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polymtlca0-my.sharepoint.com/personal/marin_pellan_polymtlus_ca/Documents/Desktop/POST_DOC/Data/Scientific_articles/Greffe2024/14360745/"/>
    </mc:Choice>
  </mc:AlternateContent>
  <xr:revisionPtr revIDLastSave="21" documentId="13_ncr:1_{CAB3D79E-B4E6-4ADA-8FEF-0ACFD05BA1AD}" xr6:coauthVersionLast="47" xr6:coauthVersionMax="47" xr10:uidLastSave="{1634D16D-B4D7-497E-A419-4E35F019E671}"/>
  <bookViews>
    <workbookView minimized="1" xWindow="-21540" yWindow="1500" windowWidth="17280" windowHeight="8880" tabRatio="733" activeTab="11" xr2:uid="{00000000-000D-0000-FFFF-FFFF00000000}"/>
  </bookViews>
  <sheets>
    <sheet name="README" sheetId="1" r:id="rId1"/>
    <sheet name="Definitions" sheetId="10" r:id="rId2"/>
    <sheet name="References" sheetId="2" r:id="rId3"/>
    <sheet name="Lists" sheetId="3" r:id="rId4"/>
    <sheet name="ResC" sheetId="4" r:id="rId5"/>
    <sheet name="Milling_RR_deposit" sheetId="5" r:id="rId6"/>
    <sheet name="RR_table" sheetId="6" r:id="rId7"/>
    <sheet name="Conversion" sheetId="7" r:id="rId8"/>
    <sheet name="Atomic_mass" sheetId="8" r:id="rId9"/>
    <sheet name="Data_gaps" sheetId="9" r:id="rId10"/>
    <sheet name="results_av_ResC" sheetId="12" r:id="rId11"/>
    <sheet name="results_accessible_ResC" sheetId="13" r:id="rId12"/>
    <sheet name="rr_data_ResC" sheetId="14" r:id="rId13"/>
    <sheet name="results_pot_acc_ResC" sheetId="15" r:id="rId14"/>
    <sheet name="Mapped_sphalerite" sheetId="11" state="hidden" r:id="rId15"/>
  </sheets>
  <definedNames>
    <definedName name="_xlnm._FilterDatabase" localSheetId="9" hidden="1">Data_gaps!$A$1:$CM$4119</definedName>
    <definedName name="_xlnm._FilterDatabase" localSheetId="5" hidden="1">Milling_RR_deposit!$A$1:$BS$87</definedName>
    <definedName name="_xlnm._FilterDatabase" localSheetId="4" hidden="1">ResC!$A$1:$CM$3423</definedName>
    <definedName name="_xlnm._FilterDatabase" localSheetId="6" hidden="1">RR_table!$A$1:$Q$84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1" i="6" l="1"/>
  <c r="Q21" i="6" s="1"/>
  <c r="Q3" i="6"/>
  <c r="Q4" i="6"/>
  <c r="Q5" i="6"/>
  <c r="Q6" i="6"/>
  <c r="Q7" i="6"/>
  <c r="Q8" i="6"/>
  <c r="Q9" i="6"/>
  <c r="Q10" i="6"/>
  <c r="Q11" i="6"/>
  <c r="Q12" i="6"/>
  <c r="Q13" i="6"/>
  <c r="Q14" i="6"/>
  <c r="Q15" i="6"/>
  <c r="Q16" i="6"/>
  <c r="Q17" i="6"/>
  <c r="Q18" i="6"/>
  <c r="Q19" i="6"/>
  <c r="Q20"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2" i="6"/>
  <c r="CK3423" i="4"/>
  <c r="CK3422" i="4"/>
  <c r="CK3421" i="4"/>
  <c r="CK3419" i="4"/>
  <c r="CK3418" i="4"/>
  <c r="CK3417" i="4"/>
  <c r="CK3416" i="4"/>
  <c r="CK3415" i="4"/>
  <c r="CK3414" i="4"/>
  <c r="CK3413" i="4"/>
  <c r="CK3412" i="4"/>
  <c r="CK3410" i="4"/>
  <c r="CK3409" i="4"/>
  <c r="CK3408" i="4"/>
  <c r="CK3407" i="4"/>
  <c r="CK3406" i="4"/>
  <c r="CK3280" i="4"/>
  <c r="CK3232" i="4"/>
  <c r="CK3159" i="4"/>
  <c r="CK2814" i="4"/>
  <c r="CK2699" i="4"/>
  <c r="CK2505" i="4"/>
  <c r="CK2412" i="4"/>
  <c r="CK2383" i="4"/>
  <c r="CK2284" i="4"/>
  <c r="CK2280" i="4"/>
  <c r="CK2093" i="4"/>
  <c r="CK1902" i="4"/>
  <c r="CK1893" i="4"/>
  <c r="CK1806" i="4"/>
  <c r="CK1556" i="4"/>
  <c r="CK1231" i="4"/>
  <c r="CK1101" i="4"/>
  <c r="CK1000" i="4"/>
  <c r="CK956" i="4"/>
  <c r="CK940" i="4"/>
  <c r="CK941" i="4"/>
  <c r="CK50" i="4"/>
  <c r="CN4051" i="9"/>
  <c r="CN4050" i="9"/>
  <c r="CN4049" i="9"/>
  <c r="CN4048" i="9"/>
  <c r="CN4047" i="9"/>
  <c r="AJ30" i="7"/>
  <c r="AI29" i="7"/>
  <c r="AH28" i="7"/>
  <c r="AG27" i="7"/>
  <c r="AE26" i="7"/>
  <c r="AD25" i="7"/>
  <c r="AC24" i="7"/>
  <c r="AB23" i="7"/>
  <c r="Z22" i="7"/>
  <c r="W21" i="7"/>
  <c r="V20" i="7"/>
  <c r="U19" i="7"/>
  <c r="AR2005" i="4" s="1"/>
  <c r="AF17" i="7"/>
  <c r="S17" i="7"/>
  <c r="R16" i="7"/>
  <c r="Q15" i="7"/>
  <c r="P15" i="7"/>
  <c r="O14" i="7"/>
  <c r="AA13" i="7"/>
  <c r="N13" i="7"/>
  <c r="Q1286" i="4" s="1"/>
  <c r="K12" i="7"/>
  <c r="BB1286" i="4" s="1"/>
  <c r="J11" i="7"/>
  <c r="I10" i="7"/>
  <c r="H9" i="7"/>
  <c r="G8" i="7"/>
  <c r="BS3411" i="4" s="1"/>
  <c r="CK3411" i="4" s="1"/>
  <c r="X6" i="7"/>
  <c r="T6" i="7"/>
  <c r="L6" i="7"/>
  <c r="F6" i="7"/>
  <c r="Y5" i="7"/>
  <c r="E5" i="7"/>
  <c r="D4" i="7"/>
  <c r="M3" i="7"/>
  <c r="E3" i="7"/>
  <c r="C3" i="7"/>
  <c r="B2" i="7"/>
  <c r="O55" i="6"/>
  <c r="I55" i="6"/>
  <c r="O49" i="6"/>
  <c r="I49" i="6"/>
  <c r="G44" i="6"/>
  <c r="O40" i="6"/>
  <c r="I40" i="6"/>
  <c r="O25" i="6"/>
  <c r="AV3422" i="4"/>
  <c r="AV3421" i="4"/>
  <c r="AV3420" i="4"/>
  <c r="CK3420" i="4" s="1"/>
  <c r="K3409" i="4"/>
  <c r="CK3405" i="4"/>
  <c r="CK3404" i="4"/>
  <c r="CK3403" i="4"/>
  <c r="CK3402" i="4"/>
  <c r="CK3401" i="4"/>
  <c r="CK3400" i="4"/>
  <c r="CK3399" i="4"/>
  <c r="CK3398" i="4"/>
  <c r="CK3397" i="4"/>
  <c r="CK3396" i="4"/>
  <c r="CK3395" i="4"/>
  <c r="CK3394" i="4"/>
  <c r="CK3393" i="4"/>
  <c r="CK3392" i="4"/>
  <c r="CK3391" i="4"/>
  <c r="CK3390" i="4"/>
  <c r="CK3389" i="4"/>
  <c r="CK3388" i="4"/>
  <c r="CK3387" i="4"/>
  <c r="CK3386" i="4"/>
  <c r="CK3385" i="4"/>
  <c r="CK3384" i="4"/>
  <c r="CK3383" i="4"/>
  <c r="CK3382" i="4"/>
  <c r="CK3381" i="4"/>
  <c r="CK3380" i="4"/>
  <c r="CK3379" i="4"/>
  <c r="CK3378" i="4"/>
  <c r="CK3377" i="4"/>
  <c r="CK3376" i="4"/>
  <c r="CK3375" i="4"/>
  <c r="CK3374" i="4"/>
  <c r="CK3373" i="4"/>
  <c r="CK3372" i="4"/>
  <c r="CK3371" i="4"/>
  <c r="CK3370" i="4"/>
  <c r="CK3369" i="4"/>
  <c r="CK3368" i="4"/>
  <c r="CK3367" i="4"/>
  <c r="CK3366" i="4"/>
  <c r="CK3365" i="4"/>
  <c r="CK3364" i="4"/>
  <c r="CK3363" i="4"/>
  <c r="CK3362" i="4"/>
  <c r="CK3361" i="4"/>
  <c r="CK3360" i="4"/>
  <c r="CK3359" i="4"/>
  <c r="CK3358" i="4"/>
  <c r="CK3357" i="4"/>
  <c r="CK3356" i="4"/>
  <c r="CK3355" i="4"/>
  <c r="CK3354" i="4"/>
  <c r="CK3353" i="4"/>
  <c r="CK3352" i="4"/>
  <c r="CK3351" i="4"/>
  <c r="CK3350" i="4"/>
  <c r="CK3349" i="4"/>
  <c r="CK3348" i="4"/>
  <c r="CK3347" i="4"/>
  <c r="CK3346" i="4"/>
  <c r="CK3345" i="4"/>
  <c r="CK3344" i="4"/>
  <c r="CK3343" i="4"/>
  <c r="CK3342" i="4"/>
  <c r="CK3341" i="4"/>
  <c r="CK3340" i="4"/>
  <c r="CK3339" i="4"/>
  <c r="CK3338" i="4"/>
  <c r="CK3337" i="4"/>
  <c r="CK3336" i="4"/>
  <c r="CK3335" i="4"/>
  <c r="CK3334" i="4"/>
  <c r="CK3333" i="4"/>
  <c r="CK3332" i="4"/>
  <c r="CK3331" i="4"/>
  <c r="CK3330" i="4"/>
  <c r="CK3329" i="4"/>
  <c r="CK3328" i="4"/>
  <c r="CK3327" i="4"/>
  <c r="CK3326" i="4"/>
  <c r="CK3325" i="4"/>
  <c r="CK3324" i="4"/>
  <c r="CK3323" i="4"/>
  <c r="CK3322" i="4"/>
  <c r="CK3321" i="4"/>
  <c r="CK3320" i="4"/>
  <c r="CK3319" i="4"/>
  <c r="CK3318" i="4"/>
  <c r="CK3317" i="4"/>
  <c r="CK3316" i="4"/>
  <c r="CK3315" i="4"/>
  <c r="CK3314" i="4"/>
  <c r="CK3313" i="4"/>
  <c r="CK3312" i="4"/>
  <c r="CK3311" i="4"/>
  <c r="CK3310" i="4"/>
  <c r="CK3309" i="4"/>
  <c r="CK3308" i="4"/>
  <c r="CK3307" i="4"/>
  <c r="CK3306" i="4"/>
  <c r="CK3305" i="4"/>
  <c r="CK3304" i="4"/>
  <c r="CK3303" i="4"/>
  <c r="CK3302" i="4"/>
  <c r="CK3301" i="4"/>
  <c r="CK3300" i="4"/>
  <c r="CK3299" i="4"/>
  <c r="CK3298" i="4"/>
  <c r="CK3297" i="4"/>
  <c r="CK3296" i="4"/>
  <c r="CK3295" i="4"/>
  <c r="CK3294" i="4"/>
  <c r="CK3293" i="4"/>
  <c r="CK3292" i="4"/>
  <c r="CK3291" i="4"/>
  <c r="CK3290" i="4"/>
  <c r="CK3289" i="4"/>
  <c r="CK3288" i="4"/>
  <c r="CK3287" i="4"/>
  <c r="CK3286" i="4"/>
  <c r="CK3285" i="4"/>
  <c r="CK3284" i="4"/>
  <c r="CK3283" i="4"/>
  <c r="CK3282" i="4"/>
  <c r="CK3281" i="4"/>
  <c r="CK3279" i="4"/>
  <c r="CK3278" i="4"/>
  <c r="CK3277" i="4"/>
  <c r="CK3276" i="4"/>
  <c r="CK3275" i="4"/>
  <c r="CK3274" i="4"/>
  <c r="CK3273" i="4"/>
  <c r="CK3272" i="4"/>
  <c r="CK3271" i="4"/>
  <c r="CK3270" i="4"/>
  <c r="CK3269" i="4"/>
  <c r="CK3268" i="4"/>
  <c r="CK3267" i="4"/>
  <c r="CK3266" i="4"/>
  <c r="CK3265" i="4"/>
  <c r="CK3264" i="4"/>
  <c r="CK3263" i="4"/>
  <c r="CK3262" i="4"/>
  <c r="CK3261" i="4"/>
  <c r="CK3260" i="4"/>
  <c r="CK3259" i="4"/>
  <c r="CK3258" i="4"/>
  <c r="CK3257" i="4"/>
  <c r="CK3256" i="4"/>
  <c r="CK3255" i="4"/>
  <c r="CK3254" i="4"/>
  <c r="CK3253" i="4"/>
  <c r="CK3252" i="4"/>
  <c r="CK3251" i="4"/>
  <c r="CK3250" i="4"/>
  <c r="CK3249" i="4"/>
  <c r="CK3248" i="4"/>
  <c r="CK3247" i="4"/>
  <c r="CK3246" i="4"/>
  <c r="CK3245" i="4"/>
  <c r="CK3244" i="4"/>
  <c r="CK3243" i="4"/>
  <c r="CK3242" i="4"/>
  <c r="CK3241" i="4"/>
  <c r="CK3240" i="4"/>
  <c r="CK3239" i="4"/>
  <c r="CK3238" i="4"/>
  <c r="CK3237" i="4"/>
  <c r="CK3236" i="4"/>
  <c r="CK3235" i="4"/>
  <c r="CK3234" i="4"/>
  <c r="CK3233" i="4"/>
  <c r="CK3231" i="4"/>
  <c r="CK3230" i="4"/>
  <c r="CK3229" i="4"/>
  <c r="CK3228" i="4"/>
  <c r="CK3227" i="4"/>
  <c r="CK3226" i="4"/>
  <c r="CK3225" i="4"/>
  <c r="CK3224" i="4"/>
  <c r="CK3223" i="4"/>
  <c r="CK3222" i="4"/>
  <c r="CK3221" i="4"/>
  <c r="CK3220" i="4"/>
  <c r="CK3219" i="4"/>
  <c r="CK3218" i="4"/>
  <c r="CK3217" i="4"/>
  <c r="CK3216" i="4"/>
  <c r="CK3215" i="4"/>
  <c r="CK3214" i="4"/>
  <c r="CK3213" i="4"/>
  <c r="CK3212" i="4"/>
  <c r="CK3211" i="4"/>
  <c r="CK3210" i="4"/>
  <c r="CK3209" i="4"/>
  <c r="CK3208" i="4"/>
  <c r="CK3207" i="4"/>
  <c r="CK3206" i="4"/>
  <c r="CK3205" i="4"/>
  <c r="CK3204" i="4"/>
  <c r="CK3203" i="4"/>
  <c r="CK3202" i="4"/>
  <c r="CK3201" i="4"/>
  <c r="CK3200" i="4"/>
  <c r="CK3199" i="4"/>
  <c r="CK3198" i="4"/>
  <c r="CK3197" i="4"/>
  <c r="CK3196" i="4"/>
  <c r="CK3195" i="4"/>
  <c r="CK3194" i="4"/>
  <c r="CK3193" i="4"/>
  <c r="CK3192" i="4"/>
  <c r="CK3191" i="4"/>
  <c r="CK3190" i="4"/>
  <c r="CK3189" i="4"/>
  <c r="CK3188" i="4"/>
  <c r="CK3187" i="4"/>
  <c r="CK3186" i="4"/>
  <c r="CK3185" i="4"/>
  <c r="CK3184" i="4"/>
  <c r="CK3183" i="4"/>
  <c r="CK3182" i="4"/>
  <c r="CK3181" i="4"/>
  <c r="CK3180" i="4"/>
  <c r="CK3179" i="4"/>
  <c r="CK3178" i="4"/>
  <c r="CK3177" i="4"/>
  <c r="CK3176" i="4"/>
  <c r="CK3175" i="4"/>
  <c r="CK3174" i="4"/>
  <c r="CK3173" i="4"/>
  <c r="CK3172" i="4"/>
  <c r="CK3171" i="4"/>
  <c r="CK3170" i="4"/>
  <c r="CK3169" i="4"/>
  <c r="CK3168" i="4"/>
  <c r="CK3167" i="4"/>
  <c r="CK3166" i="4"/>
  <c r="CK3165" i="4"/>
  <c r="CK3164" i="4"/>
  <c r="CK3163" i="4"/>
  <c r="CK3162" i="4"/>
  <c r="CK3161" i="4"/>
  <c r="CK3160" i="4"/>
  <c r="CK3158" i="4"/>
  <c r="CK3157" i="4"/>
  <c r="CK3156" i="4"/>
  <c r="CK3155" i="4"/>
  <c r="CK3154" i="4"/>
  <c r="CK3153" i="4"/>
  <c r="CK3152" i="4"/>
  <c r="CK3151" i="4"/>
  <c r="CK3150" i="4"/>
  <c r="CK3149" i="4"/>
  <c r="CK3148" i="4"/>
  <c r="CK3147" i="4"/>
  <c r="CK3146" i="4"/>
  <c r="CK3145" i="4"/>
  <c r="CK3144" i="4"/>
  <c r="CK3143" i="4"/>
  <c r="CK3142" i="4"/>
  <c r="CK3141" i="4"/>
  <c r="CK3140" i="4"/>
  <c r="CK3139" i="4"/>
  <c r="CK3138" i="4"/>
  <c r="CK3137" i="4"/>
  <c r="CK3136" i="4"/>
  <c r="CK3135" i="4"/>
  <c r="CK3134" i="4"/>
  <c r="CK3133" i="4"/>
  <c r="CK3132" i="4"/>
  <c r="CK3131" i="4"/>
  <c r="CK3130" i="4"/>
  <c r="CK3129" i="4"/>
  <c r="CK3128" i="4"/>
  <c r="CK3127" i="4"/>
  <c r="CK3126" i="4"/>
  <c r="CK3125" i="4"/>
  <c r="CK3124" i="4"/>
  <c r="CK3123" i="4"/>
  <c r="CK3122" i="4"/>
  <c r="CK3121" i="4"/>
  <c r="CK3120" i="4"/>
  <c r="CK3119" i="4"/>
  <c r="CK3118" i="4"/>
  <c r="CK3117" i="4"/>
  <c r="CK3116" i="4"/>
  <c r="CK3115" i="4"/>
  <c r="CK3114" i="4"/>
  <c r="CK3113" i="4"/>
  <c r="CK3112" i="4"/>
  <c r="CK3111" i="4"/>
  <c r="CK3110" i="4"/>
  <c r="CK3109" i="4"/>
  <c r="CK3108" i="4"/>
  <c r="CK3107" i="4"/>
  <c r="CK3106" i="4"/>
  <c r="CK3105" i="4"/>
  <c r="CK3104" i="4"/>
  <c r="CK3103" i="4"/>
  <c r="CK3102" i="4"/>
  <c r="CK3101" i="4"/>
  <c r="CK3100" i="4"/>
  <c r="CK3099" i="4"/>
  <c r="CK3098" i="4"/>
  <c r="CK3097" i="4"/>
  <c r="CK3096" i="4"/>
  <c r="CK3095" i="4"/>
  <c r="CK3094" i="4"/>
  <c r="CK3093" i="4"/>
  <c r="CK3092" i="4"/>
  <c r="CK3091" i="4"/>
  <c r="CK3090" i="4"/>
  <c r="CK3089" i="4"/>
  <c r="CK3088" i="4"/>
  <c r="CK3087" i="4"/>
  <c r="CK3086" i="4"/>
  <c r="CK3085" i="4"/>
  <c r="CK3084" i="4"/>
  <c r="CK3083" i="4"/>
  <c r="CK3082" i="4"/>
  <c r="CK3081" i="4"/>
  <c r="CK3080" i="4"/>
  <c r="CK3079" i="4"/>
  <c r="CK3078" i="4"/>
  <c r="CK3077" i="4"/>
  <c r="CK3076" i="4"/>
  <c r="CK3075" i="4"/>
  <c r="CK3074" i="4"/>
  <c r="CK3073" i="4"/>
  <c r="CK3072" i="4"/>
  <c r="CK3071" i="4"/>
  <c r="CK3070" i="4"/>
  <c r="CK3069" i="4"/>
  <c r="CK3068" i="4"/>
  <c r="CK3067" i="4"/>
  <c r="CK3066" i="4"/>
  <c r="CK3065" i="4"/>
  <c r="CK3064" i="4"/>
  <c r="CK3063" i="4"/>
  <c r="CK3062" i="4"/>
  <c r="CK3061" i="4"/>
  <c r="CK3060" i="4"/>
  <c r="CK3059" i="4"/>
  <c r="CK3058" i="4"/>
  <c r="CK3057" i="4"/>
  <c r="CK3056" i="4"/>
  <c r="CK3055" i="4"/>
  <c r="CK3054" i="4"/>
  <c r="CK3053" i="4"/>
  <c r="CK3052" i="4"/>
  <c r="CK3051" i="4"/>
  <c r="CK3050" i="4"/>
  <c r="CK3049" i="4"/>
  <c r="CK3048" i="4"/>
  <c r="CK3047" i="4"/>
  <c r="CK3046" i="4"/>
  <c r="CK3045" i="4"/>
  <c r="CK3044" i="4"/>
  <c r="CK3043" i="4"/>
  <c r="CK3042" i="4"/>
  <c r="CK3041" i="4"/>
  <c r="CK3040" i="4"/>
  <c r="CK3039" i="4"/>
  <c r="CK3038" i="4"/>
  <c r="CK3037" i="4"/>
  <c r="CK3036" i="4"/>
  <c r="CK3035" i="4"/>
  <c r="CK3034" i="4"/>
  <c r="CK3033" i="4"/>
  <c r="CK3032" i="4"/>
  <c r="CK3031" i="4"/>
  <c r="CK3030" i="4"/>
  <c r="CK3029" i="4"/>
  <c r="CK3028" i="4"/>
  <c r="CK3027" i="4"/>
  <c r="CK3026" i="4"/>
  <c r="CK3025" i="4"/>
  <c r="CK3024" i="4"/>
  <c r="CK3023" i="4"/>
  <c r="CK3022" i="4"/>
  <c r="CK3021" i="4"/>
  <c r="CK3020" i="4"/>
  <c r="CK3019" i="4"/>
  <c r="CK3018" i="4"/>
  <c r="CK3017" i="4"/>
  <c r="CK3016" i="4"/>
  <c r="CK3015" i="4"/>
  <c r="CK3014" i="4"/>
  <c r="CK3013" i="4"/>
  <c r="CK3012" i="4"/>
  <c r="CK3011" i="4"/>
  <c r="CK3010" i="4"/>
  <c r="CK3009" i="4"/>
  <c r="CK3008" i="4"/>
  <c r="CK3007" i="4"/>
  <c r="CK3006" i="4"/>
  <c r="CK3005" i="4"/>
  <c r="CK3004" i="4"/>
  <c r="CK3003" i="4"/>
  <c r="CK3002" i="4"/>
  <c r="CK3001" i="4"/>
  <c r="CK3000" i="4"/>
  <c r="CK2999" i="4"/>
  <c r="CK2998" i="4"/>
  <c r="CK2997" i="4"/>
  <c r="CK2996" i="4"/>
  <c r="CK2995" i="4"/>
  <c r="CK2994" i="4"/>
  <c r="CK2993" i="4"/>
  <c r="CK2992" i="4"/>
  <c r="CK2991" i="4"/>
  <c r="CK2990" i="4"/>
  <c r="CK2989" i="4"/>
  <c r="CK2988" i="4"/>
  <c r="CK2987" i="4"/>
  <c r="CK2986" i="4"/>
  <c r="CK2985" i="4"/>
  <c r="CK2984" i="4"/>
  <c r="CK2983" i="4"/>
  <c r="CK2982" i="4"/>
  <c r="CK2981" i="4"/>
  <c r="CK2980" i="4"/>
  <c r="CK2979" i="4"/>
  <c r="CK2978" i="4"/>
  <c r="CK2977" i="4"/>
  <c r="CK2976" i="4"/>
  <c r="CK2975" i="4"/>
  <c r="CK2974" i="4"/>
  <c r="CK2973" i="4"/>
  <c r="CK2972" i="4"/>
  <c r="CK2971" i="4"/>
  <c r="CK2970" i="4"/>
  <c r="CK2969" i="4"/>
  <c r="CK2968" i="4"/>
  <c r="CK2967" i="4"/>
  <c r="CK2966" i="4"/>
  <c r="CK2965" i="4"/>
  <c r="CK2964" i="4"/>
  <c r="CK2963" i="4"/>
  <c r="CK2962" i="4"/>
  <c r="CK2961" i="4"/>
  <c r="CK2960" i="4"/>
  <c r="CK2959" i="4"/>
  <c r="CK2958" i="4"/>
  <c r="CK2957" i="4"/>
  <c r="CK2956" i="4"/>
  <c r="CK2955" i="4"/>
  <c r="CK2954" i="4"/>
  <c r="CK2953" i="4"/>
  <c r="CK2952" i="4"/>
  <c r="CK2951" i="4"/>
  <c r="CK2950" i="4"/>
  <c r="CK2949" i="4"/>
  <c r="CK2948" i="4"/>
  <c r="CK2947" i="4"/>
  <c r="CK2946" i="4"/>
  <c r="CK2945" i="4"/>
  <c r="CK2944" i="4"/>
  <c r="CK2943" i="4"/>
  <c r="CK2942" i="4"/>
  <c r="CK2941" i="4"/>
  <c r="CK2940" i="4"/>
  <c r="CK2939" i="4"/>
  <c r="CK2938" i="4"/>
  <c r="CK2937" i="4"/>
  <c r="CK2936" i="4"/>
  <c r="CK2935" i="4"/>
  <c r="CK2934" i="4"/>
  <c r="CK2933" i="4"/>
  <c r="CK2932" i="4"/>
  <c r="CK2931" i="4"/>
  <c r="CK2930" i="4"/>
  <c r="CK2929" i="4"/>
  <c r="CK2928" i="4"/>
  <c r="CK2927" i="4"/>
  <c r="CK2926" i="4"/>
  <c r="CK2925" i="4"/>
  <c r="CK2924" i="4"/>
  <c r="CK2923" i="4"/>
  <c r="CK2922" i="4"/>
  <c r="CK2921" i="4"/>
  <c r="CK2920" i="4"/>
  <c r="CK2919" i="4"/>
  <c r="CK2918" i="4"/>
  <c r="CK2917" i="4"/>
  <c r="CK2916" i="4"/>
  <c r="CK2915" i="4"/>
  <c r="CK2914" i="4"/>
  <c r="CK2913" i="4"/>
  <c r="CK2912" i="4"/>
  <c r="CK2911" i="4"/>
  <c r="CK2910" i="4"/>
  <c r="CK2909" i="4"/>
  <c r="CK2908" i="4"/>
  <c r="CK2907" i="4"/>
  <c r="CK2906" i="4"/>
  <c r="CK2905" i="4"/>
  <c r="CK2904" i="4"/>
  <c r="CK2903" i="4"/>
  <c r="CK2902" i="4"/>
  <c r="CK2901" i="4"/>
  <c r="CK2900" i="4"/>
  <c r="CK2899" i="4"/>
  <c r="CK2898" i="4"/>
  <c r="CK2897" i="4"/>
  <c r="CK2896" i="4"/>
  <c r="CK2895" i="4"/>
  <c r="CK2894" i="4"/>
  <c r="CK2893" i="4"/>
  <c r="CK2892" i="4"/>
  <c r="CK2891" i="4"/>
  <c r="CK2890" i="4"/>
  <c r="CK2889" i="4"/>
  <c r="CK2888" i="4"/>
  <c r="CK2887" i="4"/>
  <c r="CK2886" i="4"/>
  <c r="CK2885" i="4"/>
  <c r="CK2884" i="4"/>
  <c r="CK2883" i="4"/>
  <c r="CK2882" i="4"/>
  <c r="CK2881" i="4"/>
  <c r="CK2880" i="4"/>
  <c r="CK2879" i="4"/>
  <c r="CK2878" i="4"/>
  <c r="CK2877" i="4"/>
  <c r="CK2876" i="4"/>
  <c r="CK2875" i="4"/>
  <c r="CK2874" i="4"/>
  <c r="CK2873" i="4"/>
  <c r="CK2872" i="4"/>
  <c r="CK2871" i="4"/>
  <c r="CK2870" i="4"/>
  <c r="CK2869" i="4"/>
  <c r="CK2868" i="4"/>
  <c r="CK2867" i="4"/>
  <c r="CK2866" i="4"/>
  <c r="CK2865" i="4"/>
  <c r="CK2864" i="4"/>
  <c r="CK2863" i="4"/>
  <c r="CK2862" i="4"/>
  <c r="CK2861" i="4"/>
  <c r="CK2860" i="4"/>
  <c r="CK2859" i="4"/>
  <c r="CK2858" i="4"/>
  <c r="CK2857" i="4"/>
  <c r="CK2856" i="4"/>
  <c r="CK2855" i="4"/>
  <c r="CK2854" i="4"/>
  <c r="CK2853" i="4"/>
  <c r="CK2852" i="4"/>
  <c r="CK2851" i="4"/>
  <c r="CK2850" i="4"/>
  <c r="CK2849" i="4"/>
  <c r="CK2848" i="4"/>
  <c r="CK2847" i="4"/>
  <c r="CK2846" i="4"/>
  <c r="CK2845" i="4"/>
  <c r="CK2844" i="4"/>
  <c r="CK2843" i="4"/>
  <c r="CK2842" i="4"/>
  <c r="CK2841" i="4"/>
  <c r="CK2840" i="4"/>
  <c r="CK2839" i="4"/>
  <c r="CK2838" i="4"/>
  <c r="CK2837" i="4"/>
  <c r="CK2836" i="4"/>
  <c r="CK2835" i="4"/>
  <c r="CK2834" i="4"/>
  <c r="CK2833" i="4"/>
  <c r="CK2832" i="4"/>
  <c r="CK2831" i="4"/>
  <c r="CK2830" i="4"/>
  <c r="CK2829" i="4"/>
  <c r="CK2828" i="4"/>
  <c r="CK2827" i="4"/>
  <c r="CK2826" i="4"/>
  <c r="CK2825" i="4"/>
  <c r="CK2824" i="4"/>
  <c r="CK2823" i="4"/>
  <c r="CK2822" i="4"/>
  <c r="CK2821" i="4"/>
  <c r="CK2820" i="4"/>
  <c r="CK2819" i="4"/>
  <c r="CK2818" i="4"/>
  <c r="CK2817" i="4"/>
  <c r="CK2816" i="4"/>
  <c r="CK2815" i="4"/>
  <c r="CK2813" i="4"/>
  <c r="CK2812" i="4"/>
  <c r="CK2811" i="4"/>
  <c r="CK2810" i="4"/>
  <c r="CK2809" i="4"/>
  <c r="CK2808" i="4"/>
  <c r="CK2807" i="4"/>
  <c r="CK2806" i="4"/>
  <c r="CK2805" i="4"/>
  <c r="CK2804" i="4"/>
  <c r="CK2803" i="4"/>
  <c r="CK2802" i="4"/>
  <c r="CK2801" i="4"/>
  <c r="CK2800" i="4"/>
  <c r="CK2799" i="4"/>
  <c r="CK2798" i="4"/>
  <c r="CK2797" i="4"/>
  <c r="CK2796" i="4"/>
  <c r="CK2795" i="4"/>
  <c r="CK2794" i="4"/>
  <c r="CK2793" i="4"/>
  <c r="CK2792" i="4"/>
  <c r="CK2791" i="4"/>
  <c r="CK2790" i="4"/>
  <c r="CK2789" i="4"/>
  <c r="CK2788" i="4"/>
  <c r="CK2787" i="4"/>
  <c r="CK2786" i="4"/>
  <c r="CK2785" i="4"/>
  <c r="CK2784" i="4"/>
  <c r="CK2783" i="4"/>
  <c r="CK2782" i="4"/>
  <c r="CK2781" i="4"/>
  <c r="CK2780" i="4"/>
  <c r="CK2779" i="4"/>
  <c r="CK2778" i="4"/>
  <c r="CK2777" i="4"/>
  <c r="CK2776" i="4"/>
  <c r="CK2775" i="4"/>
  <c r="CK2774" i="4"/>
  <c r="CK2773" i="4"/>
  <c r="CK2772" i="4"/>
  <c r="CK2771" i="4"/>
  <c r="CK2770" i="4"/>
  <c r="CK2769" i="4"/>
  <c r="CK2768" i="4"/>
  <c r="CK2767" i="4"/>
  <c r="CK2766" i="4"/>
  <c r="CK2765" i="4"/>
  <c r="CK2764" i="4"/>
  <c r="CK2763" i="4"/>
  <c r="CK2762" i="4"/>
  <c r="CK2761" i="4"/>
  <c r="CK2760" i="4"/>
  <c r="CK2759" i="4"/>
  <c r="CK2758" i="4"/>
  <c r="CK2757" i="4"/>
  <c r="CK2756" i="4"/>
  <c r="CK2755" i="4"/>
  <c r="CK2754" i="4"/>
  <c r="CK2753" i="4"/>
  <c r="CK2752" i="4"/>
  <c r="CK2751" i="4"/>
  <c r="CK2750" i="4"/>
  <c r="CK2749" i="4"/>
  <c r="CK2748" i="4"/>
  <c r="CK2747" i="4"/>
  <c r="CK2746" i="4"/>
  <c r="CK2745" i="4"/>
  <c r="CK2744" i="4"/>
  <c r="CK2743" i="4"/>
  <c r="CK2742" i="4"/>
  <c r="CK2741" i="4"/>
  <c r="CK2740" i="4"/>
  <c r="CK2739" i="4"/>
  <c r="CK2738" i="4"/>
  <c r="CK2737" i="4"/>
  <c r="CK2736" i="4"/>
  <c r="CK2735" i="4"/>
  <c r="CK2734" i="4"/>
  <c r="CK2733" i="4"/>
  <c r="CK2732" i="4"/>
  <c r="CK2731" i="4"/>
  <c r="CK2730" i="4"/>
  <c r="CK2729" i="4"/>
  <c r="CK2728" i="4"/>
  <c r="CK2727" i="4"/>
  <c r="CK2726" i="4"/>
  <c r="CK2725" i="4"/>
  <c r="CK2724" i="4"/>
  <c r="CK2723" i="4"/>
  <c r="CK2722" i="4"/>
  <c r="CK2721" i="4"/>
  <c r="CK2720" i="4"/>
  <c r="CK2719" i="4"/>
  <c r="CK2718" i="4"/>
  <c r="CK2717" i="4"/>
  <c r="CK2716" i="4"/>
  <c r="CK2715" i="4"/>
  <c r="CK2714" i="4"/>
  <c r="CK2713" i="4"/>
  <c r="CK2712" i="4"/>
  <c r="CK2711" i="4"/>
  <c r="CK2710" i="4"/>
  <c r="CK2709" i="4"/>
  <c r="CK2708" i="4"/>
  <c r="CK2707" i="4"/>
  <c r="CK2706" i="4"/>
  <c r="CK2705" i="4"/>
  <c r="CK2704" i="4"/>
  <c r="CK2703" i="4"/>
  <c r="CK2702" i="4"/>
  <c r="CK2701" i="4"/>
  <c r="CK2700" i="4"/>
  <c r="CK2698" i="4"/>
  <c r="CK2697" i="4"/>
  <c r="CK2696" i="4"/>
  <c r="CK2695" i="4"/>
  <c r="CK2694" i="4"/>
  <c r="CK2693" i="4"/>
  <c r="CK2692" i="4"/>
  <c r="CK2691" i="4"/>
  <c r="CK2690" i="4"/>
  <c r="CK2689" i="4"/>
  <c r="CK2688" i="4"/>
  <c r="CK2687" i="4"/>
  <c r="CK2686" i="4"/>
  <c r="CK2685" i="4"/>
  <c r="CK2684" i="4"/>
  <c r="CK2683" i="4"/>
  <c r="CK2682" i="4"/>
  <c r="CK2681" i="4"/>
  <c r="CK2680" i="4"/>
  <c r="CK2679" i="4"/>
  <c r="CK2678" i="4"/>
  <c r="CK2677" i="4"/>
  <c r="CK2676" i="4"/>
  <c r="CK2675" i="4"/>
  <c r="CK2674" i="4"/>
  <c r="CK2673" i="4"/>
  <c r="CK2672" i="4"/>
  <c r="CK2671" i="4"/>
  <c r="CK2670" i="4"/>
  <c r="CK2669" i="4"/>
  <c r="CK2668" i="4"/>
  <c r="CK2667" i="4"/>
  <c r="CK2666" i="4"/>
  <c r="CK2665" i="4"/>
  <c r="CK2664" i="4"/>
  <c r="CK2663" i="4"/>
  <c r="CK2662" i="4"/>
  <c r="CK2661" i="4"/>
  <c r="CK2660" i="4"/>
  <c r="CK2659" i="4"/>
  <c r="CK2658" i="4"/>
  <c r="CK2657" i="4"/>
  <c r="CK2656" i="4"/>
  <c r="CK2655" i="4"/>
  <c r="CK2654" i="4"/>
  <c r="CK2653" i="4"/>
  <c r="CK2652" i="4"/>
  <c r="CK2651" i="4"/>
  <c r="CK2650" i="4"/>
  <c r="CK2649" i="4"/>
  <c r="CK2648" i="4"/>
  <c r="CK2647" i="4"/>
  <c r="CK2646" i="4"/>
  <c r="CK2645" i="4"/>
  <c r="CK2644" i="4"/>
  <c r="CK2643" i="4"/>
  <c r="CK2642" i="4"/>
  <c r="CK2641" i="4"/>
  <c r="CK2640" i="4"/>
  <c r="CK2639" i="4"/>
  <c r="CK2638" i="4"/>
  <c r="CK2637" i="4"/>
  <c r="CK2636" i="4"/>
  <c r="CK2635" i="4"/>
  <c r="CK2634" i="4"/>
  <c r="CK2633" i="4"/>
  <c r="CK2632" i="4"/>
  <c r="CK2631" i="4"/>
  <c r="CK2630" i="4"/>
  <c r="CK2629" i="4"/>
  <c r="CK2628" i="4"/>
  <c r="CK2627" i="4"/>
  <c r="CK2626" i="4"/>
  <c r="CK2625" i="4"/>
  <c r="CK2624" i="4"/>
  <c r="CK2623" i="4"/>
  <c r="CK2622" i="4"/>
  <c r="CK2621" i="4"/>
  <c r="CK2620" i="4"/>
  <c r="CK2619" i="4"/>
  <c r="CK2618" i="4"/>
  <c r="CK2617" i="4"/>
  <c r="CK2616" i="4"/>
  <c r="CK2615" i="4"/>
  <c r="CK2614" i="4"/>
  <c r="CK2613" i="4"/>
  <c r="CK2612" i="4"/>
  <c r="CK2611" i="4"/>
  <c r="CK2610" i="4"/>
  <c r="CK2609" i="4"/>
  <c r="CK2608" i="4"/>
  <c r="CK2607" i="4"/>
  <c r="CK2606" i="4"/>
  <c r="CK2605" i="4"/>
  <c r="CK2604" i="4"/>
  <c r="CK2603" i="4"/>
  <c r="CK2602" i="4"/>
  <c r="CK2601" i="4"/>
  <c r="CK2600" i="4"/>
  <c r="CK2599" i="4"/>
  <c r="CK2598" i="4"/>
  <c r="CK2597" i="4"/>
  <c r="CK2596" i="4"/>
  <c r="CK2595" i="4"/>
  <c r="CK2594" i="4"/>
  <c r="CK2593" i="4"/>
  <c r="CK2592" i="4"/>
  <c r="CK2591" i="4"/>
  <c r="CK2590" i="4"/>
  <c r="CK2589" i="4"/>
  <c r="CK2588" i="4"/>
  <c r="CK2587" i="4"/>
  <c r="CK2586" i="4"/>
  <c r="CK2585" i="4"/>
  <c r="CK2584" i="4"/>
  <c r="CK2583" i="4"/>
  <c r="CK2582" i="4"/>
  <c r="CK2581" i="4"/>
  <c r="CK2580" i="4"/>
  <c r="CK2579" i="4"/>
  <c r="CK2578" i="4"/>
  <c r="CK2577" i="4"/>
  <c r="CK2576" i="4"/>
  <c r="CK2575" i="4"/>
  <c r="CK2574" i="4"/>
  <c r="CK2573" i="4"/>
  <c r="CK2572" i="4"/>
  <c r="CK2571" i="4"/>
  <c r="CK2570" i="4"/>
  <c r="CK2569" i="4"/>
  <c r="CK2568" i="4"/>
  <c r="CK2567" i="4"/>
  <c r="CK2566" i="4"/>
  <c r="CK2565" i="4"/>
  <c r="CK2564" i="4"/>
  <c r="CK2563" i="4"/>
  <c r="CK2562" i="4"/>
  <c r="CK2561" i="4"/>
  <c r="CK2560" i="4"/>
  <c r="CK2559" i="4"/>
  <c r="CK2558" i="4"/>
  <c r="CK2557" i="4"/>
  <c r="CK2556" i="4"/>
  <c r="CK2555" i="4"/>
  <c r="CK2554" i="4"/>
  <c r="CK2553" i="4"/>
  <c r="CK2552" i="4"/>
  <c r="CK2551" i="4"/>
  <c r="CK2550" i="4"/>
  <c r="CK2549" i="4"/>
  <c r="CK2548" i="4"/>
  <c r="CK2547" i="4"/>
  <c r="CK2546" i="4"/>
  <c r="CK2545" i="4"/>
  <c r="CK2544" i="4"/>
  <c r="CK2543" i="4"/>
  <c r="CK2542" i="4"/>
  <c r="CK2541" i="4"/>
  <c r="CK2540" i="4"/>
  <c r="CK2539" i="4"/>
  <c r="CK2538" i="4"/>
  <c r="CK2537" i="4"/>
  <c r="CK2536" i="4"/>
  <c r="CK2535" i="4"/>
  <c r="CK2534" i="4"/>
  <c r="CK2533" i="4"/>
  <c r="CK2532" i="4"/>
  <c r="CK2531" i="4"/>
  <c r="CK2530" i="4"/>
  <c r="CK2529" i="4"/>
  <c r="CK2528" i="4"/>
  <c r="CK2527" i="4"/>
  <c r="CK2526" i="4"/>
  <c r="CK2525" i="4"/>
  <c r="CK2524" i="4"/>
  <c r="CK2523" i="4"/>
  <c r="CK2522" i="4"/>
  <c r="CK2521" i="4"/>
  <c r="CK2520" i="4"/>
  <c r="CK2519" i="4"/>
  <c r="CK2518" i="4"/>
  <c r="CK2517" i="4"/>
  <c r="CK2516" i="4"/>
  <c r="CK2515" i="4"/>
  <c r="CK2514" i="4"/>
  <c r="CK2513" i="4"/>
  <c r="CK2512" i="4"/>
  <c r="CK2511" i="4"/>
  <c r="CK2510" i="4"/>
  <c r="CK2509" i="4"/>
  <c r="CK2508" i="4"/>
  <c r="CK2507" i="4"/>
  <c r="CK2506" i="4"/>
  <c r="CK2504" i="4"/>
  <c r="CK2503" i="4"/>
  <c r="CK2502" i="4"/>
  <c r="CK2501" i="4"/>
  <c r="CK2500" i="4"/>
  <c r="CK2499" i="4"/>
  <c r="CK2498" i="4"/>
  <c r="CK2497" i="4"/>
  <c r="CK2496" i="4"/>
  <c r="CK2495" i="4"/>
  <c r="CK2494" i="4"/>
  <c r="CK2493" i="4"/>
  <c r="CK2492" i="4"/>
  <c r="CK2491" i="4"/>
  <c r="CK2490" i="4"/>
  <c r="CK2489" i="4"/>
  <c r="CK2488" i="4"/>
  <c r="CK2487" i="4"/>
  <c r="CK2486" i="4"/>
  <c r="CK2485" i="4"/>
  <c r="CK2484" i="4"/>
  <c r="CK2483" i="4"/>
  <c r="CK2482" i="4"/>
  <c r="CK2481" i="4"/>
  <c r="CK2480" i="4"/>
  <c r="CK2479" i="4"/>
  <c r="CK2478" i="4"/>
  <c r="CK2477" i="4"/>
  <c r="CK2476" i="4"/>
  <c r="CK2475" i="4"/>
  <c r="CK2474" i="4"/>
  <c r="CK2473" i="4"/>
  <c r="CK2472" i="4"/>
  <c r="CK2471" i="4"/>
  <c r="CK2470" i="4"/>
  <c r="CK2469" i="4"/>
  <c r="CK2468" i="4"/>
  <c r="CK2467" i="4"/>
  <c r="CK2466" i="4"/>
  <c r="CK2465" i="4"/>
  <c r="CK2464" i="4"/>
  <c r="CK2463" i="4"/>
  <c r="CK2462" i="4"/>
  <c r="CK2461" i="4"/>
  <c r="CK2460" i="4"/>
  <c r="CK2459" i="4"/>
  <c r="CK2458" i="4"/>
  <c r="CK2457" i="4"/>
  <c r="CK2456" i="4"/>
  <c r="CK2455" i="4"/>
  <c r="CK2454" i="4"/>
  <c r="CK2453" i="4"/>
  <c r="CK2452" i="4"/>
  <c r="CK2451" i="4"/>
  <c r="CK2450" i="4"/>
  <c r="CK2449" i="4"/>
  <c r="CK2448" i="4"/>
  <c r="CK2447" i="4"/>
  <c r="CK2446" i="4"/>
  <c r="CK2445" i="4"/>
  <c r="CK2444" i="4"/>
  <c r="CK2443" i="4"/>
  <c r="CK2442" i="4"/>
  <c r="CK2441" i="4"/>
  <c r="CK2440" i="4"/>
  <c r="CK2439" i="4"/>
  <c r="CK2438" i="4"/>
  <c r="CK2437" i="4"/>
  <c r="CK2436" i="4"/>
  <c r="CK2435" i="4"/>
  <c r="CK2434" i="4"/>
  <c r="CK2433" i="4"/>
  <c r="CK2432" i="4"/>
  <c r="CK2431" i="4"/>
  <c r="CK2430" i="4"/>
  <c r="CK2429" i="4"/>
  <c r="CK2428" i="4"/>
  <c r="CK2427" i="4"/>
  <c r="CK2426" i="4"/>
  <c r="CK2425" i="4"/>
  <c r="CK2424" i="4"/>
  <c r="CK2423" i="4"/>
  <c r="CK2422" i="4"/>
  <c r="CK2421" i="4"/>
  <c r="CK2420" i="4"/>
  <c r="CK2419" i="4"/>
  <c r="CK2418" i="4"/>
  <c r="CK2417" i="4"/>
  <c r="CK2416" i="4"/>
  <c r="CK2415" i="4"/>
  <c r="CK2414" i="4"/>
  <c r="CK2413" i="4"/>
  <c r="CK2411" i="4"/>
  <c r="CK2410" i="4"/>
  <c r="CK2409" i="4"/>
  <c r="CK2408" i="4"/>
  <c r="CK2407" i="4"/>
  <c r="CK2406" i="4"/>
  <c r="CK2405" i="4"/>
  <c r="CK2404" i="4"/>
  <c r="CK2403" i="4"/>
  <c r="CK2402" i="4"/>
  <c r="CK2401" i="4"/>
  <c r="CK2400" i="4"/>
  <c r="CK2399" i="4"/>
  <c r="CK2398" i="4"/>
  <c r="CK2397" i="4"/>
  <c r="CK2396" i="4"/>
  <c r="CK2395" i="4"/>
  <c r="CK2394" i="4"/>
  <c r="CK2393" i="4"/>
  <c r="CK2392" i="4"/>
  <c r="CK2391" i="4"/>
  <c r="CK2390" i="4"/>
  <c r="CK2389" i="4"/>
  <c r="CK2388" i="4"/>
  <c r="CK2387" i="4"/>
  <c r="CK2386" i="4"/>
  <c r="CK2385" i="4"/>
  <c r="CK2384" i="4"/>
  <c r="CK2382" i="4"/>
  <c r="CK2381" i="4"/>
  <c r="CK2380" i="4"/>
  <c r="CK2379" i="4"/>
  <c r="CK2378" i="4"/>
  <c r="CK2377" i="4"/>
  <c r="CK2376" i="4"/>
  <c r="CK2375" i="4"/>
  <c r="CK2374" i="4"/>
  <c r="CK2373" i="4"/>
  <c r="CK2372" i="4"/>
  <c r="CK2371" i="4"/>
  <c r="CK2370" i="4"/>
  <c r="CK2369" i="4"/>
  <c r="CK2368" i="4"/>
  <c r="CK2367" i="4"/>
  <c r="CK2366" i="4"/>
  <c r="CK2365" i="4"/>
  <c r="CK2364" i="4"/>
  <c r="CK2363" i="4"/>
  <c r="CK2362" i="4"/>
  <c r="CK2361" i="4"/>
  <c r="CK2360" i="4"/>
  <c r="CK2359" i="4"/>
  <c r="CK2358" i="4"/>
  <c r="CK2357" i="4"/>
  <c r="CK2356" i="4"/>
  <c r="CK2355" i="4"/>
  <c r="CK2354" i="4"/>
  <c r="CK2353" i="4"/>
  <c r="CK2352" i="4"/>
  <c r="CK2351" i="4"/>
  <c r="CK2350" i="4"/>
  <c r="CK2349" i="4"/>
  <c r="CK2348" i="4"/>
  <c r="CK2347" i="4"/>
  <c r="CK2346" i="4"/>
  <c r="CK2345" i="4"/>
  <c r="CK2344" i="4"/>
  <c r="CK2343" i="4"/>
  <c r="CK2342" i="4"/>
  <c r="CK2341" i="4"/>
  <c r="CK2340" i="4"/>
  <c r="CK2339" i="4"/>
  <c r="CK2338" i="4"/>
  <c r="CK2337" i="4"/>
  <c r="CK2336" i="4"/>
  <c r="CK2335" i="4"/>
  <c r="CK2334" i="4"/>
  <c r="CK2333" i="4"/>
  <c r="CK2332" i="4"/>
  <c r="CK2331" i="4"/>
  <c r="CK2330" i="4"/>
  <c r="CK2329" i="4"/>
  <c r="CK2328" i="4"/>
  <c r="CK2327" i="4"/>
  <c r="CK2326" i="4"/>
  <c r="CK2325" i="4"/>
  <c r="CK2324" i="4"/>
  <c r="CK2323" i="4"/>
  <c r="CK2322" i="4"/>
  <c r="CK2321" i="4"/>
  <c r="CK2320" i="4"/>
  <c r="CK2319" i="4"/>
  <c r="CK2318" i="4"/>
  <c r="CK2317" i="4"/>
  <c r="CK2316" i="4"/>
  <c r="CK2315" i="4"/>
  <c r="CK2314" i="4"/>
  <c r="CK2313" i="4"/>
  <c r="CK2312" i="4"/>
  <c r="CK2311" i="4"/>
  <c r="CK2310" i="4"/>
  <c r="CK2309" i="4"/>
  <c r="CK2308" i="4"/>
  <c r="CK2307" i="4"/>
  <c r="CK2306" i="4"/>
  <c r="CK2305" i="4"/>
  <c r="CK2304" i="4"/>
  <c r="CK2303" i="4"/>
  <c r="CK2302" i="4"/>
  <c r="CK2301" i="4"/>
  <c r="CK2300" i="4"/>
  <c r="CK2299" i="4"/>
  <c r="CK2298" i="4"/>
  <c r="CK2297" i="4"/>
  <c r="CK2296" i="4"/>
  <c r="CK2295" i="4"/>
  <c r="CK2294" i="4"/>
  <c r="CK2293" i="4"/>
  <c r="CK2292" i="4"/>
  <c r="CK2291" i="4"/>
  <c r="CK2290" i="4"/>
  <c r="CK2289" i="4"/>
  <c r="CK2288" i="4"/>
  <c r="CK2287" i="4"/>
  <c r="CK2286" i="4"/>
  <c r="CK2285" i="4"/>
  <c r="CK2283" i="4"/>
  <c r="CK2282" i="4"/>
  <c r="CK2281" i="4"/>
  <c r="CK2279" i="4"/>
  <c r="CK2278" i="4"/>
  <c r="CK2277" i="4"/>
  <c r="CK2276" i="4"/>
  <c r="CK2275" i="4"/>
  <c r="CK2274" i="4"/>
  <c r="CK2273" i="4"/>
  <c r="CK2272" i="4"/>
  <c r="CK2271" i="4"/>
  <c r="CK2270" i="4"/>
  <c r="CK2269" i="4"/>
  <c r="CK2268" i="4"/>
  <c r="CK2267" i="4"/>
  <c r="CK2266" i="4"/>
  <c r="CK2265" i="4"/>
  <c r="CK2264" i="4"/>
  <c r="CK2263" i="4"/>
  <c r="CK2262" i="4"/>
  <c r="CK2261" i="4"/>
  <c r="CK2260" i="4"/>
  <c r="CK2259" i="4"/>
  <c r="CK2258" i="4"/>
  <c r="CK2257" i="4"/>
  <c r="CK2256" i="4"/>
  <c r="CK2255" i="4"/>
  <c r="CK2254" i="4"/>
  <c r="CK2253" i="4"/>
  <c r="CK2252" i="4"/>
  <c r="CK2251" i="4"/>
  <c r="CK2250" i="4"/>
  <c r="CK2249" i="4"/>
  <c r="CK2248" i="4"/>
  <c r="CK2247" i="4"/>
  <c r="CK2246" i="4"/>
  <c r="CK2245" i="4"/>
  <c r="CK2244" i="4"/>
  <c r="CK2243" i="4"/>
  <c r="CK2242" i="4"/>
  <c r="CK2241" i="4"/>
  <c r="CK2240" i="4"/>
  <c r="CK2239" i="4"/>
  <c r="CK2238" i="4"/>
  <c r="CK2237" i="4"/>
  <c r="CK2236" i="4"/>
  <c r="CK2235" i="4"/>
  <c r="CK2234" i="4"/>
  <c r="CK2233" i="4"/>
  <c r="CK2232" i="4"/>
  <c r="CK2231" i="4"/>
  <c r="CK2230" i="4"/>
  <c r="CK2229" i="4"/>
  <c r="CK2228" i="4"/>
  <c r="CK2227" i="4"/>
  <c r="CK2226" i="4"/>
  <c r="CK2225" i="4"/>
  <c r="CK2224" i="4"/>
  <c r="CK2223" i="4"/>
  <c r="CK2222" i="4"/>
  <c r="CK2221" i="4"/>
  <c r="CK2220" i="4"/>
  <c r="CK2219" i="4"/>
  <c r="CK2218" i="4"/>
  <c r="CK2217" i="4"/>
  <c r="CK2216" i="4"/>
  <c r="CK2215" i="4"/>
  <c r="CK2214" i="4"/>
  <c r="CK2213" i="4"/>
  <c r="CK2212" i="4"/>
  <c r="CK2211" i="4"/>
  <c r="CK2210" i="4"/>
  <c r="CK2209" i="4"/>
  <c r="CK2208" i="4"/>
  <c r="CK2207" i="4"/>
  <c r="CK2206" i="4"/>
  <c r="CK2205" i="4"/>
  <c r="CK2204" i="4"/>
  <c r="CK2203" i="4"/>
  <c r="CK2202" i="4"/>
  <c r="CK2201" i="4"/>
  <c r="CK2200" i="4"/>
  <c r="CK2199" i="4"/>
  <c r="CK2198" i="4"/>
  <c r="CK2197" i="4"/>
  <c r="CK2196" i="4"/>
  <c r="CK2195" i="4"/>
  <c r="CK2194" i="4"/>
  <c r="CK2193" i="4"/>
  <c r="CK2192" i="4"/>
  <c r="CK2191" i="4"/>
  <c r="CK2190" i="4"/>
  <c r="CK2189" i="4"/>
  <c r="CK2188" i="4"/>
  <c r="CK2187" i="4"/>
  <c r="CK2186" i="4"/>
  <c r="CK2185" i="4"/>
  <c r="CK2184" i="4"/>
  <c r="CK2183" i="4"/>
  <c r="CK2182" i="4"/>
  <c r="CK2181" i="4"/>
  <c r="CK2180" i="4"/>
  <c r="CK2179" i="4"/>
  <c r="CK2178" i="4"/>
  <c r="CK2177" i="4"/>
  <c r="CK2176" i="4"/>
  <c r="CK2175" i="4"/>
  <c r="CK2174" i="4"/>
  <c r="CK2173" i="4"/>
  <c r="CK2172" i="4"/>
  <c r="CK2171" i="4"/>
  <c r="CK2170" i="4"/>
  <c r="CK2169" i="4"/>
  <c r="CK2168" i="4"/>
  <c r="CK2167" i="4"/>
  <c r="CK2166" i="4"/>
  <c r="CK2165" i="4"/>
  <c r="CK2164" i="4"/>
  <c r="CK2163" i="4"/>
  <c r="CK2162" i="4"/>
  <c r="CK2161" i="4"/>
  <c r="CK2160" i="4"/>
  <c r="CK2159" i="4"/>
  <c r="CK2158" i="4"/>
  <c r="CK2157" i="4"/>
  <c r="CK2156" i="4"/>
  <c r="CK2155" i="4"/>
  <c r="CK2154" i="4"/>
  <c r="CK2153" i="4"/>
  <c r="CK2152" i="4"/>
  <c r="CK2151" i="4"/>
  <c r="CK2150" i="4"/>
  <c r="CK2149" i="4"/>
  <c r="CK2148" i="4"/>
  <c r="CK2147" i="4"/>
  <c r="CK2146" i="4"/>
  <c r="CK2145" i="4"/>
  <c r="CK2144" i="4"/>
  <c r="CK2143" i="4"/>
  <c r="CK2142" i="4"/>
  <c r="CK2141" i="4"/>
  <c r="CK2140" i="4"/>
  <c r="CK2139" i="4"/>
  <c r="CK2138" i="4"/>
  <c r="CK2137" i="4"/>
  <c r="CK2136" i="4"/>
  <c r="CK2135" i="4"/>
  <c r="CK2134" i="4"/>
  <c r="CK2133" i="4"/>
  <c r="CK2132" i="4"/>
  <c r="CK2131" i="4"/>
  <c r="CK2130" i="4"/>
  <c r="CK2129" i="4"/>
  <c r="CK2128" i="4"/>
  <c r="CK2127" i="4"/>
  <c r="CK2126" i="4"/>
  <c r="CK2125" i="4"/>
  <c r="CK2124" i="4"/>
  <c r="CK2123" i="4"/>
  <c r="CK2122" i="4"/>
  <c r="CK2121" i="4"/>
  <c r="CK2120" i="4"/>
  <c r="CK2119" i="4"/>
  <c r="CK2118" i="4"/>
  <c r="CK2117" i="4"/>
  <c r="CK2116" i="4"/>
  <c r="CK2115" i="4"/>
  <c r="CK2114" i="4"/>
  <c r="CK2113" i="4"/>
  <c r="CK2112" i="4"/>
  <c r="CK2111" i="4"/>
  <c r="CK2110" i="4"/>
  <c r="CK2109" i="4"/>
  <c r="CK2108" i="4"/>
  <c r="CK2107" i="4"/>
  <c r="CK2106" i="4"/>
  <c r="CK2105" i="4"/>
  <c r="CK2104" i="4"/>
  <c r="CK2103" i="4"/>
  <c r="CK2102" i="4"/>
  <c r="CK2101" i="4"/>
  <c r="CK2100" i="4"/>
  <c r="CK2099" i="4"/>
  <c r="CK2098" i="4"/>
  <c r="CK2097" i="4"/>
  <c r="CK2096" i="4"/>
  <c r="CK2095" i="4"/>
  <c r="CK2094" i="4"/>
  <c r="CK2092" i="4"/>
  <c r="CK2091" i="4"/>
  <c r="CK2090" i="4"/>
  <c r="CK2089" i="4"/>
  <c r="CK2088" i="4"/>
  <c r="CK2087" i="4"/>
  <c r="CK2086" i="4"/>
  <c r="CK2085" i="4"/>
  <c r="CK2084" i="4"/>
  <c r="CK2083" i="4"/>
  <c r="CK2082" i="4"/>
  <c r="CK2081" i="4"/>
  <c r="CK2080" i="4"/>
  <c r="CK2079" i="4"/>
  <c r="CK2078" i="4"/>
  <c r="CK2077" i="4"/>
  <c r="CK2076" i="4"/>
  <c r="CK2075" i="4"/>
  <c r="CK2074" i="4"/>
  <c r="CK2073" i="4"/>
  <c r="CK2072" i="4"/>
  <c r="CK2071" i="4"/>
  <c r="CK2070" i="4"/>
  <c r="CK2069" i="4"/>
  <c r="CK2068" i="4"/>
  <c r="CK2067" i="4"/>
  <c r="CK2066" i="4"/>
  <c r="CK2065" i="4"/>
  <c r="CK2064" i="4"/>
  <c r="CK2063" i="4"/>
  <c r="CK2062" i="4"/>
  <c r="CK2061" i="4"/>
  <c r="CK2060" i="4"/>
  <c r="CK2059" i="4"/>
  <c r="CK2058" i="4"/>
  <c r="CK2057" i="4"/>
  <c r="CK2056" i="4"/>
  <c r="CK2055" i="4"/>
  <c r="CK2054" i="4"/>
  <c r="CK2053" i="4"/>
  <c r="CK2052" i="4"/>
  <c r="CK2051" i="4"/>
  <c r="CK2050" i="4"/>
  <c r="CK2049" i="4"/>
  <c r="CK2048" i="4"/>
  <c r="CK2047" i="4"/>
  <c r="CK2046" i="4"/>
  <c r="CK2045" i="4"/>
  <c r="CK2044" i="4"/>
  <c r="CK2043" i="4"/>
  <c r="CK2042" i="4"/>
  <c r="CK2041" i="4"/>
  <c r="CK2040" i="4"/>
  <c r="CK2039" i="4"/>
  <c r="CK2038" i="4"/>
  <c r="CK2037" i="4"/>
  <c r="CK2036" i="4"/>
  <c r="CK2035" i="4"/>
  <c r="CK2034" i="4"/>
  <c r="CK2033" i="4"/>
  <c r="CK2032" i="4"/>
  <c r="CK2031" i="4"/>
  <c r="CK2030" i="4"/>
  <c r="CK2029" i="4"/>
  <c r="CK2028" i="4"/>
  <c r="CK2027" i="4"/>
  <c r="CK2026" i="4"/>
  <c r="CK2025" i="4"/>
  <c r="CK2024" i="4"/>
  <c r="CK2023" i="4"/>
  <c r="CK2022" i="4"/>
  <c r="CK2021" i="4"/>
  <c r="CK2020" i="4"/>
  <c r="CK2019" i="4"/>
  <c r="CK2018" i="4"/>
  <c r="CK2017" i="4"/>
  <c r="CK2016" i="4"/>
  <c r="CK2015" i="4"/>
  <c r="CK2014" i="4"/>
  <c r="CK2013" i="4"/>
  <c r="CK2012" i="4"/>
  <c r="CK2011" i="4"/>
  <c r="CK2010" i="4"/>
  <c r="CK2009" i="4"/>
  <c r="CK2008" i="4"/>
  <c r="CK2007" i="4"/>
  <c r="CK2006" i="4"/>
  <c r="AM2005" i="4"/>
  <c r="CK2004" i="4"/>
  <c r="CK2003" i="4"/>
  <c r="CK2002" i="4"/>
  <c r="CK2001" i="4"/>
  <c r="CK2000" i="4"/>
  <c r="CK1999" i="4"/>
  <c r="CK1998" i="4"/>
  <c r="CK1997" i="4"/>
  <c r="CK1996" i="4"/>
  <c r="CK1995" i="4"/>
  <c r="CK1994" i="4"/>
  <c r="CK1993" i="4"/>
  <c r="CK1992" i="4"/>
  <c r="CK1991" i="4"/>
  <c r="CK1990" i="4"/>
  <c r="CK1989" i="4"/>
  <c r="CK1988" i="4"/>
  <c r="CK1987" i="4"/>
  <c r="CK1986" i="4"/>
  <c r="CK1985" i="4"/>
  <c r="CK1984" i="4"/>
  <c r="CK1983" i="4"/>
  <c r="CK1982" i="4"/>
  <c r="CK1981" i="4"/>
  <c r="CK1980" i="4"/>
  <c r="CK1979" i="4"/>
  <c r="CK1978" i="4"/>
  <c r="CK1977" i="4"/>
  <c r="CK1976" i="4"/>
  <c r="CK1975" i="4"/>
  <c r="CK1974" i="4"/>
  <c r="CK1973" i="4"/>
  <c r="CK1972" i="4"/>
  <c r="CK1971" i="4"/>
  <c r="CK1970" i="4"/>
  <c r="CK1969" i="4"/>
  <c r="CK1968" i="4"/>
  <c r="CK1967" i="4"/>
  <c r="CK1966" i="4"/>
  <c r="CK1965" i="4"/>
  <c r="CK1964" i="4"/>
  <c r="CK1963" i="4"/>
  <c r="CK1962" i="4"/>
  <c r="CK1961" i="4"/>
  <c r="CK1960" i="4"/>
  <c r="CK1959" i="4"/>
  <c r="CK1958" i="4"/>
  <c r="CK1957" i="4"/>
  <c r="CK1956" i="4"/>
  <c r="CK1955" i="4"/>
  <c r="CK1954" i="4"/>
  <c r="CK1953" i="4"/>
  <c r="CK1952" i="4"/>
  <c r="CK1951" i="4"/>
  <c r="CK1950" i="4"/>
  <c r="CK1949" i="4"/>
  <c r="CK1948" i="4"/>
  <c r="CK1947" i="4"/>
  <c r="CK1946" i="4"/>
  <c r="CK1945" i="4"/>
  <c r="CK1944" i="4"/>
  <c r="CK1943" i="4"/>
  <c r="CK1942" i="4"/>
  <c r="CK1941" i="4"/>
  <c r="CK1940" i="4"/>
  <c r="CK1939" i="4"/>
  <c r="CK1938" i="4"/>
  <c r="CK1937" i="4"/>
  <c r="CK1936" i="4"/>
  <c r="CK1935" i="4"/>
  <c r="CK1934" i="4"/>
  <c r="CK1933" i="4"/>
  <c r="CK1932" i="4"/>
  <c r="CK1931" i="4"/>
  <c r="CK1930" i="4"/>
  <c r="CK1929" i="4"/>
  <c r="CK1928" i="4"/>
  <c r="CK1927" i="4"/>
  <c r="CK1926" i="4"/>
  <c r="CK1925" i="4"/>
  <c r="CK1924" i="4"/>
  <c r="CK1923" i="4"/>
  <c r="CK1922" i="4"/>
  <c r="CK1921" i="4"/>
  <c r="CK1920" i="4"/>
  <c r="CK1919" i="4"/>
  <c r="CK1918" i="4"/>
  <c r="CK1917" i="4"/>
  <c r="CK1916" i="4"/>
  <c r="CK1915" i="4"/>
  <c r="CK1914" i="4"/>
  <c r="CK1913" i="4"/>
  <c r="CK1912" i="4"/>
  <c r="CK1911" i="4"/>
  <c r="CK1910" i="4"/>
  <c r="CK1909" i="4"/>
  <c r="CK1908" i="4"/>
  <c r="CK1907" i="4"/>
  <c r="CK1906" i="4"/>
  <c r="CK1905" i="4"/>
  <c r="CK1904" i="4"/>
  <c r="CK1903" i="4"/>
  <c r="CK1901" i="4"/>
  <c r="CK1900" i="4"/>
  <c r="CK1899" i="4"/>
  <c r="CK1898" i="4"/>
  <c r="CK1897" i="4"/>
  <c r="CK1896" i="4"/>
  <c r="CK1895" i="4"/>
  <c r="CK1894" i="4"/>
  <c r="CK1892" i="4"/>
  <c r="CK1891" i="4"/>
  <c r="CK1890" i="4"/>
  <c r="CK1889" i="4"/>
  <c r="CK1888" i="4"/>
  <c r="CK1887" i="4"/>
  <c r="CK1886" i="4"/>
  <c r="CK1885" i="4"/>
  <c r="CK1884" i="4"/>
  <c r="CK1883" i="4"/>
  <c r="CK1882" i="4"/>
  <c r="CK1881" i="4"/>
  <c r="CK1880" i="4"/>
  <c r="CK1879" i="4"/>
  <c r="CK1878" i="4"/>
  <c r="CK1877" i="4"/>
  <c r="CK1876" i="4"/>
  <c r="CK1875" i="4"/>
  <c r="CK1874" i="4"/>
  <c r="CK1873" i="4"/>
  <c r="CK1872" i="4"/>
  <c r="CK1871" i="4"/>
  <c r="CK1870" i="4"/>
  <c r="CK1869" i="4"/>
  <c r="CK1868" i="4"/>
  <c r="CK1867" i="4"/>
  <c r="CK1866" i="4"/>
  <c r="CK1865" i="4"/>
  <c r="CK1864" i="4"/>
  <c r="CK1863" i="4"/>
  <c r="CK1862" i="4"/>
  <c r="CK1861" i="4"/>
  <c r="CK1860" i="4"/>
  <c r="CK1859" i="4"/>
  <c r="CK1858" i="4"/>
  <c r="CK1857" i="4"/>
  <c r="CK1856" i="4"/>
  <c r="CK1855" i="4"/>
  <c r="CK1854" i="4"/>
  <c r="CK1853" i="4"/>
  <c r="CK1852" i="4"/>
  <c r="CK1851" i="4"/>
  <c r="CK1850" i="4"/>
  <c r="CK1849" i="4"/>
  <c r="CK1848" i="4"/>
  <c r="CK1847" i="4"/>
  <c r="CK1846" i="4"/>
  <c r="CK1845" i="4"/>
  <c r="CK1844" i="4"/>
  <c r="CK1843" i="4"/>
  <c r="CK1842" i="4"/>
  <c r="CK1841" i="4"/>
  <c r="CK1840" i="4"/>
  <c r="CK1839" i="4"/>
  <c r="CK1838" i="4"/>
  <c r="CK1837" i="4"/>
  <c r="CK1836" i="4"/>
  <c r="CK1835" i="4"/>
  <c r="CK1834" i="4"/>
  <c r="CK1833" i="4"/>
  <c r="CK1832" i="4"/>
  <c r="CK1831" i="4"/>
  <c r="CK1830" i="4"/>
  <c r="CK1829" i="4"/>
  <c r="CK1828" i="4"/>
  <c r="CK1827" i="4"/>
  <c r="CK1826" i="4"/>
  <c r="CK1825" i="4"/>
  <c r="CK1824" i="4"/>
  <c r="CK1823" i="4"/>
  <c r="CK1822" i="4"/>
  <c r="CK1821" i="4"/>
  <c r="CK1820" i="4"/>
  <c r="CK1819" i="4"/>
  <c r="CK1818" i="4"/>
  <c r="CK1817" i="4"/>
  <c r="CK1816" i="4"/>
  <c r="CK1815" i="4"/>
  <c r="CK1814" i="4"/>
  <c r="CK1813" i="4"/>
  <c r="CK1812" i="4"/>
  <c r="CK1811" i="4"/>
  <c r="CK1810" i="4"/>
  <c r="CK1809" i="4"/>
  <c r="CK1808" i="4"/>
  <c r="CK1807" i="4"/>
  <c r="CK1805" i="4"/>
  <c r="CK1804" i="4"/>
  <c r="CK1803" i="4"/>
  <c r="CK1802" i="4"/>
  <c r="CK1801" i="4"/>
  <c r="CK1800" i="4"/>
  <c r="CK1799" i="4"/>
  <c r="CK1798" i="4"/>
  <c r="CK1797" i="4"/>
  <c r="CK1796" i="4"/>
  <c r="CK1795" i="4"/>
  <c r="CK1794" i="4"/>
  <c r="CK1793" i="4"/>
  <c r="CK1792" i="4"/>
  <c r="CK1791" i="4"/>
  <c r="CK1790" i="4"/>
  <c r="CK1789" i="4"/>
  <c r="CK1788" i="4"/>
  <c r="CK1787" i="4"/>
  <c r="CK1786" i="4"/>
  <c r="CK1785" i="4"/>
  <c r="CK1784" i="4"/>
  <c r="CK1783" i="4"/>
  <c r="CK1782" i="4"/>
  <c r="CK1781" i="4"/>
  <c r="CK1780" i="4"/>
  <c r="CK1779" i="4"/>
  <c r="CK1778" i="4"/>
  <c r="CK1777" i="4"/>
  <c r="CK1776" i="4"/>
  <c r="CK1775" i="4"/>
  <c r="CK1774" i="4"/>
  <c r="CK1773" i="4"/>
  <c r="CK1772" i="4"/>
  <c r="CK1771" i="4"/>
  <c r="CK1770" i="4"/>
  <c r="CK1769" i="4"/>
  <c r="CK1768" i="4"/>
  <c r="CK1767" i="4"/>
  <c r="CK1766" i="4"/>
  <c r="CK1765" i="4"/>
  <c r="CK1764" i="4"/>
  <c r="CK1763" i="4"/>
  <c r="CK1762" i="4"/>
  <c r="CK1761" i="4"/>
  <c r="CK1760" i="4"/>
  <c r="CK1759" i="4"/>
  <c r="CK1758" i="4"/>
  <c r="CK1757" i="4"/>
  <c r="CK1756" i="4"/>
  <c r="CK1755" i="4"/>
  <c r="CK1754" i="4"/>
  <c r="CK1753" i="4"/>
  <c r="CK1752" i="4"/>
  <c r="CK1751" i="4"/>
  <c r="CK1750" i="4"/>
  <c r="CK1749" i="4"/>
  <c r="CK1748" i="4"/>
  <c r="CK1747" i="4"/>
  <c r="CK1746" i="4"/>
  <c r="CK1745" i="4"/>
  <c r="CK1744" i="4"/>
  <c r="CK1743" i="4"/>
  <c r="CK1742" i="4"/>
  <c r="CK1741" i="4"/>
  <c r="CK1740" i="4"/>
  <c r="CK1739" i="4"/>
  <c r="CK1738" i="4"/>
  <c r="CK1737" i="4"/>
  <c r="CK1736" i="4"/>
  <c r="CK1735" i="4"/>
  <c r="CK1734" i="4"/>
  <c r="CK1733" i="4"/>
  <c r="CK1732" i="4"/>
  <c r="CK1731" i="4"/>
  <c r="CK1730" i="4"/>
  <c r="CK1729" i="4"/>
  <c r="CK1728" i="4"/>
  <c r="CK1727" i="4"/>
  <c r="CK1726" i="4"/>
  <c r="CK1725" i="4"/>
  <c r="CK1724" i="4"/>
  <c r="CK1723" i="4"/>
  <c r="CK1722" i="4"/>
  <c r="CK1721" i="4"/>
  <c r="CK1720" i="4"/>
  <c r="CK1719" i="4"/>
  <c r="CK1718" i="4"/>
  <c r="CK1717" i="4"/>
  <c r="CK1716" i="4"/>
  <c r="CK1715" i="4"/>
  <c r="CK1714" i="4"/>
  <c r="CK1713" i="4"/>
  <c r="CK1712" i="4"/>
  <c r="CK1711" i="4"/>
  <c r="CK1710" i="4"/>
  <c r="CK1709" i="4"/>
  <c r="CK1708" i="4"/>
  <c r="CK1707" i="4"/>
  <c r="CK1706" i="4"/>
  <c r="CK1705" i="4"/>
  <c r="CK1704" i="4"/>
  <c r="CK1703" i="4"/>
  <c r="CK1702" i="4"/>
  <c r="CK1701" i="4"/>
  <c r="CK1700" i="4"/>
  <c r="CK1699" i="4"/>
  <c r="CK1698" i="4"/>
  <c r="CK1697" i="4"/>
  <c r="CK1696" i="4"/>
  <c r="CK1695" i="4"/>
  <c r="CK1694" i="4"/>
  <c r="CK1693" i="4"/>
  <c r="CK1692" i="4"/>
  <c r="CK1691" i="4"/>
  <c r="CK1690" i="4"/>
  <c r="CK1689" i="4"/>
  <c r="CK1688" i="4"/>
  <c r="CK1687" i="4"/>
  <c r="CK1686" i="4"/>
  <c r="CK1685" i="4"/>
  <c r="CK1684" i="4"/>
  <c r="CK1683" i="4"/>
  <c r="CK1682" i="4"/>
  <c r="CK1681" i="4"/>
  <c r="CK1680" i="4"/>
  <c r="CK1679" i="4"/>
  <c r="CK1678" i="4"/>
  <c r="CK1677" i="4"/>
  <c r="CK1676" i="4"/>
  <c r="CK1675" i="4"/>
  <c r="CK1674" i="4"/>
  <c r="CK1673" i="4"/>
  <c r="CK1672" i="4"/>
  <c r="CK1671" i="4"/>
  <c r="CK1670" i="4"/>
  <c r="CK1669" i="4"/>
  <c r="CK1668" i="4"/>
  <c r="CK1667" i="4"/>
  <c r="CK1666" i="4"/>
  <c r="CK1665" i="4"/>
  <c r="CK1664" i="4"/>
  <c r="CK1663" i="4"/>
  <c r="CK1662" i="4"/>
  <c r="CK1661" i="4"/>
  <c r="CK1660" i="4"/>
  <c r="CK1659" i="4"/>
  <c r="CK1658" i="4"/>
  <c r="CK1657" i="4"/>
  <c r="CK1656" i="4"/>
  <c r="CK1655" i="4"/>
  <c r="CK1654" i="4"/>
  <c r="CK1653" i="4"/>
  <c r="CK1652" i="4"/>
  <c r="BX1651" i="4"/>
  <c r="CK1651" i="4" s="1"/>
  <c r="CK1650" i="4"/>
  <c r="CK1649" i="4"/>
  <c r="CK1648" i="4"/>
  <c r="CK1647" i="4"/>
  <c r="CK1646" i="4"/>
  <c r="CK1645" i="4"/>
  <c r="CK1644" i="4"/>
  <c r="CK1643" i="4"/>
  <c r="CK1642" i="4"/>
  <c r="CK1641" i="4"/>
  <c r="CK1640" i="4"/>
  <c r="CK1639" i="4"/>
  <c r="CK1638" i="4"/>
  <c r="CK1637" i="4"/>
  <c r="CK1636" i="4"/>
  <c r="CK1635" i="4"/>
  <c r="CK1634" i="4"/>
  <c r="CK1633" i="4"/>
  <c r="CK1632" i="4"/>
  <c r="CK1631" i="4"/>
  <c r="CK1630" i="4"/>
  <c r="CK1629" i="4"/>
  <c r="CK1628" i="4"/>
  <c r="CK1627" i="4"/>
  <c r="CK1626" i="4"/>
  <c r="CK1625" i="4"/>
  <c r="CK1624" i="4"/>
  <c r="CK1623" i="4"/>
  <c r="CK1622" i="4"/>
  <c r="CK1621" i="4"/>
  <c r="CK1620" i="4"/>
  <c r="CK1619" i="4"/>
  <c r="CK1618" i="4"/>
  <c r="CK1617" i="4"/>
  <c r="CK1616" i="4"/>
  <c r="CK1615" i="4"/>
  <c r="CK1614" i="4"/>
  <c r="CK1613" i="4"/>
  <c r="CK1612" i="4"/>
  <c r="CK1611" i="4"/>
  <c r="CK1610" i="4"/>
  <c r="CK1609" i="4"/>
  <c r="CK1608" i="4"/>
  <c r="CK1607" i="4"/>
  <c r="CK1606" i="4"/>
  <c r="CK1605" i="4"/>
  <c r="CK1604" i="4"/>
  <c r="CK1603" i="4"/>
  <c r="CK1602" i="4"/>
  <c r="CK1601" i="4"/>
  <c r="CK1600" i="4"/>
  <c r="CK1599" i="4"/>
  <c r="CK1598" i="4"/>
  <c r="CK1597" i="4"/>
  <c r="CK1596" i="4"/>
  <c r="CK1595" i="4"/>
  <c r="CK1594" i="4"/>
  <c r="CK1593" i="4"/>
  <c r="CK1592" i="4"/>
  <c r="CK1591" i="4"/>
  <c r="CK1590" i="4"/>
  <c r="CK1589" i="4"/>
  <c r="CK1588" i="4"/>
  <c r="CK1587" i="4"/>
  <c r="CK1586" i="4"/>
  <c r="CK1585" i="4"/>
  <c r="CK1584" i="4"/>
  <c r="CK1583" i="4"/>
  <c r="CK1582" i="4"/>
  <c r="CK1581" i="4"/>
  <c r="CK1580" i="4"/>
  <c r="CK1579" i="4"/>
  <c r="CK1578" i="4"/>
  <c r="CK1577" i="4"/>
  <c r="CK1576" i="4"/>
  <c r="CK1575" i="4"/>
  <c r="CK1574" i="4"/>
  <c r="CK1573" i="4"/>
  <c r="CK1572" i="4"/>
  <c r="CK1571" i="4"/>
  <c r="CK1570" i="4"/>
  <c r="CK1569" i="4"/>
  <c r="CK1568" i="4"/>
  <c r="CK1567" i="4"/>
  <c r="CK1566" i="4"/>
  <c r="CK1565" i="4"/>
  <c r="CK1564" i="4"/>
  <c r="CK1563" i="4"/>
  <c r="CK1562" i="4"/>
  <c r="CK1561" i="4"/>
  <c r="CK1560" i="4"/>
  <c r="CK1559" i="4"/>
  <c r="CK1558" i="4"/>
  <c r="CK1557" i="4"/>
  <c r="CK1555" i="4"/>
  <c r="CK1554" i="4"/>
  <c r="CK1553" i="4"/>
  <c r="CK1552" i="4"/>
  <c r="CK1551" i="4"/>
  <c r="CK1550" i="4"/>
  <c r="CK1549" i="4"/>
  <c r="CK1548" i="4"/>
  <c r="CK1547" i="4"/>
  <c r="CK1546" i="4"/>
  <c r="CK1545" i="4"/>
  <c r="CK1544" i="4"/>
  <c r="CK1543" i="4"/>
  <c r="CK1542" i="4"/>
  <c r="CK1541" i="4"/>
  <c r="CK1540" i="4"/>
  <c r="CK1539" i="4"/>
  <c r="CK1538" i="4"/>
  <c r="CK1537" i="4"/>
  <c r="CK1536" i="4"/>
  <c r="CK1535" i="4"/>
  <c r="CK1534" i="4"/>
  <c r="CK1533" i="4"/>
  <c r="CK1532" i="4"/>
  <c r="CK1531" i="4"/>
  <c r="CK1530" i="4"/>
  <c r="CK1529" i="4"/>
  <c r="CK1528" i="4"/>
  <c r="CK1527" i="4"/>
  <c r="CK1526" i="4"/>
  <c r="CK1525" i="4"/>
  <c r="CK1524" i="4"/>
  <c r="CK1523" i="4"/>
  <c r="CK1522" i="4"/>
  <c r="CK1521" i="4"/>
  <c r="CK1520" i="4"/>
  <c r="CK1519" i="4"/>
  <c r="CK1518" i="4"/>
  <c r="CK1517" i="4"/>
  <c r="CK1516" i="4"/>
  <c r="CK1515" i="4"/>
  <c r="CK1514" i="4"/>
  <c r="CK1513" i="4"/>
  <c r="CK1512" i="4"/>
  <c r="CK1511" i="4"/>
  <c r="CK1510" i="4"/>
  <c r="CK1509" i="4"/>
  <c r="CK1508" i="4"/>
  <c r="CK1507" i="4"/>
  <c r="CK1506" i="4"/>
  <c r="CK1505" i="4"/>
  <c r="CK1504" i="4"/>
  <c r="CK1503" i="4"/>
  <c r="CK1502" i="4"/>
  <c r="CK1501" i="4"/>
  <c r="CK1500" i="4"/>
  <c r="CK1499" i="4"/>
  <c r="CK1498" i="4"/>
  <c r="CK1497" i="4"/>
  <c r="CK1496" i="4"/>
  <c r="CK1495" i="4"/>
  <c r="CK1494" i="4"/>
  <c r="CK1493" i="4"/>
  <c r="CK1492" i="4"/>
  <c r="CK1491" i="4"/>
  <c r="CK1490" i="4"/>
  <c r="CK1489" i="4"/>
  <c r="CK1488" i="4"/>
  <c r="CK1487" i="4"/>
  <c r="CK1486" i="4"/>
  <c r="CK1485" i="4"/>
  <c r="CK1484" i="4"/>
  <c r="CK1483" i="4"/>
  <c r="CK1482" i="4"/>
  <c r="CK1481" i="4"/>
  <c r="CK1480" i="4"/>
  <c r="CK1479" i="4"/>
  <c r="CK1478" i="4"/>
  <c r="CK1477" i="4"/>
  <c r="CK1476" i="4"/>
  <c r="CK1475" i="4"/>
  <c r="CK1474" i="4"/>
  <c r="CK1473" i="4"/>
  <c r="CK1472" i="4"/>
  <c r="CK1471" i="4"/>
  <c r="CK1470" i="4"/>
  <c r="CK1469" i="4"/>
  <c r="CK1468" i="4"/>
  <c r="CK1467" i="4"/>
  <c r="CK1466" i="4"/>
  <c r="CK1465" i="4"/>
  <c r="CK1464" i="4"/>
  <c r="CK1463" i="4"/>
  <c r="CK1462" i="4"/>
  <c r="CK1461" i="4"/>
  <c r="CK1460" i="4"/>
  <c r="CK1459" i="4"/>
  <c r="CK1458" i="4"/>
  <c r="CK1457" i="4"/>
  <c r="CK1456" i="4"/>
  <c r="CK1455" i="4"/>
  <c r="CK1454" i="4"/>
  <c r="CK1453" i="4"/>
  <c r="CK1452" i="4"/>
  <c r="CK1451" i="4"/>
  <c r="CK1450" i="4"/>
  <c r="CK1449" i="4"/>
  <c r="CK1448" i="4"/>
  <c r="CK1447" i="4"/>
  <c r="CK1446" i="4"/>
  <c r="CK1445" i="4"/>
  <c r="CK1444" i="4"/>
  <c r="CK1443" i="4"/>
  <c r="CK1442" i="4"/>
  <c r="CK1441" i="4"/>
  <c r="CK1440" i="4"/>
  <c r="CK1439" i="4"/>
  <c r="CK1438" i="4"/>
  <c r="CK1437" i="4"/>
  <c r="CK1436" i="4"/>
  <c r="CK1435" i="4"/>
  <c r="CK1434" i="4"/>
  <c r="CK1433" i="4"/>
  <c r="CK1432" i="4"/>
  <c r="CK1431" i="4"/>
  <c r="CK1430" i="4"/>
  <c r="CK1429" i="4"/>
  <c r="CK1428" i="4"/>
  <c r="CK1427" i="4"/>
  <c r="CK1426" i="4"/>
  <c r="CK1425" i="4"/>
  <c r="CK1424" i="4"/>
  <c r="CK1423" i="4"/>
  <c r="CK1422" i="4"/>
  <c r="CK1421" i="4"/>
  <c r="CK1420" i="4"/>
  <c r="CK1419" i="4"/>
  <c r="CK1418" i="4"/>
  <c r="CK1417" i="4"/>
  <c r="CK1416" i="4"/>
  <c r="CK1415" i="4"/>
  <c r="CK1414" i="4"/>
  <c r="CK1413" i="4"/>
  <c r="CK1412" i="4"/>
  <c r="CK1411" i="4"/>
  <c r="CK1410" i="4"/>
  <c r="CK1409" i="4"/>
  <c r="CK1408" i="4"/>
  <c r="CK1407" i="4"/>
  <c r="CK1406" i="4"/>
  <c r="CK1405" i="4"/>
  <c r="CK1404" i="4"/>
  <c r="CK1403" i="4"/>
  <c r="CK1402" i="4"/>
  <c r="CK1401" i="4"/>
  <c r="CK1400" i="4"/>
  <c r="CK1399" i="4"/>
  <c r="CK1398" i="4"/>
  <c r="CK1397" i="4"/>
  <c r="CK1396" i="4"/>
  <c r="CK1395" i="4"/>
  <c r="CK1394" i="4"/>
  <c r="CK1393" i="4"/>
  <c r="CK1392" i="4"/>
  <c r="CK1391" i="4"/>
  <c r="CK1390" i="4"/>
  <c r="CK1389" i="4"/>
  <c r="CK1388" i="4"/>
  <c r="CK1387" i="4"/>
  <c r="CK1386" i="4"/>
  <c r="CK1385" i="4"/>
  <c r="CK1384" i="4"/>
  <c r="CK1383" i="4"/>
  <c r="CK1382" i="4"/>
  <c r="CK1381" i="4"/>
  <c r="CK1380" i="4"/>
  <c r="CK1379" i="4"/>
  <c r="CK1378" i="4"/>
  <c r="CK1377" i="4"/>
  <c r="CK1376" i="4"/>
  <c r="CK1375" i="4"/>
  <c r="CK1374" i="4"/>
  <c r="CK1373" i="4"/>
  <c r="CK1372" i="4"/>
  <c r="CK1371" i="4"/>
  <c r="CK1370" i="4"/>
  <c r="CK1369" i="4"/>
  <c r="CK1368" i="4"/>
  <c r="CK1367" i="4"/>
  <c r="CK1366" i="4"/>
  <c r="CK1365" i="4"/>
  <c r="CK1364" i="4"/>
  <c r="CK1363" i="4"/>
  <c r="CK1362" i="4"/>
  <c r="CK1361" i="4"/>
  <c r="CK1360" i="4"/>
  <c r="CK1359" i="4"/>
  <c r="CK1358" i="4"/>
  <c r="CK1357" i="4"/>
  <c r="CK1356" i="4"/>
  <c r="CK1355" i="4"/>
  <c r="CK1354" i="4"/>
  <c r="CK1353" i="4"/>
  <c r="CK1352" i="4"/>
  <c r="CK1351" i="4"/>
  <c r="CK1350" i="4"/>
  <c r="CK1349" i="4"/>
  <c r="CK1348" i="4"/>
  <c r="CK1347" i="4"/>
  <c r="CK1346" i="4"/>
  <c r="CK1345" i="4"/>
  <c r="CK1344" i="4"/>
  <c r="CK1343" i="4"/>
  <c r="CK1342" i="4"/>
  <c r="CK1341" i="4"/>
  <c r="CK1340" i="4"/>
  <c r="CK1339" i="4"/>
  <c r="CK1338" i="4"/>
  <c r="CK1337" i="4"/>
  <c r="CK1336" i="4"/>
  <c r="CK1335" i="4"/>
  <c r="CK1334" i="4"/>
  <c r="CK1333" i="4"/>
  <c r="CK1332" i="4"/>
  <c r="CK1331" i="4"/>
  <c r="CK1330" i="4"/>
  <c r="CK1329" i="4"/>
  <c r="CK1328" i="4"/>
  <c r="CK1327" i="4"/>
  <c r="CK1326" i="4"/>
  <c r="CK1325" i="4"/>
  <c r="CK1324" i="4"/>
  <c r="CK1323" i="4"/>
  <c r="CK1322" i="4"/>
  <c r="CK1321" i="4"/>
  <c r="CK1320" i="4"/>
  <c r="CK1319" i="4"/>
  <c r="CK1318" i="4"/>
  <c r="CK1317" i="4"/>
  <c r="CK1316" i="4"/>
  <c r="CK1315" i="4"/>
  <c r="CK1314" i="4"/>
  <c r="CK1313" i="4"/>
  <c r="CK1312" i="4"/>
  <c r="CK1311" i="4"/>
  <c r="CK1310" i="4"/>
  <c r="CK1309" i="4"/>
  <c r="CK1308" i="4"/>
  <c r="CK1307" i="4"/>
  <c r="CK1306" i="4"/>
  <c r="CK1305" i="4"/>
  <c r="CK1304" i="4"/>
  <c r="CK1303" i="4"/>
  <c r="CK1302" i="4"/>
  <c r="CK1301" i="4"/>
  <c r="CK1300" i="4"/>
  <c r="CK1299" i="4"/>
  <c r="CK1298" i="4"/>
  <c r="CK1297" i="4"/>
  <c r="CK1296" i="4"/>
  <c r="CK1295" i="4"/>
  <c r="CK1294" i="4"/>
  <c r="CK1293" i="4"/>
  <c r="CK1292" i="4"/>
  <c r="CK1291" i="4"/>
  <c r="CK1290" i="4"/>
  <c r="CK1289" i="4"/>
  <c r="CK1288" i="4"/>
  <c r="CK1287" i="4"/>
  <c r="CK1285" i="4"/>
  <c r="CK1284" i="4"/>
  <c r="CK1283" i="4"/>
  <c r="CK1282" i="4"/>
  <c r="CK1281" i="4"/>
  <c r="CK1280" i="4"/>
  <c r="CK1279" i="4"/>
  <c r="CK1278" i="4"/>
  <c r="CK1277" i="4"/>
  <c r="CK1276" i="4"/>
  <c r="CK1275" i="4"/>
  <c r="CK1274" i="4"/>
  <c r="CK1273" i="4"/>
  <c r="CK1272" i="4"/>
  <c r="CK1271" i="4"/>
  <c r="CK1270" i="4"/>
  <c r="CK1269" i="4"/>
  <c r="CK1268" i="4"/>
  <c r="CK1267" i="4"/>
  <c r="CK1266" i="4"/>
  <c r="CK1265" i="4"/>
  <c r="CK1264" i="4"/>
  <c r="CK1263" i="4"/>
  <c r="CK1262" i="4"/>
  <c r="CK1261" i="4"/>
  <c r="CK1260" i="4"/>
  <c r="CK1259" i="4"/>
  <c r="CK1258" i="4"/>
  <c r="CK1257" i="4"/>
  <c r="CK1256" i="4"/>
  <c r="CK1255" i="4"/>
  <c r="CK1254" i="4"/>
  <c r="CK1253" i="4"/>
  <c r="CK1252" i="4"/>
  <c r="CK1251" i="4"/>
  <c r="CK1250" i="4"/>
  <c r="CK1249" i="4"/>
  <c r="CK1248" i="4"/>
  <c r="CK1247" i="4"/>
  <c r="CK1246" i="4"/>
  <c r="CK1245" i="4"/>
  <c r="CK1244" i="4"/>
  <c r="CK1243" i="4"/>
  <c r="CK1242" i="4"/>
  <c r="CK1241" i="4"/>
  <c r="CK1240" i="4"/>
  <c r="CK1239" i="4"/>
  <c r="CK1238" i="4"/>
  <c r="CK1237" i="4"/>
  <c r="CK1236" i="4"/>
  <c r="CK1235" i="4"/>
  <c r="CK1234" i="4"/>
  <c r="CK1233" i="4"/>
  <c r="CK1232" i="4"/>
  <c r="CK1230" i="4"/>
  <c r="CK1229" i="4"/>
  <c r="CK1228" i="4"/>
  <c r="CK1227" i="4"/>
  <c r="CK1226" i="4"/>
  <c r="CK1225" i="4"/>
  <c r="CK1224" i="4"/>
  <c r="CK1223" i="4"/>
  <c r="CK1222" i="4"/>
  <c r="CK1221" i="4"/>
  <c r="CK1220" i="4"/>
  <c r="CK1219" i="4"/>
  <c r="CK1218" i="4"/>
  <c r="CK1217" i="4"/>
  <c r="CK1216" i="4"/>
  <c r="CK1215" i="4"/>
  <c r="CK1214" i="4"/>
  <c r="CK1213" i="4"/>
  <c r="CK1212" i="4"/>
  <c r="CK1211" i="4"/>
  <c r="CK1210" i="4"/>
  <c r="CK1209" i="4"/>
  <c r="CK1208" i="4"/>
  <c r="CK1207" i="4"/>
  <c r="CK1206" i="4"/>
  <c r="CK1205" i="4"/>
  <c r="CK1204" i="4"/>
  <c r="CK1203" i="4"/>
  <c r="CK1202" i="4"/>
  <c r="CK1201" i="4"/>
  <c r="CK1200" i="4"/>
  <c r="CK1199" i="4"/>
  <c r="CK1198" i="4"/>
  <c r="CK1197" i="4"/>
  <c r="CK1196" i="4"/>
  <c r="CK1195" i="4"/>
  <c r="CK1194" i="4"/>
  <c r="CK1193" i="4"/>
  <c r="CK1192" i="4"/>
  <c r="CK1191" i="4"/>
  <c r="CK1190" i="4"/>
  <c r="CK1189" i="4"/>
  <c r="CK1188" i="4"/>
  <c r="CK1187" i="4"/>
  <c r="CK1186" i="4"/>
  <c r="CK1185" i="4"/>
  <c r="CK1184" i="4"/>
  <c r="CK1183" i="4"/>
  <c r="CK1182" i="4"/>
  <c r="CK1181" i="4"/>
  <c r="CK1180" i="4"/>
  <c r="CK1179" i="4"/>
  <c r="CK1178" i="4"/>
  <c r="CK1177" i="4"/>
  <c r="CK1176" i="4"/>
  <c r="CK1175" i="4"/>
  <c r="CK1174" i="4"/>
  <c r="CK1173" i="4"/>
  <c r="CK1172" i="4"/>
  <c r="CK1171" i="4"/>
  <c r="CK1170" i="4"/>
  <c r="CK1169" i="4"/>
  <c r="CK1168" i="4"/>
  <c r="CK1167" i="4"/>
  <c r="CK1166" i="4"/>
  <c r="CK1165" i="4"/>
  <c r="CK1164" i="4"/>
  <c r="CK1163" i="4"/>
  <c r="CK1162" i="4"/>
  <c r="CK1161" i="4"/>
  <c r="CK1160" i="4"/>
  <c r="CK1159" i="4"/>
  <c r="CK1158" i="4"/>
  <c r="CK1157" i="4"/>
  <c r="CK1156" i="4"/>
  <c r="CK1155" i="4"/>
  <c r="CK1154" i="4"/>
  <c r="CK1153" i="4"/>
  <c r="CK1152" i="4"/>
  <c r="CK1151" i="4"/>
  <c r="CK1150" i="4"/>
  <c r="CK1149" i="4"/>
  <c r="CK1148" i="4"/>
  <c r="CK1147" i="4"/>
  <c r="CK1146" i="4"/>
  <c r="CK1145" i="4"/>
  <c r="CK1144" i="4"/>
  <c r="CK1143" i="4"/>
  <c r="CK1142" i="4"/>
  <c r="CK1141" i="4"/>
  <c r="CK1140" i="4"/>
  <c r="CK1139" i="4"/>
  <c r="CK1138" i="4"/>
  <c r="CK1137" i="4"/>
  <c r="CK1136" i="4"/>
  <c r="CK1135" i="4"/>
  <c r="CK1134" i="4"/>
  <c r="CK1133" i="4"/>
  <c r="CK1132" i="4"/>
  <c r="CK1131" i="4"/>
  <c r="CK1130" i="4"/>
  <c r="CK1129" i="4"/>
  <c r="CK1128" i="4"/>
  <c r="CK1127" i="4"/>
  <c r="CK1126" i="4"/>
  <c r="CK1125" i="4"/>
  <c r="CK1124" i="4"/>
  <c r="CK1123" i="4"/>
  <c r="CK1122" i="4"/>
  <c r="CK1121" i="4"/>
  <c r="CK1120" i="4"/>
  <c r="CK1119" i="4"/>
  <c r="CK1118" i="4"/>
  <c r="CK1117" i="4"/>
  <c r="CK1116" i="4"/>
  <c r="CK1115" i="4"/>
  <c r="CK1114" i="4"/>
  <c r="CK1113" i="4"/>
  <c r="CK1112" i="4"/>
  <c r="CK1111" i="4"/>
  <c r="CK1110" i="4"/>
  <c r="CK1109" i="4"/>
  <c r="CK1108" i="4"/>
  <c r="CK1107" i="4"/>
  <c r="CK1106" i="4"/>
  <c r="CK1105" i="4"/>
  <c r="CK1104" i="4"/>
  <c r="CK1103" i="4"/>
  <c r="CK1102" i="4"/>
  <c r="CK1100" i="4"/>
  <c r="CK1099" i="4"/>
  <c r="CK1098" i="4"/>
  <c r="CK1097" i="4"/>
  <c r="CK1096" i="4"/>
  <c r="CK1095" i="4"/>
  <c r="CK1094" i="4"/>
  <c r="CK1093" i="4"/>
  <c r="CK1092" i="4"/>
  <c r="CK1091" i="4"/>
  <c r="CK1090" i="4"/>
  <c r="CK1089" i="4"/>
  <c r="CK1088" i="4"/>
  <c r="CK1087" i="4"/>
  <c r="CK1086" i="4"/>
  <c r="CK1085" i="4"/>
  <c r="CK1084" i="4"/>
  <c r="CK1083" i="4"/>
  <c r="CK1082" i="4"/>
  <c r="CK1081" i="4"/>
  <c r="CK1080" i="4"/>
  <c r="CK1079" i="4"/>
  <c r="CK1078" i="4"/>
  <c r="CK1077" i="4"/>
  <c r="CK1076" i="4"/>
  <c r="CK1075" i="4"/>
  <c r="CK1074" i="4"/>
  <c r="CK1073" i="4"/>
  <c r="CK1072" i="4"/>
  <c r="CK1071" i="4"/>
  <c r="CK1070" i="4"/>
  <c r="CK1069" i="4"/>
  <c r="CK1068" i="4"/>
  <c r="CK1067" i="4"/>
  <c r="CK1066" i="4"/>
  <c r="CK1065" i="4"/>
  <c r="CK1064" i="4"/>
  <c r="CK1063" i="4"/>
  <c r="CK1062" i="4"/>
  <c r="CK1061" i="4"/>
  <c r="CK1060" i="4"/>
  <c r="CK1059" i="4"/>
  <c r="CK1058" i="4"/>
  <c r="CK1057" i="4"/>
  <c r="CK1056" i="4"/>
  <c r="CK1055" i="4"/>
  <c r="CK1054" i="4"/>
  <c r="CK1053" i="4"/>
  <c r="BZ1053" i="4"/>
  <c r="CK1052" i="4"/>
  <c r="CK1051" i="4"/>
  <c r="CK1050" i="4"/>
  <c r="CK1049" i="4"/>
  <c r="CK1048" i="4"/>
  <c r="CK1047" i="4"/>
  <c r="CK1046" i="4"/>
  <c r="CK1045" i="4"/>
  <c r="CK1044" i="4"/>
  <c r="CK1043" i="4"/>
  <c r="CK1042" i="4"/>
  <c r="CK1041" i="4"/>
  <c r="CK1040" i="4"/>
  <c r="CK1039" i="4"/>
  <c r="CK1038" i="4"/>
  <c r="CK1037" i="4"/>
  <c r="CK1036" i="4"/>
  <c r="CK1035" i="4"/>
  <c r="CK1034" i="4"/>
  <c r="CK1033" i="4"/>
  <c r="CK1032" i="4"/>
  <c r="CK1031" i="4"/>
  <c r="CK1030" i="4"/>
  <c r="CK1029" i="4"/>
  <c r="CK1028" i="4"/>
  <c r="CK1027" i="4"/>
  <c r="CK1026" i="4"/>
  <c r="CK1025" i="4"/>
  <c r="CK1024" i="4"/>
  <c r="CK1023" i="4"/>
  <c r="CK1022" i="4"/>
  <c r="CK1021" i="4"/>
  <c r="CK1020" i="4"/>
  <c r="CK1019" i="4"/>
  <c r="CK1018" i="4"/>
  <c r="CK1017" i="4"/>
  <c r="CK1016" i="4"/>
  <c r="CK1015" i="4"/>
  <c r="CK1014" i="4"/>
  <c r="CK1013" i="4"/>
  <c r="CK1012" i="4"/>
  <c r="CK1011" i="4"/>
  <c r="CK1010" i="4"/>
  <c r="CK1009" i="4"/>
  <c r="CK1008" i="4"/>
  <c r="CK1007" i="4"/>
  <c r="CK1006" i="4"/>
  <c r="CK1005" i="4"/>
  <c r="CK1004" i="4"/>
  <c r="CK1003" i="4"/>
  <c r="CK1002" i="4"/>
  <c r="CK1001" i="4"/>
  <c r="CK999" i="4"/>
  <c r="CK998" i="4"/>
  <c r="CK997" i="4"/>
  <c r="CK996" i="4"/>
  <c r="CK995" i="4"/>
  <c r="CK994" i="4"/>
  <c r="CK993" i="4"/>
  <c r="CK992" i="4"/>
  <c r="CK991" i="4"/>
  <c r="CK990" i="4"/>
  <c r="CK989" i="4"/>
  <c r="CK988" i="4"/>
  <c r="CK987" i="4"/>
  <c r="CK986" i="4"/>
  <c r="CK985" i="4"/>
  <c r="CK984" i="4"/>
  <c r="CK983" i="4"/>
  <c r="CK982" i="4"/>
  <c r="CK981" i="4"/>
  <c r="CK980" i="4"/>
  <c r="CK979" i="4"/>
  <c r="CK978" i="4"/>
  <c r="CK977" i="4"/>
  <c r="CK976" i="4"/>
  <c r="CK975" i="4"/>
  <c r="CK974" i="4"/>
  <c r="CK973" i="4"/>
  <c r="CK972" i="4"/>
  <c r="CK971" i="4"/>
  <c r="CK970" i="4"/>
  <c r="CK969" i="4"/>
  <c r="CK968" i="4"/>
  <c r="CK967" i="4"/>
  <c r="CK966" i="4"/>
  <c r="CK965" i="4"/>
  <c r="CK964" i="4"/>
  <c r="CK963" i="4"/>
  <c r="CK962" i="4"/>
  <c r="CK961" i="4"/>
  <c r="CK960" i="4"/>
  <c r="CK959" i="4"/>
  <c r="CK958" i="4"/>
  <c r="CK957" i="4"/>
  <c r="CK955" i="4"/>
  <c r="CK954" i="4"/>
  <c r="CK953" i="4"/>
  <c r="CK952" i="4"/>
  <c r="CK951" i="4"/>
  <c r="CK950" i="4"/>
  <c r="CK949" i="4"/>
  <c r="CK948" i="4"/>
  <c r="CK947" i="4"/>
  <c r="CK946" i="4"/>
  <c r="CK945" i="4"/>
  <c r="CK944" i="4"/>
  <c r="CK943" i="4"/>
  <c r="CK942" i="4"/>
  <c r="CK939" i="4"/>
  <c r="CK938" i="4"/>
  <c r="CK937" i="4"/>
  <c r="CK936" i="4"/>
  <c r="CK935" i="4"/>
  <c r="CK934" i="4"/>
  <c r="CK933" i="4"/>
  <c r="CK932" i="4"/>
  <c r="CK931" i="4"/>
  <c r="CK930" i="4"/>
  <c r="CK929" i="4"/>
  <c r="CK928" i="4"/>
  <c r="CK927" i="4"/>
  <c r="CK926" i="4"/>
  <c r="CK925" i="4"/>
  <c r="CK924" i="4"/>
  <c r="CK923" i="4"/>
  <c r="CK922" i="4"/>
  <c r="CK921" i="4"/>
  <c r="CK920" i="4"/>
  <c r="CK919" i="4"/>
  <c r="CK918" i="4"/>
  <c r="CK917" i="4"/>
  <c r="CK916" i="4"/>
  <c r="CK915" i="4"/>
  <c r="CK914" i="4"/>
  <c r="CK913" i="4"/>
  <c r="CK912" i="4"/>
  <c r="CK911" i="4"/>
  <c r="CK910" i="4"/>
  <c r="CK909" i="4"/>
  <c r="CK908" i="4"/>
  <c r="CK907" i="4"/>
  <c r="CK906" i="4"/>
  <c r="CK905" i="4"/>
  <c r="CK904" i="4"/>
  <c r="CK903" i="4"/>
  <c r="CK902" i="4"/>
  <c r="CK901" i="4"/>
  <c r="CK900" i="4"/>
  <c r="CK899" i="4"/>
  <c r="CK898" i="4"/>
  <c r="CK897" i="4"/>
  <c r="CK896" i="4"/>
  <c r="CK895" i="4"/>
  <c r="CK894" i="4"/>
  <c r="CK893" i="4"/>
  <c r="CK892" i="4"/>
  <c r="CK891" i="4"/>
  <c r="CK890" i="4"/>
  <c r="CK889" i="4"/>
  <c r="CK888" i="4"/>
  <c r="CK887" i="4"/>
  <c r="CK886" i="4"/>
  <c r="CK885" i="4"/>
  <c r="CK884" i="4"/>
  <c r="CK883" i="4"/>
  <c r="CK882" i="4"/>
  <c r="CK881" i="4"/>
  <c r="CK880" i="4"/>
  <c r="CK879" i="4"/>
  <c r="CK878" i="4"/>
  <c r="CK877" i="4"/>
  <c r="CK876" i="4"/>
  <c r="CK875" i="4"/>
  <c r="CK874" i="4"/>
  <c r="CK873" i="4"/>
  <c r="CK872" i="4"/>
  <c r="CK871" i="4"/>
  <c r="CK870" i="4"/>
  <c r="CK869" i="4"/>
  <c r="CK868" i="4"/>
  <c r="CK867" i="4"/>
  <c r="CK866" i="4"/>
  <c r="CK865" i="4"/>
  <c r="CK864" i="4"/>
  <c r="CK863" i="4"/>
  <c r="CK862" i="4"/>
  <c r="CK861" i="4"/>
  <c r="CK860" i="4"/>
  <c r="CK859" i="4"/>
  <c r="CK858" i="4"/>
  <c r="CK857" i="4"/>
  <c r="CK856" i="4"/>
  <c r="CK855" i="4"/>
  <c r="CK854" i="4"/>
  <c r="CK853" i="4"/>
  <c r="CK852" i="4"/>
  <c r="CK851" i="4"/>
  <c r="CK850" i="4"/>
  <c r="CK849" i="4"/>
  <c r="CK848" i="4"/>
  <c r="CK847" i="4"/>
  <c r="CK846" i="4"/>
  <c r="CK845" i="4"/>
  <c r="CK844" i="4"/>
  <c r="CK843" i="4"/>
  <c r="CK842" i="4"/>
  <c r="CK841" i="4"/>
  <c r="CK840" i="4"/>
  <c r="CK839" i="4"/>
  <c r="CK838" i="4"/>
  <c r="CK837" i="4"/>
  <c r="CK836" i="4"/>
  <c r="CK835" i="4"/>
  <c r="CK834" i="4"/>
  <c r="CK833" i="4"/>
  <c r="CK832" i="4"/>
  <c r="CK831" i="4"/>
  <c r="CK830" i="4"/>
  <c r="CK829" i="4"/>
  <c r="CK828" i="4"/>
  <c r="CK827" i="4"/>
  <c r="CK826" i="4"/>
  <c r="CK825" i="4"/>
  <c r="CK824" i="4"/>
  <c r="CK823" i="4"/>
  <c r="CK822" i="4"/>
  <c r="CK821" i="4"/>
  <c r="CK820" i="4"/>
  <c r="CK819" i="4"/>
  <c r="CK818" i="4"/>
  <c r="CK817" i="4"/>
  <c r="CK816" i="4"/>
  <c r="CK815" i="4"/>
  <c r="CK814" i="4"/>
  <c r="CK813" i="4"/>
  <c r="CK812" i="4"/>
  <c r="CK811" i="4"/>
  <c r="CK810" i="4"/>
  <c r="CK809" i="4"/>
  <c r="CK808" i="4"/>
  <c r="CK807" i="4"/>
  <c r="CK806" i="4"/>
  <c r="CK805" i="4"/>
  <c r="CK804" i="4"/>
  <c r="CK803" i="4"/>
  <c r="CK802" i="4"/>
  <c r="CK801" i="4"/>
  <c r="CK800" i="4"/>
  <c r="CK799" i="4"/>
  <c r="CK798" i="4"/>
  <c r="CK797" i="4"/>
  <c r="CK796" i="4"/>
  <c r="CK795" i="4"/>
  <c r="CK794" i="4"/>
  <c r="CK793" i="4"/>
  <c r="CK792" i="4"/>
  <c r="CK791" i="4"/>
  <c r="CK790" i="4"/>
  <c r="CK789" i="4"/>
  <c r="CK788" i="4"/>
  <c r="CK787" i="4"/>
  <c r="CK786" i="4"/>
  <c r="CK785" i="4"/>
  <c r="CK784" i="4"/>
  <c r="CK783" i="4"/>
  <c r="CK782" i="4"/>
  <c r="CK781" i="4"/>
  <c r="CK780" i="4"/>
  <c r="CK779" i="4"/>
  <c r="CK778" i="4"/>
  <c r="CK777" i="4"/>
  <c r="CK776" i="4"/>
  <c r="CK775" i="4"/>
  <c r="CK774" i="4"/>
  <c r="CK773" i="4"/>
  <c r="CK772" i="4"/>
  <c r="CK771" i="4"/>
  <c r="CK770" i="4"/>
  <c r="CK769" i="4"/>
  <c r="CK768" i="4"/>
  <c r="CK767" i="4"/>
  <c r="CK766" i="4"/>
  <c r="CK765" i="4"/>
  <c r="CK764" i="4"/>
  <c r="CK763" i="4"/>
  <c r="CK762" i="4"/>
  <c r="CK761" i="4"/>
  <c r="CK760" i="4"/>
  <c r="CK759" i="4"/>
  <c r="CK758" i="4"/>
  <c r="CK757" i="4"/>
  <c r="CK756" i="4"/>
  <c r="CK755" i="4"/>
  <c r="CK754" i="4"/>
  <c r="CK753" i="4"/>
  <c r="CK752" i="4"/>
  <c r="CK751" i="4"/>
  <c r="CK750" i="4"/>
  <c r="CK749" i="4"/>
  <c r="CK748" i="4"/>
  <c r="CK747" i="4"/>
  <c r="CK746" i="4"/>
  <c r="CK745" i="4"/>
  <c r="CK744" i="4"/>
  <c r="CK743" i="4"/>
  <c r="CK742" i="4"/>
  <c r="CK741" i="4"/>
  <c r="CK740" i="4"/>
  <c r="CK739" i="4"/>
  <c r="CK738" i="4"/>
  <c r="CK737" i="4"/>
  <c r="CK736" i="4"/>
  <c r="CK735" i="4"/>
  <c r="CK734" i="4"/>
  <c r="CK733" i="4"/>
  <c r="CK732" i="4"/>
  <c r="CK731" i="4"/>
  <c r="CK730" i="4"/>
  <c r="CK729" i="4"/>
  <c r="CK728" i="4"/>
  <c r="CK727" i="4"/>
  <c r="CK726" i="4"/>
  <c r="CK725" i="4"/>
  <c r="CK724" i="4"/>
  <c r="CK723" i="4"/>
  <c r="CK722" i="4"/>
  <c r="CK721" i="4"/>
  <c r="CK720" i="4"/>
  <c r="CK719" i="4"/>
  <c r="CK718" i="4"/>
  <c r="CK717" i="4"/>
  <c r="CK716" i="4"/>
  <c r="CK715" i="4"/>
  <c r="CK714" i="4"/>
  <c r="CK713" i="4"/>
  <c r="CK712" i="4"/>
  <c r="CK711" i="4"/>
  <c r="CK710" i="4"/>
  <c r="CK709" i="4"/>
  <c r="CK708" i="4"/>
  <c r="CK707" i="4"/>
  <c r="CK706" i="4"/>
  <c r="CK705" i="4"/>
  <c r="CK704" i="4"/>
  <c r="CK703" i="4"/>
  <c r="CK702" i="4"/>
  <c r="CK701" i="4"/>
  <c r="CK700" i="4"/>
  <c r="CK699" i="4"/>
  <c r="CK698" i="4"/>
  <c r="CK697" i="4"/>
  <c r="CK696" i="4"/>
  <c r="CK695" i="4"/>
  <c r="CK694" i="4"/>
  <c r="CK693" i="4"/>
  <c r="CK692" i="4"/>
  <c r="CK691" i="4"/>
  <c r="CK690" i="4"/>
  <c r="CK689" i="4"/>
  <c r="CK688" i="4"/>
  <c r="CK687" i="4"/>
  <c r="CK686" i="4"/>
  <c r="CK685" i="4"/>
  <c r="CK684" i="4"/>
  <c r="CK683" i="4"/>
  <c r="CK682" i="4"/>
  <c r="CK681" i="4"/>
  <c r="CK680" i="4"/>
  <c r="CK679" i="4"/>
  <c r="CK678" i="4"/>
  <c r="CK677" i="4"/>
  <c r="CK676" i="4"/>
  <c r="CK675" i="4"/>
  <c r="CK674" i="4"/>
  <c r="CK673" i="4"/>
  <c r="CK672" i="4"/>
  <c r="CK671" i="4"/>
  <c r="CK670" i="4"/>
  <c r="CK669" i="4"/>
  <c r="CK668" i="4"/>
  <c r="CK667" i="4"/>
  <c r="CK666" i="4"/>
  <c r="CK665" i="4"/>
  <c r="CK664" i="4"/>
  <c r="CK663" i="4"/>
  <c r="CK662" i="4"/>
  <c r="CK661" i="4"/>
  <c r="CK660" i="4"/>
  <c r="CK659" i="4"/>
  <c r="CK658" i="4"/>
  <c r="CK657" i="4"/>
  <c r="CK656" i="4"/>
  <c r="CK655" i="4"/>
  <c r="CK654" i="4"/>
  <c r="CK653" i="4"/>
  <c r="CK652" i="4"/>
  <c r="CK651" i="4"/>
  <c r="CK650" i="4"/>
  <c r="CK649" i="4"/>
  <c r="CK648" i="4"/>
  <c r="CK647" i="4"/>
  <c r="CK646" i="4"/>
  <c r="CK645" i="4"/>
  <c r="CK644" i="4"/>
  <c r="CK643" i="4"/>
  <c r="CK642" i="4"/>
  <c r="CK641" i="4"/>
  <c r="CK640" i="4"/>
  <c r="CK639" i="4"/>
  <c r="CK638" i="4"/>
  <c r="CK637" i="4"/>
  <c r="CK636" i="4"/>
  <c r="CK635" i="4"/>
  <c r="CK634" i="4"/>
  <c r="CK633" i="4"/>
  <c r="CK632" i="4"/>
  <c r="CK631" i="4"/>
  <c r="CK630" i="4"/>
  <c r="CK629" i="4"/>
  <c r="CK628" i="4"/>
  <c r="CK627" i="4"/>
  <c r="CK626" i="4"/>
  <c r="CK625" i="4"/>
  <c r="CK624" i="4"/>
  <c r="CK623" i="4"/>
  <c r="CK622" i="4"/>
  <c r="CK621" i="4"/>
  <c r="CK620" i="4"/>
  <c r="CK619" i="4"/>
  <c r="CK618" i="4"/>
  <c r="CK617" i="4"/>
  <c r="CK616" i="4"/>
  <c r="CK615" i="4"/>
  <c r="CK614" i="4"/>
  <c r="CK613" i="4"/>
  <c r="CK612" i="4"/>
  <c r="CK611" i="4"/>
  <c r="CK610" i="4"/>
  <c r="CK609" i="4"/>
  <c r="CK608" i="4"/>
  <c r="CK607" i="4"/>
  <c r="CK606" i="4"/>
  <c r="CK605" i="4"/>
  <c r="CK604" i="4"/>
  <c r="CK603" i="4"/>
  <c r="CK602" i="4"/>
  <c r="CK601" i="4"/>
  <c r="CK600" i="4"/>
  <c r="CK599" i="4"/>
  <c r="CK598" i="4"/>
  <c r="CK597" i="4"/>
  <c r="CK596" i="4"/>
  <c r="CK595" i="4"/>
  <c r="CK594" i="4"/>
  <c r="CK593" i="4"/>
  <c r="CK592" i="4"/>
  <c r="CK591" i="4"/>
  <c r="CK590" i="4"/>
  <c r="CK589" i="4"/>
  <c r="CK588" i="4"/>
  <c r="CK587" i="4"/>
  <c r="CK586" i="4"/>
  <c r="CK585" i="4"/>
  <c r="CK584" i="4"/>
  <c r="CK583" i="4"/>
  <c r="CK582" i="4"/>
  <c r="CK581" i="4"/>
  <c r="CK580" i="4"/>
  <c r="CK579" i="4"/>
  <c r="CK578" i="4"/>
  <c r="CK577" i="4"/>
  <c r="CK576" i="4"/>
  <c r="CK575" i="4"/>
  <c r="CK574" i="4"/>
  <c r="CK573" i="4"/>
  <c r="CK572" i="4"/>
  <c r="CK571" i="4"/>
  <c r="CK570" i="4"/>
  <c r="CK569" i="4"/>
  <c r="CK568" i="4"/>
  <c r="CK567" i="4"/>
  <c r="CK566" i="4"/>
  <c r="CK565" i="4"/>
  <c r="CK564" i="4"/>
  <c r="CK563" i="4"/>
  <c r="CK562" i="4"/>
  <c r="CK561" i="4"/>
  <c r="CK560" i="4"/>
  <c r="CK559" i="4"/>
  <c r="CK558" i="4"/>
  <c r="CK557" i="4"/>
  <c r="CK556" i="4"/>
  <c r="CK555" i="4"/>
  <c r="CK554" i="4"/>
  <c r="CK553" i="4"/>
  <c r="CK552" i="4"/>
  <c r="CK551" i="4"/>
  <c r="CK550" i="4"/>
  <c r="CK549" i="4"/>
  <c r="CK548" i="4"/>
  <c r="CK547" i="4"/>
  <c r="CK546" i="4"/>
  <c r="CK545" i="4"/>
  <c r="CK544" i="4"/>
  <c r="CK543" i="4"/>
  <c r="CK542" i="4"/>
  <c r="CK541" i="4"/>
  <c r="CK540" i="4"/>
  <c r="CK539" i="4"/>
  <c r="CK538" i="4"/>
  <c r="CK537" i="4"/>
  <c r="CK536" i="4"/>
  <c r="CK535" i="4"/>
  <c r="CK534" i="4"/>
  <c r="CK533" i="4"/>
  <c r="CK532" i="4"/>
  <c r="CK531" i="4"/>
  <c r="CK530" i="4"/>
  <c r="CK529" i="4"/>
  <c r="CK528" i="4"/>
  <c r="CK527" i="4"/>
  <c r="CK526" i="4"/>
  <c r="CK525" i="4"/>
  <c r="CK524" i="4"/>
  <c r="CK523" i="4"/>
  <c r="CK522" i="4"/>
  <c r="CK521" i="4"/>
  <c r="CK520" i="4"/>
  <c r="CK519" i="4"/>
  <c r="CK518" i="4"/>
  <c r="CK517" i="4"/>
  <c r="CK516" i="4"/>
  <c r="CK515" i="4"/>
  <c r="CK514" i="4"/>
  <c r="CK513" i="4"/>
  <c r="CK512" i="4"/>
  <c r="CK511" i="4"/>
  <c r="CK510" i="4"/>
  <c r="CK509" i="4"/>
  <c r="CK508" i="4"/>
  <c r="CK507" i="4"/>
  <c r="CK506" i="4"/>
  <c r="CK505" i="4"/>
  <c r="CK504" i="4"/>
  <c r="CK503" i="4"/>
  <c r="CK502" i="4"/>
  <c r="CK501" i="4"/>
  <c r="CK500" i="4"/>
  <c r="CK499" i="4"/>
  <c r="CK498" i="4"/>
  <c r="CK497" i="4"/>
  <c r="CK496" i="4"/>
  <c r="CK495" i="4"/>
  <c r="CK494" i="4"/>
  <c r="CK493" i="4"/>
  <c r="CK492" i="4"/>
  <c r="CK491" i="4"/>
  <c r="CK490" i="4"/>
  <c r="CK489" i="4"/>
  <c r="CK488" i="4"/>
  <c r="CK487" i="4"/>
  <c r="CK486" i="4"/>
  <c r="CK485" i="4"/>
  <c r="CK484" i="4"/>
  <c r="CK483" i="4"/>
  <c r="CK482" i="4"/>
  <c r="CK481" i="4"/>
  <c r="CK480" i="4"/>
  <c r="CK479" i="4"/>
  <c r="CK478" i="4"/>
  <c r="CK477" i="4"/>
  <c r="CK476" i="4"/>
  <c r="CK475" i="4"/>
  <c r="CK474" i="4"/>
  <c r="CK473" i="4"/>
  <c r="CK472" i="4"/>
  <c r="CK471" i="4"/>
  <c r="CK470" i="4"/>
  <c r="CK469" i="4"/>
  <c r="CK468" i="4"/>
  <c r="CK467" i="4"/>
  <c r="CK466" i="4"/>
  <c r="CK465" i="4"/>
  <c r="CK464" i="4"/>
  <c r="CK463" i="4"/>
  <c r="CK462" i="4"/>
  <c r="CK461" i="4"/>
  <c r="CK460" i="4"/>
  <c r="CK459" i="4"/>
  <c r="CK458" i="4"/>
  <c r="CK457" i="4"/>
  <c r="CK456" i="4"/>
  <c r="CK455" i="4"/>
  <c r="CK454" i="4"/>
  <c r="CK453" i="4"/>
  <c r="CK452" i="4"/>
  <c r="CK451" i="4"/>
  <c r="CK450" i="4"/>
  <c r="CK449" i="4"/>
  <c r="CK448" i="4"/>
  <c r="CK447" i="4"/>
  <c r="CK446" i="4"/>
  <c r="CK445" i="4"/>
  <c r="CK444" i="4"/>
  <c r="CK443" i="4"/>
  <c r="CK442" i="4"/>
  <c r="CK441" i="4"/>
  <c r="CK440" i="4"/>
  <c r="CK439" i="4"/>
  <c r="CK438" i="4"/>
  <c r="CK437" i="4"/>
  <c r="CK436" i="4"/>
  <c r="CK435" i="4"/>
  <c r="CK434" i="4"/>
  <c r="CK433" i="4"/>
  <c r="CK432" i="4"/>
  <c r="CK431" i="4"/>
  <c r="CK430" i="4"/>
  <c r="CK429" i="4"/>
  <c r="CK428" i="4"/>
  <c r="CK427" i="4"/>
  <c r="CK426" i="4"/>
  <c r="CK425" i="4"/>
  <c r="CK424" i="4"/>
  <c r="CK423" i="4"/>
  <c r="CK422" i="4"/>
  <c r="CK421" i="4"/>
  <c r="CK420" i="4"/>
  <c r="CK419" i="4"/>
  <c r="CK418" i="4"/>
  <c r="CK417" i="4"/>
  <c r="CK416" i="4"/>
  <c r="CK415" i="4"/>
  <c r="CK414" i="4"/>
  <c r="CK413" i="4"/>
  <c r="CK412" i="4"/>
  <c r="CK411" i="4"/>
  <c r="CK410" i="4"/>
  <c r="CK409" i="4"/>
  <c r="CK408" i="4"/>
  <c r="CK407" i="4"/>
  <c r="CK406" i="4"/>
  <c r="CK405" i="4"/>
  <c r="CK404" i="4"/>
  <c r="CK403" i="4"/>
  <c r="CK402" i="4"/>
  <c r="CK401" i="4"/>
  <c r="CK400" i="4"/>
  <c r="CK399" i="4"/>
  <c r="CK398" i="4"/>
  <c r="CK397" i="4"/>
  <c r="CK396" i="4"/>
  <c r="CK395" i="4"/>
  <c r="CK394" i="4"/>
  <c r="CK393" i="4"/>
  <c r="CK392" i="4"/>
  <c r="CK391" i="4"/>
  <c r="CK390" i="4"/>
  <c r="CK389" i="4"/>
  <c r="CK388" i="4"/>
  <c r="CK387" i="4"/>
  <c r="CK386" i="4"/>
  <c r="CK385" i="4"/>
  <c r="CK384" i="4"/>
  <c r="CK383" i="4"/>
  <c r="CK382" i="4"/>
  <c r="CK381" i="4"/>
  <c r="CK380" i="4"/>
  <c r="CK379" i="4"/>
  <c r="CK378" i="4"/>
  <c r="CK377" i="4"/>
  <c r="CK376" i="4"/>
  <c r="CK375" i="4"/>
  <c r="CK374" i="4"/>
  <c r="CK373" i="4"/>
  <c r="CK372" i="4"/>
  <c r="CK371" i="4"/>
  <c r="CK370" i="4"/>
  <c r="CK369" i="4"/>
  <c r="CK368" i="4"/>
  <c r="CK367" i="4"/>
  <c r="CK366" i="4"/>
  <c r="CK365" i="4"/>
  <c r="CK364" i="4"/>
  <c r="CK363" i="4"/>
  <c r="CK362" i="4"/>
  <c r="CK361" i="4"/>
  <c r="CK360" i="4"/>
  <c r="CK359" i="4"/>
  <c r="CK358" i="4"/>
  <c r="CK357" i="4"/>
  <c r="CK356" i="4"/>
  <c r="CK355" i="4"/>
  <c r="CK354" i="4"/>
  <c r="CK353" i="4"/>
  <c r="CK352" i="4"/>
  <c r="CK351" i="4"/>
  <c r="CK350" i="4"/>
  <c r="CK349" i="4"/>
  <c r="CK348" i="4"/>
  <c r="CK347" i="4"/>
  <c r="CK346" i="4"/>
  <c r="CK345" i="4"/>
  <c r="CK344" i="4"/>
  <c r="CK343" i="4"/>
  <c r="CK342" i="4"/>
  <c r="CK341" i="4"/>
  <c r="CK340" i="4"/>
  <c r="CK339" i="4"/>
  <c r="CK338" i="4"/>
  <c r="CK337" i="4"/>
  <c r="CK336" i="4"/>
  <c r="CK335" i="4"/>
  <c r="CK334" i="4"/>
  <c r="CK333" i="4"/>
  <c r="CK332" i="4"/>
  <c r="CK331" i="4"/>
  <c r="CK330" i="4"/>
  <c r="CK329" i="4"/>
  <c r="CK328" i="4"/>
  <c r="CK327" i="4"/>
  <c r="CK326" i="4"/>
  <c r="CK325" i="4"/>
  <c r="CK324" i="4"/>
  <c r="CK323" i="4"/>
  <c r="CK322" i="4"/>
  <c r="CK321" i="4"/>
  <c r="CK320" i="4"/>
  <c r="CK319" i="4"/>
  <c r="CK318" i="4"/>
  <c r="CK317" i="4"/>
  <c r="CK316" i="4"/>
  <c r="CK315" i="4"/>
  <c r="CK314" i="4"/>
  <c r="CK313" i="4"/>
  <c r="CK312" i="4"/>
  <c r="CK311" i="4"/>
  <c r="CK310" i="4"/>
  <c r="CK309" i="4"/>
  <c r="CK308" i="4"/>
  <c r="CK307" i="4"/>
  <c r="CK306" i="4"/>
  <c r="CK305" i="4"/>
  <c r="CK304" i="4"/>
  <c r="CK303" i="4"/>
  <c r="CK302" i="4"/>
  <c r="CK301" i="4"/>
  <c r="CK300" i="4"/>
  <c r="CK299" i="4"/>
  <c r="CK298" i="4"/>
  <c r="CK297" i="4"/>
  <c r="CK296" i="4"/>
  <c r="CK295" i="4"/>
  <c r="CK294" i="4"/>
  <c r="CK293" i="4"/>
  <c r="CK292" i="4"/>
  <c r="CK291" i="4"/>
  <c r="CK290" i="4"/>
  <c r="CK289" i="4"/>
  <c r="CK288" i="4"/>
  <c r="CK287" i="4"/>
  <c r="CK286" i="4"/>
  <c r="CK285" i="4"/>
  <c r="CK284" i="4"/>
  <c r="CK283" i="4"/>
  <c r="CK282" i="4"/>
  <c r="CK281" i="4"/>
  <c r="CK280" i="4"/>
  <c r="CK279" i="4"/>
  <c r="CK278" i="4"/>
  <c r="CK277" i="4"/>
  <c r="CK276" i="4"/>
  <c r="CK275" i="4"/>
  <c r="CK274" i="4"/>
  <c r="CK273" i="4"/>
  <c r="CK272" i="4"/>
  <c r="CK271" i="4"/>
  <c r="CK270" i="4"/>
  <c r="CK269" i="4"/>
  <c r="CK268" i="4"/>
  <c r="CK267" i="4"/>
  <c r="CK266" i="4"/>
  <c r="CK265" i="4"/>
  <c r="CK264" i="4"/>
  <c r="CK263" i="4"/>
  <c r="CK262" i="4"/>
  <c r="CK261" i="4"/>
  <c r="CK260" i="4"/>
  <c r="CK259" i="4"/>
  <c r="CK258" i="4"/>
  <c r="CK257" i="4"/>
  <c r="CK256" i="4"/>
  <c r="CK255" i="4"/>
  <c r="CK254" i="4"/>
  <c r="CK253" i="4"/>
  <c r="CK252" i="4"/>
  <c r="CK251" i="4"/>
  <c r="CK250" i="4"/>
  <c r="CK249" i="4"/>
  <c r="CK248" i="4"/>
  <c r="CK247" i="4"/>
  <c r="CK246" i="4"/>
  <c r="CK245" i="4"/>
  <c r="CK244" i="4"/>
  <c r="CK243" i="4"/>
  <c r="CK242" i="4"/>
  <c r="CK241" i="4"/>
  <c r="CK240" i="4"/>
  <c r="CK239" i="4"/>
  <c r="CK238" i="4"/>
  <c r="CK237" i="4"/>
  <c r="CK236" i="4"/>
  <c r="CK235" i="4"/>
  <c r="CK234" i="4"/>
  <c r="CK233" i="4"/>
  <c r="CK232" i="4"/>
  <c r="CK231" i="4"/>
  <c r="CK230" i="4"/>
  <c r="CK229" i="4"/>
  <c r="CK228" i="4"/>
  <c r="CK227" i="4"/>
  <c r="CK226" i="4"/>
  <c r="CK225" i="4"/>
  <c r="CK224" i="4"/>
  <c r="CK223" i="4"/>
  <c r="CK222" i="4"/>
  <c r="CK221" i="4"/>
  <c r="CK220" i="4"/>
  <c r="CK219" i="4"/>
  <c r="CK218" i="4"/>
  <c r="CK217" i="4"/>
  <c r="CK216" i="4"/>
  <c r="CK215" i="4"/>
  <c r="CK214" i="4"/>
  <c r="CK213" i="4"/>
  <c r="CK212" i="4"/>
  <c r="CK211" i="4"/>
  <c r="CK210" i="4"/>
  <c r="CK209" i="4"/>
  <c r="CK208" i="4"/>
  <c r="CK207" i="4"/>
  <c r="CK206" i="4"/>
  <c r="CK205" i="4"/>
  <c r="CK204" i="4"/>
  <c r="CK203" i="4"/>
  <c r="CK202" i="4"/>
  <c r="CK201" i="4"/>
  <c r="CK200" i="4"/>
  <c r="CK199" i="4"/>
  <c r="CK198" i="4"/>
  <c r="CK197" i="4"/>
  <c r="CK196" i="4"/>
  <c r="CK195" i="4"/>
  <c r="CK194" i="4"/>
  <c r="CK193" i="4"/>
  <c r="CK192" i="4"/>
  <c r="CK191" i="4"/>
  <c r="CK190" i="4"/>
  <c r="CK189" i="4"/>
  <c r="CK188" i="4"/>
  <c r="CK187" i="4"/>
  <c r="CK186" i="4"/>
  <c r="CK185" i="4"/>
  <c r="CK184" i="4"/>
  <c r="CK183" i="4"/>
  <c r="CK182" i="4"/>
  <c r="CK181" i="4"/>
  <c r="CK180" i="4"/>
  <c r="CK179" i="4"/>
  <c r="CK178" i="4"/>
  <c r="CK177" i="4"/>
  <c r="CK176" i="4"/>
  <c r="CK175" i="4"/>
  <c r="CK174" i="4"/>
  <c r="CK173" i="4"/>
  <c r="CK172" i="4"/>
  <c r="CK171" i="4"/>
  <c r="CK170" i="4"/>
  <c r="CK169" i="4"/>
  <c r="CK168" i="4"/>
  <c r="CK167" i="4"/>
  <c r="CK166" i="4"/>
  <c r="CK165" i="4"/>
  <c r="CK164" i="4"/>
  <c r="CK163" i="4"/>
  <c r="CK162" i="4"/>
  <c r="CK161" i="4"/>
  <c r="CK160" i="4"/>
  <c r="CK159" i="4"/>
  <c r="CK158" i="4"/>
  <c r="CK157" i="4"/>
  <c r="CK156" i="4"/>
  <c r="CK155" i="4"/>
  <c r="CK154" i="4"/>
  <c r="CK153" i="4"/>
  <c r="CK152" i="4"/>
  <c r="CK151" i="4"/>
  <c r="CK150" i="4"/>
  <c r="CK149" i="4"/>
  <c r="CK148" i="4"/>
  <c r="CK147" i="4"/>
  <c r="CK146" i="4"/>
  <c r="CK145" i="4"/>
  <c r="CK144" i="4"/>
  <c r="CK143" i="4"/>
  <c r="CK142" i="4"/>
  <c r="CK141" i="4"/>
  <c r="CK140" i="4"/>
  <c r="CK139" i="4"/>
  <c r="CK138" i="4"/>
  <c r="CK137" i="4"/>
  <c r="CK136" i="4"/>
  <c r="CK135" i="4"/>
  <c r="CK134" i="4"/>
  <c r="CK133" i="4"/>
  <c r="CK132" i="4"/>
  <c r="CK131" i="4"/>
  <c r="CK130" i="4"/>
  <c r="CK129" i="4"/>
  <c r="CK128" i="4"/>
  <c r="CK127" i="4"/>
  <c r="CK126" i="4"/>
  <c r="CK125" i="4"/>
  <c r="CK124" i="4"/>
  <c r="CK123" i="4"/>
  <c r="CK122" i="4"/>
  <c r="CK121" i="4"/>
  <c r="CK120" i="4"/>
  <c r="CK119" i="4"/>
  <c r="CK118" i="4"/>
  <c r="CK117" i="4"/>
  <c r="CK116" i="4"/>
  <c r="CK115" i="4"/>
  <c r="CK114" i="4"/>
  <c r="CK113" i="4"/>
  <c r="CK112" i="4"/>
  <c r="CK111" i="4"/>
  <c r="CK110" i="4"/>
  <c r="CK109" i="4"/>
  <c r="CK108" i="4"/>
  <c r="CK107" i="4"/>
  <c r="CK106" i="4"/>
  <c r="CK105" i="4"/>
  <c r="CK104" i="4"/>
  <c r="CK103" i="4"/>
  <c r="CK102" i="4"/>
  <c r="CK101" i="4"/>
  <c r="CK100" i="4"/>
  <c r="CK99" i="4"/>
  <c r="CK98" i="4"/>
  <c r="CK97" i="4"/>
  <c r="CK96" i="4"/>
  <c r="CK95" i="4"/>
  <c r="CK94" i="4"/>
  <c r="CK93" i="4"/>
  <c r="CK92" i="4"/>
  <c r="CK91" i="4"/>
  <c r="CK90" i="4"/>
  <c r="CK89" i="4"/>
  <c r="CK88" i="4"/>
  <c r="CK87" i="4"/>
  <c r="CK86" i="4"/>
  <c r="CK85" i="4"/>
  <c r="CK84" i="4"/>
  <c r="CK83" i="4"/>
  <c r="CK82" i="4"/>
  <c r="CK81" i="4"/>
  <c r="CK80" i="4"/>
  <c r="CK79" i="4"/>
  <c r="CK78" i="4"/>
  <c r="CK77" i="4"/>
  <c r="CK76" i="4"/>
  <c r="CK75" i="4"/>
  <c r="CK74" i="4"/>
  <c r="CK73" i="4"/>
  <c r="CK72" i="4"/>
  <c r="CK71" i="4"/>
  <c r="CK70" i="4"/>
  <c r="CK69" i="4"/>
  <c r="CK68" i="4"/>
  <c r="CK67" i="4"/>
  <c r="CK66" i="4"/>
  <c r="CK65" i="4"/>
  <c r="CK64" i="4"/>
  <c r="CK63" i="4"/>
  <c r="CK62" i="4"/>
  <c r="CK61" i="4"/>
  <c r="CK60" i="4"/>
  <c r="CK59" i="4"/>
  <c r="CK58" i="4"/>
  <c r="CK57" i="4"/>
  <c r="CK56" i="4"/>
  <c r="CK55" i="4"/>
  <c r="CK54" i="4"/>
  <c r="CK53" i="4"/>
  <c r="CK52" i="4"/>
  <c r="CK51" i="4"/>
  <c r="CK49" i="4"/>
  <c r="CK48" i="4"/>
  <c r="CK47" i="4"/>
  <c r="CK46" i="4"/>
  <c r="CK45" i="4"/>
  <c r="CK44" i="4"/>
  <c r="CK43" i="4"/>
  <c r="CK42" i="4"/>
  <c r="CK41" i="4"/>
  <c r="CK40" i="4"/>
  <c r="CK39" i="4"/>
  <c r="CK38" i="4"/>
  <c r="CK37" i="4"/>
  <c r="CK36" i="4"/>
  <c r="CK35" i="4"/>
  <c r="CK34" i="4"/>
  <c r="CK33" i="4"/>
  <c r="CK32" i="4"/>
  <c r="CK31" i="4"/>
  <c r="CK30" i="4"/>
  <c r="CK29" i="4"/>
  <c r="CK28" i="4"/>
  <c r="CK27" i="4"/>
  <c r="CK26" i="4"/>
  <c r="CK25" i="4"/>
  <c r="CK24" i="4"/>
  <c r="CK23" i="4"/>
  <c r="CK22" i="4"/>
  <c r="CK21" i="4"/>
  <c r="CK20" i="4"/>
  <c r="CK19" i="4"/>
  <c r="CK18" i="4"/>
  <c r="CK17" i="4"/>
  <c r="CK16" i="4"/>
  <c r="CK15" i="4"/>
  <c r="CK14" i="4"/>
  <c r="CK13" i="4"/>
  <c r="CK12" i="4"/>
  <c r="CK11" i="4"/>
  <c r="CK10" i="4"/>
  <c r="CK9" i="4"/>
  <c r="CK8" i="4"/>
  <c r="CK7" i="4"/>
  <c r="CK6" i="4"/>
  <c r="CK5" i="4"/>
  <c r="CK4" i="4"/>
  <c r="CK3" i="4"/>
  <c r="CK2" i="4"/>
  <c r="CK1286" i="4" l="1"/>
  <c r="CK200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Auteur</author>
    <author>Gavin Mudd</author>
    <author>Titouan Greffe</author>
  </authors>
  <commentList>
    <comment ref="K10" authorId="0" shapeId="0" xr:uid="{00000000-0006-0000-0300-000001000000}">
      <text>
        <r>
          <rPr>
            <sz val="11"/>
            <color theme="1"/>
            <rFont val="Calibri"/>
            <family val="2"/>
            <scheme val="minor"/>
          </rPr>
          <t>Auteur:
estimated from historic reserve minus mine production</t>
        </r>
      </text>
    </comment>
    <comment ref="G16" authorId="1" shapeId="0" xr:uid="{00000000-0006-0000-0300-000002000000}">
      <text>
        <r>
          <rPr>
            <sz val="11"/>
            <color theme="1"/>
            <rFont val="Calibri"/>
            <family val="2"/>
            <scheme val="minor"/>
          </rPr>
          <t>Gavin Mudd:
Bolobolo, Karihatag, Agat South, Agata North</t>
        </r>
      </text>
    </comment>
    <comment ref="K54" authorId="0" shapeId="0" xr:uid="{00000000-0006-0000-0300-000003000000}">
      <text>
        <r>
          <rPr>
            <sz val="11"/>
            <color theme="1"/>
            <rFont val="Calibri"/>
            <family val="2"/>
            <scheme val="minor"/>
          </rPr>
          <t>Auteur:
2009 resource minus production 2011 to 2015</t>
        </r>
      </text>
    </comment>
    <comment ref="K84" authorId="0" shapeId="0" xr:uid="{00000000-0006-0000-0300-000004000000}">
      <text>
        <r>
          <rPr>
            <sz val="11"/>
            <color theme="1"/>
            <rFont val="Calibri"/>
            <family val="2"/>
            <scheme val="minor"/>
          </rPr>
          <t>Auteur:
data from NovaGold</t>
        </r>
      </text>
    </comment>
    <comment ref="A93" authorId="2" shapeId="0" xr:uid="{00000000-0006-0000-0300-000005000000}">
      <text>
        <r>
          <rPr>
            <sz val="11"/>
            <color theme="1"/>
            <rFont val="Calibri"/>
            <family val="2"/>
            <scheme val="minor"/>
          </rPr>
          <t>Titouan Greffe:
Recalculate elements contribution to revenues since some elements were missing from dataset of Werner et al. [58]</t>
        </r>
      </text>
    </comment>
    <comment ref="G114" authorId="1" shapeId="0" xr:uid="{00000000-0006-0000-0300-000006000000}">
      <text>
        <r>
          <rPr>
            <sz val="11"/>
            <color theme="1"/>
            <rFont val="Calibri"/>
            <family val="2"/>
            <scheme val="minor"/>
          </rPr>
          <t>Gavin Mudd:
includes South: Pequizeiro, Baião, Pequizeiro West, Jacutinga, Vila Oito East, Vila Oito West, Vila Oito; North: Vale do Sonhos</t>
        </r>
      </text>
    </comment>
    <comment ref="G126" authorId="0" shapeId="0" xr:uid="{00000000-0006-0000-0300-000007000000}">
      <text>
        <r>
          <rPr>
            <sz val="11"/>
            <color theme="1"/>
            <rFont val="Calibri"/>
            <family val="2"/>
            <scheme val="minor"/>
          </rPr>
          <t>Auteur:
includes Switchback, Alta Gracia</t>
        </r>
      </text>
    </comment>
    <comment ref="K128" authorId="0" shapeId="0" xr:uid="{00000000-0006-0000-0300-000008000000}">
      <text>
        <r>
          <rPr>
            <sz val="11"/>
            <color theme="1"/>
            <rFont val="Calibri"/>
            <family val="2"/>
            <scheme val="minor"/>
          </rPr>
          <t>Auteur:
- data taken from website 2016-05-01</t>
        </r>
      </text>
    </comment>
    <comment ref="K145" authorId="0" shapeId="0" xr:uid="{00000000-0006-0000-0300-000009000000}">
      <text>
        <r>
          <rPr>
            <sz val="11"/>
            <color theme="1"/>
            <rFont val="Calibri"/>
            <family val="2"/>
            <scheme val="minor"/>
          </rPr>
          <t>Auteur:
assumes 2006 reserves data from Lips (2006) minus 9 years of mining at 13 Mt/yr</t>
        </r>
      </text>
    </comment>
    <comment ref="K176" authorId="0" shapeId="0" xr:uid="{00000000-0006-0000-0300-00000A000000}">
      <text>
        <r>
          <rPr>
            <sz val="11"/>
            <color theme="1"/>
            <rFont val="Calibri"/>
            <family val="2"/>
            <scheme val="minor"/>
          </rPr>
          <t>Auteur:
commercial production commened on 14 March 2014 but stopped in mid-April 2014 due to Cyclone Ita (see Monto Minerals quarterlies)</t>
        </r>
      </text>
    </comment>
    <comment ref="K211" authorId="0" shapeId="0" xr:uid="{00000000-0006-0000-0300-00000B000000}">
      <text>
        <r>
          <rPr>
            <sz val="11"/>
            <color theme="1"/>
            <rFont val="Calibri"/>
            <family val="2"/>
            <scheme val="minor"/>
          </rPr>
          <t>Auteur:
assumes all milled ore at Mt Garnet facility is Surveyor or Mt Garnet (which is deducted from the Mt Garnet resource)</t>
        </r>
      </text>
    </comment>
    <comment ref="G354" authorId="0" shapeId="0" xr:uid="{00000000-0006-0000-0300-00000C000000}">
      <text>
        <r>
          <rPr>
            <sz val="11"/>
            <color theme="1"/>
            <rFont val="Calibri"/>
            <family val="2"/>
            <scheme val="minor"/>
          </rPr>
          <t>Auteur:
- includes Kristineberg, Renström, Maurliden, Maurliden Östra, Petiknäs N</t>
        </r>
      </text>
    </comment>
    <comment ref="G400" authorId="2" shapeId="0" xr:uid="{00000000-0006-0000-0300-00000D000000}">
      <text>
        <r>
          <rPr>
            <sz val="11"/>
            <color theme="1"/>
            <rFont val="Calibri"/>
            <family val="2"/>
            <scheme val="minor"/>
          </rPr>
          <t>Titouan Greffe:
Different from Broken Hill reported in [27]</t>
        </r>
      </text>
    </comment>
    <comment ref="K409" authorId="0" shapeId="0" xr:uid="{00000000-0006-0000-0300-00000E000000}">
      <text>
        <r>
          <rPr>
            <sz val="11"/>
            <color theme="1"/>
            <rFont val="Calibri"/>
            <family val="2"/>
            <scheme val="minor"/>
          </rPr>
          <t>Auteur:
only a resource range  reported, values adopted consistent with Riquelme-Fréraut (undated)</t>
        </r>
      </text>
    </comment>
    <comment ref="G417" authorId="1" shapeId="0" xr:uid="{00000000-0006-0000-0300-00000F000000}">
      <text>
        <r>
          <rPr>
            <sz val="11"/>
            <color theme="1"/>
            <rFont val="Calibri"/>
            <family val="2"/>
            <scheme val="minor"/>
          </rPr>
          <t>Gavin Mudd:
also reported to contain rare earths, vanadium, lithium and scandium</t>
        </r>
      </text>
    </comment>
    <comment ref="G435" authorId="0" shapeId="0" xr:uid="{00000000-0006-0000-0300-000010000000}">
      <text>
        <r>
          <rPr>
            <sz val="11"/>
            <color theme="1"/>
            <rFont val="Calibri"/>
            <family val="2"/>
            <scheme val="minor"/>
          </rPr>
          <t>Auteur:
includes 2014 data for Continental but 2006 data for the Enrichment Blanket, Pittsmont Dome and Anaconda/Stewart Dome/Underground</t>
        </r>
      </text>
    </comment>
    <comment ref="G516" authorId="0" shapeId="0" xr:uid="{00000000-0006-0000-0300-000011000000}">
      <text>
        <r>
          <rPr>
            <sz val="11"/>
            <color theme="1"/>
            <rFont val="Calibri"/>
            <family val="2"/>
            <scheme val="minor"/>
          </rPr>
          <t>Auteur:
includes (amongst other possible deposits) Sayak, Shatyrkul (formerly included Aktogay, Boschekul, Kounrad)</t>
        </r>
      </text>
    </comment>
    <comment ref="K527" authorId="0" shapeId="0" xr:uid="{00000000-0006-0000-0300-000012000000}">
      <text>
        <r>
          <rPr>
            <sz val="11"/>
            <color theme="1"/>
            <rFont val="Calibri"/>
            <family val="2"/>
            <scheme val="minor"/>
          </rPr>
          <t>Auteur:
- assumes oxide ore all depleted and allows for 4 years at 0.5 Mt/year mining of sulphide ore; ore grades assumed to be the same</t>
        </r>
      </text>
    </comment>
    <comment ref="G633" authorId="0" shapeId="0" xr:uid="{00000000-0006-0000-0300-000013000000}">
      <text>
        <r>
          <rPr>
            <sz val="11"/>
            <color theme="1"/>
            <rFont val="Calibri"/>
            <family val="2"/>
            <scheme val="minor"/>
          </rPr>
          <t>Auteur:
assumed to include the Toki Cluster (Toki, Quetena, Genoveva and Opache)</t>
        </r>
      </text>
    </comment>
    <comment ref="K633" authorId="0" shapeId="0" xr:uid="{00000000-0006-0000-0300-000014000000}">
      <text>
        <r>
          <rPr>
            <sz val="11"/>
            <color theme="1"/>
            <rFont val="Calibri"/>
            <family val="2"/>
            <scheme val="minor"/>
          </rPr>
          <t>Auteur:
assumed this incorporates several projects but Casualidad-Virgo has been subtracted as per above data</t>
        </r>
      </text>
    </comment>
    <comment ref="G639" authorId="0" shapeId="0" xr:uid="{00000000-0006-0000-0300-000015000000}">
      <text>
        <r>
          <rPr>
            <sz val="11"/>
            <color theme="1"/>
            <rFont val="Calibri"/>
            <family val="2"/>
            <scheme val="minor"/>
          </rPr>
          <t>Auteur:
includes Ujina, Rosario</t>
        </r>
      </text>
    </comment>
    <comment ref="G646" authorId="0" shapeId="0" xr:uid="{00000000-0006-0000-0300-000016000000}">
      <text>
        <r>
          <rPr>
            <sz val="11"/>
            <color theme="1"/>
            <rFont val="Calibri"/>
            <family val="2"/>
            <scheme val="minor"/>
          </rPr>
          <t>Auteur:
includes Tagpura East/West, Maangob, Kalamatan</t>
        </r>
      </text>
    </comment>
    <comment ref="G675" authorId="0" shapeId="0" xr:uid="{00000000-0006-0000-0300-000017000000}">
      <text>
        <r>
          <rPr>
            <sz val="11"/>
            <color theme="1"/>
            <rFont val="Calibri"/>
            <family val="2"/>
            <scheme val="minor"/>
          </rPr>
          <t>Auteur:
former names include Presque Isle, Cootonwood</t>
        </r>
      </text>
    </comment>
    <comment ref="K726" authorId="0" shapeId="0" xr:uid="{00000000-0006-0000-0300-000018000000}">
      <text>
        <r>
          <rPr>
            <sz val="11"/>
            <color theme="1"/>
            <rFont val="Calibri"/>
            <family val="2"/>
            <scheme val="minor"/>
          </rPr>
          <t>Auteur:
- no change since this time, despite mining</t>
        </r>
      </text>
    </comment>
    <comment ref="G772" authorId="1" shapeId="0" xr:uid="{00000000-0006-0000-0300-000019000000}">
      <text>
        <r>
          <rPr>
            <sz val="11"/>
            <color theme="1"/>
            <rFont val="Calibri"/>
            <family val="2"/>
            <scheme val="minor"/>
          </rPr>
          <t>Gavin Mudd:
includes Bitinckës, Trenit, Kokogllaves, Serpentine, Kapshticës</t>
        </r>
      </text>
    </comment>
    <comment ref="G842" authorId="1" shapeId="0" xr:uid="{00000000-0006-0000-0300-00001A000000}">
      <text>
        <r>
          <rPr>
            <sz val="11"/>
            <color theme="1"/>
            <rFont val="Calibri"/>
            <family val="2"/>
            <scheme val="minor"/>
          </rPr>
          <t>Gavin Mudd:
includes Pakal Island, Tanjung Buli, Mornopo, Sangaji</t>
        </r>
      </text>
    </comment>
    <comment ref="G843" authorId="1" shapeId="0" xr:uid="{00000000-0006-0000-0300-00001B000000}">
      <text>
        <r>
          <rPr>
            <sz val="11"/>
            <color theme="1"/>
            <rFont val="Calibri"/>
            <family val="2"/>
            <scheme val="minor"/>
          </rPr>
          <t>Gavin Mudd:
includes Pakal Island, Tanjung Buli, Mornopo, Sangaji</t>
        </r>
      </text>
    </comment>
    <comment ref="G845" authorId="0" shapeId="0" xr:uid="{00000000-0006-0000-0300-00001C000000}">
      <text>
        <r>
          <rPr>
            <sz val="11"/>
            <color theme="1"/>
            <rFont val="Calibri"/>
            <family val="2"/>
            <scheme val="minor"/>
          </rPr>
          <t>Auteur:
includes (amongst other possible deposits) Artemyevsky, Belousovsky, Irtyshsky, Nikolayevsky, Orlovsky, Yubileyno-Snegirikhinsky</t>
        </r>
      </text>
    </comment>
    <comment ref="G852" authorId="0" shapeId="0" xr:uid="{00000000-0006-0000-0300-00001D000000}">
      <text>
        <r>
          <rPr>
            <sz val="11"/>
            <color theme="1"/>
            <rFont val="Calibri"/>
            <family val="2"/>
            <scheme val="minor"/>
          </rPr>
          <t>Auteur:
includes Kaiser Bill, Einasleigh, Jackson / Stella, Chloe Trend, Railway Flat</t>
        </r>
      </text>
    </comment>
    <comment ref="K901" authorId="0" shapeId="0" xr:uid="{00000000-0006-0000-0300-00001E000000}">
      <text>
        <r>
          <rPr>
            <sz val="11"/>
            <color theme="1"/>
            <rFont val="Calibri"/>
            <family val="2"/>
            <scheme val="minor"/>
          </rPr>
          <t>Auteur:
based on 2005 remaining resource minus cumulative production to end of 2015 (with 2015 data assumed)</t>
        </r>
      </text>
    </comment>
    <comment ref="K915" authorId="0" shapeId="0" xr:uid="{00000000-0006-0000-0300-00001F000000}">
      <text>
        <r>
          <rPr>
            <sz val="11"/>
            <color theme="1"/>
            <rFont val="Calibri"/>
            <family val="2"/>
            <scheme val="minor"/>
          </rPr>
          <t>Auteur:
2012 resource minus 2013 &amp; 2014 production</t>
        </r>
      </text>
    </comment>
    <comment ref="H925" authorId="1" shapeId="0" xr:uid="{00000000-0006-0000-0300-000020000000}">
      <text>
        <r>
          <rPr>
            <sz val="11"/>
            <color theme="1"/>
            <rFont val="Calibri"/>
            <family val="2"/>
            <scheme val="minor"/>
          </rPr>
          <t>Gavin Mudd:
atfer closure in 2013, Americano Nickel has apprently restarted but no information is published.</t>
        </r>
      </text>
    </comment>
    <comment ref="K930" authorId="0" shapeId="0" xr:uid="{00000000-0006-0000-0300-000021000000}">
      <text>
        <r>
          <rPr>
            <sz val="11"/>
            <color theme="1"/>
            <rFont val="Calibri"/>
            <family val="2"/>
            <scheme val="minor"/>
          </rPr>
          <t>Auteur:
- Estimated remaining resource based on data from Goodfellow &amp; Lydon (2007), Min Deps Canada.</t>
        </r>
      </text>
    </comment>
    <comment ref="G935" authorId="0" shapeId="0" xr:uid="{00000000-0006-0000-0300-000022000000}">
      <text>
        <r>
          <rPr>
            <sz val="11"/>
            <color theme="1"/>
            <rFont val="Calibri"/>
            <family val="2"/>
            <scheme val="minor"/>
          </rPr>
          <t>Auteur:
includes Wadi Khalid, Wadi Dana, Wadi Ratyia</t>
        </r>
      </text>
    </comment>
    <comment ref="G949" authorId="0" shapeId="0" xr:uid="{00000000-0006-0000-0300-000023000000}">
      <text>
        <r>
          <rPr>
            <sz val="11"/>
            <color theme="1"/>
            <rFont val="Calibri"/>
            <family val="2"/>
            <scheme val="minor"/>
          </rPr>
          <t>Auteur:
includes Grenmount, Kuridala, Young Australian, Mt McCabe, Vulcan, Desolation</t>
        </r>
      </text>
    </comment>
    <comment ref="G982" authorId="0" shapeId="0" xr:uid="{00000000-0006-0000-0300-000024000000}">
      <text>
        <r>
          <rPr>
            <sz val="11"/>
            <color theme="1"/>
            <rFont val="Calibri"/>
            <family val="2"/>
            <scheme val="minor"/>
          </rPr>
          <t>Auteur:
includes Sullivan, Car Body, Gold Ledge, Lucky Strike</t>
        </r>
      </text>
    </comment>
    <comment ref="K986" authorId="0" shapeId="0" xr:uid="{00000000-0006-0000-0300-000025000000}">
      <text>
        <r>
          <rPr>
            <sz val="11"/>
            <color theme="1"/>
            <rFont val="Calibri"/>
            <family val="2"/>
            <scheme val="minor"/>
          </rPr>
          <t>Auteur:
assumes 300 Mt as given by Ishihara &amp; Endo (2007), and that this value was from 2005, also assumes average 5 Mt/year mining since; ore grades from both references</t>
        </r>
      </text>
    </comment>
    <comment ref="K1010" authorId="0" shapeId="0" xr:uid="{00000000-0006-0000-0300-000026000000}">
      <text>
        <r>
          <rPr>
            <sz val="11"/>
            <color theme="1"/>
            <rFont val="Calibri"/>
            <family val="2"/>
            <scheme val="minor"/>
          </rPr>
          <t>Auteur:
Sept. 2014 resource minus ore mined to Dec. 2015</t>
        </r>
      </text>
    </comment>
    <comment ref="G1026" authorId="0" shapeId="0" xr:uid="{00000000-0006-0000-0300-000027000000}">
      <text>
        <r>
          <rPr>
            <sz val="11"/>
            <color theme="1"/>
            <rFont val="Calibri"/>
            <family val="2"/>
            <scheme val="minor"/>
          </rPr>
          <t>Auteur:
includes Murrwaombie, Larsens, North East, Avoca Tank</t>
        </r>
      </text>
    </comment>
    <comment ref="G1060" authorId="0" shapeId="0" xr:uid="{00000000-0006-0000-0300-000028000000}">
      <text>
        <r>
          <rPr>
            <sz val="11"/>
            <color theme="1"/>
            <rFont val="Calibri"/>
            <family val="2"/>
            <scheme val="minor"/>
          </rPr>
          <t>Auteur:
includes Kundip, Hollandiaire, Trilogy</t>
        </r>
      </text>
    </comment>
    <comment ref="K1107" authorId="0" shapeId="0" xr:uid="{00000000-0006-0000-0300-000029000000}">
      <text>
        <r>
          <rPr>
            <sz val="11"/>
            <color theme="1"/>
            <rFont val="Calibri"/>
            <family val="2"/>
            <scheme val="minor"/>
          </rPr>
          <t>Auteur:
assuming 2.1 Mt past production from Yigit (2009)</t>
        </r>
      </text>
    </comment>
    <comment ref="G1124" authorId="0" shapeId="0" xr:uid="{00000000-0006-0000-0300-00002A000000}">
      <text>
        <r>
          <rPr>
            <sz val="11"/>
            <color theme="1"/>
            <rFont val="Calibri"/>
            <family val="2"/>
            <scheme val="minor"/>
          </rPr>
          <t>Auteur:
previously called Hardshell</t>
        </r>
      </text>
    </comment>
    <comment ref="G1125" authorId="0" shapeId="0" xr:uid="{00000000-0006-0000-0300-00002B000000}">
      <text>
        <r>
          <rPr>
            <sz val="11"/>
            <color theme="1"/>
            <rFont val="Calibri"/>
            <family val="2"/>
            <scheme val="minor"/>
          </rPr>
          <t>Auteur:
previously called Hardshell</t>
        </r>
      </text>
    </comment>
    <comment ref="G1145" authorId="1" shapeId="0" xr:uid="{00000000-0006-0000-0300-00002C000000}">
      <text>
        <r>
          <rPr>
            <sz val="11"/>
            <color theme="1"/>
            <rFont val="Calibri"/>
            <family val="2"/>
            <scheme val="minor"/>
          </rPr>
          <t>Gavin Mudd:
includes Corella, Hannibals, Harrier, Harakka, Wedgetail</t>
        </r>
      </text>
    </comment>
    <comment ref="K1168" authorId="0" shapeId="0" xr:uid="{00000000-0006-0000-0300-00002D000000}">
      <text>
        <r>
          <rPr>
            <sz val="11"/>
            <color theme="1"/>
            <rFont val="Calibri"/>
            <family val="2"/>
            <scheme val="minor"/>
          </rPr>
          <t>Auteur:
- based on 2011-09 Tech Rep minus mining production 2011-2015</t>
        </r>
      </text>
    </comment>
    <comment ref="G1203" authorId="0" shapeId="0" xr:uid="{00000000-0006-0000-0300-00002E000000}">
      <text>
        <r>
          <rPr>
            <sz val="11"/>
            <color theme="1"/>
            <rFont val="Calibri"/>
            <family val="2"/>
            <scheme val="minor"/>
          </rPr>
          <t>Auteur:
- includes Charcas, Santa Barbara, San Martin, Santa Eulalia and Taxco mines</t>
        </r>
      </text>
    </comment>
    <comment ref="G1209" authorId="0" shapeId="0" xr:uid="{00000000-0006-0000-0300-00002F000000}">
      <text>
        <r>
          <rPr>
            <sz val="11"/>
            <color theme="1"/>
            <rFont val="Calibri"/>
            <family val="2"/>
            <scheme val="minor"/>
          </rPr>
          <t>Auteur:
operating mine - Surda
other deposits - Rakha, Kendadih, Chapri</t>
        </r>
      </text>
    </comment>
    <comment ref="K1209" authorId="0" shapeId="0" xr:uid="{00000000-0006-0000-0300-000030000000}">
      <text>
        <r>
          <rPr>
            <sz val="11"/>
            <color theme="1"/>
            <rFont val="Calibri"/>
            <family val="2"/>
            <scheme val="minor"/>
          </rPr>
          <t>Auteur:
based on April 2010 reserves plus additional resources minus cumulative production of an average of 0.4 Mt/yr for 5 years</t>
        </r>
      </text>
    </comment>
    <comment ref="K1295" authorId="0" shapeId="0" xr:uid="{00000000-0006-0000-0300-000031000000}">
      <text>
        <r>
          <rPr>
            <sz val="11"/>
            <color theme="1"/>
            <rFont val="Calibri"/>
            <family val="2"/>
            <scheme val="minor"/>
          </rPr>
          <t>Auteur:
- 2006 resource and deductions of 8 years of mining at 12.8 Mt/yr</t>
        </r>
      </text>
    </comment>
    <comment ref="G1315" authorId="0" shapeId="0" xr:uid="{00000000-0006-0000-0300-000032000000}">
      <text>
        <r>
          <rPr>
            <sz val="11"/>
            <color theme="1"/>
            <rFont val="Calibri"/>
            <family val="2"/>
            <scheme val="minor"/>
          </rPr>
          <t>Auteur:
includes Lupoto, Kasonta, Karu East, Niamumenda</t>
        </r>
      </text>
    </comment>
    <comment ref="K1315" authorId="0" shapeId="0" xr:uid="{00000000-0006-0000-0300-000033000000}">
      <text>
        <r>
          <rPr>
            <sz val="11"/>
            <color theme="1"/>
            <rFont val="Calibri"/>
            <family val="2"/>
            <scheme val="minor"/>
          </rPr>
          <t>Auteur:
formerly a Vale-African Rainbow Minerals-Gecamines Joint Venture; sold by Vale-ARM in Dec. 2013</t>
        </r>
      </text>
    </comment>
    <comment ref="G1316" authorId="0" shapeId="0" xr:uid="{00000000-0006-0000-0300-000034000000}">
      <text>
        <r>
          <rPr>
            <sz val="11"/>
            <color theme="1"/>
            <rFont val="Calibri"/>
            <family val="2"/>
            <scheme val="minor"/>
          </rPr>
          <t>Auteur:
includes Long, Victor South, McLeay, Moran, Cruikshank, Deacon, Gigantus, Helmut South Extension, John, Lanfranchi, Martin, McCornish, Metcalfe, Schmitz, Winner, Mariners, Redross, Burnett, Miitel, Wannaway, Carnilya, Otter Juan, McMahon/Ken, Durkin, Gellatly, Voyce, Cameron, Stockwell, Nepean, Goodyear, Durkin, Widgiemooltha North, Widgiemooltha (Salt Lake)</t>
        </r>
      </text>
    </comment>
    <comment ref="G1323" authorId="1" shapeId="0" xr:uid="{00000000-0006-0000-0300-000035000000}">
      <text>
        <r>
          <rPr>
            <sz val="11"/>
            <color theme="1"/>
            <rFont val="Calibri"/>
            <family val="2"/>
            <scheme val="minor"/>
          </rPr>
          <t>Gavin Mudd:
includes Cassini, Burnett, Miitel, Wannaway, Carnilya, Otter Juan, McMahon/Ken, Durkin North, Gellatly, Voyce, Cameron, Stockwell</t>
        </r>
      </text>
    </comment>
    <comment ref="K1336" authorId="0" shapeId="0" xr:uid="{00000000-0006-0000-0300-000036000000}">
      <text>
        <r>
          <rPr>
            <sz val="11"/>
            <color theme="1"/>
            <rFont val="Calibri"/>
            <family val="2"/>
            <scheme val="minor"/>
          </rPr>
          <t>Auteur:
Feb, 2013 reported values minus 2013 to 2015 production</t>
        </r>
      </text>
    </comment>
    <comment ref="G1381" authorId="0" shapeId="0" xr:uid="{00000000-0006-0000-0300-000037000000}">
      <text>
        <r>
          <rPr>
            <sz val="11"/>
            <color theme="1"/>
            <rFont val="Calibri"/>
            <family val="2"/>
            <scheme val="minor"/>
          </rPr>
          <t>Auteur:
includes Centennial, Kingston, Sulfide Zone, G-2, Mount Bohemia, Lizzadro, G-12, G-13</t>
        </r>
      </text>
    </comment>
    <comment ref="G1386" authorId="0" shapeId="0" xr:uid="{00000000-0006-0000-0300-000038000000}">
      <text>
        <r>
          <rPr>
            <sz val="11"/>
            <color theme="1"/>
            <rFont val="Calibri"/>
            <family val="2"/>
            <scheme val="minor"/>
          </rPr>
          <t>Auteur:
includes Altan Tolgoi, Tsagaan Sudal, Zesen Uul</t>
        </r>
      </text>
    </comment>
    <comment ref="K1389" authorId="0" shapeId="0" xr:uid="{00000000-0006-0000-0300-000039000000}">
      <text>
        <r>
          <rPr>
            <sz val="11"/>
            <color theme="1"/>
            <rFont val="Calibri"/>
            <family val="2"/>
            <scheme val="minor"/>
          </rPr>
          <t>Auteur:
based on April 2010 reserves plus additional resources minus cumulative production of an average of 1 Mt/yr for 5 years</t>
        </r>
      </text>
    </comment>
    <comment ref="G1404" authorId="0" shapeId="0" xr:uid="{00000000-0006-0000-0300-00003A000000}">
      <text>
        <r>
          <rPr>
            <sz val="11"/>
            <color theme="1"/>
            <rFont val="Calibri"/>
            <family val="2"/>
            <scheme val="minor"/>
          </rPr>
          <t>Auteur:
includes Kuyovsky-Verkhnekingashsky-Kingashsky</t>
        </r>
      </text>
    </comment>
    <comment ref="G1413" authorId="0" shapeId="0" xr:uid="{00000000-0006-0000-0300-00003B000000}">
      <text>
        <r>
          <rPr>
            <sz val="11"/>
            <color theme="1"/>
            <rFont val="Calibri"/>
            <family val="2"/>
            <scheme val="minor"/>
          </rPr>
          <t>Auteur:
includes Central, North, Kileba, Judeira</t>
        </r>
      </text>
    </comment>
    <comment ref="G1455" authorId="0" shapeId="0" xr:uid="{00000000-0006-0000-0300-00003C000000}">
      <text>
        <r>
          <rPr>
            <sz val="11"/>
            <color theme="1"/>
            <rFont val="Calibri"/>
            <family val="2"/>
            <scheme val="minor"/>
          </rPr>
          <t>Auteur:
includes Asis West, Central, East, Pb zone, Asis Far West</t>
        </r>
      </text>
    </comment>
    <comment ref="G1456" authorId="0" shapeId="0" xr:uid="{00000000-0006-0000-0300-00003D000000}">
      <text>
        <r>
          <rPr>
            <sz val="11"/>
            <color theme="1"/>
            <rFont val="Calibri"/>
            <family val="2"/>
            <scheme val="minor"/>
          </rPr>
          <t>Auteur:
includes Asis West, Central, East, Pb zone, Asis Far West</t>
        </r>
      </text>
    </comment>
    <comment ref="G1491" authorId="0" shapeId="0" xr:uid="{00000000-0006-0000-0300-00003E000000}">
      <text>
        <r>
          <rPr>
            <sz val="11"/>
            <color theme="1"/>
            <rFont val="Calibri"/>
            <family val="2"/>
            <scheme val="minor"/>
          </rPr>
          <t>Auteur:
includes Spremberg-Graustein-Schleife, also known as "Kupferschiefer Lausitz" after company KSL Kupferschiefer Lausitz GmbH which owns the leases</t>
        </r>
      </text>
    </comment>
    <comment ref="G1492" authorId="0" shapeId="0" xr:uid="{00000000-0006-0000-0300-00003F000000}">
      <text>
        <r>
          <rPr>
            <sz val="11"/>
            <color theme="1"/>
            <rFont val="Calibri"/>
            <family val="2"/>
            <scheme val="minor"/>
          </rPr>
          <t>Auteur:
- includes Kerr, Sulphurets, Mitchell, Ironcap, Deep Kerr</t>
        </r>
      </text>
    </comment>
    <comment ref="G1497" authorId="0" shapeId="0" xr:uid="{00000000-0006-0000-0300-000040000000}">
      <text>
        <r>
          <rPr>
            <sz val="11"/>
            <color theme="1"/>
            <rFont val="Calibri"/>
            <family val="2"/>
            <scheme val="minor"/>
          </rPr>
          <t>Auteur:
includes Vaara, Peura-aho, Hietaharju</t>
        </r>
      </text>
    </comment>
    <comment ref="G1505" authorId="1" shapeId="0" xr:uid="{00000000-0006-0000-0300-000041000000}">
      <text>
        <r>
          <rPr>
            <sz val="11"/>
            <color theme="1"/>
            <rFont val="Calibri"/>
            <family val="2"/>
            <scheme val="minor"/>
          </rPr>
          <t>Gavin Mudd:
includes Trull-Surroj, Mamez, Namen (Nome)-Arren</t>
        </r>
      </text>
    </comment>
    <comment ref="G1615" authorId="0" shapeId="0" xr:uid="{00000000-0006-0000-0300-000042000000}">
      <text>
        <r>
          <rPr>
            <sz val="11"/>
            <color theme="1"/>
            <rFont val="Calibri"/>
            <family val="2"/>
            <scheme val="minor"/>
          </rPr>
          <t>Auteur:
including Lennons Find--Hammerhead, Bronze Whaler and Tiger-Yandicoognia</t>
        </r>
      </text>
    </comment>
    <comment ref="K1644" authorId="0" shapeId="0" xr:uid="{00000000-0006-0000-0300-000043000000}">
      <text>
        <r>
          <rPr>
            <sz val="11"/>
            <color theme="1"/>
            <rFont val="Calibri"/>
            <family val="2"/>
            <scheme val="minor"/>
          </rPr>
          <t>Auteur:
from Lisbon Valley Mining</t>
        </r>
      </text>
    </comment>
    <comment ref="G1686" authorId="0" shapeId="0" xr:uid="{00000000-0006-0000-0300-000044000000}">
      <text>
        <r>
          <rPr>
            <sz val="11"/>
            <color theme="1"/>
            <rFont val="Calibri"/>
            <family val="2"/>
            <scheme val="minor"/>
          </rPr>
          <t>Auteur:
Los Bronces Sur was previously called San Enrique Monolito
- Los Bronces was previously called Los Sulfatos</t>
        </r>
      </text>
    </comment>
    <comment ref="G1702" authorId="0" shapeId="0" xr:uid="{00000000-0006-0000-0300-000045000000}">
      <text>
        <r>
          <rPr>
            <sz val="11"/>
            <color theme="1"/>
            <rFont val="Calibri"/>
            <family val="2"/>
            <scheme val="minor"/>
          </rPr>
          <t>Auteur:
formerly Konkola North, which was formerly Mwambashi</t>
        </r>
      </text>
    </comment>
    <comment ref="K1757" authorId="0" shapeId="0" xr:uid="{00000000-0006-0000-0300-000046000000}">
      <text>
        <r>
          <rPr>
            <sz val="11"/>
            <color theme="1"/>
            <rFont val="Calibri"/>
            <family val="2"/>
            <scheme val="minor"/>
          </rPr>
          <t>Auteur:
based on April 2010 reserves plus additional resources minus cumulative production of an average of 2.2 Mt/yr for 5 years</t>
        </r>
      </text>
    </comment>
    <comment ref="K1764" authorId="0" shapeId="0" xr:uid="{00000000-0006-0000-0300-000047000000}">
      <text>
        <r>
          <rPr>
            <sz val="11"/>
            <color theme="1"/>
            <rFont val="Calibri"/>
            <family val="2"/>
            <scheme val="minor"/>
          </rPr>
          <t>Auteur:
formerly South American Silver Corp</t>
        </r>
      </text>
    </comment>
    <comment ref="K1788" authorId="0" shapeId="0" xr:uid="{00000000-0006-0000-0300-000048000000}">
      <text>
        <r>
          <rPr>
            <sz val="11"/>
            <color theme="1"/>
            <rFont val="Calibri"/>
            <family val="2"/>
            <scheme val="minor"/>
          </rPr>
          <t>Auteur:
- 2014 data</t>
        </r>
      </text>
    </comment>
    <comment ref="K1789" authorId="0" shapeId="0" xr:uid="{00000000-0006-0000-0300-000049000000}">
      <text>
        <r>
          <rPr>
            <sz val="11"/>
            <color theme="1"/>
            <rFont val="Calibri"/>
            <family val="2"/>
            <scheme val="minor"/>
          </rPr>
          <t>Auteur:
- 2014 data</t>
        </r>
      </text>
    </comment>
    <comment ref="G1792" authorId="0" shapeId="0" xr:uid="{00000000-0006-0000-0300-00004A000000}">
      <text>
        <r>
          <rPr>
            <sz val="11"/>
            <color theme="1"/>
            <rFont val="Calibri"/>
            <family val="2"/>
            <scheme val="minor"/>
          </rPr>
          <t>Auteur:
includes Eagle-May Queen, Outsider-Star, Lizzie</t>
        </r>
      </text>
    </comment>
    <comment ref="G1801" authorId="1" shapeId="0" xr:uid="{00000000-0006-0000-0300-00004B000000}">
      <text>
        <r>
          <rPr>
            <sz val="11"/>
            <color theme="1"/>
            <rFont val="Calibri"/>
            <family val="2"/>
            <scheme val="minor"/>
          </rPr>
          <t>Gavin Mudd:
BRC - Brightgreen Resources Corp</t>
        </r>
      </text>
    </comment>
    <comment ref="K1868" authorId="0" shapeId="0" xr:uid="{00000000-0006-0000-0300-00004C000000}">
      <text>
        <r>
          <rPr>
            <sz val="11"/>
            <color theme="1"/>
            <rFont val="Calibri"/>
            <family val="2"/>
            <scheme val="minor"/>
          </rPr>
          <t>Auteur:
uses older resource as this is similar in inature to the more recent resource which does not report all other metals (Cu, Au, Ag, Co, Pb, Zn)</t>
        </r>
      </text>
    </comment>
    <comment ref="G1899" authorId="0" shapeId="0" xr:uid="{00000000-0006-0000-0300-00004D000000}">
      <text>
        <r>
          <rPr>
            <sz val="11"/>
            <color theme="1"/>
            <rFont val="Calibri"/>
            <family val="2"/>
            <scheme val="minor"/>
          </rPr>
          <t>Auteur:
includes Pearse, Parkers Hill, Red Terror, SOZ, Iron Duke</t>
        </r>
      </text>
    </comment>
    <comment ref="G1903" authorId="0" shapeId="0" xr:uid="{00000000-0006-0000-0300-00004E000000}">
      <text>
        <r>
          <rPr>
            <sz val="11"/>
            <color theme="1"/>
            <rFont val="Calibri"/>
            <family val="2"/>
            <scheme val="minor"/>
          </rPr>
          <t>Auteur:
formerly Mansa Mina</t>
        </r>
      </text>
    </comment>
    <comment ref="K1905" authorId="0" shapeId="0" xr:uid="{00000000-0006-0000-0300-00004F000000}">
      <text>
        <r>
          <rPr>
            <sz val="11"/>
            <color theme="1"/>
            <rFont val="Calibri"/>
            <family val="2"/>
            <scheme val="minor"/>
          </rPr>
          <t>Auteur:
minus production to June 2015</t>
        </r>
      </text>
    </comment>
    <comment ref="G1916" authorId="1" shapeId="0" xr:uid="{00000000-0006-0000-0300-000050000000}">
      <text>
        <r>
          <rPr>
            <sz val="11"/>
            <color theme="1"/>
            <rFont val="Calibri"/>
            <family val="2"/>
            <scheme val="minor"/>
          </rPr>
          <t>Gavin Mudd:
MMDC - Marcventures Mining &amp; Development Corp</t>
        </r>
      </text>
    </comment>
    <comment ref="G1920" authorId="1" shapeId="0" xr:uid="{00000000-0006-0000-0300-000051000000}">
      <text>
        <r>
          <rPr>
            <sz val="11"/>
            <color theme="1"/>
            <rFont val="Calibri"/>
            <family val="2"/>
            <scheme val="minor"/>
          </rPr>
          <t xml:space="preserve">Gavin Mudd:
includes Oriental, Yagrumaje Oeste, Playa La Vaca y Zona Septentrional, Zona Central, Zona A, Zona A Oeste, Sector 11 Bloques (Yamanigüey Ferroniquel), Sector 5 Bloques (Yamanigüey Ferroniquel), Slurry Plant Road, Zona Sur FerroNi I and II
</t>
        </r>
      </text>
    </comment>
    <comment ref="G1922" authorId="1" shapeId="0" xr:uid="{00000000-0006-0000-0300-000052000000}">
      <text>
        <r>
          <rPr>
            <sz val="11"/>
            <color theme="1"/>
            <rFont val="Calibri"/>
            <family val="2"/>
            <scheme val="minor"/>
          </rPr>
          <t>Gavin Mudd:
includes La Delta, Centarrana, Santa Teresita</t>
        </r>
      </text>
    </comment>
    <comment ref="K1951" authorId="2" shapeId="0" xr:uid="{00000000-0006-0000-0300-000053000000}">
      <text>
        <r>
          <rPr>
            <sz val="11"/>
            <color theme="1"/>
            <rFont val="Calibri"/>
            <family val="2"/>
            <scheme val="minor"/>
          </rPr>
          <t>Titouan Greffe:
Indicated+Inferred</t>
        </r>
      </text>
    </comment>
    <comment ref="G1953" authorId="0" shapeId="0" xr:uid="{00000000-0006-0000-0300-000054000000}">
      <text>
        <r>
          <rPr>
            <sz val="11"/>
            <color theme="1"/>
            <rFont val="Calibri"/>
            <family val="2"/>
            <scheme val="minor"/>
          </rPr>
          <t>Auteur:
includes Brskovo, Zuta Prla, Visnjica</t>
        </r>
      </text>
    </comment>
    <comment ref="K1955" authorId="0" shapeId="0" xr:uid="{00000000-0006-0000-0300-000055000000}">
      <text>
        <r>
          <rPr>
            <sz val="11"/>
            <color theme="1"/>
            <rFont val="Calibri"/>
            <family val="2"/>
            <scheme val="minor"/>
          </rPr>
          <t>Auteur:
2004 resources/reserves minus 2005 &amp; 2006 mine production</t>
        </r>
      </text>
    </comment>
    <comment ref="K1991" authorId="0" shapeId="0" xr:uid="{00000000-0006-0000-0300-000056000000}">
      <text>
        <r>
          <rPr>
            <sz val="11"/>
            <color theme="1"/>
            <rFont val="Calibri"/>
            <family val="2"/>
            <scheme val="minor"/>
          </rPr>
          <t>Auteur:
- assumes 33 kt mined in Sept. 2014 quarter is Mt Garnet (the 'crown pillars extract project'), 64 kt in Dec. 2014 qtr, 28 kt in March 2015 qtr, 32 kt in June 2015 qtr; 0 in Sept. 2015 qtr, 109 kt in Dec. 2015 qtr</t>
        </r>
      </text>
    </comment>
    <comment ref="G1994" authorId="0" shapeId="0" xr:uid="{00000000-0006-0000-0300-000057000000}">
      <text>
        <r>
          <rPr>
            <sz val="11"/>
            <color theme="1"/>
            <rFont val="Calibri"/>
            <family val="2"/>
            <scheme val="minor"/>
          </rPr>
          <t>Auteur:
includes MG14, Windabout, Mount Gunson</t>
        </r>
      </text>
    </comment>
    <comment ref="K2015" authorId="0" shapeId="0" xr:uid="{00000000-0006-0000-0300-000058000000}">
      <text>
        <r>
          <rPr>
            <sz val="11"/>
            <color theme="1"/>
            <rFont val="Calibri"/>
            <family val="2"/>
            <scheme val="minor"/>
          </rPr>
          <t>Auteur:
- reserves as at 1 January 2013 minus 2013 &amp; 2014 &amp; 2015 mining</t>
        </r>
      </text>
    </comment>
    <comment ref="G2028" authorId="0" shapeId="0" xr:uid="{00000000-0006-0000-0300-000059000000}">
      <text>
        <r>
          <rPr>
            <sz val="11"/>
            <color theme="1"/>
            <rFont val="Calibri"/>
            <family val="2"/>
            <scheme val="minor"/>
          </rPr>
          <t>Auteur:
formerly Dukwe</t>
        </r>
      </text>
    </comment>
    <comment ref="K2028" authorId="0" shapeId="0" xr:uid="{00000000-0006-0000-0300-00005A000000}">
      <text>
        <r>
          <rPr>
            <sz val="11"/>
            <color theme="1"/>
            <rFont val="Calibri"/>
            <family val="2"/>
            <scheme val="minor"/>
          </rPr>
          <t>Auteur:
adjusted for mined production 2011 to 2014</t>
        </r>
      </text>
    </comment>
    <comment ref="H2044" authorId="1" shapeId="0" xr:uid="{00000000-0006-0000-0300-00005B000000}">
      <text>
        <r>
          <rPr>
            <sz val="11"/>
            <color theme="1"/>
            <rFont val="Calibri"/>
            <family val="2"/>
            <scheme val="minor"/>
          </rPr>
          <t>Gavin Mudd:
restarted early 2019</t>
        </r>
      </text>
    </comment>
    <comment ref="K2079" authorId="0" shapeId="0" xr:uid="{00000000-0006-0000-0300-00005C000000}">
      <text>
        <r>
          <rPr>
            <sz val="11"/>
            <color theme="1"/>
            <rFont val="Calibri"/>
            <family val="2"/>
            <scheme val="minor"/>
          </rPr>
          <t>Auteur:
accounts for 0.18 Mt mined between 1968-1971.</t>
        </r>
      </text>
    </comment>
    <comment ref="K2087" authorId="2" shapeId="0" xr:uid="{00000000-0006-0000-0300-00005D000000}">
      <text>
        <r>
          <rPr>
            <sz val="11"/>
            <color theme="1"/>
            <rFont val="Calibri"/>
            <family val="2"/>
            <scheme val="minor"/>
          </rPr>
          <t>Titouan Greffe:
Indicated+Inferred</t>
        </r>
      </text>
    </comment>
    <comment ref="G2129" authorId="1" shapeId="0" xr:uid="{00000000-0006-0000-0300-00005E000000}">
      <text>
        <r>
          <rPr>
            <sz val="11"/>
            <color theme="1"/>
            <rFont val="Calibri"/>
            <family val="2"/>
            <scheme val="minor"/>
          </rPr>
          <t>Gavin Mudd:
includes John Ellis, Merv Daw</t>
        </r>
      </text>
    </comment>
    <comment ref="G2161" authorId="1" shapeId="0" xr:uid="{00000000-0006-0000-0300-00005F000000}">
      <text>
        <r>
          <rPr>
            <sz val="11"/>
            <color theme="1"/>
            <rFont val="Calibri"/>
            <family val="2"/>
            <scheme val="minor"/>
          </rPr>
          <t>Gavin Mudd:
includes Lasolo Lalindu, Bahubulu, Tapunopaka, Mandiodo</t>
        </r>
      </text>
    </comment>
    <comment ref="G2162" authorId="1" shapeId="0" xr:uid="{00000000-0006-0000-0300-000060000000}">
      <text>
        <r>
          <rPr>
            <sz val="11"/>
            <color theme="1"/>
            <rFont val="Calibri"/>
            <family val="2"/>
            <scheme val="minor"/>
          </rPr>
          <t>Gavin Mudd:
includes Lasolo Lalindu, Bahubulu, Tapunopaka, Mandiodo</t>
        </r>
      </text>
    </comment>
    <comment ref="K2168" authorId="0" shapeId="0" xr:uid="{00000000-0006-0000-0300-000061000000}">
      <text>
        <r>
          <rPr>
            <sz val="11"/>
            <color theme="1"/>
            <rFont val="Calibri"/>
            <family val="2"/>
            <scheme val="minor"/>
          </rPr>
          <t>Auteur:
based on 2012 mineral rreserves-esources reported by Rio Tinto and adjusted for production 2013 to 2015; assumes production from reserves too</t>
        </r>
      </text>
    </comment>
    <comment ref="K2228" authorId="0" shapeId="0" xr:uid="{00000000-0006-0000-0300-000062000000}">
      <text>
        <r>
          <rPr>
            <sz val="11"/>
            <color theme="1"/>
            <rFont val="Calibri"/>
            <family val="2"/>
            <scheme val="minor"/>
          </rPr>
          <t>Auteur:
assumes 2012 resources from Ivanhoe Australia minus estimated production 2012-2015</t>
        </r>
      </text>
    </comment>
    <comment ref="K2232" authorId="0" shapeId="0" xr:uid="{00000000-0006-0000-0300-000063000000}">
      <text>
        <r>
          <rPr>
            <sz val="11"/>
            <color theme="1"/>
            <rFont val="Calibri"/>
            <family val="2"/>
            <scheme val="minor"/>
          </rPr>
          <t>Auteur:
assumed based on historical production data</t>
        </r>
      </text>
    </comment>
    <comment ref="K2288" authorId="2" shapeId="0" xr:uid="{00000000-0006-0000-0300-000064000000}">
      <text>
        <r>
          <rPr>
            <sz val="11"/>
            <color theme="1"/>
            <rFont val="Calibri"/>
            <family val="2"/>
            <scheme val="minor"/>
          </rPr>
          <t>Titouan Greffe:
m3 brine</t>
        </r>
      </text>
    </comment>
    <comment ref="K2315" authorId="0" shapeId="0" xr:uid="{00000000-0006-0000-0300-000065000000}">
      <text>
        <r>
          <rPr>
            <sz val="11"/>
            <color theme="1"/>
            <rFont val="Calibri"/>
            <family val="2"/>
            <scheme val="minor"/>
          </rPr>
          <t>Auteur:
2012 resources minus 3 years at 10 Mt/yr</t>
        </r>
      </text>
    </comment>
    <comment ref="G2366" authorId="0" shapeId="0" xr:uid="{00000000-0006-0000-0300-000066000000}">
      <text>
        <r>
          <rPr>
            <sz val="11"/>
            <color theme="1"/>
            <rFont val="Calibri"/>
            <family val="2"/>
            <scheme val="minor"/>
          </rPr>
          <t>Auteur:
incldues 50% of the Głogów Deep project</t>
        </r>
      </text>
    </comment>
    <comment ref="G2427" authorId="0" shapeId="0" xr:uid="{00000000-0006-0000-0300-000067000000}">
      <text>
        <r>
          <rPr>
            <sz val="11"/>
            <color theme="1"/>
            <rFont val="Calibri"/>
            <family val="2"/>
            <scheme val="minor"/>
          </rPr>
          <t>Auteur:
includes La Cumbre, Dos Quebradas South, El Centro</t>
        </r>
      </text>
    </comment>
    <comment ref="G2428" authorId="0" shapeId="0" xr:uid="{00000000-0006-0000-0300-000068000000}">
      <text>
        <r>
          <rPr>
            <sz val="11"/>
            <color theme="1"/>
            <rFont val="Calibri"/>
            <family val="2"/>
            <scheme val="minor"/>
          </rPr>
          <t>Auteur:
includes La Cumbre, Dos Quebradas, El Centro</t>
        </r>
      </text>
    </comment>
    <comment ref="G2436" authorId="0" shapeId="0" xr:uid="{00000000-0006-0000-0300-000069000000}">
      <text>
        <r>
          <rPr>
            <sz val="11"/>
            <color theme="1"/>
            <rFont val="Calibri"/>
            <family val="2"/>
            <scheme val="minor"/>
          </rPr>
          <t>Auteur:
excludes Radwanice East</t>
        </r>
      </text>
    </comment>
    <comment ref="G2439" authorId="1" shapeId="0" xr:uid="{00000000-0006-0000-0300-00006A000000}">
      <text>
        <r>
          <rPr>
            <sz val="11"/>
            <color theme="1"/>
            <rFont val="Calibri"/>
            <family val="2"/>
            <scheme val="minor"/>
          </rPr>
          <t>Gavin Mudd:
includes Expo, Mesamax, Mequillon, Ivakkak, Allammaq, Puimajuq deposits</t>
        </r>
      </text>
    </comment>
    <comment ref="G2440" authorId="1" shapeId="0" xr:uid="{00000000-0006-0000-0300-00006B000000}">
      <text>
        <r>
          <rPr>
            <sz val="11"/>
            <color theme="1"/>
            <rFont val="Calibri"/>
            <family val="2"/>
            <scheme val="minor"/>
          </rPr>
          <t>Gavin Mudd:
includes Bravo, Getty, Mystery, Pad, Timtu, Sylvie deposits</t>
        </r>
      </text>
    </comment>
    <comment ref="K2485" authorId="0" shapeId="0" xr:uid="{00000000-0006-0000-0300-00006C000000}">
      <text>
        <r>
          <rPr>
            <sz val="11"/>
            <color theme="1"/>
            <rFont val="Calibri"/>
            <family val="2"/>
            <scheme val="minor"/>
          </rPr>
          <t>Auteur:
only a resource range  reported, values adopted consistent with Riquelme-Fréraut (undated)</t>
        </r>
      </text>
    </comment>
    <comment ref="G2561" authorId="0" shapeId="0" xr:uid="{00000000-0006-0000-0300-00006D000000}">
      <text>
        <r>
          <rPr>
            <sz val="11"/>
            <color theme="1"/>
            <rFont val="Calibri"/>
            <family val="2"/>
            <scheme val="minor"/>
          </rPr>
          <t>Auteur:
incldues 15% of Sieroszowice, 50% of Głogów Deep project, small paret of Lubin-Małomice</t>
        </r>
      </text>
    </comment>
    <comment ref="G2567" authorId="1" shapeId="0" xr:uid="{00000000-0006-0000-0300-00006E000000}">
      <text>
        <r>
          <rPr>
            <sz val="11"/>
            <color theme="1"/>
            <rFont val="Calibri"/>
            <family val="2"/>
            <scheme val="minor"/>
          </rPr>
          <t>Gavin Mudd:
includes Siphumelele, Khuseleka, Khomanani, Thembelani, Bathopele</t>
        </r>
      </text>
    </comment>
    <comment ref="G2618" authorId="0" shapeId="0" xr:uid="{00000000-0006-0000-0300-00006F000000}">
      <text>
        <r>
          <rPr>
            <sz val="11"/>
            <color theme="1"/>
            <rFont val="Calibri"/>
            <family val="2"/>
            <scheme val="minor"/>
          </rPr>
          <t>Auteur:
also includes Tres Amigos, San Peblo, La Union, La Purisima</t>
        </r>
      </text>
    </comment>
    <comment ref="K2619" authorId="0" shapeId="0" xr:uid="{00000000-0006-0000-0300-000070000000}">
      <text>
        <r>
          <rPr>
            <sz val="11"/>
            <color theme="1"/>
            <rFont val="Calibri"/>
            <family val="2"/>
            <scheme val="minor"/>
          </rPr>
          <t>Auteur:
estimated as total resource size from Singer et al (2008) minus total production from Briggs (2014)</t>
        </r>
      </text>
    </comment>
    <comment ref="H2642" authorId="1" shapeId="0" xr:uid="{00000000-0006-0000-0300-000071000000}">
      <text>
        <r>
          <rPr>
            <sz val="11"/>
            <color theme="1"/>
            <rFont val="Calibri"/>
            <family val="2"/>
            <scheme val="minor"/>
          </rPr>
          <t>Gavin Mudd:
mine restarted in mid-2019</t>
        </r>
      </text>
    </comment>
    <comment ref="G2671" authorId="1" shapeId="0" xr:uid="{00000000-0006-0000-0300-000072000000}">
      <text>
        <r>
          <rPr>
            <sz val="11"/>
            <color theme="1"/>
            <rFont val="Calibri"/>
            <family val="2"/>
            <scheme val="minor"/>
          </rPr>
          <t>Gavin Mudd:
formerly known as the "Nornico" project; includes Bell Creek South, Bell Creek North, Bell Creek Northwest, Bell Creek The Neck</t>
        </r>
      </text>
    </comment>
    <comment ref="G2672" authorId="1" shapeId="0" xr:uid="{00000000-0006-0000-0300-000073000000}">
      <text>
        <r>
          <rPr>
            <sz val="11"/>
            <color theme="1"/>
            <rFont val="Calibri"/>
            <family val="2"/>
            <scheme val="minor"/>
          </rPr>
          <t>Gavin Mudd:
formerly known as the "Nornico" project</t>
        </r>
      </text>
    </comment>
    <comment ref="G2673" authorId="1" shapeId="0" xr:uid="{00000000-0006-0000-0300-000074000000}">
      <text>
        <r>
          <rPr>
            <sz val="11"/>
            <color theme="1"/>
            <rFont val="Calibri"/>
            <family val="2"/>
            <scheme val="minor"/>
          </rPr>
          <t>Gavin Mudd:
formerly known as the "Nornico" project</t>
        </r>
      </text>
    </comment>
    <comment ref="G2674" authorId="1" shapeId="0" xr:uid="{00000000-0006-0000-0300-000075000000}">
      <text>
        <r>
          <rPr>
            <sz val="11"/>
            <color theme="1"/>
            <rFont val="Calibri"/>
            <family val="2"/>
            <scheme val="minor"/>
          </rPr>
          <t>Gavin Mudd:
formerly known as the "Nornico" project</t>
        </r>
      </text>
    </comment>
    <comment ref="G2675" authorId="1" shapeId="0" xr:uid="{00000000-0006-0000-0300-000076000000}">
      <text>
        <r>
          <rPr>
            <sz val="11"/>
            <color theme="1"/>
            <rFont val="Calibri"/>
            <family val="2"/>
            <scheme val="minor"/>
          </rPr>
          <t>Gavin Mudd:
formerly known as the "Nornico" project</t>
        </r>
      </text>
    </comment>
    <comment ref="K2751" authorId="0" shapeId="0" xr:uid="{00000000-0006-0000-0300-000077000000}">
      <text>
        <r>
          <rPr>
            <sz val="11"/>
            <color theme="1"/>
            <rFont val="Calibri"/>
            <family val="2"/>
            <scheme val="minor"/>
          </rPr>
          <t>Auteur:
tonnage based on annual Au production (160,753 oz Au/yr) and 1.7 Moz Au reserves</t>
        </r>
      </text>
    </comment>
    <comment ref="K2779" authorId="0" shapeId="0" xr:uid="{00000000-0006-0000-0300-000078000000}">
      <text>
        <r>
          <rPr>
            <sz val="11"/>
            <color theme="1"/>
            <rFont val="Calibri"/>
            <family val="2"/>
            <scheme val="minor"/>
          </rPr>
          <t>Auteur:
assumes 2012 resource of 106 Mt minus 3.5 years of minign at 1.2 Mt/year</t>
        </r>
      </text>
    </comment>
    <comment ref="K2792" authorId="0" shapeId="0" xr:uid="{00000000-0006-0000-0300-000079000000}">
      <text>
        <r>
          <rPr>
            <sz val="11"/>
            <color theme="1"/>
            <rFont val="Calibri"/>
            <family val="2"/>
            <scheme val="minor"/>
          </rPr>
          <t>Auteur:
based on 2006 resources data minus 9 years production totalling ~22 kt Cu and 75% recovery</t>
        </r>
      </text>
    </comment>
    <comment ref="G2869" authorId="0" shapeId="0" xr:uid="{00000000-0006-0000-0300-00007A000000}">
      <text>
        <r>
          <rPr>
            <sz val="11"/>
            <color theme="1"/>
            <rFont val="Calibri"/>
            <family val="2"/>
            <scheme val="minor"/>
          </rPr>
          <t>Auteur:
assumes former production from Mattabi deposit only, with remaining resources at F Group, Lyon Lake-SubCreekZone, Creek Zone and Sturgeon Lake</t>
        </r>
      </text>
    </comment>
    <comment ref="G2874" authorId="0" shapeId="0" xr:uid="{00000000-0006-0000-0300-00007B000000}">
      <text>
        <r>
          <rPr>
            <sz val="11"/>
            <color theme="1"/>
            <rFont val="Calibri"/>
            <family val="2"/>
            <scheme val="minor"/>
          </rPr>
          <t>Auteur:
includes Morrison, Levack, Podolsky, McCreedy West</t>
        </r>
      </text>
    </comment>
    <comment ref="G2893" authorId="1" shapeId="0" xr:uid="{00000000-0006-0000-0300-00007C000000}">
      <text>
        <r>
          <rPr>
            <sz val="11"/>
            <color theme="1"/>
            <rFont val="Calibri"/>
            <family val="2"/>
            <scheme val="minor"/>
          </rPr>
          <t>Gavin Mudd:
USGS call this site "La Sampala"</t>
        </r>
      </text>
    </comment>
    <comment ref="G2894" authorId="0" shapeId="0" xr:uid="{00000000-0006-0000-0300-00007D000000}">
      <text>
        <r>
          <rPr>
            <sz val="11"/>
            <color theme="1"/>
            <rFont val="Calibri"/>
            <family val="2"/>
            <scheme val="minor"/>
          </rPr>
          <t>Auteur:
includes Seregli-Kukugunda and Vershina Khadatkandy</t>
        </r>
      </text>
    </comment>
    <comment ref="G2912" authorId="0" shapeId="0" xr:uid="{00000000-0006-0000-0300-00007E000000}">
      <text>
        <r>
          <rPr>
            <sz val="11"/>
            <color theme="1"/>
            <rFont val="Calibri"/>
            <family val="2"/>
            <scheme val="minor"/>
          </rPr>
          <t>Auteur:
includes Nepisiguit A &amp; C Zones</t>
        </r>
      </text>
    </comment>
    <comment ref="K2913" authorId="0" shapeId="0" xr:uid="{00000000-0006-0000-0300-00007F000000}">
      <text>
        <r>
          <rPr>
            <sz val="11"/>
            <color theme="1"/>
            <rFont val="Calibri"/>
            <family val="2"/>
            <scheme val="minor"/>
          </rPr>
          <t>Auteur:
adjusted for mining during 2014 and 2015 financial years</t>
        </r>
      </text>
    </comment>
    <comment ref="G2914" authorId="0" shapeId="0" xr:uid="{00000000-0006-0000-0300-000080000000}">
      <text>
        <r>
          <rPr>
            <sz val="11"/>
            <color theme="1"/>
            <rFont val="Calibri"/>
            <family val="2"/>
            <scheme val="minor"/>
          </rPr>
          <t>Auteur:
Borovik, Mackatica, Kucisnjak and Groznatova Dolina</t>
        </r>
      </text>
    </comment>
    <comment ref="K2999" authorId="0" shapeId="0" xr:uid="{00000000-0006-0000-0300-000081000000}">
      <text>
        <r>
          <rPr>
            <sz val="11"/>
            <color theme="1"/>
            <rFont val="Calibri"/>
            <family val="2"/>
            <scheme val="minor"/>
          </rPr>
          <t>Auteur:
2012 silver resource minus ore mined to June 2013</t>
        </r>
      </text>
    </comment>
    <comment ref="G3003" authorId="0" shapeId="0" xr:uid="{00000000-0006-0000-0300-000082000000}">
      <text>
        <r>
          <rPr>
            <sz val="11"/>
            <color theme="1"/>
            <rFont val="Calibri"/>
            <family val="2"/>
            <scheme val="minor"/>
          </rPr>
          <t>Auteur:
includes Vomacka, Waterloo, West 45, Liontown</t>
        </r>
      </text>
    </comment>
    <comment ref="G3013" authorId="0" shapeId="0" xr:uid="{00000000-0006-0000-0300-000083000000}">
      <text>
        <r>
          <rPr>
            <sz val="11"/>
            <color theme="1"/>
            <rFont val="Calibri"/>
            <family val="2"/>
            <scheme val="minor"/>
          </rPr>
          <t>Auteur:
includes La Tapada</t>
        </r>
      </text>
    </comment>
    <comment ref="G3027" authorId="1" shapeId="0" xr:uid="{00000000-0006-0000-0300-000084000000}">
      <text>
        <r>
          <rPr>
            <sz val="11"/>
            <color theme="1"/>
            <rFont val="Calibri"/>
            <family val="2"/>
            <scheme val="minor"/>
          </rPr>
          <t>Gavin Mudd:
possibly also includes Sipilou, Bankouba</t>
        </r>
      </text>
    </comment>
    <comment ref="G3034" authorId="0" shapeId="0" xr:uid="{00000000-0006-0000-0300-000085000000}">
      <text>
        <r>
          <rPr>
            <sz val="11"/>
            <color theme="1"/>
            <rFont val="Calibri"/>
            <family val="2"/>
            <scheme val="minor"/>
          </rPr>
          <t>Auteur:
includes former sites of Lakeshore and Casa Grande</t>
        </r>
      </text>
    </comment>
    <comment ref="G3038" authorId="0" shapeId="0" xr:uid="{00000000-0006-0000-0300-000086000000}">
      <text>
        <r>
          <rPr>
            <sz val="11"/>
            <color theme="1"/>
            <rFont val="Calibri"/>
            <family val="2"/>
            <scheme val="minor"/>
          </rPr>
          <t>Auteur:
includes Sungai Mak, Cabang Kiri, Motomboto North, Motomboto South, Kayabulan</t>
        </r>
      </text>
    </comment>
    <comment ref="K3040" authorId="0" shapeId="0" xr:uid="{00000000-0006-0000-0300-000087000000}">
      <text>
        <r>
          <rPr>
            <sz val="11"/>
            <color theme="1"/>
            <rFont val="Calibri"/>
            <family val="2"/>
            <scheme val="minor"/>
          </rPr>
          <t>Auteur:
2012 data</t>
        </r>
      </text>
    </comment>
    <comment ref="G3206" authorId="0" shapeId="0" xr:uid="{00000000-0006-0000-0300-000088000000}">
      <text>
        <r>
          <rPr>
            <sz val="11"/>
            <color theme="1"/>
            <rFont val="Calibri"/>
            <family val="2"/>
            <scheme val="minor"/>
          </rPr>
          <t>Auteur:
also known as 'Wadi Abu Khushyba'</t>
        </r>
      </text>
    </comment>
    <comment ref="G3259" authorId="0" shapeId="0" xr:uid="{00000000-0006-0000-0300-000089000000}">
      <text>
        <r>
          <rPr>
            <sz val="11"/>
            <color theme="1"/>
            <rFont val="Calibri"/>
            <family val="2"/>
            <scheme val="minor"/>
          </rPr>
          <t>Auteur:
includes Grenmount, Kuridala, Young Australian, Mt McCabe, Vulcan, Desolation</t>
        </r>
      </text>
    </comment>
    <comment ref="G3268" authorId="1" shapeId="0" xr:uid="{00000000-0006-0000-0300-00008A000000}">
      <text>
        <r>
          <rPr>
            <sz val="11"/>
            <color theme="1"/>
            <rFont val="Calibri"/>
            <family val="2"/>
            <scheme val="minor"/>
          </rPr>
          <t>Gavin Mudd:
includes Mount Windarra, South Windarra, Cerberus</t>
        </r>
      </text>
    </comment>
    <comment ref="G3277" authorId="0" shapeId="0" xr:uid="{00000000-0006-0000-0300-00008B000000}">
      <text>
        <r>
          <rPr>
            <sz val="11"/>
            <color theme="1"/>
            <rFont val="Calibri"/>
            <family val="2"/>
            <scheme val="minor"/>
          </rPr>
          <t>Auteur:
includes Deerhorn &amp; Takom deposits</t>
        </r>
      </text>
    </comment>
    <comment ref="G3387" authorId="0" shapeId="0" xr:uid="{00000000-0006-0000-0300-00008C000000}">
      <text>
        <r>
          <rPr>
            <sz val="11"/>
            <color theme="1"/>
            <rFont val="Calibri"/>
            <family val="2"/>
            <scheme val="minor"/>
          </rPr>
          <t>Auteur:
includes (amongst other possible deposits) Annensky, East, North, Taskura, South, Stepnoy, West, Zhilandy, Zhomart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Titouan Greffe</author>
  </authors>
  <commentList>
    <comment ref="K2" authorId="0" shapeId="0" xr:uid="{00000000-0006-0000-0800-000001000000}">
      <text>
        <r>
          <rPr>
            <sz val="11"/>
            <color theme="1"/>
            <rFont val="Calibri"/>
            <family val="2"/>
            <scheme val="minor"/>
          </rPr>
          <t>Titouan Greffe:
No estimates mineral resources according to NI 43-101 Technical Report on the Canadian Lithium and
Augustus Property https://gq.mines.gouv.qc.ca/documents/examine/GM70102/GM70102.pdf</t>
        </r>
      </text>
    </comment>
    <comment ref="G3922" authorId="0" shapeId="0" xr:uid="{00000000-0006-0000-0800-000002000000}">
      <text>
        <r>
          <rPr>
            <sz val="11"/>
            <color theme="1"/>
            <rFont val="Calibri"/>
            <family val="2"/>
            <scheme val="minor"/>
          </rPr>
          <t>Titouan Greffe:
We know only Ga grade (ppm) but missing tonnage and Al grade at least to be able to include it</t>
        </r>
      </text>
    </comment>
    <comment ref="G4049" authorId="0" shapeId="0" xr:uid="{00000000-0006-0000-0800-000003000000}">
      <text>
        <r>
          <rPr>
            <sz val="11"/>
            <color theme="1"/>
            <rFont val="Calibri"/>
            <family val="2"/>
            <scheme val="minor"/>
          </rPr>
          <t>Titouan Greffe:
Need help from @Max Frenzel to know the average content of Zn (which is the host) in each type of deposit (MVT, SHMS, VHMS, VEIN, HTHR), I have mean value of Ga, Ge, In content from figure 3 but missing Zn concentration</t>
        </r>
      </text>
    </comment>
    <comment ref="K4049" authorId="0" shapeId="0" xr:uid="{00000000-0006-0000-0800-000004000000}">
      <text>
        <r>
          <rPr>
            <sz val="11"/>
            <color theme="1"/>
            <rFont val="Calibri"/>
            <family val="2"/>
            <scheme val="minor"/>
          </rPr>
          <t>Titouan Greffe:
Proportion of Zn resource (Table 5 of [129])</t>
        </r>
      </text>
    </comment>
  </commentList>
</comments>
</file>

<file path=xl/sharedStrings.xml><?xml version="1.0" encoding="utf-8"?>
<sst xmlns="http://schemas.openxmlformats.org/spreadsheetml/2006/main" count="85441" uniqueCount="10010">
  <si>
    <t>Affiliations</t>
  </si>
  <si>
    <t>Legend:</t>
  </si>
  <si>
    <t>Inputs data for compiling byproduct-to-host ratios</t>
  </si>
  <si>
    <t>Sheet</t>
  </si>
  <si>
    <t>General content</t>
  </si>
  <si>
    <t>References</t>
  </si>
  <si>
    <t>All references used to include data in this file</t>
  </si>
  <si>
    <t>Lists</t>
  </si>
  <si>
    <t>ResV</t>
  </si>
  <si>
    <t>ResC</t>
  </si>
  <si>
    <t>Milling_RR_deposit</t>
  </si>
  <si>
    <t>Element and deposit specific milling recovery rate. They are used to derive "Accessible" byproduct-to-host ratio which corresponds to Ѳ5 in figure 1 of main text.</t>
  </si>
  <si>
    <t>RR_table</t>
  </si>
  <si>
    <t>Recovery rate of elements (in %), "RR_ALL" is the aggregated production recovery rate, "Mining_RR" is the recovery rate at extraction (milling), "Smelter_Refinery_RR" is the recovery rate at smelting times recovery rate at refining or total recovery rate after mining. They are used to derive "Accessible" byproduct-to-host ratio which corresponds to Ѳ5 in figure 1 of main text. "Max_Mining_RR", "Max_Smelter_Refinery_RR" and "Max_RR_ALL" are the highest possible values of recovery rate for mining, refining and total recovery rate, used to calculate "Potentially acccessible" byproduct-to-host ratio.</t>
  </si>
  <si>
    <t>Conversion</t>
  </si>
  <si>
    <t>Conversion coefficient to obtain quantity of pure element (e.g. Al), generally from its oxide state (e.g. Al2O3), using atomic weight (in g/mol) from "Atomic_mass" sheet</t>
  </si>
  <si>
    <t>Atomic_mass</t>
  </si>
  <si>
    <t>Atomic weight of Mendeleiv table elements from https://www.angelo.edu/faculty/kboudrea/periodic/structure_mass.htm used for the calculation of conversion coefficients</t>
  </si>
  <si>
    <t>Data_gaps</t>
  </si>
  <si>
    <t>Identified deposits where both tonnage and elements quantity are missing (future research efforts to be conducted)</t>
  </si>
  <si>
    <t>Definitions</t>
  </si>
  <si>
    <t>Definitions of terms not explicity provided in various sheets</t>
  </si>
  <si>
    <t>Source</t>
  </si>
  <si>
    <t>References from which data are from (see References sheet)</t>
  </si>
  <si>
    <t>Project_name</t>
  </si>
  <si>
    <t>Name of the deposit</t>
  </si>
  <si>
    <t>Standard</t>
  </si>
  <si>
    <t>Reserve_cat</t>
  </si>
  <si>
    <t>Tonnage</t>
  </si>
  <si>
    <t>Unit</t>
  </si>
  <si>
    <t>Unit of tonnage (e.g. Megatons (Mt), million cubic meters (m3))</t>
  </si>
  <si>
    <t>Host</t>
  </si>
  <si>
    <t>Comment</t>
  </si>
  <si>
    <t>Additional information on the data reported in the row</t>
  </si>
  <si>
    <t>Values in Al, Nb, etc. columns</t>
  </si>
  <si>
    <t>Quantity in metric tons of the element in the given deposit</t>
  </si>
  <si>
    <t>results_ResC</t>
  </si>
  <si>
    <t>results_acc_ResC</t>
  </si>
  <si>
    <t>results_pot_acc_ResC</t>
  </si>
  <si>
    <t>rr_data_ResC</t>
  </si>
  <si>
    <t>Peer-review articles</t>
  </si>
  <si>
    <t>[1]</t>
  </si>
  <si>
    <t>Frenzel, M., Ketris, M.P., Seifert, T., Gutzmer, J., 2016. On the current and future availability of gallium. Resour. Policy 47, 38–50. https://doi.org/10.1016/j.resourpol.2015.11.005</t>
  </si>
  <si>
    <t>[2]</t>
  </si>
  <si>
    <t>Lu, F., Xiao, T., Lin, J., Ning, Z., Long, Q., Xiao, L., Huang, F., Wang, W., Xiao, Q., Lan, X., Chen, H., 2017. Resources and extraction of gallium: A review. Hydrometallurgy 174, 105–115. https://doi.org/10.1016/j.hydromet.2017.10.010</t>
  </si>
  <si>
    <t>[3]</t>
  </si>
  <si>
    <t>Schulte R. F.; Foley N. K. Compilation of gallium resource data for bauxite deposits: U.S. Geological Survey Open-File Report 2013-1272; 2014.</t>
  </si>
  <si>
    <t>[4]</t>
  </si>
  <si>
    <t>Kvande, H., 2011. 3 - Production of primary aluminium, in: Lumley, R. (Ed.), Fundamentals of Aluminium Metallurgy, Woodhead Publishing Series in Metals and Surface Engineering. Woodhead Publishing, pp. 49–69. https://doi.org/https://doi.org/10.1533/9780857090256.1.49</t>
  </si>
  <si>
    <t>[5]</t>
  </si>
  <si>
    <t>Komlóssy, G., van Deursen, C., Raahauge, B.E., 2022. Bauxite: Geology, Mineralogy, Resources, Reserves and Beneficiation, Springer Series in Materials Science. Springer International Publishing. https://doi.org/10.1007/978-3-030-88586-1_2</t>
  </si>
  <si>
    <t>[6]</t>
  </si>
  <si>
    <t>Licht, C., Peiró, L.T., Villalba, G., 2015. Global substance flow analysis of gallium, germanium, and indium: Quantification of extraction, uses, and dissipative losses within their anthropogenic cycles. J. Ind. Ecol. 19, 890–903. https://doi.org/10.1111/jiec.12287</t>
  </si>
  <si>
    <t>[7]</t>
  </si>
  <si>
    <t>Lee, J.C., Kurniawan, Kim, E.Y., Chung, K.W., Kim, R., Jeon, H.S., 2021. A review on the metallurgical recycling of vanadium from slags: Towards a sustainable vanadium production. J. Mater. Res. Technol. 12, 343–364. https://doi.org/10.1016/j.jmrt.2021.02.065</t>
  </si>
  <si>
    <t>[8]</t>
  </si>
  <si>
    <t>USGS, 2022. Mineral Commodity Summaries 2022: Vanadium. Report 2021–2022.</t>
  </si>
  <si>
    <t>[9]</t>
  </si>
  <si>
    <t>Das P, Upadhyay S, Dubey S, Singh KK (2021) Waste to wealth: Recovery of value-added products from steel slag. J Environ Chem Eng 9:105640. https://doi.org/10.1016/j.jece.2021.105640</t>
  </si>
  <si>
    <t>[10]</t>
  </si>
  <si>
    <t>Jung, M., Mishra, B., 2018. Vanadium Recovery from Oil Fly Ash by Carbon Removal and Roast-Leach Process. JOM 70, 168–172. https://doi.org/10.1007/s11837-017-2653-7</t>
  </si>
  <si>
    <t>[11]</t>
  </si>
  <si>
    <t>Grynia, E., Griffin, P.J., 2017. Helium in Natural Gas - Occurrence and Production. J. Nat. Gas Eng. 1, 163–215. https://doi.org/10.7569/jnge.2016.692506</t>
  </si>
  <si>
    <t>[12]</t>
  </si>
  <si>
    <t>Delannoy, L., Longaretti, P.Y., Murphy, D.J., Prados, E., 2021. Assessing global long-term EROI of gas: A net-energy perspective on the energy transition. Energies 14, 1–16. https://doi.org/10.3390/en14165112</t>
  </si>
  <si>
    <t>[13]</t>
  </si>
  <si>
    <t>Vu, H., Frýdl, T., Bastl, T., Dvořák, P., Kristianová, E., Tomáško, T. (2021). Recent Development in Metal Extraction from Coal Fly Ash. In: Jyothi, R.K., Parhi, P.K. (eds) Clean Coal Technologies. Springer, Cham. https://doi.org/10.1007/978-3-030-68502-7_23</t>
  </si>
  <si>
    <t>[14]</t>
  </si>
  <si>
    <t>Mofarrah, A., Husain, T., 2013. Use of Heavy Oil Fly Ash as a Color Ingredient in Cement Mortar. Int. J. Concr. Struct. Mater. 7, 111–117. https://doi.org/10.1007/s40069-013-0042-3</t>
  </si>
  <si>
    <t>[15]</t>
  </si>
  <si>
    <t>IEA. World Total Coal Production, 1971-2020. Accessed at: https://www.iea.org/data-and-statistics/charts/world-total-coal-production-1971-2020 [2022-09-16]</t>
  </si>
  <si>
    <t>[16]</t>
  </si>
  <si>
    <t>Meshram, P., Abhilash, 2022. Strategies for Recycling of Primary and Secondary Resources for Germanium Extraction. Mining, Metall. Explor. 39, 689–707. https://doi.org/10.1007/s42461-022-00549-5</t>
  </si>
  <si>
    <t>[17]</t>
  </si>
  <si>
    <t>Yao ZT, Ji XS, Sarker PK, et al (2015) A comprehensive review on the applications of coal fly ash. Earth-Science Rev 141:105–121. https://doi.org/10.1016/j.earscirev.2014.11.016</t>
  </si>
  <si>
    <t>[18]</t>
  </si>
  <si>
    <t>Patel, M., Karamalidis, A.K., 2021. Germanium: A review of its US demand, uses, resources, chemistry, and separation technologies. Sep. Purif. Technol. 275, 118981. https://doi.org/10.1016/j.seppur.2021.118981</t>
  </si>
  <si>
    <t>[19]</t>
  </si>
  <si>
    <t>USGS MYB 1994-2017, U.S. Geological Survey, Minerals Yearbook 1994–2017: Germanium (Available at https://www.usgs.gov/centers/nmic/germanium-stati stics-and-information), n.d. https://www.usgs.gov/centers/nmic/germanium-st atistics-and-information.</t>
  </si>
  <si>
    <t>[20]</t>
  </si>
  <si>
    <t>F. Melcher, P. Buchholz, Germanium, in: Crit. Met. Handb., John Wiley &amp; Sons, Oxford, 2013, pp. 177–203. https://doi.org/10.1002/9781118755341.ch8.</t>
  </si>
  <si>
    <t>[21]</t>
  </si>
  <si>
    <t>Frenzel, M., Ketris, M.P., Gutzmer, J., 2014. On the geological availability of germanium. Miner. Depos. 49, 471–486. https://doi.org/10.1007/s00126-013-0506-z</t>
  </si>
  <si>
    <t>[22]</t>
  </si>
  <si>
    <t>Tabelin, C.B., Park, I., Phengsaart, T., Jeon, S., Villacorte-Tabelin, M., Alonzo, D., Yoo, K., Ito, M., Hiroyoshi, N., 2021. Copper and critical metals production from porphyry ores and E-wastes: A review of resource availability, processing/recycling challenges, socio-environmental aspects, and sustainability issues. Resour. Conserv. Recycl. 170, 105610. https://doi.org/10.1016/j.resconrec.2021.105610</t>
  </si>
  <si>
    <t>[23]</t>
  </si>
  <si>
    <t>Northey, S., Mohr, S., Mudd, G.M., Weng, Z., Giurco, D., 2014. Modelling future copper ore grade decline based on a detailed assessment of copper resources and mining. Resour. Conserv. Recycl. 83, 190–201. https://doi.org/10.1016/j.resconrec.2013.10.005</t>
  </si>
  <si>
    <t>[24]</t>
  </si>
  <si>
    <t>Yi, G., Macha, E., Van Dyke, J., Ed Macha, R., McKay, T., Free, M.L., 2021. Recent progress on research of molybdenite flotation: A review. Adv. Colloid Interface Sci. 295, 102466. https://doi.org/10.1016/j.cis.2021.102466</t>
  </si>
  <si>
    <t>[25]</t>
  </si>
  <si>
    <t>Newman, P., Meader, N., Klapwijk, P., Lianf, J., Chou, E., Gao, Y., Barot, H., Furuno, A., Rey, F., Yau, S., Belge, M., Diwe, A., Kavalis, N., Swarts, W., Webb, A., Munro, D., Ryan, P., Sheth, C., Küçükemiroglu, Ç., Bedford, M., Gao, J., Zarate, C., Tomlinson, S., Meester, C. de, Mitchell, L., Patel, N., Mirian, M., 2021. World Silver Survey 2021.</t>
  </si>
  <si>
    <t>[26]</t>
  </si>
  <si>
    <t>Fu, X., Polli, A., Olivetti, E., 2019. High‐Resolution Insight into Materials Criticality: Quantifying Risk for By‐Product Metals from Primary Production. J. Ind. Ecol. 23, 452–465. https://doi.org/10.1111/jiec.12757</t>
  </si>
  <si>
    <t>[27]</t>
  </si>
  <si>
    <t>Werner, T.T., Mudd, G.M., Jowitt, S.M., 2017. The world’s by-product and critical metal resources part III: A global assessment of indium. Ore Geol. Rev. 86, 939–956. https://doi.org/10.1016/j.oregeorev.2017.01.015</t>
  </si>
  <si>
    <t>[28]</t>
  </si>
  <si>
    <t>Zhou, Y., Rechberger, H., Li, J., Li, Q., Wang, G., Chen, S., 2021. Dynamic analysis of indium flows and stocks in China: 2000–2018. Resour. Conserv. Recycl. 167, 105394. https://doi.org/10.1016/j.resconrec.2021.105394</t>
  </si>
  <si>
    <t>[29]</t>
  </si>
  <si>
    <t>Mudd, G.M., 2012. Key trends in the resource sustainability of platinum group elements. Ore Geol. Rev. 46, 106–117. https://doi.org/10.1016/j.oregeorev.2012.02.005</t>
  </si>
  <si>
    <t>[30]</t>
  </si>
  <si>
    <t>Perks, C., Mudd, G., 2021. Soft rocks, hard rocks: the world’s resources and reserves of Ti and Zr and associated critical minerals. Int. Geol. Rev. 00, 1–22. https://doi.org/10.1080/00206814.2021.1904294</t>
  </si>
  <si>
    <t>[31]</t>
  </si>
  <si>
    <t>Dehaine, Q., Tijsseling, L.T., Glass, H.J., Törmänen, T., Butcher, A.R., 2021. Geometallurgy of cobalt ores: A review. Miner. Eng. 160. https://doi.org/10.1016/j.mineng.2020.106656</t>
  </si>
  <si>
    <t>[32]</t>
  </si>
  <si>
    <t>Mudd, G.M., Weng, Z., Jowitt, S.M., Turnbull, I.D., Graedel, T.E., 2013. Quantifying the recoverable resources of by-product metals: The case of cobalt. Ore Geol. Rev. 55, 87–98. https://doi.org/10.1016/j.oregeorev.2013.04.010</t>
  </si>
  <si>
    <t>[33]</t>
  </si>
  <si>
    <t>McNulty, B.A., Jowitt, S.M., 2021. Barriers to and uncertainties in understanding and quantifying global critical mineral and element supply. ISCIENCE 24, 102809. https://doi.org/10.1016/j.isci.2021.102809</t>
  </si>
  <si>
    <t>[34]</t>
  </si>
  <si>
    <t>Nassar NT, Graedel TE, Harper EM (2015) By-product metals are technologically essential but have problematic supply. Sci Adv 1:1–11. https://doi.org/10.1126/sciadv.1400180</t>
  </si>
  <si>
    <t>[35]</t>
  </si>
  <si>
    <t>Kelly, J.C., Wang, M., Dai, Q., Winjobi, O., 2021. Energy, greenhouse gas, and water life cycle analysis of lithium carbonate and lithium hydroxide monohydrate from brine and ore resources and their use in lithium ion battery cathodes and lithium ion batteries. Resour. Conserv. Recycl. 174, 105762. https://doi.org/10.1016/j.resconrec.2021.105762</t>
  </si>
  <si>
    <t>[36]</t>
  </si>
  <si>
    <t>Worley Parsons, 2019. Definitive feasibility Study of MSB Blanco Lithium Carbonate Projects, Atacama Region Chile, Technical Report for Minera Salar Blanco, 389 p</t>
  </si>
  <si>
    <t>[37]</t>
  </si>
  <si>
    <t>Meng, F., McNeice, J., Zadeh, S.S., Ghahreman, A., 2021. Review of Lithium Production and Recovery from Minerals, Brines, and Lithium-Ion Batteries. Miner. Process. Extr. Metall. Rev. 42, 123–141. https://doi.org/10.1080/08827508.2019.1668387</t>
  </si>
  <si>
    <t>[38]</t>
  </si>
  <si>
    <t>Kesler, S.E., Gruber, P.W., Medina, P.A., Keoleian, G.A., Everson, M.P., Wallington, T.J., 2012. Global lithium resources: Relative importance of pegmatite, brine and other deposits. Ore Geol. Rev. 48, 55–69. https://doi.org/10.1016/j.oregeorev.2012.05.006</t>
  </si>
  <si>
    <t>[39]</t>
  </si>
  <si>
    <t>Cabello, J., 2021. Lithium brine production, reserves, resources and exploration in Chile: An updated review. Ore Geol. Rev. 128. https://doi.org/10.1016/j.oregeorev.2020.103883</t>
  </si>
  <si>
    <t>[40]</t>
  </si>
  <si>
    <t>Binnemans, K., Jones, P.T., Blanpain, B., Van Gerven, T., Pontikes, Y., 2015. Towards zero-waste valorisation of rare-earth-containing industrial process residues: A critical review. J. Clean. Prod. 99, 17–38. https://doi.org/10.1016/j.jclepro.2015.02.089</t>
  </si>
  <si>
    <t>[41]</t>
  </si>
  <si>
    <t>Petrakova, O.V.; Panov, A.V.; Gorbachev, S.N.; Klimentenok, G.N.; Perestoronin, A.V.; Vishnyakov, S.E.; Anashkin, V.S. Improved efficiency of red mud processing through scandium oxide recovery. In Light Metals 2015; Hyland, M., Ed.; The Minerals, Metals &amp; Materials Series; Springer: Cham, Switzerland, 2018;</t>
  </si>
  <si>
    <t>[42]</t>
  </si>
  <si>
    <t>Botelho Junior, A.B., Espinosa, D.C.R., Vaughan, J., Tenório, J.A.S., 2021. Recovery of scandium from various sources: A critical review of the state of the art and future prospects. Miner. Eng. 172. https://doi.org/10.1016/j.mineng.2021.107148</t>
  </si>
  <si>
    <t>[43]</t>
  </si>
  <si>
    <t>Wang, W., Pranolo, Y., Cheng, C.Y., 2011. Metallurgical processes for scandium recovery from various resources: A review. Hydrometallurgy 108, 100–108. https://doi.org/10.1016/j.hydromet.2011.03.001</t>
  </si>
  <si>
    <t>[44]</t>
  </si>
  <si>
    <t>Brink, S. van den, Kleijn, R., Sprecher, B., Mancheri, N., Tukker, A., 2022. Resilience in the antimony supply chain. Resour. Conserv. Recycl. 186. https://doi.org/10.1016/j.resconrec.2022.106586</t>
  </si>
  <si>
    <t>[45]</t>
  </si>
  <si>
    <t>Dembele, S., Akcil, A., Panda, S., 2022. Technological trends, emerging applications and metallurgical strategies in antimony recovery from stibnite. Miner. Eng. 175, 107304. https://doi.org/10.1016/j.mineng.2021.107304</t>
  </si>
  <si>
    <t>[46]</t>
  </si>
  <si>
    <t>Multani, R.S., Feldmann, T., Demopoulos, G.P., 2016. Antimony in the metallurgical industry: A review of its chemistry and environmental stabilization options. Hydrometallurgy 164, 141–153. https://doi.org/10.1016/j.hydromet.2016.06.014</t>
  </si>
  <si>
    <t>[47]</t>
  </si>
  <si>
    <t>Yang, T., Rao, S., Liu, W., Zhang, D., Chen, L., 2017. A selective process for extracting antimony from refractory gold ore. Hydrometallurgy 169, 571–575. https://doi.org/10.1016/j.hydromet.2017.03.014</t>
  </si>
  <si>
    <t>[48]</t>
  </si>
  <si>
    <t>Izard, C.F., Müller, D.B., 2010. Tracking the devil’s metal: Historical global and contemporary U.S. tin cycles. Resour. Conserv. Recycl. 54, 1436–1441. https://doi.org/10.1016/j.resconrec.2010.06.008</t>
  </si>
  <si>
    <t>[49]</t>
  </si>
  <si>
    <t>Allain, E., Kanari, N., Diot, F., Yvon, J., 2019. Development of a process for the concentration of the strategic tantalum and niobium oxides from tin slags. Miner. Eng. 134, 97–103. https://doi.org/10.1016/j.mineng.2019.01.029</t>
  </si>
  <si>
    <t>[50]</t>
  </si>
  <si>
    <t>Shikika, A., Sethurajan, M., Muvundja, F., Mugumaoderha, M.C., Gaydardzhiev, S., 2020. A review on extractive metallurgy of tantalum and niobium. Hydrometallurgy 198, 105496. https://doi.org/10.1016/j.hydromet.2020.105496</t>
  </si>
  <si>
    <t>[51]</t>
  </si>
  <si>
    <t>Robinson, P.R. (2017). Sulfur Removal and Recovery. In: Hsu, C.S., Robinson, P.R. (eds) Springer Handbook of Petroleum Technology. Springer Handbooks. Springer, Cham. https://doi.org/10.1007/978-3-319-49347-3_20</t>
  </si>
  <si>
    <t>[52]</t>
  </si>
  <si>
    <t>Moats, M., Alagha, L., Awuah-Offei, K., 2021. Towards resilient and sustainable supply of critical elements from the copper supply chain: A review. J. Clean. Prod. 307, 127207. https://doi.org/10.1016/j.jclepro.2021.127207</t>
  </si>
  <si>
    <t>[53]</t>
  </si>
  <si>
    <t>Liu, G., Wu, Y., Tang, A., Pan, D., Li, B., 2020. Recovery of scattered and precious metals from copper anode slime by hydrometallurgy: A review. Hydrometallurgy 197, 105460. https://doi.org/10.1016/j.hydromet.2020.105460</t>
  </si>
  <si>
    <t>[54]</t>
  </si>
  <si>
    <t>Nassar, N.T., Kim, H., Frenzel, M., Moats, M.S., Hayes, S.M., 2022. Global tellurium supply potential from electrolytic copper refining. Resour. Conserv. Recycl. 184, 106434. https://doi.org/10.1016/j.resconrec.2022.106434</t>
  </si>
  <si>
    <t>[55]</t>
  </si>
  <si>
    <t>George, L., Cook, N.J., Cristiana, C., Wade, B.P., 2015. Trace and minor elements in galena: A reconnaissance LA-ICP-MS study. Am. Mineral. 100, 548–569. https://doi.org/10.2138/am-2015-4862</t>
  </si>
  <si>
    <t>[56]</t>
  </si>
  <si>
    <t>Månberger, A., 2021. Reduced Use of Fossil Fuels can Reduce Supply of Critical Resources. Biophys. Econ. Sustain. 6, 1–15. https://doi.org/10.1007/s41247-021-00088-5</t>
  </si>
  <si>
    <t>[57]</t>
  </si>
  <si>
    <t>Mackay DAR, Simandl GJ (2014) Geology, market and supply chain of niobium and tantalum—a review. Miner Depos 49:1025–1047. https://doi.org/10.1007/s00126-014-0551-2</t>
  </si>
  <si>
    <t>[58]</t>
  </si>
  <si>
    <t>Werner TT, Mudd GM, Jowitt SM, Huston D (2023) Rhenium mineral resources: A global assessment. Resour Policy 82:103441. https://doi.org/10.1016/j.resourpol.2023.103441</t>
  </si>
  <si>
    <t>[59]</t>
  </si>
  <si>
    <t>Hughes, A.E., Haque, N., Northey, S.A., Giddey, S., 2021. Platinum group metals: A review of resources, production and usage with a focus on catalysts. Resources 10, 1–40. https://doi.org/10.3390/resources10090093</t>
  </si>
  <si>
    <t>[60]</t>
  </si>
  <si>
    <t>Mudd, G.M., 2010. Global trends and environmental issues in nickel mining: Sulfides versus laterites. Ore Geol. Rev. 38, 9–26. https://doi.org/10.1016/j.oregeorev.2010.05.003</t>
  </si>
  <si>
    <t>[61]</t>
  </si>
  <si>
    <t>Wang Y, Zhang T, Lyu G, et al (2018) Recovery of alkali and alumina from bauxite residue (red mud) and complete reuse of the treated residue. J Clean Prod 188:456–465. https://doi.org/10.1016/j.jclepro.2018.04.009</t>
  </si>
  <si>
    <t>[62]</t>
  </si>
  <si>
    <t>Wei D, Jun-Hui X, Yang P, et al (2022) Extraction of Scandium and Iron from Red Mud. Miner Process Extr Metall Rev 43:61–68. https://doi.org/10.1080/08827508.2020.1833195</t>
  </si>
  <si>
    <t>[63]</t>
  </si>
  <si>
    <t>Antaike (2021) COVID 19 &amp; Carbon Emission Peak — Prospect of China Lead &amp; Zinc Sector under the New Pattern</t>
  </si>
  <si>
    <t>[64]</t>
  </si>
  <si>
    <t>Mudd GM, Jowitt SM (2018) Growing global copper resources, reserves and production: Discovery is not the only control on supply. Econ Geol 113:1235–1267. https://doi.org/10.5382/econgeo.2018.4590</t>
  </si>
  <si>
    <t>[65]</t>
  </si>
  <si>
    <t>Mudd GM, Jowitt SM (2022) The New Century for Nickel Resources, Reserves, and Mining: Reassessing the Sustainability of the Devil’s Metal. Econ Geol 117:1961–1983. https://doi.org/10.5382/econgeo.4950</t>
  </si>
  <si>
    <t>[66]</t>
  </si>
  <si>
    <t>Jammulamadaka H, Pisupati S V. (2023) A Critical Review of Extraction Methods for Vanadium from Petcoke Ash. Fuels 58–74</t>
  </si>
  <si>
    <t>[67]</t>
  </si>
  <si>
    <t>Adibi N, Lafhaj Z, Payet J (2019) New resource assessment characterization factors for rare earth elements: applied in NdFeB permanent magnet case study. Int J Life Cycle Assess 24:712–724. https://doi.org/10.1007/s11367-018-1489-x</t>
  </si>
  <si>
    <t>[68]</t>
  </si>
  <si>
    <t>Ding Y, Xue Q, Wang G, Wang J (2013) Recovery Behavior of Rare Earth from Bayan Obo Complex Iron Ore. Metall Mater Trans B 44:28–36. https://doi.org/10.1007/s11663-012-9762-z</t>
  </si>
  <si>
    <t>[69]</t>
  </si>
  <si>
    <t>Kalashnikov AO, Konopleva NG, Danilin KP (2022) Rare earths of the Murmansk Region, NW Russia: minerals, extraction technologies and value. Appl Earth Sci Trans Inst Min Metall 0:1–10. https://doi.org/10.1080/25726838.2022.2153000</t>
  </si>
  <si>
    <t>[70]</t>
  </si>
  <si>
    <t>Zaimes GG, Hubler BJ, Wang S, Khanna V (2015) Environmental life cycle perspective on rare earth oxide production. ACS Sustain Chem Eng 3:237–244. https://doi.org/10.1021/sc500573b</t>
  </si>
  <si>
    <t>[71]</t>
  </si>
  <si>
    <t>Mudd G. Book Chapter to be released 2023 (see email Mudd 2023-02-21)</t>
  </si>
  <si>
    <t>[72]</t>
  </si>
  <si>
    <t>Tripp TG (2009) Production of magnesium from Great Salt Lake , Utah USA. Nat Resour Environ Issues 15:55–61</t>
  </si>
  <si>
    <t>[73]</t>
  </si>
  <si>
    <t>Zhu R, Wang S, Srinivasakannan C, et al (2023) Lithium extraction from salt lake brines with high magnesium/lithium ratio: a review. Environ Chem Lett. https://doi.org/10.1007/s10311-023-01571-9</t>
  </si>
  <si>
    <t>[74]</t>
  </si>
  <si>
    <t>Lucrecia López Steinmetz R, Salvi S, Gabriela García M, et al (2018) Northern Puna Plateau-scale survey of Li brine-type deposits in the Andes of NW Argentina. J Geochemical Explor 190:26–38. https://doi.org/10.1016/j.gexplo.2018.02.013</t>
  </si>
  <si>
    <t>[75]</t>
  </si>
  <si>
    <t>Liu Y, Ma B, Lü Y, et al (2023) A review of lithium extraction from natural resources. Int J Miner Metall Mater 30:209–224. https://doi.org/10.1007/s12613-022-2544-y</t>
  </si>
  <si>
    <t>[76]</t>
  </si>
  <si>
    <t>Mudd GM, Jowitt SM, Werner TT (2017) The world’s lead-zinc mineral resources: Scarcity, data, issues and opportunities. Ore Geol Rev 80:1160–1190. https://doi.org/10.1016/j.oregeorev.2016.08.010</t>
  </si>
  <si>
    <t>[77]</t>
  </si>
  <si>
    <t>Bai J, Xu X, Duan Y, et al (2022) Evaluation of resource and environmental carrying capacity in rare earth mining areas in China. Sci Rep 12:1–13. https://doi.org/10.1038/s41598-022-10105-2</t>
  </si>
  <si>
    <t>[78]</t>
  </si>
  <si>
    <t>Weng Z, Jowitt SM, Mudd GM, Haque N (2015) A detailed assessment of global rare earth element resources: Opportunities and challenges. Econ Geol 110:1925–1952. https://doi.org/10.2113/econgeo.110.8.1925</t>
  </si>
  <si>
    <t>[79]</t>
  </si>
  <si>
    <t>Liu S, Fan H, Liu X, et al (2023) Global rare earth elements projects : New developments and supply chains. Ore Geol Rev 157:105428. https://doi.org/10.1016/j.oregeorev.2023.105428</t>
  </si>
  <si>
    <t>[80]</t>
  </si>
  <si>
    <t>Bullock LA, Nkosi Z, Vele M, Amponsah-Dacosta M (2023) Catalogue of South African mine tailings for geochemical carbon dioxide removal purposes. Int J Greenh Gas Control 124:103844. https://doi.org/10.1016/j.ijggc.2023.103844</t>
  </si>
  <si>
    <t>[81]</t>
  </si>
  <si>
    <t>Yakubchuk A (2023) Russian gold mining: 1991 to 2021 and beyond. Ore Geol Rev 153:105287. https://doi.org/10.1016/j.oregeorev.2023.105287</t>
  </si>
  <si>
    <t>[82]</t>
  </si>
  <si>
    <t>Sazonov AM, Lobanov K V., Zvyagina EA, et al (2020) Chapter 10: Olympiada Gold Deposit, Yenisei Ridge, Russia. In: Geology of the World’s Major Gold Deposits and Provinces. Society of Economic Geologists, pp 203–226</t>
  </si>
  <si>
    <t>[83]</t>
  </si>
  <si>
    <t>Nassar NT, Lederer GW, Brainard J, et al (2022) The rock-to-metal ratio—a foundational metric for understanding mine wastes. Environ Sci Technol In review: https://doi.org/10.1021/acs.est.1c07875</t>
  </si>
  <si>
    <t>[84]</t>
  </si>
  <si>
    <t>Nassar NT, Lederer GW, Padilla AJ, et al (2023) Rock-to-metal ratios of the rare earth elements. J Clean Prod 405:136958. https://doi.org/10.1016/j.jclepro.2023.136958</t>
  </si>
  <si>
    <t>[85]</t>
  </si>
  <si>
    <t>Yakutseni VP (2014) WORLD HELIUM RESOURCES AND THE PERSPECTIVES OF HELIUM INDUSTRY DEVELOPMENT. 1–10</t>
  </si>
  <si>
    <t>[86]</t>
  </si>
  <si>
    <t>Rufford TE, Chan KI, Huang SH, May EF (2014) A review of conventional and emerging process technologies for the recovery of helium from natural gas. Adsorpt Sci Technol 32:49–72. https://doi.org/10.1260/0263-6174.32.1.49</t>
  </si>
  <si>
    <t>[87]</t>
  </si>
  <si>
    <t>Nhu, T.K.D., Pham, V.L., Vu, T.C., Tran, V.D., 2021. An Overview of Rare Earth Ores Beneficiation in Vietnam. Inżynieria Miner. 1. https://doi.org/10.29227/IM-2021-02-20</t>
  </si>
  <si>
    <t>[88]</t>
  </si>
  <si>
    <t>Mudd GM, Jowitt SM (2016) Rare earth elements from heavy mineral sands: assessing the potential of a forgotten resource. Trans Institutions Min Metall Sect B Appl Earth Sci 125:107–113. https://doi.org/10.1080/03717453.2016.1194955</t>
  </si>
  <si>
    <t>[89]</t>
  </si>
  <si>
    <t>Lan, X., Gao, J., Du, Y., &amp; Guo, Z. (2018). Mineral evolution and separation of rare-earth phases from Bayan Obo rare-earth concentrate in a super-gravity field. Journal of Alloys and Compounds, 731, 873–880. doi:10.1016/j.jallcom.2017.10.100 </t>
  </si>
  <si>
    <t>[90]</t>
  </si>
  <si>
    <t>Mauk JL, Karl NA, San Juan CA, et al (2021) The Critical Minerals Initiative of the US Geological Survey’s Mineral Deposit Database Project: USMIN. Mining, Metall Explor 38:775–797. https://doi.org/10.1007/s42461-020-00372-w</t>
  </si>
  <si>
    <t>[91]</t>
  </si>
  <si>
    <t>Horn S, Gunn AG, Petavratzi E, et al (2021) Cobalt resources in Europe and the potential for new discoveries. Ore Geol Rev 130:103915. https://doi.org/10.1016/j.oregeorev.2020.103915</t>
  </si>
  <si>
    <t>[92]</t>
  </si>
  <si>
    <t>Zhaojin Mining Industry Company Limited - Annual Report 2022. Retrieved from http://iis.aastocks.com/20230414/10688378-0.PDF [2023-06-30]</t>
  </si>
  <si>
    <t>[93]</t>
  </si>
  <si>
    <t>Zhu R, Gu G, Chen Z, et al (2019) A New Collector for Effectively Increasing Recovery in Copper Oxide Ore-Staged Flotation. Minerals 9:595. https://doi.org/10.3390/min9100595</t>
  </si>
  <si>
    <t>[94]</t>
  </si>
  <si>
    <t>Ivanhoe Mines Annual Information Form 2022. Retrieved from https://s202.q4cdn.com/805644705/files/doc_downloads/2022/2022-AIF.pdf [2023-07-18]</t>
  </si>
  <si>
    <t>[95]</t>
  </si>
  <si>
    <t>Gulley AL, McCullough EA, Shedd KB (2019) China’s domestic and foreign influence in the global cobalt supply chain. Resour Policy 62:317–323. https://doi.org/10.1016/j.resourpol.2019.03.015</t>
  </si>
  <si>
    <t>[96]</t>
  </si>
  <si>
    <t>USGS The Mineral Industry in China 2019 https://pubs.usgs.gov/myb/vol3/2019/myb3-2019-china.pdf</t>
  </si>
  <si>
    <t>[97]</t>
  </si>
  <si>
    <t>Eilu P (2015) Overview on Gold Deposits in Finland. In: Mineral Deposits of Finland. Elsevier, pp 377–410</t>
  </si>
  <si>
    <t>[98]</t>
  </si>
  <si>
    <t>ZINC MINING RAMBLINGS MODULE 11- ZINC MINING IN KAZAKHSTAN FEBRUARY 2017 https://www.miningnewsfeed.com/reports/annual/Zinc_Mining_Kazakstan_022017.pdf retrieved from 2023-07-04</t>
  </si>
  <si>
    <t>[99]</t>
  </si>
  <si>
    <t>Bolegenov 2022 - Investigation of unplanned dilution in open stoping mining method Ridder-Sokolny. Retrieved from https://nur.nu.edu.kz/bitstream/handle/123456789/6537/Thesis%20-%20Adil%20Bolegenov.pdf?sequence=1&amp;isAllowed=y [2023-07-04]</t>
  </si>
  <si>
    <t>[100]</t>
  </si>
  <si>
    <t>Long KR (2009) A test and re-estimation of Taylor’s empirical capacity-reserve relationship. Nat Resour Res 18:57–63. https://doi.org/10.1007/s11053-009-9088-y</t>
  </si>
  <si>
    <t>[101]</t>
  </si>
  <si>
    <t>The World Copper Factbook 2022. Retrieved from https://icsg.org/copper-factbook/</t>
  </si>
  <si>
    <t>[102]</t>
  </si>
  <si>
    <t>USGS - The Mineral Industry in Peru 2017-2018</t>
  </si>
  <si>
    <t>[103]</t>
  </si>
  <si>
    <t>Schenker V, Oberschelp C, Pfister S (2022) Regionalized life cycle assessment of present and future lithium production for Li-ion batteries. Resour Conserv Recycl 187:106611. https://doi.org/10.1016/j.resconrec.2022.106611</t>
  </si>
  <si>
    <t>[104]</t>
  </si>
  <si>
    <t>Ibarra-Gutiérrez S, Bouchard J, Laflamme M, Fytas K (2021) Project economics of lithium mines in Quebec: A critical review. Extr Ind Soc 8:. https://doi.org/10.1016/j.exis.2021.100984</t>
  </si>
  <si>
    <t>[105]</t>
  </si>
  <si>
    <t>Robert, Wes - Sigma Lithium Annual Information Form 2020. Retrieved from https://ir.sigmalithiumresources.com/static-files/5acdef6e-7dc7-4868-92db-8ba98c495978 [2023-07-13]</t>
  </si>
  <si>
    <t>[106]</t>
  </si>
  <si>
    <t>NEO Lithium Corp Ni43-101 Technical Report 3Q Project Catamarca https://minedocs.com/21/Tres-Quebradas-FS-11252021.pdf</t>
  </si>
  <si>
    <t>[107]</t>
  </si>
  <si>
    <t>Millenial Lithium Corp 2019 - Pastos Grandes Argentina. Retrieved from https://www.resource-capital.ch/fileadmin/news/Millennial_Lithium_Corp/2019_EN/29072019_EN_1MILLENNIAL_DFS_-Final_29_07_2019_V2.pdf [2023-07-13]</t>
  </si>
  <si>
    <t>[108]</t>
  </si>
  <si>
    <t>Galaxy Resources Limited Annual Report 2019. Retrieved from https://minedocs.com/20/Galaxy_Resources_Ltd_AR_12312019.pdf [2023-07-13]</t>
  </si>
  <si>
    <t>[109]</t>
  </si>
  <si>
    <t>Department of Industry Australia Resources and Energy Quaterly June 2023 https://www.industry.gov.au/sites/default/files/2023-07/resources-and-energy-quarterly-june-2023.pdf [2023-07-13]</t>
  </si>
  <si>
    <t>[110]</t>
  </si>
  <si>
    <t>Aylmore MG, Merigot K, Rickard WDA, et al (2018) Assessment of a spodumene ore by advanced analytical and mass spectrometry techniques to determine its amenability to processing for the extraction of lithium. Miner Eng 119:137–148. https://doi.org/10.1016/j.mineng.2018.01.010</t>
  </si>
  <si>
    <t>[111]</t>
  </si>
  <si>
    <t>Gruber PW, Medina PA, Keoleian GA, et al (2011) Global lithium availability: A constraint for electric vehicles? J Ind Ecol 15:760–775. https://doi.org/10.1111/j.1530-9290.2011.00359.x</t>
  </si>
  <si>
    <t>[112]</t>
  </si>
  <si>
    <t>AMG 2018 - Critical Materials for the new millenium retrieved from https://amg-nv.com/wp-content/uploads/Jan-2018-Investor-Update.pdf [2023-07-14]</t>
  </si>
  <si>
    <t>[113]</t>
  </si>
  <si>
    <t>Piedmont Lithium Limited Annual Report 2019 Retrieved from https://www.annualreports.com/HostedData/AnnualReportArchive/p/NASDAQ_PLL_2019.pdf [2023-07-14]</t>
  </si>
  <si>
    <t>[114]</t>
  </si>
  <si>
    <t>Nemaska Lithium Inc 2018 - NI 43-101 Technical Report – Feasibility Study on the Whabouchi Lithium Mine and Shawinigan Electrochemical Plant. Retrieved from https://miningnewsfeed.com/reports/WHABOUCHI_FS_2018.pdf [2023-07-14]</t>
  </si>
  <si>
    <t>[115]</t>
  </si>
  <si>
    <t>Rio Tinto updates Ore Reserves and Mineral Resources at Jadar - Notice to ASX - 23 February 2022. Retrieved from https://www.riotinto.com/-/media/Content/Documents/Invest/Reserves-and-resources/2021/RT-Jadar-reserves-resources-2021.pdf?rev=e1220b9671424ad9b275dd6bdd2ed480</t>
  </si>
  <si>
    <t>[116]</t>
  </si>
  <si>
    <t>Ganfen Lithium Co. Ltd 2021 report. Retrieved from https://www1.hkexnews.hk/listedco/listconews/sehk/2022/0331/2022033100303.pdf [2023-07-14]</t>
  </si>
  <si>
    <t>[117]</t>
  </si>
  <si>
    <t>Vera ML, Torres WR, Galli CI, et al (2023) Environmental impact of direct lithium extraction from brines. Nat Rev Earth Environ 4:149–165. https://doi.org/10.1038/s43017-022-00387-5</t>
  </si>
  <si>
    <t>[118]</t>
  </si>
  <si>
    <t>PE 2017 - NI 43-101 Technical Report Clayton Valley Li Project, Esmeralda County, Nevada retrieved from https://minedocs.com/17/PureEnergy_ClaytonValley_PEA-2017.pdf [2023-07-14]</t>
  </si>
  <si>
    <t>[119]</t>
  </si>
  <si>
    <t>AVZ Minerals Limited Annual Report June 2021 retrieved from https://static1.squarespace.com/static/5934d2ae6b8f5beeb5ba23f3/t/617b56ad089bf75382a63004/1635473100423/29102021AVZAnnualReport.pdf [2023-07-14]</t>
  </si>
  <si>
    <t>[120]</t>
  </si>
  <si>
    <t>Mudd GM (2023) A Comprehensive dataset for Australian mine production 1799 to 2021. 1–15. https://doi.org/10.1038/s41597-023-02275-z</t>
  </si>
  <si>
    <t>[121]</t>
  </si>
  <si>
    <t>Mudd GM, Jowitt SM, Werner TT (2018) Global platinum group element resources, reserves and mining – A critical assessment. Sci Total Environ 622–623:614–625. https://doi.org/10.1016/j.scitotenv.2017.11.350</t>
  </si>
  <si>
    <t>[122]</t>
  </si>
  <si>
    <t>African Rainbow Minerals Integrated annual report 2022. Retrieved from https://arm.co.za/wp-content/uploads/2022/10/2022-Integrated-Annual-Report-1.pdf [2023-07-16]</t>
  </si>
  <si>
    <t>[123]</t>
  </si>
  <si>
    <t>FM Silver Corp 2022 Annual Report. Retrieved from https://firstmajestic.com/_resources/annual-reports/2022-annual-report.pdf?v=0.497 [2023-07-18]</t>
  </si>
  <si>
    <t>[124]</t>
  </si>
  <si>
    <t>GTK - Mineral Deposits and Exploration. Retrieved from https://gtkdata.gtk.fi/mdae/index.html</t>
  </si>
  <si>
    <t>[125]</t>
  </si>
  <si>
    <t>USGS 2017. Platinum-Group Elements - Chapter N of Critical Mineral Resources of the United States—Economic and Environmental Geology and Prospects for Future Supply. Retrieved from https://pubs.usgs.gov/pp/1802/n/pp1802n.pdf [2023-07-18]</t>
  </si>
  <si>
    <t>[126]</t>
  </si>
  <si>
    <t>USGS 2022 - The Minerals Yearbook of Russia 2017-2018</t>
  </si>
  <si>
    <t>[127]</t>
  </si>
  <si>
    <t>Frenzel M, Mikolajczak C, Reuter MA, Gutzmer J (2017) Quantifying the relative availability of high-tech by-product metals – The cases of gallium, germanium and indium. Resour Policy 52:327–335. https://doi.org/10.1016/j.resourpol.2017.04.008</t>
  </si>
  <si>
    <t>[128]</t>
  </si>
  <si>
    <t>Bakkar A, El-Sayed Seleman MM, Zaky Ahmed MM, et al (2023) Recovery of vanadium and nickel from heavy oil fly ash (HOFA): a critical review. RSC Adv 13:6327–6345. https://doi.org/10.1039/d3ra00289f</t>
  </si>
  <si>
    <t>[129]</t>
  </si>
  <si>
    <t>Frenzel M, Hirsch T, Gutzmer J (2016) Gallium, germanium, indium, and other trace and minor elements in sphalerite as a function of deposit type - A meta-analysis. Ore Geol Rev 76:52–78. https://doi.org/10.1016/j.oregeorev.2015.12.017</t>
  </si>
  <si>
    <t>[130]</t>
  </si>
  <si>
    <t>Munk LA, Hynek SA, Bradley DC, et al (2019) Lithium Brines: A Global Perspective. Rare Earth Crit Elem Ore Depos. https://doi.org/10.5382/rev.18.14</t>
  </si>
  <si>
    <t>[131]</t>
  </si>
  <si>
    <t>Mends EA, Chu P (2023) Lithium extraction from unconventional aqueous resources – A review on recent technological development for seawater and geothermal brines. J Environ Chem Eng 11:110710. https://doi.org/10.1016/j.jece.2023.110710</t>
  </si>
  <si>
    <t>[132]</t>
  </si>
  <si>
    <t>Bian SJ, Liu X, Gao DD, Hao Y, Li W (2013) Study on natural evap- oration process of Lon-gmucuo Brine. Adv Mater Res 807– 809:2408–2412. https:// doi. org/ 10. 4028/ www. scien tific. net/ AMR. 807- 809. 2408</t>
  </si>
  <si>
    <t>[133]</t>
  </si>
  <si>
    <t>Laherrère J, Hall CAS, Bentley R (2022) How much oil remains for the world to produce ? Comparing assessment methods , and separating fact from fiction. Curr Res Environ Sustain 4:. https://doi.org/10.1016/j.crsust.2022.100174</t>
  </si>
  <si>
    <t>[134]</t>
  </si>
  <si>
    <t>Picazo-Rodriguez, N.G.; Toro, N.; Román, ,.R.G.; Soriano, D.A.T.; Galleguillos Madrid, F.M.; Jamett, I.; Gálvez, E.; Moreno Cedillos, J.G. Cobalt Metal: Overview of Deposits, Reserves, Processing, and Recycling. Preprints 2023, 2023061368. https://doi.org/10.20944/preprints202306.1368.v1</t>
  </si>
  <si>
    <t>[135]</t>
  </si>
  <si>
    <t>Bento JPP, Porto CG, Takehara L, et al (2022) Mineral potential re-evaluation of the Seis Lagos Carbonatite Complex. Amazon. Brazil. Brazilian J Geol 52:. https://doi.org/10.1590/2317-4889202120210031</t>
  </si>
  <si>
    <t>[136]</t>
  </si>
  <si>
    <t>Zhou B, Li Z, Chen C (2017) Global Potential of Rare Earth Resources and Rare Earth Demand from Clean Technologies. Minerals 7:203. https://doi.org/10.3390/min7110203</t>
  </si>
  <si>
    <t>[137]</t>
  </si>
  <si>
    <t>CPRM 2023 - An Overview of Critical Minerals Potential of Brazil retrived from https://www.cprm.gov.br/pdac/media/critical_minerals_potential.pdf</t>
  </si>
  <si>
    <t>[138]</t>
  </si>
  <si>
    <t>Palmieri M, Brod JA, Cordeiro P, et al (2022) The Carbonatite-Related Morro do Padre Niobium Deposit, Catalão II Complex, Central Brazil. Econ Geol 117:1497–1520. https://doi.org/10.5382/econgeo.4951</t>
  </si>
  <si>
    <t>[139]</t>
  </si>
  <si>
    <t>John, D.A., Seal, R.R., , II, Polyak, D.E., 2017. Rhenium, Chapter P of Critical Mineral Resources of the United States—Economic and Environmental Geology and Prospects for Future Supply, pp. 1–49. U. S. Geological Survey Professional Paper 1802.</t>
  </si>
  <si>
    <t>[140]</t>
  </si>
  <si>
    <t>Deady E, Moon C, Moore K, et al (2022) Bismuth: Economic geology and value chains. Ore Geol Rev 143:104722. https://doi.org/10.1016/j.oregeorev.2022.104722</t>
  </si>
  <si>
    <t>[141]</t>
  </si>
  <si>
    <t>Ni P, Pan JY, Han L, et al (2023) Tungsten and tin deposits in South China: Temporal and spatial distribution, metallogenic models and prospecting directions. Ore Geol Rev 157:105453. https://doi.org/10.1016/j.oregeorev.2023.105453</t>
  </si>
  <si>
    <t>[142]</t>
  </si>
  <si>
    <t>Han Z, Golev A, Edraki M (2021) A review of tungsten resources and potential extraction from mine waste. Minerals 11:. https://doi.org/10.3390/min11070701</t>
  </si>
  <si>
    <t>[143]</t>
  </si>
  <si>
    <t>Løvik AN, Restrepo E, Müller DB (2015) The global anthropogenic gallium system: Determinants of demand, supply and efficiency improvements. Environ Sci Technol 49:5704–5712. https://doi.org/10.1021/acs.est.5b00320</t>
  </si>
  <si>
    <t>[144]</t>
  </si>
  <si>
    <t>Helbig C, Thorenz A, Tuma A (2020) Quantitative assessment of dissipative losses of 18 metals. Resour Conserv Recycl 153:104537. https://doi.org/10.1016/j.resconrec.2019.104537</t>
  </si>
  <si>
    <t>[145]</t>
  </si>
  <si>
    <t>Charpentier Poncelet A, Helbig C, Loubet P, et al (2022) Losses and lifetimes of metals in the economy. Nat Sustain 5:717–726. https://doi.org/10.1038/s41893-022-00895-8</t>
  </si>
  <si>
    <t>[146]</t>
  </si>
  <si>
    <t>Houssini K, Geng Y, Liu J-Y, et al (2023) Measuring anthropogenic phosphorus cycles to promote resource recovery and circularity in Morocco. Resour Policy 81:103415. https://doi.org/10.1016/j.resourpol.2023.103415</t>
  </si>
  <si>
    <t>[147]</t>
  </si>
  <si>
    <t>Farjana SH, Huda N, Mahmud MAP, Lang C (2018) Comparative life-cycle assessment of uranium extraction processes. J Clean Prod 202:666–683. https://doi.org/10.1016/j.jclepro.2018.08.105</t>
  </si>
  <si>
    <t>[148]</t>
  </si>
  <si>
    <t>Gu XX, Zhang YM, Schulz O, et al (2012) The Woxi W-Sb-Au deposit in Hunan, South China: An example of Late Proterozoic sedimentary exhalative (SEDEX) mineralization. J Asian Earth Sci 57:54–75. https://doi.org/10.1016/j.jseaes.2012.06.006</t>
  </si>
  <si>
    <t>[149]</t>
  </si>
  <si>
    <t>Hu R, Fu S, Huang Y, et al (2017) The giant South China Mesozoic low-temperature metallogenic domain: Reviews and a new geodynamic model. J Asian Earth Sci 137:9–34. https://doi.org/10.1016/j.jseaes.2016.10.016</t>
  </si>
  <si>
    <t>[150]</t>
  </si>
  <si>
    <t>Silyanov SA, Sazonov AM, Zvyagina YA, et al (2021) Gold in the Oxidized Ores of the Olympiada Deposit (Eastern Siberia, Russia). Minerals 11:190. https://doi.org/10.3390/min11020190</t>
  </si>
  <si>
    <t>[151]</t>
  </si>
  <si>
    <t>Owen JR, Kemp D, Lechner AM, et al (2022) Energy transition minerals and their intersection with land-connected peoples. Nat Sustain. https://doi.org/10.1038/s41893-022-00994-6</t>
  </si>
  <si>
    <t>[152]</t>
  </si>
  <si>
    <t>USGS 2021 - The 2016 Minerals Yearbook of Guinea</t>
  </si>
  <si>
    <t>[153]</t>
  </si>
  <si>
    <t>McNulty BA, Jowitt SM (2022) Exploration for Byproduct Critical Element Resources: Proxy Development Using a LA–ICP–MS Database. Front Earth Sci 10:. https://doi.org/10.3389/feart.2022.892941</t>
  </si>
  <si>
    <t>[154]</t>
  </si>
  <si>
    <t>Maslennikov V V., Maslennikova SP, Large RR, et al (2017) Chimneys in Paleozoic massive sulfide mounds of the Urals VMS deposits: Mineral and trace element comparison with modern black, grey, white and clear smokers. Ore Geol Rev 85:64–106. https://doi.org/10.1016/j.oregeorev.2016.09.012</t>
  </si>
  <si>
    <t>[155]</t>
  </si>
  <si>
    <t>Qi H, Gong N, Zhang SQ, et al (2023) Research progress on the enrichment of gallium in bauxite. Ore Geol Rev 160:105609. https://doi.org/10.1016/j.oregeorev.2023.105609</t>
  </si>
  <si>
    <t>[156]</t>
  </si>
  <si>
    <t>Zainudeen NM, Mohammed L, Nyamful A, et al (2023) A comparative review of the mineralogical and chemical composition of African major bauxite deposits. Heliyon 9:e19070. https://doi.org/10.1016/j.heliyon.2023.e19070</t>
  </si>
  <si>
    <t>[157]</t>
  </si>
  <si>
    <t>Simandl GJ, Paradis S (2022) Vanadium as a critical material: economic geology with emphasis on market and the main deposit types. Appl Earth Sci Trans Inst Min Metall 131:218–236. https://doi.org/10.1080/25726838.2022.2102883</t>
  </si>
  <si>
    <t>[158]</t>
  </si>
  <si>
    <t>Louwerse D (2016) Rare Earth Element Deposits and Occurences within Brazil and India. Delft University of Technology. Retrieved from https://repository.tudelft.nl/islandora/object/uuid:e22ea325-c530-4eca-b020-59de751712b4/datastream/OBJ/download [2023-09-06]</t>
  </si>
  <si>
    <t>[159]</t>
  </si>
  <si>
    <t>Boni M, Bouabdellah M, Boukirou W, et al (2023) Vanadium ore resources of the African continent: State of the Art. Ore Geol Rev 157:105423. https://doi.org/10.1016/j.oregeorev.2023.105423</t>
  </si>
  <si>
    <t>[160]</t>
  </si>
  <si>
    <t>S&amp;P Global Market Intelligence. Shared by Eleonore Lebre.</t>
  </si>
  <si>
    <t>[161]</t>
  </si>
  <si>
    <t>Meylan G, Reck BK, Rechberger H, et al (2017) Assessing the Reliability of Material Flow Analysis Results: The Cases of Rhenium, Gallium, and Germanium in the United States Economy. Environ Sci Technol 51:11839–11847. https://doi.org/10.1021/acs.est.7b03086</t>
  </si>
  <si>
    <t>[162]</t>
  </si>
  <si>
    <t>Jia H, Zhou Y, Wang A, et al (2022) Evolution of the Anthropogenic Gallium Cycle in China From 2005 to 2020. Front Energy Res 10:. https://doi.org/10.3389/fenrg.2022.944617</t>
  </si>
  <si>
    <t>[163]</t>
  </si>
  <si>
    <t>Panousi, S., Harper, E.M., Nuss, P., Eckelman, M.J., Hakimian, A., Graedel, T.E., 2016. Criticality of Seven Specialty Metals. J. Ind. Ecol. 20, 837–853. https://doi.org/10.1111/jiec.12295</t>
  </si>
  <si>
    <t>[164]</t>
  </si>
  <si>
    <t>Chu J, Mao J, He M (2019) Anthropogenic antimony flow analysis and evaluation in China. Sci Total Environ 683:659–667. https://doi.org/10.1016/j.scitotenv.2019.05.293</t>
  </si>
  <si>
    <t>[165]</t>
  </si>
  <si>
    <t>Kavlak G, Graedel TE (2013) Global anthropogenic selenium cycles for 1940-2010. Resour Conserv Recycl 73:17–22. https://doi.org/10.1016/j.resconrec.2013.01.013</t>
  </si>
  <si>
    <t>[166]</t>
  </si>
  <si>
    <t>Liu W, Cui Z, Tian J, Chen L (2018) Dynamic analysis of lead stocks and flows in China from 1990 to 2015. J Clean Prod 205:86–94. https://doi.org/10.1016/j.jclepro.2018.09.088</t>
  </si>
  <si>
    <t>[167]</t>
  </si>
  <si>
    <t>Brainard JL (2023) The availability of primary rhenium as a by-product of copper and molybdenum mining. Miner Econ. https://doi.org/10.1007/s13563-023-00392-0</t>
  </si>
  <si>
    <t>[168]</t>
  </si>
  <si>
    <t>Takehara, L., Silveira, F. V., &amp; Santos, R. V. (2016). Potentiality of Rare Earth Elements in Brazil. Rare Earths Industry, 57–72. doi:10.1016/b978-0-12-802328-0.00004-8 </t>
  </si>
  <si>
    <t>[169]</t>
  </si>
  <si>
    <t>Deady, E., Lacinska, A., Goodenough, K. M., Shaw, R. A., &amp; Roberts, N. M. (2019). Volcanic-derived placers as a potential resource of rare earth elements: the Aksu Diamas case study, Turkey. Minerals, 9(4), 208.</t>
  </si>
  <si>
    <t>[170]</t>
  </si>
  <si>
    <t>Dobretsov NL, Pokhilenko NP (2010) Mineral resources and development in the Russian Arctic. Russ Geol Geophys 51:98–111. https://doi.org/10.1016/j.rgg.2009.12.009</t>
  </si>
  <si>
    <t>[171]</t>
  </si>
  <si>
    <t>G. Komlóssy and W. B. Morrison/ Iranian Journal of Earth Sciences 2 (2010) / 10-19</t>
  </si>
  <si>
    <t>[172]</t>
  </si>
  <si>
    <t>Lemougna et al., J. Mater. Environ. Sci., 2023, 14(2), pp. 184-209. Retrieved from https://www.jmaterenvironsci.com/Document/vol14/vol14_N2/JMES-2023-14014-Lemougna.pdf [2023-09-29]</t>
  </si>
  <si>
    <t>[173]</t>
  </si>
  <si>
    <t>Orris GJ, Cocker MD, Dunlap P, et al (2014) Potash: a global overview of evaporate-related potash resources, including spatial databases of deposits, occurrences, and permissive tracts: Chapter S in Global mineral resource assessment. Sci Investig Rep 84. https://doi.org/http://dx.doi.org/10.3133/sir20105090S</t>
  </si>
  <si>
    <t>[174]</t>
  </si>
  <si>
    <t>Gao C, Xu Y, Geng Y, Xiao S (2022) Uncovering terbium metabolism in China: A dynamic material flow analysis. Resour Policy 79:103017. https://doi.org/10.1016/j.resourpol.2022.103017</t>
  </si>
  <si>
    <t>[175]</t>
  </si>
  <si>
    <t>Guo T, Geng Y, Song X, et al (2023) Tracing magnesium flows in China: A dynamic material flow analysis. Resour Policy 83:103627. https://doi.org/10.1016/j.resourpol.2023.103627</t>
  </si>
  <si>
    <t>[176]</t>
  </si>
  <si>
    <t>Huhtelin T (2015) The Kemi Chromite Deposit. In: Mineral Deposits of Finland. Elsevier, pp 165–178</t>
  </si>
  <si>
    <t>[177]</t>
  </si>
  <si>
    <t>Henckens T (2021) Scarce mineral resources: Extraction, consumption and limits of sustainability. Resour Conserv Recycl 169:105511. https://doi.org/10.1016/j.resconrec.2021.105511</t>
  </si>
  <si>
    <t>[178]</t>
  </si>
  <si>
    <t>Cole MJ (2024) A Mine Closure Risk Rating System for South Africa. Mining 4:58–78. https://doi.org/10.3390/mining4010005</t>
  </si>
  <si>
    <t>[179]</t>
  </si>
  <si>
    <t>Yin J, Yin H, Chao Y, Shi H (2024) Energy and tellurium deposits. AIMS Geosci 10:28–42. https://doi.org/10.3934/geosci.2024002</t>
  </si>
  <si>
    <t>[180]</t>
  </si>
  <si>
    <t>Dallaire-fortier C (2024) A comprehensive historical and geolocalized database of mining activities in Canada. 1–8. https://doi.org/10.1038/s41597-024-03116-3</t>
  </si>
  <si>
    <t>[181]</t>
  </si>
  <si>
    <t>Heijlen W, Duhayon C (2024) An empirical estimate of the land footprint of nickel from laterite mining in Indonesia. Extr Ind Soc 17:101421. https://doi.org/10.1016/j.exis.2024.101421</t>
  </si>
  <si>
    <t>Reports</t>
  </si>
  <si>
    <t>[R1]</t>
  </si>
  <si>
    <t>PE 2017 - NI 43-101 Technical Report Clayton Valley Li Project, Esmeralda County, Nevada retrieved from https://minedocs.com/17/PureEnergy_ClaytonValley_PEA-2017.pdf</t>
  </si>
  <si>
    <t>[R2]</t>
  </si>
  <si>
    <t>Taseko Annual Information Form As At March 30, 2022. Retrieved from https://minedocs.com/22/Taseko_AIF_2021.pdf</t>
  </si>
  <si>
    <t>[R3]</t>
  </si>
  <si>
    <t>PRAIRIE LAKE CRITICAL MINERALS PROJECT ONTARIO, CANADA retrieved from https://www.nuinsco.ca/_resources/financial-reports/2023-NWI-Info-Sheet.pdf</t>
  </si>
  <si>
    <t>[R4]</t>
  </si>
  <si>
    <t>NI 43-101 Technical Report Update on Niobec Expansion December 2013 retrieved from https://www.miningdataonline.com/reports/Niobec_12102013_TR.pdf</t>
  </si>
  <si>
    <t>[R5]</t>
  </si>
  <si>
    <t>GéoMégA Resources Inc. 2015 - NI 43-101 Technical Report Montviel Rare Earth Project  Québec, Canada https://geomega.ca/wp-content/uploads/2015/06/Geomega%20NI%2043-101%20Resource%202015-07-30%20FINAL.pdf</t>
  </si>
  <si>
    <t>[R6]</t>
  </si>
  <si>
    <t>GALAXY RESOURCES LIMITED Annual Report 2020 retrieved fronm https://gxy.com/wp-content/uploads/2021/04/Galaxy-AR2020-WEB.pdf</t>
  </si>
  <si>
    <t>[R7]</t>
  </si>
  <si>
    <t>https://www.globemm.com/kanyika-niobium-project</t>
  </si>
  <si>
    <t>[R8]</t>
  </si>
  <si>
    <t>Ciuculescu T, Foo B, Gowans R, Hawton K, Jacobs C, Spooner J (2013) Technical report disclosing the results of the feasibility study on the Nechalacho rare earth elements pro- ject. Toronto, Ontario, Canada, Avalon Rare Metals Inc. http://avalonraremetals.com/_resources/projects/may_2013_ ni43_report.pdf. Accessed 21 Aug 2023</t>
  </si>
  <si>
    <t>[R9]</t>
  </si>
  <si>
    <t>https://godolphinresources.com.au/narraburra</t>
  </si>
  <si>
    <t>[R10]</t>
  </si>
  <si>
    <t>Gippsland Limited 2013 - Abu Dabbab and Nuweibi A World-Class Ta Resource with Sn and Feldspar retrieved from https://announcements.asx.com.au/asxpdf/20130926/pdf/42jm8c1d95bxhg.pdf</t>
  </si>
  <si>
    <t>[R11]</t>
  </si>
  <si>
    <t>US Securities and Exchange Commission - The Mosaic Company - 2021 FORM 10-K CONTENTS https://www.sec.gov/Archives/edgar/data/1285785/000161803422000004/mos-20211231.htm</t>
  </si>
  <si>
    <t>[R12]</t>
  </si>
  <si>
    <t>Updated mineral resource estimate NI 43-101 technical report for the Toroparu Project, Cuyuni-Mazaruni Region, Guyana retrieved https://s28.q4cdn.com/389315916/files/doc_downloads/toroparu/TechnicalReport/Updated-Mineral-Resource-Estimate-NI43101-Technical-Report-for-the-Toroparu-Project-Guyana.pdf</t>
  </si>
  <si>
    <t>[R13]</t>
  </si>
  <si>
    <t>GLENCORE Resources and Reserves report 2022.xlsx retrieved from https://www.glencore.com/.rest/api/v1/documents/9103f1a33987bb1ca949662011373c42/GLENCORE+Resources+and+Reserves+report+2022.pdf</t>
  </si>
  <si>
    <t>[R14]</t>
  </si>
  <si>
    <t>https://www.tungstenwest.com/project</t>
  </si>
  <si>
    <t>[R15]</t>
  </si>
  <si>
    <t>https://almonty.com/project/panasqueira/</t>
  </si>
  <si>
    <t>[R16]</t>
  </si>
  <si>
    <t>BARRUECOPARDO TUNGSTEN MINE, SPAIN Corporate presentation August 2018 http://ormondemining.com/wp-content/uploads/2018/08/13-08-2018-Ormonde-Corporate-Presentation.pdf</t>
  </si>
  <si>
    <t>[R17]</t>
  </si>
  <si>
    <t>JORC Resource Statements Kilba (Ashburton) JORC 2012 Compliant retrieved from https://www.tungstenmining.com/en/projects/kilba/</t>
  </si>
  <si>
    <t>[R18]</t>
  </si>
  <si>
    <t>Polyus Annual Review 2022 retrieved from https://polyus.com/upload/iblock/221/pjsc-polyus-annual-review_22-_1_.pdf [2023-08-28]</t>
  </si>
  <si>
    <t>[R19]</t>
  </si>
  <si>
    <t>Bielsdown Prospects retrieved from https://www.anchorresources.com.au/projects/bielsdown-project-el-6388-anchor-100/#bielsdown-prospects</t>
  </si>
  <si>
    <t>[R20]</t>
  </si>
  <si>
    <t>Lindian Resources FY 2022 - Annual Report retrieved from https://www.annualreports.com/HostedData/AnnualReports/PDF/ASX_LIN_2022.pdf [2023-08-30]</t>
  </si>
  <si>
    <t>[R21]</t>
  </si>
  <si>
    <t>Rio Tinto - Changes to Simandou Ore Reserves and Mineral Resources - Notice to ASX March2018 retrieved from https://minedocs.com/21/Simandou-South-MR-12312017.pdf</t>
  </si>
  <si>
    <t>[R22]</t>
  </si>
  <si>
    <t>Tivan Signs Binding Term Sheet to Acquire 100% of theSpeewah Vanadium-Titanium-Iron Project in Western Australia retrieved from https://www.listcorp.com/asx/krr/king-river-resources-limited/news/tvn-tvn-tivan-to-acquire-speewah-v-ti-fe-project-2837555.html [2023-08-30]</t>
  </si>
  <si>
    <t>[R23]</t>
  </si>
  <si>
    <t>QEM Limited ANNUAL FINANCIAL REPORT For the year ended 30 June 2022 retrieved from https://www.annualreports.com/HostedData/AnnualReports/PDF/ASX_QEM_2022.pdf [2023-08-30]</t>
  </si>
  <si>
    <t>[R24]</t>
  </si>
  <si>
    <t>District Metals Corp. Corporate Presentation July 2023 retrieved from https://www.districtmetals.com/_resources/presentations/presentation.pdf [2023-08-30]</t>
  </si>
  <si>
    <t>[R25]</t>
  </si>
  <si>
    <t>AuraEnergy - Technical Resource Data retrieved from https://auraenergy.com.au/project-portfolio/haggan-polymetallic-project/ [2023-08-30]</t>
  </si>
  <si>
    <t>[R26]</t>
  </si>
  <si>
    <t>Koitelainen Vosa Vanadium Project - Finland retrieved from https://www.kendrickresources.com/koitelainen-vosa-project/ [2023-08-30]</t>
  </si>
  <si>
    <t>[R27]</t>
  </si>
  <si>
    <t>Vametco - Mine &amp; Processing Facility retrieved from https://www.bushveldminerals.com/about/operations/vametco/ [2023-08-30]</t>
  </si>
  <si>
    <t>[R28]</t>
  </si>
  <si>
    <t>Lac Doré Project Chibougamau Québec NI 43-101 TECHNICAL REPORT December 2020 retrieved from https://www.vanadiumcorp.com/wp-content/uploads/2020/12/R441.2020-VCOMRE01-VanadiumCorp-Lac-Dore-NI-43-101-Technical-Report.pdf [2023-08-30]</t>
  </si>
  <si>
    <t>[R29]</t>
  </si>
  <si>
    <t>Atlantic GEOLOGY, RESERVES AND RESOURCES of Windimurra retrieved from https://atlanticptyltd.com.au/projects/windimurra/geology-reserves-resources [2023-08-30]</t>
  </si>
  <si>
    <t>[R30]</t>
  </si>
  <si>
    <t>GRE 2021 - Preliminary Economic Assessment NI 43-101 Technical Report Bonnie Claire Lithium Project Nye County Nevada retrieved from https://nvlithium.com/wp-content/uploads/2021/10/Bonnie-Claire-PEA-Technical-Report-Final.pdf [2023-08-30]</t>
  </si>
  <si>
    <t>[R31]</t>
  </si>
  <si>
    <t>RESOURCES &amp; RESERVES McDermitt Mineral Resource - Lithium (27 Feb 2023) retrieved from https://www.jindalee.net/site/projects/reserves-and-resources [2023-08-30]</t>
  </si>
  <si>
    <t>[R32]</t>
  </si>
  <si>
    <t>http://ggmeta.cgs.gov.cn/MiningProject.aspx?Country=%E5%93%88%E8%90%A8%E5%85%8B%E6%96%AF%E5%9D%A6</t>
  </si>
  <si>
    <t>[R33]</t>
  </si>
  <si>
    <t>Northern Dancer Project retrieved from https://miningdataonline.com/property/907/Northern-Dancer-Project.aspx [2023-08-30]</t>
  </si>
  <si>
    <t>[R34]</t>
  </si>
  <si>
    <t>Fireweed Metals "Fireweed Metals Announces Mineral Resources For The Mactung Project: The Largest High-Grade Tungsten Deposit In The World" - June 13, 2023 retrieved from https://fireweedmetals.com/fireweed-metals-announces-mineral-resources-for-the-mactung-project-the-largest-high-grade-tungsten-deposit-in-the-world/ [2023-08-30]</t>
  </si>
  <si>
    <t>[R35]</t>
  </si>
  <si>
    <t>NorthCLiff Resources Ltd. 2022 - Sisson Project retrieved from https://minedocs.com/23/Northcliff-Resources-fact-sheet-Nov-2022.pdf [2023-08-30]</t>
  </si>
  <si>
    <t>[R36]</t>
  </si>
  <si>
    <t>Celsius Resources 2021 "Celsius doubles mineral resource at Opuwo cobalt-copper project" retrieved from https://celsiusresources.com/celsius-doubles-mineral-resource-at-opuwo-cobalt-copper-project/ [2023-08-30]</t>
  </si>
  <si>
    <t>[R37]</t>
  </si>
  <si>
    <t>Broken Hill (Thackaringa) Mineral Resources Estimate retrieved from https://cobaltblueholdings.com/broken-hill/broken-hill-cobalt-project/ [2023-08-30]</t>
  </si>
  <si>
    <t>[R38]</t>
  </si>
  <si>
    <t>GALILEO MINING LTD Annual Financial Report 30 June 2021 retrieved from https://www.annualreports.com/HostedData/AnnualReportArchive/g/ASX_GAL_2021.pdf [2023-08-30]</t>
  </si>
  <si>
    <t>[R39]</t>
  </si>
  <si>
    <t>Australian Mines Limited - Quarterly Activities Report for period ended 30 September 2021 retrieved from https://docs.publicnow.com/viewDoc?hash_primary=0954306DBE21FA495610D2F104AE982468F202DC [2023-08-30]</t>
  </si>
  <si>
    <t>[R40]</t>
  </si>
  <si>
    <t>Lac Otelnuk Project Feasibility Study - NI 43-101 Technical Report retrieved from https://minedocs.com/19/Lac-Otelnuk-FS-03252015.pdf [2023-08-30]</t>
  </si>
  <si>
    <t>[R41]</t>
  </si>
  <si>
    <t>Red Hill Iron Limited Annual Report 2022 retrieved from https://www.annualreports.com/HostedData/AnnualReports/PDF/ASX_RHI_2022.pdf [2023-08-31]</t>
  </si>
  <si>
    <t>[R42]</t>
  </si>
  <si>
    <t>Full Moon Project - Mineral Resources statement retrieved from http://centuryglobal.ca/projects/full-moon-project/ [2023-08-31]</t>
  </si>
  <si>
    <t>[R43]</t>
  </si>
  <si>
    <t>Zanaga Iron Ore Company Limited – 2022 Annual Report and Accounts retrieved from https://www.annualreports.com/HostedData/AnnualReports/PDF/LSE_ZIOC_2022.pdf [2023-08-31]</t>
  </si>
  <si>
    <t>[R44]</t>
  </si>
  <si>
    <t>BHP Annual Report 2022 retrieved from https://minedocs.com/23/BHP-AnnualReport-2022.pdf [2023-08-31]</t>
  </si>
  <si>
    <t>[R45]</t>
  </si>
  <si>
    <t>Technical Report Summary Serra Sul Complex Brazil December 31, 2021 retrieved from https://minedocs.com/22/Serra_Sul__TR_04082022.pdf [2023-08-31]</t>
  </si>
  <si>
    <t>[R46]</t>
  </si>
  <si>
    <t>Fortescue June 30, 2022 - Appendix 4E retrieved from https://minedocs.com/23/Fortescue_Metals-AR-06302022.pdf [2023-08-31]</t>
  </si>
  <si>
    <t>[R47]</t>
  </si>
  <si>
    <t>Arcelor Mittal Annual Report 2022 retrieved from https://minedocs.com/23/Arcelor_Mittal-AR-2022.pdf [2023-08-31]</t>
  </si>
  <si>
    <t>[R48]</t>
  </si>
  <si>
    <t>MiMa report 2015 - Rare Earth Element (REE) exploration potential and projects in Greenland retrieved from https://data.geus.dk/pure-pdf/MiMa-R_2015_02.pdf [2023-08-31]</t>
  </si>
  <si>
    <t>[R49]</t>
  </si>
  <si>
    <t>Commerce Resources Corp. Mineral Resource Statement Effective Date 18 March 2015, Amec, Foster, Wheeler) retrieved from https://commerceresources.com/projects/blue-river-tantalum-and-niobium-project/ [2023-08-31]</t>
  </si>
  <si>
    <t>[R50]</t>
  </si>
  <si>
    <t>CMOC Group Limited Annual Report 2022 retrieved from https://minedocs.com/24/CMOC-AR-12312022.pdf [2023-08-31]</t>
  </si>
  <si>
    <t>[R51]</t>
  </si>
  <si>
    <t>MSA Group - Mokopane Vanadium Project PRE-FEASIBILITY STUDY VANADIUM PROJECT retrieved from https://www.bushveldminerals.com/wp-content/uploads/2022/07/201602040458050.pdf [2023-09-04]</t>
  </si>
  <si>
    <t>[R52]</t>
  </si>
  <si>
    <t>Geology and Ore - The rare earth element potential in Grenland retrieved from https://eng.geus.dk/media/13174/go29.pdf [2023-09-05]</t>
  </si>
  <si>
    <t>[R53]</t>
  </si>
  <si>
    <t>EnergyTransitionMinerals - Mineral Resource Table 2015 retrieved from https://etransmin.com/wp-content/uploads/Mineral-Resource-Table-February-2015-ETM.pdf [2023-09-06]</t>
  </si>
  <si>
    <t>[R54]</t>
  </si>
  <si>
    <t>TexasRareEarth - Amended Preliminary Economic Assessment NI 43-101 Round Top Sierra Blanca Texas retrieved from https://tmrcorp.com/_resources/reports/Amended_TRER_NI43-101_PEA_FINAL_28April2014.pdf [2023-09-06]</t>
  </si>
  <si>
    <t>[R55]</t>
  </si>
  <si>
    <t>Serra Verde Rare Earth Project August 2016 retrieved from https://clientesinterativa.com.br/bccc-events/uploads/files/2017-03/58c6d7b3e9c66.pdf [2023-09-06]</t>
  </si>
  <si>
    <t>[R56]</t>
  </si>
  <si>
    <t>MAKUUTU PROJECT Stage 1 DFS Clarification March 24 2023 retrieved from https://minedocs.com/23/Makuutu-Stage1-FS-clarification-03242023.pdf [2023-09-06]</t>
  </si>
  <si>
    <t>[R57]</t>
  </si>
  <si>
    <t>NioCorp Critical Minerals for U.S supply chain security retrieved from https://www.niocorp.com/wp-content/uploads/NioCorp_Investor_Presentation.pdf [2023-09-06]</t>
  </si>
  <si>
    <t>[R58]</t>
  </si>
  <si>
    <t>Ontario Mineral Inventory Teasdale Lake Zone - 2013, Conecho - 1968 retrieved from http://www.geologyontario.mndm.gov.on.ca/mndmfiles/mdi/data/records/MDI41J07NE00098.html [2023-09-06]</t>
  </si>
  <si>
    <t>[R59]</t>
  </si>
  <si>
    <t>Bowell et al. 2021 - PEA Norra Kärr Rare Earth Deposit and Potential By-products, Sweden retrieved from https://leadingedgematerials.com/wp-content/uploads/2021/08/NorraKarr_PEA_43-101.pdf [2023-09-06]</t>
  </si>
  <si>
    <t>[R60]</t>
  </si>
  <si>
    <t>Dubbo Project retrieved from https://miningdataonline.com/property/3260/Dubbo-Project.aspx [2023-09-06]</t>
  </si>
  <si>
    <t>[R61]</t>
  </si>
  <si>
    <t>ITA (2020) Global Resources &amp; Reserves - Security of long-term tin supply - 2020 Update. Int Tin Assoc</t>
  </si>
  <si>
    <t>[R62]</t>
  </si>
  <si>
    <t>Arianne-Phosphate-Corporate-Presentation-June-2023.pdf retrieved from https://www.arianne-inc.com/wp-content/uploads/2023/06/Arianne-Phosphate-Corporate-Presentation-June-2023.pdf [2023-09-15]</t>
  </si>
  <si>
    <t>[R63]</t>
  </si>
  <si>
    <t>Weipa Operations data from December 31, 2022 retrieved from https://miningdataonline.com/property/243/Weipa-Operation.aspx [2023-09-29]</t>
  </si>
  <si>
    <t>[R64]</t>
  </si>
  <si>
    <t>Al Ba'itha Mine - Mining Data Solutions retrieved from https://miningdataonline.com/property/1393/Al-Baitha-Mine.aspx [2023-09-29]</t>
  </si>
  <si>
    <t>[R65]</t>
  </si>
  <si>
    <t>Canyon Resources - "Canyon signs key agreement with the Government of Cameroon regarding the Minim Martap Project" 31 May 2021. Retrieved from https://canyonresources.com.au/wp-content/uploads/2021/06/ASX-Announcement-Cahier-de-Charge-announcement.pdf [2023-09-29]</t>
  </si>
  <si>
    <t>[R66]</t>
  </si>
  <si>
    <t>Lindian Resources Ltd. - Bauxite for A Green Energy Future - October 2020.Retrieved from https://announcements.asx.com.au/asxpdf/20201008/pdf/44ngzkjp772g24.pdf [2023-09-29]</t>
  </si>
  <si>
    <t>[R67]</t>
  </si>
  <si>
    <t>Alcoa Annual Report 2022. Retrieved from https://minedocs.com/24/Alcoa-AR-2022.pdf [2023-09-29]</t>
  </si>
  <si>
    <t>[R68]</t>
  </si>
  <si>
    <t>SRK 2018 - NI 43101 Technical Report on the Paroo Station Lead Carbonate Mine Wiluna Western Australia. Retrieved from https://s21.q4cdn.com/981952641/files/doc_downloads/projects/west-austrailia/paroo/LFX001_NI-43-101-Technical-Report-(SRK-Consulting)-April-2018_Rev0.pdf [2023-09-29]</t>
  </si>
  <si>
    <t>[R69]</t>
  </si>
  <si>
    <t>Sorby Hills Definitive Feasibility Study A Strong Result Supporting Progress Toward a Decision to Mine. January 2023. Retrieved from https://boabmetals.com/wp-content/uploads/2023/05/Sorby-Hills-Definitive-Feasibility-Study.pdf [2023-09-29]</t>
  </si>
  <si>
    <t>[R70]</t>
  </si>
  <si>
    <t>R70_Seligdar Annual Report 2022. Retrieved from https://seligdar.ru/upload/investors/results-and-reports/Seligdar_2022_Annual_Report_eng.pdf [2023-10-02]</t>
  </si>
  <si>
    <t>[R71]</t>
  </si>
  <si>
    <t>https://www.annualreports.com/HostedData/AnnualReports/PDF/ASX_VMS_2022.pdf</t>
  </si>
  <si>
    <t>[R72]</t>
  </si>
  <si>
    <t>Baptiste-Decar Project - Mining Data Solutions retrieved from https://miningdataonline.com/property/3284/Baptiste-Decar-Project.aspx [2023-10-03]</t>
  </si>
  <si>
    <t>[R73]</t>
  </si>
  <si>
    <t>Sangaredi (Boké) Mine  - Mining Data Solutions retrieved from https://miningdataonline.com/property/3305/Sangaredi-(Bok%C3%A9)-Mine.aspx [2023-10-03]</t>
  </si>
  <si>
    <t>[R74]</t>
  </si>
  <si>
    <t>Rio Tinto Annual Report 2022. Retrieved from https://minedocs.com/23/Rio_Tinto-AR-2022.pdf [2023-10-03]</t>
  </si>
  <si>
    <t>[R75]</t>
  </si>
  <si>
    <t>Canyon Resources - Minim Martap Project - https://canyonresources.com.au/project/minim-martap-project/ [2023-10-03]</t>
  </si>
  <si>
    <t>[R76]</t>
  </si>
  <si>
    <t>Hermosa (Taylor) Project - Mining Data Solutions retrieved from https://miningdataonline.com/property/3259/Hermosa-(Taylor)-Project.aspx [2023-10-03]</t>
  </si>
  <si>
    <t>[R77]</t>
  </si>
  <si>
    <t>Minstroy Holding JSC- Madan - retrieved from https://minstroy.com/en/balgariya/madan [2023-10-03]</t>
  </si>
  <si>
    <t>[R78]</t>
  </si>
  <si>
    <t>NS Energy - Abra Base Metals Project - retrieved from https://www.nsenergybusiness.com/projects/abra-base-metals-project/ [2023-10-03]</t>
  </si>
  <si>
    <t>[R79]</t>
  </si>
  <si>
    <t>Darling Range Operations - Mining Data Solutions retrieved from https://miningdataonline.com/property/883/Darling-Range-Operation.aspx [2023-10-03]</t>
  </si>
  <si>
    <t>[R80]</t>
  </si>
  <si>
    <t>https://announcements.asx.com.au/asxpdf/20210223/pdf/44sz3dzg56l5r0.pdf</t>
  </si>
  <si>
    <t>[R81]</t>
  </si>
  <si>
    <t>https://minedocs.com/24/Vale-F20F-12312022.pdf</t>
  </si>
  <si>
    <t>[R82]</t>
  </si>
  <si>
    <t>OUTOKUMPU – PROVED ORE RESERVES OF THE KEMI MINE SIGNIFICANTLY LARGER AFTER NEW DRILLINGS - 2014. Retrieved from https://minedocs.com/22/Outokumpu-PR-01132014.pdf [2023-10-17]</t>
  </si>
  <si>
    <t>[R83]</t>
  </si>
  <si>
    <t>USGS (2014) International Strategic Mineral Issues Summary Report - Tungsten. US Geol Surv Circ 930-O. Available at: https://pubs.usgs.gov/pdf/circular/pdf/c930-o.pdf</t>
  </si>
  <si>
    <t>[R84]</t>
  </si>
  <si>
    <t>Champion Iron Limited - Annual Report 31 March 2015. Available at: https://www.annualreports.com/HostedData/AnnualReportArchive/c/TSX_CIA_2015.pdf [2023-12-22]</t>
  </si>
  <si>
    <t>[R85]</t>
  </si>
  <si>
    <t>NI 43-101 TECHNICAL REPORT GROTA DO CIRILO LITHIUM PROJECT (2022). Retrieved from: https://minedocs.com/19/Grota-do-Cirilo-Xuxa-FS-Barreiro-PFS-5302022.pdf [2023-12-22]</t>
  </si>
  <si>
    <t>[R86]</t>
  </si>
  <si>
    <t>ASX ANNOUNCEMENT - 19 December 2023 LAKE RESOURCES KACHI PROJECT PHASE ONE DEFINITIVE FEASIBILITY STUDY Retrieved from https://lakeresources.com.au/wp-content/uploads/2023/12/lke_kachi-dfs_19-dec-23.pdf [2024-02-26]</t>
  </si>
  <si>
    <t>[R87]</t>
  </si>
  <si>
    <t>SECURITIES AND EXCHANGE COMMISSION  - FORM 10-K/A ALBEMARLE CORPORATION 2023-02-02 Retrieved from http://pdf.secdatabase.com/1952/0000915913-22-000079.pdf [2024-03-18]</t>
  </si>
  <si>
    <t>[R88]</t>
  </si>
  <si>
    <t>Retrieved from https://static.seekingalpha.com/uploads/sa_presentations/378/96378/original.pdf [2024-03-18]</t>
  </si>
  <si>
    <t>[R89]</t>
  </si>
  <si>
    <t>Kropz Plc (2023) Update of Mineral Resource Estimate for Elandsfontein - Retrieved from https://www.kropz.com/investors/press-releases/2023?task=download.send&amp;id=301&amp;catid=56&amp;m=0 [2024-03-19]</t>
  </si>
  <si>
    <t>[R90]</t>
  </si>
  <si>
    <t>Assore Integrated Annual Report 2019 - Retrieved from https://www.assore.com/wp-content/uploads/2020/01/FY19-Annual-Report-Shortform.pdf [2024-03-19]</t>
  </si>
  <si>
    <t>[R91]</t>
  </si>
  <si>
    <t>Afrimat Integrated Annnual Report 2023 - Retrieved from https://www.afrimat.co.za/wpfd_file/integrated-annual-report-2023/ [2024-03-19]</t>
  </si>
  <si>
    <t>[R92]</t>
  </si>
  <si>
    <t>AngloAmerican - KUMBA IRON ORE LIMITED Integrated Report 2022 Retrieved from https://www.angloamericankumba.com/~/media/Files/A/Anglo-American-Group-v5/Kumba/investors/annual-reporting/reports-archive-2022/kumba-integrated-report-2022.pdf [2024-03-19]</t>
  </si>
  <si>
    <t>[R93]</t>
  </si>
  <si>
    <t>South32 - Annual Report 2022. Retrieved from https://www.south32.net/docs/default-source/annual-general-meetings/2022/annual-report-2022.pdf?sfvrsn=8b529d95_1 [2024-03-20]</t>
  </si>
  <si>
    <t>[R94]</t>
  </si>
  <si>
    <t>UNITED STATES SECURITIES AND EXCHANGE COMMISSION Form 10-K - The Mosaic Company December 31, 2021. Delaware - 20-1026454. Retrieved from https://minedocs.com/22/Mosaic_10K_2021.pdf [2024-03-25]</t>
  </si>
  <si>
    <t>Deposit_type</t>
  </si>
  <si>
    <t>Element</t>
  </si>
  <si>
    <t>Complete_name</t>
  </si>
  <si>
    <t>Undefined</t>
  </si>
  <si>
    <t>Crude oil</t>
  </si>
  <si>
    <t>Chalcopyrite</t>
  </si>
  <si>
    <t>NG</t>
  </si>
  <si>
    <t>Natural gas</t>
  </si>
  <si>
    <t>spodumene-bearing pegmatite</t>
  </si>
  <si>
    <t>Coal</t>
  </si>
  <si>
    <t>Spodumene</t>
  </si>
  <si>
    <t>Al</t>
  </si>
  <si>
    <t>Aluminum</t>
  </si>
  <si>
    <t>Porphyry</t>
  </si>
  <si>
    <t>Nb</t>
  </si>
  <si>
    <t>Niobium</t>
  </si>
  <si>
    <t>Shale-hosted</t>
  </si>
  <si>
    <t>Ti</t>
  </si>
  <si>
    <t>Titanium</t>
  </si>
  <si>
    <t>Granite-related</t>
  </si>
  <si>
    <t>Ta</t>
  </si>
  <si>
    <t>Tantalum</t>
  </si>
  <si>
    <t>Skarn</t>
  </si>
  <si>
    <t>Cu</t>
  </si>
  <si>
    <t>Copper</t>
  </si>
  <si>
    <t>Epithermal</t>
  </si>
  <si>
    <t>Au</t>
  </si>
  <si>
    <t>Gold</t>
  </si>
  <si>
    <t>IOCG</t>
  </si>
  <si>
    <t>Ag</t>
  </si>
  <si>
    <t>Silver</t>
  </si>
  <si>
    <t>Uranium deposit</t>
  </si>
  <si>
    <t>Ni</t>
  </si>
  <si>
    <t>Nickel</t>
  </si>
  <si>
    <t>MVT</t>
  </si>
  <si>
    <t>Co</t>
  </si>
  <si>
    <t>Cobalt</t>
  </si>
  <si>
    <t>Pegmatite</t>
  </si>
  <si>
    <t>Cr</t>
  </si>
  <si>
    <t>Chromium</t>
  </si>
  <si>
    <t>Brine</t>
  </si>
  <si>
    <t>Mo</t>
  </si>
  <si>
    <t>Molybdenum</t>
  </si>
  <si>
    <t>Spodumene-quartz-fledspar-mica</t>
  </si>
  <si>
    <t>Pb</t>
  </si>
  <si>
    <t>Lead</t>
  </si>
  <si>
    <t>Lithium-borate</t>
  </si>
  <si>
    <t>Zn</t>
  </si>
  <si>
    <t>Zinc</t>
  </si>
  <si>
    <t>Placer</t>
  </si>
  <si>
    <t>Re</t>
  </si>
  <si>
    <t>Rhenium</t>
  </si>
  <si>
    <t>Geothermal brine</t>
  </si>
  <si>
    <t>Se</t>
  </si>
  <si>
    <t>Selenium</t>
  </si>
  <si>
    <t>hematite</t>
  </si>
  <si>
    <t>Te</t>
  </si>
  <si>
    <t>Tellurium</t>
  </si>
  <si>
    <t>Sediment-hosted Stratiform/Stratabound Cu</t>
  </si>
  <si>
    <t>Pt</t>
  </si>
  <si>
    <t>Platinum</t>
  </si>
  <si>
    <t>Orogenic Au</t>
  </si>
  <si>
    <t>Pd</t>
  </si>
  <si>
    <t>Palladium</t>
  </si>
  <si>
    <t>VMS / Porphyry</t>
  </si>
  <si>
    <t>Rh</t>
  </si>
  <si>
    <t>Rhodium</t>
  </si>
  <si>
    <t>VMS</t>
  </si>
  <si>
    <t>Ru</t>
  </si>
  <si>
    <t>Ruthenium</t>
  </si>
  <si>
    <t>VMS?</t>
  </si>
  <si>
    <t>Ir</t>
  </si>
  <si>
    <t>Iridium</t>
  </si>
  <si>
    <t>Porphyry-Skarn</t>
  </si>
  <si>
    <t>Os</t>
  </si>
  <si>
    <t>Osmium</t>
  </si>
  <si>
    <t>Sediment-hosted Pb-Zn</t>
  </si>
  <si>
    <t>Fe</t>
  </si>
  <si>
    <t>Iron</t>
  </si>
  <si>
    <t>Magmatic Sulphide</t>
  </si>
  <si>
    <t>Zr</t>
  </si>
  <si>
    <t>Zirconium</t>
  </si>
  <si>
    <t>Intrusion-Related Au?/Skarn?</t>
  </si>
  <si>
    <t>Hf</t>
  </si>
  <si>
    <t>Hafnium</t>
  </si>
  <si>
    <t>Intrusion-Related Au</t>
  </si>
  <si>
    <t>Sn</t>
  </si>
  <si>
    <t>Tin</t>
  </si>
  <si>
    <t>Skarn?</t>
  </si>
  <si>
    <t>In</t>
  </si>
  <si>
    <t>Indium</t>
  </si>
  <si>
    <t>Tailings</t>
  </si>
  <si>
    <t>W</t>
  </si>
  <si>
    <t>Tungsten</t>
  </si>
  <si>
    <t>IOCG?</t>
  </si>
  <si>
    <t>U</t>
  </si>
  <si>
    <t>Uranium</t>
  </si>
  <si>
    <t>Orogenic Au?</t>
  </si>
  <si>
    <t>As</t>
  </si>
  <si>
    <t>Arsenic</t>
  </si>
  <si>
    <t>Sediment-hosted Pb-Zn/VMS</t>
  </si>
  <si>
    <t>Bi</t>
  </si>
  <si>
    <t>Bismuth</t>
  </si>
  <si>
    <t>Unconformity-related Uranium</t>
  </si>
  <si>
    <t>Mn</t>
  </si>
  <si>
    <t>Manganese</t>
  </si>
  <si>
    <t>Sediment-hosted Stratiform/Stratabound Cu?</t>
  </si>
  <si>
    <t>Ga</t>
  </si>
  <si>
    <t>Gallium</t>
  </si>
  <si>
    <t>Intrusion-Related Au?</t>
  </si>
  <si>
    <t>Ge</t>
  </si>
  <si>
    <t>Germanium</t>
  </si>
  <si>
    <t>Porphyry?</t>
  </si>
  <si>
    <t>Cd</t>
  </si>
  <si>
    <t>Cadmium</t>
  </si>
  <si>
    <t>Epithermal?</t>
  </si>
  <si>
    <t>Sb</t>
  </si>
  <si>
    <t>Antimony</t>
  </si>
  <si>
    <t>Porphyry-IOCG</t>
  </si>
  <si>
    <t>Sc</t>
  </si>
  <si>
    <t>Scandium</t>
  </si>
  <si>
    <t>Manto-Cu</t>
  </si>
  <si>
    <t>Si</t>
  </si>
  <si>
    <t>Silicon</t>
  </si>
  <si>
    <t>Porphyry/IOCG?</t>
  </si>
  <si>
    <t>V</t>
  </si>
  <si>
    <t>Vanadium</t>
  </si>
  <si>
    <t>Orogenic Au/IOCG?</t>
  </si>
  <si>
    <t>La</t>
  </si>
  <si>
    <t>Lanthanum</t>
  </si>
  <si>
    <t>Magmatic Fe-Ti-V Oxide-related</t>
  </si>
  <si>
    <t>Ce</t>
  </si>
  <si>
    <t>Cerium</t>
  </si>
  <si>
    <t>Porphyry-Skarn-VMS-IOCG</t>
  </si>
  <si>
    <t>Pr</t>
  </si>
  <si>
    <t>Praseodynium</t>
  </si>
  <si>
    <t>Waste Rock Dumps</t>
  </si>
  <si>
    <t>Nd</t>
  </si>
  <si>
    <t>Neodynium</t>
  </si>
  <si>
    <t>Epithermal-Mesothermal</t>
  </si>
  <si>
    <t>Sm</t>
  </si>
  <si>
    <t>Samarium</t>
  </si>
  <si>
    <t>Skarn-Manto</t>
  </si>
  <si>
    <t>Eu</t>
  </si>
  <si>
    <t>Europium</t>
  </si>
  <si>
    <t>VMS/Sediment-hosted Pb-Zn</t>
  </si>
  <si>
    <t>Gd</t>
  </si>
  <si>
    <t>Gadolinium</t>
  </si>
  <si>
    <t>Pegmatite?</t>
  </si>
  <si>
    <t>Tb</t>
  </si>
  <si>
    <t>Terbium</t>
  </si>
  <si>
    <t>Stockpiles only</t>
  </si>
  <si>
    <t>Dy</t>
  </si>
  <si>
    <t>Dysprosium</t>
  </si>
  <si>
    <t>Porphyry-Skarn?</t>
  </si>
  <si>
    <t>Ho</t>
  </si>
  <si>
    <t>Holmium</t>
  </si>
  <si>
    <t>Skarn-Porphyry</t>
  </si>
  <si>
    <t>Er</t>
  </si>
  <si>
    <t>Erbium</t>
  </si>
  <si>
    <t>Carbonatite</t>
  </si>
  <si>
    <t>Tm</t>
  </si>
  <si>
    <t>Thulium</t>
  </si>
  <si>
    <t>VMS/Epithermal</t>
  </si>
  <si>
    <t>Yb</t>
  </si>
  <si>
    <t>Ytterbium</t>
  </si>
  <si>
    <t>VMS/Skarn</t>
  </si>
  <si>
    <t>Lu</t>
  </si>
  <si>
    <t>Lutetium</t>
  </si>
  <si>
    <t>Ni Laterite</t>
  </si>
  <si>
    <t>Y</t>
  </si>
  <si>
    <t>Yttrium</t>
  </si>
  <si>
    <t>Native Cu</t>
  </si>
  <si>
    <t>Li</t>
  </si>
  <si>
    <t>Lithium</t>
  </si>
  <si>
    <t>Porphyry (epithermal?)</t>
  </si>
  <si>
    <t>Mg</t>
  </si>
  <si>
    <t>Magnesium</t>
  </si>
  <si>
    <t>Porphyry/Skarn</t>
  </si>
  <si>
    <t>K</t>
  </si>
  <si>
    <t>Potassium</t>
  </si>
  <si>
    <t>Reef</t>
  </si>
  <si>
    <t>B</t>
  </si>
  <si>
    <t>Boron</t>
  </si>
  <si>
    <t>Contact</t>
  </si>
  <si>
    <t>He</t>
  </si>
  <si>
    <t>Helium</t>
  </si>
  <si>
    <t>Sediment-hosted Pb-Zn (Shale-hosted)</t>
  </si>
  <si>
    <t>P</t>
  </si>
  <si>
    <t>Phosphate</t>
  </si>
  <si>
    <t>SHMS</t>
  </si>
  <si>
    <t>VHMS</t>
  </si>
  <si>
    <t>VEIN</t>
  </si>
  <si>
    <t>HTHR</t>
  </si>
  <si>
    <t>Evaporite and clastic</t>
  </si>
  <si>
    <t>magnesium sulfate-subtype lake</t>
  </si>
  <si>
    <t>Tailings/Slag</t>
  </si>
  <si>
    <t>Sed-Pb-Zn</t>
  </si>
  <si>
    <t>Sedimenthosted stratiform Cu</t>
  </si>
  <si>
    <t>Crude oil fly ash</t>
  </si>
  <si>
    <t xml:space="preserve">Magmatic </t>
  </si>
  <si>
    <t>Laterite</t>
  </si>
  <si>
    <t>Igneous phosphate</t>
  </si>
  <si>
    <t>Aeschynite, xenotime</t>
  </si>
  <si>
    <t>Ni L</t>
  </si>
  <si>
    <t>CuCoNi</t>
  </si>
  <si>
    <t>Ni S</t>
  </si>
  <si>
    <t>CuNiCo</t>
  </si>
  <si>
    <t>CuZnPbNiCo</t>
  </si>
  <si>
    <t>CuZnNiCo</t>
  </si>
  <si>
    <t>Mn Nodules</t>
  </si>
  <si>
    <t>PGE</t>
  </si>
  <si>
    <t>NB</t>
  </si>
  <si>
    <t>PbZnNiCo</t>
  </si>
  <si>
    <t>Alumina</t>
  </si>
  <si>
    <t>Sediment- hosted Stratiform/ Stratabound</t>
  </si>
  <si>
    <t>Source_id</t>
  </si>
  <si>
    <t>Country</t>
  </si>
  <si>
    <t>Region</t>
  </si>
  <si>
    <t>Type_Reserves</t>
  </si>
  <si>
    <t>Project_id</t>
  </si>
  <si>
    <t>Status</t>
  </si>
  <si>
    <t>Unit_Tonnage</t>
  </si>
  <si>
    <t>RR_mining</t>
  </si>
  <si>
    <t>Capacity (t/yr)</t>
  </si>
  <si>
    <t>Theoretical capacity [100]</t>
  </si>
  <si>
    <t>info doublon</t>
  </si>
  <si>
    <t>Host_1</t>
  </si>
  <si>
    <t>Contrib_Host_1</t>
  </si>
  <si>
    <t>Host_2</t>
  </si>
  <si>
    <t>Contrib_Host_2</t>
  </si>
  <si>
    <t>Host_3</t>
  </si>
  <si>
    <t>Contrib_Host_3</t>
  </si>
  <si>
    <t>Host_4</t>
  </si>
  <si>
    <t>Contrib_Host_4</t>
  </si>
  <si>
    <t>in ResV?</t>
  </si>
  <si>
    <t>Data Quality</t>
  </si>
  <si>
    <t>159, 160</t>
  </si>
  <si>
    <t>Namibia</t>
  </si>
  <si>
    <t>Deposit</t>
  </si>
  <si>
    <t>Vanadate</t>
  </si>
  <si>
    <t>Abenab</t>
  </si>
  <si>
    <t>Mt</t>
  </si>
  <si>
    <t>Tonnage of 2,8 Mt @0.66% V2O5 from Table 1 of [159]. Capacity from [160].</t>
  </si>
  <si>
    <t>Egypt</t>
  </si>
  <si>
    <t>Abu Marawat</t>
  </si>
  <si>
    <t>Reserves Development</t>
  </si>
  <si>
    <t>Tonnage and Cu, Au, Ag, Zn content from [64]</t>
  </si>
  <si>
    <t>Sudan</t>
  </si>
  <si>
    <t>Abu Samar</t>
  </si>
  <si>
    <t>Tonnage and Cu, Au, Ag, Pb, Zn content from [64]</t>
  </si>
  <si>
    <t>58, 64</t>
  </si>
  <si>
    <t>Colombia</t>
  </si>
  <si>
    <t>Acandi</t>
  </si>
  <si>
    <t>Re extrapolated estimate from Table S6 of [58]</t>
  </si>
  <si>
    <t>65, 160</t>
  </si>
  <si>
    <t>Philippines</t>
  </si>
  <si>
    <t>Acoje</t>
  </si>
  <si>
    <t>Development</t>
  </si>
  <si>
    <t>Tonnage and Ni, Co content from [65]. Capacity from [160].</t>
  </si>
  <si>
    <t>Sweden</t>
  </si>
  <si>
    <t>Adak</t>
  </si>
  <si>
    <t>Georgia</t>
  </si>
  <si>
    <t>Adange</t>
  </si>
  <si>
    <t>Tonnage and Cu content from [64]</t>
  </si>
  <si>
    <t>Ethiopia</t>
  </si>
  <si>
    <t>Adyabo (Mato Bula-Da Tambuk)</t>
  </si>
  <si>
    <t>Tonnage and Cu, Au, Ag content from [64]</t>
  </si>
  <si>
    <t>Canada</t>
  </si>
  <si>
    <t>Aer-Kidd</t>
  </si>
  <si>
    <t>Tonnage and Cu, Ni content from [64]</t>
  </si>
  <si>
    <t>South Africa</t>
  </si>
  <si>
    <t>Afplats-Imbasa / Imkosi</t>
  </si>
  <si>
    <t>Tonnage and Cu, Au, Ni, Pt, Pd, Rh, Ru, Ir content from [65]</t>
  </si>
  <si>
    <t>Afplats-Leeuwkop</t>
  </si>
  <si>
    <t>Tonnage and Cu, Au, Ni, Cr, Pt, Pd, Rh, Ru, Ir content from [65]. Also reported in [64] as "Afplats-Leeuwkop Group".</t>
  </si>
  <si>
    <t>Russia</t>
  </si>
  <si>
    <t>Agaksyr</t>
  </si>
  <si>
    <t>Aganozero-Ni-bearing serpentinite</t>
  </si>
  <si>
    <t>Tonnage and Ni content from [65]</t>
  </si>
  <si>
    <t>58, 64, 160</t>
  </si>
  <si>
    <t>Armenia</t>
  </si>
  <si>
    <t>Agarak</t>
  </si>
  <si>
    <t>Re grade from Table 1 of [58]. Capacity from [160].</t>
  </si>
  <si>
    <t>Agata Group</t>
  </si>
  <si>
    <t>Tonnage and Ni, Co, Fe content from [65]. Also reported in [31] and [134].</t>
  </si>
  <si>
    <t>Greece</t>
  </si>
  <si>
    <t>Agios Ioannis</t>
  </si>
  <si>
    <t>Operating</t>
  </si>
  <si>
    <t>Morocco</t>
  </si>
  <si>
    <t>Agjgl (Agujgal)</t>
  </si>
  <si>
    <t>Cyprus</t>
  </si>
  <si>
    <t>Agrokipia</t>
  </si>
  <si>
    <t>Tonnage and Cu, Zn content from [64]</t>
  </si>
  <si>
    <t>Brazil</t>
  </si>
  <si>
    <t>Água Branca</t>
  </si>
  <si>
    <t>Argentina</t>
  </si>
  <si>
    <t>Agua Rica</t>
  </si>
  <si>
    <t>64, 65</t>
  </si>
  <si>
    <t>Spain</t>
  </si>
  <si>
    <t>Aguablanca</t>
  </si>
  <si>
    <t>Tonnage and Cu, Au, Ni, Co, Pt, Pd, Rh, content from [65]. Also reported in [64].</t>
  </si>
  <si>
    <t>Aguas Teñidas-La Magdalena</t>
  </si>
  <si>
    <t>Peru</t>
  </si>
  <si>
    <t>Aguila</t>
  </si>
  <si>
    <t>Ireland</t>
  </si>
  <si>
    <t>Aherlow</t>
  </si>
  <si>
    <t>Tonnage and Cu, Ag content from [64]</t>
  </si>
  <si>
    <t>Kazakhstan</t>
  </si>
  <si>
    <t>Aidarly</t>
  </si>
  <si>
    <t>Tonnage and Cu, Au content from [64]</t>
  </si>
  <si>
    <t>Aidyrlinskoe</t>
  </si>
  <si>
    <t xml:space="preserve">Aitik </t>
  </si>
  <si>
    <t>Finland</t>
  </si>
  <si>
    <t>Aittojärvi</t>
  </si>
  <si>
    <t>India</t>
  </si>
  <si>
    <t>Ajari</t>
  </si>
  <si>
    <t>Ajax-Afton-E-W</t>
  </si>
  <si>
    <t>Re grade from Table 1 of [58]</t>
  </si>
  <si>
    <t>Ajax-DM/Audra/Crescent</t>
  </si>
  <si>
    <t>Ajax-Rainbow</t>
  </si>
  <si>
    <t>USA</t>
  </si>
  <si>
    <t>Ajo</t>
  </si>
  <si>
    <t>Re extrapolated estimate from Table S6 of [58]. Capacity from [160].</t>
  </si>
  <si>
    <t>Serbia</t>
  </si>
  <si>
    <t>Ajvalija</t>
  </si>
  <si>
    <t>64, 65, 160</t>
  </si>
  <si>
    <t>Akanani</t>
  </si>
  <si>
    <t>Tonnage and Cu, Au, Ni, Pt, Pd, Rh, content from [65]. Also reported in [64].. Capacity from [160].</t>
  </si>
  <si>
    <t>Turkey</t>
  </si>
  <si>
    <t>Akarsen</t>
  </si>
  <si>
    <t>Akasaba</t>
  </si>
  <si>
    <t>Japan</t>
  </si>
  <si>
    <t>Akenobe (6 locations)</t>
  </si>
  <si>
    <t>Tonnage and In content from [27]</t>
  </si>
  <si>
    <t>Akhtala (Alaverdi)</t>
  </si>
  <si>
    <t>27, 160</t>
  </si>
  <si>
    <t>Akie</t>
  </si>
  <si>
    <t>Prefeas/Scoping</t>
  </si>
  <si>
    <t>Tonnage and Ag, Pb, Zn, In content from [27]. Capacity from [160].</t>
  </si>
  <si>
    <t>64, 160</t>
  </si>
  <si>
    <t>Akka</t>
  </si>
  <si>
    <t>Tonnage and Cu content from [64]. Capacity from [160].</t>
  </si>
  <si>
    <t>Akkim</t>
  </si>
  <si>
    <t>Tonnage and Cu, Ni content from [65]</t>
  </si>
  <si>
    <t>Akkoy</t>
  </si>
  <si>
    <t>58, 160</t>
  </si>
  <si>
    <t>Akotgay (Aktogai)</t>
  </si>
  <si>
    <t>Tonnage and Cu, Mo, Re content from [58]. Capacity from [160].</t>
  </si>
  <si>
    <t>79, 169</t>
  </si>
  <si>
    <t>Asia</t>
  </si>
  <si>
    <t>Aksu Diamas</t>
  </si>
  <si>
    <t>Exploration</t>
  </si>
  <si>
    <t>Tonnage and La, Ce, Pr, Nd, Sm, Gd, Dy, Y content from [79]. Ti, Al, Mg, V, Mn, Co, Zn, Cr, P, Ni, Cu, Y, Zr, Nb, Sn, Pb mean value grade from Table 9 of [169].</t>
  </si>
  <si>
    <t>Ak-Sug (Aksug)</t>
  </si>
  <si>
    <t>Aktogay (Aktogai)</t>
  </si>
  <si>
    <t>Tonnage and Cu, Au, Mo content from [64]</t>
  </si>
  <si>
    <t>Saudi Arabia</t>
  </si>
  <si>
    <t>Al Amar</t>
  </si>
  <si>
    <t>Tonnage and Cu, Au, Ag, Zn content from [64]. Capacity from [160].</t>
  </si>
  <si>
    <t>R64</t>
  </si>
  <si>
    <t>Bauxite</t>
  </si>
  <si>
    <t>Al Ba'itha</t>
  </si>
  <si>
    <t>Tonnage (216 Mt), Al2O3 grade (57.8%) and capacity (5 Mt bauxite/yr) from [R64].</t>
  </si>
  <si>
    <t>Al Gehab</t>
  </si>
  <si>
    <t>Al Hajar</t>
  </si>
  <si>
    <t>Tonnage and Cu, Au, Zn content from [64]. Capacity from [160].</t>
  </si>
  <si>
    <t>Al Halahila</t>
  </si>
  <si>
    <t>Al Masane-Al Kobra (AMAK)</t>
  </si>
  <si>
    <t>Al Mehdadah</t>
  </si>
  <si>
    <t>Ala-Penikkavaara</t>
  </si>
  <si>
    <t>Tonnage and Cu, Au, Pt, Pd, Rh content from [64]</t>
  </si>
  <si>
    <t>Alaverdi (Alaverdi)</t>
  </si>
  <si>
    <t>Alder Pond</t>
  </si>
  <si>
    <t>Tonnage and Cu, Ag, Pb, Zn content from [64]</t>
  </si>
  <si>
    <t>Alexandrinka</t>
  </si>
  <si>
    <t>Tonnage and Cu, Au, Zn content from [64]</t>
  </si>
  <si>
    <t>Alexandrinskoye</t>
  </si>
  <si>
    <t>Tonnage and Cu, Au, Ag, Pb, Zn, Se, Te content from [154]</t>
  </si>
  <si>
    <t>Alexo-Kelex</t>
  </si>
  <si>
    <t>Tonnage and Cu, Au, Ni, Co, Pt, Pd, content from [65]. Also reported in [64].</t>
  </si>
  <si>
    <t>Iran</t>
  </si>
  <si>
    <t>Ali-Abad (Aliabad)</t>
  </si>
  <si>
    <t>Portugal</t>
  </si>
  <si>
    <t>Aljustrel</t>
  </si>
  <si>
    <t>Tonnage and Cu, Ag, Pb, Zn content from [64]. Capacity from [160].</t>
  </si>
  <si>
    <t>Aljustrel-Fetais</t>
  </si>
  <si>
    <t>Aljustrel-Gavião</t>
  </si>
  <si>
    <t>Aljustrel-Moinho</t>
  </si>
  <si>
    <t>Allard</t>
  </si>
  <si>
    <t>Allard River</t>
  </si>
  <si>
    <t>Allihies</t>
  </si>
  <si>
    <t>R18</t>
  </si>
  <si>
    <t>Irkutsk</t>
  </si>
  <si>
    <t>Alluvials</t>
  </si>
  <si>
    <t>"Comparison of Polyus Mineral Resources Estimates as at 31 December 2022 and as at 31 December 2021" p31 of [R18]</t>
  </si>
  <si>
    <t>Alous</t>
  </si>
  <si>
    <t>Alpamarca</t>
  </si>
  <si>
    <t>Alpha</t>
  </si>
  <si>
    <t>Care &amp; Maint.</t>
  </si>
  <si>
    <t>Tonnage and Ni, Co, Fe content from [65]</t>
  </si>
  <si>
    <t>Alvo 118</t>
  </si>
  <si>
    <t>Amacan</t>
  </si>
  <si>
    <t>Amadouz</t>
  </si>
  <si>
    <t>Amandelbult-Dishaba</t>
  </si>
  <si>
    <t>Tonnage and Cu, Au, Ni, Cr, Pt, Pd, Rh content from [65]</t>
  </si>
  <si>
    <t>Amandelbult-Tumela</t>
  </si>
  <si>
    <t xml:space="preserve">India </t>
  </si>
  <si>
    <t>Amba Dongar</t>
  </si>
  <si>
    <t>Tonnage and La, Ce, Pr, Nd, Sm, Eu, Gd, Tb, Dy, Ho, Er, Tm, Yb, Lu, Y content from [79]</t>
  </si>
  <si>
    <t>Ambaji</t>
  </si>
  <si>
    <t>Feasibility</t>
  </si>
  <si>
    <t>Tonnage and Cu, Pb, Zn content from [64]. Capacity from [160].</t>
  </si>
  <si>
    <t>Ambamata</t>
  </si>
  <si>
    <t>Tonnage and Cu, Pb, Zn content from [64]</t>
  </si>
  <si>
    <t>Madagascar</t>
  </si>
  <si>
    <t>Ambatovy JV (incl. Anamalay)</t>
  </si>
  <si>
    <t>Tonnage and Ni, Co content from [65]</t>
  </si>
  <si>
    <t xml:space="preserve">Madagascar </t>
  </si>
  <si>
    <t xml:space="preserve">Laterite </t>
  </si>
  <si>
    <t>Ambatovy-Analamay</t>
  </si>
  <si>
    <t xml:space="preserve">Active </t>
  </si>
  <si>
    <t>Tonnage and Co content from [31]</t>
  </si>
  <si>
    <t>Ambler</t>
  </si>
  <si>
    <t>Africa</t>
  </si>
  <si>
    <t>Ionic Clay</t>
  </si>
  <si>
    <t>Ambohimirahavavy</t>
  </si>
  <si>
    <t>Not Use</t>
  </si>
  <si>
    <t>Americano do Brasil</t>
  </si>
  <si>
    <t>Tonnage and Cu, Ni, Co, content from [65]. Also reported in [64].</t>
  </si>
  <si>
    <t>Dominican Republic</t>
  </si>
  <si>
    <t>Ampliacion Pueblo Viejo-La Lechoza</t>
  </si>
  <si>
    <t>Amurskoe</t>
  </si>
  <si>
    <t>Australia</t>
  </si>
  <si>
    <t>Anaconda</t>
  </si>
  <si>
    <t>Tonnage and Cu, Ag, Zn content from [64]</t>
  </si>
  <si>
    <t>Chile</t>
  </si>
  <si>
    <t>Andacollo</t>
  </si>
  <si>
    <t>Kyrgyzstan</t>
  </si>
  <si>
    <t>Andash</t>
  </si>
  <si>
    <t>Tonnage and Cu, Au content from [64]. Capacity from [160].</t>
  </si>
  <si>
    <t>Andersonville (Zone 18-24)</t>
  </si>
  <si>
    <t>Andina</t>
  </si>
  <si>
    <t>Anduramba</t>
  </si>
  <si>
    <t>Mexico</t>
  </si>
  <si>
    <t>Angangueo</t>
  </si>
  <si>
    <t>Construction Planned</t>
  </si>
  <si>
    <t>Angas</t>
  </si>
  <si>
    <t>Tonnage and Cu, Au, Ag, Pb, Zn content from [64]. Capacity from [160].</t>
  </si>
  <si>
    <t>Angico dos Das</t>
  </si>
  <si>
    <t>Resources tonnage and P2O5 grade from p15 of [137]. Use of conversion factor from P2O5 to P.</t>
  </si>
  <si>
    <t>Angilak-Lac Cinquante</t>
  </si>
  <si>
    <t>Sed.-hosted Pb-Zn</t>
  </si>
  <si>
    <t>Angouran</t>
  </si>
  <si>
    <t>Tonnage and Ag, Pb, Zn content from Table 6 of [76]</t>
  </si>
  <si>
    <t>Ankavan</t>
  </si>
  <si>
    <t>Ann Mason</t>
  </si>
  <si>
    <t>Antakena (Madrugador y Elenita)</t>
  </si>
  <si>
    <t>AntaKori-Sinchao</t>
  </si>
  <si>
    <t>Antamina</t>
  </si>
  <si>
    <t>Antapaccay</t>
  </si>
  <si>
    <t>Antas North/South</t>
  </si>
  <si>
    <t>Anthony</t>
  </si>
  <si>
    <t>Antilla</t>
  </si>
  <si>
    <t>Antler (Vendetta)</t>
  </si>
  <si>
    <t>Antucoya</t>
  </si>
  <si>
    <t>China</t>
  </si>
  <si>
    <t>Aolunhua</t>
  </si>
  <si>
    <t>64, 153</t>
  </si>
  <si>
    <t>Apliki</t>
  </si>
  <si>
    <t>Sb, Bi, Co, Cd, Se and Te content calculated using concentration from "T3. Proxy Calculations" in SI of [153] and tonnage reported in [64,65]. Cu grade is the same as the one reported in [64, 65].</t>
  </si>
  <si>
    <t>Ar Ridanyah</t>
  </si>
  <si>
    <t>Araguaia North / South</t>
  </si>
  <si>
    <t>Tonnage and Ni, Co, Fe content from [65]. Capacity from [160].</t>
  </si>
  <si>
    <t>Guyana</t>
  </si>
  <si>
    <t>Aranka</t>
  </si>
  <si>
    <t>Aranzazu</t>
  </si>
  <si>
    <t>Tonnage and Cu, Au, Ag content from [64]. Capacity from [160].</t>
  </si>
  <si>
    <t>57, 79, 168</t>
  </si>
  <si>
    <t>South America</t>
  </si>
  <si>
    <t>Araxá</t>
  </si>
  <si>
    <t>P content from Table 1 of [168], Nb grade of 2.5% from Table 1 of [168], prefered to the 1.9%, average value betwen hard rock and weathered ore from Table 3 of [57], as more recent data. Conversion factor from Nb2O5 to Nb: 0.7. Tonnage and individual REEs content from [79].</t>
  </si>
  <si>
    <t>Arctic-Suhanko</t>
  </si>
  <si>
    <t>Tonnage and Cu, Au, Ni, Pt, Pd, content from [65]. Also reported in [64].</t>
  </si>
  <si>
    <t>Norway</t>
  </si>
  <si>
    <t>Årdal</t>
  </si>
  <si>
    <t>Tonnage and Cu, Au, Pd content from [64]</t>
  </si>
  <si>
    <t>Area 55</t>
  </si>
  <si>
    <t>Tonnage and Cu, Ni, Co, Pb, content from [65]. Also reported in [64].</t>
  </si>
  <si>
    <t>Ariana</t>
  </si>
  <si>
    <t>Feasibility Complete</t>
  </si>
  <si>
    <t>Papua New Guinea</t>
  </si>
  <si>
    <t>Arie</t>
  </si>
  <si>
    <t>Cuba</t>
  </si>
  <si>
    <t>Arimao</t>
  </si>
  <si>
    <t>Arinteiro</t>
  </si>
  <si>
    <t>Aripuanã (Ambrex-Arex)</t>
  </si>
  <si>
    <t>Arista-El Aguila</t>
  </si>
  <si>
    <t>Arizaro</t>
  </si>
  <si>
    <t>Armanis-Sagamar</t>
  </si>
  <si>
    <t>Arraias</t>
  </si>
  <si>
    <t>Artana</t>
  </si>
  <si>
    <t>Mongolia</t>
  </si>
  <si>
    <t>Aryn NUUR</t>
  </si>
  <si>
    <t>As Safra</t>
  </si>
  <si>
    <t>Asarcik</t>
  </si>
  <si>
    <t>Ash Sha'ib</t>
  </si>
  <si>
    <t>Ash Shizm</t>
  </si>
  <si>
    <t>Ashele</t>
  </si>
  <si>
    <t>Ashio</t>
  </si>
  <si>
    <t>79, 160</t>
  </si>
  <si>
    <t>North America</t>
  </si>
  <si>
    <t>Ashram (Eldor)</t>
  </si>
  <si>
    <t>Tonnage and La, Ce, Pr, Nd, Sm, Eu, Gd, Tb, Dy, Ho, Er, Yb, Y content from [79]. Capacity from [160].</t>
  </si>
  <si>
    <t>Askot</t>
  </si>
  <si>
    <t>Eritrea</t>
  </si>
  <si>
    <t>Asmara-Adi Nefas</t>
  </si>
  <si>
    <t>Asmara-Adi Raffi (Adi Rassi)</t>
  </si>
  <si>
    <t>Asmara-Debarwa</t>
  </si>
  <si>
    <t>Asmara-Emba Derho</t>
  </si>
  <si>
    <t>Asoren</t>
  </si>
  <si>
    <t>Tonnage and Cu, Co, Zn content from [64]</t>
  </si>
  <si>
    <t>Bulgaria</t>
  </si>
  <si>
    <t>Assarel</t>
  </si>
  <si>
    <t>Oman</t>
  </si>
  <si>
    <t>Aswad</t>
  </si>
  <si>
    <t>73, 111</t>
  </si>
  <si>
    <t xml:space="preserve">Chile </t>
  </si>
  <si>
    <t>Atacama Salar Brine</t>
  </si>
  <si>
    <t>million m3</t>
  </si>
  <si>
    <t xml:space="preserve">Brine volume from Table S10 of [111] and composition from Table A2 of [103]. Capacity and Li efficiency from Table A2 of [103]. </t>
  </si>
  <si>
    <t>Atacocha</t>
  </si>
  <si>
    <t>Attunga</t>
  </si>
  <si>
    <t>Aurora</t>
  </si>
  <si>
    <t>Tonnage and Cu, Au, Ni, Pt, Pd content from [65]. Capacity from [160].</t>
  </si>
  <si>
    <t>Aurora_Peru</t>
  </si>
  <si>
    <t>Aurora_ZA</t>
  </si>
  <si>
    <t>Tonnage and Cu, Au, Ni, Pt, Pd content from [65]</t>
  </si>
  <si>
    <t>R13</t>
  </si>
  <si>
    <t>Aurukun</t>
  </si>
  <si>
    <t>Tonnage and Al content from [R13]</t>
  </si>
  <si>
    <t>Aurum-Tabaco</t>
  </si>
  <si>
    <t>Authier Lithium</t>
  </si>
  <si>
    <t>20.94 Mt Resources and 1.01% Li2O p6 of Sayona Mining Limited ASX - REVISED AUTHIER DFS SHOWS BOOST TO PROFITABILITY 2019, retrieved from https://minedocs.com/21/Authier-FS-11112019.pdf [2023-07-18]. Conversion factor from Li2O to Li: 0.4645.</t>
  </si>
  <si>
    <t>Avalon-Bulong</t>
  </si>
  <si>
    <t>C&amp;M</t>
  </si>
  <si>
    <t>Avangard</t>
  </si>
  <si>
    <t>Bolivia</t>
  </si>
  <si>
    <t>Avaroa</t>
  </si>
  <si>
    <t>Avebury</t>
  </si>
  <si>
    <t>Tonnage and Ni content from [65]. Capacity from [160].</t>
  </si>
  <si>
    <t>Avebury Mine –Zeehan (Slag)</t>
  </si>
  <si>
    <t>Tonnage and Ag, Pb, Zn, In content from [27]</t>
  </si>
  <si>
    <t>Avino</t>
  </si>
  <si>
    <t>Avoca</t>
  </si>
  <si>
    <t>Axe</t>
  </si>
  <si>
    <t>Northeast Pacific</t>
  </si>
  <si>
    <t>Axial Seamount @ Juan de Fuca Ridge</t>
  </si>
  <si>
    <t>Aya Aya</t>
  </si>
  <si>
    <t>Ayawilca</t>
  </si>
  <si>
    <t>Ayazmant</t>
  </si>
  <si>
    <t>Afghanistan</t>
  </si>
  <si>
    <t>Aynak</t>
  </si>
  <si>
    <t>Preproduction</t>
  </si>
  <si>
    <t>Aznalcollar</t>
  </si>
  <si>
    <t>Azulitas</t>
  </si>
  <si>
    <t>Tonnage and Cu, Au, Ag, Mo content from [64]</t>
  </si>
  <si>
    <t>Azulitas (La Azulita)</t>
  </si>
  <si>
    <t>B&amp;C Springs</t>
  </si>
  <si>
    <t>B26 East Zone</t>
  </si>
  <si>
    <t>B4-7 (Junior Lake)</t>
  </si>
  <si>
    <t>Tonnage and Cu, Au, Ni, Co, Pt, Pd content from [64]</t>
  </si>
  <si>
    <t>Ba</t>
  </si>
  <si>
    <t>Baal Gammon</t>
  </si>
  <si>
    <t>Tonnage and metals content from [64], except for In that was not reported: In content calculated using In grade reported in [58] (g In/t) multiplied by tonnage reported in  [64]. Capacity from [160].</t>
  </si>
  <si>
    <t>Babbit-Minnamax</t>
  </si>
  <si>
    <t>Tonnage and Cu, Ni, content from [65]. Also reported in [64].</t>
  </si>
  <si>
    <t>Back Forty</t>
  </si>
  <si>
    <t>Backviken</t>
  </si>
  <si>
    <t>Badaguan</t>
  </si>
  <si>
    <t>Bafokeng-Rasimone</t>
  </si>
  <si>
    <t>Tonnage and Cu, Au, Ni, Pt, Pd, Rh, Ru, Ir, content from [65]. Also reported in [64].. Capacity from [160].</t>
  </si>
  <si>
    <t>Bagdad</t>
  </si>
  <si>
    <t>Bagh Khoshk</t>
  </si>
  <si>
    <t>Indonesia</t>
  </si>
  <si>
    <t>Bahodopi</t>
  </si>
  <si>
    <t>Bahuerachi</t>
  </si>
  <si>
    <t>Romania</t>
  </si>
  <si>
    <t>Baia Borsa</t>
  </si>
  <si>
    <t>Baia Sprie</t>
  </si>
  <si>
    <t>Baimashi</t>
  </si>
  <si>
    <t>Baimazhai</t>
  </si>
  <si>
    <t>Bainamiao</t>
  </si>
  <si>
    <t>Baishan</t>
  </si>
  <si>
    <t>Baishiding</t>
  </si>
  <si>
    <t>Re and Mo grade from Table 1 of [58]</t>
  </si>
  <si>
    <t>Baishizhang</t>
  </si>
  <si>
    <t>Baituyinzi</t>
  </si>
  <si>
    <t>Baiyunshan</t>
  </si>
  <si>
    <t>Baizhangyan</t>
  </si>
  <si>
    <t>Guatemala</t>
  </si>
  <si>
    <t>Baja Verapaz</t>
  </si>
  <si>
    <t>Bajiazi</t>
  </si>
  <si>
    <t>Bajo de la Alumbrera-Bajo el Durazno</t>
  </si>
  <si>
    <t>Bakr Tau</t>
  </si>
  <si>
    <t>Tonnage and Cu, Au, Pb, Zn content from [64]</t>
  </si>
  <si>
    <t>Bakr-Tau</t>
  </si>
  <si>
    <t>Tonnage and Cu, Au, Pb, Zn, In content from [27]</t>
  </si>
  <si>
    <t>Bakubung (Ledig-Frischgewaagd)</t>
  </si>
  <si>
    <t>Bakýrçay</t>
  </si>
  <si>
    <t>Balak-5</t>
  </si>
  <si>
    <t>Balatoc</t>
  </si>
  <si>
    <t>Construction Started</t>
  </si>
  <si>
    <t>155, 156</t>
  </si>
  <si>
    <t>Guinea-Bissau</t>
  </si>
  <si>
    <t>Balaya &amp; Boé</t>
  </si>
  <si>
    <t>Tonnage for Balaya and Boé deposits is calculated as the total mineable reserves in Guinea reported in Table 1 of [156] (7400 Mt) minus reserves in other bauxite Guinea deposits reported in this dataset. Average of concentration of Balaya and Boé deposits reported in articles referenced in Table S1 of [155], which results in Al 24.7 wt. %, Fe 16.5 wt. %, Mn 316 ppm, Ga 62 ppm (use of conversion factors from Al2O3 to Al and Fe2O3 to Fe).</t>
  </si>
  <si>
    <t>Balazha</t>
  </si>
  <si>
    <t>Balcili-Yüksekoba</t>
  </si>
  <si>
    <t>Balcooma – Copper</t>
  </si>
  <si>
    <t>Tonnage and Cu, Au, Ag, Pb, Zn, In content from [27]</t>
  </si>
  <si>
    <t>Balcooma – Polymetallic/Zinc</t>
  </si>
  <si>
    <t>Balcooma-Surveyor-Dry River South</t>
  </si>
  <si>
    <t>Bald Butte</t>
  </si>
  <si>
    <t>Bald Mountain (Kirwin)</t>
  </si>
  <si>
    <t>Bali Lo (Bali Hi)</t>
  </si>
  <si>
    <t>Balikesir-Havran-Tepeoba</t>
  </si>
  <si>
    <t>157, 160</t>
  </si>
  <si>
    <t>vanadiferous titanomagnetite</t>
  </si>
  <si>
    <t>Balla Balla</t>
  </si>
  <si>
    <t>Table 1 of [157]. Capacity from [160].</t>
  </si>
  <si>
    <t>Ballyvergin</t>
  </si>
  <si>
    <t>Balta Plai</t>
  </si>
  <si>
    <t>Balta Tau</t>
  </si>
  <si>
    <t>Zambia</t>
  </si>
  <si>
    <t>Baluba (Center)</t>
  </si>
  <si>
    <t>Tonnage and Cu, Co content from [64]. Capacity from [160].</t>
  </si>
  <si>
    <t>Baluba East</t>
  </si>
  <si>
    <t>Tonnage and Cu, Co content from [64]</t>
  </si>
  <si>
    <t>Bama</t>
  </si>
  <si>
    <t>Advanced Exploration</t>
  </si>
  <si>
    <t>Bamboo Creek</t>
  </si>
  <si>
    <t>Bamboo Creek-Breens</t>
  </si>
  <si>
    <t>Cameroon</t>
  </si>
  <si>
    <t>Bamiléké Plateau 1</t>
  </si>
  <si>
    <t>Tonnage and Al, Ga content from "OFR2013-1272_Table 1.xlsx" of [3]. Deposit type is Laterite - Basalt</t>
  </si>
  <si>
    <t>Bamiléké Plateau 2</t>
  </si>
  <si>
    <t>Tonnage and Al, Ga content from "OFR2013-1272_Table 1.xlsx" of [3]. Deposit type is Laterite - Trachyte</t>
  </si>
  <si>
    <t>Bamskoe</t>
  </si>
  <si>
    <t>Ban Ban</t>
  </si>
  <si>
    <t>Laos</t>
  </si>
  <si>
    <t>Ban Houei Mo</t>
  </si>
  <si>
    <t>Vietnam</t>
  </si>
  <si>
    <t>Ban Phuc</t>
  </si>
  <si>
    <t>Tonnage and Cu, Ni, Co, Fe content from [64]</t>
  </si>
  <si>
    <t>Bangpu</t>
  </si>
  <si>
    <t>Congo-DRC</t>
  </si>
  <si>
    <t>Bangwe Est</t>
  </si>
  <si>
    <t>Banlashan</t>
  </si>
  <si>
    <t>Slovakia</t>
  </si>
  <si>
    <t>Banska Stiavnica 3-Slovinky</t>
  </si>
  <si>
    <t>Banwas Block</t>
  </si>
  <si>
    <t>Baogeda Ula</t>
  </si>
  <si>
    <t>Baogutu</t>
  </si>
  <si>
    <t>Baojiagou</t>
  </si>
  <si>
    <t>Barbara North</t>
  </si>
  <si>
    <t>Satellite</t>
  </si>
  <si>
    <t>Barbara-Lillymay</t>
  </si>
  <si>
    <t>Tonnage and Cu, Au, Ag, Co content from [64]</t>
  </si>
  <si>
    <t>Barda Gonzales</t>
  </si>
  <si>
    <t>Barnes Hill</t>
  </si>
  <si>
    <t>Barrambie</t>
  </si>
  <si>
    <t>Tonnage and Ti, V content from [157]. Capacity from [160].</t>
  </si>
  <si>
    <t>Barreal Seco</t>
  </si>
  <si>
    <t>Barreiro (Grota do Cirilo)</t>
  </si>
  <si>
    <t>Operating in 2032</t>
  </si>
  <si>
    <t>Mineral resources estimate and LiO2 grade (%) from Table 0-2 p38 of [105]</t>
  </si>
  <si>
    <t>Barrett</t>
  </si>
  <si>
    <t>Barrow Creek-Home of Bullion</t>
  </si>
  <si>
    <t>142, R16</t>
  </si>
  <si>
    <t>Barruecopardo</t>
  </si>
  <si>
    <t>Tonnage and W content from slide 14 of [R16]</t>
  </si>
  <si>
    <t>Barsuchiy Log</t>
  </si>
  <si>
    <t>Basantgarh</t>
  </si>
  <si>
    <t>Basay</t>
  </si>
  <si>
    <t>Başköy</t>
  </si>
  <si>
    <t>Bateman Bay</t>
  </si>
  <si>
    <t>Bathopele</t>
  </si>
  <si>
    <t>Tonnage and Cu, Au, Ni, Pt, Pd, Rh, Ru, Ir content from [64]</t>
  </si>
  <si>
    <t>Batong Buhay</t>
  </si>
  <si>
    <t>Batu Hijau</t>
  </si>
  <si>
    <t>Baultoff</t>
  </si>
  <si>
    <t>Myanmar (Burma)</t>
  </si>
  <si>
    <t>Bawdwin</t>
  </si>
  <si>
    <t>Feasibility Started</t>
  </si>
  <si>
    <t>Bayaguana-Cerro Kiosko</t>
  </si>
  <si>
    <t>Bayaguana-Cerro Verde</t>
  </si>
  <si>
    <t>Bayaguana-Doña Amanda</t>
  </si>
  <si>
    <t>Bayaguana-Doña Loretta</t>
  </si>
  <si>
    <t>Bayaguana-Loma Pesada/Anomaly B</t>
  </si>
  <si>
    <t>57, 79, 89, 84</t>
  </si>
  <si>
    <t>Bayan Obo</t>
  </si>
  <si>
    <t>Nb2O5 grade of 0.1859% from Table 3 of [57], is a more recent estimate than the NbO5 grade of 0.1% from Table 1 of [170]. Tonnage and individual REE content from [79]. Bayan Obo REEs recovery rate (51%) from [84]. Mining capacity from [89].</t>
  </si>
  <si>
    <t>Bear Lodge</t>
  </si>
  <si>
    <t>Bear-Lagomarsino</t>
  </si>
  <si>
    <t>Beatriz</t>
  </si>
  <si>
    <t>Beavertown</t>
  </si>
  <si>
    <t>Beberibe</t>
  </si>
  <si>
    <t>Bedford Hill</t>
  </si>
  <si>
    <t>Beeshoek</t>
  </si>
  <si>
    <t>Mineral Resources from p98 of [122]: 84.45 Mt  (measured) + 9 Mt (indicated) +  2.5 Mt (inferred)</t>
  </si>
  <si>
    <t>Beiya</t>
  </si>
  <si>
    <t>Tonnage and Cu, Au, Ag, Pb, Zn, Fe content from [64]</t>
  </si>
  <si>
    <t>Belara</t>
  </si>
  <si>
    <t>Bell</t>
  </si>
  <si>
    <t>Bell Moly</t>
  </si>
  <si>
    <t>Jamaica</t>
  </si>
  <si>
    <t>Bellas Gate</t>
  </si>
  <si>
    <t>Ben Hur-John Hill</t>
  </si>
  <si>
    <t>Tonnage and Cu, Ag, Mo content from [64]</t>
  </si>
  <si>
    <t>Ben Lomond</t>
  </si>
  <si>
    <t>Ben Mohr</t>
  </si>
  <si>
    <t>Benbow</t>
  </si>
  <si>
    <t>Bend</t>
  </si>
  <si>
    <t>Benkala-South Benkala (Benqala)</t>
  </si>
  <si>
    <t>Bentley</t>
  </si>
  <si>
    <t>Berenguela</t>
  </si>
  <si>
    <t>Tonnage and Cu, Ag content from [64]. Capacity from [160].</t>
  </si>
  <si>
    <t>Berg (Canada)</t>
  </si>
  <si>
    <t>Berg (South Africa)</t>
  </si>
  <si>
    <t>Tonnage and Cu, Au, Ni, Pt, Pd, Rh, Ru, Ir content from [64]. Also reported in [65]. Capacity from [160].</t>
  </si>
  <si>
    <t>Berlin</t>
  </si>
  <si>
    <t>Tonnage and Mo, Re content from [58]. Capacity from [160].</t>
  </si>
  <si>
    <t>31, 134</t>
  </si>
  <si>
    <t xml:space="preserve">Philippines </t>
  </si>
  <si>
    <t>Berong</t>
  </si>
  <si>
    <t>Tonnage and Co content from [31]. Deposit also reported in [134].</t>
  </si>
  <si>
    <t>Beruang Kanan</t>
  </si>
  <si>
    <t>Besshoky</t>
  </si>
  <si>
    <t>Beutong</t>
  </si>
  <si>
    <t>Bhimatangar</t>
  </si>
  <si>
    <t>Bhukia</t>
  </si>
  <si>
    <t>Bico de Pedra</t>
  </si>
  <si>
    <t>Bidjovagge</t>
  </si>
  <si>
    <t>151, R19</t>
  </si>
  <si>
    <t>Bielsdown</t>
  </si>
  <si>
    <t>Indicated and Inferred resources and Sb grade from [R19]</t>
  </si>
  <si>
    <t>Big Ben</t>
  </si>
  <si>
    <t>Big Bull</t>
  </si>
  <si>
    <t>Big Hill</t>
  </si>
  <si>
    <t>Big Onion</t>
  </si>
  <si>
    <t>Big Stubby</t>
  </si>
  <si>
    <t>Bigstone</t>
  </si>
  <si>
    <t>Bijiashan</t>
  </si>
  <si>
    <t>Bilbao</t>
  </si>
  <si>
    <t>Bilugangan</t>
  </si>
  <si>
    <t>Binabase-Bawone</t>
  </si>
  <si>
    <t>Zimbabwe</t>
  </si>
  <si>
    <t>Bindura (Trojan-Shangani-Hunter's Road)</t>
  </si>
  <si>
    <t>C&amp;M?</t>
  </si>
  <si>
    <t>Bingham Canyon</t>
  </si>
  <si>
    <t>Bingham Canyon/Kennecott Copper Mine</t>
  </si>
  <si>
    <t>Tonnage and Cu, Au, Ag, In content from [27]</t>
  </si>
  <si>
    <t>Binti Binti</t>
  </si>
  <si>
    <t>Birch Lake</t>
  </si>
  <si>
    <t>Birgilda</t>
  </si>
  <si>
    <t>Birtavarre</t>
  </si>
  <si>
    <t>Bisha</t>
  </si>
  <si>
    <t>Expansion</t>
  </si>
  <si>
    <t>Bisha-Hambok</t>
  </si>
  <si>
    <t>Bisha-Harena</t>
  </si>
  <si>
    <t>Bisha-Northwest</t>
  </si>
  <si>
    <t>Bismark</t>
  </si>
  <si>
    <t>Bjurliden</t>
  </si>
  <si>
    <t>Bjurtrask (Norra-Södra)</t>
  </si>
  <si>
    <t>Black Butte-Johnyy Lee</t>
  </si>
  <si>
    <t>Black Hills-North Monger</t>
  </si>
  <si>
    <t>Black Mountain (Deeps-Swartberg)</t>
  </si>
  <si>
    <t>Tonnage and Cu, Ag, Pb, Zn content from [64]. Annual milling capacity from [160].</t>
  </si>
  <si>
    <t>Black Mountain (Kennon-Southeast)</t>
  </si>
  <si>
    <t>Black Mountain-Gamsberg</t>
  </si>
  <si>
    <t>Tonnage and Pb, Zn content From Table 5 of [76]</t>
  </si>
  <si>
    <t>Black Rock (Nchwaning, Gloria and Koppie)</t>
  </si>
  <si>
    <t>Operating until 2051</t>
  </si>
  <si>
    <t>Mineral Resources from p97 of [122]. Also reported in [178].</t>
  </si>
  <si>
    <t>Black Swan-Silver Swan</t>
  </si>
  <si>
    <t>Tonnage and Cu, Ni, Co content from [65]. Capacity from [160].</t>
  </si>
  <si>
    <t>Hydro. &amp; volc.</t>
  </si>
  <si>
    <t>Blackbird (district)</t>
  </si>
  <si>
    <t>Krasnoyarsk</t>
  </si>
  <si>
    <t>Blagodatnoye</t>
  </si>
  <si>
    <t>Blanco Y Negro (ByN)</t>
  </si>
  <si>
    <t>Bleikvassli</t>
  </si>
  <si>
    <t>Haiti</t>
  </si>
  <si>
    <t>Blondin</t>
  </si>
  <si>
    <t>Blue Caribou</t>
  </si>
  <si>
    <t>Blue Hill</t>
  </si>
  <si>
    <t>Blue Lake</t>
  </si>
  <si>
    <t>Tonnage and Cu, Ni, Pt, Pd, content from [65]. Also reported in [64].</t>
  </si>
  <si>
    <t>Blue Moon</t>
  </si>
  <si>
    <t>Blue Ridge</t>
  </si>
  <si>
    <t>151, R49, 160</t>
  </si>
  <si>
    <t>Ferrocolumbite </t>
  </si>
  <si>
    <t>Blue River/Verity</t>
  </si>
  <si>
    <t>Identified thanks to [151]. Tonnage and Nb, Ta from [R49].. Capacity from [160].</t>
  </si>
  <si>
    <t>Greenland</t>
  </si>
  <si>
    <t>Blyklippen</t>
  </si>
  <si>
    <t>Bobby's Pond</t>
  </si>
  <si>
    <t>Bobcat Gulch</t>
  </si>
  <si>
    <t>Boddington</t>
  </si>
  <si>
    <t>France</t>
  </si>
  <si>
    <t>Bodennec</t>
  </si>
  <si>
    <t>Boé 1</t>
  </si>
  <si>
    <t>Prospect</t>
  </si>
  <si>
    <t>Tonnage and Al, Ga content from [3]</t>
  </si>
  <si>
    <t>Boé 2</t>
  </si>
  <si>
    <t>Bohemia Basin (Basin-Takanis-Flapjack)</t>
  </si>
  <si>
    <t>Bohtang-Rangpo</t>
  </si>
  <si>
    <t>Boikgantsho</t>
  </si>
  <si>
    <t>Tonnage and Cu, Au, Ni, Pt, Pd, Rh content from [64]</t>
  </si>
  <si>
    <t>Bokai North/South</t>
  </si>
  <si>
    <t>Bokai North/South (Todal)</t>
  </si>
  <si>
    <t>Tonnage and Cu, Au, Ni, Pt, Pd, Rh content from [65]</t>
  </si>
  <si>
    <t>Alkaline granite</t>
  </si>
  <si>
    <t>BokanMountain (Bokan-Dotson Ridge)</t>
  </si>
  <si>
    <t>Tonnage and La, Ce, Pr, Nd, Sm, Eu, Gd, Tb, Dy, Ho, Er, Tm, Yb, Lu, Y content from [79]. No other element reported in Mineral Resources estimates. Capacity : "mined at a rate of 1,500t a day."  retrieved from [https://www.mining-technology.com/projects/bokan-dotson-ridge-rare-earth-element-project-southeast-alaska/][17/08/2023]</t>
  </si>
  <si>
    <t>Bokoni-Ga Phasha</t>
  </si>
  <si>
    <t>Tonnage and Cu, Au, Ni, Pt, Pd, Rh, Ru, Ir, content from [65]. Also reported in [64].</t>
  </si>
  <si>
    <t>Bolcana (Bolcana Troita)</t>
  </si>
  <si>
    <t>Boliden Group</t>
  </si>
  <si>
    <t>Bolivar</t>
  </si>
  <si>
    <t>Bolong</t>
  </si>
  <si>
    <t>Bom Jardim de Goiás</t>
  </si>
  <si>
    <t>Bomber (Cook Lake)</t>
  </si>
  <si>
    <t>Bon Accord-Segalla</t>
  </si>
  <si>
    <t>Bonanza</t>
  </si>
  <si>
    <t>Bond Creek</t>
  </si>
  <si>
    <t>Bondar-e-Hanza</t>
  </si>
  <si>
    <t>Boneng Lobo</t>
  </si>
  <si>
    <t>137, 160</t>
  </si>
  <si>
    <t>Bonfim</t>
  </si>
  <si>
    <t>Resources tonnage and P2O5 grade from p15 of [137]. Use of conversion factor from P2O5 to P.. Capacity from [160].</t>
  </si>
  <si>
    <t>151, R30, 160</t>
  </si>
  <si>
    <t>Bonnie Claire</t>
  </si>
  <si>
    <t>Resource estimate (inferred) and Li grade from Table 1-1: Bonnie Claire Statement of Mineral Resource p20 of [R30]. Capacity from [160].</t>
  </si>
  <si>
    <t>Boomerang-Domino (Tulks South)</t>
  </si>
  <si>
    <t>Booysendal North / South</t>
  </si>
  <si>
    <t>Tonnage and Cu, Au, Ni, Pt, Pd, Rh, Ru, Ir content from [64]. Capacity from [160].</t>
  </si>
  <si>
    <t>Booysendal North / South-Everest</t>
  </si>
  <si>
    <t>Bor</t>
  </si>
  <si>
    <t>Borcka</t>
  </si>
  <si>
    <t>Borly</t>
  </si>
  <si>
    <t>31, 134, 160</t>
  </si>
  <si>
    <t xml:space="preserve">SSH </t>
  </si>
  <si>
    <t>Bornite</t>
  </si>
  <si>
    <t>Tonnage and Co content from [31]. Deposit also reported in [134].. Capacity from [160].</t>
  </si>
  <si>
    <t>Nicaragua</t>
  </si>
  <si>
    <t>Borosi Group-Rosita Stockpiles</t>
  </si>
  <si>
    <t>Borosi Group-Rosita Tailings</t>
  </si>
  <si>
    <t>Borovik</t>
  </si>
  <si>
    <t>Borska Reka</t>
  </si>
  <si>
    <t>BOSS Mining</t>
  </si>
  <si>
    <t>Boss Mountain</t>
  </si>
  <si>
    <t>Boss-Bixby</t>
  </si>
  <si>
    <t>Botilao</t>
  </si>
  <si>
    <t>Botolan</t>
  </si>
  <si>
    <t>Bou Azzer (district)</t>
  </si>
  <si>
    <t>Bou-Azzer</t>
  </si>
  <si>
    <t>Tonnage and Au, Ni, Co content from [65]. Capacity from [160].</t>
  </si>
  <si>
    <t>R20</t>
  </si>
  <si>
    <t>Bouba Plateau</t>
  </si>
  <si>
    <t>"Bouba plateaux resource estimate " p 66 of [R20]</t>
  </si>
  <si>
    <t>Burkina Faso</t>
  </si>
  <si>
    <t>Boulsa-Sartenga</t>
  </si>
  <si>
    <t>Bouskour</t>
  </si>
  <si>
    <t>Boylen</t>
  </si>
  <si>
    <t>Bozshakol (Boshekul)</t>
  </si>
  <si>
    <t>Bozymchak (Boz Emchek)</t>
  </si>
  <si>
    <t>Brabant Lake</t>
  </si>
  <si>
    <t>Bracemac-McLeod</t>
  </si>
  <si>
    <t xml:space="preserve">Brännorna </t>
  </si>
  <si>
    <t>Tonnage and Cu, Ni, Co content from [64]</t>
  </si>
  <si>
    <t>Breves</t>
  </si>
  <si>
    <t>Hydrothermal/IOCG (Tailings)</t>
  </si>
  <si>
    <t>Brightlands Milo</t>
  </si>
  <si>
    <t>Tonnage and La, Ce, Pr, Nd, Sm, Gd, Dy, Er, Yb, Y content from [79]</t>
  </si>
  <si>
    <t>Venezuela</t>
  </si>
  <si>
    <t>Brisas</t>
  </si>
  <si>
    <t>Brits</t>
  </si>
  <si>
    <t>Tonnage and V grade from Table 1 of [157]</t>
  </si>
  <si>
    <t>Alkaline rock</t>
  </si>
  <si>
    <t>Brockman</t>
  </si>
  <si>
    <t>Tonnage and La, Ce, Nd, Sm, Eu, Tb, Ho, Yb, Lu, Y content from [79]. Capacity from [160].</t>
  </si>
  <si>
    <t>27, 140, 160</t>
  </si>
  <si>
    <t>Broken Hill (Main)</t>
  </si>
  <si>
    <t>Tonnage and Ag, Pb, Zn, In from [27]. Bi grade from SI1 of [140]. Capacity from [160].</t>
  </si>
  <si>
    <t>27, 140</t>
  </si>
  <si>
    <t>Broken Hill (Rasp)</t>
  </si>
  <si>
    <t>Tonnage and Ag, Pb, Zn, In from [27]. Bi grade from SI1 of [140].</t>
  </si>
  <si>
    <t>151, R37, 160</t>
  </si>
  <si>
    <t>Broken Hill (Thackaringa)</t>
  </si>
  <si>
    <t>(Measured+indicated+inferred) 118 Mt @ 687ppm Co and 133ppm Ni [R37]. Capacity from [160].</t>
  </si>
  <si>
    <t>Mid-Atlantic Ridge</t>
  </si>
  <si>
    <t>Broken Spur</t>
  </si>
  <si>
    <t>Brompton</t>
  </si>
  <si>
    <t>Bronson Slope-Inel (polymet)</t>
  </si>
  <si>
    <t>Bronson Slope-Iskut (AuCu)</t>
  </si>
  <si>
    <t>Brown's / Brown's East</t>
  </si>
  <si>
    <t>Tonnage and Cu, Ag, Ni, Co, Pb content from [64]</t>
  </si>
  <si>
    <t>Hydrothermal/IOCG</t>
  </si>
  <si>
    <t>Browns Range (Wolverine)</t>
  </si>
  <si>
    <t>Tonnage and La, Ce, Pr, Nd, Sm, Eu, Gd, Tb, Dy, Ho, Er, Tm, Yb, Lu, Y content from [79]. "annual milling capacity 2,6 Mt" retrieved from [https://miningdataonline.com/property/624/Tanami-Mine.aspx#Processing][16/08/2023]</t>
  </si>
  <si>
    <t>Browns Reef</t>
  </si>
  <si>
    <t>Brown's-Brown's East</t>
  </si>
  <si>
    <t>Tonnage and Cu, Ag, Ni, Co, Pb, Zn content from [65]</t>
  </si>
  <si>
    <t>Brujulina</t>
  </si>
  <si>
    <t>Brunswick 12-Bathurst</t>
  </si>
  <si>
    <t>Tonnage and Cu, Ag, Pb, Zn, In content from [27]</t>
  </si>
  <si>
    <t>Bruvann (Råna)</t>
  </si>
  <si>
    <t>Tonnage and Cu, Ni, Co content from [65]</t>
  </si>
  <si>
    <t>BT</t>
  </si>
  <si>
    <t>Macedonia</t>
  </si>
  <si>
    <t>Bučim</t>
  </si>
  <si>
    <t>Bucium-Tarnita</t>
  </si>
  <si>
    <t>Buckingham-Copper Basin</t>
  </si>
  <si>
    <t>Tonnage and Cu, Mo content from [58]. Re extrapolated estimate from Table S6 of [58]. Also reported in [64] as "Buckingham-Copper Basin (Nevada)".</t>
  </si>
  <si>
    <t>Bucko Lake</t>
  </si>
  <si>
    <t>Tonnage and Cu, Au, Ni, Co, Pt, Pd, content from [65]. Also reported in [64].. Capacity from [160].</t>
  </si>
  <si>
    <t>Buckton-Buckton South</t>
  </si>
  <si>
    <t>Tonnage and Cu, Ni, Co, Mo, U content from [65]</t>
  </si>
  <si>
    <t>Buenavista del Cobre (Cananea)</t>
  </si>
  <si>
    <t>Buenavista Zinc</t>
  </si>
  <si>
    <t>Bugdainskoye</t>
  </si>
  <si>
    <t>Bulagidun</t>
  </si>
  <si>
    <t>Buli</t>
  </si>
  <si>
    <t>Tanzania</t>
  </si>
  <si>
    <t>Bulyanhulu</t>
  </si>
  <si>
    <t>Limited Production</t>
  </si>
  <si>
    <t>Kenya</t>
  </si>
  <si>
    <t>Bumbo</t>
  </si>
  <si>
    <t>Bumolo</t>
  </si>
  <si>
    <t>Bunmahon</t>
  </si>
  <si>
    <t>Bunsås</t>
  </si>
  <si>
    <t>Buribay</t>
  </si>
  <si>
    <t>Tonnage and Cu, Au, Ag, Co, Zn, Se, Te content from [154]</t>
  </si>
  <si>
    <t>Burns Peak</t>
  </si>
  <si>
    <t>Burpala</t>
  </si>
  <si>
    <t>Bursi</t>
  </si>
  <si>
    <t>Buruktal</t>
  </si>
  <si>
    <t>Botswana</t>
  </si>
  <si>
    <t>Bushman Group</t>
  </si>
  <si>
    <t>Bushranger</t>
  </si>
  <si>
    <t>Butte Group</t>
  </si>
  <si>
    <t>Buttle Lake-Price</t>
  </si>
  <si>
    <t>Buttle Lake-Trumpeter</t>
  </si>
  <si>
    <t>Buzwagi</t>
  </si>
  <si>
    <t>Byro East</t>
  </si>
  <si>
    <t>Bystrinskoe</t>
  </si>
  <si>
    <t>Tonnage and Cu, Au, Ag, Ni, Co, Pt, Pd, Rh content from [64]</t>
  </si>
  <si>
    <t>Bystrinsko-Shirinskoye</t>
  </si>
  <si>
    <t>Bystrinskoye</t>
  </si>
  <si>
    <t>Tonnage and Cu, Au, Ag, Fe content from [64]. Capacity from [160].</t>
  </si>
  <si>
    <t>Poland</t>
  </si>
  <si>
    <t>Bytom Odrzański</t>
  </si>
  <si>
    <t>C.O.D.-Kingman Tailings</t>
  </si>
  <si>
    <t>Caboclo dos Mangueiros</t>
  </si>
  <si>
    <t>Caçapava do Sul (Cu only)</t>
  </si>
  <si>
    <t>Angola</t>
  </si>
  <si>
    <t>Cachoeiras de Binga</t>
  </si>
  <si>
    <t>Cadia East</t>
  </si>
  <si>
    <t>Cadia Hill</t>
  </si>
  <si>
    <t>Cadillac Creek-Mid Canada/Orenada Zone 1</t>
  </si>
  <si>
    <t>Cagdianao (GFH)</t>
  </si>
  <si>
    <t>Tonnage and Ni, Fe content from [65]. Capacity from [160].</t>
  </si>
  <si>
    <t>Cagdianao (NAC)</t>
  </si>
  <si>
    <t>Tonnage and Ni, Fe content from [65]</t>
  </si>
  <si>
    <t>Caicayén</t>
  </si>
  <si>
    <t>Cajálbana</t>
  </si>
  <si>
    <t>Puerto Rico</t>
  </si>
  <si>
    <t>Cala Abajo</t>
  </si>
  <si>
    <t>Italy</t>
  </si>
  <si>
    <t>Calabona</t>
  </si>
  <si>
    <t>Çaldag˘</t>
  </si>
  <si>
    <t>Project</t>
  </si>
  <si>
    <t>Caledonia (Cascade)</t>
  </si>
  <si>
    <t>Calico Peak</t>
  </si>
  <si>
    <t>California</t>
  </si>
  <si>
    <t>Calingiri</t>
  </si>
  <si>
    <t>Camaguey</t>
  </si>
  <si>
    <t>Camelback Bore East</t>
  </si>
  <si>
    <t>Camp Dome (17 Mile Hill)</t>
  </si>
  <si>
    <t>Campana Mahuida</t>
  </si>
  <si>
    <t>Campiglia</t>
  </si>
  <si>
    <t>Campo Morado / G-9</t>
  </si>
  <si>
    <t>Canalask-Onion</t>
  </si>
  <si>
    <t>Cañariaco Norte</t>
  </si>
  <si>
    <t>Canbelego</t>
  </si>
  <si>
    <t>Candelaria-Ojos del Salado</t>
  </si>
  <si>
    <t>Canfield Dome</t>
  </si>
  <si>
    <t>Canicanian</t>
  </si>
  <si>
    <t>Cannivan Gulch (Cannivan Creek)</t>
  </si>
  <si>
    <t>Caosiyao</t>
  </si>
  <si>
    <t>Captain</t>
  </si>
  <si>
    <t>Tonnage and Cu, Au, Co content from [64]</t>
  </si>
  <si>
    <t>Carguaicollo</t>
  </si>
  <si>
    <t>Tonnage and In content from [27]. Capacity from [160].</t>
  </si>
  <si>
    <t>Caribou</t>
  </si>
  <si>
    <t>Caribou Dome (Denali)</t>
  </si>
  <si>
    <t>Carl Creek</t>
  </si>
  <si>
    <t>Carlota</t>
  </si>
  <si>
    <t>Residual Production</t>
  </si>
  <si>
    <t>Carlow Castle-Carlow Castle South</t>
  </si>
  <si>
    <t>Carmacks-Williams Creek</t>
  </si>
  <si>
    <t>Carmen</t>
  </si>
  <si>
    <t>Carmi</t>
  </si>
  <si>
    <t>65, 64</t>
  </si>
  <si>
    <t>Carr Boyd</t>
  </si>
  <si>
    <t>Tonnage and Cu, Ni content from [65]. Also reported in [64] as "Carr Boyd Rocks".</t>
  </si>
  <si>
    <t>Carrascal</t>
  </si>
  <si>
    <t>Carson No. 9</t>
  </si>
  <si>
    <t>Cascada</t>
  </si>
  <si>
    <t>Caserones</t>
  </si>
  <si>
    <t>Cash</t>
  </si>
  <si>
    <t>Cashin</t>
  </si>
  <si>
    <t>Casiguran</t>
  </si>
  <si>
    <t>Casino</t>
  </si>
  <si>
    <t>Caspiche (Cu-Au-Ag only)</t>
  </si>
  <si>
    <t>Casseus-Meme</t>
  </si>
  <si>
    <t>Castillo Buitron</t>
  </si>
  <si>
    <t>Casualidad-Virgo</t>
  </si>
  <si>
    <t>Cat Lake-New Manitoba</t>
  </si>
  <si>
    <t>Cataguases 1</t>
  </si>
  <si>
    <t>Tonnage and Al, Ga content from "OFR2013-1272_Table 1.xlsx" of [3]. Deposit type is Laterite - Amphibole-biotite gneiss</t>
  </si>
  <si>
    <t>Cataguases 2</t>
  </si>
  <si>
    <t>Tonnage and Al, Ga content from "OFR2013-1272_Table 1.xlsx" of [3]. Deposit type is Laterite - Garnet gneiss</t>
  </si>
  <si>
    <t>Cataguases 3</t>
  </si>
  <si>
    <t>Tonnage and Al, Ga content from "OFR2013-1272_Table 1.xlsx" of [3]. Deposit type is Laterite - Biotite gneiss</t>
  </si>
  <si>
    <t>Cataguases 4</t>
  </si>
  <si>
    <t>Tonnage and Al, Ga content from "OFR2013-1272_Table 1.xlsx" of [3]. Deposit type is Laterite - Amphibolite</t>
  </si>
  <si>
    <t>79, 168</t>
  </si>
  <si>
    <t>Catalão I (Carbonatite)</t>
  </si>
  <si>
    <t>"This deposit is in the first place a niobium (columbium)/phosphor mine and produces minor quantities of REE (cerium (Ce)) and titanium (Ti)." p18 of [158]; 10.48% P2O5, 1.8% Nb2O5 10% TiO2 from Table 2.1 p22 of [158]. Info capacity 2019 "Plant annual capcity 1Mt" retrieved from [https://miningdataonline.com/property/1323/Pilar-Mine.aspx#Costs][27/07/2023]</t>
  </si>
  <si>
    <t>57, 137</t>
  </si>
  <si>
    <t>Catalão I (Igneous phosphate)</t>
  </si>
  <si>
    <t>57, 137, 138</t>
  </si>
  <si>
    <t>Catalão II</t>
  </si>
  <si>
    <t>Resources tonnage and P2O5 grade from p15 of [137]. Use of conversion factor from P2O5 to P. Nb2O5 grade of 1,15% from inferred resources considered as conservative estimate as higher estimate (1,52%) reported for Morro do Padre zone in Catalao II complex, from [138]).</t>
  </si>
  <si>
    <t>Catface</t>
  </si>
  <si>
    <t>Catheart Mountain</t>
  </si>
  <si>
    <t>Cavalier</t>
  </si>
  <si>
    <t>Cave Peak</t>
  </si>
  <si>
    <t>Cavnic-Boldut</t>
  </si>
  <si>
    <t>Cawse</t>
  </si>
  <si>
    <t>Çayeli</t>
  </si>
  <si>
    <t>Cedar Bay</t>
  </si>
  <si>
    <t>Centinela</t>
  </si>
  <si>
    <t>Central Region-Balkhash Complex</t>
  </si>
  <si>
    <t>Centro 118</t>
  </si>
  <si>
    <t>Cerattepe (Kafkasor)</t>
  </si>
  <si>
    <t>Cerova-Cementacija 1</t>
  </si>
  <si>
    <t>Cerro Amarillo</t>
  </si>
  <si>
    <t>Cerro Casale</t>
  </si>
  <si>
    <t>Panama</t>
  </si>
  <si>
    <t>Cerro Chorcha</t>
  </si>
  <si>
    <t>Cerro Colorado (Chile)</t>
  </si>
  <si>
    <t>Cerro Colorado (Panama)</t>
  </si>
  <si>
    <t>Cerro Colorado (Peru)</t>
  </si>
  <si>
    <t>Cerro Corona</t>
  </si>
  <si>
    <t>Cerro de Maimón</t>
  </si>
  <si>
    <t>58, 64, 76, 160</t>
  </si>
  <si>
    <t>Cerro de Pasco</t>
  </si>
  <si>
    <t>Cerro del Gallo</t>
  </si>
  <si>
    <t>Cerro Granito</t>
  </si>
  <si>
    <t>Cerro Lindo</t>
  </si>
  <si>
    <t xml:space="preserve">Colombia </t>
  </si>
  <si>
    <t xml:space="preserve">Cerro Matoso </t>
  </si>
  <si>
    <t>Cerro Negro</t>
  </si>
  <si>
    <t>Cerro Samenta</t>
  </si>
  <si>
    <t>Cerro Verde</t>
  </si>
  <si>
    <t>Cevizlidere</t>
  </si>
  <si>
    <t>Chadine</t>
  </si>
  <si>
    <t>Chagandersi</t>
  </si>
  <si>
    <t>Chaganhua</t>
  </si>
  <si>
    <t>Chah-Firuzeh</t>
  </si>
  <si>
    <t>Chakola-Harnett Central</t>
  </si>
  <si>
    <t>Chalchihuites</t>
  </si>
  <si>
    <t>Chalukou</t>
  </si>
  <si>
    <t>Tonnage and Mo, Re content from [58]</t>
  </si>
  <si>
    <t>Chambishi (Main)</t>
  </si>
  <si>
    <t>Chambishi (Southeast)</t>
  </si>
  <si>
    <t>Chambishi (West)</t>
  </si>
  <si>
    <t>Chambishi Cu-Co Tailings</t>
  </si>
  <si>
    <t>Chandamari-Kolihan</t>
  </si>
  <si>
    <t>Chang'an / Tongchang</t>
  </si>
  <si>
    <t xml:space="preserve">Tonnage and Cu, Au, Mo content from [58]. Also reported in [64]. Re extrapolated estimate from Table S6 of [58]. </t>
  </si>
  <si>
    <t>Chaonihuduge</t>
  </si>
  <si>
    <t>Chapada</t>
  </si>
  <si>
    <t>151, R50</t>
  </si>
  <si>
    <t>Chapadao (Brazil Mine area II)</t>
  </si>
  <si>
    <t>Mineral Resources statement of Brazil Mine area II p44 of [R50]</t>
  </si>
  <si>
    <t>Chapi</t>
  </si>
  <si>
    <t>Charcas-Las Eulalias</t>
  </si>
  <si>
    <t>Charcas-Santa Rosa</t>
  </si>
  <si>
    <t>Charlestown</t>
  </si>
  <si>
    <t>Chashinskoye Tailings</t>
  </si>
  <si>
    <t>Chatyrkul</t>
  </si>
  <si>
    <t>Ecuador</t>
  </si>
  <si>
    <t>Chaucha</t>
  </si>
  <si>
    <t>Chavara (Kerala)</t>
  </si>
  <si>
    <t>Tonnage and La, Ce, Pr, Nd, Sm, Y content from [79]. Capacity"Capacity: 4000 mt ore/day and Operating Days Per Year: 312" retrieved from [https://thediggings.com/mines/usgs10256189][16/08/2023]</t>
  </si>
  <si>
    <t>Chebache</t>
  </si>
  <si>
    <t>Chehugou</t>
  </si>
  <si>
    <t>Chelopech</t>
  </si>
  <si>
    <t>Chengmenshan</t>
  </si>
  <si>
    <t>Re grade from Table 1 of [58]. Ore tonnage and Cu, Au, Ag, Mo content from [64]. Capacity from [160]. Te content of 5571 tons reported in section 3.3 of [179], which refer to another article but which seems inaccessible, so we could not include its content in this dataset.</t>
  </si>
  <si>
    <t>Chenjiamiao</t>
  </si>
  <si>
    <t>Cheowa-Chayinda-Chalimbana</t>
  </si>
  <si>
    <t>Chépica-Salvadora</t>
  </si>
  <si>
    <t xml:space="preserve">Cheremshanskoe </t>
  </si>
  <si>
    <t>Chernogorskoe</t>
  </si>
  <si>
    <t>Tonnage and Cu, Au, Ag, Ni, Co, Te, Pt, Pd, Rh content from [64]</t>
  </si>
  <si>
    <t>Chernogorskoye</t>
  </si>
  <si>
    <t>R18, 160</t>
  </si>
  <si>
    <t>Chertovo Koryto</t>
  </si>
  <si>
    <t>"Comparison of Polyus Mineral Resources Estimates as at 31 December 2022 and as at 31 December 2021" p31 of [R18]. Capacity from [160].</t>
  </si>
  <si>
    <t>Chessy-les-Mines</t>
  </si>
  <si>
    <t>Chester</t>
  </si>
  <si>
    <t>Chibuluma South</t>
  </si>
  <si>
    <t>Chieftains Plain-Walhalla</t>
  </si>
  <si>
    <t>Chifupu</t>
  </si>
  <si>
    <t>Chilito</t>
  </si>
  <si>
    <t>Chillagoe-Griffiths Hill</t>
  </si>
  <si>
    <t>Chillagoe-King Vol</t>
  </si>
  <si>
    <t>Chillagoe-Mungana/Mungana Deeps</t>
  </si>
  <si>
    <t>Chillagoe-Orient</t>
  </si>
  <si>
    <t>Chillagoe-Red Cap (Penzance-Queenslader-Morrisons)</t>
  </si>
  <si>
    <t>Chillagoe-Red Dome</t>
  </si>
  <si>
    <t>Chillagoe-Victoria Main/South</t>
  </si>
  <si>
    <t>Chilu</t>
  </si>
  <si>
    <t>Chimashan</t>
  </si>
  <si>
    <t>Chimbedia</t>
  </si>
  <si>
    <t>Taiwan</t>
  </si>
  <si>
    <t>Chimei</t>
  </si>
  <si>
    <t>Malawi</t>
  </si>
  <si>
    <t>Chimimbe Hill</t>
  </si>
  <si>
    <t>Tonnage and Ni, Co, Cr content from [65]</t>
  </si>
  <si>
    <t>Chinaman's Creek</t>
  </si>
  <si>
    <t>Chino (Santa Rita)</t>
  </si>
  <si>
    <t>Chironde</t>
  </si>
  <si>
    <t>Chongjiang</t>
  </si>
  <si>
    <t>Chontash</t>
  </si>
  <si>
    <t>Christmas</t>
  </si>
  <si>
    <t>Chu</t>
  </si>
  <si>
    <t>Chu Chua</t>
  </si>
  <si>
    <t>Chuankou</t>
  </si>
  <si>
    <t>Tonnage and W content from [151]</t>
  </si>
  <si>
    <t>Chucapaca-Canahuire</t>
  </si>
  <si>
    <t>Chunderloo North</t>
  </si>
  <si>
    <t>Chungar</t>
  </si>
  <si>
    <t>Chuquicamata</t>
  </si>
  <si>
    <t>Kosovo</t>
  </si>
  <si>
    <t>Çikatovë (Čikatovo)</t>
  </si>
  <si>
    <t>Czech Republic</t>
  </si>
  <si>
    <t>Granite-Related</t>
  </si>
  <si>
    <t>Cinovec</t>
  </si>
  <si>
    <t>Tonnage and Sn, In content from [27]. Capacity from [160].</t>
  </si>
  <si>
    <t>Citadel</t>
  </si>
  <si>
    <t>Tonnage and Cu, Au, Ag, W content from [64]</t>
  </si>
  <si>
    <t>Int'l Waters</t>
  </si>
  <si>
    <t>Clarion-Clipperton (DeepGreen)</t>
  </si>
  <si>
    <t>Tonnage and Cu, Ni, Co, Mn content from [65]</t>
  </si>
  <si>
    <t>Clarion-Clipperton (KIOST-Korea)</t>
  </si>
  <si>
    <t>Clarion-Clipperton (Nautilus)</t>
  </si>
  <si>
    <t>Clarion-Clipperton (Russia)</t>
  </si>
  <si>
    <t>Clarion-Clipperton (Russian-led JV)</t>
  </si>
  <si>
    <t>Claude Hills</t>
  </si>
  <si>
    <t>117, 118</t>
  </si>
  <si>
    <t>Clayton Valley</t>
  </si>
  <si>
    <t>"The perennial yield from Clayton Valley is estimated to be 24.67 million m3 / year [20,000 acre-feet per annum (AFA)], and the quantity of committed groundwater resources (underground water rights permits) amounts to 24.67 million m3 / year (23,681 AFA)." p 20-16 of [118]; 5,524E9 m3 brine from p 14-10 of [118] and composition of Li, Mg, K and B from table of S1 [117]</t>
  </si>
  <si>
    <t>Cleveland-Luina</t>
  </si>
  <si>
    <t>Tonnage and Cu, Sn content from [64]</t>
  </si>
  <si>
    <t>Cleveland-Luina Tailings</t>
  </si>
  <si>
    <t>Cliffs</t>
  </si>
  <si>
    <t>Climax</t>
  </si>
  <si>
    <t>CMG (Hajar-Draâ Sfar-Tighardine-Amensif)</t>
  </si>
  <si>
    <t>CNE</t>
  </si>
  <si>
    <t>Coal Creek</t>
  </si>
  <si>
    <t>56, 21, 127</t>
  </si>
  <si>
    <t>World</t>
  </si>
  <si>
    <t>Coal with 8pmm&lt;Ge&lt;200 ppm</t>
  </si>
  <si>
    <t>Ge-Coal pair identified thanks to [56,21]. Ge content calculated from [21, 127].</t>
  </si>
  <si>
    <t>Coalstoun Lakes</t>
  </si>
  <si>
    <t>Cobar-CSA</t>
  </si>
  <si>
    <t xml:space="preserve">Cobre </t>
  </si>
  <si>
    <t>Cobre Grande</t>
  </si>
  <si>
    <t>Cobre Las Cruces</t>
  </si>
  <si>
    <t>Cobre Panama-Balboa</t>
  </si>
  <si>
    <t>Cobre Panama-Botija</t>
  </si>
  <si>
    <t>Cobre Panama-Botija Abajo / Brazo</t>
  </si>
  <si>
    <t>Cobre Panama-Colina / Medio</t>
  </si>
  <si>
    <t>Cobre Panama-Valle Grande</t>
  </si>
  <si>
    <t>Cobriza</t>
  </si>
  <si>
    <t>Cochise/Bisbee</t>
  </si>
  <si>
    <t>Codelco Miscellaneous</t>
  </si>
  <si>
    <t>UK</t>
  </si>
  <si>
    <t>Coed y Brenin</t>
  </si>
  <si>
    <t>Coglia-Mineral Patch Hill</t>
  </si>
  <si>
    <t>Coka Kuruga</t>
  </si>
  <si>
    <t>Coka Marin</t>
  </si>
  <si>
    <t>Colchester (incl. Stockpiles)</t>
  </si>
  <si>
    <t>Collahuasi</t>
  </si>
  <si>
    <t>Tonnage and Cu, Mo, Re content from [64]. Capacity from [160].</t>
  </si>
  <si>
    <t>Collerina-Homeville</t>
  </si>
  <si>
    <t>Collurabbie-Olympia</t>
  </si>
  <si>
    <t>Tonnage and Cu, Ni, Co, Pt, Pd content from [65]</t>
  </si>
  <si>
    <t>Colossus</t>
  </si>
  <si>
    <t>Colquijirca</t>
  </si>
  <si>
    <t>Colquiri</t>
  </si>
  <si>
    <t>Comide</t>
  </si>
  <si>
    <t>Comval Group</t>
  </si>
  <si>
    <t>Concordia-Carolusberg Tailings</t>
  </si>
  <si>
    <t>Condestable-Raúl</t>
  </si>
  <si>
    <t>Condor-El Hito</t>
  </si>
  <si>
    <t>Condor-Los Cuyes</t>
  </si>
  <si>
    <t>Condor-Santa Barbara</t>
  </si>
  <si>
    <t>Condor-Soledad</t>
  </si>
  <si>
    <t>Conrad-Kind Conrad-Greisen</t>
  </si>
  <si>
    <t>Tonnage and Cu, Ag, Pb, Zn, Sn, In content from [64]</t>
  </si>
  <si>
    <t>Conrad–King Conrad</t>
  </si>
  <si>
    <t>Tonnage and Cu, Ag, Pb, Zn, Sn, In content from [27]. Capacity from [160].</t>
  </si>
  <si>
    <t>Constancia-Pampacancha</t>
  </si>
  <si>
    <t>Continental (Hanover Mountain)</t>
  </si>
  <si>
    <t>Contonga</t>
  </si>
  <si>
    <t>Cookes Creek-Anomaly Hill</t>
  </si>
  <si>
    <t>Copernicus</t>
  </si>
  <si>
    <t>Çöpler (Cukurdere)</t>
  </si>
  <si>
    <t>Copper Basin (Arizona)</t>
  </si>
  <si>
    <t>Tonnage and Cu, Mo content from [64]</t>
  </si>
  <si>
    <t>Copper Basin (Loma Prieta)</t>
  </si>
  <si>
    <t>Copper Bay-Chañaral Beach Tailings</t>
  </si>
  <si>
    <t>Copper Bullion (Rua Cove)</t>
  </si>
  <si>
    <t>Copper Canyon</t>
  </si>
  <si>
    <t>Copper Cliff Extension</t>
  </si>
  <si>
    <t>Copper Creek</t>
  </si>
  <si>
    <t>Copper Flat</t>
  </si>
  <si>
    <t>Copper Hill</t>
  </si>
  <si>
    <t>Copper King</t>
  </si>
  <si>
    <t>Copper Man</t>
  </si>
  <si>
    <t>Copper Mountain (Similkameen)</t>
  </si>
  <si>
    <t>Copper Road (East/West)</t>
  </si>
  <si>
    <t>Copperwood</t>
  </si>
  <si>
    <t>Coricancha</t>
  </si>
  <si>
    <t>Corkwood</t>
  </si>
  <si>
    <t>Corner Bay</t>
  </si>
  <si>
    <t>Corner K-Mahumo</t>
  </si>
  <si>
    <t>Coroccohuayca</t>
  </si>
  <si>
    <t>65, 151</t>
  </si>
  <si>
    <t>Coronation Dam-Duck Hill</t>
  </si>
  <si>
    <t>Tonnage and Ni, Co content from [65]. Also reported in [151].</t>
  </si>
  <si>
    <t>Cosalá (Nuestra Señora-Zone 120)</t>
  </si>
  <si>
    <t>Cosmic Boy-Seagull</t>
  </si>
  <si>
    <t>Cosmos Group</t>
  </si>
  <si>
    <t>Cotabambas</t>
  </si>
  <si>
    <t>Coulon</t>
  </si>
  <si>
    <t>Cowley Hills</t>
  </si>
  <si>
    <t>Cozamin</t>
  </si>
  <si>
    <t>Craig</t>
  </si>
  <si>
    <t>Crawford</t>
  </si>
  <si>
    <t>Tonnage and Ni, Co, Pt, Pd, Fe content from [65]. Capacity from [160].</t>
  </si>
  <si>
    <t>Creek Zone Mat</t>
  </si>
  <si>
    <t>Crescent Creek</t>
  </si>
  <si>
    <t>Creta</t>
  </si>
  <si>
    <t>Cristalino</t>
  </si>
  <si>
    <t>Crocodile River</t>
  </si>
  <si>
    <t>Tonnage and Cu, Au, Ni, Pt, Pd, Rh, Ru, Ir, content from [65]. Also reported in [64]. Capacity from [160].</t>
  </si>
  <si>
    <t>10, 14, 128, 133</t>
  </si>
  <si>
    <t>Crude oil fly ash (world average)</t>
  </si>
  <si>
    <t>Billion Barrel oil eq.</t>
  </si>
  <si>
    <t>Introduction of [14]: "Burning heavy fuel oil yields about 3 kg of ash per kiloliter of oil (Tsai and Tsai 1997) and most of the ash (~90 %) is fly ash (FA), which is collected by ESPs or cyclones for final disposal or reuse (Hsieh and Tsai 2003)." and the density of heavy fuel oil of 1.01 kg/liter. ; V in oil fly ash (1.92% as mean of values from Table 2 of [128] and [10])* 0.003 kg ash / liter oil / 1.01 kg oil/liter oil * 90% fly ash/ash ; Ni in oil fly ash (0.96% as mean of values from Table 2 of [128])* 0.003 kg ash / liter oil / 1.01 kg oil/liter oil * 90% fly ash/ash ; Tonnage of 700 Gb (2P reserves in 2020 from fig. 5 of [133])</t>
  </si>
  <si>
    <t>Crypto</t>
  </si>
  <si>
    <t>Tonnage and Cu, Zn, Fe, In content from [64]</t>
  </si>
  <si>
    <t>Cuajone</t>
  </si>
  <si>
    <t>Cuatro Hermanos</t>
  </si>
  <si>
    <t>Cuba Libre</t>
  </si>
  <si>
    <t>Cueva de la Mora</t>
  </si>
  <si>
    <t>Cukaru-Peki (Timok JV)</t>
  </si>
  <si>
    <t>Cummins Range</t>
  </si>
  <si>
    <t>Tonnage and La, Ce, Pr, Nd, Sm, Eu, Gd, Dy, Er, Y content from [79]. "The plant produces bulk Ni-Cu-Co concentrate targeting a concentrate grade of 8% nickel with an average processing capacity of 1Mt a year." retrieved from [https://www.miningtechnology.com/projects/savannah-nickel-copper-cobalt-mine-expansion/][16/08/2023]</t>
  </si>
  <si>
    <t>Cumo</t>
  </si>
  <si>
    <t>Cumobabi</t>
  </si>
  <si>
    <t>Dominican Rep.</t>
  </si>
  <si>
    <t>Cumpié Hill-Cerro de Maimon</t>
  </si>
  <si>
    <t>Curipamba-El Domo</t>
  </si>
  <si>
    <t>Cycloops (Cyclops)</t>
  </si>
  <si>
    <t xml:space="preserve">Indonesia </t>
  </si>
  <si>
    <t>Cyclops Ni-Co</t>
  </si>
  <si>
    <t>Dabaoshan</t>
  </si>
  <si>
    <t>Dabate</t>
  </si>
  <si>
    <t>Dachang</t>
  </si>
  <si>
    <t>Daheishan</t>
  </si>
  <si>
    <t>Dahongshan</t>
  </si>
  <si>
    <t>Dahu</t>
  </si>
  <si>
    <t>Dairi-Anjing Hitam</t>
  </si>
  <si>
    <t>Dalai'aobao</t>
  </si>
  <si>
    <t>Dalen</t>
  </si>
  <si>
    <t>Dalen (Espedalen)</t>
  </si>
  <si>
    <t>Dali</t>
  </si>
  <si>
    <t>Dalli</t>
  </si>
  <si>
    <t>Dalnee (Russia)</t>
  </si>
  <si>
    <t>Uzbekistan</t>
  </si>
  <si>
    <t>Dalnee (Uzbekistan)</t>
  </si>
  <si>
    <t>79, 84, 160</t>
  </si>
  <si>
    <t>Dalucao</t>
  </si>
  <si>
    <t>Tonnage and individual REE content from [79]. Dalucao mine recovery rate from [84].. Capacity from [160].</t>
  </si>
  <si>
    <t>Daly River Anomaly A</t>
  </si>
  <si>
    <t>Damajianshan</t>
  </si>
  <si>
    <t>Dambludi</t>
  </si>
  <si>
    <t>Tonnage and Cu, Au, Ag, Pb, Zn, In, U content from [64]</t>
  </si>
  <si>
    <t>Lc (In)</t>
  </si>
  <si>
    <t>Daniels Pond</t>
  </si>
  <si>
    <t>Danva</t>
  </si>
  <si>
    <t>Dapingzhang</t>
  </si>
  <si>
    <t>Dar Alu</t>
  </si>
  <si>
    <t>Darband</t>
  </si>
  <si>
    <t>Daris</t>
  </si>
  <si>
    <t>3, R79</t>
  </si>
  <si>
    <t>Darling Range 1</t>
  </si>
  <si>
    <t>Tonnage and Al, Ga content from "OFR2013-1272_Table 1.xlsx" of [3]. Deposit type is Laterite - Granite, metadolerite, andesite, nepheline syenite, hornfels, sandstone. It includes Huntly and Willowdale mines.  "The Huntly mine currently operate at nominal mining capacity up to 27 Mtpa […] The Willowdale mine operates at a nominal production rate of 11 Mtpa" [R79], which results in total 38 Mtpa splited between 8 Darling Range deposits in our dataset as per tonnage quantity.</t>
  </si>
  <si>
    <t>Darling Range 2</t>
  </si>
  <si>
    <t>Tonnage and Al, Ga content from "OFR2013-1272_Table 1.xlsx" of [3]. Deposit type is Laterite - Felsic andesites, dolerites. It includes Huntly and Willowdale mines. "The Huntly mine currently operate at nominal mining capacity up to 27 Mtpa […] The Willowdale mine operates at a nominal production rate of 11 Mtpa" [R79], which results in total 38 Mtpa splited between 8 Darling Range deposits in our dataset as per tonnage quantity.</t>
  </si>
  <si>
    <t>Darling Range 3</t>
  </si>
  <si>
    <t>Tonnage and Al, Ga content from "OFR2013-1272_Table 1.xlsx" of [3]. Deposit type is Laterite - Greenstone, metabasalt. It includes Huntly and Willowdale mines. "The Huntly mine currently operate at nominal mining capacity up to 27 Mtpa […] The Willowdale mine operates at a nominal production rate of 11 Mtpa" [R79], which results in total 38 Mtpa splited between 8 Darling Range deposits in our dataset as per tonnage quantity.</t>
  </si>
  <si>
    <t>Darling Range 4</t>
  </si>
  <si>
    <t>Darling Range 5</t>
  </si>
  <si>
    <t>Tonnage and Al, Ga content from "OFR2013-1272_Table 1.xlsx" of [3]. Deposit type is Laterite - Granite, dolerite. It includes Huntly and Willowdale mines. "The Huntly mine currently operate at nominal mining capacity up to 27 Mtpa […] The Willowdale mine operates at a nominal production rate of 11 Mtpa" [R79], which results in total 38 Mtpa splited between 8 Darling Range deposits in our dataset as per tonnage quantity.</t>
  </si>
  <si>
    <t>Darling Range 6</t>
  </si>
  <si>
    <t>Darling Range 7</t>
  </si>
  <si>
    <t>Darling Range 8</t>
  </si>
  <si>
    <t>Tonnage and Al, Ga content from "OFR2013-1272_Table 1.xlsx" of [3]. Deposit type is Laterite - Granite, gneiss, dolerite. It includes Huntly and Willowdale mines. "The Huntly mine currently operate at nominal mining capacity up to 27 Mtpa […] The Willowdale mine operates at a nominal production rate of 11 Mtpa" [R79], which results in total 38 Mtpa splited between 8 Darling Range deposits in our dataset as per tonnage quantity.</t>
  </si>
  <si>
    <t>Darre Zar (Darrehzar)</t>
  </si>
  <si>
    <t>Darre Zereshk (Darrehzar)</t>
  </si>
  <si>
    <t>Darreh Zar (Darrehzar)</t>
  </si>
  <si>
    <t>Darreh Zereshk (Darrehzereshk)</t>
  </si>
  <si>
    <t>Dashihe</t>
  </si>
  <si>
    <t>Pakistan</t>
  </si>
  <si>
    <t>Dasht-e-Kain</t>
  </si>
  <si>
    <t>Dastakert</t>
  </si>
  <si>
    <t>Re, Cu, Mo and Au grade from Table 1 of [58]. Capacity from [160].</t>
  </si>
  <si>
    <t>Dasuji</t>
  </si>
  <si>
    <t>David Garedji</t>
  </si>
  <si>
    <t>Davidkovo</t>
  </si>
  <si>
    <t>Davidson</t>
  </si>
  <si>
    <t>Dawan</t>
  </si>
  <si>
    <t>Dazhuangke</t>
  </si>
  <si>
    <t>De Lima II</t>
  </si>
  <si>
    <t>De Maurès</t>
  </si>
  <si>
    <t>65, R72</t>
  </si>
  <si>
    <t>Decar-Baptiste</t>
  </si>
  <si>
    <t>Tonnage and Ni content from [65]. Capacity from [R72].</t>
  </si>
  <si>
    <t>Degdenreken (Piritovoe)</t>
  </si>
  <si>
    <t>Degtyarsk/Degtyarskoye</t>
  </si>
  <si>
    <t>Tonnage and Cu, Pb, Zn, In content from [27]</t>
  </si>
  <si>
    <t>Delta (DD North)</t>
  </si>
  <si>
    <t>Demirboku</t>
  </si>
  <si>
    <t>Denison</t>
  </si>
  <si>
    <t>Der Brochen</t>
  </si>
  <si>
    <t>Dereköy-Karadere</t>
  </si>
  <si>
    <t>Dergamysh</t>
  </si>
  <si>
    <t>Deri</t>
  </si>
  <si>
    <t>Albania</t>
  </si>
  <si>
    <t>Derven</t>
  </si>
  <si>
    <t>Deva</t>
  </si>
  <si>
    <t>Develin Creek-Rookwood/Foresthome</t>
  </si>
  <si>
    <t>Devils Elbow</t>
  </si>
  <si>
    <t>Devlin</t>
  </si>
  <si>
    <t>Devolli Group</t>
  </si>
  <si>
    <t>Tonnage and Ni, Co, Cr, Fe content from [65]</t>
  </si>
  <si>
    <t>Dexing</t>
  </si>
  <si>
    <t>Didipio (Dinkidi)</t>
  </si>
  <si>
    <t>Diggers</t>
  </si>
  <si>
    <t>Dikoloti</t>
  </si>
  <si>
    <t>Tonnage and Cu, Au, Ni, Pt, Pd, content from [65]. Also reported in [64].. Capacity from [160].</t>
  </si>
  <si>
    <t>Dikulushi</t>
  </si>
  <si>
    <t>Dilong (Hale-Mayabo)</t>
  </si>
  <si>
    <t>Dimbulah</t>
  </si>
  <si>
    <t>Dinapigue</t>
  </si>
  <si>
    <t>Dingelvik</t>
  </si>
  <si>
    <t>Diorama</t>
  </si>
  <si>
    <t>Disele Sud</t>
  </si>
  <si>
    <t>Dishaba</t>
  </si>
  <si>
    <t>Dishui</t>
  </si>
  <si>
    <t>Diyanqin’amu</t>
  </si>
  <si>
    <t>Dizon</t>
  </si>
  <si>
    <t>Dizon-Bayarong Tailings</t>
  </si>
  <si>
    <t>Dolinnoe (Dolinnoye)</t>
  </si>
  <si>
    <t>Domergue-Anomaly E</t>
  </si>
  <si>
    <t>Don Mario-UMZ-LMZ-Cerro Felix</t>
  </si>
  <si>
    <t>Don Rouyn</t>
  </si>
  <si>
    <t>Dongga</t>
  </si>
  <si>
    <t>Donggebi</t>
  </si>
  <si>
    <t>Donggou</t>
  </si>
  <si>
    <t>Re and Mo grade from Table 1 of [58]. Capacity from [160].</t>
  </si>
  <si>
    <t>Donglufang</t>
  </si>
  <si>
    <t>Dongpao</t>
  </si>
  <si>
    <t>Tonnage and La, Ce, Pr, Nd, Sm, Eu, Gd, Tb, Dy, Ho, Er, Tm, Yb, Lu content from [79]</t>
  </si>
  <si>
    <t>New Caledonia</t>
  </si>
  <si>
    <t>Doniambo-SLN Group</t>
  </si>
  <si>
    <t>Doolgunna-DeGrussa-Conductor</t>
  </si>
  <si>
    <t>Dorchester</t>
  </si>
  <si>
    <t>Dordabis-Koperberg</t>
  </si>
  <si>
    <t>Dordabis-RK</t>
  </si>
  <si>
    <t>Dorothy</t>
  </si>
  <si>
    <t>DOT</t>
  </si>
  <si>
    <t>Double Ed</t>
  </si>
  <si>
    <t>Douvray</t>
  </si>
  <si>
    <t>Dragoon</t>
  </si>
  <si>
    <t>Drazhnje</t>
  </si>
  <si>
    <t>Drmbon (Mehmana)</t>
  </si>
  <si>
    <t>Dry Creek North</t>
  </si>
  <si>
    <t>Dry River South</t>
  </si>
  <si>
    <t>79, R60</t>
  </si>
  <si>
    <t>Dubbo (Toongi)</t>
  </si>
  <si>
    <t>ZrO2 grade (1.89%), HfO2 (0.04%), Nb2O5 (0.44%) and Ta2O5 (0.03%) grade from Reserves at June 4, 2018 from [R60] and use of conversion factors. Info capacity other "The mine will have a capacity to produce one million tonnes per annum (Mtpa) of processed ore, at full capacity. The ore will be mined from the reserves at the Toongi deposit which is expected to support an initial mine life of 20 years." retrieved from [https://www.nsenergybusiness.com/projects/dubbo-project/][11/08/2023]</t>
  </si>
  <si>
    <t>76, 160</t>
  </si>
  <si>
    <t>Dugald River</t>
  </si>
  <si>
    <t>Tonnage and Ag, Pb, Zn content from Table 5 of [76]. Capacity from [160].</t>
  </si>
  <si>
    <t>Dugald River (Cu only)</t>
  </si>
  <si>
    <t>Dujiadongwu</t>
  </si>
  <si>
    <t>Duketon-C2</t>
  </si>
  <si>
    <t>Duketon-Rosie</t>
  </si>
  <si>
    <t>Tonnage and Cu, Ni, Pt, Pd content from [65]. Also reported in [64] as "Duketon-South Boulder (Rosie)".</t>
  </si>
  <si>
    <t>27, 141</t>
  </si>
  <si>
    <t>Dulong</t>
  </si>
  <si>
    <t>33000 tons Sn reported in SI1 of [141]</t>
  </si>
  <si>
    <t>Dumitru Potok</t>
  </si>
  <si>
    <t>Dumont</t>
  </si>
  <si>
    <t>Tonnage and Ni, Co, Pt, Pd content from [65]. Capacity from [160].</t>
  </si>
  <si>
    <t>Dundonald</t>
  </si>
  <si>
    <t>Dunka Pit</t>
  </si>
  <si>
    <t>Dunka Road (underground)</t>
  </si>
  <si>
    <t>Duobaoshan</t>
  </si>
  <si>
    <t>Duobukuer</t>
  </si>
  <si>
    <t>Duobuza</t>
  </si>
  <si>
    <t>Duolong</t>
  </si>
  <si>
    <t>Duoxiasongduo</t>
  </si>
  <si>
    <t>Duthie</t>
  </si>
  <si>
    <t>Dutwa (Wamangola-Ngasamo)</t>
  </si>
  <si>
    <t>DW-LP</t>
  </si>
  <si>
    <t>Dynamite</t>
  </si>
  <si>
    <t>Dzhida</t>
  </si>
  <si>
    <t>Tonnage and W content from [142] as no report has been found.</t>
  </si>
  <si>
    <t>Dzhusinskoe</t>
  </si>
  <si>
    <t>E1 Camp</t>
  </si>
  <si>
    <t xml:space="preserve">Eagle </t>
  </si>
  <si>
    <t>Eagle (Canada)</t>
  </si>
  <si>
    <t>Eagle (USA)</t>
  </si>
  <si>
    <t>Tonnage and Cu, Au, Ni, Co, Pt, Pd content from [64]. Capacity from [160].</t>
  </si>
  <si>
    <t>Eagle-Eagle East (USA)</t>
  </si>
  <si>
    <t>Tonnage and Cu, Au, Ni, Co, Pt, Pd content from [65]</t>
  </si>
  <si>
    <t>Eaglehead</t>
  </si>
  <si>
    <t>Eagle's Nest</t>
  </si>
  <si>
    <t>East Halmahera Group (Limonite)</t>
  </si>
  <si>
    <t>East Halmahera Group (Saprolite)</t>
  </si>
  <si>
    <t>East Kemptville (Main and Baby Zones)</t>
  </si>
  <si>
    <t>Tonnage and Cu, Zn, Sn, In content from [27]</t>
  </si>
  <si>
    <t>East Region</t>
  </si>
  <si>
    <t>Eastern Manus Basin – Solwara 1</t>
  </si>
  <si>
    <t>Tonnage and Cu, Au, Ag, Zn, In content from [27]</t>
  </si>
  <si>
    <t>Eastern Manus Basin – Solwara 12</t>
  </si>
  <si>
    <t>Eastmain-Ruby Hill</t>
  </si>
  <si>
    <t>Eastman</t>
  </si>
  <si>
    <t>Tonnage and Cu, Au, Ag, Pt, Pd content from [64]</t>
  </si>
  <si>
    <t>Ecstall</t>
  </si>
  <si>
    <t>Eden (Upper/Lower)</t>
  </si>
  <si>
    <t>Einasleigh Group (Cu, PbZnCu)</t>
  </si>
  <si>
    <t>Eisenbrey (Thornapple)</t>
  </si>
  <si>
    <t>El Abra</t>
  </si>
  <si>
    <t>El Alacrán</t>
  </si>
  <si>
    <t>El Altar</t>
  </si>
  <si>
    <t>El Arco</t>
  </si>
  <si>
    <t>El Barqueño</t>
  </si>
  <si>
    <t>El Batamote</t>
  </si>
  <si>
    <t>31, 64, 134</t>
  </si>
  <si>
    <t>El Boleo</t>
  </si>
  <si>
    <t>Tonnage and Cu, Co, Zn content from [64]. Status from [31]. Deposit also reported in [134].</t>
  </si>
  <si>
    <t>El Cajón</t>
  </si>
  <si>
    <t>El Carpio</t>
  </si>
  <si>
    <t>El Cobre East-West</t>
  </si>
  <si>
    <t>El Creston</t>
  </si>
  <si>
    <t>El Espino-Venus</t>
  </si>
  <si>
    <t>El Galeno</t>
  </si>
  <si>
    <t>El Gochico (San Bernardo Raquel 3-3B)</t>
  </si>
  <si>
    <t>El Morro (La Fortuna)</t>
  </si>
  <si>
    <t>El Pachon</t>
  </si>
  <si>
    <t>El Pilar</t>
  </si>
  <si>
    <t>El Porvenir</t>
  </si>
  <si>
    <t>El Roble</t>
  </si>
  <si>
    <t>El Salado</t>
  </si>
  <si>
    <t>El Salvador (Chile)</t>
  </si>
  <si>
    <t>El Soldado</t>
  </si>
  <si>
    <t>El Tecolote (Reyna del Cobre) Tailings</t>
  </si>
  <si>
    <t>El Teniente</t>
  </si>
  <si>
    <t>El Teniente Tailings</t>
  </si>
  <si>
    <t>El Valle-Boinás/Carlés</t>
  </si>
  <si>
    <t>Elaine</t>
  </si>
  <si>
    <t>Eland</t>
  </si>
  <si>
    <t>Tonnage and Cu, Au, Ni, Cr, Pt, Pd, Rh, Ru, Ir, content from [65]. Also reported in [64].. Capacity from [160].</t>
  </si>
  <si>
    <t>Elang</t>
  </si>
  <si>
    <t>Elatsite/Elacite</t>
  </si>
  <si>
    <t>Elbe (A-Gossan)</t>
  </si>
  <si>
    <t>Eldorado-Port Radium Tailings</t>
  </si>
  <si>
    <t>Tonnage and Cu, Ag, Ni, Co content from [65]</t>
  </si>
  <si>
    <t>Elección</t>
  </si>
  <si>
    <t>Elgin</t>
  </si>
  <si>
    <t>79, R57</t>
  </si>
  <si>
    <t>Elk Creek</t>
  </si>
  <si>
    <t>Nb (0.43% Nb2O5), Ti (2.02% Ti02), Sc (56.42 ppm) (indicated) grade from Table "MINERAL RESOURCE AS OF June 30, 2022" slide 37 pf [R57]</t>
  </si>
  <si>
    <t>Ellatsite (Ellatzite)</t>
  </si>
  <si>
    <t>Re grade from [64] of 375 g/t, but corrected with grade from [58] of 0.375 g/t which makes more sens. Capacity from [160].</t>
  </si>
  <si>
    <t>Emerald Isle</t>
  </si>
  <si>
    <t>Emigrant Gulch</t>
  </si>
  <si>
    <t>Emigrant-DUV</t>
  </si>
  <si>
    <t>Empire</t>
  </si>
  <si>
    <t>Empire Le Tac</t>
  </si>
  <si>
    <t>Emull-Lamboo</t>
  </si>
  <si>
    <t>Tonnage and Cu, Ag, Pt, Pd content from [64]</t>
  </si>
  <si>
    <t>Encuentro</t>
  </si>
  <si>
    <t>Encuentro (Caracoles)</t>
  </si>
  <si>
    <t>Endako</t>
  </si>
  <si>
    <t>Endeavor (Elura)</t>
  </si>
  <si>
    <t>Eneabba</t>
  </si>
  <si>
    <t>Tonnage and La, Ce, Pr, Nd, Sm, Gd, Dy, Ho, Er, Tm, Yb, Lu, Y content from [79]</t>
  </si>
  <si>
    <t>Erdenet</t>
  </si>
  <si>
    <t>Ergani (Anayatak-Mihrapdag-Weiss)</t>
  </si>
  <si>
    <t>Ernest Henry</t>
  </si>
  <si>
    <t>Tonnage and Cu, Au, Ag, Mo, Re content from [58]. Capacity from [160].</t>
  </si>
  <si>
    <t>Errington</t>
  </si>
  <si>
    <t>Ertelien (Ertelia)</t>
  </si>
  <si>
    <t>Tonnage and Cu, Ni, Co content from [65]. Also reported in [64] as "Ertelien".</t>
  </si>
  <si>
    <t>Ertsberg-Grasberg Group</t>
  </si>
  <si>
    <t>Escalones</t>
  </si>
  <si>
    <t>Escondida-Chimborazo</t>
  </si>
  <si>
    <t>Escondida-Main</t>
  </si>
  <si>
    <t>Tonnage and Cu, Au, Re, content from [58]. Also reported in [64].</t>
  </si>
  <si>
    <t>Escondida-Pampa Escondida</t>
  </si>
  <si>
    <t>Escondida-Pinta Verde</t>
  </si>
  <si>
    <t>Estrades-Caribou</t>
  </si>
  <si>
    <t>Estrela</t>
  </si>
  <si>
    <t>Etoile</t>
  </si>
  <si>
    <t>Etoile-Etoile Extension</t>
  </si>
  <si>
    <t>Eureka</t>
  </si>
  <si>
    <t>Everest</t>
  </si>
  <si>
    <t>Everest North-Vygenhoek</t>
  </si>
  <si>
    <t>Everest South-Hoogland</t>
  </si>
  <si>
    <t>Evvoia</t>
  </si>
  <si>
    <t>Explorer 108</t>
  </si>
  <si>
    <t>Explorer 142</t>
  </si>
  <si>
    <t>Explo-Zinc (Kistabiche)</t>
  </si>
  <si>
    <t>Fabie Bay</t>
  </si>
  <si>
    <t>Falcondo</t>
  </si>
  <si>
    <t>Mali</t>
  </si>
  <si>
    <t>Faléa</t>
  </si>
  <si>
    <t>Tonnage and Cu, Ag, U content from [64]</t>
  </si>
  <si>
    <t>Falun</t>
  </si>
  <si>
    <t>Far Southeast</t>
  </si>
  <si>
    <t>Farah Garan</t>
  </si>
  <si>
    <t>Faro</t>
  </si>
  <si>
    <t>Farola</t>
  </si>
  <si>
    <t>Fault Creek</t>
  </si>
  <si>
    <t>64, 121</t>
  </si>
  <si>
    <t>Fedorova</t>
  </si>
  <si>
    <t>Tonnage and Cu, Ag, Ni content from [64]. Pt, Pd grade from [121].</t>
  </si>
  <si>
    <t>Fedorova Tundra</t>
  </si>
  <si>
    <t>Jordan</t>
  </si>
  <si>
    <t>Feinan (Fenan)</t>
  </si>
  <si>
    <t>Europe</t>
  </si>
  <si>
    <t>Fen</t>
  </si>
  <si>
    <t>Fengshan</t>
  </si>
  <si>
    <t>Fengshandong</t>
  </si>
  <si>
    <t>Tonnage and Cu, Au, Ag, Mo content from [58]. Also reported in [64]. Re extrapolated estimate from Table S6 of [58]</t>
  </si>
  <si>
    <t>Fenix-Exmibal (Saprolite+Limonite)</t>
  </si>
  <si>
    <t>Ferguson Lake</t>
  </si>
  <si>
    <t>Tonnage and Cu, Ni, Co, Pt, Pd, content from [65]. Also reported in [64].. Capacity from [160].</t>
  </si>
  <si>
    <t>R70</t>
  </si>
  <si>
    <t>Festivalnoye</t>
  </si>
  <si>
    <t>Table and Sn, Cu, W content from Table "BALANCE RESERVES OF TIN, COPPER AND TUNGSTEN TRIOXIDE OF CATEGORIES B+C1+C2 AS AT 1 JANUARY 2023" p47 of [R70].</t>
  </si>
  <si>
    <t>Fierro Urcu</t>
  </si>
  <si>
    <t>27, 64</t>
  </si>
  <si>
    <t>Azerbaijan</t>
  </si>
  <si>
    <t>Filizchay/Filizchai</t>
  </si>
  <si>
    <t>Tonnage and Cu, Ag, Pb, Zn, In content from [27]. Also reported in [64], except In content.</t>
  </si>
  <si>
    <t>Filo Colorado</t>
  </si>
  <si>
    <t>Filo del Sol</t>
  </si>
  <si>
    <t>Fisher East</t>
  </si>
  <si>
    <t>Fisoka</t>
  </si>
  <si>
    <t>Fjeldgruve</t>
  </si>
  <si>
    <t>Flamingo Group</t>
  </si>
  <si>
    <t>Flåt</t>
  </si>
  <si>
    <t>151, R39, 160</t>
  </si>
  <si>
    <t>Flemington</t>
  </si>
  <si>
    <t>"The Mineral Resource for Flemington, as announced on 31 October 2017 is: Measured 2.5Mt @ 0.103% Co &amp; 403ppm Sc, Indicated 0.2Mt @ 0.076% Co &amp; 408ppm Sc. There has been no Material Change or Re-estimation of the Mineral Resource since this 31 October 2017 announcement by Australian Mines" footnote p6 of [R39]. Capacity from [160].</t>
  </si>
  <si>
    <t>Flinders Group</t>
  </si>
  <si>
    <t>Tonnage and Pb, Zn from Table 6 of [76]</t>
  </si>
  <si>
    <t>Florence (Poston Butte)</t>
  </si>
  <si>
    <t>Florence Bore North / South</t>
  </si>
  <si>
    <t>Flying Fox-Lounge Lizard</t>
  </si>
  <si>
    <t>171, 172, 155</t>
  </si>
  <si>
    <t>Fongo Tongo</t>
  </si>
  <si>
    <t>Tonnage (50 Mt) from [171], Al2O3 grade (46%) from [172] and Ga grade (71 ppm) from [155].</t>
  </si>
  <si>
    <t>Fonnfjell</t>
  </si>
  <si>
    <t>Fornás</t>
  </si>
  <si>
    <t xml:space="preserve">Brazil </t>
  </si>
  <si>
    <t>Fortaleza de Minas</t>
  </si>
  <si>
    <t>Four Metals</t>
  </si>
  <si>
    <t>Foxtrot</t>
  </si>
  <si>
    <t xml:space="preserve">Franke </t>
  </si>
  <si>
    <t>Germany</t>
  </si>
  <si>
    <t>Freiberg</t>
  </si>
  <si>
    <t>PNG</t>
  </si>
  <si>
    <t>Frieda River</t>
  </si>
  <si>
    <t>Frieda River-Ekwai</t>
  </si>
  <si>
    <t>Frieda River-Horse/Ivaal/Trukai</t>
  </si>
  <si>
    <t>Frieda River-Koki</t>
  </si>
  <si>
    <t>Frieda River-Nena</t>
  </si>
  <si>
    <t>Frieda River-Ok Nerenere</t>
  </si>
  <si>
    <t>Frontera</t>
  </si>
  <si>
    <t>Frontier</t>
  </si>
  <si>
    <t>Fu’anpu (Fuanpu)</t>
  </si>
  <si>
    <t>Fujiawu</t>
  </si>
  <si>
    <t>Funtana Raminosa</t>
  </si>
  <si>
    <t>Funter Bay</t>
  </si>
  <si>
    <t>Furuhaugen</t>
  </si>
  <si>
    <t>Fu'unbao</t>
  </si>
  <si>
    <t>Fyre Lake-Kona</t>
  </si>
  <si>
    <t>Gabanintha (CuAu)</t>
  </si>
  <si>
    <t>Gabanintha (Ni-Co-Cu zone only)</t>
  </si>
  <si>
    <t>Gabbs (Paradise Peak)</t>
  </si>
  <si>
    <t>Gabbs Group</t>
  </si>
  <si>
    <t>Gabriela Mistral (Minera Gaby)</t>
  </si>
  <si>
    <t>Gaby</t>
  </si>
  <si>
    <t>Gacun</t>
  </si>
  <si>
    <t>Gai (Gaiskoye)</t>
  </si>
  <si>
    <t>Tonnage and Cu, Au, Ag, Pb, Zn, Te, In content from [64]</t>
  </si>
  <si>
    <t>Gairloch</t>
  </si>
  <si>
    <t>27, 76</t>
  </si>
  <si>
    <t>Gaiskoye/Gaiskoe/Gai/</t>
  </si>
  <si>
    <t>Tonnage and Cu, Au, Ag, Pb, Zn, In content from [27]. Deposit also reported in [76].</t>
  </si>
  <si>
    <t>79, 84</t>
  </si>
  <si>
    <t>Burundi</t>
  </si>
  <si>
    <t>Gakara (Kiyenzi)</t>
  </si>
  <si>
    <t>Tonnage and La, Ce, Pr, Nd, Sm, Eu, Gd, Dy, Ho, Er, Yb, Lu, Y content from [79]. No coproducts produced at Gakara according to [84].</t>
  </si>
  <si>
    <t>Gakara (Murambi South)</t>
  </si>
  <si>
    <t>Suspended</t>
  </si>
  <si>
    <t>Tonnage and La, Ce, Pr, Nd, Sm, Eu, Gd, Dy, Ho, Er, Yb, Lu, Y content from [79]</t>
  </si>
  <si>
    <t>Galaxy</t>
  </si>
  <si>
    <t>Galena (AgCu)</t>
  </si>
  <si>
    <t>Galore Creek</t>
  </si>
  <si>
    <t>Gamaleira</t>
  </si>
  <si>
    <t>Gambier Island</t>
  </si>
  <si>
    <t>Nepal</t>
  </si>
  <si>
    <t>Ganesh Himal-Suple</t>
  </si>
  <si>
    <t>Hungary</t>
  </si>
  <si>
    <t>Karst</t>
  </si>
  <si>
    <t>Gánt</t>
  </si>
  <si>
    <t>Gaogangshan</t>
  </si>
  <si>
    <t>Gaoua</t>
  </si>
  <si>
    <t>R66</t>
  </si>
  <si>
    <t>Guinea</t>
  </si>
  <si>
    <t>Gaoual Project (Bouba)</t>
  </si>
  <si>
    <t>JORC</t>
  </si>
  <si>
    <t>Tonnage (101.5 Mt) and Al2O3 grade (49.8%), SiO2 grade(11.5%) from p16 of [R66].</t>
  </si>
  <si>
    <t>Gap</t>
  </si>
  <si>
    <t>Garatau (Garatouw/Hoepakrantz/De Kom)</t>
  </si>
  <si>
    <t>Gårkälen (Grakalen)</t>
  </si>
  <si>
    <t>Garpenberg</t>
  </si>
  <si>
    <t>Gasquet Mountain</t>
  </si>
  <si>
    <t>Gavilanes</t>
  </si>
  <si>
    <t>Gayiqiong (Gaerqiong)</t>
  </si>
  <si>
    <t>Gebe Island</t>
  </si>
  <si>
    <t>Geco/Manitouwadge</t>
  </si>
  <si>
    <t>Gedabek (Kedabek)</t>
  </si>
  <si>
    <t>Gegongnong</t>
  </si>
  <si>
    <t>Gelvenakko</t>
  </si>
  <si>
    <t>Gem</t>
  </si>
  <si>
    <t>Geordie Lake</t>
  </si>
  <si>
    <t>Tonnage and Cu, Au, Ag, Ni, Co, Pt, Pd, content from [65]. Also reported in [64].</t>
  </si>
  <si>
    <t>Getingkeng</t>
  </si>
  <si>
    <t>Getty North/South</t>
  </si>
  <si>
    <t>South Korea</t>
  </si>
  <si>
    <t>Geumryong</t>
  </si>
  <si>
    <t>Geyer Southwest, Saxon Ore Mountains</t>
  </si>
  <si>
    <t>Tonnage and Zn, Sn, In content from [27]</t>
  </si>
  <si>
    <t>Ghal'e Zari</t>
  </si>
  <si>
    <t>Ghan Well</t>
  </si>
  <si>
    <t>Ghanzi-Banana</t>
  </si>
  <si>
    <t>57, 136, 160</t>
  </si>
  <si>
    <t>Ghurayyah</t>
  </si>
  <si>
    <t>Tonnage value reported in Table 3 of [57] is the same as one in Table S1 of [136]. Capacity from [160].</t>
  </si>
  <si>
    <t>Ghuzayn</t>
  </si>
  <si>
    <t>Gibraltar</t>
  </si>
  <si>
    <t>Gibson (Summit)</t>
  </si>
  <si>
    <t>Girilambone Group</t>
  </si>
  <si>
    <t>GJ-Donnelly/North Donnelly</t>
  </si>
  <si>
    <t>Gjersvik</t>
  </si>
  <si>
    <t>Glacier Peak</t>
  </si>
  <si>
    <t>Gladhammar</t>
  </si>
  <si>
    <t>Carbonatite (Tailings)</t>
  </si>
  <si>
    <t>Glenover</t>
  </si>
  <si>
    <t>Tonnage and La, Ce, Pr, Nd, Sm, Eu, Gd, Tb, Dy, Ho, Er, Yb, Y content from [79]</t>
  </si>
  <si>
    <t>Głogów</t>
  </si>
  <si>
    <t>Gnat Pass (Gnat Lake)</t>
  </si>
  <si>
    <t>Goat Creek (Thomson Falls)</t>
  </si>
  <si>
    <t>North Korea</t>
  </si>
  <si>
    <t>Goemdok (Gumdock)</t>
  </si>
  <si>
    <t>Gogota</t>
  </si>
  <si>
    <t>Tonnage and Ni, Co, Fe, Sc content from [65]</t>
  </si>
  <si>
    <t>Golajt</t>
  </si>
  <si>
    <t>Golconda</t>
  </si>
  <si>
    <t>Gold Mountain</t>
  </si>
  <si>
    <t>Golden Dream-Elkhorn</t>
  </si>
  <si>
    <t>Golden Grove</t>
  </si>
  <si>
    <t>Golden Hills (Bayan Airag)</t>
  </si>
  <si>
    <t>Goliya</t>
  </si>
  <si>
    <t>Goodenough</t>
  </si>
  <si>
    <t>Goodyear</t>
  </si>
  <si>
    <t>Goongarrie South (Fe)</t>
  </si>
  <si>
    <t>Gordonbrook-Bungonia</t>
  </si>
  <si>
    <t>Gorevskoe</t>
  </si>
  <si>
    <t>Tonnage and Pb, Zn from Table 5 of [76]</t>
  </si>
  <si>
    <t>Gornostai</t>
  </si>
  <si>
    <t xml:space="preserve">New Caledonia </t>
  </si>
  <si>
    <t>Goroe</t>
  </si>
  <si>
    <t>Gortdrum</t>
  </si>
  <si>
    <t>Gorubathan</t>
  </si>
  <si>
    <t>64, R77</t>
  </si>
  <si>
    <t>Gorubso-Madan</t>
  </si>
  <si>
    <t>Tonnage and Cu, Ag, Pb, Zn content from [64]. "The daily production capacity of the flotation works is the processing of 1300 tons of ore." [R77]</t>
  </si>
  <si>
    <t>GP4F</t>
  </si>
  <si>
    <t>Grandroy</t>
  </si>
  <si>
    <t>Granisle</t>
  </si>
  <si>
    <t>Grasset</t>
  </si>
  <si>
    <t>Great Australia</t>
  </si>
  <si>
    <t>72, 130</t>
  </si>
  <si>
    <t>Great Salt Lake</t>
  </si>
  <si>
    <t>Brine volume calculated using Li resource of 0.53 Mt and average concentration of 52 g Li/m3 brine from Table 1 of [130]. Li, Mg, K concentration from Table 1 of [72] multiplied by brine volume of [130].</t>
  </si>
  <si>
    <t>Great Southern Group</t>
  </si>
  <si>
    <t>Greater Whitewash</t>
  </si>
  <si>
    <t>HMBS</t>
  </si>
  <si>
    <t>Green Giant</t>
  </si>
  <si>
    <t>Indicated of 50Mt @0.69% V2O5 and inferred 10 Mt @ 0.63% V2O5 in Table 3 of [157] which is close to the indicated 49.5 Mt @ 0.693% V2O5 and 9.7 Mt @ 0.632% V2O5 in Table 1 of [159]</t>
  </si>
  <si>
    <t>Greenbushes Mine</t>
  </si>
  <si>
    <t>Resources estimates of 360 Mt from slide 12 of ASX 2022 - Greenbushes Lithium Operation retrieved from https://www.igo.com.au/site/pdf/c5d6ce55-e0f1-49ea-8e94-e3d95b1f3da2/Greenbushes-Site-Visit-Presentation.pdf [2023-07-13] ; Estimated 9.5 Mtpa capacity based on graph slide 20 , consistent with "Greenbushes is undertaking further expansion projects to lift production capacity to 2.5 Mt over the next 4 years" p149 of [109]</t>
  </si>
  <si>
    <t>Greenwood-Golden Crown</t>
  </si>
  <si>
    <t>Greenwood-Lexington/Grenoble</t>
  </si>
  <si>
    <t>Grevdal</t>
  </si>
  <si>
    <t>Grimsdalen</t>
  </si>
  <si>
    <t>Groete Creek</t>
  </si>
  <si>
    <t>Grootboom</t>
  </si>
  <si>
    <t>Grootboom Tailings</t>
  </si>
  <si>
    <t>Tonnage and Cu, Ni, Pt, Pd, Rh content from [64]</t>
  </si>
  <si>
    <t>Gross Otavi Central</t>
  </si>
  <si>
    <t>Tonnage and Cu, Ag, Pb content from [64]</t>
  </si>
  <si>
    <t>Groznatova Dolina</t>
  </si>
  <si>
    <t>Grum-Vamgorda-Grizzly (Dy)</t>
  </si>
  <si>
    <t>Grupo Malagon</t>
  </si>
  <si>
    <t>Guachinango</t>
  </si>
  <si>
    <t>Guadalupe (Azufral)</t>
  </si>
  <si>
    <t>Guanajibo-Punta Guanajibo</t>
  </si>
  <si>
    <t>Tonnage and Co content from [65]</t>
  </si>
  <si>
    <t>Guanyinshan</t>
  </si>
  <si>
    <t>Mauritania</t>
  </si>
  <si>
    <t>Guelb Moghrein</t>
  </si>
  <si>
    <t>Gümüşhane</t>
  </si>
  <si>
    <t>Tonnage and Cu, Au, Mo content from [58]. Also reported in [64]. Re extrapolated estimate from Table S6 of [58]. Status from [160].</t>
  </si>
  <si>
    <t>Gunnison-North Star</t>
  </si>
  <si>
    <t>Gunung Rosa</t>
  </si>
  <si>
    <t>Guomisi</t>
  </si>
  <si>
    <t>Gurth</t>
  </si>
  <si>
    <t>Güselyayla (Güzelyayla-Maçka-Trabzon)</t>
  </si>
  <si>
    <t>Gutian</t>
  </si>
  <si>
    <t>Güzelyayla (Maçka)</t>
  </si>
  <si>
    <t>Haarakumpu</t>
  </si>
  <si>
    <t>Hacan</t>
  </si>
  <si>
    <t>Hackett River</t>
  </si>
  <si>
    <t>Hadal Awatib East</t>
  </si>
  <si>
    <t>Hadayamet</t>
  </si>
  <si>
    <t>Haft Cheshmeh</t>
  </si>
  <si>
    <t>151, R25, 160</t>
  </si>
  <si>
    <t>Haggan</t>
  </si>
  <si>
    <t>Inferred and Indicated resources (cutoff V2O5 of 0.1%) from [R25]. Use of conversion factors for from V2O5 to V and from K2O to K.. Capacity from [160].</t>
  </si>
  <si>
    <t>Häggån</t>
  </si>
  <si>
    <t>Haib</t>
  </si>
  <si>
    <t>Haines Creek-Palmer</t>
  </si>
  <si>
    <t>Halfmile Lake</t>
  </si>
  <si>
    <t>Halilağa</t>
  </si>
  <si>
    <t>Halimba</t>
  </si>
  <si>
    <t>R80</t>
  </si>
  <si>
    <t>Hamersley Iron Project</t>
  </si>
  <si>
    <t>Tonnage and Fe, Al, Si grade from Table 1 p2 of [R80].</t>
  </si>
  <si>
    <t>Hami</t>
  </si>
  <si>
    <t>Hand Camp</t>
  </si>
  <si>
    <t>Hannukainen-Kuervitikko</t>
  </si>
  <si>
    <t>Tonnage and Cu, Au, Fe content from [64]. Capacity from [160].</t>
  </si>
  <si>
    <t>Hanönü</t>
  </si>
  <si>
    <t>Haquira</t>
  </si>
  <si>
    <t>Harkoy (Harkkoy)</t>
  </si>
  <si>
    <t>Harper Creek</t>
  </si>
  <si>
    <t>Hart</t>
  </si>
  <si>
    <t>Tonnage and Cu, Ni content from [64]. Capacity from [160].</t>
  </si>
  <si>
    <t>Hart River</t>
  </si>
  <si>
    <t>Harvest-Terakimti</t>
  </si>
  <si>
    <t>Hashitu</t>
  </si>
  <si>
    <t>Hassaï South (VMS only)</t>
  </si>
  <si>
    <t>Haukiaho</t>
  </si>
  <si>
    <t>Hautavaara</t>
  </si>
  <si>
    <t>Haveri</t>
  </si>
  <si>
    <t>HB</t>
  </si>
  <si>
    <t>Heath Steele</t>
  </si>
  <si>
    <t>Heddleston</t>
  </si>
  <si>
    <t>Hellyer Tailings</t>
  </si>
  <si>
    <t>R14</t>
  </si>
  <si>
    <t>Hemerdon</t>
  </si>
  <si>
    <t>Tonnage and Sn, W content from [R14]</t>
  </si>
  <si>
    <t>Henderson</t>
  </si>
  <si>
    <t>Hengjaya Mineralindo (HM)</t>
  </si>
  <si>
    <t>Hermosa-Central</t>
  </si>
  <si>
    <t>64, R76</t>
  </si>
  <si>
    <t>Hermosa-Taylor</t>
  </si>
  <si>
    <t>Tonnage and Cu, Ag, Pb, Zn content from [64]. Capacity of 4.3 Mt/yr from [R76].</t>
  </si>
  <si>
    <t>Belgium</t>
  </si>
  <si>
    <t>Herzogenhugel</t>
  </si>
  <si>
    <t>Hidden Creek (Anyox)</t>
  </si>
  <si>
    <t>Hierro Mantua</t>
  </si>
  <si>
    <t>Higdon</t>
  </si>
  <si>
    <t>Tonnage and Cu, Ni, Co, Pb, Zn, content from [65]. Also reported in [64].</t>
  </si>
  <si>
    <t>High Lake</t>
  </si>
  <si>
    <t xml:space="preserve">Highland Valley </t>
  </si>
  <si>
    <t>Hilarión</t>
  </si>
  <si>
    <t>Hillside</t>
  </si>
  <si>
    <t>Hinatuan-Taganaan</t>
  </si>
  <si>
    <t>Hinoba-An (A1-Don Jose-Colet)</t>
  </si>
  <si>
    <t>Hitura</t>
  </si>
  <si>
    <t>Hoedspruit</t>
  </si>
  <si>
    <t>South Sudan</t>
  </si>
  <si>
    <t>Hofrat-en-Nasah</t>
  </si>
  <si>
    <t>Hoidas Lake</t>
  </si>
  <si>
    <t>Tonnage and La, Ce, Pr, Nd, Sm, Eu, Gd, Tb, Dy, Er, Yb, Y content from [79]. Capacity from [160].</t>
  </si>
  <si>
    <t>Hoikka</t>
  </si>
  <si>
    <t>Hollbrook Quarry</t>
  </si>
  <si>
    <t>Holliday</t>
  </si>
  <si>
    <t>Home of Bullion</t>
  </si>
  <si>
    <t>Honeymoon Well Group (laterite)</t>
  </si>
  <si>
    <t>Honeymoon Well Group (sulfide)</t>
  </si>
  <si>
    <t>Honggou</t>
  </si>
  <si>
    <t>Hongqiling</t>
  </si>
  <si>
    <t>Hongshan</t>
  </si>
  <si>
    <t>Hope Brook</t>
  </si>
  <si>
    <t>Horne No. 5</t>
  </si>
  <si>
    <t>Tonnage and Cu, Au, Zn, In content from [27]</t>
  </si>
  <si>
    <t>Horne-5</t>
  </si>
  <si>
    <t>Horseshoe (QLD)</t>
  </si>
  <si>
    <t>Horseshoe Lights (incl. Stockpiles)</t>
  </si>
  <si>
    <t>Horseshoe Lights Tailings</t>
  </si>
  <si>
    <t>Horsfield</t>
  </si>
  <si>
    <t>Hot Maden</t>
  </si>
  <si>
    <t>Hotinvaara</t>
  </si>
  <si>
    <t>Houdaomu</t>
  </si>
  <si>
    <t>Houyang</t>
  </si>
  <si>
    <t>Houyu</t>
  </si>
  <si>
    <t>Huaheitan</t>
  </si>
  <si>
    <t>Huangshandong-Huangshan-Xiangshan</t>
  </si>
  <si>
    <t>Huangshaping</t>
  </si>
  <si>
    <t>Huanren</t>
  </si>
  <si>
    <t>Huanshanxi</t>
  </si>
  <si>
    <t>Huari Huari</t>
  </si>
  <si>
    <t>Huaron</t>
  </si>
  <si>
    <t>Huckleberry</t>
  </si>
  <si>
    <t>Hudson Bay Mountain-Silver Lake 2</t>
  </si>
  <si>
    <t>Hudson Bay-777</t>
  </si>
  <si>
    <t>Hudson Bay-Bur</t>
  </si>
  <si>
    <t>Hudson Bay-Lalor</t>
  </si>
  <si>
    <t>Tonnage and Cu, Au, Ag, Zn content from [64]. Also included in [180] but without mineral resources estimates.</t>
  </si>
  <si>
    <t>Hudson Bay-Lost</t>
  </si>
  <si>
    <t>Hudson Bay-Reed</t>
  </si>
  <si>
    <t>Hudson Bay-Watts River</t>
  </si>
  <si>
    <t>Hudvam</t>
  </si>
  <si>
    <t>Hunchun Xiaoxinancha (Hunchun Zijin)</t>
  </si>
  <si>
    <t>Huogeqi</t>
  </si>
  <si>
    <t>Huojihe</t>
  </si>
  <si>
    <t>Huolonglin</t>
  </si>
  <si>
    <t>Huornaisenvuoma</t>
  </si>
  <si>
    <t>Hursulskoe</t>
  </si>
  <si>
    <t>Hushamu</t>
  </si>
  <si>
    <t>Hysean</t>
  </si>
  <si>
    <t>Tonnage and Ag, Pb, Zn content from Table 5 of [76]</t>
  </si>
  <si>
    <t>Ibra Group</t>
  </si>
  <si>
    <t>Ice</t>
  </si>
  <si>
    <t>Idaho Cobalt (Ram)</t>
  </si>
  <si>
    <t>Idaho Cobalt Operation</t>
  </si>
  <si>
    <t>Igarapé Bahia/Alemão</t>
  </si>
  <si>
    <t>Iju</t>
  </si>
  <si>
    <t>Ikar</t>
  </si>
  <si>
    <t>Ikiztepe Hill</t>
  </si>
  <si>
    <t>Ikiztepeler (Ýkiztepe)</t>
  </si>
  <si>
    <t>Tonnage and Cu, Mo content from [58]. Also reported in [64] as "Ikiztepeler". Re extrapolated estimate from Table S6 of [58]</t>
  </si>
  <si>
    <t>Ikuno</t>
  </si>
  <si>
    <t>Ilba-Handal</t>
  </si>
  <si>
    <t>Ilgarari</t>
  </si>
  <si>
    <t>Ilmolahti-Ilmolahti</t>
  </si>
  <si>
    <t>Ilmolahti-Mäkisalo</t>
  </si>
  <si>
    <t>Ilmolahti-Ohensalo</t>
  </si>
  <si>
    <t>Ilmolahti-Törmälä</t>
  </si>
  <si>
    <t>Ilovica (Ilovitza)</t>
  </si>
  <si>
    <t>Imbasa</t>
  </si>
  <si>
    <t>IMMSA Group</t>
  </si>
  <si>
    <t>Impala</t>
  </si>
  <si>
    <t>Impala (Pt only) Tailings</t>
  </si>
  <si>
    <t>Impala-RBR JV</t>
  </si>
  <si>
    <t>Inca de Oro</t>
  </si>
  <si>
    <t>Inca Viejo</t>
  </si>
  <si>
    <t>Indian Copper Complex Group</t>
  </si>
  <si>
    <t>Indian Mountain-Kennedy Lake West</t>
  </si>
  <si>
    <t>Infanta</t>
  </si>
  <si>
    <t>Inkosi</t>
  </si>
  <si>
    <t>Inmont</t>
  </si>
  <si>
    <t>Ino-Capayang</t>
  </si>
  <si>
    <t>Invermay (AM / Giant Copper)</t>
  </si>
  <si>
    <t>Investigator 21</t>
  </si>
  <si>
    <t>Invicta</t>
  </si>
  <si>
    <t>Ipanema</t>
  </si>
  <si>
    <t>Ipilan-Celestial</t>
  </si>
  <si>
    <t>Irecé</t>
  </si>
  <si>
    <t>Iron Blow-Burnside</t>
  </si>
  <si>
    <t>31, 64</t>
  </si>
  <si>
    <t>Iron Creek</t>
  </si>
  <si>
    <t>Tonnage and Cu, Co content from [64]. Status from [31].</t>
  </si>
  <si>
    <t>Iron Mask</t>
  </si>
  <si>
    <t>Irsahan</t>
  </si>
  <si>
    <t>Isabel</t>
  </si>
  <si>
    <t>Solomon Islands</t>
  </si>
  <si>
    <t>Isabela Island (San Jorge-Kolosori)</t>
  </si>
  <si>
    <t>Isabela-New Frontier</t>
  </si>
  <si>
    <t>Ishkinino (Russia)</t>
  </si>
  <si>
    <t>Tonnage and Cu, Au, Ag, Ni, Co, Pt content from [65]. Also reported in [64], except Ag not reported in [64].</t>
  </si>
  <si>
    <t>Iso-Siettelöjoki</t>
  </si>
  <si>
    <t>Israil</t>
  </si>
  <si>
    <t>R81</t>
  </si>
  <si>
    <t>Itabira</t>
  </si>
  <si>
    <t>Tonnage and Fe grade from Table "Iron Ore Mineral Resources as of December 31" p96 of [R81]. The Itabira integrated operation includes Conceição and Minas do Meio mines [R81]</t>
  </si>
  <si>
    <t>Itataia (Santa Qutéria)</t>
  </si>
  <si>
    <t>Ivan</t>
  </si>
  <si>
    <t>Ivanovskoe (Ivanovskaya)</t>
  </si>
  <si>
    <t>Izok Lake</t>
  </si>
  <si>
    <t>Jabal Murryyi</t>
  </si>
  <si>
    <t>Jabal Sayid-Citadel</t>
  </si>
  <si>
    <t>Yemen</t>
  </si>
  <si>
    <t>Jabali (stockpile)</t>
  </si>
  <si>
    <t>Jacare</t>
  </si>
  <si>
    <t xml:space="preserve">Project </t>
  </si>
  <si>
    <t>Jacomyns Pan</t>
  </si>
  <si>
    <t>Jacupiranga</t>
  </si>
  <si>
    <t>Jadar Valley</t>
  </si>
  <si>
    <t>Cancelled</t>
  </si>
  <si>
    <t>Mineral resources tonnage of 143.5 Mt and 1.8%Li2O and 14.4 %B2O3 as of 31 December 2021 from Table A p2 of [115]. Conversion factor from Li2O to Li: 0.4645 and from B2O3 to B: 0.31.</t>
  </si>
  <si>
    <t>Jadmah</t>
  </si>
  <si>
    <t>Jaguar-Onca Rosa</t>
  </si>
  <si>
    <t>Jalonvaara-I,II</t>
  </si>
  <si>
    <t>Jama (Brezoni-T)</t>
  </si>
  <si>
    <t>R6, 160</t>
  </si>
  <si>
    <t>Québec</t>
  </si>
  <si>
    <t>James Bay</t>
  </si>
  <si>
    <t>Tonnage and Li2O grade from Table "Mineral Resource as at 31 December 2019 and 31 December 2020" p114 of [R6]. Capacity from [160].</t>
  </si>
  <si>
    <t>Jamnagar</t>
  </si>
  <si>
    <t>Jasperoide</t>
  </si>
  <si>
    <t>Jauratsi</t>
  </si>
  <si>
    <t>Tonnage and Cu, Ni, Fe content from [65]</t>
  </si>
  <si>
    <t>Jay (Conigo)</t>
  </si>
  <si>
    <t>Jbel Laassel</t>
  </si>
  <si>
    <t>Jbel N'Zourk</t>
  </si>
  <si>
    <t>Jericho</t>
  </si>
  <si>
    <t>Jerritt Canyon</t>
  </si>
  <si>
    <t>"This processing plant has a capacity of 4,000 tonnes per day (“tpd”) and is currently operating at an average rate of approximately 2,200 tpd." p56 of [123]</t>
  </si>
  <si>
    <t>Jervois (all)</t>
  </si>
  <si>
    <t>Jesus Maria-Patrocinio</t>
  </si>
  <si>
    <t>JF</t>
  </si>
  <si>
    <t>Jialongzhang</t>
  </si>
  <si>
    <t>Jiama</t>
  </si>
  <si>
    <t>Jiawula</t>
  </si>
  <si>
    <t>Jidetun</t>
  </si>
  <si>
    <t>Jiguanshan</t>
  </si>
  <si>
    <t>Jimberlana-Bronzite Ridge</t>
  </si>
  <si>
    <t>Jinchanggou</t>
  </si>
  <si>
    <t>31, 64, 65</t>
  </si>
  <si>
    <t>Jinchuan</t>
  </si>
  <si>
    <t>Tonnage and Cu, Au, Ni, Co, Pt, Pd, Rh content from [65]. Also reported in [31] and [64].</t>
  </si>
  <si>
    <t>Jinduicheng</t>
  </si>
  <si>
    <t>Joca Tavares</t>
  </si>
  <si>
    <t>Jogran</t>
  </si>
  <si>
    <t>John Fardy-Peelwood North/South</t>
  </si>
  <si>
    <t>Johnson Camp</t>
  </si>
  <si>
    <t>Josemaria</t>
  </si>
  <si>
    <t>Jucaro</t>
  </si>
  <si>
    <t>Jukou</t>
  </si>
  <si>
    <t>Julcani</t>
  </si>
  <si>
    <t>Tonnage and Cu, Au, Ag, Pb content from [64]. Capacity from [160].</t>
  </si>
  <si>
    <t>Julia (Goblin / Leprechaun)</t>
  </si>
  <si>
    <t>151, R23</t>
  </si>
  <si>
    <t>Julia Creek</t>
  </si>
  <si>
    <t>"The report detailed a current estimated Mineral Resource at the Julia Creek project of 2,850 million tonnes (Mt) vanadium bearing ore at an average V205 content of 0.31%." p6 of [R23]</t>
  </si>
  <si>
    <t>Julia Creek-Richmond</t>
  </si>
  <si>
    <t>Julivon Creek</t>
  </si>
  <si>
    <t>June</t>
  </si>
  <si>
    <t>June Creek</t>
  </si>
  <si>
    <t>Junior Lake-B4-7 / Alpha</t>
  </si>
  <si>
    <t>Junior Lake-VW</t>
  </si>
  <si>
    <t>Juno (Tennant Creek)</t>
  </si>
  <si>
    <t>Juramento (Juaramento)</t>
  </si>
  <si>
    <t>R67</t>
  </si>
  <si>
    <t>Juruti</t>
  </si>
  <si>
    <t>Tonnage (627.9 Mt) and Al2O3 grade (45.7%), SiO2 grade (4.7%) from Table "Summary of Attributable Bauxite Mineral Resources at December 31, 2022" p31 of [R67]. Ga (59 ppm) grade from Table S1 of [155].</t>
  </si>
  <si>
    <t>Just Desserts (Yuinmery)</t>
  </si>
  <si>
    <t>Juzhno-Konzhozero</t>
  </si>
  <si>
    <t>Kababankola (Kabankola)</t>
  </si>
  <si>
    <t>Kabanga</t>
  </si>
  <si>
    <t>Tonnage and Cu, Ni, Co, Pt, Pd content from [65]. Also reported in [31] and [64].</t>
  </si>
  <si>
    <t>Kabolela</t>
  </si>
  <si>
    <t>Kabusanje</t>
  </si>
  <si>
    <t>Kahang</t>
  </si>
  <si>
    <t>Kainantu</t>
  </si>
  <si>
    <t>Kajaran (Kadjaran)</t>
  </si>
  <si>
    <t>Kakanda North/South</t>
  </si>
  <si>
    <t>Kakanda Tailings</t>
  </si>
  <si>
    <t>Kakoso Tailings</t>
  </si>
  <si>
    <t>Kakula</t>
  </si>
  <si>
    <t>Kal’makyr (Almalyk)</t>
  </si>
  <si>
    <t>Kalabar</t>
  </si>
  <si>
    <t>58, 64, 65, 160</t>
  </si>
  <si>
    <t>Kalatongke</t>
  </si>
  <si>
    <t>Kale Kafi</t>
  </si>
  <si>
    <t>Kalengwa (incl. Stockpiles)</t>
  </si>
  <si>
    <t>Kalengwa Tailings</t>
  </si>
  <si>
    <t>Kaliapani</t>
  </si>
  <si>
    <t>Kalkanli</t>
  </si>
  <si>
    <t>Kalkaroo</t>
  </si>
  <si>
    <t>Kalkaroo (Mo)</t>
  </si>
  <si>
    <t>Kalman</t>
  </si>
  <si>
    <t>Kalongwe</t>
  </si>
  <si>
    <t>Kaluginskoe</t>
  </si>
  <si>
    <t>Kalukundi</t>
  </si>
  <si>
    <t>Kalumbila-Enterprise</t>
  </si>
  <si>
    <t>Kalumines Group</t>
  </si>
  <si>
    <t>Kambalda Field</t>
  </si>
  <si>
    <t>Kambalda Tailings</t>
  </si>
  <si>
    <t>Kambalda-Beta Hunt Group</t>
  </si>
  <si>
    <t>Kambalda-Blair</t>
  </si>
  <si>
    <t>Kambalda-Foster/Jan/Fisher</t>
  </si>
  <si>
    <t>Kambalda-Independence Group</t>
  </si>
  <si>
    <t>Kambalda-Lanfranchi Group</t>
  </si>
  <si>
    <t>Kambalda-Mincor Group</t>
  </si>
  <si>
    <t>Kambalda-Mount Edwards/Armstrong Group</t>
  </si>
  <si>
    <t>Kambalda-Spargoville</t>
  </si>
  <si>
    <t>Kamenushinskoe</t>
  </si>
  <si>
    <t>Kamoa</t>
  </si>
  <si>
    <t>Kamoa-Kakula</t>
  </si>
  <si>
    <t>"3.8 million-tonne-per-annum (Mtpa) concentrator plant of the Kamoa-Kakula Copper Mine in the DR Congo completed construction and commenced production"</t>
  </si>
  <si>
    <t>Kamoto Group</t>
  </si>
  <si>
    <t>Kanchuangou</t>
  </si>
  <si>
    <t>Kangaluwi-Chisawa-Kalulu</t>
  </si>
  <si>
    <t>Kangaroo Rat</t>
  </si>
  <si>
    <t>Kangiara</t>
  </si>
  <si>
    <t>Kanika</t>
  </si>
  <si>
    <t>Kankoy</t>
  </si>
  <si>
    <t>Kanmantoo</t>
  </si>
  <si>
    <t>Kansa</t>
  </si>
  <si>
    <t>Kansanshi</t>
  </si>
  <si>
    <t>R7, 160</t>
  </si>
  <si>
    <t>Kanyika</t>
  </si>
  <si>
    <t>Tonnage, Nb2O5, Ta2O5 and U3O8 grade from [R7]. Use of conversion factors from Nb2O5 to Nb, Ta2O5 to Ta and from U3O8 to U.. Capacity from [160].</t>
  </si>
  <si>
    <t>Kapalagulu (Mibango)</t>
  </si>
  <si>
    <t>Kapan (Shahumyan)</t>
  </si>
  <si>
    <t>Kapulo (Shaba-Safari)</t>
  </si>
  <si>
    <t>Kaputusan</t>
  </si>
  <si>
    <t>Karakartal</t>
  </si>
  <si>
    <t>Karakul</t>
  </si>
  <si>
    <t>Tonnage and Cu, Ag, Co, W content from [64]</t>
  </si>
  <si>
    <t>Karankalahti</t>
  </si>
  <si>
    <t>Karatas</t>
  </si>
  <si>
    <t>Tonnage and Cu, Mo content from [58]. Also reported in [64] as "Karatas (Karatas-I)". Re extrapolated estimate from Table S6 of [58]</t>
  </si>
  <si>
    <t>Karchiga</t>
  </si>
  <si>
    <t>Karenhaugen</t>
  </si>
  <si>
    <t>Tonnage and Cu, Pt, Pd content from [64]</t>
  </si>
  <si>
    <t>Karhunjupukka</t>
  </si>
  <si>
    <t>Tonnage and Cu, Co, Pd content from [64]</t>
  </si>
  <si>
    <t>Karlievo</t>
  </si>
  <si>
    <t>Karma</t>
  </si>
  <si>
    <t>Karobi</t>
  </si>
  <si>
    <t>Kasaan Peninsula</t>
  </si>
  <si>
    <t>Tonnage and Cu, Fe content from [64]</t>
  </si>
  <si>
    <t>Kasarginskoe</t>
  </si>
  <si>
    <t>Uganda</t>
  </si>
  <si>
    <t>Kasese-Kilembe</t>
  </si>
  <si>
    <t>Kastamonu Küre (Asikoy)</t>
  </si>
  <si>
    <t>Kastoria</t>
  </si>
  <si>
    <t>Kaukua</t>
  </si>
  <si>
    <t>Kavarta</t>
  </si>
  <si>
    <t>Kavundi Central</t>
  </si>
  <si>
    <t>Kay</t>
  </si>
  <si>
    <t>Kayabasi (Kankoy)</t>
  </si>
  <si>
    <t>Kazkyrmyskoye (Vostok)</t>
  </si>
  <si>
    <t>Tonnage and Cu, Au, Ag, Mo content from [58]. Also reported in [64] as "Kazkyrmyskoye (Kazkyrmys / Vostok)". Re extrapolated estimate from Table S6 of [58]</t>
  </si>
  <si>
    <t>Kazumbula</t>
  </si>
  <si>
    <t>KCC</t>
  </si>
  <si>
    <t>Keketale</t>
  </si>
  <si>
    <t>Keller Creek-Eskimo Knoll</t>
  </si>
  <si>
    <t>Kelly Creek</t>
  </si>
  <si>
    <t>Kelsey</t>
  </si>
  <si>
    <t>Kemess-Kemess East</t>
  </si>
  <si>
    <t>Kempirsai (Kempirsay)</t>
  </si>
  <si>
    <t>Kenbridge</t>
  </si>
  <si>
    <t>Tonnage and Cu, Ni, Co, content from [65]. Also reported in [64].. Capacity from [160].</t>
  </si>
  <si>
    <t>Kendenggaoer</t>
  </si>
  <si>
    <t>Kenkuduk (Kaskyrkazgan)</t>
  </si>
  <si>
    <t>Keno Hill – Onek</t>
  </si>
  <si>
    <t>Tonnage and Au, Ag, Pb, Zn, In content from [27]</t>
  </si>
  <si>
    <t>Kepcham</t>
  </si>
  <si>
    <t>Kerver</t>
  </si>
  <si>
    <t>Kettukumpu</t>
  </si>
  <si>
    <t>Tonnage and Cu, Ni, Co, Pd content from [64]</t>
  </si>
  <si>
    <t>31, 64, 65, 160</t>
  </si>
  <si>
    <t>Kevitsa</t>
  </si>
  <si>
    <t>Tonnage and Cu, Au, Ni, Co, Pt, Pd content from [65]. Also reported in [31] and [64].. Capacity from [160].</t>
  </si>
  <si>
    <t>Keweenaw Group</t>
  </si>
  <si>
    <t>Keweenaw-543S Copper</t>
  </si>
  <si>
    <t>Khamsin</t>
  </si>
  <si>
    <t>Tonnage and Cu, Au, Ag, U content from [64]</t>
  </si>
  <si>
    <t>Khandiza</t>
  </si>
  <si>
    <t>Khans Creek</t>
  </si>
  <si>
    <t>Kharmagtai Group</t>
  </si>
  <si>
    <t>Khaznah</t>
  </si>
  <si>
    <t>Algeria</t>
  </si>
  <si>
    <t>Kherzet Youcef</t>
  </si>
  <si>
    <t>Khetri-Kolihan</t>
  </si>
  <si>
    <t>Khikhnajarvi</t>
  </si>
  <si>
    <t>Khirbet EL Nahas /Wadi Jariya</t>
  </si>
  <si>
    <t>Khnaiguiyah</t>
  </si>
  <si>
    <t>Tonnage and Cu, Zn content from [64]. Capacity from [160].</t>
  </si>
  <si>
    <t>Kholodninskoe</t>
  </si>
  <si>
    <t>Khomanani</t>
  </si>
  <si>
    <t>Khotoidokh</t>
  </si>
  <si>
    <t>122, 178</t>
  </si>
  <si>
    <t>Khumani</t>
  </si>
  <si>
    <t>Mineral Resources from p98 of [122]: 511.85 Mt  (measured) + 58.61 Mt (indicated) +  7.2 Mt (inferred). Also referred in [178].</t>
  </si>
  <si>
    <t>Khusib Springs</t>
  </si>
  <si>
    <t>Kidd Creek</t>
  </si>
  <si>
    <t>142, R17</t>
  </si>
  <si>
    <t>Kilba</t>
  </si>
  <si>
    <t>Tonnage and W content from [R17]</t>
  </si>
  <si>
    <t>Kili Teke</t>
  </si>
  <si>
    <t>Kilong-Olao (Kilongolao)</t>
  </si>
  <si>
    <t>Kilvenjoki</t>
  </si>
  <si>
    <t>Tonnage and Cu, Au, Ni, Pt, Pd content from [64]</t>
  </si>
  <si>
    <t>Kilvenlatvalampi</t>
  </si>
  <si>
    <t>Kingash Group</t>
  </si>
  <si>
    <t>Kingash-Kingashsky</t>
  </si>
  <si>
    <t>Kingash-Kuyovsky</t>
  </si>
  <si>
    <t>Kingash-Verkhnekingashsky</t>
  </si>
  <si>
    <t>King-King (Kingking)</t>
  </si>
  <si>
    <t>Kingman</t>
  </si>
  <si>
    <t>Kings Mountain Belt</t>
  </si>
  <si>
    <t>Operating until 2034</t>
  </si>
  <si>
    <t>Mineral resources of 27.9 Mt  and 309kt Li2O as of June 30, 2019 p 58 of [113]. Conversion factor from Li2O to Li: 0.4645.</t>
  </si>
  <si>
    <t>Kinsevere</t>
  </si>
  <si>
    <t>Kipawa (Zeus)</t>
  </si>
  <si>
    <t>Kipoi Group</t>
  </si>
  <si>
    <t>64, 76, 160</t>
  </si>
  <si>
    <t>Kipushi</t>
  </si>
  <si>
    <t>Tonnage and Cu, Zn, content from [64]. Also reported in [76].. Capacity from [160].</t>
  </si>
  <si>
    <t>Kisanfu</t>
  </si>
  <si>
    <t>Kisecik</t>
  </si>
  <si>
    <t>Kitsault</t>
  </si>
  <si>
    <t>Tonnage and Ag, Mo, Re content from [58]. Capacity from [160].</t>
  </si>
  <si>
    <t>Kittelgruvan</t>
  </si>
  <si>
    <t>Kittila</t>
  </si>
  <si>
    <t>"Once fully commissioned, the new 1,044-metre-deep shaft will have hoisting capacity of 2.7 million tonnes per year (2.0 million tonnes of ore and 0.7 million tonnes of waste)." retrieved from https://www.agnicoeagle.com/English/operations/operations/kittila/default.aspx [2023-07-03]</t>
  </si>
  <si>
    <t>Kivilompolo</t>
  </si>
  <si>
    <t>Kiwi Carpet</t>
  </si>
  <si>
    <t>Kiyalykh-Uzen</t>
  </si>
  <si>
    <t>Kizilkaya</t>
  </si>
  <si>
    <t>Klaza-BRX</t>
  </si>
  <si>
    <t>Klein Aub</t>
  </si>
  <si>
    <t>Kliprivier</t>
  </si>
  <si>
    <t>KM61</t>
  </si>
  <si>
    <t>Knaben</t>
  </si>
  <si>
    <t>KNP East-Bulong: Bulong East</t>
  </si>
  <si>
    <t>KNP East-Bulong: Taurus</t>
  </si>
  <si>
    <t>KNP East-Hampton: Kalpini (Lake Rebecca)</t>
  </si>
  <si>
    <t>KNP West-Goongarrie: Big Four</t>
  </si>
  <si>
    <t>KNP West-Goongarrie: Ghost Rocks</t>
  </si>
  <si>
    <t>KNP West-Goongarrie: Goongarrie Hill</t>
  </si>
  <si>
    <t>KNP West-Goongarrie: Goongarrie South</t>
  </si>
  <si>
    <t>KNP West-Goongarrie: Highway</t>
  </si>
  <si>
    <t>KNP West-Goongarrie: Scotia</t>
  </si>
  <si>
    <t>KNP West-Siberia: Black Range</t>
  </si>
  <si>
    <t>Tonnage and Ni, Co, Pt, Pd, Sc content from [65]</t>
  </si>
  <si>
    <t>KNP West-Siberia: Siberia North</t>
  </si>
  <si>
    <t>KNP West-Siberia: Siberia South</t>
  </si>
  <si>
    <t>KNP Yerilla: Aubils</t>
  </si>
  <si>
    <t>KNP Yerilla: Boyce Creek</t>
  </si>
  <si>
    <t>KNP Yerilla: Jump-Up Dam</t>
  </si>
  <si>
    <t>Kochkoma</t>
  </si>
  <si>
    <t>151, R26</t>
  </si>
  <si>
    <t>Magnetite</t>
  </si>
  <si>
    <t>Koitelainen</t>
  </si>
  <si>
    <t>"The main vanadiferous mineral in the reefs is chromite, while in the gabbro it is magnetite.  An Inferred Minerals resource has been defend at the Koitelainen Vosa Prospect comprising 116.4Mt, containing 5.8 million tonnes of magnetite @ 2.3% V2O5" [R26]</t>
  </si>
  <si>
    <t>Koivukivalonaapa</t>
  </si>
  <si>
    <t>Tonnage and Cu, Au, Pt, Pd content from [64]</t>
  </si>
  <si>
    <t>Kokkinoyia</t>
  </si>
  <si>
    <t>Kokko Creek</t>
  </si>
  <si>
    <t>Koksay (Koksai)</t>
  </si>
  <si>
    <t>Koktasdzhal</t>
  </si>
  <si>
    <t>Kola Peninsula</t>
  </si>
  <si>
    <t>Koloula (Guadalcanal JV)</t>
  </si>
  <si>
    <t>Kolwezi-Kingamyambo Tailings</t>
  </si>
  <si>
    <t>Komaganskoe</t>
  </si>
  <si>
    <t>Kombat Group</t>
  </si>
  <si>
    <t>Tonnage and Cu, Ag, Pb content from [64]. Capacity from [160].</t>
  </si>
  <si>
    <t>Kombat Tailings</t>
  </si>
  <si>
    <t>Komsomolskoe</t>
  </si>
  <si>
    <t>Komsomolskoye</t>
  </si>
  <si>
    <t>Kona Dolomite</t>
  </si>
  <si>
    <t>Koniambo</t>
  </si>
  <si>
    <t>Tajikistan</t>
  </si>
  <si>
    <t>Konimansur Kalon</t>
  </si>
  <si>
    <t xml:space="preserve">Zambia </t>
  </si>
  <si>
    <t>Konkola (KCM)</t>
  </si>
  <si>
    <t>Konkola-Nchanga-Nampundwe</t>
  </si>
  <si>
    <t>Koonenberry-Grasmere</t>
  </si>
  <si>
    <t>Koongie Park (Sandiego-Onedin)</t>
  </si>
  <si>
    <t>Kootenay King</t>
  </si>
  <si>
    <t>Koppamurra</t>
  </si>
  <si>
    <t>Tonnage and Pr, Nd, Tb, Dy content from [79]</t>
  </si>
  <si>
    <t>Kopsa</t>
  </si>
  <si>
    <t>Korbalikha</t>
  </si>
  <si>
    <t>Koreppa (Waria Valley-Bovio Hill)</t>
  </si>
  <si>
    <t>Korn Kob</t>
  </si>
  <si>
    <t>Kosaka</t>
  </si>
  <si>
    <t>Kosmaj Babe</t>
  </si>
  <si>
    <t>Kostere</t>
  </si>
  <si>
    <t>Kotalahti-Hanhisalo</t>
  </si>
  <si>
    <t>Kotalahti-Heiskalanmäki</t>
  </si>
  <si>
    <t>Kotalahti-Kokka A/B</t>
  </si>
  <si>
    <t>Kotalahti-Niinimäki</t>
  </si>
  <si>
    <t>Kotalahti-Riihilahti</t>
  </si>
  <si>
    <t>Tonnage and Cu, Au, Ag, Ni, Co, Zn content from [64]</t>
  </si>
  <si>
    <t>Kotalahti-Sarkalahti</t>
  </si>
  <si>
    <t>Kotalahti-Valkeisenranta</t>
  </si>
  <si>
    <t>Kotalahti-Vehmasjärvi</t>
  </si>
  <si>
    <t>Kotarakdere</t>
  </si>
  <si>
    <t>Cambodia</t>
  </si>
  <si>
    <t>Kou Sa (Prospects 150-160)</t>
  </si>
  <si>
    <t>Kounrad (Qonyrat)</t>
  </si>
  <si>
    <t>Kounrad (Qonyrat) Waste Rock Dumps</t>
  </si>
  <si>
    <t>Krasnoe</t>
  </si>
  <si>
    <t>Kroombit (Zn/Cu)</t>
  </si>
  <si>
    <t>Kroondal (PSA)</t>
  </si>
  <si>
    <t>Tonnage and Cu, Au, Ni, Co, Pt, Pd, Rh, Ru, Ir, content from [65]. Also reported in [64].. Capacity from [160].</t>
  </si>
  <si>
    <t>Kruidfontein</t>
  </si>
  <si>
    <t>KSL (Spremberg-Graustein-Schleife)</t>
  </si>
  <si>
    <t>KSM Group</t>
  </si>
  <si>
    <t>KTL (Kham Thong Lai)</t>
  </si>
  <si>
    <t>Kucisnjak</t>
  </si>
  <si>
    <t>Küçükdağ-TV Tower</t>
  </si>
  <si>
    <t>Kudz Ze Kayah (ABM-Krakatoa)</t>
  </si>
  <si>
    <t>Kuhmo Group</t>
  </si>
  <si>
    <t>Tonnage and Cu, Ni, Co, Pt, Pd content from [64]</t>
  </si>
  <si>
    <t>Kuhmo-Arola</t>
  </si>
  <si>
    <t>Kuhmo-Hietaharju</t>
  </si>
  <si>
    <t>Kuhmo-Kauniinlampi</t>
  </si>
  <si>
    <t>Kuhmo-Peura-Aho</t>
  </si>
  <si>
    <t>Kuhmo-Sika-Aho</t>
  </si>
  <si>
    <t>Kuhmo-Vaara</t>
  </si>
  <si>
    <t>Kuiseb-Hope</t>
  </si>
  <si>
    <t>Kukes-Krume-Lure</t>
  </si>
  <si>
    <t>Kultuminskaya (Kultuminskoye)</t>
  </si>
  <si>
    <t>Kumarina-Rinaldi</t>
  </si>
  <si>
    <t>Kumbuksinskoe</t>
  </si>
  <si>
    <t>Kundalyan</t>
  </si>
  <si>
    <t>Kun-Manie Group</t>
  </si>
  <si>
    <t>Republic of Sakha</t>
  </si>
  <si>
    <t>Kuranakh</t>
  </si>
  <si>
    <t>Kure (Asikoy-Bakibaba)</t>
  </si>
  <si>
    <t>Kurnalpi-Acra</t>
  </si>
  <si>
    <t>Kurnalpi-Grey Dam</t>
  </si>
  <si>
    <t>Kuru-Tegerek</t>
  </si>
  <si>
    <t>Kutam</t>
  </si>
  <si>
    <t>Kutcho</t>
  </si>
  <si>
    <t>Kutlular (Sürmene)</t>
  </si>
  <si>
    <t>Kuusijärvi</t>
  </si>
  <si>
    <t>Kuvarshan</t>
  </si>
  <si>
    <t>79, R53</t>
  </si>
  <si>
    <t>Kvanefjeld (Ilimaussaq:Kvanefjeld, Zone 3, Sørensen)</t>
  </si>
  <si>
    <t>U and Zn grade (measured+indicated+inferred = grand total) from p2 of [R53]</t>
  </si>
  <si>
    <t>Kvemo Bolnisi</t>
  </si>
  <si>
    <t>Kwanika</t>
  </si>
  <si>
    <t>Tonnage and Cu, Au, Ag, Mo content from [64]. Capacity from [160].</t>
  </si>
  <si>
    <t>Kwanika (South Zone)</t>
  </si>
  <si>
    <t>Kylylahti</t>
  </si>
  <si>
    <t>Tonnage and Cu, Au, Ni, Co, Zn, content from [65]. Also reported in [64].</t>
  </si>
  <si>
    <t xml:space="preserve">Finland </t>
  </si>
  <si>
    <t xml:space="preserve">Kylylahti </t>
  </si>
  <si>
    <t xml:space="preserve">Closing </t>
  </si>
  <si>
    <t>Kynousa</t>
  </si>
  <si>
    <t>Kyzata</t>
  </si>
  <si>
    <t>Kyzyl Tashtyg (Tuva / Kyzyl-Tash Turk)</t>
  </si>
  <si>
    <t>Kyzylkain</t>
  </si>
  <si>
    <t>Kyzyltu</t>
  </si>
  <si>
    <t>La Arena</t>
  </si>
  <si>
    <t>La Balsa</t>
  </si>
  <si>
    <t>La Bodega (La Moscata)</t>
  </si>
  <si>
    <t>La Caridad</t>
  </si>
  <si>
    <t>La Cristina</t>
  </si>
  <si>
    <t>123, 160</t>
  </si>
  <si>
    <t>La Encantada</t>
  </si>
  <si>
    <t>Tonnage and Ag content from [123]. Capacity from [160].</t>
  </si>
  <si>
    <t>La Escandalosa Sur</t>
  </si>
  <si>
    <t>La Esperanza (Angostura)</t>
  </si>
  <si>
    <t>La Florida-Barrigon (Mina La Lilly)</t>
  </si>
  <si>
    <t>La Grande Sud</t>
  </si>
  <si>
    <t>La Granja</t>
  </si>
  <si>
    <t>Zn grade (0.09%) from Table 5 of [76]. Capacity from [160].</t>
  </si>
  <si>
    <t>La Joya (MMT-Santo Nino)</t>
  </si>
  <si>
    <t>La Joya (MMT-Santo Nino-Coloradito)</t>
  </si>
  <si>
    <t>Tonnage and Mo, W grade from Table S6 of [58]. Re grade is extrapolated, provided in Table S6 of [58]. Capacity from [160].</t>
  </si>
  <si>
    <t>La Mejicana</t>
  </si>
  <si>
    <t>La Mina-La Cantera</t>
  </si>
  <si>
    <t>La Negra</t>
  </si>
  <si>
    <t>Metamorphic rocks (quartz feldspar gneiss), sedimentary layers, basic rock layers</t>
  </si>
  <si>
    <t>La Paz</t>
  </si>
  <si>
    <t>Tonnage and La, Ce, Pr, Nd, Sm, Gd, Dy, Y content from [79]</t>
  </si>
  <si>
    <t>La Plata</t>
  </si>
  <si>
    <t>La Providencia</t>
  </si>
  <si>
    <t>La Reyna</t>
  </si>
  <si>
    <t>La Romanera</t>
  </si>
  <si>
    <t>La Verde</t>
  </si>
  <si>
    <t>La Voluntad</t>
  </si>
  <si>
    <t>La Zarza</t>
  </si>
  <si>
    <t>R62, 160</t>
  </si>
  <si>
    <t>Lac a Paul</t>
  </si>
  <si>
    <t>NI 43-101</t>
  </si>
  <si>
    <t>Tonnage and P content from [R62]. Milling capacity from [160]</t>
  </si>
  <si>
    <t>Lac Chibougamau (Tommy, T10, T9, S-3)</t>
  </si>
  <si>
    <t>64, 65, 153, 160</t>
  </si>
  <si>
    <t>Lac des Iles</t>
  </si>
  <si>
    <t>Sb, Bi, Cd, Se and Te content calculated using concentration from "T3. Proxy Calculations" in SI of [153] and tonnage reported in [64,65]. Cu and Ni grade are the same as the ones reported in [64, 65].. Capacity from [160].</t>
  </si>
  <si>
    <t>151, R28, 160</t>
  </si>
  <si>
    <t>Lac Dore</t>
  </si>
  <si>
    <t>Measured+Indicated+Inferred resources and head grades from Table 1 p6 of [R28]. Use of conversion factors from V2O5 to V and TiO2 to Ti.. Capacity from [160].</t>
  </si>
  <si>
    <t>Lac Kelly (Quebec)</t>
  </si>
  <si>
    <t>Tonnage and Cu, Ni, Pt, Pd content from [65]</t>
  </si>
  <si>
    <t>Lac Levac-Nisk 1</t>
  </si>
  <si>
    <t>151, R40</t>
  </si>
  <si>
    <t>Lac Otelnuk</t>
  </si>
  <si>
    <t>Measured+Inferred+Indicated Mineral resources and Head Fe grade from Table 1.13 p36 of [R40]</t>
  </si>
  <si>
    <t>Lac Rocher</t>
  </si>
  <si>
    <t>Ladderbjerg</t>
  </si>
  <si>
    <t>Lady Annie</t>
  </si>
  <si>
    <t>Lady Byron</t>
  </si>
  <si>
    <t>Lady Loretta</t>
  </si>
  <si>
    <t>Tonnage and Ag, Pb, Zn content from Table 6 of [76]. Capacity from [160].</t>
  </si>
  <si>
    <t>Lagoa Salgada</t>
  </si>
  <si>
    <t>Lagonoy</t>
  </si>
  <si>
    <t>Lagunazo</t>
  </si>
  <si>
    <t>Lahanos</t>
  </si>
  <si>
    <t>Lahnanen</t>
  </si>
  <si>
    <t>Lainejaur (Lainijaur)</t>
  </si>
  <si>
    <t>Tonnage and Cu, Au, Ni, Co, Pt, Pd content from [65]. Same tonnage and Cu, Ni, Co content in [64].</t>
  </si>
  <si>
    <t>Lajkovaca</t>
  </si>
  <si>
    <t>Lak Roshi</t>
  </si>
  <si>
    <t>Lake Innes (Hurll's Hill)</t>
  </si>
  <si>
    <t>Tonnage and Ni, Co, Sc content from [65]</t>
  </si>
  <si>
    <t>Lake Johnston-Maggie Hays</t>
  </si>
  <si>
    <t>Lake Trist</t>
  </si>
  <si>
    <t>Lake Yindarlgooda</t>
  </si>
  <si>
    <t>Lakuwahi</t>
  </si>
  <si>
    <t>Lalachang</t>
  </si>
  <si>
    <t>Lambozero-1</t>
  </si>
  <si>
    <t>Långban</t>
  </si>
  <si>
    <t>Langdu</t>
  </si>
  <si>
    <t>Langlik</t>
  </si>
  <si>
    <t>Langlois</t>
  </si>
  <si>
    <t>Lanjiagou</t>
  </si>
  <si>
    <t>Lannitang</t>
  </si>
  <si>
    <t>Laojiagou</t>
  </si>
  <si>
    <t>LaoXue</t>
  </si>
  <si>
    <t>Lappvattnet</t>
  </si>
  <si>
    <t>Lar</t>
  </si>
  <si>
    <t>Lara (Canada)</t>
  </si>
  <si>
    <t>Lara (Peru)</t>
  </si>
  <si>
    <t>Larkins Find</t>
  </si>
  <si>
    <t>LaRonde</t>
  </si>
  <si>
    <t>Las Aguilas</t>
  </si>
  <si>
    <t>Las Animas</t>
  </si>
  <si>
    <t>Las Bambas</t>
  </si>
  <si>
    <t>Las Mesas</t>
  </si>
  <si>
    <t>Laukku</t>
  </si>
  <si>
    <t>Laver</t>
  </si>
  <si>
    <t>Lavotta</t>
  </si>
  <si>
    <t>Tonnage and Cu, Au, Ag, Ni, Pt, Pd content from [64]</t>
  </si>
  <si>
    <t>Lavra do Meio (Grota do Cirilo)</t>
  </si>
  <si>
    <t>Mineral resources estimate and LiO2 grade (%) from Table 0-4 p39 of [105]</t>
  </si>
  <si>
    <t>Lawlers</t>
  </si>
  <si>
    <t>Leadville (Mount Stewart)</t>
  </si>
  <si>
    <t>Lebjazhinskoe</t>
  </si>
  <si>
    <t>Ledre Ridge</t>
  </si>
  <si>
    <t>Leigongzhang</t>
  </si>
  <si>
    <t>Leimengou</t>
  </si>
  <si>
    <t>Leinster</t>
  </si>
  <si>
    <t>Leinster Tailings</t>
  </si>
  <si>
    <t>Lekyn-Talbeiskaya</t>
  </si>
  <si>
    <t>Tonnage and Cu, Mo content from [58]. Also reported in [64] as "Lekyn-Talbei". Re extrapolated estimate from Table S6 of [58]</t>
  </si>
  <si>
    <t>Lemarchant-South Tally Pond</t>
  </si>
  <si>
    <t>Lennons Find</t>
  </si>
  <si>
    <t>Lenora</t>
  </si>
  <si>
    <t>Leschevskoe</t>
  </si>
  <si>
    <t>Lesego</t>
  </si>
  <si>
    <t>Lessard</t>
  </si>
  <si>
    <t>Letaba CZ, Murchison Belt</t>
  </si>
  <si>
    <t>27, 64, 160</t>
  </si>
  <si>
    <t>Letnye</t>
  </si>
  <si>
    <t>Tonnage and Cu, Au, Ag, Co, Zn content from [64], Pb, In content from [27].. Capacity from [160].</t>
  </si>
  <si>
    <t>Levimalmen (Levi)</t>
  </si>
  <si>
    <t>Lewis Ponds</t>
  </si>
  <si>
    <t>Liakka</t>
  </si>
  <si>
    <t>Liberdade</t>
  </si>
  <si>
    <t>Liberty (Hall-Tonopah)</t>
  </si>
  <si>
    <t>Liberty-Indee (Evelyn)</t>
  </si>
  <si>
    <t>Librazhd-Pogradec</t>
  </si>
  <si>
    <t>Liger (Leeuwkop-Tigerpoort)</t>
  </si>
  <si>
    <t>Lights Creek (Superior-Moonlight-Engels)</t>
  </si>
  <si>
    <t>Limahe</t>
  </si>
  <si>
    <t>Limeburners Flat</t>
  </si>
  <si>
    <t>Limmanoe</t>
  </si>
  <si>
    <t>Limni</t>
  </si>
  <si>
    <t>Limoeiro</t>
  </si>
  <si>
    <t>Limonite Hill</t>
  </si>
  <si>
    <t>Limpopo-Baobab/Doornvlei</t>
  </si>
  <si>
    <t>Limpopo-Baobab/Doornvlei/Dwaalkop/Zebedelia</t>
  </si>
  <si>
    <t>Limpopo-Dwaalkop</t>
  </si>
  <si>
    <t>Limpopo-Zebediela</t>
  </si>
  <si>
    <t>Linda 2-RLM</t>
  </si>
  <si>
    <t>Lindero</t>
  </si>
  <si>
    <t>Lingwick</t>
  </si>
  <si>
    <t>Lisbon Valley</t>
  </si>
  <si>
    <t>Lishan</t>
  </si>
  <si>
    <t>Lisheen</t>
  </si>
  <si>
    <t>Tonnage and Pb, Zn, In content from [27]</t>
  </si>
  <si>
    <t>Little Boulder Creek (White Cloud Peak)</t>
  </si>
  <si>
    <t>Little Deer-Whalesback</t>
  </si>
  <si>
    <t>Liuksiala</t>
  </si>
  <si>
    <t>Liushengdian</t>
  </si>
  <si>
    <t>R71</t>
  </si>
  <si>
    <t>Hematite</t>
  </si>
  <si>
    <t>Livingstone DSO</t>
  </si>
  <si>
    <t>Tonnage and Fe, Al, P, Si grade from Table 3 "Resource Statement Livingstone DSO Project" p 21 of [R71].</t>
  </si>
  <si>
    <t>Liwu</t>
  </si>
  <si>
    <t>Liziping</t>
  </si>
  <si>
    <t>Llahuin</t>
  </si>
  <si>
    <t>Llano-Paleocanal</t>
  </si>
  <si>
    <t>Llurimagua (Junin)</t>
  </si>
  <si>
    <t>Lobash</t>
  </si>
  <si>
    <t>Local Boy</t>
  </si>
  <si>
    <t>Lochaber Lake</t>
  </si>
  <si>
    <t>Lockerby</t>
  </si>
  <si>
    <t>Lockport</t>
  </si>
  <si>
    <t>Lofda</t>
  </si>
  <si>
    <t>Malaysia</t>
  </si>
  <si>
    <t>Lohan Mamut Tailings</t>
  </si>
  <si>
    <t>Loma de Niquel (Loma de Hierro)</t>
  </si>
  <si>
    <t>Tonnage and Cu, Ni content from [65]. Capacity from [160].</t>
  </si>
  <si>
    <t>Loma Larga (Quimsacocha)</t>
  </si>
  <si>
    <t>Lomas Bayas</t>
  </si>
  <si>
    <t>Lomero-Poyatos</t>
  </si>
  <si>
    <t>Lone Mountain (Lower Paleozoic)</t>
  </si>
  <si>
    <t>Lone Mountain (Upper Lake Valley)</t>
  </si>
  <si>
    <t>Lone Pine</t>
  </si>
  <si>
    <t>Lone Star (Freeport)</t>
  </si>
  <si>
    <t>Lone Star (Huakan)</t>
  </si>
  <si>
    <t>Lonesome Pine-Esther</t>
  </si>
  <si>
    <t>Long Chieng Track (LCT)</t>
  </si>
  <si>
    <t>Long Lake</t>
  </si>
  <si>
    <t>Long Point</t>
  </si>
  <si>
    <t>Longjiangting</t>
  </si>
  <si>
    <t>73, 132</t>
  </si>
  <si>
    <t>Longmucuo Salt Lake</t>
  </si>
  <si>
    <t>Brine volume calculated using B2O3 reserves of 1.69 Mt and grade of 620,23 mg B2O3/m3 brine from [132] to obtain brine volume. Average Li, Mg, K concentration of from Table 1 of [73] multiplied by brine volume calculated from [132].</t>
  </si>
  <si>
    <t>Longonjo</t>
  </si>
  <si>
    <t>Tonnage and La, Ce, Pr, Nd, Sm, Eu, Gd, Tb, Dy, Ho, Er, Tm, Yb, Lu, Y content from [79]. Info Capacity "The Longonjo processing plant includes a 1.6m t/yr capacity flotation concentrator, which is expected to treat 1.5m t/yr of ore and produce some 40,000 t/yr of MRES" retrieved from [https://www.africa-energy.com/news-centre/article/angola-work-starts-longonjo-rare-earths-mine-supply-uk][25/07/2023]</t>
  </si>
  <si>
    <t>Longshot Ridge-Copper Queen</t>
  </si>
  <si>
    <t>Lookout Hill</t>
  </si>
  <si>
    <t>Lora (Nakhtandjin)</t>
  </si>
  <si>
    <t>Lorna Doone-Lynda</t>
  </si>
  <si>
    <t>Lorraine</t>
  </si>
  <si>
    <t>58, 64, 76</t>
  </si>
  <si>
    <t>Los Azules</t>
  </si>
  <si>
    <t>Los Bronces-Los Bonces Sur</t>
  </si>
  <si>
    <t>Los Calatos</t>
  </si>
  <si>
    <t>Los Chalchihuites</t>
  </si>
  <si>
    <t>Los Chancas</t>
  </si>
  <si>
    <t>Los Gatos</t>
  </si>
  <si>
    <t>Los Guaicas</t>
  </si>
  <si>
    <t>Los Helados</t>
  </si>
  <si>
    <t>58, 64, 151</t>
  </si>
  <si>
    <t xml:space="preserve">Los Pelambres </t>
  </si>
  <si>
    <t>Los Pinos</t>
  </si>
  <si>
    <t>Los Quenuales (Iscaycruz-Yauliyacu)</t>
  </si>
  <si>
    <t>Los Verdes</t>
  </si>
  <si>
    <t>Los Volcanes (Conchi)</t>
  </si>
  <si>
    <t>Loskop JV (Rietfontein/De Wagendrift)</t>
  </si>
  <si>
    <t>Tonnage and Cu, Au, Ni, Pt, Pd, Ru, Ir, content from [65]. Also reported in [64].</t>
  </si>
  <si>
    <t>Louise Lake</t>
  </si>
  <si>
    <t>Loukinen</t>
  </si>
  <si>
    <t>Tonnage and Au, Ni content from [65]</t>
  </si>
  <si>
    <t>Lovnozerskoe</t>
  </si>
  <si>
    <t>Lubambe-Lubambe Extension</t>
  </si>
  <si>
    <t>Lubembe</t>
  </si>
  <si>
    <t>Lubietova-Orsblie (Banska Bystrica)</t>
  </si>
  <si>
    <t>Lubin-Małomice</t>
  </si>
  <si>
    <t>Lucena</t>
  </si>
  <si>
    <t>Lucky Ship</t>
  </si>
  <si>
    <t>Lucy-Vicky</t>
  </si>
  <si>
    <t>Luikonlahti-Hoikka</t>
  </si>
  <si>
    <t>Luisha South (incl. Stockpiles)</t>
  </si>
  <si>
    <t>Luita Est (Ecaille Sud)</t>
  </si>
  <si>
    <t>Luki-Drujba</t>
  </si>
  <si>
    <t>121, 125</t>
  </si>
  <si>
    <t>Lukkulaisvaara Massif (Showing No's 2, 15)</t>
  </si>
  <si>
    <t>Concentration of Pt, Pd, Au from Table N10 p86 of [125]</t>
  </si>
  <si>
    <t>Lulepotten</t>
  </si>
  <si>
    <t>Lumbay</t>
  </si>
  <si>
    <t>Luming</t>
  </si>
  <si>
    <t>Lumwana (Chimiwungo / Malundwe)</t>
  </si>
  <si>
    <t>Luna-Asiga</t>
  </si>
  <si>
    <t>Lundberg-Engine House</t>
  </si>
  <si>
    <t>Lunges</t>
  </si>
  <si>
    <t>Luoboling</t>
  </si>
  <si>
    <t>Luojiahe</t>
  </si>
  <si>
    <t>Lupoto-Sase</t>
  </si>
  <si>
    <t>Lustdust-Canyon Creek</t>
  </si>
  <si>
    <t>Luz del Cobre-Calvario</t>
  </si>
  <si>
    <t>Lyndhurst</t>
  </si>
  <si>
    <t>Lynn Lake</t>
  </si>
  <si>
    <t>Lynn Lake (EL-N-O-G-EL Plug)</t>
  </si>
  <si>
    <t>Lynne</t>
  </si>
  <si>
    <t>Lynx-Yellowknife</t>
  </si>
  <si>
    <t>Mac (MAC)</t>
  </si>
  <si>
    <t>MacArthur</t>
  </si>
  <si>
    <t>Machangqing</t>
  </si>
  <si>
    <t>Mackatica</t>
  </si>
  <si>
    <t>MacLeod Lake</t>
  </si>
  <si>
    <t>151, R34, 160</t>
  </si>
  <si>
    <t>MacTung</t>
  </si>
  <si>
    <t>"Mineral resources total 41.5 Mt Indicated Resource at 0.73% WO3 and 12.2 Mt Inferred Resource at 0.59% WO3." [R34]; Cu and Au quantity from Table 2 : indicated underground resources 12.789 Mt @0.058% Cu and 0.078 g Au/t and inferred resources 2.066 Mt @ 0.02% Cu and 0.017 gAu/t [R34]. Capacity from [160].</t>
  </si>
  <si>
    <t>Madam Elvira</t>
  </si>
  <si>
    <t>Madan-Kudan</t>
  </si>
  <si>
    <t>Madero (Francisco I. Madero)</t>
  </si>
  <si>
    <t>Madneuli (Armenia)</t>
  </si>
  <si>
    <t>Madneuli (Georgia)</t>
  </si>
  <si>
    <t>Tonnage and Cu, Au, Ag, Pb, Zn, Se, Te content from [64]</t>
  </si>
  <si>
    <t>Magazynskraal 3JQ</t>
  </si>
  <si>
    <t>Magazynskraal-Sedibelo East</t>
  </si>
  <si>
    <t>Maggie</t>
  </si>
  <si>
    <t>Magistral</t>
  </si>
  <si>
    <t>Magnum</t>
  </si>
  <si>
    <t>Magpie</t>
  </si>
  <si>
    <t>Magusi River</t>
  </si>
  <si>
    <t>Mahab 4</t>
  </si>
  <si>
    <t>Mahd adh Dahab</t>
  </si>
  <si>
    <t>Maiskoe</t>
  </si>
  <si>
    <t>Maitland</t>
  </si>
  <si>
    <t>Majdanpek</t>
  </si>
  <si>
    <t>79, R56, 160</t>
  </si>
  <si>
    <t>Makuutu</t>
  </si>
  <si>
    <t>Sc2O3 grade (30 ppm) and U3O8 grade (10 ppm) from Table 2 slide 10 of [R56]. Capacity from [160].</t>
  </si>
  <si>
    <t>Makwa (Maskwa)</t>
  </si>
  <si>
    <t>Malala (Anomaly B)</t>
  </si>
  <si>
    <t>Malanjkhand</t>
  </si>
  <si>
    <t>Malasongduo</t>
  </si>
  <si>
    <t>Malaya Pana-North Reef</t>
  </si>
  <si>
    <t>Malaya Pana-North Reef (Kiyevay)</t>
  </si>
  <si>
    <t>Maleevsky</t>
  </si>
  <si>
    <t>Mali Krivelj</t>
  </si>
  <si>
    <t>Malilibeg South</t>
  </si>
  <si>
    <t>Malku Khota</t>
  </si>
  <si>
    <t>Mallow (Tullacondra)</t>
  </si>
  <si>
    <t>Malmbjerg</t>
  </si>
  <si>
    <t>Malmyzh</t>
  </si>
  <si>
    <t>Malpica</t>
  </si>
  <si>
    <t>Malsa</t>
  </si>
  <si>
    <t>Mambare</t>
  </si>
  <si>
    <t>Manag</t>
  </si>
  <si>
    <t>Manaila</t>
  </si>
  <si>
    <t>Manchester 1</t>
  </si>
  <si>
    <t>Tonnage and Al, Ga content from "OFR2013-1272_Table 1.xlsx" of [3]. Deposit type is Karst - Limestone</t>
  </si>
  <si>
    <t>Manchester 2</t>
  </si>
  <si>
    <t>Mandena</t>
  </si>
  <si>
    <t>Tonnage and La, Ce, Pr, Nd, Sm, Eu, Gd, Tb, Dy, Ho, Er, Tm, Yb, Lu, Y content from [79]. Forecasted capacity "The mine's initial capacity was projected at 750,000 tonnes per year, with future phases of development potentially expanding capacity to 2,000,000 tonnes per year." retrieved from [https://www.wikiwand.com/en/QIT_Madagascar_Minerals][16/08/2023]</t>
  </si>
  <si>
    <t>Mandoos</t>
  </si>
  <si>
    <t>Manga</t>
  </si>
  <si>
    <t>Mangum</t>
  </si>
  <si>
    <t>Mangzong</t>
  </si>
  <si>
    <t>Manicani</t>
  </si>
  <si>
    <t>Manindi (Freddie Wells)</t>
  </si>
  <si>
    <t>Manisa Gördes</t>
  </si>
  <si>
    <t>Manisa-Turgutlu Çaldağ</t>
  </si>
  <si>
    <t>Mankayan (Guinaoang)</t>
  </si>
  <si>
    <t>Manlupo</t>
  </si>
  <si>
    <t>Manono</t>
  </si>
  <si>
    <t>"Life of Mine (LoM) extended to 29.5 years based on a 4.5Mtpa ore operation – underpinned by the Ore Reserves – an increase of 47.5% from the April 2020 DFS. " p5 of [119] ; 1,65% Li2O, 715ppm Sn and 34ppm Ta of 400 Mt ore. Conversion factor from Li2O to Li: 0.4645.</t>
  </si>
  <si>
    <t>Manticao</t>
  </si>
  <si>
    <t>Mantos Blancos</t>
  </si>
  <si>
    <t>Mantoverde</t>
  </si>
  <si>
    <t>Mantua</t>
  </si>
  <si>
    <t>Maoniuping</t>
  </si>
  <si>
    <t>Tonnage and La, Ce, Pr, Nd, Sm, Eu, Gd, Tb, Dy, Ho, Er, Tm, Yb, Lu, Y content from [79]. Recovery rate at mining from [84].</t>
  </si>
  <si>
    <t>Maple Bay Group</t>
  </si>
  <si>
    <t>Mapula Group</t>
  </si>
  <si>
    <t>Maqail South</t>
  </si>
  <si>
    <t>Maracás Menchen Mine</t>
  </si>
  <si>
    <t>Table 1 of [157]</t>
  </si>
  <si>
    <t>Maranda J Mine, Murchison Belt</t>
  </si>
  <si>
    <t xml:space="preserve">Marathon </t>
  </si>
  <si>
    <t>Tonnage and Cu, Au, Ag, Pt, Pd content from [64]. Capacity from [160].</t>
  </si>
  <si>
    <t>Marbridge-Cubric</t>
  </si>
  <si>
    <t>Marcapunta North/East</t>
  </si>
  <si>
    <t>Marcopper-San Antonio</t>
  </si>
  <si>
    <t>Marcventures-BRC</t>
  </si>
  <si>
    <t>Mareesburg</t>
  </si>
  <si>
    <t>Marg</t>
  </si>
  <si>
    <t>Margerie Glacier</t>
  </si>
  <si>
    <t>Marian</t>
  </si>
  <si>
    <t>Mariana</t>
  </si>
  <si>
    <t>Tonnage and Fe grade from Table "Iron Ore Mineral Resources as of December 31" p96 of [R81]. Mariana integrated operation includes Alegria, Fábrica Nova and Fazendão mines and Capanema project [R81].</t>
  </si>
  <si>
    <t>Maricao</t>
  </si>
  <si>
    <t>Marikana (Lonmin)</t>
  </si>
  <si>
    <t>Marikana (PSA)</t>
  </si>
  <si>
    <t>Marikana Tailings</t>
  </si>
  <si>
    <t>Commissioning</t>
  </si>
  <si>
    <t>Tonnage and Cu, Ni, Pt, Pd, Rh content from [64]. Capacity from [160].</t>
  </si>
  <si>
    <t>Marjan</t>
  </si>
  <si>
    <t>Marlborough Group</t>
  </si>
  <si>
    <t>Marn</t>
  </si>
  <si>
    <t>Maroochydore-Broadhurst</t>
  </si>
  <si>
    <t>Marsden</t>
  </si>
  <si>
    <t>Marshall Pool</t>
  </si>
  <si>
    <t>Martan Bronce</t>
  </si>
  <si>
    <t>Marula</t>
  </si>
  <si>
    <t>Masa Valverde</t>
  </si>
  <si>
    <t>Maseve-1 / 3</t>
  </si>
  <si>
    <t>Maseve-1/1a</t>
  </si>
  <si>
    <t>Maseve-3</t>
  </si>
  <si>
    <t>Mashawa, Murchison Belt</t>
  </si>
  <si>
    <t>Mashiba</t>
  </si>
  <si>
    <t>Mashiba B</t>
  </si>
  <si>
    <t>Mashitu (Principal-Safwe Nord-Sud)</t>
  </si>
  <si>
    <t>Masinloc</t>
  </si>
  <si>
    <t>Masjed Daghi</t>
  </si>
  <si>
    <t>Maslovskoy</t>
  </si>
  <si>
    <t>Maslovskoye</t>
  </si>
  <si>
    <t>Mastra</t>
  </si>
  <si>
    <t>Mata da Corda</t>
  </si>
  <si>
    <t>Matanlang (Larap)</t>
  </si>
  <si>
    <t>Pegmatite-aplite Mo deposits</t>
  </si>
  <si>
    <t>Mätäsvaara</t>
  </si>
  <si>
    <t>Matchless</t>
  </si>
  <si>
    <t>Mathiati</t>
  </si>
  <si>
    <t>Matou</t>
  </si>
  <si>
    <t>Re, Cu and Mo grade from Table 1 of [58]</t>
  </si>
  <si>
    <t>Maturi (incl. Nokomis)</t>
  </si>
  <si>
    <t>Tonnage and Cu, Au, Ag, Ni, Co, Pt, Pd content from [65]</t>
  </si>
  <si>
    <t>Maturi Southwest</t>
  </si>
  <si>
    <t>Maturi-Maturi Southwest</t>
  </si>
  <si>
    <t>Tonnage and Cu, Au, Ag, Ni, Co, Pt, Pd content from [64]</t>
  </si>
  <si>
    <t>Maureen</t>
  </si>
  <si>
    <t>Mavrovouni</t>
  </si>
  <si>
    <t>MAX (Trout Lake)</t>
  </si>
  <si>
    <t>Mayaniquel-Sechol Group</t>
  </si>
  <si>
    <t>Mayfield</t>
  </si>
  <si>
    <t>Tonnage and Cu, Au, Ag, Zn, Fe content from [64]</t>
  </si>
  <si>
    <t>Mayville</t>
  </si>
  <si>
    <t>Mazama</t>
  </si>
  <si>
    <t>Mazra'e</t>
  </si>
  <si>
    <t>McArthur River</t>
  </si>
  <si>
    <t>McDame Belle (Yellowjack-Cariboo)</t>
  </si>
  <si>
    <t>151, R31</t>
  </si>
  <si>
    <t>McDermitt</t>
  </si>
  <si>
    <t>3000 Mt ore (Indicated+inferred) @1340ppm Li [R31]</t>
  </si>
  <si>
    <t>McIlvenna Bay</t>
  </si>
  <si>
    <t>McPhillamys</t>
  </si>
  <si>
    <t>Mechernich</t>
  </si>
  <si>
    <t>Medet</t>
  </si>
  <si>
    <t>Medgorskoe</t>
  </si>
  <si>
    <t>Media Luna</t>
  </si>
  <si>
    <t>Medvezhiy</t>
  </si>
  <si>
    <t>Mehdiabad</t>
  </si>
  <si>
    <t>Meizikeng</t>
  </si>
  <si>
    <t>Mel</t>
  </si>
  <si>
    <t>Melba Flats (North Cuni-Genets)</t>
  </si>
  <si>
    <t>Mengapur</t>
  </si>
  <si>
    <t>Menghu</t>
  </si>
  <si>
    <t>64, 76</t>
  </si>
  <si>
    <t>Mengya</t>
  </si>
  <si>
    <t>Tonnage and Cu, Pb, Zn, content from [64]. Also reported in [76].</t>
  </si>
  <si>
    <t>Merela</t>
  </si>
  <si>
    <t>"141 Mt TiO2@10% and 0.1% V2O5" from Table 1 of [159]</t>
  </si>
  <si>
    <t>Merisi Group</t>
  </si>
  <si>
    <t>Merlin</t>
  </si>
  <si>
    <t>Merrill Island</t>
  </si>
  <si>
    <t>Mesaba (Babbit)</t>
  </si>
  <si>
    <t>Meydancik</t>
  </si>
  <si>
    <t>Meydouk (Meiduk)</t>
  </si>
  <si>
    <t>Miami</t>
  </si>
  <si>
    <t>Miaogou-Sanguikou</t>
  </si>
  <si>
    <t>Mibango (Kapalagulu)</t>
  </si>
  <si>
    <t>111, 160</t>
  </si>
  <si>
    <t>Spodumene-bearing pegmatite</t>
  </si>
  <si>
    <t>Mibra</t>
  </si>
  <si>
    <t>Operating until 2038</t>
  </si>
  <si>
    <t>Michilla</t>
  </si>
  <si>
    <t>Michiquillay</t>
  </si>
  <si>
    <t>Middle Fork</t>
  </si>
  <si>
    <t>Mikheevskoe/Mikheevskoye</t>
  </si>
  <si>
    <t>Tonnage and Cu, Ag, Mo, Re content from [58]. Also reported in [64] as "Miheevskoye". Capacity from [160].</t>
  </si>
  <si>
    <t>Millenium</t>
  </si>
  <si>
    <t>Milo</t>
  </si>
  <si>
    <t>Milpillas</t>
  </si>
  <si>
    <t>Mimosa Group (North Hill-South Hill-Far South Hill)</t>
  </si>
  <si>
    <t>Mina Angela</t>
  </si>
  <si>
    <t>Mina Claudia</t>
  </si>
  <si>
    <t>Mina Justa (Marcona)</t>
  </si>
  <si>
    <t>Mina San Antonio Antiguo</t>
  </si>
  <si>
    <t>Mina San José Profundo</t>
  </si>
  <si>
    <t>Mina San José Superior</t>
  </si>
  <si>
    <t>Mina Zona Barbara</t>
  </si>
  <si>
    <t>Minago</t>
  </si>
  <si>
    <t>Minas Centrais</t>
  </si>
  <si>
    <t>Tonnage and Fe grade from Table "Iron Ore Mineral Resources as of December 31" p96 of [R81]. Minas Centrais integrated operation includes Brucutu and Morro Agudo mines and the Apolo project [R81].</t>
  </si>
  <si>
    <t>Honduras</t>
  </si>
  <si>
    <t>Minas de Oro</t>
  </si>
  <si>
    <t>Mindoro</t>
  </si>
  <si>
    <t>Mindoro (Lower Kisluyan-Buraboy)</t>
  </si>
  <si>
    <t>Mine LaMotte-Fredericktown</t>
  </si>
  <si>
    <t>Tonnage and Cu, Ni, Co, Pb, Zn content from [65]</t>
  </si>
  <si>
    <t>Mineral Butte</t>
  </si>
  <si>
    <t>Mineral Hill Group</t>
  </si>
  <si>
    <t>Mineral Park (Ithaca Peak)</t>
  </si>
  <si>
    <t>Miniere de Musoshi et Kinsenda SARL</t>
  </si>
  <si>
    <t>R65, R75</t>
  </si>
  <si>
    <t>Minim Martap</t>
  </si>
  <si>
    <t>Tonnage (1027 Mt) and Al2O3 (45.3%), SiO2 (2.7%) from Mineral Resources estimate (35% Al2O3 cutoff) p4 of [R65]. "The Project will produce up to 6.4Mt of high-grade bauxite per annum" [R75]</t>
  </si>
  <si>
    <t>Ministro Hales</t>
  </si>
  <si>
    <t>Minto</t>
  </si>
  <si>
    <t>Mirabela-Santa Rita</t>
  </si>
  <si>
    <t>Mirador</t>
  </si>
  <si>
    <t>Mirador-Mirador Norte</t>
  </si>
  <si>
    <t>Miriam</t>
  </si>
  <si>
    <t>Mironovskoye</t>
  </si>
  <si>
    <t>Tonnage and Cu, Au, Ag, Pb content from [64]</t>
  </si>
  <si>
    <t>Mirror Harbor</t>
  </si>
  <si>
    <t>Mission</t>
  </si>
  <si>
    <t>Missoula National</t>
  </si>
  <si>
    <t>Misty</t>
  </si>
  <si>
    <t>Mjövattnet</t>
  </si>
  <si>
    <t>Mkushi</t>
  </si>
  <si>
    <t>MMDC (Cabangahan-Sipangpang-Pili)</t>
  </si>
  <si>
    <t>MMJV-Golpu</t>
  </si>
  <si>
    <t>MMJV-Nambonga</t>
  </si>
  <si>
    <t xml:space="preserve">Cuba </t>
  </si>
  <si>
    <t xml:space="preserve">Moa Bay </t>
  </si>
  <si>
    <t>Active</t>
  </si>
  <si>
    <t>Moa Bay JV</t>
  </si>
  <si>
    <t>Moa Bay-Camarioca Norte/Sur</t>
  </si>
  <si>
    <t>Moa Bay-Eastern Satellites</t>
  </si>
  <si>
    <t>Mocoa</t>
  </si>
  <si>
    <t>Modikwa</t>
  </si>
  <si>
    <t>Mofjellet</t>
  </si>
  <si>
    <t>Mogalakwena</t>
  </si>
  <si>
    <t>Tonnage and Cu, Au, Ni, Pt, Pd, Rh content from [64]. Capacity from [160].</t>
  </si>
  <si>
    <t>Mogalakwena-Boikgantsho</t>
  </si>
  <si>
    <t>Mojo</t>
  </si>
  <si>
    <t>Mokambo</t>
  </si>
  <si>
    <t>Mokopane</t>
  </si>
  <si>
    <t>Tonnage and Cu, Ni, Pt, Pd, content from [65]. Also reported in [64].. Capacity from [160].</t>
  </si>
  <si>
    <t>157, R51, 160</t>
  </si>
  <si>
    <t>Mokopane Vanadium</t>
  </si>
  <si>
    <t>Table 1 of [157] &amp; Table 1-5 p10 of [R51]. Capacity from [160].</t>
  </si>
  <si>
    <t>Mokra Gora</t>
  </si>
  <si>
    <t>Tonnage and Ni, Cr, Fe content from [65]</t>
  </si>
  <si>
    <t>Moland</t>
  </si>
  <si>
    <t>Moldova Noua</t>
  </si>
  <si>
    <t>Moleon Lake</t>
  </si>
  <si>
    <t>Mollacas</t>
  </si>
  <si>
    <t>Molodezhnoye</t>
  </si>
  <si>
    <t>Molybrook</t>
  </si>
  <si>
    <t>Tonnage and Cu, Mo content from [58]. Also reported in [64] as "Moly Brook". Re extrapolated estimate from Table S6 of [58]</t>
  </si>
  <si>
    <t>Molyhil</t>
  </si>
  <si>
    <t>Mon Desir, Murchison Belt</t>
  </si>
  <si>
    <t>Tonnage and Cu, Ag, Zn, In content from [27]</t>
  </si>
  <si>
    <t>Monakoff</t>
  </si>
  <si>
    <t>Monchegorsk-Njudaivench</t>
  </si>
  <si>
    <t>Monchegorsk-NKT</t>
  </si>
  <si>
    <t>Tonnage and Cu, Au, Ag, Ni, Co content from [65]</t>
  </si>
  <si>
    <t>Monchegorsk-Sopcha (Lodes)</t>
  </si>
  <si>
    <t>Monchegorsk-Sophuaivench</t>
  </si>
  <si>
    <t>Monpas (Albar)</t>
  </si>
  <si>
    <t>Mons Cupri</t>
  </si>
  <si>
    <t>Montanore (Rock Lake)</t>
  </si>
  <si>
    <t>Monte Romero</t>
  </si>
  <si>
    <t>Montes Claros</t>
  </si>
  <si>
    <t>57, R5</t>
  </si>
  <si>
    <t>Montviel</t>
  </si>
  <si>
    <t>Nb grade from Table 3 of [57], which is the range of Nb grade reported in Table 1.1 p1-10 of [R5]. REE grade (Indicated+Inferred) from Table 1.1 p1-10 of [R5]</t>
  </si>
  <si>
    <t>151, R47</t>
  </si>
  <si>
    <t>Mont-Wright</t>
  </si>
  <si>
    <t>We assume AMMC stands for Mont-Wright. Mineral resources from Table "Iron ore" p148 of [R47]</t>
  </si>
  <si>
    <t>Montenegro</t>
  </si>
  <si>
    <t>Monty Group</t>
  </si>
  <si>
    <t>Monywa-Letpadaung</t>
  </si>
  <si>
    <t>Monywa-Sabetaung/Kyisintaung</t>
  </si>
  <si>
    <t>Moonlight (Engels-Superior)</t>
  </si>
  <si>
    <t>Moorsom</t>
  </si>
  <si>
    <t>Mopani</t>
  </si>
  <si>
    <t>Mopani-Mufulira</t>
  </si>
  <si>
    <t>64, 151</t>
  </si>
  <si>
    <t>Mopani-Nkana</t>
  </si>
  <si>
    <t>Tonnage and Cu, Co content from [64]. Also reported in [151].</t>
  </si>
  <si>
    <t>Mopani-Nkana Tailings</t>
  </si>
  <si>
    <t>Morenci</t>
  </si>
  <si>
    <t>Tonnage and Cu, Mo content from [64]. Capacity from [160].</t>
  </si>
  <si>
    <t>Mörkliden (1-2-4)</t>
  </si>
  <si>
    <t>Morococha</t>
  </si>
  <si>
    <t>Morro de Engenho</t>
  </si>
  <si>
    <t>Morro de Niquel</t>
  </si>
  <si>
    <t>Morro Sem Bone-Morro do Leme</t>
  </si>
  <si>
    <t>Mos Gruve</t>
  </si>
  <si>
    <t>Mother Lode-Greyhound</t>
  </si>
  <si>
    <t>Mototolo</t>
  </si>
  <si>
    <t>151, R48</t>
  </si>
  <si>
    <t>Alkaline</t>
  </si>
  <si>
    <t>Motzfeldt Centre</t>
  </si>
  <si>
    <t>"As a result of a drilling program, an inferred maiden mineral resource has been subsequently presented with 340 Mt grading 0.26% TREO, 0.46% ZrO2; 1,850 ppm Nb2O5, and 340 ppm Ta2O5 (RAM Resources 2012). Furthermore, typical assay results from the Aries prospect are reported to contain the following relative proportions of REE: Ce: 41%; La: 22%; Nd: 14%; Pr: 4%; Other LREO: 3%; Gd: 2%; Dy: 2%; Y: 10% and other HREO 2% (RAM Resources 2010)." p36 of [R]</t>
  </si>
  <si>
    <t>Mouat</t>
  </si>
  <si>
    <t>Mount Abbot</t>
  </si>
  <si>
    <t>Mount Angelo North</t>
  </si>
  <si>
    <t>Mount Angelo Porphyry</t>
  </si>
  <si>
    <t>Mount Ararat</t>
  </si>
  <si>
    <t>Mount Bonnie</t>
  </si>
  <si>
    <t>Mount Cannindah</t>
  </si>
  <si>
    <t>Mount Carlton</t>
  </si>
  <si>
    <t>R6</t>
  </si>
  <si>
    <t>Mount Cattlin</t>
  </si>
  <si>
    <t>Tonnage (Measured+indicated+inferred), Li2O, Ta2O5 grade from Table "Mt Cattlin Mineral Resource as at 31 December 2020" p112 of [R6].</t>
  </si>
  <si>
    <t>Mount Chalmers</t>
  </si>
  <si>
    <t>Mount Chase</t>
  </si>
  <si>
    <t>Mount Clifford-Marriotts</t>
  </si>
  <si>
    <t>Mount Colin</t>
  </si>
  <si>
    <t>Mount Day-Cat Camp</t>
  </si>
  <si>
    <t>Mount Dore</t>
  </si>
  <si>
    <t>Mount Elliott-Swan</t>
  </si>
  <si>
    <t>Tonnage and Cu, Au, U content from [64]. Capacity from [160].</t>
  </si>
  <si>
    <t>Mount Emmons</t>
  </si>
  <si>
    <t>Mount Fitch</t>
  </si>
  <si>
    <t>Tonnage and Cu, Ni, Co content from [64]. Capacity from [160].</t>
  </si>
  <si>
    <t>Mount Fitch (Ni-Cu-Co)</t>
  </si>
  <si>
    <t>Mount Garnet</t>
  </si>
  <si>
    <t>Mount Goode</t>
  </si>
  <si>
    <t>Mount Gordon</t>
  </si>
  <si>
    <t>Mount Gunson Group</t>
  </si>
  <si>
    <t>Tonnage and Cu, Ag, Co content from [64]</t>
  </si>
  <si>
    <t>Mount Gunson Tailings</t>
  </si>
  <si>
    <t>Mount Haskin</t>
  </si>
  <si>
    <t>Mount Hope</t>
  </si>
  <si>
    <t>Mount Isa (Cu)</t>
  </si>
  <si>
    <t>Mount Isa (Cu) (Open Cut)</t>
  </si>
  <si>
    <t>Ag, Pb, Zn grade from Table 5 of [76] multiplied by tonnage of [64], as data is more recent.</t>
  </si>
  <si>
    <t>Mount Jewell-GSP</t>
  </si>
  <si>
    <t>Mount Keith</t>
  </si>
  <si>
    <t>Togo</t>
  </si>
  <si>
    <t>Mount Kpote</t>
  </si>
  <si>
    <t>Mount Kren</t>
  </si>
  <si>
    <t>Mount Leslie</t>
  </si>
  <si>
    <t>R71, 160</t>
  </si>
  <si>
    <t>Mount Lindsay</t>
  </si>
  <si>
    <t>Tonnage and Sn, W, Fe, Cu grade from Table "Table 1 | Resource Statement – Mount Lindsay Tin-Tungsten Project (as previously announced 17 October 2012)" cut-off at 0.2% Sn p6 of [R71]. Capacity from [160].</t>
  </si>
  <si>
    <t>Mount Lyell</t>
  </si>
  <si>
    <t>Mount Margaret</t>
  </si>
  <si>
    <t>Mount Milligan</t>
  </si>
  <si>
    <t>Mount Mulcahy (South Limb)</t>
  </si>
  <si>
    <t>Tonnage and Cu, Au, Ag, Co, Zn content from [64]</t>
  </si>
  <si>
    <t>Mount Mulgine</t>
  </si>
  <si>
    <t>Mount Ogden (Moly-Taku)</t>
  </si>
  <si>
    <t>Mount Oxide</t>
  </si>
  <si>
    <t>Mount Pleasant</t>
  </si>
  <si>
    <t>27, 142</t>
  </si>
  <si>
    <t>Mount Pleasant (North Zone)</t>
  </si>
  <si>
    <t>W grade from Table 2 of [142]</t>
  </si>
  <si>
    <t>Mount Polley</t>
  </si>
  <si>
    <t>Mount Sholl</t>
  </si>
  <si>
    <t>Tonnage and Cu, Ni, Co, Pd content from [65]</t>
  </si>
  <si>
    <t>65, 151, 160</t>
  </si>
  <si>
    <t>Mount Thirsty</t>
  </si>
  <si>
    <t>Tonnage and Ni, Co content from [65]. Also reported in [151].. Capacity from [160].</t>
  </si>
  <si>
    <t>Mount Thirsty-Mission Sill</t>
  </si>
  <si>
    <t>Mount Tolman</t>
  </si>
  <si>
    <t>Mount Unicorn</t>
  </si>
  <si>
    <t>Mount Washington Tailings</t>
  </si>
  <si>
    <t>Tonnage and Cu, Au, Ag, Te content from [64]</t>
  </si>
  <si>
    <t>Mount Washington-Lakeview-Domineer</t>
  </si>
  <si>
    <t>57, 79, 84, 160</t>
  </si>
  <si>
    <t>Mount Weld</t>
  </si>
  <si>
    <t>Ta and Nb grade from Table 3 of [57]. Use of conversion factors from Nb2O5 to Nb and Ta2O5 to Ta. Tonnage and REEs grade from [79]. Capacity from [160]. Recovery rate at mining from [84].</t>
  </si>
  <si>
    <t>Mountain General'skaya</t>
  </si>
  <si>
    <t>Mountain of Light-Lyndhurst</t>
  </si>
  <si>
    <t>79, 67, 84</t>
  </si>
  <si>
    <t>Mountain Pass</t>
  </si>
  <si>
    <t>Mountain pass REE recovery rate from [84]. Tonnage and individual REE content from [79]. Also reported in [67]. Capacity in 2019 " ore tonnes mined 598 683 tons " retrieved from [https://miningdataonline.com/property/1169/Mountain-Pass-Mine.aspx][14/08/2023]</t>
  </si>
  <si>
    <t>Mousoulos-Kalavasos</t>
  </si>
  <si>
    <t>Mowana</t>
  </si>
  <si>
    <t>Mphahlele</t>
  </si>
  <si>
    <t>Mt Chalmers</t>
  </si>
  <si>
    <t>Mt Isa-George Fisher</t>
  </si>
  <si>
    <t>Mt Keith Tailings</t>
  </si>
  <si>
    <t>Mufumbwe</t>
  </si>
  <si>
    <t>Mufunta</t>
  </si>
  <si>
    <t>Muji/Mujicun</t>
  </si>
  <si>
    <t>Mukondo Mountain</t>
  </si>
  <si>
    <t>Mulga Rock East (base metals)</t>
  </si>
  <si>
    <t>Tonnage and Cu, Ni, Co, U, Sc content from [65]</t>
  </si>
  <si>
    <t>Mulga Rock East (Princess-Ambassador)</t>
  </si>
  <si>
    <t>Tonnage and Cu, Ni, Co, Zn, U content from [64]</t>
  </si>
  <si>
    <t>64, R78</t>
  </si>
  <si>
    <t>Mulgul-Jillawarra (Abra)</t>
  </si>
  <si>
    <t>Tonnage and Cu, Au, Ag, Pb, Zn content from [64]. "The capacity of the floatation process plant will be 1.2 million tonnes per annum (Mtpa)." [R78].</t>
  </si>
  <si>
    <t>Muliashi North</t>
  </si>
  <si>
    <t>Muliashi South</t>
  </si>
  <si>
    <t>Muluozhai</t>
  </si>
  <si>
    <t>Mumbwa-Kitumba</t>
  </si>
  <si>
    <t>Tonnage and Cu, Au, Ag, Co, U content from [64]</t>
  </si>
  <si>
    <t>Munali</t>
  </si>
  <si>
    <t>Tonnage and Cu, Ni, Co, Pt, Pd content from [65]. Capacity from [160].</t>
  </si>
  <si>
    <t>Munda</t>
  </si>
  <si>
    <t>Mozambique</t>
  </si>
  <si>
    <t>Mundonguara</t>
  </si>
  <si>
    <t>Munella (Munelle)</t>
  </si>
  <si>
    <t>Munglinup-Boanaernup (Young River)</t>
  </si>
  <si>
    <t>Orogenic Mo</t>
  </si>
  <si>
    <t>Munka</t>
  </si>
  <si>
    <t>Munni Munni</t>
  </si>
  <si>
    <t>Muratdere</t>
  </si>
  <si>
    <t>Murchison</t>
  </si>
  <si>
    <t>Murgul (Damar-Anayatak-Çakmakkaya)</t>
  </si>
  <si>
    <t>Murial (Grota do Cirilo)</t>
  </si>
  <si>
    <t>Mineral resources estimate and LiO2 grade (%) from Table 0-3 p39 of [105]</t>
  </si>
  <si>
    <t>Murray Brook</t>
  </si>
  <si>
    <t>Murrin Murrin</t>
  </si>
  <si>
    <t>Musariu</t>
  </si>
  <si>
    <t xml:space="preserve">Australia </t>
  </si>
  <si>
    <t>Musgrave</t>
  </si>
  <si>
    <t>Ni laterite</t>
  </si>
  <si>
    <t>Musongati</t>
  </si>
  <si>
    <t>Tonnage and Cu, Au, Ni, Co, Pt, Pd content from [65]. Also reported in [31] and [64].</t>
  </si>
  <si>
    <t>Musonoi</t>
  </si>
  <si>
    <t>Musonoi-Dilala East</t>
  </si>
  <si>
    <t>Musonoi-Kasobantu</t>
  </si>
  <si>
    <t>Mutanda</t>
  </si>
  <si>
    <t xml:space="preserve">Mutanda </t>
  </si>
  <si>
    <t xml:space="preserve">On care </t>
  </si>
  <si>
    <t>Muturoo</t>
  </si>
  <si>
    <t>Mwambashi</t>
  </si>
  <si>
    <t>Myanmar</t>
  </si>
  <si>
    <t>Mwetaung</t>
  </si>
  <si>
    <t>Myra Falls</t>
  </si>
  <si>
    <t>Myszków</t>
  </si>
  <si>
    <t>Nachingwea-Ntaka Hill</t>
  </si>
  <si>
    <t>Nadun</t>
  </si>
  <si>
    <t>Naggie</t>
  </si>
  <si>
    <t>Naica</t>
  </si>
  <si>
    <t>Naimanjal-Baitimir</t>
  </si>
  <si>
    <t>Naimanjal-Beschoku</t>
  </si>
  <si>
    <t>Nakalakwana Hill</t>
  </si>
  <si>
    <t>Nakru-1 (Mount Nakru)</t>
  </si>
  <si>
    <t>64, 65, 151</t>
  </si>
  <si>
    <t>Nama (A-C-D)</t>
  </si>
  <si>
    <t>Tonnage and Cu, Ni, Co content from [65]. Also reported in [151] and [64].</t>
  </si>
  <si>
    <t>Nama Creek (Big Nama Creek)</t>
  </si>
  <si>
    <t>Namib Lead-Zinc Project</t>
  </si>
  <si>
    <t>Fiji</t>
  </si>
  <si>
    <t>Namosi JV (Waisoi-Wainaulo)</t>
  </si>
  <si>
    <t>Nanadie Well</t>
  </si>
  <si>
    <t>Nannihu</t>
  </si>
  <si>
    <t>Naoniushan</t>
  </si>
  <si>
    <t>Napier Range-Wagon Pass</t>
  </si>
  <si>
    <t>Narigongma</t>
  </si>
  <si>
    <t>57, R9</t>
  </si>
  <si>
    <t>Narraburra</t>
  </si>
  <si>
    <t>Tonnage from [R9], Nb2O5 grade from Table 3 of [57]. %LREO and %HREO indicated but with no further indication on individual REE grades in [R9].</t>
  </si>
  <si>
    <t>Naruo</t>
  </si>
  <si>
    <t>Nasonovskoye</t>
  </si>
  <si>
    <t>Magadan</t>
  </si>
  <si>
    <t>Natalka</t>
  </si>
  <si>
    <t>85, 86, 56</t>
  </si>
  <si>
    <t>Natural gas with &lt;0.3% He</t>
  </si>
  <si>
    <t>% NG reserves</t>
  </si>
  <si>
    <t>He-NG pair identified thanks to [56]. Share of NG contaning &lt;0.3% He from [85]. Recovery rate of He from [86].</t>
  </si>
  <si>
    <t>Natural gas with &lt;3% He</t>
  </si>
  <si>
    <t>He-NG pair identified thanks to [56]. Share of NG contaning &lt;3% He from [85]. Recovery rate of He from [86].</t>
  </si>
  <si>
    <t>Natural gas with &gt;3% He</t>
  </si>
  <si>
    <t>Share of NG contaning &gt;3% He from [85].</t>
  </si>
  <si>
    <t>Nautanen</t>
  </si>
  <si>
    <t>Navidad</t>
  </si>
  <si>
    <t>64, R61</t>
  </si>
  <si>
    <t>Nazareth</t>
  </si>
  <si>
    <t>Sn grade of 1.38% from Table "Top 15 undeveloped CRIRSCO-compliant tin resources by tin content" of [R61]</t>
  </si>
  <si>
    <t>Ndola</t>
  </si>
  <si>
    <t>NE Mango 1-2 / Boseto</t>
  </si>
  <si>
    <t>57, R8, 160</t>
  </si>
  <si>
    <t>Nechalacho</t>
  </si>
  <si>
    <t>Tonnage, Zr2O, Nb2O5, Ta2O5 grade from Table 1.1 p8 of [R8]. Capacity from [160].</t>
  </si>
  <si>
    <t>Nechalacho/Thor Lak</t>
  </si>
  <si>
    <t>Tonnage and La, Ce, Pr, Nd, Sm, Eu, Gd, Tb, Dy, Ho, Er, Tm, Yb, Lu, Y content from [79]. Info Capacity in 2021 "where 408,000 metric tons of a planned 599,000 metric tons of material extracted yielded about 58,000t of ore." [19/01/2023] retrieved from[https://www.miningnewsnorth.com/story/2023/01/19/mining-explorers-2022/ramping-up-rare-earths-mining/7722.html][08/08/2023]</t>
  </si>
  <si>
    <t>Needle Creek-Stinkingwater</t>
  </si>
  <si>
    <t>Nepean</t>
  </si>
  <si>
    <t>Nevados de Famatina</t>
  </si>
  <si>
    <t>Neves Corvo</t>
  </si>
  <si>
    <t>New Afton</t>
  </si>
  <si>
    <t>Tonnage and Cu, Au, Ag content from [64]. Capacity from [160]. Also mentionned in [180] but without mineral resources estimates.</t>
  </si>
  <si>
    <t>New Bay Pond</t>
  </si>
  <si>
    <t>New Morning-Daybreak</t>
  </si>
  <si>
    <t>Newmont Lake-Northwest Zone</t>
  </si>
  <si>
    <t>Newtongmen</t>
  </si>
  <si>
    <t>Ngella-Floridas Islands</t>
  </si>
  <si>
    <t>Ngualla</t>
  </si>
  <si>
    <t>Ngwako Pan</t>
  </si>
  <si>
    <t>Niagara</t>
  </si>
  <si>
    <t>Nianzigou</t>
  </si>
  <si>
    <t>Niblack (Lookout-Trio)</t>
  </si>
  <si>
    <t>Nicaro</t>
  </si>
  <si>
    <t>Nickel King (Thye Lake)</t>
  </si>
  <si>
    <t>Tonnage and Cu, Ni, Co content from [65]. Also reported in [64] as "Nickel King".</t>
  </si>
  <si>
    <t>Nico</t>
  </si>
  <si>
    <t>Tonnage and Cu, Au, Co content from [64]. Capacity from [160].</t>
  </si>
  <si>
    <t xml:space="preserve">Canada </t>
  </si>
  <si>
    <t xml:space="preserve">NICO </t>
  </si>
  <si>
    <t>Nico Young-Ardnaree</t>
  </si>
  <si>
    <t>Nico Young-Thuddungra</t>
  </si>
  <si>
    <t>Nicobi</t>
  </si>
  <si>
    <t>Niecka Grodziecka</t>
  </si>
  <si>
    <t>Nifty</t>
  </si>
  <si>
    <t>Nightflower</t>
  </si>
  <si>
    <t>Nightflower-Digger Lode</t>
  </si>
  <si>
    <t>Niittylampi</t>
  </si>
  <si>
    <t>Nikoliq</t>
  </si>
  <si>
    <t>Nindilbillup Group</t>
  </si>
  <si>
    <t>Niquelandia</t>
  </si>
  <si>
    <t>Niquelândia-Codemin</t>
  </si>
  <si>
    <t>NISK-1 / Lac Levac</t>
  </si>
  <si>
    <t>Nithi Mountain</t>
  </si>
  <si>
    <t>NiWest-Eucalyptus</t>
  </si>
  <si>
    <t>NiWest-Hepi</t>
  </si>
  <si>
    <t>NiWest-Macey Hill</t>
  </si>
  <si>
    <t>NiWest-Mertondale</t>
  </si>
  <si>
    <t>NiWest-Mount Kilkenny</t>
  </si>
  <si>
    <t>NiWest-Murrin North</t>
  </si>
  <si>
    <t>NiWest-Waite Kauri</t>
  </si>
  <si>
    <t>NiWest-Wanbanna</t>
  </si>
  <si>
    <t>31, 65, 134</t>
  </si>
  <si>
    <t>Nkamouna-Mada</t>
  </si>
  <si>
    <t>Tonnage and Ni, Co content from [65]. Status from [31]. Deposit also reported in [134].</t>
  </si>
  <si>
    <t>Nkomati</t>
  </si>
  <si>
    <t>Tonnage and Cu, Au, Ni, Co, Cr, Pt, Pd, Rh content from [65]. Also reported in [31] and [64].. Capacity from [160].</t>
  </si>
  <si>
    <t>Nogal Peak</t>
  </si>
  <si>
    <t>Nolans</t>
  </si>
  <si>
    <t>Tonnage and La, Ce, Pr, Nd, Sm, Eu, Gd, Tb, Dy, Ho, Er, Yb, Y content from [79]. "Ore Reserves are based on an average mining rate of 7.6 million tonnes per annum" retrieved from [https://gateway.icn.org.au/project/3697/nolans-project][11/08/2023]</t>
  </si>
  <si>
    <t>Nonoc</t>
  </si>
  <si>
    <t>Nora-Berta</t>
  </si>
  <si>
    <t>Norac</t>
  </si>
  <si>
    <t>Nord Kamennik</t>
  </si>
  <si>
    <t>Nordli (Hurdal)</t>
  </si>
  <si>
    <t>Norpax</t>
  </si>
  <si>
    <t>79, R59</t>
  </si>
  <si>
    <t>Norra Kärr</t>
  </si>
  <si>
    <t>Nb2O5 grade (0.05%) and ZrO2 grade (1.7%) (inferred) from Table 24-1 "Norra Kärr Mineral Resource Statement (SRK, 18 August 2021)" p 269 of [R59]. "Some 1.15Mt of mineralized rock will be mined each year for a 26-year mine life totalling some 29.3 Mt of mineralized rock"p.216 issu du rapport SRK Consulting 2021 PRELIMINARY ECONOMIC ASSESSMENT OF NORRA KÄRR RARE EARTH DEPOSIT retrieved from [https://leadingedgematerials.com/wp-content/uploads/2021/08/NorraKarr_PEA_43-101.pdf][14/08/2023]</t>
  </si>
  <si>
    <t>Norra-Barsele</t>
  </si>
  <si>
    <t>Norra-Norrliden</t>
  </si>
  <si>
    <t>151, R38, 160</t>
  </si>
  <si>
    <t>Norseman</t>
  </si>
  <si>
    <t>Table 1 ‐ JORC Mineral Resource Estimates for  the Norseman Cobalt Project as of December 2018 p25 of [R38]. Capacity from [160].</t>
  </si>
  <si>
    <t>North Boundary</t>
  </si>
  <si>
    <t>North Flint Creek-Tolean Lake</t>
  </si>
  <si>
    <t>North Fork Snoqualmie River</t>
  </si>
  <si>
    <t>North Kaluga</t>
  </si>
  <si>
    <t>North Konawe Group (Hanking)</t>
  </si>
  <si>
    <t>North Konawe Group (Limonite)</t>
  </si>
  <si>
    <t>North Konawe Group (Saprolite)</t>
  </si>
  <si>
    <t>North Portia</t>
  </si>
  <si>
    <t>North ROK-Coyote</t>
  </si>
  <si>
    <t>58, R33</t>
  </si>
  <si>
    <t>Northern Dancer (Logtung)</t>
  </si>
  <si>
    <t>Measured+indicated 223,4 Mt @0.102% WO3 and inferred 201.2 Mt @0.089% WO3 [R33]. Use of conversion factor from WO3 to W.</t>
  </si>
  <si>
    <t>New Zealand</t>
  </si>
  <si>
    <t>Northland</t>
  </si>
  <si>
    <t>NorthMet (Dunka Road)</t>
  </si>
  <si>
    <t xml:space="preserve">Northparkes </t>
  </si>
  <si>
    <t>Norton Lake</t>
  </si>
  <si>
    <t>Tonnage and Cu, Ni, Co, Pd, content from [65]. Also reported in [64].</t>
  </si>
  <si>
    <t xml:space="preserve">Nova-Bollinger </t>
  </si>
  <si>
    <t>Novo-Leninogorskoye</t>
  </si>
  <si>
    <t>Novo-Shemurskoe</t>
  </si>
  <si>
    <t>Now Chun</t>
  </si>
  <si>
    <t>Nowy Kościół</t>
  </si>
  <si>
    <t>Nucleus</t>
  </si>
  <si>
    <t>64, 140</t>
  </si>
  <si>
    <t>Nui Phao</t>
  </si>
  <si>
    <t>Tonnage and Cu, Au, W grade from [64]. Bi grade (0,108 wt%) p7 of [140]</t>
  </si>
  <si>
    <t>Nunatak</t>
  </si>
  <si>
    <t xml:space="preserve">Nunavik </t>
  </si>
  <si>
    <t>Nuqrah North/South</t>
  </si>
  <si>
    <t>Nuri</t>
  </si>
  <si>
    <t>Tonnage and Cu, Mo, W grade from Table S6 of [58]. Re grade is extrapolated, provided in Table S6 of [58]. Capacity from [160].</t>
  </si>
  <si>
    <t>Nurkazgan</t>
  </si>
  <si>
    <t>Nurkazgan (Samarskoe)</t>
  </si>
  <si>
    <t>Nussir</t>
  </si>
  <si>
    <t>Nutturalampi</t>
  </si>
  <si>
    <t>R10</t>
  </si>
  <si>
    <t>Nuweibi</t>
  </si>
  <si>
    <t>Tonnage and Ta content from [R10]</t>
  </si>
  <si>
    <t>Nyabikere</t>
  </si>
  <si>
    <t>Nyborg</t>
  </si>
  <si>
    <t>Nye Basin</t>
  </si>
  <si>
    <t>Nymagee</t>
  </si>
  <si>
    <t>Nyngan-Summervale</t>
  </si>
  <si>
    <t>Nyngan-West Lynn</t>
  </si>
  <si>
    <t>O.K. (OK)</t>
  </si>
  <si>
    <t>Oamites</t>
  </si>
  <si>
    <t>Obi Island</t>
  </si>
  <si>
    <t>Obor</t>
  </si>
  <si>
    <t>Croatia</t>
  </si>
  <si>
    <t>Obrovac 1</t>
  </si>
  <si>
    <t>Obrovac 2</t>
  </si>
  <si>
    <t>Obruchevskoe</t>
  </si>
  <si>
    <t>O'Callaghans</t>
  </si>
  <si>
    <t>Tonnage and Cu, Pb, Zn, W content from [64]</t>
  </si>
  <si>
    <t>Ocaña-Irmin</t>
  </si>
  <si>
    <t>Ok Tedi</t>
  </si>
  <si>
    <t>Okeover-OK North</t>
  </si>
  <si>
    <t>O'Kiep Tailings</t>
  </si>
  <si>
    <t>Okohongo</t>
  </si>
  <si>
    <t>Oktyabrskoye</t>
  </si>
  <si>
    <t>Old Matchless</t>
  </si>
  <si>
    <t>Old Nick</t>
  </si>
  <si>
    <t>R18, 150</t>
  </si>
  <si>
    <t>Olimpiada</t>
  </si>
  <si>
    <t>"Comparison of Polyus Mineral Resources Estimates as at 31 December 2022 and as at 31 December 2021" p31 of [R18]; "The metal grade in all zones is quite high (250–1750 g/t of Sb and 30–150 g/t of W)." [150]</t>
  </si>
  <si>
    <t>Olserum</t>
  </si>
  <si>
    <t>Tonnage and La, Ce, Pr, Nd, Sm, Eu, Gd, Tb, Dy, Ho, Er, Tm, Yb, Lu, Y content from [79]. Info status "Site Status : Closed Year Established : 2011 Year Closed : 2023"[11/07/2023] retrieved from [https://deims.org/0a60111e-c8d6-4850-9805-dc5283f9d691][17/08/2023] Info capacity other "In 1861 there were 511 operating iron mines in the district producing 425 000 tonnes of ore for the year," retrieved from [https://portergeo.com.au/database/mineinfo.asp?mineid=mn350#Lovisa][17/08/2023]</t>
  </si>
  <si>
    <t>31, 64, 134, 160</t>
  </si>
  <si>
    <t>Olympic Dam</t>
  </si>
  <si>
    <t>Mineral Resources tonnage from [64] as estimated more reliable than one in Table 3 of [31]. Co grade from Table 3 of [31], other grades from SI of [64]. Reported as Co deposit in [134].. Capacity from [160].</t>
  </si>
  <si>
    <t>Omar</t>
  </si>
  <si>
    <t>Omitiomire</t>
  </si>
  <si>
    <t>Omodani</t>
  </si>
  <si>
    <t>Onça Puma</t>
  </si>
  <si>
    <t>Onganja (Elbe Onganja / Oganja)</t>
  </si>
  <si>
    <t>Ongombo</t>
  </si>
  <si>
    <t>Ootsa (Ox-Seel East/West)</t>
  </si>
  <si>
    <t>Ophion</t>
  </si>
  <si>
    <t>151, R36</t>
  </si>
  <si>
    <t>Opuwo</t>
  </si>
  <si>
    <t>225,5 Mt (indicated+inferred) @ 0.12%, 0.43% Cu and 0.54% Ni from Table 1 "Opuwo Cobalt Project Mineral Resources" of [R36]</t>
  </si>
  <si>
    <t>Oracle Ridge</t>
  </si>
  <si>
    <t>Orange Hill</t>
  </si>
  <si>
    <t>Oravainen</t>
  </si>
  <si>
    <t>Orchan West</t>
  </si>
  <si>
    <t>Orlovo Gnezdo</t>
  </si>
  <si>
    <t>Oro Denoro</t>
  </si>
  <si>
    <t>Ortaklar</t>
  </si>
  <si>
    <t>Tonnage and Cu, Au, Fe content from [64]</t>
  </si>
  <si>
    <t>Ortiz-Lukas Canyon</t>
  </si>
  <si>
    <t>Osborne-Kulthor</t>
  </si>
  <si>
    <t>Osennee</t>
  </si>
  <si>
    <t>Otjihase</t>
  </si>
  <si>
    <t>Oued El Kebir</t>
  </si>
  <si>
    <t>Oumejrane (CMO)</t>
  </si>
  <si>
    <t>Ouro Paz-Pé Quente</t>
  </si>
  <si>
    <t>Outokumpu-Hautalampi/Keretti</t>
  </si>
  <si>
    <t>Tonnage and Cu, Ni, Co, Zn content from [64]. Tonnage and Cu, Ni, Co content also reported in [65] for "Outokumpu-Hautalampi (Keretti)".</t>
  </si>
  <si>
    <t>Outokumpu-Riihilahti</t>
  </si>
  <si>
    <t>Outokumpu-Saramäki</t>
  </si>
  <si>
    <t>Outokumpu-Sarkalahti</t>
  </si>
  <si>
    <t>Outokumpu-Särkiniemi</t>
  </si>
  <si>
    <t>Outokumpu-Valkeisenranta (Rytky)</t>
  </si>
  <si>
    <t>Outokumpu-Vuonos</t>
  </si>
  <si>
    <t>Overlander North/South</t>
  </si>
  <si>
    <t>Owen</t>
  </si>
  <si>
    <t>Owendale</t>
  </si>
  <si>
    <t>Oyu Tolgoi-Heruga ETG</t>
  </si>
  <si>
    <t>Oyu Tolgoi-Heruga OT</t>
  </si>
  <si>
    <t>Oyu Tolgoi-Hugo Dummett North</t>
  </si>
  <si>
    <t>Tonnage and Cu, Au, Ag content from [64]. Also reported in [151].</t>
  </si>
  <si>
    <t>Oyu Tolgoi-Hugo Dummett North Extension</t>
  </si>
  <si>
    <t>Oyu Tolgoi-Hugo Dummett South</t>
  </si>
  <si>
    <t>64, 151, 160</t>
  </si>
  <si>
    <t>Oyu Tolgoi-Oyut</t>
  </si>
  <si>
    <t>Tonnage and Cu, Au, Ag content from [64]. Also reported in [151].. Capacity from [160].</t>
  </si>
  <si>
    <t>Ozernoe</t>
  </si>
  <si>
    <t>Ozernoe (Russia)</t>
  </si>
  <si>
    <t>Paasivaara</t>
  </si>
  <si>
    <t>Päävaara</t>
  </si>
  <si>
    <t>Pabineau River</t>
  </si>
  <si>
    <t>Pacific Highway</t>
  </si>
  <si>
    <t>Packsack</t>
  </si>
  <si>
    <t>Pacococha</t>
  </si>
  <si>
    <t>Padcal-Santo Tomas II</t>
  </si>
  <si>
    <t>Pahtavuoma</t>
  </si>
  <si>
    <t>Tonnage and Cu, Ag, Ni, Co, Pb, Zn content from [64]</t>
  </si>
  <si>
    <t>Pahtohavare</t>
  </si>
  <si>
    <t>Palidan-Mohong Hill</t>
  </si>
  <si>
    <t>Palmeirópolis</t>
  </si>
  <si>
    <t>Palmer</t>
  </si>
  <si>
    <t>Palmilla</t>
  </si>
  <si>
    <t>Pana-Eastern</t>
  </si>
  <si>
    <t>Panantza</t>
  </si>
  <si>
    <t>142, R15, 160</t>
  </si>
  <si>
    <t>Panasqueira</t>
  </si>
  <si>
    <t>Tonnage and W content from [R15]. Capacity from [160].</t>
  </si>
  <si>
    <t>Pana-Western</t>
  </si>
  <si>
    <t>Pandora JV</t>
  </si>
  <si>
    <t>Panguna-Bougainville</t>
  </si>
  <si>
    <t>Panimba</t>
  </si>
  <si>
    <t>151, R41</t>
  </si>
  <si>
    <t>Pannawonica</t>
  </si>
  <si>
    <t>(measured+indicated+inferred) 62.5 Mt @ 53.4%Fe, 5.1% Al2O3, 0.05% P, 8.7% SiO2 from Table "Mineral Resources (JORC 2012)" p49 of [R41]</t>
  </si>
  <si>
    <t>Panorama-Kangaroo Caves</t>
  </si>
  <si>
    <t>Panorama-Sulphur Springs</t>
  </si>
  <si>
    <t>Panton</t>
  </si>
  <si>
    <t>Tonnage and Cu, Au, Ni, Pt, Pd, Rh, content from [65]. Also reported in [64].</t>
  </si>
  <si>
    <t>Papagayos</t>
  </si>
  <si>
    <t>Paragominas</t>
  </si>
  <si>
    <t>Past producer</t>
  </si>
  <si>
    <t>Paramillos Norte / Sur</t>
  </si>
  <si>
    <t>Paramillos Sur</t>
  </si>
  <si>
    <t>Paraopeba</t>
  </si>
  <si>
    <t>Tonnage and Fe grade from Table "Iron Ore Mineral Resources as of December 31" p96 of [R81]. Paraopeba integrated operation includes João Pereira and Segredo, Mar Azul and Capão Xavier mines [R81]</t>
  </si>
  <si>
    <t>Pardoo-Highway</t>
  </si>
  <si>
    <t>Parkin Offset</t>
  </si>
  <si>
    <t>Parlozi</t>
  </si>
  <si>
    <t>R68</t>
  </si>
  <si>
    <t>Paroo Station</t>
  </si>
  <si>
    <t>Tonnage (40.4 Mt) and Pb content 1730 kt Pb from Table 45 p128 of [R68].</t>
  </si>
  <si>
    <t>Parys Mountain</t>
  </si>
  <si>
    <t>Pascua-Lama</t>
  </si>
  <si>
    <t>Pashpap</t>
  </si>
  <si>
    <t>Pastos Grandes</t>
  </si>
  <si>
    <t>Resources estimates, Li and K tonnes as of May 31, 2019 from Table 4 p4 of [107] ; 942000 tons Li2CO3 per year from table 6 p 6 of [107].</t>
  </si>
  <si>
    <t>Patch-Gulch (Canegrass)</t>
  </si>
  <si>
    <t>Pazhskoe</t>
  </si>
  <si>
    <t>Pt grade from Table N10 p88 of [125]</t>
  </si>
  <si>
    <t>PD-1</t>
  </si>
  <si>
    <t>Pea Ridge</t>
  </si>
  <si>
    <t>Peak (NSW)</t>
  </si>
  <si>
    <t>Peak Hill (NSW)</t>
  </si>
  <si>
    <t>Pebble</t>
  </si>
  <si>
    <t>Pedra Branca (Cu)</t>
  </si>
  <si>
    <t>Pedra Branca (PGEs)</t>
  </si>
  <si>
    <t>Tonnage and Cu, Au, Ni, Co, Cr, Pt, Pd, Rh, content from [65]. Also reported in [64].. Capacity from [160].</t>
  </si>
  <si>
    <t>Pedra Verde</t>
  </si>
  <si>
    <t>Pegadorcito-Pantanos</t>
  </si>
  <si>
    <t>Pelican</t>
  </si>
  <si>
    <t>Pelican_USA</t>
  </si>
  <si>
    <t>Pelican_WA</t>
  </si>
  <si>
    <t>Abandoned</t>
  </si>
  <si>
    <t>Pellapahk</t>
  </si>
  <si>
    <t>Penacho Blanco</t>
  </si>
  <si>
    <t>Peñasquito</t>
  </si>
  <si>
    <t>Penco Module (Biolantanidos)</t>
  </si>
  <si>
    <t>Tonnage and La, Ce, Pr, Nd, Sm, Eu, Gd, Tb, Dy, Ho, Er, Tm, Yb, Lu, Y content from [79]. No other element reported in Mineral Resources estimates. Info capacity and forecasted"The firm wants to increase the pit's current 650,000t/y production capacity by more than 50%." retrieved from [https://www.bnamericas.com/en/news/cementos-bio-bio-plans-to-increase-lime-output-to-meet-chilean-mining-demand][16/08/2023]</t>
  </si>
  <si>
    <t>Perch River</t>
  </si>
  <si>
    <t>Perevalny</t>
  </si>
  <si>
    <t>Perlat</t>
  </si>
  <si>
    <t>Perttilahti</t>
  </si>
  <si>
    <t>Tonnage and Cu, Ag, Ni, Co, Zn, content from [65]. Also reported in [64].</t>
  </si>
  <si>
    <t>Peschanka (Baimskoe)</t>
  </si>
  <si>
    <t>Petrovaara</t>
  </si>
  <si>
    <t>Pettelgubskoe</t>
  </si>
  <si>
    <t>Phalaborwa</t>
  </si>
  <si>
    <t>Tonnage and La, Ce, Pr, Nd, Sm, Eu, Gd, Tb, Dy, Ho, Er, Yb, Lu content from [79]. "The opencast mine in Phalaborwa, in South Africa's Limpopo Province, has the capacity to yield 2.6 million tons per annum of phosphate rock concentrate from processing 35 million tons of ore per annum." retrieved from [https://www.phalaborwa.gov.za/developments/mining.php#:~:text=The%20opencast%20mine%20in%20Phalaborwa,tons%20of%20ore%20per%20annum.][14/08/2023]</t>
  </si>
  <si>
    <t>Phalaborwa (Palabora)</t>
  </si>
  <si>
    <t>Phelps Dodge (La Gauchetiere)-Caber</t>
  </si>
  <si>
    <t>58, 65</t>
  </si>
  <si>
    <t>Phikwe</t>
  </si>
  <si>
    <t>Phoenix</t>
  </si>
  <si>
    <t>Phoenix (mill+heap leach)</t>
  </si>
  <si>
    <t>Phoenix (Tremblay-Twin Creek-Pit) Tailings</t>
  </si>
  <si>
    <t>Phoenix Chrome-PGE Tailings</t>
  </si>
  <si>
    <t>Phu Kham</t>
  </si>
  <si>
    <t>Thailand</t>
  </si>
  <si>
    <t>Phu Lon</t>
  </si>
  <si>
    <t>Phu Taxan (Phuda)</t>
  </si>
  <si>
    <t>Piaohechuan</t>
  </si>
  <si>
    <t>Piauí (São João do Piauí)</t>
  </si>
  <si>
    <t>Pick Lake</t>
  </si>
  <si>
    <t>Piedras Verdes (Cobre del Mayo)</t>
  </si>
  <si>
    <t>Pijiguaos 1</t>
  </si>
  <si>
    <t>Tonnage and Al, Ga content from "OFR2013-1272_Table 1.xlsx" of [3]. Deposit type is Laterite - Rapakivi granite</t>
  </si>
  <si>
    <t>Pijiguaos 2</t>
  </si>
  <si>
    <t>Pike</t>
  </si>
  <si>
    <t>Pilanesburg (Tuschenkomst-Ruighoek)</t>
  </si>
  <si>
    <t>Pilanesburg-East / West Pits</t>
  </si>
  <si>
    <t>109, 110</t>
  </si>
  <si>
    <t xml:space="preserve">Pilgangoora (Altura Minerals) </t>
  </si>
  <si>
    <t>; For Li content, 0.44 Mt Li2O from Table 1 of [110] and 0.4645 as conversion factor from Li2O to Li.</t>
  </si>
  <si>
    <t xml:space="preserve">Pilgangoora (Pilbara Minerals) </t>
  </si>
  <si>
    <t>"The P1000 project has reached final investment decision (FID) and aims to lift capacity to 1 Mt" p150 of [109]; For Li content, 1.86 Mt Li2O from Table 1 of [110] and 0.4645 as conversion factor from Li2O to Li.</t>
  </si>
  <si>
    <t>Pilot Mountain-Desert Mountain</t>
  </si>
  <si>
    <t>Tonnage and Cu, Ag, W content from [64]. Capacity from [160].</t>
  </si>
  <si>
    <t>Pima</t>
  </si>
  <si>
    <t>Pimenton</t>
  </si>
  <si>
    <t>Pinares de Mayari-Nicaro</t>
  </si>
  <si>
    <t>Pinaya</t>
  </si>
  <si>
    <t>Pine</t>
  </si>
  <si>
    <t>Pine Bay</t>
  </si>
  <si>
    <t>Pine Flat</t>
  </si>
  <si>
    <t>Pine Grove</t>
  </si>
  <si>
    <t>Pingdi</t>
  </si>
  <si>
    <t>Pingüino</t>
  </si>
  <si>
    <t>Tonnage and Au, Ag, Pb, In content from [27]. Capacity from [160].</t>
  </si>
  <si>
    <t>Pinto Valley</t>
  </si>
  <si>
    <t>Pinto Valley-Miami</t>
  </si>
  <si>
    <t>Pipela</t>
  </si>
  <si>
    <t>Pirquitas</t>
  </si>
  <si>
    <t>Tonnage and Ag, Zn, In content from [27]. Capacity from [160].</t>
  </si>
  <si>
    <t>Pisumpan</t>
  </si>
  <si>
    <t>79, 168, 160</t>
  </si>
  <si>
    <t>Pitinga</t>
  </si>
  <si>
    <t>Tonnage and La, Ce, Pr, Nd, Sm, Eu, Gd, Tb, Dy, Ho, Er, Tm, Yb, Lu, Y content from [79]. Al, Ta and Sn quantity from Table 1 of [168]. Capacity from [160].</t>
  </si>
  <si>
    <t>Pitkin-State Forest</t>
  </si>
  <si>
    <t>Manto/Skarn/Epithermal?</t>
  </si>
  <si>
    <t>Platosa</t>
  </si>
  <si>
    <t>Platreef (Flatreef-Turfspruit)</t>
  </si>
  <si>
    <t>Playter</t>
  </si>
  <si>
    <t>Plutus</t>
  </si>
  <si>
    <t>Pocos de Caldas</t>
  </si>
  <si>
    <t>Unknown</t>
  </si>
  <si>
    <t xml:space="preserve">Tonnage and U, Mo and Zr grade from Table 1 of [168]. La, Ce, Pr, Nd, Sm, Eu, Gd, Tb, Dy, Ho, Er, Tm, Yb, Lu, Y content from [79]. </t>
  </si>
  <si>
    <t>Poderosa</t>
  </si>
  <si>
    <t>Podolskoye/Podolskoe</t>
  </si>
  <si>
    <t>Tonnage and Cu, Pb, Zn, In grade from [27]. Au, Ag grade from [64].</t>
  </si>
  <si>
    <t>Point Leamington</t>
  </si>
  <si>
    <t>Poirier</t>
  </si>
  <si>
    <t>Poison Mountain (Copper Creek / Fenton Creek)</t>
  </si>
  <si>
    <t>Polaris</t>
  </si>
  <si>
    <t>Polikastro</t>
  </si>
  <si>
    <t>Polkowice-Sieroszowice</t>
  </si>
  <si>
    <t>Polo Sur</t>
  </si>
  <si>
    <t>65, 181</t>
  </si>
  <si>
    <t>Pomalaa (Limonite)</t>
  </si>
  <si>
    <t>Tonnage and Ni, Co, Fe content from [65]. Capacity in kt Ni reported in Table 1 of [181]</t>
  </si>
  <si>
    <t>Pomalaa (Saprolite)</t>
  </si>
  <si>
    <t>Poplar</t>
  </si>
  <si>
    <t>Popovo Dere</t>
  </si>
  <si>
    <t>Porco</t>
  </si>
  <si>
    <t>Porphyry Mountain (Quebec)</t>
  </si>
  <si>
    <t>Porte-Aux-Moines (Merléac)</t>
  </si>
  <si>
    <t>Porto Trombetas</t>
  </si>
  <si>
    <t>Pot Lake</t>
  </si>
  <si>
    <t>Potosi</t>
  </si>
  <si>
    <t>Potrerillos</t>
  </si>
  <si>
    <t>Prairie Creek</t>
  </si>
  <si>
    <t>Tonnage and Cu, Ag, Pb, Zn content from [64]. Deposit also reported in [76].. Capacity from [160].</t>
  </si>
  <si>
    <t>57, R3</t>
  </si>
  <si>
    <t>Prairie Lake</t>
  </si>
  <si>
    <t>Tonnage and P grade from [R3], Nb, Ta grade from Table 3 of [57]. Conversion factor from P2O5 to P: 0.436.</t>
  </si>
  <si>
    <t>Pratapolis</t>
  </si>
  <si>
    <t>Pravo Ingamakit</t>
  </si>
  <si>
    <t>Pravourmiyskoye</t>
  </si>
  <si>
    <t>Primer</t>
  </si>
  <si>
    <t>Princess Royal</t>
  </si>
  <si>
    <t>Productora</t>
  </si>
  <si>
    <t>Prohorovo</t>
  </si>
  <si>
    <t>Promontorio</t>
  </si>
  <si>
    <t>Prony</t>
  </si>
  <si>
    <t>Prospect D</t>
  </si>
  <si>
    <t>Prospect D-Barrow Creek</t>
  </si>
  <si>
    <t>Pueblo Viejo</t>
  </si>
  <si>
    <t>Pujada</t>
  </si>
  <si>
    <t>Pukaqaqa</t>
  </si>
  <si>
    <t>Pulacayo (Paya)</t>
  </si>
  <si>
    <t>Pulang</t>
  </si>
  <si>
    <t>Pulaski, Saline</t>
  </si>
  <si>
    <t>Pulau-Gag Island (Limonite)</t>
  </si>
  <si>
    <t>Pulau-Gag Island (Saprolite)</t>
  </si>
  <si>
    <t>Pulot</t>
  </si>
  <si>
    <t>Pumpkin Hollow (West/East)</t>
  </si>
  <si>
    <t>Pungulume East (1-2-3-4-Principal)</t>
  </si>
  <si>
    <t>Punitaqui</t>
  </si>
  <si>
    <t>Punta Gorda</t>
  </si>
  <si>
    <t>Puray</t>
  </si>
  <si>
    <t>Pusticamica Lake-Benoit (Benoist)</t>
  </si>
  <si>
    <t>PUT 1/2</t>
  </si>
  <si>
    <t>Putsberg</t>
  </si>
  <si>
    <t>Pyhäsalmi</t>
  </si>
  <si>
    <t>Pyke Hill</t>
  </si>
  <si>
    <t>Pyramid</t>
  </si>
  <si>
    <t>Pyrkakay stockworks</t>
  </si>
  <si>
    <t>Table and Sn, W content from Table "BALANCE RESERVES OF TIN, COPPER AND TUNGSTEN TRIOXIDE OF CATEGORIES B+C1+C2 AS AT 1 JANUARY 2023" p47 of [R70].</t>
  </si>
  <si>
    <t>Qaf Bari</t>
  </si>
  <si>
    <t>Qarhan Salt Lake</t>
  </si>
  <si>
    <t>Brine volume calculated with area of 5856 km2, depth of 20m and assuming 35% porosity as in [111]. Li, Mg and K tons calculated using concentration reported in [73] multiplied by brine volume.</t>
  </si>
  <si>
    <t>Qinghai Deerni</t>
  </si>
  <si>
    <t>Tonnage and metals content from [64], except for In that was not reported: In content calculated using In grade reported in [58] (g In/t) multiplied by tonnage reported in  [64]</t>
  </si>
  <si>
    <t>Qiongbangzigou</t>
  </si>
  <si>
    <t>Qiushuwan</t>
  </si>
  <si>
    <t>Quartz Circle-Igloo</t>
  </si>
  <si>
    <t>Quartz Hill</t>
  </si>
  <si>
    <t>Table 1 of [58]</t>
  </si>
  <si>
    <t>Que River-Fossey-Hellyer</t>
  </si>
  <si>
    <t>Québec-Chibougamau</t>
  </si>
  <si>
    <t>Quebrada Blanca</t>
  </si>
  <si>
    <t>Quebradona (Nuevo Chaquiro)</t>
  </si>
  <si>
    <t>Quechua</t>
  </si>
  <si>
    <t>Quellaveco</t>
  </si>
  <si>
    <t>Quicksilver</t>
  </si>
  <si>
    <t>Quinchía-Batero Group</t>
  </si>
  <si>
    <t>Quinchía-Dos Quebradas North</t>
  </si>
  <si>
    <t>Quinns-Austin</t>
  </si>
  <si>
    <t>Quita Gana</t>
  </si>
  <si>
    <t>Qulong</t>
  </si>
  <si>
    <t>Rabathan</t>
  </si>
  <si>
    <t>Radio Hill</t>
  </si>
  <si>
    <t>Tonnage and Cu, Ni, Co, Pd content from [65]. Capacity from [160].</t>
  </si>
  <si>
    <t>Radio Hill-Sholl</t>
  </si>
  <si>
    <t>Radomiro Tomic</t>
  </si>
  <si>
    <t>Radwanice-Gaworzyce</t>
  </si>
  <si>
    <t>Raglan</t>
  </si>
  <si>
    <t xml:space="preserve">Raglan </t>
  </si>
  <si>
    <t>Raglan-Nunavik Group #1</t>
  </si>
  <si>
    <t>Raglan-Nunavik Group #2</t>
  </si>
  <si>
    <t>Raigun</t>
  </si>
  <si>
    <t>Rakkurijarvi-Discovery Zone</t>
  </si>
  <si>
    <t>Rambler-Ming</t>
  </si>
  <si>
    <t>Rammelsberg</t>
  </si>
  <si>
    <t>Rampura Agucha</t>
  </si>
  <si>
    <t xml:space="preserve">Papua New Guinea </t>
  </si>
  <si>
    <t xml:space="preserve">Ramu </t>
  </si>
  <si>
    <t>Randu Kuning (Wonogiri)</t>
  </si>
  <si>
    <t>Range &amp; Turtle/Copper Ridge</t>
  </si>
  <si>
    <t>Tonnage and Cu, Pb content from [64]</t>
  </si>
  <si>
    <t>Rapid City II-Dinagat Island</t>
  </si>
  <si>
    <t>Rapu Rapu (Ungay-Malobago)</t>
  </si>
  <si>
    <t>Rauhala</t>
  </si>
  <si>
    <t>Raura</t>
  </si>
  <si>
    <t>Rautavaara (Cu)</t>
  </si>
  <si>
    <t>Rautavaara-R1 (Pappilanmäki)</t>
  </si>
  <si>
    <t>Tonnage and Cu, Ni, Co, Zn content from [64]. Tonnage and Cu, Ni, Co content also reported in [65] for "Rautavaara R1".</t>
  </si>
  <si>
    <t>RAV 1-4-5-8</t>
  </si>
  <si>
    <t>Ravensthorpe</t>
  </si>
  <si>
    <t>31, 134, 151</t>
  </si>
  <si>
    <t>Ravensthorpe East</t>
  </si>
  <si>
    <t>Tonnage and Co content from [31]. Deposit also reported in [134] and [151].</t>
  </si>
  <si>
    <t>Ray</t>
  </si>
  <si>
    <t>Razdolinskoe</t>
  </si>
  <si>
    <t>Rea-Extra High (K-7)</t>
  </si>
  <si>
    <t>Rechitsa</t>
  </si>
  <si>
    <t>Recsk</t>
  </si>
  <si>
    <t>Red Bird</t>
  </si>
  <si>
    <t>Red Bird (sediment)</t>
  </si>
  <si>
    <t>Red Bore</t>
  </si>
  <si>
    <t>Red Chris</t>
  </si>
  <si>
    <t>Red Dog (Canada)</t>
  </si>
  <si>
    <t>Red Dog (USA)</t>
  </si>
  <si>
    <t>Red Flat Mountain</t>
  </si>
  <si>
    <t>Red Hills (Arizona)</t>
  </si>
  <si>
    <t>Red Hills (Texas)</t>
  </si>
  <si>
    <t>Red Ledge</t>
  </si>
  <si>
    <t>Red Mountain</t>
  </si>
  <si>
    <t>Red Mountain (Boswell river)</t>
  </si>
  <si>
    <t>Red Spring</t>
  </si>
  <si>
    <t>Red Wine (Two Tom)</t>
  </si>
  <si>
    <t>Tonnage and La, Ce, Pr, Nd, Sm, Eu, Gd, Tb, Dy, Ho, Er, Yb, Y content from [79]. "Annual capacity is presently 22 million tonnes (Mt), and an ongoing expansion program could eventually increase annual concentrate production to 50 Mt" p.5 issu du rapport J. Conliffe 2012 Mineral commodities of Newfoundland and Labrador iron ore retrieved from [https://www.gov.nl.ca/iet/files/mines-investments-ironore.pdf][14/08/2023]</t>
  </si>
  <si>
    <t>Redbank</t>
  </si>
  <si>
    <t>Redstone (Sudbury)</t>
  </si>
  <si>
    <t>Redstone-Coates Lake (Yukon)</t>
  </si>
  <si>
    <t>Redwing</t>
  </si>
  <si>
    <t>Rehove</t>
  </si>
  <si>
    <t>Reko Diq JV</t>
  </si>
  <si>
    <t>Relincho</t>
  </si>
  <si>
    <t>Remdalen (Ljusnedals Gruva )</t>
  </si>
  <si>
    <t>Rencoret</t>
  </si>
  <si>
    <t>Renison Bell</t>
  </si>
  <si>
    <t>Renison Bell Tailings</t>
  </si>
  <si>
    <t>Tonnage and Cu, Sn content from [64]. Capacity from [160].</t>
  </si>
  <si>
    <t>Resolution</t>
  </si>
  <si>
    <t>Retków-Ścinawa</t>
  </si>
  <si>
    <t>Revenue</t>
  </si>
  <si>
    <t>Revenue-Virginius</t>
  </si>
  <si>
    <t>Rewara</t>
  </si>
  <si>
    <t>Rey de Plata</t>
  </si>
  <si>
    <t>Rhovan</t>
  </si>
  <si>
    <t>Tonnage and V content from [R13]</t>
  </si>
  <si>
    <t>Rialto</t>
  </si>
  <si>
    <t>Ribago</t>
  </si>
  <si>
    <t>Rich Lake-Zone Newmont</t>
  </si>
  <si>
    <t>Richelsdorf</t>
  </si>
  <si>
    <t>Ridder-Sokolny</t>
  </si>
  <si>
    <t>Riddle (Nickel Mountain)</t>
  </si>
  <si>
    <t>Ridgeway</t>
  </si>
  <si>
    <t>Rieppe (Riehppegaisa)</t>
  </si>
  <si>
    <t>Riihilathi</t>
  </si>
  <si>
    <t>Riikonkoski</t>
  </si>
  <si>
    <t>Riley Iron Ore Mine</t>
  </si>
  <si>
    <t>Tonnage and Al, P, Fe, Si grade from Table "Table 2 | Resource Statement - Riley DSO Project" p20 of [R71].</t>
  </si>
  <si>
    <t>Rincones de Araya</t>
  </si>
  <si>
    <t>Rio Blanco-Whiteriver</t>
  </si>
  <si>
    <t>Rio Grande</t>
  </si>
  <si>
    <t>Río Seco</t>
  </si>
  <si>
    <t>Rio Tinto</t>
  </si>
  <si>
    <t>Rio Tuba</t>
  </si>
  <si>
    <t>Rio Tuba (Coral Bay)</t>
  </si>
  <si>
    <t>Rio Vivi</t>
  </si>
  <si>
    <t>River Valley</t>
  </si>
  <si>
    <t>Tonnage and Cu, Au, Ag, Ni, Co, Pt, Pd, Rh, content from [65]. Also reported in [64].. Capacity from [160].</t>
  </si>
  <si>
    <t>Riverina-Martins</t>
  </si>
  <si>
    <t>Robinson (Ely-Ruth)</t>
  </si>
  <si>
    <t>Rochon Lake</t>
  </si>
  <si>
    <t>Rock and Roll (Rock &amp; Roll)</t>
  </si>
  <si>
    <t>Rock Creek</t>
  </si>
  <si>
    <t>Rocklands</t>
  </si>
  <si>
    <t>Rockliden</t>
  </si>
  <si>
    <t>Rogozhinskoe (Rogozha)</t>
  </si>
  <si>
    <t>Romblon</t>
  </si>
  <si>
    <t>Romer-Frederickson Lake</t>
  </si>
  <si>
    <t>Romer-Jimmick Lake</t>
  </si>
  <si>
    <t>Romer-Koke</t>
  </si>
  <si>
    <t>Romero-Romero South</t>
  </si>
  <si>
    <t>Romer-Soucy #1</t>
  </si>
  <si>
    <t>Romotshidi, Murchison Belt</t>
  </si>
  <si>
    <t>Rompas-Rajapalot</t>
  </si>
  <si>
    <t>Rondoní</t>
  </si>
  <si>
    <t>Rönnbäcksnäset (Rönnbäcken)</t>
  </si>
  <si>
    <t>Rooderand (Platinum Australia)</t>
  </si>
  <si>
    <t>Rooderand (Platmin)</t>
  </si>
  <si>
    <t>Rooderand (Sedibelo)</t>
  </si>
  <si>
    <t>Rooipoort</t>
  </si>
  <si>
    <t>Ror</t>
  </si>
  <si>
    <t>Rörmyrberget</t>
  </si>
  <si>
    <t>Rosario</t>
  </si>
  <si>
    <t>Tonnage and Ni, Co, Cr, Fe content from [65]. Capacity from [160].</t>
  </si>
  <si>
    <t>Rosario-Rosario Oeste</t>
  </si>
  <si>
    <t>Rosebery incl South Hercules</t>
  </si>
  <si>
    <t>Rosebery-South Hercules</t>
  </si>
  <si>
    <t>Roseby Group</t>
  </si>
  <si>
    <t>Rosemont (Helvetia)</t>
  </si>
  <si>
    <t>Roşia Poieni</t>
  </si>
  <si>
    <t>Rouez</t>
  </si>
  <si>
    <t>Roughrider East/West</t>
  </si>
  <si>
    <t>Roughrider East/West (Cu zones only)</t>
  </si>
  <si>
    <t>Round Top</t>
  </si>
  <si>
    <t>79, R54</t>
  </si>
  <si>
    <t>Rhyolite</t>
  </si>
  <si>
    <t>Round Top (Sierra Blanca)</t>
  </si>
  <si>
    <t>Nb, Hf, Ta, Sn, U grade from Table 1-1 p13 of [R54]. L'info pour capacity provient d'un site qui n'évoque pas le nom Hazpeth mais Rare mine in Texas : "The recent economic evaluation of the property was done based on the mining of 20,000 metric tons of ore per day"[december 2019]retrieved from [https://www.icmj.com/magazine/print-article/unique-rare-earth-mine-in-texas-4143/][21/07/2023]</t>
  </si>
  <si>
    <t>Rover 1</t>
  </si>
  <si>
    <t>Rovina Valley (Rovina-Colnic-Ciresata)</t>
  </si>
  <si>
    <t>Roznava 2 (Strieborna-Maria)</t>
  </si>
  <si>
    <t>Ruashi</t>
  </si>
  <si>
    <t xml:space="preserve">Ruashi </t>
  </si>
  <si>
    <t>Rubik</t>
  </si>
  <si>
    <t>Rubjerg Knude</t>
  </si>
  <si>
    <t xml:space="preserve">Rubtzovskoe </t>
  </si>
  <si>
    <t>Ruddygore</t>
  </si>
  <si>
    <t>Rudjinci</t>
  </si>
  <si>
    <t>Rudna</t>
  </si>
  <si>
    <t>Ruighoek</t>
  </si>
  <si>
    <t>Ruimu</t>
  </si>
  <si>
    <t>Runnijoki</t>
  </si>
  <si>
    <t>Runruno</t>
  </si>
  <si>
    <t>Rusamo</t>
  </si>
  <si>
    <t>Rustenburg Group</t>
  </si>
  <si>
    <t>Tonnage and Cu, Au, Ni, Co, Cr, Pt, Pd, Rh content from [65]</t>
  </si>
  <si>
    <t>Rustenburg-Union Tailings</t>
  </si>
  <si>
    <t>Ruth Well</t>
  </si>
  <si>
    <t>Ruttan</t>
  </si>
  <si>
    <t>Rybozerskoe</t>
  </si>
  <si>
    <t>Rytky</t>
  </si>
  <si>
    <t>Saafi</t>
  </si>
  <si>
    <t>Saattopora</t>
  </si>
  <si>
    <t>Tonnage and Cu, Au, Ni, Co content from [64]</t>
  </si>
  <si>
    <t>Sababablanca</t>
  </si>
  <si>
    <t>Sabinas</t>
  </si>
  <si>
    <t>Sadaigoumen</t>
  </si>
  <si>
    <t>Safford (Dos Pobres)</t>
  </si>
  <si>
    <t>Safyanovka (Saf'yanovka, Safyanovskoe)</t>
  </si>
  <si>
    <t>Safyanovskoye</t>
  </si>
  <si>
    <t>Tonnage and Cu, Pb, Zn, Se, Te content from [154]</t>
  </si>
  <si>
    <t>Sahakoski</t>
  </si>
  <si>
    <t>Sahavaara</t>
  </si>
  <si>
    <t>Tonnage and Cu, Pt, Pd, Fe content from [64]</t>
  </si>
  <si>
    <t>Sain Bel</t>
  </si>
  <si>
    <t>Saindak (Sindak)</t>
  </si>
  <si>
    <t>Saint Ann 1</t>
  </si>
  <si>
    <t>Saint Ann 2</t>
  </si>
  <si>
    <t>Saint Anthony (San Antonio-Philex)</t>
  </si>
  <si>
    <t>Saint Elmo</t>
  </si>
  <si>
    <t>57, R4</t>
  </si>
  <si>
    <t>Saint Honoré</t>
  </si>
  <si>
    <t>Tonnage and Nb2O5 grade from Table 14.1 p14-1 of [R4]. Conversion factor from Nb2O5 to Nb: 0.7.</t>
  </si>
  <si>
    <t>Saints</t>
  </si>
  <si>
    <t>Saishitang</t>
  </si>
  <si>
    <t>Sakatti</t>
  </si>
  <si>
    <t>Sakdrisi</t>
  </si>
  <si>
    <t>Sakin-I / II</t>
  </si>
  <si>
    <t>73, 130</t>
  </si>
  <si>
    <t>Salar de Olaroz and Salar de Cauchari</t>
  </si>
  <si>
    <t>Brine volume from Table 1 of [130] and Li, Mg, K quantity results of concentration from Table 1 of [73] multiplied by brine volume.</t>
  </si>
  <si>
    <t>130, 106</t>
  </si>
  <si>
    <t>Salar del Rincon (also called 3Q project)</t>
  </si>
  <si>
    <t>Li, Mg and K from Table 14-4 p165 of [106], assuming a Li cut-off grade of 400 mg/L.</t>
  </si>
  <si>
    <t>Salavat (Salavatskoe)</t>
  </si>
  <si>
    <t>Salgadinho</t>
  </si>
  <si>
    <t>Salinbaş-Ardala</t>
  </si>
  <si>
    <t>Salkeld</t>
  </si>
  <si>
    <t>Salobo</t>
  </si>
  <si>
    <t>Salo-Issakka</t>
  </si>
  <si>
    <t>Salt Creek</t>
  </si>
  <si>
    <t>Salt River</t>
  </si>
  <si>
    <t>Salto Albi-Tendal</t>
  </si>
  <si>
    <t>130, 131</t>
  </si>
  <si>
    <t>Salton Sea</t>
  </si>
  <si>
    <t>Brine volume calculated using Li resource of 0.316 Mt and average concentration of 200 g Li/m3 brine from Table 1 of [130]. Li, Mg, K concentration (average of the range) from Table 2 of [131] (similar Li concentration with Table 1 of [130]) multiplied by brine volume of [130].</t>
  </si>
  <si>
    <t>Côte d'Ivoire</t>
  </si>
  <si>
    <t>Samapleu</t>
  </si>
  <si>
    <t>Tonnage and Cu, Au, Ni, Co, Pt, Pd, Rh, content from [65]. Also reported in [64].. Capacity from [160].</t>
  </si>
  <si>
    <t>151, R44</t>
  </si>
  <si>
    <t>Samarco</t>
  </si>
  <si>
    <t>Table "Total Resources - As at 30 June 2021" p 217 of [R44]</t>
  </si>
  <si>
    <t>Samba</t>
  </si>
  <si>
    <t>Samran</t>
  </si>
  <si>
    <t>San Carlos</t>
  </si>
  <si>
    <t>San Dimas</t>
  </si>
  <si>
    <t>"The San Dimas operating plan involves processing ore from several underground mining areas with a 2,500 tpd capacity milling operation which produces silver/gold doré bars." p99 of [123]</t>
  </si>
  <si>
    <t>San Fabian</t>
  </si>
  <si>
    <t>San Felipe</t>
  </si>
  <si>
    <t>Tonnage and Cu, Au, Ag, Ni, Pb, Zn, content from [65]. Also reported in [64].. Capacity from [160].</t>
  </si>
  <si>
    <t>San Gabriel (Canteras del Hallazgo)</t>
  </si>
  <si>
    <t>San Javier-Cerro Verde</t>
  </si>
  <si>
    <t>San Jorge</t>
  </si>
  <si>
    <t>San José de Gracia</t>
  </si>
  <si>
    <t>San Manuel-Kalamazoo</t>
  </si>
  <si>
    <t>San Miguel</t>
  </si>
  <si>
    <t>San Nicolas</t>
  </si>
  <si>
    <t>San Romeleo</t>
  </si>
  <si>
    <t>San Sebastian</t>
  </si>
  <si>
    <t>San Sebastian (Cu only)</t>
  </si>
  <si>
    <t>San Telmo</t>
  </si>
  <si>
    <t>San Vicente</t>
  </si>
  <si>
    <t>Sanchazi</t>
  </si>
  <si>
    <t>Sanchez</t>
  </si>
  <si>
    <t>Sandaozhuang</t>
  </si>
  <si>
    <t>Sandingzi</t>
  </si>
  <si>
    <t>Sanfengshan</t>
  </si>
  <si>
    <t>3, R73</t>
  </si>
  <si>
    <t>Sangaredi</t>
  </si>
  <si>
    <t>"As of 2016, the total bauxite reserves at the Sangaredi Mine were estimated to be 346 Mt grading 48.9% Al2O3" [152]. Capacity from [R73].</t>
  </si>
  <si>
    <t>Gangwon Province</t>
  </si>
  <si>
    <t>Sangdong</t>
  </si>
  <si>
    <t>Sangerhausen</t>
  </si>
  <si>
    <t>Santa Anita</t>
  </si>
  <si>
    <t>Santa Barbara-La Paz / Palo Blanco</t>
  </si>
  <si>
    <t>Santa Barbara-Progreso</t>
  </si>
  <si>
    <t>Santa Cruz</t>
  </si>
  <si>
    <t>Santa Elena</t>
  </si>
  <si>
    <t>"At Santa Elena, underground development will focus exclusively in the Ermitaño mine to achieve 2,500 tonnes per day of underground ore extraction throughout all of 2023." p96 of [123]</t>
  </si>
  <si>
    <t>Santa Fé-Iporá</t>
  </si>
  <si>
    <t>Santa Maria</t>
  </si>
  <si>
    <t>31, 65, 160</t>
  </si>
  <si>
    <t>Santa Rita</t>
  </si>
  <si>
    <t>Tonnage and Cu, Ni, Co content from [65]. Status from [31].. Capacity from [160].</t>
  </si>
  <si>
    <t>Santa Rita, USA</t>
  </si>
  <si>
    <t>Tonnage and Cu, Au, In content from [27]</t>
  </si>
  <si>
    <t>Santa-Ana</t>
  </si>
  <si>
    <t>Santander Project</t>
  </si>
  <si>
    <t>Santander-Magistral-Puajanca Soouth</t>
  </si>
  <si>
    <t>Santo Domingo</t>
  </si>
  <si>
    <t>Santo Tomas</t>
  </si>
  <si>
    <t>Sanzhishu</t>
  </si>
  <si>
    <t>Sapes (Sappes)</t>
  </si>
  <si>
    <t>Sapucaia (Bonto)</t>
  </si>
  <si>
    <t>Sar Cheshmeh</t>
  </si>
  <si>
    <t>Re grade from Table 1 of [58] (non-compliant tonnage estimate in [58])</t>
  </si>
  <si>
    <t>Sar Kuh</t>
  </si>
  <si>
    <t>Saramäki</t>
  </si>
  <si>
    <t>Tonnage and Cu, Ni, Co, Zn content from [64]</t>
  </si>
  <si>
    <t>Sareke</t>
  </si>
  <si>
    <t>Sarioba</t>
  </si>
  <si>
    <t>Saruabil</t>
  </si>
  <si>
    <t>Saryaygyr</t>
  </si>
  <si>
    <t>Sarybulak</t>
  </si>
  <si>
    <t>Tonnage and Cu, Ag, Pb, Zn, Sn content from [64]</t>
  </si>
  <si>
    <t>Sarýçayýryayla</t>
  </si>
  <si>
    <t>Sarycheku</t>
  </si>
  <si>
    <t>Saryshagan</t>
  </si>
  <si>
    <t>Sasare Eagle Eye</t>
  </si>
  <si>
    <t>Sasca Montana</t>
  </si>
  <si>
    <t>Savannah-Copernicus</t>
  </si>
  <si>
    <t>Savannah-Sally Malay</t>
  </si>
  <si>
    <t>Säviä</t>
  </si>
  <si>
    <t>Saviselkä</t>
  </si>
  <si>
    <t>Schaft Creek (Liard)</t>
  </si>
  <si>
    <t>Schietfontein</t>
  </si>
  <si>
    <t>Sconi North-Bell Creek Group</t>
  </si>
  <si>
    <t>Sconi North-Minnimoolka</t>
  </si>
  <si>
    <t>Sconi South-Greenvale</t>
  </si>
  <si>
    <t>Sconi South-Kokomo</t>
  </si>
  <si>
    <t>Sconi South-Lucknow</t>
  </si>
  <si>
    <t>Scotia (BC)</t>
  </si>
  <si>
    <t>Scotia Group</t>
  </si>
  <si>
    <t>Scott Lake</t>
  </si>
  <si>
    <t>SE Extension</t>
  </si>
  <si>
    <t>Sedibelo</t>
  </si>
  <si>
    <t>Tonnage and Cu, Ni, Pt, Pd, Rh, Ru, Ir content from [64]</t>
  </si>
  <si>
    <t>Sedibelo Central</t>
  </si>
  <si>
    <t>Sedibelo West</t>
  </si>
  <si>
    <t>57, 135</t>
  </si>
  <si>
    <t>Seis Lagos - Domain 1</t>
  </si>
  <si>
    <t>Tonnage and grade from Table 6 of [135]. Use of conversion factors for Nb2O5 to Nb, TiO2 to Ti and P2O5 to P.</t>
  </si>
  <si>
    <t>Seis Lagos - Domain 2</t>
  </si>
  <si>
    <t>Selebi</t>
  </si>
  <si>
    <t>Selebi Central</t>
  </si>
  <si>
    <t>Selebi North</t>
  </si>
  <si>
    <t>Selebi-Phikwe</t>
  </si>
  <si>
    <t>Selene</t>
  </si>
  <si>
    <t xml:space="preserve">Borneo, Malaysia </t>
  </si>
  <si>
    <t>Sematan</t>
  </si>
  <si>
    <t>Seneca</t>
  </si>
  <si>
    <t>Sepon (Cu-Au)</t>
  </si>
  <si>
    <t>Serovskoe (Serov)</t>
  </si>
  <si>
    <t>Tonnage and Ni, Co, Pd content from [65]</t>
  </si>
  <si>
    <t>Serpentine</t>
  </si>
  <si>
    <t>Serra do Quatipuru</t>
  </si>
  <si>
    <t>Serra do Salitre</t>
  </si>
  <si>
    <t>Serra do Tapa</t>
  </si>
  <si>
    <t>Serra Negra</t>
  </si>
  <si>
    <t>Serra Norte</t>
  </si>
  <si>
    <t>Tonnage and Fe grade from Table "Serra Norte - Summary of Iron Ore Mineral Resources as of December 31" p45 of [R81].</t>
  </si>
  <si>
    <t>121, 125, 160</t>
  </si>
  <si>
    <t>Serra Pelada</t>
  </si>
  <si>
    <t>Concentration of Pt, Pd, Au from Table N2 p73 of [125]. Capacity from [160].</t>
  </si>
  <si>
    <t>151, R45</t>
  </si>
  <si>
    <t>Serra Sul</t>
  </si>
  <si>
    <t>Table 11-7 - Mineral Resources (exclusive of Mineral Reserves )  p 101 of [R45]</t>
  </si>
  <si>
    <t>79, R55</t>
  </si>
  <si>
    <t>Serra Verde</t>
  </si>
  <si>
    <t>Zr and U grade from Table slide 10 of [R55]</t>
  </si>
  <si>
    <t>Serrote da Laje-Caboclo (Rogerio-Zeze)</t>
  </si>
  <si>
    <t>Serui</t>
  </si>
  <si>
    <t>Severniy</t>
  </si>
  <si>
    <t>Severo-Konzhozerskoe</t>
  </si>
  <si>
    <t>Seyitler</t>
  </si>
  <si>
    <t>SFS (Copper Queen)</t>
  </si>
  <si>
    <t>Shaab at Tare (Shaib at Tare)</t>
  </si>
  <si>
    <t>Shabulungu Est</t>
  </si>
  <si>
    <t>Shaida</t>
  </si>
  <si>
    <t>Shaimerden (stockpile)</t>
  </si>
  <si>
    <t>Tonnage and Zn from Table 6 of [76]</t>
  </si>
  <si>
    <t>65, 64, 160</t>
  </si>
  <si>
    <t>Shakespeare</t>
  </si>
  <si>
    <t>Tonnage and Cu, Au, Ni, Co, Pt, Pd content from [65]. Also reported in [64]. Capacity from [160].</t>
  </si>
  <si>
    <t>Shaktama (Shakhtama)</t>
  </si>
  <si>
    <t>Shalkiya</t>
  </si>
  <si>
    <t>Shamlugh</t>
  </si>
  <si>
    <t>Shangchang</t>
  </si>
  <si>
    <t>Shangfanggou</t>
  </si>
  <si>
    <t>Shangjiazhuang</t>
  </si>
  <si>
    <t>Shankou</t>
  </si>
  <si>
    <t>Shapinggou</t>
  </si>
  <si>
    <t>Shapoling</t>
  </si>
  <si>
    <t>Sharang</t>
  </si>
  <si>
    <t>Shaw Dome-Hart</t>
  </si>
  <si>
    <t>Shaw Dome-McWatters</t>
  </si>
  <si>
    <t>Shaw Dome-Redstone</t>
  </si>
  <si>
    <t>Shaxi</t>
  </si>
  <si>
    <t>Shebandowan West</t>
  </si>
  <si>
    <t>Sheba's Ridge</t>
  </si>
  <si>
    <t>Shedong</t>
  </si>
  <si>
    <t>Sheep Mountain (Castle Cu)</t>
  </si>
  <si>
    <t>Shemonaikhinskoe</t>
  </si>
  <si>
    <t>Sherlock Bay</t>
  </si>
  <si>
    <t>Sherridon (Bob-Jungle-Cold-Lost)</t>
  </si>
  <si>
    <t>Shevaroy Hills 1</t>
  </si>
  <si>
    <t>Tonnage and Al, Ga content from "OFR2013-1272_Table 1.xlsx" of [3]. Deposit type is Laterite - Charnockite</t>
  </si>
  <si>
    <t>Shevaroy Hills 2</t>
  </si>
  <si>
    <t>Shevchenko Group</t>
  </si>
  <si>
    <t>Shi'ib Al Lamisah (Shaib Lamisah)</t>
  </si>
  <si>
    <t>Shining Tree</t>
  </si>
  <si>
    <t>Shipingchuan</t>
  </si>
  <si>
    <t>Shiqigongli</t>
  </si>
  <si>
    <t>Shiqingdong</t>
  </si>
  <si>
    <t>ShiShan</t>
  </si>
  <si>
    <t>Shiyaogou</t>
  </si>
  <si>
    <t>ShiZhiShan</t>
  </si>
  <si>
    <t>Shizhuyuan</t>
  </si>
  <si>
    <t>Shizitou</t>
  </si>
  <si>
    <t>Shouwangfen</t>
  </si>
  <si>
    <t>Shuak</t>
  </si>
  <si>
    <t>Shubinsky</t>
  </si>
  <si>
    <t>Shuguang</t>
  </si>
  <si>
    <t>Shunsby</t>
  </si>
  <si>
    <t>Sib</t>
  </si>
  <si>
    <t>Sibaiskoye/Sibai/Sibay</t>
  </si>
  <si>
    <t>Sibay</t>
  </si>
  <si>
    <t>Sidamo</t>
  </si>
  <si>
    <t>Sierra Gorda</t>
  </si>
  <si>
    <t>Sierra Medina</t>
  </si>
  <si>
    <t>Sierra Mojada</t>
  </si>
  <si>
    <t>Sierrecilla</t>
  </si>
  <si>
    <t>Sierrita</t>
  </si>
  <si>
    <t>Sigequan</t>
  </si>
  <si>
    <t>Siirt-Madenköy</t>
  </si>
  <si>
    <t>Silangan-Bayugo</t>
  </si>
  <si>
    <t>Silangan-Boyongan</t>
  </si>
  <si>
    <t>Silver Bell</t>
  </si>
  <si>
    <t>Silver Coin</t>
  </si>
  <si>
    <t>Silver Creek</t>
  </si>
  <si>
    <t>Silver Creek (Rico)</t>
  </si>
  <si>
    <t>Silver King (Australia)</t>
  </si>
  <si>
    <t>Silver King (incl. Stockpiles)</t>
  </si>
  <si>
    <t>Silver Knight</t>
  </si>
  <si>
    <t>Silver Queen (Cole Lake)</t>
  </si>
  <si>
    <t>Tonnage and metals content from [64], except for In that was not reported: In content calculated using In grade reported in [58] (g In/t) multiplied by tonnage reported in  [64]. Also mentionned in [180], but without mineral resources estimates.</t>
  </si>
  <si>
    <t>Silver Queen (Wrinch)</t>
  </si>
  <si>
    <t>Silver Range – Keg (Main Zone)</t>
  </si>
  <si>
    <t>Tonnage and Cu, Ag, Pb, Zn, Sn, In content from [27]</t>
  </si>
  <si>
    <t>151, R21</t>
  </si>
  <si>
    <t>Simandou Blocks 3 &amp; 4</t>
  </si>
  <si>
    <t>"As of 2015, total resources, including measured, indicated, and inferred, were estimated to be 835 Mt grading 65% iron. […] The second stage would consist of the development of the Pic de Fon deposit, the expansion of iron ore hauling capacity at the railway, capacity expansion at the deepwater port, and the rampup of production to the projected 100 Mt/yr." [152] ; "Accordingly, estimates of Mineral Resources at Simandou have been increased, compared to the previous estimate in the 2016 annual report. The Simandou Mineral Resources have increased by 1922 Mt, from 835 Mt to 2757 Mt. " [R21]</t>
  </si>
  <si>
    <t xml:space="preserve">Simlipal </t>
  </si>
  <si>
    <t>Simuku (Simku, Simiku)</t>
  </si>
  <si>
    <t>Sin Quyen</t>
  </si>
  <si>
    <t>Sinarskoe</t>
  </si>
  <si>
    <t>Sinclair</t>
  </si>
  <si>
    <t>Sinivit-Kavursuki</t>
  </si>
  <si>
    <t>Sinkot</t>
  </si>
  <si>
    <t>Sinyemi</t>
  </si>
  <si>
    <t>Siphumelele</t>
  </si>
  <si>
    <t>Siphumelele 3</t>
  </si>
  <si>
    <t>Sipilay</t>
  </si>
  <si>
    <t>Sipingjie</t>
  </si>
  <si>
    <t>151, R35, 160</t>
  </si>
  <si>
    <t>Sisson</t>
  </si>
  <si>
    <t>334,4 Mt (proven + probable) @0.66% WO3 and 0.021% Mo [R35]. Capacity from [160].</t>
  </si>
  <si>
    <t>Skiftesmyr</t>
  </si>
  <si>
    <t>Skouries</t>
  </si>
  <si>
    <t>Skouriotissa</t>
  </si>
  <si>
    <t>Tonnage and Cu, Ag, Zn content from [64]. Capacity from [160].</t>
  </si>
  <si>
    <t>Skrattåsen (Skratås-Skrattas)</t>
  </si>
  <si>
    <t>Smith Copper (Zip)</t>
  </si>
  <si>
    <t>Smokey Hills</t>
  </si>
  <si>
    <t>Snake Hill-Cullens</t>
  </si>
  <si>
    <t>Snake Pit (23N)</t>
  </si>
  <si>
    <t>Snertingdal (Ringsjoen)</t>
  </si>
  <si>
    <t>Snipe Bay</t>
  </si>
  <si>
    <t>Tonnage and Cu, Ag, Ni, content from [65]. Also reported in [64].</t>
  </si>
  <si>
    <t>Snow Lake-Lon</t>
  </si>
  <si>
    <t>Snow Lake-Rail</t>
  </si>
  <si>
    <t>Snow Lake-Talbot</t>
  </si>
  <si>
    <t>Snow Lake-Tower/T1</t>
  </si>
  <si>
    <t>Snowfield</t>
  </si>
  <si>
    <t>Snowstorm</t>
  </si>
  <si>
    <t>151, R46</t>
  </si>
  <si>
    <t>Solomon Hub (Fortescue)</t>
  </si>
  <si>
    <t>Total Mineral Resources Operating Properties – Hematite p54 of [R46]</t>
  </si>
  <si>
    <t>Solomons, Murchison Belt</t>
  </si>
  <si>
    <t>Solwara 1</t>
  </si>
  <si>
    <t>Solwara 12</t>
  </si>
  <si>
    <t>121, 124</t>
  </si>
  <si>
    <t>Sompujärvi</t>
  </si>
  <si>
    <t>Pd 5,36ppm ; Pt 3,08ppm; Rh 0,38ppm; Au 0,1ppm [124]. Tonnage from [121].</t>
  </si>
  <si>
    <t>Songbei</t>
  </si>
  <si>
    <t>Songoon (Sungun)</t>
  </si>
  <si>
    <t>Songwe Hill</t>
  </si>
  <si>
    <t>Tonnage and La, Ce, Pr, Nd, Sm, Eu, Gd, Tb, Dy, Ho, Er, Tm, Yb, Y content from [79]. "The annual processing capacity of the mine is approximately 1Mtpa of ore to produce an average of 5,954tpa of TREO in MREC for the first five years and 4,081tpa of TREO in MREC for years six through 18" retrieved from [https://www.mining-technology.com/projects/songwe-hill-rare-earths-project-malawi-east-africa/][15/08/2023]</t>
  </si>
  <si>
    <t>R69</t>
  </si>
  <si>
    <t>Sorby Hills</t>
  </si>
  <si>
    <t>Tonnage (47.3 Mt) and Pb, Zn, Ag content from  "Table 3: Sorby Hills Mineral Resource Estimate – Pb Domains only" p8 of [R69].</t>
  </si>
  <si>
    <t>Sorsk (Sora-Sorskoe)</t>
  </si>
  <si>
    <t>Sossego</t>
  </si>
  <si>
    <t>Sotiel-Migollas</t>
  </si>
  <si>
    <t>Souker</t>
  </si>
  <si>
    <t>Soultz-sous-Forêts</t>
  </si>
  <si>
    <t>Not fully operational</t>
  </si>
  <si>
    <t>Brine volume and composition from Table S1 [117]</t>
  </si>
  <si>
    <t>Clays</t>
  </si>
  <si>
    <t>South China seven province</t>
  </si>
  <si>
    <t>Tonnage and La, Ce, Pr, Nd, Sm, Eu, Gd, Tb, Dy, Ho, Er, Tm, Yb, Lu, Y content from [79]. Mo, U, V, Co and Re reported as recoverable element but without grade in Table 1 of [170].</t>
  </si>
  <si>
    <t>United Kingdom</t>
  </si>
  <si>
    <t>South Crofty, East Pool and Agar Mines</t>
  </si>
  <si>
    <t>South Crofty-Upper Mine Zone</t>
  </si>
  <si>
    <t>Tonnage and Cu, Zn, Sn content from [64]</t>
  </si>
  <si>
    <t>South-east Kalimantan</t>
  </si>
  <si>
    <t>South-east Sulawesi Coastal</t>
  </si>
  <si>
    <t>Southwest Pacific</t>
  </si>
  <si>
    <t>Southern Lau Basin @ Tonga Subduction Zone</t>
  </si>
  <si>
    <t>Southern Sulcis</t>
  </si>
  <si>
    <t>Southern Tiegelong</t>
  </si>
  <si>
    <t>Southwest Tintic</t>
  </si>
  <si>
    <t>Spaç</t>
  </si>
  <si>
    <t>151, R22, 160</t>
  </si>
  <si>
    <t>Speewah Dome</t>
  </si>
  <si>
    <t>"The Speewah Project holds the  largest reported vanadium in titanomagnetite resource in Australia, containing JORC compliant Measured, Indicated and Inferred Resources of 4.7 billion tonnes at 0.30% V2O5, 14.7% Fe and 3.3% TiO2 (0.23% V2O5 cut-off grade), and is  the largest ‘drilled’ JORC resources of its kind in the world" [R22]. Capacity from [160].</t>
  </si>
  <si>
    <t>Spence</t>
  </si>
  <si>
    <t>Spilsby Island</t>
  </si>
  <si>
    <t>Spinifex Ridge (Coppin Gap)</t>
  </si>
  <si>
    <t>Spitzkop-Kennedy's Vale</t>
  </si>
  <si>
    <t>Spotted Quoll-Beautiful Sunday</t>
  </si>
  <si>
    <t>Spout</t>
  </si>
  <si>
    <t>Spruce Road</t>
  </si>
  <si>
    <t>Squaw Peak</t>
  </si>
  <si>
    <t>Srednaya Padma</t>
  </si>
  <si>
    <t>Tonnage and Cu, Au, Ag, Mo, Pt, Pd, Rh content from [64]</t>
  </si>
  <si>
    <t>Srednaya Padma (Srednja Padma)</t>
  </si>
  <si>
    <t>St. Philippe/Agios Philippos Mine/Kirki Mine</t>
  </si>
  <si>
    <t>Stancha</t>
  </si>
  <si>
    <t>Stanton</t>
  </si>
  <si>
    <t>Star Mountains (Futik-Olgal-Nong River)</t>
  </si>
  <si>
    <t>Starkovskoe</t>
  </si>
  <si>
    <t>Staroye Tailings</t>
  </si>
  <si>
    <t>Starra Line (222-276)</t>
  </si>
  <si>
    <t>State Forest Lot 3</t>
  </si>
  <si>
    <t>Staverberget</t>
  </si>
  <si>
    <t>Hydrothermal/IOCG (Monazite veins)</t>
  </si>
  <si>
    <t>Steenkampskraal</t>
  </si>
  <si>
    <t>Stekenjokk</t>
  </si>
  <si>
    <t>Stemwinder</t>
  </si>
  <si>
    <t>Stewart Gulch</t>
  </si>
  <si>
    <t>Ŝtiavnica Group</t>
  </si>
  <si>
    <t>Stillwater-East Boulder</t>
  </si>
  <si>
    <t>Sb, Bi, In, Cd, Se and Te content calculated using concentration from "T3. Proxy Calculations" in SI of [153] and tonnage reported in [64,65]. Cu and Ni grade are the same as the ones reported in [64, 65].. Capacity from [160].</t>
  </si>
  <si>
    <t>Stockman (Currawong-Wilga)</t>
  </si>
  <si>
    <t>Storie</t>
  </si>
  <si>
    <t>Stormy</t>
  </si>
  <si>
    <t>Stormyra</t>
  </si>
  <si>
    <t>Storsjö Kapell</t>
  </si>
  <si>
    <t>Stralak (East Zone)</t>
  </si>
  <si>
    <t>Alkaline/Alkaline granite</t>
  </si>
  <si>
    <t>Strange Lake</t>
  </si>
  <si>
    <t>Tonnage and La, Ce, Pr, Nd, Sm, Eu, Gd, Tb, Dy, Ho, Er, Tm, Yb, Lu, Y content from [79]. "Maximum authorization of 4500 t/day of crushed ore"p.55 issu du rapport Canadian Royalties 2021 Nunavik Nickel Project retrieved from [https://www.ree.environnement.gouv.qc.ca/dossiers/3215-14-007/3215-14-007-7.pdf][11/08/2023]</t>
  </si>
  <si>
    <t>Stratmat</t>
  </si>
  <si>
    <t>Stray Elephant</t>
  </si>
  <si>
    <t>Strong &amp; Harris</t>
  </si>
  <si>
    <t>Struck Oil</t>
  </si>
  <si>
    <t>Stuart</t>
  </si>
  <si>
    <t>Stugberget</t>
  </si>
  <si>
    <t>Sturgeon Lake Group</t>
  </si>
  <si>
    <t>Su Zurfuru</t>
  </si>
  <si>
    <t>Suaqui Verde</t>
  </si>
  <si>
    <t>Succoth</t>
  </si>
  <si>
    <t>Sudbury (Glencore)</t>
  </si>
  <si>
    <t>Tonnage and Cu, Au, Ag, Ni, Co, Pt, Pd content from [64]. Status from [31]. Deposit also reported in [65].</t>
  </si>
  <si>
    <t>Sudbury (KGHM)</t>
  </si>
  <si>
    <t>31, 64, 153</t>
  </si>
  <si>
    <t>Sudbury (Vale)</t>
  </si>
  <si>
    <t>Sb, Bi, Cd, Se and Te content calculated using concentration from "T3. Proxy Calculations" in SI of [153] and tonnage reported in [64,65]. Cu and Ni grade are within a ± 10% range as the ones reported in [64, 65].</t>
  </si>
  <si>
    <t>Sudbury Group (Vale)</t>
  </si>
  <si>
    <t>Sudbury-Aer-Kidd</t>
  </si>
  <si>
    <t>Sudbury-Kirkwood (KGHM)</t>
  </si>
  <si>
    <t>Sudbury-Lockerby / Conwest</t>
  </si>
  <si>
    <t>Sudbury-Lockerby East</t>
  </si>
  <si>
    <t>Sudbury-Nickel Lake / Foy Offset</t>
  </si>
  <si>
    <t>Sudbury-Parkin Offset</t>
  </si>
  <si>
    <t>Sudbury-Podolsky (KGHM)</t>
  </si>
  <si>
    <t>Sudbury-Victoria (KGHM)</t>
  </si>
  <si>
    <t>Sudbury-West Graham</t>
  </si>
  <si>
    <t>Sue-Dianne</t>
  </si>
  <si>
    <t>Sueinlagash</t>
  </si>
  <si>
    <t>Sugraly</t>
  </si>
  <si>
    <t>Suguibon</t>
  </si>
  <si>
    <t>Sukhoi Log</t>
  </si>
  <si>
    <t>Sukrupasa Group</t>
  </si>
  <si>
    <t>Sulat</t>
  </si>
  <si>
    <t>Sulawesi JV</t>
  </si>
  <si>
    <t>Sulban Group</t>
  </si>
  <si>
    <t>Sullipek</t>
  </si>
  <si>
    <t>Sullivan-Kimberley</t>
  </si>
  <si>
    <t>Tonnage and Ag, Pb, Zn, In content from [27]. Deposit also reported in [76].</t>
  </si>
  <si>
    <t>154, 64, 160</t>
  </si>
  <si>
    <t>Sultanovskoye</t>
  </si>
  <si>
    <t>Tonnage and Cu, Au, Ag, Pb, Zn, Se, Te content from [154]. Tonnage and Cu, Zn content also reported in [64] for "Sultanovskoe". Capacity from [160].</t>
  </si>
  <si>
    <t>Suluakan</t>
  </si>
  <si>
    <t>58, 139</t>
  </si>
  <si>
    <t>Suluchekinskoye</t>
  </si>
  <si>
    <t>Tonnage and Re, U content from [139]. Tonnage and Re content also reported in [58] but without U content.</t>
  </si>
  <si>
    <t>Sumdum</t>
  </si>
  <si>
    <t>Sun (Picnic Creek-Hot)</t>
  </si>
  <si>
    <t>Sundsberget</t>
  </si>
  <si>
    <t>Sunny Corner</t>
  </si>
  <si>
    <t>151, 42</t>
  </si>
  <si>
    <t>Sunny Lake</t>
  </si>
  <si>
    <t>"Potentially at a planned production rate of 20 Mtpy of concentrate would result in a 290 year mine life." [R42]</t>
  </si>
  <si>
    <t>Sunnyside</t>
  </si>
  <si>
    <t xml:space="preserve">Sunrise </t>
  </si>
  <si>
    <t>Sunrise, USA</t>
  </si>
  <si>
    <t>Sunrise-Syerston</t>
  </si>
  <si>
    <t>Sunshine-East Sunshine</t>
  </si>
  <si>
    <t>Suoerkuduke/Suo’erkuduke</t>
  </si>
  <si>
    <t>Re, Mo and Cu grade from Table 1 of [58]</t>
  </si>
  <si>
    <t>Superior East</t>
  </si>
  <si>
    <t>Superjack</t>
  </si>
  <si>
    <t>Surda</t>
  </si>
  <si>
    <t>Surdulica Group</t>
  </si>
  <si>
    <t>Susineva</t>
  </si>
  <si>
    <t>Sustut</t>
  </si>
  <si>
    <t>Susu Lake</t>
  </si>
  <si>
    <t>Suyunhe</t>
  </si>
  <si>
    <t>Svetloozerskoe</t>
  </si>
  <si>
    <t>Swansea</t>
  </si>
  <si>
    <t>Swim</t>
  </si>
  <si>
    <t>Sykäräinen</t>
  </si>
  <si>
    <t>Sylarna</t>
  </si>
  <si>
    <t>Szklary</t>
  </si>
  <si>
    <t>Taca Taca</t>
  </si>
  <si>
    <t>Tache Lake (Antoinette, Lac Berrigan)</t>
  </si>
  <si>
    <t>Taco Bay</t>
  </si>
  <si>
    <t>TAG (26N)</t>
  </si>
  <si>
    <t>Taganito</t>
  </si>
  <si>
    <t>Taganito/Adlay</t>
  </si>
  <si>
    <t>Tagaung Taung</t>
  </si>
  <si>
    <t>58, 64, 65</t>
  </si>
  <si>
    <t>Taimyr Peninsula (Nor’ilsk-Talnakh)</t>
  </si>
  <si>
    <t>Tonnage and Cu, Au, Ni, Pt, Pd from [65]. Re grade from Table 1 of [58]</t>
  </si>
  <si>
    <t>Taipan</t>
  </si>
  <si>
    <t>Taipingchuan</t>
  </si>
  <si>
    <t>Taipinggu</t>
  </si>
  <si>
    <t>Taipingshan</t>
  </si>
  <si>
    <t>Taivaljärvi</t>
  </si>
  <si>
    <t>Taiyangshan</t>
  </si>
  <si>
    <t>Tajo Norte (El Brocal North/West)</t>
  </si>
  <si>
    <t>Taknar I-II</t>
  </si>
  <si>
    <t>Talagiu</t>
  </si>
  <si>
    <t>Talas (Taldy-Bulak)</t>
  </si>
  <si>
    <t>Talgan</t>
  </si>
  <si>
    <t>Talganskoe</t>
  </si>
  <si>
    <t>Tallas-Tuliniemi</t>
  </si>
  <si>
    <t>Tallberg</t>
  </si>
  <si>
    <t>Tally Ho</t>
  </si>
  <si>
    <t>Talvivaara (Kolmisoppi-Kuusilampi)</t>
  </si>
  <si>
    <t>Tonnage and Cu, Ag, Ni, Co, Mo, Pb, Zn, Pt, Pd, U content from [65]. Status from [31]. Deposit also reported in [134].</t>
  </si>
  <si>
    <t>Tamarack North</t>
  </si>
  <si>
    <t>Tameapa (Pico Prieto-Venado)</t>
  </si>
  <si>
    <t>Tampakan</t>
  </si>
  <si>
    <t>Tan Chaffao East</t>
  </si>
  <si>
    <t>Tanama-Helecho</t>
  </si>
  <si>
    <t>79, R52</t>
  </si>
  <si>
    <t>Tanbreez/Kringlerne</t>
  </si>
  <si>
    <t>Nb, Ta, Zr content from p4 of [R52], REEs content from SI of [79]</t>
  </si>
  <si>
    <t>Tangbula</t>
  </si>
  <si>
    <t>TangDan</t>
  </si>
  <si>
    <t>Tangjiaping</t>
  </si>
  <si>
    <t>Tango</t>
  </si>
  <si>
    <t>Tangse</t>
  </si>
  <si>
    <t>Tonnage and Cu, Mo content from [58]. Re extrapolated estimate from Table S6 of [58]</t>
  </si>
  <si>
    <t>Tanjeel</t>
  </si>
  <si>
    <t>Tansgse</t>
  </si>
  <si>
    <t>Tantahuatay</t>
  </si>
  <si>
    <t>Tanyaokou</t>
  </si>
  <si>
    <t>Tapadaa</t>
  </si>
  <si>
    <t>137, R11</t>
  </si>
  <si>
    <t>Tapira</t>
  </si>
  <si>
    <t>Resources tonnage from [R11] (more reliable than what reported on p15 of [137], as respecting JORC code) and P2O5 grade from p15 of [137]. Use of conversion factor from P2O5 to P.</t>
  </si>
  <si>
    <t>Taratara</t>
  </si>
  <si>
    <t>Target 3-T3</t>
  </si>
  <si>
    <t>Tarnyerskoe</t>
  </si>
  <si>
    <t>Tarutin (Tarutinskoye)</t>
  </si>
  <si>
    <t>Tarutino (Tarutinsk-Tarutinskoe)</t>
  </si>
  <si>
    <t>Tash-Tau</t>
  </si>
  <si>
    <t>Tati-Phoenix</t>
  </si>
  <si>
    <t>Tati-Selkirk</t>
  </si>
  <si>
    <t>Taurus East/West</t>
  </si>
  <si>
    <t>Tawi-Tawi</t>
  </si>
  <si>
    <t>Taylor Brook</t>
  </si>
  <si>
    <t>Taysan</t>
  </si>
  <si>
    <t>Tazalaght</t>
  </si>
  <si>
    <t>TB Lev.</t>
  </si>
  <si>
    <t>79, R58</t>
  </si>
  <si>
    <t>Paleo-sedimentary formation</t>
  </si>
  <si>
    <t>Teasdale (/Elliot Lakea)</t>
  </si>
  <si>
    <t>"0.474 lb/t U3O8" [R58] which equals 0.2149 kg/tons U3O8</t>
  </si>
  <si>
    <t>Teghout</t>
  </si>
  <si>
    <t>Telfer Group</t>
  </si>
  <si>
    <t>Tellerhäuser</t>
  </si>
  <si>
    <t>Temora (porphyry)</t>
  </si>
  <si>
    <t>Temora-Gidginbung</t>
  </si>
  <si>
    <t>Tenke Fungurume</t>
  </si>
  <si>
    <t>Tepal</t>
  </si>
  <si>
    <t>Tepeoba</t>
  </si>
  <si>
    <t>Tepsa</t>
  </si>
  <si>
    <t>Terra (Silver Bear) Tailings</t>
  </si>
  <si>
    <t>Terra Nova</t>
  </si>
  <si>
    <t>Terrazas</t>
  </si>
  <si>
    <t>Tetagouche-Armstrong A/B</t>
  </si>
  <si>
    <t>Tetagouche-Canoe Landing Lake</t>
  </si>
  <si>
    <t>Tetagouche-McMaster</t>
  </si>
  <si>
    <t>Tetagouche-Rocky Turn</t>
  </si>
  <si>
    <t>Tete Mafic Complex</t>
  </si>
  <si>
    <t>Table 1 of [159] reported JORC inferred resources with Fe@25.3%, V2O5@0.18% and TiO2@9.69%</t>
  </si>
  <si>
    <t>Teutonic Bore</t>
  </si>
  <si>
    <t>Texas-Silver Spur</t>
  </si>
  <si>
    <t>Texmont</t>
  </si>
  <si>
    <t>Thaduna-Green Dragon (incl. Stockpiles)</t>
  </si>
  <si>
    <t>Thakadu (Matsitama-Makala)</t>
  </si>
  <si>
    <t>Thalanga Group</t>
  </si>
  <si>
    <t>Thembelani-Khuseleka</t>
  </si>
  <si>
    <t>Tholo-i-Suva</t>
  </si>
  <si>
    <t>Thompson</t>
  </si>
  <si>
    <t>Tonnage and Cu, Au, Ag, Ni, Co content from [65]. Also reported in [31] and [64].</t>
  </si>
  <si>
    <t>Thomson River (Walhalla)</t>
  </si>
  <si>
    <t>Thor</t>
  </si>
  <si>
    <t>Thule</t>
  </si>
  <si>
    <t>Thunder Bay North-Current Lake</t>
  </si>
  <si>
    <t>Tonnage and Cu, Au, Ag, Ni, Co, Pt, Pd, Rh, content from [65]. Also reported in [64].</t>
  </si>
  <si>
    <t>Thunderbox-Waterloo / Amorac</t>
  </si>
  <si>
    <t>Thursdays Gossan</t>
  </si>
  <si>
    <t>Tia Maria</t>
  </si>
  <si>
    <t>Tianyu</t>
  </si>
  <si>
    <t>Ticnámar</t>
  </si>
  <si>
    <t>Tiegelongnan</t>
  </si>
  <si>
    <t>Tillex</t>
  </si>
  <si>
    <t>Tilt Cove</t>
  </si>
  <si>
    <t>Ti-Magnetite</t>
  </si>
  <si>
    <t>Tin Edia</t>
  </si>
  <si>
    <t>60 Mt magnetite V2O5 @1%,  TiO2 @8-14%: we consider average value of 11% for TiO2.</t>
  </si>
  <si>
    <t>Tinta Hill</t>
  </si>
  <si>
    <t>Tira Pressa</t>
  </si>
  <si>
    <t>Tishinsky</t>
  </si>
  <si>
    <t>Tishinsky Tailings</t>
  </si>
  <si>
    <t>Tisova</t>
  </si>
  <si>
    <t>Titimukhta</t>
  </si>
  <si>
    <t>Titiribi-Cerro Vetas</t>
  </si>
  <si>
    <t>Tiuba-Biankouma</t>
  </si>
  <si>
    <t>Tizapa</t>
  </si>
  <si>
    <t>Tizert</t>
  </si>
  <si>
    <t>Tjårrojåkka</t>
  </si>
  <si>
    <t>Tjate</t>
  </si>
  <si>
    <t>Tjokkola</t>
  </si>
  <si>
    <t>Toad River</t>
  </si>
  <si>
    <t>Tohono</t>
  </si>
  <si>
    <t>Toledo-Carmen</t>
  </si>
  <si>
    <t>Toledo-Lutopan</t>
  </si>
  <si>
    <t>Tolishnitsa</t>
  </si>
  <si>
    <t>Tombulilato Group</t>
  </si>
  <si>
    <t>Tomichi</t>
  </si>
  <si>
    <t>Tominskoe</t>
  </si>
  <si>
    <t>79, 170</t>
  </si>
  <si>
    <t>Tomtor</t>
  </si>
  <si>
    <t>Tonnage and La, Ce, Pr, Nd, Sm, Eu, Gd, Tb, Dy, Ho, Er, Tm, Yb, Lu, Y content from [79]. Nb oxide grade of 7% from Table 1 of [170], use of conversion factor from Nb2O5 ("Nb oxide" in Table 1 of [170]) to Nb. "The planned annual production capacity of the mine is 11.7Mt while the lifespan of the project is estimated to be approximately 100 years." retrieved from [https://www.mining-technology.com/projects/international-underground-mine-yakutia/][15/08/2023]</t>
  </si>
  <si>
    <t>Tongchang</t>
  </si>
  <si>
    <t>Tongchangjie</t>
  </si>
  <si>
    <t>Tongchankou</t>
  </si>
  <si>
    <t>Tongcun</t>
  </si>
  <si>
    <t>Tonghui</t>
  </si>
  <si>
    <t>Tongkuangyu (Zhongtiaoshan)</t>
  </si>
  <si>
    <t>Tonglvshan (Tongshan)</t>
  </si>
  <si>
    <t>Tonnage and Cu, Au, Ag, Fe content from [64]</t>
  </si>
  <si>
    <t>Tongshankou</t>
  </si>
  <si>
    <t>Tongyu</t>
  </si>
  <si>
    <t>Tongyugou</t>
  </si>
  <si>
    <t>Tonnancour (Josselin)</t>
  </si>
  <si>
    <t>Topukdere</t>
  </si>
  <si>
    <t>Toquepala</t>
  </si>
  <si>
    <t>Toral</t>
  </si>
  <si>
    <t>Toromocho</t>
  </si>
  <si>
    <t>Toronto</t>
  </si>
  <si>
    <t>Toroparu</t>
  </si>
  <si>
    <t>Tortigny</t>
  </si>
  <si>
    <t>Tosham</t>
  </si>
  <si>
    <t>Tottenham</t>
  </si>
  <si>
    <t>Touzlar</t>
  </si>
  <si>
    <t>Tovaku JV (Puntilla Galenosa)</t>
  </si>
  <si>
    <t>Toyoha (8 locations)</t>
  </si>
  <si>
    <t>Trapiche</t>
  </si>
  <si>
    <t>Tregiovo</t>
  </si>
  <si>
    <t>Tres Chorreras (3C Breccia-Epithermal)</t>
  </si>
  <si>
    <t>Tres Estradas</t>
  </si>
  <si>
    <t>Pre-operation</t>
  </si>
  <si>
    <t>Tres Valles (Don Gabriel-Papomono)</t>
  </si>
  <si>
    <t>Tribag</t>
  </si>
  <si>
    <t>Trident-Sentinel</t>
  </si>
  <si>
    <t>Trinity</t>
  </si>
  <si>
    <t>Tritton-Budgerygar-Budgery</t>
  </si>
  <si>
    <t>Troilus</t>
  </si>
  <si>
    <t>Trough Well</t>
  </si>
  <si>
    <t>Trout Bay</t>
  </si>
  <si>
    <t>Troy (Spar Lake)</t>
  </si>
  <si>
    <t>Trstenik</t>
  </si>
  <si>
    <t>Tsagaan Suvarga</t>
  </si>
  <si>
    <t>Tsar Assen</t>
  </si>
  <si>
    <t>Tschudi</t>
  </si>
  <si>
    <t>Tsiteli Sopeli</t>
  </si>
  <si>
    <t>Tsongoari</t>
  </si>
  <si>
    <t>Tsumeb</t>
  </si>
  <si>
    <t>Tsumeb (Slag Resource)</t>
  </si>
  <si>
    <t>Tsumeb West</t>
  </si>
  <si>
    <t>Tsumeb West Tailings</t>
  </si>
  <si>
    <t>Tubatse (Eerste Geluk-Nooitverwacht)</t>
  </si>
  <si>
    <t>Tubinskoe</t>
  </si>
  <si>
    <t>Tuç</t>
  </si>
  <si>
    <t>Tujuh Bukit</t>
  </si>
  <si>
    <t>Tulare (Kiseljak-Yellow Creek)</t>
  </si>
  <si>
    <t>Tulks Hill</t>
  </si>
  <si>
    <t>Tulsequah Chief</t>
  </si>
  <si>
    <t>Tulukuyevskoye</t>
  </si>
  <si>
    <t>Tumela</t>
  </si>
  <si>
    <t>Tumurtui South</t>
  </si>
  <si>
    <t>Tonnage and Cu, Mo, Ag, Pb, Zn from [58]. Re extrapolated estimate from Table S6 of [58]</t>
  </si>
  <si>
    <t>Tunca</t>
  </si>
  <si>
    <t>Tundrovskoe</t>
  </si>
  <si>
    <t>Turco</t>
  </si>
  <si>
    <t>Turnagain</t>
  </si>
  <si>
    <t>Turner River (Orchard Tank-Discovery)</t>
  </si>
  <si>
    <t>Turner-Albright</t>
  </si>
  <si>
    <t>Turpentine (Hazel Creek)</t>
  </si>
  <si>
    <t>Turquoise</t>
  </si>
  <si>
    <t>Tuwu</t>
  </si>
  <si>
    <t>Twickenham</t>
  </si>
  <si>
    <t>Twin Bridges</t>
  </si>
  <si>
    <t>Twin Buttes</t>
  </si>
  <si>
    <t>Two Peaks (Mine Canyon)</t>
  </si>
  <si>
    <t>Two Rivers</t>
  </si>
  <si>
    <t>Tynagh</t>
  </si>
  <si>
    <t>Tyrnyauz</t>
  </si>
  <si>
    <t>Tyrone</t>
  </si>
  <si>
    <t>Uchaly</t>
  </si>
  <si>
    <t>Uchinotai</t>
  </si>
  <si>
    <t>Udokan</t>
  </si>
  <si>
    <t>Uljin</t>
  </si>
  <si>
    <t>Ulsan</t>
  </si>
  <si>
    <t>Ulutaţ (Ulutas)</t>
  </si>
  <si>
    <t>Tonnage and Cu, Mo content from [58]. Also reported in [64] for "Ulutaţ (Ulutaş)". Re extrapolated estimate from Table S6 of [58]</t>
  </si>
  <si>
    <t>Ulveryggen (Wolf Ridge/Repparfjord)</t>
  </si>
  <si>
    <t>Um Samiuki</t>
  </si>
  <si>
    <t>Umm Ad Dabah</t>
  </si>
  <si>
    <t>Umm Ad Damar</t>
  </si>
  <si>
    <t>Undal (Undals)</t>
  </si>
  <si>
    <t>Tonnage and Cu, Zn, Fe content from [64]</t>
  </si>
  <si>
    <t>Union North/South</t>
  </si>
  <si>
    <t>Unki Main Sulphide Zone</t>
  </si>
  <si>
    <t>Unki-Main Sulphide Zone</t>
  </si>
  <si>
    <t>Unkur</t>
  </si>
  <si>
    <t>Upper Beaver</t>
  </si>
  <si>
    <t>Upper Kobuk-Arctic</t>
  </si>
  <si>
    <t>Upper Kobuk-Bornite/Ruby Creek</t>
  </si>
  <si>
    <t>Upton</t>
  </si>
  <si>
    <t>Uris</t>
  </si>
  <si>
    <t>Urskoe</t>
  </si>
  <si>
    <t>US coal recoverable reserves</t>
  </si>
  <si>
    <t>Tonnage and Coal, Ge content from [18]</t>
  </si>
  <si>
    <t>Uyuni</t>
  </si>
  <si>
    <t>Uyuni Salar Brine</t>
  </si>
  <si>
    <t>Brine volume from Table S3 of [111]</t>
  </si>
  <si>
    <t>27, 154</t>
  </si>
  <si>
    <t>Uzelga</t>
  </si>
  <si>
    <t>Tonnage and element content from [27]. Also reported in [154].</t>
  </si>
  <si>
    <t>Uzelginskoe</t>
  </si>
  <si>
    <t>Vaaralampi</t>
  </si>
  <si>
    <t>Våddåss (Vaddas)</t>
  </si>
  <si>
    <t>Sediment-hosted U</t>
  </si>
  <si>
    <t>Val</t>
  </si>
  <si>
    <t>Valea Morii</t>
  </si>
  <si>
    <t>Valentina</t>
  </si>
  <si>
    <t>Valentorskoe</t>
  </si>
  <si>
    <t>Valentorskoye</t>
  </si>
  <si>
    <t>Valja Strzh</t>
  </si>
  <si>
    <t>Vallecillo-La Colorada</t>
  </si>
  <si>
    <t>Valozoro</t>
  </si>
  <si>
    <t>151, R27</t>
  </si>
  <si>
    <t>Vametco</t>
  </si>
  <si>
    <t>"The mine is based on a JORC-compliant resource of 181,5 Mt, including 46,2 Mt reserves. In-magnetite vanadium grades average approximately 2% V2O5, with a life of mine of more than 30 years." [R27]</t>
  </si>
  <si>
    <t>Vammala (Stormi-Ekojoki)</t>
  </si>
  <si>
    <t>Vammala Pori (Mäntymäki-Hyvelä-Sahakoski)</t>
  </si>
  <si>
    <t>Vammala-Ekojoki</t>
  </si>
  <si>
    <t>Vammala-Sahakoski</t>
  </si>
  <si>
    <t>Vammala-Soukko</t>
  </si>
  <si>
    <t>Vammala-Stormi</t>
  </si>
  <si>
    <t>Van Dyke</t>
  </si>
  <si>
    <t>Vargem Grande</t>
  </si>
  <si>
    <t>Tonnage and Fe grade from Table "Iron Ore Mineral Resources as of December 31" p96 of [R81]. Vargem Grande integrated operation includes Sapecado, Galinheiro, Tamanduá, Capitão do Mato and Abóboras mines [R81].</t>
  </si>
  <si>
    <t>Varparanta</t>
  </si>
  <si>
    <t>Varvara (Varvarinskoye)</t>
  </si>
  <si>
    <t>Vega Grande-Juanica</t>
  </si>
  <si>
    <t>Vekol Hills</t>
  </si>
  <si>
    <t>Velardeña</t>
  </si>
  <si>
    <t>Veliki Krivelj</t>
  </si>
  <si>
    <t>Veluce (Veluca)</t>
  </si>
  <si>
    <t>Vendôme (Mogador-Barvallée-Belfort)</t>
  </si>
  <si>
    <t>Ventura</t>
  </si>
  <si>
    <t>Venus</t>
  </si>
  <si>
    <t>Bosnia</t>
  </si>
  <si>
    <t>Veovara</t>
  </si>
  <si>
    <t>Verkhnee</t>
  </si>
  <si>
    <t>Vermelho</t>
  </si>
  <si>
    <t>Vermillion</t>
  </si>
  <si>
    <t>Vermillion River</t>
  </si>
  <si>
    <t>Verninskoye</t>
  </si>
  <si>
    <t>Vesennee (Vesenny)</t>
  </si>
  <si>
    <t>Vesilaskujänkä</t>
  </si>
  <si>
    <t>Tonnage and Cu, Ni, Co, Fe content from [65]</t>
  </si>
  <si>
    <t>Victoria (Nevada) (incl. Stockpiles)</t>
  </si>
  <si>
    <t>Victoria, Canada</t>
  </si>
  <si>
    <t>Victoria, Cuba</t>
  </si>
  <si>
    <t>Victoria_CA</t>
  </si>
  <si>
    <t>Victoria_Cuba</t>
  </si>
  <si>
    <t>Victoria-Teresa</t>
  </si>
  <si>
    <t>Victorio</t>
  </si>
  <si>
    <t>Victory-Flagship</t>
  </si>
  <si>
    <t>65, R24, 157</t>
  </si>
  <si>
    <t>Viken (Myrviken)</t>
  </si>
  <si>
    <t>V grade (0.27%) from Table 3 of [157]</t>
  </si>
  <si>
    <t>Vinberget</t>
  </si>
  <si>
    <t>Vinchos</t>
  </si>
  <si>
    <t>Vindelgransele</t>
  </si>
  <si>
    <t>Vine-1</t>
  </si>
  <si>
    <t>Viscachitas</t>
  </si>
  <si>
    <t>Viscaria</t>
  </si>
  <si>
    <t>Vlakov Vruh</t>
  </si>
  <si>
    <t>31, 58, 64, 65, 153</t>
  </si>
  <si>
    <t>Voisey's Bay</t>
  </si>
  <si>
    <t>Re grade from Table 1 of [58]; Sb, Bi, Cd, Se and Te content calculated using concentration from "T3. Proxy Calculations" in SI of [153] and tonnage reported in [64,65]. Cu and Ni grade are the same as the ones reported in [64, 65]. Status of site from [31].</t>
  </si>
  <si>
    <t>Volspruit</t>
  </si>
  <si>
    <t>Vortex-Sullipeck</t>
  </si>
  <si>
    <t>Vostochnoe (Critical Zone)</t>
  </si>
  <si>
    <t>Tonnage and Pt, Pd content from [121]. Also reported in [125].</t>
  </si>
  <si>
    <t>Vostochno-Semenovskoe</t>
  </si>
  <si>
    <t>Vozdol</t>
  </si>
  <si>
    <t>Vozhma Massif Orebody No. 4</t>
  </si>
  <si>
    <t>Voznica (Hodrusa)</t>
  </si>
  <si>
    <t>Vuelta Falsa</t>
  </si>
  <si>
    <t>Vuruchuayvench</t>
  </si>
  <si>
    <t>VW</t>
  </si>
  <si>
    <t>Vysoká-Zlatno</t>
  </si>
  <si>
    <t>Wadi Abu Khusheiba</t>
  </si>
  <si>
    <t>Waga</t>
  </si>
  <si>
    <t>Waifangshan-Badaogou</t>
  </si>
  <si>
    <t>Waifangshan-Daxigou</t>
  </si>
  <si>
    <t>Waifangshan-Tulingcun</t>
  </si>
  <si>
    <t>Waifangshan-Xiangchungou</t>
  </si>
  <si>
    <t>Waifangshan-Zhifang</t>
  </si>
  <si>
    <t>Wainaleka</t>
  </si>
  <si>
    <t>Waite Kauri North / Extended</t>
  </si>
  <si>
    <t>Waite Kauri-Eagle Eye</t>
  </si>
  <si>
    <t>Walford Creek</t>
  </si>
  <si>
    <t>Tonnage and Cu, Ag, Co, Pb, Zn content from [64]. Capacity from [160].</t>
  </si>
  <si>
    <t>Wamum</t>
  </si>
  <si>
    <t>Wanbaoyuan</t>
  </si>
  <si>
    <t>Wangjiazhuang</t>
  </si>
  <si>
    <t>War Springs (Oorlogsfontein)</t>
  </si>
  <si>
    <t>Warintza</t>
  </si>
  <si>
    <t>Wartowice (Konrad-Grodziec)</t>
  </si>
  <si>
    <t>Washihi-Mullaq-Al Ajal</t>
  </si>
  <si>
    <t>Washington</t>
  </si>
  <si>
    <t>Waterberg</t>
  </si>
  <si>
    <t>Waterbury Lake</t>
  </si>
  <si>
    <t>Tonnage and Cu, Au, Ni, Co, Mo, U content from [65]</t>
  </si>
  <si>
    <t>Waterloo</t>
  </si>
  <si>
    <t>Tonnage and Cu, Au, Ag, Pb, Zn, In content from [27]. Capacity from [160].</t>
  </si>
  <si>
    <t>Wayin</t>
  </si>
  <si>
    <t>Webbs</t>
  </si>
  <si>
    <t>Weda Bay</t>
  </si>
  <si>
    <t>Weilasituo</t>
  </si>
  <si>
    <t>R63, 155, R74</t>
  </si>
  <si>
    <t>Weipa</t>
  </si>
  <si>
    <t>Tonnage (2227 Mt) and Al2O3 grade (51.4%) from [R63], Ga grade (67 ppm) from [155]. Capacity of 35.5 Mt/yr p329 of [R74].</t>
  </si>
  <si>
    <t>Weiquan</t>
  </si>
  <si>
    <t>Weishan</t>
  </si>
  <si>
    <t>Tonnage and La, Ce, Pr, Nd, Sm, Eu, Gd, Tb, Yb, Y content from [79]</t>
  </si>
  <si>
    <t>Weld Range (laterite)</t>
  </si>
  <si>
    <t>Weld Range (Ni-Cr)</t>
  </si>
  <si>
    <t>Weld Range (PGEs)-Parks Reef (Central-Western)</t>
  </si>
  <si>
    <t>Wellgreen</t>
  </si>
  <si>
    <t>Wellington-Galwadgere</t>
  </si>
  <si>
    <t>Werner Lake-Big Zone</t>
  </si>
  <si>
    <t>Tonnage and Cu, Ni, Co, Pt, Pd, content from [65]. Also reported in [64].</t>
  </si>
  <si>
    <t>Werner Lake-Norpax</t>
  </si>
  <si>
    <t>Magnesium sulfate-subtype lake</t>
  </si>
  <si>
    <t>West &amp; East Taijinar Salt Lake</t>
  </si>
  <si>
    <t>Brine volume calculated using Li resource of 2.02 Mt and average concentration of 290 g Li/m3 brine from Table 1 of [130]. Average Li, Mg, K concentration of West and East part of Taijinar Salt Lake from Table 1 of [73] multiplied by brine volume of [130].</t>
  </si>
  <si>
    <t>West Ansil</t>
  </si>
  <si>
    <t>West Desert (formerly Crypto)</t>
  </si>
  <si>
    <t>Tonnage and Cu, Zn, In content from [27]</t>
  </si>
  <si>
    <t>West Graham-Conwest (Lockerby)</t>
  </si>
  <si>
    <t>West Lombok-Selodong</t>
  </si>
  <si>
    <t>West Musgrave (Nebo-Babel)</t>
  </si>
  <si>
    <t>West Musgrave-Babel</t>
  </si>
  <si>
    <t>West Musgrave-Nebo</t>
  </si>
  <si>
    <t>West Shropshire Orefield (England)</t>
  </si>
  <si>
    <t>West Wall</t>
  </si>
  <si>
    <t>Wetar-(Kali Kuning-Lerokis)</t>
  </si>
  <si>
    <t>Wetlegs</t>
  </si>
  <si>
    <t>Whabouchi</t>
  </si>
  <si>
    <t>Operating in 2025 until 2051</t>
  </si>
  <si>
    <t>Tonnage and Li2O content from Table 1-4 and 1-5 p19 of [114]. Capacity: "The parameters used in this Feasibility Study outline the development of a 1.03 Mt/y of ore open-pit mine using a small fleet of mining equipment for the first 24 years, then followed by an underground operation for the following nine (9) years." section 1.21.1 p38 of [114]</t>
  </si>
  <si>
    <t>Whim Creek</t>
  </si>
  <si>
    <t>Tonnage and Cu, Au, Pb, Zn content from [64]. Capacity from [160].</t>
  </si>
  <si>
    <t>Whistler</t>
  </si>
  <si>
    <t>White Mesa</t>
  </si>
  <si>
    <t>White Pine (Nonesuch)</t>
  </si>
  <si>
    <t>White Range Group</t>
  </si>
  <si>
    <t>Whitehorse</t>
  </si>
  <si>
    <t>Whundo (Ayshia)</t>
  </si>
  <si>
    <t>Wicheeda</t>
  </si>
  <si>
    <t>Tonnage and La, Ce, Pr, Nd, Sm, Eu, Gd, Tb, Dy, Ho, Er, Tm, Yb, Lu, Y content from [79]. "The ore processing facilities will be expanded to ~24,700 tonnes per day (“tpd”) (9.0Mtpa) in year 5 with full Phase 2 expansion to ~33,000 tpd (12Mtpa) in year 6 with an expansion to 41,100 tpd (15Mtpa) in year 10 and a final expansion to achieve 55,000 t/d (20 Mtpa) starting in year 11 of operation." retrieved from [https://www.artemisgoldinc.com/blackwater-project/blackwater-gold-project/overview/][15/08/2023]</t>
  </si>
  <si>
    <t>Wigu Hill</t>
  </si>
  <si>
    <t>Tonnage and La, Ce, Pr, Nd, Sm, Eu, Gd, Tb, Dy, Y content from [79]</t>
  </si>
  <si>
    <t>Wilconi (Wiluna)</t>
  </si>
  <si>
    <t>Wildara-The Horn</t>
  </si>
  <si>
    <t>Tonnage and Cu, Ni, Pt, Pd, Rh content from [65]. Tonnage and Cu, Ni, Pt, Pd also reported in [64] for "Wildara-Horn".</t>
  </si>
  <si>
    <t>Wildcatters</t>
  </si>
  <si>
    <t>Wim</t>
  </si>
  <si>
    <t>Windarra Group</t>
  </si>
  <si>
    <t>151, R29</t>
  </si>
  <si>
    <t>Windimurra</t>
  </si>
  <si>
    <t>"The Windimurra mineral resource estimate is based on a 6 kilometre strike length and was reported in 2019. The total resource is 209.7 million tonnes at 0.50% V2O5, using a lower cut-off of 0.28% V2O5." [R29]. Use of conversion factors from V2O5 to V.</t>
  </si>
  <si>
    <t>Wingellina</t>
  </si>
  <si>
    <t>Witkleifontein</t>
  </si>
  <si>
    <t>Witvlei Pos</t>
  </si>
  <si>
    <t>Witvlei-Malachite Pan</t>
  </si>
  <si>
    <t>Witvlei-Okasewa</t>
  </si>
  <si>
    <t>Wolfram Camp</t>
  </si>
  <si>
    <t>Wolverine</t>
  </si>
  <si>
    <t>Woodjam North/South</t>
  </si>
  <si>
    <t>Woodlawn</t>
  </si>
  <si>
    <t>Woodlawn Tailings</t>
  </si>
  <si>
    <t>Woula</t>
  </si>
  <si>
    <t>Tonnage (64 Mt) and Al2O3 grade (38.7%), SiO2 grade(3.1%) from p17 of [R67].</t>
  </si>
  <si>
    <t>Wowo Gap</t>
  </si>
  <si>
    <t>44, 148</t>
  </si>
  <si>
    <t>Woxi mines (Xiangxi)</t>
  </si>
  <si>
    <t>"The total proved ore reserves of the deposit are 250,000 tonnes WO3, 1.67 million tonnes Sb, and 42 tonnes Au, with average grades ranging from 0.2% to 0.8% WO3,2%to6%Sb, and 5–10 g/t Au (Luo et al., 1996)." [148]</t>
  </si>
  <si>
    <t>WTF</t>
  </si>
  <si>
    <t>Wudaoling</t>
  </si>
  <si>
    <t>Wulan</t>
  </si>
  <si>
    <t>Wulundele</t>
  </si>
  <si>
    <t>Wunugetushan</t>
  </si>
  <si>
    <t>Wyo Well</t>
  </si>
  <si>
    <t>Xiacun</t>
  </si>
  <si>
    <t>Xialiugou</t>
  </si>
  <si>
    <t>Xian'ge</t>
  </si>
  <si>
    <t>Xiaodonggou</t>
  </si>
  <si>
    <t>Xiaohulishan</t>
  </si>
  <si>
    <t>Xiaojiayingzi</t>
  </si>
  <si>
    <t>Xiaoliugou</t>
  </si>
  <si>
    <t>Xiaorequanzi</t>
  </si>
  <si>
    <t>Xiaosigou</t>
  </si>
  <si>
    <t>Xiaotieshan</t>
  </si>
  <si>
    <t>Xiarihamu</t>
  </si>
  <si>
    <t>Xichao</t>
  </si>
  <si>
    <t>Xietongmen</t>
  </si>
  <si>
    <t>Xifanping</t>
  </si>
  <si>
    <t>Dayu, Jiangxi province</t>
  </si>
  <si>
    <t>Xihuashan</t>
  </si>
  <si>
    <t>WO3 reserves in Table 2 of [142] not well reported as it is indicated 81.3 Mt while cited source mentions "The total resource is 81,300 tonnes WO3, with an average ore grade of 1.08% WO3 (Wei et al., 2012)"</t>
  </si>
  <si>
    <t>44, 149</t>
  </si>
  <si>
    <t>Stibnite</t>
  </si>
  <si>
    <t>Xikuangshan (mines north of Lengshuijiang)</t>
  </si>
  <si>
    <t>Reserves estimate from Table 3 of [149]</t>
  </si>
  <si>
    <t>Xinan</t>
  </si>
  <si>
    <t>Xing'a</t>
  </si>
  <si>
    <t>Xinglong</t>
  </si>
  <si>
    <t>Xingluokeng</t>
  </si>
  <si>
    <t>Tonnage and Mo content from [58]</t>
  </si>
  <si>
    <t>Xingshan</t>
  </si>
  <si>
    <t>Xingwen</t>
  </si>
  <si>
    <t>Xinjiang (Hami-East Gobi)</t>
  </si>
  <si>
    <t>Xinqiao</t>
  </si>
  <si>
    <t>Xiongjiashan</t>
  </si>
  <si>
    <t>Xiqiu</t>
  </si>
  <si>
    <t>Xishadegai</t>
  </si>
  <si>
    <t>Xiuwacu</t>
  </si>
  <si>
    <t>Xuejiping</t>
  </si>
  <si>
    <t>Xuxa (Grota do Cirilo)</t>
  </si>
  <si>
    <t>Mineral resources estimate and LiO2 grade (%) from Table 0-1 p38 of [105]</t>
  </si>
  <si>
    <t>Yajishan</t>
  </si>
  <si>
    <t>Yakabindie</t>
  </si>
  <si>
    <t>Yaman Kasy</t>
  </si>
  <si>
    <t>Yaman-Kasy</t>
  </si>
  <si>
    <t>Yanacocha-Conga</t>
  </si>
  <si>
    <t>Yandera</t>
  </si>
  <si>
    <t>Yandong</t>
  </si>
  <si>
    <t>Congo-RoC</t>
  </si>
  <si>
    <t>Yanga-Koubanza</t>
  </si>
  <si>
    <t>Yangchuling</t>
  </si>
  <si>
    <t>Yangfang</t>
  </si>
  <si>
    <t>Tonnage and La, Ce, Pr, Nd, Sm, Eu, Gd, Tb, Dy, Ho, Er, Tm, Yb, Y content from [79].  No other element reported in Mineral Resources estimates.</t>
  </si>
  <si>
    <t>Yangibana (Gifford Creek)</t>
  </si>
  <si>
    <t>Tonnage and La, Ce, Pr, Nd, Sm, Eu, Gd, Tb, Dy, Ho, Er, Tm, Yb, Lu, Y content from [79]. "The Onslow Plant will have a production capacity of around 15,000 tonnes of MREC annually, containing 3,400 tonnes of neodymium and praseodymium." retrieved from [https://www.nsenergybusiness.com/projects/yangibana-rare-earths-project/][15/08/2023]</t>
  </si>
  <si>
    <t>Yangjiazhangzi</t>
  </si>
  <si>
    <t>Yanglin</t>
  </si>
  <si>
    <t>Yangliuping</t>
  </si>
  <si>
    <t>Yanxi</t>
  </si>
  <si>
    <t>Yarrabubba</t>
  </si>
  <si>
    <t>Yauli</t>
  </si>
  <si>
    <t>Yauricocha</t>
  </si>
  <si>
    <t>Yaurijoki</t>
  </si>
  <si>
    <t>Yava</t>
  </si>
  <si>
    <t>R2, 160</t>
  </si>
  <si>
    <t>Yellowhead</t>
  </si>
  <si>
    <t>Tonnage, Cu, Ag and Au grade from Table 14 p49 of [R2]. Capacity from [160].</t>
  </si>
  <si>
    <t>Yenice</t>
  </si>
  <si>
    <t>Yenipazar</t>
  </si>
  <si>
    <t>Yeonhwa II</t>
  </si>
  <si>
    <t>Yeoval</t>
  </si>
  <si>
    <t>Yeppoon</t>
  </si>
  <si>
    <t>Yerilla East / West</t>
  </si>
  <si>
    <t>Yerington</t>
  </si>
  <si>
    <t>73, 116</t>
  </si>
  <si>
    <t>Yiliping Salt Lake</t>
  </si>
  <si>
    <t>Brine volume of 984803900m2 from [116]. Li, Mg and K tons calculated using concentration reported in [73] multiplied by brine volume.</t>
  </si>
  <si>
    <t>Yindongzi</t>
  </si>
  <si>
    <t>Yinkeng</t>
  </si>
  <si>
    <t>YinMin</t>
  </si>
  <si>
    <t>Yinmusi</t>
  </si>
  <si>
    <t>Yinshan</t>
  </si>
  <si>
    <t>Ýkiztepe (Kýrklareli)</t>
  </si>
  <si>
    <t>Yli-Portimo</t>
  </si>
  <si>
    <t>Pd 1,12ppm ; Pt 0,18ppm; Au 0,11ppm [124]. Tonnage from [121].</t>
  </si>
  <si>
    <t>Yuanlingzhai</t>
  </si>
  <si>
    <t>Yuanzhuding</t>
  </si>
  <si>
    <t>Yubileiny (Yubileinoe)</t>
  </si>
  <si>
    <t>Yubilenoe (Shekarabulak-II) (Porphyry)</t>
  </si>
  <si>
    <t>Yubilenoe (VMS)</t>
  </si>
  <si>
    <t>Yubileynoe</t>
  </si>
  <si>
    <t>Tonnage and Cu, Au, Ag, Co, Zn, Se, Te, Bi, Sb content from [153]</t>
  </si>
  <si>
    <t>Yuchiling</t>
  </si>
  <si>
    <t>Yueyang</t>
  </si>
  <si>
    <t>Yulalinskoe</t>
  </si>
  <si>
    <t>Yulekenhalusu</t>
  </si>
  <si>
    <t>Yulong</t>
  </si>
  <si>
    <t>Yunges</t>
  </si>
  <si>
    <t>Yusufeli-Taç (Red Mountain-Kizildag)</t>
  </si>
  <si>
    <t>Z</t>
  </si>
  <si>
    <t>Zabuye</t>
  </si>
  <si>
    <t>Brine volume calculated using Li resource of 1.53 Mt and average concentration of 680 g Li/m3 brine from Table 1 of [130]. Li, Mg, K concentration from Table 1 of [73] multiplied by brine volume of [130].</t>
  </si>
  <si>
    <t>Zackly</t>
  </si>
  <si>
    <t>Zafranal-Victoria</t>
  </si>
  <si>
    <t>Zakharovskoe</t>
  </si>
  <si>
    <t>Zaldivar</t>
  </si>
  <si>
    <t>Zambales Chromite</t>
  </si>
  <si>
    <t>Zambales-Global</t>
  </si>
  <si>
    <t>151, R43</t>
  </si>
  <si>
    <t>Rep. Of the Congo</t>
  </si>
  <si>
    <t>Zanaga</t>
  </si>
  <si>
    <t>Table "Mineral Resource" p 14 of [R43]; "The Stage Two expansion of 18Mtpa is nominally scheduled to suit the project mine development, construction timing and forecast cash flow generation, and would increase the Project’s total production capacity to 30Mtpa." p10 of [R43]</t>
  </si>
  <si>
    <t>Zandkopsdrift</t>
  </si>
  <si>
    <t>Tonnage and La, Ce, Pr, Nd, Sm, Eu, Gd, Tb, Dy, Ho, Er, Tm, Yb, Lu, Y content from [79]. Capacity from [160].</t>
  </si>
  <si>
    <t>Zapadno-Ashchebutakskoe</t>
  </si>
  <si>
    <t>Zapadno-Ozernoe</t>
  </si>
  <si>
    <t>Zapadno-Rybozero</t>
  </si>
  <si>
    <t>Zeshko</t>
  </si>
  <si>
    <t>Zeta-Zeta NE</t>
  </si>
  <si>
    <t>Zhaman-Aibat</t>
  </si>
  <si>
    <t>Tonnage and Cu, Re content from [58]</t>
  </si>
  <si>
    <t>Zhanaga</t>
  </si>
  <si>
    <t>Zhangmajing</t>
  </si>
  <si>
    <t>Zheyaoshan</t>
  </si>
  <si>
    <t>Zhezkazgan-Zhomart Complex</t>
  </si>
  <si>
    <t>Zhilingtou</t>
  </si>
  <si>
    <t>Zhireken</t>
  </si>
  <si>
    <t>Zhongshishan</t>
  </si>
  <si>
    <t>Zhouan</t>
  </si>
  <si>
    <t>Zhubu</t>
  </si>
  <si>
    <t>Zhunuo</t>
  </si>
  <si>
    <t>Zijinshan</t>
  </si>
  <si>
    <t>Zilkaatsnek</t>
  </si>
  <si>
    <t>Zimnyee</t>
  </si>
  <si>
    <t>Zimplats Group (Ngezi-Hartley)</t>
  </si>
  <si>
    <t>Zinkgruvan (Cu-Zn only)</t>
  </si>
  <si>
    <t>Zolotoprozhskoe</t>
  </si>
  <si>
    <t>Zondereinde (Northam)</t>
  </si>
  <si>
    <t>Tonnage and Cu, Au, Ni, Cr, Pt, Pd, Rh, Ru, Ir, content from [65]. Also reported in [64].</t>
  </si>
  <si>
    <t>Zondernaam</t>
  </si>
  <si>
    <t>Zone 5</t>
  </si>
  <si>
    <t>Zonia</t>
  </si>
  <si>
    <t>Zulapa (Ni-Cu)</t>
  </si>
  <si>
    <t>Zuun Mod</t>
  </si>
  <si>
    <t>160, 176</t>
  </si>
  <si>
    <t>Chromite</t>
  </si>
  <si>
    <t>Kemi</t>
  </si>
  <si>
    <t>"In addition to the proved ore reserves, the updated estimates show that the mineral resources of the Kemi mine are altogether 97.8 million tonnes. The grade of the mineral resources is 29.4 % Cr2O3 and that of ore reserves is 26.0 % Cr2O3." [R82]; "The mine’s current proven ore reserves total 50.1 Mt with an average grade of about 26.0% Cr2O3 and a chrome–iron ratio of 1.6–1.7. Additional mineral resources, which have been estimated to a depth of 1 km, comprise 97.8 Mt (Outokumpu, 2014)." [176]. Capacity from [160].</t>
  </si>
  <si>
    <t>Dajishan (Jiangxi)</t>
  </si>
  <si>
    <t>Tonnage and W content from Table 10 of [83].</t>
  </si>
  <si>
    <t>R84</t>
  </si>
  <si>
    <t>Fermont</t>
  </si>
  <si>
    <t>Tonnage (measured+indicated+inferred) and Fe, Si, Al, P content from Table 1 p52 of [R84].</t>
  </si>
  <si>
    <t>R87</t>
  </si>
  <si>
    <t>Silver Peak</t>
  </si>
  <si>
    <t>Mineral resources amount and Li grade from Table p6 of [R87]</t>
  </si>
  <si>
    <t>R88</t>
  </si>
  <si>
    <t>Bikita</t>
  </si>
  <si>
    <t>Tonnage and Li2O grade 1.17% from Table "Supporting data: Hard-rock Mineral Resources" on slide 35 of R88</t>
  </si>
  <si>
    <t>Mina Do Barosso</t>
  </si>
  <si>
    <t>Tonnage and Li2O grade from "Measured Resources of 6.6Mt @ at 1.1% Li2O; Indicated Resources of 8.4Mt @ at 1.0% Li2O; and Inferred Resources of 12.0Mt @ at 1.1% Li2O for a total of 27.0Mt at 1.06% Li2O containing 285,900t of Li2O. In addition to the JORC Mineral Resource estimate, the Exploration Target1 also remained unchanged from 2019 at 11.0‐ 19.0Mt at 1.0%‐1.2% Li2O" p28 of [R88]</t>
  </si>
  <si>
    <t>178, R89</t>
  </si>
  <si>
    <t>Elandsfontein</t>
  </si>
  <si>
    <t>Ore tonnage and Al, P, Si, Mg, Fe content from "ELANDSFONTEIN RESOURCE STATEMENT AS OF 15 DECEMBER 2022" p2 of [R89]. Deposit identified thanks to [178].</t>
  </si>
  <si>
    <t>178, R90</t>
  </si>
  <si>
    <t>Dwarsrivier</t>
  </si>
  <si>
    <t>Ore tonnage and Fe content from slide 64 of [R91].</t>
  </si>
  <si>
    <t>178, R91</t>
  </si>
  <si>
    <t>Demaneng</t>
  </si>
  <si>
    <t>Driehoekspan</t>
  </si>
  <si>
    <t>Doornpan</t>
  </si>
  <si>
    <t>Jenkins</t>
  </si>
  <si>
    <t>178, R92</t>
  </si>
  <si>
    <t>Sishen</t>
  </si>
  <si>
    <t>Ore tonnage and Fe content from slide 105 of [R92].</t>
  </si>
  <si>
    <t>Kolomela</t>
  </si>
  <si>
    <t>178, R93</t>
  </si>
  <si>
    <t>Mamatwan</t>
  </si>
  <si>
    <t xml:space="preserve">Ore tonnage and Mn content from "Manganese Mineral Resources As at 30 June 2022" table p178 of [R93] . Sum of values from "M, C, N Zone", "X Zone" and "Top Cut (balance I&amp;O)" lines. </t>
  </si>
  <si>
    <t>Wessels</t>
  </si>
  <si>
    <t xml:space="preserve">Ore tonnage and Mn content from "Manganese Mineral Resources As at 30 June 2022" table p178 of [R93] . Sum of values from "Upper Body" and "Lower Body" lines. </t>
  </si>
  <si>
    <t>GEMCO</t>
  </si>
  <si>
    <t xml:space="preserve">Ore tonnage and Mn content from "Manganese Mineral Resources As at 30 June 2022" table p178 of [R93] . Sum of values from "ROM" and "Sands" lines. </t>
  </si>
  <si>
    <t>R94</t>
  </si>
  <si>
    <t>Belle Plaine</t>
  </si>
  <si>
    <t>Inferred ore tonnage and K2O grade from "Table 2.6 Summary of Mineral Resources as of December 31, 2021" p46 of [R94]</t>
  </si>
  <si>
    <t>Property Name</t>
  </si>
  <si>
    <t>Country / Region Name</t>
  </si>
  <si>
    <t>Property ID</t>
  </si>
  <si>
    <t>Primary Commodity</t>
  </si>
  <si>
    <t>Project_name_Htb</t>
  </si>
  <si>
    <t>Country_Htb</t>
  </si>
  <si>
    <t>Defined_host_Htb</t>
  </si>
  <si>
    <t>no RR elements (over 23 elements)</t>
  </si>
  <si>
    <t>Mill Capacity - tonnes/year_x000D_
(tonnes/yr)</t>
  </si>
  <si>
    <t>Bozshakol</t>
  </si>
  <si>
    <t>Eagle</t>
  </si>
  <si>
    <t>Highland Valley</t>
  </si>
  <si>
    <t>IMMSA</t>
  </si>
  <si>
    <t>Dem. Rep. Congo</t>
  </si>
  <si>
    <t>Türkiye</t>
  </si>
  <si>
    <t>Neves-Corvo</t>
  </si>
  <si>
    <t>Northparkes</t>
  </si>
  <si>
    <t>Oyu Tolgoi</t>
  </si>
  <si>
    <t>Penasquito</t>
  </si>
  <si>
    <t>Proyecto de Rio Tinto</t>
  </si>
  <si>
    <t>Red Dog</t>
  </si>
  <si>
    <t>San Jose de Gracia</t>
  </si>
  <si>
    <t>Processing pathway</t>
  </si>
  <si>
    <t>RR_ALL</t>
  </si>
  <si>
    <t>Ref</t>
  </si>
  <si>
    <t>Mining_RR</t>
  </si>
  <si>
    <t>Smelter_Refinery_RR</t>
  </si>
  <si>
    <t>Max_RR_ALL</t>
  </si>
  <si>
    <t>Max_Mining_RR</t>
  </si>
  <si>
    <t>Max_Smelter_Refinery_RR</t>
  </si>
  <si>
    <t>Table S4 of [83]</t>
  </si>
  <si>
    <t>Calculated</t>
  </si>
  <si>
    <t>Table 5 of [177]</t>
  </si>
  <si>
    <t>"1. Data - Process yields (m)" sheet in SI3 of [145]</t>
  </si>
  <si>
    <t>Assumption</t>
  </si>
  <si>
    <t>Table S6 of [83]</t>
  </si>
  <si>
    <t>Table 2 of [28] indicates that 60% of indium is recovered at the mining stage, 42% at beneficiation, 50% smelter and 80% at refinery.</t>
  </si>
  <si>
    <t>We assume that maximum recovery at smelting is 80% and refinery is 80%.</t>
  </si>
  <si>
    <t>Table S4 of [83], which is slightly below the assumed 85% recovery for nickel laterite mining in Indonesia according to [181] (Indonesia being likely the leading country for nickel producer for the 2030-2040 decade)</t>
  </si>
  <si>
    <t>Morocco only</t>
  </si>
  <si>
    <t>Section 2.3.1 of [146]</t>
  </si>
  <si>
    <t>Fig. 3 of [146]</t>
  </si>
  <si>
    <t>Fig. S1 of [166] (year 2015)</t>
  </si>
  <si>
    <t>Dressing RR (87%) times smelting and refining primary (97%) Pb in China in 2015 from fig. S1 of [166]</t>
  </si>
  <si>
    <t>[161] and [167]</t>
  </si>
  <si>
    <t>Fig. 1 of [161]</t>
  </si>
  <si>
    <t>Fig.2 of [165]</t>
  </si>
  <si>
    <t>fig. 9 of [54]</t>
  </si>
  <si>
    <t>Data from fig. 9 of [54], except recovery rate at electrolytic refining stage is assumed 90% instead of 29%.</t>
  </si>
  <si>
    <t>Recovery of Bi from Bi-bearing W and W-Mo ores is possible using a combination of gravity, flotation and magnetic separation, but it typically has low mean recovery of ~69 % (Krenev et al., 2015). [140]</t>
  </si>
  <si>
    <t>Table S10 of [145]</t>
  </si>
  <si>
    <t>p62 of [86]</t>
  </si>
  <si>
    <t>Table 10 of [21]</t>
  </si>
  <si>
    <t>Coal with Ge&gt;200 ppm</t>
  </si>
  <si>
    <t>"Bench-scale tests demonstrate the IFF approach can achieve an overall Mo recovery of 91%" [24]</t>
  </si>
  <si>
    <t>Sulphidic zinc ores</t>
  </si>
  <si>
    <t>p893 of [6]</t>
  </si>
  <si>
    <t>[2,162]</t>
  </si>
  <si>
    <t>Bauxite deposit</t>
  </si>
  <si>
    <t>Section 2.1.1 of [162]</t>
  </si>
  <si>
    <t>Table 3 of [2]</t>
  </si>
  <si>
    <t>Average of leaching recovery efficiencies reported in Table 3 of [128] is 94%; average of solvent extraction efficiencies (95%) and stripping efficiencies (95%) in Table 4 of [128], then 94%*95%*95% = 84.84%</t>
  </si>
  <si>
    <t>Average of values of Sc recovery from Ni laterites reported in Table 7 of [42]</t>
  </si>
  <si>
    <t>[161, 167]</t>
  </si>
  <si>
    <t>Mid-point value in Table 1 of [167]</t>
  </si>
  <si>
    <t>To: \ From:</t>
  </si>
  <si>
    <t>Nb2O5</t>
  </si>
  <si>
    <t>Ti2O</t>
  </si>
  <si>
    <t>Ta2O5</t>
  </si>
  <si>
    <t>FeTiO3</t>
  </si>
  <si>
    <t>ZrSiO4</t>
  </si>
  <si>
    <t>Li2O</t>
  </si>
  <si>
    <t>B2O3</t>
  </si>
  <si>
    <t>U3O8</t>
  </si>
  <si>
    <t>Sc2O3</t>
  </si>
  <si>
    <t>SiO2</t>
  </si>
  <si>
    <t>TiO2</t>
  </si>
  <si>
    <t>Al2O3</t>
  </si>
  <si>
    <t>V2O5</t>
  </si>
  <si>
    <t>P2O5</t>
  </si>
  <si>
    <t>P2O3</t>
  </si>
  <si>
    <t>Pr2O3</t>
  </si>
  <si>
    <t>Tb2O3</t>
  </si>
  <si>
    <t>ZrO2</t>
  </si>
  <si>
    <t>WO3</t>
  </si>
  <si>
    <t>K2O</t>
  </si>
  <si>
    <t>MnO</t>
  </si>
  <si>
    <t>ZrO3</t>
  </si>
  <si>
    <t>Fe2O3</t>
  </si>
  <si>
    <t>HfO2</t>
  </si>
  <si>
    <t>Na3AlF6</t>
  </si>
  <si>
    <t>MoO2</t>
  </si>
  <si>
    <t>Cr2O3</t>
  </si>
  <si>
    <t>Y2O3</t>
  </si>
  <si>
    <t>Eu2O3</t>
  </si>
  <si>
    <t>Tb4O7</t>
  </si>
  <si>
    <t>CeO2</t>
  </si>
  <si>
    <t>La2O3</t>
  </si>
  <si>
    <t>MgO</t>
  </si>
  <si>
    <t>Symbol</t>
  </si>
  <si>
    <t>Name</t>
  </si>
  <si>
    <t>Ref:</t>
  </si>
  <si>
    <t>https://www.angelo.edu/faculty/kboudrea/periodic/structure_mass.htm</t>
  </si>
  <si>
    <t>Number</t>
  </si>
  <si>
    <t>H</t>
  </si>
  <si>
    <t>Hydrogen</t>
  </si>
  <si>
    <t>Be</t>
  </si>
  <si>
    <t>Beryllium</t>
  </si>
  <si>
    <t>C</t>
  </si>
  <si>
    <t>Carbon</t>
  </si>
  <si>
    <t>N</t>
  </si>
  <si>
    <t>Nitrogen</t>
  </si>
  <si>
    <t>O</t>
  </si>
  <si>
    <t>Oxygen</t>
  </si>
  <si>
    <t>F</t>
  </si>
  <si>
    <t>Fluorine</t>
  </si>
  <si>
    <t>Ne</t>
  </si>
  <si>
    <t>Neon</t>
  </si>
  <si>
    <t>Na</t>
  </si>
  <si>
    <t>Sodium</t>
  </si>
  <si>
    <t>Phosphorus</t>
  </si>
  <si>
    <t>S</t>
  </si>
  <si>
    <t>Sulfur</t>
  </si>
  <si>
    <t>Cl</t>
  </si>
  <si>
    <t>Chlorine</t>
  </si>
  <si>
    <t>Ar</t>
  </si>
  <si>
    <t>Argon</t>
  </si>
  <si>
    <t>Ca</t>
  </si>
  <si>
    <t>Calcium</t>
  </si>
  <si>
    <t>Br</t>
  </si>
  <si>
    <t>Bromine</t>
  </si>
  <si>
    <t>Kr</t>
  </si>
  <si>
    <t>Krypton</t>
  </si>
  <si>
    <t>Rb</t>
  </si>
  <si>
    <t>Rubidium</t>
  </si>
  <si>
    <t>Sr</t>
  </si>
  <si>
    <t>Strontium</t>
  </si>
  <si>
    <t>Tc</t>
  </si>
  <si>
    <t>Technetium</t>
  </si>
  <si>
    <t>I</t>
  </si>
  <si>
    <t>Iodine</t>
  </si>
  <si>
    <t>Xe</t>
  </si>
  <si>
    <t>Xenon</t>
  </si>
  <si>
    <t>Cs</t>
  </si>
  <si>
    <t>Cesium</t>
  </si>
  <si>
    <t>Barium</t>
  </si>
  <si>
    <t>Praseodymium</t>
  </si>
  <si>
    <t>Neodymium</t>
  </si>
  <si>
    <t>Pm</t>
  </si>
  <si>
    <t>Promethium</t>
  </si>
  <si>
    <t>Hg</t>
  </si>
  <si>
    <t>Mercury</t>
  </si>
  <si>
    <t>Tl</t>
  </si>
  <si>
    <t>Thallium</t>
  </si>
  <si>
    <t>Po</t>
  </si>
  <si>
    <t>Polonium</t>
  </si>
  <si>
    <t>At</t>
  </si>
  <si>
    <t>Astatine</t>
  </si>
  <si>
    <t>Rn</t>
  </si>
  <si>
    <t>Radon</t>
  </si>
  <si>
    <t>Fr</t>
  </si>
  <si>
    <t>Francium</t>
  </si>
  <si>
    <t>Ra</t>
  </si>
  <si>
    <t>Radium</t>
  </si>
  <si>
    <t>Ac</t>
  </si>
  <si>
    <t>Actinium</t>
  </si>
  <si>
    <t>Pa</t>
  </si>
  <si>
    <t>Protactinium</t>
  </si>
  <si>
    <t>Th</t>
  </si>
  <si>
    <t>Thorium</t>
  </si>
  <si>
    <t>Np</t>
  </si>
  <si>
    <t>Neptunium</t>
  </si>
  <si>
    <t>Pu</t>
  </si>
  <si>
    <t>Plutonium</t>
  </si>
  <si>
    <t>Am</t>
  </si>
  <si>
    <t>Americium</t>
  </si>
  <si>
    <t>Bk</t>
  </si>
  <si>
    <t>Berkelium</t>
  </si>
  <si>
    <t>Cm</t>
  </si>
  <si>
    <t>Curium</t>
  </si>
  <si>
    <t>No</t>
  </si>
  <si>
    <t>Nobelium</t>
  </si>
  <si>
    <t>Cf</t>
  </si>
  <si>
    <t>Californium</t>
  </si>
  <si>
    <t>Es</t>
  </si>
  <si>
    <t>Einsteinium</t>
  </si>
  <si>
    <t>Hs</t>
  </si>
  <si>
    <t>Hassium</t>
  </si>
  <si>
    <t>Meitnerium</t>
  </si>
  <si>
    <t>Fm</t>
  </si>
  <si>
    <t>Fermium</t>
  </si>
  <si>
    <t>Md</t>
  </si>
  <si>
    <t>Mendelevium</t>
  </si>
  <si>
    <t>Lr</t>
  </si>
  <si>
    <t>Lawrencium</t>
  </si>
  <si>
    <t>Rf</t>
  </si>
  <si>
    <t>Rutherfordium</t>
  </si>
  <si>
    <t>Bh</t>
  </si>
  <si>
    <t>Bohrium</t>
  </si>
  <si>
    <t>Db</t>
  </si>
  <si>
    <t>Dubnium</t>
  </si>
  <si>
    <t>Sg</t>
  </si>
  <si>
    <t>Seaborgium</t>
  </si>
  <si>
    <t>Uun</t>
  </si>
  <si>
    <t>Ununnilium</t>
  </si>
  <si>
    <t>Uuu</t>
  </si>
  <si>
    <t>Unununium</t>
  </si>
  <si>
    <t>Uub</t>
  </si>
  <si>
    <t>Ununbiium</t>
  </si>
  <si>
    <t>Concentrator Capacity 2022-2030 (t/yr)</t>
  </si>
  <si>
    <t>Host processing capacity (t/yr)</t>
  </si>
  <si>
    <t>Byproduct processing capacity (t/yr)</t>
  </si>
  <si>
    <t>Quebec Lithium Property</t>
  </si>
  <si>
    <t>x</t>
  </si>
  <si>
    <t>Dataigou</t>
  </si>
  <si>
    <t>Garatau</t>
  </si>
  <si>
    <t>Developing</t>
  </si>
  <si>
    <t>2,3,4,5</t>
  </si>
  <si>
    <t>Worldwide bauxite deposits</t>
  </si>
  <si>
    <t>Table 1 of [2] provides the average content of Gallium in bauxite (50ppm), close to the estimate of [3] (57ppm) and [4, 5] says that the average content of alumina in bauxite is between 40% and 60%.</t>
  </si>
  <si>
    <t>KCCd</t>
  </si>
  <si>
    <t>Mutoshi</t>
  </si>
  <si>
    <t>Nova-Bollinger</t>
  </si>
  <si>
    <t>Santa Rita, Brazil</t>
  </si>
  <si>
    <t>Murrin-Murrin</t>
  </si>
  <si>
    <t>Sunrise, Australia</t>
  </si>
  <si>
    <t>Barro Alto</t>
  </si>
  <si>
    <t>Jacaré</t>
  </si>
  <si>
    <t>Cerro Matoso</t>
  </si>
  <si>
    <t>Moa Bay</t>
  </si>
  <si>
    <t>134, 181</t>
  </si>
  <si>
    <t>Sorowako</t>
  </si>
  <si>
    <t>Goro</t>
  </si>
  <si>
    <t>Ramu</t>
  </si>
  <si>
    <t>Çaldag</t>
  </si>
  <si>
    <t>Multiple, including Wenshan Zhou Muli</t>
  </si>
  <si>
    <t>Sb, Au</t>
  </si>
  <si>
    <t>Huaihua (Longwangjiang)</t>
  </si>
  <si>
    <t>Au, Sb, As</t>
  </si>
  <si>
    <t>Banpo</t>
  </si>
  <si>
    <t xml:space="preserve">Gaofeng and Tonkeng-Changpo </t>
  </si>
  <si>
    <t>Sn-Pb-Zn-Sb</t>
  </si>
  <si>
    <t>Olympiada comprising Vostochny and Zapadny pits</t>
  </si>
  <si>
    <t>Au, Sb</t>
  </si>
  <si>
    <t>Sentachan</t>
  </si>
  <si>
    <t>Jijikurt deposit of Sughd region/ Soghd region</t>
  </si>
  <si>
    <t>Hg, Sb</t>
  </si>
  <si>
    <t>San Jose mine, Nor Chichas, Quijarro</t>
  </si>
  <si>
    <t>Sn, Ag, Sb</t>
  </si>
  <si>
    <t>Caracota, Chilcobija, Espiritu Santo mines</t>
  </si>
  <si>
    <t>Tha Byu Mine</t>
  </si>
  <si>
    <t>Turhal</t>
  </si>
  <si>
    <t>Costerfield</t>
  </si>
  <si>
    <t>Sirzar Mine</t>
  </si>
  <si>
    <t>Sefidabeh mine</t>
  </si>
  <si>
    <t>Kadamzhay Mine and Terek Fields</t>
  </si>
  <si>
    <t>Bokeo</t>
  </si>
  <si>
    <t>Ust-Kamenogorsk</t>
  </si>
  <si>
    <t>Pb, Sb</t>
  </si>
  <si>
    <t>San Jose (Wadley) mines, S.L.P.</t>
  </si>
  <si>
    <t>Au, Ag, Sb</t>
  </si>
  <si>
    <t>Mau Due mine</t>
  </si>
  <si>
    <t>Sb, Pb, Zn</t>
  </si>
  <si>
    <t>Vashouk and Dalbadin</t>
  </si>
  <si>
    <t>Chocoyos and Asuncion</t>
  </si>
  <si>
    <t>Juan Bosco</t>
  </si>
  <si>
    <t>Lik</t>
  </si>
  <si>
    <t>Beatson</t>
  </si>
  <si>
    <t>Copper Bullion</t>
  </si>
  <si>
    <t>Yakobi Island</t>
  </si>
  <si>
    <t>Niblack</t>
  </si>
  <si>
    <t>State of Maine</t>
  </si>
  <si>
    <t>Coronado</t>
  </si>
  <si>
    <t>Newsboy</t>
  </si>
  <si>
    <t>Mineral Park</t>
  </si>
  <si>
    <t>Tyro</t>
  </si>
  <si>
    <t>Cod</t>
  </si>
  <si>
    <t>De la Fontaine</t>
  </si>
  <si>
    <t>Jupiter</t>
  </si>
  <si>
    <t>McCracken Mine</t>
  </si>
  <si>
    <t>San Manuel</t>
  </si>
  <si>
    <t>Sacaton</t>
  </si>
  <si>
    <t>Bullard</t>
  </si>
  <si>
    <t>Shoshone Mines</t>
  </si>
  <si>
    <t>Red Cloud</t>
  </si>
  <si>
    <t>Greenhorn</t>
  </si>
  <si>
    <t>Gray Eagle</t>
  </si>
  <si>
    <t>Blue Ledge</t>
  </si>
  <si>
    <t>Black Rose</t>
  </si>
  <si>
    <t>Consolidated Caribou</t>
  </si>
  <si>
    <t>Sedalia</t>
  </si>
  <si>
    <t>Little Matty</t>
  </si>
  <si>
    <t>Old Memphis</t>
  </si>
  <si>
    <t>Franklin</t>
  </si>
  <si>
    <t>Leadville</t>
  </si>
  <si>
    <t>Continental Chief</t>
  </si>
  <si>
    <t>Hopemore</t>
  </si>
  <si>
    <t>Diamond</t>
  </si>
  <si>
    <t>Great West</t>
  </si>
  <si>
    <t>Triumph</t>
  </si>
  <si>
    <t>South Mountain</t>
  </si>
  <si>
    <t>Little Pittsburg</t>
  </si>
  <si>
    <t>Noonday</t>
  </si>
  <si>
    <t>Black Pine Mine</t>
  </si>
  <si>
    <t>Continental</t>
  </si>
  <si>
    <t>Victoria Mine</t>
  </si>
  <si>
    <t>Buckskin National</t>
  </si>
  <si>
    <t>Independence</t>
  </si>
  <si>
    <t>McCoy/Cove</t>
  </si>
  <si>
    <t>Blue Bird</t>
  </si>
  <si>
    <t>Talapoosa</t>
  </si>
  <si>
    <t>Pumpkin Hollow</t>
  </si>
  <si>
    <t>Golden Arrow</t>
  </si>
  <si>
    <t>Longstreet</t>
  </si>
  <si>
    <t>De Soto-Silver Reef</t>
  </si>
  <si>
    <t>Rosebud</t>
  </si>
  <si>
    <t>Gooseberry</t>
  </si>
  <si>
    <t>New York</t>
  </si>
  <si>
    <t>Only Chance</t>
  </si>
  <si>
    <t>Taylor</t>
  </si>
  <si>
    <t>Chino</t>
  </si>
  <si>
    <t>Bonito</t>
  </si>
  <si>
    <t>Tererro</t>
  </si>
  <si>
    <t>Questa</t>
  </si>
  <si>
    <t>Bayhorse</t>
  </si>
  <si>
    <t>Glenbrook</t>
  </si>
  <si>
    <t>Middle Tennessee Mines</t>
  </si>
  <si>
    <t>Shiloh</t>
  </si>
  <si>
    <t>East Tennessee Mines</t>
  </si>
  <si>
    <t>Escalante Mine</t>
  </si>
  <si>
    <t>Gold Springs</t>
  </si>
  <si>
    <t>Ofer</t>
  </si>
  <si>
    <t>Carr Fork Mine</t>
  </si>
  <si>
    <t>Minnie</t>
  </si>
  <si>
    <t>Alder</t>
  </si>
  <si>
    <t>Lead Hill</t>
  </si>
  <si>
    <t>Pend Oreille</t>
  </si>
  <si>
    <t>Melrose</t>
  </si>
  <si>
    <t>Excelsior</t>
  </si>
  <si>
    <t>Pelican River</t>
  </si>
  <si>
    <t>Ferris-Haggarty</t>
  </si>
  <si>
    <t>CK</t>
  </si>
  <si>
    <t>Morro Agudo</t>
  </si>
  <si>
    <t>Motherlode Prospect</t>
  </si>
  <si>
    <t>Rochester</t>
  </si>
  <si>
    <t>Groundhog</t>
  </si>
  <si>
    <t>Grouse Creek</t>
  </si>
  <si>
    <t>Nicolet</t>
  </si>
  <si>
    <t>Horn Silver</t>
  </si>
  <si>
    <t>Leach Claims</t>
  </si>
  <si>
    <t>Carter Mine</t>
  </si>
  <si>
    <t>Eldorado Canyon</t>
  </si>
  <si>
    <t>Bachelor Syracuse</t>
  </si>
  <si>
    <t>Big War Creek</t>
  </si>
  <si>
    <t>Eidson-Davis</t>
  </si>
  <si>
    <t>Little War Creek</t>
  </si>
  <si>
    <t>Creede Formation</t>
  </si>
  <si>
    <t>Santa Fe</t>
  </si>
  <si>
    <t>Hermosa</t>
  </si>
  <si>
    <t>Unga</t>
  </si>
  <si>
    <t>Silver Cross</t>
  </si>
  <si>
    <t>Talache</t>
  </si>
  <si>
    <t>Silver Cable</t>
  </si>
  <si>
    <t>Hamilton</t>
  </si>
  <si>
    <t>Mt Tolman</t>
  </si>
  <si>
    <t>Tybo</t>
  </si>
  <si>
    <t>Mt Emmons</t>
  </si>
  <si>
    <t>Niehart</t>
  </si>
  <si>
    <t>Burgin</t>
  </si>
  <si>
    <t>Mesaba</t>
  </si>
  <si>
    <t>Comstock</t>
  </si>
  <si>
    <t>Thompson Creek</t>
  </si>
  <si>
    <t>Gold King Extension</t>
  </si>
  <si>
    <t>Trail Creek</t>
  </si>
  <si>
    <t>Old Reliable</t>
  </si>
  <si>
    <t>Northumberland Mine</t>
  </si>
  <si>
    <t>Yankee Girl</t>
  </si>
  <si>
    <t>Consolidated Silver</t>
  </si>
  <si>
    <t>Trixie</t>
  </si>
  <si>
    <t>Golden Wonder</t>
  </si>
  <si>
    <t>Montana Tunnels</t>
  </si>
  <si>
    <t>Bronco Verdstone Oakland</t>
  </si>
  <si>
    <t>Bell Mountain</t>
  </si>
  <si>
    <t>East Coeur d'Alene</t>
  </si>
  <si>
    <t>Turtle</t>
  </si>
  <si>
    <t>Black Traveler</t>
  </si>
  <si>
    <t>Old Hundred</t>
  </si>
  <si>
    <t>Silver Cable Group</t>
  </si>
  <si>
    <t>Creede Underground</t>
  </si>
  <si>
    <t>Borealis</t>
  </si>
  <si>
    <t>St Cloud</t>
  </si>
  <si>
    <t>Greens Creek</t>
  </si>
  <si>
    <t>Haile</t>
  </si>
  <si>
    <t>Ned Claims</t>
  </si>
  <si>
    <t>Miami East</t>
  </si>
  <si>
    <t>Bully Hill</t>
  </si>
  <si>
    <t>Henrietta</t>
  </si>
  <si>
    <t>Iron Mountain Mines</t>
  </si>
  <si>
    <t>Quartz Creek Property</t>
  </si>
  <si>
    <t>Montanore</t>
  </si>
  <si>
    <t>Orogrande</t>
  </si>
  <si>
    <t>Star Mine</t>
  </si>
  <si>
    <t>Zaca</t>
  </si>
  <si>
    <t>Lucky Shot</t>
  </si>
  <si>
    <t>Silver Wing</t>
  </si>
  <si>
    <t>Platoro</t>
  </si>
  <si>
    <t>Elkhorn</t>
  </si>
  <si>
    <t>Van Stone</t>
  </si>
  <si>
    <t>Ward</t>
  </si>
  <si>
    <t>Shafter</t>
  </si>
  <si>
    <t>Bruner</t>
  </si>
  <si>
    <t>Creede Mine Dumps and Tailings</t>
  </si>
  <si>
    <t>Cash 1-10</t>
  </si>
  <si>
    <t>M-M Site</t>
  </si>
  <si>
    <t>Buckskin</t>
  </si>
  <si>
    <t>Ashdown</t>
  </si>
  <si>
    <t>Ramsey</t>
  </si>
  <si>
    <t>Wonder</t>
  </si>
  <si>
    <t>Mindora</t>
  </si>
  <si>
    <t>Gold Bar</t>
  </si>
  <si>
    <t>Morning Glory</t>
  </si>
  <si>
    <t>Sanger</t>
  </si>
  <si>
    <t>Bonanza King</t>
  </si>
  <si>
    <t>Lookout-Arizona-Silver Belt</t>
  </si>
  <si>
    <t>New York Canyon</t>
  </si>
  <si>
    <t>Prosperity-Porter Idaho</t>
  </si>
  <si>
    <t>North Ore Shoot</t>
  </si>
  <si>
    <t>Emma</t>
  </si>
  <si>
    <t>Stone Corral</t>
  </si>
  <si>
    <t>Freeland Group</t>
  </si>
  <si>
    <t>Golden Zone</t>
  </si>
  <si>
    <t>Silver Star</t>
  </si>
  <si>
    <t>Grayhound</t>
  </si>
  <si>
    <t>Western World</t>
  </si>
  <si>
    <t>West Coast</t>
  </si>
  <si>
    <t>Relief Canyon</t>
  </si>
  <si>
    <t>North Bullfrog</t>
  </si>
  <si>
    <t>Lava Cap</t>
  </si>
  <si>
    <t>Nez Perce</t>
  </si>
  <si>
    <t>South Penn</t>
  </si>
  <si>
    <t>Kougarok</t>
  </si>
  <si>
    <t>Taurus</t>
  </si>
  <si>
    <t>Bobcat</t>
  </si>
  <si>
    <t>Guy Lode</t>
  </si>
  <si>
    <t>Silver District</t>
  </si>
  <si>
    <t>New World</t>
  </si>
  <si>
    <t>Rimini</t>
  </si>
  <si>
    <t>Saratoga Group</t>
  </si>
  <si>
    <t>Drumlummon</t>
  </si>
  <si>
    <t>Golden Shear</t>
  </si>
  <si>
    <t>Copperville</t>
  </si>
  <si>
    <t>Crescent Mine</t>
  </si>
  <si>
    <t>Grantsville</t>
  </si>
  <si>
    <t>Ariadne Mine</t>
  </si>
  <si>
    <t>Mount Hamilton</t>
  </si>
  <si>
    <t>Oest</t>
  </si>
  <si>
    <t>Divide</t>
  </si>
  <si>
    <t>Clay County</t>
  </si>
  <si>
    <t>Sugar Loaf</t>
  </si>
  <si>
    <t>Nevada/Yuba</t>
  </si>
  <si>
    <t>Paradise Peak/Sullivan</t>
  </si>
  <si>
    <t>Johnson River</t>
  </si>
  <si>
    <t>IMA Mine</t>
  </si>
  <si>
    <t>Galena Complex</t>
  </si>
  <si>
    <t>White Pine</t>
  </si>
  <si>
    <t>Doe Run Mines</t>
  </si>
  <si>
    <t>Lucky Friday</t>
  </si>
  <si>
    <t>Sunshine</t>
  </si>
  <si>
    <t>DeLamar</t>
  </si>
  <si>
    <t>Diamond Hill</t>
  </si>
  <si>
    <t>Zackley</t>
  </si>
  <si>
    <t>Sixteen-to-One</t>
  </si>
  <si>
    <t>Music Mountain</t>
  </si>
  <si>
    <t>Su Claims</t>
  </si>
  <si>
    <t>Valley Creek</t>
  </si>
  <si>
    <t>Silver Strand</t>
  </si>
  <si>
    <t>Sugarloaf</t>
  </si>
  <si>
    <t>West Desert</t>
  </si>
  <si>
    <t>Sleeper</t>
  </si>
  <si>
    <t>Jefferson</t>
  </si>
  <si>
    <t>Florida Prospect</t>
  </si>
  <si>
    <t>McLaren Tailings</t>
  </si>
  <si>
    <t>Amazon-Glasgow</t>
  </si>
  <si>
    <t>Alhambra</t>
  </si>
  <si>
    <t>Hycroft</t>
  </si>
  <si>
    <t>Clermont</t>
  </si>
  <si>
    <t>Horseshoe Lights</t>
  </si>
  <si>
    <t>Mineral Hill</t>
  </si>
  <si>
    <t>Manhattan</t>
  </si>
  <si>
    <t>Red Dome</t>
  </si>
  <si>
    <t>Cracow</t>
  </si>
  <si>
    <t>Mt Morgan Tailings</t>
  </si>
  <si>
    <t>Alumbrera</t>
  </si>
  <si>
    <t>Orcopampa</t>
  </si>
  <si>
    <t>Enasen</t>
  </si>
  <si>
    <t>Bullhead City</t>
  </si>
  <si>
    <t>Mahd Ad Dhahab</t>
  </si>
  <si>
    <t>Waihi</t>
  </si>
  <si>
    <t>Monowai</t>
  </si>
  <si>
    <t>Thalanga</t>
  </si>
  <si>
    <t>Cerro de Maimon</t>
  </si>
  <si>
    <t>Windy Craggy</t>
  </si>
  <si>
    <t>Swim Lake</t>
  </si>
  <si>
    <t>Shila-Paula</t>
  </si>
  <si>
    <t>Pallasca</t>
  </si>
  <si>
    <t>Silvertip</t>
  </si>
  <si>
    <t>Abcourt-Barvue</t>
  </si>
  <si>
    <t>Samatosum</t>
  </si>
  <si>
    <t>KSP</t>
  </si>
  <si>
    <t>Hudson Bay 777</t>
  </si>
  <si>
    <t>Sargipali</t>
  </si>
  <si>
    <t>Cienega</t>
  </si>
  <si>
    <t>Unificada</t>
  </si>
  <si>
    <t>Colo-I-Suva</t>
  </si>
  <si>
    <t>Ariab</t>
  </si>
  <si>
    <t>Canam</t>
  </si>
  <si>
    <t>Sa Dena Hes</t>
  </si>
  <si>
    <t>Cirque</t>
  </si>
  <si>
    <t>Kutcho Creek</t>
  </si>
  <si>
    <t>Macmillan Pass</t>
  </si>
  <si>
    <t>Giant</t>
  </si>
  <si>
    <t>Kathleen Lakes</t>
  </si>
  <si>
    <t>Vowell Creek</t>
  </si>
  <si>
    <t>Barb</t>
  </si>
  <si>
    <t>El Toqui</t>
  </si>
  <si>
    <t>Cayeli</t>
  </si>
  <si>
    <t>Sotiel</t>
  </si>
  <si>
    <t>Blackdome-Elizabeth</t>
  </si>
  <si>
    <t>Morgan Lake</t>
  </si>
  <si>
    <t>Stardust</t>
  </si>
  <si>
    <t>Silvermines</t>
  </si>
  <si>
    <t>Clearwater Stream</t>
  </si>
  <si>
    <t>Selwyn</t>
  </si>
  <si>
    <t>Les Mines Selbaie</t>
  </si>
  <si>
    <t>Yellow Giant</t>
  </si>
  <si>
    <t>Lawyers</t>
  </si>
  <si>
    <t>Perkoa</t>
  </si>
  <si>
    <t>Tambo Grande</t>
  </si>
  <si>
    <t>Estrades</t>
  </si>
  <si>
    <t>ScoZinc</t>
  </si>
  <si>
    <t>Dome Mountain</t>
  </si>
  <si>
    <t>Ganesh Himal</t>
  </si>
  <si>
    <t>Saindak</t>
  </si>
  <si>
    <t>Laloki</t>
  </si>
  <si>
    <t>Taebaek</t>
  </si>
  <si>
    <t>Ruby Creek</t>
  </si>
  <si>
    <t>Ottawa</t>
  </si>
  <si>
    <t>Norris Lake</t>
  </si>
  <si>
    <t>Alice Arm</t>
  </si>
  <si>
    <t>Chartam</t>
  </si>
  <si>
    <t>Eldorado</t>
  </si>
  <si>
    <t>Damajagua</t>
  </si>
  <si>
    <t>B &amp; B</t>
  </si>
  <si>
    <t>Borland Lake</t>
  </si>
  <si>
    <t>Favourable Lake</t>
  </si>
  <si>
    <t>Mount Nansen</t>
  </si>
  <si>
    <t>Premier</t>
  </si>
  <si>
    <t>Capoose</t>
  </si>
  <si>
    <t>Chiboug</t>
  </si>
  <si>
    <t>MacLellan</t>
  </si>
  <si>
    <t>Mamie</t>
  </si>
  <si>
    <t>Lac Chibougamau</t>
  </si>
  <si>
    <t>Scadding</t>
  </si>
  <si>
    <t>New Britannia</t>
  </si>
  <si>
    <t>Brucejack</t>
  </si>
  <si>
    <t>Val St Gilles</t>
  </si>
  <si>
    <t>Wayside</t>
  </si>
  <si>
    <t>Willa</t>
  </si>
  <si>
    <t>Mount Washington</t>
  </si>
  <si>
    <t>Villalta</t>
  </si>
  <si>
    <t>Pardee</t>
  </si>
  <si>
    <t>Fairview</t>
  </si>
  <si>
    <t>Adams Plateau</t>
  </si>
  <si>
    <t>Montauban Mines</t>
  </si>
  <si>
    <t>Skylark-Ob</t>
  </si>
  <si>
    <t>Bouchard-Hebert</t>
  </si>
  <si>
    <t>Elk</t>
  </si>
  <si>
    <t>Doc</t>
  </si>
  <si>
    <t>Baker</t>
  </si>
  <si>
    <t>Isle Dieu</t>
  </si>
  <si>
    <t>Nanisivik</t>
  </si>
  <si>
    <t>Copper Mountain</t>
  </si>
  <si>
    <t>Eastmain</t>
  </si>
  <si>
    <t>Cape Ray</t>
  </si>
  <si>
    <t>Plata</t>
  </si>
  <si>
    <t>Tagish Lake</t>
  </si>
  <si>
    <t>Golden Crown</t>
  </si>
  <si>
    <t>Revel Ridge</t>
  </si>
  <si>
    <t>Discovery Zone</t>
  </si>
  <si>
    <t>Amisk</t>
  </si>
  <si>
    <t>Barraute and La Sarre Tailings</t>
  </si>
  <si>
    <t>New Bidlamaque</t>
  </si>
  <si>
    <t>Joe Mann</t>
  </si>
  <si>
    <t>Mineral Ridge</t>
  </si>
  <si>
    <t>Susanville</t>
  </si>
  <si>
    <t>Mammoth Area</t>
  </si>
  <si>
    <t>Tulks-Llyods River</t>
  </si>
  <si>
    <t>Great Burnt Lake</t>
  </si>
  <si>
    <t>Ross Mine</t>
  </si>
  <si>
    <t>Brunswick</t>
  </si>
  <si>
    <t>Silver Butte</t>
  </si>
  <si>
    <t>Nigadoo</t>
  </si>
  <si>
    <t>Misima</t>
  </si>
  <si>
    <t>Quiruvilca</t>
  </si>
  <si>
    <t>Mount Elliott</t>
  </si>
  <si>
    <t>CK Claims</t>
  </si>
  <si>
    <t>Opemiska Division</t>
  </si>
  <si>
    <t>Aguilar</t>
  </si>
  <si>
    <t>New Prosperity</t>
  </si>
  <si>
    <t>Copper Rand</t>
  </si>
  <si>
    <t>Canalask</t>
  </si>
  <si>
    <t>Aumaque</t>
  </si>
  <si>
    <t>Montauban Tailings</t>
  </si>
  <si>
    <t>Ortiz</t>
  </si>
  <si>
    <t>Black Butte</t>
  </si>
  <si>
    <t>Richfield</t>
  </si>
  <si>
    <t>Schaft Creek</t>
  </si>
  <si>
    <t>Nickel Shaw</t>
  </si>
  <si>
    <t>Goldwedge</t>
  </si>
  <si>
    <t>Lord River</t>
  </si>
  <si>
    <t>Keno Hill</t>
  </si>
  <si>
    <t>Yerington/MacArthur</t>
  </si>
  <si>
    <t>New Moon</t>
  </si>
  <si>
    <t>North Park</t>
  </si>
  <si>
    <t>Mt Clement</t>
  </si>
  <si>
    <t>Temora</t>
  </si>
  <si>
    <t>Duck Pond</t>
  </si>
  <si>
    <t>Rainbow</t>
  </si>
  <si>
    <t>South Monitor</t>
  </si>
  <si>
    <t>Zenda</t>
  </si>
  <si>
    <t>Maria</t>
  </si>
  <si>
    <t>Cononish</t>
  </si>
  <si>
    <t>Al-Amar</t>
  </si>
  <si>
    <t>Hartley</t>
  </si>
  <si>
    <t>El Mochito</t>
  </si>
  <si>
    <t>Browns Creek</t>
  </si>
  <si>
    <t>Berrigan Lake</t>
  </si>
  <si>
    <t>Summit</t>
  </si>
  <si>
    <t>Cabacal</t>
  </si>
  <si>
    <t>Huaulta</t>
  </si>
  <si>
    <t>Filon Sur</t>
  </si>
  <si>
    <t>Costa Rica</t>
  </si>
  <si>
    <t>Rio Chiquito</t>
  </si>
  <si>
    <t>Hidden Valley</t>
  </si>
  <si>
    <t>Fresnillo</t>
  </si>
  <si>
    <t>La Coipa</t>
  </si>
  <si>
    <t>Sinivit</t>
  </si>
  <si>
    <t>Galmoy</t>
  </si>
  <si>
    <t>Mt Carrington</t>
  </si>
  <si>
    <t>Gold King</t>
  </si>
  <si>
    <t>Santa Gertrudis</t>
  </si>
  <si>
    <t>St Anthony</t>
  </si>
  <si>
    <t>Real de Angeles</t>
  </si>
  <si>
    <t>Lyon Lake</t>
  </si>
  <si>
    <t>Kilembe</t>
  </si>
  <si>
    <t>Panguna</t>
  </si>
  <si>
    <t>Wind Mountain</t>
  </si>
  <si>
    <t>RM</t>
  </si>
  <si>
    <t>Dickstone</t>
  </si>
  <si>
    <t>Stockman</t>
  </si>
  <si>
    <t>East Kemptville</t>
  </si>
  <si>
    <t>Burraga</t>
  </si>
  <si>
    <t>El Brocal</t>
  </si>
  <si>
    <t>Riverina</t>
  </si>
  <si>
    <t>Las Minitas</t>
  </si>
  <si>
    <t>Farallon Negro</t>
  </si>
  <si>
    <t>El Bronce de Petorca</t>
  </si>
  <si>
    <t>El Limon</t>
  </si>
  <si>
    <t>Pine Point</t>
  </si>
  <si>
    <t>Peak</t>
  </si>
  <si>
    <t>Meat Cove</t>
  </si>
  <si>
    <t>Sunrise Lake</t>
  </si>
  <si>
    <t>Rosemont</t>
  </si>
  <si>
    <t>El-Sid</t>
  </si>
  <si>
    <t>Alcaparrosa</t>
  </si>
  <si>
    <t>Grassy Mountain</t>
  </si>
  <si>
    <t>Mt Muro</t>
  </si>
  <si>
    <t>Peerless</t>
  </si>
  <si>
    <t>Grew Creek</t>
  </si>
  <si>
    <t>Soledad Mountain</t>
  </si>
  <si>
    <t>Eldorado Tailings</t>
  </si>
  <si>
    <t>Atlas Toledo</t>
  </si>
  <si>
    <t>Anglo-Rouyn Tailings</t>
  </si>
  <si>
    <t>Sirrka</t>
  </si>
  <si>
    <t>Eskay Creek</t>
  </si>
  <si>
    <t>Easter</t>
  </si>
  <si>
    <t>Mariquita</t>
  </si>
  <si>
    <t>Prieska</t>
  </si>
  <si>
    <t>Okeover</t>
  </si>
  <si>
    <t>Columbia</t>
  </si>
  <si>
    <t>Mt Windsor</t>
  </si>
  <si>
    <t>Mt Weld</t>
  </si>
  <si>
    <t>Lanthanides</t>
  </si>
  <si>
    <t>Stratabound</t>
  </si>
  <si>
    <t>Walker</t>
  </si>
  <si>
    <t>Kuridala</t>
  </si>
  <si>
    <t>Luz del Cobre</t>
  </si>
  <si>
    <t>Liberty</t>
  </si>
  <si>
    <t>Laurani</t>
  </si>
  <si>
    <t>Aura</t>
  </si>
  <si>
    <t>Kombat</t>
  </si>
  <si>
    <t>Zhezkazgan Complex</t>
  </si>
  <si>
    <t>Hayes Creek</t>
  </si>
  <si>
    <t>Franklin-D</t>
  </si>
  <si>
    <t>Bolanos</t>
  </si>
  <si>
    <t>Moonta-Wallaroo</t>
  </si>
  <si>
    <t>Sukinda Valley</t>
  </si>
  <si>
    <t>Al-Hajar</t>
  </si>
  <si>
    <t>Windarra</t>
  </si>
  <si>
    <t>Wetar</t>
  </si>
  <si>
    <t>Millie Mack</t>
  </si>
  <si>
    <t>Aberfoyle and Great Pyramid</t>
  </si>
  <si>
    <t>Lorena 1</t>
  </si>
  <si>
    <t>Nickel West</t>
  </si>
  <si>
    <t>Ox Project</t>
  </si>
  <si>
    <t>NorthMet</t>
  </si>
  <si>
    <t>Poissons Blancs</t>
  </si>
  <si>
    <t>Greater Empress</t>
  </si>
  <si>
    <t>West Graham</t>
  </si>
  <si>
    <t>Vassan</t>
  </si>
  <si>
    <t>Mirah</t>
  </si>
  <si>
    <t>Iscaycruz</t>
  </si>
  <si>
    <t>Nikkel Og Olivin</t>
  </si>
  <si>
    <t>Catavi Tailings</t>
  </si>
  <si>
    <t>Huanzala</t>
  </si>
  <si>
    <t>Trepca</t>
  </si>
  <si>
    <t>Toyoha</t>
  </si>
  <si>
    <t>Los Pelambres</t>
  </si>
  <si>
    <t>Tembang</t>
  </si>
  <si>
    <t>Chance Rhyolite</t>
  </si>
  <si>
    <t>Marshall Lake</t>
  </si>
  <si>
    <t>Macdonald</t>
  </si>
  <si>
    <t>Bathurst Camp</t>
  </si>
  <si>
    <t>Thierry</t>
  </si>
  <si>
    <t>North Island</t>
  </si>
  <si>
    <t>Smithfield</t>
  </si>
  <si>
    <t>Djebel Aouam</t>
  </si>
  <si>
    <t>Itos Tailings</t>
  </si>
  <si>
    <t>Capricorn Copper</t>
  </si>
  <si>
    <t>Kambalda West</t>
  </si>
  <si>
    <t>Boliden Area</t>
  </si>
  <si>
    <t>Tara</t>
  </si>
  <si>
    <t>Polar Division</t>
  </si>
  <si>
    <t>Stratoni</t>
  </si>
  <si>
    <t>Molai</t>
  </si>
  <si>
    <t>Kingking</t>
  </si>
  <si>
    <t>Lubin Tailings</t>
  </si>
  <si>
    <t>Sta. Cruz</t>
  </si>
  <si>
    <t>Rapu Rapu</t>
  </si>
  <si>
    <t>Mt Kare</t>
  </si>
  <si>
    <t>Okiep</t>
  </si>
  <si>
    <t>Yarawindah Brook</t>
  </si>
  <si>
    <t>Chessy</t>
  </si>
  <si>
    <t>Recski</t>
  </si>
  <si>
    <t>Forrestania</t>
  </si>
  <si>
    <t>Bom Futuro</t>
  </si>
  <si>
    <t>Merry Widow</t>
  </si>
  <si>
    <t>LH</t>
  </si>
  <si>
    <t>Collingwood</t>
  </si>
  <si>
    <t>Kaiser</t>
  </si>
  <si>
    <t>Mt Isa Copper</t>
  </si>
  <si>
    <t>Khetri Copper Complex</t>
  </si>
  <si>
    <t>Norebec-Manitou</t>
  </si>
  <si>
    <t>Normetal</t>
  </si>
  <si>
    <t>Austria</t>
  </si>
  <si>
    <t>Walchen</t>
  </si>
  <si>
    <t>Ketza River</t>
  </si>
  <si>
    <t>KSM</t>
  </si>
  <si>
    <t>Knox</t>
  </si>
  <si>
    <t>BB Lake</t>
  </si>
  <si>
    <t>Black Fox</t>
  </si>
  <si>
    <t>Connell Corner</t>
  </si>
  <si>
    <t>Treaty Creek</t>
  </si>
  <si>
    <t>Safford</t>
  </si>
  <si>
    <t>Jerome</t>
  </si>
  <si>
    <t>Black Mountain</t>
  </si>
  <si>
    <t>Gamsberg</t>
  </si>
  <si>
    <t>Tonnancour</t>
  </si>
  <si>
    <t>SOMINE</t>
  </si>
  <si>
    <t>Aitik</t>
  </si>
  <si>
    <t>Iron King</t>
  </si>
  <si>
    <t>Topia</t>
  </si>
  <si>
    <t>Kennedy's Vale</t>
  </si>
  <si>
    <t>Sinchi Wayra</t>
  </si>
  <si>
    <t>Halfmile-Stratmat</t>
  </si>
  <si>
    <t>Anyox</t>
  </si>
  <si>
    <t>Montcalm</t>
  </si>
  <si>
    <t>Hyland</t>
  </si>
  <si>
    <t>Cruz</t>
  </si>
  <si>
    <t>GJ</t>
  </si>
  <si>
    <t>Treasure Mountain</t>
  </si>
  <si>
    <t>Molleturo</t>
  </si>
  <si>
    <t>Molejon</t>
  </si>
  <si>
    <t>Carnilya Hill</t>
  </si>
  <si>
    <t>Peelwood</t>
  </si>
  <si>
    <t>Berens River</t>
  </si>
  <si>
    <t>Goz Creek</t>
  </si>
  <si>
    <t>Kola Division</t>
  </si>
  <si>
    <t>North Macedonia</t>
  </si>
  <si>
    <t>SASA</t>
  </si>
  <si>
    <t>Zinkgruvan</t>
  </si>
  <si>
    <t>Dexing Complex</t>
  </si>
  <si>
    <t>Skaergaard</t>
  </si>
  <si>
    <t>Vazante</t>
  </si>
  <si>
    <t>Cadinje</t>
  </si>
  <si>
    <t>Michilla/Lince</t>
  </si>
  <si>
    <t>Silver King Leases</t>
  </si>
  <si>
    <t>Hofrat En Nahas</t>
  </si>
  <si>
    <t>Max</t>
  </si>
  <si>
    <t>Los Frailes</t>
  </si>
  <si>
    <t>Keel</t>
  </si>
  <si>
    <t>Monywa</t>
  </si>
  <si>
    <t>Carmacks</t>
  </si>
  <si>
    <t>Las Luces</t>
  </si>
  <si>
    <t>151, 155</t>
  </si>
  <si>
    <t>Amolanas</t>
  </si>
  <si>
    <t>Anqing</t>
  </si>
  <si>
    <t>Koongie Park</t>
  </si>
  <si>
    <t>Middle-Ural Tailings</t>
  </si>
  <si>
    <t>Sungai Lembing</t>
  </si>
  <si>
    <t>Browns</t>
  </si>
  <si>
    <t>Zondereinde</t>
  </si>
  <si>
    <t>Tintaya</t>
  </si>
  <si>
    <t>Cote d'Ivoire</t>
  </si>
  <si>
    <t>Biankouma-Sipilou</t>
  </si>
  <si>
    <t>Nash Creek</t>
  </si>
  <si>
    <t>Rustenburg</t>
  </si>
  <si>
    <t>Bokoni</t>
  </si>
  <si>
    <t>Maricalum</t>
  </si>
  <si>
    <t>Andina Division</t>
  </si>
  <si>
    <t>Cikondang</t>
  </si>
  <si>
    <t>Centennial</t>
  </si>
  <si>
    <t>Carmen de Andacollo</t>
  </si>
  <si>
    <t>Ta Khoa</t>
  </si>
  <si>
    <t>Springpole</t>
  </si>
  <si>
    <t>Silicatos</t>
  </si>
  <si>
    <t>Colquiri Tailings</t>
  </si>
  <si>
    <t>Endeavor</t>
  </si>
  <si>
    <t>Rosebery</t>
  </si>
  <si>
    <t>Bor Basin</t>
  </si>
  <si>
    <t>Arcata</t>
  </si>
  <si>
    <t>Wafi-Golpu</t>
  </si>
  <si>
    <t>Timah</t>
  </si>
  <si>
    <t>Black Angel</t>
  </si>
  <si>
    <t>Nevada Operations</t>
  </si>
  <si>
    <t>Que River</t>
  </si>
  <si>
    <t>Tam</t>
  </si>
  <si>
    <t>Telemayu</t>
  </si>
  <si>
    <t>Auro</t>
  </si>
  <si>
    <t>Nemeiben Lake</t>
  </si>
  <si>
    <t>Admiral Bay</t>
  </si>
  <si>
    <t>Ovacik</t>
  </si>
  <si>
    <t>Duddar</t>
  </si>
  <si>
    <t>Marikana</t>
  </si>
  <si>
    <t>Mt Garnet</t>
  </si>
  <si>
    <t>Railroad-Pinion</t>
  </si>
  <si>
    <t>Cactus</t>
  </si>
  <si>
    <t>Sarcheshmeh</t>
  </si>
  <si>
    <t>Maroochydore</t>
  </si>
  <si>
    <t>Ardlethan</t>
  </si>
  <si>
    <t>SLN</t>
  </si>
  <si>
    <t>Ferronickel</t>
  </si>
  <si>
    <t>Kivijarvi</t>
  </si>
  <si>
    <t>Blende</t>
  </si>
  <si>
    <t>Surmai</t>
  </si>
  <si>
    <t>Daniel's Pond</t>
  </si>
  <si>
    <t>Gnat Pass</t>
  </si>
  <si>
    <t>Mhangura</t>
  </si>
  <si>
    <t>Montgay</t>
  </si>
  <si>
    <t>Robinson</t>
  </si>
  <si>
    <t>Selkirk</t>
  </si>
  <si>
    <t>Flinders</t>
  </si>
  <si>
    <t>Julia Maria</t>
  </si>
  <si>
    <t>York Harbour</t>
  </si>
  <si>
    <t>Oued Amizour</t>
  </si>
  <si>
    <t>Ontario Division</t>
  </si>
  <si>
    <t>MATSA</t>
  </si>
  <si>
    <t>Chocaya</t>
  </si>
  <si>
    <t>Altamira</t>
  </si>
  <si>
    <t>Pulacayo-Paca</t>
  </si>
  <si>
    <t>Elk Peak</t>
  </si>
  <si>
    <t>Kamoto</t>
  </si>
  <si>
    <t>Col</t>
  </si>
  <si>
    <t>Leigh Creek</t>
  </si>
  <si>
    <t>Jervois</t>
  </si>
  <si>
    <t>Savannah</t>
  </si>
  <si>
    <t>Bembesi Goldfields</t>
  </si>
  <si>
    <t>Yauliyacu</t>
  </si>
  <si>
    <t>Gorontalo</t>
  </si>
  <si>
    <t>Elizabeth Creek</t>
  </si>
  <si>
    <t>Wainivesi</t>
  </si>
  <si>
    <t>Porac</t>
  </si>
  <si>
    <t>Century</t>
  </si>
  <si>
    <t>Osborne</t>
  </si>
  <si>
    <t>Mt Morgan Fume Stockpile</t>
  </si>
  <si>
    <t>Zeehan</t>
  </si>
  <si>
    <t>Estrellita</t>
  </si>
  <si>
    <t>Dome Rock</t>
  </si>
  <si>
    <t>Kapunda</t>
  </si>
  <si>
    <t>Silverknife</t>
  </si>
  <si>
    <t>Aleksandrinsky</t>
  </si>
  <si>
    <t>Podolskoye</t>
  </si>
  <si>
    <t>Clear Lake</t>
  </si>
  <si>
    <t>Pilley’s Island</t>
  </si>
  <si>
    <t>Caracoles</t>
  </si>
  <si>
    <t>Tatasi</t>
  </si>
  <si>
    <t>Animas</t>
  </si>
  <si>
    <t>543-S</t>
  </si>
  <si>
    <t>Gag Island</t>
  </si>
  <si>
    <t>Namosi</t>
  </si>
  <si>
    <t>Wushan</t>
  </si>
  <si>
    <t>Changba</t>
  </si>
  <si>
    <t>Del Carmen</t>
  </si>
  <si>
    <t>Vine</t>
  </si>
  <si>
    <t>Renison</t>
  </si>
  <si>
    <t>Capela</t>
  </si>
  <si>
    <t>South Mine</t>
  </si>
  <si>
    <t>MCSA Mining Complex</t>
  </si>
  <si>
    <t>White Eagle Tailings</t>
  </si>
  <si>
    <t>Fabie Bay-Magusi</t>
  </si>
  <si>
    <t>Emigrant</t>
  </si>
  <si>
    <t>Swan</t>
  </si>
  <si>
    <t>Hebecourt</t>
  </si>
  <si>
    <t>Aldermac</t>
  </si>
  <si>
    <t>Rock &amp; Roll</t>
  </si>
  <si>
    <t>St Louis</t>
  </si>
  <si>
    <t>Niobec</t>
  </si>
  <si>
    <t>Palabora</t>
  </si>
  <si>
    <t>Fond du Lac</t>
  </si>
  <si>
    <t>Raquel</t>
  </si>
  <si>
    <t>Norte Abierto</t>
  </si>
  <si>
    <t>Echandia</t>
  </si>
  <si>
    <t>Padcal</t>
  </si>
  <si>
    <t>Siana</t>
  </si>
  <si>
    <t>Minoro</t>
  </si>
  <si>
    <t>La Currita</t>
  </si>
  <si>
    <t>El Salvador</t>
  </si>
  <si>
    <t>El Dorado</t>
  </si>
  <si>
    <t>Yanacocha</t>
  </si>
  <si>
    <t>Kamativi</t>
  </si>
  <si>
    <t>Mazarron</t>
  </si>
  <si>
    <t>Copper Ridge</t>
  </si>
  <si>
    <t>Tocantins</t>
  </si>
  <si>
    <t>Mimosa</t>
  </si>
  <si>
    <t>Canariaco Norte</t>
  </si>
  <si>
    <t>Sanyati</t>
  </si>
  <si>
    <t>Tuina</t>
  </si>
  <si>
    <t>Lanfranchi</t>
  </si>
  <si>
    <t>Centinela Oxide</t>
  </si>
  <si>
    <t>Abitibi</t>
  </si>
  <si>
    <t>Bank of Idaho</t>
  </si>
  <si>
    <t>Tiouit</t>
  </si>
  <si>
    <t>Boleslaw</t>
  </si>
  <si>
    <t>Emanuel Range</t>
  </si>
  <si>
    <t>Offir</t>
  </si>
  <si>
    <t>Cerattepe</t>
  </si>
  <si>
    <t>Salvador</t>
  </si>
  <si>
    <t>Tumurtiin Ovoo</t>
  </si>
  <si>
    <t>San Genaro</t>
  </si>
  <si>
    <t>Hinoba-an</t>
  </si>
  <si>
    <t>Quadra</t>
  </si>
  <si>
    <t>Loma de Niquel</t>
  </si>
  <si>
    <t>Codemin</t>
  </si>
  <si>
    <t>G-2</t>
  </si>
  <si>
    <t>Kemess North</t>
  </si>
  <si>
    <t>Messina</t>
  </si>
  <si>
    <t>Indian Copper Complex</t>
  </si>
  <si>
    <t>Konrad</t>
  </si>
  <si>
    <t>Fyre Lake</t>
  </si>
  <si>
    <t>PD Deposit</t>
  </si>
  <si>
    <t>Lake Bond</t>
  </si>
  <si>
    <t>Portel-Moura-Ficallo</t>
  </si>
  <si>
    <t>La Blanca</t>
  </si>
  <si>
    <t>Twin Hills</t>
  </si>
  <si>
    <t>Kasese Tailings</t>
  </si>
  <si>
    <t>Migori</t>
  </si>
  <si>
    <t>Key</t>
  </si>
  <si>
    <t>Vizcachitas</t>
  </si>
  <si>
    <t>Shahre Babak Complex</t>
  </si>
  <si>
    <t>Gaisky Complex</t>
  </si>
  <si>
    <t>South Crofty</t>
  </si>
  <si>
    <t>Las Palmas</t>
  </si>
  <si>
    <t>Los Palos Altos</t>
  </si>
  <si>
    <t>Los Carrera</t>
  </si>
  <si>
    <t>Pabellon and Porvenir Tails</t>
  </si>
  <si>
    <t>Nanika</t>
  </si>
  <si>
    <t>El Oro</t>
  </si>
  <si>
    <t>Kemco</t>
  </si>
  <si>
    <t>Zarmitan</t>
  </si>
  <si>
    <t>Hood River</t>
  </si>
  <si>
    <t>Gondor</t>
  </si>
  <si>
    <t>Mackenzie-Roy</t>
  </si>
  <si>
    <t>Benoist</t>
  </si>
  <si>
    <t>Omega</t>
  </si>
  <si>
    <t>Furry Creek</t>
  </si>
  <si>
    <t>La Libertad</t>
  </si>
  <si>
    <t>Newton</t>
  </si>
  <si>
    <t>Cauquenes Tailings</t>
  </si>
  <si>
    <t>Andacaba</t>
  </si>
  <si>
    <t>Texada Island</t>
  </si>
  <si>
    <t>Cannington</t>
  </si>
  <si>
    <t>Yalakom</t>
  </si>
  <si>
    <t>La Mine</t>
  </si>
  <si>
    <t>Cuprita</t>
  </si>
  <si>
    <t>Casseus</t>
  </si>
  <si>
    <t>Vesubio</t>
  </si>
  <si>
    <t>Hope Mine</t>
  </si>
  <si>
    <t>Bailadores</t>
  </si>
  <si>
    <t>Dublin Gulch</t>
  </si>
  <si>
    <t>Gran Discubrimento</t>
  </si>
  <si>
    <t>Key Anacon</t>
  </si>
  <si>
    <t>Fazendo Coqueiro Mundo Novo</t>
  </si>
  <si>
    <t>Magushan</t>
  </si>
  <si>
    <t>Lanping Jinding</t>
  </si>
  <si>
    <t>Guanaco</t>
  </si>
  <si>
    <t>Beishan</t>
  </si>
  <si>
    <t>Piedras Verdes</t>
  </si>
  <si>
    <t>Honeymoon Well</t>
  </si>
  <si>
    <t>Sungun</t>
  </si>
  <si>
    <t>Condestable</t>
  </si>
  <si>
    <t>Fenix</t>
  </si>
  <si>
    <t>Pravourmiiskoye</t>
  </si>
  <si>
    <t>KGHM Polska Miedz</t>
  </si>
  <si>
    <t>Bolshoi Konimansur</t>
  </si>
  <si>
    <t>San Patricio</t>
  </si>
  <si>
    <t>Chambishi</t>
  </si>
  <si>
    <t>Mufulira</t>
  </si>
  <si>
    <t>Chibuluma West</t>
  </si>
  <si>
    <t>Baluba</t>
  </si>
  <si>
    <t>Cerro Prieto</t>
  </si>
  <si>
    <t>Santa Lucia</t>
  </si>
  <si>
    <t>Castellanos</t>
  </si>
  <si>
    <t>Charcas</t>
  </si>
  <si>
    <t>Black Pine</t>
  </si>
  <si>
    <t>Lomas Verde</t>
  </si>
  <si>
    <t>El Milagro</t>
  </si>
  <si>
    <t>Fierro Urco</t>
  </si>
  <si>
    <t>Horden Lake</t>
  </si>
  <si>
    <t>Copper Basin</t>
  </si>
  <si>
    <t>Cho Dien</t>
  </si>
  <si>
    <t>Monterde</t>
  </si>
  <si>
    <t>Lavoie Lake</t>
  </si>
  <si>
    <t>Victor Deep</t>
  </si>
  <si>
    <t>Munelle</t>
  </si>
  <si>
    <t>Lak Rosh</t>
  </si>
  <si>
    <t>Cieneguita</t>
  </si>
  <si>
    <t>Sulphur Springs</t>
  </si>
  <si>
    <t>La Centella</t>
  </si>
  <si>
    <t>San Juan de Nieva</t>
  </si>
  <si>
    <t>Riam Kusik</t>
  </si>
  <si>
    <t>Sherridon</t>
  </si>
  <si>
    <t>River Jordan</t>
  </si>
  <si>
    <t>Robertson</t>
  </si>
  <si>
    <t>Rosh Pinah</t>
  </si>
  <si>
    <t>Sabin</t>
  </si>
  <si>
    <t>Kushk-Bafq</t>
  </si>
  <si>
    <t>Irankuh</t>
  </si>
  <si>
    <t>Pachuca</t>
  </si>
  <si>
    <t>Zimapan/El Monte</t>
  </si>
  <si>
    <t>Shangani</t>
  </si>
  <si>
    <t>Trojan</t>
  </si>
  <si>
    <t>Madziwa</t>
  </si>
  <si>
    <t>Epoch</t>
  </si>
  <si>
    <t>Punta del Cobre</t>
  </si>
  <si>
    <t>Wee Macgregor</t>
  </si>
  <si>
    <t>Larco</t>
  </si>
  <si>
    <t>Kalengwa</t>
  </si>
  <si>
    <t>Wekusko</t>
  </si>
  <si>
    <t>Goudreau</t>
  </si>
  <si>
    <t>Mhondoro</t>
  </si>
  <si>
    <t>Verde Grande</t>
  </si>
  <si>
    <t>Diablillos</t>
  </si>
  <si>
    <t>La Ermita</t>
  </si>
  <si>
    <t>Musk</t>
  </si>
  <si>
    <t>Potozi</t>
  </si>
  <si>
    <t>Chavin</t>
  </si>
  <si>
    <t>Jarhuarazo</t>
  </si>
  <si>
    <t>Padre Uracca No.1</t>
  </si>
  <si>
    <t>Las Huaquillas</t>
  </si>
  <si>
    <t>Hualatan</t>
  </si>
  <si>
    <t>Colpar</t>
  </si>
  <si>
    <t>Namib</t>
  </si>
  <si>
    <t>Elmhirst</t>
  </si>
  <si>
    <t>Qiantongshan</t>
  </si>
  <si>
    <t>Spanish Mountain</t>
  </si>
  <si>
    <t>Fer</t>
  </si>
  <si>
    <t>Libby</t>
  </si>
  <si>
    <t>Motherlode</t>
  </si>
  <si>
    <t>Los Reyes</t>
  </si>
  <si>
    <t>Siembra Minera</t>
  </si>
  <si>
    <t>Barambah</t>
  </si>
  <si>
    <t>Deflector</t>
  </si>
  <si>
    <t>Moris</t>
  </si>
  <si>
    <t>Cowal</t>
  </si>
  <si>
    <t>Almalyk Complex</t>
  </si>
  <si>
    <t>La Fortuna</t>
  </si>
  <si>
    <t>Didipio</t>
  </si>
  <si>
    <t>Onca Puma</t>
  </si>
  <si>
    <t>Khakanja</t>
  </si>
  <si>
    <t>Maikainzoloto</t>
  </si>
  <si>
    <t>Capillitas</t>
  </si>
  <si>
    <t>Jesus Maria y Jose</t>
  </si>
  <si>
    <t>Perubar</t>
  </si>
  <si>
    <t>Matagami</t>
  </si>
  <si>
    <t>Taxco</t>
  </si>
  <si>
    <t>Cacapava do Sul</t>
  </si>
  <si>
    <t>Alto Colquiri</t>
  </si>
  <si>
    <t>Dodex</t>
  </si>
  <si>
    <t>Tolukuma Hill</t>
  </si>
  <si>
    <t>Hilarion</t>
  </si>
  <si>
    <t>Caudalosa</t>
  </si>
  <si>
    <t>Phu Hin Lek Fai</t>
  </si>
  <si>
    <t>Phu Thong Daeng</t>
  </si>
  <si>
    <t>Berezovsky</t>
  </si>
  <si>
    <t>Fortuna</t>
  </si>
  <si>
    <t>Santa Clara Area</t>
  </si>
  <si>
    <t>Golden Hill</t>
  </si>
  <si>
    <t>Central Region</t>
  </si>
  <si>
    <t>Mulatos</t>
  </si>
  <si>
    <t>Nezhdaninskoye</t>
  </si>
  <si>
    <t>Pering</t>
  </si>
  <si>
    <t>Granite Castle</t>
  </si>
  <si>
    <t>Jbel Laassal</t>
  </si>
  <si>
    <t>Don Mario</t>
  </si>
  <si>
    <t>Asmara</t>
  </si>
  <si>
    <t>Murtykty</t>
  </si>
  <si>
    <t>Chanaral Bay</t>
  </si>
  <si>
    <t>Chalcobama</t>
  </si>
  <si>
    <t>Alwin</t>
  </si>
  <si>
    <t>Purial</t>
  </si>
  <si>
    <t>PT Koba Tin</t>
  </si>
  <si>
    <t>Mt Fitch</t>
  </si>
  <si>
    <t>Aprelevka</t>
  </si>
  <si>
    <t>Omolon Regional Hub</t>
  </si>
  <si>
    <t>Mae Sod</t>
  </si>
  <si>
    <t>Red Mountain Moly</t>
  </si>
  <si>
    <t>Mallee Bull</t>
  </si>
  <si>
    <t>Bac Thai</t>
  </si>
  <si>
    <t>Eloise</t>
  </si>
  <si>
    <t>Los Choros</t>
  </si>
  <si>
    <t>Faride</t>
  </si>
  <si>
    <t>Ribeiro Branco</t>
  </si>
  <si>
    <t>Kherli Bazaar</t>
  </si>
  <si>
    <t>Baiyin Changtong</t>
  </si>
  <si>
    <t>Tacaza</t>
  </si>
  <si>
    <t>Lake Johnston</t>
  </si>
  <si>
    <t>Sierra Maestra Area</t>
  </si>
  <si>
    <t>La Ventana</t>
  </si>
  <si>
    <t>San Fernando</t>
  </si>
  <si>
    <t>Lovisa</t>
  </si>
  <si>
    <t>Murgul</t>
  </si>
  <si>
    <t>Central Operations</t>
  </si>
  <si>
    <t>Furtei</t>
  </si>
  <si>
    <t>Hadbah</t>
  </si>
  <si>
    <t>Atacama Kozan</t>
  </si>
  <si>
    <t>Antakena</t>
  </si>
  <si>
    <t>Caijiaying</t>
  </si>
  <si>
    <t>Menkechka</t>
  </si>
  <si>
    <t>Canatuan</t>
  </si>
  <si>
    <t>Zawar Group</t>
  </si>
  <si>
    <t>Sindesar Khurd</t>
  </si>
  <si>
    <t>Jehuamarca</t>
  </si>
  <si>
    <t>Aktogay</t>
  </si>
  <si>
    <t>Belencillo</t>
  </si>
  <si>
    <t>Iskut</t>
  </si>
  <si>
    <t>Lubambe</t>
  </si>
  <si>
    <t>McKenzie</t>
  </si>
  <si>
    <t>Schotts Lake</t>
  </si>
  <si>
    <t>Tsav</t>
  </si>
  <si>
    <t>Ulaan</t>
  </si>
  <si>
    <t>Florida Canyon</t>
  </si>
  <si>
    <t>Ametistovoye</t>
  </si>
  <si>
    <t>Clean TeQ Sunrise</t>
  </si>
  <si>
    <t>Pomalaa East</t>
  </si>
  <si>
    <t>Copper Chase</t>
  </si>
  <si>
    <t>Kaymaz</t>
  </si>
  <si>
    <t>Getty</t>
  </si>
  <si>
    <t>Southside</t>
  </si>
  <si>
    <t>Lumwana</t>
  </si>
  <si>
    <t>Kucukdere</t>
  </si>
  <si>
    <t>Gold Road</t>
  </si>
  <si>
    <t>Erdenet SX-EW</t>
  </si>
  <si>
    <t>Payongan</t>
  </si>
  <si>
    <t>Nova</t>
  </si>
  <si>
    <t>Sturec</t>
  </si>
  <si>
    <t>Cusi</t>
  </si>
  <si>
    <t>Mina Pinquitas</t>
  </si>
  <si>
    <t>Chinah</t>
  </si>
  <si>
    <t>Wallace South</t>
  </si>
  <si>
    <t>Mazomique</t>
  </si>
  <si>
    <t>Martin Bronce</t>
  </si>
  <si>
    <t>Mobrama</t>
  </si>
  <si>
    <t>Pachapaqui</t>
  </si>
  <si>
    <t>Carawisan</t>
  </si>
  <si>
    <t>Capire</t>
  </si>
  <si>
    <t>El Promontorio</t>
  </si>
  <si>
    <t>Pinares de Mayari</t>
  </si>
  <si>
    <t>Tres Chorreras</t>
  </si>
  <si>
    <t>Tetagouche</t>
  </si>
  <si>
    <t>Laguna</t>
  </si>
  <si>
    <t>Shamrock</t>
  </si>
  <si>
    <t>El Triunfo</t>
  </si>
  <si>
    <t>Madneuli</t>
  </si>
  <si>
    <t>Mankayan</t>
  </si>
  <si>
    <t>El Valle</t>
  </si>
  <si>
    <t>Citronen</t>
  </si>
  <si>
    <t>C Mine</t>
  </si>
  <si>
    <t>Rajpura-Dariba</t>
  </si>
  <si>
    <t>Way Linggo</t>
  </si>
  <si>
    <t>Young Australia Tailings</t>
  </si>
  <si>
    <t>Los Pajaros</t>
  </si>
  <si>
    <t>San Acacio</t>
  </si>
  <si>
    <t>Veladero</t>
  </si>
  <si>
    <t>Lomo Hierro</t>
  </si>
  <si>
    <t>Metates</t>
  </si>
  <si>
    <t>Jerusalem</t>
  </si>
  <si>
    <t>New Pass</t>
  </si>
  <si>
    <t>Pyhasalmi</t>
  </si>
  <si>
    <t>Crucitas</t>
  </si>
  <si>
    <t>Duketon</t>
  </si>
  <si>
    <t>Cadaka</t>
  </si>
  <si>
    <t>Changkeng</t>
  </si>
  <si>
    <t>El Diamante</t>
  </si>
  <si>
    <t>San Albino-Murra</t>
  </si>
  <si>
    <t>El Extrano</t>
  </si>
  <si>
    <t>Manto Celeste</t>
  </si>
  <si>
    <t>Asgat</t>
  </si>
  <si>
    <t>San Javier</t>
  </si>
  <si>
    <t>Champion</t>
  </si>
  <si>
    <t>Leichhardt</t>
  </si>
  <si>
    <t>Thaduna</t>
  </si>
  <si>
    <t>Cobrex</t>
  </si>
  <si>
    <t>San Isidro</t>
  </si>
  <si>
    <t>Rey Lake</t>
  </si>
  <si>
    <t>Hinatuan</t>
  </si>
  <si>
    <t>Cucaracha</t>
  </si>
  <si>
    <t>Authier</t>
  </si>
  <si>
    <t>Kudz Ze Kayah</t>
  </si>
  <si>
    <t>Czechia</t>
  </si>
  <si>
    <t>Kaseovice</t>
  </si>
  <si>
    <t>Puthep</t>
  </si>
  <si>
    <t>OK</t>
  </si>
  <si>
    <t>Safyanovskaya-Med</t>
  </si>
  <si>
    <t>Accha Zinc Oxide District</t>
  </si>
  <si>
    <t>Waswanipi</t>
  </si>
  <si>
    <t>Mirdita</t>
  </si>
  <si>
    <t>Lake Lovno</t>
  </si>
  <si>
    <t>Rubtsovskoye</t>
  </si>
  <si>
    <t>Stepnoye</t>
  </si>
  <si>
    <t>Wabu</t>
  </si>
  <si>
    <t>Garfield</t>
  </si>
  <si>
    <t>Yanamina</t>
  </si>
  <si>
    <t>Julietta</t>
  </si>
  <si>
    <t>Lang Hit</t>
  </si>
  <si>
    <t>Bowdens</t>
  </si>
  <si>
    <t>Peak Downs</t>
  </si>
  <si>
    <t>Dalpolimetall</t>
  </si>
  <si>
    <t>Leichhardt Creek</t>
  </si>
  <si>
    <t>Mining Concession 391</t>
  </si>
  <si>
    <t>Zimplats</t>
  </si>
  <si>
    <t>Hucun</t>
  </si>
  <si>
    <t>Hualilan</t>
  </si>
  <si>
    <t>Tasna</t>
  </si>
  <si>
    <t>Zangezur</t>
  </si>
  <si>
    <t>Dongguashan</t>
  </si>
  <si>
    <t>Fenghuangshan</t>
  </si>
  <si>
    <t>Bizigou</t>
  </si>
  <si>
    <t>Bucim</t>
  </si>
  <si>
    <t>El Penon</t>
  </si>
  <si>
    <t>Asacha</t>
  </si>
  <si>
    <t>Osilo</t>
  </si>
  <si>
    <t>Levikhinsky</t>
  </si>
  <si>
    <t>Karikvavr-2</t>
  </si>
  <si>
    <t>Korn Kobb</t>
  </si>
  <si>
    <t>Elizabeth Hill</t>
  </si>
  <si>
    <t>Chagan</t>
  </si>
  <si>
    <t>White Range</t>
  </si>
  <si>
    <t>Tartana</t>
  </si>
  <si>
    <t>Surigao</t>
  </si>
  <si>
    <t>Dios Padre</t>
  </si>
  <si>
    <t>Fankou</t>
  </si>
  <si>
    <t>Kapok</t>
  </si>
  <si>
    <t>Kirwin</t>
  </si>
  <si>
    <t>Konkola</t>
  </si>
  <si>
    <t>Pallca</t>
  </si>
  <si>
    <t>Cottonbelt</t>
  </si>
  <si>
    <t>Rainy River</t>
  </si>
  <si>
    <t>Pegmont</t>
  </si>
  <si>
    <t>Roodekraal</t>
  </si>
  <si>
    <t>Bayaguana</t>
  </si>
  <si>
    <t>Ming</t>
  </si>
  <si>
    <t>Primorye</t>
  </si>
  <si>
    <t>Labrador Trough</t>
  </si>
  <si>
    <t>El Cobre/Barita</t>
  </si>
  <si>
    <t>Golden Eagle</t>
  </si>
  <si>
    <t>Campo Morado</t>
  </si>
  <si>
    <t>Black Swan</t>
  </si>
  <si>
    <t>Werner Lake</t>
  </si>
  <si>
    <t>Brandywine</t>
  </si>
  <si>
    <t>Cerro Quema</t>
  </si>
  <si>
    <t>Idaho Cobalt Operations</t>
  </si>
  <si>
    <t>Lunnoye</t>
  </si>
  <si>
    <t>Guemassa</t>
  </si>
  <si>
    <t>Walayat Yanqul</t>
  </si>
  <si>
    <t>Uchucchacua</t>
  </si>
  <si>
    <t>Kalinga-Apayao</t>
  </si>
  <si>
    <t>Las Cruces</t>
  </si>
  <si>
    <t>Kobos</t>
  </si>
  <si>
    <t>Flores</t>
  </si>
  <si>
    <t>Beaver Lake - Rocky</t>
  </si>
  <si>
    <t>Luz</t>
  </si>
  <si>
    <t>Lloyd-Nordik</t>
  </si>
  <si>
    <t>Pierina</t>
  </si>
  <si>
    <t>Na Tum Hill</t>
  </si>
  <si>
    <t>Mt Nakru</t>
  </si>
  <si>
    <t>Huang Shui Gou</t>
  </si>
  <si>
    <t>Leon</t>
  </si>
  <si>
    <t>Salmon Canyon</t>
  </si>
  <si>
    <t>Marmato</t>
  </si>
  <si>
    <t>Tritton</t>
  </si>
  <si>
    <t>Jilin</t>
  </si>
  <si>
    <t>Ukraine</t>
  </si>
  <si>
    <t>Tarnavatskoye</t>
  </si>
  <si>
    <t>Siduarsi</t>
  </si>
  <si>
    <t>La Bolsa</t>
  </si>
  <si>
    <t>Cachuyo</t>
  </si>
  <si>
    <t>Yellow Hammer</t>
  </si>
  <si>
    <t>Caribou Dome</t>
  </si>
  <si>
    <t>Bowden Lake</t>
  </si>
  <si>
    <t>Mantua West</t>
  </si>
  <si>
    <t>Heninga Lake</t>
  </si>
  <si>
    <t>Niwest</t>
  </si>
  <si>
    <t>Macuchi</t>
  </si>
  <si>
    <t>Imiter</t>
  </si>
  <si>
    <t>Clinton</t>
  </si>
  <si>
    <t>Miguela</t>
  </si>
  <si>
    <t>Tanjung Balit</t>
  </si>
  <si>
    <t>Varvara</t>
  </si>
  <si>
    <t>Arkharly</t>
  </si>
  <si>
    <t>Zhou</t>
  </si>
  <si>
    <t>Simuku</t>
  </si>
  <si>
    <t>Wilco</t>
  </si>
  <si>
    <t>Neuquen</t>
  </si>
  <si>
    <t>Pantanos Murindo/Pegadorcito</t>
  </si>
  <si>
    <t>Shahuindo</t>
  </si>
  <si>
    <t>Sheep Mountain</t>
  </si>
  <si>
    <t>Hawk Ridge</t>
  </si>
  <si>
    <t>Hed</t>
  </si>
  <si>
    <t>Nimbus</t>
  </si>
  <si>
    <t>Skorpion</t>
  </si>
  <si>
    <t>Toka Tindung</t>
  </si>
  <si>
    <t>Nevada Operation</t>
  </si>
  <si>
    <t>Converse</t>
  </si>
  <si>
    <t>Sierra Miranda</t>
  </si>
  <si>
    <t>Morrison</t>
  </si>
  <si>
    <t>Paramillos</t>
  </si>
  <si>
    <t>Nalesbitan</t>
  </si>
  <si>
    <t>Baishantang</t>
  </si>
  <si>
    <t>Duboashan</t>
  </si>
  <si>
    <t>Tongshan</t>
  </si>
  <si>
    <t>Zhushahong</t>
  </si>
  <si>
    <t>Longbohe</t>
  </si>
  <si>
    <t>Quli</t>
  </si>
  <si>
    <t>Houhongqiao/Dongjiahe</t>
  </si>
  <si>
    <t>Jiashengpan</t>
  </si>
  <si>
    <t>Jianchaling</t>
  </si>
  <si>
    <t>Carheil</t>
  </si>
  <si>
    <t>Galla Valley</t>
  </si>
  <si>
    <t>Mt Mulcahy</t>
  </si>
  <si>
    <t>Ruwai</t>
  </si>
  <si>
    <t>Karya Bukit Utama</t>
  </si>
  <si>
    <t>Catalao de Goias</t>
  </si>
  <si>
    <t>MAC</t>
  </si>
  <si>
    <t>La Plomosa</t>
  </si>
  <si>
    <t>Manantial Espejo</t>
  </si>
  <si>
    <t>La Virgen</t>
  </si>
  <si>
    <t>Aripuana</t>
  </si>
  <si>
    <t>Angostura</t>
  </si>
  <si>
    <t>Santa Rosalia</t>
  </si>
  <si>
    <t>Metalkol RTR</t>
  </si>
  <si>
    <t>Papandayan</t>
  </si>
  <si>
    <t>Koktasjal</t>
  </si>
  <si>
    <t>Ufaleynickel</t>
  </si>
  <si>
    <t>San Gregorio</t>
  </si>
  <si>
    <t>Godejord</t>
  </si>
  <si>
    <t>Jelai</t>
  </si>
  <si>
    <t>Edie Creek</t>
  </si>
  <si>
    <t>Pincher Well</t>
  </si>
  <si>
    <t>Kakanda</t>
  </si>
  <si>
    <t>Francisco I Madero</t>
  </si>
  <si>
    <t>Grey Dam</t>
  </si>
  <si>
    <t>Comarca de San Blas</t>
  </si>
  <si>
    <t>Filomena</t>
  </si>
  <si>
    <t>Fripp</t>
  </si>
  <si>
    <t>Limbung</t>
  </si>
  <si>
    <t>Copper Range</t>
  </si>
  <si>
    <t>Hunters Road</t>
  </si>
  <si>
    <t>Balpantau</t>
  </si>
  <si>
    <t>Karamurun</t>
  </si>
  <si>
    <t>Babine</t>
  </si>
  <si>
    <t>MS</t>
  </si>
  <si>
    <t>TH</t>
  </si>
  <si>
    <t>Tong-La-Shan</t>
  </si>
  <si>
    <t>Crowrea</t>
  </si>
  <si>
    <t>Irwin-Coglia</t>
  </si>
  <si>
    <t>Coi Ky</t>
  </si>
  <si>
    <t>Seven Treasures</t>
  </si>
  <si>
    <t>Sentani</t>
  </si>
  <si>
    <t>Tayahua</t>
  </si>
  <si>
    <t>Opoteca</t>
  </si>
  <si>
    <t>Sumas Mountain</t>
  </si>
  <si>
    <t>Dukat</t>
  </si>
  <si>
    <t>Lipichi</t>
  </si>
  <si>
    <t>El Baztan</t>
  </si>
  <si>
    <t>Kazzinc Consolidated</t>
  </si>
  <si>
    <t>Lake Aulneau</t>
  </si>
  <si>
    <t>La Luz</t>
  </si>
  <si>
    <t>Texas</t>
  </si>
  <si>
    <t>Qianchang</t>
  </si>
  <si>
    <t>Achmmach</t>
  </si>
  <si>
    <t>Las Minas</t>
  </si>
  <si>
    <t>Tikus</t>
  </si>
  <si>
    <t>Vianey</t>
  </si>
  <si>
    <t>Jessup</t>
  </si>
  <si>
    <t>West Kytlim</t>
  </si>
  <si>
    <t>Barun-Kholba</t>
  </si>
  <si>
    <t>Tunkillia</t>
  </si>
  <si>
    <t>El Rosario</t>
  </si>
  <si>
    <t>Gladstone</t>
  </si>
  <si>
    <t>Jampang</t>
  </si>
  <si>
    <t>Elnichny</t>
  </si>
  <si>
    <t>Lobo &amp; Boneng</t>
  </si>
  <si>
    <t>Atok</t>
  </si>
  <si>
    <t>Undur Tsagaan</t>
  </si>
  <si>
    <t>San Francisco de Yoquivo</t>
  </si>
  <si>
    <t>Arequipa M</t>
  </si>
  <si>
    <t>Woewodski/Frenchy</t>
  </si>
  <si>
    <t>Mykubinsk</t>
  </si>
  <si>
    <t>Kelapa Kampit</t>
  </si>
  <si>
    <t>Corocoro</t>
  </si>
  <si>
    <t>Carrizal Alto Tailings</t>
  </si>
  <si>
    <t>Cahuilla</t>
  </si>
  <si>
    <t>Krestovskoye</t>
  </si>
  <si>
    <t>Kulikovskoye</t>
  </si>
  <si>
    <t>Amurskoye</t>
  </si>
  <si>
    <t>Bakers Narrows</t>
  </si>
  <si>
    <t>Vanguard</t>
  </si>
  <si>
    <t>Snake Hill</t>
  </si>
  <si>
    <t>Sipan</t>
  </si>
  <si>
    <t>Ares</t>
  </si>
  <si>
    <t>Kodu</t>
  </si>
  <si>
    <t>Las Camariocas/Cupey</t>
  </si>
  <si>
    <t>Jersey-Emerald</t>
  </si>
  <si>
    <t>Conga</t>
  </si>
  <si>
    <t>Altococha</t>
  </si>
  <si>
    <t>Moss</t>
  </si>
  <si>
    <t>Ulu Sokor</t>
  </si>
  <si>
    <t>Cendrawana</t>
  </si>
  <si>
    <t>Tarutinskoye</t>
  </si>
  <si>
    <t>Yahuarcocha</t>
  </si>
  <si>
    <t>Nakety/Moneo</t>
  </si>
  <si>
    <t>Baie N'go</t>
  </si>
  <si>
    <t>Chacarilla</t>
  </si>
  <si>
    <t>Wakefield Lakes</t>
  </si>
  <si>
    <t>Kimpe</t>
  </si>
  <si>
    <t>Korbalikhinsk</t>
  </si>
  <si>
    <t>Arroyo Verde</t>
  </si>
  <si>
    <t>Cosala</t>
  </si>
  <si>
    <t>Junin</t>
  </si>
  <si>
    <t>Jean Porphyry</t>
  </si>
  <si>
    <t>Haskins Reed</t>
  </si>
  <si>
    <t>Atok Big Wedge</t>
  </si>
  <si>
    <t>East Region Operations</t>
  </si>
  <si>
    <t>United Cangalli</t>
  </si>
  <si>
    <t>Denali</t>
  </si>
  <si>
    <t>Lew</t>
  </si>
  <si>
    <t>Khuzdar</t>
  </si>
  <si>
    <t>Kakamega</t>
  </si>
  <si>
    <t>Dafang</t>
  </si>
  <si>
    <t>Aktepe</t>
  </si>
  <si>
    <t>Sickle-Sofia</t>
  </si>
  <si>
    <t>Eucalyptus</t>
  </si>
  <si>
    <t>Napier Range</t>
  </si>
  <si>
    <t>AntaKori</t>
  </si>
  <si>
    <t>Tangdan Conc. Plant</t>
  </si>
  <si>
    <t>Cosmos</t>
  </si>
  <si>
    <t>Pampa Lina</t>
  </si>
  <si>
    <t>3Ts</t>
  </si>
  <si>
    <t>Jose Maria</t>
  </si>
  <si>
    <t>Mayflower</t>
  </si>
  <si>
    <t>Rosia Montana</t>
  </si>
  <si>
    <t>Kyuchus</t>
  </si>
  <si>
    <t>Morro do Engenho</t>
  </si>
  <si>
    <t>Palmeiropolis</t>
  </si>
  <si>
    <t>Iporanga</t>
  </si>
  <si>
    <t>Chatree</t>
  </si>
  <si>
    <t>Ojolali</t>
  </si>
  <si>
    <t>Mina Daniela</t>
  </si>
  <si>
    <t>Heemskirk</t>
  </si>
  <si>
    <t>Abbott</t>
  </si>
  <si>
    <t>Copper Knob</t>
  </si>
  <si>
    <t>Nanping</t>
  </si>
  <si>
    <t>Minerales</t>
  </si>
  <si>
    <t>Recuperada</t>
  </si>
  <si>
    <t>Ambatovy</t>
  </si>
  <si>
    <t>Kumroch</t>
  </si>
  <si>
    <t>Windfall Lake</t>
  </si>
  <si>
    <t>Strieborna Zila</t>
  </si>
  <si>
    <t>Meretrice</t>
  </si>
  <si>
    <t>Ou-Bar</t>
  </si>
  <si>
    <t>Salaverry-Copara</t>
  </si>
  <si>
    <t>Zuloaga</t>
  </si>
  <si>
    <t>Luiswishi</t>
  </si>
  <si>
    <t>Wilson-Independence</t>
  </si>
  <si>
    <t>Anti Atlas</t>
  </si>
  <si>
    <t>Suyai</t>
  </si>
  <si>
    <t>Kachkanarsky GOK</t>
  </si>
  <si>
    <t>Liqingdi</t>
  </si>
  <si>
    <t>Bashkir</t>
  </si>
  <si>
    <t>Racaycocha</t>
  </si>
  <si>
    <t>Poracota</t>
  </si>
  <si>
    <t>Ballinalack</t>
  </si>
  <si>
    <t>Harberton Bridge</t>
  </si>
  <si>
    <t>El Bronce</t>
  </si>
  <si>
    <t>Unki</t>
  </si>
  <si>
    <t>Los Filos</t>
  </si>
  <si>
    <t>Sierra Azul</t>
  </si>
  <si>
    <t>Deerni</t>
  </si>
  <si>
    <t>Perama Hill</t>
  </si>
  <si>
    <t>Amantea</t>
  </si>
  <si>
    <t>Battle Mountain</t>
  </si>
  <si>
    <t>Kempfield</t>
  </si>
  <si>
    <t>Sierra Prieta</t>
  </si>
  <si>
    <t>Gabriela Mistral</t>
  </si>
  <si>
    <t>Sugarloaf Peak</t>
  </si>
  <si>
    <t>Wolf</t>
  </si>
  <si>
    <t>Invermay</t>
  </si>
  <si>
    <t>Ballek</t>
  </si>
  <si>
    <t>Muzhiyevskoye</t>
  </si>
  <si>
    <t>Dos de Marzo</t>
  </si>
  <si>
    <t>Mt Manganese</t>
  </si>
  <si>
    <t>Buchans River</t>
  </si>
  <si>
    <t>Galeno</t>
  </si>
  <si>
    <t>Kamfundwa</t>
  </si>
  <si>
    <t>Stirling</t>
  </si>
  <si>
    <t>Olympias</t>
  </si>
  <si>
    <t>Tieshan</t>
  </si>
  <si>
    <t>Bainaimiao</t>
  </si>
  <si>
    <t>Lianhuashan</t>
  </si>
  <si>
    <t>Dongxiang</t>
  </si>
  <si>
    <t>Hongtoushan</t>
  </si>
  <si>
    <t>Soerkuduke</t>
  </si>
  <si>
    <t>Liuzuo</t>
  </si>
  <si>
    <t>Calatrava</t>
  </si>
  <si>
    <t>Lebanon Tailings</t>
  </si>
  <si>
    <t>Vondenbleu</t>
  </si>
  <si>
    <t>Miniere Musoshi Kinsenda</t>
  </si>
  <si>
    <t>Vichaycocha Claims</t>
  </si>
  <si>
    <t>Little Deer</t>
  </si>
  <si>
    <t>Mt Cattlin</t>
  </si>
  <si>
    <t>Red Billabong</t>
  </si>
  <si>
    <t>El Ocote</t>
  </si>
  <si>
    <t>Ordubad Contract</t>
  </si>
  <si>
    <t>Kalgoorlie</t>
  </si>
  <si>
    <t>Wagga Tank</t>
  </si>
  <si>
    <t>Karatass Group</t>
  </si>
  <si>
    <t>Zhairemsky Polymetallic</t>
  </si>
  <si>
    <t>Priorskoe</t>
  </si>
  <si>
    <t>Irisui</t>
  </si>
  <si>
    <t>Urupsky</t>
  </si>
  <si>
    <t>Khudessky Gok</t>
  </si>
  <si>
    <t>Kizil-Dere</t>
  </si>
  <si>
    <t>Novo-Uchalinskoe</t>
  </si>
  <si>
    <t>Chebachye</t>
  </si>
  <si>
    <t>Talganskoye</t>
  </si>
  <si>
    <t>Jusinsky</t>
  </si>
  <si>
    <t>Letneye</t>
  </si>
  <si>
    <t>Veseneye-Aralchinskoye</t>
  </si>
  <si>
    <t>Volkovskoe</t>
  </si>
  <si>
    <t>Tarnierskoe</t>
  </si>
  <si>
    <t>Novo-Shaitanskoye</t>
  </si>
  <si>
    <t>Novo-Urskoe</t>
  </si>
  <si>
    <t>Sorskoe</t>
  </si>
  <si>
    <t>Agylkinskoe</t>
  </si>
  <si>
    <t>Vostokolovo and Dalolovo</t>
  </si>
  <si>
    <t>Batangas</t>
  </si>
  <si>
    <t>Central Mukur</t>
  </si>
  <si>
    <t>La Zanja</t>
  </si>
  <si>
    <t>Celestial</t>
  </si>
  <si>
    <t>Nyavlenga</t>
  </si>
  <si>
    <t>Professor</t>
  </si>
  <si>
    <t>Concord Cobalt</t>
  </si>
  <si>
    <t>Dairi</t>
  </si>
  <si>
    <t>Newman</t>
  </si>
  <si>
    <t>Tejaman</t>
  </si>
  <si>
    <t>Penoles</t>
  </si>
  <si>
    <t>Norra Norrliden</t>
  </si>
  <si>
    <t>Plavica</t>
  </si>
  <si>
    <t>Mooiplats</t>
  </si>
  <si>
    <t>Luishia</t>
  </si>
  <si>
    <t>Austria Duvaz</t>
  </si>
  <si>
    <t>Bear Claims</t>
  </si>
  <si>
    <t>Machacala</t>
  </si>
  <si>
    <t>Pinos Altos</t>
  </si>
  <si>
    <t>Maranda</t>
  </si>
  <si>
    <t>El Limon-Guajes</t>
  </si>
  <si>
    <t>Liscarton</t>
  </si>
  <si>
    <t>Xuanzhou</t>
  </si>
  <si>
    <t>Potter</t>
  </si>
  <si>
    <t>El Zapote</t>
  </si>
  <si>
    <t>San Pedrito</t>
  </si>
  <si>
    <t>Ventanas</t>
  </si>
  <si>
    <t>Shituru</t>
  </si>
  <si>
    <t>Wenshan Dulong</t>
  </si>
  <si>
    <t>Los Volcanes</t>
  </si>
  <si>
    <t>Centinela Sulfide</t>
  </si>
  <si>
    <t>Marlborough</t>
  </si>
  <si>
    <t>Gayna River</t>
  </si>
  <si>
    <t>Bird River</t>
  </si>
  <si>
    <t>Reko Diq</t>
  </si>
  <si>
    <t>Kungurskoye</t>
  </si>
  <si>
    <t>La Lajita</t>
  </si>
  <si>
    <t>Young</t>
  </si>
  <si>
    <t>Los Mangos</t>
  </si>
  <si>
    <t>Gift</t>
  </si>
  <si>
    <t>Larkin's Find</t>
  </si>
  <si>
    <t>East Lake</t>
  </si>
  <si>
    <t>Fountain Range</t>
  </si>
  <si>
    <t>Cuvo River</t>
  </si>
  <si>
    <t>Pongkor</t>
  </si>
  <si>
    <t>Tunisia</t>
  </si>
  <si>
    <t>Fej Lahdoum</t>
  </si>
  <si>
    <t>Sadonsky</t>
  </si>
  <si>
    <t>Rosia Poieni</t>
  </si>
  <si>
    <t>San Antonio I</t>
  </si>
  <si>
    <t>Costa Fuego</t>
  </si>
  <si>
    <t>Ruddock Creek</t>
  </si>
  <si>
    <t>Robb Lake</t>
  </si>
  <si>
    <t>Mayaniquel</t>
  </si>
  <si>
    <t>Woodjam North</t>
  </si>
  <si>
    <t>Certej</t>
  </si>
  <si>
    <t>Carman Bay</t>
  </si>
  <si>
    <t>Nieves</t>
  </si>
  <si>
    <t>Huili</t>
  </si>
  <si>
    <t>Tonghua</t>
  </si>
  <si>
    <t>Pomalaa</t>
  </si>
  <si>
    <t>Baldwin/McVain</t>
  </si>
  <si>
    <t>Cangrejos</t>
  </si>
  <si>
    <t>Babarykinskoye</t>
  </si>
  <si>
    <t>Cibaliung</t>
  </si>
  <si>
    <t>Gabon</t>
  </si>
  <si>
    <t>Mabounie</t>
  </si>
  <si>
    <t>Qixiashan</t>
  </si>
  <si>
    <t>Arlington</t>
  </si>
  <si>
    <t>Nandan Longquan</t>
  </si>
  <si>
    <t>Xiaoxilin</t>
  </si>
  <si>
    <t>Baiyinnuoer</t>
  </si>
  <si>
    <t>Xitieshan</t>
  </si>
  <si>
    <t>Juanicipio</t>
  </si>
  <si>
    <t>Stormont</t>
  </si>
  <si>
    <t>Vindfall</t>
  </si>
  <si>
    <t>Ikiztepe-Sarp</t>
  </si>
  <si>
    <t>Armanis</t>
  </si>
  <si>
    <t>Casposo</t>
  </si>
  <si>
    <t>Santo Domingo II</t>
  </si>
  <si>
    <t>Watts River</t>
  </si>
  <si>
    <t>Zgounder</t>
  </si>
  <si>
    <t>Thorn</t>
  </si>
  <si>
    <t>Bundaberg Bore</t>
  </si>
  <si>
    <t>Montauban</t>
  </si>
  <si>
    <t>Kai So</t>
  </si>
  <si>
    <t>Stillwater Complex</t>
  </si>
  <si>
    <t>Ada Tepe</t>
  </si>
  <si>
    <t>Amandelbult</t>
  </si>
  <si>
    <t>Union Section</t>
  </si>
  <si>
    <t>Bunkerville</t>
  </si>
  <si>
    <t>Empire State</t>
  </si>
  <si>
    <t>Suhanko Arctic Platinum</t>
  </si>
  <si>
    <t>Abra</t>
  </si>
  <si>
    <t>Kapan</t>
  </si>
  <si>
    <t>Jaguelito</t>
  </si>
  <si>
    <t>Massey-Whitesides</t>
  </si>
  <si>
    <t>San Marcial</t>
  </si>
  <si>
    <t>Central Musgrave</t>
  </si>
  <si>
    <t>La Verde Grande</t>
  </si>
  <si>
    <t>Dalgaranga</t>
  </si>
  <si>
    <t>Marlin</t>
  </si>
  <si>
    <t>Wellington</t>
  </si>
  <si>
    <t>Lac la Hache</t>
  </si>
  <si>
    <t>Azulcocha</t>
  </si>
  <si>
    <t>La Platosa/Saltierra</t>
  </si>
  <si>
    <t>Chocolate Peak</t>
  </si>
  <si>
    <t>Mount Kelly</t>
  </si>
  <si>
    <t>Rasp</t>
  </si>
  <si>
    <t>Koolyanobbing</t>
  </si>
  <si>
    <t>Santander</t>
  </si>
  <si>
    <t>Copler</t>
  </si>
  <si>
    <t>Novoleningorsk</t>
  </si>
  <si>
    <t>Tuwu-Yandong</t>
  </si>
  <si>
    <t>Sichuan La-La</t>
  </si>
  <si>
    <t>Sydvaranger</t>
  </si>
  <si>
    <t>Xinhe</t>
  </si>
  <si>
    <t>Gaofeng</t>
  </si>
  <si>
    <t>Lomero</t>
  </si>
  <si>
    <t>Silangan</t>
  </si>
  <si>
    <t>Huallanca</t>
  </si>
  <si>
    <t>Don Nicolas</t>
  </si>
  <si>
    <t>Agnigundala</t>
  </si>
  <si>
    <t>South Tally Pond</t>
  </si>
  <si>
    <t>Nunavik</t>
  </si>
  <si>
    <t>Coppermine River</t>
  </si>
  <si>
    <t>Soldiers Cap</t>
  </si>
  <si>
    <t>SCONI</t>
  </si>
  <si>
    <t>Sothman</t>
  </si>
  <si>
    <t>Simon</t>
  </si>
  <si>
    <t>South Kambalda</t>
  </si>
  <si>
    <t>Shuikoushan</t>
  </si>
  <si>
    <t>Maturi</t>
  </si>
  <si>
    <t>Tapunopaka</t>
  </si>
  <si>
    <t>Bottenbacken</t>
  </si>
  <si>
    <t>Junior Lake</t>
  </si>
  <si>
    <t>Cockatoo Island</t>
  </si>
  <si>
    <t>Northshore</t>
  </si>
  <si>
    <t>IOC</t>
  </si>
  <si>
    <t>Hibbing Taconite</t>
  </si>
  <si>
    <t>Scully</t>
  </si>
  <si>
    <t>Tilden</t>
  </si>
  <si>
    <t>Torlon Hill</t>
  </si>
  <si>
    <t>El Mutun</t>
  </si>
  <si>
    <t>Closed?</t>
  </si>
  <si>
    <t>Burmis Magnetite</t>
  </si>
  <si>
    <t>Southern Division</t>
  </si>
  <si>
    <t>West Angelas</t>
  </si>
  <si>
    <t>Poltavsky</t>
  </si>
  <si>
    <t>Los Colorados</t>
  </si>
  <si>
    <t>Toqui Cluster</t>
  </si>
  <si>
    <t>Milestone</t>
  </si>
  <si>
    <t>McFauld's Lake VMS</t>
  </si>
  <si>
    <t>Messabi Metallics</t>
  </si>
  <si>
    <t>East Pansky</t>
  </si>
  <si>
    <t>New Morning</t>
  </si>
  <si>
    <t>Channar</t>
  </si>
  <si>
    <t>Hamersley Consolidated</t>
  </si>
  <si>
    <t>El Romeral</t>
  </si>
  <si>
    <t>United Taconite</t>
  </si>
  <si>
    <t>Yandi</t>
  </si>
  <si>
    <t>Northern Division</t>
  </si>
  <si>
    <t>Minorca</t>
  </si>
  <si>
    <t>Korshunovsky</t>
  </si>
  <si>
    <t>Hope Downs</t>
  </si>
  <si>
    <t>Kimkanskoye and Sutarskoye</t>
  </si>
  <si>
    <t>Dilband</t>
  </si>
  <si>
    <t>Robe River (Pannawonica)</t>
  </si>
  <si>
    <t>Las Encinas</t>
  </si>
  <si>
    <t>Musan</t>
  </si>
  <si>
    <t>Kara No 1</t>
  </si>
  <si>
    <t>Los Pircos</t>
  </si>
  <si>
    <t>Lagunas Norte</t>
  </si>
  <si>
    <t>Nigeria</t>
  </si>
  <si>
    <t>Itakpe</t>
  </si>
  <si>
    <t>Kudremukh</t>
  </si>
  <si>
    <t>Essel Mining</t>
  </si>
  <si>
    <t>Nickel Island</t>
  </si>
  <si>
    <t>El Laco</t>
  </si>
  <si>
    <t>Cerro Negro Norte</t>
  </si>
  <si>
    <t>Algarrobo</t>
  </si>
  <si>
    <t>Chattisgarh Group</t>
  </si>
  <si>
    <t>Kenticha</t>
  </si>
  <si>
    <t>River's Option</t>
  </si>
  <si>
    <t>Collurabbie Hills</t>
  </si>
  <si>
    <t>Spargoville</t>
  </si>
  <si>
    <t>Voro</t>
  </si>
  <si>
    <t>Kistabiche</t>
  </si>
  <si>
    <t>Lonshi</t>
  </si>
  <si>
    <t>Lubalisi</t>
  </si>
  <si>
    <t>Pakeagama Lake</t>
  </si>
  <si>
    <t>Bynoe</t>
  </si>
  <si>
    <t>Seymour Lake</t>
  </si>
  <si>
    <t>Barrow Creek</t>
  </si>
  <si>
    <t>Arthur River</t>
  </si>
  <si>
    <t>Alberta-1</t>
  </si>
  <si>
    <t>Oka</t>
  </si>
  <si>
    <t>Nuevo Milenio</t>
  </si>
  <si>
    <t>Rosendal</t>
  </si>
  <si>
    <t>Bald Hill</t>
  </si>
  <si>
    <t>Tatarsky</t>
  </si>
  <si>
    <t>Valentor</t>
  </si>
  <si>
    <t>Marropino</t>
  </si>
  <si>
    <t>Uis Tailings</t>
  </si>
  <si>
    <t>Devolli</t>
  </si>
  <si>
    <t>Freegold Mountain</t>
  </si>
  <si>
    <t>Klahoyo</t>
  </si>
  <si>
    <t>Monogaga</t>
  </si>
  <si>
    <t>Gara Djebilet</t>
  </si>
  <si>
    <t>Mary River</t>
  </si>
  <si>
    <t>Itaminas</t>
  </si>
  <si>
    <t>Central Eyre</t>
  </si>
  <si>
    <t>Mantos de la Luna</t>
  </si>
  <si>
    <t>Kryviy Rih</t>
  </si>
  <si>
    <t>Kalplats</t>
  </si>
  <si>
    <t>Carlow Castle</t>
  </si>
  <si>
    <t>Rodnikovoye</t>
  </si>
  <si>
    <t>Eunsan</t>
  </si>
  <si>
    <t>Southern Mt Read Volcanics</t>
  </si>
  <si>
    <t>Lansdowne House</t>
  </si>
  <si>
    <t>Cerro Bayo</t>
  </si>
  <si>
    <t>Martabe</t>
  </si>
  <si>
    <t>Prominent Hill</t>
  </si>
  <si>
    <t>Jabali</t>
  </si>
  <si>
    <t>Challacollo</t>
  </si>
  <si>
    <t>Chichester Hub</t>
  </si>
  <si>
    <t>Temirtau</t>
  </si>
  <si>
    <t>Eastern Range</t>
  </si>
  <si>
    <t>Magnitogorsk</t>
  </si>
  <si>
    <t>Sokolov-Sarbai</t>
  </si>
  <si>
    <t>Dashkesan Mining</t>
  </si>
  <si>
    <t>Grasvally</t>
  </si>
  <si>
    <t>O'Hearn-Strachens</t>
  </si>
  <si>
    <t>Alemao</t>
  </si>
  <si>
    <t>Project 118</t>
  </si>
  <si>
    <t>Mt Dean</t>
  </si>
  <si>
    <t>Pallas Green</t>
  </si>
  <si>
    <t>Lewis</t>
  </si>
  <si>
    <t>Koolan Island</t>
  </si>
  <si>
    <t>Sierra Grande</t>
  </si>
  <si>
    <t>Rod-Linda-McKayseff</t>
  </si>
  <si>
    <t>Roche Bay</t>
  </si>
  <si>
    <t>Sesa Goa</t>
  </si>
  <si>
    <t>Tantalite Valley</t>
  </si>
  <si>
    <t>Donimalai</t>
  </si>
  <si>
    <t>Marcona</t>
  </si>
  <si>
    <t>Kharmagtai</t>
  </si>
  <si>
    <t>Mumbwa</t>
  </si>
  <si>
    <t>Mercedes</t>
  </si>
  <si>
    <t>Ghana</t>
  </si>
  <si>
    <t>Akim-Oda</t>
  </si>
  <si>
    <t>Shinas-Hatta</t>
  </si>
  <si>
    <t>La Sampala</t>
  </si>
  <si>
    <t>Loma Larga</t>
  </si>
  <si>
    <t>Mickeys Find</t>
  </si>
  <si>
    <t>Tongkah</t>
  </si>
  <si>
    <t>Caballo Blanco</t>
  </si>
  <si>
    <t>Eastmans Bore</t>
  </si>
  <si>
    <t>Quartz Circle</t>
  </si>
  <si>
    <t>La Quebrada</t>
  </si>
  <si>
    <t>Apolo VII</t>
  </si>
  <si>
    <t>Maverick Springs</t>
  </si>
  <si>
    <t>Drmbon</t>
  </si>
  <si>
    <t>Calcatreu</t>
  </si>
  <si>
    <t>Kupol</t>
  </si>
  <si>
    <t>Booysendal North</t>
  </si>
  <si>
    <t>Western Limb Tailings</t>
  </si>
  <si>
    <t>Shorskoye</t>
  </si>
  <si>
    <t>Conrad</t>
  </si>
  <si>
    <t>Leeuwkop</t>
  </si>
  <si>
    <t>East Angelas</t>
  </si>
  <si>
    <t>Bugotu</t>
  </si>
  <si>
    <t>Belingo</t>
  </si>
  <si>
    <t>Caldag</t>
  </si>
  <si>
    <t>Chiria</t>
  </si>
  <si>
    <t>Wilgerup</t>
  </si>
  <si>
    <t>Cinco Minas</t>
  </si>
  <si>
    <t>Urucum</t>
  </si>
  <si>
    <t>Mphahlele's Location</t>
  </si>
  <si>
    <t>Golden Ridge</t>
  </si>
  <si>
    <t>Guelb el Aouj</t>
  </si>
  <si>
    <t>Cameroon East</t>
  </si>
  <si>
    <t>Nueva California</t>
  </si>
  <si>
    <t>Morro Sem Bone</t>
  </si>
  <si>
    <t>Sijiaying/Tangshan</t>
  </si>
  <si>
    <t>Maanshan</t>
  </si>
  <si>
    <t>Wuhan</t>
  </si>
  <si>
    <t>Taihe</t>
  </si>
  <si>
    <t>El Transito</t>
  </si>
  <si>
    <t>Fifield</t>
  </si>
  <si>
    <t>Maseve</t>
  </si>
  <si>
    <t>Golden Hills</t>
  </si>
  <si>
    <t>Minera Valle Central</t>
  </si>
  <si>
    <t>Hasbrouck</t>
  </si>
  <si>
    <t>Long Complex</t>
  </si>
  <si>
    <t>Bacanora</t>
  </si>
  <si>
    <t>Figesbal</t>
  </si>
  <si>
    <t>Fruta del Norte</t>
  </si>
  <si>
    <t>Hera</t>
  </si>
  <si>
    <t>Crespo</t>
  </si>
  <si>
    <t>Beta Hunt</t>
  </si>
  <si>
    <t>Tavsan</t>
  </si>
  <si>
    <t>Kuksungurskoye</t>
  </si>
  <si>
    <t>Koolanooka Hematite</t>
  </si>
  <si>
    <t>Guadalupe y Calvo</t>
  </si>
  <si>
    <t>Pilbara</t>
  </si>
  <si>
    <t>La Guitarra</t>
  </si>
  <si>
    <t>Cascajal</t>
  </si>
  <si>
    <t>Urumalqui</t>
  </si>
  <si>
    <t>Mt Norma</t>
  </si>
  <si>
    <t>Miguel Burnier</t>
  </si>
  <si>
    <t>Closed</t>
  </si>
  <si>
    <t>Montecristo</t>
  </si>
  <si>
    <t>Frances Creek</t>
  </si>
  <si>
    <t>Bathurst</t>
  </si>
  <si>
    <t>Longqiao</t>
  </si>
  <si>
    <t>Luohe</t>
  </si>
  <si>
    <t>Pueblo Grande</t>
  </si>
  <si>
    <t>Broken Hammer</t>
  </si>
  <si>
    <t>La Pitarrilla</t>
  </si>
  <si>
    <t>Tejamen</t>
  </si>
  <si>
    <t>Montoros</t>
  </si>
  <si>
    <t>Copala</t>
  </si>
  <si>
    <t>Cello Ccasa</t>
  </si>
  <si>
    <t>Keputch Lake</t>
  </si>
  <si>
    <t>Espedalen</t>
  </si>
  <si>
    <t>Ularring</t>
  </si>
  <si>
    <t>Severnye</t>
  </si>
  <si>
    <t>Rock and Roll</t>
  </si>
  <si>
    <t>Mareesburg 8 JT</t>
  </si>
  <si>
    <t>Manindi</t>
  </si>
  <si>
    <t>Guanacevi</t>
  </si>
  <si>
    <t>Bokfontein</t>
  </si>
  <si>
    <t>El Cubo</t>
  </si>
  <si>
    <t>Evrazruda</t>
  </si>
  <si>
    <t>Kursk Magnetic Anomaly</t>
  </si>
  <si>
    <t>Baima</t>
  </si>
  <si>
    <t>Buen Futuro</t>
  </si>
  <si>
    <t>Yeristovskoye</t>
  </si>
  <si>
    <t>Hanos de el Tofo</t>
  </si>
  <si>
    <t>Pampa de Pongo</t>
  </si>
  <si>
    <t>Izykh-Golskoe</t>
  </si>
  <si>
    <t>Huamawan</t>
  </si>
  <si>
    <t>Karara Magnetite</t>
  </si>
  <si>
    <t>Tulare</t>
  </si>
  <si>
    <t>Max Moly</t>
  </si>
  <si>
    <t>Toomey Hill</t>
  </si>
  <si>
    <t>Dalmacia</t>
  </si>
  <si>
    <t>Zhijiadi</t>
  </si>
  <si>
    <t>Nazarovskoye</t>
  </si>
  <si>
    <t>Ozernoye</t>
  </si>
  <si>
    <t>Dong'an</t>
  </si>
  <si>
    <t>De Wildt</t>
  </si>
  <si>
    <t>Zandrivierspoort</t>
  </si>
  <si>
    <t>Tilid</t>
  </si>
  <si>
    <t>Upper Kobuk Mineral Projects</t>
  </si>
  <si>
    <t>Yindu</t>
  </si>
  <si>
    <t>Ying</t>
  </si>
  <si>
    <t>Agi Dagi</t>
  </si>
  <si>
    <t>Kutoarjo</t>
  </si>
  <si>
    <t>Kuru Tegerek</t>
  </si>
  <si>
    <t>Ixhuatan</t>
  </si>
  <si>
    <t>Rio Luna</t>
  </si>
  <si>
    <t>Chaira</t>
  </si>
  <si>
    <t>Andrade</t>
  </si>
  <si>
    <t>Duck Hill</t>
  </si>
  <si>
    <t>Tumurtei</t>
  </si>
  <si>
    <t>Diaoquan</t>
  </si>
  <si>
    <t>Kendekeke</t>
  </si>
  <si>
    <t>LabMag Taconite</t>
  </si>
  <si>
    <t>San Agustin</t>
  </si>
  <si>
    <t>Hunchun</t>
  </si>
  <si>
    <t>Sepon Copper</t>
  </si>
  <si>
    <t>Ararat</t>
  </si>
  <si>
    <t>Middleback Ranges</t>
  </si>
  <si>
    <t>Sekisovskoye</t>
  </si>
  <si>
    <t>Buribayevsky</t>
  </si>
  <si>
    <t>Palmarejo Complex</t>
  </si>
  <si>
    <t>La Silla</t>
  </si>
  <si>
    <t>Serra Azul Saprolite</t>
  </si>
  <si>
    <t>Sunloch</t>
  </si>
  <si>
    <t>Zafranal</t>
  </si>
  <si>
    <t>Talisman</t>
  </si>
  <si>
    <t>Vostok</t>
  </si>
  <si>
    <t>Huayuan Fenghuang</t>
  </si>
  <si>
    <t>Akjilga</t>
  </si>
  <si>
    <t>Filipina-Santa Rosa</t>
  </si>
  <si>
    <t>Qingchengzi</t>
  </si>
  <si>
    <t>Zheng Guang</t>
  </si>
  <si>
    <t>Limamayo</t>
  </si>
  <si>
    <t>Granduc</t>
  </si>
  <si>
    <t>Sarfartoq</t>
  </si>
  <si>
    <t>Trun</t>
  </si>
  <si>
    <t>Fuwan</t>
  </si>
  <si>
    <t>Gameleira</t>
  </si>
  <si>
    <t>Tennant Creek</t>
  </si>
  <si>
    <t>Baiyin Bioheap</t>
  </si>
  <si>
    <t>Wiluna West Iron Ore</t>
  </si>
  <si>
    <t>Kimsa Orcco</t>
  </si>
  <si>
    <t>Shevchenko</t>
  </si>
  <si>
    <t>Einasleigh</t>
  </si>
  <si>
    <t>Chongwe</t>
  </si>
  <si>
    <t>Cheowa-Neningombe</t>
  </si>
  <si>
    <t>Cairn Hill</t>
  </si>
  <si>
    <t>Altar</t>
  </si>
  <si>
    <t>Gosowong</t>
  </si>
  <si>
    <t>Makwa Mayville</t>
  </si>
  <si>
    <t>East Yellow Mountain</t>
  </si>
  <si>
    <t>Quy Xa</t>
  </si>
  <si>
    <t>Pinguino</t>
  </si>
  <si>
    <t>Corani</t>
  </si>
  <si>
    <t>Galinee</t>
  </si>
  <si>
    <t>Saramaki</t>
  </si>
  <si>
    <t>Vuonos</t>
  </si>
  <si>
    <t>Constancia</t>
  </si>
  <si>
    <t>Spitzkop</t>
  </si>
  <si>
    <t>Star Hill</t>
  </si>
  <si>
    <t>La Esperanza</t>
  </si>
  <si>
    <t>Dynasty Goldfield</t>
  </si>
  <si>
    <t>Aksur</t>
  </si>
  <si>
    <t>Alford</t>
  </si>
  <si>
    <t>McWatters</t>
  </si>
  <si>
    <t>Ootsa</t>
  </si>
  <si>
    <t>Barones</t>
  </si>
  <si>
    <t>Condorsenga</t>
  </si>
  <si>
    <t>Alexo-Dundonald</t>
  </si>
  <si>
    <t>Vulcain</t>
  </si>
  <si>
    <t>Regent</t>
  </si>
  <si>
    <t>Condor</t>
  </si>
  <si>
    <t>Diablito</t>
  </si>
  <si>
    <t>El Aguila</t>
  </si>
  <si>
    <t>Pavon</t>
  </si>
  <si>
    <t>Yuanjiang</t>
  </si>
  <si>
    <t>Premiere Ridge</t>
  </si>
  <si>
    <t>Boa Esperanza</t>
  </si>
  <si>
    <t>Cape Lambert</t>
  </si>
  <si>
    <t>Boula</t>
  </si>
  <si>
    <t>Danfeng</t>
  </si>
  <si>
    <t>Cachinal</t>
  </si>
  <si>
    <t>Naboom</t>
  </si>
  <si>
    <t>Southern Samar</t>
  </si>
  <si>
    <t>Magdalena</t>
  </si>
  <si>
    <t>Tulks South</t>
  </si>
  <si>
    <t>Ferronikeli</t>
  </si>
  <si>
    <t>Caylloma</t>
  </si>
  <si>
    <t>Pallancata</t>
  </si>
  <si>
    <t>Cannivan Gulch</t>
  </si>
  <si>
    <t>Tireo</t>
  </si>
  <si>
    <t>Jiajiaying</t>
  </si>
  <si>
    <t>Cruz de Mayo</t>
  </si>
  <si>
    <t>Bahia Mineracao</t>
  </si>
  <si>
    <t>Liberia</t>
  </si>
  <si>
    <t>Liberia Mines</t>
  </si>
  <si>
    <t>Vallenar</t>
  </si>
  <si>
    <t>Mengku</t>
  </si>
  <si>
    <t>Dongci</t>
  </si>
  <si>
    <t>Pardoo</t>
  </si>
  <si>
    <t>Bermuda</t>
  </si>
  <si>
    <t>Bloom Lake</t>
  </si>
  <si>
    <t>Estanho de Rondonia SA</t>
  </si>
  <si>
    <t>Simao City</t>
  </si>
  <si>
    <t>Mt Wills</t>
  </si>
  <si>
    <t>Weld Range DSO</t>
  </si>
  <si>
    <t>Garinskoye</t>
  </si>
  <si>
    <t>Berezovskoye</t>
  </si>
  <si>
    <t>Iron Mountain</t>
  </si>
  <si>
    <t>Titan</t>
  </si>
  <si>
    <t>Koonenberry</t>
  </si>
  <si>
    <t>Bakcharskoye</t>
  </si>
  <si>
    <t>Orion</t>
  </si>
  <si>
    <t>West Lombok</t>
  </si>
  <si>
    <t>Putu Range</t>
  </si>
  <si>
    <t>Stora Sahavaara</t>
  </si>
  <si>
    <t>Duncan Lake</t>
  </si>
  <si>
    <t>Visim River</t>
  </si>
  <si>
    <t>Ordubad</t>
  </si>
  <si>
    <t>Minera Florida</t>
  </si>
  <si>
    <t>Jiacong and Miaochong</t>
  </si>
  <si>
    <t>Candelaria Tailings</t>
  </si>
  <si>
    <t>Kuhmo</t>
  </si>
  <si>
    <t>Lichkvaz</t>
  </si>
  <si>
    <t>Red Rabbit</t>
  </si>
  <si>
    <t>Blezard</t>
  </si>
  <si>
    <t>Sicartsa</t>
  </si>
  <si>
    <t>Kosmanachi</t>
  </si>
  <si>
    <t>Saucito</t>
  </si>
  <si>
    <t>Yasinski</t>
  </si>
  <si>
    <t>Kalumines</t>
  </si>
  <si>
    <t>Bucium</t>
  </si>
  <si>
    <t>Palmetto</t>
  </si>
  <si>
    <t>Mactush</t>
  </si>
  <si>
    <t>Carrapateena</t>
  </si>
  <si>
    <t>Minanca</t>
  </si>
  <si>
    <t>Maronan</t>
  </si>
  <si>
    <t>Copaquire</t>
  </si>
  <si>
    <t>Whundo</t>
  </si>
  <si>
    <t>Sisorta</t>
  </si>
  <si>
    <t>San Luis</t>
  </si>
  <si>
    <t>Yusufeli</t>
  </si>
  <si>
    <t>Ozerno-Pyatirechenskaya</t>
  </si>
  <si>
    <t>Rudnogorskii</t>
  </si>
  <si>
    <t>Everest North</t>
  </si>
  <si>
    <t>Guanajuato District</t>
  </si>
  <si>
    <t>Pha Luang</t>
  </si>
  <si>
    <t>Kingsgate</t>
  </si>
  <si>
    <t>Yuma King</t>
  </si>
  <si>
    <t>Nukrakon</t>
  </si>
  <si>
    <t>Balabag</t>
  </si>
  <si>
    <t>Moran Lake</t>
  </si>
  <si>
    <t>Sanxin</t>
  </si>
  <si>
    <t>Zhangshiba</t>
  </si>
  <si>
    <t>War Springs</t>
  </si>
  <si>
    <t>Xinyi</t>
  </si>
  <si>
    <t>La Preciosa</t>
  </si>
  <si>
    <t>Homestake Ridge</t>
  </si>
  <si>
    <t>Jogjakarta</t>
  </si>
  <si>
    <t>Schefferville</t>
  </si>
  <si>
    <t>Yangla</t>
  </si>
  <si>
    <t>Pioneer Dome</t>
  </si>
  <si>
    <t>Wushan County</t>
  </si>
  <si>
    <t>Timok</t>
  </si>
  <si>
    <t>Igor</t>
  </si>
  <si>
    <t>Lancang</t>
  </si>
  <si>
    <t>Sinaycocha</t>
  </si>
  <si>
    <t>Kihabe</t>
  </si>
  <si>
    <t>Adelaide Hills</t>
  </si>
  <si>
    <t>Vishnevskoye</t>
  </si>
  <si>
    <t>Vostochno-semyonovskoye</t>
  </si>
  <si>
    <t>Boseto</t>
  </si>
  <si>
    <t>Naimanjal</t>
  </si>
  <si>
    <t>Beschoku</t>
  </si>
  <si>
    <t>Yubileiny</t>
  </si>
  <si>
    <t>Baitemir</t>
  </si>
  <si>
    <t>Veta Colorada</t>
  </si>
  <si>
    <t>Contact Lake</t>
  </si>
  <si>
    <t>Shangcheng Moly</t>
  </si>
  <si>
    <t>Jilongshan</t>
  </si>
  <si>
    <t>Karaagac</t>
  </si>
  <si>
    <t>Atikwa Lake</t>
  </si>
  <si>
    <t>Hyesan Youth</t>
  </si>
  <si>
    <t>50 Let Oktyabrya</t>
  </si>
  <si>
    <t>Erbahuo</t>
  </si>
  <si>
    <t>Vila Nova</t>
  </si>
  <si>
    <t>Las Lagunas Tailings</t>
  </si>
  <si>
    <t>Sehulea</t>
  </si>
  <si>
    <t>Eagle Eye</t>
  </si>
  <si>
    <t>Andurambah</t>
  </si>
  <si>
    <t>Wulatehouqi</t>
  </si>
  <si>
    <t>Sylvania Dump Operations</t>
  </si>
  <si>
    <t>Quintana</t>
  </si>
  <si>
    <t>Rovina Valley</t>
  </si>
  <si>
    <t>La Solucion</t>
  </si>
  <si>
    <t>Galka</t>
  </si>
  <si>
    <t>Solidaridad</t>
  </si>
  <si>
    <t>Boss</t>
  </si>
  <si>
    <t>La Noria</t>
  </si>
  <si>
    <t>Syurenata</t>
  </si>
  <si>
    <t>County Clare</t>
  </si>
  <si>
    <t>Qilinchang</t>
  </si>
  <si>
    <t>Binasan</t>
  </si>
  <si>
    <t>DeGrussa</t>
  </si>
  <si>
    <t>Shovelanna</t>
  </si>
  <si>
    <t>Yangibana</t>
  </si>
  <si>
    <t>Garnet Lake</t>
  </si>
  <si>
    <t>Neita</t>
  </si>
  <si>
    <t>Santa Fe/Ipora</t>
  </si>
  <si>
    <t>Nelson Bay River</t>
  </si>
  <si>
    <t>Del Toro</t>
  </si>
  <si>
    <t>Kun-Manie</t>
  </si>
  <si>
    <t>Monchetundra</t>
  </si>
  <si>
    <t>Dordabis</t>
  </si>
  <si>
    <t>Witvlei</t>
  </si>
  <si>
    <t>North Telfer</t>
  </si>
  <si>
    <t>Tabaco</t>
  </si>
  <si>
    <t>Mt Jewell</t>
  </si>
  <si>
    <t>Rocklands Group</t>
  </si>
  <si>
    <t>North Rock</t>
  </si>
  <si>
    <t>Jubilee</t>
  </si>
  <si>
    <t>El Rayo</t>
  </si>
  <si>
    <t>Ryan Lake</t>
  </si>
  <si>
    <t>Goldfield</t>
  </si>
  <si>
    <t>Mapimi</t>
  </si>
  <si>
    <t>Titiribi</t>
  </si>
  <si>
    <t>Jatun Orcco</t>
  </si>
  <si>
    <t>Pampa Andino</t>
  </si>
  <si>
    <t>Solwara</t>
  </si>
  <si>
    <t>Mindy Mindy</t>
  </si>
  <si>
    <t>Cumpie Hill</t>
  </si>
  <si>
    <t>Nicholas-Denys</t>
  </si>
  <si>
    <t>Vallecillo</t>
  </si>
  <si>
    <t>Rahman Hydraulic</t>
  </si>
  <si>
    <t>Huicicila</t>
  </si>
  <si>
    <t>Coastal</t>
  </si>
  <si>
    <t>La Corona de Cobre</t>
  </si>
  <si>
    <t>Lebtheinia</t>
  </si>
  <si>
    <t>Evolucion</t>
  </si>
  <si>
    <t>Prognoz</t>
  </si>
  <si>
    <t>Catanava</t>
  </si>
  <si>
    <t>Gundaroo</t>
  </si>
  <si>
    <t>North Farrell</t>
  </si>
  <si>
    <t>Sphinx</t>
  </si>
  <si>
    <t>Balmoral South</t>
  </si>
  <si>
    <t>Mt Charter</t>
  </si>
  <si>
    <t>Nolans Bore</t>
  </si>
  <si>
    <t>Kostenai</t>
  </si>
  <si>
    <t>Molybdenum/Copper</t>
  </si>
  <si>
    <t>Isintok</t>
  </si>
  <si>
    <t>Lipena</t>
  </si>
  <si>
    <t>Phil's Creek</t>
  </si>
  <si>
    <t>Red Hill</t>
  </si>
  <si>
    <t>Chadormalu</t>
  </si>
  <si>
    <t>Rio Verde</t>
  </si>
  <si>
    <t>Nameless</t>
  </si>
  <si>
    <t>Yalleen</t>
  </si>
  <si>
    <t>Mount Isa</t>
  </si>
  <si>
    <t>Corumba</t>
  </si>
  <si>
    <t>Amapa</t>
  </si>
  <si>
    <t>Minas Rio</t>
  </si>
  <si>
    <t>Rozynenbosch</t>
  </si>
  <si>
    <t>Magnetite Range</t>
  </si>
  <si>
    <t>Yogi</t>
  </si>
  <si>
    <t>Rover</t>
  </si>
  <si>
    <t>Mt Mason</t>
  </si>
  <si>
    <t>Bekisopa</t>
  </si>
  <si>
    <t>Labrador Trough South</t>
  </si>
  <si>
    <t>Liguanji</t>
  </si>
  <si>
    <t>Robertson Range</t>
  </si>
  <si>
    <t>Qieliekeqi</t>
  </si>
  <si>
    <t>Pingan</t>
  </si>
  <si>
    <t>Cobre Panama</t>
  </si>
  <si>
    <t>Ruoutevare</t>
  </si>
  <si>
    <t>McAra</t>
  </si>
  <si>
    <t>Mbalam</t>
  </si>
  <si>
    <t>Princesa</t>
  </si>
  <si>
    <t>Santa Ana</t>
  </si>
  <si>
    <t>Bakubung</t>
  </si>
  <si>
    <t>Cerro Moro</t>
  </si>
  <si>
    <t>Anenskoye</t>
  </si>
  <si>
    <t>Arkinskaya</t>
  </si>
  <si>
    <t>Indi</t>
  </si>
  <si>
    <t>Hannukainen</t>
  </si>
  <si>
    <t>Manat</t>
  </si>
  <si>
    <t>Comval</t>
  </si>
  <si>
    <t>El Pescadito</t>
  </si>
  <si>
    <t>La Trini</t>
  </si>
  <si>
    <t>Magellan</t>
  </si>
  <si>
    <t>Sala</t>
  </si>
  <si>
    <t>Kuang Ye</t>
  </si>
  <si>
    <t>Marriott's</t>
  </si>
  <si>
    <t>Langer Heinrich</t>
  </si>
  <si>
    <t>La Josefina</t>
  </si>
  <si>
    <t>Jinjiwo</t>
  </si>
  <si>
    <t>La Yesca</t>
  </si>
  <si>
    <t>Southern</t>
  </si>
  <si>
    <t>Kotalahti Production Centre</t>
  </si>
  <si>
    <t>Quinchia</t>
  </si>
  <si>
    <t>Tomtebo</t>
  </si>
  <si>
    <t>Hidden Bay</t>
  </si>
  <si>
    <t>Kuiseb</t>
  </si>
  <si>
    <t>Colorado Plateau</t>
  </si>
  <si>
    <t>Coyote Basin</t>
  </si>
  <si>
    <t>Bigrlyi</t>
  </si>
  <si>
    <t>Napperby</t>
  </si>
  <si>
    <t>Tulks North</t>
  </si>
  <si>
    <t>Arizona Strip</t>
  </si>
  <si>
    <t>Kuriskova</t>
  </si>
  <si>
    <t>Georgetown</t>
  </si>
  <si>
    <t>Halilaga</t>
  </si>
  <si>
    <t>San Roque</t>
  </si>
  <si>
    <t>Anita</t>
  </si>
  <si>
    <t>Railway-Juna Downs</t>
  </si>
  <si>
    <t>Whirlwind</t>
  </si>
  <si>
    <t>Yerilla</t>
  </si>
  <si>
    <t>Falea</t>
  </si>
  <si>
    <t>Serb Creek</t>
  </si>
  <si>
    <t>Shinkolobwe</t>
  </si>
  <si>
    <t>Superior</t>
  </si>
  <si>
    <t>Victorio Mountain</t>
  </si>
  <si>
    <t>Cardross</t>
  </si>
  <si>
    <t>Chakola</t>
  </si>
  <si>
    <t>Manbarrum</t>
  </si>
  <si>
    <t>Chah-e-Zard</t>
  </si>
  <si>
    <t>Gedabek</t>
  </si>
  <si>
    <t>Tiantang</t>
  </si>
  <si>
    <t>Spider Rock</t>
  </si>
  <si>
    <t>Bulman</t>
  </si>
  <si>
    <t>Mt Cobalt</t>
  </si>
  <si>
    <t>Silver Valley</t>
  </si>
  <si>
    <t>Cachoerias do Binga</t>
  </si>
  <si>
    <t>Fedorovo Tundra</t>
  </si>
  <si>
    <t>Sarkiniemi</t>
  </si>
  <si>
    <t>Sarkalahti</t>
  </si>
  <si>
    <t>Niinimaki</t>
  </si>
  <si>
    <t>Hyvela</t>
  </si>
  <si>
    <t>Mantymaki</t>
  </si>
  <si>
    <t>Riihilahti</t>
  </si>
  <si>
    <t>Hautalampi</t>
  </si>
  <si>
    <t>Bolshoi Seym</t>
  </si>
  <si>
    <t>Zhaotong</t>
  </si>
  <si>
    <t>Kedrovsky-Zapadny</t>
  </si>
  <si>
    <t>Glubochenskoye</t>
  </si>
  <si>
    <t>Suroyamsky</t>
  </si>
  <si>
    <t>Ankang</t>
  </si>
  <si>
    <t>Dannemora</t>
  </si>
  <si>
    <t>Bukit Ibam</t>
  </si>
  <si>
    <t>Krasnoyarskoye</t>
  </si>
  <si>
    <t>Prioskolskoye</t>
  </si>
  <si>
    <t>Laguna Salada</t>
  </si>
  <si>
    <t>Ak-Sug</t>
  </si>
  <si>
    <t>Mary Kathleen</t>
  </si>
  <si>
    <t>Cerro Rico</t>
  </si>
  <si>
    <t>Gulinskoye</t>
  </si>
  <si>
    <t>Hankavan</t>
  </si>
  <si>
    <t>Lovnozersky</t>
  </si>
  <si>
    <t>Falcon Point</t>
  </si>
  <si>
    <t>Kingash</t>
  </si>
  <si>
    <t>Apurimac</t>
  </si>
  <si>
    <t>Bou Jabeur</t>
  </si>
  <si>
    <t>Central Mineral Belt</t>
  </si>
  <si>
    <t>South Gawler</t>
  </si>
  <si>
    <t>Kipoi</t>
  </si>
  <si>
    <t>Silveria</t>
  </si>
  <si>
    <t>Skidder</t>
  </si>
  <si>
    <t>Marillana</t>
  </si>
  <si>
    <t>Enshi</t>
  </si>
  <si>
    <t>American Creek</t>
  </si>
  <si>
    <t>Hejing Beizhan</t>
  </si>
  <si>
    <t>Itatiaiucu</t>
  </si>
  <si>
    <t>Tres Valles</t>
  </si>
  <si>
    <t>KeMag Taconite</t>
  </si>
  <si>
    <t>Great Whale</t>
  </si>
  <si>
    <t>Hill</t>
  </si>
  <si>
    <t>Breapampa</t>
  </si>
  <si>
    <t>Rio Fox</t>
  </si>
  <si>
    <t>Calicanto</t>
  </si>
  <si>
    <t>Bokan Mountain</t>
  </si>
  <si>
    <t>Tominskoye</t>
  </si>
  <si>
    <t>Abydos</t>
  </si>
  <si>
    <t>La Calera</t>
  </si>
  <si>
    <t>Taldybulak Talas</t>
  </si>
  <si>
    <t>Breznik</t>
  </si>
  <si>
    <t>Brooke's Point</t>
  </si>
  <si>
    <t>B &amp; C Springs</t>
  </si>
  <si>
    <t>Serrote</t>
  </si>
  <si>
    <t>Newmont Lake</t>
  </si>
  <si>
    <t>Kalayaan</t>
  </si>
  <si>
    <t>Yukon Base Metal Project</t>
  </si>
  <si>
    <t>Bolañitos</t>
  </si>
  <si>
    <t>Curipamba</t>
  </si>
  <si>
    <t>Terrafame</t>
  </si>
  <si>
    <t>Rautavaara</t>
  </si>
  <si>
    <t>Nisk</t>
  </si>
  <si>
    <t>Berta</t>
  </si>
  <si>
    <t>North Kambalda</t>
  </si>
  <si>
    <t>Zhongtiaoshan</t>
  </si>
  <si>
    <t>Cusco</t>
  </si>
  <si>
    <t>Hardey</t>
  </si>
  <si>
    <t>Yuzhnoye</t>
  </si>
  <si>
    <t>Nullagine</t>
  </si>
  <si>
    <t>Verkhyaya Karanda</t>
  </si>
  <si>
    <t>Kallak</t>
  </si>
  <si>
    <t>West Singbhum</t>
  </si>
  <si>
    <t>Wilcherry Hill</t>
  </si>
  <si>
    <t>Tadong</t>
  </si>
  <si>
    <t>Kharlovsky Cluster</t>
  </si>
  <si>
    <t>Tochilnogorskoye</t>
  </si>
  <si>
    <t>Sakharevskoye</t>
  </si>
  <si>
    <t>Isua</t>
  </si>
  <si>
    <t>Rhodes Ridge</t>
  </si>
  <si>
    <t>Arehada</t>
  </si>
  <si>
    <t>Nortoba-Tyson</t>
  </si>
  <si>
    <t>Franke</t>
  </si>
  <si>
    <t>North Maureen</t>
  </si>
  <si>
    <t>Menarik</t>
  </si>
  <si>
    <t>Kvanefjeld</t>
  </si>
  <si>
    <t>Gubbtrask</t>
  </si>
  <si>
    <t>Hurdal</t>
  </si>
  <si>
    <t>Stonehenge</t>
  </si>
  <si>
    <t>Grevet Mountain</t>
  </si>
  <si>
    <t>Kyzyl-Tash Turk</t>
  </si>
  <si>
    <t>Jielong</t>
  </si>
  <si>
    <t>Parral</t>
  </si>
  <si>
    <t>Loskop</t>
  </si>
  <si>
    <t>Saureiskoye</t>
  </si>
  <si>
    <t>Yuzhno-Shameiskoye</t>
  </si>
  <si>
    <t>Orisyvo</t>
  </si>
  <si>
    <t>Novo-Folovskoye</t>
  </si>
  <si>
    <t>Ironman</t>
  </si>
  <si>
    <t>Unicorn</t>
  </si>
  <si>
    <t>Argimela</t>
  </si>
  <si>
    <t>Jurong</t>
  </si>
  <si>
    <t>El Compas</t>
  </si>
  <si>
    <t>Renhe</t>
  </si>
  <si>
    <t>Jacobus</t>
  </si>
  <si>
    <t>Pine Tree</t>
  </si>
  <si>
    <t>Davidson Creek Hub</t>
  </si>
  <si>
    <t>El Abed</t>
  </si>
  <si>
    <t>Subayin</t>
  </si>
  <si>
    <t>Jinbaoshan</t>
  </si>
  <si>
    <t>Black Hill</t>
  </si>
  <si>
    <t>Stormi</t>
  </si>
  <si>
    <t>Paguanta</t>
  </si>
  <si>
    <t>Twin Peaks</t>
  </si>
  <si>
    <t>Whitewash</t>
  </si>
  <si>
    <t>Luding County</t>
  </si>
  <si>
    <t>Sino-Iron</t>
  </si>
  <si>
    <t>Sudeste System</t>
  </si>
  <si>
    <t>Wulagen</t>
  </si>
  <si>
    <t>Langdou</t>
  </si>
  <si>
    <t>Mt OscarWits</t>
  </si>
  <si>
    <t>Beebyn-Weld Range</t>
  </si>
  <si>
    <t>Pellivuoma</t>
  </si>
  <si>
    <t>Itauna</t>
  </si>
  <si>
    <t>Sangihe</t>
  </si>
  <si>
    <t>Wonmunna</t>
  </si>
  <si>
    <t>Yilgarn</t>
  </si>
  <si>
    <t>Javiera</t>
  </si>
  <si>
    <t>Benkala</t>
  </si>
  <si>
    <t>Develin Creek</t>
  </si>
  <si>
    <t>Posse</t>
  </si>
  <si>
    <t>Taltal</t>
  </si>
  <si>
    <t>Colquipucro</t>
  </si>
  <si>
    <t>Nimu</t>
  </si>
  <si>
    <t>Mokambo South</t>
  </si>
  <si>
    <t>Prospect Hill</t>
  </si>
  <si>
    <t>Bungalow</t>
  </si>
  <si>
    <t>Wu Dao Ling</t>
  </si>
  <si>
    <t>Kapulo</t>
  </si>
  <si>
    <t>Kroombit</t>
  </si>
  <si>
    <t>Yongping</t>
  </si>
  <si>
    <t>Thunder Bay North</t>
  </si>
  <si>
    <t>Gross Otavi</t>
  </si>
  <si>
    <t>Xiangguang</t>
  </si>
  <si>
    <t>Surdulica</t>
  </si>
  <si>
    <t>Ma Touwan</t>
  </si>
  <si>
    <t>Antas</t>
  </si>
  <si>
    <t>Pan de Azucar</t>
  </si>
  <si>
    <t>Yuanzhuding Mountain</t>
  </si>
  <si>
    <t>Yuinmery</t>
  </si>
  <si>
    <t>Bluebush Line</t>
  </si>
  <si>
    <t>Levoberezhnoye</t>
  </si>
  <si>
    <t>Huckitta</t>
  </si>
  <si>
    <t>Turinskaya</t>
  </si>
  <si>
    <t>Endurance</t>
  </si>
  <si>
    <t>Great Northern Plains</t>
  </si>
  <si>
    <t>Rannes</t>
  </si>
  <si>
    <t>Camino Rojo</t>
  </si>
  <si>
    <t>El Tranquilo</t>
  </si>
  <si>
    <t>Granville East</t>
  </si>
  <si>
    <t>Cangouling</t>
  </si>
  <si>
    <t>Pernu</t>
  </si>
  <si>
    <t>Pidgeon</t>
  </si>
  <si>
    <t>Chaarat</t>
  </si>
  <si>
    <t>Myszkow</t>
  </si>
  <si>
    <t>Quebradona</t>
  </si>
  <si>
    <t>Mangazeisky</t>
  </si>
  <si>
    <t>Ulanqab</t>
  </si>
  <si>
    <t>Shanjinhongling</t>
  </si>
  <si>
    <t>Wengqi</t>
  </si>
  <si>
    <t>Alden-Topcan</t>
  </si>
  <si>
    <t>Liberty-Indee</t>
  </si>
  <si>
    <t>Jormlien</t>
  </si>
  <si>
    <t>Glentanna</t>
  </si>
  <si>
    <t>Amulsar</t>
  </si>
  <si>
    <t>Barisan 1</t>
  </si>
  <si>
    <t>Darreh-Zerreshk</t>
  </si>
  <si>
    <t>Chaya</t>
  </si>
  <si>
    <t>Doradilla</t>
  </si>
  <si>
    <t>Njuggtraskliden</t>
  </si>
  <si>
    <t>Bobrikovo</t>
  </si>
  <si>
    <t>Tufanbeyli</t>
  </si>
  <si>
    <t>Berg Aukas</t>
  </si>
  <si>
    <t>Fossil Downs</t>
  </si>
  <si>
    <t>Mimbula</t>
  </si>
  <si>
    <t>Kevus</t>
  </si>
  <si>
    <t>Kaunisvaara</t>
  </si>
  <si>
    <t>Salmivaara</t>
  </si>
  <si>
    <t>Zhaokou</t>
  </si>
  <si>
    <t>Tieshan Xinzhuang and Houzhuang</t>
  </si>
  <si>
    <t>Amazon Bay</t>
  </si>
  <si>
    <t>Irvine Island</t>
  </si>
  <si>
    <t>La Guanaca</t>
  </si>
  <si>
    <t>Roy Hill</t>
  </si>
  <si>
    <t>Shine</t>
  </si>
  <si>
    <t>Mount Richardson</t>
  </si>
  <si>
    <t>Riley</t>
  </si>
  <si>
    <t>Mayoko</t>
  </si>
  <si>
    <t>Sebembere</t>
  </si>
  <si>
    <t>Reward</t>
  </si>
  <si>
    <t>Setting Net Lake</t>
  </si>
  <si>
    <t>Caliwingina</t>
  </si>
  <si>
    <t>Mt Forrest</t>
  </si>
  <si>
    <t>Terra</t>
  </si>
  <si>
    <t>Minas Mantos de Cobre</t>
  </si>
  <si>
    <t>Chehel Kureh</t>
  </si>
  <si>
    <t>Macusani Plateau</t>
  </si>
  <si>
    <t>Snow Lake</t>
  </si>
  <si>
    <t>Sichuan Jinguang</t>
  </si>
  <si>
    <t>Beskauga</t>
  </si>
  <si>
    <t>Hellyer</t>
  </si>
  <si>
    <t>Khoemacau</t>
  </si>
  <si>
    <t>Fon</t>
  </si>
  <si>
    <t>Pellapack</t>
  </si>
  <si>
    <t>Halls Creek</t>
  </si>
  <si>
    <t>Longchangren</t>
  </si>
  <si>
    <t>Homeville</t>
  </si>
  <si>
    <t>Rentails</t>
  </si>
  <si>
    <t>Kayad</t>
  </si>
  <si>
    <t>Gaocheng</t>
  </si>
  <si>
    <t>Shebandowan</t>
  </si>
  <si>
    <t>Pine Ridge</t>
  </si>
  <si>
    <t>Midwest Northeast</t>
  </si>
  <si>
    <t>Merceditas</t>
  </si>
  <si>
    <t>El Agareb</t>
  </si>
  <si>
    <t>Xingzhen</t>
  </si>
  <si>
    <t>Don Roman</t>
  </si>
  <si>
    <t>Salinbas - Ardala</t>
  </si>
  <si>
    <t>Yuzhuralnickel</t>
  </si>
  <si>
    <t>Angilak</t>
  </si>
  <si>
    <t>Bom Sucesso</t>
  </si>
  <si>
    <t>Sage Plain</t>
  </si>
  <si>
    <t>Kultuminskoye</t>
  </si>
  <si>
    <t>Lugokanskoye</t>
  </si>
  <si>
    <t>Ban Houayxai</t>
  </si>
  <si>
    <t>Casualidad</t>
  </si>
  <si>
    <t>Trident - Sentinel</t>
  </si>
  <si>
    <t>San Ramon</t>
  </si>
  <si>
    <t>Iisko-Tagulsk</t>
  </si>
  <si>
    <t>Sill Lake</t>
  </si>
  <si>
    <t>Xingjiang</t>
  </si>
  <si>
    <t>Jinshizhang</t>
  </si>
  <si>
    <t>Trpeza</t>
  </si>
  <si>
    <t>Onaman</t>
  </si>
  <si>
    <t>Cinco de Mayo</t>
  </si>
  <si>
    <t>Araguaia</t>
  </si>
  <si>
    <t>Uyuni Salt Flat</t>
  </si>
  <si>
    <t>Salar del Rincon</t>
  </si>
  <si>
    <t>Wonawinta</t>
  </si>
  <si>
    <t>Sams Creek</t>
  </si>
  <si>
    <t>Federation</t>
  </si>
  <si>
    <t>Magogaphate</t>
  </si>
  <si>
    <t>Azuca</t>
  </si>
  <si>
    <t>St Stephen</t>
  </si>
  <si>
    <t>Tuli</t>
  </si>
  <si>
    <t>Congo Mines and Infrastructure Construction</t>
  </si>
  <si>
    <t>Mace</t>
  </si>
  <si>
    <t>Panchi</t>
  </si>
  <si>
    <t>Tamarack</t>
  </si>
  <si>
    <t>Golden Valley</t>
  </si>
  <si>
    <t>Tennant Creek Mineral Field</t>
  </si>
  <si>
    <t>Stavely</t>
  </si>
  <si>
    <t>Miwah</t>
  </si>
  <si>
    <t>Inmaculada</t>
  </si>
  <si>
    <t>Avanti Kitsault</t>
  </si>
  <si>
    <t>Qingfeng Creek</t>
  </si>
  <si>
    <t>Aleinuer</t>
  </si>
  <si>
    <t>Silver Hart</t>
  </si>
  <si>
    <t>Panlong</t>
  </si>
  <si>
    <t>Ilovitza</t>
  </si>
  <si>
    <t>Medicine</t>
  </si>
  <si>
    <t>Bongara</t>
  </si>
  <si>
    <t>Hamersley West</t>
  </si>
  <si>
    <t>Azulcocha West</t>
  </si>
  <si>
    <t>Western Creek</t>
  </si>
  <si>
    <t>Esperanca</t>
  </si>
  <si>
    <t>Bokai</t>
  </si>
  <si>
    <t>Mihuatlan</t>
  </si>
  <si>
    <t>Quinns</t>
  </si>
  <si>
    <t>Haito</t>
  </si>
  <si>
    <t>Ulugan</t>
  </si>
  <si>
    <t>Pilbara Iron</t>
  </si>
  <si>
    <t>Sretenskaya</t>
  </si>
  <si>
    <t>Maslovskoe</t>
  </si>
  <si>
    <t>Ridley</t>
  </si>
  <si>
    <t>Mt Stuart</t>
  </si>
  <si>
    <t>Joyners</t>
  </si>
  <si>
    <t>Dutwa</t>
  </si>
  <si>
    <t>West Henan</t>
  </si>
  <si>
    <t>Farmer Girl</t>
  </si>
  <si>
    <t>Torbyn</t>
  </si>
  <si>
    <t>Eco Ridge</t>
  </si>
  <si>
    <t>Vuruchuaivench</t>
  </si>
  <si>
    <t>Sierra Leone</t>
  </si>
  <si>
    <t>Tonkolili</t>
  </si>
  <si>
    <t>Andorinhas</t>
  </si>
  <si>
    <t>Pampa el Toro Iron Sands</t>
  </si>
  <si>
    <t>Bisie</t>
  </si>
  <si>
    <t>Shimenshan</t>
  </si>
  <si>
    <t>Paulsens East</t>
  </si>
  <si>
    <t>Mt Finnerty</t>
  </si>
  <si>
    <t>Bellary Springs</t>
  </si>
  <si>
    <t>Schefferville DSO</t>
  </si>
  <si>
    <t>Belanovskoye</t>
  </si>
  <si>
    <t>Mt Padbury</t>
  </si>
  <si>
    <t>Western Cluster</t>
  </si>
  <si>
    <t>Copeland</t>
  </si>
  <si>
    <t>Redford</t>
  </si>
  <si>
    <t>Pelusa</t>
  </si>
  <si>
    <t>Ponto Verde</t>
  </si>
  <si>
    <t>Chepica</t>
  </si>
  <si>
    <t>Tarcoola</t>
  </si>
  <si>
    <t>WQ(SB)</t>
  </si>
  <si>
    <t>Willhunt Group</t>
  </si>
  <si>
    <t>Barbara</t>
  </si>
  <si>
    <t>Sentinel</t>
  </si>
  <si>
    <t>SBH Black Shale</t>
  </si>
  <si>
    <t>Degtyarskoye</t>
  </si>
  <si>
    <t>Lincoln Hill-Gold Ridge</t>
  </si>
  <si>
    <t>Dandong</t>
  </si>
  <si>
    <t>Dashimen</t>
  </si>
  <si>
    <t>Cerro Ccopane</t>
  </si>
  <si>
    <t>Gullbridge</t>
  </si>
  <si>
    <t>Santai</t>
  </si>
  <si>
    <t>Bamnia Kalan</t>
  </si>
  <si>
    <t>Jimblebar</t>
  </si>
  <si>
    <t>McPhee Creek</t>
  </si>
  <si>
    <t>Mount Peake</t>
  </si>
  <si>
    <t>Mt Haskin</t>
  </si>
  <si>
    <t>Parker Range</t>
  </si>
  <si>
    <t>Langmuir 2</t>
  </si>
  <si>
    <t>Kamistiatusset</t>
  </si>
  <si>
    <t>North American Lithium</t>
  </si>
  <si>
    <t>Thompson Bros</t>
  </si>
  <si>
    <t>Saint Hyppolyte</t>
  </si>
  <si>
    <t>Romaine River</t>
  </si>
  <si>
    <t>Kokogllave</t>
  </si>
  <si>
    <t>Galeschinskoye</t>
  </si>
  <si>
    <t>Masugnsbyn</t>
  </si>
  <si>
    <t>Nowa Nowa</t>
  </si>
  <si>
    <t>Mt Bevan</t>
  </si>
  <si>
    <t>Jining</t>
  </si>
  <si>
    <t>Wa</t>
  </si>
  <si>
    <t>Wawa-Holdsworth</t>
  </si>
  <si>
    <t>Syrymbet</t>
  </si>
  <si>
    <t>Gold River</t>
  </si>
  <si>
    <t>Zanzui</t>
  </si>
  <si>
    <t>Beaverdell</t>
  </si>
  <si>
    <t>Thabazimbi</t>
  </si>
  <si>
    <t>Rreshen</t>
  </si>
  <si>
    <t>El Gallo Complex</t>
  </si>
  <si>
    <t>El Sol</t>
  </si>
  <si>
    <t>Roper Bar</t>
  </si>
  <si>
    <t>Commonwealth Hill</t>
  </si>
  <si>
    <t>Lofdal</t>
  </si>
  <si>
    <t>Grangesberg</t>
  </si>
  <si>
    <t>Mt Lindsay</t>
  </si>
  <si>
    <t>Gum Flat</t>
  </si>
  <si>
    <t>Mateo</t>
  </si>
  <si>
    <t>Cerro Solo</t>
  </si>
  <si>
    <t>La Corne</t>
  </si>
  <si>
    <t>Bong</t>
  </si>
  <si>
    <t>East Jimblebar</t>
  </si>
  <si>
    <t>BHP Billiton Iron Ore Exploration</t>
  </si>
  <si>
    <t>Sredneye</t>
  </si>
  <si>
    <t>Maiskoye</t>
  </si>
  <si>
    <t>Lazurskoye</t>
  </si>
  <si>
    <t>Itambe</t>
  </si>
  <si>
    <t>Iron Valley</t>
  </si>
  <si>
    <t>Miaree</t>
  </si>
  <si>
    <t>Kabwe Tailings</t>
  </si>
  <si>
    <t>Desa Mirah Kalanaman</t>
  </si>
  <si>
    <t>Mid West</t>
  </si>
  <si>
    <t>Kilong-Olao/Bayosen</t>
  </si>
  <si>
    <t>Davis</t>
  </si>
  <si>
    <t>Mba Delta</t>
  </si>
  <si>
    <t>Attikamagen</t>
  </si>
  <si>
    <t>Hamersley</t>
  </si>
  <si>
    <t>Wadi Sawawin</t>
  </si>
  <si>
    <t>Gordes</t>
  </si>
  <si>
    <t>Hajigak</t>
  </si>
  <si>
    <t>Romang Island</t>
  </si>
  <si>
    <t>Ixtaca</t>
  </si>
  <si>
    <t>Heishan</t>
  </si>
  <si>
    <t>Ronnbacken</t>
  </si>
  <si>
    <t>Magazynskraal</t>
  </si>
  <si>
    <t>Repparfjord</t>
  </si>
  <si>
    <t>Llipa</t>
  </si>
  <si>
    <t>Tete</t>
  </si>
  <si>
    <t>Kangankunde</t>
  </si>
  <si>
    <t>Quimsachata</t>
  </si>
  <si>
    <t>Baja Pacific</t>
  </si>
  <si>
    <t>Lithium Nevada</t>
  </si>
  <si>
    <t>Longnan</t>
  </si>
  <si>
    <t>Kulun Banner</t>
  </si>
  <si>
    <t>Chengde City</t>
  </si>
  <si>
    <t>Lemhi Pass</t>
  </si>
  <si>
    <t>Shuijingshan</t>
  </si>
  <si>
    <t>Dongtong</t>
  </si>
  <si>
    <t>Fusion</t>
  </si>
  <si>
    <t>Zhongyuan</t>
  </si>
  <si>
    <t>Songjiang</t>
  </si>
  <si>
    <t>Anhui</t>
  </si>
  <si>
    <t>Liushutang</t>
  </si>
  <si>
    <t>Cloncurry North</t>
  </si>
  <si>
    <t>Putu</t>
  </si>
  <si>
    <t>Aguas Claras</t>
  </si>
  <si>
    <t>Burracoppin</t>
  </si>
  <si>
    <t>Tongliao</t>
  </si>
  <si>
    <t>El Artillero</t>
  </si>
  <si>
    <t>Borosi</t>
  </si>
  <si>
    <t>Kangaluwi</t>
  </si>
  <si>
    <t>Tubatse</t>
  </si>
  <si>
    <t>Yerecoin</t>
  </si>
  <si>
    <t>Nouchoon</t>
  </si>
  <si>
    <t>Chah Firooz</t>
  </si>
  <si>
    <t>Magnetite Bay</t>
  </si>
  <si>
    <t>Summervale</t>
  </si>
  <si>
    <t>Passabem</t>
  </si>
  <si>
    <t>Laizhou</t>
  </si>
  <si>
    <t>Jadar</t>
  </si>
  <si>
    <t>Chita</t>
  </si>
  <si>
    <t>Lacsa</t>
  </si>
  <si>
    <t>San Julian</t>
  </si>
  <si>
    <t>Nalo Baru</t>
  </si>
  <si>
    <t>Yang Chong</t>
  </si>
  <si>
    <t>Los Bronces Underground</t>
  </si>
  <si>
    <t>Los Bronces Sur</t>
  </si>
  <si>
    <t>El Quevar</t>
  </si>
  <si>
    <t>Qinling Mountains</t>
  </si>
  <si>
    <t>Turmalina</t>
  </si>
  <si>
    <t>Toukhmanuk</t>
  </si>
  <si>
    <t>Kaoko</t>
  </si>
  <si>
    <t>Amizmiz</t>
  </si>
  <si>
    <t>Anisimov Key</t>
  </si>
  <si>
    <t>Kara-Beldyr</t>
  </si>
  <si>
    <t>Deziwa</t>
  </si>
  <si>
    <t>Hulunbuir</t>
  </si>
  <si>
    <t>San Diego</t>
  </si>
  <si>
    <t>Mt Webber DSO</t>
  </si>
  <si>
    <t>Hammerhead</t>
  </si>
  <si>
    <t>Mawson</t>
  </si>
  <si>
    <t>Pavlovskoye</t>
  </si>
  <si>
    <t>Pilares</t>
  </si>
  <si>
    <t>Las Bolas</t>
  </si>
  <si>
    <t>Houyu Moly</t>
  </si>
  <si>
    <t>Baicheng</t>
  </si>
  <si>
    <t>Prairie Downs</t>
  </si>
  <si>
    <t>Uenke Bulak</t>
  </si>
  <si>
    <t>Blackwater</t>
  </si>
  <si>
    <t>Mambetovskaya</t>
  </si>
  <si>
    <t>Rondoni</t>
  </si>
  <si>
    <t>Hazel Creek</t>
  </si>
  <si>
    <t>Pantanillo</t>
  </si>
  <si>
    <t>Lantinen Koillismaa</t>
  </si>
  <si>
    <t>Hebei</t>
  </si>
  <si>
    <t>Las Calandrias</t>
  </si>
  <si>
    <t>Zeus</t>
  </si>
  <si>
    <t>Chifeng Aolunhua</t>
  </si>
  <si>
    <t>Miaoya</t>
  </si>
  <si>
    <t>Nyngan Gilgai</t>
  </si>
  <si>
    <t>Tomtorskoye</t>
  </si>
  <si>
    <t>Kutessay II</t>
  </si>
  <si>
    <t>Dong Pao</t>
  </si>
  <si>
    <t>Mau Xe North and South</t>
  </si>
  <si>
    <t>Askaf</t>
  </si>
  <si>
    <t>Simandou</t>
  </si>
  <si>
    <t>Kalia</t>
  </si>
  <si>
    <t>Nanyang</t>
  </si>
  <si>
    <t>Salar de Olaroz</t>
  </si>
  <si>
    <t>Nueva Esperanza</t>
  </si>
  <si>
    <t>Kizilcaoren</t>
  </si>
  <si>
    <t>Mushgai Khudag</t>
  </si>
  <si>
    <t>Wet Mountains</t>
  </si>
  <si>
    <t>Cordero</t>
  </si>
  <si>
    <t>Radium Hill Tailings</t>
  </si>
  <si>
    <t>Jianghua</t>
  </si>
  <si>
    <t>Tate River</t>
  </si>
  <si>
    <t>Ambadungar</t>
  </si>
  <si>
    <t>Bou Naga</t>
  </si>
  <si>
    <t>Hicks Dome</t>
  </si>
  <si>
    <t>Kalkfeld</t>
  </si>
  <si>
    <t>North Marillana</t>
  </si>
  <si>
    <t>Gakara</t>
  </si>
  <si>
    <t>Morro Dos Seis Lagos</t>
  </si>
  <si>
    <t>Mrima Hill</t>
  </si>
  <si>
    <t>Koodaideri South</t>
  </si>
  <si>
    <t>Ilimaussaq</t>
  </si>
  <si>
    <t>Jabal Hamra</t>
  </si>
  <si>
    <t>Jabal Tawlah</t>
  </si>
  <si>
    <t>Khaldzan-Buregtey</t>
  </si>
  <si>
    <t>Lackner Lake</t>
  </si>
  <si>
    <t>Pajarito Mountain</t>
  </si>
  <si>
    <t>Pilansberg Complex</t>
  </si>
  <si>
    <t>Seligdar</t>
  </si>
  <si>
    <t>Umm al Birak</t>
  </si>
  <si>
    <t>Mineville dumps</t>
  </si>
  <si>
    <t>Alice Springs</t>
  </si>
  <si>
    <t>Chenxian</t>
  </si>
  <si>
    <t>Guidong</t>
  </si>
  <si>
    <t>Zixing</t>
  </si>
  <si>
    <t>Mary Springs</t>
  </si>
  <si>
    <t>Beihai District</t>
  </si>
  <si>
    <t>Brunswick-Altamaha</t>
  </si>
  <si>
    <t>Bear Valley</t>
  </si>
  <si>
    <t>Big Creek</t>
  </si>
  <si>
    <t>Horse Creek</t>
  </si>
  <si>
    <t>Oak Grove</t>
  </si>
  <si>
    <t>Pearsol Creek</t>
  </si>
  <si>
    <t>Ranchi-Purulia</t>
  </si>
  <si>
    <t>Rio Tercero</t>
  </si>
  <si>
    <t>Blackfoot Bridge</t>
  </si>
  <si>
    <t>Caldwell Canyon</t>
  </si>
  <si>
    <t>Yen Phu</t>
  </si>
  <si>
    <t>Muong Hum</t>
  </si>
  <si>
    <t>Steeple Hill</t>
  </si>
  <si>
    <t>Aspen</t>
  </si>
  <si>
    <t>Yunnan Henghao</t>
  </si>
  <si>
    <t>Buckland</t>
  </si>
  <si>
    <t>Mount Marion</t>
  </si>
  <si>
    <t>Xilingol</t>
  </si>
  <si>
    <t>Qian'an</t>
  </si>
  <si>
    <t>Nergui</t>
  </si>
  <si>
    <t>Campo Alegre de Lourdes</t>
  </si>
  <si>
    <t>Laguna Verde Salar</t>
  </si>
  <si>
    <t>Sosnovsky</t>
  </si>
  <si>
    <t>Pacific Iron</t>
  </si>
  <si>
    <t>Cascaronal</t>
  </si>
  <si>
    <t>Esquilache</t>
  </si>
  <si>
    <t>Sardinia Tailings</t>
  </si>
  <si>
    <t>Santanense</t>
  </si>
  <si>
    <t>Serrinha</t>
  </si>
  <si>
    <t>Bon Accord</t>
  </si>
  <si>
    <t>Segalla</t>
  </si>
  <si>
    <t>Hualong</t>
  </si>
  <si>
    <t>Fujia</t>
  </si>
  <si>
    <t>Daling</t>
  </si>
  <si>
    <t>Inner Mongolia</t>
  </si>
  <si>
    <t>Shengligou</t>
  </si>
  <si>
    <t>Macheng</t>
  </si>
  <si>
    <t>Daejon</t>
  </si>
  <si>
    <t>Clear Hills</t>
  </si>
  <si>
    <t>Block 8</t>
  </si>
  <si>
    <t>Bamashigou</t>
  </si>
  <si>
    <t>Caofanggou</t>
  </si>
  <si>
    <t>Xiwu Qi</t>
  </si>
  <si>
    <t>Wuchangping</t>
  </si>
  <si>
    <t>Victory Bore</t>
  </si>
  <si>
    <t>Fox Creek</t>
  </si>
  <si>
    <t>Rose</t>
  </si>
  <si>
    <t>Norra Karr</t>
  </si>
  <si>
    <t>Karibib</t>
  </si>
  <si>
    <t>Cerro de Pasco Tailings</t>
  </si>
  <si>
    <t>Roper River</t>
  </si>
  <si>
    <t>Columbus</t>
  </si>
  <si>
    <t>Eurilla</t>
  </si>
  <si>
    <t>Eerste Regt</t>
  </si>
  <si>
    <t>Government Ground</t>
  </si>
  <si>
    <t>Boundary</t>
  </si>
  <si>
    <t>Terronera</t>
  </si>
  <si>
    <t>Bailadila 13</t>
  </si>
  <si>
    <t>Vetas</t>
  </si>
  <si>
    <t>Muiane</t>
  </si>
  <si>
    <t>Baicao</t>
  </si>
  <si>
    <t>Yangqueqing</t>
  </si>
  <si>
    <t>Cizhuqing</t>
  </si>
  <si>
    <t>Huishan</t>
  </si>
  <si>
    <t>Eramen Zambales</t>
  </si>
  <si>
    <t>Rana</t>
  </si>
  <si>
    <t>Ana Paula</t>
  </si>
  <si>
    <t>Mount Dundas</t>
  </si>
  <si>
    <t>Daliang</t>
  </si>
  <si>
    <t>Tavai</t>
  </si>
  <si>
    <t>Hawkwood</t>
  </si>
  <si>
    <t>Clay-Howells</t>
  </si>
  <si>
    <t>Pumpi</t>
  </si>
  <si>
    <t>Moblan</t>
  </si>
  <si>
    <t>Salar de Salinas Grandes</t>
  </si>
  <si>
    <t>Oijarvi</t>
  </si>
  <si>
    <t>Wuji</t>
  </si>
  <si>
    <t>San Luis del Cordero</t>
  </si>
  <si>
    <t>Lamphun</t>
  </si>
  <si>
    <t>Tharsis</t>
  </si>
  <si>
    <t>Mt Isa</t>
  </si>
  <si>
    <t>Taganaan</t>
  </si>
  <si>
    <t>South Dinagat</t>
  </si>
  <si>
    <t>Erzberg</t>
  </si>
  <si>
    <t>Cook Lake</t>
  </si>
  <si>
    <t>Minas Chanca</t>
  </si>
  <si>
    <t>Yarumalito</t>
  </si>
  <si>
    <t>Xiushuihe</t>
  </si>
  <si>
    <t>Bear</t>
  </si>
  <si>
    <t>Escobal</t>
  </si>
  <si>
    <t>Hawsons</t>
  </si>
  <si>
    <t>Mount Alexander</t>
  </si>
  <si>
    <t>Daolundabei</t>
  </si>
  <si>
    <t>Kimba Gap</t>
  </si>
  <si>
    <t>Iron Bridge</t>
  </si>
  <si>
    <t>Western Hub</t>
  </si>
  <si>
    <t>Ecaille C</t>
  </si>
  <si>
    <t>Hallman-Beam</t>
  </si>
  <si>
    <t>Sal de Vida</t>
  </si>
  <si>
    <t>Salar del Hombre Muerto</t>
  </si>
  <si>
    <t>Keliber</t>
  </si>
  <si>
    <t>Shavazsai</t>
  </si>
  <si>
    <t>Diamond Creek</t>
  </si>
  <si>
    <t>Cauchari-Olaroz</t>
  </si>
  <si>
    <t>Avima</t>
  </si>
  <si>
    <t>Sal de los Angeles</t>
  </si>
  <si>
    <t>Luanshya</t>
  </si>
  <si>
    <t>Chapadao</t>
  </si>
  <si>
    <t>Ogden</t>
  </si>
  <si>
    <t>Potash</t>
  </si>
  <si>
    <t>Green Energy</t>
  </si>
  <si>
    <t>Kestanelik</t>
  </si>
  <si>
    <t>Piaui</t>
  </si>
  <si>
    <t>Ngalia Regional</t>
  </si>
  <si>
    <t>Shapingou</t>
  </si>
  <si>
    <t>Kureisko-Gorbiachinskaya</t>
  </si>
  <si>
    <t>Kulymbinskaya</t>
  </si>
  <si>
    <t>Monty</t>
  </si>
  <si>
    <t>Mollakara</t>
  </si>
  <si>
    <t>Rodeo de Los Molles</t>
  </si>
  <si>
    <t>Don Jaime</t>
  </si>
  <si>
    <t>Phonsavan</t>
  </si>
  <si>
    <t>Al Hamurah</t>
  </si>
  <si>
    <t>Qingxing</t>
  </si>
  <si>
    <t>Atlantis II Deeps</t>
  </si>
  <si>
    <t>Gunnison</t>
  </si>
  <si>
    <t>Stonepark</t>
  </si>
  <si>
    <t>Root Lake</t>
  </si>
  <si>
    <t>Crevier</t>
  </si>
  <si>
    <t>Yandicoogina South</t>
  </si>
  <si>
    <t>Johnston Range</t>
  </si>
  <si>
    <t>Jambreiro</t>
  </si>
  <si>
    <t>Yamansu</t>
  </si>
  <si>
    <t>Xinyuan</t>
  </si>
  <si>
    <t>Zhaha Luo Sverdlovsk</t>
  </si>
  <si>
    <t>Zakharovskoye</t>
  </si>
  <si>
    <t>Boulsa</t>
  </si>
  <si>
    <t>Gicik</t>
  </si>
  <si>
    <t>Xiasai Yindou</t>
  </si>
  <si>
    <t>La Cigarra</t>
  </si>
  <si>
    <t>Chingola Dumps</t>
  </si>
  <si>
    <t>Deerhorn</t>
  </si>
  <si>
    <t>Shiyela</t>
  </si>
  <si>
    <t>Nkout</t>
  </si>
  <si>
    <t>Emery</t>
  </si>
  <si>
    <t>Tucano</t>
  </si>
  <si>
    <t>Klaza</t>
  </si>
  <si>
    <t>Pena Colorada</t>
  </si>
  <si>
    <t>Las Truchas</t>
  </si>
  <si>
    <t>Arizona</t>
  </si>
  <si>
    <t>Ashram</t>
  </si>
  <si>
    <t>Julienne Lake</t>
  </si>
  <si>
    <t>Olary Creek</t>
  </si>
  <si>
    <t>Silver Range</t>
  </si>
  <si>
    <t>Tebessa</t>
  </si>
  <si>
    <t>Bosnia &amp; Herzegovina</t>
  </si>
  <si>
    <t>Prijedor</t>
  </si>
  <si>
    <t>Tantalus</t>
  </si>
  <si>
    <t>Al Masane</t>
  </si>
  <si>
    <t>Maoling</t>
  </si>
  <si>
    <t>Vyasankere</t>
  </si>
  <si>
    <t>Corunna Downs</t>
  </si>
  <si>
    <t>Olcha</t>
  </si>
  <si>
    <t>Timah Offshore</t>
  </si>
  <si>
    <t>Musset Lake</t>
  </si>
  <si>
    <t>Dong Feng Lin</t>
  </si>
  <si>
    <t>Planalto Piauí</t>
  </si>
  <si>
    <t>Colomi</t>
  </si>
  <si>
    <t>Uruguay</t>
  </si>
  <si>
    <t>Zapucay</t>
  </si>
  <si>
    <t>Snake River</t>
  </si>
  <si>
    <t>Roger</t>
  </si>
  <si>
    <t>Qian Echong</t>
  </si>
  <si>
    <t>Kumarina</t>
  </si>
  <si>
    <t>No 6 Malo-Tagulskoye</t>
  </si>
  <si>
    <t>Xique Xique</t>
  </si>
  <si>
    <t>Tocopilla Beach</t>
  </si>
  <si>
    <t>Benxi City</t>
  </si>
  <si>
    <t>Rambler</t>
  </si>
  <si>
    <t>Aucu</t>
  </si>
  <si>
    <t>Cashmere Downs</t>
  </si>
  <si>
    <t>Taliabu</t>
  </si>
  <si>
    <t>Byro</t>
  </si>
  <si>
    <t>Maldorky</t>
  </si>
  <si>
    <t>Veremo</t>
  </si>
  <si>
    <t>Decar</t>
  </si>
  <si>
    <t>Greystone</t>
  </si>
  <si>
    <t>Browns Range</t>
  </si>
  <si>
    <t>Red Wine</t>
  </si>
  <si>
    <t>Trairao</t>
  </si>
  <si>
    <t>Oyut Ovoo</t>
  </si>
  <si>
    <t>Madrugador</t>
  </si>
  <si>
    <t>El Faique</t>
  </si>
  <si>
    <t>Langtry</t>
  </si>
  <si>
    <t>Sleepover</t>
  </si>
  <si>
    <t>Nivloc</t>
  </si>
  <si>
    <t>Kainmyvaam</t>
  </si>
  <si>
    <t>Narsiin Khundlen</t>
  </si>
  <si>
    <t>La Mina</t>
  </si>
  <si>
    <t>Taronga</t>
  </si>
  <si>
    <t>Luisha South</t>
  </si>
  <si>
    <t>Mt Desmond</t>
  </si>
  <si>
    <t>Jacomynspan</t>
  </si>
  <si>
    <t>Rajapalot</t>
  </si>
  <si>
    <t>Mt Dove</t>
  </si>
  <si>
    <t>Hakkari</t>
  </si>
  <si>
    <t>Masjed Daqi</t>
  </si>
  <si>
    <t>Xitian</t>
  </si>
  <si>
    <t>Debao</t>
  </si>
  <si>
    <t>Manantiales</t>
  </si>
  <si>
    <t>Biliyagu</t>
  </si>
  <si>
    <t>Zanthus</t>
  </si>
  <si>
    <t>BYP</t>
  </si>
  <si>
    <t>Mallay</t>
  </si>
  <si>
    <t>Zoro 1</t>
  </si>
  <si>
    <t>Gallinas Mountains</t>
  </si>
  <si>
    <t>Altia</t>
  </si>
  <si>
    <t>Kounrad Dump</t>
  </si>
  <si>
    <t>Handgait</t>
  </si>
  <si>
    <t>Liger</t>
  </si>
  <si>
    <t>Kwyjibo</t>
  </si>
  <si>
    <t>Wyloo</t>
  </si>
  <si>
    <t>Langyashan</t>
  </si>
  <si>
    <t>Qibao</t>
  </si>
  <si>
    <t>Dabao</t>
  </si>
  <si>
    <t>Wuming</t>
  </si>
  <si>
    <t>Zhongdian</t>
  </si>
  <si>
    <t>Chayama</t>
  </si>
  <si>
    <t>Sunan</t>
  </si>
  <si>
    <t>Zhangjiachuan</t>
  </si>
  <si>
    <t>Tuquan</t>
  </si>
  <si>
    <t>Qinshi Houqiling</t>
  </si>
  <si>
    <t>Gaoan</t>
  </si>
  <si>
    <t>Jinman</t>
  </si>
  <si>
    <t>Lueyang</t>
  </si>
  <si>
    <t>Shouwangwen</t>
  </si>
  <si>
    <t>Gergarub</t>
  </si>
  <si>
    <t>Star Mountains</t>
  </si>
  <si>
    <t>Bajta</t>
  </si>
  <si>
    <t>Ganeshpur</t>
  </si>
  <si>
    <t>Sonora</t>
  </si>
  <si>
    <t>Oonah</t>
  </si>
  <si>
    <t>Jalisco</t>
  </si>
  <si>
    <t>Snezhinka</t>
  </si>
  <si>
    <t>Galinge</t>
  </si>
  <si>
    <t>Wynyard</t>
  </si>
  <si>
    <t>Lingshui</t>
  </si>
  <si>
    <t>Harvest</t>
  </si>
  <si>
    <t>Irmin</t>
  </si>
  <si>
    <t>Batero-Quinchia</t>
  </si>
  <si>
    <t>Guadalupe</t>
  </si>
  <si>
    <t>Wolfsberg</t>
  </si>
  <si>
    <t>Shalipayco</t>
  </si>
  <si>
    <t>Ringarooma Bay</t>
  </si>
  <si>
    <t>Chloride</t>
  </si>
  <si>
    <t>Namiquipa</t>
  </si>
  <si>
    <t>Damao Qi</t>
  </si>
  <si>
    <t>Nanling</t>
  </si>
  <si>
    <t>Ningdu Taiyu</t>
  </si>
  <si>
    <t>Lamelee</t>
  </si>
  <si>
    <t>Tuba Kain</t>
  </si>
  <si>
    <t>La Virginia</t>
  </si>
  <si>
    <t>Platreef</t>
  </si>
  <si>
    <t>Lake St Joseph</t>
  </si>
  <si>
    <t>Dangxiongcuo</t>
  </si>
  <si>
    <t>Muji</t>
  </si>
  <si>
    <t>Newconex</t>
  </si>
  <si>
    <t>Landome</t>
  </si>
  <si>
    <t>La Americana</t>
  </si>
  <si>
    <t>Pick Lake/Winston Lake</t>
  </si>
  <si>
    <t>Zhabuye</t>
  </si>
  <si>
    <t>West Taijinair</t>
  </si>
  <si>
    <t>East Taijinair</t>
  </si>
  <si>
    <t>Koralpa</t>
  </si>
  <si>
    <t>Chaerhan Lake</t>
  </si>
  <si>
    <t>Maerkang</t>
  </si>
  <si>
    <t>Gajika</t>
  </si>
  <si>
    <t>Daoxian</t>
  </si>
  <si>
    <t>Vila Oito</t>
  </si>
  <si>
    <t>Peterlumbo</t>
  </si>
  <si>
    <t>Port Hope Simpson</t>
  </si>
  <si>
    <t>Otanmaki</t>
  </si>
  <si>
    <t>Bending Lake Iron</t>
  </si>
  <si>
    <t>Piavitsa</t>
  </si>
  <si>
    <t>Eulogie</t>
  </si>
  <si>
    <t>La Joya</t>
  </si>
  <si>
    <t>Elnichnoe</t>
  </si>
  <si>
    <t>Arroyo Seco</t>
  </si>
  <si>
    <t>Godslith</t>
  </si>
  <si>
    <t>Shymanivske</t>
  </si>
  <si>
    <t>Wonogiri</t>
  </si>
  <si>
    <t>Lupoto</t>
  </si>
  <si>
    <t>Charley Creek</t>
  </si>
  <si>
    <t>Elang-Dodo</t>
  </si>
  <si>
    <t>Mungana</t>
  </si>
  <si>
    <t>Forecariah</t>
  </si>
  <si>
    <t>Oropesa</t>
  </si>
  <si>
    <t>Nx Uno</t>
  </si>
  <si>
    <t>Olza</t>
  </si>
  <si>
    <t>Halzan-Buregtei</t>
  </si>
  <si>
    <t>Tshukudu</t>
  </si>
  <si>
    <t>Maricunga</t>
  </si>
  <si>
    <t>Booysendal South</t>
  </si>
  <si>
    <t>Taft Complex</t>
  </si>
  <si>
    <t>Cerro Puagjanca</t>
  </si>
  <si>
    <t>Alag Bayan</t>
  </si>
  <si>
    <t>Yongchang</t>
  </si>
  <si>
    <t>Dechang Mainland Cao</t>
  </si>
  <si>
    <t>Youkou</t>
  </si>
  <si>
    <t>Separation Rapids</t>
  </si>
  <si>
    <t>Aletai</t>
  </si>
  <si>
    <t>TV Tower</t>
  </si>
  <si>
    <t>Red Hills</t>
  </si>
  <si>
    <t>Huampar</t>
  </si>
  <si>
    <t>Block 5</t>
  </si>
  <si>
    <t>Dadi</t>
  </si>
  <si>
    <t>Gowganda</t>
  </si>
  <si>
    <t>Yuncai</t>
  </si>
  <si>
    <t>Xiaohongshan</t>
  </si>
  <si>
    <t>Dolly Varden</t>
  </si>
  <si>
    <t>Aley</t>
  </si>
  <si>
    <t>Zebediela</t>
  </si>
  <si>
    <t>KSK</t>
  </si>
  <si>
    <t>Acerias Paz del Rio</t>
  </si>
  <si>
    <t>Altan Tsagaan Ovoo</t>
  </si>
  <si>
    <t>Agaskyrskoye</t>
  </si>
  <si>
    <t>Selenge</t>
  </si>
  <si>
    <t>Xiaxishan</t>
  </si>
  <si>
    <t>Herbert Glacier</t>
  </si>
  <si>
    <t>Silver King</t>
  </si>
  <si>
    <t>Lavergne-Springer</t>
  </si>
  <si>
    <t>Villebon</t>
  </si>
  <si>
    <t>Keweenaw</t>
  </si>
  <si>
    <t>Butcherbird</t>
  </si>
  <si>
    <t>Gema</t>
  </si>
  <si>
    <t>El Tigre</t>
  </si>
  <si>
    <t>Tovaku</t>
  </si>
  <si>
    <t>Sri Jaya</t>
  </si>
  <si>
    <t>Keno-Lightning</t>
  </si>
  <si>
    <t>Birgildinsky</t>
  </si>
  <si>
    <t>Belcher</t>
  </si>
  <si>
    <t>Ungava Bay</t>
  </si>
  <si>
    <t>Maba</t>
  </si>
  <si>
    <t>Georgia Lake</t>
  </si>
  <si>
    <t>Inde</t>
  </si>
  <si>
    <t>Callejon Blanco and Buenavista</t>
  </si>
  <si>
    <t>Mt Philp</t>
  </si>
  <si>
    <t>Chita Valley</t>
  </si>
  <si>
    <t>Hudehe</t>
  </si>
  <si>
    <t>Snaefell</t>
  </si>
  <si>
    <t>Churchill</t>
  </si>
  <si>
    <t>Die Hardy Range</t>
  </si>
  <si>
    <t>Dashanshu Section</t>
  </si>
  <si>
    <t>Lannavaara</t>
  </si>
  <si>
    <t>Cobre Magnetite Stockpile</t>
  </si>
  <si>
    <t>Khundii</t>
  </si>
  <si>
    <t>PT Yiwan</t>
  </si>
  <si>
    <t>Duck Creek</t>
  </si>
  <si>
    <t>Jeannie River</t>
  </si>
  <si>
    <t>Gottesberg</t>
  </si>
  <si>
    <t>Harper South</t>
  </si>
  <si>
    <t>Hollandaire</t>
  </si>
  <si>
    <t>Narsyn Hundlun</t>
  </si>
  <si>
    <t>Aston Bay</t>
  </si>
  <si>
    <t>South Taranaki Bight</t>
  </si>
  <si>
    <t>Legacy</t>
  </si>
  <si>
    <t>Jiboia</t>
  </si>
  <si>
    <t>Gemma Verde</t>
  </si>
  <si>
    <t>Indian Mountain</t>
  </si>
  <si>
    <t>Nanmu</t>
  </si>
  <si>
    <t>Raigan</t>
  </si>
  <si>
    <t>Koksai</t>
  </si>
  <si>
    <t>Koktenkol</t>
  </si>
  <si>
    <t>Koh-e-Daleel</t>
  </si>
  <si>
    <t>Koke</t>
  </si>
  <si>
    <t>Tivani</t>
  </si>
  <si>
    <t>Jonpol</t>
  </si>
  <si>
    <t>Shalgiya</t>
  </si>
  <si>
    <t>Ophthalmia</t>
  </si>
  <si>
    <t>Moolyella</t>
  </si>
  <si>
    <t>Pavian Trend</t>
  </si>
  <si>
    <t>Morck’s Well Iron Ore</t>
  </si>
  <si>
    <t>Mt Manning</t>
  </si>
  <si>
    <t>Weiye</t>
  </si>
  <si>
    <t>Xiluvo</t>
  </si>
  <si>
    <t>Shizishan</t>
  </si>
  <si>
    <t>Mayoko-Moussondji</t>
  </si>
  <si>
    <t>Lake Ste-Anne</t>
  </si>
  <si>
    <t>Vista Hermosa</t>
  </si>
  <si>
    <t>Longmenchang</t>
  </si>
  <si>
    <t>Lac Ritchie Taconite</t>
  </si>
  <si>
    <t>Block 103</t>
  </si>
  <si>
    <t>Aoniu</t>
  </si>
  <si>
    <t>Maogong</t>
  </si>
  <si>
    <t>Xingzhou</t>
  </si>
  <si>
    <t>Benxi</t>
  </si>
  <si>
    <t>Salar de Cauchari</t>
  </si>
  <si>
    <t>E'ma Mining</t>
  </si>
  <si>
    <t>Ereeny</t>
  </si>
  <si>
    <t>Malelane</t>
  </si>
  <si>
    <t>Cerro Rojo</t>
  </si>
  <si>
    <t>St-Honore</t>
  </si>
  <si>
    <t>Bagla Hills</t>
  </si>
  <si>
    <t>Mengzhou</t>
  </si>
  <si>
    <t>Haibaodang</t>
  </si>
  <si>
    <t>Dakuangshan</t>
  </si>
  <si>
    <t>Hematite Lake</t>
  </si>
  <si>
    <t>Shtokverkovy</t>
  </si>
  <si>
    <t>Baimskaya</t>
  </si>
  <si>
    <t>Eruu Gol</t>
  </si>
  <si>
    <t>Maitland River</t>
  </si>
  <si>
    <t>Lomonosovskoye</t>
  </si>
  <si>
    <t>Juina</t>
  </si>
  <si>
    <t>Sutamsky</t>
  </si>
  <si>
    <t>Sivaglinsky</t>
  </si>
  <si>
    <t>Noche Buena</t>
  </si>
  <si>
    <t>Touro</t>
  </si>
  <si>
    <t>Lodestone</t>
  </si>
  <si>
    <t>Mandal Moly</t>
  </si>
  <si>
    <t>Cascabel</t>
  </si>
  <si>
    <t>Telimele</t>
  </si>
  <si>
    <t>Perenjori</t>
  </si>
  <si>
    <t>Spasskaya</t>
  </si>
  <si>
    <t>Bauba</t>
  </si>
  <si>
    <t>Manzanillas</t>
  </si>
  <si>
    <t>Leones</t>
  </si>
  <si>
    <t>Sheini Hills</t>
  </si>
  <si>
    <t>El Barqueno</t>
  </si>
  <si>
    <t>Agbaja</t>
  </si>
  <si>
    <t>Burra</t>
  </si>
  <si>
    <t>Tuktu</t>
  </si>
  <si>
    <t>Iron Glen</t>
  </si>
  <si>
    <t>Puquios</t>
  </si>
  <si>
    <t>Nonnenwerth</t>
  </si>
  <si>
    <t>Ajabanoko</t>
  </si>
  <si>
    <t>Chokochoko</t>
  </si>
  <si>
    <t>Koton-Karfi</t>
  </si>
  <si>
    <t>Lamba</t>
  </si>
  <si>
    <t>Gidan Buzu</t>
  </si>
  <si>
    <t>Gyaza</t>
  </si>
  <si>
    <t>Yarraloola</t>
  </si>
  <si>
    <t>Ayones</t>
  </si>
  <si>
    <t>Taghawlor</t>
  </si>
  <si>
    <t>Goalink</t>
  </si>
  <si>
    <t>Melville Bay</t>
  </si>
  <si>
    <t>Giffen Well</t>
  </si>
  <si>
    <t>Rosita</t>
  </si>
  <si>
    <t>Chingola Tailings</t>
  </si>
  <si>
    <t>Morro do Pilar</t>
  </si>
  <si>
    <t>Xaudum</t>
  </si>
  <si>
    <t>Vortex</t>
  </si>
  <si>
    <t>Ferradura</t>
  </si>
  <si>
    <t>Planalto Piaui</t>
  </si>
  <si>
    <t>Curionopolis</t>
  </si>
  <si>
    <t>Marianas</t>
  </si>
  <si>
    <t>Rehboth</t>
  </si>
  <si>
    <t>Mine Canyon</t>
  </si>
  <si>
    <t>Hrazdan</t>
  </si>
  <si>
    <t>Alaigyr</t>
  </si>
  <si>
    <t>Arhada</t>
  </si>
  <si>
    <t>Yanjiazhuang</t>
  </si>
  <si>
    <t>Parral Tailings</t>
  </si>
  <si>
    <t>Martison</t>
  </si>
  <si>
    <t>Xinzhuang</t>
  </si>
  <si>
    <t>Binga</t>
  </si>
  <si>
    <t>Ghatkuri</t>
  </si>
  <si>
    <t>Conjecture</t>
  </si>
  <si>
    <t>Isortoq</t>
  </si>
  <si>
    <t>Innawalley Pool</t>
  </si>
  <si>
    <t>Farquhar</t>
  </si>
  <si>
    <t>Mayurbhanj</t>
  </si>
  <si>
    <t>Voronezh</t>
  </si>
  <si>
    <t>Nkombwa Hill</t>
  </si>
  <si>
    <t>Morro Escuro</t>
  </si>
  <si>
    <t>Lupa</t>
  </si>
  <si>
    <t>Eloise Exploration Area</t>
  </si>
  <si>
    <t>Stellar</t>
  </si>
  <si>
    <t>Tonga</t>
  </si>
  <si>
    <t>Clarion-Clipperton Zone</t>
  </si>
  <si>
    <t>Ntem</t>
  </si>
  <si>
    <t>Silverstone</t>
  </si>
  <si>
    <t>Perault Lake</t>
  </si>
  <si>
    <t>Bomi South</t>
  </si>
  <si>
    <t>Nukudamu</t>
  </si>
  <si>
    <t>Himmetdede</t>
  </si>
  <si>
    <t>Mabilo</t>
  </si>
  <si>
    <t>Tamunier</t>
  </si>
  <si>
    <t>Oroyek</t>
  </si>
  <si>
    <t>Aurum</t>
  </si>
  <si>
    <t>Bluebell</t>
  </si>
  <si>
    <t>Slivovo</t>
  </si>
  <si>
    <t>Grants</t>
  </si>
  <si>
    <t>Nabeba</t>
  </si>
  <si>
    <t>Hod Maden</t>
  </si>
  <si>
    <t>Gabbs</t>
  </si>
  <si>
    <t>Manh Choh</t>
  </si>
  <si>
    <t>Howells Lake</t>
  </si>
  <si>
    <t>Howells River North</t>
  </si>
  <si>
    <t>Zulu</t>
  </si>
  <si>
    <t>Sirmac</t>
  </si>
  <si>
    <t>Mofe Creek</t>
  </si>
  <si>
    <t>Petrovskoye</t>
  </si>
  <si>
    <t>Red Cap</t>
  </si>
  <si>
    <t>Canavial</t>
  </si>
  <si>
    <t>Block 14</t>
  </si>
  <si>
    <t>Paperbark</t>
  </si>
  <si>
    <t>Synklina Grodziecka</t>
  </si>
  <si>
    <t>Southern Cross Bore</t>
  </si>
  <si>
    <t>Sheps Lake</t>
  </si>
  <si>
    <t>Kumina Creek</t>
  </si>
  <si>
    <t>Kou Sa</t>
  </si>
  <si>
    <t>Herberton</t>
  </si>
  <si>
    <t>Black Horse</t>
  </si>
  <si>
    <t>Cehegin</t>
  </si>
  <si>
    <t>Lugovoye</t>
  </si>
  <si>
    <t>Belskoye</t>
  </si>
  <si>
    <t>Xiari Hamu</t>
  </si>
  <si>
    <t>Redmoor</t>
  </si>
  <si>
    <t>Djadom</t>
  </si>
  <si>
    <t>Shikila</t>
  </si>
  <si>
    <t>Blanco Y Negro</t>
  </si>
  <si>
    <t>IGP</t>
  </si>
  <si>
    <t>Nyidinghu</t>
  </si>
  <si>
    <t>Sobolinoye</t>
  </si>
  <si>
    <t>Frank W Lewis</t>
  </si>
  <si>
    <t>Kopalinskoye</t>
  </si>
  <si>
    <t>Greenvale</t>
  </si>
  <si>
    <t>Minami Tori Shima</t>
  </si>
  <si>
    <t>Aqibaotu</t>
  </si>
  <si>
    <t>Yalgoo</t>
  </si>
  <si>
    <t>Tahuehueto</t>
  </si>
  <si>
    <t>Dar Alou</t>
  </si>
  <si>
    <t>Yalyirimbi</t>
  </si>
  <si>
    <t>Katerich</t>
  </si>
  <si>
    <t>Panda Hill</t>
  </si>
  <si>
    <t>Cleveland</t>
  </si>
  <si>
    <t>Mount Hardy</t>
  </si>
  <si>
    <t>North ROK</t>
  </si>
  <si>
    <t>Caravel</t>
  </si>
  <si>
    <t>Slick Rock</t>
  </si>
  <si>
    <t>Chah Mesi</t>
  </si>
  <si>
    <t>Sandra-Escobar</t>
  </si>
  <si>
    <t>Yili River Valley</t>
  </si>
  <si>
    <t>Cascaminas</t>
  </si>
  <si>
    <t>Sayaatoc</t>
  </si>
  <si>
    <t>Salares Norte</t>
  </si>
  <si>
    <t>Oggero</t>
  </si>
  <si>
    <t>Oberon</t>
  </si>
  <si>
    <t>Adyabo</t>
  </si>
  <si>
    <t>Avalon</t>
  </si>
  <si>
    <t>Penguin Lake</t>
  </si>
  <si>
    <t>Candonga</t>
  </si>
  <si>
    <t>Sogut</t>
  </si>
  <si>
    <t>Kubaslar</t>
  </si>
  <si>
    <t>Kiratli</t>
  </si>
  <si>
    <t>Elizabeth</t>
  </si>
  <si>
    <t>Rocksteady</t>
  </si>
  <si>
    <t>Ludvika</t>
  </si>
  <si>
    <t>Vittangi</t>
  </si>
  <si>
    <t>Graphite</t>
  </si>
  <si>
    <t>M2-Smith</t>
  </si>
  <si>
    <t>Ouro Paz</t>
  </si>
  <si>
    <t>Palma</t>
  </si>
  <si>
    <t>Treliver Manor Farm</t>
  </si>
  <si>
    <t>Pyrkakay</t>
  </si>
  <si>
    <t>Westerzgebirge</t>
  </si>
  <si>
    <t>Bofedal II</t>
  </si>
  <si>
    <t>Ferensola</t>
  </si>
  <si>
    <t>Marble Hall</t>
  </si>
  <si>
    <t>Neavesville</t>
  </si>
  <si>
    <t>Eastside</t>
  </si>
  <si>
    <t>Korella Bore</t>
  </si>
  <si>
    <t>Storkwitz</t>
  </si>
  <si>
    <t>Tabba Tabba</t>
  </si>
  <si>
    <t>Don Eduardo</t>
  </si>
  <si>
    <t>Mont Sorcier</t>
  </si>
  <si>
    <t>Oortsog Ovoo</t>
  </si>
  <si>
    <t>Millennium</t>
  </si>
  <si>
    <t>Turgeon</t>
  </si>
  <si>
    <t>Gorno</t>
  </si>
  <si>
    <t>Regal</t>
  </si>
  <si>
    <t>Miralga Creek</t>
  </si>
  <si>
    <t>Haykota</t>
  </si>
  <si>
    <t>Horne 5</t>
  </si>
  <si>
    <t>Gediktepe</t>
  </si>
  <si>
    <t>Ozango</t>
  </si>
  <si>
    <t>Koksay</t>
  </si>
  <si>
    <t>Nowthanna</t>
  </si>
  <si>
    <t>Wulugentashi</t>
  </si>
  <si>
    <t>Silver Mine</t>
  </si>
  <si>
    <t>KSL</t>
  </si>
  <si>
    <t>Aslantepe</t>
  </si>
  <si>
    <t>Tharisa</t>
  </si>
  <si>
    <t>Elliot Lake</t>
  </si>
  <si>
    <t>Turner River Base Metals</t>
  </si>
  <si>
    <t>Samalayuca</t>
  </si>
  <si>
    <t>Rapasaari</t>
  </si>
  <si>
    <t>B-26</t>
  </si>
  <si>
    <t>Taiji Yingzi</t>
  </si>
  <si>
    <t>Hickman</t>
  </si>
  <si>
    <t>Warrawanda</t>
  </si>
  <si>
    <t>Bonya</t>
  </si>
  <si>
    <t>Sanaga</t>
  </si>
  <si>
    <t>Valtreixal</t>
  </si>
  <si>
    <t>Sincora</t>
  </si>
  <si>
    <t>Marimaca</t>
  </si>
  <si>
    <t>Shangma</t>
  </si>
  <si>
    <t>Chinapintza</t>
  </si>
  <si>
    <t>Tambomayo</t>
  </si>
  <si>
    <t>Kiskama</t>
  </si>
  <si>
    <t>Cuenca Centenario-Ratones</t>
  </si>
  <si>
    <t>Copper Butte</t>
  </si>
  <si>
    <t>Camyurt</t>
  </si>
  <si>
    <t>Kirazli</t>
  </si>
  <si>
    <t>La Libertad Tailings</t>
  </si>
  <si>
    <t>Pinargozu</t>
  </si>
  <si>
    <t>Vendome</t>
  </si>
  <si>
    <t>Mina Charay</t>
  </si>
  <si>
    <t>Ilmenite</t>
  </si>
  <si>
    <t>Whitianga</t>
  </si>
  <si>
    <t>Dolphin</t>
  </si>
  <si>
    <t>Mt Mulgine</t>
  </si>
  <si>
    <t>White Rock</t>
  </si>
  <si>
    <t>Weld Range</t>
  </si>
  <si>
    <t>Denton-Rawhide</t>
  </si>
  <si>
    <t>Australian Vanadium Project</t>
  </si>
  <si>
    <t>Donald</t>
  </si>
  <si>
    <t>North Stradbroke</t>
  </si>
  <si>
    <t>Medcalf</t>
  </si>
  <si>
    <t>Groote Eylandt</t>
  </si>
  <si>
    <t>Gove</t>
  </si>
  <si>
    <t>Akonolinga</t>
  </si>
  <si>
    <t>Heavy Mineral Sands</t>
  </si>
  <si>
    <t>Tiwest</t>
  </si>
  <si>
    <t>Uley</t>
  </si>
  <si>
    <t>Mindarie</t>
  </si>
  <si>
    <t>Woodie Woodie</t>
  </si>
  <si>
    <t>Mesa</t>
  </si>
  <si>
    <t>Richards Bay</t>
  </si>
  <si>
    <t>Richmond River</t>
  </si>
  <si>
    <t>Ravenswood</t>
  </si>
  <si>
    <t>Bolnisi</t>
  </si>
  <si>
    <t>Mitchell Plateau</t>
  </si>
  <si>
    <t>Cape Bougainville</t>
  </si>
  <si>
    <t>Lac Allard</t>
  </si>
  <si>
    <t>QMM</t>
  </si>
  <si>
    <t>Goondicum</t>
  </si>
  <si>
    <t>Hawks Nest</t>
  </si>
  <si>
    <t>Moma</t>
  </si>
  <si>
    <t>Coburn</t>
  </si>
  <si>
    <t>Zircon</t>
  </si>
  <si>
    <t>MRN</t>
  </si>
  <si>
    <t>Moebase</t>
  </si>
  <si>
    <t>Kahnooj</t>
  </si>
  <si>
    <t>Earaheedy</t>
  </si>
  <si>
    <t>Lejano</t>
  </si>
  <si>
    <t>Namakwa</t>
  </si>
  <si>
    <t>Unaly Hill</t>
  </si>
  <si>
    <t>WIM 150</t>
  </si>
  <si>
    <t>Xolobeni</t>
  </si>
  <si>
    <t>Tormin</t>
  </si>
  <si>
    <t>Keysbrook</t>
  </si>
  <si>
    <t>Lang Lake</t>
  </si>
  <si>
    <t>Pipestone Lake</t>
  </si>
  <si>
    <t>Midrim</t>
  </si>
  <si>
    <t>Cantung</t>
  </si>
  <si>
    <t>Drakelands</t>
  </si>
  <si>
    <t>Lac Gueret</t>
  </si>
  <si>
    <t>Kwale</t>
  </si>
  <si>
    <t>Kilifi</t>
  </si>
  <si>
    <t>Mambrui</t>
  </si>
  <si>
    <t>Vipingo</t>
  </si>
  <si>
    <t>Srikurmam</t>
  </si>
  <si>
    <t>Gandhamardan</t>
  </si>
  <si>
    <t>Black Crystal</t>
  </si>
  <si>
    <t>Nchwaning/Gloria</t>
  </si>
  <si>
    <t>Burnt Hill</t>
  </si>
  <si>
    <t>Lac Knife</t>
  </si>
  <si>
    <t>Standfast</t>
  </si>
  <si>
    <t>Copperstone</t>
  </si>
  <si>
    <t>Bissett Creek</t>
  </si>
  <si>
    <t>Barton</t>
  </si>
  <si>
    <t>Oregon</t>
  </si>
  <si>
    <t>Doornbosch</t>
  </si>
  <si>
    <t>Azul</t>
  </si>
  <si>
    <t>Senegal</t>
  </si>
  <si>
    <t>Grande Cote</t>
  </si>
  <si>
    <t>Mt Thom</t>
  </si>
  <si>
    <t>Moanda</t>
  </si>
  <si>
    <t>Toliara</t>
  </si>
  <si>
    <t>Bootu Creek</t>
  </si>
  <si>
    <t>Mapochs</t>
  </si>
  <si>
    <t>Horizon</t>
  </si>
  <si>
    <t>Boshoek</t>
  </si>
  <si>
    <t>Munglinup</t>
  </si>
  <si>
    <t>Beriana</t>
  </si>
  <si>
    <t>Chimbote</t>
  </si>
  <si>
    <t>St Ann</t>
  </si>
  <si>
    <t>Sierra Rutile</t>
  </si>
  <si>
    <t>Rutile</t>
  </si>
  <si>
    <t>Tiwi Islands</t>
  </si>
  <si>
    <t>Niafarang</t>
  </si>
  <si>
    <t>Thorncliffe</t>
  </si>
  <si>
    <t>Waterval West</t>
  </si>
  <si>
    <t>Omai</t>
  </si>
  <si>
    <t>Lac Brule East</t>
  </si>
  <si>
    <t>Lac la Blache</t>
  </si>
  <si>
    <t>Pisolite Hills</t>
  </si>
  <si>
    <t>Grey River</t>
  </si>
  <si>
    <t>Murray Basin Exploration Area</t>
  </si>
  <si>
    <t>Samancor Western</t>
  </si>
  <si>
    <t>Samancor Eastern</t>
  </si>
  <si>
    <t>Mapawa</t>
  </si>
  <si>
    <t>Guangxi Pingguo</t>
  </si>
  <si>
    <t>Tayan</t>
  </si>
  <si>
    <t>Fairbreeze</t>
  </si>
  <si>
    <t>Hillendale</t>
  </si>
  <si>
    <t>Voskhod</t>
  </si>
  <si>
    <t>Pasto Bueno</t>
  </si>
  <si>
    <t>Bisoni McKay</t>
  </si>
  <si>
    <t>Pilot Mountain</t>
  </si>
  <si>
    <t>MMS</t>
  </si>
  <si>
    <t>Zimbabwe Alloy</t>
  </si>
  <si>
    <t>Eastern Cape</t>
  </si>
  <si>
    <t>Cooljarloo</t>
  </si>
  <si>
    <t>Mt Paynter</t>
  </si>
  <si>
    <t>Risby</t>
  </si>
  <si>
    <t>Clea</t>
  </si>
  <si>
    <t>Cape York</t>
  </si>
  <si>
    <t>Bolaven Plateau</t>
  </si>
  <si>
    <t>Big Daddy</t>
  </si>
  <si>
    <t>Logjam</t>
  </si>
  <si>
    <t>Los Juarez</t>
  </si>
  <si>
    <t>Morro da Mina</t>
  </si>
  <si>
    <t>Los Santos</t>
  </si>
  <si>
    <t>Mustavaara</t>
  </si>
  <si>
    <t>Fox</t>
  </si>
  <si>
    <t>Helena</t>
  </si>
  <si>
    <t>Indian Springs</t>
  </si>
  <si>
    <t>New Hope</t>
  </si>
  <si>
    <t>Wedderburn</t>
  </si>
  <si>
    <t>Avonbank-Kalkee</t>
  </si>
  <si>
    <t>Springer</t>
  </si>
  <si>
    <t>Zeehan Slags</t>
  </si>
  <si>
    <t>Balline</t>
  </si>
  <si>
    <t>Mainpat</t>
  </si>
  <si>
    <t>Banska Stiavnica-Hodrusa-Hamre</t>
  </si>
  <si>
    <t>Valeriano</t>
  </si>
  <si>
    <t>Niyamgiri</t>
  </si>
  <si>
    <t>SEMHKAT</t>
  </si>
  <si>
    <t>Kroondal Gemini</t>
  </si>
  <si>
    <t>Marikana East</t>
  </si>
  <si>
    <t>Wonderkop</t>
  </si>
  <si>
    <t>Townlands Extension 9</t>
  </si>
  <si>
    <t>De Grooteboom</t>
  </si>
  <si>
    <t>Klipfontein/Waterval</t>
  </si>
  <si>
    <t>Marikana West</t>
  </si>
  <si>
    <t>Amarillo Grande</t>
  </si>
  <si>
    <t>GAC</t>
  </si>
  <si>
    <t>South Woodie Woodie</t>
  </si>
  <si>
    <t>Regua</t>
  </si>
  <si>
    <t>Mt Carbine</t>
  </si>
  <si>
    <t>Artillery Peak</t>
  </si>
  <si>
    <t>Suva Ruda</t>
  </si>
  <si>
    <t>SML</t>
  </si>
  <si>
    <t>Gibellini</t>
  </si>
  <si>
    <t>Stellite</t>
  </si>
  <si>
    <t>Hatches Creek</t>
  </si>
  <si>
    <t>Pandrapat</t>
  </si>
  <si>
    <t>Jamirapat</t>
  </si>
  <si>
    <t>MALCO</t>
  </si>
  <si>
    <t>Cyclone</t>
  </si>
  <si>
    <t>TiO</t>
  </si>
  <si>
    <t>Torgay</t>
  </si>
  <si>
    <t>Donskoy</t>
  </si>
  <si>
    <t>Kazmarganets</t>
  </si>
  <si>
    <t>Krasno-Oktyabrsk</t>
  </si>
  <si>
    <t>Zhairem</t>
  </si>
  <si>
    <t>Wuchuan Zijin</t>
  </si>
  <si>
    <t>Suriname</t>
  </si>
  <si>
    <t>Bakhuis</t>
  </si>
  <si>
    <t>Watershed</t>
  </si>
  <si>
    <t>Nicholas Downs</t>
  </si>
  <si>
    <t>Tabuaco</t>
  </si>
  <si>
    <t>Port Durnford</t>
  </si>
  <si>
    <t>Fostung</t>
  </si>
  <si>
    <t>Iron-T</t>
  </si>
  <si>
    <t>Zacatecas</t>
  </si>
  <si>
    <t>Zapadnaya</t>
  </si>
  <si>
    <t>Gia Nghia</t>
  </si>
  <si>
    <t>Guizhou</t>
  </si>
  <si>
    <t>Xiaoyi</t>
  </si>
  <si>
    <t>Mianchi</t>
  </si>
  <si>
    <t>Luoyang</t>
  </si>
  <si>
    <t>Xiaoguan</t>
  </si>
  <si>
    <t>Sanmenxia</t>
  </si>
  <si>
    <t>Shandong</t>
  </si>
  <si>
    <t>Chongqing</t>
  </si>
  <si>
    <t>Goujiang</t>
  </si>
  <si>
    <t>Yangpo</t>
  </si>
  <si>
    <t>Jindui</t>
  </si>
  <si>
    <t>Shicao</t>
  </si>
  <si>
    <t>Nanpo</t>
  </si>
  <si>
    <t>Sunjiata</t>
  </si>
  <si>
    <t>Bonasika</t>
  </si>
  <si>
    <t>Nullamanna</t>
  </si>
  <si>
    <t>Maggie Canyon</t>
  </si>
  <si>
    <t>Monogorilby</t>
  </si>
  <si>
    <t>Inverell</t>
  </si>
  <si>
    <t>Chandala</t>
  </si>
  <si>
    <t>Avontuur</t>
  </si>
  <si>
    <t>Los Pumas</t>
  </si>
  <si>
    <t>Ducie-Wenlock</t>
  </si>
  <si>
    <t>Thakurani</t>
  </si>
  <si>
    <t>Hotazel</t>
  </si>
  <si>
    <t>Mt Elvire</t>
  </si>
  <si>
    <t>Woodjam South</t>
  </si>
  <si>
    <t>Perth Basin</t>
  </si>
  <si>
    <t>Kechika Regional</t>
  </si>
  <si>
    <t>Lesedi</t>
  </si>
  <si>
    <t>Sky Chrome</t>
  </si>
  <si>
    <t>Malipo Nanwenhe</t>
  </si>
  <si>
    <t>Tshipi Borwa</t>
  </si>
  <si>
    <t>Daxin</t>
  </si>
  <si>
    <t>Tiandeng</t>
  </si>
  <si>
    <t>Halala</t>
  </si>
  <si>
    <t>Makanjila</t>
  </si>
  <si>
    <t>Mulanje</t>
  </si>
  <si>
    <t>Senga Bay</t>
  </si>
  <si>
    <t>Guyra</t>
  </si>
  <si>
    <t>Taralga</t>
  </si>
  <si>
    <t>Binjour</t>
  </si>
  <si>
    <t>Madina do Boe</t>
  </si>
  <si>
    <t>Nsuta</t>
  </si>
  <si>
    <t>Xiangxi</t>
  </si>
  <si>
    <t>Currais Novos</t>
  </si>
  <si>
    <t>Guojiaping</t>
  </si>
  <si>
    <t>Bucas Grande</t>
  </si>
  <si>
    <t>Caledonia</t>
  </si>
  <si>
    <t>Chad</t>
  </si>
  <si>
    <t>Koro</t>
  </si>
  <si>
    <t>Manantenina</t>
  </si>
  <si>
    <t>La Blache</t>
  </si>
  <si>
    <t>Daquan</t>
  </si>
  <si>
    <t>Oakover</t>
  </si>
  <si>
    <t>Tarakulli</t>
  </si>
  <si>
    <t>Carlin</t>
  </si>
  <si>
    <t>Tasmania</t>
  </si>
  <si>
    <t>Coates</t>
  </si>
  <si>
    <t>Kodal</t>
  </si>
  <si>
    <t>Isabela</t>
  </si>
  <si>
    <t>Charlevoix</t>
  </si>
  <si>
    <t>Skardon River</t>
  </si>
  <si>
    <t>Goat</t>
  </si>
  <si>
    <t>Xianglan</t>
  </si>
  <si>
    <t>Skroska</t>
  </si>
  <si>
    <t>Jiaozuo</t>
  </si>
  <si>
    <t>Pingdingshan</t>
  </si>
  <si>
    <t>Zunyi</t>
  </si>
  <si>
    <t>Xishan</t>
  </si>
  <si>
    <t>Niucaogou</t>
  </si>
  <si>
    <t>Bai Sha Po</t>
  </si>
  <si>
    <t>Parrena</t>
  </si>
  <si>
    <t>Woodstock</t>
  </si>
  <si>
    <t>Battery Hill</t>
  </si>
  <si>
    <t>Panchpatmali</t>
  </si>
  <si>
    <t>Black Creek</t>
  </si>
  <si>
    <t>Pokrovsky</t>
  </si>
  <si>
    <t>Karabaitalsk</t>
  </si>
  <si>
    <t>Ojpat</t>
  </si>
  <si>
    <t>Zhabagly</t>
  </si>
  <si>
    <t>Covas</t>
  </si>
  <si>
    <t>Kongoni</t>
  </si>
  <si>
    <t>Kensu</t>
  </si>
  <si>
    <t>Lemarang</t>
  </si>
  <si>
    <t>McCalls</t>
  </si>
  <si>
    <t>Block P</t>
  </si>
  <si>
    <t>Yugo-Vostochnaya</t>
  </si>
  <si>
    <t>Valdirao</t>
  </si>
  <si>
    <t>Bembele</t>
  </si>
  <si>
    <t>Guadalupito</t>
  </si>
  <si>
    <t>Kalvia</t>
  </si>
  <si>
    <t>Seignelay</t>
  </si>
  <si>
    <t>North Perth Basin</t>
  </si>
  <si>
    <t>Dampier</t>
  </si>
  <si>
    <t>Changgou</t>
  </si>
  <si>
    <t>South West WA</t>
  </si>
  <si>
    <t>Sandudden</t>
  </si>
  <si>
    <t>Emang</t>
  </si>
  <si>
    <t>Matthews Ridge</t>
  </si>
  <si>
    <t>Scott Coastal Plain</t>
  </si>
  <si>
    <t>Bulqiza</t>
  </si>
  <si>
    <t>Sunday Complex</t>
  </si>
  <si>
    <t>Xiataohua</t>
  </si>
  <si>
    <t>Shanxi Other</t>
  </si>
  <si>
    <t>Chipriona</t>
  </si>
  <si>
    <t>Bullfrog</t>
  </si>
  <si>
    <t>Tanga</t>
  </si>
  <si>
    <t>Bauxite Hills</t>
  </si>
  <si>
    <t>Elmus</t>
  </si>
  <si>
    <t>Al Hadeetha</t>
  </si>
  <si>
    <t>Silver Cliff</t>
  </si>
  <si>
    <t>Graphite Creek</t>
  </si>
  <si>
    <t>Deep Bay</t>
  </si>
  <si>
    <t>Tari</t>
  </si>
  <si>
    <t>McIntosh</t>
  </si>
  <si>
    <t>La Loutre</t>
  </si>
  <si>
    <t>Karhujupukka</t>
  </si>
  <si>
    <t>Woxna</t>
  </si>
  <si>
    <t>Kalaba</t>
  </si>
  <si>
    <t>Taguas</t>
  </si>
  <si>
    <t>Kokanee</t>
  </si>
  <si>
    <t>Raitajarvi</t>
  </si>
  <si>
    <t>Jalkunen</t>
  </si>
  <si>
    <t>Epanko</t>
  </si>
  <si>
    <t>Merelani-Arusha</t>
  </si>
  <si>
    <t>Yalbra</t>
  </si>
  <si>
    <t>Kearney</t>
  </si>
  <si>
    <t>Mousseau East</t>
  </si>
  <si>
    <t>Thetford Mines</t>
  </si>
  <si>
    <t>Asbury</t>
  </si>
  <si>
    <t>Lochaber</t>
  </si>
  <si>
    <t>Geumam</t>
  </si>
  <si>
    <t>Samcheok</t>
  </si>
  <si>
    <t>Pariguanas</t>
  </si>
  <si>
    <t>Taewha</t>
  </si>
  <si>
    <t>Koppio-Kookaburra Gully</t>
  </si>
  <si>
    <t>Mousseau West</t>
  </si>
  <si>
    <t>Franceville</t>
  </si>
  <si>
    <t>Bikoula</t>
  </si>
  <si>
    <t>Heldmaier</t>
  </si>
  <si>
    <t>Malingunde</t>
  </si>
  <si>
    <t>Fairview South Okanagan</t>
  </si>
  <si>
    <t>Calvert</t>
  </si>
  <si>
    <t>Carrascal-Cantilan</t>
  </si>
  <si>
    <t>Kepha</t>
  </si>
  <si>
    <t>Boa</t>
  </si>
  <si>
    <t>Vares</t>
  </si>
  <si>
    <t>Coosa</t>
  </si>
  <si>
    <t>Molo</t>
  </si>
  <si>
    <t>Hey Point</t>
  </si>
  <si>
    <t>OMC (Regional)</t>
  </si>
  <si>
    <t>Tvistbogrun</t>
  </si>
  <si>
    <t>Gussarvet</t>
  </si>
  <si>
    <t>El Teniente District</t>
  </si>
  <si>
    <t>Dun Raven</t>
  </si>
  <si>
    <t>Bejanca</t>
  </si>
  <si>
    <t>South Johnstone</t>
  </si>
  <si>
    <t>Graphmada</t>
  </si>
  <si>
    <t>Engebo</t>
  </si>
  <si>
    <t>Sadisdorf</t>
  </si>
  <si>
    <t>Jamalco</t>
  </si>
  <si>
    <t>Joutel Mine</t>
  </si>
  <si>
    <t>Portland</t>
  </si>
  <si>
    <t>Beravina</t>
  </si>
  <si>
    <t>Oakdale</t>
  </si>
  <si>
    <t>Matawinie</t>
  </si>
  <si>
    <t>Zvezda</t>
  </si>
  <si>
    <t>Nachu</t>
  </si>
  <si>
    <t>Bel Air</t>
  </si>
  <si>
    <t>Labe</t>
  </si>
  <si>
    <t>RHA</t>
  </si>
  <si>
    <t>Siviour</t>
  </si>
  <si>
    <t>Tebinbulak</t>
  </si>
  <si>
    <t>Bull River</t>
  </si>
  <si>
    <t>Montepuez Central</t>
  </si>
  <si>
    <t>FAR</t>
  </si>
  <si>
    <t>Pilarica</t>
  </si>
  <si>
    <t>Kongshan</t>
  </si>
  <si>
    <t>Lomoteng</t>
  </si>
  <si>
    <t>Sri Lanka</t>
  </si>
  <si>
    <t>Puttalam</t>
  </si>
  <si>
    <t>Kashen</t>
  </si>
  <si>
    <t>Buckingham</t>
  </si>
  <si>
    <t>Zeerust</t>
  </si>
  <si>
    <t>Hanking Group</t>
  </si>
  <si>
    <t>Waifu</t>
  </si>
  <si>
    <t>Mummaloo</t>
  </si>
  <si>
    <t>Lola</t>
  </si>
  <si>
    <t>No. 2</t>
  </si>
  <si>
    <t>No. 20</t>
  </si>
  <si>
    <t>H-989</t>
  </si>
  <si>
    <t>Baiganhu</t>
  </si>
  <si>
    <t>Huaba</t>
  </si>
  <si>
    <t>South West</t>
  </si>
  <si>
    <t>Teren-Sai</t>
  </si>
  <si>
    <t>Mutamba</t>
  </si>
  <si>
    <t>Xianghe Street</t>
  </si>
  <si>
    <t>Mujia River</t>
  </si>
  <si>
    <t>Nayega</t>
  </si>
  <si>
    <t>Baniaka</t>
  </si>
  <si>
    <t>Vlakpoort</t>
  </si>
  <si>
    <t>Caolou</t>
  </si>
  <si>
    <t>Mo i Rana</t>
  </si>
  <si>
    <t>Vale das Gatas</t>
  </si>
  <si>
    <t>Pecoy</t>
  </si>
  <si>
    <t>Ermitano</t>
  </si>
  <si>
    <t>Vendome Sud</t>
  </si>
  <si>
    <t>Collerina</t>
  </si>
  <si>
    <t>Illapa</t>
  </si>
  <si>
    <t>Oumjrane</t>
  </si>
  <si>
    <t>Silasselka</t>
  </si>
  <si>
    <t>Santou Houda</t>
  </si>
  <si>
    <t>Boffa</t>
  </si>
  <si>
    <t>Zhijiazhuang</t>
  </si>
  <si>
    <t>Suyeke North</t>
  </si>
  <si>
    <t>Tondoon</t>
  </si>
  <si>
    <t>Orokolo Bay</t>
  </si>
  <si>
    <t>Gromovsky</t>
  </si>
  <si>
    <t>Wonderkop (Samancor)</t>
  </si>
  <si>
    <t>Bangombe</t>
  </si>
  <si>
    <t>Yaogangxian</t>
  </si>
  <si>
    <t>Maoping</t>
  </si>
  <si>
    <t>Taoxikeng</t>
  </si>
  <si>
    <t>Xianglushan</t>
  </si>
  <si>
    <t>Dajishan</t>
  </si>
  <si>
    <t>Pangushan</t>
  </si>
  <si>
    <t>Dangping</t>
  </si>
  <si>
    <t>Xialong</t>
  </si>
  <si>
    <t>Xiaolong</t>
  </si>
  <si>
    <t>Piaotang</t>
  </si>
  <si>
    <t>Tieshanlong</t>
  </si>
  <si>
    <t>Hukeng</t>
  </si>
  <si>
    <t>Kuimeishan</t>
  </si>
  <si>
    <t>Xushan</t>
  </si>
  <si>
    <t>Yaoling</t>
  </si>
  <si>
    <t>Shirenzhang</t>
  </si>
  <si>
    <t>Sivas Otlukilise</t>
  </si>
  <si>
    <t>Bakonyi</t>
  </si>
  <si>
    <t>Chiatura</t>
  </si>
  <si>
    <t>Woolcunda</t>
  </si>
  <si>
    <t>Copi</t>
  </si>
  <si>
    <t>Ibam</t>
  </si>
  <si>
    <t>Gongyi</t>
  </si>
  <si>
    <t>Denfeng</t>
  </si>
  <si>
    <t>Xinmi</t>
  </si>
  <si>
    <t>Huaxing</t>
  </si>
  <si>
    <t>Berkwood Graphite</t>
  </si>
  <si>
    <t>Viti Levu</t>
  </si>
  <si>
    <t>Mahenge</t>
  </si>
  <si>
    <t>Balama Central</t>
  </si>
  <si>
    <t>Hughes</t>
  </si>
  <si>
    <t>Moyale</t>
  </si>
  <si>
    <t>Kyzyl-Leto</t>
  </si>
  <si>
    <t>Mannar Island</t>
  </si>
  <si>
    <t>Lindi Jumbo</t>
  </si>
  <si>
    <t>Merleac</t>
  </si>
  <si>
    <t>Ajana</t>
  </si>
  <si>
    <t>Akanvaara</t>
  </si>
  <si>
    <t>Ntaka Hill</t>
  </si>
  <si>
    <t>Alacran</t>
  </si>
  <si>
    <t>Vanadio de Maracas Menchen</t>
  </si>
  <si>
    <t>Dino</t>
  </si>
  <si>
    <t>Serra Leste</t>
  </si>
  <si>
    <t>Bulanjao</t>
  </si>
  <si>
    <t>Baita Plai</t>
  </si>
  <si>
    <t>Sebau</t>
  </si>
  <si>
    <t>Purasak</t>
  </si>
  <si>
    <t>Miller</t>
  </si>
  <si>
    <t>Chilalo</t>
  </si>
  <si>
    <t>Toamasina</t>
  </si>
  <si>
    <t>Huachin</t>
  </si>
  <si>
    <t>Mabende</t>
  </si>
  <si>
    <t>Albany</t>
  </si>
  <si>
    <t>Inspire</t>
  </si>
  <si>
    <t>Torrington</t>
  </si>
  <si>
    <t>Concordia</t>
  </si>
  <si>
    <t>Akasaba West</t>
  </si>
  <si>
    <t>Dombeya</t>
  </si>
  <si>
    <t>Bunyu</t>
  </si>
  <si>
    <t>Vatomina</t>
  </si>
  <si>
    <t>Eyre Peninsula</t>
  </si>
  <si>
    <t>Gufen</t>
  </si>
  <si>
    <t>Jingyuangcheng Mining</t>
  </si>
  <si>
    <t>Red Star</t>
  </si>
  <si>
    <t>NuevaUnion</t>
  </si>
  <si>
    <t>Balai Sebut</t>
  </si>
  <si>
    <t>Fungoni</t>
  </si>
  <si>
    <t>Xinjiang</t>
  </si>
  <si>
    <t>Rice Island</t>
  </si>
  <si>
    <t>Rondon</t>
  </si>
  <si>
    <t>Pingguo</t>
  </si>
  <si>
    <t>Fu'an</t>
  </si>
  <si>
    <t>Zherong</t>
  </si>
  <si>
    <t>Paraguay</t>
  </si>
  <si>
    <t>Alto Parana</t>
  </si>
  <si>
    <t>Urquhart</t>
  </si>
  <si>
    <t>Forrest</t>
  </si>
  <si>
    <t>PT Borneo Edo International</t>
  </si>
  <si>
    <t>Meliau</t>
  </si>
  <si>
    <t>Primorskoye</t>
  </si>
  <si>
    <t>Mount Dromedary</t>
  </si>
  <si>
    <t>Walege</t>
  </si>
  <si>
    <t>Semenovsky</t>
  </si>
  <si>
    <t>Moeijelijk</t>
  </si>
  <si>
    <t>Gaura</t>
  </si>
  <si>
    <t>Ekta</t>
  </si>
  <si>
    <t>Goldplat Recovery</t>
  </si>
  <si>
    <t>Beikeng</t>
  </si>
  <si>
    <t>Salto Da Divisa</t>
  </si>
  <si>
    <t>Pedra Azul</t>
  </si>
  <si>
    <t>Maiquininque</t>
  </si>
  <si>
    <t>Baishiquan</t>
  </si>
  <si>
    <t>Yangzhuang</t>
  </si>
  <si>
    <t>Zhuge Shangyu</t>
  </si>
  <si>
    <t>Qinjiazhuang</t>
  </si>
  <si>
    <t>Uitvalgrond Portion 3</t>
  </si>
  <si>
    <t>Goulamina</t>
  </si>
  <si>
    <t>Aung Jiujia</t>
  </si>
  <si>
    <t>Alder Mountain</t>
  </si>
  <si>
    <t>Arcadia</t>
  </si>
  <si>
    <t>Rhyolite Ridge</t>
  </si>
  <si>
    <t>Mahenge Liandu</t>
  </si>
  <si>
    <t>Az Zabirah</t>
  </si>
  <si>
    <t>Luxing</t>
  </si>
  <si>
    <t>Drozhilovskoye</t>
  </si>
  <si>
    <t>Smirnovskoye</t>
  </si>
  <si>
    <t>Finniss</t>
  </si>
  <si>
    <t>Corcoran Canyon</t>
  </si>
  <si>
    <t>Sepeda</t>
  </si>
  <si>
    <t>Huizache</t>
  </si>
  <si>
    <t>San Julian Sur</t>
  </si>
  <si>
    <t>Dundas</t>
  </si>
  <si>
    <t>Haapamaki</t>
  </si>
  <si>
    <t>Kathleen Valley</t>
  </si>
  <si>
    <t>Isabella Pearl</t>
  </si>
  <si>
    <t>Black Chrome</t>
  </si>
  <si>
    <t>Mt Isa Zinc</t>
  </si>
  <si>
    <t>Long Keng</t>
  </si>
  <si>
    <t>GPS</t>
  </si>
  <si>
    <t>Las Chispas</t>
  </si>
  <si>
    <t>Bougouni</t>
  </si>
  <si>
    <t>Tres Quebradas</t>
  </si>
  <si>
    <t>Kildare</t>
  </si>
  <si>
    <t>Rincon</t>
  </si>
  <si>
    <t>Madenkoy</t>
  </si>
  <si>
    <t>Pinos</t>
  </si>
  <si>
    <t>Inyoni</t>
  </si>
  <si>
    <t>Saum</t>
  </si>
  <si>
    <t>Mt Holland - Lithium</t>
  </si>
  <si>
    <t>Yerbas Buenas</t>
  </si>
  <si>
    <t>Qing Yang</t>
  </si>
  <si>
    <t>Ambergate</t>
  </si>
  <si>
    <t>Windarra Tailings</t>
  </si>
  <si>
    <t>Tlamino</t>
  </si>
  <si>
    <t>Calida</t>
  </si>
  <si>
    <t>Kipushi Tailings</t>
  </si>
  <si>
    <t>Zinnwald</t>
  </si>
  <si>
    <t>Wedge</t>
  </si>
  <si>
    <t>Salta Lithium</t>
  </si>
  <si>
    <t>Kolwezi</t>
  </si>
  <si>
    <t>Piedmont</t>
  </si>
  <si>
    <t>Kachi</t>
  </si>
  <si>
    <t>Silver Sand</t>
  </si>
  <si>
    <t>Juruogou</t>
  </si>
  <si>
    <t>Baiyin Huzuo</t>
  </si>
  <si>
    <t>Burke</t>
  </si>
  <si>
    <t>Sunjiagou</t>
  </si>
  <si>
    <t>Mina do Barroso</t>
  </si>
  <si>
    <t>Alberta</t>
  </si>
  <si>
    <t>Nipacue</t>
  </si>
  <si>
    <t>Mother Lode</t>
  </si>
  <si>
    <t>Alvarroes</t>
  </si>
  <si>
    <t>Yakovlev</t>
  </si>
  <si>
    <t>Vittangi Iron Ore</t>
  </si>
  <si>
    <t>Hombre Muerto North</t>
  </si>
  <si>
    <t>Fort Cady</t>
  </si>
  <si>
    <t>Tatogga</t>
  </si>
  <si>
    <t>Arukerosu</t>
  </si>
  <si>
    <t>Oposura</t>
  </si>
  <si>
    <t>Jackaderry</t>
  </si>
  <si>
    <t>La Manchuria</t>
  </si>
  <si>
    <t>Star Zinc</t>
  </si>
  <si>
    <t>Cronin</t>
  </si>
  <si>
    <t>Salobro</t>
  </si>
  <si>
    <t>Paradox</t>
  </si>
  <si>
    <t>Wollogorang</t>
  </si>
  <si>
    <t>Paterson</t>
  </si>
  <si>
    <t>Svoboda</t>
  </si>
  <si>
    <t>Lighthouse</t>
  </si>
  <si>
    <t>Ewoyaa</t>
  </si>
  <si>
    <t>Vaghena</t>
  </si>
  <si>
    <t>Pickett Mountain</t>
  </si>
  <si>
    <t>Pantera</t>
  </si>
  <si>
    <t>Irgon</t>
  </si>
  <si>
    <t>Buldania</t>
  </si>
  <si>
    <t>Lithium Two</t>
  </si>
  <si>
    <t>St George</t>
  </si>
  <si>
    <t>Yao Wan</t>
  </si>
  <si>
    <t>Sedefche</t>
  </si>
  <si>
    <t>Pozuelos</t>
  </si>
  <si>
    <t>Dardanelle</t>
  </si>
  <si>
    <t>Queensberry</t>
  </si>
  <si>
    <t>Gochager Lake</t>
  </si>
  <si>
    <t>K.Hill</t>
  </si>
  <si>
    <t>Round Pond</t>
  </si>
  <si>
    <t>Rongda</t>
  </si>
  <si>
    <t>Lac Rainy</t>
  </si>
  <si>
    <t>Pacific Express</t>
  </si>
  <si>
    <t>Ringville</t>
  </si>
  <si>
    <t>Corridor</t>
  </si>
  <si>
    <t>Toolebuc</t>
  </si>
  <si>
    <t>SPD</t>
  </si>
  <si>
    <t>Big Sandy</t>
  </si>
  <si>
    <t>Mt Edwards</t>
  </si>
  <si>
    <t>Iron Ridge</t>
  </si>
  <si>
    <t>Maniry</t>
  </si>
  <si>
    <t>Tonglvshan</t>
  </si>
  <si>
    <t>Borba 2</t>
  </si>
  <si>
    <t>Cerro Caliche</t>
  </si>
  <si>
    <t>McBride</t>
  </si>
  <si>
    <t>Chunderloo</t>
  </si>
  <si>
    <t>Afton</t>
  </si>
  <si>
    <t>Hengjaya</t>
  </si>
  <si>
    <t>Copperhead</t>
  </si>
  <si>
    <t>Sierra</t>
  </si>
  <si>
    <t>Combia</t>
  </si>
  <si>
    <t>Buena Vista Hills</t>
  </si>
  <si>
    <t>Zhibula</t>
  </si>
  <si>
    <t>Mina Marta</t>
  </si>
  <si>
    <t>Airijoki</t>
  </si>
  <si>
    <t>Bayan</t>
  </si>
  <si>
    <t>Aksoran</t>
  </si>
  <si>
    <t>Stanislavskoje</t>
  </si>
  <si>
    <t>Chvaletice</t>
  </si>
  <si>
    <t>Atlantida</t>
  </si>
  <si>
    <t>Briggs</t>
  </si>
  <si>
    <t>Indiana</t>
  </si>
  <si>
    <t>Alberta II</t>
  </si>
  <si>
    <t>North Katpal Severniykatpar</t>
  </si>
  <si>
    <t>AMPI</t>
  </si>
  <si>
    <t>BARI</t>
  </si>
  <si>
    <t>Pravourmiyskoe</t>
  </si>
  <si>
    <t>OJSC Tin Ore Company</t>
  </si>
  <si>
    <t>Candelas</t>
  </si>
  <si>
    <t>Shivuma</t>
  </si>
  <si>
    <t>Kamatete</t>
  </si>
  <si>
    <t>Albanian Pilates</t>
  </si>
  <si>
    <t>Zandfontein UG2 TSF</t>
  </si>
  <si>
    <t>Grota do Cirilo</t>
  </si>
  <si>
    <t>Goldstream</t>
  </si>
  <si>
    <t>TLC</t>
  </si>
  <si>
    <t>East Bull</t>
  </si>
  <si>
    <t>RAN</t>
  </si>
  <si>
    <t>Winu</t>
  </si>
  <si>
    <t>Tetra</t>
  </si>
  <si>
    <t>Primavera</t>
  </si>
  <si>
    <t>West Slope</t>
  </si>
  <si>
    <t>Bukit Besi</t>
  </si>
  <si>
    <t>Rostvangen-Kvikne-Vakkerlien</t>
  </si>
  <si>
    <t>Los Ricos</t>
  </si>
  <si>
    <t>Traelen</t>
  </si>
  <si>
    <t>Toquima</t>
  </si>
  <si>
    <t>Bei An</t>
  </si>
  <si>
    <t>Lapseki</t>
  </si>
  <si>
    <t>Irvindi</t>
  </si>
  <si>
    <t>Taranis</t>
  </si>
  <si>
    <t>Dhani - Basri</t>
  </si>
  <si>
    <t>Santa Comba</t>
  </si>
  <si>
    <t>Kangqiao</t>
  </si>
  <si>
    <t>Firebird</t>
  </si>
  <si>
    <t>Yinxin Mining</t>
  </si>
  <si>
    <t>Fengchi Mining</t>
  </si>
  <si>
    <t>Xinsheng Mining</t>
  </si>
  <si>
    <t>Hengyuan Xinmao</t>
  </si>
  <si>
    <t>Sanxin Mining</t>
  </si>
  <si>
    <t>Johnson Tract</t>
  </si>
  <si>
    <t>Golden Gate</t>
  </si>
  <si>
    <t>Mount Mackenzie</t>
  </si>
  <si>
    <t>Silicates Lake</t>
  </si>
  <si>
    <t>Pilbara Other</t>
  </si>
  <si>
    <t>Balasausqandiq</t>
  </si>
  <si>
    <t>Huangshan Nan</t>
  </si>
  <si>
    <t>Norwest</t>
  </si>
  <si>
    <t>Gaoual</t>
  </si>
  <si>
    <t>Gaozhuang Shangyu</t>
  </si>
  <si>
    <t>Shokpar-Gagarinskoye</t>
  </si>
  <si>
    <t>Fog Tang</t>
  </si>
  <si>
    <t>Dahutang</t>
  </si>
  <si>
    <t>Baihe</t>
  </si>
  <si>
    <t>Antler</t>
  </si>
  <si>
    <t>Cyclops</t>
  </si>
  <si>
    <t>Fujian Makeng</t>
  </si>
  <si>
    <t>Pitombeiras</t>
  </si>
  <si>
    <t>Monte Azul</t>
  </si>
  <si>
    <t>Onto</t>
  </si>
  <si>
    <t>Jebel Ohier</t>
  </si>
  <si>
    <t>Karapinar</t>
  </si>
  <si>
    <t>Jide</t>
  </si>
  <si>
    <t>Mohave</t>
  </si>
  <si>
    <t>Paynes Find</t>
  </si>
  <si>
    <t>Tibet Xinhu</t>
  </si>
  <si>
    <t>Qijiajing</t>
  </si>
  <si>
    <t>Hami Baishanquan</t>
  </si>
  <si>
    <t>Hope</t>
  </si>
  <si>
    <t>Skane</t>
  </si>
  <si>
    <t>Jerdacuttup</t>
  </si>
  <si>
    <t>West Iberian Belt</t>
  </si>
  <si>
    <t>Kulgera</t>
  </si>
  <si>
    <t>Ninghua Xingluokeng</t>
  </si>
  <si>
    <t>Duchangyang Chushan</t>
  </si>
  <si>
    <t>Bethania</t>
  </si>
  <si>
    <t>Orient</t>
  </si>
  <si>
    <t>Baho Dulbek</t>
  </si>
  <si>
    <t>Nyberg Lake</t>
  </si>
  <si>
    <t>Mt Dimer</t>
  </si>
  <si>
    <t>Dashuijing</t>
  </si>
  <si>
    <t>Lelouma</t>
  </si>
  <si>
    <t>Bishop</t>
  </si>
  <si>
    <t>Paling</t>
  </si>
  <si>
    <t>Sahamamy</t>
  </si>
  <si>
    <t>Maalinao-Caigutan-Biyog</t>
  </si>
  <si>
    <t>Rittersgrun</t>
  </si>
  <si>
    <t>Sylvania</t>
  </si>
  <si>
    <t>Lac Pegma</t>
  </si>
  <si>
    <t>Copperlode</t>
  </si>
  <si>
    <t>Houzhao</t>
  </si>
  <si>
    <t>Flor de Cobre</t>
  </si>
  <si>
    <t>Mostazal</t>
  </si>
  <si>
    <t>Mokala</t>
  </si>
  <si>
    <t>Sal de la Puna</t>
  </si>
  <si>
    <t>Maria Cecilia</t>
  </si>
  <si>
    <t>Hawiah</t>
  </si>
  <si>
    <t>Karaberd</t>
  </si>
  <si>
    <t>Kamkor</t>
  </si>
  <si>
    <t>Bundarra</t>
  </si>
  <si>
    <t>113 North</t>
  </si>
  <si>
    <t>Marble Bar</t>
  </si>
  <si>
    <t>Kasiya</t>
  </si>
  <si>
    <t>Cere Villebon</t>
  </si>
  <si>
    <t>Redhill</t>
  </si>
  <si>
    <t>Port Loko</t>
  </si>
  <si>
    <t>31, 181</t>
  </si>
  <si>
    <t xml:space="preserve">Sorowako </t>
  </si>
  <si>
    <t xml:space="preserve">Barro Alto </t>
  </si>
  <si>
    <t>Rondon do Pará</t>
  </si>
  <si>
    <t>Al?</t>
  </si>
  <si>
    <t>Carajás</t>
  </si>
  <si>
    <t>Bamboutos Mounts</t>
  </si>
  <si>
    <t>Fongo-Tongo</t>
  </si>
  <si>
    <t>Goniassar</t>
  </si>
  <si>
    <t xml:space="preserve">Roha-Kotda </t>
  </si>
  <si>
    <t xml:space="preserve">Naredi Mine </t>
  </si>
  <si>
    <t>Daban</t>
  </si>
  <si>
    <t xml:space="preserve">Ratadia </t>
  </si>
  <si>
    <t>Lohardaga</t>
  </si>
  <si>
    <t>Bihar</t>
  </si>
  <si>
    <t>Kalyanpur</t>
  </si>
  <si>
    <t>Nandana</t>
  </si>
  <si>
    <t>Jammu</t>
  </si>
  <si>
    <t>Mambilla Plateau</t>
  </si>
  <si>
    <t>Jos Plateau</t>
  </si>
  <si>
    <t>Tikhvin</t>
  </si>
  <si>
    <t>Laterite &amp; Karst</t>
  </si>
  <si>
    <t xml:space="preserve">Schugorsk </t>
  </si>
  <si>
    <t>Unterlaussa</t>
  </si>
  <si>
    <t>Shanxu</t>
  </si>
  <si>
    <t>Qukan</t>
  </si>
  <si>
    <t>Bayang</t>
  </si>
  <si>
    <t>Tianyang</t>
  </si>
  <si>
    <t>Jiaomei</t>
  </si>
  <si>
    <t>Leye</t>
  </si>
  <si>
    <t>Nadou</t>
  </si>
  <si>
    <t>Taiping</t>
  </si>
  <si>
    <t>Baofeng</t>
  </si>
  <si>
    <t>Lugou</t>
  </si>
  <si>
    <t>Guogou</t>
  </si>
  <si>
    <t>Zhanggou</t>
  </si>
  <si>
    <t>Cuijiazhuang</t>
  </si>
  <si>
    <t>Bianzhuang</t>
  </si>
  <si>
    <t>Zhangbaqiao</t>
  </si>
  <si>
    <t>Wailiangzhuang</t>
  </si>
  <si>
    <t>Guozhuang</t>
  </si>
  <si>
    <t>Guangou</t>
  </si>
  <si>
    <t>Shisi</t>
  </si>
  <si>
    <t>Jiagou</t>
  </si>
  <si>
    <t>Angou</t>
  </si>
  <si>
    <t>Huangzhuang</t>
  </si>
  <si>
    <t>Wuyuan</t>
  </si>
  <si>
    <t>Meixia</t>
  </si>
  <si>
    <t>Yongquan</t>
  </si>
  <si>
    <t>Chaoyanggou</t>
  </si>
  <si>
    <t>Qingshigou</t>
  </si>
  <si>
    <t>Sunqiao</t>
  </si>
  <si>
    <t>Baiping</t>
  </si>
  <si>
    <t>Yanlong</t>
  </si>
  <si>
    <t>Poci</t>
  </si>
  <si>
    <t>Kulijing</t>
  </si>
  <si>
    <t>Yudong</t>
  </si>
  <si>
    <t>Datian</t>
  </si>
  <si>
    <t>Lindai</t>
  </si>
  <si>
    <t>Rongxiang</t>
  </si>
  <si>
    <t>Maochang</t>
  </si>
  <si>
    <t>Xiaoshanba</t>
  </si>
  <si>
    <t>Yinding</t>
  </si>
  <si>
    <t>Honghuang</t>
  </si>
  <si>
    <t>Wachangping</t>
  </si>
  <si>
    <t>Dazhuyuan</t>
  </si>
  <si>
    <t>Tongtangdi</t>
  </si>
  <si>
    <t>Xinmin</t>
  </si>
  <si>
    <t>Yaojialin</t>
  </si>
  <si>
    <t>YanPing</t>
  </si>
  <si>
    <t>Gaoliangwo</t>
  </si>
  <si>
    <t>Xinmin-Yanxi</t>
  </si>
  <si>
    <t>Sanjiang</t>
  </si>
  <si>
    <t>Wu-Zheng-Dao</t>
  </si>
  <si>
    <t>Danping</t>
  </si>
  <si>
    <t>Las Mercedes</t>
  </si>
  <si>
    <t>Southeast France</t>
  </si>
  <si>
    <t>Ariège</t>
  </si>
  <si>
    <t>Khiona</t>
  </si>
  <si>
    <t>Parnassos-Ghiona</t>
  </si>
  <si>
    <t>Agia Anna</t>
  </si>
  <si>
    <t>Variani</t>
  </si>
  <si>
    <t>Shila 1</t>
  </si>
  <si>
    <t xml:space="preserve">Bidgol </t>
  </si>
  <si>
    <t>Mandan</t>
  </si>
  <si>
    <t>Deh-now</t>
  </si>
  <si>
    <t>Bukan</t>
  </si>
  <si>
    <t>Gheshlsgh</t>
  </si>
  <si>
    <t>Siahrudbar</t>
  </si>
  <si>
    <t>Qopi</t>
  </si>
  <si>
    <t>Gazanjeh</t>
  </si>
  <si>
    <t>Hossein-Abad</t>
  </si>
  <si>
    <t>Darvishan</t>
  </si>
  <si>
    <t>Kani Neyaz</t>
  </si>
  <si>
    <t>Qahr-Abad</t>
  </si>
  <si>
    <t>Qatangor</t>
  </si>
  <si>
    <t>Tark Viran</t>
  </si>
  <si>
    <t>Gheshlagh</t>
  </si>
  <si>
    <t>Soleiman Kandi</t>
  </si>
  <si>
    <t>Kanirash</t>
  </si>
  <si>
    <t>Spinazzola</t>
  </si>
  <si>
    <t>Otranto</t>
  </si>
  <si>
    <t>Gargano</t>
  </si>
  <si>
    <t>Abruzzi</t>
  </si>
  <si>
    <t>Matese</t>
  </si>
  <si>
    <t>Caserta</t>
  </si>
  <si>
    <t>Sardinia</t>
  </si>
  <si>
    <t>Vecchia Miniera</t>
  </si>
  <si>
    <t>Mt. Orsello</t>
  </si>
  <si>
    <t>Campo Felice</t>
  </si>
  <si>
    <t>Mts D’Ocre</t>
  </si>
  <si>
    <t>Saint Catherine</t>
  </si>
  <si>
    <t>Saint Elizabeth</t>
  </si>
  <si>
    <t>Cockpit</t>
  </si>
  <si>
    <t>Zagrad</t>
  </si>
  <si>
    <t>Vojnik-Maganik and Prekornica</t>
  </si>
  <si>
    <t>Timsher,Puzla</t>
  </si>
  <si>
    <t>Visean</t>
  </si>
  <si>
    <t>Severoural'sk</t>
  </si>
  <si>
    <t>Zirve</t>
  </si>
  <si>
    <t>Çatmakaya</t>
  </si>
  <si>
    <t>Graustein</t>
  </si>
  <si>
    <t>currently explored</t>
  </si>
  <si>
    <t>Spremberg</t>
  </si>
  <si>
    <t>Sautusvaara Co</t>
  </si>
  <si>
    <t>Schwarzleo</t>
  </si>
  <si>
    <t>Vakkerlien</t>
  </si>
  <si>
    <t xml:space="preserve">Røstvangen </t>
  </si>
  <si>
    <t>Bayovar</t>
  </si>
  <si>
    <t>"The two process lines were combined into a single process line having a capacity of 1 million mtpa" as of 28 June 2016 Section 1. Summary retrieved from https://www.sec.gov/Archives/edgar/data/1471603/000121716016000634/focusjune2016bayovar_techrep.htm [2023-07-05]</t>
  </si>
  <si>
    <t>Koumbia</t>
  </si>
  <si>
    <t>151, R32</t>
  </si>
  <si>
    <t>Dazhou Verkhniyekayraktinskoe</t>
  </si>
  <si>
    <t>Total resources of 1497708 tons reported by [R32]</t>
  </si>
  <si>
    <t>Worldwide sphalerite deposits - VHMS</t>
  </si>
  <si>
    <t>% Zn resources</t>
  </si>
  <si>
    <t>Geometric means of element concentrations in sphalerite from Table 6 of [129]</t>
  </si>
  <si>
    <t>Worldwide sphalerite deposits - SHMS</t>
  </si>
  <si>
    <t>Worldwide sphalerite deposits - MVT</t>
  </si>
  <si>
    <t>Worldwide sphalerite deposits - HTHR</t>
  </si>
  <si>
    <t>Worldwide sphalerite deposits - VEIN</t>
  </si>
  <si>
    <t>potash-bearing brine</t>
  </si>
  <si>
    <t>Dachaidan</t>
  </si>
  <si>
    <t>Active Production</t>
  </si>
  <si>
    <t>halokinetic potash-bearing salt</t>
  </si>
  <si>
    <t>Mengla</t>
  </si>
  <si>
    <t>Not Determined</t>
  </si>
  <si>
    <t>stratabound potash-bearing salt</t>
  </si>
  <si>
    <t>Allan</t>
  </si>
  <si>
    <t>Beesen-Laublingen</t>
  </si>
  <si>
    <t>Belle-Plaine</t>
  </si>
  <si>
    <t>Russian Federation</t>
  </si>
  <si>
    <t>Berezniki 1</t>
  </si>
  <si>
    <t>Active Production (2010)</t>
  </si>
  <si>
    <t>Berezniki 2</t>
  </si>
  <si>
    <t>Berezniki 4</t>
  </si>
  <si>
    <t>Bergmannssegen-Hugo</t>
  </si>
  <si>
    <t>Active Production (2009)</t>
  </si>
  <si>
    <t>mixed stratabound potash-bearing salt and halokinetic potash-bearing salt</t>
  </si>
  <si>
    <t>Beriain</t>
  </si>
  <si>
    <t>United Kingdom of Great Britain and Northern Ireland</t>
  </si>
  <si>
    <t>Boulby</t>
  </si>
  <si>
    <t>United States of America</t>
  </si>
  <si>
    <t>Cane Creek</t>
  </si>
  <si>
    <t>Dalangtan</t>
  </si>
  <si>
    <t>Small Production</t>
  </si>
  <si>
    <t>Colonsay</t>
  </si>
  <si>
    <t>Cory</t>
  </si>
  <si>
    <t>Dabusun</t>
  </si>
  <si>
    <t>Esparza-Undino</t>
  </si>
  <si>
    <t>Active Production(?)</t>
  </si>
  <si>
    <t>Grasleben</t>
  </si>
  <si>
    <t>Hershey</t>
  </si>
  <si>
    <t>Holyn</t>
  </si>
  <si>
    <t>Intrepid East</t>
  </si>
  <si>
    <t>Active Production (2008)</t>
  </si>
  <si>
    <t>Intrepid West</t>
  </si>
  <si>
    <t>K-1</t>
  </si>
  <si>
    <t>K-2</t>
  </si>
  <si>
    <t>Active Production (2006)</t>
  </si>
  <si>
    <t>Kalush</t>
  </si>
  <si>
    <t>Turkmenistan</t>
  </si>
  <si>
    <t>Karlyuk</t>
  </si>
  <si>
    <t>Under Development(?)</t>
  </si>
  <si>
    <t>Lanigan</t>
  </si>
  <si>
    <t>Llobregat</t>
  </si>
  <si>
    <t>Mahai</t>
  </si>
  <si>
    <t>Malmal</t>
  </si>
  <si>
    <t>Mosaic</t>
  </si>
  <si>
    <t>Mosaic Nash Draw</t>
  </si>
  <si>
    <t>Muhlwarts</t>
  </si>
  <si>
    <t>National Lead Co.</t>
  </si>
  <si>
    <t>Neuhof Ellers</t>
  </si>
  <si>
    <t>Novosolikamsk</t>
  </si>
  <si>
    <t>Novostebnik</t>
  </si>
  <si>
    <t>Patience Lake</t>
  </si>
  <si>
    <t>Penobsquis-Piccadilly</t>
  </si>
  <si>
    <t>Reilly Wendover</t>
  </si>
  <si>
    <t>Rocanville</t>
  </si>
  <si>
    <t>Salar de Atacama</t>
  </si>
  <si>
    <t>Sigmundshall</t>
  </si>
  <si>
    <t>Sivka</t>
  </si>
  <si>
    <t>Belarus</t>
  </si>
  <si>
    <t>Starobin 1</t>
  </si>
  <si>
    <t>Active Production (2012)</t>
  </si>
  <si>
    <t>Starobin 2</t>
  </si>
  <si>
    <t>Starobin 3</t>
  </si>
  <si>
    <t>Starobin 4</t>
  </si>
  <si>
    <t>Solikamsk 1</t>
  </si>
  <si>
    <t>Solikamsk 2</t>
  </si>
  <si>
    <t>Suria-Cabanasas</t>
  </si>
  <si>
    <t>Active Production (2011)</t>
  </si>
  <si>
    <t>Taquari-Vassouras</t>
  </si>
  <si>
    <t>Tyubegatan</t>
  </si>
  <si>
    <t>Unterbreizbach</t>
  </si>
  <si>
    <t>Active Production (2005)</t>
  </si>
  <si>
    <t>Vade</t>
  </si>
  <si>
    <t>Netherlands</t>
  </si>
  <si>
    <t>Veendam</t>
  </si>
  <si>
    <t>Zielitz</t>
  </si>
  <si>
    <t>Anbanjing</t>
  </si>
  <si>
    <t>Jinggu</t>
  </si>
  <si>
    <t>Mengyejing</t>
  </si>
  <si>
    <t>Mohei</t>
  </si>
  <si>
    <t>Zhengdong</t>
  </si>
  <si>
    <t>Lao People's Democratic Republic</t>
  </si>
  <si>
    <t>Dong Tai</t>
  </si>
  <si>
    <t>Under Development</t>
  </si>
  <si>
    <t>Ghor Al-Safi</t>
  </si>
  <si>
    <t>Israel</t>
  </si>
  <si>
    <t>Dead Sea</t>
  </si>
  <si>
    <t>Krasnoslobodsky</t>
  </si>
  <si>
    <t>Indoferro</t>
  </si>
  <si>
    <t>Term</t>
  </si>
  <si>
    <t>Definition in this file</t>
  </si>
  <si>
    <t>Mississippi Valley Type</t>
  </si>
  <si>
    <t xml:space="preserve">SHMS </t>
  </si>
  <si>
    <t>Sediment Hosted Massive Sulphide</t>
  </si>
  <si>
    <t>Volcanic-hosted massive sulphide</t>
  </si>
  <si>
    <t>Vein-type</t>
  </si>
  <si>
    <t>high-temperature hydrothermal replacement</t>
  </si>
  <si>
    <t>Highly metalliferous black shales</t>
  </si>
  <si>
    <t>5 sphalerite-type categories compliant</t>
  </si>
  <si>
    <t>Cu / Au</t>
  </si>
  <si>
    <t>Ag / Au</t>
  </si>
  <si>
    <t>Zn / Au</t>
  </si>
  <si>
    <t>Cu / Zn</t>
  </si>
  <si>
    <t>Au / Zn</t>
  </si>
  <si>
    <t>Ag / Zn</t>
  </si>
  <si>
    <t>Pb / Zn</t>
  </si>
  <si>
    <t>Mo / Cu</t>
  </si>
  <si>
    <t>Re / Cu</t>
  </si>
  <si>
    <t>Co / Ni</t>
  </si>
  <si>
    <t>Cu / Ni</t>
  </si>
  <si>
    <t>Cu / Pt</t>
  </si>
  <si>
    <t>Au / Pt</t>
  </si>
  <si>
    <t>Ni / Pt</t>
  </si>
  <si>
    <t>Pd / Pt</t>
  </si>
  <si>
    <t>Rh / Pt</t>
  </si>
  <si>
    <t>Ru / Pt</t>
  </si>
  <si>
    <t>Ir / Pt</t>
  </si>
  <si>
    <t>Cu / Cr</t>
  </si>
  <si>
    <t>Au / Cr</t>
  </si>
  <si>
    <t>Ni / Cr</t>
  </si>
  <si>
    <t>Pt / Cr</t>
  </si>
  <si>
    <t>Pd / Cr</t>
  </si>
  <si>
    <t>Rh / Cr</t>
  </si>
  <si>
    <t>Ru / Cr</t>
  </si>
  <si>
    <t>Ir / Cr</t>
  </si>
  <si>
    <t>Cu / Mo</t>
  </si>
  <si>
    <t>Re / Mo</t>
  </si>
  <si>
    <t>Au / Cu</t>
  </si>
  <si>
    <t>Fe / Ni</t>
  </si>
  <si>
    <t>Zn / Cu</t>
  </si>
  <si>
    <t>Ag / Cu</t>
  </si>
  <si>
    <t>Au / Ni</t>
  </si>
  <si>
    <t>Pt / Ni</t>
  </si>
  <si>
    <t>Pd / Ni</t>
  </si>
  <si>
    <t>Rh / Ni</t>
  </si>
  <si>
    <t>Pb / Cu</t>
  </si>
  <si>
    <t>In / Zn</t>
  </si>
  <si>
    <t>Al / Ti</t>
  </si>
  <si>
    <t>Nb / Ti</t>
  </si>
  <si>
    <t>Cu / Ti</t>
  </si>
  <si>
    <t>Ni / Ti</t>
  </si>
  <si>
    <t>Pb / Ti</t>
  </si>
  <si>
    <t>Zr / Ti</t>
  </si>
  <si>
    <t>Sn / Ti</t>
  </si>
  <si>
    <t>Mn / Ti</t>
  </si>
  <si>
    <t>V / Ti</t>
  </si>
  <si>
    <t>La / Ti</t>
  </si>
  <si>
    <t>Ce / Ti</t>
  </si>
  <si>
    <t>Pr / Ti</t>
  </si>
  <si>
    <t>Nd / Ti</t>
  </si>
  <si>
    <t>Sm / Ti</t>
  </si>
  <si>
    <t>Gd / Ti</t>
  </si>
  <si>
    <t>Dy / Ti</t>
  </si>
  <si>
    <t>Y / Ti</t>
  </si>
  <si>
    <t>Mg / Ti</t>
  </si>
  <si>
    <t>P / Ti</t>
  </si>
  <si>
    <t>Cu / Pd</t>
  </si>
  <si>
    <t>Au / Pd</t>
  </si>
  <si>
    <t>Pt / Pd</t>
  </si>
  <si>
    <t>Rh / Pd</t>
  </si>
  <si>
    <t>Se / Cu</t>
  </si>
  <si>
    <t>Te / Cu</t>
  </si>
  <si>
    <t>Cu / Ag</t>
  </si>
  <si>
    <t>Pb / Ag</t>
  </si>
  <si>
    <t>Zn / Ag</t>
  </si>
  <si>
    <t>La / Ce</t>
  </si>
  <si>
    <t>Pr / Ce</t>
  </si>
  <si>
    <t>Nd / Ce</t>
  </si>
  <si>
    <t>Sm / Ce</t>
  </si>
  <si>
    <t>Eu / Ce</t>
  </si>
  <si>
    <t>Gd / Ce</t>
  </si>
  <si>
    <t>Tb / Ce</t>
  </si>
  <si>
    <t>Dy / Ce</t>
  </si>
  <si>
    <t>Ho / Ce</t>
  </si>
  <si>
    <t>Er / Ce</t>
  </si>
  <si>
    <t>Tm / Ce</t>
  </si>
  <si>
    <t>Yb / Ce</t>
  </si>
  <si>
    <t>Lu / Ce</t>
  </si>
  <si>
    <t>Y / Ce</t>
  </si>
  <si>
    <t>Ag / Mo</t>
  </si>
  <si>
    <t>Cu / U</t>
  </si>
  <si>
    <t>Ag / U</t>
  </si>
  <si>
    <t>Mo / U</t>
  </si>
  <si>
    <t>Re / U</t>
  </si>
  <si>
    <t>Mo / Au</t>
  </si>
  <si>
    <t>Co / Cu</t>
  </si>
  <si>
    <t>Bi / Cu</t>
  </si>
  <si>
    <t>Cd / Cu</t>
  </si>
  <si>
    <t>Sb / Cu</t>
  </si>
  <si>
    <t>La / Nb</t>
  </si>
  <si>
    <t>Ce / Nb</t>
  </si>
  <si>
    <t>Pr / Nb</t>
  </si>
  <si>
    <t>Nd / Nb</t>
  </si>
  <si>
    <t>Sm / Nb</t>
  </si>
  <si>
    <t>Eu / Nb</t>
  </si>
  <si>
    <t>Gd / Nb</t>
  </si>
  <si>
    <t>Tb / Nb</t>
  </si>
  <si>
    <t>Dy / Nb</t>
  </si>
  <si>
    <t>Ho / Nb</t>
  </si>
  <si>
    <t>Er / Nb</t>
  </si>
  <si>
    <t>Yb / Nb</t>
  </si>
  <si>
    <t>Y / Nb</t>
  </si>
  <si>
    <t>P / Nb</t>
  </si>
  <si>
    <t>Ni / Pd</t>
  </si>
  <si>
    <t>Pd / Au</t>
  </si>
  <si>
    <t>Cu / Co</t>
  </si>
  <si>
    <t>Ni / Co</t>
  </si>
  <si>
    <t>Pb / Co</t>
  </si>
  <si>
    <t>Au / Ag</t>
  </si>
  <si>
    <t>La / Nd</t>
  </si>
  <si>
    <t>Ce / Nd</t>
  </si>
  <si>
    <t>Pr / Nd</t>
  </si>
  <si>
    <t>Sm / Nd</t>
  </si>
  <si>
    <t>Eu / Nd</t>
  </si>
  <si>
    <t>Gd / Nd</t>
  </si>
  <si>
    <t>Tb / Nd</t>
  </si>
  <si>
    <t>Dy / Nd</t>
  </si>
  <si>
    <t>Ho / Nd</t>
  </si>
  <si>
    <t>Er / Nd</t>
  </si>
  <si>
    <t>Yb / Nd</t>
  </si>
  <si>
    <t>Y / Nd</t>
  </si>
  <si>
    <t>Li / Mg</t>
  </si>
  <si>
    <t>K / Mg</t>
  </si>
  <si>
    <t>B / Mg</t>
  </si>
  <si>
    <t>Mo / W</t>
  </si>
  <si>
    <t>Re / W</t>
  </si>
  <si>
    <t>Sn / Cu</t>
  </si>
  <si>
    <t>In / Cu</t>
  </si>
  <si>
    <t>Ni / Cu</t>
  </si>
  <si>
    <t>Cu / Pb</t>
  </si>
  <si>
    <t>Ag / Pb</t>
  </si>
  <si>
    <t>Zn / Pb</t>
  </si>
  <si>
    <t>Fe / Al</t>
  </si>
  <si>
    <t>Mn / Al</t>
  </si>
  <si>
    <t>Ga / Al</t>
  </si>
  <si>
    <t>Fe / Ti</t>
  </si>
  <si>
    <t>Pb / Au</t>
  </si>
  <si>
    <t>Mo / Ag</t>
  </si>
  <si>
    <t>Re / Ag</t>
  </si>
  <si>
    <t>Au / Pb</t>
  </si>
  <si>
    <t>Nb / Nd</t>
  </si>
  <si>
    <t>Fe / Au</t>
  </si>
  <si>
    <t>Mo / Re</t>
  </si>
  <si>
    <t>Pt / Cu</t>
  </si>
  <si>
    <t>Pd / Cu</t>
  </si>
  <si>
    <t>Nb / Ta</t>
  </si>
  <si>
    <t>Pb / Mo</t>
  </si>
  <si>
    <t>Zn / Mo</t>
  </si>
  <si>
    <t>La / Dy</t>
  </si>
  <si>
    <t>Ce / Dy</t>
  </si>
  <si>
    <t>Pr / Dy</t>
  </si>
  <si>
    <t>Nd / Dy</t>
  </si>
  <si>
    <t>Sm / Dy</t>
  </si>
  <si>
    <t>Eu / Dy</t>
  </si>
  <si>
    <t>Gd / Dy</t>
  </si>
  <si>
    <t>Tb / Dy</t>
  </si>
  <si>
    <t>Ho / Dy</t>
  </si>
  <si>
    <t>Er / Dy</t>
  </si>
  <si>
    <t>Tm / Dy</t>
  </si>
  <si>
    <t>Yb / Dy</t>
  </si>
  <si>
    <t>Lu / Dy</t>
  </si>
  <si>
    <t>Y / Dy</t>
  </si>
  <si>
    <t>Cu / In</t>
  </si>
  <si>
    <t>Au / In</t>
  </si>
  <si>
    <t>Ag / In</t>
  </si>
  <si>
    <t>Zn / In</t>
  </si>
  <si>
    <t>Au / Co</t>
  </si>
  <si>
    <t>W / Cu</t>
  </si>
  <si>
    <t>La / Y</t>
  </si>
  <si>
    <t>Ce / Y</t>
  </si>
  <si>
    <t>Nd / Y</t>
  </si>
  <si>
    <t>Sm / Y</t>
  </si>
  <si>
    <t>Eu / Y</t>
  </si>
  <si>
    <t>Tb / Y</t>
  </si>
  <si>
    <t>Ho / Y</t>
  </si>
  <si>
    <t>Yb / Y</t>
  </si>
  <si>
    <t>Lu / Y</t>
  </si>
  <si>
    <t>Bi / Zn</t>
  </si>
  <si>
    <t>Re / Au</t>
  </si>
  <si>
    <t>Ni / Pb</t>
  </si>
  <si>
    <t>Co / Pb</t>
  </si>
  <si>
    <t>Ni / Zn</t>
  </si>
  <si>
    <t>Co / Zn</t>
  </si>
  <si>
    <t>Mo / Ni</t>
  </si>
  <si>
    <t>U / Ni</t>
  </si>
  <si>
    <t>Au / Mo</t>
  </si>
  <si>
    <t>Co / Ag</t>
  </si>
  <si>
    <t>Se / Ag</t>
  </si>
  <si>
    <t>Te / Ag</t>
  </si>
  <si>
    <t>Ag / Ni</t>
  </si>
  <si>
    <t>Fe / Cu</t>
  </si>
  <si>
    <t>Eu / Ti</t>
  </si>
  <si>
    <t>Tb / Ti</t>
  </si>
  <si>
    <t>Ho / Ti</t>
  </si>
  <si>
    <t>Er / Ti</t>
  </si>
  <si>
    <t>Tm / Ti</t>
  </si>
  <si>
    <t>Yb / Ti</t>
  </si>
  <si>
    <t>Lu / Ti</t>
  </si>
  <si>
    <t>Nb / P</t>
  </si>
  <si>
    <t>In / Ag</t>
  </si>
  <si>
    <t>Ag / Pt</t>
  </si>
  <si>
    <t>Co / Pt</t>
  </si>
  <si>
    <t>Te / Pt</t>
  </si>
  <si>
    <t>Cr / Ni</t>
  </si>
  <si>
    <t>In / Sn</t>
  </si>
  <si>
    <t>W / Au</t>
  </si>
  <si>
    <t>Cu / Mn</t>
  </si>
  <si>
    <t>Ni / Mn</t>
  </si>
  <si>
    <t>Co / Mn</t>
  </si>
  <si>
    <t>Mg / Li</t>
  </si>
  <si>
    <t>K / Li</t>
  </si>
  <si>
    <t>B / Li</t>
  </si>
  <si>
    <t>Cu / Sn</t>
  </si>
  <si>
    <t>Ge / Coal</t>
  </si>
  <si>
    <t>Sn / Ag</t>
  </si>
  <si>
    <t>Ni / Crude oil</t>
  </si>
  <si>
    <t>V / Crude oil</t>
  </si>
  <si>
    <t>Fe / Zn</t>
  </si>
  <si>
    <t>W / Mo</t>
  </si>
  <si>
    <t>Au / U</t>
  </si>
  <si>
    <t>Pb / U</t>
  </si>
  <si>
    <t>Zn / U</t>
  </si>
  <si>
    <t>In / U</t>
  </si>
  <si>
    <t>Co / Au</t>
  </si>
  <si>
    <t>Se / Au</t>
  </si>
  <si>
    <t>Te / Au</t>
  </si>
  <si>
    <t>Co / Cr</t>
  </si>
  <si>
    <t>Fe / Cr</t>
  </si>
  <si>
    <t>Ta / Nb</t>
  </si>
  <si>
    <t>Zr / Nb</t>
  </si>
  <si>
    <t>Hf / Nb</t>
  </si>
  <si>
    <t>Tm / Nb</t>
  </si>
  <si>
    <t>Lu / Nb</t>
  </si>
  <si>
    <t>Sn / In</t>
  </si>
  <si>
    <t>Zn / Sn</t>
  </si>
  <si>
    <t>Ag / Pd</t>
  </si>
  <si>
    <t>Ni / Ag</t>
  </si>
  <si>
    <t>Ti / Nb</t>
  </si>
  <si>
    <t>Sc / Nb</t>
  </si>
  <si>
    <t>Cu / Re</t>
  </si>
  <si>
    <t>Au / Re</t>
  </si>
  <si>
    <t>Ag / Re</t>
  </si>
  <si>
    <t>Pt / Re</t>
  </si>
  <si>
    <t>Pd / Re</t>
  </si>
  <si>
    <t>Rh / Re</t>
  </si>
  <si>
    <t>Tm / Nd</t>
  </si>
  <si>
    <t>Lu / Nd</t>
  </si>
  <si>
    <t>W / Sn</t>
  </si>
  <si>
    <t>Sc / Co</t>
  </si>
  <si>
    <t>Si / Al</t>
  </si>
  <si>
    <t>Sc / Ni</t>
  </si>
  <si>
    <t>Ni / V</t>
  </si>
  <si>
    <t>Mo / V</t>
  </si>
  <si>
    <t>Zn / V</t>
  </si>
  <si>
    <t>K / V</t>
  </si>
  <si>
    <t>Re / V</t>
  </si>
  <si>
    <t>Al / Fe</t>
  </si>
  <si>
    <t>Si / Fe</t>
  </si>
  <si>
    <t>Cu / Fe</t>
  </si>
  <si>
    <t>Au / Fe</t>
  </si>
  <si>
    <t>Sn / W</t>
  </si>
  <si>
    <t>In / Au</t>
  </si>
  <si>
    <t>Ni / Fe</t>
  </si>
  <si>
    <t>Re / Ni</t>
  </si>
  <si>
    <t>U / Nb</t>
  </si>
  <si>
    <t>Ag / Co</t>
  </si>
  <si>
    <t>W / Co</t>
  </si>
  <si>
    <t>Pd / Co</t>
  </si>
  <si>
    <t>Co / Pd</t>
  </si>
  <si>
    <t>U / Cu</t>
  </si>
  <si>
    <t>Zn / Co</t>
  </si>
  <si>
    <t>Se / Pt</t>
  </si>
  <si>
    <t>Bi / Pt</t>
  </si>
  <si>
    <t>Cd / Pt</t>
  </si>
  <si>
    <t>Sb / Pt</t>
  </si>
  <si>
    <t>Ti / V</t>
  </si>
  <si>
    <t>Fe / V</t>
  </si>
  <si>
    <t>Al / Si</t>
  </si>
  <si>
    <t>Fe / Si</t>
  </si>
  <si>
    <t>P / Si</t>
  </si>
  <si>
    <t>Cu / W</t>
  </si>
  <si>
    <t>Au / W</t>
  </si>
  <si>
    <t>Se / Zn</t>
  </si>
  <si>
    <t>Te / Zn</t>
  </si>
  <si>
    <t>Ta / Li</t>
  </si>
  <si>
    <t>Sn / Li</t>
  </si>
  <si>
    <t>Co / Mo</t>
  </si>
  <si>
    <t>Sn / Ta</t>
  </si>
  <si>
    <t>Li / Ta</t>
  </si>
  <si>
    <t>Ti / Si</t>
  </si>
  <si>
    <t>V / Si</t>
  </si>
  <si>
    <t>Zr / Ta</t>
  </si>
  <si>
    <t>La / Ta</t>
  </si>
  <si>
    <t>Ce / Ta</t>
  </si>
  <si>
    <t>Pr / Ta</t>
  </si>
  <si>
    <t>Nd / Ta</t>
  </si>
  <si>
    <t>Gd / Ta</t>
  </si>
  <si>
    <t>Dy / Ta</t>
  </si>
  <si>
    <t>Y / Ta</t>
  </si>
  <si>
    <t>Fe / Sn</t>
  </si>
  <si>
    <t>Zn / W</t>
  </si>
  <si>
    <t>In / W</t>
  </si>
  <si>
    <t>Ta / Nd</t>
  </si>
  <si>
    <t>Ni / U</t>
  </si>
  <si>
    <t>Co / U</t>
  </si>
  <si>
    <t>Sc / U</t>
  </si>
  <si>
    <t>Ag / W</t>
  </si>
  <si>
    <t>He / NG</t>
  </si>
  <si>
    <t>Nb / Dy</t>
  </si>
  <si>
    <t>Zr / Dy</t>
  </si>
  <si>
    <t>Bi / W</t>
  </si>
  <si>
    <t>Pb / W</t>
  </si>
  <si>
    <t>Sb / Au</t>
  </si>
  <si>
    <t>Zn / Ni</t>
  </si>
  <si>
    <t>P / Fe</t>
  </si>
  <si>
    <t>Rh / Cu</t>
  </si>
  <si>
    <t>Al / Ta</t>
  </si>
  <si>
    <t>Sm / Ta</t>
  </si>
  <si>
    <t>Eu / Ta</t>
  </si>
  <si>
    <t>Tb / Ta</t>
  </si>
  <si>
    <t>Ho / Ta</t>
  </si>
  <si>
    <t>Er / Ta</t>
  </si>
  <si>
    <t>Tm / Ta</t>
  </si>
  <si>
    <t>Yb / Ta</t>
  </si>
  <si>
    <t>Lu / Ta</t>
  </si>
  <si>
    <t>Zr / U</t>
  </si>
  <si>
    <t>La / U</t>
  </si>
  <si>
    <t>Ce / U</t>
  </si>
  <si>
    <t>Pr / U</t>
  </si>
  <si>
    <t>Nd / U</t>
  </si>
  <si>
    <t>Sm / U</t>
  </si>
  <si>
    <t>Eu / U</t>
  </si>
  <si>
    <t>Gd / U</t>
  </si>
  <si>
    <t>Tb / U</t>
  </si>
  <si>
    <t>Dy / U</t>
  </si>
  <si>
    <t>Ho / U</t>
  </si>
  <si>
    <t>Er / U</t>
  </si>
  <si>
    <t>Tm / U</t>
  </si>
  <si>
    <t>Yb / U</t>
  </si>
  <si>
    <t>Lu / U</t>
  </si>
  <si>
    <t>Y / U</t>
  </si>
  <si>
    <t>Se / U</t>
  </si>
  <si>
    <t>Ta / Dy</t>
  </si>
  <si>
    <t>Sn / Dy</t>
  </si>
  <si>
    <t>U / Dy</t>
  </si>
  <si>
    <t>Fe / Pd</t>
  </si>
  <si>
    <t>Li / K</t>
  </si>
  <si>
    <t>Mg / K</t>
  </si>
  <si>
    <t>Pb / Ni</t>
  </si>
  <si>
    <t>Ag / Sn</t>
  </si>
  <si>
    <t>Pb / Sn</t>
  </si>
  <si>
    <t>Sn / Nb</t>
  </si>
  <si>
    <t>W / Nb</t>
  </si>
  <si>
    <t>Pt / Au</t>
  </si>
  <si>
    <t>Pt / Mo</t>
  </si>
  <si>
    <t>Pd / Mo</t>
  </si>
  <si>
    <t>Rh / Mo</t>
  </si>
  <si>
    <t>Cu / V</t>
  </si>
  <si>
    <t>Au / V</t>
  </si>
  <si>
    <t>Ag / V</t>
  </si>
  <si>
    <t>Se / Pd</t>
  </si>
  <si>
    <t>Te / Pd</t>
  </si>
  <si>
    <t>In / Pd</t>
  </si>
  <si>
    <t>Bi / Pd</t>
  </si>
  <si>
    <t>Cd / Pd</t>
  </si>
  <si>
    <t>Sb / Pd</t>
  </si>
  <si>
    <t>Se / Ni</t>
  </si>
  <si>
    <t>Te / Ni</t>
  </si>
  <si>
    <t>Bi / Ni</t>
  </si>
  <si>
    <t>Cd / Ni</t>
  </si>
  <si>
    <t>Sb / Ni</t>
  </si>
  <si>
    <t>Mn / Fe</t>
  </si>
  <si>
    <t>Re / Pd</t>
  </si>
  <si>
    <t>U / Nd</t>
  </si>
  <si>
    <t>Mo / Zn</t>
  </si>
  <si>
    <t>Re / Zn</t>
  </si>
  <si>
    <t>U / V</t>
  </si>
  <si>
    <t>Au / Sb</t>
  </si>
  <si>
    <t>W / Sb</t>
  </si>
  <si>
    <t>Al / P</t>
  </si>
  <si>
    <t>Fe / P</t>
  </si>
  <si>
    <t>Si / P</t>
  </si>
  <si>
    <t>Mg / P</t>
  </si>
  <si>
    <t>Generic_Host;Generic_Byproduct</t>
  </si>
  <si>
    <t>Element_Deposit_Specific_Host;Concentration_specific_Byproduct</t>
  </si>
  <si>
    <t>Element_Deposit_Specific_Host;Element_Deposit_Specific_Byproduct</t>
  </si>
  <si>
    <t>Element_Deposit_Specific_Host;Deposit_type_specific_Byproduct</t>
  </si>
  <si>
    <t>Concentration_specific_Host;Element_Deposit_Specific_Byproduct</t>
  </si>
  <si>
    <t>Concentration_specific_Host;Concentration_specific_Byproduct</t>
  </si>
  <si>
    <t>Deposit_type_specific_Host;Element_Deposit_Specific_Byproduct</t>
  </si>
  <si>
    <t>Deposit_type_specific_Host;Concentration_specific_Byproduct</t>
  </si>
  <si>
    <t>a CIRAIG, Institute of Environmental Sciences, UQAM, Montreal, Quebec H2X 3Y7, Canada
b Helmholtz-Zentrum Dresden-Rossendorf, Helmholtz Institute Freiberg for Resource Technology (HIF), Chemnitzer Str. 40, 09599 Freiberg, Germany
c School of Geography, Earth and Atmospheric Sciences, Faculty of Science, The University of Melbourne, Melbourne, Australia
d Environmental Engineering, School of Engineering, RMIT University, 124 La Trobe Street, Melbourne, Victoria 3000, Australia
e Key Lab of Urban Environment and Health, Institute of Urban Environment, Chinese Academy of Sciences, Xiamen, 361021, People's Republic of China
f CIRAIG, Mathematical and Industrial Engineering Department, Polytechnique Montreal, C.P. 6079, succ. Centre-Ville, Montréal, Quebec, H3C 3A7, Canada
g Institute of Sustainable Energy, School of Engineering, HES-SO Valais-Wallis, CH-1950 Sion, Switzerland
h CIRAIG, Department of Strategy and Corporate Social Responsibility, ESG, UQAM, Montreal, Quebec H3C 3P8, Canada</t>
  </si>
  <si>
    <r>
      <rPr>
        <b/>
        <sz val="11"/>
        <color theme="1"/>
        <rFont val="Calibri"/>
        <family val="2"/>
        <scheme val="minor"/>
      </rPr>
      <t>Journal</t>
    </r>
    <r>
      <rPr>
        <sz val="11"/>
        <color theme="1"/>
        <rFont val="Calibri"/>
        <family val="2"/>
        <scheme val="minor"/>
      </rPr>
      <t>: Environmental Sciences and Technology</t>
    </r>
  </si>
  <si>
    <t>In "ResC" sheet:</t>
  </si>
  <si>
    <t>Output results:</t>
  </si>
  <si>
    <t>Atomic Weight (amu, g/mol)</t>
  </si>
  <si>
    <r>
      <rPr>
        <b/>
        <sz val="11"/>
        <color theme="1"/>
        <rFont val="Calibri"/>
        <family val="2"/>
        <scheme val="minor"/>
      </rPr>
      <t>Title of the articl</t>
    </r>
    <r>
      <rPr>
        <sz val="11"/>
        <color theme="1"/>
        <rFont val="Calibri"/>
        <family val="2"/>
        <scheme val="minor"/>
      </rPr>
      <t>e: Byproduct-to-host ratios to assess the accessibility of mineral resources</t>
    </r>
  </si>
  <si>
    <t>Lists of type of deposits and elements covered in the "ResC" dataset</t>
  </si>
  <si>
    <t>Ore tonnage</t>
  </si>
  <si>
    <t>Mineral resources i.e. "commodity concentration of economic interest with their grade, quality and quantity suggesting reasonable prospects for eventual economic extraction" as per Jowitt and McNulty (2021) https://doi.org/10.5382/Geo-and-Mining-11</t>
  </si>
  <si>
    <t>[182]</t>
  </si>
  <si>
    <t>Frenzel, M.; Tolosana-Delgado, R.; Gutzmer, J. Assessing the Supply Potential of High-Tech Metals - A General Method. Resour. Policy 2015, 46 (P2), 45–58. https://doi.org/10.1016/j.resourpol.2015.08.002.</t>
  </si>
  <si>
    <t>"estimated supply po- tential from MVT deposits under current market conditions is 2.8– 26 (median: 7) times higher than actual production"[182]</t>
  </si>
  <si>
    <t>[183]</t>
  </si>
  <si>
    <t>Sverdrup, H.U., van Allen, O. &amp; Haraldsson, H.V. Assessing Aspects of Cadmium Supply, Recycling and Environmental Pollution with Respect to Future Photovoltaic Technology Demands and Envionmental Policy Goals. Water Air Soil Pollut 235, 247 (2024). https://doi.org/10.1007/s11270-024-07027-2</t>
  </si>
  <si>
    <t>Table 1 of [183]</t>
  </si>
  <si>
    <t>We consider the 76.3% reported in "1. Data - Process yields (m)" sheet in SI3 of [145] is rather the maximum recovery rate than the current recovery rate compared to other studies (e.g. [183]).</t>
  </si>
  <si>
    <t>Max_RR_ALL = RR_ALL</t>
  </si>
  <si>
    <t>ORCID authors</t>
  </si>
  <si>
    <t>Titouan Greffe (https://orcid.org/0000-0002-9377-4552)</t>
  </si>
  <si>
    <t>Manuele Margni (https://orcid.org/0000-0002-2475-0768)</t>
  </si>
  <si>
    <t>Cécile Bulle (https://orcid.org/0000-0002-7323-046X)</t>
  </si>
  <si>
    <t>Max Frenzel (https://orcid.org/0000-0001-6625-559X)</t>
  </si>
  <si>
    <t>Timothy Werner (https://orcid.org/0000-0002-0565-4762)</t>
  </si>
  <si>
    <t>Peng Wang (https://orcid.org/0000-0001-7170-1494)</t>
  </si>
  <si>
    <t>Year of publication: 2024</t>
  </si>
  <si>
    <r>
      <rPr>
        <b/>
        <sz val="11"/>
        <color theme="1"/>
        <rFont val="Calibri"/>
        <family val="2"/>
        <scheme val="minor"/>
      </rPr>
      <t>Content</t>
    </r>
    <r>
      <rPr>
        <sz val="11"/>
        <color theme="1"/>
        <rFont val="Calibri"/>
        <family val="2"/>
        <scheme val="minor"/>
      </rPr>
      <t>: This excel file contains mineral resources estimates of 3422 deposits covering up to 60 elements and three categories of fossil fuels (Crude oil, natural gas and coal) as well as yearly mining capacity when data was availble ("ResC" tabsheet). Element reported in the "Host" column was determined by calculating the element contributing the most to potential revenues of the mine. If the element was not identified by the mining company in their report (or the reference article or report, which generally rely on mining company reports), the host was determined by calculating contribution to total revenues of all elements reported by multiplying their amount by their market price (average 2010-2020). Market price data used are available in supporting information file 2. Deposit-specific and element-specific milling recovery rate (%) are available in "Milling_RR_deposit" tabsheet. Available byproduct-to-host ratio obtained following equation 1 (in the associated manuscript) are available in "results_av_ResC". Potentially accessible byproduct-to-host ratios are available in "results_pot_acc_ResC". Accessible byproduct-to-host ratios are available in "results_accessible_ResC" tabsheet, derived following equation 2 in the associated manuscript. The list of deposits that could not be included into "ResC" tabsheet are listed in "Data_gaps". All data sources are listed and numbered in "References". Assigned number to a reference is then used in the "Source" column in "ResC" to indicate which data sources were used in the dataset for the specific deposit and additional information are available in the "Comment" column. It is normal to not find the same number of deposits in e.g. "results_av_ResC" compared to "ResC" since there are few deposits for which the amount of only one element is reported, therefore no BtH ratio could be established.</t>
    </r>
  </si>
  <si>
    <t>Gavin Mudd (https://orcid.org/0000-0001-7115-1330)</t>
  </si>
  <si>
    <r>
      <rPr>
        <b/>
        <sz val="11"/>
        <color theme="1"/>
        <rFont val="Calibri"/>
        <family val="2"/>
        <scheme val="minor"/>
      </rPr>
      <t>Authors</t>
    </r>
    <r>
      <rPr>
        <sz val="11"/>
        <color theme="1"/>
        <rFont val="Calibri"/>
        <family val="2"/>
        <scheme val="minor"/>
      </rPr>
      <t>: Titouan Greffe</t>
    </r>
    <r>
      <rPr>
        <vertAlign val="superscript"/>
        <sz val="11"/>
        <color theme="1"/>
        <rFont val="Calibri"/>
        <family val="2"/>
        <scheme val="minor"/>
      </rPr>
      <t>a*</t>
    </r>
    <r>
      <rPr>
        <sz val="11"/>
        <color theme="1"/>
        <rFont val="Calibri"/>
        <family val="2"/>
        <scheme val="minor"/>
      </rPr>
      <t>, Max Frenzel</t>
    </r>
    <r>
      <rPr>
        <vertAlign val="superscript"/>
        <sz val="11"/>
        <color theme="1"/>
        <rFont val="Calibri"/>
        <family val="2"/>
        <scheme val="minor"/>
      </rPr>
      <t>b</t>
    </r>
    <r>
      <rPr>
        <sz val="11"/>
        <color theme="1"/>
        <rFont val="Calibri"/>
        <family val="2"/>
        <scheme val="minor"/>
      </rPr>
      <t>, Timothy Werner</t>
    </r>
    <r>
      <rPr>
        <vertAlign val="superscript"/>
        <sz val="11"/>
        <color theme="1"/>
        <rFont val="Calibri"/>
        <family val="2"/>
        <scheme val="minor"/>
      </rPr>
      <t>c</t>
    </r>
    <r>
      <rPr>
        <sz val="11"/>
        <color theme="1"/>
        <rFont val="Calibri"/>
        <family val="2"/>
        <scheme val="minor"/>
      </rPr>
      <t>, Gavin Mudd</t>
    </r>
    <r>
      <rPr>
        <vertAlign val="superscript"/>
        <sz val="11"/>
        <color theme="1"/>
        <rFont val="Calibri"/>
        <family val="2"/>
        <scheme val="minor"/>
      </rPr>
      <t>d</t>
    </r>
    <r>
      <rPr>
        <sz val="11"/>
        <color theme="1"/>
        <rFont val="Calibri"/>
        <family val="2"/>
        <scheme val="minor"/>
      </rPr>
      <t>, Peng Wang</t>
    </r>
    <r>
      <rPr>
        <vertAlign val="superscript"/>
        <sz val="11"/>
        <color theme="1"/>
        <rFont val="Calibri"/>
        <family val="2"/>
        <scheme val="minor"/>
      </rPr>
      <t>e</t>
    </r>
    <r>
      <rPr>
        <sz val="11"/>
        <color theme="1"/>
        <rFont val="Calibri"/>
        <family val="2"/>
        <scheme val="minor"/>
      </rPr>
      <t>, Manuele Margni</t>
    </r>
    <r>
      <rPr>
        <vertAlign val="superscript"/>
        <sz val="11"/>
        <color theme="1"/>
        <rFont val="Calibri"/>
        <family val="2"/>
        <scheme val="minor"/>
      </rPr>
      <t>f,g</t>
    </r>
    <r>
      <rPr>
        <sz val="11"/>
        <color theme="1"/>
        <rFont val="Calibri"/>
        <family val="2"/>
        <scheme val="minor"/>
      </rPr>
      <t>, Cécile Bulle</t>
    </r>
    <r>
      <rPr>
        <vertAlign val="superscript"/>
        <sz val="11"/>
        <color theme="1"/>
        <rFont val="Calibri"/>
        <family val="2"/>
        <scheme val="minor"/>
      </rPr>
      <t>a,h</t>
    </r>
  </si>
  <si>
    <t>*Corresponding author's email: greffe.titouan@courrier.uqam.ca</t>
  </si>
  <si>
    <t>https://doi.org/10.1021/acs.est.4c05293</t>
  </si>
  <si>
    <t>Deposits with mineral resources estimates data, country, region, deposit name, status of deposit as reported in data Sources, Ore (or brine) tonnage in Megatons, identified "Host", content of the 60 elements and 3 fossils, mining capacity (in metric tons per year) as well as additional information on origin of data in "Comment" column.</t>
  </si>
  <si>
    <t>Standard of classification of ore reserves (ResV) and mineral resources (ResC) e.g. JORC (https://www.jorc.org/docs/JORC_code_2012.pdf), NI 43-101 (https://mrmr.cim.org/media/1017/national-instrument-43-101.pdf)</t>
  </si>
  <si>
    <t>Reserve category (Ore Reserves: ResV or Mineral Resources: ResC). For further exploring this topic, readers are invited to look at Jowitt et al. 2021 (https://doi.org/10.5382/Geo-and-Mining-11)</t>
  </si>
  <si>
    <t>Total ore tonnage (quantity of ore or brine) of the project</t>
  </si>
  <si>
    <t>Most recently reported mining capacity of the project. Data source for mining capacity are detailed in "Comment" column.</t>
  </si>
  <si>
    <t>"Available" byproduct-to-host ratio for each deposit in "ResC", which corresponds to Ѳ1 in figure 1 of main text. Python code used to obtain those results is available at https://github.com/TitouanGreffe/BtH_ratios.</t>
  </si>
  <si>
    <t>"Accessible" byproduct-to-host ratio for each deposit in "ResC", which corresponds to Ѳ5 in figure 1 of main text. Python code used to obtain those results is available at https://github.com/TitouanGreffe/BtH_ratios.</t>
  </si>
  <si>
    <t>"Potentially accessible" byproduct-to-host ratio for each deposit in "ResC", which corresponds to Ѳ5 in figure 1 of main text (assuming highest possible recovery rate at each stage of the supply chain). Python code used to obtain those results is available at https://github.com/TitouanGreffe/BtH_ratios.</t>
  </si>
  <si>
    <t>Type of data chosen for the recovery rate of both host and byproduct (see decision tree in supporting information 6). Python code used to obtain those results is available at https://github.com/TitouanGreffe/BtH_ratios.</t>
  </si>
  <si>
    <t>Data set license: Creative Commons Attribution 4.0 International (CC BY‑NC‑ND 4.0). See https://creativecommons.org/licenses/by-nc-nd/4.0/deed.en for further details.</t>
  </si>
  <si>
    <t>Host metal in the deposit (can be called "target element" in mining reports or literature), which is driving extraction. Either it is directly reported in the mining company report or in reference article, otherwise it is determined as the main element contributing to revenues by multiplying its mineral resource estimate by its average market price (see supporting information  file 2) between 2010 and 2018, which should be at least above 20% of total revenues.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</si>
</sst>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 #,##0.00_)\ &quot;$&quot;_ ;_ * \(#,##0.00\)\ &quot;$&quot;_ ;_ * &quot;-&quot;??_)\ &quot;$&quot;_ ;_ @_ "/>
    <numFmt numFmtId="165" formatCode="0.0%"/>
    <numFmt numFmtId="166" formatCode="0.000"/>
    <numFmt numFmtId="167" formatCode="0.0E+00"/>
    <numFmt numFmtId="168" formatCode="#,##0.0"/>
    <numFmt numFmtId="169" formatCode="0.0"/>
    <numFmt numFmtId="170" formatCode="0.000%"/>
    <numFmt numFmtId="171" formatCode="0.0000"/>
    <numFmt numFmtId="172" formatCode="0_)"/>
    <numFmt numFmtId="173" formatCode="General_)"/>
    <numFmt numFmtId="174" formatCode="0.0000E+00"/>
  </numFmts>
  <fonts count="26"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b/>
      <sz val="10"/>
      <color theme="1"/>
      <name val="Arial"/>
      <family val="2"/>
    </font>
    <font>
      <sz val="12"/>
      <color theme="1"/>
      <name val="Times New Roman"/>
      <family val="1"/>
    </font>
    <font>
      <b/>
      <sz val="12"/>
      <color rgb="FFFFFFFF"/>
      <name val="Times New Roman"/>
      <family val="1"/>
    </font>
    <font>
      <sz val="11"/>
      <color theme="1"/>
      <name val="Times New Roman"/>
      <family val="1"/>
    </font>
    <font>
      <u/>
      <sz val="11"/>
      <color theme="10"/>
      <name val="Calibri"/>
      <family val="2"/>
      <scheme val="minor"/>
    </font>
    <font>
      <b/>
      <sz val="10"/>
      <color rgb="FFFF0000"/>
      <name val="Arial"/>
      <family val="2"/>
    </font>
    <font>
      <sz val="11"/>
      <color theme="1"/>
      <name val="Arial"/>
      <family val="2"/>
    </font>
    <font>
      <sz val="11"/>
      <name val="Calibri"/>
      <family val="2"/>
      <scheme val="minor"/>
    </font>
    <font>
      <sz val="11"/>
      <color rgb="FF000000"/>
      <name val="Calibri"/>
      <family val="2"/>
      <scheme val="minor"/>
    </font>
    <font>
      <sz val="10"/>
      <color rgb="FF000000"/>
      <name val="Palatino Linotype"/>
      <family val="1"/>
    </font>
    <font>
      <b/>
      <sz val="10"/>
      <color rgb="FFC00000"/>
      <name val="Arial"/>
      <family val="2"/>
    </font>
    <font>
      <b/>
      <sz val="10"/>
      <color rgb="FF0000CC"/>
      <name val="Arial"/>
      <family val="2"/>
    </font>
    <font>
      <sz val="10"/>
      <name val="Courier New"/>
      <family val="3"/>
    </font>
    <font>
      <sz val="10"/>
      <name val="Segoe UI"/>
      <family val="2"/>
    </font>
    <font>
      <sz val="11"/>
      <color theme="1"/>
      <name val="Calibri"/>
      <family val="2"/>
    </font>
    <font>
      <b/>
      <sz val="10"/>
      <name val="Arial"/>
      <family val="2"/>
    </font>
    <font>
      <i/>
      <sz val="11"/>
      <color theme="1"/>
      <name val="Calibri"/>
      <family val="2"/>
      <scheme val="minor"/>
    </font>
    <font>
      <b/>
      <sz val="11"/>
      <name val="Calibri"/>
      <family val="2"/>
      <scheme val="minor"/>
    </font>
    <font>
      <sz val="10"/>
      <name val="Times New Roman"/>
      <family val="1"/>
    </font>
    <font>
      <b/>
      <sz val="11"/>
      <name val="Calibri"/>
    </font>
    <font>
      <vertAlign val="superscrip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0000FF"/>
        <bgColor indexed="64"/>
      </patternFill>
    </fill>
    <fill>
      <patternFill patternType="solid">
        <fgColor rgb="FFFF0000"/>
        <bgColor indexed="64"/>
      </patternFill>
    </fill>
    <fill>
      <patternFill patternType="solid">
        <fgColor theme="9" tint="0.59999389629810485"/>
        <bgColor indexed="64"/>
      </patternFill>
    </fill>
    <fill>
      <patternFill patternType="solid">
        <fgColor theme="0" tint="-0.14999847407452621"/>
        <bgColor indexed="64"/>
      </patternFill>
    </fill>
  </fills>
  <borders count="15">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medium">
        <color rgb="FF000000"/>
      </bottom>
      <diagonal/>
    </border>
    <border>
      <left style="thin">
        <color auto="1"/>
      </left>
      <right style="thin">
        <color auto="1"/>
      </right>
      <top style="thin">
        <color auto="1"/>
      </top>
      <bottom style="thin">
        <color auto="1"/>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9" fontId="1" fillId="0" borderId="0"/>
    <xf numFmtId="0" fontId="4" fillId="0" borderId="0"/>
    <xf numFmtId="0" fontId="9" fillId="0" borderId="0"/>
    <xf numFmtId="0" fontId="11" fillId="0" borderId="0"/>
    <xf numFmtId="173" fontId="17" fillId="0" borderId="0"/>
    <xf numFmtId="164" fontId="1" fillId="0" borderId="0"/>
  </cellStyleXfs>
  <cellXfs count="126">
    <xf numFmtId="0" fontId="0" fillId="0" borderId="0" xfId="0"/>
    <xf numFmtId="0" fontId="2" fillId="0" borderId="0" xfId="0" applyFont="1"/>
    <xf numFmtId="2" fontId="0" fillId="0" borderId="0" xfId="0" applyNumberFormat="1" applyAlignment="1">
      <alignment horizontal="center"/>
    </xf>
    <xf numFmtId="0" fontId="0" fillId="0" borderId="0" xfId="0" applyAlignment="1">
      <alignment vertical="center"/>
    </xf>
    <xf numFmtId="11" fontId="0" fillId="0" borderId="0" xfId="0" applyNumberFormat="1" applyAlignment="1">
      <alignment horizontal="center"/>
    </xf>
    <xf numFmtId="9" fontId="0" fillId="0" borderId="0" xfId="1" applyFont="1" applyAlignment="1">
      <alignment horizontal="center"/>
    </xf>
    <xf numFmtId="0" fontId="0" fillId="0" borderId="0" xfId="0" applyAlignment="1">
      <alignment horizontal="left"/>
    </xf>
    <xf numFmtId="0" fontId="0" fillId="0" borderId="0" xfId="0" applyAlignment="1">
      <alignment horizontal="center"/>
    </xf>
    <xf numFmtId="0" fontId="0" fillId="0" borderId="0" xfId="0" applyAlignment="1">
      <alignment horizontal="left" vertical="center"/>
    </xf>
    <xf numFmtId="0" fontId="0" fillId="2" borderId="0" xfId="0" applyFill="1"/>
    <xf numFmtId="0" fontId="2" fillId="0" borderId="0" xfId="0" applyFont="1" applyAlignment="1">
      <alignment horizontal="center"/>
    </xf>
    <xf numFmtId="0" fontId="3" fillId="0" borderId="0" xfId="0" applyFont="1" applyAlignment="1">
      <alignment horizontal="center" vertical="center"/>
    </xf>
    <xf numFmtId="0" fontId="2" fillId="0" borderId="0" xfId="0" applyFont="1" applyAlignment="1">
      <alignment horizontal="left"/>
    </xf>
    <xf numFmtId="0" fontId="5" fillId="0" borderId="0" xfId="0" applyFont="1" applyAlignment="1">
      <alignment horizontal="center" vertical="center"/>
    </xf>
    <xf numFmtId="9" fontId="1" fillId="0" borderId="0" xfId="1" applyAlignment="1">
      <alignment horizontal="center"/>
    </xf>
    <xf numFmtId="0" fontId="7" fillId="3" borderId="5" xfId="0" applyFont="1" applyFill="1" applyBorder="1" applyAlignment="1">
      <alignment horizontal="center" wrapText="1"/>
    </xf>
    <xf numFmtId="0" fontId="6" fillId="0" borderId="3" xfId="0" applyFont="1" applyBorder="1" applyAlignment="1">
      <alignment horizontal="center" vertical="top" wrapText="1"/>
    </xf>
    <xf numFmtId="0" fontId="6" fillId="0" borderId="3" xfId="0" applyFont="1" applyBorder="1" applyAlignment="1">
      <alignment vertical="top" wrapText="1"/>
    </xf>
    <xf numFmtId="0" fontId="8" fillId="0" borderId="0" xfId="0" applyFont="1" applyAlignment="1">
      <alignment vertical="center"/>
    </xf>
    <xf numFmtId="0" fontId="9" fillId="0" borderId="0" xfId="3"/>
    <xf numFmtId="11" fontId="2" fillId="0" borderId="0" xfId="0" applyNumberFormat="1" applyFont="1" applyAlignment="1">
      <alignment horizontal="center"/>
    </xf>
    <xf numFmtId="2" fontId="2" fillId="0" borderId="0" xfId="0" applyNumberFormat="1" applyFont="1" applyAlignment="1">
      <alignment horizontal="center"/>
    </xf>
    <xf numFmtId="0" fontId="2" fillId="0" borderId="2" xfId="0" applyFont="1" applyBorder="1" applyAlignment="1">
      <alignment horizontal="center" vertical="top"/>
    </xf>
    <xf numFmtId="0" fontId="12" fillId="0" borderId="0" xfId="0" applyFont="1"/>
    <xf numFmtId="0" fontId="12" fillId="0" borderId="0" xfId="0" applyFont="1" applyAlignment="1">
      <alignment horizontal="center"/>
    </xf>
    <xf numFmtId="10" fontId="1" fillId="0" borderId="0" xfId="1" applyNumberFormat="1"/>
    <xf numFmtId="9" fontId="2" fillId="0" borderId="0" xfId="1" applyFont="1" applyAlignment="1">
      <alignment horizontal="center"/>
    </xf>
    <xf numFmtId="0" fontId="13" fillId="0" borderId="0" xfId="0" applyFont="1" applyAlignment="1">
      <alignment horizontal="left" vertical="center"/>
    </xf>
    <xf numFmtId="0" fontId="2" fillId="4" borderId="0" xfId="0" applyFont="1" applyFill="1" applyAlignment="1">
      <alignment horizontal="center"/>
    </xf>
    <xf numFmtId="0" fontId="14" fillId="0" borderId="0" xfId="0" applyFont="1" applyAlignment="1">
      <alignment horizontal="left" vertical="center"/>
    </xf>
    <xf numFmtId="0" fontId="2" fillId="0" borderId="0" xfId="0" applyFont="1" applyAlignment="1">
      <alignment horizontal="center" vertical="top"/>
    </xf>
    <xf numFmtId="0" fontId="8" fillId="0" borderId="1" xfId="0" applyFont="1" applyBorder="1" applyAlignment="1">
      <alignment horizontal="center" vertical="center"/>
    </xf>
    <xf numFmtId="0" fontId="15" fillId="0" borderId="0" xfId="0" applyFont="1" applyAlignment="1">
      <alignment horizontal="center" vertical="center"/>
    </xf>
    <xf numFmtId="0" fontId="10" fillId="0" borderId="0" xfId="0" applyFont="1" applyAlignment="1">
      <alignment horizontal="center" vertical="center"/>
    </xf>
    <xf numFmtId="0" fontId="16" fillId="0" borderId="0" xfId="0" applyFont="1" applyAlignment="1">
      <alignment horizontal="center" vertical="center"/>
    </xf>
    <xf numFmtId="0" fontId="18" fillId="0" borderId="0" xfId="0" applyFont="1"/>
    <xf numFmtId="0" fontId="0" fillId="0" borderId="0" xfId="0" applyAlignment="1">
      <alignment horizontal="left" vertical="top"/>
    </xf>
    <xf numFmtId="0" fontId="0" fillId="0" borderId="0" xfId="0" applyAlignment="1">
      <alignment horizontal="center" vertical="top"/>
    </xf>
    <xf numFmtId="0" fontId="0" fillId="0" borderId="6" xfId="0" applyBorder="1" applyAlignment="1">
      <alignment horizontal="left" vertical="top"/>
    </xf>
    <xf numFmtId="0" fontId="0" fillId="5" borderId="0" xfId="0" applyFill="1" applyAlignment="1">
      <alignment horizontal="left" vertical="top"/>
    </xf>
    <xf numFmtId="171" fontId="0" fillId="0" borderId="0" xfId="0" applyNumberFormat="1" applyAlignment="1">
      <alignment horizontal="center"/>
    </xf>
    <xf numFmtId="0" fontId="21" fillId="0" borderId="0" xfId="0" applyFont="1"/>
    <xf numFmtId="0" fontId="12" fillId="0" borderId="0" xfId="0" applyFont="1" applyAlignment="1">
      <alignment vertical="center"/>
    </xf>
    <xf numFmtId="0" fontId="22" fillId="0" borderId="0" xfId="0" applyFont="1" applyAlignment="1">
      <alignment horizontal="center"/>
    </xf>
    <xf numFmtId="0" fontId="22" fillId="0" borderId="0" xfId="0" applyFont="1" applyAlignment="1">
      <alignment horizontal="left"/>
    </xf>
    <xf numFmtId="0" fontId="22" fillId="0" borderId="0" xfId="0" applyFont="1"/>
    <xf numFmtId="11" fontId="22" fillId="0" borderId="0" xfId="0" applyNumberFormat="1" applyFont="1" applyAlignment="1">
      <alignment horizontal="center"/>
    </xf>
    <xf numFmtId="11" fontId="12" fillId="0" borderId="0" xfId="0" applyNumberFormat="1" applyFont="1" applyAlignment="1">
      <alignment horizontal="center"/>
    </xf>
    <xf numFmtId="0" fontId="13" fillId="2" borderId="0" xfId="0" applyFont="1" applyFill="1" applyAlignment="1">
      <alignment horizontal="left" vertical="center"/>
    </xf>
    <xf numFmtId="0" fontId="24" fillId="0" borderId="7" xfId="0" applyFont="1" applyBorder="1" applyAlignment="1">
      <alignment horizontal="center" vertical="top"/>
    </xf>
    <xf numFmtId="0" fontId="0" fillId="0" borderId="0" xfId="0" applyAlignment="1">
      <alignment wrapText="1"/>
    </xf>
    <xf numFmtId="0" fontId="7" fillId="3" borderId="4" xfId="0" applyFont="1" applyFill="1" applyBorder="1"/>
    <xf numFmtId="0" fontId="7" fillId="3" borderId="4" xfId="0" applyFont="1" applyFill="1" applyBorder="1" applyAlignment="1">
      <alignment wrapText="1"/>
    </xf>
    <xf numFmtId="0" fontId="12" fillId="0" borderId="0" xfId="0" applyFont="1" applyAlignment="1">
      <alignment vertical="top"/>
    </xf>
    <xf numFmtId="0" fontId="12" fillId="0" borderId="0" xfId="0" applyFont="1" applyAlignment="1">
      <alignment horizontal="left"/>
    </xf>
    <xf numFmtId="11" fontId="4" fillId="0" borderId="0" xfId="0" applyNumberFormat="1" applyFont="1" applyAlignment="1">
      <alignment horizontal="center" vertical="center"/>
    </xf>
    <xf numFmtId="0" fontId="4" fillId="0" borderId="0" xfId="0" applyFont="1" applyAlignment="1">
      <alignment vertical="center"/>
    </xf>
    <xf numFmtId="0" fontId="4" fillId="0" borderId="0" xfId="0" applyFont="1" applyAlignment="1">
      <alignment horizontal="center" vertical="center"/>
    </xf>
    <xf numFmtId="11" fontId="12" fillId="0" borderId="0" xfId="0" applyNumberFormat="1" applyFont="1" applyAlignment="1">
      <alignment horizontal="center" vertical="center"/>
    </xf>
    <xf numFmtId="0" fontId="13" fillId="0" borderId="0" xfId="0" applyFont="1" applyAlignment="1">
      <alignment horizontal="center" vertical="center"/>
    </xf>
    <xf numFmtId="11" fontId="13" fillId="0" borderId="0" xfId="0" applyNumberFormat="1" applyFont="1" applyAlignment="1">
      <alignment horizontal="center" vertical="center"/>
    </xf>
    <xf numFmtId="165" fontId="1" fillId="0" borderId="0" xfId="1" applyNumberFormat="1" applyAlignment="1">
      <alignment horizontal="center"/>
    </xf>
    <xf numFmtId="10" fontId="0" fillId="0" borderId="0" xfId="0" applyNumberFormat="1" applyAlignment="1">
      <alignment horizontal="center"/>
    </xf>
    <xf numFmtId="2" fontId="0" fillId="0" borderId="0" xfId="0" applyNumberFormat="1"/>
    <xf numFmtId="9" fontId="0" fillId="0" borderId="0" xfId="0" applyNumberFormat="1" applyAlignment="1">
      <alignment horizontal="center"/>
    </xf>
    <xf numFmtId="11" fontId="23" fillId="0" borderId="0" xfId="5" applyNumberFormat="1" applyFont="1" applyAlignment="1">
      <alignment horizontal="center" vertical="center"/>
    </xf>
    <xf numFmtId="2" fontId="12" fillId="0" borderId="0" xfId="0" applyNumberFormat="1" applyFont="1" applyAlignment="1">
      <alignment horizontal="center"/>
    </xf>
    <xf numFmtId="0" fontId="12" fillId="0" borderId="0" xfId="0" applyFont="1" applyAlignment="1">
      <alignment horizontal="left" vertical="top"/>
    </xf>
    <xf numFmtId="11" fontId="12" fillId="0" borderId="0" xfId="0" applyNumberFormat="1" applyFont="1" applyAlignment="1">
      <alignment horizontal="center" vertical="top"/>
    </xf>
    <xf numFmtId="0" fontId="12" fillId="0" borderId="0" xfId="0" applyFont="1" applyAlignment="1">
      <alignment horizontal="center" vertical="top"/>
    </xf>
    <xf numFmtId="2" fontId="4" fillId="0" borderId="0" xfId="0" applyNumberFormat="1" applyFont="1" applyAlignment="1">
      <alignment horizontal="center" vertical="center"/>
    </xf>
    <xf numFmtId="11" fontId="0" fillId="0" borderId="0" xfId="0" applyNumberFormat="1"/>
    <xf numFmtId="11" fontId="0" fillId="0" borderId="0" xfId="0" applyNumberFormat="1" applyAlignment="1">
      <alignment horizontal="center" vertical="top"/>
    </xf>
    <xf numFmtId="0" fontId="12" fillId="0" borderId="0" xfId="0" applyFont="1" applyAlignment="1">
      <alignment horizontal="left" vertical="center"/>
    </xf>
    <xf numFmtId="170" fontId="12" fillId="0" borderId="0" xfId="1" applyNumberFormat="1" applyFont="1"/>
    <xf numFmtId="11" fontId="0" fillId="0" borderId="0" xfId="0" applyNumberFormat="1" applyAlignment="1">
      <alignment horizontal="left"/>
    </xf>
    <xf numFmtId="10" fontId="1" fillId="0" borderId="0" xfId="1" applyNumberFormat="1" applyAlignment="1">
      <alignment horizontal="center"/>
    </xf>
    <xf numFmtId="0" fontId="4" fillId="0" borderId="0" xfId="0" applyFont="1" applyAlignment="1">
      <alignment horizontal="left" vertical="center"/>
    </xf>
    <xf numFmtId="168" fontId="4" fillId="0" borderId="0" xfId="0" applyNumberFormat="1" applyFont="1" applyAlignment="1">
      <alignment horizontal="center" vertical="center"/>
    </xf>
    <xf numFmtId="166" fontId="0" fillId="0" borderId="0" xfId="0" applyNumberFormat="1" applyAlignment="1">
      <alignment horizontal="center"/>
    </xf>
    <xf numFmtId="170" fontId="1" fillId="0" borderId="0" xfId="1" applyNumberFormat="1" applyAlignment="1">
      <alignment horizontal="center"/>
    </xf>
    <xf numFmtId="11" fontId="20" fillId="0" borderId="0" xfId="0" applyNumberFormat="1" applyFont="1" applyAlignment="1">
      <alignment horizontal="center" vertical="center"/>
    </xf>
    <xf numFmtId="9" fontId="12" fillId="0" borderId="0" xfId="0" applyNumberFormat="1" applyFont="1" applyAlignment="1">
      <alignment horizontal="center"/>
    </xf>
    <xf numFmtId="11" fontId="1" fillId="0" borderId="0" xfId="1" applyNumberFormat="1" applyAlignment="1">
      <alignment horizontal="center"/>
    </xf>
    <xf numFmtId="167" fontId="0" fillId="0" borderId="0" xfId="0" applyNumberFormat="1" applyAlignment="1">
      <alignment horizontal="center"/>
    </xf>
    <xf numFmtId="0" fontId="12" fillId="0" borderId="0" xfId="0" applyFont="1" applyAlignment="1">
      <alignment horizontal="center" vertical="center"/>
    </xf>
    <xf numFmtId="172" fontId="12" fillId="0" borderId="0" xfId="5" applyNumberFormat="1" applyFont="1" applyAlignment="1">
      <alignment vertical="center"/>
    </xf>
    <xf numFmtId="170" fontId="1" fillId="0" borderId="0" xfId="1" applyNumberFormat="1"/>
    <xf numFmtId="0" fontId="20" fillId="0" borderId="0" xfId="2" applyFont="1" applyAlignment="1">
      <alignment horizontal="left"/>
    </xf>
    <xf numFmtId="0" fontId="20" fillId="0" borderId="0" xfId="0" applyFont="1" applyAlignment="1">
      <alignment horizontal="left"/>
    </xf>
    <xf numFmtId="0" fontId="20" fillId="0" borderId="0" xfId="0" applyFont="1"/>
    <xf numFmtId="11" fontId="20" fillId="0" borderId="0" xfId="2" applyNumberFormat="1" applyFont="1" applyAlignment="1">
      <alignment horizontal="left"/>
    </xf>
    <xf numFmtId="0" fontId="20" fillId="0" borderId="0" xfId="0" applyFont="1" applyAlignment="1">
      <alignment horizontal="center"/>
    </xf>
    <xf numFmtId="0" fontId="4" fillId="0" borderId="0" xfId="2" applyAlignment="1">
      <alignment horizontal="left" vertical="top"/>
    </xf>
    <xf numFmtId="49" fontId="4" fillId="0" borderId="0" xfId="2" applyNumberFormat="1" applyAlignment="1">
      <alignment horizontal="left" vertical="top"/>
    </xf>
    <xf numFmtId="1" fontId="0" fillId="0" borderId="0" xfId="0" applyNumberFormat="1" applyAlignment="1">
      <alignment horizontal="center"/>
    </xf>
    <xf numFmtId="169" fontId="0" fillId="0" borderId="0" xfId="0" applyNumberFormat="1" applyAlignment="1">
      <alignment horizontal="center"/>
    </xf>
    <xf numFmtId="165" fontId="0" fillId="0" borderId="0" xfId="1" applyNumberFormat="1" applyFont="1" applyAlignment="1">
      <alignment horizontal="center"/>
    </xf>
    <xf numFmtId="10" fontId="12" fillId="0" borderId="0" xfId="0" applyNumberFormat="1" applyFont="1" applyAlignment="1">
      <alignment horizontal="center"/>
    </xf>
    <xf numFmtId="165" fontId="0" fillId="0" borderId="0" xfId="0" applyNumberFormat="1" applyAlignment="1">
      <alignment horizontal="center"/>
    </xf>
    <xf numFmtId="9" fontId="1" fillId="0" borderId="0" xfId="1" applyAlignment="1">
      <alignment horizontal="left"/>
    </xf>
    <xf numFmtId="10" fontId="0" fillId="0" borderId="0" xfId="1" applyNumberFormat="1" applyFont="1" applyAlignment="1">
      <alignment horizontal="center"/>
    </xf>
    <xf numFmtId="9" fontId="19" fillId="0" borderId="0" xfId="0" applyNumberFormat="1" applyFont="1" applyAlignment="1">
      <alignment horizontal="center"/>
    </xf>
    <xf numFmtId="10" fontId="19" fillId="0" borderId="0" xfId="0" applyNumberFormat="1" applyFont="1" applyAlignment="1">
      <alignment horizontal="center"/>
    </xf>
    <xf numFmtId="164" fontId="0" fillId="0" borderId="0" xfId="6" applyFont="1"/>
    <xf numFmtId="9" fontId="1" fillId="0" borderId="0" xfId="6" applyNumberFormat="1" applyAlignment="1">
      <alignment horizontal="center"/>
    </xf>
    <xf numFmtId="0" fontId="24" fillId="0" borderId="7" xfId="0" applyFont="1" applyBorder="1" applyAlignment="1">
      <alignment horizontal="left" vertical="top"/>
    </xf>
    <xf numFmtId="174" fontId="0" fillId="0" borderId="0" xfId="0" applyNumberFormat="1" applyAlignment="1">
      <alignment horizontal="center"/>
    </xf>
    <xf numFmtId="174" fontId="1" fillId="0" borderId="0" xfId="1" applyNumberFormat="1" applyAlignment="1">
      <alignment horizontal="center"/>
    </xf>
    <xf numFmtId="9" fontId="2" fillId="6" borderId="0" xfId="1" applyFont="1" applyFill="1" applyAlignment="1">
      <alignment horizontal="center"/>
    </xf>
    <xf numFmtId="9" fontId="0" fillId="6" borderId="0" xfId="1" applyFont="1" applyFill="1" applyAlignment="1">
      <alignment horizontal="center"/>
    </xf>
    <xf numFmtId="165" fontId="0" fillId="6" borderId="0" xfId="1" applyNumberFormat="1" applyFont="1" applyFill="1" applyAlignment="1">
      <alignment horizontal="center"/>
    </xf>
    <xf numFmtId="9" fontId="0" fillId="6" borderId="0" xfId="0" applyNumberFormat="1" applyFill="1" applyAlignment="1">
      <alignment horizontal="center"/>
    </xf>
    <xf numFmtId="165" fontId="0" fillId="6" borderId="0" xfId="0" applyNumberFormat="1" applyFill="1" applyAlignment="1">
      <alignment horizontal="center"/>
    </xf>
    <xf numFmtId="10" fontId="0" fillId="6" borderId="0" xfId="1" applyNumberFormat="1" applyFont="1" applyFill="1" applyAlignment="1">
      <alignment horizontal="center"/>
    </xf>
    <xf numFmtId="10" fontId="0" fillId="6" borderId="0" xfId="0" applyNumberFormat="1" applyFill="1" applyAlignment="1">
      <alignment horizontal="center"/>
    </xf>
    <xf numFmtId="9" fontId="1" fillId="6" borderId="0" xfId="1" applyFill="1" applyAlignment="1">
      <alignment horizontal="center"/>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 xfId="0" applyBorder="1" applyAlignment="1">
      <alignment horizontal="center" vertical="center" wrapText="1"/>
    </xf>
    <xf numFmtId="0" fontId="0" fillId="0" borderId="14" xfId="0" applyBorder="1" applyAlignment="1">
      <alignment horizontal="center" vertical="center" wrapText="1"/>
    </xf>
  </cellXfs>
  <cellStyles count="7">
    <cellStyle name="Currency" xfId="6" builtinId="4"/>
    <cellStyle name="Hyperlink" xfId="3" builtinId="8"/>
    <cellStyle name="Normal" xfId="0" builtinId="0"/>
    <cellStyle name="Normal 18" xfId="5" xr:uid="{00000000-0005-0000-0000-000005000000}"/>
    <cellStyle name="Normal 2" xfId="2" xr:uid="{00000000-0005-0000-0000-000002000000}"/>
    <cellStyle name="Normal 3" xfId="4" xr:uid="{00000000-0005-0000-0000-000004000000}"/>
    <cellStyle name="Percent" xfId="1" builtinId="5"/>
  </cellStyles>
  <dxfs count="160">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7"/>
        </patternFill>
      </fill>
    </dxf>
    <dxf>
      <fill>
        <patternFill>
          <bgColor theme="5"/>
        </patternFill>
      </fill>
    </dxf>
    <dxf>
      <fill>
        <patternFill>
          <bgColor theme="7"/>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7"/>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7"/>
        </patternFill>
      </fill>
    </dxf>
    <dxf>
      <fill>
        <patternFill>
          <bgColor theme="5"/>
        </patternFill>
      </fill>
    </dxf>
    <dxf>
      <fill>
        <patternFill>
          <bgColor theme="5"/>
        </patternFill>
      </fill>
    </dxf>
    <dxf>
      <fill>
        <patternFill>
          <bgColor theme="7"/>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7"/>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7"/>
        </patternFill>
      </fill>
    </dxf>
    <dxf>
      <fill>
        <patternFill>
          <bgColor theme="5"/>
        </patternFill>
      </fill>
    </dxf>
    <dxf>
      <fill>
        <patternFill>
          <bgColor theme="5"/>
        </patternFill>
      </fill>
    </dxf>
    <dxf>
      <fill>
        <patternFill>
          <bgColor theme="7"/>
        </patternFill>
      </fill>
    </dxf>
    <dxf>
      <fill>
        <patternFill>
          <bgColor theme="5"/>
        </patternFill>
      </fill>
    </dxf>
    <dxf>
      <fill>
        <patternFill>
          <bgColor theme="5"/>
        </patternFill>
      </fill>
    </dxf>
    <dxf>
      <fill>
        <patternFill>
          <bgColor theme="7"/>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rgb="FFFFC000"/>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7"/>
        </patternFill>
      </fill>
    </dxf>
    <dxf>
      <fill>
        <patternFill>
          <bgColor theme="5"/>
        </patternFill>
      </fill>
    </dxf>
    <dxf>
      <fill>
        <patternFill>
          <bgColor theme="7"/>
        </patternFill>
      </fill>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21/acs.est.4c05293"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hyperlink" Target="https://www.angelo.edu/faculty/kboudrea/periodic/structure_mass.htm"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3"/>
  <sheetViews>
    <sheetView topLeftCell="A33" zoomScale="73" workbookViewId="0">
      <selection activeCell="B38" sqref="B38"/>
    </sheetView>
  </sheetViews>
  <sheetFormatPr defaultColWidth="11.5546875" defaultRowHeight="14.4" x14ac:dyDescent="0.3"/>
  <cols>
    <col min="1" max="1" width="89" customWidth="1"/>
  </cols>
  <sheetData>
    <row r="1" spans="1:1" x14ac:dyDescent="0.3">
      <c r="A1" t="s">
        <v>9974</v>
      </c>
    </row>
    <row r="2" spans="1:1" ht="17.25" customHeight="1" x14ac:dyDescent="0.3">
      <c r="A2" t="s">
        <v>9996</v>
      </c>
    </row>
    <row r="3" spans="1:1" ht="17.25" customHeight="1" x14ac:dyDescent="0.3">
      <c r="A3" t="s">
        <v>0</v>
      </c>
    </row>
    <row r="4" spans="1:1" ht="238.5" customHeight="1" x14ac:dyDescent="0.3">
      <c r="A4" s="50" t="s">
        <v>9969</v>
      </c>
    </row>
    <row r="5" spans="1:1" x14ac:dyDescent="0.3">
      <c r="A5" t="s">
        <v>9997</v>
      </c>
    </row>
    <row r="7" spans="1:1" x14ac:dyDescent="0.3">
      <c r="A7" s="19" t="s">
        <v>9998</v>
      </c>
    </row>
    <row r="8" spans="1:1" x14ac:dyDescent="0.3">
      <c r="A8" s="19"/>
    </row>
    <row r="9" spans="1:1" x14ac:dyDescent="0.3">
      <c r="A9" t="s">
        <v>9993</v>
      </c>
    </row>
    <row r="10" spans="1:1" x14ac:dyDescent="0.3">
      <c r="A10" t="s">
        <v>9970</v>
      </c>
    </row>
    <row r="12" spans="1:1" x14ac:dyDescent="0.3">
      <c r="A12" s="1" t="s">
        <v>9986</v>
      </c>
    </row>
    <row r="13" spans="1:1" x14ac:dyDescent="0.3">
      <c r="A13" t="s">
        <v>9987</v>
      </c>
    </row>
    <row r="14" spans="1:1" x14ac:dyDescent="0.3">
      <c r="A14" t="s">
        <v>9990</v>
      </c>
    </row>
    <row r="15" spans="1:1" x14ac:dyDescent="0.3">
      <c r="A15" t="s">
        <v>9991</v>
      </c>
    </row>
    <row r="16" spans="1:1" x14ac:dyDescent="0.3">
      <c r="A16" t="s">
        <v>9995</v>
      </c>
    </row>
    <row r="17" spans="1:11" x14ac:dyDescent="0.3">
      <c r="A17" t="s">
        <v>9992</v>
      </c>
    </row>
    <row r="18" spans="1:11" x14ac:dyDescent="0.3">
      <c r="A18" t="s">
        <v>9988</v>
      </c>
    </row>
    <row r="19" spans="1:11" x14ac:dyDescent="0.3">
      <c r="A19" t="s">
        <v>9989</v>
      </c>
    </row>
    <row r="21" spans="1:11" ht="15" customHeight="1" x14ac:dyDescent="0.3">
      <c r="A21" s="117" t="s">
        <v>9994</v>
      </c>
      <c r="B21" s="118"/>
      <c r="C21" s="118"/>
      <c r="D21" s="118"/>
      <c r="E21" s="118"/>
      <c r="F21" s="118"/>
      <c r="G21" s="118"/>
      <c r="H21" s="118"/>
      <c r="I21" s="118"/>
      <c r="J21" s="118"/>
      <c r="K21" s="119"/>
    </row>
    <row r="22" spans="1:11" x14ac:dyDescent="0.3">
      <c r="A22" s="120"/>
      <c r="B22" s="121"/>
      <c r="C22" s="121"/>
      <c r="D22" s="121"/>
      <c r="E22" s="121"/>
      <c r="F22" s="121"/>
      <c r="G22" s="121"/>
      <c r="H22" s="121"/>
      <c r="I22" s="121"/>
      <c r="J22" s="121"/>
      <c r="K22" s="122"/>
    </row>
    <row r="23" spans="1:11" x14ac:dyDescent="0.3">
      <c r="A23" s="120"/>
      <c r="B23" s="121"/>
      <c r="C23" s="121"/>
      <c r="D23" s="121"/>
      <c r="E23" s="121"/>
      <c r="F23" s="121"/>
      <c r="G23" s="121"/>
      <c r="H23" s="121"/>
      <c r="I23" s="121"/>
      <c r="J23" s="121"/>
      <c r="K23" s="122"/>
    </row>
    <row r="24" spans="1:11" x14ac:dyDescent="0.3">
      <c r="A24" s="120"/>
      <c r="B24" s="121"/>
      <c r="C24" s="121"/>
      <c r="D24" s="121"/>
      <c r="E24" s="121"/>
      <c r="F24" s="121"/>
      <c r="G24" s="121"/>
      <c r="H24" s="121"/>
      <c r="I24" s="121"/>
      <c r="J24" s="121"/>
      <c r="K24" s="122"/>
    </row>
    <row r="25" spans="1:11" x14ac:dyDescent="0.3">
      <c r="A25" s="120"/>
      <c r="B25" s="121"/>
      <c r="C25" s="121"/>
      <c r="D25" s="121"/>
      <c r="E25" s="121"/>
      <c r="F25" s="121"/>
      <c r="G25" s="121"/>
      <c r="H25" s="121"/>
      <c r="I25" s="121"/>
      <c r="J25" s="121"/>
      <c r="K25" s="122"/>
    </row>
    <row r="26" spans="1:11" x14ac:dyDescent="0.3">
      <c r="A26" s="120"/>
      <c r="B26" s="121"/>
      <c r="C26" s="121"/>
      <c r="D26" s="121"/>
      <c r="E26" s="121"/>
      <c r="F26" s="121"/>
      <c r="G26" s="121"/>
      <c r="H26" s="121"/>
      <c r="I26" s="121"/>
      <c r="J26" s="121"/>
      <c r="K26" s="122"/>
    </row>
    <row r="27" spans="1:11" x14ac:dyDescent="0.3">
      <c r="A27" s="120"/>
      <c r="B27" s="121"/>
      <c r="C27" s="121"/>
      <c r="D27" s="121"/>
      <c r="E27" s="121"/>
      <c r="F27" s="121"/>
      <c r="G27" s="121"/>
      <c r="H27" s="121"/>
      <c r="I27" s="121"/>
      <c r="J27" s="121"/>
      <c r="K27" s="122"/>
    </row>
    <row r="28" spans="1:11" x14ac:dyDescent="0.3">
      <c r="A28" s="120"/>
      <c r="B28" s="121"/>
      <c r="C28" s="121"/>
      <c r="D28" s="121"/>
      <c r="E28" s="121"/>
      <c r="F28" s="121"/>
      <c r="G28" s="121"/>
      <c r="H28" s="121"/>
      <c r="I28" s="121"/>
      <c r="J28" s="121"/>
      <c r="K28" s="122"/>
    </row>
    <row r="29" spans="1:11" x14ac:dyDescent="0.3">
      <c r="A29" s="120"/>
      <c r="B29" s="121"/>
      <c r="C29" s="121"/>
      <c r="D29" s="121"/>
      <c r="E29" s="121"/>
      <c r="F29" s="121"/>
      <c r="G29" s="121"/>
      <c r="H29" s="121"/>
      <c r="I29" s="121"/>
      <c r="J29" s="121"/>
      <c r="K29" s="122"/>
    </row>
    <row r="30" spans="1:11" x14ac:dyDescent="0.3">
      <c r="A30" s="123"/>
      <c r="B30" s="124"/>
      <c r="C30" s="124"/>
      <c r="D30" s="124"/>
      <c r="E30" s="124"/>
      <c r="F30" s="124"/>
      <c r="G30" s="124"/>
      <c r="H30" s="124"/>
      <c r="I30" s="124"/>
      <c r="J30" s="124"/>
      <c r="K30" s="125"/>
    </row>
    <row r="31" spans="1:11" x14ac:dyDescent="0.3">
      <c r="A31" t="s">
        <v>10008</v>
      </c>
    </row>
    <row r="33" spans="1:2" x14ac:dyDescent="0.3">
      <c r="A33" s="1" t="s">
        <v>1</v>
      </c>
    </row>
    <row r="35" spans="1:2" x14ac:dyDescent="0.3">
      <c r="A35" s="41" t="s">
        <v>2</v>
      </c>
    </row>
    <row r="36" spans="1:2" x14ac:dyDescent="0.3">
      <c r="A36" s="1" t="s">
        <v>3</v>
      </c>
      <c r="B36" s="1" t="s">
        <v>4</v>
      </c>
    </row>
    <row r="37" spans="1:2" x14ac:dyDescent="0.3">
      <c r="A37" t="s">
        <v>5</v>
      </c>
      <c r="B37" t="s">
        <v>6</v>
      </c>
    </row>
    <row r="38" spans="1:2" x14ac:dyDescent="0.3">
      <c r="A38" t="s">
        <v>7</v>
      </c>
      <c r="B38" t="s">
        <v>9975</v>
      </c>
    </row>
    <row r="39" spans="1:2" x14ac:dyDescent="0.3">
      <c r="A39" t="s">
        <v>9</v>
      </c>
      <c r="B39" t="s">
        <v>9999</v>
      </c>
    </row>
    <row r="40" spans="1:2" x14ac:dyDescent="0.3">
      <c r="A40" t="s">
        <v>10</v>
      </c>
      <c r="B40" t="s">
        <v>11</v>
      </c>
    </row>
    <row r="41" spans="1:2" x14ac:dyDescent="0.3">
      <c r="A41" t="s">
        <v>12</v>
      </c>
      <c r="B41" t="s">
        <v>13</v>
      </c>
    </row>
    <row r="42" spans="1:2" x14ac:dyDescent="0.3">
      <c r="A42" t="s">
        <v>14</v>
      </c>
      <c r="B42" t="s">
        <v>15</v>
      </c>
    </row>
    <row r="43" spans="1:2" x14ac:dyDescent="0.3">
      <c r="A43" t="s">
        <v>16</v>
      </c>
      <c r="B43" t="s">
        <v>17</v>
      </c>
    </row>
    <row r="44" spans="1:2" x14ac:dyDescent="0.3">
      <c r="A44" t="s">
        <v>18</v>
      </c>
      <c r="B44" t="s">
        <v>19</v>
      </c>
    </row>
    <row r="45" spans="1:2" x14ac:dyDescent="0.3">
      <c r="A45" t="s">
        <v>20</v>
      </c>
      <c r="B45" t="s">
        <v>21</v>
      </c>
    </row>
    <row r="47" spans="1:2" x14ac:dyDescent="0.3">
      <c r="A47" s="1" t="s">
        <v>9971</v>
      </c>
    </row>
    <row r="48" spans="1:2" x14ac:dyDescent="0.3">
      <c r="A48" t="s">
        <v>22</v>
      </c>
      <c r="B48" t="s">
        <v>23</v>
      </c>
    </row>
    <row r="49" spans="1:2" x14ac:dyDescent="0.3">
      <c r="A49" t="s">
        <v>24</v>
      </c>
      <c r="B49" t="s">
        <v>25</v>
      </c>
    </row>
    <row r="50" spans="1:2" x14ac:dyDescent="0.3">
      <c r="A50" t="s">
        <v>26</v>
      </c>
      <c r="B50" t="s">
        <v>10000</v>
      </c>
    </row>
    <row r="51" spans="1:2" x14ac:dyDescent="0.3">
      <c r="A51" s="6" t="s">
        <v>27</v>
      </c>
      <c r="B51" t="s">
        <v>10001</v>
      </c>
    </row>
    <row r="52" spans="1:2" x14ac:dyDescent="0.3">
      <c r="A52" t="s">
        <v>28</v>
      </c>
      <c r="B52" t="s">
        <v>10002</v>
      </c>
    </row>
    <row r="53" spans="1:2" x14ac:dyDescent="0.3">
      <c r="A53" t="s">
        <v>29</v>
      </c>
      <c r="B53" t="s">
        <v>30</v>
      </c>
    </row>
    <row r="54" spans="1:2" x14ac:dyDescent="0.3">
      <c r="A54" t="s">
        <v>31</v>
      </c>
      <c r="B54" t="s">
        <v>10009</v>
      </c>
    </row>
    <row r="55" spans="1:2" x14ac:dyDescent="0.3">
      <c r="A55" t="s">
        <v>32</v>
      </c>
      <c r="B55" t="s">
        <v>33</v>
      </c>
    </row>
    <row r="56" spans="1:2" x14ac:dyDescent="0.3">
      <c r="A56" t="s">
        <v>816</v>
      </c>
      <c r="B56" t="s">
        <v>10003</v>
      </c>
    </row>
    <row r="57" spans="1:2" x14ac:dyDescent="0.3">
      <c r="A57" t="s">
        <v>34</v>
      </c>
      <c r="B57" t="s">
        <v>35</v>
      </c>
    </row>
    <row r="59" spans="1:2" x14ac:dyDescent="0.3">
      <c r="A59" s="41" t="s">
        <v>9972</v>
      </c>
    </row>
    <row r="60" spans="1:2" ht="18" customHeight="1" x14ac:dyDescent="0.3">
      <c r="A60" t="s">
        <v>36</v>
      </c>
      <c r="B60" t="s">
        <v>10004</v>
      </c>
    </row>
    <row r="61" spans="1:2" ht="18" customHeight="1" x14ac:dyDescent="0.3">
      <c r="A61" t="s">
        <v>37</v>
      </c>
      <c r="B61" t="s">
        <v>10005</v>
      </c>
    </row>
    <row r="62" spans="1:2" x14ac:dyDescent="0.3">
      <c r="A62" t="s">
        <v>38</v>
      </c>
      <c r="B62" t="s">
        <v>10006</v>
      </c>
    </row>
    <row r="63" spans="1:2" x14ac:dyDescent="0.3">
      <c r="A63" t="s">
        <v>39</v>
      </c>
      <c r="B63" t="s">
        <v>10007</v>
      </c>
    </row>
  </sheetData>
  <mergeCells count="1">
    <mergeCell ref="A21:K30"/>
  </mergeCells>
  <hyperlinks>
    <hyperlink ref="A7" r:id="rId1" xr:uid="{3FF8EEB9-707C-49B7-B4EF-2515C21519C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9"/>
  <sheetViews>
    <sheetView workbookViewId="0">
      <selection activeCell="F12" sqref="F12"/>
    </sheetView>
  </sheetViews>
  <sheetFormatPr defaultColWidth="11.5546875" defaultRowHeight="14.4" x14ac:dyDescent="0.3"/>
  <cols>
    <col min="2" max="2" width="45.109375" customWidth="1"/>
  </cols>
  <sheetData>
    <row r="1" spans="1:2" x14ac:dyDescent="0.3">
      <c r="A1" s="1" t="s">
        <v>9567</v>
      </c>
      <c r="B1" s="1" t="s">
        <v>9568</v>
      </c>
    </row>
    <row r="2" spans="1:2" x14ac:dyDescent="0.3">
      <c r="A2" t="s">
        <v>9</v>
      </c>
      <c r="B2" t="s">
        <v>9977</v>
      </c>
    </row>
    <row r="3" spans="1:2" x14ac:dyDescent="0.3">
      <c r="A3" t="s">
        <v>598</v>
      </c>
      <c r="B3" t="s">
        <v>599</v>
      </c>
    </row>
    <row r="4" spans="1:2" x14ac:dyDescent="0.3">
      <c r="A4" t="s">
        <v>626</v>
      </c>
      <c r="B4" t="s">
        <v>9569</v>
      </c>
    </row>
    <row r="5" spans="1:2" x14ac:dyDescent="0.3">
      <c r="A5" t="s">
        <v>9570</v>
      </c>
      <c r="B5" t="s">
        <v>9571</v>
      </c>
    </row>
    <row r="6" spans="1:2" x14ac:dyDescent="0.3">
      <c r="A6" t="s">
        <v>783</v>
      </c>
      <c r="B6" t="s">
        <v>9572</v>
      </c>
    </row>
    <row r="7" spans="1:2" x14ac:dyDescent="0.3">
      <c r="A7" t="s">
        <v>784</v>
      </c>
      <c r="B7" t="s">
        <v>9573</v>
      </c>
    </row>
    <row r="8" spans="1:2" x14ac:dyDescent="0.3">
      <c r="A8" t="s">
        <v>785</v>
      </c>
      <c r="B8" t="s">
        <v>9574</v>
      </c>
    </row>
    <row r="9" spans="1:2" x14ac:dyDescent="0.3">
      <c r="A9" t="s">
        <v>2339</v>
      </c>
      <c r="B9" t="s">
        <v>9575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3"/>
  <sheetViews>
    <sheetView topLeftCell="A159" zoomScale="91" workbookViewId="0">
      <selection activeCell="K159" sqref="K159"/>
    </sheetView>
  </sheetViews>
  <sheetFormatPr defaultColWidth="11.5546875" defaultRowHeight="14.4" x14ac:dyDescent="0.3"/>
  <cols>
    <col min="2" max="2" width="14.109375" customWidth="1"/>
    <col min="3" max="3" width="14" customWidth="1"/>
    <col min="4" max="4" width="13.6640625" customWidth="1"/>
    <col min="5" max="6" width="11.5546875" bestFit="1" customWidth="1"/>
    <col min="7" max="7" width="6" customWidth="1"/>
    <col min="8" max="8" width="11.5546875" bestFit="1" customWidth="1"/>
    <col min="9" max="9" width="5.88671875" customWidth="1"/>
    <col min="10" max="10" width="10.88671875" customWidth="1"/>
    <col min="11" max="15" width="10.6640625" customWidth="1"/>
    <col min="16" max="16" width="5.44140625" customWidth="1"/>
    <col min="17" max="19" width="11.5546875" bestFit="1" customWidth="1"/>
    <col min="20" max="20" width="6.5546875" customWidth="1"/>
    <col min="21" max="22" width="11.5546875" bestFit="1" customWidth="1"/>
    <col min="23" max="23" width="11.5546875" customWidth="1"/>
    <col min="24" max="24" width="11.5546875" bestFit="1" customWidth="1"/>
    <col min="25" max="25" width="13.88671875" customWidth="1"/>
    <col min="26" max="26" width="13" customWidth="1"/>
    <col min="27" max="27" width="10.109375" customWidth="1"/>
    <col min="28" max="28" width="9.5546875" customWidth="1"/>
    <col min="29" max="29" width="12.6640625" customWidth="1"/>
    <col min="30" max="30" width="15.33203125" bestFit="1" customWidth="1"/>
    <col min="31" max="31" width="12.6640625" customWidth="1"/>
    <col min="32" max="32" width="16" bestFit="1" customWidth="1"/>
    <col min="33" max="33" width="6.88671875" customWidth="1"/>
  </cols>
  <sheetData>
    <row r="1" spans="1:2" x14ac:dyDescent="0.3">
      <c r="A1" s="1" t="s">
        <v>5</v>
      </c>
    </row>
    <row r="2" spans="1:2" x14ac:dyDescent="0.3">
      <c r="A2" s="1" t="s">
        <v>40</v>
      </c>
    </row>
    <row r="3" spans="1:2" x14ac:dyDescent="0.3">
      <c r="A3" s="7" t="s">
        <v>41</v>
      </c>
      <c r="B3" t="s">
        <v>42</v>
      </c>
    </row>
    <row r="4" spans="1:2" x14ac:dyDescent="0.3">
      <c r="A4" s="7" t="s">
        <v>43</v>
      </c>
      <c r="B4" s="3" t="s">
        <v>44</v>
      </c>
    </row>
    <row r="5" spans="1:2" x14ac:dyDescent="0.3">
      <c r="A5" s="7" t="s">
        <v>45</v>
      </c>
      <c r="B5" t="s">
        <v>46</v>
      </c>
    </row>
    <row r="6" spans="1:2" x14ac:dyDescent="0.3">
      <c r="A6" s="7" t="s">
        <v>47</v>
      </c>
      <c r="B6" s="3" t="s">
        <v>48</v>
      </c>
    </row>
    <row r="7" spans="1:2" x14ac:dyDescent="0.3">
      <c r="A7" s="7" t="s">
        <v>49</v>
      </c>
      <c r="B7" s="3" t="s">
        <v>50</v>
      </c>
    </row>
    <row r="8" spans="1:2" x14ac:dyDescent="0.3">
      <c r="A8" s="7" t="s">
        <v>51</v>
      </c>
      <c r="B8" s="3" t="s">
        <v>52</v>
      </c>
    </row>
    <row r="9" spans="1:2" x14ac:dyDescent="0.3">
      <c r="A9" s="7" t="s">
        <v>53</v>
      </c>
      <c r="B9" s="3" t="s">
        <v>54</v>
      </c>
    </row>
    <row r="10" spans="1:2" x14ac:dyDescent="0.3">
      <c r="A10" s="7" t="s">
        <v>55</v>
      </c>
      <c r="B10" s="3" t="s">
        <v>56</v>
      </c>
    </row>
    <row r="11" spans="1:2" x14ac:dyDescent="0.3">
      <c r="A11" s="7" t="s">
        <v>57</v>
      </c>
      <c r="B11" s="3" t="s">
        <v>58</v>
      </c>
    </row>
    <row r="12" spans="1:2" x14ac:dyDescent="0.3">
      <c r="A12" s="7" t="s">
        <v>59</v>
      </c>
      <c r="B12" s="3" t="s">
        <v>60</v>
      </c>
    </row>
    <row r="13" spans="1:2" x14ac:dyDescent="0.3">
      <c r="A13" s="7" t="s">
        <v>61</v>
      </c>
      <c r="B13" t="s">
        <v>62</v>
      </c>
    </row>
    <row r="14" spans="1:2" x14ac:dyDescent="0.3">
      <c r="A14" s="7" t="s">
        <v>63</v>
      </c>
      <c r="B14" s="3" t="s">
        <v>64</v>
      </c>
    </row>
    <row r="15" spans="1:2" x14ac:dyDescent="0.3">
      <c r="A15" s="7" t="s">
        <v>65</v>
      </c>
      <c r="B15" s="3" t="s">
        <v>66</v>
      </c>
    </row>
    <row r="16" spans="1:2" x14ac:dyDescent="0.3">
      <c r="A16" s="7" t="s">
        <v>67</v>
      </c>
      <c r="B16" s="3" t="s">
        <v>68</v>
      </c>
    </row>
    <row r="17" spans="1:2" x14ac:dyDescent="0.3">
      <c r="A17" s="7" t="s">
        <v>69</v>
      </c>
      <c r="B17" s="3" t="s">
        <v>70</v>
      </c>
    </row>
    <row r="18" spans="1:2" x14ac:dyDescent="0.3">
      <c r="A18" s="7" t="s">
        <v>71</v>
      </c>
      <c r="B18" s="3" t="s">
        <v>72</v>
      </c>
    </row>
    <row r="19" spans="1:2" x14ac:dyDescent="0.3">
      <c r="A19" s="7" t="s">
        <v>73</v>
      </c>
      <c r="B19" s="3" t="s">
        <v>74</v>
      </c>
    </row>
    <row r="20" spans="1:2" x14ac:dyDescent="0.3">
      <c r="A20" s="7" t="s">
        <v>75</v>
      </c>
      <c r="B20" s="3" t="s">
        <v>76</v>
      </c>
    </row>
    <row r="21" spans="1:2" x14ac:dyDescent="0.3">
      <c r="A21" s="7" t="s">
        <v>77</v>
      </c>
      <c r="B21" t="s">
        <v>78</v>
      </c>
    </row>
    <row r="22" spans="1:2" x14ac:dyDescent="0.3">
      <c r="A22" s="7" t="s">
        <v>79</v>
      </c>
      <c r="B22" t="s">
        <v>80</v>
      </c>
    </row>
    <row r="23" spans="1:2" x14ac:dyDescent="0.3">
      <c r="A23" s="7" t="s">
        <v>81</v>
      </c>
      <c r="B23" s="3" t="s">
        <v>82</v>
      </c>
    </row>
    <row r="24" spans="1:2" x14ac:dyDescent="0.3">
      <c r="A24" s="7" t="s">
        <v>83</v>
      </c>
      <c r="B24" s="3" t="s">
        <v>84</v>
      </c>
    </row>
    <row r="25" spans="1:2" x14ac:dyDescent="0.3">
      <c r="A25" s="7" t="s">
        <v>85</v>
      </c>
      <c r="B25" s="3" t="s">
        <v>86</v>
      </c>
    </row>
    <row r="26" spans="1:2" x14ac:dyDescent="0.3">
      <c r="A26" s="7" t="s">
        <v>87</v>
      </c>
      <c r="B26" s="3" t="s">
        <v>88</v>
      </c>
    </row>
    <row r="27" spans="1:2" x14ac:dyDescent="0.3">
      <c r="A27" s="7" t="s">
        <v>89</v>
      </c>
      <c r="B27" s="3" t="s">
        <v>90</v>
      </c>
    </row>
    <row r="28" spans="1:2" x14ac:dyDescent="0.3">
      <c r="A28" s="7" t="s">
        <v>91</v>
      </c>
      <c r="B28" s="3" t="s">
        <v>92</v>
      </c>
    </row>
    <row r="29" spans="1:2" x14ac:dyDescent="0.3">
      <c r="A29" s="7" t="s">
        <v>93</v>
      </c>
      <c r="B29" s="3" t="s">
        <v>94</v>
      </c>
    </row>
    <row r="30" spans="1:2" x14ac:dyDescent="0.3">
      <c r="A30" s="7" t="s">
        <v>95</v>
      </c>
      <c r="B30" s="3" t="s">
        <v>96</v>
      </c>
    </row>
    <row r="31" spans="1:2" x14ac:dyDescent="0.3">
      <c r="A31" s="7" t="s">
        <v>97</v>
      </c>
      <c r="B31" s="3" t="s">
        <v>98</v>
      </c>
    </row>
    <row r="32" spans="1:2" x14ac:dyDescent="0.3">
      <c r="A32" s="7" t="s">
        <v>99</v>
      </c>
      <c r="B32" s="3" t="s">
        <v>100</v>
      </c>
    </row>
    <row r="33" spans="1:2" x14ac:dyDescent="0.3">
      <c r="A33" s="7" t="s">
        <v>101</v>
      </c>
      <c r="B33" s="3" t="s">
        <v>102</v>
      </c>
    </row>
    <row r="34" spans="1:2" x14ac:dyDescent="0.3">
      <c r="A34" s="7" t="s">
        <v>103</v>
      </c>
      <c r="B34" s="3" t="s">
        <v>104</v>
      </c>
    </row>
    <row r="35" spans="1:2" x14ac:dyDescent="0.3">
      <c r="A35" s="7" t="s">
        <v>105</v>
      </c>
      <c r="B35" s="3" t="s">
        <v>106</v>
      </c>
    </row>
    <row r="36" spans="1:2" x14ac:dyDescent="0.3">
      <c r="A36" s="7" t="s">
        <v>107</v>
      </c>
      <c r="B36" s="3" t="s">
        <v>108</v>
      </c>
    </row>
    <row r="37" spans="1:2" x14ac:dyDescent="0.3">
      <c r="A37" s="7" t="s">
        <v>109</v>
      </c>
      <c r="B37" s="3" t="s">
        <v>110</v>
      </c>
    </row>
    <row r="38" spans="1:2" x14ac:dyDescent="0.3">
      <c r="A38" s="7" t="s">
        <v>111</v>
      </c>
      <c r="B38" s="3" t="s">
        <v>112</v>
      </c>
    </row>
    <row r="39" spans="1:2" x14ac:dyDescent="0.3">
      <c r="A39" s="7" t="s">
        <v>113</v>
      </c>
      <c r="B39" s="3" t="s">
        <v>114</v>
      </c>
    </row>
    <row r="40" spans="1:2" x14ac:dyDescent="0.3">
      <c r="A40" s="7" t="s">
        <v>115</v>
      </c>
      <c r="B40" s="3" t="s">
        <v>116</v>
      </c>
    </row>
    <row r="41" spans="1:2" x14ac:dyDescent="0.3">
      <c r="A41" s="7" t="s">
        <v>117</v>
      </c>
      <c r="B41" s="3" t="s">
        <v>118</v>
      </c>
    </row>
    <row r="42" spans="1:2" x14ac:dyDescent="0.3">
      <c r="A42" s="7" t="s">
        <v>119</v>
      </c>
      <c r="B42" s="3" t="s">
        <v>120</v>
      </c>
    </row>
    <row r="43" spans="1:2" x14ac:dyDescent="0.3">
      <c r="A43" s="7" t="s">
        <v>121</v>
      </c>
      <c r="B43" t="s">
        <v>122</v>
      </c>
    </row>
    <row r="44" spans="1:2" x14ac:dyDescent="0.3">
      <c r="A44" s="7" t="s">
        <v>123</v>
      </c>
      <c r="B44" s="3" t="s">
        <v>124</v>
      </c>
    </row>
    <row r="45" spans="1:2" x14ac:dyDescent="0.3">
      <c r="A45" s="7" t="s">
        <v>125</v>
      </c>
      <c r="B45" s="3" t="s">
        <v>126</v>
      </c>
    </row>
    <row r="46" spans="1:2" x14ac:dyDescent="0.3">
      <c r="A46" s="7" t="s">
        <v>127</v>
      </c>
      <c r="B46" s="3" t="s">
        <v>128</v>
      </c>
    </row>
    <row r="47" spans="1:2" x14ac:dyDescent="0.3">
      <c r="A47" s="7" t="s">
        <v>129</v>
      </c>
      <c r="B47" s="3" t="s">
        <v>130</v>
      </c>
    </row>
    <row r="48" spans="1:2" x14ac:dyDescent="0.3">
      <c r="A48" s="7" t="s">
        <v>131</v>
      </c>
      <c r="B48" s="3" t="s">
        <v>132</v>
      </c>
    </row>
    <row r="49" spans="1:2" x14ac:dyDescent="0.3">
      <c r="A49" s="7" t="s">
        <v>133</v>
      </c>
      <c r="B49" s="3" t="s">
        <v>134</v>
      </c>
    </row>
    <row r="50" spans="1:2" x14ac:dyDescent="0.3">
      <c r="A50" s="7" t="s">
        <v>135</v>
      </c>
      <c r="B50" s="3" t="s">
        <v>136</v>
      </c>
    </row>
    <row r="51" spans="1:2" x14ac:dyDescent="0.3">
      <c r="A51" s="7" t="s">
        <v>137</v>
      </c>
      <c r="B51" s="3" t="s">
        <v>138</v>
      </c>
    </row>
    <row r="52" spans="1:2" x14ac:dyDescent="0.3">
      <c r="A52" s="7" t="s">
        <v>139</v>
      </c>
      <c r="B52" s="3" t="s">
        <v>140</v>
      </c>
    </row>
    <row r="53" spans="1:2" x14ac:dyDescent="0.3">
      <c r="A53" s="7" t="s">
        <v>141</v>
      </c>
      <c r="B53" s="3" t="s">
        <v>142</v>
      </c>
    </row>
    <row r="54" spans="1:2" x14ac:dyDescent="0.3">
      <c r="A54" s="7" t="s">
        <v>143</v>
      </c>
      <c r="B54" s="3" t="s">
        <v>144</v>
      </c>
    </row>
    <row r="55" spans="1:2" x14ac:dyDescent="0.3">
      <c r="A55" s="7" t="s">
        <v>145</v>
      </c>
      <c r="B55" s="3" t="s">
        <v>146</v>
      </c>
    </row>
    <row r="56" spans="1:2" x14ac:dyDescent="0.3">
      <c r="A56" s="7" t="s">
        <v>147</v>
      </c>
      <c r="B56" s="3" t="s">
        <v>148</v>
      </c>
    </row>
    <row r="57" spans="1:2" x14ac:dyDescent="0.3">
      <c r="A57" s="7" t="s">
        <v>149</v>
      </c>
      <c r="B57" s="3" t="s">
        <v>150</v>
      </c>
    </row>
    <row r="58" spans="1:2" x14ac:dyDescent="0.3">
      <c r="A58" s="7" t="s">
        <v>151</v>
      </c>
      <c r="B58" s="3" t="s">
        <v>152</v>
      </c>
    </row>
    <row r="59" spans="1:2" x14ac:dyDescent="0.3">
      <c r="A59" s="7" t="s">
        <v>153</v>
      </c>
      <c r="B59" s="3" t="s">
        <v>154</v>
      </c>
    </row>
    <row r="60" spans="1:2" x14ac:dyDescent="0.3">
      <c r="A60" s="7" t="s">
        <v>155</v>
      </c>
      <c r="B60" s="3" t="s">
        <v>156</v>
      </c>
    </row>
    <row r="61" spans="1:2" x14ac:dyDescent="0.3">
      <c r="A61" s="7" t="s">
        <v>157</v>
      </c>
      <c r="B61" s="3" t="s">
        <v>158</v>
      </c>
    </row>
    <row r="62" spans="1:2" x14ac:dyDescent="0.3">
      <c r="A62" s="7" t="s">
        <v>159</v>
      </c>
      <c r="B62" s="3" t="s">
        <v>160</v>
      </c>
    </row>
    <row r="63" spans="1:2" x14ac:dyDescent="0.3">
      <c r="A63" s="7" t="s">
        <v>161</v>
      </c>
      <c r="B63" s="3" t="s">
        <v>162</v>
      </c>
    </row>
    <row r="64" spans="1:2" x14ac:dyDescent="0.3">
      <c r="A64" s="7" t="s">
        <v>163</v>
      </c>
      <c r="B64" s="3" t="s">
        <v>164</v>
      </c>
    </row>
    <row r="65" spans="1:2" x14ac:dyDescent="0.3">
      <c r="A65" s="7" t="s">
        <v>165</v>
      </c>
      <c r="B65" s="3" t="s">
        <v>166</v>
      </c>
    </row>
    <row r="66" spans="1:2" x14ac:dyDescent="0.3">
      <c r="A66" s="7" t="s">
        <v>167</v>
      </c>
      <c r="B66" s="3" t="s">
        <v>168</v>
      </c>
    </row>
    <row r="67" spans="1:2" x14ac:dyDescent="0.3">
      <c r="A67" s="7" t="s">
        <v>169</v>
      </c>
      <c r="B67" s="3" t="s">
        <v>170</v>
      </c>
    </row>
    <row r="68" spans="1:2" x14ac:dyDescent="0.3">
      <c r="A68" s="7" t="s">
        <v>171</v>
      </c>
      <c r="B68" s="3" t="s">
        <v>172</v>
      </c>
    </row>
    <row r="69" spans="1:2" x14ac:dyDescent="0.3">
      <c r="A69" s="7" t="s">
        <v>173</v>
      </c>
      <c r="B69" s="3" t="s">
        <v>174</v>
      </c>
    </row>
    <row r="70" spans="1:2" x14ac:dyDescent="0.3">
      <c r="A70" s="7" t="s">
        <v>175</v>
      </c>
      <c r="B70" s="3" t="s">
        <v>176</v>
      </c>
    </row>
    <row r="71" spans="1:2" x14ac:dyDescent="0.3">
      <c r="A71" s="7" t="s">
        <v>177</v>
      </c>
      <c r="B71" s="3" t="s">
        <v>178</v>
      </c>
    </row>
    <row r="72" spans="1:2" x14ac:dyDescent="0.3">
      <c r="A72" s="7" t="s">
        <v>179</v>
      </c>
      <c r="B72" s="3" t="s">
        <v>180</v>
      </c>
    </row>
    <row r="73" spans="1:2" x14ac:dyDescent="0.3">
      <c r="A73" s="7" t="s">
        <v>181</v>
      </c>
      <c r="B73" s="3" t="s">
        <v>182</v>
      </c>
    </row>
    <row r="74" spans="1:2" x14ac:dyDescent="0.3">
      <c r="A74" s="7" t="s">
        <v>183</v>
      </c>
      <c r="B74" s="3" t="s">
        <v>184</v>
      </c>
    </row>
    <row r="75" spans="1:2" x14ac:dyDescent="0.3">
      <c r="A75" s="7" t="s">
        <v>185</v>
      </c>
      <c r="B75" s="3" t="s">
        <v>186</v>
      </c>
    </row>
    <row r="76" spans="1:2" x14ac:dyDescent="0.3">
      <c r="A76" s="7" t="s">
        <v>187</v>
      </c>
      <c r="B76" s="3" t="s">
        <v>188</v>
      </c>
    </row>
    <row r="77" spans="1:2" x14ac:dyDescent="0.3">
      <c r="A77" s="7" t="s">
        <v>189</v>
      </c>
      <c r="B77" s="3" t="s">
        <v>190</v>
      </c>
    </row>
    <row r="78" spans="1:2" x14ac:dyDescent="0.3">
      <c r="A78" s="7" t="s">
        <v>191</v>
      </c>
      <c r="B78" s="3" t="s">
        <v>192</v>
      </c>
    </row>
    <row r="79" spans="1:2" x14ac:dyDescent="0.3">
      <c r="A79" s="7" t="s">
        <v>193</v>
      </c>
      <c r="B79" s="3" t="s">
        <v>194</v>
      </c>
    </row>
    <row r="80" spans="1:2" x14ac:dyDescent="0.3">
      <c r="A80" s="7" t="s">
        <v>195</v>
      </c>
      <c r="B80" s="3" t="s">
        <v>196</v>
      </c>
    </row>
    <row r="81" spans="1:2" x14ac:dyDescent="0.3">
      <c r="A81" s="7" t="s">
        <v>197</v>
      </c>
      <c r="B81" s="3" t="s">
        <v>198</v>
      </c>
    </row>
    <row r="82" spans="1:2" x14ac:dyDescent="0.3">
      <c r="A82" s="7" t="s">
        <v>199</v>
      </c>
      <c r="B82" s="3" t="s">
        <v>200</v>
      </c>
    </row>
    <row r="83" spans="1:2" x14ac:dyDescent="0.3">
      <c r="A83" s="7" t="s">
        <v>201</v>
      </c>
      <c r="B83" s="3" t="s">
        <v>202</v>
      </c>
    </row>
    <row r="84" spans="1:2" x14ac:dyDescent="0.3">
      <c r="A84" s="7" t="s">
        <v>203</v>
      </c>
      <c r="B84" s="3" t="s">
        <v>204</v>
      </c>
    </row>
    <row r="85" spans="1:2" x14ac:dyDescent="0.3">
      <c r="A85" s="7" t="s">
        <v>205</v>
      </c>
      <c r="B85" s="3" t="s">
        <v>206</v>
      </c>
    </row>
    <row r="86" spans="1:2" x14ac:dyDescent="0.3">
      <c r="A86" s="7" t="s">
        <v>207</v>
      </c>
      <c r="B86" s="3" t="s">
        <v>208</v>
      </c>
    </row>
    <row r="87" spans="1:2" x14ac:dyDescent="0.3">
      <c r="A87" s="7" t="s">
        <v>209</v>
      </c>
      <c r="B87" s="3" t="s">
        <v>210</v>
      </c>
    </row>
    <row r="88" spans="1:2" x14ac:dyDescent="0.3">
      <c r="A88" s="7" t="s">
        <v>211</v>
      </c>
      <c r="B88" s="3" t="s">
        <v>212</v>
      </c>
    </row>
    <row r="89" spans="1:2" x14ac:dyDescent="0.3">
      <c r="A89" s="7" t="s">
        <v>213</v>
      </c>
      <c r="B89" s="18" t="s">
        <v>214</v>
      </c>
    </row>
    <row r="90" spans="1:2" x14ac:dyDescent="0.3">
      <c r="A90" s="7" t="s">
        <v>215</v>
      </c>
      <c r="B90" s="3" t="s">
        <v>216</v>
      </c>
    </row>
    <row r="91" spans="1:2" ht="16.5" customHeight="1" x14ac:dyDescent="0.3">
      <c r="A91" s="7" t="s">
        <v>217</v>
      </c>
      <c r="B91" s="3" t="s">
        <v>218</v>
      </c>
    </row>
    <row r="92" spans="1:2" x14ac:dyDescent="0.3">
      <c r="A92" s="7" t="s">
        <v>219</v>
      </c>
      <c r="B92" s="3" t="s">
        <v>220</v>
      </c>
    </row>
    <row r="93" spans="1:2" x14ac:dyDescent="0.3">
      <c r="A93" s="7" t="s">
        <v>221</v>
      </c>
      <c r="B93" s="3" t="s">
        <v>222</v>
      </c>
    </row>
    <row r="94" spans="1:2" x14ac:dyDescent="0.3">
      <c r="A94" s="7" t="s">
        <v>223</v>
      </c>
      <c r="B94" s="3" t="s">
        <v>224</v>
      </c>
    </row>
    <row r="95" spans="1:2" x14ac:dyDescent="0.3">
      <c r="A95" s="7" t="s">
        <v>225</v>
      </c>
      <c r="B95" s="3" t="s">
        <v>226</v>
      </c>
    </row>
    <row r="96" spans="1:2" x14ac:dyDescent="0.3">
      <c r="A96" s="7" t="s">
        <v>227</v>
      </c>
      <c r="B96" t="s">
        <v>228</v>
      </c>
    </row>
    <row r="97" spans="1:2" x14ac:dyDescent="0.3">
      <c r="A97" s="7" t="s">
        <v>229</v>
      </c>
      <c r="B97" s="3" t="s">
        <v>230</v>
      </c>
    </row>
    <row r="98" spans="1:2" x14ac:dyDescent="0.3">
      <c r="A98" s="7" t="s">
        <v>231</v>
      </c>
      <c r="B98" t="s">
        <v>232</v>
      </c>
    </row>
    <row r="99" spans="1:2" x14ac:dyDescent="0.3">
      <c r="A99" s="7" t="s">
        <v>233</v>
      </c>
      <c r="B99" s="3" t="s">
        <v>234</v>
      </c>
    </row>
    <row r="100" spans="1:2" x14ac:dyDescent="0.3">
      <c r="A100" s="7" t="s">
        <v>235</v>
      </c>
      <c r="B100" t="s">
        <v>236</v>
      </c>
    </row>
    <row r="101" spans="1:2" x14ac:dyDescent="0.3">
      <c r="A101" s="7" t="s">
        <v>237</v>
      </c>
      <c r="B101" t="s">
        <v>238</v>
      </c>
    </row>
    <row r="102" spans="1:2" x14ac:dyDescent="0.3">
      <c r="A102" s="7" t="s">
        <v>239</v>
      </c>
      <c r="B102" s="3" t="s">
        <v>240</v>
      </c>
    </row>
    <row r="103" spans="1:2" x14ac:dyDescent="0.3">
      <c r="A103" s="7" t="s">
        <v>241</v>
      </c>
      <c r="B103" t="s">
        <v>242</v>
      </c>
    </row>
    <row r="104" spans="1:2" x14ac:dyDescent="0.3">
      <c r="A104" s="7" t="s">
        <v>243</v>
      </c>
      <c r="B104" t="s">
        <v>244</v>
      </c>
    </row>
    <row r="105" spans="1:2" x14ac:dyDescent="0.3">
      <c r="A105" s="7" t="s">
        <v>245</v>
      </c>
      <c r="B105" s="3" t="s">
        <v>246</v>
      </c>
    </row>
    <row r="106" spans="1:2" x14ac:dyDescent="0.3">
      <c r="A106" s="7" t="s">
        <v>247</v>
      </c>
      <c r="B106" s="3" t="s">
        <v>248</v>
      </c>
    </row>
    <row r="107" spans="1:2" x14ac:dyDescent="0.3">
      <c r="A107" s="7" t="s">
        <v>249</v>
      </c>
      <c r="B107" t="s">
        <v>250</v>
      </c>
    </row>
    <row r="108" spans="1:2" x14ac:dyDescent="0.3">
      <c r="A108" s="7" t="s">
        <v>251</v>
      </c>
      <c r="B108" t="s">
        <v>252</v>
      </c>
    </row>
    <row r="109" spans="1:2" x14ac:dyDescent="0.3">
      <c r="A109" s="7" t="s">
        <v>253</v>
      </c>
      <c r="B109" t="s">
        <v>254</v>
      </c>
    </row>
    <row r="110" spans="1:2" x14ac:dyDescent="0.3">
      <c r="A110" s="7" t="s">
        <v>255</v>
      </c>
      <c r="B110" t="s">
        <v>256</v>
      </c>
    </row>
    <row r="111" spans="1:2" x14ac:dyDescent="0.3">
      <c r="A111" s="7" t="s">
        <v>257</v>
      </c>
      <c r="B111" t="s">
        <v>258</v>
      </c>
    </row>
    <row r="112" spans="1:2" x14ac:dyDescent="0.3">
      <c r="A112" s="7" t="s">
        <v>259</v>
      </c>
      <c r="B112" s="3" t="s">
        <v>260</v>
      </c>
    </row>
    <row r="113" spans="1:2" x14ac:dyDescent="0.3">
      <c r="A113" s="7" t="s">
        <v>261</v>
      </c>
      <c r="B113" s="3" t="s">
        <v>262</v>
      </c>
    </row>
    <row r="114" spans="1:2" x14ac:dyDescent="0.3">
      <c r="A114" s="7" t="s">
        <v>263</v>
      </c>
      <c r="B114" t="s">
        <v>264</v>
      </c>
    </row>
    <row r="115" spans="1:2" x14ac:dyDescent="0.3">
      <c r="A115" s="7" t="s">
        <v>265</v>
      </c>
      <c r="B115" t="s">
        <v>266</v>
      </c>
    </row>
    <row r="116" spans="1:2" x14ac:dyDescent="0.3">
      <c r="A116" s="7" t="s">
        <v>267</v>
      </c>
      <c r="B116" t="s">
        <v>268</v>
      </c>
    </row>
    <row r="117" spans="1:2" x14ac:dyDescent="0.3">
      <c r="A117" s="7" t="s">
        <v>269</v>
      </c>
      <c r="B117" t="s">
        <v>270</v>
      </c>
    </row>
    <row r="118" spans="1:2" x14ac:dyDescent="0.3">
      <c r="A118" s="7" t="s">
        <v>271</v>
      </c>
      <c r="B118" t="s">
        <v>272</v>
      </c>
    </row>
    <row r="119" spans="1:2" x14ac:dyDescent="0.3">
      <c r="A119" s="7" t="s">
        <v>273</v>
      </c>
      <c r="B119" s="3" t="s">
        <v>274</v>
      </c>
    </row>
    <row r="120" spans="1:2" x14ac:dyDescent="0.3">
      <c r="A120" s="7" t="s">
        <v>275</v>
      </c>
      <c r="B120" t="s">
        <v>276</v>
      </c>
    </row>
    <row r="121" spans="1:2" x14ac:dyDescent="0.3">
      <c r="A121" s="7" t="s">
        <v>277</v>
      </c>
      <c r="B121" t="s">
        <v>278</v>
      </c>
    </row>
    <row r="122" spans="1:2" x14ac:dyDescent="0.3">
      <c r="A122" s="7" t="s">
        <v>279</v>
      </c>
      <c r="B122" s="3" t="s">
        <v>280</v>
      </c>
    </row>
    <row r="123" spans="1:2" x14ac:dyDescent="0.3">
      <c r="A123" s="7" t="s">
        <v>281</v>
      </c>
      <c r="B123" s="3" t="s">
        <v>282</v>
      </c>
    </row>
    <row r="124" spans="1:2" x14ac:dyDescent="0.3">
      <c r="A124" s="7" t="s">
        <v>283</v>
      </c>
      <c r="B124" t="s">
        <v>284</v>
      </c>
    </row>
    <row r="125" spans="1:2" x14ac:dyDescent="0.3">
      <c r="A125" s="7" t="s">
        <v>285</v>
      </c>
      <c r="B125" t="s">
        <v>286</v>
      </c>
    </row>
    <row r="126" spans="1:2" x14ac:dyDescent="0.3">
      <c r="A126" s="7" t="s">
        <v>287</v>
      </c>
      <c r="B126" t="s">
        <v>288</v>
      </c>
    </row>
    <row r="127" spans="1:2" x14ac:dyDescent="0.3">
      <c r="A127" s="7" t="s">
        <v>289</v>
      </c>
      <c r="B127" t="s">
        <v>290</v>
      </c>
    </row>
    <row r="128" spans="1:2" x14ac:dyDescent="0.3">
      <c r="A128" s="7" t="s">
        <v>291</v>
      </c>
      <c r="B128" t="s">
        <v>292</v>
      </c>
    </row>
    <row r="129" spans="1:2" x14ac:dyDescent="0.3">
      <c r="A129" s="7" t="s">
        <v>293</v>
      </c>
      <c r="B129" s="3" t="s">
        <v>294</v>
      </c>
    </row>
    <row r="130" spans="1:2" x14ac:dyDescent="0.3">
      <c r="A130" s="7" t="s">
        <v>295</v>
      </c>
      <c r="B130" s="3" t="s">
        <v>296</v>
      </c>
    </row>
    <row r="131" spans="1:2" x14ac:dyDescent="0.3">
      <c r="A131" s="7" t="s">
        <v>297</v>
      </c>
      <c r="B131" s="3" t="s">
        <v>298</v>
      </c>
    </row>
    <row r="132" spans="1:2" x14ac:dyDescent="0.3">
      <c r="A132" s="7" t="s">
        <v>299</v>
      </c>
      <c r="B132" s="3" t="s">
        <v>300</v>
      </c>
    </row>
    <row r="133" spans="1:2" x14ac:dyDescent="0.3">
      <c r="A133" s="7" t="s">
        <v>301</v>
      </c>
      <c r="B133" s="3" t="s">
        <v>302</v>
      </c>
    </row>
    <row r="134" spans="1:2" x14ac:dyDescent="0.3">
      <c r="A134" s="7" t="s">
        <v>303</v>
      </c>
      <c r="B134" t="s">
        <v>304</v>
      </c>
    </row>
    <row r="135" spans="1:2" x14ac:dyDescent="0.3">
      <c r="A135" s="7" t="s">
        <v>305</v>
      </c>
      <c r="B135" s="3" t="s">
        <v>306</v>
      </c>
    </row>
    <row r="136" spans="1:2" x14ac:dyDescent="0.3">
      <c r="A136" s="7" t="s">
        <v>307</v>
      </c>
      <c r="B136" s="3" t="s">
        <v>308</v>
      </c>
    </row>
    <row r="137" spans="1:2" x14ac:dyDescent="0.3">
      <c r="A137" s="7" t="s">
        <v>309</v>
      </c>
      <c r="B137" s="3" t="s">
        <v>310</v>
      </c>
    </row>
    <row r="138" spans="1:2" x14ac:dyDescent="0.3">
      <c r="A138" s="7" t="s">
        <v>311</v>
      </c>
      <c r="B138" s="3" t="s">
        <v>312</v>
      </c>
    </row>
    <row r="139" spans="1:2" x14ac:dyDescent="0.3">
      <c r="A139" s="7" t="s">
        <v>313</v>
      </c>
      <c r="B139" s="3" t="s">
        <v>314</v>
      </c>
    </row>
    <row r="140" spans="1:2" x14ac:dyDescent="0.3">
      <c r="A140" s="7" t="s">
        <v>315</v>
      </c>
      <c r="B140" s="3" t="s">
        <v>316</v>
      </c>
    </row>
    <row r="141" spans="1:2" x14ac:dyDescent="0.3">
      <c r="A141" s="7" t="s">
        <v>317</v>
      </c>
      <c r="B141" t="s">
        <v>318</v>
      </c>
    </row>
    <row r="142" spans="1:2" x14ac:dyDescent="0.3">
      <c r="A142" s="7" t="s">
        <v>319</v>
      </c>
      <c r="B142" s="3" t="s">
        <v>320</v>
      </c>
    </row>
    <row r="143" spans="1:2" x14ac:dyDescent="0.3">
      <c r="A143" s="7" t="s">
        <v>321</v>
      </c>
      <c r="B143" s="3" t="s">
        <v>322</v>
      </c>
    </row>
    <row r="144" spans="1:2" x14ac:dyDescent="0.3">
      <c r="A144" s="7" t="s">
        <v>323</v>
      </c>
      <c r="B144" s="3" t="s">
        <v>324</v>
      </c>
    </row>
    <row r="145" spans="1:2" x14ac:dyDescent="0.3">
      <c r="A145" s="7" t="s">
        <v>325</v>
      </c>
      <c r="B145" s="3" t="s">
        <v>326</v>
      </c>
    </row>
    <row r="146" spans="1:2" x14ac:dyDescent="0.3">
      <c r="A146" s="7" t="s">
        <v>327</v>
      </c>
      <c r="B146" s="3" t="s">
        <v>328</v>
      </c>
    </row>
    <row r="147" spans="1:2" x14ac:dyDescent="0.3">
      <c r="A147" s="7" t="s">
        <v>329</v>
      </c>
      <c r="B147" s="3" t="s">
        <v>330</v>
      </c>
    </row>
    <row r="148" spans="1:2" x14ac:dyDescent="0.3">
      <c r="A148" s="7" t="s">
        <v>331</v>
      </c>
      <c r="B148" s="3" t="s">
        <v>332</v>
      </c>
    </row>
    <row r="149" spans="1:2" x14ac:dyDescent="0.3">
      <c r="A149" s="7" t="s">
        <v>333</v>
      </c>
      <c r="B149" s="3" t="s">
        <v>334</v>
      </c>
    </row>
    <row r="150" spans="1:2" x14ac:dyDescent="0.3">
      <c r="A150" s="7" t="s">
        <v>335</v>
      </c>
      <c r="B150" s="3" t="s">
        <v>336</v>
      </c>
    </row>
    <row r="151" spans="1:2" x14ac:dyDescent="0.3">
      <c r="A151" s="7" t="s">
        <v>337</v>
      </c>
      <c r="B151" s="3" t="s">
        <v>338</v>
      </c>
    </row>
    <row r="152" spans="1:2" x14ac:dyDescent="0.3">
      <c r="A152" s="7" t="s">
        <v>339</v>
      </c>
      <c r="B152" s="3" t="s">
        <v>340</v>
      </c>
    </row>
    <row r="153" spans="1:2" x14ac:dyDescent="0.3">
      <c r="A153" s="7" t="s">
        <v>341</v>
      </c>
      <c r="B153" s="3" t="s">
        <v>342</v>
      </c>
    </row>
    <row r="154" spans="1:2" x14ac:dyDescent="0.3">
      <c r="A154" s="7" t="s">
        <v>343</v>
      </c>
      <c r="B154" s="3" t="s">
        <v>344</v>
      </c>
    </row>
    <row r="155" spans="1:2" x14ac:dyDescent="0.3">
      <c r="A155" s="7" t="s">
        <v>345</v>
      </c>
      <c r="B155" s="3" t="s">
        <v>346</v>
      </c>
    </row>
    <row r="156" spans="1:2" x14ac:dyDescent="0.3">
      <c r="A156" s="7" t="s">
        <v>347</v>
      </c>
      <c r="B156" s="3" t="s">
        <v>348</v>
      </c>
    </row>
    <row r="157" spans="1:2" x14ac:dyDescent="0.3">
      <c r="A157" s="7" t="s">
        <v>349</v>
      </c>
      <c r="B157" s="3" t="s">
        <v>350</v>
      </c>
    </row>
    <row r="158" spans="1:2" x14ac:dyDescent="0.3">
      <c r="A158" s="7" t="s">
        <v>351</v>
      </c>
      <c r="B158" s="3" t="s">
        <v>352</v>
      </c>
    </row>
    <row r="159" spans="1:2" x14ac:dyDescent="0.3">
      <c r="A159" s="7" t="s">
        <v>353</v>
      </c>
      <c r="B159" s="3" t="s">
        <v>354</v>
      </c>
    </row>
    <row r="160" spans="1:2" x14ac:dyDescent="0.3">
      <c r="A160" s="7" t="s">
        <v>355</v>
      </c>
      <c r="B160" s="3" t="s">
        <v>356</v>
      </c>
    </row>
    <row r="161" spans="1:2" x14ac:dyDescent="0.3">
      <c r="A161" s="7" t="s">
        <v>357</v>
      </c>
      <c r="B161" s="3" t="s">
        <v>358</v>
      </c>
    </row>
    <row r="162" spans="1:2" x14ac:dyDescent="0.3">
      <c r="A162" s="7" t="s">
        <v>359</v>
      </c>
      <c r="B162" s="3" t="s">
        <v>360</v>
      </c>
    </row>
    <row r="163" spans="1:2" x14ac:dyDescent="0.3">
      <c r="A163" s="7" t="s">
        <v>361</v>
      </c>
      <c r="B163" s="3" t="s">
        <v>362</v>
      </c>
    </row>
    <row r="164" spans="1:2" x14ac:dyDescent="0.3">
      <c r="A164" s="7" t="s">
        <v>363</v>
      </c>
      <c r="B164" s="3" t="s">
        <v>364</v>
      </c>
    </row>
    <row r="165" spans="1:2" x14ac:dyDescent="0.3">
      <c r="A165" s="7" t="s">
        <v>365</v>
      </c>
      <c r="B165" s="3" t="s">
        <v>366</v>
      </c>
    </row>
    <row r="166" spans="1:2" x14ac:dyDescent="0.3">
      <c r="A166" s="7" t="s">
        <v>367</v>
      </c>
      <c r="B166" s="3" t="s">
        <v>368</v>
      </c>
    </row>
    <row r="167" spans="1:2" x14ac:dyDescent="0.3">
      <c r="A167" s="7" t="s">
        <v>369</v>
      </c>
      <c r="B167" s="3" t="s">
        <v>370</v>
      </c>
    </row>
    <row r="168" spans="1:2" x14ac:dyDescent="0.3">
      <c r="A168" s="7" t="s">
        <v>371</v>
      </c>
      <c r="B168" s="3" t="s">
        <v>372</v>
      </c>
    </row>
    <row r="169" spans="1:2" x14ac:dyDescent="0.3">
      <c r="A169" s="7" t="s">
        <v>373</v>
      </c>
      <c r="B169" s="3" t="s">
        <v>374</v>
      </c>
    </row>
    <row r="170" spans="1:2" x14ac:dyDescent="0.3">
      <c r="A170" s="7" t="s">
        <v>375</v>
      </c>
      <c r="B170" s="42" t="s">
        <v>376</v>
      </c>
    </row>
    <row r="171" spans="1:2" x14ac:dyDescent="0.3">
      <c r="A171" s="7" t="s">
        <v>377</v>
      </c>
      <c r="B171" s="42" t="s">
        <v>378</v>
      </c>
    </row>
    <row r="172" spans="1:2" x14ac:dyDescent="0.3">
      <c r="A172" s="7" t="s">
        <v>379</v>
      </c>
      <c r="B172" s="3" t="s">
        <v>380</v>
      </c>
    </row>
    <row r="173" spans="1:2" x14ac:dyDescent="0.3">
      <c r="A173" s="7" t="s">
        <v>381</v>
      </c>
      <c r="B173" t="s">
        <v>382</v>
      </c>
    </row>
    <row r="174" spans="1:2" x14ac:dyDescent="0.3">
      <c r="A174" s="7" t="s">
        <v>383</v>
      </c>
      <c r="B174" t="s">
        <v>384</v>
      </c>
    </row>
    <row r="175" spans="1:2" x14ac:dyDescent="0.3">
      <c r="A175" s="7" t="s">
        <v>385</v>
      </c>
      <c r="B175" s="3" t="s">
        <v>386</v>
      </c>
    </row>
    <row r="176" spans="1:2" x14ac:dyDescent="0.3">
      <c r="A176" s="7" t="s">
        <v>387</v>
      </c>
      <c r="B176" s="3" t="s">
        <v>388</v>
      </c>
    </row>
    <row r="177" spans="1:2" x14ac:dyDescent="0.3">
      <c r="A177" s="7" t="s">
        <v>389</v>
      </c>
      <c r="B177" s="3" t="s">
        <v>390</v>
      </c>
    </row>
    <row r="178" spans="1:2" x14ac:dyDescent="0.3">
      <c r="A178" s="7" t="s">
        <v>391</v>
      </c>
      <c r="B178" s="3" t="s">
        <v>392</v>
      </c>
    </row>
    <row r="179" spans="1:2" x14ac:dyDescent="0.3">
      <c r="A179" s="7" t="s">
        <v>393</v>
      </c>
      <c r="B179" s="3" t="s">
        <v>394</v>
      </c>
    </row>
    <row r="180" spans="1:2" x14ac:dyDescent="0.3">
      <c r="A180" s="7" t="s">
        <v>395</v>
      </c>
      <c r="B180" s="3" t="s">
        <v>396</v>
      </c>
    </row>
    <row r="181" spans="1:2" x14ac:dyDescent="0.3">
      <c r="A181" s="7" t="s">
        <v>397</v>
      </c>
      <c r="B181" s="3" t="s">
        <v>398</v>
      </c>
    </row>
    <row r="182" spans="1:2" x14ac:dyDescent="0.3">
      <c r="A182" s="7" t="s">
        <v>399</v>
      </c>
      <c r="B182" s="3" t="s">
        <v>400</v>
      </c>
    </row>
    <row r="183" spans="1:2" x14ac:dyDescent="0.3">
      <c r="A183" s="7" t="s">
        <v>401</v>
      </c>
      <c r="B183" s="3" t="s">
        <v>402</v>
      </c>
    </row>
    <row r="184" spans="1:2" x14ac:dyDescent="0.3">
      <c r="A184" s="7" t="s">
        <v>9978</v>
      </c>
      <c r="B184" s="3" t="s">
        <v>9979</v>
      </c>
    </row>
    <row r="185" spans="1:2" x14ac:dyDescent="0.3">
      <c r="A185" s="7" t="s">
        <v>9981</v>
      </c>
      <c r="B185" s="3" t="s">
        <v>9982</v>
      </c>
    </row>
    <row r="186" spans="1:2" x14ac:dyDescent="0.3">
      <c r="A186" s="7"/>
      <c r="B186" s="3"/>
    </row>
    <row r="187" spans="1:2" x14ac:dyDescent="0.3">
      <c r="A187" s="7"/>
      <c r="B187" s="3"/>
    </row>
    <row r="188" spans="1:2" x14ac:dyDescent="0.3">
      <c r="A188" s="7"/>
      <c r="B188" s="3"/>
    </row>
    <row r="189" spans="1:2" x14ac:dyDescent="0.3">
      <c r="A189" s="1" t="s">
        <v>403</v>
      </c>
    </row>
    <row r="190" spans="1:2" x14ac:dyDescent="0.3">
      <c r="A190" t="s">
        <v>404</v>
      </c>
      <c r="B190" t="s">
        <v>405</v>
      </c>
    </row>
    <row r="191" spans="1:2" x14ac:dyDescent="0.3">
      <c r="A191" t="s">
        <v>406</v>
      </c>
      <c r="B191" s="6" t="s">
        <v>407</v>
      </c>
    </row>
    <row r="192" spans="1:2" x14ac:dyDescent="0.3">
      <c r="A192" t="s">
        <v>408</v>
      </c>
      <c r="B192" t="s">
        <v>409</v>
      </c>
    </row>
    <row r="193" spans="1:2" x14ac:dyDescent="0.3">
      <c r="A193" t="s">
        <v>410</v>
      </c>
      <c r="B193" t="s">
        <v>411</v>
      </c>
    </row>
    <row r="194" spans="1:2" x14ac:dyDescent="0.3">
      <c r="A194" t="s">
        <v>412</v>
      </c>
      <c r="B194" t="s">
        <v>413</v>
      </c>
    </row>
    <row r="195" spans="1:2" x14ac:dyDescent="0.3">
      <c r="A195" t="s">
        <v>414</v>
      </c>
      <c r="B195" t="s">
        <v>415</v>
      </c>
    </row>
    <row r="196" spans="1:2" x14ac:dyDescent="0.3">
      <c r="A196" t="s">
        <v>416</v>
      </c>
      <c r="B196" t="s">
        <v>417</v>
      </c>
    </row>
    <row r="197" spans="1:2" x14ac:dyDescent="0.3">
      <c r="A197" t="s">
        <v>418</v>
      </c>
      <c r="B197" t="s">
        <v>419</v>
      </c>
    </row>
    <row r="198" spans="1:2" x14ac:dyDescent="0.3">
      <c r="A198" t="s">
        <v>420</v>
      </c>
      <c r="B198" t="s">
        <v>421</v>
      </c>
    </row>
    <row r="199" spans="1:2" x14ac:dyDescent="0.3">
      <c r="A199" t="s">
        <v>422</v>
      </c>
      <c r="B199" t="s">
        <v>423</v>
      </c>
    </row>
    <row r="200" spans="1:2" x14ac:dyDescent="0.3">
      <c r="A200" t="s">
        <v>424</v>
      </c>
      <c r="B200" t="s">
        <v>425</v>
      </c>
    </row>
    <row r="201" spans="1:2" x14ac:dyDescent="0.3">
      <c r="A201" t="s">
        <v>426</v>
      </c>
      <c r="B201" t="s">
        <v>427</v>
      </c>
    </row>
    <row r="202" spans="1:2" ht="15" x14ac:dyDescent="0.35">
      <c r="A202" t="s">
        <v>428</v>
      </c>
      <c r="B202" s="35" t="s">
        <v>429</v>
      </c>
    </row>
    <row r="203" spans="1:2" x14ac:dyDescent="0.3">
      <c r="A203" t="s">
        <v>430</v>
      </c>
      <c r="B203" t="s">
        <v>431</v>
      </c>
    </row>
    <row r="204" spans="1:2" x14ac:dyDescent="0.3">
      <c r="A204" t="s">
        <v>432</v>
      </c>
      <c r="B204" t="s">
        <v>433</v>
      </c>
    </row>
    <row r="205" spans="1:2" x14ac:dyDescent="0.3">
      <c r="A205" t="s">
        <v>434</v>
      </c>
      <c r="B205" t="s">
        <v>435</v>
      </c>
    </row>
    <row r="206" spans="1:2" x14ac:dyDescent="0.3">
      <c r="A206" t="s">
        <v>436</v>
      </c>
      <c r="B206" t="s">
        <v>437</v>
      </c>
    </row>
    <row r="207" spans="1:2" x14ac:dyDescent="0.3">
      <c r="A207" t="s">
        <v>438</v>
      </c>
      <c r="B207" t="s">
        <v>439</v>
      </c>
    </row>
    <row r="208" spans="1:2" x14ac:dyDescent="0.3">
      <c r="A208" t="s">
        <v>440</v>
      </c>
      <c r="B208" t="s">
        <v>441</v>
      </c>
    </row>
    <row r="209" spans="1:2" x14ac:dyDescent="0.3">
      <c r="A209" t="s">
        <v>442</v>
      </c>
      <c r="B209" t="s">
        <v>443</v>
      </c>
    </row>
    <row r="210" spans="1:2" x14ac:dyDescent="0.3">
      <c r="A210" t="s">
        <v>444</v>
      </c>
      <c r="B210" t="s">
        <v>445</v>
      </c>
    </row>
    <row r="211" spans="1:2" x14ac:dyDescent="0.3">
      <c r="A211" t="s">
        <v>446</v>
      </c>
      <c r="B211" t="s">
        <v>447</v>
      </c>
    </row>
    <row r="212" spans="1:2" x14ac:dyDescent="0.3">
      <c r="A212" t="s">
        <v>448</v>
      </c>
      <c r="B212" t="s">
        <v>449</v>
      </c>
    </row>
    <row r="213" spans="1:2" x14ac:dyDescent="0.3">
      <c r="A213" t="s">
        <v>450</v>
      </c>
      <c r="B213" t="s">
        <v>451</v>
      </c>
    </row>
    <row r="214" spans="1:2" x14ac:dyDescent="0.3">
      <c r="A214" t="s">
        <v>452</v>
      </c>
      <c r="B214" t="s">
        <v>453</v>
      </c>
    </row>
    <row r="215" spans="1:2" x14ac:dyDescent="0.3">
      <c r="A215" t="s">
        <v>454</v>
      </c>
      <c r="B215" t="s">
        <v>455</v>
      </c>
    </row>
    <row r="216" spans="1:2" x14ac:dyDescent="0.3">
      <c r="A216" t="s">
        <v>456</v>
      </c>
      <c r="B216" t="s">
        <v>457</v>
      </c>
    </row>
    <row r="217" spans="1:2" x14ac:dyDescent="0.3">
      <c r="A217" t="s">
        <v>458</v>
      </c>
      <c r="B217" t="s">
        <v>459</v>
      </c>
    </row>
    <row r="218" spans="1:2" x14ac:dyDescent="0.3">
      <c r="A218" t="s">
        <v>460</v>
      </c>
      <c r="B218" t="s">
        <v>461</v>
      </c>
    </row>
    <row r="219" spans="1:2" x14ac:dyDescent="0.3">
      <c r="A219" t="s">
        <v>462</v>
      </c>
      <c r="B219" t="s">
        <v>463</v>
      </c>
    </row>
    <row r="220" spans="1:2" x14ac:dyDescent="0.3">
      <c r="A220" t="s">
        <v>464</v>
      </c>
      <c r="B220" t="s">
        <v>465</v>
      </c>
    </row>
    <row r="221" spans="1:2" x14ac:dyDescent="0.3">
      <c r="A221" t="s">
        <v>466</v>
      </c>
      <c r="B221" t="s">
        <v>467</v>
      </c>
    </row>
    <row r="222" spans="1:2" x14ac:dyDescent="0.3">
      <c r="A222" t="s">
        <v>468</v>
      </c>
      <c r="B222" t="s">
        <v>469</v>
      </c>
    </row>
    <row r="223" spans="1:2" x14ac:dyDescent="0.3">
      <c r="A223" t="s">
        <v>470</v>
      </c>
      <c r="B223" t="s">
        <v>471</v>
      </c>
    </row>
    <row r="224" spans="1:2" x14ac:dyDescent="0.3">
      <c r="A224" t="s">
        <v>472</v>
      </c>
      <c r="B224" t="s">
        <v>473</v>
      </c>
    </row>
    <row r="225" spans="1:2" x14ac:dyDescent="0.3">
      <c r="A225" t="s">
        <v>474</v>
      </c>
      <c r="B225" t="s">
        <v>475</v>
      </c>
    </row>
    <row r="226" spans="1:2" x14ac:dyDescent="0.3">
      <c r="A226" t="s">
        <v>476</v>
      </c>
      <c r="B226" s="36" t="s">
        <v>477</v>
      </c>
    </row>
    <row r="227" spans="1:2" x14ac:dyDescent="0.3">
      <c r="A227" t="s">
        <v>478</v>
      </c>
      <c r="B227" t="s">
        <v>479</v>
      </c>
    </row>
    <row r="228" spans="1:2" x14ac:dyDescent="0.3">
      <c r="A228" t="s">
        <v>480</v>
      </c>
      <c r="B228" t="s">
        <v>481</v>
      </c>
    </row>
    <row r="229" spans="1:2" x14ac:dyDescent="0.3">
      <c r="A229" t="s">
        <v>482</v>
      </c>
      <c r="B229" t="s">
        <v>483</v>
      </c>
    </row>
    <row r="230" spans="1:2" x14ac:dyDescent="0.3">
      <c r="A230" t="s">
        <v>484</v>
      </c>
      <c r="B230" t="s">
        <v>485</v>
      </c>
    </row>
    <row r="231" spans="1:2" x14ac:dyDescent="0.3">
      <c r="A231" t="s">
        <v>486</v>
      </c>
      <c r="B231" t="s">
        <v>487</v>
      </c>
    </row>
    <row r="232" spans="1:2" x14ac:dyDescent="0.3">
      <c r="A232" t="s">
        <v>488</v>
      </c>
      <c r="B232" t="s">
        <v>489</v>
      </c>
    </row>
    <row r="233" spans="1:2" x14ac:dyDescent="0.3">
      <c r="A233" t="s">
        <v>490</v>
      </c>
      <c r="B233" t="s">
        <v>491</v>
      </c>
    </row>
    <row r="234" spans="1:2" x14ac:dyDescent="0.3">
      <c r="A234" t="s">
        <v>492</v>
      </c>
      <c r="B234" t="s">
        <v>493</v>
      </c>
    </row>
    <row r="235" spans="1:2" x14ac:dyDescent="0.3">
      <c r="A235" t="s">
        <v>494</v>
      </c>
      <c r="B235" t="s">
        <v>495</v>
      </c>
    </row>
    <row r="236" spans="1:2" x14ac:dyDescent="0.3">
      <c r="A236" t="s">
        <v>496</v>
      </c>
      <c r="B236" t="s">
        <v>497</v>
      </c>
    </row>
    <row r="237" spans="1:2" x14ac:dyDescent="0.3">
      <c r="A237" t="s">
        <v>498</v>
      </c>
      <c r="B237" t="s">
        <v>499</v>
      </c>
    </row>
    <row r="238" spans="1:2" x14ac:dyDescent="0.3">
      <c r="A238" t="s">
        <v>500</v>
      </c>
      <c r="B238" t="s">
        <v>501</v>
      </c>
    </row>
    <row r="239" spans="1:2" x14ac:dyDescent="0.3">
      <c r="A239" t="s">
        <v>502</v>
      </c>
      <c r="B239" t="s">
        <v>503</v>
      </c>
    </row>
    <row r="240" spans="1:2" x14ac:dyDescent="0.3">
      <c r="A240" t="s">
        <v>504</v>
      </c>
      <c r="B240" t="s">
        <v>505</v>
      </c>
    </row>
    <row r="241" spans="1:2" x14ac:dyDescent="0.3">
      <c r="A241" t="s">
        <v>506</v>
      </c>
      <c r="B241" t="s">
        <v>507</v>
      </c>
    </row>
    <row r="242" spans="1:2" x14ac:dyDescent="0.3">
      <c r="A242" t="s">
        <v>508</v>
      </c>
      <c r="B242" t="s">
        <v>509</v>
      </c>
    </row>
    <row r="243" spans="1:2" x14ac:dyDescent="0.3">
      <c r="A243" t="s">
        <v>510</v>
      </c>
      <c r="B243" t="s">
        <v>511</v>
      </c>
    </row>
    <row r="244" spans="1:2" x14ac:dyDescent="0.3">
      <c r="A244" t="s">
        <v>512</v>
      </c>
      <c r="B244" t="s">
        <v>513</v>
      </c>
    </row>
    <row r="245" spans="1:2" x14ac:dyDescent="0.3">
      <c r="A245" t="s">
        <v>514</v>
      </c>
      <c r="B245" t="s">
        <v>515</v>
      </c>
    </row>
    <row r="246" spans="1:2" x14ac:dyDescent="0.3">
      <c r="A246" t="s">
        <v>516</v>
      </c>
      <c r="B246" t="s">
        <v>517</v>
      </c>
    </row>
    <row r="247" spans="1:2" x14ac:dyDescent="0.3">
      <c r="A247" t="s">
        <v>518</v>
      </c>
      <c r="B247" t="s">
        <v>519</v>
      </c>
    </row>
    <row r="248" spans="1:2" x14ac:dyDescent="0.3">
      <c r="A248" t="s">
        <v>520</v>
      </c>
      <c r="B248" t="s">
        <v>521</v>
      </c>
    </row>
    <row r="249" spans="1:2" x14ac:dyDescent="0.3">
      <c r="A249" t="s">
        <v>522</v>
      </c>
      <c r="B249" t="s">
        <v>523</v>
      </c>
    </row>
    <row r="250" spans="1:2" x14ac:dyDescent="0.3">
      <c r="A250" t="s">
        <v>524</v>
      </c>
      <c r="B250" s="3" t="s">
        <v>525</v>
      </c>
    </row>
    <row r="251" spans="1:2" x14ac:dyDescent="0.3">
      <c r="A251" t="s">
        <v>526</v>
      </c>
      <c r="B251" t="s">
        <v>527</v>
      </c>
    </row>
    <row r="252" spans="1:2" x14ac:dyDescent="0.3">
      <c r="A252" t="s">
        <v>528</v>
      </c>
      <c r="B252" t="s">
        <v>529</v>
      </c>
    </row>
    <row r="253" spans="1:2" x14ac:dyDescent="0.3">
      <c r="A253" t="s">
        <v>530</v>
      </c>
      <c r="B253" t="s">
        <v>531</v>
      </c>
    </row>
    <row r="254" spans="1:2" x14ac:dyDescent="0.3">
      <c r="A254" t="s">
        <v>532</v>
      </c>
      <c r="B254" t="s">
        <v>533</v>
      </c>
    </row>
    <row r="255" spans="1:2" x14ac:dyDescent="0.3">
      <c r="A255" t="s">
        <v>534</v>
      </c>
      <c r="B255" t="s">
        <v>535</v>
      </c>
    </row>
    <row r="256" spans="1:2" x14ac:dyDescent="0.3">
      <c r="A256" t="s">
        <v>536</v>
      </c>
      <c r="B256" t="s">
        <v>537</v>
      </c>
    </row>
    <row r="257" spans="1:2" x14ac:dyDescent="0.3">
      <c r="A257" t="s">
        <v>538</v>
      </c>
      <c r="B257" t="s">
        <v>539</v>
      </c>
    </row>
    <row r="258" spans="1:2" x14ac:dyDescent="0.3">
      <c r="A258" t="s">
        <v>540</v>
      </c>
      <c r="B258" t="s">
        <v>541</v>
      </c>
    </row>
    <row r="259" spans="1:2" x14ac:dyDescent="0.3">
      <c r="A259" t="s">
        <v>542</v>
      </c>
      <c r="B259" t="s">
        <v>543</v>
      </c>
    </row>
    <row r="260" spans="1:2" x14ac:dyDescent="0.3">
      <c r="A260" t="s">
        <v>544</v>
      </c>
      <c r="B260" t="s">
        <v>545</v>
      </c>
    </row>
    <row r="261" spans="1:2" x14ac:dyDescent="0.3">
      <c r="A261" t="s">
        <v>546</v>
      </c>
      <c r="B261" t="s">
        <v>547</v>
      </c>
    </row>
    <row r="262" spans="1:2" x14ac:dyDescent="0.3">
      <c r="A262" t="s">
        <v>548</v>
      </c>
      <c r="B262" t="s">
        <v>549</v>
      </c>
    </row>
    <row r="263" spans="1:2" x14ac:dyDescent="0.3">
      <c r="A263" t="s">
        <v>550</v>
      </c>
      <c r="B263" t="s">
        <v>551</v>
      </c>
    </row>
    <row r="264" spans="1:2" x14ac:dyDescent="0.3">
      <c r="A264" t="s">
        <v>552</v>
      </c>
      <c r="B264" t="s">
        <v>553</v>
      </c>
    </row>
    <row r="265" spans="1:2" x14ac:dyDescent="0.3">
      <c r="A265" t="s">
        <v>554</v>
      </c>
      <c r="B265" t="s">
        <v>555</v>
      </c>
    </row>
    <row r="266" spans="1:2" x14ac:dyDescent="0.3">
      <c r="A266" t="s">
        <v>556</v>
      </c>
      <c r="B266" t="s">
        <v>557</v>
      </c>
    </row>
    <row r="267" spans="1:2" x14ac:dyDescent="0.3">
      <c r="A267" t="s">
        <v>558</v>
      </c>
      <c r="B267" t="s">
        <v>559</v>
      </c>
    </row>
    <row r="268" spans="1:2" x14ac:dyDescent="0.3">
      <c r="A268" t="s">
        <v>560</v>
      </c>
      <c r="B268" t="s">
        <v>561</v>
      </c>
    </row>
    <row r="269" spans="1:2" x14ac:dyDescent="0.3">
      <c r="A269" t="s">
        <v>562</v>
      </c>
      <c r="B269" t="s">
        <v>563</v>
      </c>
    </row>
    <row r="270" spans="1:2" x14ac:dyDescent="0.3">
      <c r="A270" t="s">
        <v>564</v>
      </c>
      <c r="B270" t="s">
        <v>565</v>
      </c>
    </row>
    <row r="271" spans="1:2" x14ac:dyDescent="0.3">
      <c r="A271" t="s">
        <v>566</v>
      </c>
      <c r="B271" t="s">
        <v>567</v>
      </c>
    </row>
    <row r="272" spans="1:2" x14ac:dyDescent="0.3">
      <c r="A272" t="s">
        <v>568</v>
      </c>
      <c r="B272" s="3" t="s">
        <v>569</v>
      </c>
    </row>
    <row r="273" spans="1:2" x14ac:dyDescent="0.3">
      <c r="A273" t="s">
        <v>570</v>
      </c>
      <c r="B273" t="s">
        <v>571</v>
      </c>
    </row>
    <row r="274" spans="1:2" x14ac:dyDescent="0.3">
      <c r="A274" t="s">
        <v>572</v>
      </c>
      <c r="B274" t="s">
        <v>573</v>
      </c>
    </row>
    <row r="275" spans="1:2" x14ac:dyDescent="0.3">
      <c r="A275" t="s">
        <v>574</v>
      </c>
      <c r="B275" t="s">
        <v>575</v>
      </c>
    </row>
    <row r="276" spans="1:2" x14ac:dyDescent="0.3">
      <c r="A276" t="s">
        <v>576</v>
      </c>
      <c r="B276" t="s">
        <v>577</v>
      </c>
    </row>
    <row r="277" spans="1:2" x14ac:dyDescent="0.3">
      <c r="A277" t="s">
        <v>578</v>
      </c>
      <c r="B277" t="s">
        <v>579</v>
      </c>
    </row>
    <row r="278" spans="1:2" x14ac:dyDescent="0.3">
      <c r="A278" t="s">
        <v>580</v>
      </c>
      <c r="B278" t="s">
        <v>581</v>
      </c>
    </row>
    <row r="279" spans="1:2" x14ac:dyDescent="0.3">
      <c r="A279" t="s">
        <v>582</v>
      </c>
      <c r="B279" t="s">
        <v>583</v>
      </c>
    </row>
    <row r="280" spans="1:2" x14ac:dyDescent="0.3">
      <c r="A280" t="s">
        <v>584</v>
      </c>
      <c r="B280" t="s">
        <v>585</v>
      </c>
    </row>
    <row r="281" spans="1:2" x14ac:dyDescent="0.3">
      <c r="A281" t="s">
        <v>586</v>
      </c>
      <c r="B281" t="s">
        <v>587</v>
      </c>
    </row>
    <row r="282" spans="1:2" x14ac:dyDescent="0.3">
      <c r="A282" t="s">
        <v>588</v>
      </c>
      <c r="B282" t="s">
        <v>589</v>
      </c>
    </row>
    <row r="283" spans="1:2" x14ac:dyDescent="0.3">
      <c r="A283" t="s">
        <v>590</v>
      </c>
      <c r="B283" t="s">
        <v>591</v>
      </c>
    </row>
  </sheetData>
  <conditionalFormatting sqref="B226">
    <cfRule type="duplicateValues" dxfId="159" priority="3"/>
  </conditionalFormatting>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2"/>
  <sheetViews>
    <sheetView workbookViewId="0">
      <selection activeCell="A31" sqref="A31"/>
    </sheetView>
  </sheetViews>
  <sheetFormatPr defaultColWidth="11.5546875" defaultRowHeight="14.4" x14ac:dyDescent="0.3"/>
  <cols>
    <col min="1" max="1" width="41.5546875" customWidth="1"/>
  </cols>
  <sheetData>
    <row r="1" spans="1:3" x14ac:dyDescent="0.3">
      <c r="A1" s="12" t="s">
        <v>592</v>
      </c>
      <c r="B1" s="1" t="s">
        <v>593</v>
      </c>
      <c r="C1" s="1" t="s">
        <v>594</v>
      </c>
    </row>
    <row r="2" spans="1:3" x14ac:dyDescent="0.3">
      <c r="A2" s="6" t="s">
        <v>595</v>
      </c>
      <c r="B2" s="7" t="s">
        <v>596</v>
      </c>
      <c r="C2" s="7" t="s">
        <v>596</v>
      </c>
    </row>
    <row r="3" spans="1:3" x14ac:dyDescent="0.3">
      <c r="A3" t="s">
        <v>597</v>
      </c>
      <c r="B3" s="7" t="s">
        <v>598</v>
      </c>
      <c r="C3" s="7" t="s">
        <v>599</v>
      </c>
    </row>
    <row r="4" spans="1:3" x14ac:dyDescent="0.3">
      <c r="A4" t="s">
        <v>600</v>
      </c>
      <c r="B4" s="7" t="s">
        <v>601</v>
      </c>
      <c r="C4" s="7" t="s">
        <v>601</v>
      </c>
    </row>
    <row r="5" spans="1:3" x14ac:dyDescent="0.3">
      <c r="A5" s="6" t="s">
        <v>602</v>
      </c>
      <c r="B5" s="7" t="s">
        <v>603</v>
      </c>
      <c r="C5" s="7" t="s">
        <v>604</v>
      </c>
    </row>
    <row r="6" spans="1:3" x14ac:dyDescent="0.3">
      <c r="A6" t="s">
        <v>605</v>
      </c>
      <c r="B6" s="7" t="s">
        <v>606</v>
      </c>
      <c r="C6" s="7" t="s">
        <v>607</v>
      </c>
    </row>
    <row r="7" spans="1:3" x14ac:dyDescent="0.3">
      <c r="A7" t="s">
        <v>608</v>
      </c>
      <c r="B7" s="7" t="s">
        <v>609</v>
      </c>
      <c r="C7" s="7" t="s">
        <v>610</v>
      </c>
    </row>
    <row r="8" spans="1:3" x14ac:dyDescent="0.3">
      <c r="A8" t="s">
        <v>611</v>
      </c>
      <c r="B8" s="7" t="s">
        <v>612</v>
      </c>
      <c r="C8" s="7" t="s">
        <v>613</v>
      </c>
    </row>
    <row r="9" spans="1:3" x14ac:dyDescent="0.3">
      <c r="A9" t="s">
        <v>614</v>
      </c>
      <c r="B9" s="7" t="s">
        <v>615</v>
      </c>
      <c r="C9" s="7" t="s">
        <v>616</v>
      </c>
    </row>
    <row r="10" spans="1:3" x14ac:dyDescent="0.3">
      <c r="A10" t="s">
        <v>617</v>
      </c>
      <c r="B10" s="7" t="s">
        <v>618</v>
      </c>
      <c r="C10" s="7" t="s">
        <v>619</v>
      </c>
    </row>
    <row r="11" spans="1:3" x14ac:dyDescent="0.3">
      <c r="A11" t="s">
        <v>620</v>
      </c>
      <c r="B11" s="7" t="s">
        <v>621</v>
      </c>
      <c r="C11" s="7" t="s">
        <v>622</v>
      </c>
    </row>
    <row r="12" spans="1:3" x14ac:dyDescent="0.3">
      <c r="A12" t="s">
        <v>623</v>
      </c>
      <c r="B12" s="7" t="s">
        <v>624</v>
      </c>
      <c r="C12" s="7" t="s">
        <v>625</v>
      </c>
    </row>
    <row r="13" spans="1:3" x14ac:dyDescent="0.3">
      <c r="A13" t="s">
        <v>626</v>
      </c>
      <c r="B13" s="7" t="s">
        <v>627</v>
      </c>
      <c r="C13" s="7" t="s">
        <v>628</v>
      </c>
    </row>
    <row r="14" spans="1:3" x14ac:dyDescent="0.3">
      <c r="A14" s="6" t="s">
        <v>629</v>
      </c>
      <c r="B14" s="7" t="s">
        <v>630</v>
      </c>
      <c r="C14" s="7" t="s">
        <v>631</v>
      </c>
    </row>
    <row r="15" spans="1:3" x14ac:dyDescent="0.3">
      <c r="A15" s="6" t="s">
        <v>632</v>
      </c>
      <c r="B15" s="7" t="s">
        <v>633</v>
      </c>
      <c r="C15" s="7" t="s">
        <v>634</v>
      </c>
    </row>
    <row r="16" spans="1:3" x14ac:dyDescent="0.3">
      <c r="A16" s="6" t="s">
        <v>635</v>
      </c>
      <c r="B16" s="7" t="s">
        <v>636</v>
      </c>
      <c r="C16" s="7" t="s">
        <v>637</v>
      </c>
    </row>
    <row r="17" spans="1:3" x14ac:dyDescent="0.3">
      <c r="A17" s="6" t="s">
        <v>638</v>
      </c>
      <c r="B17" s="7" t="s">
        <v>639</v>
      </c>
      <c r="C17" s="7" t="s">
        <v>640</v>
      </c>
    </row>
    <row r="18" spans="1:3" x14ac:dyDescent="0.3">
      <c r="A18" s="6" t="s">
        <v>641</v>
      </c>
      <c r="B18" s="7" t="s">
        <v>642</v>
      </c>
      <c r="C18" s="7" t="s">
        <v>643</v>
      </c>
    </row>
    <row r="19" spans="1:3" x14ac:dyDescent="0.3">
      <c r="A19" s="6" t="s">
        <v>644</v>
      </c>
      <c r="B19" s="7" t="s">
        <v>645</v>
      </c>
      <c r="C19" s="7" t="s">
        <v>646</v>
      </c>
    </row>
    <row r="20" spans="1:3" x14ac:dyDescent="0.3">
      <c r="A20" t="s">
        <v>647</v>
      </c>
      <c r="B20" s="7" t="s">
        <v>648</v>
      </c>
      <c r="C20" s="7" t="s">
        <v>649</v>
      </c>
    </row>
    <row r="21" spans="1:3" x14ac:dyDescent="0.3">
      <c r="A21" s="6" t="s">
        <v>650</v>
      </c>
      <c r="B21" s="2" t="s">
        <v>651</v>
      </c>
      <c r="C21" s="7" t="s">
        <v>652</v>
      </c>
    </row>
    <row r="22" spans="1:3" x14ac:dyDescent="0.3">
      <c r="A22" s="6" t="s">
        <v>653</v>
      </c>
      <c r="B22" s="2" t="s">
        <v>654</v>
      </c>
      <c r="C22" s="7" t="s">
        <v>655</v>
      </c>
    </row>
    <row r="23" spans="1:3" x14ac:dyDescent="0.3">
      <c r="A23" s="6" t="s">
        <v>656</v>
      </c>
      <c r="B23" s="2" t="s">
        <v>657</v>
      </c>
      <c r="C23" s="7" t="s">
        <v>658</v>
      </c>
    </row>
    <row r="24" spans="1:3" x14ac:dyDescent="0.3">
      <c r="A24" s="6" t="s">
        <v>659</v>
      </c>
      <c r="B24" s="2" t="s">
        <v>660</v>
      </c>
      <c r="C24" s="7" t="s">
        <v>661</v>
      </c>
    </row>
    <row r="25" spans="1:3" x14ac:dyDescent="0.3">
      <c r="A25" s="6" t="s">
        <v>662</v>
      </c>
      <c r="B25" s="2" t="s">
        <v>663</v>
      </c>
      <c r="C25" s="7" t="s">
        <v>664</v>
      </c>
    </row>
    <row r="26" spans="1:3" x14ac:dyDescent="0.3">
      <c r="A26" s="6" t="s">
        <v>665</v>
      </c>
      <c r="B26" s="7" t="s">
        <v>666</v>
      </c>
      <c r="C26" s="7" t="s">
        <v>667</v>
      </c>
    </row>
    <row r="27" spans="1:3" x14ac:dyDescent="0.3">
      <c r="A27" s="6" t="s">
        <v>668</v>
      </c>
      <c r="B27" s="7" t="s">
        <v>669</v>
      </c>
      <c r="C27" s="7" t="s">
        <v>670</v>
      </c>
    </row>
    <row r="28" spans="1:3" x14ac:dyDescent="0.3">
      <c r="A28" s="6" t="s">
        <v>671</v>
      </c>
      <c r="B28" s="7" t="s">
        <v>672</v>
      </c>
      <c r="C28" s="7" t="s">
        <v>673</v>
      </c>
    </row>
    <row r="29" spans="1:3" x14ac:dyDescent="0.3">
      <c r="A29" s="6" t="s">
        <v>674</v>
      </c>
      <c r="B29" s="7" t="s">
        <v>675</v>
      </c>
      <c r="C29" s="7" t="s">
        <v>676</v>
      </c>
    </row>
    <row r="30" spans="1:3" x14ac:dyDescent="0.3">
      <c r="A30" s="6" t="s">
        <v>677</v>
      </c>
      <c r="B30" s="7" t="s">
        <v>678</v>
      </c>
      <c r="C30" s="7" t="s">
        <v>679</v>
      </c>
    </row>
    <row r="31" spans="1:3" x14ac:dyDescent="0.3">
      <c r="A31" s="6" t="s">
        <v>680</v>
      </c>
      <c r="B31" s="7" t="s">
        <v>681</v>
      </c>
      <c r="C31" s="7" t="s">
        <v>682</v>
      </c>
    </row>
    <row r="32" spans="1:3" x14ac:dyDescent="0.3">
      <c r="A32" s="6" t="s">
        <v>683</v>
      </c>
      <c r="B32" s="7" t="s">
        <v>684</v>
      </c>
      <c r="C32" s="7" t="s">
        <v>685</v>
      </c>
    </row>
    <row r="33" spans="1:3" x14ac:dyDescent="0.3">
      <c r="A33" s="6" t="s">
        <v>686</v>
      </c>
      <c r="B33" s="7" t="s">
        <v>687</v>
      </c>
      <c r="C33" s="7" t="s">
        <v>688</v>
      </c>
    </row>
    <row r="34" spans="1:3" x14ac:dyDescent="0.3">
      <c r="A34" s="6" t="s">
        <v>689</v>
      </c>
      <c r="B34" s="7" t="s">
        <v>690</v>
      </c>
      <c r="C34" s="7" t="s">
        <v>691</v>
      </c>
    </row>
    <row r="35" spans="1:3" x14ac:dyDescent="0.3">
      <c r="A35" s="6" t="s">
        <v>692</v>
      </c>
      <c r="B35" s="7" t="s">
        <v>693</v>
      </c>
      <c r="C35" s="7" t="s">
        <v>694</v>
      </c>
    </row>
    <row r="36" spans="1:3" x14ac:dyDescent="0.3">
      <c r="A36" s="6" t="s">
        <v>695</v>
      </c>
      <c r="B36" s="7" t="s">
        <v>696</v>
      </c>
      <c r="C36" s="7" t="s">
        <v>697</v>
      </c>
    </row>
    <row r="37" spans="1:3" x14ac:dyDescent="0.3">
      <c r="A37" s="6" t="s">
        <v>698</v>
      </c>
      <c r="B37" s="7" t="s">
        <v>699</v>
      </c>
      <c r="C37" s="7" t="s">
        <v>700</v>
      </c>
    </row>
    <row r="38" spans="1:3" x14ac:dyDescent="0.3">
      <c r="A38" s="6" t="s">
        <v>701</v>
      </c>
      <c r="B38" s="7" t="s">
        <v>702</v>
      </c>
      <c r="C38" s="7" t="s">
        <v>703</v>
      </c>
    </row>
    <row r="39" spans="1:3" x14ac:dyDescent="0.3">
      <c r="A39" s="6" t="s">
        <v>704</v>
      </c>
      <c r="B39" s="7" t="s">
        <v>705</v>
      </c>
      <c r="C39" s="7" t="s">
        <v>706</v>
      </c>
    </row>
    <row r="40" spans="1:3" x14ac:dyDescent="0.3">
      <c r="A40" s="6" t="s">
        <v>707</v>
      </c>
      <c r="B40" s="7" t="s">
        <v>708</v>
      </c>
      <c r="C40" s="7" t="s">
        <v>709</v>
      </c>
    </row>
    <row r="41" spans="1:3" x14ac:dyDescent="0.3">
      <c r="A41" s="6" t="s">
        <v>710</v>
      </c>
      <c r="B41" s="7" t="s">
        <v>711</v>
      </c>
      <c r="C41" s="7" t="s">
        <v>712</v>
      </c>
    </row>
    <row r="42" spans="1:3" x14ac:dyDescent="0.3">
      <c r="A42" s="6" t="s">
        <v>713</v>
      </c>
      <c r="B42" s="11" t="s">
        <v>714</v>
      </c>
      <c r="C42" s="7" t="s">
        <v>715</v>
      </c>
    </row>
    <row r="43" spans="1:3" x14ac:dyDescent="0.3">
      <c r="A43" s="6" t="s">
        <v>716</v>
      </c>
      <c r="B43" s="7" t="s">
        <v>717</v>
      </c>
      <c r="C43" s="7" t="s">
        <v>718</v>
      </c>
    </row>
    <row r="44" spans="1:3" x14ac:dyDescent="0.3">
      <c r="A44" s="6" t="s">
        <v>719</v>
      </c>
      <c r="B44" s="7" t="s">
        <v>720</v>
      </c>
      <c r="C44" s="7" t="s">
        <v>721</v>
      </c>
    </row>
    <row r="45" spans="1:3" x14ac:dyDescent="0.3">
      <c r="A45" s="6" t="s">
        <v>722</v>
      </c>
      <c r="B45" s="7" t="s">
        <v>723</v>
      </c>
      <c r="C45" s="7" t="s">
        <v>724</v>
      </c>
    </row>
    <row r="46" spans="1:3" x14ac:dyDescent="0.3">
      <c r="A46" s="6" t="s">
        <v>725</v>
      </c>
      <c r="B46" s="7" t="s">
        <v>726</v>
      </c>
      <c r="C46" s="7" t="s">
        <v>727</v>
      </c>
    </row>
    <row r="47" spans="1:3" x14ac:dyDescent="0.3">
      <c r="A47" s="6" t="s">
        <v>728</v>
      </c>
      <c r="B47" s="7" t="s">
        <v>729</v>
      </c>
      <c r="C47" s="7" t="s">
        <v>730</v>
      </c>
    </row>
    <row r="48" spans="1:3" x14ac:dyDescent="0.3">
      <c r="A48" s="6" t="s">
        <v>731</v>
      </c>
      <c r="B48" s="7" t="s">
        <v>732</v>
      </c>
      <c r="C48" s="7" t="s">
        <v>733</v>
      </c>
    </row>
    <row r="49" spans="1:3" x14ac:dyDescent="0.3">
      <c r="A49" s="6" t="s">
        <v>734</v>
      </c>
      <c r="B49" s="7" t="s">
        <v>735</v>
      </c>
      <c r="C49" s="7" t="s">
        <v>736</v>
      </c>
    </row>
    <row r="50" spans="1:3" x14ac:dyDescent="0.3">
      <c r="A50" s="6" t="s">
        <v>737</v>
      </c>
      <c r="B50" s="7" t="s">
        <v>738</v>
      </c>
      <c r="C50" s="7" t="s">
        <v>739</v>
      </c>
    </row>
    <row r="51" spans="1:3" x14ac:dyDescent="0.3">
      <c r="A51" s="6" t="s">
        <v>740</v>
      </c>
      <c r="B51" s="7" t="s">
        <v>741</v>
      </c>
      <c r="C51" s="7" t="s">
        <v>742</v>
      </c>
    </row>
    <row r="52" spans="1:3" x14ac:dyDescent="0.3">
      <c r="A52" s="6" t="s">
        <v>743</v>
      </c>
      <c r="B52" s="7" t="s">
        <v>744</v>
      </c>
      <c r="C52" s="7" t="s">
        <v>745</v>
      </c>
    </row>
    <row r="53" spans="1:3" x14ac:dyDescent="0.3">
      <c r="A53" s="6" t="s">
        <v>746</v>
      </c>
      <c r="B53" s="7" t="s">
        <v>747</v>
      </c>
      <c r="C53" s="7" t="s">
        <v>748</v>
      </c>
    </row>
    <row r="54" spans="1:3" x14ac:dyDescent="0.3">
      <c r="A54" s="6" t="s">
        <v>749</v>
      </c>
      <c r="B54" s="7" t="s">
        <v>750</v>
      </c>
      <c r="C54" s="7" t="s">
        <v>751</v>
      </c>
    </row>
    <row r="55" spans="1:3" x14ac:dyDescent="0.3">
      <c r="A55" s="6" t="s">
        <v>752</v>
      </c>
      <c r="B55" s="7" t="s">
        <v>753</v>
      </c>
      <c r="C55" s="7" t="s">
        <v>754</v>
      </c>
    </row>
    <row r="56" spans="1:3" x14ac:dyDescent="0.3">
      <c r="A56" s="6" t="s">
        <v>755</v>
      </c>
      <c r="B56" s="7" t="s">
        <v>756</v>
      </c>
      <c r="C56" s="7" t="s">
        <v>757</v>
      </c>
    </row>
    <row r="57" spans="1:3" x14ac:dyDescent="0.3">
      <c r="A57" s="6" t="s">
        <v>758</v>
      </c>
      <c r="B57" s="7" t="s">
        <v>759</v>
      </c>
      <c r="C57" s="7" t="s">
        <v>760</v>
      </c>
    </row>
    <row r="58" spans="1:3" x14ac:dyDescent="0.3">
      <c r="A58" s="6" t="s">
        <v>761</v>
      </c>
      <c r="B58" s="7" t="s">
        <v>762</v>
      </c>
      <c r="C58" s="7" t="s">
        <v>763</v>
      </c>
    </row>
    <row r="59" spans="1:3" x14ac:dyDescent="0.3">
      <c r="A59" s="6" t="s">
        <v>764</v>
      </c>
      <c r="B59" s="7" t="s">
        <v>765</v>
      </c>
      <c r="C59" s="7" t="s">
        <v>766</v>
      </c>
    </row>
    <row r="60" spans="1:3" x14ac:dyDescent="0.3">
      <c r="A60" s="6" t="s">
        <v>767</v>
      </c>
      <c r="B60" s="7" t="s">
        <v>768</v>
      </c>
      <c r="C60" s="7" t="s">
        <v>769</v>
      </c>
    </row>
    <row r="61" spans="1:3" x14ac:dyDescent="0.3">
      <c r="A61" s="6" t="s">
        <v>770</v>
      </c>
      <c r="B61" s="7" t="s">
        <v>771</v>
      </c>
      <c r="C61" s="7" t="s">
        <v>772</v>
      </c>
    </row>
    <row r="62" spans="1:3" x14ac:dyDescent="0.3">
      <c r="A62" t="s">
        <v>773</v>
      </c>
      <c r="B62" s="7" t="s">
        <v>774</v>
      </c>
      <c r="C62" s="7" t="s">
        <v>775</v>
      </c>
    </row>
    <row r="63" spans="1:3" x14ac:dyDescent="0.3">
      <c r="A63" t="s">
        <v>776</v>
      </c>
      <c r="B63" s="7" t="s">
        <v>777</v>
      </c>
      <c r="C63" s="7" t="s">
        <v>778</v>
      </c>
    </row>
    <row r="64" spans="1:3" x14ac:dyDescent="0.3">
      <c r="A64" t="s">
        <v>779</v>
      </c>
      <c r="B64" s="7" t="s">
        <v>780</v>
      </c>
      <c r="C64" s="7" t="s">
        <v>781</v>
      </c>
    </row>
    <row r="65" spans="1:3" x14ac:dyDescent="0.3">
      <c r="A65" t="s">
        <v>782</v>
      </c>
      <c r="C65" s="7"/>
    </row>
    <row r="66" spans="1:3" x14ac:dyDescent="0.3">
      <c r="A66" t="s">
        <v>783</v>
      </c>
      <c r="C66" s="7"/>
    </row>
    <row r="67" spans="1:3" x14ac:dyDescent="0.3">
      <c r="A67" t="s">
        <v>784</v>
      </c>
      <c r="C67" s="7"/>
    </row>
    <row r="68" spans="1:3" x14ac:dyDescent="0.3">
      <c r="A68" t="s">
        <v>785</v>
      </c>
      <c r="C68" s="7"/>
    </row>
    <row r="69" spans="1:3" x14ac:dyDescent="0.3">
      <c r="A69" s="6" t="s">
        <v>786</v>
      </c>
      <c r="C69" s="7"/>
    </row>
    <row r="70" spans="1:3" x14ac:dyDescent="0.3">
      <c r="A70" t="s">
        <v>787</v>
      </c>
      <c r="C70" s="7"/>
    </row>
    <row r="71" spans="1:3" x14ac:dyDescent="0.3">
      <c r="A71" s="27" t="s">
        <v>788</v>
      </c>
      <c r="C71" s="7"/>
    </row>
    <row r="72" spans="1:3" x14ac:dyDescent="0.3">
      <c r="A72" s="27" t="s">
        <v>789</v>
      </c>
      <c r="C72" s="7"/>
    </row>
    <row r="73" spans="1:3" x14ac:dyDescent="0.3">
      <c r="A73" s="27" t="s">
        <v>790</v>
      </c>
      <c r="C73" s="7"/>
    </row>
    <row r="74" spans="1:3" x14ac:dyDescent="0.3">
      <c r="A74" t="s">
        <v>791</v>
      </c>
      <c r="C74" s="7"/>
    </row>
    <row r="75" spans="1:3" ht="15" x14ac:dyDescent="0.3">
      <c r="A75" s="29" t="s">
        <v>792</v>
      </c>
      <c r="C75" s="7"/>
    </row>
    <row r="76" spans="1:3" x14ac:dyDescent="0.3">
      <c r="A76" t="s">
        <v>793</v>
      </c>
      <c r="C76" s="7"/>
    </row>
    <row r="77" spans="1:3" x14ac:dyDescent="0.3">
      <c r="A77" t="s">
        <v>794</v>
      </c>
      <c r="C77" s="7"/>
    </row>
    <row r="78" spans="1:3" x14ac:dyDescent="0.3">
      <c r="A78" t="s">
        <v>795</v>
      </c>
      <c r="C78" s="7"/>
    </row>
    <row r="79" spans="1:3" x14ac:dyDescent="0.3">
      <c r="A79" s="32" t="s">
        <v>796</v>
      </c>
      <c r="C79" s="7"/>
    </row>
    <row r="80" spans="1:3" x14ac:dyDescent="0.3">
      <c r="A80" s="33" t="s">
        <v>797</v>
      </c>
      <c r="C80" s="7"/>
    </row>
    <row r="81" spans="1:3" x14ac:dyDescent="0.3">
      <c r="A81" s="13" t="s">
        <v>798</v>
      </c>
      <c r="C81" s="7"/>
    </row>
    <row r="82" spans="1:3" x14ac:dyDescent="0.3">
      <c r="A82" s="33" t="s">
        <v>799</v>
      </c>
      <c r="C82" s="7"/>
    </row>
    <row r="83" spans="1:3" x14ac:dyDescent="0.3">
      <c r="A83" s="33" t="s">
        <v>800</v>
      </c>
      <c r="C83" s="7"/>
    </row>
    <row r="84" spans="1:3" x14ac:dyDescent="0.3">
      <c r="A84" s="33" t="s">
        <v>801</v>
      </c>
      <c r="C84" s="7"/>
    </row>
    <row r="85" spans="1:3" x14ac:dyDescent="0.3">
      <c r="A85" s="13" t="s">
        <v>802</v>
      </c>
      <c r="C85" s="7"/>
    </row>
    <row r="86" spans="1:3" x14ac:dyDescent="0.3">
      <c r="A86" s="34" t="s">
        <v>627</v>
      </c>
      <c r="C86" s="7"/>
    </row>
    <row r="87" spans="1:3" x14ac:dyDescent="0.3">
      <c r="A87" s="13" t="s">
        <v>803</v>
      </c>
      <c r="C87" s="7"/>
    </row>
    <row r="88" spans="1:3" x14ac:dyDescent="0.3">
      <c r="A88" s="13" t="s">
        <v>804</v>
      </c>
      <c r="C88" s="7"/>
    </row>
    <row r="89" spans="1:3" x14ac:dyDescent="0.3">
      <c r="A89" s="13" t="s">
        <v>805</v>
      </c>
      <c r="C89" s="7"/>
    </row>
    <row r="90" spans="1:3" x14ac:dyDescent="0.3">
      <c r="A90" t="s">
        <v>806</v>
      </c>
      <c r="C90" s="7"/>
    </row>
    <row r="91" spans="1:3" x14ac:dyDescent="0.3">
      <c r="A91" t="s">
        <v>688</v>
      </c>
      <c r="C91" s="7"/>
    </row>
    <row r="92" spans="1:3" x14ac:dyDescent="0.3">
      <c r="A92" t="s">
        <v>807</v>
      </c>
      <c r="C92"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CM3423"/>
  <sheetViews>
    <sheetView topLeftCell="CA1" zoomScale="74" zoomScaleNormal="90" workbookViewId="0">
      <pane ySplit="1" topLeftCell="A2331" activePane="bottomLeft" state="frozen"/>
      <selection pane="bottomLeft" activeCell="A2437" sqref="A2437:XFD2437"/>
    </sheetView>
  </sheetViews>
  <sheetFormatPr defaultColWidth="11.5546875" defaultRowHeight="14.4" x14ac:dyDescent="0.3"/>
  <cols>
    <col min="1" max="1" width="11.44140625" style="43" customWidth="1"/>
    <col min="2" max="5" width="11.44140625" style="23" customWidth="1"/>
    <col min="6" max="6" width="9.44140625" style="23" customWidth="1"/>
    <col min="7" max="7" width="20.44140625" style="23" customWidth="1"/>
    <col min="8" max="8" width="27.109375" style="23" customWidth="1"/>
    <col min="9" max="9" width="15.109375" style="23" customWidth="1"/>
    <col min="10" max="10" width="11.44140625" style="23" customWidth="1"/>
    <col min="11" max="11" width="22.6640625" style="47" customWidth="1"/>
    <col min="12" max="12" width="16.6640625" style="24" customWidth="1"/>
    <col min="13" max="13" width="11.44140625" style="24" customWidth="1"/>
    <col min="14" max="17" width="11.44140625" style="4" customWidth="1"/>
    <col min="18" max="18" width="15.109375" style="4" bestFit="1" customWidth="1"/>
    <col min="19" max="19" width="11.44140625" style="4" customWidth="1"/>
    <col min="20" max="20" width="12.109375" style="4" bestFit="1" customWidth="1"/>
    <col min="21" max="26" width="11.44140625" style="4" customWidth="1"/>
    <col min="27" max="27" width="18.109375" style="4" customWidth="1"/>
    <col min="28" max="75" width="11.44140625" style="4" customWidth="1"/>
    <col min="78" max="78" width="11.44140625" style="7" customWidth="1"/>
    <col min="79" max="79" width="66.88671875" customWidth="1"/>
    <col min="80" max="80" width="30.33203125" bestFit="1" customWidth="1"/>
    <col min="81" max="81" width="13.33203125" style="7" bestFit="1" customWidth="1"/>
    <col min="82" max="82" width="20.33203125" style="14" bestFit="1" customWidth="1"/>
    <col min="83" max="83" width="13.33203125" style="7" bestFit="1" customWidth="1"/>
    <col min="84" max="84" width="20.33203125" style="14" customWidth="1"/>
    <col min="85" max="85" width="13.33203125" style="7" bestFit="1" customWidth="1"/>
    <col min="86" max="86" width="21.109375" style="14" bestFit="1" customWidth="1"/>
    <col min="87" max="87" width="13.33203125" style="7" bestFit="1" customWidth="1"/>
    <col min="88" max="88" width="21.109375" style="14" bestFit="1" customWidth="1"/>
    <col min="89" max="89" width="9.5546875" bestFit="1" customWidth="1"/>
    <col min="90" max="90" width="44.6640625" bestFit="1" customWidth="1"/>
  </cols>
  <sheetData>
    <row r="1" spans="1:91" s="10" customFormat="1" x14ac:dyDescent="0.3">
      <c r="A1" s="43" t="s">
        <v>808</v>
      </c>
      <c r="B1" s="45" t="s">
        <v>809</v>
      </c>
      <c r="C1" s="44" t="s">
        <v>810</v>
      </c>
      <c r="D1" s="43" t="s">
        <v>811</v>
      </c>
      <c r="E1" s="45" t="s">
        <v>592</v>
      </c>
      <c r="F1" s="43" t="s">
        <v>812</v>
      </c>
      <c r="G1" s="45" t="s">
        <v>24</v>
      </c>
      <c r="H1" s="44" t="s">
        <v>813</v>
      </c>
      <c r="I1" s="44" t="s">
        <v>26</v>
      </c>
      <c r="J1" s="44" t="s">
        <v>27</v>
      </c>
      <c r="K1" s="46" t="s">
        <v>9976</v>
      </c>
      <c r="L1" s="43" t="s">
        <v>814</v>
      </c>
      <c r="M1" s="43" t="s">
        <v>31</v>
      </c>
      <c r="N1" s="10" t="s">
        <v>596</v>
      </c>
      <c r="O1" s="10" t="s">
        <v>598</v>
      </c>
      <c r="P1" s="10" t="s">
        <v>601</v>
      </c>
      <c r="Q1" s="10" t="s">
        <v>603</v>
      </c>
      <c r="R1" s="10" t="s">
        <v>606</v>
      </c>
      <c r="S1" s="10" t="s">
        <v>609</v>
      </c>
      <c r="T1" s="10" t="s">
        <v>612</v>
      </c>
      <c r="U1" s="20" t="s">
        <v>615</v>
      </c>
      <c r="V1" s="20" t="s">
        <v>618</v>
      </c>
      <c r="W1" s="20" t="s">
        <v>621</v>
      </c>
      <c r="X1" s="20" t="s">
        <v>624</v>
      </c>
      <c r="Y1" s="20" t="s">
        <v>627</v>
      </c>
      <c r="Z1" s="20" t="s">
        <v>630</v>
      </c>
      <c r="AA1" s="20" t="s">
        <v>633</v>
      </c>
      <c r="AB1" s="20" t="s">
        <v>636</v>
      </c>
      <c r="AC1" s="20" t="s">
        <v>639</v>
      </c>
      <c r="AD1" s="20" t="s">
        <v>642</v>
      </c>
      <c r="AE1" s="10" t="s">
        <v>645</v>
      </c>
      <c r="AF1" s="10" t="s">
        <v>648</v>
      </c>
      <c r="AG1" s="21" t="s">
        <v>651</v>
      </c>
      <c r="AH1" s="21" t="s">
        <v>654</v>
      </c>
      <c r="AI1" s="21" t="s">
        <v>657</v>
      </c>
      <c r="AJ1" s="21" t="s">
        <v>660</v>
      </c>
      <c r="AK1" s="21" t="s">
        <v>663</v>
      </c>
      <c r="AL1" s="10" t="s">
        <v>666</v>
      </c>
      <c r="AM1" s="10" t="s">
        <v>669</v>
      </c>
      <c r="AN1" s="10" t="s">
        <v>672</v>
      </c>
      <c r="AO1" s="10" t="s">
        <v>675</v>
      </c>
      <c r="AP1" s="10" t="s">
        <v>678</v>
      </c>
      <c r="AQ1" s="10" t="s">
        <v>681</v>
      </c>
      <c r="AR1" s="10" t="s">
        <v>684</v>
      </c>
      <c r="AS1" s="10" t="s">
        <v>687</v>
      </c>
      <c r="AT1" s="10" t="s">
        <v>690</v>
      </c>
      <c r="AU1" s="10" t="s">
        <v>693</v>
      </c>
      <c r="AV1" s="10" t="s">
        <v>696</v>
      </c>
      <c r="AW1" s="10" t="s">
        <v>699</v>
      </c>
      <c r="AX1" s="10" t="s">
        <v>702</v>
      </c>
      <c r="AY1" s="10" t="s">
        <v>705</v>
      </c>
      <c r="AZ1" s="10" t="s">
        <v>708</v>
      </c>
      <c r="BA1" s="10" t="s">
        <v>711</v>
      </c>
      <c r="BB1" s="13" t="s">
        <v>714</v>
      </c>
      <c r="BC1" s="10" t="s">
        <v>717</v>
      </c>
      <c r="BD1" s="10" t="s">
        <v>720</v>
      </c>
      <c r="BE1" s="10" t="s">
        <v>723</v>
      </c>
      <c r="BF1" s="10" t="s">
        <v>726</v>
      </c>
      <c r="BG1" s="10" t="s">
        <v>729</v>
      </c>
      <c r="BH1" s="10" t="s">
        <v>732</v>
      </c>
      <c r="BI1" s="20" t="s">
        <v>735</v>
      </c>
      <c r="BJ1" s="20" t="s">
        <v>738</v>
      </c>
      <c r="BK1" s="20" t="s">
        <v>741</v>
      </c>
      <c r="BL1" s="20" t="s">
        <v>744</v>
      </c>
      <c r="BM1" s="20" t="s">
        <v>747</v>
      </c>
      <c r="BN1" s="20" t="s">
        <v>750</v>
      </c>
      <c r="BO1" s="20" t="s">
        <v>753</v>
      </c>
      <c r="BP1" s="20" t="s">
        <v>756</v>
      </c>
      <c r="BQ1" s="20" t="s">
        <v>759</v>
      </c>
      <c r="BR1" s="20" t="s">
        <v>762</v>
      </c>
      <c r="BS1" s="10" t="s">
        <v>765</v>
      </c>
      <c r="BT1" s="10" t="s">
        <v>768</v>
      </c>
      <c r="BU1" s="10" t="s">
        <v>771</v>
      </c>
      <c r="BV1" s="10" t="s">
        <v>774</v>
      </c>
      <c r="BW1" s="10" t="s">
        <v>777</v>
      </c>
      <c r="BX1" s="10" t="s">
        <v>780</v>
      </c>
      <c r="BY1" s="10" t="s">
        <v>815</v>
      </c>
      <c r="BZ1" s="20" t="s">
        <v>816</v>
      </c>
      <c r="CA1" s="10" t="s">
        <v>32</v>
      </c>
      <c r="CB1" s="10" t="s">
        <v>817</v>
      </c>
      <c r="CC1" s="22" t="s">
        <v>819</v>
      </c>
      <c r="CD1" s="14" t="s">
        <v>820</v>
      </c>
      <c r="CE1" s="22" t="s">
        <v>821</v>
      </c>
      <c r="CF1" s="14" t="s">
        <v>822</v>
      </c>
      <c r="CG1" s="22" t="s">
        <v>823</v>
      </c>
      <c r="CH1" s="26" t="s">
        <v>824</v>
      </c>
      <c r="CI1" s="22" t="s">
        <v>825</v>
      </c>
      <c r="CJ1" s="26" t="s">
        <v>826</v>
      </c>
      <c r="CK1" s="10" t="s">
        <v>804</v>
      </c>
      <c r="CL1" s="10" t="s">
        <v>827</v>
      </c>
      <c r="CM1" s="10" t="s">
        <v>828</v>
      </c>
    </row>
    <row r="2" spans="1:91" ht="15.75" hidden="1" customHeight="1" x14ac:dyDescent="0.3">
      <c r="A2" s="43" t="s">
        <v>829</v>
      </c>
      <c r="B2" s="53" t="s">
        <v>830</v>
      </c>
      <c r="D2" s="23" t="s">
        <v>831</v>
      </c>
      <c r="E2" s="23" t="s">
        <v>832</v>
      </c>
      <c r="G2" s="23" t="s">
        <v>833</v>
      </c>
      <c r="J2" s="23" t="s">
        <v>9</v>
      </c>
      <c r="K2" s="47">
        <v>2.8</v>
      </c>
      <c r="L2" s="24" t="s">
        <v>834</v>
      </c>
      <c r="M2" s="24" t="s">
        <v>717</v>
      </c>
      <c r="BC2" s="4">
        <v>10351.8684847152</v>
      </c>
      <c r="BZ2" s="4">
        <v>250000</v>
      </c>
      <c r="CA2" t="s">
        <v>835</v>
      </c>
      <c r="CK2" s="7">
        <f t="shared" ref="CK2:CK50" si="0">COUNTBLANK(N2:BX2)</f>
        <v>62</v>
      </c>
    </row>
    <row r="3" spans="1:91" hidden="1" x14ac:dyDescent="0.3">
      <c r="A3" s="43">
        <v>64</v>
      </c>
      <c r="B3" s="23" t="s">
        <v>836</v>
      </c>
      <c r="C3" s="54"/>
      <c r="D3" s="54" t="s">
        <v>831</v>
      </c>
      <c r="E3" s="23" t="s">
        <v>653</v>
      </c>
      <c r="F3" s="54"/>
      <c r="G3" s="23" t="s">
        <v>837</v>
      </c>
      <c r="H3" s="23" t="s">
        <v>838</v>
      </c>
      <c r="J3" s="54" t="s">
        <v>9</v>
      </c>
      <c r="K3" s="55">
        <v>2.879</v>
      </c>
      <c r="L3" s="24" t="s">
        <v>834</v>
      </c>
      <c r="M3" s="24" t="s">
        <v>618</v>
      </c>
      <c r="N3" s="7"/>
      <c r="U3" s="4">
        <v>22168.3</v>
      </c>
      <c r="V3" s="4">
        <v>5.0382499999999997</v>
      </c>
      <c r="W3" s="4">
        <v>84.354700000000008</v>
      </c>
      <c r="AC3" s="4">
        <v>33108.5</v>
      </c>
      <c r="AD3" s="7"/>
      <c r="AE3" s="7"/>
      <c r="AF3" s="7"/>
      <c r="AG3" s="7"/>
      <c r="AH3" s="7"/>
      <c r="AI3" s="7"/>
      <c r="AJ3" s="7"/>
      <c r="AK3" s="7"/>
      <c r="BZ3" s="4"/>
      <c r="CA3" t="s">
        <v>839</v>
      </c>
      <c r="CC3" s="7" t="s">
        <v>618</v>
      </c>
      <c r="CD3" s="7">
        <v>0.42605479421254389</v>
      </c>
      <c r="CE3" s="7" t="s">
        <v>615</v>
      </c>
      <c r="CF3" s="7">
        <v>0.3030450472732179</v>
      </c>
      <c r="CH3" s="7"/>
      <c r="CJ3" s="7"/>
      <c r="CK3" s="7">
        <f t="shared" si="0"/>
        <v>59</v>
      </c>
    </row>
    <row r="4" spans="1:91" hidden="1" x14ac:dyDescent="0.3">
      <c r="A4" s="43">
        <v>64</v>
      </c>
      <c r="B4" s="23" t="s">
        <v>840</v>
      </c>
      <c r="C4" s="54"/>
      <c r="D4" s="54" t="s">
        <v>831</v>
      </c>
      <c r="E4" s="23" t="s">
        <v>668</v>
      </c>
      <c r="F4" s="54"/>
      <c r="G4" s="23" t="s">
        <v>841</v>
      </c>
      <c r="J4" s="54" t="s">
        <v>9</v>
      </c>
      <c r="K4" s="55">
        <v>3.64</v>
      </c>
      <c r="L4" s="24" t="s">
        <v>834</v>
      </c>
      <c r="M4" s="24" t="s">
        <v>639</v>
      </c>
      <c r="N4" s="7"/>
      <c r="U4" s="4">
        <v>21840</v>
      </c>
      <c r="V4" s="4">
        <v>0.47320000000000001</v>
      </c>
      <c r="W4" s="4">
        <v>265.72000000000003</v>
      </c>
      <c r="AB4" s="4">
        <v>21476</v>
      </c>
      <c r="AC4" s="4">
        <v>185640</v>
      </c>
      <c r="AD4" s="7"/>
      <c r="AE4" s="7"/>
      <c r="AF4" s="7"/>
      <c r="AG4" s="7"/>
      <c r="AH4" s="7"/>
      <c r="AI4" s="7"/>
      <c r="AJ4" s="7"/>
      <c r="AK4" s="7"/>
      <c r="BZ4" s="4"/>
      <c r="CA4" t="s">
        <v>842</v>
      </c>
      <c r="CC4" s="7" t="s">
        <v>639</v>
      </c>
      <c r="CD4" s="7">
        <v>0.52032367906784327</v>
      </c>
      <c r="CE4" s="7" t="s">
        <v>621</v>
      </c>
      <c r="CF4" s="7">
        <v>0.2174332410224433</v>
      </c>
      <c r="CH4" s="7"/>
      <c r="CJ4" s="7"/>
      <c r="CK4" s="7">
        <f t="shared" si="0"/>
        <v>58</v>
      </c>
    </row>
    <row r="5" spans="1:91" hidden="1" x14ac:dyDescent="0.3">
      <c r="A5" s="43" t="s">
        <v>843</v>
      </c>
      <c r="B5" s="23" t="s">
        <v>844</v>
      </c>
      <c r="D5" s="23" t="s">
        <v>831</v>
      </c>
      <c r="E5" s="23" t="s">
        <v>617</v>
      </c>
      <c r="G5" s="53" t="s">
        <v>845</v>
      </c>
      <c r="J5" s="23" t="s">
        <v>9</v>
      </c>
      <c r="K5" s="47">
        <v>625</v>
      </c>
      <c r="L5" s="24" t="s">
        <v>834</v>
      </c>
      <c r="M5" s="24" t="s">
        <v>615</v>
      </c>
      <c r="U5" s="4">
        <v>4812500</v>
      </c>
      <c r="AA5" s="107">
        <v>150000</v>
      </c>
      <c r="AD5" s="4">
        <v>213.8856731985498</v>
      </c>
      <c r="BZ5" s="4"/>
      <c r="CA5" t="s">
        <v>846</v>
      </c>
      <c r="CC5" s="7" t="s">
        <v>615</v>
      </c>
      <c r="CD5" s="7">
        <v>0.88534391312589078</v>
      </c>
      <c r="CF5" s="7"/>
      <c r="CH5" s="7"/>
      <c r="CJ5" s="7"/>
      <c r="CK5" s="7">
        <f t="shared" si="0"/>
        <v>60</v>
      </c>
    </row>
    <row r="6" spans="1:91" hidden="1" x14ac:dyDescent="0.3">
      <c r="A6" s="43" t="s">
        <v>847</v>
      </c>
      <c r="B6" s="56" t="s">
        <v>848</v>
      </c>
      <c r="D6" s="23" t="s">
        <v>831</v>
      </c>
      <c r="E6" s="23" t="s">
        <v>796</v>
      </c>
      <c r="G6" s="23" t="s">
        <v>849</v>
      </c>
      <c r="H6" s="57" t="s">
        <v>850</v>
      </c>
      <c r="I6" s="57"/>
      <c r="J6" s="23" t="s">
        <v>9</v>
      </c>
      <c r="K6" s="47">
        <v>30.76</v>
      </c>
      <c r="L6" s="24" t="s">
        <v>834</v>
      </c>
      <c r="M6" s="24" t="s">
        <v>624</v>
      </c>
      <c r="X6" s="4">
        <v>344512.00000000012</v>
      </c>
      <c r="Y6" s="4">
        <v>15380</v>
      </c>
      <c r="BZ6" s="4">
        <v>1500000</v>
      </c>
      <c r="CA6" t="s">
        <v>851</v>
      </c>
      <c r="CC6" s="7" t="s">
        <v>624</v>
      </c>
      <c r="CD6" s="7">
        <v>0.90505106768851784</v>
      </c>
      <c r="CF6" s="7"/>
      <c r="CH6" s="7"/>
      <c r="CJ6" s="7"/>
      <c r="CK6" s="7">
        <f t="shared" si="0"/>
        <v>61</v>
      </c>
    </row>
    <row r="7" spans="1:91" hidden="1" x14ac:dyDescent="0.3">
      <c r="A7" s="43">
        <v>64</v>
      </c>
      <c r="B7" s="23" t="s">
        <v>852</v>
      </c>
      <c r="C7" s="54"/>
      <c r="D7" s="54" t="s">
        <v>831</v>
      </c>
      <c r="E7" s="23" t="s">
        <v>659</v>
      </c>
      <c r="F7" s="54"/>
      <c r="G7" s="23" t="s">
        <v>853</v>
      </c>
      <c r="J7" s="54" t="s">
        <v>9</v>
      </c>
      <c r="K7" s="55">
        <v>7.5</v>
      </c>
      <c r="L7" s="24" t="s">
        <v>834</v>
      </c>
      <c r="M7" s="24" t="s">
        <v>639</v>
      </c>
      <c r="N7" s="7"/>
      <c r="U7" s="4">
        <v>67500</v>
      </c>
      <c r="V7" s="4">
        <v>2.25</v>
      </c>
      <c r="W7" s="4">
        <v>75</v>
      </c>
      <c r="AC7" s="4">
        <v>217500</v>
      </c>
      <c r="AD7" s="7"/>
      <c r="AE7" s="7"/>
      <c r="AF7" s="7"/>
      <c r="AG7" s="7"/>
      <c r="AH7" s="7"/>
      <c r="AI7" s="7"/>
      <c r="AJ7" s="7"/>
      <c r="AK7" s="7"/>
      <c r="BZ7" s="4"/>
      <c r="CA7" t="s">
        <v>839</v>
      </c>
      <c r="CC7" s="7" t="s">
        <v>639</v>
      </c>
      <c r="CD7" s="7">
        <v>0.45635319755259413</v>
      </c>
      <c r="CE7" s="7" t="s">
        <v>615</v>
      </c>
      <c r="CF7" s="7">
        <v>0.41262257983404582</v>
      </c>
      <c r="CH7" s="7"/>
      <c r="CJ7" s="7"/>
      <c r="CK7" s="7">
        <f t="shared" si="0"/>
        <v>59</v>
      </c>
    </row>
    <row r="8" spans="1:91" hidden="1" x14ac:dyDescent="0.3">
      <c r="A8" s="43">
        <v>64</v>
      </c>
      <c r="B8" s="23" t="s">
        <v>854</v>
      </c>
      <c r="C8" s="54"/>
      <c r="D8" s="54" t="s">
        <v>831</v>
      </c>
      <c r="E8" s="23" t="s">
        <v>659</v>
      </c>
      <c r="F8" s="54"/>
      <c r="G8" s="23" t="s">
        <v>855</v>
      </c>
      <c r="J8" s="54" t="s">
        <v>9</v>
      </c>
      <c r="K8" s="55">
        <v>8.6199999999999992</v>
      </c>
      <c r="L8" s="24" t="s">
        <v>834</v>
      </c>
      <c r="M8" s="24" t="s">
        <v>615</v>
      </c>
      <c r="N8" s="7"/>
      <c r="U8" s="4">
        <v>249980</v>
      </c>
      <c r="AD8" s="7"/>
      <c r="AE8" s="7"/>
      <c r="AF8" s="7"/>
      <c r="AG8" s="7"/>
      <c r="AH8" s="7"/>
      <c r="AI8" s="7"/>
      <c r="AJ8" s="7"/>
      <c r="AK8" s="7"/>
      <c r="BZ8" s="4"/>
      <c r="CA8" t="s">
        <v>856</v>
      </c>
      <c r="CC8" s="7" t="s">
        <v>615</v>
      </c>
      <c r="CD8" s="7">
        <v>1</v>
      </c>
      <c r="CF8" s="7"/>
      <c r="CH8" s="7"/>
      <c r="CJ8" s="7"/>
      <c r="CK8" s="7">
        <f t="shared" si="0"/>
        <v>62</v>
      </c>
    </row>
    <row r="9" spans="1:91" hidden="1" x14ac:dyDescent="0.3">
      <c r="A9" s="43">
        <v>64</v>
      </c>
      <c r="B9" s="23" t="s">
        <v>857</v>
      </c>
      <c r="C9" s="54"/>
      <c r="D9" s="54" t="s">
        <v>831</v>
      </c>
      <c r="E9" s="23" t="s">
        <v>659</v>
      </c>
      <c r="F9" s="54"/>
      <c r="G9" s="23" t="s">
        <v>858</v>
      </c>
      <c r="J9" s="54" t="s">
        <v>9</v>
      </c>
      <c r="K9" s="55">
        <v>9.3149999999999995</v>
      </c>
      <c r="L9" s="24" t="s">
        <v>834</v>
      </c>
      <c r="M9" s="24" t="s">
        <v>618</v>
      </c>
      <c r="N9" s="7"/>
      <c r="U9" s="4">
        <v>37260</v>
      </c>
      <c r="V9" s="4">
        <v>21.0519</v>
      </c>
      <c r="W9" s="4">
        <v>20.492999999999999</v>
      </c>
      <c r="AD9" s="7"/>
      <c r="AE9" s="7"/>
      <c r="AF9" s="7"/>
      <c r="AG9" s="7"/>
      <c r="AH9" s="7"/>
      <c r="AI9" s="7"/>
      <c r="AJ9" s="7"/>
      <c r="AK9" s="7"/>
      <c r="BZ9" s="4"/>
      <c r="CA9" t="s">
        <v>859</v>
      </c>
      <c r="CC9" s="7" t="s">
        <v>618</v>
      </c>
      <c r="CD9" s="7">
        <v>0.76811777985081653</v>
      </c>
      <c r="CE9" s="7" t="s">
        <v>615</v>
      </c>
      <c r="CF9" s="7">
        <v>0.21977000988111281</v>
      </c>
      <c r="CH9" s="7"/>
      <c r="CJ9" s="7"/>
      <c r="CK9" s="7">
        <f t="shared" si="0"/>
        <v>60</v>
      </c>
    </row>
    <row r="10" spans="1:91" x14ac:dyDescent="0.3">
      <c r="A10" s="43">
        <v>64</v>
      </c>
      <c r="B10" s="23" t="s">
        <v>860</v>
      </c>
      <c r="C10" s="54"/>
      <c r="D10" s="54" t="s">
        <v>831</v>
      </c>
      <c r="E10" s="23" t="s">
        <v>671</v>
      </c>
      <c r="F10" s="54"/>
      <c r="G10" s="23" t="s">
        <v>861</v>
      </c>
      <c r="J10" s="54" t="s">
        <v>9</v>
      </c>
      <c r="K10" s="55">
        <v>0.66100000000000003</v>
      </c>
      <c r="L10" s="24" t="s">
        <v>834</v>
      </c>
      <c r="M10" s="24" t="s">
        <v>624</v>
      </c>
      <c r="N10" s="7"/>
      <c r="U10" s="4">
        <v>5023.6000000000004</v>
      </c>
      <c r="X10" s="4">
        <v>3767.7</v>
      </c>
      <c r="AD10" s="7"/>
      <c r="AE10" s="7"/>
      <c r="AF10" s="7"/>
      <c r="AG10" s="7"/>
      <c r="AH10" s="7"/>
      <c r="AI10" s="7"/>
      <c r="AJ10" s="7"/>
      <c r="AK10" s="7"/>
      <c r="BZ10" s="4"/>
      <c r="CA10" t="s">
        <v>862</v>
      </c>
      <c r="CC10" s="7" t="s">
        <v>624</v>
      </c>
      <c r="CD10" s="7">
        <v>0.62559089645141275</v>
      </c>
      <c r="CE10" s="7" t="s">
        <v>615</v>
      </c>
      <c r="CF10" s="7">
        <v>0.37440910354858731</v>
      </c>
      <c r="CH10" s="7"/>
      <c r="CJ10" s="7"/>
      <c r="CK10" s="7">
        <f t="shared" si="0"/>
        <v>61</v>
      </c>
    </row>
    <row r="11" spans="1:91" hidden="1" x14ac:dyDescent="0.3">
      <c r="A11" s="43">
        <v>65</v>
      </c>
      <c r="B11" s="23" t="s">
        <v>863</v>
      </c>
      <c r="D11" s="23" t="s">
        <v>831</v>
      </c>
      <c r="E11" s="23" t="s">
        <v>595</v>
      </c>
      <c r="G11" s="23" t="s">
        <v>864</v>
      </c>
      <c r="J11" s="54" t="s">
        <v>9</v>
      </c>
      <c r="K11" s="58">
        <v>174.7</v>
      </c>
      <c r="L11" s="24" t="s">
        <v>834</v>
      </c>
      <c r="M11" s="24" t="s">
        <v>651</v>
      </c>
      <c r="U11" s="4">
        <v>17470</v>
      </c>
      <c r="V11" s="4">
        <v>4.1348240000000001</v>
      </c>
      <c r="X11" s="4">
        <v>52410</v>
      </c>
      <c r="AG11" s="2">
        <v>505.48223400000001</v>
      </c>
      <c r="AH11" s="2">
        <v>226.38161400000001</v>
      </c>
      <c r="AI11" s="2">
        <v>95.100952000000007</v>
      </c>
      <c r="AJ11" s="2">
        <v>164.35925399999999</v>
      </c>
      <c r="AK11" s="2">
        <v>38.247121999999997</v>
      </c>
      <c r="BZ11" s="4"/>
      <c r="CA11" t="s">
        <v>865</v>
      </c>
      <c r="CC11" s="7" t="s">
        <v>651</v>
      </c>
      <c r="CD11" s="7">
        <v>0.6318121683059893</v>
      </c>
      <c r="CF11" s="7"/>
      <c r="CH11" s="7"/>
      <c r="CJ11" s="7"/>
      <c r="CK11" s="7">
        <f t="shared" si="0"/>
        <v>55</v>
      </c>
    </row>
    <row r="12" spans="1:91" hidden="1" x14ac:dyDescent="0.3">
      <c r="A12" s="43">
        <v>65</v>
      </c>
      <c r="B12" s="23" t="s">
        <v>863</v>
      </c>
      <c r="D12" s="23" t="s">
        <v>831</v>
      </c>
      <c r="E12" s="23" t="s">
        <v>671</v>
      </c>
      <c r="G12" s="23" t="s">
        <v>866</v>
      </c>
      <c r="J12" s="54" t="s">
        <v>9</v>
      </c>
      <c r="K12" s="58">
        <v>165.1</v>
      </c>
      <c r="L12" s="24" t="s">
        <v>834</v>
      </c>
      <c r="M12" s="24" t="s">
        <v>630</v>
      </c>
      <c r="U12" s="4">
        <v>16510</v>
      </c>
      <c r="V12" s="4">
        <v>8.8925356149599999</v>
      </c>
      <c r="X12" s="4">
        <v>49529.999999999993</v>
      </c>
      <c r="Z12" s="4">
        <v>35017887.804845966</v>
      </c>
      <c r="AG12" s="2">
        <v>481.33408931000002</v>
      </c>
      <c r="AH12" s="2">
        <v>241.673814362</v>
      </c>
      <c r="AI12" s="2">
        <v>82.257370662399993</v>
      </c>
      <c r="AJ12" s="2">
        <v>84.110113872000014</v>
      </c>
      <c r="AK12" s="2">
        <v>21.234630062400001</v>
      </c>
      <c r="BZ12" s="4"/>
      <c r="CA12" t="s">
        <v>867</v>
      </c>
      <c r="CC12" s="7" t="s">
        <v>630</v>
      </c>
      <c r="CD12" s="7">
        <v>0.67255378817232581</v>
      </c>
      <c r="CE12" s="7" t="s">
        <v>651</v>
      </c>
      <c r="CF12" s="7">
        <v>0.2086596131390237</v>
      </c>
      <c r="CH12" s="7"/>
      <c r="CJ12" s="7"/>
      <c r="CK12" s="7">
        <f t="shared" si="0"/>
        <v>54</v>
      </c>
    </row>
    <row r="13" spans="1:91" hidden="1" x14ac:dyDescent="0.3">
      <c r="A13" s="43" t="s">
        <v>843</v>
      </c>
      <c r="B13" s="23" t="s">
        <v>868</v>
      </c>
      <c r="D13" s="23" t="s">
        <v>831</v>
      </c>
      <c r="E13" s="23" t="s">
        <v>605</v>
      </c>
      <c r="G13" s="53" t="s">
        <v>869</v>
      </c>
      <c r="J13" s="23" t="s">
        <v>9</v>
      </c>
      <c r="K13" s="47">
        <v>310.5</v>
      </c>
      <c r="L13" s="24" t="s">
        <v>834</v>
      </c>
      <c r="M13" s="24" t="s">
        <v>633</v>
      </c>
      <c r="U13" s="4">
        <v>99360.000000000015</v>
      </c>
      <c r="AA13" s="107">
        <v>155250</v>
      </c>
      <c r="AD13" s="4">
        <v>218.6373419485646</v>
      </c>
      <c r="BZ13" s="4"/>
      <c r="CA13" t="s">
        <v>846</v>
      </c>
      <c r="CC13" s="7" t="s">
        <v>633</v>
      </c>
      <c r="CD13" s="7">
        <v>0.73694109040869971</v>
      </c>
      <c r="CF13" s="7"/>
      <c r="CH13" s="7"/>
      <c r="CJ13" s="7"/>
      <c r="CK13" s="7">
        <f t="shared" si="0"/>
        <v>60</v>
      </c>
    </row>
    <row r="14" spans="1:91" hidden="1" x14ac:dyDescent="0.3">
      <c r="A14" s="43">
        <v>65</v>
      </c>
      <c r="B14" s="56" t="s">
        <v>868</v>
      </c>
      <c r="D14" s="23" t="s">
        <v>831</v>
      </c>
      <c r="E14" s="23" t="s">
        <v>798</v>
      </c>
      <c r="G14" s="23" t="s">
        <v>870</v>
      </c>
      <c r="H14" s="57" t="s">
        <v>831</v>
      </c>
      <c r="I14" s="57"/>
      <c r="J14" s="23" t="s">
        <v>9</v>
      </c>
      <c r="K14" s="47">
        <v>2773.79</v>
      </c>
      <c r="L14" s="24" t="s">
        <v>834</v>
      </c>
      <c r="M14" s="24" t="s">
        <v>624</v>
      </c>
      <c r="X14" s="4">
        <v>8043991</v>
      </c>
      <c r="BZ14" s="4"/>
      <c r="CA14" t="s">
        <v>871</v>
      </c>
      <c r="CC14" s="7" t="s">
        <v>624</v>
      </c>
      <c r="CD14" s="7">
        <v>1</v>
      </c>
      <c r="CF14" s="7"/>
      <c r="CH14" s="7"/>
      <c r="CJ14" s="7"/>
      <c r="CK14" s="7">
        <f t="shared" si="0"/>
        <v>62</v>
      </c>
    </row>
    <row r="15" spans="1:91" hidden="1" x14ac:dyDescent="0.3">
      <c r="A15" s="43" t="s">
        <v>872</v>
      </c>
      <c r="B15" s="23" t="s">
        <v>873</v>
      </c>
      <c r="C15" s="54"/>
      <c r="D15" s="54" t="s">
        <v>831</v>
      </c>
      <c r="E15" s="23" t="s">
        <v>605</v>
      </c>
      <c r="F15" s="54"/>
      <c r="G15" s="23" t="s">
        <v>874</v>
      </c>
      <c r="J15" s="54" t="s">
        <v>9</v>
      </c>
      <c r="K15" s="55">
        <v>125</v>
      </c>
      <c r="L15" s="24" t="s">
        <v>834</v>
      </c>
      <c r="M15" s="24" t="s">
        <v>615</v>
      </c>
      <c r="N15" s="7"/>
      <c r="U15" s="4">
        <v>700000</v>
      </c>
      <c r="V15" s="4">
        <v>75</v>
      </c>
      <c r="AA15" s="107">
        <v>31250</v>
      </c>
      <c r="AD15" s="4">
        <v>42.5</v>
      </c>
      <c r="AE15" s="7"/>
      <c r="AF15" s="7"/>
      <c r="AG15" s="7"/>
      <c r="AH15" s="7"/>
      <c r="AI15" s="7"/>
      <c r="AJ15" s="7"/>
      <c r="AK15" s="7"/>
      <c r="BZ15" s="4">
        <v>3000000</v>
      </c>
      <c r="CA15" t="s">
        <v>875</v>
      </c>
      <c r="CC15" s="7" t="s">
        <v>615</v>
      </c>
      <c r="CD15" s="7">
        <v>0.54142386593643732</v>
      </c>
      <c r="CE15" s="7" t="s">
        <v>618</v>
      </c>
      <c r="CF15" s="7">
        <v>0.35884885212113199</v>
      </c>
      <c r="CH15" s="7"/>
      <c r="CJ15" s="7"/>
      <c r="CK15" s="7">
        <f t="shared" si="0"/>
        <v>59</v>
      </c>
    </row>
    <row r="16" spans="1:91" hidden="1" x14ac:dyDescent="0.3">
      <c r="A16" s="43">
        <v>65</v>
      </c>
      <c r="B16" s="56" t="s">
        <v>848</v>
      </c>
      <c r="D16" s="23" t="s">
        <v>831</v>
      </c>
      <c r="E16" s="23" t="s">
        <v>796</v>
      </c>
      <c r="G16" s="23" t="s">
        <v>876</v>
      </c>
      <c r="H16" s="57" t="s">
        <v>831</v>
      </c>
      <c r="I16" s="57"/>
      <c r="J16" s="23" t="s">
        <v>9</v>
      </c>
      <c r="K16" s="47">
        <v>45.18</v>
      </c>
      <c r="L16" s="24" t="s">
        <v>834</v>
      </c>
      <c r="M16" s="24" t="s">
        <v>624</v>
      </c>
      <c r="X16" s="4">
        <v>452579.99999999988</v>
      </c>
      <c r="Y16" s="4">
        <v>22428</v>
      </c>
      <c r="AM16" s="4">
        <v>9899400</v>
      </c>
      <c r="BZ16" s="4"/>
      <c r="CA16" t="s">
        <v>877</v>
      </c>
      <c r="CC16" s="7" t="s">
        <v>624</v>
      </c>
      <c r="CD16" s="7">
        <v>0.80372961326636283</v>
      </c>
      <c r="CF16" s="7"/>
      <c r="CH16" s="7"/>
      <c r="CJ16" s="7"/>
      <c r="CK16" s="7">
        <f t="shared" si="0"/>
        <v>60</v>
      </c>
    </row>
    <row r="17" spans="1:90" hidden="1" x14ac:dyDescent="0.3">
      <c r="A17" s="43">
        <v>65</v>
      </c>
      <c r="B17" s="56" t="s">
        <v>878</v>
      </c>
      <c r="D17" s="23" t="s">
        <v>831</v>
      </c>
      <c r="E17" s="23" t="s">
        <v>796</v>
      </c>
      <c r="G17" s="23" t="s">
        <v>879</v>
      </c>
      <c r="H17" s="57" t="s">
        <v>880</v>
      </c>
      <c r="I17" s="57"/>
      <c r="J17" s="23" t="s">
        <v>9</v>
      </c>
      <c r="K17" s="47">
        <v>57.1</v>
      </c>
      <c r="L17" s="24" t="s">
        <v>834</v>
      </c>
      <c r="M17" s="24" t="s">
        <v>624</v>
      </c>
      <c r="X17" s="4">
        <v>439670</v>
      </c>
      <c r="BZ17" s="4"/>
      <c r="CA17" t="s">
        <v>871</v>
      </c>
      <c r="CC17" s="7" t="s">
        <v>624</v>
      </c>
      <c r="CD17" s="7">
        <v>1</v>
      </c>
      <c r="CF17" s="7"/>
      <c r="CH17" s="7"/>
      <c r="CJ17" s="7"/>
      <c r="CK17" s="7">
        <f t="shared" si="0"/>
        <v>62</v>
      </c>
    </row>
    <row r="18" spans="1:90" hidden="1" x14ac:dyDescent="0.3">
      <c r="A18" s="43">
        <v>64</v>
      </c>
      <c r="B18" s="23" t="s">
        <v>881</v>
      </c>
      <c r="C18" s="54"/>
      <c r="D18" s="54" t="s">
        <v>831</v>
      </c>
      <c r="E18" s="23" t="s">
        <v>650</v>
      </c>
      <c r="F18" s="54"/>
      <c r="G18" s="23" t="s">
        <v>882</v>
      </c>
      <c r="J18" s="54" t="s">
        <v>9</v>
      </c>
      <c r="K18" s="55">
        <v>5</v>
      </c>
      <c r="L18" s="24" t="s">
        <v>834</v>
      </c>
      <c r="M18" s="24" t="s">
        <v>615</v>
      </c>
      <c r="N18" s="7"/>
      <c r="U18" s="4">
        <v>50000</v>
      </c>
      <c r="AD18" s="7"/>
      <c r="AE18" s="7"/>
      <c r="AF18" s="7"/>
      <c r="AG18" s="7"/>
      <c r="AH18" s="7"/>
      <c r="AI18" s="7"/>
      <c r="AJ18" s="7"/>
      <c r="AK18" s="7"/>
      <c r="BZ18" s="4"/>
      <c r="CA18" t="s">
        <v>856</v>
      </c>
      <c r="CC18" s="7" t="s">
        <v>615</v>
      </c>
      <c r="CD18" s="7">
        <v>1</v>
      </c>
      <c r="CF18" s="7"/>
      <c r="CH18" s="7"/>
      <c r="CJ18" s="7"/>
      <c r="CK18" s="7">
        <f t="shared" si="0"/>
        <v>62</v>
      </c>
    </row>
    <row r="19" spans="1:90" hidden="1" x14ac:dyDescent="0.3">
      <c r="A19" s="43">
        <v>64</v>
      </c>
      <c r="B19" s="23" t="s">
        <v>883</v>
      </c>
      <c r="C19" s="54"/>
      <c r="D19" s="54" t="s">
        <v>831</v>
      </c>
      <c r="E19" s="23" t="s">
        <v>659</v>
      </c>
      <c r="F19" s="54"/>
      <c r="G19" s="23" t="s">
        <v>884</v>
      </c>
      <c r="J19" s="54" t="s">
        <v>9</v>
      </c>
      <c r="K19" s="55">
        <v>5.5</v>
      </c>
      <c r="L19" s="24" t="s">
        <v>834</v>
      </c>
      <c r="M19" s="24" t="s">
        <v>615</v>
      </c>
      <c r="N19" s="7"/>
      <c r="U19" s="4">
        <v>29680</v>
      </c>
      <c r="AC19" s="4">
        <v>8800</v>
      </c>
      <c r="AD19" s="7"/>
      <c r="AE19" s="7"/>
      <c r="AF19" s="7"/>
      <c r="AG19" s="7"/>
      <c r="AH19" s="7"/>
      <c r="AI19" s="7"/>
      <c r="AJ19" s="7"/>
      <c r="AK19" s="7"/>
      <c r="BZ19" s="4"/>
      <c r="CA19" t="s">
        <v>885</v>
      </c>
      <c r="CC19" s="7" t="s">
        <v>615</v>
      </c>
      <c r="CD19" s="7">
        <v>0.90763206680099029</v>
      </c>
      <c r="CF19" s="7"/>
      <c r="CH19" s="7"/>
      <c r="CJ19" s="7"/>
      <c r="CK19" s="7">
        <f t="shared" si="0"/>
        <v>61</v>
      </c>
    </row>
    <row r="20" spans="1:90" hidden="1" x14ac:dyDescent="0.3">
      <c r="A20" s="43">
        <v>65</v>
      </c>
      <c r="B20" s="56" t="s">
        <v>886</v>
      </c>
      <c r="D20" s="23" t="s">
        <v>831</v>
      </c>
      <c r="E20" s="23" t="s">
        <v>796</v>
      </c>
      <c r="G20" s="23" t="s">
        <v>887</v>
      </c>
      <c r="H20" s="57" t="s">
        <v>831</v>
      </c>
      <c r="I20" s="57"/>
      <c r="J20" s="23" t="s">
        <v>9</v>
      </c>
      <c r="K20" s="47">
        <v>4.5309999999999997</v>
      </c>
      <c r="L20" s="24" t="s">
        <v>834</v>
      </c>
      <c r="M20" s="24" t="s">
        <v>624</v>
      </c>
      <c r="X20" s="4">
        <v>63433.999999999993</v>
      </c>
      <c r="BZ20" s="4"/>
      <c r="CA20" t="s">
        <v>871</v>
      </c>
      <c r="CC20" s="7" t="s">
        <v>624</v>
      </c>
      <c r="CD20" s="7">
        <v>1</v>
      </c>
      <c r="CF20" s="7"/>
      <c r="CH20" s="7"/>
      <c r="CJ20" s="7"/>
      <c r="CK20" s="7">
        <f t="shared" si="0"/>
        <v>62</v>
      </c>
    </row>
    <row r="21" spans="1:90" hidden="1" x14ac:dyDescent="0.3">
      <c r="A21" s="43" t="s">
        <v>843</v>
      </c>
      <c r="B21" s="23" t="s">
        <v>888</v>
      </c>
      <c r="D21" s="23" t="s">
        <v>831</v>
      </c>
      <c r="E21" s="23" t="s">
        <v>605</v>
      </c>
      <c r="G21" s="53" t="s">
        <v>889</v>
      </c>
      <c r="J21" s="23" t="s">
        <v>9</v>
      </c>
      <c r="K21" s="47">
        <v>1752.0340000000001</v>
      </c>
      <c r="L21" s="24" t="s">
        <v>834</v>
      </c>
      <c r="M21" s="24" t="s">
        <v>615</v>
      </c>
      <c r="U21" s="4">
        <v>7374637.1999999993</v>
      </c>
      <c r="V21" s="4">
        <v>311.46222</v>
      </c>
      <c r="W21" s="4">
        <v>5196.9027999999998</v>
      </c>
      <c r="AA21" s="107">
        <v>580160.30999999994</v>
      </c>
      <c r="AD21" s="4">
        <v>868.60668702844964</v>
      </c>
      <c r="BZ21" s="4"/>
      <c r="CA21" t="s">
        <v>846</v>
      </c>
      <c r="CC21" s="7" t="s">
        <v>615</v>
      </c>
      <c r="CD21" s="7">
        <v>0.60197079459756464</v>
      </c>
      <c r="CF21" s="7"/>
      <c r="CH21" s="7"/>
      <c r="CJ21" s="7"/>
      <c r="CK21" s="7">
        <f t="shared" si="0"/>
        <v>58</v>
      </c>
      <c r="CL21" t="s">
        <v>889</v>
      </c>
    </row>
    <row r="22" spans="1:90" hidden="1" x14ac:dyDescent="0.3">
      <c r="A22" s="43" t="s">
        <v>890</v>
      </c>
      <c r="B22" s="23" t="s">
        <v>891</v>
      </c>
      <c r="D22" s="23" t="s">
        <v>831</v>
      </c>
      <c r="E22" s="23" t="s">
        <v>671</v>
      </c>
      <c r="G22" s="53" t="s">
        <v>892</v>
      </c>
      <c r="J22" s="23" t="s">
        <v>9</v>
      </c>
      <c r="K22" s="47">
        <v>5.8339999999999996</v>
      </c>
      <c r="L22" s="24" t="s">
        <v>834</v>
      </c>
      <c r="M22" s="24" t="s">
        <v>624</v>
      </c>
      <c r="U22" s="4">
        <v>32583</v>
      </c>
      <c r="V22" s="4">
        <v>0.81676000000000004</v>
      </c>
      <c r="X22" s="4">
        <v>34918</v>
      </c>
      <c r="Y22" s="4">
        <v>583.4</v>
      </c>
      <c r="AG22" s="4">
        <v>1.041369</v>
      </c>
      <c r="AH22" s="4">
        <v>1.48767</v>
      </c>
      <c r="AI22" s="4">
        <v>0.446301</v>
      </c>
      <c r="BX22" s="4"/>
      <c r="BZ22" s="4"/>
      <c r="CA22" t="s">
        <v>893</v>
      </c>
      <c r="CC22" s="7" t="s">
        <v>624</v>
      </c>
      <c r="CD22" s="7">
        <v>0.56761617000120634</v>
      </c>
      <c r="CE22" s="7" t="s">
        <v>615</v>
      </c>
      <c r="CF22" s="7">
        <v>0.2377462687105944</v>
      </c>
      <c r="CH22" s="7"/>
      <c r="CJ22" s="7"/>
      <c r="CK22" s="7">
        <f t="shared" si="0"/>
        <v>56</v>
      </c>
      <c r="CL22" t="s">
        <v>892</v>
      </c>
    </row>
    <row r="23" spans="1:90" hidden="1" x14ac:dyDescent="0.3">
      <c r="A23" s="43">
        <v>64</v>
      </c>
      <c r="B23" s="23" t="s">
        <v>891</v>
      </c>
      <c r="C23" s="54"/>
      <c r="D23" s="54" t="s">
        <v>831</v>
      </c>
      <c r="E23" s="23" t="s">
        <v>659</v>
      </c>
      <c r="F23" s="54"/>
      <c r="G23" s="23" t="s">
        <v>894</v>
      </c>
      <c r="J23" s="54" t="s">
        <v>9</v>
      </c>
      <c r="K23" s="55">
        <v>41</v>
      </c>
      <c r="L23" s="24" t="s">
        <v>834</v>
      </c>
      <c r="M23" s="24" t="s">
        <v>615</v>
      </c>
      <c r="N23" s="7"/>
      <c r="U23" s="4">
        <v>533000</v>
      </c>
      <c r="V23" s="4">
        <v>20.5</v>
      </c>
      <c r="W23" s="4">
        <v>1517</v>
      </c>
      <c r="AB23" s="4">
        <v>369000</v>
      </c>
      <c r="AC23" s="4">
        <v>1271000</v>
      </c>
      <c r="AD23" s="7"/>
      <c r="AE23" s="7"/>
      <c r="AF23" s="7"/>
      <c r="AG23" s="7"/>
      <c r="AH23" s="7"/>
      <c r="AI23" s="7"/>
      <c r="AJ23" s="7"/>
      <c r="AK23" s="7"/>
      <c r="BZ23" s="4"/>
      <c r="CA23" t="s">
        <v>842</v>
      </c>
      <c r="CC23" s="7" t="s">
        <v>615</v>
      </c>
      <c r="CD23" s="7">
        <v>0.38783085916861249</v>
      </c>
      <c r="CE23" s="7" t="s">
        <v>639</v>
      </c>
      <c r="CF23" s="7">
        <v>0.31743391338435062</v>
      </c>
      <c r="CH23" s="7"/>
      <c r="CJ23" s="7"/>
      <c r="CK23" s="7">
        <f t="shared" si="0"/>
        <v>58</v>
      </c>
    </row>
    <row r="24" spans="1:90" hidden="1" x14ac:dyDescent="0.3">
      <c r="A24" s="43" t="s">
        <v>843</v>
      </c>
      <c r="B24" s="23" t="s">
        <v>895</v>
      </c>
      <c r="D24" s="23" t="s">
        <v>831</v>
      </c>
      <c r="E24" s="23" t="s">
        <v>605</v>
      </c>
      <c r="G24" s="53" t="s">
        <v>896</v>
      </c>
      <c r="J24" s="23" t="s">
        <v>9</v>
      </c>
      <c r="K24" s="47">
        <v>242.8</v>
      </c>
      <c r="L24" s="24" t="s">
        <v>834</v>
      </c>
      <c r="M24" s="24" t="s">
        <v>615</v>
      </c>
      <c r="U24" s="4">
        <v>782510</v>
      </c>
      <c r="AA24" s="107">
        <v>58826.999999999993</v>
      </c>
      <c r="AD24" s="4">
        <v>86.907609037394153</v>
      </c>
      <c r="BZ24" s="4"/>
      <c r="CA24" t="s">
        <v>846</v>
      </c>
      <c r="CC24" s="7" t="s">
        <v>615</v>
      </c>
      <c r="CD24" s="7">
        <v>0.76100161978167336</v>
      </c>
      <c r="CE24" s="7" t="s">
        <v>633</v>
      </c>
      <c r="CF24" s="7">
        <v>0.20183018086933471</v>
      </c>
      <c r="CH24" s="7"/>
      <c r="CJ24" s="7"/>
      <c r="CK24" s="7">
        <f t="shared" si="0"/>
        <v>60</v>
      </c>
    </row>
    <row r="25" spans="1:90" hidden="1" x14ac:dyDescent="0.3">
      <c r="A25" s="43">
        <v>64</v>
      </c>
      <c r="B25" s="23" t="s">
        <v>897</v>
      </c>
      <c r="C25" s="54"/>
      <c r="D25" s="54" t="s">
        <v>831</v>
      </c>
      <c r="E25" s="23" t="s">
        <v>650</v>
      </c>
      <c r="F25" s="54"/>
      <c r="G25" s="23" t="s">
        <v>898</v>
      </c>
      <c r="J25" s="54" t="s">
        <v>9</v>
      </c>
      <c r="K25" s="55">
        <v>6</v>
      </c>
      <c r="L25" s="24" t="s">
        <v>834</v>
      </c>
      <c r="M25" s="24" t="s">
        <v>615</v>
      </c>
      <c r="N25" s="7"/>
      <c r="U25" s="4">
        <v>53400</v>
      </c>
      <c r="W25" s="4">
        <v>246</v>
      </c>
      <c r="AD25" s="7"/>
      <c r="AE25" s="7"/>
      <c r="AF25" s="7"/>
      <c r="AG25" s="7"/>
      <c r="AH25" s="7"/>
      <c r="AI25" s="7"/>
      <c r="AJ25" s="7"/>
      <c r="AK25" s="7"/>
      <c r="BZ25" s="4"/>
      <c r="CA25" t="s">
        <v>899</v>
      </c>
      <c r="CC25" s="7" t="s">
        <v>615</v>
      </c>
      <c r="CD25" s="7">
        <v>0.68417160153114009</v>
      </c>
      <c r="CE25" s="7" t="s">
        <v>621</v>
      </c>
      <c r="CF25" s="7">
        <v>0.31582839846885991</v>
      </c>
      <c r="CH25" s="7"/>
      <c r="CJ25" s="7"/>
      <c r="CK25" s="7">
        <f t="shared" si="0"/>
        <v>61</v>
      </c>
    </row>
    <row r="26" spans="1:90" hidden="1" x14ac:dyDescent="0.3">
      <c r="A26" s="43">
        <v>64</v>
      </c>
      <c r="B26" s="23" t="s">
        <v>900</v>
      </c>
      <c r="C26" s="54"/>
      <c r="D26" s="54" t="s">
        <v>831</v>
      </c>
      <c r="E26" s="23" t="s">
        <v>605</v>
      </c>
      <c r="F26" s="54"/>
      <c r="G26" s="23" t="s">
        <v>901</v>
      </c>
      <c r="H26" s="23" t="s">
        <v>838</v>
      </c>
      <c r="J26" s="54" t="s">
        <v>9</v>
      </c>
      <c r="K26" s="55">
        <v>1450</v>
      </c>
      <c r="L26" s="24" t="s">
        <v>834</v>
      </c>
      <c r="M26" s="24" t="s">
        <v>615</v>
      </c>
      <c r="N26" s="7"/>
      <c r="U26" s="4">
        <v>5800000</v>
      </c>
      <c r="V26" s="4">
        <v>14.5</v>
      </c>
      <c r="AD26" s="7"/>
      <c r="AE26" s="7"/>
      <c r="AF26" s="7"/>
      <c r="AG26" s="7"/>
      <c r="AH26" s="7"/>
      <c r="AI26" s="7"/>
      <c r="AJ26" s="7"/>
      <c r="AK26" s="7"/>
      <c r="BZ26" s="4"/>
      <c r="CA26" t="s">
        <v>902</v>
      </c>
      <c r="CC26" s="7" t="s">
        <v>615</v>
      </c>
      <c r="CD26" s="7">
        <v>0.98477048839080261</v>
      </c>
      <c r="CF26" s="7"/>
      <c r="CH26" s="7"/>
      <c r="CJ26" s="7"/>
      <c r="CK26" s="7">
        <f t="shared" si="0"/>
        <v>61</v>
      </c>
    </row>
    <row r="27" spans="1:90" hidden="1" x14ac:dyDescent="0.3">
      <c r="A27" s="43">
        <v>64</v>
      </c>
      <c r="B27" s="23" t="s">
        <v>868</v>
      </c>
      <c r="C27" s="54"/>
      <c r="D27" s="54" t="s">
        <v>831</v>
      </c>
      <c r="E27" s="23" t="s">
        <v>659</v>
      </c>
      <c r="F27" s="54"/>
      <c r="G27" s="23" t="s">
        <v>903</v>
      </c>
      <c r="J27" s="54" t="s">
        <v>9</v>
      </c>
      <c r="K27" s="55">
        <v>5</v>
      </c>
      <c r="L27" s="24" t="s">
        <v>834</v>
      </c>
      <c r="M27" s="24" t="s">
        <v>615</v>
      </c>
      <c r="N27" s="7"/>
      <c r="U27" s="4">
        <v>110000</v>
      </c>
      <c r="AC27" s="4">
        <v>140000</v>
      </c>
      <c r="AD27" s="7"/>
      <c r="AE27" s="7"/>
      <c r="AF27" s="7"/>
      <c r="AG27" s="7"/>
      <c r="AH27" s="7"/>
      <c r="AI27" s="7"/>
      <c r="AJ27" s="7"/>
      <c r="AK27" s="7"/>
      <c r="BZ27" s="4"/>
      <c r="CA27" t="s">
        <v>885</v>
      </c>
      <c r="CC27" s="7" t="s">
        <v>615</v>
      </c>
      <c r="CD27" s="7">
        <v>0.69596900121450467</v>
      </c>
      <c r="CE27" s="7" t="s">
        <v>639</v>
      </c>
      <c r="CF27" s="7">
        <v>0.30403099878549528</v>
      </c>
      <c r="CH27" s="7"/>
      <c r="CJ27" s="7"/>
      <c r="CK27" s="7">
        <f t="shared" si="0"/>
        <v>61</v>
      </c>
    </row>
    <row r="28" spans="1:90" hidden="1" x14ac:dyDescent="0.3">
      <c r="A28" s="43" t="s">
        <v>872</v>
      </c>
      <c r="B28" s="23" t="s">
        <v>852</v>
      </c>
      <c r="C28" s="54"/>
      <c r="D28" s="54" t="s">
        <v>831</v>
      </c>
      <c r="E28" s="23" t="s">
        <v>605</v>
      </c>
      <c r="F28" s="54"/>
      <c r="G28" s="23" t="s">
        <v>904</v>
      </c>
      <c r="J28" s="54" t="s">
        <v>9</v>
      </c>
      <c r="K28" s="55">
        <v>3073</v>
      </c>
      <c r="L28" s="24" t="s">
        <v>834</v>
      </c>
      <c r="M28" s="24" t="s">
        <v>615</v>
      </c>
      <c r="N28" s="7"/>
      <c r="U28" s="4">
        <v>5694300.0000000009</v>
      </c>
      <c r="V28" s="4">
        <v>346.42</v>
      </c>
      <c r="W28" s="4">
        <v>2978</v>
      </c>
      <c r="AA28" s="107">
        <v>72435</v>
      </c>
      <c r="AD28" s="4">
        <v>30.73</v>
      </c>
      <c r="AE28" s="7"/>
      <c r="AF28" s="7"/>
      <c r="AG28" s="7"/>
      <c r="AH28" s="7"/>
      <c r="AI28" s="7"/>
      <c r="AJ28" s="7"/>
      <c r="AK28" s="7"/>
      <c r="BZ28" s="4">
        <v>45000000</v>
      </c>
      <c r="CA28" t="s">
        <v>875</v>
      </c>
      <c r="CC28" s="7" t="s">
        <v>615</v>
      </c>
      <c r="CD28" s="7">
        <v>0.67751155521584161</v>
      </c>
      <c r="CE28" s="7" t="s">
        <v>618</v>
      </c>
      <c r="CF28" s="7">
        <v>0.25497069195344307</v>
      </c>
      <c r="CH28" s="7"/>
      <c r="CJ28" s="7"/>
      <c r="CK28" s="7">
        <f t="shared" si="0"/>
        <v>58</v>
      </c>
      <c r="CL28" t="s">
        <v>904</v>
      </c>
    </row>
    <row r="29" spans="1:90" hidden="1" x14ac:dyDescent="0.3">
      <c r="A29" s="43">
        <v>58</v>
      </c>
      <c r="B29" s="23" t="s">
        <v>905</v>
      </c>
      <c r="C29" s="54"/>
      <c r="D29" s="23" t="s">
        <v>831</v>
      </c>
      <c r="E29" s="23" t="s">
        <v>605</v>
      </c>
      <c r="G29" s="23" t="s">
        <v>906</v>
      </c>
      <c r="I29" s="54"/>
      <c r="J29" s="54" t="s">
        <v>9</v>
      </c>
      <c r="K29" s="47">
        <v>8.4499999999999993</v>
      </c>
      <c r="L29" s="24" t="s">
        <v>834</v>
      </c>
      <c r="M29" s="24" t="s">
        <v>633</v>
      </c>
      <c r="N29" s="7"/>
      <c r="AA29" s="107">
        <v>8450</v>
      </c>
      <c r="AD29" s="4">
        <v>11.16447822647207</v>
      </c>
      <c r="AH29" s="7"/>
      <c r="AI29" s="7"/>
      <c r="BY29" s="7"/>
      <c r="BZ29" s="4"/>
      <c r="CA29" t="s">
        <v>846</v>
      </c>
      <c r="CC29" s="7" t="s">
        <v>633</v>
      </c>
      <c r="CD29" s="7">
        <v>0.85859230990461366</v>
      </c>
      <c r="CF29" s="7"/>
      <c r="CH29" s="7"/>
      <c r="CJ29" s="7"/>
      <c r="CK29" s="7">
        <f t="shared" si="0"/>
        <v>61</v>
      </c>
    </row>
    <row r="30" spans="1:90" hidden="1" x14ac:dyDescent="0.3">
      <c r="A30" s="43">
        <v>64</v>
      </c>
      <c r="B30" s="23" t="s">
        <v>907</v>
      </c>
      <c r="C30" s="54"/>
      <c r="D30" s="54" t="s">
        <v>831</v>
      </c>
      <c r="E30" s="23" t="s">
        <v>659</v>
      </c>
      <c r="F30" s="54"/>
      <c r="G30" s="23" t="s">
        <v>908</v>
      </c>
      <c r="J30" s="54" t="s">
        <v>9</v>
      </c>
      <c r="K30" s="55">
        <v>0.1</v>
      </c>
      <c r="L30" s="24" t="s">
        <v>834</v>
      </c>
      <c r="M30" s="24" t="s">
        <v>639</v>
      </c>
      <c r="N30" s="7"/>
      <c r="U30" s="4">
        <v>800.00000000000011</v>
      </c>
      <c r="V30" s="4">
        <v>5.1999999999999998E-2</v>
      </c>
      <c r="W30" s="4">
        <v>4.2</v>
      </c>
      <c r="AC30" s="4">
        <v>3500</v>
      </c>
      <c r="AD30" s="7"/>
      <c r="AE30" s="7"/>
      <c r="AF30" s="7"/>
      <c r="AG30" s="7"/>
      <c r="AH30" s="7"/>
      <c r="AI30" s="7"/>
      <c r="AJ30" s="7"/>
      <c r="AK30" s="7"/>
      <c r="BZ30" s="4"/>
      <c r="CA30" t="s">
        <v>839</v>
      </c>
      <c r="CC30" s="7" t="s">
        <v>639</v>
      </c>
      <c r="CD30" s="7">
        <v>0.43782282875022688</v>
      </c>
      <c r="CE30" s="7" t="s">
        <v>615</v>
      </c>
      <c r="CF30" s="7">
        <v>0.29155985521947769</v>
      </c>
      <c r="CH30" s="7"/>
      <c r="CJ30" s="7"/>
      <c r="CK30" s="7">
        <f t="shared" si="0"/>
        <v>59</v>
      </c>
    </row>
    <row r="31" spans="1:90" x14ac:dyDescent="0.3">
      <c r="A31" s="43" t="s">
        <v>843</v>
      </c>
      <c r="B31" s="23" t="s">
        <v>860</v>
      </c>
      <c r="C31" s="54"/>
      <c r="D31" s="54" t="s">
        <v>831</v>
      </c>
      <c r="E31" s="23" t="s">
        <v>605</v>
      </c>
      <c r="F31" s="54"/>
      <c r="G31" s="23" t="s">
        <v>909</v>
      </c>
      <c r="H31" s="54"/>
      <c r="J31" s="54" t="s">
        <v>9</v>
      </c>
      <c r="K31" s="55">
        <v>597</v>
      </c>
      <c r="L31" s="24" t="s">
        <v>834</v>
      </c>
      <c r="M31" s="24" t="s">
        <v>615</v>
      </c>
      <c r="N31" s="7"/>
      <c r="U31" s="4">
        <v>1502100</v>
      </c>
      <c r="V31" s="4">
        <v>104.85</v>
      </c>
      <c r="W31" s="4">
        <v>206.69</v>
      </c>
      <c r="AA31" s="107">
        <v>8574.1095826168512</v>
      </c>
      <c r="AD31" s="4">
        <v>155.22</v>
      </c>
      <c r="AE31" s="7"/>
      <c r="AF31" s="7"/>
      <c r="AG31" s="7"/>
      <c r="AH31" s="7"/>
      <c r="AI31" s="7"/>
      <c r="AJ31" s="7"/>
      <c r="AK31" s="7"/>
      <c r="BZ31" s="4"/>
      <c r="CA31" t="s">
        <v>910</v>
      </c>
      <c r="CC31" s="7" t="s">
        <v>615</v>
      </c>
      <c r="CD31" s="7">
        <v>0.6617403692285988</v>
      </c>
      <c r="CE31" s="7" t="s">
        <v>618</v>
      </c>
      <c r="CF31" s="7">
        <v>0.28573810524310062</v>
      </c>
      <c r="CH31" s="7"/>
      <c r="CJ31" s="7"/>
      <c r="CK31" s="7">
        <f t="shared" si="0"/>
        <v>58</v>
      </c>
      <c r="CL31" t="s">
        <v>909</v>
      </c>
    </row>
    <row r="32" spans="1:90" x14ac:dyDescent="0.3">
      <c r="A32" s="43">
        <v>64</v>
      </c>
      <c r="B32" s="23" t="s">
        <v>860</v>
      </c>
      <c r="C32" s="54"/>
      <c r="D32" s="54" t="s">
        <v>831</v>
      </c>
      <c r="E32" s="23" t="s">
        <v>605</v>
      </c>
      <c r="F32" s="54"/>
      <c r="G32" s="23" t="s">
        <v>911</v>
      </c>
      <c r="J32" s="54" t="s">
        <v>9</v>
      </c>
      <c r="K32" s="55">
        <v>108.8</v>
      </c>
      <c r="L32" s="24" t="s">
        <v>834</v>
      </c>
      <c r="M32" s="24" t="s">
        <v>615</v>
      </c>
      <c r="N32" s="7"/>
      <c r="U32" s="4">
        <v>220937</v>
      </c>
      <c r="V32" s="4">
        <v>10.9093</v>
      </c>
      <c r="AD32" s="7"/>
      <c r="AE32" s="7"/>
      <c r="AF32" s="7"/>
      <c r="AG32" s="7"/>
      <c r="AH32" s="7"/>
      <c r="AI32" s="7"/>
      <c r="AJ32" s="7"/>
      <c r="AK32" s="7"/>
      <c r="BZ32" s="4"/>
      <c r="CA32" t="s">
        <v>902</v>
      </c>
      <c r="CC32" s="7" t="s">
        <v>615</v>
      </c>
      <c r="CD32" s="7">
        <v>0.76601969182437646</v>
      </c>
      <c r="CE32" s="7" t="s">
        <v>618</v>
      </c>
      <c r="CF32" s="7">
        <v>0.23398030817562351</v>
      </c>
      <c r="CH32" s="7"/>
      <c r="CJ32" s="7"/>
      <c r="CK32" s="7">
        <f t="shared" si="0"/>
        <v>61</v>
      </c>
    </row>
    <row r="33" spans="1:90" x14ac:dyDescent="0.3">
      <c r="A33" s="43">
        <v>64</v>
      </c>
      <c r="B33" s="23" t="s">
        <v>860</v>
      </c>
      <c r="C33" s="54"/>
      <c r="D33" s="54" t="s">
        <v>831</v>
      </c>
      <c r="E33" s="23" t="s">
        <v>605</v>
      </c>
      <c r="F33" s="54"/>
      <c r="G33" s="23" t="s">
        <v>912</v>
      </c>
      <c r="J33" s="54" t="s">
        <v>9</v>
      </c>
      <c r="K33" s="55">
        <v>100.6</v>
      </c>
      <c r="L33" s="24" t="s">
        <v>834</v>
      </c>
      <c r="M33" s="24" t="s">
        <v>615</v>
      </c>
      <c r="N33" s="7"/>
      <c r="U33" s="4">
        <v>238422</v>
      </c>
      <c r="V33" s="4">
        <v>6.6395999999999997</v>
      </c>
      <c r="AD33" s="7"/>
      <c r="AE33" s="7"/>
      <c r="AF33" s="7"/>
      <c r="AG33" s="7"/>
      <c r="AH33" s="7"/>
      <c r="AI33" s="7"/>
      <c r="AJ33" s="7"/>
      <c r="AK33" s="7"/>
      <c r="BZ33" s="4"/>
      <c r="CA33" t="s">
        <v>902</v>
      </c>
      <c r="CC33" s="7" t="s">
        <v>615</v>
      </c>
      <c r="CD33" s="7">
        <v>0.85304670111385839</v>
      </c>
      <c r="CF33" s="7"/>
      <c r="CH33" s="7"/>
      <c r="CJ33" s="7"/>
      <c r="CK33" s="7">
        <f t="shared" si="0"/>
        <v>61</v>
      </c>
    </row>
    <row r="34" spans="1:90" hidden="1" x14ac:dyDescent="0.3">
      <c r="A34" s="43" t="s">
        <v>872</v>
      </c>
      <c r="B34" s="23" t="s">
        <v>913</v>
      </c>
      <c r="D34" s="23" t="s">
        <v>831</v>
      </c>
      <c r="E34" s="23" t="s">
        <v>605</v>
      </c>
      <c r="G34" s="53" t="s">
        <v>914</v>
      </c>
      <c r="J34" s="23" t="s">
        <v>9</v>
      </c>
      <c r="K34" s="47">
        <v>437</v>
      </c>
      <c r="L34" s="24" t="s">
        <v>834</v>
      </c>
      <c r="M34" s="24" t="s">
        <v>615</v>
      </c>
      <c r="U34" s="4">
        <v>1748000</v>
      </c>
      <c r="V34" s="4">
        <v>26.22</v>
      </c>
      <c r="W34" s="4">
        <v>349.6</v>
      </c>
      <c r="AA34" s="107">
        <v>43700</v>
      </c>
      <c r="AD34" s="4">
        <v>76.058762197581657</v>
      </c>
      <c r="BZ34" s="4">
        <v>12540000</v>
      </c>
      <c r="CA34" t="s">
        <v>915</v>
      </c>
      <c r="CC34" s="7" t="s">
        <v>615</v>
      </c>
      <c r="CD34" s="7">
        <v>0.81956248340683335</v>
      </c>
      <c r="CF34" s="7"/>
      <c r="CH34" s="7"/>
      <c r="CJ34" s="7"/>
      <c r="CK34" s="7">
        <f t="shared" si="0"/>
        <v>58</v>
      </c>
    </row>
    <row r="35" spans="1:90" hidden="1" x14ac:dyDescent="0.3">
      <c r="A35" s="43">
        <v>64</v>
      </c>
      <c r="B35" s="23" t="s">
        <v>916</v>
      </c>
      <c r="C35" s="54"/>
      <c r="D35" s="54" t="s">
        <v>831</v>
      </c>
      <c r="E35" s="23" t="s">
        <v>668</v>
      </c>
      <c r="F35" s="54"/>
      <c r="G35" s="23" t="s">
        <v>917</v>
      </c>
      <c r="J35" s="54" t="s">
        <v>9</v>
      </c>
      <c r="K35" s="55">
        <v>1.0169999999999999</v>
      </c>
      <c r="L35" s="24" t="s">
        <v>834</v>
      </c>
      <c r="M35" s="24" t="s">
        <v>639</v>
      </c>
      <c r="N35" s="7"/>
      <c r="U35" s="4">
        <v>2034</v>
      </c>
      <c r="V35" s="4">
        <v>0.81359999999999999</v>
      </c>
      <c r="W35" s="4">
        <v>66.10499999999999</v>
      </c>
      <c r="AB35" s="4">
        <v>50849.999999999993</v>
      </c>
      <c r="AC35" s="4">
        <v>74240.999999999985</v>
      </c>
      <c r="AD35" s="7"/>
      <c r="AE35" s="7"/>
      <c r="AF35" s="7"/>
      <c r="AG35" s="7"/>
      <c r="AH35" s="7"/>
      <c r="AI35" s="7"/>
      <c r="AJ35" s="7"/>
      <c r="AK35" s="7"/>
      <c r="BZ35" s="4"/>
      <c r="CA35" t="s">
        <v>842</v>
      </c>
      <c r="CC35" s="7" t="s">
        <v>639</v>
      </c>
      <c r="CD35" s="7">
        <v>0.45046455209700642</v>
      </c>
      <c r="CE35" s="7" t="s">
        <v>636</v>
      </c>
      <c r="CF35" s="7">
        <v>0.30751027601974468</v>
      </c>
      <c r="CH35" s="7"/>
      <c r="CJ35" s="7"/>
      <c r="CK35" s="7">
        <f t="shared" si="0"/>
        <v>58</v>
      </c>
    </row>
    <row r="36" spans="1:90" hidden="1" x14ac:dyDescent="0.3">
      <c r="A36" s="43" t="s">
        <v>918</v>
      </c>
      <c r="B36" s="23" t="s">
        <v>863</v>
      </c>
      <c r="D36" s="23" t="s">
        <v>831</v>
      </c>
      <c r="E36" s="23" t="s">
        <v>671</v>
      </c>
      <c r="G36" s="53" t="s">
        <v>919</v>
      </c>
      <c r="J36" s="23" t="s">
        <v>9</v>
      </c>
      <c r="K36" s="47">
        <v>233.1</v>
      </c>
      <c r="L36" s="24" t="s">
        <v>834</v>
      </c>
      <c r="M36" s="24" t="s">
        <v>651</v>
      </c>
      <c r="U36" s="4">
        <v>275080</v>
      </c>
      <c r="V36" s="4">
        <v>52.779689300000008</v>
      </c>
      <c r="X36" s="4">
        <v>506030</v>
      </c>
      <c r="AG36" s="4">
        <v>377.83704089999998</v>
      </c>
      <c r="AH36" s="4">
        <v>445.06297760000001</v>
      </c>
      <c r="AI36" s="4">
        <v>33.1465411</v>
      </c>
      <c r="BX36" s="4"/>
      <c r="BZ36" s="4">
        <v>4800000</v>
      </c>
      <c r="CA36" t="s">
        <v>920</v>
      </c>
      <c r="CC36" s="7" t="s">
        <v>651</v>
      </c>
      <c r="CD36" s="7">
        <v>0.42371426230257692</v>
      </c>
      <c r="CE36" s="7" t="s">
        <v>654</v>
      </c>
      <c r="CF36" s="7">
        <v>0.28550734827159308</v>
      </c>
      <c r="CH36" s="7"/>
      <c r="CJ36" s="7"/>
      <c r="CK36" s="7">
        <f t="shared" si="0"/>
        <v>57</v>
      </c>
    </row>
    <row r="37" spans="1:90" hidden="1" x14ac:dyDescent="0.3">
      <c r="A37" s="43">
        <v>64</v>
      </c>
      <c r="B37" s="23" t="s">
        <v>921</v>
      </c>
      <c r="C37" s="54"/>
      <c r="D37" s="54" t="s">
        <v>831</v>
      </c>
      <c r="E37" s="23" t="s">
        <v>659</v>
      </c>
      <c r="F37" s="54"/>
      <c r="G37" s="23" t="s">
        <v>922</v>
      </c>
      <c r="J37" s="54" t="s">
        <v>9</v>
      </c>
      <c r="K37" s="55">
        <v>4</v>
      </c>
      <c r="L37" s="24" t="s">
        <v>834</v>
      </c>
      <c r="M37" s="24" t="s">
        <v>615</v>
      </c>
      <c r="N37" s="7"/>
      <c r="U37" s="4">
        <v>114800</v>
      </c>
      <c r="V37" s="4">
        <v>9.1999999999999993</v>
      </c>
      <c r="W37" s="4">
        <v>140</v>
      </c>
      <c r="AD37" s="7"/>
      <c r="AE37" s="7"/>
      <c r="AF37" s="7"/>
      <c r="AG37" s="7"/>
      <c r="AH37" s="7"/>
      <c r="AI37" s="7"/>
      <c r="AJ37" s="7"/>
      <c r="AK37" s="7"/>
      <c r="BZ37" s="4"/>
      <c r="CA37" t="s">
        <v>859</v>
      </c>
      <c r="CC37" s="7" t="s">
        <v>615</v>
      </c>
      <c r="CD37" s="7">
        <v>0.61806784163559292</v>
      </c>
      <c r="CE37" s="7" t="s">
        <v>618</v>
      </c>
      <c r="CF37" s="7">
        <v>0.30640301142176868</v>
      </c>
      <c r="CH37" s="7"/>
      <c r="CJ37" s="7"/>
      <c r="CK37" s="7">
        <f t="shared" si="0"/>
        <v>60</v>
      </c>
    </row>
    <row r="38" spans="1:90" x14ac:dyDescent="0.3">
      <c r="A38" s="43">
        <v>64</v>
      </c>
      <c r="B38" s="23" t="s">
        <v>860</v>
      </c>
      <c r="C38" s="54"/>
      <c r="D38" s="54" t="s">
        <v>831</v>
      </c>
      <c r="E38" s="23" t="s">
        <v>614</v>
      </c>
      <c r="F38" s="54"/>
      <c r="G38" s="23" t="s">
        <v>923</v>
      </c>
      <c r="J38" s="54" t="s">
        <v>9</v>
      </c>
      <c r="K38" s="55">
        <v>7.5869999999999997</v>
      </c>
      <c r="L38" s="24" t="s">
        <v>834</v>
      </c>
      <c r="M38" s="24" t="s">
        <v>618</v>
      </c>
      <c r="N38" s="7"/>
      <c r="U38" s="4">
        <v>34079.199999999997</v>
      </c>
      <c r="V38" s="4">
        <v>6.0750799999999998</v>
      </c>
      <c r="AD38" s="7"/>
      <c r="AE38" s="7"/>
      <c r="AF38" s="7"/>
      <c r="AG38" s="7"/>
      <c r="AH38" s="7"/>
      <c r="AI38" s="7"/>
      <c r="AJ38" s="7"/>
      <c r="AK38" s="7"/>
      <c r="BZ38" s="4"/>
      <c r="CA38" t="s">
        <v>902</v>
      </c>
      <c r="CC38" s="7" t="s">
        <v>618</v>
      </c>
      <c r="CD38" s="7">
        <v>0.52443027309209178</v>
      </c>
      <c r="CE38" s="7" t="s">
        <v>615</v>
      </c>
      <c r="CF38" s="7">
        <v>0.47556972690790822</v>
      </c>
      <c r="CH38" s="7"/>
      <c r="CJ38" s="7"/>
      <c r="CK38" s="7">
        <f t="shared" si="0"/>
        <v>61</v>
      </c>
      <c r="CL38" t="s">
        <v>923</v>
      </c>
    </row>
    <row r="39" spans="1:90" hidden="1" x14ac:dyDescent="0.3">
      <c r="A39" s="43">
        <v>27</v>
      </c>
      <c r="B39" s="42" t="s">
        <v>924</v>
      </c>
      <c r="D39" s="23" t="s">
        <v>831</v>
      </c>
      <c r="E39" s="23" t="s">
        <v>617</v>
      </c>
      <c r="G39" s="42" t="s">
        <v>925</v>
      </c>
      <c r="J39" s="23" t="s">
        <v>9</v>
      </c>
      <c r="K39" s="58">
        <v>17.5</v>
      </c>
      <c r="L39" s="24" t="s">
        <v>834</v>
      </c>
      <c r="M39" s="24" t="s">
        <v>681</v>
      </c>
      <c r="U39" s="59"/>
      <c r="V39" s="59"/>
      <c r="W39" s="59"/>
      <c r="AB39" s="59"/>
      <c r="AC39" s="59"/>
      <c r="AP39" s="59"/>
      <c r="AQ39" s="59">
        <v>875</v>
      </c>
      <c r="BZ39" s="4"/>
      <c r="CA39" t="s">
        <v>926</v>
      </c>
      <c r="CC39" s="7" t="s">
        <v>681</v>
      </c>
      <c r="CD39" s="7">
        <v>1</v>
      </c>
      <c r="CF39" s="7"/>
      <c r="CH39" s="7"/>
      <c r="CJ39" s="7"/>
      <c r="CK39" s="7">
        <f t="shared" si="0"/>
        <v>62</v>
      </c>
    </row>
    <row r="40" spans="1:90" hidden="1" x14ac:dyDescent="0.3">
      <c r="A40" s="43">
        <v>64</v>
      </c>
      <c r="B40" s="23" t="s">
        <v>873</v>
      </c>
      <c r="C40" s="54"/>
      <c r="D40" s="54" t="s">
        <v>831</v>
      </c>
      <c r="E40" s="23" t="s">
        <v>659</v>
      </c>
      <c r="F40" s="54"/>
      <c r="G40" s="23" t="s">
        <v>927</v>
      </c>
      <c r="J40" s="54" t="s">
        <v>9</v>
      </c>
      <c r="K40" s="55">
        <v>1.2</v>
      </c>
      <c r="L40" s="24" t="s">
        <v>834</v>
      </c>
      <c r="M40" s="24" t="s">
        <v>639</v>
      </c>
      <c r="N40" s="7"/>
      <c r="U40" s="4">
        <v>6959.9999999999991</v>
      </c>
      <c r="V40" s="4">
        <v>1.56</v>
      </c>
      <c r="W40" s="4">
        <v>124.8</v>
      </c>
      <c r="AB40" s="4">
        <v>20040</v>
      </c>
      <c r="AC40" s="4">
        <v>53760</v>
      </c>
      <c r="AD40" s="7"/>
      <c r="AE40" s="7"/>
      <c r="AF40" s="7"/>
      <c r="AG40" s="7"/>
      <c r="AH40" s="7"/>
      <c r="AI40" s="7"/>
      <c r="AJ40" s="7"/>
      <c r="AK40" s="7"/>
      <c r="BZ40" s="4"/>
      <c r="CA40" t="s">
        <v>842</v>
      </c>
      <c r="CC40" s="7" t="s">
        <v>639</v>
      </c>
      <c r="CD40" s="7">
        <v>0.33904969785650191</v>
      </c>
      <c r="CE40" s="7" t="s">
        <v>621</v>
      </c>
      <c r="CF40" s="7">
        <v>0.22978324170522499</v>
      </c>
      <c r="CH40" s="7"/>
      <c r="CJ40" s="7"/>
      <c r="CK40" s="7">
        <f t="shared" si="0"/>
        <v>58</v>
      </c>
    </row>
    <row r="41" spans="1:90" x14ac:dyDescent="0.3">
      <c r="A41" s="43" t="s">
        <v>928</v>
      </c>
      <c r="B41" s="42" t="s">
        <v>860</v>
      </c>
      <c r="D41" s="23" t="s">
        <v>831</v>
      </c>
      <c r="E41" s="23" t="s">
        <v>668</v>
      </c>
      <c r="G41" s="42" t="s">
        <v>929</v>
      </c>
      <c r="H41" s="23" t="s">
        <v>930</v>
      </c>
      <c r="J41" s="23" t="s">
        <v>9</v>
      </c>
      <c r="K41" s="58">
        <v>68.2</v>
      </c>
      <c r="L41" s="24" t="s">
        <v>834</v>
      </c>
      <c r="M41" s="24" t="s">
        <v>639</v>
      </c>
      <c r="U41" s="59"/>
      <c r="V41" s="59"/>
      <c r="W41" s="59">
        <v>613.80000000000007</v>
      </c>
      <c r="AB41" s="60">
        <v>682000</v>
      </c>
      <c r="AC41" s="60">
        <v>3546400</v>
      </c>
      <c r="AP41" s="59"/>
      <c r="AQ41" s="59">
        <v>27.28</v>
      </c>
      <c r="BZ41" s="4">
        <v>1000000</v>
      </c>
      <c r="CA41" t="s">
        <v>931</v>
      </c>
      <c r="CC41" s="7" t="s">
        <v>639</v>
      </c>
      <c r="CD41" s="7">
        <v>0.8039478508517397</v>
      </c>
      <c r="CF41" s="7"/>
      <c r="CH41" s="7"/>
      <c r="CJ41" s="7"/>
      <c r="CK41" s="7">
        <f t="shared" si="0"/>
        <v>59</v>
      </c>
    </row>
    <row r="42" spans="1:90" hidden="1" x14ac:dyDescent="0.3">
      <c r="A42" s="43" t="s">
        <v>932</v>
      </c>
      <c r="B42" s="23" t="s">
        <v>881</v>
      </c>
      <c r="C42" s="54"/>
      <c r="D42" s="54" t="s">
        <v>831</v>
      </c>
      <c r="E42" s="23" t="s">
        <v>653</v>
      </c>
      <c r="F42" s="54"/>
      <c r="G42" s="23" t="s">
        <v>933</v>
      </c>
      <c r="H42" s="23" t="s">
        <v>880</v>
      </c>
      <c r="J42" s="54" t="s">
        <v>9</v>
      </c>
      <c r="K42" s="55">
        <v>7.6260488020455179</v>
      </c>
      <c r="L42" s="24" t="s">
        <v>834</v>
      </c>
      <c r="M42" s="24" t="s">
        <v>615</v>
      </c>
      <c r="N42" s="7"/>
      <c r="U42" s="4">
        <v>150991</v>
      </c>
      <c r="AD42" s="7"/>
      <c r="AE42" s="7"/>
      <c r="AF42" s="7"/>
      <c r="AG42" s="7"/>
      <c r="AH42" s="7"/>
      <c r="AI42" s="7"/>
      <c r="AJ42" s="7"/>
      <c r="AK42" s="7"/>
      <c r="BZ42" s="4">
        <v>1030000</v>
      </c>
      <c r="CA42" t="s">
        <v>934</v>
      </c>
      <c r="CC42" s="7" t="s">
        <v>615</v>
      </c>
      <c r="CD42" s="7">
        <v>1</v>
      </c>
      <c r="CF42" s="7"/>
      <c r="CH42" s="7"/>
      <c r="CJ42" s="7"/>
      <c r="CK42" s="7">
        <f t="shared" si="0"/>
        <v>62</v>
      </c>
      <c r="CL42" t="s">
        <v>933</v>
      </c>
    </row>
    <row r="43" spans="1:90" hidden="1" x14ac:dyDescent="0.3">
      <c r="A43" s="43">
        <v>65</v>
      </c>
      <c r="B43" s="56" t="s">
        <v>868</v>
      </c>
      <c r="D43" s="23" t="s">
        <v>831</v>
      </c>
      <c r="E43" s="23" t="s">
        <v>798</v>
      </c>
      <c r="G43" s="23" t="s">
        <v>935</v>
      </c>
      <c r="H43" s="57" t="s">
        <v>831</v>
      </c>
      <c r="I43" s="57"/>
      <c r="J43" s="23" t="s">
        <v>9</v>
      </c>
      <c r="K43" s="47">
        <v>1.75</v>
      </c>
      <c r="L43" s="24" t="s">
        <v>834</v>
      </c>
      <c r="M43" s="24" t="s">
        <v>624</v>
      </c>
      <c r="U43" s="4">
        <v>5862.5000000000009</v>
      </c>
      <c r="X43" s="4">
        <v>8225</v>
      </c>
      <c r="BZ43" s="4"/>
      <c r="CA43" t="s">
        <v>936</v>
      </c>
      <c r="CC43" s="7" t="s">
        <v>624</v>
      </c>
      <c r="CD43" s="7">
        <v>0.75761203308867908</v>
      </c>
      <c r="CE43" s="7" t="s">
        <v>615</v>
      </c>
      <c r="CF43" s="7">
        <v>0.242387966911321</v>
      </c>
      <c r="CH43" s="7"/>
      <c r="CJ43" s="7"/>
      <c r="CK43" s="7">
        <f t="shared" si="0"/>
        <v>61</v>
      </c>
    </row>
    <row r="44" spans="1:90" hidden="1" x14ac:dyDescent="0.3">
      <c r="A44" s="43">
        <v>64</v>
      </c>
      <c r="B44" s="23" t="s">
        <v>921</v>
      </c>
      <c r="C44" s="54"/>
      <c r="D44" s="54" t="s">
        <v>831</v>
      </c>
      <c r="E44" s="23" t="s">
        <v>659</v>
      </c>
      <c r="F44" s="54"/>
      <c r="G44" s="23" t="s">
        <v>937</v>
      </c>
      <c r="J44" s="54" t="s">
        <v>9</v>
      </c>
      <c r="K44" s="55">
        <v>1.88</v>
      </c>
      <c r="L44" s="24" t="s">
        <v>834</v>
      </c>
      <c r="M44" s="24" t="s">
        <v>639</v>
      </c>
      <c r="N44" s="7"/>
      <c r="U44" s="4">
        <v>8836</v>
      </c>
      <c r="AC44" s="4">
        <v>53767.999999999993</v>
      </c>
      <c r="AD44" s="7"/>
      <c r="AE44" s="7"/>
      <c r="AF44" s="7"/>
      <c r="AG44" s="7"/>
      <c r="AH44" s="7"/>
      <c r="AI44" s="7"/>
      <c r="AJ44" s="7"/>
      <c r="AK44" s="7"/>
      <c r="BZ44" s="4"/>
      <c r="CA44" t="s">
        <v>885</v>
      </c>
      <c r="CC44" s="7" t="s">
        <v>639</v>
      </c>
      <c r="CD44" s="7">
        <v>0.67623149529944393</v>
      </c>
      <c r="CE44" s="7" t="s">
        <v>615</v>
      </c>
      <c r="CF44" s="7">
        <v>0.32376850470055613</v>
      </c>
      <c r="CH44" s="7"/>
      <c r="CJ44" s="7"/>
      <c r="CK44" s="7">
        <f t="shared" si="0"/>
        <v>61</v>
      </c>
    </row>
    <row r="45" spans="1:90" hidden="1" x14ac:dyDescent="0.3">
      <c r="A45" s="43" t="s">
        <v>938</v>
      </c>
      <c r="B45" s="23" t="s">
        <v>900</v>
      </c>
      <c r="D45" s="23" t="s">
        <v>831</v>
      </c>
      <c r="E45" s="23" t="s">
        <v>605</v>
      </c>
      <c r="G45" s="23" t="s">
        <v>939</v>
      </c>
      <c r="J45" s="23" t="s">
        <v>9</v>
      </c>
      <c r="K45" s="47">
        <v>2203.6</v>
      </c>
      <c r="L45" s="24" t="s">
        <v>834</v>
      </c>
      <c r="M45" s="24" t="s">
        <v>615</v>
      </c>
      <c r="U45" s="4">
        <v>7271879.9999999991</v>
      </c>
      <c r="AA45" s="107">
        <v>220360</v>
      </c>
      <c r="AD45" s="4">
        <v>308.50400000000002</v>
      </c>
      <c r="BZ45" s="4">
        <v>50000000</v>
      </c>
      <c r="CA45" t="s">
        <v>940</v>
      </c>
      <c r="CC45" s="7" t="s">
        <v>615</v>
      </c>
      <c r="CD45" s="7">
        <v>0.88844504644267608</v>
      </c>
      <c r="CF45" s="7"/>
      <c r="CH45" s="7"/>
      <c r="CJ45" s="7"/>
      <c r="CK45" s="7">
        <f t="shared" si="0"/>
        <v>60</v>
      </c>
    </row>
    <row r="46" spans="1:90" hidden="1" x14ac:dyDescent="0.3">
      <c r="A46" s="24" t="s">
        <v>941</v>
      </c>
      <c r="B46" s="23" t="s">
        <v>921</v>
      </c>
      <c r="C46" s="23" t="s">
        <v>942</v>
      </c>
      <c r="D46" s="23" t="s">
        <v>831</v>
      </c>
      <c r="E46" s="23" t="s">
        <v>641</v>
      </c>
      <c r="G46" s="23" t="s">
        <v>943</v>
      </c>
      <c r="H46" s="23" t="s">
        <v>944</v>
      </c>
      <c r="J46" s="54" t="s">
        <v>8</v>
      </c>
      <c r="K46" s="47">
        <v>495</v>
      </c>
      <c r="L46" s="57" t="s">
        <v>834</v>
      </c>
      <c r="M46" s="24" t="s">
        <v>609</v>
      </c>
      <c r="N46" s="7"/>
      <c r="O46" s="7"/>
      <c r="Q46" s="4">
        <v>6039000</v>
      </c>
      <c r="R46" s="4">
        <v>5643</v>
      </c>
      <c r="S46" s="4">
        <v>12919500</v>
      </c>
      <c r="U46" s="4">
        <v>22225.5</v>
      </c>
      <c r="X46" s="4">
        <v>20542.5</v>
      </c>
      <c r="AB46" s="4">
        <v>693</v>
      </c>
      <c r="AL46" s="61"/>
      <c r="AN46" s="4">
        <v>17077.5</v>
      </c>
      <c r="AP46" s="4">
        <v>7177.5</v>
      </c>
      <c r="AV46" s="4">
        <v>1945350</v>
      </c>
      <c r="BC46" s="4">
        <v>1034550</v>
      </c>
      <c r="BD46" s="4">
        <v>110105.6930098486</v>
      </c>
      <c r="BE46" s="4">
        <v>189868.04979692839</v>
      </c>
      <c r="BF46" s="4">
        <v>17813.27419313644</v>
      </c>
      <c r="BG46" s="4">
        <v>61505.302983315749</v>
      </c>
      <c r="BH46" s="4">
        <v>6186.1109032402892</v>
      </c>
      <c r="BJ46" s="4">
        <v>6223.7258854016691</v>
      </c>
      <c r="BL46" s="4">
        <v>6250.7285231378946</v>
      </c>
      <c r="BR46" s="4">
        <v>22595.602110370852</v>
      </c>
      <c r="BT46" s="4">
        <v>3257100</v>
      </c>
      <c r="BX46" s="4">
        <v>92070</v>
      </c>
      <c r="BY46" s="7"/>
      <c r="BZ46" s="4"/>
      <c r="CA46" t="s">
        <v>945</v>
      </c>
      <c r="CC46" s="7" t="s">
        <v>609</v>
      </c>
      <c r="CD46" s="7">
        <v>0.60664488676382344</v>
      </c>
      <c r="CF46" s="7"/>
      <c r="CH46" s="7"/>
      <c r="CJ46" s="7"/>
      <c r="CK46" s="7">
        <f t="shared" si="0"/>
        <v>43</v>
      </c>
    </row>
    <row r="47" spans="1:90" hidden="1" x14ac:dyDescent="0.3">
      <c r="A47" s="43" t="s">
        <v>932</v>
      </c>
      <c r="B47" s="23" t="s">
        <v>868</v>
      </c>
      <c r="C47" s="54"/>
      <c r="D47" s="54" t="s">
        <v>831</v>
      </c>
      <c r="E47" s="23" t="s">
        <v>605</v>
      </c>
      <c r="F47" s="54"/>
      <c r="G47" s="23" t="s">
        <v>946</v>
      </c>
      <c r="H47" s="23" t="s">
        <v>930</v>
      </c>
      <c r="J47" s="54" t="s">
        <v>9</v>
      </c>
      <c r="K47" s="55">
        <v>722</v>
      </c>
      <c r="L47" s="24" t="s">
        <v>834</v>
      </c>
      <c r="M47" s="24" t="s">
        <v>615</v>
      </c>
      <c r="N47" s="7"/>
      <c r="U47" s="4">
        <v>3379400</v>
      </c>
      <c r="V47" s="4">
        <v>76.5</v>
      </c>
      <c r="AA47" s="107">
        <v>83720</v>
      </c>
      <c r="AD47" s="4">
        <v>146.19999999999999</v>
      </c>
      <c r="AE47" s="7"/>
      <c r="AF47" s="7"/>
      <c r="AG47" s="7"/>
      <c r="AH47" s="7"/>
      <c r="AI47" s="7"/>
      <c r="AJ47" s="7"/>
      <c r="AK47" s="7"/>
      <c r="BZ47" s="4">
        <v>24000000</v>
      </c>
      <c r="CA47" t="s">
        <v>915</v>
      </c>
      <c r="CC47" s="7" t="s">
        <v>615</v>
      </c>
      <c r="CD47" s="7">
        <v>0.80227384235736887</v>
      </c>
      <c r="CF47" s="7"/>
      <c r="CH47" s="7"/>
      <c r="CJ47" s="7"/>
      <c r="CK47" s="7">
        <f t="shared" si="0"/>
        <v>59</v>
      </c>
    </row>
    <row r="48" spans="1:90" hidden="1" x14ac:dyDescent="0.3">
      <c r="A48" s="43">
        <v>64</v>
      </c>
      <c r="B48" s="23" t="s">
        <v>900</v>
      </c>
      <c r="C48" s="54"/>
      <c r="D48" s="54" t="s">
        <v>831</v>
      </c>
      <c r="E48" s="23" t="s">
        <v>605</v>
      </c>
      <c r="F48" s="54"/>
      <c r="G48" s="23" t="s">
        <v>947</v>
      </c>
      <c r="J48" s="54" t="s">
        <v>9</v>
      </c>
      <c r="K48" s="55">
        <v>2203.556</v>
      </c>
      <c r="L48" s="24" t="s">
        <v>834</v>
      </c>
      <c r="M48" s="24" t="s">
        <v>615</v>
      </c>
      <c r="N48" s="7"/>
      <c r="U48" s="4">
        <v>7233095.9999999991</v>
      </c>
      <c r="V48" s="4">
        <v>88.142240000000001</v>
      </c>
      <c r="AA48" s="107">
        <v>162101.42000000001</v>
      </c>
      <c r="AD48" s="7"/>
      <c r="AE48" s="7"/>
      <c r="AF48" s="7"/>
      <c r="AG48" s="7"/>
      <c r="AH48" s="7"/>
      <c r="AI48" s="7"/>
      <c r="AJ48" s="7"/>
      <c r="AK48" s="7"/>
      <c r="BZ48" s="4"/>
      <c r="CA48" t="s">
        <v>948</v>
      </c>
      <c r="CC48" s="7" t="s">
        <v>615</v>
      </c>
      <c r="CD48" s="7">
        <v>0.86621627789291522</v>
      </c>
      <c r="CF48" s="7"/>
      <c r="CH48" s="7"/>
      <c r="CJ48" s="7"/>
      <c r="CK48" s="7">
        <f t="shared" si="0"/>
        <v>60</v>
      </c>
      <c r="CL48" t="s">
        <v>947</v>
      </c>
    </row>
    <row r="49" spans="1:89" hidden="1" x14ac:dyDescent="0.3">
      <c r="A49" s="43" t="s">
        <v>932</v>
      </c>
      <c r="B49" s="23" t="s">
        <v>949</v>
      </c>
      <c r="C49" s="54"/>
      <c r="D49" s="54" t="s">
        <v>831</v>
      </c>
      <c r="E49" s="23" t="s">
        <v>659</v>
      </c>
      <c r="F49" s="54"/>
      <c r="G49" s="23" t="s">
        <v>950</v>
      </c>
      <c r="H49" s="23" t="s">
        <v>880</v>
      </c>
      <c r="J49" s="54" t="s">
        <v>9</v>
      </c>
      <c r="K49" s="55">
        <v>1</v>
      </c>
      <c r="L49" s="24" t="s">
        <v>834</v>
      </c>
      <c r="M49" s="24" t="s">
        <v>618</v>
      </c>
      <c r="N49" s="7"/>
      <c r="U49" s="4">
        <v>8800</v>
      </c>
      <c r="V49" s="4">
        <v>33</v>
      </c>
      <c r="W49" s="4">
        <v>31</v>
      </c>
      <c r="AC49" s="4">
        <v>78600</v>
      </c>
      <c r="AD49" s="7"/>
      <c r="AE49" s="7"/>
      <c r="AF49" s="7"/>
      <c r="AG49" s="7"/>
      <c r="AH49" s="7"/>
      <c r="AI49" s="7"/>
      <c r="AJ49" s="7"/>
      <c r="AK49" s="7"/>
      <c r="BZ49" s="4">
        <v>200000</v>
      </c>
      <c r="CA49" t="s">
        <v>951</v>
      </c>
      <c r="CC49" s="7" t="s">
        <v>618</v>
      </c>
      <c r="CD49" s="7">
        <v>0.83999588140515558</v>
      </c>
      <c r="CF49" s="7"/>
      <c r="CH49" s="7"/>
      <c r="CJ49" s="7"/>
      <c r="CK49" s="7">
        <f t="shared" si="0"/>
        <v>59</v>
      </c>
    </row>
    <row r="50" spans="1:89" hidden="1" x14ac:dyDescent="0.3">
      <c r="A50" s="43" t="s">
        <v>952</v>
      </c>
      <c r="B50" s="23" t="s">
        <v>949</v>
      </c>
      <c r="D50" s="23" t="s">
        <v>831</v>
      </c>
      <c r="E50" s="23" t="s">
        <v>953</v>
      </c>
      <c r="G50" s="53" t="s">
        <v>954</v>
      </c>
      <c r="H50" s="23" t="s">
        <v>880</v>
      </c>
      <c r="J50" s="23" t="s">
        <v>9</v>
      </c>
      <c r="K50" s="47">
        <v>216</v>
      </c>
      <c r="L50" s="24" t="s">
        <v>834</v>
      </c>
      <c r="M50" s="24" t="s">
        <v>603</v>
      </c>
      <c r="Q50" s="4">
        <v>66075892.847167082</v>
      </c>
      <c r="BZ50" s="4">
        <v>5000000</v>
      </c>
      <c r="CA50" t="s">
        <v>955</v>
      </c>
      <c r="CK50" s="7">
        <f t="shared" si="0"/>
        <v>62</v>
      </c>
    </row>
    <row r="51" spans="1:89" hidden="1" x14ac:dyDescent="0.3">
      <c r="A51" s="43">
        <v>64</v>
      </c>
      <c r="B51" s="23" t="s">
        <v>949</v>
      </c>
      <c r="C51" s="54"/>
      <c r="D51" s="54" t="s">
        <v>831</v>
      </c>
      <c r="E51" s="23" t="s">
        <v>659</v>
      </c>
      <c r="F51" s="54"/>
      <c r="G51" s="23" t="s">
        <v>956</v>
      </c>
      <c r="J51" s="54" t="s">
        <v>9</v>
      </c>
      <c r="K51" s="55">
        <v>0.94</v>
      </c>
      <c r="L51" s="24" t="s">
        <v>834</v>
      </c>
      <c r="M51" s="24" t="s">
        <v>618</v>
      </c>
      <c r="N51" s="7"/>
      <c r="U51" s="4">
        <v>12032</v>
      </c>
      <c r="V51" s="4">
        <v>6.9371999999999998</v>
      </c>
      <c r="W51" s="4">
        <v>0.92119999999999991</v>
      </c>
      <c r="AC51" s="4">
        <v>8178</v>
      </c>
      <c r="AD51" s="7"/>
      <c r="AE51" s="7"/>
      <c r="AF51" s="7"/>
      <c r="AG51" s="7"/>
      <c r="AH51" s="7"/>
      <c r="AI51" s="7"/>
      <c r="AJ51" s="7"/>
      <c r="AK51" s="7"/>
      <c r="BZ51" s="4"/>
      <c r="CA51" t="s">
        <v>839</v>
      </c>
      <c r="CC51" s="7" t="s">
        <v>618</v>
      </c>
      <c r="CD51" s="7">
        <v>0.74187372090241566</v>
      </c>
      <c r="CE51" s="7" t="s">
        <v>615</v>
      </c>
      <c r="CF51" s="7">
        <v>0.2080044627557123</v>
      </c>
      <c r="CH51" s="7"/>
      <c r="CJ51" s="7"/>
      <c r="CK51" s="7">
        <f t="shared" ref="CK51:CK114" si="1">COUNTBLANK(N51:BX51)</f>
        <v>59</v>
      </c>
    </row>
    <row r="52" spans="1:89" hidden="1" x14ac:dyDescent="0.3">
      <c r="A52" s="43" t="s">
        <v>932</v>
      </c>
      <c r="B52" s="23" t="s">
        <v>949</v>
      </c>
      <c r="C52" s="54"/>
      <c r="D52" s="54" t="s">
        <v>831</v>
      </c>
      <c r="E52" s="23" t="s">
        <v>659</v>
      </c>
      <c r="F52" s="54"/>
      <c r="G52" s="23" t="s">
        <v>957</v>
      </c>
      <c r="H52" s="23" t="s">
        <v>930</v>
      </c>
      <c r="J52" s="54" t="s">
        <v>9</v>
      </c>
      <c r="K52" s="55">
        <v>0.3</v>
      </c>
      <c r="L52" s="24" t="s">
        <v>834</v>
      </c>
      <c r="M52" s="24" t="s">
        <v>615</v>
      </c>
      <c r="N52" s="7"/>
      <c r="U52" s="4">
        <v>20460</v>
      </c>
      <c r="V52" s="4">
        <v>1.0349999999999999</v>
      </c>
      <c r="AC52" s="4">
        <v>6389.9999999999991</v>
      </c>
      <c r="AD52" s="7"/>
      <c r="AE52" s="7"/>
      <c r="AF52" s="7"/>
      <c r="AG52" s="7"/>
      <c r="AH52" s="7"/>
      <c r="AI52" s="7"/>
      <c r="AJ52" s="7"/>
      <c r="AK52" s="7"/>
      <c r="BZ52" s="4">
        <v>750000</v>
      </c>
      <c r="CA52" t="s">
        <v>958</v>
      </c>
      <c r="CC52" s="7" t="s">
        <v>615</v>
      </c>
      <c r="CD52" s="7">
        <v>0.70416228496842947</v>
      </c>
      <c r="CE52" s="7" t="s">
        <v>618</v>
      </c>
      <c r="CF52" s="7">
        <v>0.22035272385709931</v>
      </c>
      <c r="CH52" s="7"/>
      <c r="CJ52" s="7"/>
      <c r="CK52" s="7">
        <f t="shared" si="1"/>
        <v>60</v>
      </c>
    </row>
    <row r="53" spans="1:89" hidden="1" x14ac:dyDescent="0.3">
      <c r="A53" s="43">
        <v>64</v>
      </c>
      <c r="B53" s="23" t="s">
        <v>949</v>
      </c>
      <c r="C53" s="54"/>
      <c r="D53" s="54" t="s">
        <v>831</v>
      </c>
      <c r="E53" s="23" t="s">
        <v>659</v>
      </c>
      <c r="F53" s="54"/>
      <c r="G53" s="23" t="s">
        <v>959</v>
      </c>
      <c r="J53" s="54" t="s">
        <v>9</v>
      </c>
      <c r="K53" s="55">
        <v>2.1</v>
      </c>
      <c r="L53" s="24" t="s">
        <v>834</v>
      </c>
      <c r="M53" s="24" t="s">
        <v>639</v>
      </c>
      <c r="N53" s="7"/>
      <c r="U53" s="4">
        <v>7140</v>
      </c>
      <c r="V53" s="4">
        <v>0.63</v>
      </c>
      <c r="W53" s="4">
        <v>41.37</v>
      </c>
      <c r="AB53" s="4">
        <v>630</v>
      </c>
      <c r="AC53" s="4">
        <v>57540.000000000007</v>
      </c>
      <c r="AD53" s="7"/>
      <c r="AE53" s="7"/>
      <c r="AF53" s="7"/>
      <c r="AG53" s="7"/>
      <c r="AH53" s="7"/>
      <c r="AI53" s="7"/>
      <c r="AJ53" s="7"/>
      <c r="AK53" s="7"/>
      <c r="BZ53" s="4"/>
      <c r="CA53" t="s">
        <v>842</v>
      </c>
      <c r="CC53" s="7" t="s">
        <v>639</v>
      </c>
      <c r="CD53" s="7">
        <v>0.56190355910392642</v>
      </c>
      <c r="CE53" s="7" t="s">
        <v>615</v>
      </c>
      <c r="CF53" s="7">
        <v>0.20314096809538279</v>
      </c>
      <c r="CH53" s="7"/>
      <c r="CJ53" s="7"/>
      <c r="CK53" s="7">
        <f t="shared" si="1"/>
        <v>58</v>
      </c>
    </row>
    <row r="54" spans="1:89" hidden="1" x14ac:dyDescent="0.3">
      <c r="A54" s="43">
        <v>64</v>
      </c>
      <c r="B54" s="23" t="s">
        <v>949</v>
      </c>
      <c r="C54" s="54"/>
      <c r="D54" s="54" t="s">
        <v>831</v>
      </c>
      <c r="E54" s="23" t="s">
        <v>659</v>
      </c>
      <c r="F54" s="54"/>
      <c r="G54" s="23" t="s">
        <v>960</v>
      </c>
      <c r="J54" s="54" t="s">
        <v>9</v>
      </c>
      <c r="K54" s="55">
        <v>7.6651009999999999</v>
      </c>
      <c r="L54" s="24" t="s">
        <v>834</v>
      </c>
      <c r="M54" s="24" t="s">
        <v>639</v>
      </c>
      <c r="N54" s="7"/>
      <c r="U54" s="4">
        <v>90232.844299999968</v>
      </c>
      <c r="V54" s="4">
        <v>7.5380689799999994</v>
      </c>
      <c r="W54" s="4">
        <v>251.04712269999999</v>
      </c>
      <c r="AC54" s="4">
        <v>364654.34970000002</v>
      </c>
      <c r="AD54" s="7"/>
      <c r="AE54" s="7"/>
      <c r="AF54" s="7"/>
      <c r="AG54" s="7"/>
      <c r="AH54" s="7"/>
      <c r="AI54" s="7"/>
      <c r="AJ54" s="7"/>
      <c r="AK54" s="7"/>
      <c r="BZ54" s="4"/>
      <c r="CA54" t="s">
        <v>839</v>
      </c>
      <c r="CC54" s="7" t="s">
        <v>639</v>
      </c>
      <c r="CD54" s="7">
        <v>0.43582932636659188</v>
      </c>
      <c r="CE54" s="7" t="s">
        <v>615</v>
      </c>
      <c r="CF54" s="7">
        <v>0.31420065035724237</v>
      </c>
      <c r="CH54" s="7"/>
      <c r="CJ54" s="7"/>
      <c r="CK54" s="7">
        <f t="shared" si="1"/>
        <v>59</v>
      </c>
    </row>
    <row r="55" spans="1:89" hidden="1" x14ac:dyDescent="0.3">
      <c r="A55" s="43">
        <v>64</v>
      </c>
      <c r="B55" s="23" t="s">
        <v>949</v>
      </c>
      <c r="C55" s="54"/>
      <c r="D55" s="54" t="s">
        <v>831</v>
      </c>
      <c r="E55" s="23" t="s">
        <v>650</v>
      </c>
      <c r="F55" s="54"/>
      <c r="G55" s="23" t="s">
        <v>961</v>
      </c>
      <c r="J55" s="54" t="s">
        <v>9</v>
      </c>
      <c r="K55" s="55">
        <v>0.45</v>
      </c>
      <c r="L55" s="24" t="s">
        <v>834</v>
      </c>
      <c r="M55" s="24" t="s">
        <v>615</v>
      </c>
      <c r="N55" s="7"/>
      <c r="U55" s="4">
        <v>4950.0000000000009</v>
      </c>
      <c r="W55" s="4">
        <v>3.15</v>
      </c>
      <c r="AD55" s="7"/>
      <c r="AE55" s="7"/>
      <c r="AF55" s="7"/>
      <c r="AG55" s="7"/>
      <c r="AH55" s="7"/>
      <c r="AI55" s="7"/>
      <c r="AJ55" s="7"/>
      <c r="AK55" s="7"/>
      <c r="BZ55" s="4"/>
      <c r="CA55" t="s">
        <v>899</v>
      </c>
      <c r="CC55" s="7" t="s">
        <v>615</v>
      </c>
      <c r="CD55" s="7">
        <v>0.94005526750056145</v>
      </c>
      <c r="CF55" s="7"/>
      <c r="CH55" s="7"/>
      <c r="CJ55" s="7"/>
      <c r="CK55" s="7">
        <f t="shared" si="1"/>
        <v>61</v>
      </c>
    </row>
    <row r="56" spans="1:89" hidden="1" x14ac:dyDescent="0.3">
      <c r="A56" s="43">
        <v>64</v>
      </c>
      <c r="B56" s="23" t="s">
        <v>905</v>
      </c>
      <c r="C56" s="54"/>
      <c r="D56" s="54" t="s">
        <v>831</v>
      </c>
      <c r="E56" s="23" t="s">
        <v>671</v>
      </c>
      <c r="F56" s="54"/>
      <c r="G56" s="23" t="s">
        <v>962</v>
      </c>
      <c r="J56" s="54" t="s">
        <v>9</v>
      </c>
      <c r="K56" s="55">
        <v>3.5</v>
      </c>
      <c r="L56" s="24" t="s">
        <v>834</v>
      </c>
      <c r="M56" s="24" t="s">
        <v>654</v>
      </c>
      <c r="N56" s="7"/>
      <c r="U56" s="4">
        <v>7350</v>
      </c>
      <c r="V56" s="4">
        <v>1.33</v>
      </c>
      <c r="AD56" s="7"/>
      <c r="AE56" s="7"/>
      <c r="AF56" s="7"/>
      <c r="AG56" s="7">
        <v>5.88</v>
      </c>
      <c r="AH56" s="7">
        <v>21.56</v>
      </c>
      <c r="AI56" s="7">
        <v>0.38500000000000001</v>
      </c>
      <c r="AJ56" s="7"/>
      <c r="AK56" s="7"/>
      <c r="BZ56" s="4"/>
      <c r="CA56" t="s">
        <v>963</v>
      </c>
      <c r="CC56" s="7" t="s">
        <v>654</v>
      </c>
      <c r="CD56" s="7">
        <v>0.59738084052552032</v>
      </c>
      <c r="CE56" s="7" t="s">
        <v>651</v>
      </c>
      <c r="CF56" s="7">
        <v>0.28480826571370799</v>
      </c>
      <c r="CH56" s="7"/>
      <c r="CJ56" s="7"/>
      <c r="CK56" s="7">
        <f t="shared" si="1"/>
        <v>58</v>
      </c>
    </row>
    <row r="57" spans="1:89" hidden="1" x14ac:dyDescent="0.3">
      <c r="A57" s="43">
        <v>64</v>
      </c>
      <c r="B57" s="23" t="s">
        <v>873</v>
      </c>
      <c r="C57" s="54"/>
      <c r="D57" s="54" t="s">
        <v>831</v>
      </c>
      <c r="E57" s="23" t="s">
        <v>659</v>
      </c>
      <c r="F57" s="54"/>
      <c r="G57" s="23" t="s">
        <v>964</v>
      </c>
      <c r="H57" s="23" t="s">
        <v>838</v>
      </c>
      <c r="J57" s="54" t="s">
        <v>9</v>
      </c>
      <c r="K57" s="55">
        <v>1.2</v>
      </c>
      <c r="L57" s="24" t="s">
        <v>834</v>
      </c>
      <c r="M57" s="24" t="s">
        <v>615</v>
      </c>
      <c r="N57" s="7"/>
      <c r="U57" s="4">
        <v>67200</v>
      </c>
      <c r="V57" s="4">
        <v>0.14399999999999999</v>
      </c>
      <c r="W57" s="4">
        <v>6.96</v>
      </c>
      <c r="AD57" s="7"/>
      <c r="AE57" s="7"/>
      <c r="AF57" s="7"/>
      <c r="AG57" s="7"/>
      <c r="AH57" s="7"/>
      <c r="AI57" s="7"/>
      <c r="AJ57" s="7"/>
      <c r="AK57" s="7"/>
      <c r="BZ57" s="4"/>
      <c r="CA57" t="s">
        <v>859</v>
      </c>
      <c r="CC57" s="7" t="s">
        <v>615</v>
      </c>
      <c r="CD57" s="7">
        <v>0.97691148852471033</v>
      </c>
      <c r="CF57" s="7"/>
      <c r="CH57" s="7"/>
      <c r="CJ57" s="7"/>
      <c r="CK57" s="7">
        <f t="shared" si="1"/>
        <v>60</v>
      </c>
    </row>
    <row r="58" spans="1:89" hidden="1" x14ac:dyDescent="0.3">
      <c r="A58" s="43">
        <v>64</v>
      </c>
      <c r="B58" s="23" t="s">
        <v>913</v>
      </c>
      <c r="C58" s="54"/>
      <c r="D58" s="54" t="s">
        <v>831</v>
      </c>
      <c r="E58" s="23" t="s">
        <v>659</v>
      </c>
      <c r="F58" s="54"/>
      <c r="G58" s="23" t="s">
        <v>965</v>
      </c>
      <c r="J58" s="54" t="s">
        <v>9</v>
      </c>
      <c r="K58" s="55">
        <v>0.51</v>
      </c>
      <c r="L58" s="24" t="s">
        <v>834</v>
      </c>
      <c r="M58" s="24" t="s">
        <v>639</v>
      </c>
      <c r="N58" s="7"/>
      <c r="U58" s="4">
        <v>11220</v>
      </c>
      <c r="W58" s="4">
        <v>52.02</v>
      </c>
      <c r="AB58" s="4">
        <v>2550</v>
      </c>
      <c r="AC58" s="4">
        <v>45900</v>
      </c>
      <c r="AD58" s="7"/>
      <c r="AE58" s="7"/>
      <c r="AF58" s="7"/>
      <c r="AG58" s="7"/>
      <c r="AH58" s="7"/>
      <c r="AI58" s="7"/>
      <c r="AJ58" s="7"/>
      <c r="AK58" s="7"/>
      <c r="BZ58" s="4"/>
      <c r="CA58" t="s">
        <v>966</v>
      </c>
      <c r="CC58" s="7" t="s">
        <v>639</v>
      </c>
      <c r="CD58" s="7">
        <v>0.47654972079643521</v>
      </c>
      <c r="CE58" s="7" t="s">
        <v>615</v>
      </c>
      <c r="CF58" s="7">
        <v>0.33938744430029888</v>
      </c>
      <c r="CH58" s="7"/>
      <c r="CJ58" s="7"/>
      <c r="CK58" s="7">
        <f t="shared" si="1"/>
        <v>59</v>
      </c>
    </row>
    <row r="59" spans="1:89" hidden="1" x14ac:dyDescent="0.3">
      <c r="A59" s="43">
        <v>64</v>
      </c>
      <c r="B59" s="23" t="s">
        <v>868</v>
      </c>
      <c r="C59" s="54"/>
      <c r="D59" s="54" t="s">
        <v>831</v>
      </c>
      <c r="E59" s="23" t="s">
        <v>659</v>
      </c>
      <c r="F59" s="54"/>
      <c r="G59" s="23" t="s">
        <v>967</v>
      </c>
      <c r="J59" s="54" t="s">
        <v>9</v>
      </c>
      <c r="K59" s="55">
        <v>10</v>
      </c>
      <c r="L59" s="24" t="s">
        <v>834</v>
      </c>
      <c r="M59" s="24" t="s">
        <v>615</v>
      </c>
      <c r="N59" s="7"/>
      <c r="U59" s="4">
        <v>440000</v>
      </c>
      <c r="V59" s="4">
        <v>22</v>
      </c>
      <c r="AC59" s="4">
        <v>550000</v>
      </c>
      <c r="AD59" s="7"/>
      <c r="AE59" s="7"/>
      <c r="AF59" s="7"/>
      <c r="AG59" s="7"/>
      <c r="AH59" s="7"/>
      <c r="AI59" s="7"/>
      <c r="AJ59" s="7"/>
      <c r="AK59" s="7"/>
      <c r="BZ59" s="4"/>
      <c r="CA59" t="s">
        <v>968</v>
      </c>
      <c r="CC59" s="7" t="s">
        <v>615</v>
      </c>
      <c r="CD59" s="7">
        <v>0.57525962928881302</v>
      </c>
      <c r="CE59" s="7" t="s">
        <v>639</v>
      </c>
      <c r="CF59" s="7">
        <v>0.2468121467069804</v>
      </c>
      <c r="CH59" s="7"/>
      <c r="CJ59" s="7"/>
      <c r="CK59" s="7">
        <f t="shared" si="1"/>
        <v>60</v>
      </c>
    </row>
    <row r="60" spans="1:89" hidden="1" x14ac:dyDescent="0.3">
      <c r="A60" s="43">
        <v>154</v>
      </c>
      <c r="B60" s="23" t="s">
        <v>868</v>
      </c>
      <c r="D60" s="23" t="s">
        <v>831</v>
      </c>
      <c r="E60" s="23" t="s">
        <v>659</v>
      </c>
      <c r="G60" s="23" t="s">
        <v>969</v>
      </c>
      <c r="J60" s="23" t="s">
        <v>9</v>
      </c>
      <c r="K60" s="47">
        <v>3.8</v>
      </c>
      <c r="L60" s="24" t="s">
        <v>834</v>
      </c>
      <c r="M60" s="24" t="s">
        <v>615</v>
      </c>
      <c r="U60" s="4">
        <v>102600</v>
      </c>
      <c r="V60" s="4">
        <v>9.6999999999999993</v>
      </c>
      <c r="W60" s="4">
        <v>388</v>
      </c>
      <c r="AB60" s="4">
        <v>19760</v>
      </c>
      <c r="AC60" s="4">
        <v>174800</v>
      </c>
      <c r="AE60" s="4">
        <v>30.4</v>
      </c>
      <c r="AF60" s="4">
        <v>148.19999999999999</v>
      </c>
      <c r="BZ60" s="4"/>
      <c r="CA60" t="s">
        <v>970</v>
      </c>
      <c r="CC60" s="7" t="s">
        <v>615</v>
      </c>
      <c r="CD60" s="7">
        <v>0.37796147951376641</v>
      </c>
      <c r="CE60" s="7" t="s">
        <v>618</v>
      </c>
      <c r="CF60" s="7">
        <v>0.2210460996923794</v>
      </c>
      <c r="CG60" s="7" t="s">
        <v>639</v>
      </c>
      <c r="CH60" s="7">
        <v>0.2210213499776994</v>
      </c>
      <c r="CJ60" s="7"/>
      <c r="CK60" s="7">
        <f t="shared" si="1"/>
        <v>56</v>
      </c>
    </row>
    <row r="61" spans="1:89" x14ac:dyDescent="0.3">
      <c r="A61" s="43" t="s">
        <v>890</v>
      </c>
      <c r="B61" s="23" t="s">
        <v>860</v>
      </c>
      <c r="D61" s="23" t="s">
        <v>831</v>
      </c>
      <c r="E61" s="23" t="s">
        <v>671</v>
      </c>
      <c r="G61" s="53" t="s">
        <v>971</v>
      </c>
      <c r="J61" s="23" t="s">
        <v>9</v>
      </c>
      <c r="K61" s="47">
        <v>0.53899999999999992</v>
      </c>
      <c r="L61" s="24" t="s">
        <v>834</v>
      </c>
      <c r="M61" s="24" t="s">
        <v>624</v>
      </c>
      <c r="U61" s="4">
        <v>215.6</v>
      </c>
      <c r="V61" s="4">
        <v>5.3899999999999998E-3</v>
      </c>
      <c r="X61" s="4">
        <v>5082</v>
      </c>
      <c r="Y61" s="4">
        <v>155.1</v>
      </c>
      <c r="AG61" s="4">
        <v>1.485E-2</v>
      </c>
      <c r="AH61" s="4">
        <v>3.4430000000000002E-2</v>
      </c>
      <c r="BX61" s="4"/>
      <c r="BZ61" s="4"/>
      <c r="CA61" t="s">
        <v>972</v>
      </c>
      <c r="CC61" s="7" t="s">
        <v>624</v>
      </c>
      <c r="CD61" s="7">
        <v>0.89491440856036786</v>
      </c>
      <c r="CF61" s="7"/>
      <c r="CH61" s="7"/>
      <c r="CJ61" s="7"/>
      <c r="CK61" s="7">
        <f t="shared" si="1"/>
        <v>57</v>
      </c>
    </row>
    <row r="62" spans="1:89" hidden="1" x14ac:dyDescent="0.3">
      <c r="A62" s="43" t="s">
        <v>843</v>
      </c>
      <c r="B62" s="23" t="s">
        <v>973</v>
      </c>
      <c r="D62" s="23" t="s">
        <v>831</v>
      </c>
      <c r="E62" s="23" t="s">
        <v>605</v>
      </c>
      <c r="G62" s="53" t="s">
        <v>974</v>
      </c>
      <c r="J62" s="23" t="s">
        <v>9</v>
      </c>
      <c r="K62" s="47">
        <v>40</v>
      </c>
      <c r="L62" s="24" t="s">
        <v>834</v>
      </c>
      <c r="M62" s="24" t="s">
        <v>615</v>
      </c>
      <c r="U62" s="4">
        <v>292000</v>
      </c>
      <c r="W62" s="4">
        <v>760</v>
      </c>
      <c r="AA62" s="107">
        <v>2360</v>
      </c>
      <c r="AD62" s="4">
        <v>4.5860816106226814</v>
      </c>
      <c r="BZ62" s="4"/>
      <c r="CA62" t="s">
        <v>846</v>
      </c>
      <c r="CC62" s="7" t="s">
        <v>615</v>
      </c>
      <c r="CD62" s="7">
        <v>0.77146858017814124</v>
      </c>
      <c r="CE62" s="7" t="s">
        <v>621</v>
      </c>
      <c r="CF62" s="7">
        <v>0.2012061579898507</v>
      </c>
      <c r="CH62" s="7"/>
      <c r="CJ62" s="7"/>
      <c r="CK62" s="7">
        <f t="shared" si="1"/>
        <v>59</v>
      </c>
    </row>
    <row r="63" spans="1:89" hidden="1" x14ac:dyDescent="0.3">
      <c r="A63" s="43" t="s">
        <v>932</v>
      </c>
      <c r="B63" s="23" t="s">
        <v>975</v>
      </c>
      <c r="C63" s="54"/>
      <c r="D63" s="54" t="s">
        <v>831</v>
      </c>
      <c r="E63" s="23" t="s">
        <v>659</v>
      </c>
      <c r="F63" s="54"/>
      <c r="G63" s="23" t="s">
        <v>976</v>
      </c>
      <c r="H63" s="23" t="s">
        <v>880</v>
      </c>
      <c r="J63" s="54" t="s">
        <v>9</v>
      </c>
      <c r="K63" s="55">
        <v>13</v>
      </c>
      <c r="L63" s="24" t="s">
        <v>834</v>
      </c>
      <c r="M63" s="24" t="s">
        <v>639</v>
      </c>
      <c r="N63" s="7"/>
      <c r="U63" s="4">
        <v>26000</v>
      </c>
      <c r="W63" s="4">
        <v>845</v>
      </c>
      <c r="AB63" s="4">
        <v>234000</v>
      </c>
      <c r="AC63" s="4">
        <v>728000</v>
      </c>
      <c r="AD63" s="7"/>
      <c r="AE63" s="7"/>
      <c r="AF63" s="7"/>
      <c r="AG63" s="7"/>
      <c r="AH63" s="7"/>
      <c r="AI63" s="7"/>
      <c r="AJ63" s="7"/>
      <c r="AK63" s="7"/>
      <c r="BZ63" s="4">
        <v>1800000</v>
      </c>
      <c r="CA63" t="s">
        <v>977</v>
      </c>
      <c r="CC63" s="7" t="s">
        <v>639</v>
      </c>
      <c r="CD63" s="7">
        <v>0.56712684365781707</v>
      </c>
      <c r="CF63" s="7"/>
      <c r="CH63" s="7"/>
      <c r="CJ63" s="7"/>
      <c r="CK63" s="7">
        <f t="shared" si="1"/>
        <v>59</v>
      </c>
    </row>
    <row r="64" spans="1:89" hidden="1" x14ac:dyDescent="0.3">
      <c r="A64" s="43">
        <v>64</v>
      </c>
      <c r="B64" s="23" t="s">
        <v>975</v>
      </c>
      <c r="C64" s="54"/>
      <c r="D64" s="54" t="s">
        <v>831</v>
      </c>
      <c r="E64" s="23" t="s">
        <v>659</v>
      </c>
      <c r="F64" s="54"/>
      <c r="G64" s="23" t="s">
        <v>978</v>
      </c>
      <c r="J64" s="54" t="s">
        <v>9</v>
      </c>
      <c r="K64" s="55">
        <v>7.2138999999999998</v>
      </c>
      <c r="L64" s="24" t="s">
        <v>834</v>
      </c>
      <c r="M64" s="24" t="s">
        <v>615</v>
      </c>
      <c r="N64" s="7"/>
      <c r="U64" s="4">
        <v>126243.25</v>
      </c>
      <c r="W64" s="4">
        <v>30.370519000000002</v>
      </c>
      <c r="AB64" s="4">
        <v>15149.19</v>
      </c>
      <c r="AC64" s="4">
        <v>58432.59</v>
      </c>
      <c r="AD64" s="7"/>
      <c r="AE64" s="7"/>
      <c r="AF64" s="7"/>
      <c r="AG64" s="7"/>
      <c r="AH64" s="7"/>
      <c r="AI64" s="7"/>
      <c r="AJ64" s="7"/>
      <c r="AK64" s="7"/>
      <c r="BZ64" s="4"/>
      <c r="CA64" t="s">
        <v>966</v>
      </c>
      <c r="CC64" s="7" t="s">
        <v>615</v>
      </c>
      <c r="CD64" s="7">
        <v>0.81697546571895518</v>
      </c>
      <c r="CF64" s="7"/>
      <c r="CH64" s="7"/>
      <c r="CJ64" s="7"/>
      <c r="CK64" s="7">
        <f t="shared" si="1"/>
        <v>59</v>
      </c>
    </row>
    <row r="65" spans="1:90" hidden="1" x14ac:dyDescent="0.3">
      <c r="A65" s="43">
        <v>64</v>
      </c>
      <c r="B65" s="23" t="s">
        <v>975</v>
      </c>
      <c r="C65" s="54"/>
      <c r="D65" s="54" t="s">
        <v>831</v>
      </c>
      <c r="E65" s="23" t="s">
        <v>659</v>
      </c>
      <c r="F65" s="54"/>
      <c r="G65" s="23" t="s">
        <v>979</v>
      </c>
      <c r="J65" s="54" t="s">
        <v>9</v>
      </c>
      <c r="K65" s="55">
        <v>12.3</v>
      </c>
      <c r="L65" s="24" t="s">
        <v>834</v>
      </c>
      <c r="M65" s="24" t="s">
        <v>615</v>
      </c>
      <c r="N65" s="7"/>
      <c r="U65" s="4">
        <v>180810</v>
      </c>
      <c r="W65" s="4">
        <v>319.8</v>
      </c>
      <c r="AB65" s="4">
        <v>77490</v>
      </c>
      <c r="AC65" s="4">
        <v>234930</v>
      </c>
      <c r="AD65" s="7"/>
      <c r="AE65" s="7"/>
      <c r="AF65" s="7"/>
      <c r="AG65" s="7"/>
      <c r="AH65" s="7"/>
      <c r="AI65" s="7"/>
      <c r="AJ65" s="7"/>
      <c r="AK65" s="7"/>
      <c r="BZ65" s="4"/>
      <c r="CA65" t="s">
        <v>966</v>
      </c>
      <c r="CC65" s="7" t="s">
        <v>615</v>
      </c>
      <c r="CD65" s="7">
        <v>0.5650295351237401</v>
      </c>
      <c r="CE65" s="7" t="s">
        <v>639</v>
      </c>
      <c r="CF65" s="7">
        <v>0.2519879663585059</v>
      </c>
      <c r="CH65" s="7"/>
      <c r="CJ65" s="7"/>
      <c r="CK65" s="7">
        <f t="shared" si="1"/>
        <v>59</v>
      </c>
    </row>
    <row r="66" spans="1:90" hidden="1" x14ac:dyDescent="0.3">
      <c r="A66" s="43">
        <v>64</v>
      </c>
      <c r="B66" s="23" t="s">
        <v>975</v>
      </c>
      <c r="C66" s="54"/>
      <c r="D66" s="54" t="s">
        <v>831</v>
      </c>
      <c r="E66" s="23" t="s">
        <v>659</v>
      </c>
      <c r="F66" s="54"/>
      <c r="G66" s="23" t="s">
        <v>980</v>
      </c>
      <c r="J66" s="54" t="s">
        <v>9</v>
      </c>
      <c r="K66" s="55">
        <v>3.3635000000000002</v>
      </c>
      <c r="L66" s="24" t="s">
        <v>834</v>
      </c>
      <c r="M66" s="24" t="s">
        <v>615</v>
      </c>
      <c r="N66" s="7"/>
      <c r="U66" s="4">
        <v>52806.95</v>
      </c>
      <c r="W66" s="4">
        <v>3.8007550000000001</v>
      </c>
      <c r="AB66" s="4">
        <v>16144.8</v>
      </c>
      <c r="AC66" s="4">
        <v>44734.55</v>
      </c>
      <c r="AD66" s="7"/>
      <c r="AE66" s="7"/>
      <c r="AF66" s="7"/>
      <c r="AG66" s="7"/>
      <c r="AH66" s="7"/>
      <c r="AI66" s="7"/>
      <c r="AJ66" s="7"/>
      <c r="AK66" s="7"/>
      <c r="BZ66" s="4"/>
      <c r="CA66" t="s">
        <v>966</v>
      </c>
      <c r="CC66" s="7" t="s">
        <v>615</v>
      </c>
      <c r="CD66" s="7">
        <v>0.71297794473806575</v>
      </c>
      <c r="CE66" s="7" t="s">
        <v>639</v>
      </c>
      <c r="CF66" s="7">
        <v>0.2073102156938024</v>
      </c>
      <c r="CH66" s="7"/>
      <c r="CJ66" s="7"/>
      <c r="CK66" s="7">
        <f t="shared" si="1"/>
        <v>59</v>
      </c>
    </row>
    <row r="67" spans="1:90" hidden="1" x14ac:dyDescent="0.3">
      <c r="A67" s="43">
        <v>64</v>
      </c>
      <c r="B67" s="23" t="s">
        <v>913</v>
      </c>
      <c r="C67" s="54"/>
      <c r="D67" s="54" t="s">
        <v>831</v>
      </c>
      <c r="E67" s="23" t="s">
        <v>605</v>
      </c>
      <c r="F67" s="54"/>
      <c r="G67" s="23" t="s">
        <v>981</v>
      </c>
      <c r="J67" s="54" t="s">
        <v>9</v>
      </c>
      <c r="K67" s="55">
        <v>200</v>
      </c>
      <c r="L67" s="24" t="s">
        <v>834</v>
      </c>
      <c r="M67" s="24" t="s">
        <v>615</v>
      </c>
      <c r="N67" s="7"/>
      <c r="U67" s="4">
        <v>800000</v>
      </c>
      <c r="AD67" s="7"/>
      <c r="AE67" s="7"/>
      <c r="AF67" s="7"/>
      <c r="AG67" s="7"/>
      <c r="AH67" s="7"/>
      <c r="AI67" s="7"/>
      <c r="AJ67" s="7"/>
      <c r="AK67" s="7"/>
      <c r="BZ67" s="4"/>
      <c r="CA67" t="s">
        <v>856</v>
      </c>
      <c r="CC67" s="7" t="s">
        <v>615</v>
      </c>
      <c r="CD67" s="7">
        <v>1</v>
      </c>
      <c r="CF67" s="7"/>
      <c r="CH67" s="7"/>
      <c r="CJ67" s="7"/>
      <c r="CK67" s="7">
        <f t="shared" si="1"/>
        <v>62</v>
      </c>
    </row>
    <row r="68" spans="1:90" x14ac:dyDescent="0.3">
      <c r="A68" s="43">
        <v>64</v>
      </c>
      <c r="B68" s="23" t="s">
        <v>860</v>
      </c>
      <c r="C68" s="54"/>
      <c r="D68" s="54" t="s">
        <v>831</v>
      </c>
      <c r="E68" s="23" t="s">
        <v>659</v>
      </c>
      <c r="F68" s="54"/>
      <c r="G68" s="23" t="s">
        <v>982</v>
      </c>
      <c r="J68" s="54" t="s">
        <v>9</v>
      </c>
      <c r="K68" s="55">
        <v>0.45</v>
      </c>
      <c r="L68" s="24" t="s">
        <v>834</v>
      </c>
      <c r="M68" s="24" t="s">
        <v>615</v>
      </c>
      <c r="N68" s="7"/>
      <c r="U68" s="4">
        <v>3375</v>
      </c>
      <c r="AD68" s="7"/>
      <c r="AE68" s="7"/>
      <c r="AF68" s="7"/>
      <c r="AG68" s="7"/>
      <c r="AH68" s="7"/>
      <c r="AI68" s="7"/>
      <c r="AJ68" s="7"/>
      <c r="AK68" s="7"/>
      <c r="BZ68" s="4"/>
      <c r="CA68" t="s">
        <v>856</v>
      </c>
      <c r="CC68" s="7" t="s">
        <v>615</v>
      </c>
      <c r="CD68" s="7">
        <v>1</v>
      </c>
      <c r="CF68" s="7"/>
      <c r="CH68" s="7"/>
      <c r="CJ68" s="7"/>
      <c r="CK68" s="7">
        <f t="shared" si="1"/>
        <v>62</v>
      </c>
    </row>
    <row r="69" spans="1:90" hidden="1" x14ac:dyDescent="0.3">
      <c r="A69" s="43">
        <v>64</v>
      </c>
      <c r="B69" s="23" t="s">
        <v>897</v>
      </c>
      <c r="C69" s="54"/>
      <c r="D69" s="54" t="s">
        <v>831</v>
      </c>
      <c r="E69" s="23" t="s">
        <v>650</v>
      </c>
      <c r="F69" s="54"/>
      <c r="G69" s="23" t="s">
        <v>983</v>
      </c>
      <c r="J69" s="54" t="s">
        <v>9</v>
      </c>
      <c r="K69" s="55">
        <v>1.3</v>
      </c>
      <c r="L69" s="24" t="s">
        <v>834</v>
      </c>
      <c r="M69" s="24" t="s">
        <v>615</v>
      </c>
      <c r="N69" s="7"/>
      <c r="U69" s="4">
        <v>21450</v>
      </c>
      <c r="AD69" s="7"/>
      <c r="AE69" s="7"/>
      <c r="AF69" s="7"/>
      <c r="AG69" s="7"/>
      <c r="AH69" s="7"/>
      <c r="AI69" s="7"/>
      <c r="AJ69" s="7"/>
      <c r="AK69" s="7"/>
      <c r="BZ69" s="4"/>
      <c r="CA69" t="s">
        <v>856</v>
      </c>
      <c r="CC69" s="7" t="s">
        <v>615</v>
      </c>
      <c r="CD69" s="7">
        <v>1</v>
      </c>
      <c r="CF69" s="7"/>
      <c r="CH69" s="7"/>
      <c r="CJ69" s="7"/>
      <c r="CK69" s="7">
        <f t="shared" si="1"/>
        <v>62</v>
      </c>
    </row>
    <row r="70" spans="1:90" hidden="1" x14ac:dyDescent="0.3">
      <c r="A70" s="43" t="s">
        <v>984</v>
      </c>
      <c r="B70" s="23" t="s">
        <v>868</v>
      </c>
      <c r="C70" s="23" t="s">
        <v>985</v>
      </c>
      <c r="D70" s="23" t="s">
        <v>831</v>
      </c>
      <c r="E70" s="23" t="s">
        <v>595</v>
      </c>
      <c r="G70" s="23" t="s">
        <v>986</v>
      </c>
      <c r="J70" s="54" t="s">
        <v>9</v>
      </c>
      <c r="K70" s="47">
        <v>181</v>
      </c>
      <c r="L70" s="57" t="s">
        <v>834</v>
      </c>
      <c r="M70" s="24" t="s">
        <v>618</v>
      </c>
      <c r="V70" s="4">
        <v>34.39</v>
      </c>
      <c r="BY70" s="62">
        <v>0.81799999999999995</v>
      </c>
      <c r="BZ70" s="4"/>
      <c r="CA70" t="s">
        <v>987</v>
      </c>
      <c r="CK70" s="7">
        <f t="shared" si="1"/>
        <v>62</v>
      </c>
      <c r="CL70" t="s">
        <v>986</v>
      </c>
    </row>
    <row r="71" spans="1:90" hidden="1" x14ac:dyDescent="0.3">
      <c r="A71" s="43">
        <v>64</v>
      </c>
      <c r="B71" s="23" t="s">
        <v>881</v>
      </c>
      <c r="C71" s="54"/>
      <c r="D71" s="54" t="s">
        <v>831</v>
      </c>
      <c r="E71" s="23" t="s">
        <v>650</v>
      </c>
      <c r="F71" s="54"/>
      <c r="G71" s="23" t="s">
        <v>988</v>
      </c>
      <c r="J71" s="54" t="s">
        <v>9</v>
      </c>
      <c r="K71" s="55">
        <v>8.4484060000000003</v>
      </c>
      <c r="L71" s="24" t="s">
        <v>834</v>
      </c>
      <c r="M71" s="24" t="s">
        <v>615</v>
      </c>
      <c r="N71" s="7"/>
      <c r="U71" s="4">
        <v>58413.717740000007</v>
      </c>
      <c r="W71" s="4">
        <v>66.385917399999997</v>
      </c>
      <c r="AD71" s="7"/>
      <c r="AE71" s="7"/>
      <c r="AF71" s="7"/>
      <c r="AG71" s="7"/>
      <c r="AH71" s="7"/>
      <c r="AI71" s="7"/>
      <c r="AJ71" s="7"/>
      <c r="AK71" s="7"/>
      <c r="BZ71" s="4"/>
      <c r="CA71" t="s">
        <v>899</v>
      </c>
      <c r="CC71" s="7" t="s">
        <v>615</v>
      </c>
      <c r="CD71" s="7">
        <v>0.89776151992149456</v>
      </c>
      <c r="CF71" s="7"/>
      <c r="CH71" s="7"/>
      <c r="CJ71" s="7"/>
      <c r="CK71" s="7">
        <f t="shared" si="1"/>
        <v>61</v>
      </c>
    </row>
    <row r="72" spans="1:90" hidden="1" x14ac:dyDescent="0.3">
      <c r="A72" s="43" t="s">
        <v>932</v>
      </c>
      <c r="B72" s="23" t="s">
        <v>895</v>
      </c>
      <c r="C72" s="54"/>
      <c r="D72" s="54" t="s">
        <v>831</v>
      </c>
      <c r="E72" s="23" t="s">
        <v>713</v>
      </c>
      <c r="F72" s="54"/>
      <c r="G72" s="23" t="s">
        <v>989</v>
      </c>
      <c r="H72" s="23" t="s">
        <v>880</v>
      </c>
      <c r="J72" s="54" t="s">
        <v>9</v>
      </c>
      <c r="K72" s="55">
        <v>7.4379999999999997</v>
      </c>
      <c r="L72" s="24" t="s">
        <v>834</v>
      </c>
      <c r="M72" s="24" t="s">
        <v>621</v>
      </c>
      <c r="N72" s="7"/>
      <c r="U72" s="4">
        <v>5206.6000000000004</v>
      </c>
      <c r="W72" s="4">
        <v>596.81024400000001</v>
      </c>
      <c r="AB72" s="4">
        <v>40275</v>
      </c>
      <c r="AC72" s="4">
        <v>58633.8</v>
      </c>
      <c r="AD72" s="7"/>
      <c r="AE72" s="7"/>
      <c r="AF72" s="7"/>
      <c r="AG72" s="7"/>
      <c r="AH72" s="7"/>
      <c r="AI72" s="7"/>
      <c r="AJ72" s="7"/>
      <c r="AK72" s="7"/>
      <c r="BZ72" s="4">
        <v>825000</v>
      </c>
      <c r="CA72" t="s">
        <v>977</v>
      </c>
      <c r="CC72" s="7" t="s">
        <v>621</v>
      </c>
      <c r="CD72" s="7">
        <v>0.60460738186415008</v>
      </c>
      <c r="CE72" s="7" t="s">
        <v>639</v>
      </c>
      <c r="CF72" s="7">
        <v>0.20346305098850481</v>
      </c>
      <c r="CH72" s="7"/>
      <c r="CJ72" s="7"/>
      <c r="CK72" s="7">
        <f t="shared" si="1"/>
        <v>59</v>
      </c>
      <c r="CL72" t="s">
        <v>989</v>
      </c>
    </row>
    <row r="73" spans="1:90" hidden="1" x14ac:dyDescent="0.3">
      <c r="A73" s="43">
        <v>65</v>
      </c>
      <c r="B73" s="56" t="s">
        <v>848</v>
      </c>
      <c r="D73" s="23" t="s">
        <v>831</v>
      </c>
      <c r="E73" s="23" t="s">
        <v>796</v>
      </c>
      <c r="G73" s="23" t="s">
        <v>990</v>
      </c>
      <c r="H73" s="57" t="s">
        <v>991</v>
      </c>
      <c r="I73" s="57"/>
      <c r="J73" s="23" t="s">
        <v>9</v>
      </c>
      <c r="K73" s="47">
        <v>2.7210000000000001</v>
      </c>
      <c r="L73" s="24" t="s">
        <v>834</v>
      </c>
      <c r="M73" s="24" t="s">
        <v>624</v>
      </c>
      <c r="X73" s="4">
        <v>35363.9</v>
      </c>
      <c r="Y73" s="4">
        <v>933.28000000000009</v>
      </c>
      <c r="AM73" s="4">
        <v>413793</v>
      </c>
      <c r="BZ73" s="4"/>
      <c r="CA73" t="s">
        <v>992</v>
      </c>
      <c r="CC73" s="7" t="s">
        <v>624</v>
      </c>
      <c r="CD73" s="7">
        <v>0.88467867066417993</v>
      </c>
      <c r="CF73" s="7"/>
      <c r="CH73" s="7"/>
      <c r="CJ73" s="7"/>
      <c r="CK73" s="7">
        <f t="shared" si="1"/>
        <v>60</v>
      </c>
    </row>
    <row r="74" spans="1:90" hidden="1" x14ac:dyDescent="0.3">
      <c r="A74" s="43">
        <v>64</v>
      </c>
      <c r="B74" s="23" t="s">
        <v>886</v>
      </c>
      <c r="C74" s="54"/>
      <c r="D74" s="54" t="s">
        <v>831</v>
      </c>
      <c r="E74" s="23" t="s">
        <v>620</v>
      </c>
      <c r="F74" s="54"/>
      <c r="G74" s="23" t="s">
        <v>993</v>
      </c>
      <c r="J74" s="54" t="s">
        <v>9</v>
      </c>
      <c r="K74" s="55">
        <v>170</v>
      </c>
      <c r="L74" s="24" t="s">
        <v>834</v>
      </c>
      <c r="M74" s="24" t="s">
        <v>615</v>
      </c>
      <c r="N74" s="7"/>
      <c r="U74" s="4">
        <v>1700000</v>
      </c>
      <c r="V74" s="4">
        <v>51</v>
      </c>
      <c r="AD74" s="7"/>
      <c r="AE74" s="7"/>
      <c r="AF74" s="7"/>
      <c r="AG74" s="7"/>
      <c r="AH74" s="7"/>
      <c r="AI74" s="7"/>
      <c r="AJ74" s="7"/>
      <c r="AK74" s="7"/>
      <c r="BZ74" s="4"/>
      <c r="CA74" t="s">
        <v>902</v>
      </c>
      <c r="CC74" s="7" t="s">
        <v>615</v>
      </c>
      <c r="CD74" s="7">
        <v>0.84346870723386214</v>
      </c>
      <c r="CF74" s="7"/>
      <c r="CH74" s="7"/>
      <c r="CJ74" s="7"/>
      <c r="CK74" s="7">
        <f t="shared" si="1"/>
        <v>61</v>
      </c>
    </row>
    <row r="75" spans="1:90" hidden="1" x14ac:dyDescent="0.3">
      <c r="A75" s="43">
        <v>64</v>
      </c>
      <c r="B75" s="23" t="s">
        <v>848</v>
      </c>
      <c r="C75" s="54"/>
      <c r="D75" s="54" t="s">
        <v>831</v>
      </c>
      <c r="E75" s="23" t="s">
        <v>605</v>
      </c>
      <c r="F75" s="54"/>
      <c r="G75" s="23" t="s">
        <v>994</v>
      </c>
      <c r="J75" s="54" t="s">
        <v>9</v>
      </c>
      <c r="K75" s="55">
        <v>110</v>
      </c>
      <c r="L75" s="24" t="s">
        <v>834</v>
      </c>
      <c r="M75" s="24" t="s">
        <v>615</v>
      </c>
      <c r="N75" s="7"/>
      <c r="U75" s="4">
        <v>330000</v>
      </c>
      <c r="V75" s="4">
        <v>47.63</v>
      </c>
      <c r="W75" s="4">
        <v>275</v>
      </c>
      <c r="AD75" s="7"/>
      <c r="AE75" s="7"/>
      <c r="AF75" s="7"/>
      <c r="AG75" s="7"/>
      <c r="AH75" s="7"/>
      <c r="AI75" s="7"/>
      <c r="AJ75" s="7"/>
      <c r="AK75" s="7"/>
      <c r="BZ75" s="4"/>
      <c r="CA75" t="s">
        <v>859</v>
      </c>
      <c r="CC75" s="7" t="s">
        <v>615</v>
      </c>
      <c r="CD75" s="7">
        <v>0.50598252649008146</v>
      </c>
      <c r="CE75" s="7" t="s">
        <v>618</v>
      </c>
      <c r="CF75" s="7">
        <v>0.45176554292911769</v>
      </c>
      <c r="CH75" s="7"/>
      <c r="CJ75" s="7"/>
      <c r="CK75" s="7">
        <f t="shared" si="1"/>
        <v>60</v>
      </c>
    </row>
    <row r="76" spans="1:90" hidden="1" x14ac:dyDescent="0.3">
      <c r="A76" s="43">
        <v>64</v>
      </c>
      <c r="B76" s="23" t="s">
        <v>881</v>
      </c>
      <c r="C76" s="54"/>
      <c r="D76" s="54" t="s">
        <v>831</v>
      </c>
      <c r="E76" s="23" t="s">
        <v>650</v>
      </c>
      <c r="F76" s="54"/>
      <c r="G76" s="23" t="s">
        <v>995</v>
      </c>
      <c r="J76" s="54" t="s">
        <v>9</v>
      </c>
      <c r="K76" s="55">
        <v>1.75</v>
      </c>
      <c r="L76" s="24" t="s">
        <v>834</v>
      </c>
      <c r="M76" s="24" t="s">
        <v>615</v>
      </c>
      <c r="N76" s="7"/>
      <c r="U76" s="4">
        <v>17500</v>
      </c>
      <c r="AD76" s="7"/>
      <c r="AE76" s="7"/>
      <c r="AF76" s="7"/>
      <c r="AG76" s="7"/>
      <c r="AH76" s="7"/>
      <c r="AI76" s="7"/>
      <c r="AJ76" s="7"/>
      <c r="AK76" s="7"/>
      <c r="BZ76" s="4"/>
      <c r="CA76" t="s">
        <v>856</v>
      </c>
      <c r="CC76" s="7" t="s">
        <v>615</v>
      </c>
      <c r="CD76" s="7">
        <v>1</v>
      </c>
      <c r="CF76" s="7"/>
      <c r="CH76" s="7"/>
      <c r="CJ76" s="7"/>
      <c r="CK76" s="7">
        <f t="shared" si="1"/>
        <v>62</v>
      </c>
    </row>
    <row r="77" spans="1:90" hidden="1" x14ac:dyDescent="0.3">
      <c r="A77" s="43">
        <v>65</v>
      </c>
      <c r="B77" s="23" t="s">
        <v>863</v>
      </c>
      <c r="D77" s="23" t="s">
        <v>831</v>
      </c>
      <c r="E77" s="23" t="s">
        <v>595</v>
      </c>
      <c r="G77" s="23" t="s">
        <v>996</v>
      </c>
      <c r="J77" s="54" t="s">
        <v>9</v>
      </c>
      <c r="K77" s="58">
        <v>175.8</v>
      </c>
      <c r="L77" s="24" t="s">
        <v>834</v>
      </c>
      <c r="M77" s="24" t="s">
        <v>630</v>
      </c>
      <c r="U77" s="4">
        <v>48029.999999999993</v>
      </c>
      <c r="V77" s="4">
        <v>16.280833000000001</v>
      </c>
      <c r="X77" s="4">
        <v>263340</v>
      </c>
      <c r="Z77" s="4">
        <v>28604088.077209011</v>
      </c>
      <c r="AG77" s="2">
        <v>613.10364400000003</v>
      </c>
      <c r="AH77" s="2">
        <v>281.830984</v>
      </c>
      <c r="AI77" s="2">
        <v>94.759539000000004</v>
      </c>
      <c r="AJ77" s="2"/>
      <c r="AK77" s="2"/>
      <c r="BZ77" s="4"/>
      <c r="CA77" t="s">
        <v>997</v>
      </c>
      <c r="CC77" s="7" t="s">
        <v>630</v>
      </c>
      <c r="CD77" s="7">
        <v>0.56534305734078061</v>
      </c>
      <c r="CE77" s="7" t="s">
        <v>651</v>
      </c>
      <c r="CF77" s="7">
        <v>0.2735095877442093</v>
      </c>
      <c r="CH77" s="7"/>
      <c r="CJ77" s="7"/>
      <c r="CK77" s="7">
        <f t="shared" si="1"/>
        <v>56</v>
      </c>
    </row>
    <row r="78" spans="1:90" hidden="1" x14ac:dyDescent="0.3">
      <c r="A78" s="43">
        <v>65</v>
      </c>
      <c r="B78" s="23" t="s">
        <v>863</v>
      </c>
      <c r="D78" s="23" t="s">
        <v>831</v>
      </c>
      <c r="E78" s="23" t="s">
        <v>595</v>
      </c>
      <c r="G78" s="23" t="s">
        <v>998</v>
      </c>
      <c r="J78" s="54" t="s">
        <v>9</v>
      </c>
      <c r="K78" s="58">
        <v>364.4</v>
      </c>
      <c r="L78" s="24" t="s">
        <v>834</v>
      </c>
      <c r="M78" s="24" t="s">
        <v>630</v>
      </c>
      <c r="U78" s="4">
        <v>118760</v>
      </c>
      <c r="V78" s="4">
        <v>78.310439999999986</v>
      </c>
      <c r="X78" s="4">
        <v>578400</v>
      </c>
      <c r="Z78" s="4">
        <v>53866284.218074642</v>
      </c>
      <c r="AG78" s="2">
        <v>1346.50451</v>
      </c>
      <c r="AH78" s="2">
        <v>641.7105499999999</v>
      </c>
      <c r="AI78" s="2">
        <v>110.93979</v>
      </c>
      <c r="AJ78" s="2"/>
      <c r="AK78" s="2"/>
      <c r="BZ78" s="4"/>
      <c r="CA78" t="s">
        <v>997</v>
      </c>
      <c r="CC78" s="7" t="s">
        <v>630</v>
      </c>
      <c r="CD78" s="7">
        <v>0.53426817837421214</v>
      </c>
      <c r="CE78" s="7" t="s">
        <v>651</v>
      </c>
      <c r="CF78" s="7">
        <v>0.30144272213970957</v>
      </c>
      <c r="CH78" s="7"/>
      <c r="CJ78" s="7"/>
      <c r="CK78" s="7">
        <f t="shared" si="1"/>
        <v>56</v>
      </c>
    </row>
    <row r="79" spans="1:90" hidden="1" x14ac:dyDescent="0.3">
      <c r="A79" s="24">
        <v>79</v>
      </c>
      <c r="B79" s="23" t="s">
        <v>999</v>
      </c>
      <c r="C79" s="23" t="s">
        <v>942</v>
      </c>
      <c r="D79" s="23" t="s">
        <v>831</v>
      </c>
      <c r="E79" s="23" t="s">
        <v>752</v>
      </c>
      <c r="G79" s="23" t="s">
        <v>1000</v>
      </c>
      <c r="H79" s="23" t="s">
        <v>944</v>
      </c>
      <c r="J79" s="54" t="s">
        <v>8</v>
      </c>
      <c r="K79" s="47">
        <v>12</v>
      </c>
      <c r="L79" s="57" t="s">
        <v>834</v>
      </c>
      <c r="M79" s="24" t="s">
        <v>723</v>
      </c>
      <c r="N79" s="7"/>
      <c r="O79" s="7"/>
      <c r="X79" s="7"/>
      <c r="AL79" s="61"/>
      <c r="BD79" s="4">
        <v>51458.075801104977</v>
      </c>
      <c r="BE79" s="4">
        <v>96383.044401925566</v>
      </c>
      <c r="BF79" s="4">
        <v>6323.2675465047987</v>
      </c>
      <c r="BG79" s="4">
        <v>16196.649928673331</v>
      </c>
      <c r="BH79" s="4">
        <v>1503.724337349398</v>
      </c>
      <c r="BI79" s="4">
        <v>322.71205273925898</v>
      </c>
      <c r="BJ79" s="4">
        <v>1206.692185430464</v>
      </c>
      <c r="BK79" s="4">
        <v>105.8993258426966</v>
      </c>
      <c r="BL79" s="4">
        <v>434.12332439678278</v>
      </c>
      <c r="BM79" s="4">
        <v>72.489655902593981</v>
      </c>
      <c r="BN79" s="4">
        <v>236.01447662867309</v>
      </c>
      <c r="BO79" s="4">
        <v>18.177107309486789</v>
      </c>
      <c r="BP79" s="4">
        <v>127.6196345919611</v>
      </c>
      <c r="BQ79" s="4">
        <v>18.255022624434389</v>
      </c>
      <c r="BR79" s="4">
        <v>2468.3805491585481</v>
      </c>
      <c r="BY79" s="7"/>
      <c r="BZ79" s="4"/>
      <c r="CA79" t="s">
        <v>1001</v>
      </c>
      <c r="CC79" s="7" t="s">
        <v>723</v>
      </c>
      <c r="CD79" s="7">
        <v>0.35286632671557822</v>
      </c>
      <c r="CF79" s="7"/>
      <c r="CH79" s="7"/>
      <c r="CJ79" s="7"/>
      <c r="CK79" s="7">
        <f t="shared" si="1"/>
        <v>48</v>
      </c>
    </row>
    <row r="80" spans="1:90" hidden="1" x14ac:dyDescent="0.3">
      <c r="A80" s="43" t="s">
        <v>932</v>
      </c>
      <c r="B80" s="23" t="s">
        <v>907</v>
      </c>
      <c r="C80" s="54"/>
      <c r="D80" s="54" t="s">
        <v>831</v>
      </c>
      <c r="E80" s="23" t="s">
        <v>668</v>
      </c>
      <c r="F80" s="54"/>
      <c r="G80" s="23" t="s">
        <v>1002</v>
      </c>
      <c r="H80" s="23" t="s">
        <v>1003</v>
      </c>
      <c r="J80" s="54" t="s">
        <v>9</v>
      </c>
      <c r="K80" s="55">
        <v>8.8000000000000007</v>
      </c>
      <c r="L80" s="24" t="s">
        <v>834</v>
      </c>
      <c r="M80" s="24" t="s">
        <v>615</v>
      </c>
      <c r="N80" s="7"/>
      <c r="U80" s="4">
        <v>140800</v>
      </c>
      <c r="AB80" s="4">
        <v>272800.00000000012</v>
      </c>
      <c r="AC80" s="4">
        <v>369600.00000000012</v>
      </c>
      <c r="AD80" s="7"/>
      <c r="AE80" s="7"/>
      <c r="AF80" s="7"/>
      <c r="AG80" s="7"/>
      <c r="AH80" s="7"/>
      <c r="AI80" s="7"/>
      <c r="AJ80" s="7"/>
      <c r="AK80" s="7"/>
      <c r="BZ80" s="4">
        <v>553000</v>
      </c>
      <c r="CA80" t="s">
        <v>1004</v>
      </c>
      <c r="CC80" s="7" t="s">
        <v>615</v>
      </c>
      <c r="CD80" s="7">
        <v>0.39004607062677221</v>
      </c>
      <c r="CE80" s="7" t="s">
        <v>639</v>
      </c>
      <c r="CF80" s="7">
        <v>0.35142919217634971</v>
      </c>
      <c r="CG80" s="7" t="s">
        <v>636</v>
      </c>
      <c r="CH80" s="7">
        <v>0.25852473719687818</v>
      </c>
      <c r="CJ80" s="7"/>
      <c r="CK80" s="7">
        <f t="shared" si="1"/>
        <v>60</v>
      </c>
    </row>
    <row r="81" spans="1:90" hidden="1" x14ac:dyDescent="0.3">
      <c r="A81" s="43">
        <v>64</v>
      </c>
      <c r="B81" s="23" t="s">
        <v>907</v>
      </c>
      <c r="C81" s="54"/>
      <c r="D81" s="54" t="s">
        <v>831</v>
      </c>
      <c r="E81" s="23" t="s">
        <v>668</v>
      </c>
      <c r="F81" s="54"/>
      <c r="G81" s="23" t="s">
        <v>1005</v>
      </c>
      <c r="J81" s="54" t="s">
        <v>9</v>
      </c>
      <c r="K81" s="55">
        <v>8.3000000000000007</v>
      </c>
      <c r="L81" s="24" t="s">
        <v>834</v>
      </c>
      <c r="M81" s="24" t="s">
        <v>639</v>
      </c>
      <c r="N81" s="7"/>
      <c r="U81" s="4">
        <v>166000</v>
      </c>
      <c r="AB81" s="4">
        <v>456500.00000000012</v>
      </c>
      <c r="AC81" s="4">
        <v>498000.00000000012</v>
      </c>
      <c r="AD81" s="7"/>
      <c r="AE81" s="7"/>
      <c r="AF81" s="7"/>
      <c r="AG81" s="7"/>
      <c r="AH81" s="7"/>
      <c r="AI81" s="7"/>
      <c r="AJ81" s="7"/>
      <c r="AK81" s="7"/>
      <c r="BZ81" s="4"/>
      <c r="CA81" t="s">
        <v>1006</v>
      </c>
      <c r="CC81" s="7" t="s">
        <v>639</v>
      </c>
      <c r="CD81" s="7">
        <v>0.3466487162227137</v>
      </c>
      <c r="CE81" s="7" t="s">
        <v>615</v>
      </c>
      <c r="CF81" s="7">
        <v>0.33664775459178758</v>
      </c>
      <c r="CG81" s="7" t="s">
        <v>636</v>
      </c>
      <c r="CH81" s="7">
        <v>0.3167035291854986</v>
      </c>
      <c r="CJ81" s="7"/>
      <c r="CK81" s="7">
        <f t="shared" si="1"/>
        <v>60</v>
      </c>
    </row>
    <row r="82" spans="1:90" hidden="1" x14ac:dyDescent="0.3">
      <c r="A82" s="43">
        <v>65</v>
      </c>
      <c r="B82" s="56" t="s">
        <v>1007</v>
      </c>
      <c r="D82" s="23" t="s">
        <v>831</v>
      </c>
      <c r="E82" s="23" t="s">
        <v>796</v>
      </c>
      <c r="G82" s="23" t="s">
        <v>1008</v>
      </c>
      <c r="H82" s="57" t="s">
        <v>880</v>
      </c>
      <c r="I82" s="57"/>
      <c r="J82" s="23" t="s">
        <v>9</v>
      </c>
      <c r="K82" s="47">
        <v>228.8</v>
      </c>
      <c r="L82" s="24" t="s">
        <v>834</v>
      </c>
      <c r="M82" s="24" t="s">
        <v>624</v>
      </c>
      <c r="X82" s="4">
        <v>2073820</v>
      </c>
      <c r="Y82" s="4">
        <v>181120</v>
      </c>
      <c r="BZ82" s="4"/>
      <c r="CA82" t="s">
        <v>1009</v>
      </c>
      <c r="CC82" s="7" t="s">
        <v>624</v>
      </c>
      <c r="CD82" s="7">
        <v>0.829710797484558</v>
      </c>
      <c r="CF82" s="7"/>
      <c r="CH82" s="7"/>
      <c r="CJ82" s="7"/>
      <c r="CK82" s="7">
        <f t="shared" si="1"/>
        <v>61</v>
      </c>
      <c r="CL82" t="s">
        <v>1008</v>
      </c>
    </row>
    <row r="83" spans="1:90" hidden="1" x14ac:dyDescent="0.3">
      <c r="A83" s="43">
        <v>31</v>
      </c>
      <c r="B83" s="23" t="s">
        <v>1010</v>
      </c>
      <c r="D83" s="23" t="s">
        <v>831</v>
      </c>
      <c r="E83" s="23" t="s">
        <v>1011</v>
      </c>
      <c r="G83" s="23" t="s">
        <v>1012</v>
      </c>
      <c r="H83" s="24" t="s">
        <v>1013</v>
      </c>
      <c r="I83" s="24"/>
      <c r="J83" s="23" t="s">
        <v>9</v>
      </c>
      <c r="K83" s="47">
        <v>251.3</v>
      </c>
      <c r="L83" s="24" t="s">
        <v>834</v>
      </c>
      <c r="M83" s="24" t="s">
        <v>627</v>
      </c>
      <c r="Y83" s="4">
        <v>201040</v>
      </c>
      <c r="BZ83" s="4"/>
      <c r="CA83" t="s">
        <v>1014</v>
      </c>
      <c r="CC83" s="7" t="s">
        <v>627</v>
      </c>
      <c r="CD83" s="7">
        <v>1</v>
      </c>
      <c r="CF83" s="7"/>
      <c r="CH83" s="7"/>
      <c r="CJ83" s="7"/>
      <c r="CK83" s="7">
        <f t="shared" si="1"/>
        <v>62</v>
      </c>
    </row>
    <row r="84" spans="1:90" hidden="1" x14ac:dyDescent="0.3">
      <c r="A84" s="43">
        <v>64</v>
      </c>
      <c r="B84" s="23" t="s">
        <v>913</v>
      </c>
      <c r="C84" s="54"/>
      <c r="D84" s="54" t="s">
        <v>831</v>
      </c>
      <c r="E84" s="23" t="s">
        <v>659</v>
      </c>
      <c r="F84" s="54"/>
      <c r="G84" s="23" t="s">
        <v>1015</v>
      </c>
      <c r="J84" s="54" t="s">
        <v>9</v>
      </c>
      <c r="K84" s="55">
        <v>28.9</v>
      </c>
      <c r="L84" s="24" t="s">
        <v>834</v>
      </c>
      <c r="M84" s="24" t="s">
        <v>615</v>
      </c>
      <c r="N84" s="7"/>
      <c r="U84" s="4">
        <v>1122650</v>
      </c>
      <c r="V84" s="4">
        <v>22.050999999999998</v>
      </c>
      <c r="W84" s="4">
        <v>1582.9</v>
      </c>
      <c r="AB84" s="4">
        <v>253510</v>
      </c>
      <c r="AC84" s="4">
        <v>1609100</v>
      </c>
      <c r="AD84" s="7"/>
      <c r="AE84" s="7"/>
      <c r="AF84" s="7"/>
      <c r="AG84" s="7"/>
      <c r="AH84" s="7"/>
      <c r="AI84" s="7"/>
      <c r="AJ84" s="7"/>
      <c r="AK84" s="7"/>
      <c r="BZ84" s="4"/>
      <c r="CA84" t="s">
        <v>842</v>
      </c>
      <c r="CC84" s="7" t="s">
        <v>615</v>
      </c>
      <c r="CD84" s="7">
        <v>0.54585062803151196</v>
      </c>
      <c r="CE84" s="7" t="s">
        <v>639</v>
      </c>
      <c r="CF84" s="7">
        <v>0.26853759049461712</v>
      </c>
      <c r="CH84" s="7"/>
      <c r="CJ84" s="7"/>
      <c r="CK84" s="7">
        <f t="shared" si="1"/>
        <v>58</v>
      </c>
    </row>
    <row r="85" spans="1:90" hidden="1" x14ac:dyDescent="0.3">
      <c r="A85" s="24">
        <v>79</v>
      </c>
      <c r="B85" s="23" t="s">
        <v>1007</v>
      </c>
      <c r="C85" s="23" t="s">
        <v>1016</v>
      </c>
      <c r="D85" s="23" t="s">
        <v>831</v>
      </c>
      <c r="E85" s="23" t="s">
        <v>1017</v>
      </c>
      <c r="F85" s="24"/>
      <c r="G85" s="23" t="s">
        <v>1018</v>
      </c>
      <c r="H85" s="23" t="s">
        <v>1019</v>
      </c>
      <c r="J85" s="54" t="s">
        <v>8</v>
      </c>
      <c r="K85" s="47">
        <v>196.989966555184</v>
      </c>
      <c r="L85" s="57" t="s">
        <v>834</v>
      </c>
      <c r="N85" s="7"/>
      <c r="O85" s="7"/>
      <c r="X85" s="7"/>
      <c r="AL85" s="61"/>
      <c r="BD85" s="4">
        <v>29184.169005524869</v>
      </c>
      <c r="BE85" s="4">
        <v>61354.272304551843</v>
      </c>
      <c r="BF85" s="4">
        <v>5864.7204014098306</v>
      </c>
      <c r="BG85" s="4">
        <v>19588.064636233961</v>
      </c>
      <c r="BH85" s="4">
        <v>3443.5514974182452</v>
      </c>
      <c r="BI85" s="4">
        <v>320.4580427369857</v>
      </c>
      <c r="BJ85" s="4">
        <v>3142.5685430463582</v>
      </c>
      <c r="BK85" s="4">
        <v>510.77550561797761</v>
      </c>
      <c r="BL85" s="4">
        <v>3387.1447721179629</v>
      </c>
      <c r="BM85" s="4">
        <v>694.12511911064075</v>
      </c>
      <c r="BN85" s="4">
        <v>2209.7366966433128</v>
      </c>
      <c r="BO85" s="4">
        <v>324.90265940902032</v>
      </c>
      <c r="BP85" s="4">
        <v>2141.4490377588309</v>
      </c>
      <c r="BQ85" s="4">
        <v>279.68171945701363</v>
      </c>
      <c r="BR85" s="4">
        <v>17113.919309123121</v>
      </c>
      <c r="BY85" s="7"/>
      <c r="BZ85" s="4"/>
      <c r="CA85" t="s">
        <v>1001</v>
      </c>
      <c r="CD85" s="7"/>
      <c r="CF85" s="7"/>
      <c r="CH85" s="7"/>
      <c r="CJ85" s="7"/>
      <c r="CK85" s="7">
        <f t="shared" si="1"/>
        <v>48</v>
      </c>
    </row>
    <row r="86" spans="1:90" hidden="1" x14ac:dyDescent="0.3">
      <c r="A86" s="43" t="s">
        <v>890</v>
      </c>
      <c r="B86" s="23" t="s">
        <v>886</v>
      </c>
      <c r="D86" s="23" t="s">
        <v>831</v>
      </c>
      <c r="E86" s="23" t="s">
        <v>671</v>
      </c>
      <c r="G86" s="53" t="s">
        <v>1020</v>
      </c>
      <c r="H86" s="23" t="s">
        <v>880</v>
      </c>
      <c r="J86" s="23" t="s">
        <v>9</v>
      </c>
      <c r="K86" s="47">
        <v>3.09</v>
      </c>
      <c r="L86" s="24" t="s">
        <v>834</v>
      </c>
      <c r="M86" s="24" t="s">
        <v>624</v>
      </c>
      <c r="U86" s="4">
        <v>31518</v>
      </c>
      <c r="X86" s="4">
        <v>34608</v>
      </c>
      <c r="Y86" s="4">
        <v>2045.58</v>
      </c>
      <c r="BX86" s="4"/>
      <c r="BZ86" s="4"/>
      <c r="CA86" t="s">
        <v>1021</v>
      </c>
      <c r="CC86" s="7" t="s">
        <v>624</v>
      </c>
      <c r="CD86" s="7">
        <v>0.64612420041325425</v>
      </c>
      <c r="CE86" s="7" t="s">
        <v>615</v>
      </c>
      <c r="CF86" s="7">
        <v>0.26412858196340361</v>
      </c>
      <c r="CH86" s="7"/>
      <c r="CJ86" s="7"/>
      <c r="CK86" s="7">
        <f t="shared" si="1"/>
        <v>60</v>
      </c>
    </row>
    <row r="87" spans="1:90" hidden="1" x14ac:dyDescent="0.3">
      <c r="A87" s="43">
        <v>64</v>
      </c>
      <c r="B87" s="23" t="s">
        <v>1022</v>
      </c>
      <c r="C87" s="54"/>
      <c r="D87" s="54" t="s">
        <v>831</v>
      </c>
      <c r="E87" s="23" t="s">
        <v>659</v>
      </c>
      <c r="F87" s="54"/>
      <c r="G87" s="23" t="s">
        <v>1023</v>
      </c>
      <c r="J87" s="54" t="s">
        <v>9</v>
      </c>
      <c r="K87" s="55">
        <v>1.3480000000000001</v>
      </c>
      <c r="L87" s="24" t="s">
        <v>834</v>
      </c>
      <c r="M87" s="24" t="s">
        <v>615</v>
      </c>
      <c r="N87" s="7"/>
      <c r="U87" s="4">
        <v>7279.2000000000016</v>
      </c>
      <c r="V87" s="4">
        <v>0.25612000000000001</v>
      </c>
      <c r="W87" s="4">
        <v>6.8478400000000006</v>
      </c>
      <c r="AD87" s="7"/>
      <c r="AE87" s="7"/>
      <c r="AF87" s="7"/>
      <c r="AG87" s="7"/>
      <c r="AH87" s="7"/>
      <c r="AI87" s="7"/>
      <c r="AJ87" s="7"/>
      <c r="AK87" s="7"/>
      <c r="BZ87" s="4"/>
      <c r="CA87" t="s">
        <v>859</v>
      </c>
      <c r="CC87" s="7" t="s">
        <v>615</v>
      </c>
      <c r="CD87" s="7">
        <v>0.76223949462731866</v>
      </c>
      <c r="CF87" s="7"/>
      <c r="CH87" s="7"/>
      <c r="CJ87" s="7"/>
      <c r="CK87" s="7">
        <f t="shared" si="1"/>
        <v>60</v>
      </c>
    </row>
    <row r="88" spans="1:90" hidden="1" x14ac:dyDescent="0.3">
      <c r="A88" s="43">
        <v>64</v>
      </c>
      <c r="B88" s="23" t="s">
        <v>868</v>
      </c>
      <c r="C88" s="54"/>
      <c r="D88" s="54" t="s">
        <v>831</v>
      </c>
      <c r="E88" s="23" t="s">
        <v>659</v>
      </c>
      <c r="F88" s="54"/>
      <c r="G88" s="23" t="s">
        <v>1024</v>
      </c>
      <c r="H88" s="23" t="s">
        <v>838</v>
      </c>
      <c r="J88" s="54" t="s">
        <v>9</v>
      </c>
      <c r="K88" s="55">
        <v>31.2</v>
      </c>
      <c r="L88" s="24" t="s">
        <v>834</v>
      </c>
      <c r="M88" s="24" t="s">
        <v>639</v>
      </c>
      <c r="N88" s="7"/>
      <c r="U88" s="4">
        <v>34320</v>
      </c>
      <c r="AB88" s="4">
        <v>18720</v>
      </c>
      <c r="AC88" s="4">
        <v>823680</v>
      </c>
      <c r="AD88" s="7"/>
      <c r="AE88" s="7"/>
      <c r="AF88" s="7"/>
      <c r="AG88" s="7"/>
      <c r="AH88" s="7"/>
      <c r="AI88" s="7"/>
      <c r="AJ88" s="7"/>
      <c r="AK88" s="7"/>
      <c r="BZ88" s="4"/>
      <c r="CA88" t="s">
        <v>1006</v>
      </c>
      <c r="CC88" s="7" t="s">
        <v>639</v>
      </c>
      <c r="CD88" s="7">
        <v>0.87409125176900049</v>
      </c>
      <c r="CF88" s="7"/>
      <c r="CH88" s="7"/>
      <c r="CJ88" s="7"/>
      <c r="CK88" s="7">
        <f t="shared" si="1"/>
        <v>60</v>
      </c>
    </row>
    <row r="89" spans="1:90" hidden="1" x14ac:dyDescent="0.3">
      <c r="A89" s="43">
        <v>64</v>
      </c>
      <c r="B89" s="23" t="s">
        <v>1025</v>
      </c>
      <c r="C89" s="54"/>
      <c r="D89" s="54" t="s">
        <v>831</v>
      </c>
      <c r="E89" s="23" t="s">
        <v>659</v>
      </c>
      <c r="F89" s="54"/>
      <c r="G89" s="23" t="s">
        <v>1026</v>
      </c>
      <c r="J89" s="54" t="s">
        <v>9</v>
      </c>
      <c r="K89" s="55">
        <v>0.877</v>
      </c>
      <c r="L89" s="24" t="s">
        <v>834</v>
      </c>
      <c r="M89" s="24" t="s">
        <v>615</v>
      </c>
      <c r="N89" s="7"/>
      <c r="U89" s="4">
        <v>8419.2000000000007</v>
      </c>
      <c r="W89" s="4">
        <v>5.2619999999999996</v>
      </c>
      <c r="AC89" s="4">
        <v>17276.900000000001</v>
      </c>
      <c r="AD89" s="7"/>
      <c r="AE89" s="7"/>
      <c r="AF89" s="7"/>
      <c r="AG89" s="7"/>
      <c r="AH89" s="7"/>
      <c r="AI89" s="7"/>
      <c r="AJ89" s="7"/>
      <c r="AK89" s="7"/>
      <c r="BZ89" s="4"/>
      <c r="CA89" t="s">
        <v>1027</v>
      </c>
      <c r="CC89" s="7" t="s">
        <v>615</v>
      </c>
      <c r="CD89" s="7">
        <v>0.56593829987875521</v>
      </c>
      <c r="CE89" s="7" t="s">
        <v>639</v>
      </c>
      <c r="CF89" s="7">
        <v>0.3986178095109793</v>
      </c>
      <c r="CH89" s="7"/>
      <c r="CJ89" s="7"/>
      <c r="CK89" s="7">
        <f t="shared" si="1"/>
        <v>60</v>
      </c>
    </row>
    <row r="90" spans="1:90" hidden="1" x14ac:dyDescent="0.3">
      <c r="A90" s="43">
        <v>64</v>
      </c>
      <c r="B90" s="23" t="s">
        <v>1028</v>
      </c>
      <c r="C90" s="54"/>
      <c r="D90" s="54" t="s">
        <v>831</v>
      </c>
      <c r="E90" s="23" t="s">
        <v>710</v>
      </c>
      <c r="F90" s="54"/>
      <c r="G90" s="23" t="s">
        <v>1029</v>
      </c>
      <c r="J90" s="54" t="s">
        <v>9</v>
      </c>
      <c r="K90" s="55">
        <v>631.6</v>
      </c>
      <c r="L90" s="24" t="s">
        <v>834</v>
      </c>
      <c r="M90" s="24" t="s">
        <v>615</v>
      </c>
      <c r="N90" s="7"/>
      <c r="U90" s="4">
        <v>2021710</v>
      </c>
      <c r="V90" s="4">
        <v>69.115000000000009</v>
      </c>
      <c r="AD90" s="7"/>
      <c r="AE90" s="7"/>
      <c r="AF90" s="7"/>
      <c r="AG90" s="7"/>
      <c r="AH90" s="7"/>
      <c r="AI90" s="7"/>
      <c r="AJ90" s="7"/>
      <c r="AK90" s="7"/>
      <c r="BZ90" s="4"/>
      <c r="CA90" t="s">
        <v>902</v>
      </c>
      <c r="CC90" s="7" t="s">
        <v>615</v>
      </c>
      <c r="CD90" s="7">
        <v>0.82543828376683537</v>
      </c>
      <c r="CF90" s="7"/>
      <c r="CH90" s="7"/>
      <c r="CJ90" s="7"/>
      <c r="CK90" s="7">
        <f t="shared" si="1"/>
        <v>61</v>
      </c>
      <c r="CL90" t="s">
        <v>1029</v>
      </c>
    </row>
    <row r="91" spans="1:90" hidden="1" x14ac:dyDescent="0.3">
      <c r="A91" s="43" t="s">
        <v>932</v>
      </c>
      <c r="B91" s="23" t="s">
        <v>1030</v>
      </c>
      <c r="C91" s="54"/>
      <c r="D91" s="54" t="s">
        <v>831</v>
      </c>
      <c r="E91" s="23" t="s">
        <v>605</v>
      </c>
      <c r="F91" s="54"/>
      <c r="G91" s="23" t="s">
        <v>1031</v>
      </c>
      <c r="H91" s="23" t="s">
        <v>1003</v>
      </c>
      <c r="J91" s="54" t="s">
        <v>9</v>
      </c>
      <c r="K91" s="55">
        <v>15.997999999999999</v>
      </c>
      <c r="L91" s="24" t="s">
        <v>834</v>
      </c>
      <c r="M91" s="24" t="s">
        <v>618</v>
      </c>
      <c r="N91" s="7"/>
      <c r="U91" s="4">
        <v>63777.3</v>
      </c>
      <c r="V91" s="4">
        <v>16.740729999999999</v>
      </c>
      <c r="AD91" s="7"/>
      <c r="AE91" s="7"/>
      <c r="AF91" s="7"/>
      <c r="AG91" s="7"/>
      <c r="AH91" s="7"/>
      <c r="AI91" s="7"/>
      <c r="AJ91" s="7"/>
      <c r="AK91" s="7"/>
      <c r="BZ91" s="4">
        <v>1600000</v>
      </c>
      <c r="CA91" t="s">
        <v>1032</v>
      </c>
      <c r="CC91" s="7" t="s">
        <v>618</v>
      </c>
      <c r="CD91" s="7">
        <v>0.61886614891598302</v>
      </c>
      <c r="CE91" s="7" t="s">
        <v>615</v>
      </c>
      <c r="CF91" s="7">
        <v>0.38113385108401687</v>
      </c>
      <c r="CH91" s="7"/>
      <c r="CJ91" s="7"/>
      <c r="CK91" s="7">
        <f t="shared" si="1"/>
        <v>61</v>
      </c>
      <c r="CL91" t="s">
        <v>1031</v>
      </c>
    </row>
    <row r="92" spans="1:90" hidden="1" x14ac:dyDescent="0.3">
      <c r="A92" s="43">
        <v>64</v>
      </c>
      <c r="B92" s="23" t="s">
        <v>913</v>
      </c>
      <c r="C92" s="54"/>
      <c r="D92" s="54" t="s">
        <v>831</v>
      </c>
      <c r="E92" s="23" t="s">
        <v>659</v>
      </c>
      <c r="F92" s="54"/>
      <c r="G92" s="23" t="s">
        <v>1033</v>
      </c>
      <c r="J92" s="54" t="s">
        <v>9</v>
      </c>
      <c r="K92" s="55">
        <v>1.22</v>
      </c>
      <c r="L92" s="24" t="s">
        <v>834</v>
      </c>
      <c r="M92" s="24" t="s">
        <v>639</v>
      </c>
      <c r="N92" s="7"/>
      <c r="U92" s="4">
        <v>9220</v>
      </c>
      <c r="V92" s="4">
        <v>0.20740000000000011</v>
      </c>
      <c r="W92" s="4">
        <v>32.94</v>
      </c>
      <c r="AB92" s="4">
        <v>6100</v>
      </c>
      <c r="AC92" s="4">
        <v>58046</v>
      </c>
      <c r="AD92" s="7"/>
      <c r="AE92" s="7"/>
      <c r="AF92" s="7"/>
      <c r="AG92" s="7"/>
      <c r="AH92" s="7"/>
      <c r="AI92" s="7"/>
      <c r="AJ92" s="7"/>
      <c r="AK92" s="7"/>
      <c r="BZ92" s="4"/>
      <c r="CA92" t="s">
        <v>842</v>
      </c>
      <c r="CC92" s="7" t="s">
        <v>639</v>
      </c>
      <c r="CD92" s="7">
        <v>0.55630403436607057</v>
      </c>
      <c r="CE92" s="7" t="s">
        <v>615</v>
      </c>
      <c r="CF92" s="7">
        <v>0.25744129637941121</v>
      </c>
      <c r="CH92" s="7"/>
      <c r="CJ92" s="7"/>
      <c r="CK92" s="7">
        <f t="shared" si="1"/>
        <v>58</v>
      </c>
    </row>
    <row r="93" spans="1:90" hidden="1" x14ac:dyDescent="0.3">
      <c r="A93" s="43">
        <v>58</v>
      </c>
      <c r="B93" s="23" t="s">
        <v>1028</v>
      </c>
      <c r="C93" s="54"/>
      <c r="D93" s="23" t="s">
        <v>831</v>
      </c>
      <c r="E93" s="23" t="s">
        <v>605</v>
      </c>
      <c r="G93" s="23" t="s">
        <v>1034</v>
      </c>
      <c r="H93" s="54" t="s">
        <v>880</v>
      </c>
      <c r="I93" s="54"/>
      <c r="J93" s="54" t="s">
        <v>9</v>
      </c>
      <c r="K93" s="47">
        <v>21746</v>
      </c>
      <c r="L93" s="24" t="s">
        <v>834</v>
      </c>
      <c r="M93" s="24" t="s">
        <v>615</v>
      </c>
      <c r="N93" s="7"/>
      <c r="U93" s="4">
        <v>133901400</v>
      </c>
      <c r="W93" s="4">
        <v>79773.449263104223</v>
      </c>
      <c r="AA93" s="107">
        <v>3909515.406451141</v>
      </c>
      <c r="AD93" s="4">
        <v>5743.1794489203403</v>
      </c>
      <c r="AH93" s="7"/>
      <c r="AI93" s="7"/>
      <c r="BY93" s="7"/>
      <c r="BZ93" s="4"/>
      <c r="CA93" t="s">
        <v>846</v>
      </c>
      <c r="CC93" s="7" t="s">
        <v>615</v>
      </c>
      <c r="CD93" s="7">
        <v>0.84633581677948644</v>
      </c>
      <c r="CF93" s="7"/>
      <c r="CH93" s="7"/>
      <c r="CJ93" s="7"/>
      <c r="CK93" s="7">
        <f t="shared" si="1"/>
        <v>59</v>
      </c>
      <c r="CL93" t="s">
        <v>1034</v>
      </c>
    </row>
    <row r="94" spans="1:90" hidden="1" x14ac:dyDescent="0.3">
      <c r="A94" s="43" t="s">
        <v>938</v>
      </c>
      <c r="B94" s="23" t="s">
        <v>1025</v>
      </c>
      <c r="C94" s="54"/>
      <c r="D94" s="23" t="s">
        <v>831</v>
      </c>
      <c r="E94" s="23" t="s">
        <v>605</v>
      </c>
      <c r="G94" s="23" t="s">
        <v>1035</v>
      </c>
      <c r="H94" s="23" t="s">
        <v>838</v>
      </c>
      <c r="I94" s="54"/>
      <c r="J94" s="54" t="s">
        <v>9</v>
      </c>
      <c r="K94" s="47">
        <v>31.6</v>
      </c>
      <c r="L94" s="24" t="s">
        <v>834</v>
      </c>
      <c r="M94" s="24" t="s">
        <v>633</v>
      </c>
      <c r="N94" s="7"/>
      <c r="U94" s="4">
        <v>4335.4000000000005</v>
      </c>
      <c r="W94" s="4">
        <v>149.066</v>
      </c>
      <c r="AA94" s="107">
        <v>17079.8</v>
      </c>
      <c r="AD94" s="4">
        <v>23.22185303831359</v>
      </c>
      <c r="AH94" s="7"/>
      <c r="AI94" s="7"/>
      <c r="BY94" s="7"/>
      <c r="BZ94" s="4">
        <v>2000000</v>
      </c>
      <c r="CA94" t="s">
        <v>915</v>
      </c>
      <c r="CC94" s="7" t="s">
        <v>633</v>
      </c>
      <c r="CD94" s="7">
        <v>0.67144328599364378</v>
      </c>
      <c r="CF94" s="7"/>
      <c r="CH94" s="7"/>
      <c r="CJ94" s="7"/>
      <c r="CK94" s="7">
        <f t="shared" si="1"/>
        <v>59</v>
      </c>
    </row>
    <row r="95" spans="1:90" hidden="1" x14ac:dyDescent="0.3">
      <c r="A95" s="43" t="s">
        <v>932</v>
      </c>
      <c r="B95" s="23" t="s">
        <v>1036</v>
      </c>
      <c r="C95" s="54"/>
      <c r="D95" s="54" t="s">
        <v>831</v>
      </c>
      <c r="E95" s="23" t="s">
        <v>707</v>
      </c>
      <c r="F95" s="54"/>
      <c r="G95" s="23" t="s">
        <v>1037</v>
      </c>
      <c r="H95" s="23" t="s">
        <v>1038</v>
      </c>
      <c r="J95" s="54" t="s">
        <v>9</v>
      </c>
      <c r="K95" s="55">
        <v>6.3650000000000002</v>
      </c>
      <c r="L95" s="24" t="s">
        <v>834</v>
      </c>
      <c r="M95" s="24" t="s">
        <v>615</v>
      </c>
      <c r="N95" s="7"/>
      <c r="U95" s="4">
        <v>92153.95</v>
      </c>
      <c r="AB95" s="4">
        <v>28088.9</v>
      </c>
      <c r="AC95" s="4">
        <v>167316.6</v>
      </c>
      <c r="AD95" s="7"/>
      <c r="AE95" s="7"/>
      <c r="AF95" s="7"/>
      <c r="AG95" s="7"/>
      <c r="AH95" s="7"/>
      <c r="AI95" s="7"/>
      <c r="AJ95" s="7"/>
      <c r="AK95" s="7"/>
      <c r="BZ95" s="4">
        <v>660000</v>
      </c>
      <c r="CA95" t="s">
        <v>1004</v>
      </c>
      <c r="CC95" s="7" t="s">
        <v>615</v>
      </c>
      <c r="CD95" s="7">
        <v>0.57888546841661237</v>
      </c>
      <c r="CE95" s="7" t="s">
        <v>639</v>
      </c>
      <c r="CF95" s="7">
        <v>0.3607533251233403</v>
      </c>
      <c r="CH95" s="7"/>
      <c r="CJ95" s="7"/>
      <c r="CK95" s="7">
        <f t="shared" si="1"/>
        <v>60</v>
      </c>
      <c r="CL95" t="s">
        <v>1037</v>
      </c>
    </row>
    <row r="96" spans="1:90" hidden="1" x14ac:dyDescent="0.3">
      <c r="A96" s="43" t="s">
        <v>932</v>
      </c>
      <c r="B96" s="23" t="s">
        <v>1025</v>
      </c>
      <c r="C96" s="54"/>
      <c r="D96" s="54" t="s">
        <v>831</v>
      </c>
      <c r="E96" s="23" t="s">
        <v>668</v>
      </c>
      <c r="F96" s="54"/>
      <c r="G96" s="23" t="s">
        <v>1039</v>
      </c>
      <c r="H96" s="23" t="s">
        <v>880</v>
      </c>
      <c r="J96" s="54" t="s">
        <v>9</v>
      </c>
      <c r="K96" s="55">
        <v>0.91</v>
      </c>
      <c r="L96" s="24" t="s">
        <v>834</v>
      </c>
      <c r="M96" s="24" t="s">
        <v>639</v>
      </c>
      <c r="N96" s="7"/>
      <c r="U96" s="4">
        <v>2002</v>
      </c>
      <c r="V96" s="4">
        <v>0.45500000000000002</v>
      </c>
      <c r="W96" s="4">
        <v>28.264031363710139</v>
      </c>
      <c r="AB96" s="4">
        <v>15470</v>
      </c>
      <c r="AC96" s="4">
        <v>38220.000000000007</v>
      </c>
      <c r="AD96" s="7"/>
      <c r="AE96" s="7"/>
      <c r="AF96" s="7"/>
      <c r="AG96" s="7"/>
      <c r="AH96" s="7"/>
      <c r="AI96" s="7"/>
      <c r="AJ96" s="7"/>
      <c r="AK96" s="7"/>
      <c r="BZ96" s="4">
        <v>400000</v>
      </c>
      <c r="CA96" t="s">
        <v>1040</v>
      </c>
      <c r="CC96" s="7" t="s">
        <v>639</v>
      </c>
      <c r="CD96" s="7">
        <v>0.5034044839218238</v>
      </c>
      <c r="CE96" s="7" t="s">
        <v>636</v>
      </c>
      <c r="CF96" s="7">
        <v>0.20308066564147001</v>
      </c>
      <c r="CH96" s="7"/>
      <c r="CJ96" s="7"/>
      <c r="CK96" s="7">
        <f t="shared" si="1"/>
        <v>58</v>
      </c>
    </row>
    <row r="97" spans="1:90" hidden="1" x14ac:dyDescent="0.3">
      <c r="A97" s="43">
        <v>137</v>
      </c>
      <c r="B97" s="23" t="s">
        <v>886</v>
      </c>
      <c r="D97" s="23" t="s">
        <v>831</v>
      </c>
      <c r="E97" s="23" t="s">
        <v>595</v>
      </c>
      <c r="G97" s="23" t="s">
        <v>1041</v>
      </c>
      <c r="H97" s="23" t="s">
        <v>880</v>
      </c>
      <c r="J97" s="23" t="s">
        <v>9</v>
      </c>
      <c r="K97" s="47">
        <v>7.6</v>
      </c>
      <c r="L97" s="24" t="s">
        <v>834</v>
      </c>
      <c r="M97" s="24" t="s">
        <v>780</v>
      </c>
      <c r="BX97" s="4">
        <v>189057.42654947159</v>
      </c>
      <c r="BZ97" s="4"/>
      <c r="CA97" t="s">
        <v>1042</v>
      </c>
      <c r="CK97" s="7">
        <f t="shared" si="1"/>
        <v>62</v>
      </c>
    </row>
    <row r="98" spans="1:90" x14ac:dyDescent="0.3">
      <c r="A98" s="43" t="s">
        <v>843</v>
      </c>
      <c r="B98" s="23" t="s">
        <v>860</v>
      </c>
      <c r="D98" s="23" t="s">
        <v>831</v>
      </c>
      <c r="E98" s="23" t="s">
        <v>623</v>
      </c>
      <c r="G98" s="53" t="s">
        <v>1043</v>
      </c>
      <c r="J98" s="23" t="s">
        <v>9</v>
      </c>
      <c r="K98" s="47">
        <v>1.9059999999999999</v>
      </c>
      <c r="L98" s="24" t="s">
        <v>834</v>
      </c>
      <c r="M98" s="24" t="s">
        <v>687</v>
      </c>
      <c r="U98" s="4">
        <v>4765</v>
      </c>
      <c r="W98" s="4">
        <v>30.495999999999999</v>
      </c>
      <c r="AA98" s="107">
        <v>2859</v>
      </c>
      <c r="AD98" s="4">
        <v>4.0942381217218609</v>
      </c>
      <c r="AS98">
        <v>10764.478080000001</v>
      </c>
      <c r="BZ98" s="4"/>
      <c r="CA98" t="s">
        <v>846</v>
      </c>
      <c r="CC98" s="7" t="s">
        <v>687</v>
      </c>
      <c r="CD98" s="7">
        <v>0.85369216362176215</v>
      </c>
      <c r="CF98" s="7"/>
      <c r="CH98" s="7"/>
      <c r="CJ98" s="7"/>
      <c r="CK98" s="7">
        <f t="shared" si="1"/>
        <v>58</v>
      </c>
    </row>
    <row r="99" spans="1:90" hidden="1" x14ac:dyDescent="0.3">
      <c r="A99" s="43">
        <v>76</v>
      </c>
      <c r="B99" s="23" t="s">
        <v>973</v>
      </c>
      <c r="D99" s="23" t="s">
        <v>831</v>
      </c>
      <c r="E99" s="23" t="s">
        <v>1044</v>
      </c>
      <c r="G99" s="23" t="s">
        <v>1045</v>
      </c>
      <c r="J99" s="23" t="s">
        <v>9</v>
      </c>
      <c r="K99" s="47">
        <v>22.23</v>
      </c>
      <c r="L99" s="24" t="s">
        <v>834</v>
      </c>
      <c r="M99" s="24" t="s">
        <v>639</v>
      </c>
      <c r="W99" s="4">
        <v>2000.7</v>
      </c>
      <c r="AB99" s="4">
        <v>889200</v>
      </c>
      <c r="AC99" s="4">
        <v>6735690</v>
      </c>
      <c r="BZ99" s="4"/>
      <c r="CA99" t="s">
        <v>1046</v>
      </c>
      <c r="CC99" s="7" t="s">
        <v>639</v>
      </c>
      <c r="CD99" s="7">
        <v>0.82082275981105635</v>
      </c>
      <c r="CF99" s="7"/>
      <c r="CH99" s="7"/>
      <c r="CJ99" s="7"/>
      <c r="CK99" s="7">
        <f t="shared" si="1"/>
        <v>60</v>
      </c>
    </row>
    <row r="100" spans="1:90" hidden="1" x14ac:dyDescent="0.3">
      <c r="A100" s="43">
        <v>64</v>
      </c>
      <c r="B100" s="23" t="s">
        <v>873</v>
      </c>
      <c r="C100" s="54"/>
      <c r="D100" s="54" t="s">
        <v>831</v>
      </c>
      <c r="E100" s="23" t="s">
        <v>665</v>
      </c>
      <c r="F100" s="54"/>
      <c r="G100" s="23" t="s">
        <v>1047</v>
      </c>
      <c r="J100" s="54" t="s">
        <v>9</v>
      </c>
      <c r="K100" s="55">
        <v>115</v>
      </c>
      <c r="L100" s="24" t="s">
        <v>834</v>
      </c>
      <c r="M100" s="24" t="s">
        <v>618</v>
      </c>
      <c r="N100" s="7"/>
      <c r="U100" s="4">
        <v>655500</v>
      </c>
      <c r="V100" s="4">
        <v>163.30000000000001</v>
      </c>
      <c r="AA100" s="107">
        <v>62100</v>
      </c>
      <c r="AD100" s="7"/>
      <c r="AE100" s="7"/>
      <c r="AF100" s="7"/>
      <c r="AG100" s="7"/>
      <c r="AH100" s="7"/>
      <c r="AI100" s="7"/>
      <c r="AJ100" s="7"/>
      <c r="AK100" s="7"/>
      <c r="BZ100" s="4"/>
      <c r="CA100" t="s">
        <v>948</v>
      </c>
      <c r="CC100" s="7" t="s">
        <v>618</v>
      </c>
      <c r="CD100" s="7">
        <v>0.53597143969418481</v>
      </c>
      <c r="CE100" s="7" t="s">
        <v>615</v>
      </c>
      <c r="CF100" s="7">
        <v>0.34779010116130821</v>
      </c>
      <c r="CH100" s="7"/>
      <c r="CJ100" s="7"/>
      <c r="CK100" s="7">
        <f t="shared" si="1"/>
        <v>60</v>
      </c>
    </row>
    <row r="101" spans="1:90" hidden="1" x14ac:dyDescent="0.3">
      <c r="A101" s="43" t="s">
        <v>872</v>
      </c>
      <c r="B101" s="23" t="s">
        <v>913</v>
      </c>
      <c r="C101" s="54"/>
      <c r="D101" s="54" t="s">
        <v>831</v>
      </c>
      <c r="E101" s="23" t="s">
        <v>605</v>
      </c>
      <c r="F101" s="54"/>
      <c r="G101" s="23" t="s">
        <v>1048</v>
      </c>
      <c r="J101" s="54" t="s">
        <v>9</v>
      </c>
      <c r="K101" s="55">
        <v>2821</v>
      </c>
      <c r="L101" s="24" t="s">
        <v>834</v>
      </c>
      <c r="M101" s="24" t="s">
        <v>615</v>
      </c>
      <c r="N101" s="7"/>
      <c r="U101" s="4">
        <v>7479300.0000000009</v>
      </c>
      <c r="V101" s="4">
        <v>74.97</v>
      </c>
      <c r="W101" s="4">
        <v>1592.46</v>
      </c>
      <c r="AA101" s="107">
        <v>178920</v>
      </c>
      <c r="AD101" s="4">
        <v>141.05000000000001</v>
      </c>
      <c r="AE101" s="7"/>
      <c r="AF101" s="7"/>
      <c r="AG101" s="7"/>
      <c r="AH101" s="7"/>
      <c r="AI101" s="7"/>
      <c r="AJ101" s="7"/>
      <c r="AK101" s="7"/>
      <c r="BZ101" s="4">
        <v>38000000</v>
      </c>
      <c r="CA101" t="s">
        <v>875</v>
      </c>
      <c r="CC101" s="7" t="s">
        <v>615</v>
      </c>
      <c r="CD101" s="7">
        <v>0.85031897554257163</v>
      </c>
      <c r="CF101" s="7"/>
      <c r="CH101" s="7"/>
      <c r="CJ101" s="7"/>
      <c r="CK101" s="7">
        <f t="shared" si="1"/>
        <v>58</v>
      </c>
    </row>
    <row r="102" spans="1:90" hidden="1" x14ac:dyDescent="0.3">
      <c r="A102" s="43">
        <v>64</v>
      </c>
      <c r="B102" s="23" t="s">
        <v>1028</v>
      </c>
      <c r="C102" s="54"/>
      <c r="D102" s="54" t="s">
        <v>831</v>
      </c>
      <c r="E102" s="23" t="s">
        <v>713</v>
      </c>
      <c r="F102" s="54"/>
      <c r="G102" s="23" t="s">
        <v>1049</v>
      </c>
      <c r="J102" s="54" t="s">
        <v>9</v>
      </c>
      <c r="K102" s="55">
        <v>38.140999999999998</v>
      </c>
      <c r="L102" s="24" t="s">
        <v>834</v>
      </c>
      <c r="M102" s="24" t="s">
        <v>615</v>
      </c>
      <c r="N102" s="7"/>
      <c r="U102" s="4">
        <v>296925.90000000002</v>
      </c>
      <c r="AD102" s="7"/>
      <c r="AE102" s="7"/>
      <c r="AF102" s="7"/>
      <c r="AG102" s="7"/>
      <c r="AH102" s="7"/>
      <c r="AI102" s="7"/>
      <c r="AJ102" s="7"/>
      <c r="AK102" s="7"/>
      <c r="BZ102" s="4"/>
      <c r="CA102" t="s">
        <v>856</v>
      </c>
      <c r="CC102" s="7" t="s">
        <v>615</v>
      </c>
      <c r="CD102" s="7">
        <v>1</v>
      </c>
      <c r="CF102" s="7"/>
      <c r="CH102" s="7"/>
      <c r="CJ102" s="7"/>
      <c r="CK102" s="7">
        <f t="shared" si="1"/>
        <v>62</v>
      </c>
    </row>
    <row r="103" spans="1:90" hidden="1" x14ac:dyDescent="0.3">
      <c r="A103" s="43" t="s">
        <v>843</v>
      </c>
      <c r="B103" s="23" t="s">
        <v>895</v>
      </c>
      <c r="D103" s="23" t="s">
        <v>831</v>
      </c>
      <c r="E103" s="23" t="s">
        <v>617</v>
      </c>
      <c r="G103" s="53" t="s">
        <v>1050</v>
      </c>
      <c r="J103" s="23" t="s">
        <v>9</v>
      </c>
      <c r="K103" s="47">
        <v>519.54100000000005</v>
      </c>
      <c r="L103" s="24" t="s">
        <v>834</v>
      </c>
      <c r="M103" s="24" t="s">
        <v>615</v>
      </c>
      <c r="U103" s="4">
        <v>1402760.7</v>
      </c>
      <c r="V103" s="4">
        <v>181.83935</v>
      </c>
      <c r="W103" s="4">
        <v>3927.7299600000001</v>
      </c>
      <c r="AA103" s="107">
        <v>4805.7542500000009</v>
      </c>
      <c r="AB103" s="4">
        <v>259770.50000000009</v>
      </c>
      <c r="AC103" s="4">
        <v>987127.90000000014</v>
      </c>
      <c r="AD103" s="4">
        <v>34.009147486363013</v>
      </c>
      <c r="BZ103" s="4"/>
      <c r="CA103" t="s">
        <v>846</v>
      </c>
      <c r="CC103" s="7" t="s">
        <v>615</v>
      </c>
      <c r="CD103" s="7">
        <v>0.41492026323913028</v>
      </c>
      <c r="CE103" s="7" t="s">
        <v>618</v>
      </c>
      <c r="CF103" s="7">
        <v>0.33272073549826831</v>
      </c>
      <c r="CH103" s="7"/>
      <c r="CJ103" s="7"/>
      <c r="CK103" s="7">
        <f t="shared" si="1"/>
        <v>56</v>
      </c>
    </row>
    <row r="104" spans="1:90" hidden="1" x14ac:dyDescent="0.3">
      <c r="A104" s="43" t="s">
        <v>872</v>
      </c>
      <c r="B104" s="23" t="s">
        <v>895</v>
      </c>
      <c r="D104" s="23" t="s">
        <v>831</v>
      </c>
      <c r="E104" s="23" t="s">
        <v>614</v>
      </c>
      <c r="G104" s="53" t="s">
        <v>1051</v>
      </c>
      <c r="J104" s="23" t="s">
        <v>9</v>
      </c>
      <c r="K104" s="47">
        <v>2376</v>
      </c>
      <c r="L104" s="24" t="s">
        <v>834</v>
      </c>
      <c r="M104" s="24" t="s">
        <v>615</v>
      </c>
      <c r="U104" s="4">
        <v>21067500</v>
      </c>
      <c r="W104" s="4">
        <v>26067</v>
      </c>
      <c r="AA104" s="107">
        <v>454590</v>
      </c>
      <c r="AC104" s="4">
        <v>17851300</v>
      </c>
      <c r="AD104" s="4">
        <v>615.54064618078337</v>
      </c>
      <c r="BZ104" s="4">
        <v>47850000</v>
      </c>
      <c r="CA104" t="s">
        <v>915</v>
      </c>
      <c r="CC104" s="7" t="s">
        <v>615</v>
      </c>
      <c r="CD104" s="7">
        <v>0.66498433970697723</v>
      </c>
      <c r="CF104" s="7"/>
      <c r="CH104" s="7"/>
      <c r="CJ104" s="7"/>
      <c r="CK104" s="7">
        <f t="shared" si="1"/>
        <v>58</v>
      </c>
      <c r="CL104" t="s">
        <v>1051</v>
      </c>
    </row>
    <row r="105" spans="1:90" hidden="1" x14ac:dyDescent="0.3">
      <c r="A105" s="43" t="s">
        <v>872</v>
      </c>
      <c r="B105" s="23" t="s">
        <v>895</v>
      </c>
      <c r="D105" s="23" t="s">
        <v>831</v>
      </c>
      <c r="E105" s="23" t="s">
        <v>605</v>
      </c>
      <c r="G105" s="53" t="s">
        <v>1052</v>
      </c>
      <c r="J105" s="23" t="s">
        <v>9</v>
      </c>
      <c r="K105" s="47">
        <v>851</v>
      </c>
      <c r="L105" s="24" t="s">
        <v>834</v>
      </c>
      <c r="M105" s="24" t="s">
        <v>615</v>
      </c>
      <c r="U105" s="4">
        <v>4092800</v>
      </c>
      <c r="V105" s="4">
        <v>86.16</v>
      </c>
      <c r="W105" s="4">
        <v>1099.7</v>
      </c>
      <c r="AA105" s="107">
        <v>42550</v>
      </c>
      <c r="AD105" s="4">
        <v>90.506823469813298</v>
      </c>
      <c r="BZ105" s="4">
        <v>34650000</v>
      </c>
      <c r="CA105" t="s">
        <v>915</v>
      </c>
      <c r="CC105" s="7" t="s">
        <v>615</v>
      </c>
      <c r="CD105" s="7">
        <v>0.83087422893337692</v>
      </c>
      <c r="CF105" s="7"/>
      <c r="CH105" s="7"/>
      <c r="CJ105" s="7"/>
      <c r="CK105" s="7">
        <f t="shared" si="1"/>
        <v>58</v>
      </c>
      <c r="CL105" t="s">
        <v>1052</v>
      </c>
    </row>
    <row r="106" spans="1:90" hidden="1" x14ac:dyDescent="0.3">
      <c r="A106" s="43">
        <v>64</v>
      </c>
      <c r="B106" s="23" t="s">
        <v>886</v>
      </c>
      <c r="C106" s="54"/>
      <c r="D106" s="54" t="s">
        <v>831</v>
      </c>
      <c r="E106" s="23" t="s">
        <v>620</v>
      </c>
      <c r="F106" s="54"/>
      <c r="G106" s="23" t="s">
        <v>1053</v>
      </c>
      <c r="J106" s="54" t="s">
        <v>9</v>
      </c>
      <c r="K106" s="55">
        <v>16.46</v>
      </c>
      <c r="L106" s="24" t="s">
        <v>834</v>
      </c>
      <c r="M106" s="24" t="s">
        <v>615</v>
      </c>
      <c r="N106" s="7"/>
      <c r="U106" s="4">
        <v>235508</v>
      </c>
      <c r="V106" s="4">
        <v>5.2060000000000004</v>
      </c>
      <c r="AD106" s="7"/>
      <c r="AE106" s="7"/>
      <c r="AF106" s="7"/>
      <c r="AG106" s="7"/>
      <c r="AH106" s="7"/>
      <c r="AI106" s="7"/>
      <c r="AJ106" s="7"/>
      <c r="AK106" s="7"/>
      <c r="BZ106" s="4"/>
      <c r="CA106" t="s">
        <v>902</v>
      </c>
      <c r="CC106" s="7" t="s">
        <v>615</v>
      </c>
      <c r="CD106" s="7">
        <v>0.87970526174886232</v>
      </c>
      <c r="CF106" s="7"/>
      <c r="CH106" s="7"/>
      <c r="CJ106" s="7"/>
      <c r="CK106" s="7">
        <f t="shared" si="1"/>
        <v>61</v>
      </c>
      <c r="CL106" t="s">
        <v>1053</v>
      </c>
    </row>
    <row r="107" spans="1:90" hidden="1" x14ac:dyDescent="0.3">
      <c r="A107" s="43">
        <v>58</v>
      </c>
      <c r="B107" s="23" t="s">
        <v>1025</v>
      </c>
      <c r="C107" s="54"/>
      <c r="D107" s="23" t="s">
        <v>831</v>
      </c>
      <c r="E107" s="23" t="s">
        <v>605</v>
      </c>
      <c r="G107" s="23" t="s">
        <v>1054</v>
      </c>
      <c r="H107" s="23" t="s">
        <v>838</v>
      </c>
      <c r="I107" s="54"/>
      <c r="J107" s="54" t="s">
        <v>9</v>
      </c>
      <c r="K107" s="47">
        <v>318</v>
      </c>
      <c r="L107" s="24" t="s">
        <v>834</v>
      </c>
      <c r="M107" s="24" t="s">
        <v>633</v>
      </c>
      <c r="N107" s="7"/>
      <c r="AA107" s="107">
        <v>124020</v>
      </c>
      <c r="AD107" s="4">
        <v>172.8515976398896</v>
      </c>
      <c r="AH107" s="7"/>
      <c r="AI107" s="7"/>
      <c r="BY107" s="7"/>
      <c r="BZ107" s="4"/>
      <c r="CA107" t="s">
        <v>846</v>
      </c>
      <c r="CC107" s="7" t="s">
        <v>633</v>
      </c>
      <c r="CD107" s="7">
        <v>0.85198145691210747</v>
      </c>
      <c r="CF107" s="7"/>
      <c r="CH107" s="7"/>
      <c r="CJ107" s="7"/>
      <c r="CK107" s="7">
        <f t="shared" si="1"/>
        <v>61</v>
      </c>
    </row>
    <row r="108" spans="1:90" hidden="1" x14ac:dyDescent="0.3">
      <c r="A108" s="43" t="s">
        <v>872</v>
      </c>
      <c r="B108" s="23" t="s">
        <v>895</v>
      </c>
      <c r="D108" s="23" t="s">
        <v>831</v>
      </c>
      <c r="E108" s="23" t="s">
        <v>605</v>
      </c>
      <c r="G108" s="53" t="s">
        <v>1055</v>
      </c>
      <c r="J108" s="23" t="s">
        <v>9</v>
      </c>
      <c r="K108" s="47">
        <v>426.1</v>
      </c>
      <c r="L108" s="24" t="s">
        <v>834</v>
      </c>
      <c r="M108" s="24" t="s">
        <v>615</v>
      </c>
      <c r="U108" s="4">
        <v>1276160</v>
      </c>
      <c r="AA108" s="107">
        <v>39333.999999999993</v>
      </c>
      <c r="AD108" s="4">
        <v>71.160486357907928</v>
      </c>
      <c r="BZ108" s="4">
        <v>7300000</v>
      </c>
      <c r="CA108" t="s">
        <v>915</v>
      </c>
      <c r="CC108" s="7" t="s">
        <v>615</v>
      </c>
      <c r="CD108" s="7">
        <v>0.88241112043840808</v>
      </c>
      <c r="CF108" s="7"/>
      <c r="CH108" s="7"/>
      <c r="CJ108" s="7"/>
      <c r="CK108" s="7">
        <f t="shared" si="1"/>
        <v>60</v>
      </c>
    </row>
    <row r="109" spans="1:90" hidden="1" x14ac:dyDescent="0.3">
      <c r="A109" s="43">
        <v>64</v>
      </c>
      <c r="B109" s="23" t="s">
        <v>913</v>
      </c>
      <c r="C109" s="54"/>
      <c r="D109" s="54" t="s">
        <v>831</v>
      </c>
      <c r="E109" s="23" t="s">
        <v>617</v>
      </c>
      <c r="F109" s="54"/>
      <c r="G109" s="23" t="s">
        <v>1056</v>
      </c>
      <c r="J109" s="54" t="s">
        <v>9</v>
      </c>
      <c r="K109" s="55">
        <v>4.5359999999999996</v>
      </c>
      <c r="L109" s="24" t="s">
        <v>834</v>
      </c>
      <c r="M109" s="24" t="s">
        <v>615</v>
      </c>
      <c r="N109" s="7"/>
      <c r="U109" s="4">
        <v>88451.999999999985</v>
      </c>
      <c r="AD109" s="7"/>
      <c r="AE109" s="7"/>
      <c r="AF109" s="7"/>
      <c r="AG109" s="7"/>
      <c r="AH109" s="7"/>
      <c r="AI109" s="7"/>
      <c r="AJ109" s="7"/>
      <c r="AK109" s="7"/>
      <c r="BZ109" s="4"/>
      <c r="CA109" t="s">
        <v>856</v>
      </c>
      <c r="CC109" s="7" t="s">
        <v>615</v>
      </c>
      <c r="CD109" s="7">
        <v>1</v>
      </c>
      <c r="CF109" s="7"/>
      <c r="CH109" s="7"/>
      <c r="CJ109" s="7"/>
      <c r="CK109" s="7">
        <f t="shared" si="1"/>
        <v>62</v>
      </c>
    </row>
    <row r="110" spans="1:90" hidden="1" x14ac:dyDescent="0.3">
      <c r="A110" s="43">
        <v>64</v>
      </c>
      <c r="B110" s="23" t="s">
        <v>1028</v>
      </c>
      <c r="C110" s="54"/>
      <c r="D110" s="54" t="s">
        <v>831</v>
      </c>
      <c r="E110" s="23" t="s">
        <v>605</v>
      </c>
      <c r="F110" s="54"/>
      <c r="G110" s="23" t="s">
        <v>1057</v>
      </c>
      <c r="H110" s="23" t="s">
        <v>880</v>
      </c>
      <c r="J110" s="54" t="s">
        <v>9</v>
      </c>
      <c r="K110" s="55">
        <v>1255.0999999999999</v>
      </c>
      <c r="L110" s="24" t="s">
        <v>834</v>
      </c>
      <c r="M110" s="24" t="s">
        <v>615</v>
      </c>
      <c r="N110" s="7"/>
      <c r="U110" s="4">
        <v>3890810</v>
      </c>
      <c r="AD110" s="7"/>
      <c r="AE110" s="7"/>
      <c r="AF110" s="7"/>
      <c r="AG110" s="7"/>
      <c r="AH110" s="7"/>
      <c r="AI110" s="7"/>
      <c r="AJ110" s="7"/>
      <c r="AK110" s="7"/>
      <c r="BZ110" s="4"/>
      <c r="CA110" t="s">
        <v>856</v>
      </c>
      <c r="CC110" s="7" t="s">
        <v>615</v>
      </c>
      <c r="CD110" s="7">
        <v>1</v>
      </c>
      <c r="CF110" s="7"/>
      <c r="CH110" s="7"/>
      <c r="CJ110" s="7"/>
      <c r="CK110" s="7">
        <f t="shared" si="1"/>
        <v>62</v>
      </c>
      <c r="CL110" t="s">
        <v>1057</v>
      </c>
    </row>
    <row r="111" spans="1:90" hidden="1" x14ac:dyDescent="0.3">
      <c r="A111" s="43">
        <v>58</v>
      </c>
      <c r="B111" s="23" t="s">
        <v>1058</v>
      </c>
      <c r="C111" s="54"/>
      <c r="D111" s="23" t="s">
        <v>831</v>
      </c>
      <c r="E111" s="23" t="s">
        <v>605</v>
      </c>
      <c r="G111" s="23" t="s">
        <v>1059</v>
      </c>
      <c r="I111" s="54"/>
      <c r="J111" s="54" t="s">
        <v>9</v>
      </c>
      <c r="K111" s="47">
        <v>130</v>
      </c>
      <c r="L111" s="24" t="s">
        <v>834</v>
      </c>
      <c r="M111" s="24" t="s">
        <v>633</v>
      </c>
      <c r="N111" s="7"/>
      <c r="AA111" s="107">
        <v>78000</v>
      </c>
      <c r="AD111" s="4">
        <v>105.49507751813169</v>
      </c>
      <c r="AH111" s="7"/>
      <c r="AI111" s="7"/>
      <c r="BY111" s="7"/>
      <c r="BZ111" s="4"/>
      <c r="CA111" t="s">
        <v>846</v>
      </c>
      <c r="CC111" s="7" t="s">
        <v>633</v>
      </c>
      <c r="CD111" s="7">
        <v>0.85572925225829088</v>
      </c>
      <c r="CF111" s="7"/>
      <c r="CH111" s="7"/>
      <c r="CJ111" s="7"/>
      <c r="CK111" s="7">
        <f t="shared" si="1"/>
        <v>61</v>
      </c>
    </row>
    <row r="112" spans="1:90" hidden="1" x14ac:dyDescent="0.3">
      <c r="A112" s="43" t="s">
        <v>1060</v>
      </c>
      <c r="B112" s="23" t="s">
        <v>883</v>
      </c>
      <c r="C112" s="54"/>
      <c r="D112" s="54" t="s">
        <v>831</v>
      </c>
      <c r="E112" s="23" t="s">
        <v>659</v>
      </c>
      <c r="F112" s="54"/>
      <c r="G112" s="23" t="s">
        <v>1061</v>
      </c>
      <c r="J112" s="54" t="s">
        <v>9</v>
      </c>
      <c r="K112" s="55">
        <v>1.7</v>
      </c>
      <c r="L112" s="24" t="s">
        <v>834</v>
      </c>
      <c r="M112" s="24" t="s">
        <v>615</v>
      </c>
      <c r="N112" s="7"/>
      <c r="U112" s="4">
        <v>30600</v>
      </c>
      <c r="W112" s="4">
        <v>8.5</v>
      </c>
      <c r="Y112" s="4">
        <v>0.68498795933654355</v>
      </c>
      <c r="AC112" s="4">
        <v>3400</v>
      </c>
      <c r="AD112" s="7"/>
      <c r="AE112" s="7">
        <v>126.27501658640981</v>
      </c>
      <c r="AF112" s="7">
        <v>0.38255634884965217</v>
      </c>
      <c r="AG112" s="7"/>
      <c r="AH112" s="7"/>
      <c r="AI112" s="7"/>
      <c r="AJ112" s="7"/>
      <c r="AK112" s="7"/>
      <c r="AU112" s="4">
        <v>4.7917735687533429E-2</v>
      </c>
      <c r="AY112" s="4">
        <v>0.22152133547351521</v>
      </c>
      <c r="AZ112" s="4">
        <v>8.5623494917067944E-2</v>
      </c>
      <c r="BZ112" s="4"/>
      <c r="CA112" t="s">
        <v>1062</v>
      </c>
      <c r="CC112" s="7" t="s">
        <v>615</v>
      </c>
      <c r="CD112" s="7">
        <v>0.90098848825161948</v>
      </c>
      <c r="CF112" s="7"/>
      <c r="CH112" s="7"/>
      <c r="CJ112" s="7"/>
      <c r="CK112" s="7">
        <f t="shared" si="1"/>
        <v>54</v>
      </c>
    </row>
    <row r="113" spans="1:90" hidden="1" x14ac:dyDescent="0.3">
      <c r="A113" s="43">
        <v>64</v>
      </c>
      <c r="B113" s="23" t="s">
        <v>949</v>
      </c>
      <c r="C113" s="54"/>
      <c r="D113" s="54" t="s">
        <v>831</v>
      </c>
      <c r="E113" s="23" t="s">
        <v>659</v>
      </c>
      <c r="F113" s="54"/>
      <c r="G113" s="23" t="s">
        <v>1063</v>
      </c>
      <c r="J113" s="54" t="s">
        <v>9</v>
      </c>
      <c r="K113" s="55">
        <v>1.4</v>
      </c>
      <c r="L113" s="24" t="s">
        <v>834</v>
      </c>
      <c r="M113" s="24" t="s">
        <v>639</v>
      </c>
      <c r="N113" s="7"/>
      <c r="U113" s="4">
        <v>23800</v>
      </c>
      <c r="W113" s="4">
        <v>28</v>
      </c>
      <c r="AC113" s="4">
        <v>69750</v>
      </c>
      <c r="AD113" s="7"/>
      <c r="AE113" s="7"/>
      <c r="AF113" s="7"/>
      <c r="AG113" s="7"/>
      <c r="AH113" s="7"/>
      <c r="AI113" s="7"/>
      <c r="AJ113" s="7"/>
      <c r="AK113" s="7"/>
      <c r="BZ113" s="4"/>
      <c r="CA113" t="s">
        <v>1027</v>
      </c>
      <c r="CC113" s="7" t="s">
        <v>639</v>
      </c>
      <c r="CD113" s="7">
        <v>0.47363752552654648</v>
      </c>
      <c r="CE113" s="7" t="s">
        <v>615</v>
      </c>
      <c r="CF113" s="7">
        <v>0.47085396215854791</v>
      </c>
      <c r="CH113" s="7"/>
      <c r="CJ113" s="7"/>
      <c r="CK113" s="7">
        <f t="shared" si="1"/>
        <v>60</v>
      </c>
    </row>
    <row r="114" spans="1:90" hidden="1" x14ac:dyDescent="0.3">
      <c r="A114" s="43" t="s">
        <v>847</v>
      </c>
      <c r="B114" s="56" t="s">
        <v>886</v>
      </c>
      <c r="D114" s="23" t="s">
        <v>831</v>
      </c>
      <c r="E114" s="23" t="s">
        <v>796</v>
      </c>
      <c r="G114" s="23" t="s">
        <v>1064</v>
      </c>
      <c r="H114" s="57" t="s">
        <v>831</v>
      </c>
      <c r="I114" s="57"/>
      <c r="J114" s="23" t="s">
        <v>9</v>
      </c>
      <c r="K114" s="47">
        <v>132.25700000000001</v>
      </c>
      <c r="L114" s="24" t="s">
        <v>834</v>
      </c>
      <c r="M114" s="24" t="s">
        <v>624</v>
      </c>
      <c r="X114" s="4">
        <v>1679979.7</v>
      </c>
      <c r="Y114" s="4">
        <v>77537.399999999994</v>
      </c>
      <c r="AM114" s="4">
        <v>25181917.899999999</v>
      </c>
      <c r="BZ114" s="4">
        <v>900000</v>
      </c>
      <c r="CA114" t="s">
        <v>1065</v>
      </c>
      <c r="CC114" s="7" t="s">
        <v>624</v>
      </c>
      <c r="CD114" s="7">
        <v>0.83611922405451777</v>
      </c>
      <c r="CF114" s="7"/>
      <c r="CH114" s="7"/>
      <c r="CJ114" s="7"/>
      <c r="CK114" s="7">
        <f t="shared" si="1"/>
        <v>60</v>
      </c>
    </row>
    <row r="115" spans="1:90" hidden="1" x14ac:dyDescent="0.3">
      <c r="A115" s="43">
        <v>64</v>
      </c>
      <c r="B115" s="23" t="s">
        <v>1066</v>
      </c>
      <c r="C115" s="54"/>
      <c r="D115" s="54" t="s">
        <v>831</v>
      </c>
      <c r="E115" s="23" t="s">
        <v>659</v>
      </c>
      <c r="F115" s="54"/>
      <c r="G115" s="23" t="s">
        <v>1067</v>
      </c>
      <c r="H115" s="23" t="s">
        <v>838</v>
      </c>
      <c r="J115" s="54" t="s">
        <v>9</v>
      </c>
      <c r="K115" s="55">
        <v>2.4</v>
      </c>
      <c r="L115" s="24" t="s">
        <v>834</v>
      </c>
      <c r="M115" s="24" t="s">
        <v>615</v>
      </c>
      <c r="N115" s="7"/>
      <c r="U115" s="4">
        <v>10800</v>
      </c>
      <c r="AD115" s="7"/>
      <c r="AE115" s="7"/>
      <c r="AF115" s="7"/>
      <c r="AG115" s="7"/>
      <c r="AH115" s="7"/>
      <c r="AI115" s="7"/>
      <c r="AJ115" s="7"/>
      <c r="AK115" s="7"/>
      <c r="BZ115" s="4"/>
      <c r="CA115" t="s">
        <v>856</v>
      </c>
      <c r="CC115" s="7" t="s">
        <v>615</v>
      </c>
      <c r="CD115" s="7">
        <v>1</v>
      </c>
      <c r="CF115" s="7"/>
      <c r="CH115" s="7"/>
      <c r="CJ115" s="7"/>
      <c r="CK115" s="7">
        <f t="shared" ref="CK115:CK178" si="2">COUNTBLANK(N115:BX115)</f>
        <v>62</v>
      </c>
    </row>
    <row r="116" spans="1:90" hidden="1" x14ac:dyDescent="0.3">
      <c r="A116" s="43" t="s">
        <v>932</v>
      </c>
      <c r="B116" s="23" t="s">
        <v>1036</v>
      </c>
      <c r="C116" s="54"/>
      <c r="D116" s="54" t="s">
        <v>831</v>
      </c>
      <c r="E116" s="23" t="s">
        <v>617</v>
      </c>
      <c r="F116" s="54"/>
      <c r="G116" s="23" t="s">
        <v>1068</v>
      </c>
      <c r="H116" s="23" t="s">
        <v>880</v>
      </c>
      <c r="J116" s="54" t="s">
        <v>9</v>
      </c>
      <c r="K116" s="55">
        <v>23.847000000000001</v>
      </c>
      <c r="L116" s="24" t="s">
        <v>834</v>
      </c>
      <c r="M116" s="24" t="s">
        <v>615</v>
      </c>
      <c r="N116" s="7"/>
      <c r="U116" s="4">
        <v>332294.59999999998</v>
      </c>
      <c r="V116" s="4">
        <v>22.194752999999999</v>
      </c>
      <c r="W116" s="4">
        <v>422.44278000000003</v>
      </c>
      <c r="AD116" s="7"/>
      <c r="AE116" s="7"/>
      <c r="AF116" s="7"/>
      <c r="AG116" s="7"/>
      <c r="AH116" s="7"/>
      <c r="AI116" s="7"/>
      <c r="AJ116" s="7"/>
      <c r="AK116" s="7"/>
      <c r="BZ116" s="4">
        <v>940240</v>
      </c>
      <c r="CA116" t="s">
        <v>1069</v>
      </c>
      <c r="CC116" s="7" t="s">
        <v>615</v>
      </c>
      <c r="CD116" s="7">
        <v>0.6491107297196419</v>
      </c>
      <c r="CE116" s="7" t="s">
        <v>618</v>
      </c>
      <c r="CF116" s="7">
        <v>0.26819875835750923</v>
      </c>
      <c r="CH116" s="7"/>
      <c r="CJ116" s="7"/>
      <c r="CK116" s="7">
        <f t="shared" si="2"/>
        <v>60</v>
      </c>
    </row>
    <row r="117" spans="1:90" hidden="1" x14ac:dyDescent="0.3">
      <c r="A117" s="24" t="s">
        <v>1070</v>
      </c>
      <c r="B117" s="23" t="s">
        <v>886</v>
      </c>
      <c r="C117" s="23" t="s">
        <v>1071</v>
      </c>
      <c r="D117" s="23" t="s">
        <v>831</v>
      </c>
      <c r="E117" s="23" t="s">
        <v>752</v>
      </c>
      <c r="G117" s="23" t="s">
        <v>1072</v>
      </c>
      <c r="J117" s="54" t="s">
        <v>8</v>
      </c>
      <c r="K117" s="47">
        <v>745</v>
      </c>
      <c r="L117" s="57" t="s">
        <v>834</v>
      </c>
      <c r="M117" s="24" t="s">
        <v>606</v>
      </c>
      <c r="N117" s="7"/>
      <c r="O117" s="7"/>
      <c r="R117" s="4">
        <v>322958422.14997351</v>
      </c>
      <c r="X117" s="7"/>
      <c r="BD117" s="4">
        <v>286925.19379030738</v>
      </c>
      <c r="BE117" s="4">
        <v>506167.30802603211</v>
      </c>
      <c r="BF117" s="4">
        <v>45082.21772695495</v>
      </c>
      <c r="BG117" s="4">
        <v>142537.95501266519</v>
      </c>
      <c r="BH117" s="4">
        <v>15492.0060470017</v>
      </c>
      <c r="BI117" s="4">
        <v>3447.8541182449871</v>
      </c>
      <c r="BJ117" s="4">
        <v>7174.6027749099812</v>
      </c>
      <c r="BK117" s="4">
        <v>727.34652027171364</v>
      </c>
      <c r="BL117" s="4">
        <v>2981.6817704563759</v>
      </c>
      <c r="BM117" s="4">
        <v>497.87945822019441</v>
      </c>
      <c r="BN117" s="4">
        <v>748.16038844262334</v>
      </c>
      <c r="BP117" s="4">
        <v>500.87299639223261</v>
      </c>
      <c r="BR117" s="4">
        <v>10553.856671841901</v>
      </c>
      <c r="BX117" s="4">
        <v>91648336.969965428</v>
      </c>
      <c r="BY117" s="7"/>
      <c r="BZ117" s="4"/>
      <c r="CA117" t="s">
        <v>1073</v>
      </c>
      <c r="CC117" s="7" t="s">
        <v>606</v>
      </c>
      <c r="CD117" s="7">
        <v>0.99709834607469705</v>
      </c>
      <c r="CF117" s="7"/>
      <c r="CH117" s="7"/>
      <c r="CJ117" s="7"/>
      <c r="CK117" s="7">
        <f t="shared" si="2"/>
        <v>48</v>
      </c>
      <c r="CL117" t="s">
        <v>1072</v>
      </c>
    </row>
    <row r="118" spans="1:90" hidden="1" x14ac:dyDescent="0.3">
      <c r="A118" s="43" t="s">
        <v>890</v>
      </c>
      <c r="B118" s="23" t="s">
        <v>905</v>
      </c>
      <c r="D118" s="23" t="s">
        <v>831</v>
      </c>
      <c r="E118" s="23" t="s">
        <v>671</v>
      </c>
      <c r="G118" s="53" t="s">
        <v>1074</v>
      </c>
      <c r="J118" s="23" t="s">
        <v>9</v>
      </c>
      <c r="K118" s="47">
        <v>208.5</v>
      </c>
      <c r="L118" s="24" t="s">
        <v>834</v>
      </c>
      <c r="M118" s="24" t="s">
        <v>654</v>
      </c>
      <c r="U118" s="4">
        <v>468080</v>
      </c>
      <c r="V118" s="4">
        <v>24.363</v>
      </c>
      <c r="X118" s="4">
        <v>201510</v>
      </c>
      <c r="AG118" s="4">
        <v>75.744</v>
      </c>
      <c r="AH118" s="4">
        <v>305.81400000000002</v>
      </c>
      <c r="BX118" s="4"/>
      <c r="BZ118" s="4"/>
      <c r="CA118" t="s">
        <v>1075</v>
      </c>
      <c r="CC118" s="7" t="s">
        <v>654</v>
      </c>
      <c r="CD118" s="7">
        <v>0.45082013864906478</v>
      </c>
      <c r="CF118" s="7"/>
      <c r="CH118" s="7"/>
      <c r="CJ118" s="7"/>
      <c r="CK118" s="7">
        <f t="shared" si="2"/>
        <v>58</v>
      </c>
    </row>
    <row r="119" spans="1:90" hidden="1" x14ac:dyDescent="0.3">
      <c r="A119" s="43">
        <v>64</v>
      </c>
      <c r="B119" s="23" t="s">
        <v>1076</v>
      </c>
      <c r="C119" s="54"/>
      <c r="D119" s="54" t="s">
        <v>831</v>
      </c>
      <c r="E119" s="23" t="s">
        <v>653</v>
      </c>
      <c r="F119" s="54"/>
      <c r="G119" s="23" t="s">
        <v>1077</v>
      </c>
      <c r="J119" s="54" t="s">
        <v>9</v>
      </c>
      <c r="K119" s="55">
        <v>0.5</v>
      </c>
      <c r="L119" s="24" t="s">
        <v>834</v>
      </c>
      <c r="M119" s="24" t="s">
        <v>618</v>
      </c>
      <c r="N119" s="7"/>
      <c r="U119" s="4">
        <v>1100</v>
      </c>
      <c r="V119" s="4">
        <v>0.42499999999999999</v>
      </c>
      <c r="AD119" s="7"/>
      <c r="AE119" s="7"/>
      <c r="AF119" s="7"/>
      <c r="AG119" s="7"/>
      <c r="AH119" s="7">
        <v>0.1</v>
      </c>
      <c r="AI119" s="7"/>
      <c r="AJ119" s="7"/>
      <c r="AK119" s="7"/>
      <c r="BZ119" s="4"/>
      <c r="CA119" t="s">
        <v>1078</v>
      </c>
      <c r="CC119" s="7" t="s">
        <v>618</v>
      </c>
      <c r="CD119" s="7">
        <v>0.62990932501901464</v>
      </c>
      <c r="CE119" s="7" t="s">
        <v>615</v>
      </c>
      <c r="CF119" s="7">
        <v>0.26355475146452811</v>
      </c>
      <c r="CH119" s="7"/>
      <c r="CJ119" s="7"/>
      <c r="CK119" s="7">
        <f t="shared" si="2"/>
        <v>60</v>
      </c>
    </row>
    <row r="120" spans="1:90" ht="17.25" hidden="1" customHeight="1" x14ac:dyDescent="0.3">
      <c r="A120" s="43" t="s">
        <v>890</v>
      </c>
      <c r="B120" s="23" t="s">
        <v>1025</v>
      </c>
      <c r="D120" s="23" t="s">
        <v>831</v>
      </c>
      <c r="E120" s="23" t="s">
        <v>671</v>
      </c>
      <c r="G120" s="53" t="s">
        <v>1079</v>
      </c>
      <c r="J120" s="23" t="s">
        <v>9</v>
      </c>
      <c r="K120" s="47">
        <v>12.2</v>
      </c>
      <c r="L120" s="24" t="s">
        <v>834</v>
      </c>
      <c r="M120" s="24" t="s">
        <v>627</v>
      </c>
      <c r="U120" s="4">
        <v>59780</v>
      </c>
      <c r="X120" s="4">
        <v>24400</v>
      </c>
      <c r="Y120" s="4">
        <v>25620</v>
      </c>
      <c r="AB120" s="4">
        <v>68320</v>
      </c>
      <c r="BX120" s="4"/>
      <c r="BZ120" s="4"/>
      <c r="CA120" t="s">
        <v>1080</v>
      </c>
      <c r="CC120" s="7" t="s">
        <v>627</v>
      </c>
      <c r="CD120" s="7">
        <v>0.49377736450911691</v>
      </c>
      <c r="CE120" s="7" t="s">
        <v>615</v>
      </c>
      <c r="CF120" s="7">
        <v>0.22006966724346391</v>
      </c>
      <c r="CG120" s="7" t="s">
        <v>624</v>
      </c>
      <c r="CH120" s="7">
        <v>0.20011371730370939</v>
      </c>
      <c r="CJ120" s="7"/>
      <c r="CK120" s="7">
        <f t="shared" si="2"/>
        <v>59</v>
      </c>
    </row>
    <row r="121" spans="1:90" hidden="1" x14ac:dyDescent="0.3">
      <c r="A121" s="43" t="s">
        <v>932</v>
      </c>
      <c r="B121" s="23" t="s">
        <v>895</v>
      </c>
      <c r="C121" s="54"/>
      <c r="D121" s="54" t="s">
        <v>831</v>
      </c>
      <c r="E121" s="23" t="s">
        <v>614</v>
      </c>
      <c r="F121" s="54"/>
      <c r="G121" s="23" t="s">
        <v>1081</v>
      </c>
      <c r="H121" s="23" t="s">
        <v>1082</v>
      </c>
      <c r="J121" s="54" t="s">
        <v>9</v>
      </c>
      <c r="K121" s="55">
        <v>13.296567</v>
      </c>
      <c r="L121" s="24" t="s">
        <v>834</v>
      </c>
      <c r="M121" s="24" t="s">
        <v>615</v>
      </c>
      <c r="N121" s="7"/>
      <c r="U121" s="4">
        <v>136335.26120000001</v>
      </c>
      <c r="V121" s="4">
        <v>10.6405566</v>
      </c>
      <c r="W121" s="4">
        <v>222.24265779999999</v>
      </c>
      <c r="AC121" s="4">
        <v>214685.91649999999</v>
      </c>
      <c r="AD121" s="7"/>
      <c r="AE121" s="7"/>
      <c r="AF121" s="7"/>
      <c r="AG121" s="7"/>
      <c r="AH121" s="7"/>
      <c r="AI121" s="7"/>
      <c r="AJ121" s="7"/>
      <c r="AK121" s="7"/>
      <c r="BZ121" s="4">
        <v>660000</v>
      </c>
      <c r="CA121" t="s">
        <v>951</v>
      </c>
      <c r="CC121" s="7" t="s">
        <v>615</v>
      </c>
      <c r="CD121" s="7">
        <v>0.4573232066008881</v>
      </c>
      <c r="CE121" s="7" t="s">
        <v>639</v>
      </c>
      <c r="CF121" s="7">
        <v>0.24717880040839979</v>
      </c>
      <c r="CG121" s="7" t="s">
        <v>618</v>
      </c>
      <c r="CH121" s="7">
        <v>0.2207955590820096</v>
      </c>
      <c r="CJ121" s="7"/>
      <c r="CK121" s="7">
        <f t="shared" si="2"/>
        <v>59</v>
      </c>
    </row>
    <row r="122" spans="1:90" hidden="1" x14ac:dyDescent="0.3">
      <c r="A122" s="43">
        <v>64</v>
      </c>
      <c r="B122" s="23" t="s">
        <v>1083</v>
      </c>
      <c r="C122" s="54"/>
      <c r="D122" s="54" t="s">
        <v>831</v>
      </c>
      <c r="E122" s="23" t="s">
        <v>605</v>
      </c>
      <c r="F122" s="54"/>
      <c r="G122" s="23" t="s">
        <v>1084</v>
      </c>
      <c r="J122" s="54" t="s">
        <v>9</v>
      </c>
      <c r="K122" s="55">
        <v>164</v>
      </c>
      <c r="L122" s="24" t="s">
        <v>834</v>
      </c>
      <c r="M122" s="24" t="s">
        <v>615</v>
      </c>
      <c r="N122" s="7"/>
      <c r="U122" s="4">
        <v>524800</v>
      </c>
      <c r="V122" s="4">
        <v>16.399999999999999</v>
      </c>
      <c r="W122" s="4">
        <v>278.8</v>
      </c>
      <c r="AD122" s="7"/>
      <c r="AE122" s="7"/>
      <c r="AF122" s="7"/>
      <c r="AG122" s="7"/>
      <c r="AH122" s="7"/>
      <c r="AI122" s="7"/>
      <c r="AJ122" s="7"/>
      <c r="AK122" s="7"/>
      <c r="BZ122" s="4"/>
      <c r="CA122" t="s">
        <v>859</v>
      </c>
      <c r="CC122" s="7" t="s">
        <v>615</v>
      </c>
      <c r="CD122" s="7">
        <v>0.80221590144165367</v>
      </c>
      <c r="CF122" s="7"/>
      <c r="CH122" s="7"/>
      <c r="CJ122" s="7"/>
      <c r="CK122" s="7">
        <f t="shared" si="2"/>
        <v>60</v>
      </c>
    </row>
    <row r="123" spans="1:90" hidden="1" x14ac:dyDescent="0.3">
      <c r="A123" s="43">
        <v>64</v>
      </c>
      <c r="B123" s="23" t="s">
        <v>1085</v>
      </c>
      <c r="C123" s="54"/>
      <c r="D123" s="54" t="s">
        <v>831</v>
      </c>
      <c r="E123" s="23" t="s">
        <v>605</v>
      </c>
      <c r="F123" s="54"/>
      <c r="G123" s="23" t="s">
        <v>1086</v>
      </c>
      <c r="J123" s="54" t="s">
        <v>9</v>
      </c>
      <c r="K123" s="55">
        <v>88.8</v>
      </c>
      <c r="L123" s="24" t="s">
        <v>834</v>
      </c>
      <c r="M123" s="24" t="s">
        <v>618</v>
      </c>
      <c r="N123" s="7"/>
      <c r="U123" s="4">
        <v>239760</v>
      </c>
      <c r="V123" s="4">
        <v>88.8</v>
      </c>
      <c r="W123" s="4">
        <v>177.6</v>
      </c>
      <c r="AD123" s="7"/>
      <c r="AE123" s="7"/>
      <c r="AF123" s="7"/>
      <c r="AG123" s="7"/>
      <c r="AH123" s="7"/>
      <c r="AI123" s="7"/>
      <c r="AJ123" s="7"/>
      <c r="AK123" s="7"/>
      <c r="BZ123" s="4"/>
      <c r="CA123" t="s">
        <v>859</v>
      </c>
      <c r="CC123" s="7" t="s">
        <v>618</v>
      </c>
      <c r="CD123" s="7">
        <v>0.68079734018741422</v>
      </c>
      <c r="CE123" s="7" t="s">
        <v>615</v>
      </c>
      <c r="CF123" s="7">
        <v>0.29714653615745612</v>
      </c>
      <c r="CH123" s="7"/>
      <c r="CJ123" s="7"/>
      <c r="CK123" s="7">
        <f t="shared" si="2"/>
        <v>60</v>
      </c>
    </row>
    <row r="124" spans="1:90" hidden="1" x14ac:dyDescent="0.3">
      <c r="A124" s="43">
        <v>64</v>
      </c>
      <c r="B124" s="23" t="s">
        <v>891</v>
      </c>
      <c r="C124" s="54"/>
      <c r="D124" s="54" t="s">
        <v>831</v>
      </c>
      <c r="E124" s="23" t="s">
        <v>659</v>
      </c>
      <c r="F124" s="54"/>
      <c r="G124" s="23" t="s">
        <v>1087</v>
      </c>
      <c r="J124" s="54" t="s">
        <v>9</v>
      </c>
      <c r="K124" s="55">
        <v>17.399999999999999</v>
      </c>
      <c r="L124" s="24" t="s">
        <v>834</v>
      </c>
      <c r="M124" s="24" t="s">
        <v>615</v>
      </c>
      <c r="N124" s="7"/>
      <c r="U124" s="4">
        <v>133500</v>
      </c>
      <c r="AD124" s="7"/>
      <c r="AE124" s="7"/>
      <c r="AF124" s="7"/>
      <c r="AG124" s="7"/>
      <c r="AH124" s="7"/>
      <c r="AI124" s="7"/>
      <c r="AJ124" s="7"/>
      <c r="AK124" s="7"/>
      <c r="BZ124" s="4"/>
      <c r="CA124" t="s">
        <v>856</v>
      </c>
      <c r="CC124" s="7" t="s">
        <v>615</v>
      </c>
      <c r="CD124" s="7">
        <v>1</v>
      </c>
      <c r="CF124" s="7"/>
      <c r="CH124" s="7"/>
      <c r="CJ124" s="7"/>
      <c r="CK124" s="7">
        <f t="shared" si="2"/>
        <v>62</v>
      </c>
    </row>
    <row r="125" spans="1:90" hidden="1" x14ac:dyDescent="0.3">
      <c r="A125" s="43">
        <v>64</v>
      </c>
      <c r="B125" s="23" t="s">
        <v>886</v>
      </c>
      <c r="C125" s="54"/>
      <c r="D125" s="54" t="s">
        <v>831</v>
      </c>
      <c r="E125" s="23" t="s">
        <v>659</v>
      </c>
      <c r="F125" s="54"/>
      <c r="G125" s="23" t="s">
        <v>1088</v>
      </c>
      <c r="J125" s="54" t="s">
        <v>9</v>
      </c>
      <c r="K125" s="55">
        <v>46.051915999999999</v>
      </c>
      <c r="L125" s="24" t="s">
        <v>834</v>
      </c>
      <c r="M125" s="24" t="s">
        <v>639</v>
      </c>
      <c r="N125" s="7"/>
      <c r="U125" s="4">
        <v>142760.93960000001</v>
      </c>
      <c r="V125" s="4">
        <v>24.868034640000001</v>
      </c>
      <c r="W125" s="4">
        <v>1600.304081</v>
      </c>
      <c r="AB125" s="4">
        <v>630911.24920000008</v>
      </c>
      <c r="AC125" s="4">
        <v>1805235.1072</v>
      </c>
      <c r="AD125" s="7"/>
      <c r="AE125" s="7"/>
      <c r="AF125" s="7"/>
      <c r="AG125" s="7"/>
      <c r="AH125" s="7"/>
      <c r="AI125" s="7"/>
      <c r="AJ125" s="7"/>
      <c r="AK125" s="7"/>
      <c r="BZ125" s="4"/>
      <c r="CA125" t="s">
        <v>842</v>
      </c>
      <c r="CC125" s="7" t="s">
        <v>639</v>
      </c>
      <c r="CD125" s="7">
        <v>0.47943231977083028</v>
      </c>
      <c r="CF125" s="7"/>
      <c r="CH125" s="7"/>
      <c r="CJ125" s="7"/>
      <c r="CK125" s="7">
        <f t="shared" si="2"/>
        <v>58</v>
      </c>
    </row>
    <row r="126" spans="1:90" hidden="1" x14ac:dyDescent="0.3">
      <c r="A126" s="43">
        <v>64</v>
      </c>
      <c r="B126" s="23" t="s">
        <v>1036</v>
      </c>
      <c r="C126" s="54"/>
      <c r="D126" s="54" t="s">
        <v>831</v>
      </c>
      <c r="E126" s="23" t="s">
        <v>617</v>
      </c>
      <c r="F126" s="54"/>
      <c r="G126" s="23" t="s">
        <v>1089</v>
      </c>
      <c r="J126" s="54" t="s">
        <v>9</v>
      </c>
      <c r="K126" s="55">
        <v>2.2791000000000001</v>
      </c>
      <c r="L126" s="24" t="s">
        <v>834</v>
      </c>
      <c r="M126" s="24" t="s">
        <v>621</v>
      </c>
      <c r="N126" s="7"/>
      <c r="U126" s="4">
        <v>7471.8999999999987</v>
      </c>
      <c r="V126" s="4">
        <v>4.9912970000000012</v>
      </c>
      <c r="W126" s="4">
        <v>347.2474787518446</v>
      </c>
      <c r="AB126" s="4">
        <v>30897.5</v>
      </c>
      <c r="AC126" s="4">
        <v>87383.7</v>
      </c>
      <c r="AD126" s="7"/>
      <c r="AE126" s="7"/>
      <c r="AF126" s="7"/>
      <c r="AG126" s="7"/>
      <c r="AH126" s="7"/>
      <c r="AI126" s="7"/>
      <c r="AJ126" s="7"/>
      <c r="AK126" s="7"/>
      <c r="BZ126" s="4"/>
      <c r="CA126" t="s">
        <v>842</v>
      </c>
      <c r="CC126" s="7" t="s">
        <v>621</v>
      </c>
      <c r="CD126" s="7">
        <v>0.30601510871478321</v>
      </c>
      <c r="CE126" s="7" t="s">
        <v>618</v>
      </c>
      <c r="CF126" s="7">
        <v>0.27154126621512759</v>
      </c>
      <c r="CG126" s="7" t="s">
        <v>639</v>
      </c>
      <c r="CH126" s="7">
        <v>0.26377554720718721</v>
      </c>
      <c r="CJ126" s="7"/>
      <c r="CK126" s="7">
        <f t="shared" si="2"/>
        <v>58</v>
      </c>
      <c r="CL126" t="s">
        <v>1089</v>
      </c>
    </row>
    <row r="127" spans="1:90" hidden="1" x14ac:dyDescent="0.3">
      <c r="A127" s="43">
        <v>64</v>
      </c>
      <c r="B127" s="23" t="s">
        <v>888</v>
      </c>
      <c r="C127" s="54"/>
      <c r="D127" s="54" t="s">
        <v>831</v>
      </c>
      <c r="E127" s="23" t="s">
        <v>605</v>
      </c>
      <c r="F127" s="54"/>
      <c r="G127" s="23" t="s">
        <v>1090</v>
      </c>
      <c r="H127" s="23" t="s">
        <v>838</v>
      </c>
      <c r="J127" s="54" t="s">
        <v>9</v>
      </c>
      <c r="K127" s="55">
        <v>58.32</v>
      </c>
      <c r="L127" s="24" t="s">
        <v>834</v>
      </c>
      <c r="M127" s="24" t="s">
        <v>618</v>
      </c>
      <c r="N127" s="7"/>
      <c r="U127" s="4">
        <v>84743</v>
      </c>
      <c r="V127" s="4">
        <v>17.639199999999999</v>
      </c>
      <c r="AD127" s="7"/>
      <c r="AE127" s="7"/>
      <c r="AF127" s="7"/>
      <c r="AG127" s="7"/>
      <c r="AH127" s="7"/>
      <c r="AI127" s="7"/>
      <c r="AJ127" s="7"/>
      <c r="AK127" s="7"/>
      <c r="BZ127" s="4"/>
      <c r="CA127" t="s">
        <v>902</v>
      </c>
      <c r="CC127" s="7" t="s">
        <v>618</v>
      </c>
      <c r="CD127" s="7">
        <v>0.5628634865451746</v>
      </c>
      <c r="CE127" s="7" t="s">
        <v>615</v>
      </c>
      <c r="CF127" s="7">
        <v>0.4371365134548254</v>
      </c>
      <c r="CH127" s="7"/>
      <c r="CJ127" s="7"/>
      <c r="CK127" s="7">
        <f t="shared" si="2"/>
        <v>61</v>
      </c>
    </row>
    <row r="128" spans="1:90" hidden="1" x14ac:dyDescent="0.3">
      <c r="A128" s="43">
        <v>64</v>
      </c>
      <c r="B128" s="23" t="s">
        <v>873</v>
      </c>
      <c r="C128" s="54"/>
      <c r="D128" s="54" t="s">
        <v>831</v>
      </c>
      <c r="E128" s="23" t="s">
        <v>659</v>
      </c>
      <c r="F128" s="54"/>
      <c r="G128" s="23" t="s">
        <v>1091</v>
      </c>
      <c r="J128" s="54" t="s">
        <v>9</v>
      </c>
      <c r="K128" s="55">
        <v>16.329599999999999</v>
      </c>
      <c r="L128" s="24" t="s">
        <v>834</v>
      </c>
      <c r="M128" s="24" t="s">
        <v>615</v>
      </c>
      <c r="N128" s="7"/>
      <c r="U128" s="4">
        <v>146966.39999999999</v>
      </c>
      <c r="V128" s="4">
        <v>14.69664</v>
      </c>
      <c r="W128" s="4">
        <v>163.29599999999999</v>
      </c>
      <c r="AB128" s="4">
        <v>163296</v>
      </c>
      <c r="AC128" s="4">
        <v>359251.20000000001</v>
      </c>
      <c r="AD128" s="7"/>
      <c r="AE128" s="7"/>
      <c r="AF128" s="7"/>
      <c r="AG128" s="7"/>
      <c r="AH128" s="7"/>
      <c r="AI128" s="7"/>
      <c r="AJ128" s="7"/>
      <c r="AK128" s="7"/>
      <c r="BZ128" s="4"/>
      <c r="CA128" t="s">
        <v>842</v>
      </c>
      <c r="CC128" s="7" t="s">
        <v>615</v>
      </c>
      <c r="CD128" s="7">
        <v>0.33909045511683572</v>
      </c>
      <c r="CE128" s="7" t="s">
        <v>639</v>
      </c>
      <c r="CF128" s="7">
        <v>0.28450398636199259</v>
      </c>
      <c r="CG128" s="7" t="s">
        <v>618</v>
      </c>
      <c r="CH128" s="7">
        <v>0.20976185146281401</v>
      </c>
      <c r="CJ128" s="7"/>
      <c r="CK128" s="7">
        <f t="shared" si="2"/>
        <v>58</v>
      </c>
    </row>
    <row r="129" spans="1:90" hidden="1" x14ac:dyDescent="0.3">
      <c r="A129" s="43">
        <v>137</v>
      </c>
      <c r="B129" s="23" t="s">
        <v>886</v>
      </c>
      <c r="D129" s="23" t="s">
        <v>831</v>
      </c>
      <c r="E129" s="23" t="s">
        <v>595</v>
      </c>
      <c r="G129" s="23" t="s">
        <v>1092</v>
      </c>
      <c r="H129" s="23" t="s">
        <v>880</v>
      </c>
      <c r="J129" s="23" t="s">
        <v>9</v>
      </c>
      <c r="K129" s="47">
        <v>79</v>
      </c>
      <c r="L129" s="24" t="s">
        <v>834</v>
      </c>
      <c r="M129" s="24" t="s">
        <v>780</v>
      </c>
      <c r="BX129" s="4">
        <v>1689384.34481303</v>
      </c>
      <c r="BZ129" s="4"/>
      <c r="CA129" t="s">
        <v>1042</v>
      </c>
      <c r="CK129" s="7">
        <f t="shared" si="2"/>
        <v>62</v>
      </c>
    </row>
    <row r="130" spans="1:90" hidden="1" x14ac:dyDescent="0.3">
      <c r="A130" s="43">
        <v>64</v>
      </c>
      <c r="B130" s="23" t="s">
        <v>854</v>
      </c>
      <c r="C130" s="54"/>
      <c r="D130" s="54" t="s">
        <v>831</v>
      </c>
      <c r="E130" s="23" t="s">
        <v>659</v>
      </c>
      <c r="F130" s="54"/>
      <c r="G130" s="23" t="s">
        <v>1093</v>
      </c>
      <c r="H130" s="23" t="s">
        <v>880</v>
      </c>
      <c r="J130" s="54" t="s">
        <v>9</v>
      </c>
      <c r="K130" s="55">
        <v>9.0500000000000007</v>
      </c>
      <c r="L130" s="24" t="s">
        <v>834</v>
      </c>
      <c r="M130" s="24" t="s">
        <v>615</v>
      </c>
      <c r="N130" s="7"/>
      <c r="U130" s="4">
        <v>350235.00000000012</v>
      </c>
      <c r="AD130" s="7"/>
      <c r="AE130" s="7"/>
      <c r="AF130" s="7"/>
      <c r="AG130" s="7"/>
      <c r="AH130" s="7"/>
      <c r="AI130" s="7"/>
      <c r="AJ130" s="7"/>
      <c r="AK130" s="7"/>
      <c r="BZ130" s="4"/>
      <c r="CA130" t="s">
        <v>856</v>
      </c>
      <c r="CC130" s="7" t="s">
        <v>615</v>
      </c>
      <c r="CD130" s="7">
        <v>1</v>
      </c>
      <c r="CF130" s="7"/>
      <c r="CH130" s="7"/>
      <c r="CJ130" s="7"/>
      <c r="CK130" s="7">
        <f t="shared" si="2"/>
        <v>62</v>
      </c>
    </row>
    <row r="131" spans="1:90" hidden="1" x14ac:dyDescent="0.3">
      <c r="A131" s="43">
        <v>58</v>
      </c>
      <c r="B131" s="23" t="s">
        <v>1094</v>
      </c>
      <c r="C131" s="54"/>
      <c r="D131" s="23" t="s">
        <v>831</v>
      </c>
      <c r="E131" s="23" t="s">
        <v>605</v>
      </c>
      <c r="G131" s="23" t="s">
        <v>1095</v>
      </c>
      <c r="I131" s="54"/>
      <c r="J131" s="54" t="s">
        <v>9</v>
      </c>
      <c r="K131" s="47">
        <v>899.99999999999989</v>
      </c>
      <c r="L131" s="24" t="s">
        <v>834</v>
      </c>
      <c r="M131" s="24" t="s">
        <v>633</v>
      </c>
      <c r="N131" s="7"/>
      <c r="AA131" s="107">
        <v>89999.999999999985</v>
      </c>
      <c r="AD131" s="4">
        <v>165.3933200289384</v>
      </c>
      <c r="AH131" s="7"/>
      <c r="AI131" s="7"/>
      <c r="BY131" s="7"/>
      <c r="BZ131" s="4"/>
      <c r="CA131" t="s">
        <v>846</v>
      </c>
      <c r="CC131" s="7" t="s">
        <v>633</v>
      </c>
      <c r="CD131" s="7">
        <v>0.8136192752732837</v>
      </c>
      <c r="CF131" s="7"/>
      <c r="CH131" s="7"/>
      <c r="CJ131" s="7"/>
      <c r="CK131" s="7">
        <f t="shared" si="2"/>
        <v>61</v>
      </c>
    </row>
    <row r="132" spans="1:90" hidden="1" x14ac:dyDescent="0.3">
      <c r="A132" s="43">
        <v>64</v>
      </c>
      <c r="B132" s="23" t="s">
        <v>949</v>
      </c>
      <c r="C132" s="54"/>
      <c r="D132" s="54" t="s">
        <v>831</v>
      </c>
      <c r="E132" s="23" t="s">
        <v>617</v>
      </c>
      <c r="F132" s="54"/>
      <c r="G132" s="23" t="s">
        <v>1096</v>
      </c>
      <c r="J132" s="54" t="s">
        <v>9</v>
      </c>
      <c r="K132" s="55">
        <v>18</v>
      </c>
      <c r="L132" s="24" t="s">
        <v>834</v>
      </c>
      <c r="M132" s="24" t="s">
        <v>615</v>
      </c>
      <c r="N132" s="7"/>
      <c r="U132" s="4">
        <v>180000</v>
      </c>
      <c r="AD132" s="7"/>
      <c r="AE132" s="7"/>
      <c r="AF132" s="7"/>
      <c r="AG132" s="7"/>
      <c r="AH132" s="7"/>
      <c r="AI132" s="7"/>
      <c r="AJ132" s="7"/>
      <c r="AK132" s="7"/>
      <c r="BZ132" s="4"/>
      <c r="CA132" t="s">
        <v>856</v>
      </c>
      <c r="CC132" s="7" t="s">
        <v>615</v>
      </c>
      <c r="CD132" s="7">
        <v>1</v>
      </c>
      <c r="CF132" s="7"/>
      <c r="CH132" s="7"/>
      <c r="CJ132" s="7"/>
      <c r="CK132" s="7">
        <f t="shared" si="2"/>
        <v>62</v>
      </c>
    </row>
    <row r="133" spans="1:90" hidden="1" x14ac:dyDescent="0.3">
      <c r="A133" s="43">
        <v>64</v>
      </c>
      <c r="B133" s="23" t="s">
        <v>921</v>
      </c>
      <c r="C133" s="54"/>
      <c r="D133" s="54" t="s">
        <v>831</v>
      </c>
      <c r="E133" s="23" t="s">
        <v>617</v>
      </c>
      <c r="F133" s="54"/>
      <c r="G133" s="23" t="s">
        <v>1097</v>
      </c>
      <c r="J133" s="54" t="s">
        <v>9</v>
      </c>
      <c r="K133" s="55">
        <v>2</v>
      </c>
      <c r="L133" s="24" t="s">
        <v>834</v>
      </c>
      <c r="M133" s="24" t="s">
        <v>639</v>
      </c>
      <c r="N133" s="7"/>
      <c r="U133" s="4">
        <v>8000</v>
      </c>
      <c r="W133" s="4">
        <v>100.3</v>
      </c>
      <c r="AB133" s="4">
        <v>67600</v>
      </c>
      <c r="AC133" s="4">
        <v>78800</v>
      </c>
      <c r="AD133" s="7"/>
      <c r="AE133" s="7"/>
      <c r="AF133" s="7"/>
      <c r="AG133" s="7"/>
      <c r="AH133" s="7"/>
      <c r="AI133" s="7"/>
      <c r="AJ133" s="7"/>
      <c r="AK133" s="7"/>
      <c r="BZ133" s="4"/>
      <c r="CA133" t="s">
        <v>966</v>
      </c>
      <c r="CC133" s="7" t="s">
        <v>639</v>
      </c>
      <c r="CD133" s="7">
        <v>0.39644896980967831</v>
      </c>
      <c r="CE133" s="7" t="s">
        <v>636</v>
      </c>
      <c r="CF133" s="7">
        <v>0.33896873278626782</v>
      </c>
      <c r="CH133" s="7"/>
      <c r="CJ133" s="7"/>
      <c r="CK133" s="7">
        <f t="shared" si="2"/>
        <v>59</v>
      </c>
    </row>
    <row r="134" spans="1:90" hidden="1" x14ac:dyDescent="0.3">
      <c r="A134" s="43">
        <v>64</v>
      </c>
      <c r="B134" s="23" t="s">
        <v>949</v>
      </c>
      <c r="C134" s="54"/>
      <c r="D134" s="54" t="s">
        <v>831</v>
      </c>
      <c r="E134" s="23" t="s">
        <v>659</v>
      </c>
      <c r="F134" s="54"/>
      <c r="G134" s="23" t="s">
        <v>1098</v>
      </c>
      <c r="J134" s="54" t="s">
        <v>9</v>
      </c>
      <c r="K134" s="55">
        <v>1.7</v>
      </c>
      <c r="L134" s="24" t="s">
        <v>834</v>
      </c>
      <c r="M134" s="24" t="s">
        <v>639</v>
      </c>
      <c r="N134" s="7"/>
      <c r="U134" s="4">
        <v>5100</v>
      </c>
      <c r="W134" s="4">
        <v>170</v>
      </c>
      <c r="AC134" s="4">
        <v>102000</v>
      </c>
      <c r="AD134" s="7"/>
      <c r="AE134" s="7"/>
      <c r="AF134" s="7"/>
      <c r="AG134" s="7"/>
      <c r="AH134" s="7"/>
      <c r="AI134" s="7"/>
      <c r="AJ134" s="7"/>
      <c r="AK134" s="7"/>
      <c r="BZ134" s="4"/>
      <c r="CA134" t="s">
        <v>1027</v>
      </c>
      <c r="CC134" s="7" t="s">
        <v>639</v>
      </c>
      <c r="CD134" s="7">
        <v>0.61265278929693123</v>
      </c>
      <c r="CE134" s="7" t="s">
        <v>621</v>
      </c>
      <c r="CF134" s="7">
        <v>0.29810058600388861</v>
      </c>
      <c r="CH134" s="7"/>
      <c r="CJ134" s="7"/>
      <c r="CK134" s="7">
        <f t="shared" si="2"/>
        <v>60</v>
      </c>
    </row>
    <row r="135" spans="1:90" hidden="1" x14ac:dyDescent="0.3">
      <c r="A135" s="43">
        <v>64</v>
      </c>
      <c r="B135" s="23" t="s">
        <v>949</v>
      </c>
      <c r="C135" s="54"/>
      <c r="D135" s="54" t="s">
        <v>831</v>
      </c>
      <c r="E135" s="23" t="s">
        <v>659</v>
      </c>
      <c r="F135" s="54"/>
      <c r="G135" s="23" t="s">
        <v>1099</v>
      </c>
      <c r="J135" s="54" t="s">
        <v>9</v>
      </c>
      <c r="K135" s="55">
        <v>1.6</v>
      </c>
      <c r="L135" s="24" t="s">
        <v>834</v>
      </c>
      <c r="M135" s="24" t="s">
        <v>615</v>
      </c>
      <c r="N135" s="7"/>
      <c r="U135" s="4">
        <v>46400</v>
      </c>
      <c r="W135" s="4">
        <v>28.8</v>
      </c>
      <c r="AB135" s="4">
        <v>2240</v>
      </c>
      <c r="AC135" s="4">
        <v>11840</v>
      </c>
      <c r="AD135" s="7"/>
      <c r="AE135" s="7"/>
      <c r="AF135" s="7"/>
      <c r="AG135" s="7"/>
      <c r="AH135" s="7"/>
      <c r="AI135" s="7"/>
      <c r="AJ135" s="7"/>
      <c r="AK135" s="7"/>
      <c r="BZ135" s="4"/>
      <c r="CA135" t="s">
        <v>966</v>
      </c>
      <c r="CC135" s="7" t="s">
        <v>615</v>
      </c>
      <c r="CD135" s="7">
        <v>0.85741543001845855</v>
      </c>
      <c r="CF135" s="7"/>
      <c r="CH135" s="7"/>
      <c r="CJ135" s="7"/>
      <c r="CK135" s="7">
        <f t="shared" si="2"/>
        <v>59</v>
      </c>
    </row>
    <row r="136" spans="1:90" hidden="1" x14ac:dyDescent="0.3">
      <c r="A136" s="43" t="s">
        <v>932</v>
      </c>
      <c r="B136" s="23" t="s">
        <v>1058</v>
      </c>
      <c r="C136" s="54"/>
      <c r="D136" s="54" t="s">
        <v>831</v>
      </c>
      <c r="E136" s="23" t="s">
        <v>659</v>
      </c>
      <c r="F136" s="54"/>
      <c r="G136" s="23" t="s">
        <v>1100</v>
      </c>
      <c r="H136" s="23" t="s">
        <v>880</v>
      </c>
      <c r="J136" s="54" t="s">
        <v>9</v>
      </c>
      <c r="K136" s="55">
        <v>42.369</v>
      </c>
      <c r="L136" s="24" t="s">
        <v>834</v>
      </c>
      <c r="M136" s="24" t="s">
        <v>615</v>
      </c>
      <c r="N136" s="7"/>
      <c r="U136" s="4">
        <v>723400</v>
      </c>
      <c r="V136" s="4">
        <v>5.6260522000000011</v>
      </c>
      <c r="W136" s="4">
        <v>1349.1017036000001</v>
      </c>
      <c r="AC136" s="4">
        <v>356100</v>
      </c>
      <c r="AD136" s="7"/>
      <c r="AE136" s="7"/>
      <c r="AF136" s="7"/>
      <c r="AG136" s="7"/>
      <c r="AH136" s="7"/>
      <c r="AI136" s="7"/>
      <c r="AJ136" s="7"/>
      <c r="AK136" s="7"/>
      <c r="BZ136" s="4">
        <v>2300000</v>
      </c>
      <c r="CA136" t="s">
        <v>951</v>
      </c>
      <c r="CC136" s="7" t="s">
        <v>615</v>
      </c>
      <c r="CD136" s="7">
        <v>0.71227654996626599</v>
      </c>
      <c r="CF136" s="7"/>
      <c r="CH136" s="7"/>
      <c r="CJ136" s="7"/>
      <c r="CK136" s="7">
        <f t="shared" si="2"/>
        <v>59</v>
      </c>
      <c r="CL136" t="s">
        <v>1100</v>
      </c>
    </row>
    <row r="137" spans="1:90" hidden="1" x14ac:dyDescent="0.3">
      <c r="A137" s="43">
        <v>27</v>
      </c>
      <c r="B137" s="42" t="s">
        <v>924</v>
      </c>
      <c r="D137" s="23" t="s">
        <v>831</v>
      </c>
      <c r="E137" s="23" t="s">
        <v>617</v>
      </c>
      <c r="G137" s="42" t="s">
        <v>1101</v>
      </c>
      <c r="J137" s="23" t="s">
        <v>9</v>
      </c>
      <c r="K137" s="58">
        <v>24.8</v>
      </c>
      <c r="L137" s="24" t="s">
        <v>834</v>
      </c>
      <c r="M137" s="24" t="s">
        <v>681</v>
      </c>
      <c r="U137" s="59"/>
      <c r="V137" s="59"/>
      <c r="W137" s="59"/>
      <c r="AB137" s="59"/>
      <c r="AC137" s="59"/>
      <c r="AP137" s="59"/>
      <c r="AQ137" s="59">
        <v>1215.2</v>
      </c>
      <c r="BZ137" s="4"/>
      <c r="CA137" t="s">
        <v>926</v>
      </c>
      <c r="CC137" s="7" t="s">
        <v>681</v>
      </c>
      <c r="CD137" s="7">
        <v>1</v>
      </c>
      <c r="CF137" s="7"/>
      <c r="CH137" s="7"/>
      <c r="CJ137" s="7"/>
      <c r="CK137" s="7">
        <f t="shared" si="2"/>
        <v>62</v>
      </c>
    </row>
    <row r="138" spans="1:90" x14ac:dyDescent="0.3">
      <c r="A138" s="43" t="s">
        <v>1102</v>
      </c>
      <c r="B138" s="23" t="s">
        <v>860</v>
      </c>
      <c r="C138" s="23" t="s">
        <v>1103</v>
      </c>
      <c r="D138" s="23" t="s">
        <v>831</v>
      </c>
      <c r="E138" s="23" t="s">
        <v>752</v>
      </c>
      <c r="G138" s="23" t="s">
        <v>1104</v>
      </c>
      <c r="H138" s="23" t="s">
        <v>930</v>
      </c>
      <c r="J138" s="54" t="s">
        <v>8</v>
      </c>
      <c r="K138" s="47">
        <v>249.30106382978721</v>
      </c>
      <c r="L138" s="57" t="s">
        <v>834</v>
      </c>
      <c r="M138" s="24" t="s">
        <v>729</v>
      </c>
      <c r="N138" s="7"/>
      <c r="O138" s="7"/>
      <c r="X138" s="7"/>
      <c r="AL138" s="61"/>
      <c r="BD138" s="4">
        <v>1038838.096829189</v>
      </c>
      <c r="BE138" s="4">
        <v>1861676.8890510949</v>
      </c>
      <c r="BF138" s="4">
        <v>187274.39760166919</v>
      </c>
      <c r="BG138" s="4">
        <v>667223.62913155544</v>
      </c>
      <c r="BH138" s="4">
        <v>83617.432251172213</v>
      </c>
      <c r="BI138" s="4">
        <v>19325.398919334821</v>
      </c>
      <c r="BJ138" s="4">
        <v>45298.546770425302</v>
      </c>
      <c r="BK138" s="4">
        <v>4227.8076277332393</v>
      </c>
      <c r="BL138" s="4">
        <v>17331.459739299258</v>
      </c>
      <c r="BM138" s="4">
        <v>2170.4976711465101</v>
      </c>
      <c r="BN138" s="4">
        <v>4348.7912691793181</v>
      </c>
      <c r="BP138" s="4">
        <v>2183.5479537472911</v>
      </c>
      <c r="BR138" s="4">
        <v>60693.214454706307</v>
      </c>
      <c r="BY138" s="7"/>
      <c r="BZ138" s="4">
        <v>1400000</v>
      </c>
      <c r="CA138" t="s">
        <v>1105</v>
      </c>
      <c r="CC138" s="7" t="s">
        <v>729</v>
      </c>
      <c r="CD138" s="7">
        <v>0.28099486048241468</v>
      </c>
      <c r="CE138" s="7" t="s">
        <v>723</v>
      </c>
      <c r="CF138" s="7">
        <v>0.23331302960076669</v>
      </c>
      <c r="CH138" s="7"/>
      <c r="CJ138" s="7"/>
      <c r="CK138" s="7">
        <f t="shared" si="2"/>
        <v>50</v>
      </c>
    </row>
    <row r="139" spans="1:90" hidden="1" x14ac:dyDescent="0.3">
      <c r="A139" s="43">
        <v>64</v>
      </c>
      <c r="B139" s="23" t="s">
        <v>907</v>
      </c>
      <c r="C139" s="54"/>
      <c r="D139" s="54" t="s">
        <v>831</v>
      </c>
      <c r="E139" s="23" t="s">
        <v>659</v>
      </c>
      <c r="F139" s="54"/>
      <c r="G139" s="23" t="s">
        <v>1106</v>
      </c>
      <c r="H139" s="23" t="s">
        <v>930</v>
      </c>
      <c r="J139" s="54" t="s">
        <v>9</v>
      </c>
      <c r="K139" s="55">
        <v>2.08</v>
      </c>
      <c r="L139" s="24" t="s">
        <v>834</v>
      </c>
      <c r="M139" s="24" t="s">
        <v>615</v>
      </c>
      <c r="N139" s="7"/>
      <c r="U139" s="4">
        <v>52017.999999999993</v>
      </c>
      <c r="V139" s="4">
        <v>0.96859999999999991</v>
      </c>
      <c r="W139" s="4">
        <v>72.899999999999991</v>
      </c>
      <c r="AB139" s="4">
        <v>116204</v>
      </c>
      <c r="AC139" s="4">
        <v>75041.999999999985</v>
      </c>
      <c r="AD139" s="7"/>
      <c r="AE139" s="7"/>
      <c r="AF139" s="7"/>
      <c r="AG139" s="7"/>
      <c r="AH139" s="7"/>
      <c r="AI139" s="7"/>
      <c r="AJ139" s="7"/>
      <c r="AK139" s="7"/>
      <c r="BZ139" s="4"/>
      <c r="CA139" t="s">
        <v>842</v>
      </c>
      <c r="CC139" s="7" t="s">
        <v>615</v>
      </c>
      <c r="CD139" s="7">
        <v>0.39761673771783462</v>
      </c>
      <c r="CE139" s="7" t="s">
        <v>636</v>
      </c>
      <c r="CF139" s="7">
        <v>0.30386212604824842</v>
      </c>
      <c r="CH139" s="7"/>
      <c r="CJ139" s="7"/>
      <c r="CK139" s="7">
        <f t="shared" si="2"/>
        <v>58</v>
      </c>
    </row>
    <row r="140" spans="1:90" hidden="1" x14ac:dyDescent="0.3">
      <c r="A140" s="43">
        <v>64</v>
      </c>
      <c r="B140" s="23" t="s">
        <v>1107</v>
      </c>
      <c r="C140" s="54"/>
      <c r="D140" s="54" t="s">
        <v>831</v>
      </c>
      <c r="E140" s="23" t="s">
        <v>659</v>
      </c>
      <c r="F140" s="54"/>
      <c r="G140" s="23" t="s">
        <v>1108</v>
      </c>
      <c r="J140" s="54" t="s">
        <v>9</v>
      </c>
      <c r="K140" s="55">
        <v>1.841</v>
      </c>
      <c r="L140" s="24" t="s">
        <v>834</v>
      </c>
      <c r="M140" s="24" t="s">
        <v>639</v>
      </c>
      <c r="N140" s="7"/>
      <c r="U140" s="4">
        <v>32769.800000000003</v>
      </c>
      <c r="V140" s="4">
        <v>6.0937099999999997</v>
      </c>
      <c r="W140" s="4">
        <v>211.715</v>
      </c>
      <c r="AC140" s="4">
        <v>185020.5</v>
      </c>
      <c r="AD140" s="7"/>
      <c r="AE140" s="7"/>
      <c r="AF140" s="7"/>
      <c r="AG140" s="7"/>
      <c r="AH140" s="7"/>
      <c r="AI140" s="7"/>
      <c r="AJ140" s="7"/>
      <c r="AK140" s="7"/>
      <c r="BZ140" s="4"/>
      <c r="CA140" t="s">
        <v>839</v>
      </c>
      <c r="CC140" s="7" t="s">
        <v>639</v>
      </c>
      <c r="CD140" s="7">
        <v>0.40922214420681369</v>
      </c>
      <c r="CE140" s="7" t="s">
        <v>618</v>
      </c>
      <c r="CF140" s="7">
        <v>0.24290663724371259</v>
      </c>
      <c r="CG140" s="7" t="s">
        <v>615</v>
      </c>
      <c r="CH140" s="7">
        <v>0.2111642760516492</v>
      </c>
      <c r="CJ140" s="7"/>
      <c r="CK140" s="7">
        <f t="shared" si="2"/>
        <v>59</v>
      </c>
      <c r="CL140" t="s">
        <v>1108</v>
      </c>
    </row>
    <row r="141" spans="1:90" hidden="1" x14ac:dyDescent="0.3">
      <c r="A141" s="43">
        <v>64</v>
      </c>
      <c r="B141" s="23" t="s">
        <v>1107</v>
      </c>
      <c r="C141" s="54"/>
      <c r="D141" s="54" t="s">
        <v>831</v>
      </c>
      <c r="E141" s="23" t="s">
        <v>659</v>
      </c>
      <c r="F141" s="54"/>
      <c r="G141" s="23" t="s">
        <v>1109</v>
      </c>
      <c r="J141" s="54" t="s">
        <v>9</v>
      </c>
      <c r="K141" s="55">
        <v>15.77</v>
      </c>
      <c r="L141" s="24" t="s">
        <v>834</v>
      </c>
      <c r="M141" s="24" t="s">
        <v>615</v>
      </c>
      <c r="N141" s="7"/>
      <c r="U141" s="4">
        <v>85158</v>
      </c>
      <c r="V141" s="4">
        <v>5.2041000000000004</v>
      </c>
      <c r="W141" s="4">
        <v>23.655000000000001</v>
      </c>
      <c r="AD141" s="7"/>
      <c r="AE141" s="7"/>
      <c r="AF141" s="7"/>
      <c r="AG141" s="7"/>
      <c r="AH141" s="7"/>
      <c r="AI141" s="7"/>
      <c r="AJ141" s="7"/>
      <c r="AK141" s="7"/>
      <c r="BZ141" s="4"/>
      <c r="CA141" t="s">
        <v>859</v>
      </c>
      <c r="CC141" s="7" t="s">
        <v>615</v>
      </c>
      <c r="CD141" s="7">
        <v>0.71130375888926523</v>
      </c>
      <c r="CE141" s="7" t="s">
        <v>618</v>
      </c>
      <c r="CF141" s="7">
        <v>0.26889716672310648</v>
      </c>
      <c r="CH141" s="7"/>
      <c r="CJ141" s="7"/>
      <c r="CK141" s="7">
        <f t="shared" si="2"/>
        <v>60</v>
      </c>
    </row>
    <row r="142" spans="1:90" hidden="1" x14ac:dyDescent="0.3">
      <c r="A142" s="43" t="s">
        <v>932</v>
      </c>
      <c r="B142" s="23" t="s">
        <v>1107</v>
      </c>
      <c r="C142" s="54"/>
      <c r="D142" s="54" t="s">
        <v>831</v>
      </c>
      <c r="E142" s="23" t="s">
        <v>659</v>
      </c>
      <c r="F142" s="54"/>
      <c r="G142" s="23" t="s">
        <v>1110</v>
      </c>
      <c r="H142" s="23" t="s">
        <v>1082</v>
      </c>
      <c r="J142" s="54" t="s">
        <v>9</v>
      </c>
      <c r="K142" s="55">
        <v>3.992999999999999</v>
      </c>
      <c r="L142" s="24" t="s">
        <v>834</v>
      </c>
      <c r="M142" s="24" t="s">
        <v>615</v>
      </c>
      <c r="N142" s="7"/>
      <c r="U142" s="4">
        <v>96862.799999999988</v>
      </c>
      <c r="V142" s="4">
        <v>6.5568299999999997</v>
      </c>
      <c r="W142" s="4">
        <v>106.244</v>
      </c>
      <c r="AC142" s="4">
        <v>39889.399999999987</v>
      </c>
      <c r="AD142" s="7"/>
      <c r="AE142" s="7"/>
      <c r="AF142" s="7"/>
      <c r="AG142" s="7"/>
      <c r="AH142" s="7"/>
      <c r="AI142" s="7"/>
      <c r="AJ142" s="7"/>
      <c r="AK142" s="7"/>
      <c r="BZ142" s="4">
        <v>3400000</v>
      </c>
      <c r="CA142" t="s">
        <v>951</v>
      </c>
      <c r="CC142" s="7" t="s">
        <v>615</v>
      </c>
      <c r="CD142" s="7">
        <v>0.59880131215130206</v>
      </c>
      <c r="CE142" s="7" t="s">
        <v>618</v>
      </c>
      <c r="CF142" s="7">
        <v>0.25074402362162701</v>
      </c>
      <c r="CH142" s="7"/>
      <c r="CJ142" s="7"/>
      <c r="CK142" s="7">
        <f t="shared" si="2"/>
        <v>59</v>
      </c>
      <c r="CL142" t="s">
        <v>1110</v>
      </c>
    </row>
    <row r="143" spans="1:90" hidden="1" x14ac:dyDescent="0.3">
      <c r="A143" s="43">
        <v>64</v>
      </c>
      <c r="B143" s="23" t="s">
        <v>1107</v>
      </c>
      <c r="C143" s="54"/>
      <c r="D143" s="54" t="s">
        <v>831</v>
      </c>
      <c r="E143" s="23" t="s">
        <v>659</v>
      </c>
      <c r="F143" s="54"/>
      <c r="G143" s="23" t="s">
        <v>1111</v>
      </c>
      <c r="J143" s="54" t="s">
        <v>9</v>
      </c>
      <c r="K143" s="55">
        <v>85.009999999999991</v>
      </c>
      <c r="L143" s="24" t="s">
        <v>834</v>
      </c>
      <c r="M143" s="24" t="s">
        <v>615</v>
      </c>
      <c r="N143" s="7"/>
      <c r="U143" s="4">
        <v>568997</v>
      </c>
      <c r="V143" s="4">
        <v>19.561399999999999</v>
      </c>
      <c r="W143" s="4">
        <v>731.12100000000009</v>
      </c>
      <c r="AC143" s="4">
        <v>1094810</v>
      </c>
      <c r="AD143" s="7"/>
      <c r="AE143" s="7"/>
      <c r="AF143" s="7"/>
      <c r="AG143" s="7"/>
      <c r="AH143" s="7"/>
      <c r="AI143" s="7"/>
      <c r="AJ143" s="7"/>
      <c r="AK143" s="7"/>
      <c r="BZ143" s="4"/>
      <c r="CA143" t="s">
        <v>839</v>
      </c>
      <c r="CC143" s="7" t="s">
        <v>615</v>
      </c>
      <c r="CD143" s="7">
        <v>0.4995388261431149</v>
      </c>
      <c r="CE143" s="7" t="s">
        <v>639</v>
      </c>
      <c r="CF143" s="7">
        <v>0.32990632905374678</v>
      </c>
      <c r="CH143" s="7"/>
      <c r="CJ143" s="7"/>
      <c r="CK143" s="7">
        <f t="shared" si="2"/>
        <v>59</v>
      </c>
      <c r="CL143" t="s">
        <v>1111</v>
      </c>
    </row>
    <row r="144" spans="1:90" hidden="1" x14ac:dyDescent="0.3">
      <c r="A144" s="43">
        <v>64</v>
      </c>
      <c r="B144" s="23" t="s">
        <v>1076</v>
      </c>
      <c r="C144" s="54"/>
      <c r="D144" s="54" t="s">
        <v>831</v>
      </c>
      <c r="E144" s="23" t="s">
        <v>659</v>
      </c>
      <c r="F144" s="54"/>
      <c r="G144" s="23" t="s">
        <v>1112</v>
      </c>
      <c r="J144" s="54" t="s">
        <v>9</v>
      </c>
      <c r="K144" s="55">
        <v>0.73</v>
      </c>
      <c r="L144" s="24" t="s">
        <v>834</v>
      </c>
      <c r="M144" s="24" t="s">
        <v>615</v>
      </c>
      <c r="N144" s="7"/>
      <c r="U144" s="4">
        <v>10439</v>
      </c>
      <c r="Y144" s="4">
        <v>511.00000000000011</v>
      </c>
      <c r="AC144" s="4">
        <v>9636</v>
      </c>
      <c r="AD144" s="7"/>
      <c r="AE144" s="7"/>
      <c r="AF144" s="7"/>
      <c r="AG144" s="7"/>
      <c r="AH144" s="7"/>
      <c r="AI144" s="7"/>
      <c r="AJ144" s="7"/>
      <c r="AK144" s="7"/>
      <c r="BZ144" s="4"/>
      <c r="CA144" t="s">
        <v>1113</v>
      </c>
      <c r="CC144" s="7" t="s">
        <v>615</v>
      </c>
      <c r="CD144" s="7">
        <v>0.63568338950957037</v>
      </c>
      <c r="CE144" s="7" t="s">
        <v>639</v>
      </c>
      <c r="CF144" s="7">
        <v>0.2014055233532642</v>
      </c>
      <c r="CH144" s="7"/>
      <c r="CJ144" s="7"/>
      <c r="CK144" s="7">
        <f t="shared" si="2"/>
        <v>60</v>
      </c>
    </row>
    <row r="145" spans="1:90" hidden="1" x14ac:dyDescent="0.3">
      <c r="A145" s="43">
        <v>64</v>
      </c>
      <c r="B145" s="23" t="s">
        <v>1114</v>
      </c>
      <c r="C145" s="54"/>
      <c r="D145" s="54" t="s">
        <v>831</v>
      </c>
      <c r="E145" s="23" t="s">
        <v>605</v>
      </c>
      <c r="F145" s="54"/>
      <c r="G145" s="23" t="s">
        <v>1115</v>
      </c>
      <c r="J145" s="54" t="s">
        <v>9</v>
      </c>
      <c r="K145" s="55">
        <v>143</v>
      </c>
      <c r="L145" s="24" t="s">
        <v>834</v>
      </c>
      <c r="M145" s="24" t="s">
        <v>615</v>
      </c>
      <c r="N145" s="7"/>
      <c r="U145" s="4">
        <v>614900</v>
      </c>
      <c r="V145" s="4">
        <v>27.17</v>
      </c>
      <c r="AD145" s="7"/>
      <c r="AE145" s="7"/>
      <c r="AF145" s="7"/>
      <c r="AG145" s="7"/>
      <c r="AH145" s="7"/>
      <c r="AI145" s="7"/>
      <c r="AJ145" s="7"/>
      <c r="AK145" s="7"/>
      <c r="BZ145" s="4"/>
      <c r="CA145" t="s">
        <v>902</v>
      </c>
      <c r="CC145" s="7" t="s">
        <v>615</v>
      </c>
      <c r="CD145" s="7">
        <v>0.78533895935325815</v>
      </c>
      <c r="CE145" s="7" t="s">
        <v>618</v>
      </c>
      <c r="CF145" s="7">
        <v>0.21466104064674191</v>
      </c>
      <c r="CH145" s="7"/>
      <c r="CJ145" s="7"/>
      <c r="CK145" s="7">
        <f t="shared" si="2"/>
        <v>61</v>
      </c>
    </row>
    <row r="146" spans="1:90" hidden="1" x14ac:dyDescent="0.3">
      <c r="A146" s="43">
        <v>64</v>
      </c>
      <c r="B146" s="23" t="s">
        <v>1116</v>
      </c>
      <c r="C146" s="54"/>
      <c r="D146" s="54" t="s">
        <v>831</v>
      </c>
      <c r="E146" s="23" t="s">
        <v>659</v>
      </c>
      <c r="F146" s="54"/>
      <c r="G146" s="23" t="s">
        <v>1117</v>
      </c>
      <c r="J146" s="54" t="s">
        <v>9</v>
      </c>
      <c r="K146" s="55">
        <v>2.56</v>
      </c>
      <c r="L146" s="24" t="s">
        <v>834</v>
      </c>
      <c r="M146" s="24" t="s">
        <v>615</v>
      </c>
      <c r="N146" s="7"/>
      <c r="U146" s="4">
        <v>56320.000000000007</v>
      </c>
      <c r="AD146" s="7"/>
      <c r="AE146" s="7"/>
      <c r="AF146" s="7"/>
      <c r="AG146" s="7"/>
      <c r="AH146" s="7"/>
      <c r="AI146" s="7"/>
      <c r="AJ146" s="7"/>
      <c r="AK146" s="7"/>
      <c r="BZ146" s="4"/>
      <c r="CA146" t="s">
        <v>856</v>
      </c>
      <c r="CC146" s="7" t="s">
        <v>615</v>
      </c>
      <c r="CD146" s="7">
        <v>1</v>
      </c>
      <c r="CF146" s="7"/>
      <c r="CH146" s="7"/>
      <c r="CJ146" s="7"/>
      <c r="CK146" s="7">
        <f t="shared" si="2"/>
        <v>62</v>
      </c>
    </row>
    <row r="147" spans="1:90" hidden="1" x14ac:dyDescent="0.3">
      <c r="A147" s="43" t="s">
        <v>1118</v>
      </c>
      <c r="B147" s="23" t="s">
        <v>1119</v>
      </c>
      <c r="C147" s="54"/>
      <c r="D147" s="23" t="s">
        <v>632</v>
      </c>
      <c r="E147" s="23" t="s">
        <v>632</v>
      </c>
      <c r="G147" s="23" t="s">
        <v>1120</v>
      </c>
      <c r="H147" s="54"/>
      <c r="J147" s="54" t="s">
        <v>9</v>
      </c>
      <c r="K147" s="47">
        <v>7476</v>
      </c>
      <c r="L147" s="47" t="s">
        <v>1121</v>
      </c>
      <c r="M147" s="24" t="s">
        <v>768</v>
      </c>
      <c r="N147" s="7"/>
      <c r="V147" s="7"/>
      <c r="AF147" s="63"/>
      <c r="AG147" s="2"/>
      <c r="AH147" s="2"/>
      <c r="AI147" s="63"/>
      <c r="AJ147" s="63"/>
      <c r="BS147" s="4">
        <v>13714722</v>
      </c>
      <c r="BT147" s="107">
        <v>87774220.799999967</v>
      </c>
      <c r="BU147" s="4">
        <v>169148238</v>
      </c>
      <c r="BV147" s="4">
        <v>5485888.799999998</v>
      </c>
      <c r="BW147" s="7"/>
      <c r="BX147" s="7"/>
      <c r="BY147" s="64">
        <v>0.35</v>
      </c>
      <c r="BZ147" s="4">
        <v>70000</v>
      </c>
      <c r="CA147" t="s">
        <v>1122</v>
      </c>
      <c r="CC147" t="s">
        <v>768</v>
      </c>
      <c r="CD147">
        <v>0.74476084592925051</v>
      </c>
      <c r="CK147" s="7">
        <f t="shared" si="2"/>
        <v>59</v>
      </c>
    </row>
    <row r="148" spans="1:90" hidden="1" x14ac:dyDescent="0.3">
      <c r="A148" s="43" t="s">
        <v>932</v>
      </c>
      <c r="B148" s="23" t="s">
        <v>895</v>
      </c>
      <c r="C148" s="54"/>
      <c r="D148" s="54" t="s">
        <v>831</v>
      </c>
      <c r="E148" s="23" t="s">
        <v>614</v>
      </c>
      <c r="F148" s="54"/>
      <c r="G148" s="23" t="s">
        <v>1123</v>
      </c>
      <c r="H148" s="23" t="s">
        <v>880</v>
      </c>
      <c r="J148" s="54" t="s">
        <v>9</v>
      </c>
      <c r="K148" s="55">
        <v>34.321483000000001</v>
      </c>
      <c r="L148" s="24" t="s">
        <v>834</v>
      </c>
      <c r="M148" s="24" t="s">
        <v>639</v>
      </c>
      <c r="N148" s="7"/>
      <c r="U148" s="4">
        <v>89235.855800000005</v>
      </c>
      <c r="W148" s="4">
        <v>2305.5799420080002</v>
      </c>
      <c r="AB148" s="4">
        <v>511390.09669999999</v>
      </c>
      <c r="AC148" s="4">
        <v>1060533.8247</v>
      </c>
      <c r="AD148" s="7"/>
      <c r="AE148" s="7"/>
      <c r="AF148" s="7"/>
      <c r="AG148" s="7"/>
      <c r="AH148" s="7"/>
      <c r="AI148" s="7"/>
      <c r="AJ148" s="7"/>
      <c r="AK148" s="7"/>
      <c r="BZ148" s="4">
        <v>1419000</v>
      </c>
      <c r="CA148" t="s">
        <v>977</v>
      </c>
      <c r="CC148" s="7" t="s">
        <v>639</v>
      </c>
      <c r="CD148" s="7">
        <v>0.42365328209113501</v>
      </c>
      <c r="CE148" s="7" t="s">
        <v>621</v>
      </c>
      <c r="CF148" s="7">
        <v>0.26888458251770392</v>
      </c>
      <c r="CG148" s="7" t="s">
        <v>636</v>
      </c>
      <c r="CH148" s="7">
        <v>0.20360584060578121</v>
      </c>
      <c r="CJ148" s="7"/>
      <c r="CK148" s="7">
        <f t="shared" si="2"/>
        <v>59</v>
      </c>
      <c r="CL148" t="s">
        <v>1123</v>
      </c>
    </row>
    <row r="149" spans="1:90" hidden="1" x14ac:dyDescent="0.3">
      <c r="A149" s="43">
        <v>58</v>
      </c>
      <c r="B149" s="23" t="s">
        <v>1025</v>
      </c>
      <c r="C149" s="54"/>
      <c r="D149" s="23" t="s">
        <v>831</v>
      </c>
      <c r="E149" s="23" t="s">
        <v>614</v>
      </c>
      <c r="G149" s="23" t="s">
        <v>1124</v>
      </c>
      <c r="H149" s="23" t="s">
        <v>838</v>
      </c>
      <c r="I149" s="54"/>
      <c r="J149" s="54" t="s">
        <v>9</v>
      </c>
      <c r="K149" s="47">
        <v>1.29</v>
      </c>
      <c r="L149" s="24" t="s">
        <v>834</v>
      </c>
      <c r="M149" s="24" t="s">
        <v>684</v>
      </c>
      <c r="N149" s="7"/>
      <c r="AA149" s="107">
        <v>645</v>
      </c>
      <c r="AD149" s="4">
        <v>0.87373104186406592</v>
      </c>
      <c r="AH149" s="7"/>
      <c r="AI149" s="7"/>
      <c r="AR149" s="4">
        <v>6239.8074534161487</v>
      </c>
      <c r="BY149" s="7"/>
      <c r="BZ149" s="4"/>
      <c r="CA149" t="s">
        <v>846</v>
      </c>
      <c r="CC149" s="7" t="s">
        <v>684</v>
      </c>
      <c r="CD149" s="7">
        <v>0.93161318437619611</v>
      </c>
      <c r="CF149" s="7"/>
      <c r="CH149" s="7"/>
      <c r="CJ149" s="7"/>
      <c r="CK149" s="7">
        <f t="shared" si="2"/>
        <v>60</v>
      </c>
    </row>
    <row r="150" spans="1:90" hidden="1" x14ac:dyDescent="0.3">
      <c r="A150" s="43" t="s">
        <v>847</v>
      </c>
      <c r="B150" s="56" t="s">
        <v>863</v>
      </c>
      <c r="D150" s="23" t="s">
        <v>831</v>
      </c>
      <c r="E150" s="23" t="s">
        <v>804</v>
      </c>
      <c r="G150" s="23" t="s">
        <v>1125</v>
      </c>
      <c r="H150" s="57" t="s">
        <v>831</v>
      </c>
      <c r="I150" s="57"/>
      <c r="J150" s="23" t="s">
        <v>9</v>
      </c>
      <c r="K150" s="47">
        <v>133.43</v>
      </c>
      <c r="L150" s="24" t="s">
        <v>834</v>
      </c>
      <c r="M150" s="24" t="s">
        <v>624</v>
      </c>
      <c r="U150" s="4">
        <v>144090.09478872069</v>
      </c>
      <c r="V150" s="4">
        <v>12.47777556674</v>
      </c>
      <c r="X150" s="4">
        <v>273039.27948908188</v>
      </c>
      <c r="AG150" s="4">
        <v>74.865079993880016</v>
      </c>
      <c r="AH150" s="4">
        <v>91.453362319000007</v>
      </c>
      <c r="BZ150" s="4">
        <v>2500000</v>
      </c>
      <c r="CA150" t="s">
        <v>1126</v>
      </c>
      <c r="CC150" s="7" t="s">
        <v>624</v>
      </c>
      <c r="CD150" s="7">
        <v>0.33456507998731322</v>
      </c>
      <c r="CE150" s="7" t="s">
        <v>651</v>
      </c>
      <c r="CF150" s="7">
        <v>0.32006829503289291</v>
      </c>
      <c r="CG150" s="7" t="s">
        <v>654</v>
      </c>
      <c r="CH150" s="7">
        <v>0.2236610247960481</v>
      </c>
      <c r="CJ150" s="7"/>
      <c r="CK150" s="7">
        <f t="shared" si="2"/>
        <v>58</v>
      </c>
    </row>
    <row r="151" spans="1:90" hidden="1" x14ac:dyDescent="0.3">
      <c r="A151" s="43">
        <v>64</v>
      </c>
      <c r="B151" s="23" t="s">
        <v>895</v>
      </c>
      <c r="C151" s="54"/>
      <c r="D151" s="54" t="s">
        <v>831</v>
      </c>
      <c r="E151" s="23" t="s">
        <v>605</v>
      </c>
      <c r="F151" s="54"/>
      <c r="G151" s="23" t="s">
        <v>1127</v>
      </c>
      <c r="J151" s="54" t="s">
        <v>9</v>
      </c>
      <c r="K151" s="55">
        <v>7</v>
      </c>
      <c r="L151" s="24" t="s">
        <v>834</v>
      </c>
      <c r="M151" s="24" t="s">
        <v>615</v>
      </c>
      <c r="N151" s="7"/>
      <c r="O151" s="7"/>
      <c r="U151" s="4">
        <v>86800</v>
      </c>
      <c r="AD151" s="7"/>
      <c r="AE151" s="7"/>
      <c r="AF151" s="7"/>
      <c r="AG151" s="7"/>
      <c r="AH151" s="7"/>
      <c r="AI151" s="7"/>
      <c r="AJ151" s="7"/>
      <c r="AK151" s="7"/>
      <c r="BZ151" s="4"/>
      <c r="CA151" t="s">
        <v>856</v>
      </c>
      <c r="CC151" s="7" t="s">
        <v>615</v>
      </c>
      <c r="CD151" s="7">
        <v>1</v>
      </c>
      <c r="CF151" s="7"/>
      <c r="CH151" s="7"/>
      <c r="CJ151" s="7"/>
      <c r="CK151" s="7">
        <f t="shared" si="2"/>
        <v>62</v>
      </c>
    </row>
    <row r="152" spans="1:90" hidden="1" x14ac:dyDescent="0.3">
      <c r="A152" s="43">
        <v>65</v>
      </c>
      <c r="B152" s="23" t="s">
        <v>863</v>
      </c>
      <c r="D152" s="23" t="s">
        <v>831</v>
      </c>
      <c r="E152" s="23" t="s">
        <v>595</v>
      </c>
      <c r="G152" s="23" t="s">
        <v>1128</v>
      </c>
      <c r="J152" s="54" t="s">
        <v>9</v>
      </c>
      <c r="K152" s="55">
        <v>133.43</v>
      </c>
      <c r="L152" s="24" t="s">
        <v>834</v>
      </c>
      <c r="M152" s="24" t="s">
        <v>624</v>
      </c>
      <c r="N152" s="7"/>
      <c r="O152" s="7"/>
      <c r="U152" s="4">
        <v>144090.09478872069</v>
      </c>
      <c r="V152" s="4">
        <v>12.47777556674</v>
      </c>
      <c r="X152" s="4">
        <v>273039.27948908188</v>
      </c>
      <c r="AG152" s="2">
        <v>74.865079993880016</v>
      </c>
      <c r="AH152" s="2">
        <v>91.453362319000007</v>
      </c>
      <c r="AI152" s="2"/>
      <c r="AJ152" s="2"/>
      <c r="AK152" s="2"/>
      <c r="BZ152" s="4"/>
      <c r="CA152" t="s">
        <v>1129</v>
      </c>
      <c r="CC152" s="7" t="s">
        <v>624</v>
      </c>
      <c r="CD152" s="7">
        <v>0.33456507998731322</v>
      </c>
      <c r="CE152" s="7" t="s">
        <v>651</v>
      </c>
      <c r="CF152" s="7">
        <v>0.32006829503289291</v>
      </c>
      <c r="CG152" s="7" t="s">
        <v>654</v>
      </c>
      <c r="CH152" s="7">
        <v>0.2236610247960481</v>
      </c>
      <c r="CJ152" s="7"/>
      <c r="CK152" s="7">
        <f t="shared" si="2"/>
        <v>58</v>
      </c>
    </row>
    <row r="153" spans="1:90" hidden="1" x14ac:dyDescent="0.3">
      <c r="A153" s="43" t="s">
        <v>1130</v>
      </c>
      <c r="B153" s="23" t="s">
        <v>1025</v>
      </c>
      <c r="D153" s="23" t="s">
        <v>831</v>
      </c>
      <c r="E153" s="23" t="s">
        <v>806</v>
      </c>
      <c r="G153" s="23" t="s">
        <v>1131</v>
      </c>
      <c r="H153" s="23" t="s">
        <v>880</v>
      </c>
      <c r="J153" s="23" t="s">
        <v>9</v>
      </c>
      <c r="K153" s="65">
        <v>430</v>
      </c>
      <c r="L153" s="24" t="s">
        <v>834</v>
      </c>
      <c r="M153" s="24" t="s">
        <v>603</v>
      </c>
      <c r="Q153" s="4">
        <v>115381947.6452238</v>
      </c>
      <c r="BZ153" s="4"/>
      <c r="CA153" t="s">
        <v>1132</v>
      </c>
      <c r="CK153" s="7">
        <f t="shared" si="2"/>
        <v>62</v>
      </c>
    </row>
    <row r="154" spans="1:90" hidden="1" x14ac:dyDescent="0.3">
      <c r="A154" s="43">
        <v>64</v>
      </c>
      <c r="B154" s="23" t="s">
        <v>1028</v>
      </c>
      <c r="C154" s="54"/>
      <c r="D154" s="54" t="s">
        <v>831</v>
      </c>
      <c r="E154" s="23" t="s">
        <v>704</v>
      </c>
      <c r="F154" s="54"/>
      <c r="G154" s="23" t="s">
        <v>1133</v>
      </c>
      <c r="J154" s="54" t="s">
        <v>9</v>
      </c>
      <c r="K154" s="55">
        <v>5.5983999999999998</v>
      </c>
      <c r="L154" s="24" t="s">
        <v>834</v>
      </c>
      <c r="M154" s="24" t="s">
        <v>615</v>
      </c>
      <c r="N154" s="7"/>
      <c r="U154" s="4">
        <v>33755.519999999997</v>
      </c>
      <c r="AD154" s="7"/>
      <c r="AE154" s="7"/>
      <c r="AF154" s="7"/>
      <c r="AG154" s="7"/>
      <c r="AH154" s="7"/>
      <c r="AI154" s="7"/>
      <c r="AJ154" s="7"/>
      <c r="AK154" s="7"/>
      <c r="BZ154" s="4"/>
      <c r="CA154" t="s">
        <v>856</v>
      </c>
      <c r="CC154" s="7" t="s">
        <v>615</v>
      </c>
      <c r="CD154" s="7">
        <v>1</v>
      </c>
      <c r="CF154" s="7"/>
      <c r="CH154" s="7"/>
      <c r="CJ154" s="7"/>
      <c r="CK154" s="7">
        <f t="shared" si="2"/>
        <v>62</v>
      </c>
    </row>
    <row r="155" spans="1:90" x14ac:dyDescent="0.3">
      <c r="A155" s="43">
        <v>104</v>
      </c>
      <c r="B155" s="23" t="s">
        <v>860</v>
      </c>
      <c r="C155" s="54"/>
      <c r="D155" s="23" t="s">
        <v>831</v>
      </c>
      <c r="E155" s="23" t="s">
        <v>602</v>
      </c>
      <c r="G155" s="23" t="s">
        <v>1134</v>
      </c>
      <c r="H155" s="54" t="s">
        <v>1003</v>
      </c>
      <c r="I155" s="54"/>
      <c r="J155" s="54" t="s">
        <v>9</v>
      </c>
      <c r="K155" s="47">
        <v>20.94</v>
      </c>
      <c r="L155" s="24" t="s">
        <v>834</v>
      </c>
      <c r="M155" s="24" t="s">
        <v>765</v>
      </c>
      <c r="N155" s="7"/>
      <c r="X155" s="7"/>
      <c r="AH155" s="7"/>
      <c r="AI155" s="7"/>
      <c r="BS155" s="7">
        <v>98238.963000000003</v>
      </c>
      <c r="BY155" s="7"/>
      <c r="BZ155" s="4"/>
      <c r="CA155" t="s">
        <v>1135</v>
      </c>
      <c r="CK155" s="7">
        <f t="shared" si="2"/>
        <v>62</v>
      </c>
    </row>
    <row r="156" spans="1:90" hidden="1" x14ac:dyDescent="0.3">
      <c r="A156" s="43">
        <v>65</v>
      </c>
      <c r="B156" s="56" t="s">
        <v>1025</v>
      </c>
      <c r="D156" s="23" t="s">
        <v>831</v>
      </c>
      <c r="E156" s="23" t="s">
        <v>796</v>
      </c>
      <c r="G156" s="23" t="s">
        <v>1136</v>
      </c>
      <c r="H156" s="57" t="s">
        <v>1137</v>
      </c>
      <c r="I156" s="57"/>
      <c r="J156" s="23" t="s">
        <v>9</v>
      </c>
      <c r="K156" s="47">
        <v>169.8</v>
      </c>
      <c r="L156" s="24" t="s">
        <v>834</v>
      </c>
      <c r="M156" s="24" t="s">
        <v>624</v>
      </c>
      <c r="X156" s="4">
        <v>1403020</v>
      </c>
      <c r="Y156" s="4">
        <v>95719.999999999985</v>
      </c>
      <c r="BZ156" s="4"/>
      <c r="CA156" t="s">
        <v>1009</v>
      </c>
      <c r="CC156" s="7" t="s">
        <v>624</v>
      </c>
      <c r="CD156" s="7">
        <v>0.86182679280571384</v>
      </c>
      <c r="CF156" s="7"/>
      <c r="CH156" s="7"/>
      <c r="CJ156" s="7"/>
      <c r="CK156" s="7">
        <f t="shared" si="2"/>
        <v>61</v>
      </c>
    </row>
    <row r="157" spans="1:90" hidden="1" x14ac:dyDescent="0.3">
      <c r="A157" s="43">
        <v>64</v>
      </c>
      <c r="B157" s="23" t="s">
        <v>900</v>
      </c>
      <c r="C157" s="54"/>
      <c r="D157" s="54" t="s">
        <v>831</v>
      </c>
      <c r="E157" s="23" t="s">
        <v>659</v>
      </c>
      <c r="F157" s="54"/>
      <c r="G157" s="23" t="s">
        <v>1138</v>
      </c>
      <c r="J157" s="54" t="s">
        <v>9</v>
      </c>
      <c r="K157" s="55">
        <v>15</v>
      </c>
      <c r="L157" s="24" t="s">
        <v>834</v>
      </c>
      <c r="M157" s="24" t="s">
        <v>615</v>
      </c>
      <c r="N157" s="7"/>
      <c r="U157" s="4">
        <v>195000</v>
      </c>
      <c r="V157" s="4">
        <v>10.5</v>
      </c>
      <c r="AC157" s="4">
        <v>180000</v>
      </c>
      <c r="AD157" s="7"/>
      <c r="AE157" s="7"/>
      <c r="AF157" s="7"/>
      <c r="AG157" s="7"/>
      <c r="AH157" s="7"/>
      <c r="AI157" s="7"/>
      <c r="AJ157" s="7"/>
      <c r="AK157" s="7"/>
      <c r="BZ157" s="4"/>
      <c r="CA157" t="s">
        <v>968</v>
      </c>
      <c r="CC157" s="7" t="s">
        <v>615</v>
      </c>
      <c r="CD157" s="7">
        <v>0.60608772546638112</v>
      </c>
      <c r="CE157" s="7" t="s">
        <v>618</v>
      </c>
      <c r="CF157" s="7">
        <v>0.2018836364411204</v>
      </c>
      <c r="CH157" s="7"/>
      <c r="CJ157" s="7"/>
      <c r="CK157" s="7">
        <f t="shared" si="2"/>
        <v>60</v>
      </c>
    </row>
    <row r="158" spans="1:90" hidden="1" x14ac:dyDescent="0.3">
      <c r="A158" s="43">
        <v>64</v>
      </c>
      <c r="B158" s="23" t="s">
        <v>1139</v>
      </c>
      <c r="C158" s="54"/>
      <c r="D158" s="54" t="s">
        <v>831</v>
      </c>
      <c r="E158" s="23" t="s">
        <v>650</v>
      </c>
      <c r="F158" s="54"/>
      <c r="G158" s="23" t="s">
        <v>1140</v>
      </c>
      <c r="J158" s="54" t="s">
        <v>9</v>
      </c>
      <c r="K158" s="55">
        <v>0.43</v>
      </c>
      <c r="L158" s="24" t="s">
        <v>834</v>
      </c>
      <c r="M158" s="24" t="s">
        <v>615</v>
      </c>
      <c r="N158" s="7"/>
      <c r="U158" s="4">
        <v>21070</v>
      </c>
      <c r="AD158" s="7"/>
      <c r="AE158" s="7"/>
      <c r="AF158" s="7"/>
      <c r="AG158" s="7"/>
      <c r="AH158" s="7"/>
      <c r="AI158" s="7"/>
      <c r="AJ158" s="7"/>
      <c r="AK158" s="7"/>
      <c r="BZ158" s="4"/>
      <c r="CA158" t="s">
        <v>856</v>
      </c>
      <c r="CC158" s="7" t="s">
        <v>615</v>
      </c>
      <c r="CD158" s="7">
        <v>1</v>
      </c>
      <c r="CF158" s="7"/>
      <c r="CH158" s="7"/>
      <c r="CJ158" s="7"/>
      <c r="CK158" s="7">
        <f t="shared" si="2"/>
        <v>62</v>
      </c>
    </row>
    <row r="159" spans="1:90" hidden="1" x14ac:dyDescent="0.3">
      <c r="A159" s="43" t="s">
        <v>847</v>
      </c>
      <c r="B159" s="56" t="s">
        <v>1025</v>
      </c>
      <c r="D159" s="23" t="s">
        <v>831</v>
      </c>
      <c r="E159" s="23" t="s">
        <v>798</v>
      </c>
      <c r="G159" s="23" t="s">
        <v>1141</v>
      </c>
      <c r="H159" s="57" t="s">
        <v>1137</v>
      </c>
      <c r="I159" s="57"/>
      <c r="J159" s="23" t="s">
        <v>9</v>
      </c>
      <c r="K159" s="47">
        <v>29.4</v>
      </c>
      <c r="L159" s="24" t="s">
        <v>834</v>
      </c>
      <c r="M159" s="24" t="s">
        <v>624</v>
      </c>
      <c r="X159" s="4">
        <v>251500</v>
      </c>
      <c r="BZ159" s="4">
        <v>900000</v>
      </c>
      <c r="CA159" t="s">
        <v>1142</v>
      </c>
      <c r="CC159" s="7" t="s">
        <v>624</v>
      </c>
      <c r="CD159" s="7">
        <v>1</v>
      </c>
      <c r="CF159" s="7"/>
      <c r="CH159" s="7"/>
      <c r="CJ159" s="7"/>
      <c r="CK159" s="7">
        <f t="shared" si="2"/>
        <v>62</v>
      </c>
    </row>
    <row r="160" spans="1:90" hidden="1" x14ac:dyDescent="0.3">
      <c r="A160" s="43">
        <v>27</v>
      </c>
      <c r="B160" s="42" t="s">
        <v>1025</v>
      </c>
      <c r="D160" s="23" t="s">
        <v>831</v>
      </c>
      <c r="E160" s="23" t="s">
        <v>788</v>
      </c>
      <c r="G160" s="42" t="s">
        <v>1143</v>
      </c>
      <c r="J160" s="23" t="s">
        <v>9</v>
      </c>
      <c r="K160" s="58">
        <v>0.42</v>
      </c>
      <c r="L160" s="24" t="s">
        <v>834</v>
      </c>
      <c r="M160" s="24" t="s">
        <v>639</v>
      </c>
      <c r="U160" s="59"/>
      <c r="V160" s="59"/>
      <c r="W160" s="59">
        <v>23.1</v>
      </c>
      <c r="AB160" s="60">
        <v>6300</v>
      </c>
      <c r="AC160" s="60">
        <v>57120</v>
      </c>
      <c r="AP160" s="59"/>
      <c r="AQ160" s="59">
        <v>20.16</v>
      </c>
      <c r="BZ160" s="4"/>
      <c r="CA160" t="s">
        <v>1144</v>
      </c>
      <c r="CC160" s="7" t="s">
        <v>639</v>
      </c>
      <c r="CD160" s="7">
        <v>0.7666311008162382</v>
      </c>
      <c r="CF160" s="7"/>
      <c r="CH160" s="7"/>
      <c r="CJ160" s="7"/>
      <c r="CK160" s="7">
        <f t="shared" si="2"/>
        <v>59</v>
      </c>
    </row>
    <row r="161" spans="1:89" hidden="1" x14ac:dyDescent="0.3">
      <c r="A161" s="43" t="s">
        <v>932</v>
      </c>
      <c r="B161" s="23" t="s">
        <v>1036</v>
      </c>
      <c r="C161" s="54"/>
      <c r="D161" s="54" t="s">
        <v>831</v>
      </c>
      <c r="E161" s="23" t="s">
        <v>617</v>
      </c>
      <c r="F161" s="54"/>
      <c r="G161" s="23" t="s">
        <v>1145</v>
      </c>
      <c r="H161" s="23" t="s">
        <v>880</v>
      </c>
      <c r="J161" s="54" t="s">
        <v>9</v>
      </c>
      <c r="K161" s="55">
        <v>17.468737999999998</v>
      </c>
      <c r="L161" s="24" t="s">
        <v>834</v>
      </c>
      <c r="M161" s="24" t="s">
        <v>621</v>
      </c>
      <c r="N161" s="7"/>
      <c r="U161" s="4">
        <v>79354.556049999999</v>
      </c>
      <c r="V161" s="4">
        <v>7.3178400680000006</v>
      </c>
      <c r="W161" s="4">
        <v>841.95393310000009</v>
      </c>
      <c r="AD161" s="7"/>
      <c r="AE161" s="7"/>
      <c r="AF161" s="7"/>
      <c r="AG161" s="7"/>
      <c r="AH161" s="7"/>
      <c r="AI161" s="7"/>
      <c r="AJ161" s="7"/>
      <c r="AK161" s="7"/>
      <c r="BZ161" s="4">
        <v>825000</v>
      </c>
      <c r="CA161" t="s">
        <v>1069</v>
      </c>
      <c r="CC161" s="7" t="s">
        <v>621</v>
      </c>
      <c r="CD161" s="7">
        <v>0.40369395486280402</v>
      </c>
      <c r="CE161" s="7" t="s">
        <v>615</v>
      </c>
      <c r="CF161" s="7">
        <v>0.37970253620269462</v>
      </c>
      <c r="CG161" s="7" t="s">
        <v>618</v>
      </c>
      <c r="CH161" s="7">
        <v>0.21660350893450139</v>
      </c>
      <c r="CJ161" s="7"/>
      <c r="CK161" s="7">
        <f t="shared" si="2"/>
        <v>60</v>
      </c>
    </row>
    <row r="162" spans="1:89" hidden="1" x14ac:dyDescent="0.3">
      <c r="A162" s="43">
        <v>64</v>
      </c>
      <c r="B162" s="23" t="s">
        <v>897</v>
      </c>
      <c r="C162" s="54"/>
      <c r="D162" s="54" t="s">
        <v>831</v>
      </c>
      <c r="E162" s="23" t="s">
        <v>659</v>
      </c>
      <c r="F162" s="54"/>
      <c r="G162" s="23" t="s">
        <v>1146</v>
      </c>
      <c r="J162" s="54" t="s">
        <v>9</v>
      </c>
      <c r="K162" s="55">
        <v>16</v>
      </c>
      <c r="L162" s="24" t="s">
        <v>834</v>
      </c>
      <c r="M162" s="24" t="s">
        <v>615</v>
      </c>
      <c r="N162" s="7"/>
      <c r="U162" s="4">
        <v>96000</v>
      </c>
      <c r="AD162" s="7"/>
      <c r="AE162" s="7"/>
      <c r="AF162" s="7"/>
      <c r="AG162" s="7"/>
      <c r="AH162" s="7"/>
      <c r="AI162" s="7"/>
      <c r="AJ162" s="7"/>
      <c r="AK162" s="7"/>
      <c r="BZ162" s="4"/>
      <c r="CA162" t="s">
        <v>856</v>
      </c>
      <c r="CC162" s="7" t="s">
        <v>615</v>
      </c>
      <c r="CD162" s="7">
        <v>1</v>
      </c>
      <c r="CF162" s="7"/>
      <c r="CH162" s="7"/>
      <c r="CJ162" s="7"/>
      <c r="CK162" s="7">
        <f t="shared" si="2"/>
        <v>62</v>
      </c>
    </row>
    <row r="163" spans="1:89" x14ac:dyDescent="0.3">
      <c r="A163" s="43">
        <v>64</v>
      </c>
      <c r="B163" s="23" t="s">
        <v>860</v>
      </c>
      <c r="C163" s="54"/>
      <c r="D163" s="54" t="s">
        <v>831</v>
      </c>
      <c r="E163" s="23" t="s">
        <v>605</v>
      </c>
      <c r="F163" s="54"/>
      <c r="G163" s="23" t="s">
        <v>1147</v>
      </c>
      <c r="J163" s="54" t="s">
        <v>9</v>
      </c>
      <c r="K163" s="55">
        <v>71.099999999999994</v>
      </c>
      <c r="L163" s="24" t="s">
        <v>834</v>
      </c>
      <c r="M163" s="24" t="s">
        <v>615</v>
      </c>
      <c r="N163" s="7"/>
      <c r="U163" s="4">
        <v>277290</v>
      </c>
      <c r="AD163" s="7"/>
      <c r="AE163" s="7"/>
      <c r="AF163" s="7"/>
      <c r="AG163" s="7"/>
      <c r="AH163" s="7"/>
      <c r="AI163" s="7"/>
      <c r="AJ163" s="7"/>
      <c r="AK163" s="7"/>
      <c r="BZ163" s="4"/>
      <c r="CA163" t="s">
        <v>856</v>
      </c>
      <c r="CC163" s="7" t="s">
        <v>615</v>
      </c>
      <c r="CD163" s="7">
        <v>1</v>
      </c>
      <c r="CF163" s="7"/>
      <c r="CH163" s="7"/>
      <c r="CJ163" s="7"/>
      <c r="CK163" s="7">
        <f t="shared" si="2"/>
        <v>62</v>
      </c>
    </row>
    <row r="164" spans="1:89" hidden="1" x14ac:dyDescent="0.3">
      <c r="A164" s="43">
        <v>27</v>
      </c>
      <c r="B164" s="42" t="s">
        <v>1148</v>
      </c>
      <c r="D164" s="23" t="s">
        <v>831</v>
      </c>
      <c r="E164" s="23" t="s">
        <v>659</v>
      </c>
      <c r="G164" s="42" t="s">
        <v>1149</v>
      </c>
      <c r="J164" s="23" t="s">
        <v>9</v>
      </c>
      <c r="K164" s="58">
        <v>3.0000000000000001E-3</v>
      </c>
      <c r="L164" s="24" t="s">
        <v>834</v>
      </c>
      <c r="M164" s="24" t="s">
        <v>681</v>
      </c>
      <c r="U164" s="59"/>
      <c r="V164" s="59"/>
      <c r="W164" s="59"/>
      <c r="AB164" s="59"/>
      <c r="AC164" s="59"/>
      <c r="AP164" s="59"/>
      <c r="AQ164" s="59">
        <v>2.1000000000000001E-2</v>
      </c>
      <c r="BZ164" s="4"/>
      <c r="CA164" t="s">
        <v>926</v>
      </c>
      <c r="CC164" s="7" t="s">
        <v>681</v>
      </c>
      <c r="CD164" s="7">
        <v>1</v>
      </c>
      <c r="CF164" s="7"/>
      <c r="CH164" s="7"/>
      <c r="CJ164" s="7"/>
      <c r="CK164" s="7">
        <f t="shared" si="2"/>
        <v>62</v>
      </c>
    </row>
    <row r="165" spans="1:89" hidden="1" x14ac:dyDescent="0.3">
      <c r="A165" s="43" t="s">
        <v>843</v>
      </c>
      <c r="B165" s="23" t="s">
        <v>848</v>
      </c>
      <c r="D165" s="23" t="s">
        <v>831</v>
      </c>
      <c r="E165" s="23" t="s">
        <v>605</v>
      </c>
      <c r="G165" s="53" t="s">
        <v>1150</v>
      </c>
      <c r="J165" s="23" t="s">
        <v>9</v>
      </c>
      <c r="K165" s="47">
        <v>40</v>
      </c>
      <c r="L165" s="24" t="s">
        <v>834</v>
      </c>
      <c r="M165" s="24" t="s">
        <v>615</v>
      </c>
      <c r="U165" s="4">
        <v>120000</v>
      </c>
      <c r="V165" s="4">
        <v>3.2</v>
      </c>
      <c r="W165" s="4">
        <v>60</v>
      </c>
      <c r="AA165" s="107">
        <v>8800</v>
      </c>
      <c r="AD165" s="4">
        <v>13.10575505849075</v>
      </c>
      <c r="BZ165" s="4"/>
      <c r="CA165" t="s">
        <v>846</v>
      </c>
      <c r="CC165" s="7" t="s">
        <v>615</v>
      </c>
      <c r="CD165" s="7">
        <v>0.65711533983753101</v>
      </c>
      <c r="CF165" s="7"/>
      <c r="CH165" s="7"/>
      <c r="CJ165" s="7"/>
      <c r="CK165" s="7">
        <f t="shared" si="2"/>
        <v>58</v>
      </c>
    </row>
    <row r="166" spans="1:89" hidden="1" x14ac:dyDescent="0.3">
      <c r="A166" s="43" t="s">
        <v>928</v>
      </c>
      <c r="B166" s="42" t="s">
        <v>895</v>
      </c>
      <c r="D166" s="23" t="s">
        <v>831</v>
      </c>
      <c r="E166" s="23" t="s">
        <v>614</v>
      </c>
      <c r="G166" s="42" t="s">
        <v>1151</v>
      </c>
      <c r="H166" s="23" t="s">
        <v>930</v>
      </c>
      <c r="J166" s="23" t="s">
        <v>9</v>
      </c>
      <c r="K166" s="58">
        <v>13.3</v>
      </c>
      <c r="L166" s="24" t="s">
        <v>834</v>
      </c>
      <c r="M166" s="24" t="s">
        <v>639</v>
      </c>
      <c r="U166" s="59"/>
      <c r="V166" s="59"/>
      <c r="W166" s="59">
        <v>186.2</v>
      </c>
      <c r="AB166" s="60">
        <v>26600</v>
      </c>
      <c r="AC166" s="60">
        <v>784700.00000000012</v>
      </c>
      <c r="AP166" s="59"/>
      <c r="AQ166" s="59">
        <v>904.40000000000009</v>
      </c>
      <c r="BZ166" s="4">
        <v>2800000</v>
      </c>
      <c r="CA166" t="s">
        <v>931</v>
      </c>
      <c r="CC166" s="7" t="s">
        <v>639</v>
      </c>
      <c r="CD166" s="7">
        <v>0.73931752994628941</v>
      </c>
      <c r="CF166" s="7"/>
      <c r="CH166" s="7"/>
      <c r="CJ166" s="7"/>
      <c r="CK166" s="7">
        <f t="shared" si="2"/>
        <v>59</v>
      </c>
    </row>
    <row r="167" spans="1:89" hidden="1" x14ac:dyDescent="0.3">
      <c r="A167" s="43">
        <v>64</v>
      </c>
      <c r="B167" s="23" t="s">
        <v>921</v>
      </c>
      <c r="C167" s="54"/>
      <c r="D167" s="54" t="s">
        <v>831</v>
      </c>
      <c r="E167" s="23" t="s">
        <v>665</v>
      </c>
      <c r="F167" s="54"/>
      <c r="G167" s="23" t="s">
        <v>1152</v>
      </c>
      <c r="J167" s="54" t="s">
        <v>9</v>
      </c>
      <c r="K167" s="55">
        <v>5.8</v>
      </c>
      <c r="L167" s="24" t="s">
        <v>834</v>
      </c>
      <c r="M167" s="24" t="s">
        <v>615</v>
      </c>
      <c r="N167" s="7"/>
      <c r="U167" s="4">
        <v>34800</v>
      </c>
      <c r="AD167" s="7"/>
      <c r="AE167" s="7"/>
      <c r="AF167" s="7"/>
      <c r="AG167" s="7"/>
      <c r="AH167" s="7"/>
      <c r="AI167" s="7"/>
      <c r="AJ167" s="7"/>
      <c r="AK167" s="7"/>
      <c r="BZ167" s="4"/>
      <c r="CA167" t="s">
        <v>856</v>
      </c>
      <c r="CC167" s="7" t="s">
        <v>615</v>
      </c>
      <c r="CD167" s="7">
        <v>1</v>
      </c>
      <c r="CF167" s="7"/>
      <c r="CH167" s="7"/>
      <c r="CJ167" s="7"/>
      <c r="CK167" s="7">
        <f t="shared" si="2"/>
        <v>62</v>
      </c>
    </row>
    <row r="168" spans="1:89" hidden="1" x14ac:dyDescent="0.3">
      <c r="A168" s="43" t="s">
        <v>932</v>
      </c>
      <c r="B168" s="23" t="s">
        <v>1153</v>
      </c>
      <c r="C168" s="54"/>
      <c r="D168" s="54" t="s">
        <v>831</v>
      </c>
      <c r="E168" s="23" t="s">
        <v>650</v>
      </c>
      <c r="F168" s="54"/>
      <c r="G168" s="23" t="s">
        <v>1154</v>
      </c>
      <c r="H168" s="23" t="s">
        <v>1155</v>
      </c>
      <c r="J168" s="54" t="s">
        <v>9</v>
      </c>
      <c r="K168" s="55">
        <v>483.4</v>
      </c>
      <c r="L168" s="24" t="s">
        <v>834</v>
      </c>
      <c r="M168" s="24" t="s">
        <v>615</v>
      </c>
      <c r="N168" s="7"/>
      <c r="U168" s="4">
        <v>8942900</v>
      </c>
      <c r="AD168" s="7"/>
      <c r="AE168" s="7"/>
      <c r="AF168" s="7"/>
      <c r="AG168" s="7"/>
      <c r="AH168" s="7"/>
      <c r="AI168" s="7"/>
      <c r="AJ168" s="7"/>
      <c r="AK168" s="7"/>
      <c r="BZ168" s="4">
        <v>20000000</v>
      </c>
      <c r="CA168" t="s">
        <v>934</v>
      </c>
      <c r="CC168" s="7" t="s">
        <v>615</v>
      </c>
      <c r="CD168" s="7">
        <v>1</v>
      </c>
      <c r="CF168" s="7"/>
      <c r="CH168" s="7"/>
      <c r="CJ168" s="7"/>
      <c r="CK168" s="7">
        <f t="shared" si="2"/>
        <v>62</v>
      </c>
    </row>
    <row r="169" spans="1:89" hidden="1" x14ac:dyDescent="0.3">
      <c r="A169" s="43">
        <v>64</v>
      </c>
      <c r="B169" s="23" t="s">
        <v>891</v>
      </c>
      <c r="C169" s="54"/>
      <c r="D169" s="54" t="s">
        <v>831</v>
      </c>
      <c r="E169" s="23" t="s">
        <v>659</v>
      </c>
      <c r="F169" s="54"/>
      <c r="G169" s="23" t="s">
        <v>1156</v>
      </c>
      <c r="H169" s="23" t="s">
        <v>1038</v>
      </c>
      <c r="J169" s="54" t="s">
        <v>9</v>
      </c>
      <c r="K169" s="55">
        <v>37</v>
      </c>
      <c r="L169" s="24" t="s">
        <v>834</v>
      </c>
      <c r="M169" s="24" t="s">
        <v>639</v>
      </c>
      <c r="N169" s="7"/>
      <c r="U169" s="4">
        <v>129500</v>
      </c>
      <c r="V169" s="4">
        <v>11.1</v>
      </c>
      <c r="W169" s="4">
        <v>2220</v>
      </c>
      <c r="AB169" s="4">
        <v>802899.99999999988</v>
      </c>
      <c r="AC169" s="4">
        <v>1413400</v>
      </c>
      <c r="AD169" s="7"/>
      <c r="AE169" s="7"/>
      <c r="AF169" s="7"/>
      <c r="AG169" s="7"/>
      <c r="AH169" s="7"/>
      <c r="AI169" s="7"/>
      <c r="AJ169" s="7"/>
      <c r="AK169" s="7"/>
      <c r="BZ169" s="4"/>
      <c r="CA169" t="s">
        <v>842</v>
      </c>
      <c r="CC169" s="7" t="s">
        <v>639</v>
      </c>
      <c r="CD169" s="7">
        <v>0.41098129552469298</v>
      </c>
      <c r="CE169" s="7" t="s">
        <v>636</v>
      </c>
      <c r="CF169" s="7">
        <v>0.23268602224939339</v>
      </c>
      <c r="CH169" s="7"/>
      <c r="CJ169" s="7"/>
      <c r="CK169" s="7">
        <f t="shared" si="2"/>
        <v>58</v>
      </c>
    </row>
    <row r="170" spans="1:89" hidden="1" x14ac:dyDescent="0.3">
      <c r="A170" s="43">
        <v>64</v>
      </c>
      <c r="B170" s="23" t="s">
        <v>1036</v>
      </c>
      <c r="C170" s="54"/>
      <c r="D170" s="54" t="s">
        <v>831</v>
      </c>
      <c r="E170" s="23" t="s">
        <v>605</v>
      </c>
      <c r="F170" s="54"/>
      <c r="G170" s="23" t="s">
        <v>1157</v>
      </c>
      <c r="J170" s="54" t="s">
        <v>9</v>
      </c>
      <c r="K170" s="55">
        <v>6.96</v>
      </c>
      <c r="L170" s="24" t="s">
        <v>834</v>
      </c>
      <c r="M170" s="24" t="s">
        <v>615</v>
      </c>
      <c r="N170" s="7"/>
      <c r="U170" s="4">
        <v>32712</v>
      </c>
      <c r="V170" s="4">
        <v>0.48720000000000002</v>
      </c>
      <c r="W170" s="4">
        <v>72.731999999999999</v>
      </c>
      <c r="AA170" s="107">
        <v>2088</v>
      </c>
      <c r="AD170" s="7"/>
      <c r="AE170" s="7"/>
      <c r="AF170" s="7"/>
      <c r="AG170" s="7"/>
      <c r="AH170" s="7"/>
      <c r="AI170" s="7"/>
      <c r="AJ170" s="7"/>
      <c r="AK170" s="7"/>
      <c r="BZ170" s="4"/>
      <c r="CA170" t="s">
        <v>1158</v>
      </c>
      <c r="CC170" s="7" t="s">
        <v>615</v>
      </c>
      <c r="CD170" s="7">
        <v>0.64930274112828945</v>
      </c>
      <c r="CF170" s="7"/>
      <c r="CH170" s="7"/>
      <c r="CJ170" s="7"/>
      <c r="CK170" s="7">
        <f t="shared" si="2"/>
        <v>59</v>
      </c>
    </row>
    <row r="171" spans="1:89" hidden="1" x14ac:dyDescent="0.3">
      <c r="A171" s="43">
        <v>58</v>
      </c>
      <c r="B171" s="23" t="s">
        <v>1036</v>
      </c>
      <c r="C171" s="54"/>
      <c r="D171" s="23" t="s">
        <v>831</v>
      </c>
      <c r="E171" s="23" t="s">
        <v>605</v>
      </c>
      <c r="G171" s="23" t="s">
        <v>1159</v>
      </c>
      <c r="I171" s="54"/>
      <c r="J171" s="54" t="s">
        <v>9</v>
      </c>
      <c r="K171" s="47">
        <v>6.96</v>
      </c>
      <c r="L171" s="24" t="s">
        <v>834</v>
      </c>
      <c r="M171" s="24" t="s">
        <v>615</v>
      </c>
      <c r="N171" s="7"/>
      <c r="U171" s="4">
        <v>32712</v>
      </c>
      <c r="V171" s="4">
        <v>0.48720000000000002</v>
      </c>
      <c r="W171" s="4">
        <v>72.731999999999999</v>
      </c>
      <c r="AA171" s="107">
        <v>2088</v>
      </c>
      <c r="AD171" s="4">
        <v>2.916473987064323</v>
      </c>
      <c r="AH171" s="7"/>
      <c r="AI171" s="7"/>
      <c r="BY171" s="7"/>
      <c r="BZ171" s="4"/>
      <c r="CA171" t="s">
        <v>846</v>
      </c>
      <c r="CC171" s="7" t="s">
        <v>615</v>
      </c>
      <c r="CD171" s="7">
        <v>0.63318345374214413</v>
      </c>
      <c r="CF171" s="7"/>
      <c r="CH171" s="7"/>
      <c r="CJ171" s="7"/>
      <c r="CK171" s="7">
        <f t="shared" si="2"/>
        <v>58</v>
      </c>
    </row>
    <row r="172" spans="1:89" hidden="1" x14ac:dyDescent="0.3">
      <c r="A172" s="43" t="s">
        <v>843</v>
      </c>
      <c r="B172" s="23" t="s">
        <v>913</v>
      </c>
      <c r="D172" s="23" t="s">
        <v>831</v>
      </c>
      <c r="E172" s="23" t="s">
        <v>605</v>
      </c>
      <c r="G172" s="53" t="s">
        <v>1160</v>
      </c>
      <c r="J172" s="23" t="s">
        <v>9</v>
      </c>
      <c r="K172" s="47">
        <v>96.073707999999996</v>
      </c>
      <c r="L172" s="24" t="s">
        <v>834</v>
      </c>
      <c r="M172" s="24" t="s">
        <v>633</v>
      </c>
      <c r="U172" s="4">
        <v>65330.121440000003</v>
      </c>
      <c r="AA172" s="107">
        <v>46115.379840000001</v>
      </c>
      <c r="AD172" s="4">
        <v>64.959456994305015</v>
      </c>
      <c r="BZ172" s="4"/>
      <c r="CA172" t="s">
        <v>846</v>
      </c>
      <c r="CC172" s="7" t="s">
        <v>633</v>
      </c>
      <c r="CD172" s="7">
        <v>0.63405361249597125</v>
      </c>
      <c r="CE172" s="7" t="s">
        <v>615</v>
      </c>
      <c r="CF172" s="7">
        <v>0.25461262437276139</v>
      </c>
      <c r="CH172" s="7"/>
      <c r="CJ172" s="7"/>
      <c r="CK172" s="7">
        <f t="shared" si="2"/>
        <v>60</v>
      </c>
    </row>
    <row r="173" spans="1:89" x14ac:dyDescent="0.3">
      <c r="A173" s="43">
        <v>64</v>
      </c>
      <c r="B173" s="23" t="s">
        <v>860</v>
      </c>
      <c r="C173" s="54"/>
      <c r="D173" s="54" t="s">
        <v>831</v>
      </c>
      <c r="E173" s="23" t="s">
        <v>659</v>
      </c>
      <c r="F173" s="54"/>
      <c r="G173" s="23" t="s">
        <v>1161</v>
      </c>
      <c r="J173" s="54" t="s">
        <v>9</v>
      </c>
      <c r="K173" s="55">
        <v>10.773999999999999</v>
      </c>
      <c r="L173" s="24" t="s">
        <v>834</v>
      </c>
      <c r="M173" s="24" t="s">
        <v>615</v>
      </c>
      <c r="N173" s="7"/>
      <c r="U173" s="4">
        <v>134711.4</v>
      </c>
      <c r="V173" s="4">
        <v>4.3839600000000001</v>
      </c>
      <c r="W173" s="4">
        <v>127.45953</v>
      </c>
      <c r="AC173" s="4">
        <v>67992.3</v>
      </c>
      <c r="AD173" s="7"/>
      <c r="AE173" s="7"/>
      <c r="AF173" s="7"/>
      <c r="AG173" s="7"/>
      <c r="AH173" s="7"/>
      <c r="AI173" s="7"/>
      <c r="AJ173" s="7"/>
      <c r="AK173" s="7"/>
      <c r="BZ173" s="4"/>
      <c r="CA173" t="s">
        <v>839</v>
      </c>
      <c r="CC173" s="7" t="s">
        <v>615</v>
      </c>
      <c r="CD173" s="7">
        <v>0.68056614536166804</v>
      </c>
      <c r="CF173" s="7"/>
      <c r="CH173" s="7"/>
      <c r="CJ173" s="7"/>
      <c r="CK173" s="7">
        <f t="shared" si="2"/>
        <v>59</v>
      </c>
    </row>
    <row r="174" spans="1:89" x14ac:dyDescent="0.3">
      <c r="A174" s="43">
        <v>64</v>
      </c>
      <c r="B174" s="23" t="s">
        <v>860</v>
      </c>
      <c r="C174" s="54"/>
      <c r="D174" s="54" t="s">
        <v>831</v>
      </c>
      <c r="E174" s="23" t="s">
        <v>671</v>
      </c>
      <c r="F174" s="54"/>
      <c r="G174" s="23" t="s">
        <v>1162</v>
      </c>
      <c r="J174" s="54" t="s">
        <v>9</v>
      </c>
      <c r="K174" s="55">
        <v>4.0060000000000002</v>
      </c>
      <c r="L174" s="24" t="s">
        <v>834</v>
      </c>
      <c r="M174" s="24" t="s">
        <v>624</v>
      </c>
      <c r="N174" s="7"/>
      <c r="U174" s="4">
        <v>16024</v>
      </c>
      <c r="V174" s="4">
        <v>0.12018</v>
      </c>
      <c r="X174" s="4">
        <v>22834.2</v>
      </c>
      <c r="Y174" s="4">
        <v>2003</v>
      </c>
      <c r="AD174" s="7"/>
      <c r="AE174" s="7"/>
      <c r="AF174" s="7"/>
      <c r="AG174" s="7">
        <v>0.44066000000000011</v>
      </c>
      <c r="AH174" s="7">
        <v>1.76264</v>
      </c>
      <c r="AI174" s="7"/>
      <c r="AJ174" s="7"/>
      <c r="AK174" s="7"/>
      <c r="BZ174" s="4"/>
      <c r="CA174" t="s">
        <v>1163</v>
      </c>
      <c r="CC174" s="7" t="s">
        <v>624</v>
      </c>
      <c r="CD174" s="7">
        <v>0.56910399478530027</v>
      </c>
      <c r="CF174" s="7"/>
      <c r="CH174" s="7"/>
      <c r="CJ174" s="7"/>
      <c r="CK174" s="7">
        <f t="shared" si="2"/>
        <v>57</v>
      </c>
    </row>
    <row r="175" spans="1:89" hidden="1" x14ac:dyDescent="0.3">
      <c r="A175" s="43">
        <v>65</v>
      </c>
      <c r="B175" s="56" t="s">
        <v>916</v>
      </c>
      <c r="D175" s="23" t="s">
        <v>831</v>
      </c>
      <c r="E175" s="23" t="s">
        <v>796</v>
      </c>
      <c r="G175" s="23" t="s">
        <v>1164</v>
      </c>
      <c r="H175" s="57" t="s">
        <v>831</v>
      </c>
      <c r="I175" s="57"/>
      <c r="J175" s="23" t="s">
        <v>9</v>
      </c>
      <c r="K175" s="47">
        <v>2.5</v>
      </c>
      <c r="L175" s="24" t="s">
        <v>834</v>
      </c>
      <c r="M175" s="24" t="s">
        <v>624</v>
      </c>
      <c r="X175" s="4">
        <v>38750</v>
      </c>
      <c r="BZ175" s="4"/>
      <c r="CA175" t="s">
        <v>871</v>
      </c>
      <c r="CC175" s="7" t="s">
        <v>624</v>
      </c>
      <c r="CD175" s="7">
        <v>1</v>
      </c>
      <c r="CF175" s="7"/>
      <c r="CH175" s="7"/>
      <c r="CJ175" s="7"/>
      <c r="CK175" s="7">
        <f t="shared" si="2"/>
        <v>62</v>
      </c>
    </row>
    <row r="176" spans="1:89" hidden="1" x14ac:dyDescent="0.3">
      <c r="A176" s="43" t="s">
        <v>872</v>
      </c>
      <c r="B176" s="23" t="s">
        <v>1025</v>
      </c>
      <c r="C176" s="54"/>
      <c r="D176" s="54" t="s">
        <v>831</v>
      </c>
      <c r="E176" s="23" t="s">
        <v>614</v>
      </c>
      <c r="F176" s="54"/>
      <c r="G176" s="23" t="s">
        <v>1165</v>
      </c>
      <c r="J176" s="54" t="s">
        <v>9</v>
      </c>
      <c r="K176" s="55">
        <v>2.7867980000000001</v>
      </c>
      <c r="L176" s="24" t="s">
        <v>834</v>
      </c>
      <c r="M176" s="24" t="s">
        <v>615</v>
      </c>
      <c r="N176" s="7"/>
      <c r="U176" s="4">
        <v>27867.98</v>
      </c>
      <c r="W176" s="4">
        <v>111.47192</v>
      </c>
      <c r="AD176" s="7"/>
      <c r="AE176" s="7"/>
      <c r="AF176" s="7"/>
      <c r="AG176" s="7"/>
      <c r="AH176" s="7"/>
      <c r="AI176" s="7"/>
      <c r="AJ176" s="7"/>
      <c r="AK176" s="7"/>
      <c r="AP176" s="4">
        <v>5573.5959999999995</v>
      </c>
      <c r="AQ176" s="4">
        <v>108.68512200000001</v>
      </c>
      <c r="BZ176" s="4">
        <v>500000</v>
      </c>
      <c r="CA176" t="s">
        <v>1166</v>
      </c>
      <c r="CC176" s="7" t="s">
        <v>615</v>
      </c>
      <c r="CD176" s="7">
        <v>0.42221939198863789</v>
      </c>
      <c r="CE176" s="7" t="s">
        <v>678</v>
      </c>
      <c r="CF176" s="7">
        <v>0.28617520946944702</v>
      </c>
      <c r="CH176" s="7"/>
      <c r="CJ176" s="7"/>
      <c r="CK176" s="7">
        <f t="shared" si="2"/>
        <v>59</v>
      </c>
    </row>
    <row r="177" spans="1:90" hidden="1" x14ac:dyDescent="0.3">
      <c r="A177" s="43" t="s">
        <v>890</v>
      </c>
      <c r="B177" s="23" t="s">
        <v>913</v>
      </c>
      <c r="D177" s="23" t="s">
        <v>831</v>
      </c>
      <c r="E177" s="23" t="s">
        <v>671</v>
      </c>
      <c r="G177" s="53" t="s">
        <v>1167</v>
      </c>
      <c r="J177" s="23" t="s">
        <v>9</v>
      </c>
      <c r="K177" s="47">
        <v>330.2208</v>
      </c>
      <c r="L177" s="24" t="s">
        <v>834</v>
      </c>
      <c r="M177" s="24" t="s">
        <v>615</v>
      </c>
      <c r="U177" s="4">
        <v>2773854.72</v>
      </c>
      <c r="X177" s="4">
        <v>627419.52</v>
      </c>
      <c r="BX177" s="4"/>
      <c r="BZ177" s="4"/>
      <c r="CA177" t="s">
        <v>1168</v>
      </c>
      <c r="CC177" s="7" t="s">
        <v>615</v>
      </c>
      <c r="CD177" s="7">
        <v>0.66493130613315488</v>
      </c>
      <c r="CE177" s="7" t="s">
        <v>624</v>
      </c>
      <c r="CF177" s="7">
        <v>0.33506869386684512</v>
      </c>
      <c r="CH177" s="7"/>
      <c r="CJ177" s="7"/>
      <c r="CK177" s="7">
        <f t="shared" si="2"/>
        <v>61</v>
      </c>
    </row>
    <row r="178" spans="1:90" hidden="1" x14ac:dyDescent="0.3">
      <c r="A178" s="43" t="s">
        <v>932</v>
      </c>
      <c r="B178" s="23" t="s">
        <v>913</v>
      </c>
      <c r="C178" s="54"/>
      <c r="D178" s="54" t="s">
        <v>831</v>
      </c>
      <c r="E178" s="23" t="s">
        <v>659</v>
      </c>
      <c r="F178" s="54"/>
      <c r="G178" s="23" t="s">
        <v>1169</v>
      </c>
      <c r="H178" s="23" t="s">
        <v>1038</v>
      </c>
      <c r="J178" s="54" t="s">
        <v>9</v>
      </c>
      <c r="K178" s="55">
        <v>21.3</v>
      </c>
      <c r="L178" s="24" t="s">
        <v>834</v>
      </c>
      <c r="M178" s="24" t="s">
        <v>618</v>
      </c>
      <c r="N178" s="7"/>
      <c r="U178" s="4">
        <v>48970</v>
      </c>
      <c r="V178" s="4">
        <v>32.488999999999997</v>
      </c>
      <c r="W178" s="4">
        <v>433.56200000000001</v>
      </c>
      <c r="AC178" s="4">
        <v>503399.99999999988</v>
      </c>
      <c r="AD178" s="7"/>
      <c r="AE178" s="7"/>
      <c r="AF178" s="7"/>
      <c r="AG178" s="7"/>
      <c r="AH178" s="7"/>
      <c r="AI178" s="7"/>
      <c r="AJ178" s="7"/>
      <c r="AK178" s="7"/>
      <c r="BZ178" s="4">
        <v>1150000</v>
      </c>
      <c r="CA178" t="s">
        <v>951</v>
      </c>
      <c r="CC178" s="7" t="s">
        <v>618</v>
      </c>
      <c r="CD178" s="7">
        <v>0.43111762335566473</v>
      </c>
      <c r="CE178" s="7" t="s">
        <v>639</v>
      </c>
      <c r="CF178" s="7">
        <v>0.37064173522611488</v>
      </c>
      <c r="CH178" s="7"/>
      <c r="CJ178" s="7"/>
      <c r="CK178" s="7">
        <f t="shared" si="2"/>
        <v>59</v>
      </c>
    </row>
    <row r="179" spans="1:90" hidden="1" x14ac:dyDescent="0.3">
      <c r="A179" s="43">
        <v>65</v>
      </c>
      <c r="B179" s="56" t="s">
        <v>852</v>
      </c>
      <c r="D179" s="23" t="s">
        <v>831</v>
      </c>
      <c r="E179" s="23" t="s">
        <v>798</v>
      </c>
      <c r="G179" s="23" t="s">
        <v>1170</v>
      </c>
      <c r="H179" s="57"/>
      <c r="J179" s="23" t="s">
        <v>9</v>
      </c>
      <c r="K179" s="47">
        <v>7.0000000000000007E-2</v>
      </c>
      <c r="L179" s="24" t="s">
        <v>834</v>
      </c>
      <c r="M179" s="24" t="s">
        <v>624</v>
      </c>
      <c r="U179" s="4">
        <v>189</v>
      </c>
      <c r="X179" s="4">
        <v>322.00000000000011</v>
      </c>
      <c r="BZ179" s="4"/>
      <c r="CA179" t="s">
        <v>936</v>
      </c>
      <c r="CC179" s="7" t="s">
        <v>624</v>
      </c>
      <c r="CD179" s="7">
        <v>0.7914741460556366</v>
      </c>
      <c r="CE179" s="7" t="s">
        <v>615</v>
      </c>
      <c r="CF179" s="7">
        <v>0.2085258539443634</v>
      </c>
      <c r="CH179" s="7"/>
      <c r="CJ179" s="7"/>
      <c r="CK179" s="7">
        <f t="shared" ref="CK179:CK242" si="3">COUNTBLANK(N179:BX179)</f>
        <v>61</v>
      </c>
    </row>
    <row r="180" spans="1:90" hidden="1" x14ac:dyDescent="0.3">
      <c r="A180" s="43" t="s">
        <v>843</v>
      </c>
      <c r="B180" s="23" t="s">
        <v>1058</v>
      </c>
      <c r="D180" s="23" t="s">
        <v>831</v>
      </c>
      <c r="E180" s="23" t="s">
        <v>605</v>
      </c>
      <c r="G180" s="53" t="s">
        <v>1171</v>
      </c>
      <c r="J180" s="23" t="s">
        <v>9</v>
      </c>
      <c r="K180" s="47">
        <v>43.499999999999993</v>
      </c>
      <c r="L180" s="24" t="s">
        <v>834</v>
      </c>
      <c r="M180" s="24" t="s">
        <v>615</v>
      </c>
      <c r="U180" s="4">
        <v>191400</v>
      </c>
      <c r="AA180" s="107">
        <v>8699.9999999999982</v>
      </c>
      <c r="AD180" s="4">
        <v>12.9771971857702</v>
      </c>
      <c r="BZ180" s="4"/>
      <c r="CA180" t="s">
        <v>846</v>
      </c>
      <c r="CC180" s="7" t="s">
        <v>615</v>
      </c>
      <c r="CD180" s="7">
        <v>0.8402128029194601</v>
      </c>
      <c r="CF180" s="7"/>
      <c r="CH180" s="7"/>
      <c r="CJ180" s="7"/>
      <c r="CK180" s="7">
        <f t="shared" si="3"/>
        <v>60</v>
      </c>
    </row>
    <row r="181" spans="1:90" hidden="1" x14ac:dyDescent="0.3">
      <c r="A181" s="43" t="s">
        <v>918</v>
      </c>
      <c r="B181" s="23" t="s">
        <v>863</v>
      </c>
      <c r="D181" s="23" t="s">
        <v>831</v>
      </c>
      <c r="E181" s="23" t="s">
        <v>671</v>
      </c>
      <c r="G181" s="53" t="s">
        <v>1172</v>
      </c>
      <c r="J181" s="23" t="s">
        <v>9</v>
      </c>
      <c r="K181" s="47">
        <v>347.95</v>
      </c>
      <c r="L181" s="24" t="s">
        <v>834</v>
      </c>
      <c r="M181" s="24" t="s">
        <v>651</v>
      </c>
      <c r="U181" s="4">
        <v>185225</v>
      </c>
      <c r="V181" s="4">
        <v>52.950947999999997</v>
      </c>
      <c r="X181" s="4">
        <v>563261</v>
      </c>
      <c r="AG181" s="4">
        <v>1318.1689865999999</v>
      </c>
      <c r="AH181" s="4">
        <v>592.95373719999998</v>
      </c>
      <c r="AI181" s="4">
        <v>158.6718846</v>
      </c>
      <c r="AJ181" s="4">
        <v>376.02073647999998</v>
      </c>
      <c r="AK181" s="4">
        <v>91.802260867272722</v>
      </c>
      <c r="BX181" s="4"/>
      <c r="BZ181" s="4">
        <v>3000000</v>
      </c>
      <c r="CA181" t="s">
        <v>1173</v>
      </c>
      <c r="CC181" s="7" t="s">
        <v>651</v>
      </c>
      <c r="CD181" s="7">
        <v>0.61236070584045144</v>
      </c>
      <c r="CF181" s="7"/>
      <c r="CH181" s="7"/>
      <c r="CJ181" s="7"/>
      <c r="CK181" s="7">
        <f t="shared" si="3"/>
        <v>55</v>
      </c>
      <c r="CL181" t="s">
        <v>1172</v>
      </c>
    </row>
    <row r="182" spans="1:90" hidden="1" x14ac:dyDescent="0.3">
      <c r="A182" s="43" t="s">
        <v>872</v>
      </c>
      <c r="B182" s="23" t="s">
        <v>913</v>
      </c>
      <c r="C182" s="54"/>
      <c r="D182" s="54" t="s">
        <v>831</v>
      </c>
      <c r="E182" s="23" t="s">
        <v>605</v>
      </c>
      <c r="F182" s="54"/>
      <c r="G182" s="23" t="s">
        <v>1174</v>
      </c>
      <c r="J182" s="54" t="s">
        <v>9</v>
      </c>
      <c r="K182" s="55">
        <v>2501</v>
      </c>
      <c r="L182" s="24" t="s">
        <v>834</v>
      </c>
      <c r="M182" s="24" t="s">
        <v>615</v>
      </c>
      <c r="N182" s="7"/>
      <c r="U182" s="4">
        <v>7318200.0000000009</v>
      </c>
      <c r="W182" s="4">
        <v>2547.5700000000002</v>
      </c>
      <c r="AA182" s="107">
        <v>379000</v>
      </c>
      <c r="AD182" s="4">
        <v>200.08</v>
      </c>
      <c r="AE182" s="7"/>
      <c r="AF182" s="7"/>
      <c r="AG182" s="7"/>
      <c r="AH182" s="7"/>
      <c r="AI182" s="7"/>
      <c r="AJ182" s="7"/>
      <c r="AK182" s="7"/>
      <c r="BZ182" s="4">
        <v>28100000</v>
      </c>
      <c r="CA182" t="s">
        <v>875</v>
      </c>
      <c r="CC182" s="7" t="s">
        <v>615</v>
      </c>
      <c r="CD182" s="7">
        <v>0.81326572654679519</v>
      </c>
      <c r="CF182" s="7"/>
      <c r="CH182" s="7"/>
      <c r="CJ182" s="7"/>
      <c r="CK182" s="7">
        <f t="shared" si="3"/>
        <v>59</v>
      </c>
      <c r="CL182" t="s">
        <v>1174</v>
      </c>
    </row>
    <row r="183" spans="1:90" hidden="1" x14ac:dyDescent="0.3">
      <c r="A183" s="43" t="s">
        <v>843</v>
      </c>
      <c r="B183" s="23" t="s">
        <v>973</v>
      </c>
      <c r="D183" s="23" t="s">
        <v>831</v>
      </c>
      <c r="E183" s="23" t="s">
        <v>605</v>
      </c>
      <c r="G183" s="53" t="s">
        <v>1175</v>
      </c>
      <c r="J183" s="23" t="s">
        <v>9</v>
      </c>
      <c r="K183" s="47">
        <v>90</v>
      </c>
      <c r="L183" s="24" t="s">
        <v>834</v>
      </c>
      <c r="M183" s="24" t="s">
        <v>615</v>
      </c>
      <c r="U183" s="4">
        <v>207000</v>
      </c>
      <c r="AA183" s="107">
        <v>9900</v>
      </c>
      <c r="AD183" s="4">
        <v>17.374365473494269</v>
      </c>
      <c r="BZ183" s="4"/>
      <c r="CA183" t="s">
        <v>846</v>
      </c>
      <c r="CC183" s="7" t="s">
        <v>615</v>
      </c>
      <c r="CD183" s="7">
        <v>0.82943792319938203</v>
      </c>
      <c r="CF183" s="7"/>
      <c r="CH183" s="7"/>
      <c r="CJ183" s="7"/>
      <c r="CK183" s="7">
        <f t="shared" si="3"/>
        <v>60</v>
      </c>
    </row>
    <row r="184" spans="1:90" hidden="1" x14ac:dyDescent="0.3">
      <c r="A184" s="43">
        <v>65</v>
      </c>
      <c r="B184" s="56" t="s">
        <v>1176</v>
      </c>
      <c r="D184" s="23" t="s">
        <v>831</v>
      </c>
      <c r="E184" s="23" t="s">
        <v>796</v>
      </c>
      <c r="G184" s="23" t="s">
        <v>1177</v>
      </c>
      <c r="H184" s="57" t="s">
        <v>831</v>
      </c>
      <c r="I184" s="57"/>
      <c r="J184" s="23" t="s">
        <v>9</v>
      </c>
      <c r="K184" s="66">
        <v>175</v>
      </c>
      <c r="L184" s="24" t="s">
        <v>834</v>
      </c>
      <c r="M184" s="24" t="s">
        <v>624</v>
      </c>
      <c r="X184" s="4">
        <v>3097500</v>
      </c>
      <c r="BZ184" s="4"/>
      <c r="CA184" t="s">
        <v>871</v>
      </c>
      <c r="CC184" s="7" t="s">
        <v>624</v>
      </c>
      <c r="CD184" s="7">
        <v>1</v>
      </c>
      <c r="CF184" s="7"/>
      <c r="CH184" s="7"/>
      <c r="CJ184" s="7"/>
      <c r="CK184" s="7">
        <f t="shared" si="3"/>
        <v>62</v>
      </c>
    </row>
    <row r="185" spans="1:90" hidden="1" x14ac:dyDescent="0.3">
      <c r="A185" s="43" t="s">
        <v>872</v>
      </c>
      <c r="B185" s="23" t="s">
        <v>1036</v>
      </c>
      <c r="D185" s="23" t="s">
        <v>831</v>
      </c>
      <c r="E185" s="23" t="s">
        <v>605</v>
      </c>
      <c r="G185" s="53" t="s">
        <v>1178</v>
      </c>
      <c r="J185" s="23" t="s">
        <v>9</v>
      </c>
      <c r="K185" s="47">
        <v>604.68499999999995</v>
      </c>
      <c r="L185" s="24" t="s">
        <v>834</v>
      </c>
      <c r="M185" s="24" t="s">
        <v>615</v>
      </c>
      <c r="U185" s="4">
        <v>2380961.2000000002</v>
      </c>
      <c r="V185" s="4">
        <v>19.18676</v>
      </c>
      <c r="W185" s="4">
        <v>2364.696370000001</v>
      </c>
      <c r="AA185" s="107">
        <v>47573.05</v>
      </c>
      <c r="AC185" s="4">
        <v>3143954.7000000011</v>
      </c>
      <c r="AD185" s="4">
        <v>88.642373079335897</v>
      </c>
      <c r="BZ185" s="4">
        <v>19800000</v>
      </c>
      <c r="CA185" t="s">
        <v>915</v>
      </c>
      <c r="CC185" s="7" t="s">
        <v>615</v>
      </c>
      <c r="CD185" s="7">
        <v>0.59190517772205475</v>
      </c>
      <c r="CE185" s="7" t="s">
        <v>639</v>
      </c>
      <c r="CF185" s="7">
        <v>0.26826790638383341</v>
      </c>
      <c r="CH185" s="7"/>
      <c r="CJ185" s="7"/>
      <c r="CK185" s="7">
        <f t="shared" si="3"/>
        <v>57</v>
      </c>
      <c r="CL185" t="s">
        <v>1178</v>
      </c>
    </row>
    <row r="186" spans="1:90" hidden="1" x14ac:dyDescent="0.3">
      <c r="A186" s="43">
        <v>64</v>
      </c>
      <c r="B186" s="23" t="s">
        <v>1179</v>
      </c>
      <c r="C186" s="54"/>
      <c r="D186" s="54" t="s">
        <v>831</v>
      </c>
      <c r="E186" s="23" t="s">
        <v>659</v>
      </c>
      <c r="F186" s="54"/>
      <c r="G186" s="23" t="s">
        <v>1180</v>
      </c>
      <c r="H186" s="23" t="s">
        <v>880</v>
      </c>
      <c r="J186" s="54" t="s">
        <v>9</v>
      </c>
      <c r="K186" s="55">
        <v>18</v>
      </c>
      <c r="L186" s="24" t="s">
        <v>834</v>
      </c>
      <c r="M186" s="24" t="s">
        <v>639</v>
      </c>
      <c r="N186" s="7"/>
      <c r="U186" s="4">
        <v>108000</v>
      </c>
      <c r="V186" s="4">
        <v>9</v>
      </c>
      <c r="W186" s="4">
        <v>756</v>
      </c>
      <c r="AB186" s="4">
        <v>198000</v>
      </c>
      <c r="AC186" s="4">
        <v>414000</v>
      </c>
      <c r="AD186" s="7"/>
      <c r="AE186" s="7"/>
      <c r="AF186" s="7"/>
      <c r="AG186" s="7"/>
      <c r="AH186" s="7"/>
      <c r="AI186" s="7"/>
      <c r="AJ186" s="7"/>
      <c r="AK186" s="7"/>
      <c r="BZ186" s="4"/>
      <c r="CA186" t="s">
        <v>842</v>
      </c>
      <c r="CC186" s="7" t="s">
        <v>639</v>
      </c>
      <c r="CD186" s="7">
        <v>0.3162944854927166</v>
      </c>
      <c r="CE186" s="7" t="s">
        <v>615</v>
      </c>
      <c r="CF186" s="7">
        <v>0.2403933309528388</v>
      </c>
      <c r="CH186" s="7"/>
      <c r="CJ186" s="7"/>
      <c r="CK186" s="7">
        <f t="shared" si="3"/>
        <v>58</v>
      </c>
    </row>
    <row r="187" spans="1:90" hidden="1" x14ac:dyDescent="0.3">
      <c r="A187" s="43">
        <v>64</v>
      </c>
      <c r="B187" s="23" t="s">
        <v>1179</v>
      </c>
      <c r="C187" s="54"/>
      <c r="D187" s="54" t="s">
        <v>831</v>
      </c>
      <c r="E187" s="23" t="s">
        <v>617</v>
      </c>
      <c r="F187" s="54"/>
      <c r="G187" s="23" t="s">
        <v>1181</v>
      </c>
      <c r="J187" s="54" t="s">
        <v>9</v>
      </c>
      <c r="K187" s="55">
        <v>4.3</v>
      </c>
      <c r="L187" s="24" t="s">
        <v>834</v>
      </c>
      <c r="M187" s="24" t="s">
        <v>615</v>
      </c>
      <c r="N187" s="7"/>
      <c r="U187" s="4">
        <v>25800</v>
      </c>
      <c r="V187" s="4">
        <v>1.72</v>
      </c>
      <c r="W187" s="4">
        <v>124.7</v>
      </c>
      <c r="AB187" s="4">
        <v>43000</v>
      </c>
      <c r="AC187" s="4">
        <v>51599.999999999993</v>
      </c>
      <c r="AD187" s="7"/>
      <c r="AE187" s="7"/>
      <c r="AF187" s="7"/>
      <c r="AG187" s="7"/>
      <c r="AH187" s="7"/>
      <c r="AI187" s="7"/>
      <c r="AJ187" s="7"/>
      <c r="AK187" s="7"/>
      <c r="BZ187" s="4"/>
      <c r="CA187" t="s">
        <v>842</v>
      </c>
      <c r="CC187" s="7" t="s">
        <v>615</v>
      </c>
      <c r="CD187" s="7">
        <v>0.31712251417666643</v>
      </c>
      <c r="CE187" s="7" t="s">
        <v>639</v>
      </c>
      <c r="CF187" s="7">
        <v>0.21769561987813199</v>
      </c>
      <c r="CH187" s="7"/>
      <c r="CJ187" s="7"/>
      <c r="CK187" s="7">
        <f t="shared" si="3"/>
        <v>58</v>
      </c>
    </row>
    <row r="188" spans="1:90" hidden="1" x14ac:dyDescent="0.3">
      <c r="A188" s="43" t="s">
        <v>843</v>
      </c>
      <c r="B188" s="23" t="s">
        <v>1058</v>
      </c>
      <c r="C188" s="54"/>
      <c r="D188" s="54" t="s">
        <v>831</v>
      </c>
      <c r="E188" s="23" t="s">
        <v>605</v>
      </c>
      <c r="F188" s="54"/>
      <c r="G188" s="23" t="s">
        <v>1182</v>
      </c>
      <c r="J188" s="54" t="s">
        <v>9</v>
      </c>
      <c r="K188" s="55">
        <v>27.771249999999998</v>
      </c>
      <c r="L188" s="24" t="s">
        <v>834</v>
      </c>
      <c r="M188" s="24" t="s">
        <v>615</v>
      </c>
      <c r="N188" s="7"/>
      <c r="U188" s="4">
        <v>136079.125</v>
      </c>
      <c r="AA188" s="107">
        <v>22217</v>
      </c>
      <c r="AD188" s="4">
        <v>1.1108499999999999</v>
      </c>
      <c r="AE188" s="7"/>
      <c r="AF188" s="7"/>
      <c r="AG188" s="7"/>
      <c r="AH188" s="7"/>
      <c r="AI188" s="7"/>
      <c r="AJ188" s="7"/>
      <c r="AK188" s="7"/>
      <c r="BZ188" s="4"/>
      <c r="CA188" t="s">
        <v>910</v>
      </c>
      <c r="CC188" s="7" t="s">
        <v>615</v>
      </c>
      <c r="CD188" s="7">
        <v>0.63308360822935472</v>
      </c>
      <c r="CE188" s="7" t="s">
        <v>633</v>
      </c>
      <c r="CF188" s="7">
        <v>0.36464368704416578</v>
      </c>
      <c r="CH188" s="7"/>
      <c r="CJ188" s="7"/>
      <c r="CK188" s="7">
        <f t="shared" si="3"/>
        <v>60</v>
      </c>
    </row>
    <row r="189" spans="1:90" hidden="1" x14ac:dyDescent="0.3">
      <c r="A189" s="43">
        <v>65</v>
      </c>
      <c r="B189" s="23" t="s">
        <v>1058</v>
      </c>
      <c r="D189" s="23" t="s">
        <v>831</v>
      </c>
      <c r="E189" s="23" t="s">
        <v>595</v>
      </c>
      <c r="G189" s="23" t="s">
        <v>1183</v>
      </c>
      <c r="J189" s="54" t="s">
        <v>9</v>
      </c>
      <c r="K189" s="58">
        <v>3.8</v>
      </c>
      <c r="L189" s="24" t="s">
        <v>834</v>
      </c>
      <c r="M189" s="24" t="s">
        <v>624</v>
      </c>
      <c r="U189" s="4">
        <v>30780</v>
      </c>
      <c r="X189" s="4">
        <v>39140</v>
      </c>
      <c r="AG189" s="2"/>
      <c r="AH189" s="2"/>
      <c r="AI189" s="2"/>
      <c r="AJ189" s="2"/>
      <c r="AK189" s="2"/>
      <c r="BZ189" s="4"/>
      <c r="CA189" t="s">
        <v>936</v>
      </c>
      <c r="CC189" s="7" t="s">
        <v>624</v>
      </c>
      <c r="CD189" s="7">
        <v>0.73910259288401392</v>
      </c>
      <c r="CE189" s="7" t="s">
        <v>615</v>
      </c>
      <c r="CF189" s="7">
        <v>0.26089740711598602</v>
      </c>
      <c r="CH189" s="7"/>
      <c r="CJ189" s="7"/>
      <c r="CK189" s="7">
        <f t="shared" si="3"/>
        <v>61</v>
      </c>
    </row>
    <row r="190" spans="1:90" hidden="1" x14ac:dyDescent="0.3">
      <c r="A190" s="43" t="s">
        <v>843</v>
      </c>
      <c r="B190" s="23" t="s">
        <v>1058</v>
      </c>
      <c r="D190" s="23" t="s">
        <v>831</v>
      </c>
      <c r="E190" s="23" t="s">
        <v>605</v>
      </c>
      <c r="G190" s="53" t="s">
        <v>1184</v>
      </c>
      <c r="J190" s="23" t="s">
        <v>9</v>
      </c>
      <c r="K190" s="47">
        <v>65</v>
      </c>
      <c r="L190" s="24" t="s">
        <v>834</v>
      </c>
      <c r="M190" s="24" t="s">
        <v>615</v>
      </c>
      <c r="U190" s="4">
        <v>520000</v>
      </c>
      <c r="V190" s="4">
        <v>19.5</v>
      </c>
      <c r="W190" s="4">
        <v>184.6</v>
      </c>
      <c r="AA190" s="107">
        <v>4550.0000000000009</v>
      </c>
      <c r="AD190" s="4">
        <v>8.5169036218491918</v>
      </c>
      <c r="BZ190" s="4"/>
      <c r="CA190" t="s">
        <v>846</v>
      </c>
      <c r="CC190" s="7" t="s">
        <v>615</v>
      </c>
      <c r="CD190" s="7">
        <v>0.76591950902404404</v>
      </c>
      <c r="CF190" s="7"/>
      <c r="CH190" s="7"/>
      <c r="CJ190" s="7"/>
      <c r="CK190" s="7">
        <f t="shared" si="3"/>
        <v>58</v>
      </c>
    </row>
    <row r="191" spans="1:90" hidden="1" x14ac:dyDescent="0.3">
      <c r="A191" s="43">
        <v>58</v>
      </c>
      <c r="B191" s="23" t="s">
        <v>1058</v>
      </c>
      <c r="C191" s="54"/>
      <c r="D191" s="23" t="s">
        <v>831</v>
      </c>
      <c r="E191" s="23" t="s">
        <v>605</v>
      </c>
      <c r="G191" s="23" t="s">
        <v>1185</v>
      </c>
      <c r="H191" s="23" t="s">
        <v>880</v>
      </c>
      <c r="I191" s="54"/>
      <c r="J191" s="54" t="s">
        <v>9</v>
      </c>
      <c r="K191" s="47">
        <v>1200</v>
      </c>
      <c r="L191" s="24" t="s">
        <v>834</v>
      </c>
      <c r="M191" s="24" t="s">
        <v>633</v>
      </c>
      <c r="N191" s="7"/>
      <c r="AA191" s="107">
        <v>719999.99999999988</v>
      </c>
      <c r="AD191" s="4">
        <v>973.80071555198458</v>
      </c>
      <c r="AH191" s="7"/>
      <c r="AI191" s="7"/>
      <c r="BY191" s="7"/>
      <c r="BZ191" s="4"/>
      <c r="CA191" t="s">
        <v>846</v>
      </c>
      <c r="CC191" s="7" t="s">
        <v>633</v>
      </c>
      <c r="CD191" s="7">
        <v>0.85572925225829077</v>
      </c>
      <c r="CF191" s="7"/>
      <c r="CH191" s="7"/>
      <c r="CJ191" s="7"/>
      <c r="CK191" s="7">
        <f t="shared" si="3"/>
        <v>61</v>
      </c>
    </row>
    <row r="192" spans="1:90" hidden="1" x14ac:dyDescent="0.3">
      <c r="A192" s="43">
        <v>58</v>
      </c>
      <c r="B192" s="23" t="s">
        <v>1058</v>
      </c>
      <c r="D192" s="54" t="s">
        <v>831</v>
      </c>
      <c r="E192" s="23" t="s">
        <v>605</v>
      </c>
      <c r="G192" s="23" t="s">
        <v>1186</v>
      </c>
      <c r="H192" s="23" t="s">
        <v>831</v>
      </c>
      <c r="J192" s="54" t="s">
        <v>9</v>
      </c>
      <c r="K192" s="47">
        <v>8.3000000000000007</v>
      </c>
      <c r="L192" s="24" t="s">
        <v>834</v>
      </c>
      <c r="M192" s="24" t="s">
        <v>633</v>
      </c>
      <c r="AA192" s="107">
        <v>9960</v>
      </c>
      <c r="AD192" s="4">
        <v>4.0670000000000002</v>
      </c>
      <c r="BZ192" s="4"/>
      <c r="CA192" t="s">
        <v>1187</v>
      </c>
      <c r="CC192" s="7" t="s">
        <v>633</v>
      </c>
      <c r="CD192" s="7">
        <v>0.95156518028352999</v>
      </c>
      <c r="CF192" s="7"/>
      <c r="CH192" s="7"/>
      <c r="CJ192" s="7"/>
      <c r="CK192" s="7">
        <f t="shared" si="3"/>
        <v>61</v>
      </c>
    </row>
    <row r="193" spans="1:90" hidden="1" x14ac:dyDescent="0.3">
      <c r="A193" s="43">
        <v>58</v>
      </c>
      <c r="B193" s="23" t="s">
        <v>1058</v>
      </c>
      <c r="C193" s="54"/>
      <c r="D193" s="23" t="s">
        <v>831</v>
      </c>
      <c r="E193" s="23" t="s">
        <v>611</v>
      </c>
      <c r="G193" s="23" t="s">
        <v>1188</v>
      </c>
      <c r="H193" s="23" t="s">
        <v>1155</v>
      </c>
      <c r="I193" s="54"/>
      <c r="J193" s="54" t="s">
        <v>9</v>
      </c>
      <c r="K193" s="47">
        <v>153.33333333333329</v>
      </c>
      <c r="L193" s="24" t="s">
        <v>834</v>
      </c>
      <c r="M193" s="24" t="s">
        <v>633</v>
      </c>
      <c r="N193" s="7"/>
      <c r="AA193" s="107">
        <v>46000</v>
      </c>
      <c r="AD193" s="4">
        <v>131.82937775243539</v>
      </c>
      <c r="AH193" s="7"/>
      <c r="AI193" s="7"/>
      <c r="BY193" s="7"/>
      <c r="BZ193" s="4"/>
      <c r="CA193" t="s">
        <v>846</v>
      </c>
      <c r="CC193" s="7" t="s">
        <v>633</v>
      </c>
      <c r="CD193" s="7">
        <v>0.7367899911753788</v>
      </c>
      <c r="CE193" s="7" t="s">
        <v>642</v>
      </c>
      <c r="CF193" s="7">
        <v>0.26321000882462131</v>
      </c>
      <c r="CH193" s="7"/>
      <c r="CJ193" s="7"/>
      <c r="CK193" s="7">
        <f t="shared" si="3"/>
        <v>61</v>
      </c>
    </row>
    <row r="194" spans="1:90" hidden="1" x14ac:dyDescent="0.3">
      <c r="A194" s="43">
        <v>58</v>
      </c>
      <c r="B194" s="23" t="s">
        <v>1058</v>
      </c>
      <c r="C194" s="54"/>
      <c r="D194" s="23" t="s">
        <v>831</v>
      </c>
      <c r="E194" s="23" t="s">
        <v>605</v>
      </c>
      <c r="G194" s="23" t="s">
        <v>1189</v>
      </c>
      <c r="I194" s="54"/>
      <c r="J194" s="54" t="s">
        <v>9</v>
      </c>
      <c r="K194" s="47">
        <v>35.714285714285708</v>
      </c>
      <c r="L194" s="24" t="s">
        <v>834</v>
      </c>
      <c r="M194" s="24" t="s">
        <v>633</v>
      </c>
      <c r="N194" s="7"/>
      <c r="U194" s="4">
        <v>4000.0000000000009</v>
      </c>
      <c r="AA194" s="107">
        <v>50000</v>
      </c>
      <c r="AD194" s="4">
        <v>67.277158057747641</v>
      </c>
      <c r="AH194" s="7"/>
      <c r="AI194" s="7"/>
      <c r="BY194" s="7"/>
      <c r="BZ194" s="4"/>
      <c r="CA194" t="s">
        <v>846</v>
      </c>
      <c r="CC194" s="7" t="s">
        <v>633</v>
      </c>
      <c r="CD194" s="7">
        <v>0.84005156659456326</v>
      </c>
      <c r="CF194" s="7"/>
      <c r="CH194" s="7"/>
      <c r="CJ194" s="7"/>
      <c r="CK194" s="7">
        <f t="shared" si="3"/>
        <v>60</v>
      </c>
    </row>
    <row r="195" spans="1:90" hidden="1" x14ac:dyDescent="0.3">
      <c r="A195" s="43" t="s">
        <v>932</v>
      </c>
      <c r="B195" s="23" t="s">
        <v>1058</v>
      </c>
      <c r="C195" s="54"/>
      <c r="D195" s="54" t="s">
        <v>831</v>
      </c>
      <c r="E195" s="23" t="s">
        <v>605</v>
      </c>
      <c r="F195" s="54"/>
      <c r="G195" s="23" t="s">
        <v>1190</v>
      </c>
      <c r="H195" s="23" t="s">
        <v>880</v>
      </c>
      <c r="J195" s="54" t="s">
        <v>9</v>
      </c>
      <c r="K195" s="55">
        <v>15.641025641025641</v>
      </c>
      <c r="L195" s="24" t="s">
        <v>834</v>
      </c>
      <c r="M195" s="24" t="s">
        <v>615</v>
      </c>
      <c r="N195" s="7"/>
      <c r="U195" s="4">
        <v>122000</v>
      </c>
      <c r="AD195" s="7"/>
      <c r="AE195" s="7"/>
      <c r="AF195" s="7"/>
      <c r="AG195" s="7"/>
      <c r="AH195" s="7"/>
      <c r="AI195" s="7"/>
      <c r="AJ195" s="7"/>
      <c r="AK195" s="7"/>
      <c r="BZ195" s="4">
        <v>4400000</v>
      </c>
      <c r="CA195" t="s">
        <v>934</v>
      </c>
      <c r="CC195" s="7" t="s">
        <v>615</v>
      </c>
      <c r="CD195" s="7">
        <v>1</v>
      </c>
      <c r="CF195" s="7"/>
      <c r="CH195" s="7"/>
      <c r="CJ195" s="7"/>
      <c r="CK195" s="7">
        <f t="shared" si="3"/>
        <v>62</v>
      </c>
    </row>
    <row r="196" spans="1:90" hidden="1" x14ac:dyDescent="0.3">
      <c r="A196" s="43">
        <v>58</v>
      </c>
      <c r="B196" s="23" t="s">
        <v>1058</v>
      </c>
      <c r="C196" s="54"/>
      <c r="D196" s="23" t="s">
        <v>831</v>
      </c>
      <c r="E196" s="23" t="s">
        <v>614</v>
      </c>
      <c r="G196" s="23" t="s">
        <v>1191</v>
      </c>
      <c r="I196" s="54"/>
      <c r="J196" s="54" t="s">
        <v>9</v>
      </c>
      <c r="K196" s="47">
        <v>13.33333333333333</v>
      </c>
      <c r="L196" s="24" t="s">
        <v>834</v>
      </c>
      <c r="M196" s="24" t="s">
        <v>684</v>
      </c>
      <c r="N196" s="7"/>
      <c r="AA196" s="107">
        <v>12000</v>
      </c>
      <c r="AD196" s="4">
        <v>16.047532828960179</v>
      </c>
      <c r="AH196" s="7"/>
      <c r="AI196" s="7"/>
      <c r="AR196" s="4">
        <v>32000</v>
      </c>
      <c r="BY196" s="7"/>
      <c r="BZ196" s="4"/>
      <c r="CA196" t="s">
        <v>846</v>
      </c>
      <c r="CC196" s="7" t="s">
        <v>684</v>
      </c>
      <c r="CD196" s="7">
        <v>0.79000610243660951</v>
      </c>
      <c r="CF196" s="7"/>
      <c r="CH196" s="7"/>
      <c r="CJ196" s="7"/>
      <c r="CK196" s="7">
        <f t="shared" si="3"/>
        <v>60</v>
      </c>
    </row>
    <row r="197" spans="1:90" hidden="1" x14ac:dyDescent="0.3">
      <c r="A197" s="43">
        <v>65</v>
      </c>
      <c r="B197" s="56" t="s">
        <v>1192</v>
      </c>
      <c r="D197" s="23" t="s">
        <v>831</v>
      </c>
      <c r="E197" s="23" t="s">
        <v>796</v>
      </c>
      <c r="G197" s="23" t="s">
        <v>1193</v>
      </c>
      <c r="H197" s="57" t="s">
        <v>831</v>
      </c>
      <c r="I197" s="57"/>
      <c r="J197" s="23" t="s">
        <v>9</v>
      </c>
      <c r="K197" s="47">
        <v>40</v>
      </c>
      <c r="L197" s="24" t="s">
        <v>834</v>
      </c>
      <c r="M197" s="24" t="s">
        <v>624</v>
      </c>
      <c r="X197" s="4">
        <v>540000</v>
      </c>
      <c r="Y197" s="4">
        <v>16000</v>
      </c>
      <c r="BZ197" s="4"/>
      <c r="CA197" t="s">
        <v>1009</v>
      </c>
      <c r="CC197" s="7" t="s">
        <v>624</v>
      </c>
      <c r="CD197" s="7">
        <v>0.93490344555693283</v>
      </c>
      <c r="CF197" s="7"/>
      <c r="CH197" s="7"/>
      <c r="CJ197" s="7"/>
      <c r="CK197" s="7">
        <f t="shared" si="3"/>
        <v>61</v>
      </c>
    </row>
    <row r="198" spans="1:90" hidden="1" x14ac:dyDescent="0.3">
      <c r="A198" s="43">
        <v>64</v>
      </c>
      <c r="B198" s="23" t="s">
        <v>1058</v>
      </c>
      <c r="C198" s="54"/>
      <c r="D198" s="54" t="s">
        <v>831</v>
      </c>
      <c r="E198" s="23" t="s">
        <v>668</v>
      </c>
      <c r="F198" s="54"/>
      <c r="G198" s="23" t="s">
        <v>1194</v>
      </c>
      <c r="J198" s="54" t="s">
        <v>9</v>
      </c>
      <c r="K198" s="55">
        <v>22</v>
      </c>
      <c r="L198" s="24" t="s">
        <v>834</v>
      </c>
      <c r="M198" s="24" t="s">
        <v>636</v>
      </c>
      <c r="N198" s="7"/>
      <c r="U198" s="4">
        <v>66000</v>
      </c>
      <c r="W198" s="4">
        <v>2640</v>
      </c>
      <c r="AB198" s="4">
        <v>1210000</v>
      </c>
      <c r="AC198" s="4">
        <v>1122000</v>
      </c>
      <c r="AD198" s="7"/>
      <c r="AE198" s="7"/>
      <c r="AF198" s="7"/>
      <c r="AG198" s="7"/>
      <c r="AH198" s="7"/>
      <c r="AI198" s="7"/>
      <c r="AJ198" s="7"/>
      <c r="AK198" s="7"/>
      <c r="BZ198" s="4"/>
      <c r="CA198" t="s">
        <v>966</v>
      </c>
      <c r="CC198" s="7" t="s">
        <v>636</v>
      </c>
      <c r="CD198" s="7">
        <v>0.3664463582348621</v>
      </c>
      <c r="CE198" s="7" t="s">
        <v>639</v>
      </c>
      <c r="CF198" s="7">
        <v>0.34093063622404701</v>
      </c>
      <c r="CG198" s="7" t="s">
        <v>621</v>
      </c>
      <c r="CH198" s="7">
        <v>0.2341945390212965</v>
      </c>
      <c r="CJ198" s="7"/>
      <c r="CK198" s="7">
        <f t="shared" si="3"/>
        <v>59</v>
      </c>
    </row>
    <row r="199" spans="1:90" hidden="1" x14ac:dyDescent="0.3">
      <c r="A199" s="43" t="s">
        <v>843</v>
      </c>
      <c r="B199" s="23" t="s">
        <v>888</v>
      </c>
      <c r="D199" s="23" t="s">
        <v>831</v>
      </c>
      <c r="E199" s="23" t="s">
        <v>605</v>
      </c>
      <c r="G199" s="53" t="s">
        <v>1195</v>
      </c>
      <c r="J199" s="23" t="s">
        <v>9</v>
      </c>
      <c r="K199" s="47">
        <v>87</v>
      </c>
      <c r="L199" s="24" t="s">
        <v>834</v>
      </c>
      <c r="M199" s="24" t="s">
        <v>615</v>
      </c>
      <c r="U199" s="4">
        <v>266500</v>
      </c>
      <c r="V199" s="4">
        <v>26.06</v>
      </c>
      <c r="AA199" s="107">
        <v>10540</v>
      </c>
      <c r="AD199" s="4">
        <v>18.597561911468929</v>
      </c>
      <c r="BZ199" s="4"/>
      <c r="CA199" t="s">
        <v>846</v>
      </c>
      <c r="CC199" s="7" t="s">
        <v>615</v>
      </c>
      <c r="CD199" s="7">
        <v>0.56334170031836628</v>
      </c>
      <c r="CE199" s="7" t="s">
        <v>618</v>
      </c>
      <c r="CF199" s="7">
        <v>0.34076896932931938</v>
      </c>
      <c r="CH199" s="7"/>
      <c r="CJ199" s="7"/>
      <c r="CK199" s="7">
        <f t="shared" si="3"/>
        <v>59</v>
      </c>
      <c r="CL199" t="s">
        <v>1195</v>
      </c>
    </row>
    <row r="200" spans="1:90" hidden="1" x14ac:dyDescent="0.3">
      <c r="A200" s="43">
        <v>64</v>
      </c>
      <c r="B200" s="23" t="s">
        <v>868</v>
      </c>
      <c r="C200" s="54"/>
      <c r="D200" s="54" t="s">
        <v>831</v>
      </c>
      <c r="E200" s="23" t="s">
        <v>659</v>
      </c>
      <c r="F200" s="54"/>
      <c r="G200" s="23" t="s">
        <v>1196</v>
      </c>
      <c r="J200" s="54" t="s">
        <v>9</v>
      </c>
      <c r="K200" s="55">
        <v>1.3</v>
      </c>
      <c r="L200" s="24" t="s">
        <v>834</v>
      </c>
      <c r="M200" s="24" t="s">
        <v>615</v>
      </c>
      <c r="N200" s="7"/>
      <c r="U200" s="4">
        <v>34190</v>
      </c>
      <c r="V200" s="4">
        <v>1.95</v>
      </c>
      <c r="AB200" s="4">
        <v>8710.0000000000018</v>
      </c>
      <c r="AC200" s="4">
        <v>60580.000000000007</v>
      </c>
      <c r="AD200" s="7"/>
      <c r="AE200" s="7"/>
      <c r="AF200" s="7"/>
      <c r="AG200" s="7"/>
      <c r="AH200" s="7"/>
      <c r="AI200" s="7"/>
      <c r="AJ200" s="7"/>
      <c r="AK200" s="7"/>
      <c r="BZ200" s="4"/>
      <c r="CA200" t="s">
        <v>1197</v>
      </c>
      <c r="CC200" s="7" t="s">
        <v>615</v>
      </c>
      <c r="CD200" s="7">
        <v>0.48825010001404229</v>
      </c>
      <c r="CE200" s="7" t="s">
        <v>639</v>
      </c>
      <c r="CF200" s="7">
        <v>0.29693755517741832</v>
      </c>
      <c r="CH200" s="7"/>
      <c r="CJ200" s="7"/>
      <c r="CK200" s="7">
        <f t="shared" si="3"/>
        <v>59</v>
      </c>
    </row>
    <row r="201" spans="1:90" hidden="1" x14ac:dyDescent="0.3">
      <c r="A201" s="43">
        <v>27</v>
      </c>
      <c r="B201" s="42" t="s">
        <v>868</v>
      </c>
      <c r="D201" s="23" t="s">
        <v>831</v>
      </c>
      <c r="E201" s="23" t="s">
        <v>659</v>
      </c>
      <c r="G201" s="42" t="s">
        <v>1198</v>
      </c>
      <c r="J201" s="23" t="s">
        <v>9</v>
      </c>
      <c r="K201" s="58">
        <v>1.3</v>
      </c>
      <c r="L201" s="24" t="s">
        <v>834</v>
      </c>
      <c r="M201" s="24" t="s">
        <v>615</v>
      </c>
      <c r="U201" s="59">
        <v>33800</v>
      </c>
      <c r="V201" s="59">
        <v>1.95</v>
      </c>
      <c r="W201" s="59"/>
      <c r="AB201" s="60">
        <v>9100</v>
      </c>
      <c r="AC201" s="60">
        <v>61100</v>
      </c>
      <c r="AP201" s="59"/>
      <c r="AQ201" s="59">
        <v>7.8000000000000007</v>
      </c>
      <c r="BZ201" s="4"/>
      <c r="CA201" t="s">
        <v>1199</v>
      </c>
      <c r="CC201" s="7" t="s">
        <v>615</v>
      </c>
      <c r="CD201" s="7">
        <v>0.47924813778299719</v>
      </c>
      <c r="CE201" s="7" t="s">
        <v>639</v>
      </c>
      <c r="CF201" s="7">
        <v>0.29735658696608158</v>
      </c>
      <c r="CH201" s="7"/>
      <c r="CJ201" s="7"/>
      <c r="CK201" s="7">
        <f t="shared" si="3"/>
        <v>58</v>
      </c>
    </row>
    <row r="202" spans="1:90" hidden="1" x14ac:dyDescent="0.3">
      <c r="A202" s="43" t="s">
        <v>918</v>
      </c>
      <c r="B202" s="23" t="s">
        <v>863</v>
      </c>
      <c r="D202" s="23" t="s">
        <v>831</v>
      </c>
      <c r="E202" s="23" t="s">
        <v>671</v>
      </c>
      <c r="G202" s="53" t="s">
        <v>1200</v>
      </c>
      <c r="J202" s="23" t="s">
        <v>9</v>
      </c>
      <c r="K202" s="47">
        <v>79.004999999999995</v>
      </c>
      <c r="L202" s="24" t="s">
        <v>834</v>
      </c>
      <c r="M202" s="24" t="s">
        <v>651</v>
      </c>
      <c r="U202" s="4">
        <v>39041.33264932366</v>
      </c>
      <c r="V202" s="4">
        <v>9.0648794800000001</v>
      </c>
      <c r="X202" s="4">
        <v>123733.346001752</v>
      </c>
      <c r="AG202" s="4">
        <v>257.06539332</v>
      </c>
      <c r="AH202" s="4">
        <v>115.38352774000001</v>
      </c>
      <c r="AI202" s="4">
        <v>30.620535759999999</v>
      </c>
      <c r="AJ202" s="4">
        <v>76.650019714584005</v>
      </c>
      <c r="AK202" s="4">
        <v>18.701958868056</v>
      </c>
      <c r="BX202" s="4"/>
      <c r="BZ202" s="4">
        <v>1000000</v>
      </c>
      <c r="CA202" t="s">
        <v>1173</v>
      </c>
      <c r="CC202" s="7" t="s">
        <v>651</v>
      </c>
      <c r="CD202" s="7">
        <v>0.60708626029994661</v>
      </c>
      <c r="CF202" s="7"/>
      <c r="CH202" s="7"/>
      <c r="CJ202" s="7"/>
      <c r="CK202" s="7">
        <f t="shared" si="3"/>
        <v>55</v>
      </c>
      <c r="CL202" t="s">
        <v>1200</v>
      </c>
    </row>
    <row r="203" spans="1:90" hidden="1" x14ac:dyDescent="0.3">
      <c r="A203" s="43" t="s">
        <v>843</v>
      </c>
      <c r="B203" s="23" t="s">
        <v>921</v>
      </c>
      <c r="D203" s="23" t="s">
        <v>831</v>
      </c>
      <c r="E203" s="23" t="s">
        <v>605</v>
      </c>
      <c r="G203" s="53" t="s">
        <v>1201</v>
      </c>
      <c r="J203" s="23" t="s">
        <v>9</v>
      </c>
      <c r="K203" s="47">
        <v>200</v>
      </c>
      <c r="L203" s="24" t="s">
        <v>834</v>
      </c>
      <c r="M203" s="24" t="s">
        <v>615</v>
      </c>
      <c r="U203" s="4">
        <v>360000</v>
      </c>
      <c r="AA203" s="107">
        <v>2000</v>
      </c>
      <c r="AD203" s="4">
        <v>15.991682730702269</v>
      </c>
      <c r="BZ203" s="4"/>
      <c r="CA203" t="s">
        <v>846</v>
      </c>
      <c r="CC203" s="7" t="s">
        <v>615</v>
      </c>
      <c r="CD203" s="7">
        <v>0.96233964398538641</v>
      </c>
      <c r="CF203" s="7"/>
      <c r="CH203" s="7"/>
      <c r="CJ203" s="7"/>
      <c r="CK203" s="7">
        <f t="shared" si="3"/>
        <v>60</v>
      </c>
    </row>
    <row r="204" spans="1:90" hidden="1" x14ac:dyDescent="0.3">
      <c r="A204" s="43">
        <v>64</v>
      </c>
      <c r="B204" s="23" t="s">
        <v>848</v>
      </c>
      <c r="C204" s="54"/>
      <c r="D204" s="54" t="s">
        <v>831</v>
      </c>
      <c r="E204" s="23" t="s">
        <v>605</v>
      </c>
      <c r="F204" s="54"/>
      <c r="G204" s="23" t="s">
        <v>1202</v>
      </c>
      <c r="J204" s="54" t="s">
        <v>9</v>
      </c>
      <c r="K204" s="55">
        <v>5</v>
      </c>
      <c r="L204" s="24" t="s">
        <v>834</v>
      </c>
      <c r="M204" s="24" t="s">
        <v>615</v>
      </c>
      <c r="N204" s="7"/>
      <c r="U204" s="4">
        <v>40000</v>
      </c>
      <c r="AD204" s="7"/>
      <c r="AE204" s="7"/>
      <c r="AF204" s="7"/>
      <c r="AG204" s="7"/>
      <c r="AH204" s="7"/>
      <c r="AI204" s="7"/>
      <c r="AJ204" s="7"/>
      <c r="AK204" s="7"/>
      <c r="BZ204" s="4"/>
      <c r="CA204" t="s">
        <v>856</v>
      </c>
      <c r="CC204" s="7" t="s">
        <v>615</v>
      </c>
      <c r="CD204" s="7">
        <v>1</v>
      </c>
      <c r="CF204" s="7"/>
      <c r="CH204" s="7"/>
      <c r="CJ204" s="7"/>
      <c r="CK204" s="7">
        <f t="shared" si="3"/>
        <v>62</v>
      </c>
    </row>
    <row r="205" spans="1:90" hidden="1" x14ac:dyDescent="0.3">
      <c r="A205" s="43">
        <v>64</v>
      </c>
      <c r="B205" s="23" t="s">
        <v>848</v>
      </c>
      <c r="C205" s="54"/>
      <c r="D205" s="54" t="s">
        <v>831</v>
      </c>
      <c r="E205" s="23" t="s">
        <v>605</v>
      </c>
      <c r="F205" s="54"/>
      <c r="G205" s="23" t="s">
        <v>1203</v>
      </c>
      <c r="H205" s="23" t="s">
        <v>1204</v>
      </c>
      <c r="J205" s="54" t="s">
        <v>9</v>
      </c>
      <c r="K205" s="55">
        <v>70</v>
      </c>
      <c r="L205" s="24" t="s">
        <v>834</v>
      </c>
      <c r="M205" s="24" t="s">
        <v>615</v>
      </c>
      <c r="N205" s="7"/>
      <c r="U205" s="4">
        <v>420000</v>
      </c>
      <c r="V205" s="4">
        <v>14</v>
      </c>
      <c r="AD205" s="7"/>
      <c r="AE205" s="7"/>
      <c r="AF205" s="7"/>
      <c r="AG205" s="7"/>
      <c r="AH205" s="7"/>
      <c r="AI205" s="7"/>
      <c r="AJ205" s="7"/>
      <c r="AK205" s="7"/>
      <c r="BZ205" s="4"/>
      <c r="CA205" t="s">
        <v>902</v>
      </c>
      <c r="CC205" s="7" t="s">
        <v>615</v>
      </c>
      <c r="CD205" s="7">
        <v>0.82904957372908117</v>
      </c>
      <c r="CF205" s="7"/>
      <c r="CH205" s="7"/>
      <c r="CJ205" s="7"/>
      <c r="CK205" s="7">
        <f t="shared" si="3"/>
        <v>61</v>
      </c>
    </row>
    <row r="206" spans="1:90" hidden="1" x14ac:dyDescent="0.3">
      <c r="A206" s="43" t="s">
        <v>1205</v>
      </c>
      <c r="B206" s="53" t="s">
        <v>1206</v>
      </c>
      <c r="D206" s="23" t="s">
        <v>831</v>
      </c>
      <c r="E206" s="23" t="s">
        <v>953</v>
      </c>
      <c r="G206" s="23" t="s">
        <v>1207</v>
      </c>
      <c r="J206" s="23" t="s">
        <v>9</v>
      </c>
      <c r="K206" s="47">
        <v>5054</v>
      </c>
      <c r="L206" s="24" t="s">
        <v>834</v>
      </c>
      <c r="M206" s="24" t="s">
        <v>603</v>
      </c>
      <c r="Q206" s="4">
        <v>1248338000</v>
      </c>
      <c r="AM206" s="4">
        <v>833910000.00000012</v>
      </c>
      <c r="AV206" s="4">
        <v>1597064</v>
      </c>
      <c r="AW206" s="4">
        <v>262808</v>
      </c>
      <c r="BZ206" s="4"/>
      <c r="CA206" t="s">
        <v>1208</v>
      </c>
      <c r="CK206" s="7">
        <f t="shared" si="3"/>
        <v>59</v>
      </c>
    </row>
    <row r="207" spans="1:90" hidden="1" x14ac:dyDescent="0.3">
      <c r="A207" s="43">
        <v>64</v>
      </c>
      <c r="B207" s="23" t="s">
        <v>1058</v>
      </c>
      <c r="C207" s="54"/>
      <c r="D207" s="54" t="s">
        <v>831</v>
      </c>
      <c r="E207" s="23" t="s">
        <v>605</v>
      </c>
      <c r="F207" s="54"/>
      <c r="G207" s="23" t="s">
        <v>1209</v>
      </c>
      <c r="J207" s="54" t="s">
        <v>9</v>
      </c>
      <c r="K207" s="55">
        <v>1.449275362318841</v>
      </c>
      <c r="L207" s="24" t="s">
        <v>834</v>
      </c>
      <c r="M207" s="24" t="s">
        <v>615</v>
      </c>
      <c r="N207" s="7"/>
      <c r="U207" s="4">
        <v>9999.9999999999982</v>
      </c>
      <c r="AD207" s="7"/>
      <c r="AE207" s="7"/>
      <c r="AF207" s="7"/>
      <c r="AG207" s="7"/>
      <c r="AH207" s="7"/>
      <c r="AI207" s="7"/>
      <c r="AJ207" s="7"/>
      <c r="AK207" s="7"/>
      <c r="BZ207" s="4"/>
      <c r="CA207" t="s">
        <v>856</v>
      </c>
      <c r="CC207" s="7" t="s">
        <v>615</v>
      </c>
      <c r="CD207" s="7">
        <v>1</v>
      </c>
      <c r="CF207" s="7"/>
      <c r="CH207" s="7"/>
      <c r="CJ207" s="7"/>
      <c r="CK207" s="7">
        <f t="shared" si="3"/>
        <v>62</v>
      </c>
    </row>
    <row r="208" spans="1:90" hidden="1" x14ac:dyDescent="0.3">
      <c r="A208" s="43" t="s">
        <v>843</v>
      </c>
      <c r="B208" s="23" t="s">
        <v>921</v>
      </c>
      <c r="D208" s="23" t="s">
        <v>831</v>
      </c>
      <c r="E208" s="23" t="s">
        <v>605</v>
      </c>
      <c r="G208" s="53" t="s">
        <v>1210</v>
      </c>
      <c r="J208" s="23" t="s">
        <v>9</v>
      </c>
      <c r="K208" s="47">
        <v>145</v>
      </c>
      <c r="L208" s="24" t="s">
        <v>834</v>
      </c>
      <c r="M208" s="24" t="s">
        <v>615</v>
      </c>
      <c r="U208" s="4">
        <v>319000</v>
      </c>
      <c r="AA208" s="107">
        <v>1450</v>
      </c>
      <c r="AD208" s="4">
        <v>11.31774296901893</v>
      </c>
      <c r="BZ208" s="4"/>
      <c r="CA208" t="s">
        <v>846</v>
      </c>
      <c r="CC208" s="7" t="s">
        <v>615</v>
      </c>
      <c r="CD208" s="7">
        <v>0.96933220634260819</v>
      </c>
      <c r="CF208" s="7"/>
      <c r="CH208" s="7"/>
      <c r="CJ208" s="7"/>
      <c r="CK208" s="7">
        <f t="shared" si="3"/>
        <v>60</v>
      </c>
    </row>
    <row r="209" spans="1:90" hidden="1" x14ac:dyDescent="0.3">
      <c r="A209" s="43">
        <v>27</v>
      </c>
      <c r="B209" s="42" t="s">
        <v>1025</v>
      </c>
      <c r="D209" s="23" t="s">
        <v>831</v>
      </c>
      <c r="E209" s="23" t="s">
        <v>659</v>
      </c>
      <c r="G209" s="42" t="s">
        <v>1211</v>
      </c>
      <c r="J209" s="23" t="s">
        <v>9</v>
      </c>
      <c r="K209" s="58">
        <v>1.2</v>
      </c>
      <c r="L209" s="24" t="s">
        <v>834</v>
      </c>
      <c r="M209" s="24" t="s">
        <v>615</v>
      </c>
      <c r="U209" s="59">
        <v>32400</v>
      </c>
      <c r="V209" s="59">
        <v>0.12</v>
      </c>
      <c r="W209" s="59">
        <v>18.72</v>
      </c>
      <c r="AB209" s="60">
        <v>4800</v>
      </c>
      <c r="AC209" s="60">
        <v>10800</v>
      </c>
      <c r="AP209" s="59"/>
      <c r="AQ209" s="59">
        <v>3</v>
      </c>
      <c r="BZ209" s="4"/>
      <c r="CA209" t="s">
        <v>1212</v>
      </c>
      <c r="CC209" s="7" t="s">
        <v>615</v>
      </c>
      <c r="CD209" s="7">
        <v>0.79822400698290619</v>
      </c>
      <c r="CF209" s="7"/>
      <c r="CH209" s="7"/>
      <c r="CJ209" s="7"/>
      <c r="CK209" s="7">
        <f t="shared" si="3"/>
        <v>57</v>
      </c>
    </row>
    <row r="210" spans="1:90" hidden="1" x14ac:dyDescent="0.3">
      <c r="A210" s="43">
        <v>27</v>
      </c>
      <c r="B210" s="42" t="s">
        <v>1025</v>
      </c>
      <c r="D210" s="23" t="s">
        <v>831</v>
      </c>
      <c r="E210" s="23" t="s">
        <v>659</v>
      </c>
      <c r="G210" s="42" t="s">
        <v>1213</v>
      </c>
      <c r="J210" s="23" t="s">
        <v>9</v>
      </c>
      <c r="K210" s="58">
        <v>2.2999999999999998</v>
      </c>
      <c r="L210" s="24" t="s">
        <v>834</v>
      </c>
      <c r="M210" s="24" t="s">
        <v>639</v>
      </c>
      <c r="T210" s="2"/>
      <c r="U210" s="59">
        <v>27600</v>
      </c>
      <c r="V210" s="59">
        <v>0.69</v>
      </c>
      <c r="W210" s="59">
        <v>67.61999999999999</v>
      </c>
      <c r="AB210" s="60">
        <v>46000</v>
      </c>
      <c r="AC210" s="60">
        <v>126500</v>
      </c>
      <c r="AP210" s="59"/>
      <c r="AQ210" s="59">
        <v>5.75</v>
      </c>
      <c r="BZ210" s="4"/>
      <c r="CA210" t="s">
        <v>1212</v>
      </c>
      <c r="CC210" s="7" t="s">
        <v>639</v>
      </c>
      <c r="CD210" s="7">
        <v>0.44202968731523018</v>
      </c>
      <c r="CE210" s="7" t="s">
        <v>615</v>
      </c>
      <c r="CF210" s="7">
        <v>0.28098127273087242</v>
      </c>
      <c r="CH210" s="7"/>
      <c r="CJ210" s="7"/>
      <c r="CK210" s="7">
        <f t="shared" si="3"/>
        <v>57</v>
      </c>
    </row>
    <row r="211" spans="1:90" hidden="1" x14ac:dyDescent="0.3">
      <c r="A211" s="43">
        <v>64</v>
      </c>
      <c r="B211" s="23" t="s">
        <v>1025</v>
      </c>
      <c r="C211" s="54"/>
      <c r="D211" s="54" t="s">
        <v>831</v>
      </c>
      <c r="E211" s="23" t="s">
        <v>659</v>
      </c>
      <c r="F211" s="54"/>
      <c r="G211" s="23" t="s">
        <v>1214</v>
      </c>
      <c r="J211" s="54" t="s">
        <v>9</v>
      </c>
      <c r="K211" s="55">
        <v>2.7453069999999999</v>
      </c>
      <c r="L211" s="24" t="s">
        <v>834</v>
      </c>
      <c r="M211" s="24" t="s">
        <v>615</v>
      </c>
      <c r="N211" s="7"/>
      <c r="U211" s="4">
        <v>44467.830872002858</v>
      </c>
      <c r="V211" s="4">
        <v>0.95413751603508523</v>
      </c>
      <c r="W211" s="4">
        <v>95.740610656137392</v>
      </c>
      <c r="AB211" s="4">
        <v>49325.097766633182</v>
      </c>
      <c r="AC211" s="4">
        <v>113935.44851154341</v>
      </c>
      <c r="AD211" s="7"/>
      <c r="AE211" s="7"/>
      <c r="AF211" s="7"/>
      <c r="AG211" s="7"/>
      <c r="AH211" s="7"/>
      <c r="AI211" s="7"/>
      <c r="AJ211" s="7"/>
      <c r="AK211" s="7"/>
      <c r="BZ211" s="4"/>
      <c r="CA211" t="s">
        <v>842</v>
      </c>
      <c r="CC211" s="7" t="s">
        <v>615</v>
      </c>
      <c r="CD211" s="7">
        <v>0.38352719145104902</v>
      </c>
      <c r="CE211" s="7" t="s">
        <v>639</v>
      </c>
      <c r="CF211" s="7">
        <v>0.33728862938152288</v>
      </c>
      <c r="CH211" s="7"/>
      <c r="CJ211" s="7"/>
      <c r="CK211" s="7">
        <f t="shared" si="3"/>
        <v>58</v>
      </c>
    </row>
    <row r="212" spans="1:90" hidden="1" x14ac:dyDescent="0.3">
      <c r="A212" s="43" t="s">
        <v>938</v>
      </c>
      <c r="B212" s="23" t="s">
        <v>913</v>
      </c>
      <c r="C212" s="54"/>
      <c r="D212" s="23" t="s">
        <v>831</v>
      </c>
      <c r="E212" s="23" t="s">
        <v>605</v>
      </c>
      <c r="G212" s="23" t="s">
        <v>1215</v>
      </c>
      <c r="H212" s="23" t="s">
        <v>838</v>
      </c>
      <c r="I212" s="54"/>
      <c r="J212" s="54" t="s">
        <v>9</v>
      </c>
      <c r="K212" s="47">
        <v>167.42285279999999</v>
      </c>
      <c r="L212" s="24" t="s">
        <v>834</v>
      </c>
      <c r="M212" s="24" t="s">
        <v>633</v>
      </c>
      <c r="N212" s="7"/>
      <c r="AA212" s="107">
        <v>98816.360831999991</v>
      </c>
      <c r="AD212" s="4">
        <v>133.77350944624061</v>
      </c>
      <c r="AH212" s="7"/>
      <c r="AI212" s="7"/>
      <c r="BY212" s="7"/>
      <c r="BZ212" s="4">
        <v>330000</v>
      </c>
      <c r="CA212" t="s">
        <v>915</v>
      </c>
      <c r="CC212" s="7" t="s">
        <v>633</v>
      </c>
      <c r="CD212" s="7">
        <v>0.85561446268793395</v>
      </c>
      <c r="CF212" s="7"/>
      <c r="CH212" s="7"/>
      <c r="CJ212" s="7"/>
      <c r="CK212" s="7">
        <f t="shared" si="3"/>
        <v>61</v>
      </c>
    </row>
    <row r="213" spans="1:90" hidden="1" x14ac:dyDescent="0.3">
      <c r="A213" s="43" t="s">
        <v>843</v>
      </c>
      <c r="B213" s="23" t="s">
        <v>913</v>
      </c>
      <c r="D213" s="23" t="s">
        <v>831</v>
      </c>
      <c r="E213" s="23" t="s">
        <v>605</v>
      </c>
      <c r="G213" s="53" t="s">
        <v>1216</v>
      </c>
      <c r="J213" s="23" t="s">
        <v>9</v>
      </c>
      <c r="K213" s="47">
        <v>177.81120000000001</v>
      </c>
      <c r="L213" s="24" t="s">
        <v>834</v>
      </c>
      <c r="M213" s="24" t="s">
        <v>615</v>
      </c>
      <c r="U213" s="4">
        <v>897946.55999999994</v>
      </c>
      <c r="AA213" s="107">
        <v>23448.59511963516</v>
      </c>
      <c r="AD213" s="4">
        <v>36.988739094632088</v>
      </c>
      <c r="BZ213" s="4"/>
      <c r="CA213" t="s">
        <v>846</v>
      </c>
      <c r="CC213" s="7" t="s">
        <v>615</v>
      </c>
      <c r="CD213" s="7">
        <v>0.90070575609309445</v>
      </c>
      <c r="CF213" s="7"/>
      <c r="CH213" s="7"/>
      <c r="CJ213" s="7"/>
      <c r="CK213" s="7">
        <f t="shared" si="3"/>
        <v>60</v>
      </c>
    </row>
    <row r="214" spans="1:90" hidden="1" x14ac:dyDescent="0.3">
      <c r="A214" s="43">
        <v>64</v>
      </c>
      <c r="B214" s="23" t="s">
        <v>1025</v>
      </c>
      <c r="C214" s="54"/>
      <c r="D214" s="54" t="s">
        <v>831</v>
      </c>
      <c r="E214" s="23" t="s">
        <v>617</v>
      </c>
      <c r="F214" s="54"/>
      <c r="G214" s="23" t="s">
        <v>1217</v>
      </c>
      <c r="J214" s="54" t="s">
        <v>9</v>
      </c>
      <c r="K214" s="55">
        <v>0.09</v>
      </c>
      <c r="L214" s="24" t="s">
        <v>834</v>
      </c>
      <c r="M214" s="24" t="s">
        <v>615</v>
      </c>
      <c r="N214" s="7"/>
      <c r="U214" s="4">
        <v>1170</v>
      </c>
      <c r="AD214" s="7"/>
      <c r="AE214" s="7"/>
      <c r="AF214" s="7"/>
      <c r="AG214" s="7"/>
      <c r="AH214" s="7"/>
      <c r="AI214" s="7"/>
      <c r="AJ214" s="7"/>
      <c r="AK214" s="7"/>
      <c r="BZ214" s="4"/>
      <c r="CA214" t="s">
        <v>856</v>
      </c>
      <c r="CC214" s="7" t="s">
        <v>615</v>
      </c>
      <c r="CD214" s="7">
        <v>1</v>
      </c>
      <c r="CF214" s="7"/>
      <c r="CH214" s="7"/>
      <c r="CJ214" s="7"/>
      <c r="CK214" s="7">
        <f t="shared" si="3"/>
        <v>62</v>
      </c>
    </row>
    <row r="215" spans="1:90" hidden="1" x14ac:dyDescent="0.3">
      <c r="A215" s="43" t="s">
        <v>843</v>
      </c>
      <c r="B215" s="23" t="s">
        <v>921</v>
      </c>
      <c r="D215" s="23" t="s">
        <v>831</v>
      </c>
      <c r="E215" s="23" t="s">
        <v>605</v>
      </c>
      <c r="G215" s="53" t="s">
        <v>1218</v>
      </c>
      <c r="J215" s="23" t="s">
        <v>9</v>
      </c>
      <c r="K215" s="47">
        <v>26</v>
      </c>
      <c r="L215" s="24" t="s">
        <v>834</v>
      </c>
      <c r="M215" s="24" t="s">
        <v>615</v>
      </c>
      <c r="U215" s="4">
        <v>83200</v>
      </c>
      <c r="AA215" s="107">
        <v>10400</v>
      </c>
      <c r="AD215" s="4">
        <v>14.53246323579439</v>
      </c>
      <c r="BZ215" s="4"/>
      <c r="CA215" t="s">
        <v>846</v>
      </c>
      <c r="CC215" s="7" t="s">
        <v>615</v>
      </c>
      <c r="CD215" s="7">
        <v>0.65884929730498798</v>
      </c>
      <c r="CE215" s="7" t="s">
        <v>633</v>
      </c>
      <c r="CF215" s="7">
        <v>0.29054260317054398</v>
      </c>
      <c r="CH215" s="7"/>
      <c r="CJ215" s="7"/>
      <c r="CK215" s="7">
        <f t="shared" si="3"/>
        <v>60</v>
      </c>
    </row>
    <row r="216" spans="1:90" hidden="1" x14ac:dyDescent="0.3">
      <c r="A216" s="43" t="s">
        <v>1219</v>
      </c>
      <c r="B216" s="53" t="s">
        <v>1025</v>
      </c>
      <c r="D216" s="67" t="s">
        <v>831</v>
      </c>
      <c r="E216" s="23" t="s">
        <v>1220</v>
      </c>
      <c r="G216" s="53" t="s">
        <v>1221</v>
      </c>
      <c r="J216" s="23" t="s">
        <v>9</v>
      </c>
      <c r="K216" s="47">
        <v>455.9</v>
      </c>
      <c r="L216" s="24" t="s">
        <v>834</v>
      </c>
      <c r="M216" s="24" t="s">
        <v>609</v>
      </c>
      <c r="S216" s="4">
        <v>37444274.13177669</v>
      </c>
      <c r="AM216" s="4">
        <v>203758901.49550191</v>
      </c>
      <c r="BC216" s="107">
        <v>1634430.075214427</v>
      </c>
      <c r="BZ216" s="4">
        <v>10500000</v>
      </c>
      <c r="CA216" t="s">
        <v>1222</v>
      </c>
      <c r="CC216" s="7" t="s">
        <v>609</v>
      </c>
      <c r="CD216" s="7">
        <v>0.86061075959780575</v>
      </c>
      <c r="CF216" s="7"/>
      <c r="CH216" s="7"/>
      <c r="CJ216" s="7"/>
      <c r="CK216" s="7">
        <f t="shared" si="3"/>
        <v>60</v>
      </c>
    </row>
    <row r="217" spans="1:90" hidden="1" x14ac:dyDescent="0.3">
      <c r="A217" s="43">
        <v>64</v>
      </c>
      <c r="B217" s="23" t="s">
        <v>897</v>
      </c>
      <c r="C217" s="54"/>
      <c r="D217" s="54" t="s">
        <v>831</v>
      </c>
      <c r="E217" s="23" t="s">
        <v>650</v>
      </c>
      <c r="F217" s="54"/>
      <c r="G217" s="23" t="s">
        <v>1223</v>
      </c>
      <c r="J217" s="54" t="s">
        <v>9</v>
      </c>
      <c r="K217" s="55">
        <v>24.020618556701031</v>
      </c>
      <c r="L217" s="24" t="s">
        <v>834</v>
      </c>
      <c r="M217" s="24" t="s">
        <v>615</v>
      </c>
      <c r="N217" s="7"/>
      <c r="U217" s="4">
        <v>233000</v>
      </c>
      <c r="W217" s="4">
        <v>360.30927835051551</v>
      </c>
      <c r="AD217" s="7"/>
      <c r="AE217" s="7"/>
      <c r="AF217" s="7"/>
      <c r="AG217" s="7"/>
      <c r="AH217" s="7"/>
      <c r="AI217" s="7"/>
      <c r="AJ217" s="7"/>
      <c r="AK217" s="7"/>
      <c r="BZ217" s="4"/>
      <c r="CA217" t="s">
        <v>899</v>
      </c>
      <c r="CC217" s="7" t="s">
        <v>615</v>
      </c>
      <c r="CD217" s="7">
        <v>0.86583293727447586</v>
      </c>
      <c r="CF217" s="7"/>
      <c r="CH217" s="7"/>
      <c r="CJ217" s="7"/>
      <c r="CK217" s="7">
        <f t="shared" si="3"/>
        <v>61</v>
      </c>
    </row>
    <row r="218" spans="1:90" hidden="1" x14ac:dyDescent="0.3">
      <c r="A218" s="43">
        <v>64</v>
      </c>
      <c r="B218" s="23" t="s">
        <v>1179</v>
      </c>
      <c r="C218" s="54"/>
      <c r="D218" s="54" t="s">
        <v>831</v>
      </c>
      <c r="E218" s="23" t="s">
        <v>614</v>
      </c>
      <c r="F218" s="54"/>
      <c r="G218" s="23" t="s">
        <v>1224</v>
      </c>
      <c r="J218" s="54" t="s">
        <v>9</v>
      </c>
      <c r="K218" s="55">
        <v>1.8</v>
      </c>
      <c r="L218" s="24" t="s">
        <v>834</v>
      </c>
      <c r="M218" s="24" t="s">
        <v>615</v>
      </c>
      <c r="N218" s="7"/>
      <c r="U218" s="4">
        <v>39420</v>
      </c>
      <c r="V218" s="4">
        <v>2.5379999999999998</v>
      </c>
      <c r="W218" s="4">
        <v>230.4</v>
      </c>
      <c r="AB218" s="4">
        <v>55260</v>
      </c>
      <c r="AC218" s="4">
        <v>62280</v>
      </c>
      <c r="AD218" s="7"/>
      <c r="AE218" s="7"/>
      <c r="AF218" s="7"/>
      <c r="AG218" s="7"/>
      <c r="AH218" s="7"/>
      <c r="AI218" s="7"/>
      <c r="AJ218" s="7"/>
      <c r="AK218" s="7"/>
      <c r="BZ218" s="4"/>
      <c r="CA218" t="s">
        <v>842</v>
      </c>
      <c r="CC218" s="7" t="s">
        <v>615</v>
      </c>
      <c r="CD218" s="7">
        <v>0.33269110200646962</v>
      </c>
      <c r="CF218" s="7"/>
      <c r="CH218" s="7"/>
      <c r="CJ218" s="7"/>
      <c r="CK218" s="7">
        <f t="shared" si="3"/>
        <v>58</v>
      </c>
    </row>
    <row r="219" spans="1:90" hidden="1" x14ac:dyDescent="0.3">
      <c r="A219" s="43">
        <v>64</v>
      </c>
      <c r="B219" s="23" t="s">
        <v>868</v>
      </c>
      <c r="C219" s="54"/>
      <c r="D219" s="54" t="s">
        <v>831</v>
      </c>
      <c r="E219" s="23" t="s">
        <v>659</v>
      </c>
      <c r="F219" s="54"/>
      <c r="G219" s="23" t="s">
        <v>1225</v>
      </c>
      <c r="J219" s="54" t="s">
        <v>9</v>
      </c>
      <c r="K219" s="55">
        <v>3.5</v>
      </c>
      <c r="L219" s="24" t="s">
        <v>834</v>
      </c>
      <c r="M219" s="24" t="s">
        <v>615</v>
      </c>
      <c r="N219" s="7"/>
      <c r="U219" s="4">
        <v>105000</v>
      </c>
      <c r="V219" s="4">
        <v>15.75</v>
      </c>
      <c r="AC219" s="4">
        <v>178500</v>
      </c>
      <c r="AD219" s="7"/>
      <c r="AE219" s="7"/>
      <c r="AF219" s="7"/>
      <c r="AG219" s="7"/>
      <c r="AH219" s="7"/>
      <c r="AI219" s="7"/>
      <c r="AJ219" s="7"/>
      <c r="AK219" s="7"/>
      <c r="BZ219" s="4"/>
      <c r="CA219" t="s">
        <v>968</v>
      </c>
      <c r="CC219" s="7" t="s">
        <v>615</v>
      </c>
      <c r="CD219" s="7">
        <v>0.39818378693163731</v>
      </c>
      <c r="CE219" s="7" t="s">
        <v>618</v>
      </c>
      <c r="CF219" s="7">
        <v>0.36947560942319768</v>
      </c>
      <c r="CG219" s="7" t="s">
        <v>639</v>
      </c>
      <c r="CH219" s="7">
        <v>0.23234060364516509</v>
      </c>
      <c r="CJ219" s="7"/>
      <c r="CK219" s="7">
        <f t="shared" si="3"/>
        <v>60</v>
      </c>
    </row>
    <row r="220" spans="1:90" hidden="1" x14ac:dyDescent="0.3">
      <c r="A220" s="43" t="s">
        <v>932</v>
      </c>
      <c r="B220" s="23" t="s">
        <v>1226</v>
      </c>
      <c r="C220" s="54"/>
      <c r="D220" s="54" t="s">
        <v>831</v>
      </c>
      <c r="E220" s="23" t="s">
        <v>650</v>
      </c>
      <c r="F220" s="54"/>
      <c r="G220" s="23" t="s">
        <v>1227</v>
      </c>
      <c r="H220" s="23" t="s">
        <v>880</v>
      </c>
      <c r="J220" s="54" t="s">
        <v>9</v>
      </c>
      <c r="K220" s="55">
        <v>23.14</v>
      </c>
      <c r="L220" s="24" t="s">
        <v>834</v>
      </c>
      <c r="M220" s="24" t="s">
        <v>615</v>
      </c>
      <c r="N220" s="7"/>
      <c r="U220" s="4">
        <v>438473.99999999988</v>
      </c>
      <c r="Y220" s="4">
        <v>29436</v>
      </c>
      <c r="AD220" s="7"/>
      <c r="AE220" s="7"/>
      <c r="AF220" s="7"/>
      <c r="AG220" s="7"/>
      <c r="AH220" s="7"/>
      <c r="AI220" s="7"/>
      <c r="AJ220" s="7"/>
      <c r="AK220" s="7"/>
      <c r="BZ220" s="4">
        <v>1500000</v>
      </c>
      <c r="CA220" t="s">
        <v>1228</v>
      </c>
      <c r="CC220" s="7" t="s">
        <v>615</v>
      </c>
      <c r="CD220" s="7">
        <v>0.73993748733254372</v>
      </c>
      <c r="CE220" s="7" t="s">
        <v>627</v>
      </c>
      <c r="CF220" s="7">
        <v>0.26006251266745628</v>
      </c>
      <c r="CH220" s="7"/>
      <c r="CJ220" s="7"/>
      <c r="CK220" s="7">
        <f t="shared" si="3"/>
        <v>61</v>
      </c>
      <c r="CL220" t="s">
        <v>1227</v>
      </c>
    </row>
    <row r="221" spans="1:90" hidden="1" x14ac:dyDescent="0.3">
      <c r="A221" s="43">
        <v>64</v>
      </c>
      <c r="B221" s="23" t="s">
        <v>1226</v>
      </c>
      <c r="C221" s="54"/>
      <c r="D221" s="54" t="s">
        <v>831</v>
      </c>
      <c r="E221" s="23" t="s">
        <v>650</v>
      </c>
      <c r="F221" s="54"/>
      <c r="G221" s="23" t="s">
        <v>1229</v>
      </c>
      <c r="J221" s="54" t="s">
        <v>9</v>
      </c>
      <c r="K221" s="55">
        <v>37.31</v>
      </c>
      <c r="L221" s="24" t="s">
        <v>834</v>
      </c>
      <c r="M221" s="24" t="s">
        <v>615</v>
      </c>
      <c r="N221" s="7"/>
      <c r="U221" s="4">
        <v>368109.00000000012</v>
      </c>
      <c r="Y221" s="4">
        <v>10880</v>
      </c>
      <c r="AD221" s="7"/>
      <c r="AE221" s="7"/>
      <c r="AF221" s="7"/>
      <c r="AG221" s="7"/>
      <c r="AH221" s="7"/>
      <c r="AI221" s="7"/>
      <c r="AJ221" s="7"/>
      <c r="AK221" s="7"/>
      <c r="BZ221" s="4"/>
      <c r="CA221" t="s">
        <v>1230</v>
      </c>
      <c r="CC221" s="7" t="s">
        <v>615</v>
      </c>
      <c r="CD221" s="7">
        <v>0.86599643840470963</v>
      </c>
      <c r="CF221" s="7"/>
      <c r="CH221" s="7"/>
      <c r="CJ221" s="7"/>
      <c r="CK221" s="7">
        <f t="shared" si="3"/>
        <v>61</v>
      </c>
      <c r="CL221" t="s">
        <v>1229</v>
      </c>
    </row>
    <row r="222" spans="1:90" hidden="1" x14ac:dyDescent="0.3">
      <c r="A222" s="43">
        <v>64</v>
      </c>
      <c r="B222" s="23" t="s">
        <v>891</v>
      </c>
      <c r="C222" s="54"/>
      <c r="D222" s="54" t="s">
        <v>831</v>
      </c>
      <c r="E222" s="23" t="s">
        <v>659</v>
      </c>
      <c r="F222" s="54"/>
      <c r="G222" s="23" t="s">
        <v>1231</v>
      </c>
      <c r="H222" s="23" t="s">
        <v>1232</v>
      </c>
      <c r="J222" s="54" t="s">
        <v>9</v>
      </c>
      <c r="K222" s="55">
        <v>20</v>
      </c>
      <c r="L222" s="24" t="s">
        <v>834</v>
      </c>
      <c r="M222" s="24" t="s">
        <v>615</v>
      </c>
      <c r="N222" s="7"/>
      <c r="U222" s="4">
        <v>110000</v>
      </c>
      <c r="AD222" s="7"/>
      <c r="AE222" s="7"/>
      <c r="AF222" s="7"/>
      <c r="AG222" s="7"/>
      <c r="AH222" s="7"/>
      <c r="AI222" s="7"/>
      <c r="AJ222" s="7"/>
      <c r="AK222" s="7"/>
      <c r="BZ222" s="4"/>
      <c r="CA222" t="s">
        <v>856</v>
      </c>
      <c r="CC222" s="7" t="s">
        <v>615</v>
      </c>
      <c r="CD222" s="7">
        <v>1</v>
      </c>
      <c r="CF222" s="7"/>
      <c r="CH222" s="7"/>
      <c r="CJ222" s="7"/>
      <c r="CK222" s="7">
        <f t="shared" si="3"/>
        <v>62</v>
      </c>
    </row>
    <row r="223" spans="1:90" hidden="1" x14ac:dyDescent="0.3">
      <c r="A223" s="43" t="s">
        <v>847</v>
      </c>
      <c r="B223" s="56" t="s">
        <v>1025</v>
      </c>
      <c r="D223" s="23" t="s">
        <v>831</v>
      </c>
      <c r="E223" s="23" t="s">
        <v>798</v>
      </c>
      <c r="G223" s="23" t="s">
        <v>1233</v>
      </c>
      <c r="H223" s="57" t="s">
        <v>831</v>
      </c>
      <c r="I223" s="57"/>
      <c r="J223" s="23" t="s">
        <v>9</v>
      </c>
      <c r="K223" s="47">
        <v>1.0249999999999999</v>
      </c>
      <c r="L223" s="24" t="s">
        <v>834</v>
      </c>
      <c r="M223" s="24" t="s">
        <v>624</v>
      </c>
      <c r="X223" s="4">
        <v>8200</v>
      </c>
      <c r="BZ223" s="4">
        <v>83000</v>
      </c>
      <c r="CA223" t="s">
        <v>1142</v>
      </c>
      <c r="CC223" s="7" t="s">
        <v>624</v>
      </c>
      <c r="CD223" s="7">
        <v>1</v>
      </c>
      <c r="CF223" s="7"/>
      <c r="CH223" s="7"/>
      <c r="CJ223" s="7"/>
      <c r="CK223" s="7">
        <f t="shared" si="3"/>
        <v>62</v>
      </c>
    </row>
    <row r="224" spans="1:90" hidden="1" x14ac:dyDescent="0.3">
      <c r="A224" s="43">
        <v>64</v>
      </c>
      <c r="B224" s="23" t="s">
        <v>1025</v>
      </c>
      <c r="C224" s="54"/>
      <c r="D224" s="54" t="s">
        <v>831</v>
      </c>
      <c r="E224" s="23" t="s">
        <v>653</v>
      </c>
      <c r="F224" s="54"/>
      <c r="G224" s="23" t="s">
        <v>1234</v>
      </c>
      <c r="J224" s="54" t="s">
        <v>9</v>
      </c>
      <c r="K224" s="55">
        <v>2.6</v>
      </c>
      <c r="L224" s="24" t="s">
        <v>834</v>
      </c>
      <c r="M224" s="24" t="s">
        <v>615</v>
      </c>
      <c r="N224" s="7"/>
      <c r="U224" s="4">
        <v>13520</v>
      </c>
      <c r="V224" s="4">
        <v>0.93599999999999994</v>
      </c>
      <c r="W224" s="4">
        <v>15.6</v>
      </c>
      <c r="AD224" s="7"/>
      <c r="AE224" s="7"/>
      <c r="AF224" s="7"/>
      <c r="AG224" s="7"/>
      <c r="AH224" s="7"/>
      <c r="AI224" s="7"/>
      <c r="AJ224" s="7"/>
      <c r="AK224" s="7"/>
      <c r="BZ224" s="4"/>
      <c r="CA224" t="s">
        <v>859</v>
      </c>
      <c r="CC224" s="7" t="s">
        <v>615</v>
      </c>
      <c r="CD224" s="7">
        <v>0.64771685728436668</v>
      </c>
      <c r="CE224" s="7" t="s">
        <v>618</v>
      </c>
      <c r="CF224" s="7">
        <v>0.27739287361164078</v>
      </c>
      <c r="CH224" s="7"/>
      <c r="CJ224" s="7"/>
      <c r="CK224" s="7">
        <f t="shared" si="3"/>
        <v>60</v>
      </c>
    </row>
    <row r="225" spans="1:90" hidden="1" x14ac:dyDescent="0.3">
      <c r="A225" s="24">
        <v>3</v>
      </c>
      <c r="B225" s="23" t="s">
        <v>1235</v>
      </c>
      <c r="C225" s="24"/>
      <c r="D225" s="23" t="s">
        <v>831</v>
      </c>
      <c r="E225" s="23" t="s">
        <v>793</v>
      </c>
      <c r="F225" s="24"/>
      <c r="G225" s="23" t="s">
        <v>1236</v>
      </c>
      <c r="J225" s="54" t="s">
        <v>8</v>
      </c>
      <c r="K225" s="68">
        <v>4</v>
      </c>
      <c r="L225" s="57" t="s">
        <v>834</v>
      </c>
      <c r="M225" s="69" t="s">
        <v>603</v>
      </c>
      <c r="N225" s="69"/>
      <c r="O225" s="69"/>
      <c r="P225" s="69"/>
      <c r="Q225" s="68">
        <v>846400</v>
      </c>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8">
        <v>156</v>
      </c>
      <c r="AX225" s="69"/>
      <c r="AY225" s="69"/>
      <c r="AZ225" s="69"/>
      <c r="BA225" s="69"/>
      <c r="BB225" s="69"/>
      <c r="BC225" s="69"/>
      <c r="BD225" s="69"/>
      <c r="BE225" s="69"/>
      <c r="BF225" s="69"/>
      <c r="BG225" s="69"/>
      <c r="BH225" s="69"/>
      <c r="BI225" s="68"/>
      <c r="BJ225" s="68"/>
      <c r="BK225" s="68"/>
      <c r="BL225" s="68"/>
      <c r="BM225" s="68"/>
      <c r="BN225" s="68"/>
      <c r="BO225" s="68"/>
      <c r="BP225" s="68"/>
      <c r="BQ225" s="68"/>
      <c r="BR225" s="68"/>
      <c r="BS225" s="69"/>
      <c r="BZ225" s="4"/>
      <c r="CA225" t="s">
        <v>1237</v>
      </c>
      <c r="CK225" s="7">
        <f t="shared" si="3"/>
        <v>61</v>
      </c>
    </row>
    <row r="226" spans="1:90" hidden="1" x14ac:dyDescent="0.3">
      <c r="A226" s="24">
        <v>3</v>
      </c>
      <c r="B226" s="23" t="s">
        <v>1235</v>
      </c>
      <c r="C226" s="24"/>
      <c r="D226" s="23" t="s">
        <v>831</v>
      </c>
      <c r="E226" s="23" t="s">
        <v>793</v>
      </c>
      <c r="F226" s="24"/>
      <c r="G226" s="23" t="s">
        <v>1238</v>
      </c>
      <c r="J226" s="54" t="s">
        <v>8</v>
      </c>
      <c r="K226" s="68">
        <v>40</v>
      </c>
      <c r="L226" s="57" t="s">
        <v>834</v>
      </c>
      <c r="M226" s="69" t="s">
        <v>603</v>
      </c>
      <c r="N226" s="69"/>
      <c r="O226" s="69"/>
      <c r="P226" s="69"/>
      <c r="Q226" s="68">
        <v>10057665.4</v>
      </c>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8">
        <v>2342</v>
      </c>
      <c r="AX226" s="69"/>
      <c r="AY226" s="69"/>
      <c r="AZ226" s="69"/>
      <c r="BA226" s="69"/>
      <c r="BB226" s="69"/>
      <c r="BC226" s="69"/>
      <c r="BD226" s="69"/>
      <c r="BE226" s="69"/>
      <c r="BF226" s="69"/>
      <c r="BG226" s="69"/>
      <c r="BH226" s="69"/>
      <c r="BI226" s="68"/>
      <c r="BJ226" s="68"/>
      <c r="BK226" s="68"/>
      <c r="BL226" s="68"/>
      <c r="BM226" s="68"/>
      <c r="BN226" s="68"/>
      <c r="BO226" s="68"/>
      <c r="BP226" s="68"/>
      <c r="BQ226" s="68"/>
      <c r="BR226" s="68"/>
      <c r="BS226" s="69"/>
      <c r="BZ226" s="4"/>
      <c r="CA226" t="s">
        <v>1239</v>
      </c>
      <c r="CK226" s="7">
        <f t="shared" si="3"/>
        <v>61</v>
      </c>
    </row>
    <row r="227" spans="1:90" hidden="1" x14ac:dyDescent="0.3">
      <c r="A227" s="43" t="s">
        <v>984</v>
      </c>
      <c r="B227" s="23" t="s">
        <v>868</v>
      </c>
      <c r="D227" s="23" t="s">
        <v>831</v>
      </c>
      <c r="E227" s="23" t="s">
        <v>595</v>
      </c>
      <c r="G227" s="23" t="s">
        <v>1240</v>
      </c>
      <c r="J227" s="54" t="s">
        <v>9</v>
      </c>
      <c r="K227" s="47">
        <v>20</v>
      </c>
      <c r="L227" s="57" t="s">
        <v>834</v>
      </c>
      <c r="M227" s="24" t="s">
        <v>618</v>
      </c>
      <c r="V227" s="4">
        <v>36</v>
      </c>
      <c r="BZ227" s="4"/>
      <c r="CA227" t="s">
        <v>987</v>
      </c>
      <c r="CK227" s="7">
        <f t="shared" si="3"/>
        <v>62</v>
      </c>
    </row>
    <row r="228" spans="1:90" hidden="1" x14ac:dyDescent="0.3">
      <c r="A228" s="43">
        <v>64</v>
      </c>
      <c r="B228" s="23" t="s">
        <v>1025</v>
      </c>
      <c r="C228" s="54"/>
      <c r="D228" s="54" t="s">
        <v>831</v>
      </c>
      <c r="E228" s="23" t="s">
        <v>614</v>
      </c>
      <c r="F228" s="54"/>
      <c r="G228" s="23" t="s">
        <v>1241</v>
      </c>
      <c r="J228" s="54" t="s">
        <v>9</v>
      </c>
      <c r="K228" s="55">
        <v>1.5</v>
      </c>
      <c r="L228" s="24" t="s">
        <v>834</v>
      </c>
      <c r="M228" s="24" t="s">
        <v>639</v>
      </c>
      <c r="N228" s="7"/>
      <c r="U228" s="4">
        <v>1050</v>
      </c>
      <c r="W228" s="4">
        <v>13.5</v>
      </c>
      <c r="AB228" s="4">
        <v>1200</v>
      </c>
      <c r="AC228" s="4">
        <v>111000</v>
      </c>
      <c r="AD228" s="7"/>
      <c r="AE228" s="7"/>
      <c r="AF228" s="7"/>
      <c r="AG228" s="7"/>
      <c r="AH228" s="7"/>
      <c r="AI228" s="7"/>
      <c r="AJ228" s="7"/>
      <c r="AK228" s="7"/>
      <c r="BZ228" s="4"/>
      <c r="CA228" t="s">
        <v>966</v>
      </c>
      <c r="CC228" s="7" t="s">
        <v>639</v>
      </c>
      <c r="CD228" s="7">
        <v>0.9312364008971532</v>
      </c>
      <c r="CF228" s="7"/>
      <c r="CH228" s="7"/>
      <c r="CJ228" s="7"/>
      <c r="CK228" s="7">
        <f t="shared" si="3"/>
        <v>59</v>
      </c>
    </row>
    <row r="229" spans="1:90" hidden="1" x14ac:dyDescent="0.3">
      <c r="A229" s="43">
        <v>64</v>
      </c>
      <c r="B229" s="23" t="s">
        <v>1242</v>
      </c>
      <c r="C229" s="54"/>
      <c r="D229" s="54" t="s">
        <v>831</v>
      </c>
      <c r="E229" s="23" t="s">
        <v>707</v>
      </c>
      <c r="F229" s="54"/>
      <c r="G229" s="23" t="s">
        <v>1243</v>
      </c>
      <c r="J229" s="54" t="s">
        <v>9</v>
      </c>
      <c r="K229" s="55">
        <v>7.6059999999999999</v>
      </c>
      <c r="L229" s="24" t="s">
        <v>834</v>
      </c>
      <c r="M229" s="24" t="s">
        <v>615</v>
      </c>
      <c r="N229" s="7"/>
      <c r="U229" s="4">
        <v>170374.39999999999</v>
      </c>
      <c r="AD229" s="7"/>
      <c r="AE229" s="7"/>
      <c r="AF229" s="7"/>
      <c r="AG229" s="7"/>
      <c r="AH229" s="7"/>
      <c r="AI229" s="7"/>
      <c r="AJ229" s="7"/>
      <c r="AK229" s="7"/>
      <c r="BZ229" s="4"/>
      <c r="CA229" t="s">
        <v>856</v>
      </c>
      <c r="CC229" s="7" t="s">
        <v>615</v>
      </c>
      <c r="CD229" s="7">
        <v>1</v>
      </c>
      <c r="CF229" s="7"/>
      <c r="CH229" s="7"/>
      <c r="CJ229" s="7"/>
      <c r="CK229" s="7">
        <f t="shared" si="3"/>
        <v>62</v>
      </c>
    </row>
    <row r="230" spans="1:90" hidden="1" x14ac:dyDescent="0.3">
      <c r="A230" s="43">
        <v>64</v>
      </c>
      <c r="B230" s="23" t="s">
        <v>1244</v>
      </c>
      <c r="C230" s="54"/>
      <c r="D230" s="54" t="s">
        <v>831</v>
      </c>
      <c r="E230" s="23" t="s">
        <v>671</v>
      </c>
      <c r="F230" s="54"/>
      <c r="G230" s="23" t="s">
        <v>1245</v>
      </c>
      <c r="J230" s="54" t="s">
        <v>9</v>
      </c>
      <c r="K230" s="55">
        <v>3.16</v>
      </c>
      <c r="L230" s="24" t="s">
        <v>834</v>
      </c>
      <c r="M230" s="24" t="s">
        <v>624</v>
      </c>
      <c r="N230" s="7"/>
      <c r="U230" s="4">
        <v>22891</v>
      </c>
      <c r="X230" s="4">
        <v>63860</v>
      </c>
      <c r="Y230" s="4">
        <v>1245</v>
      </c>
      <c r="AD230" s="7"/>
      <c r="AE230" s="7"/>
      <c r="AF230" s="7"/>
      <c r="AG230" s="7"/>
      <c r="AH230" s="7"/>
      <c r="AI230" s="7"/>
      <c r="AJ230" s="7"/>
      <c r="AK230" s="7"/>
      <c r="AM230" s="4">
        <v>518241</v>
      </c>
      <c r="BZ230" s="4"/>
      <c r="CA230" t="s">
        <v>1246</v>
      </c>
      <c r="CC230" s="7" t="s">
        <v>624</v>
      </c>
      <c r="CD230" s="7">
        <v>0.7973792588476134</v>
      </c>
      <c r="CF230" s="7"/>
      <c r="CH230" s="7"/>
      <c r="CJ230" s="7"/>
      <c r="CK230" s="7">
        <f t="shared" si="3"/>
        <v>59</v>
      </c>
      <c r="CL230" t="s">
        <v>1245</v>
      </c>
    </row>
    <row r="231" spans="1:90" hidden="1" x14ac:dyDescent="0.3">
      <c r="A231" s="43" t="s">
        <v>938</v>
      </c>
      <c r="B231" s="23" t="s">
        <v>1058</v>
      </c>
      <c r="C231" s="54"/>
      <c r="D231" s="23" t="s">
        <v>831</v>
      </c>
      <c r="E231" s="23" t="s">
        <v>605</v>
      </c>
      <c r="G231" s="23" t="s">
        <v>1247</v>
      </c>
      <c r="H231" s="23" t="s">
        <v>1155</v>
      </c>
      <c r="I231" s="54"/>
      <c r="J231" s="54" t="s">
        <v>9</v>
      </c>
      <c r="K231" s="47">
        <v>233.33333333333329</v>
      </c>
      <c r="L231" s="24" t="s">
        <v>834</v>
      </c>
      <c r="M231" s="24" t="s">
        <v>633</v>
      </c>
      <c r="N231" s="7"/>
      <c r="U231" s="4">
        <v>499999.99999999988</v>
      </c>
      <c r="AA231" s="107">
        <v>210000</v>
      </c>
      <c r="AD231" s="4">
        <v>284.70073550018219</v>
      </c>
      <c r="AH231" s="7"/>
      <c r="AI231" s="7"/>
      <c r="BY231" s="7"/>
      <c r="BZ231" s="4">
        <v>6000000</v>
      </c>
      <c r="CA231" t="s">
        <v>915</v>
      </c>
      <c r="CC231" s="7" t="s">
        <v>633</v>
      </c>
      <c r="CD231" s="7">
        <v>0.54233137492785166</v>
      </c>
      <c r="CE231" s="7" t="s">
        <v>615</v>
      </c>
      <c r="CF231" s="7">
        <v>0.36601738701106712</v>
      </c>
      <c r="CH231" s="7"/>
      <c r="CJ231" s="7"/>
      <c r="CK231" s="7">
        <f t="shared" si="3"/>
        <v>60</v>
      </c>
    </row>
    <row r="232" spans="1:90" hidden="1" x14ac:dyDescent="0.3">
      <c r="A232" s="43">
        <v>64</v>
      </c>
      <c r="B232" s="23" t="s">
        <v>1248</v>
      </c>
      <c r="C232" s="54"/>
      <c r="D232" s="54" t="s">
        <v>831</v>
      </c>
      <c r="E232" s="23" t="s">
        <v>650</v>
      </c>
      <c r="F232" s="54"/>
      <c r="G232" s="23" t="s">
        <v>1249</v>
      </c>
      <c r="J232" s="54" t="s">
        <v>9</v>
      </c>
      <c r="K232" s="55">
        <v>0.9</v>
      </c>
      <c r="L232" s="24" t="s">
        <v>834</v>
      </c>
      <c r="M232" s="24" t="s">
        <v>615</v>
      </c>
      <c r="N232" s="7"/>
      <c r="U232" s="4">
        <v>18000</v>
      </c>
      <c r="Y232" s="4">
        <v>900.00000000000011</v>
      </c>
      <c r="AD232" s="7"/>
      <c r="AE232" s="7"/>
      <c r="AF232" s="7"/>
      <c r="AG232" s="7"/>
      <c r="AH232" s="7"/>
      <c r="AI232" s="7"/>
      <c r="AJ232" s="7"/>
      <c r="AK232" s="7"/>
      <c r="BZ232" s="4"/>
      <c r="CA232" t="s">
        <v>1230</v>
      </c>
      <c r="CC232" s="7" t="s">
        <v>615</v>
      </c>
      <c r="CD232" s="7">
        <v>0.7925382595309246</v>
      </c>
      <c r="CE232" s="7" t="s">
        <v>627</v>
      </c>
      <c r="CF232" s="7">
        <v>0.20746174046907551</v>
      </c>
      <c r="CH232" s="7"/>
      <c r="CJ232" s="7"/>
      <c r="CK232" s="7">
        <f t="shared" si="3"/>
        <v>61</v>
      </c>
    </row>
    <row r="233" spans="1:90" hidden="1" x14ac:dyDescent="0.3">
      <c r="A233" s="43">
        <v>58</v>
      </c>
      <c r="B233" s="23" t="s">
        <v>1058</v>
      </c>
      <c r="C233" s="54"/>
      <c r="D233" s="23" t="s">
        <v>831</v>
      </c>
      <c r="E233" s="23" t="s">
        <v>605</v>
      </c>
      <c r="G233" s="23" t="s">
        <v>1250</v>
      </c>
      <c r="I233" s="54"/>
      <c r="J233" s="54" t="s">
        <v>9</v>
      </c>
      <c r="K233" s="47">
        <v>76.923076923076934</v>
      </c>
      <c r="L233" s="24" t="s">
        <v>834</v>
      </c>
      <c r="M233" s="24" t="s">
        <v>633</v>
      </c>
      <c r="N233" s="7"/>
      <c r="AA233" s="107">
        <v>50000</v>
      </c>
      <c r="AD233" s="4">
        <v>67.331590878194746</v>
      </c>
      <c r="AH233" s="7"/>
      <c r="AI233" s="7"/>
      <c r="BY233" s="7"/>
      <c r="BZ233" s="4"/>
      <c r="CA233" t="s">
        <v>846</v>
      </c>
      <c r="CC233" s="7" t="s">
        <v>633</v>
      </c>
      <c r="CD233" s="7">
        <v>0.85626532805634814</v>
      </c>
      <c r="CF233" s="7"/>
      <c r="CH233" s="7"/>
      <c r="CJ233" s="7"/>
      <c r="CK233" s="7">
        <f t="shared" si="3"/>
        <v>61</v>
      </c>
    </row>
    <row r="234" spans="1:90" hidden="1" x14ac:dyDescent="0.3">
      <c r="A234" s="43" t="s">
        <v>932</v>
      </c>
      <c r="B234" s="23" t="s">
        <v>1251</v>
      </c>
      <c r="C234" s="54"/>
      <c r="D234" s="54" t="s">
        <v>831</v>
      </c>
      <c r="E234" s="23" t="s">
        <v>617</v>
      </c>
      <c r="F234" s="54"/>
      <c r="G234" s="23" t="s">
        <v>1252</v>
      </c>
      <c r="H234" s="23" t="s">
        <v>838</v>
      </c>
      <c r="J234" s="54" t="s">
        <v>9</v>
      </c>
      <c r="K234" s="55">
        <v>0.6</v>
      </c>
      <c r="L234" s="24" t="s">
        <v>834</v>
      </c>
      <c r="M234" s="24" t="s">
        <v>618</v>
      </c>
      <c r="N234" s="7"/>
      <c r="U234" s="4">
        <v>600</v>
      </c>
      <c r="V234" s="4">
        <v>2.1</v>
      </c>
      <c r="W234" s="4">
        <v>12</v>
      </c>
      <c r="AB234" s="4">
        <v>10200</v>
      </c>
      <c r="AC234" s="4">
        <v>21000</v>
      </c>
      <c r="AD234" s="7"/>
      <c r="AE234" s="7"/>
      <c r="AF234" s="7"/>
      <c r="AG234" s="7"/>
      <c r="AH234" s="7"/>
      <c r="AI234" s="7"/>
      <c r="AJ234" s="7"/>
      <c r="AK234" s="7"/>
      <c r="BZ234" s="4">
        <v>148500</v>
      </c>
      <c r="CA234" t="s">
        <v>1040</v>
      </c>
      <c r="CC234" s="7" t="s">
        <v>618</v>
      </c>
      <c r="CD234" s="7">
        <v>0.50962831477596693</v>
      </c>
      <c r="CE234" s="7" t="s">
        <v>639</v>
      </c>
      <c r="CF234" s="7">
        <v>0.28277123339250171</v>
      </c>
      <c r="CH234" s="7"/>
      <c r="CJ234" s="7"/>
      <c r="CK234" s="7">
        <f t="shared" si="3"/>
        <v>58</v>
      </c>
    </row>
    <row r="235" spans="1:90" hidden="1" x14ac:dyDescent="0.3">
      <c r="A235" s="43">
        <v>64</v>
      </c>
      <c r="B235" s="23" t="s">
        <v>907</v>
      </c>
      <c r="C235" s="54"/>
      <c r="D235" s="54" t="s">
        <v>831</v>
      </c>
      <c r="E235" s="23" t="s">
        <v>620</v>
      </c>
      <c r="F235" s="54"/>
      <c r="G235" s="23" t="s">
        <v>1253</v>
      </c>
      <c r="J235" s="54" t="s">
        <v>9</v>
      </c>
      <c r="K235" s="55">
        <v>25.02</v>
      </c>
      <c r="L235" s="24" t="s">
        <v>834</v>
      </c>
      <c r="M235" s="24" t="s">
        <v>615</v>
      </c>
      <c r="N235" s="7"/>
      <c r="U235" s="4">
        <v>422838</v>
      </c>
      <c r="AD235" s="7"/>
      <c r="AE235" s="7"/>
      <c r="AF235" s="7"/>
      <c r="AG235" s="7"/>
      <c r="AH235" s="7"/>
      <c r="AI235" s="7"/>
      <c r="AJ235" s="7"/>
      <c r="AK235" s="7"/>
      <c r="BZ235" s="4"/>
      <c r="CA235" t="s">
        <v>856</v>
      </c>
      <c r="CC235" s="7" t="s">
        <v>615</v>
      </c>
      <c r="CD235" s="7">
        <v>1</v>
      </c>
      <c r="CF235" s="7"/>
      <c r="CH235" s="7"/>
      <c r="CJ235" s="7"/>
      <c r="CK235" s="7">
        <f t="shared" si="3"/>
        <v>62</v>
      </c>
    </row>
    <row r="236" spans="1:90" hidden="1" x14ac:dyDescent="0.3">
      <c r="A236" s="43">
        <v>58</v>
      </c>
      <c r="B236" s="23" t="s">
        <v>1058</v>
      </c>
      <c r="C236" s="54"/>
      <c r="D236" s="23" t="s">
        <v>831</v>
      </c>
      <c r="E236" s="23" t="s">
        <v>605</v>
      </c>
      <c r="G236" s="23" t="s">
        <v>1254</v>
      </c>
      <c r="I236" s="54"/>
      <c r="J236" s="54" t="s">
        <v>9</v>
      </c>
      <c r="K236" s="47">
        <v>14.49275362318841</v>
      </c>
      <c r="L236" s="24" t="s">
        <v>834</v>
      </c>
      <c r="M236" s="24" t="s">
        <v>633</v>
      </c>
      <c r="N236" s="7"/>
      <c r="AA236" s="107">
        <v>100000</v>
      </c>
      <c r="AD236" s="4">
        <v>127.25644671722119</v>
      </c>
      <c r="AH236" s="7"/>
      <c r="AI236" s="7"/>
      <c r="BY236" s="7"/>
      <c r="BZ236" s="4"/>
      <c r="CA236" t="s">
        <v>846</v>
      </c>
      <c r="CC236" s="7" t="s">
        <v>633</v>
      </c>
      <c r="CD236" s="7">
        <v>0.86308863451104545</v>
      </c>
      <c r="CF236" s="7"/>
      <c r="CH236" s="7"/>
      <c r="CJ236" s="7"/>
      <c r="CK236" s="7">
        <f t="shared" si="3"/>
        <v>61</v>
      </c>
    </row>
    <row r="237" spans="1:90" hidden="1" x14ac:dyDescent="0.3">
      <c r="A237" s="43" t="s">
        <v>872</v>
      </c>
      <c r="B237" s="23" t="s">
        <v>1058</v>
      </c>
      <c r="C237" s="54"/>
      <c r="D237" s="54" t="s">
        <v>831</v>
      </c>
      <c r="E237" s="23" t="s">
        <v>605</v>
      </c>
      <c r="F237" s="54"/>
      <c r="G237" s="23" t="s">
        <v>1255</v>
      </c>
      <c r="J237" s="54" t="s">
        <v>9</v>
      </c>
      <c r="K237" s="55">
        <v>225</v>
      </c>
      <c r="L237" s="24" t="s">
        <v>834</v>
      </c>
      <c r="M237" s="24" t="s">
        <v>615</v>
      </c>
      <c r="N237" s="7"/>
      <c r="U237" s="4">
        <v>630000</v>
      </c>
      <c r="V237" s="4">
        <v>22.5</v>
      </c>
      <c r="W237" s="4">
        <v>404.99999999999989</v>
      </c>
      <c r="AA237" s="107">
        <v>24750</v>
      </c>
      <c r="AD237" s="4">
        <v>6.75</v>
      </c>
      <c r="AE237" s="7"/>
      <c r="AF237" s="7"/>
      <c r="AG237" s="7"/>
      <c r="AH237" s="7"/>
      <c r="AI237" s="7"/>
      <c r="AJ237" s="7"/>
      <c r="AK237" s="7"/>
      <c r="BZ237" s="4">
        <v>6000000</v>
      </c>
      <c r="CA237" t="s">
        <v>875</v>
      </c>
      <c r="CC237" s="7" t="s">
        <v>615</v>
      </c>
      <c r="CD237" s="7">
        <v>0.69995953159015267</v>
      </c>
      <c r="CF237" s="7"/>
      <c r="CH237" s="7"/>
      <c r="CJ237" s="7"/>
      <c r="CK237" s="7">
        <f t="shared" si="3"/>
        <v>58</v>
      </c>
    </row>
    <row r="238" spans="1:90" hidden="1" x14ac:dyDescent="0.3">
      <c r="A238" s="43">
        <v>58</v>
      </c>
      <c r="B238" s="23" t="s">
        <v>1058</v>
      </c>
      <c r="C238" s="54"/>
      <c r="D238" s="23" t="s">
        <v>831</v>
      </c>
      <c r="E238" s="23" t="s">
        <v>605</v>
      </c>
      <c r="G238" s="23" t="s">
        <v>1256</v>
      </c>
      <c r="I238" s="54"/>
      <c r="J238" s="54" t="s">
        <v>9</v>
      </c>
      <c r="K238" s="47">
        <v>4.7619047619047619</v>
      </c>
      <c r="L238" s="24" t="s">
        <v>834</v>
      </c>
      <c r="M238" s="24" t="s">
        <v>633</v>
      </c>
      <c r="N238" s="7"/>
      <c r="U238" s="4">
        <v>19523.809523809519</v>
      </c>
      <c r="AA238" s="107">
        <v>10000</v>
      </c>
      <c r="AD238" s="4">
        <v>12.85692181994818</v>
      </c>
      <c r="AH238" s="7"/>
      <c r="AI238" s="7"/>
      <c r="BY238" s="7"/>
      <c r="BZ238" s="4"/>
      <c r="CA238" t="s">
        <v>846</v>
      </c>
      <c r="CC238" s="7" t="s">
        <v>633</v>
      </c>
      <c r="CD238" s="7">
        <v>0.58353922520106849</v>
      </c>
      <c r="CE238" s="7" t="s">
        <v>615</v>
      </c>
      <c r="CF238" s="7">
        <v>0.32293929521056552</v>
      </c>
      <c r="CH238" s="7"/>
      <c r="CJ238" s="7"/>
      <c r="CK238" s="7">
        <f t="shared" si="3"/>
        <v>60</v>
      </c>
    </row>
    <row r="239" spans="1:90" hidden="1" x14ac:dyDescent="0.3">
      <c r="A239" s="43" t="s">
        <v>932</v>
      </c>
      <c r="B239" s="23" t="s">
        <v>1025</v>
      </c>
      <c r="C239" s="54"/>
      <c r="D239" s="54" t="s">
        <v>831</v>
      </c>
      <c r="E239" s="23" t="s">
        <v>668</v>
      </c>
      <c r="F239" s="54"/>
      <c r="G239" s="23" t="s">
        <v>1257</v>
      </c>
      <c r="H239" s="23" t="s">
        <v>1258</v>
      </c>
      <c r="J239" s="54" t="s">
        <v>9</v>
      </c>
      <c r="K239" s="55">
        <v>0.74</v>
      </c>
      <c r="L239" s="24" t="s">
        <v>834</v>
      </c>
      <c r="M239" s="24" t="s">
        <v>615</v>
      </c>
      <c r="N239" s="7"/>
      <c r="U239" s="4">
        <v>9102</v>
      </c>
      <c r="V239" s="4">
        <v>7.3999999999999996E-2</v>
      </c>
      <c r="AD239" s="7"/>
      <c r="AE239" s="7"/>
      <c r="AF239" s="7"/>
      <c r="AG239" s="7"/>
      <c r="AH239" s="7"/>
      <c r="AI239" s="7"/>
      <c r="AJ239" s="7"/>
      <c r="AK239" s="7"/>
      <c r="BZ239" s="4">
        <v>600000</v>
      </c>
      <c r="CA239" t="s">
        <v>1032</v>
      </c>
      <c r="CC239" s="7" t="s">
        <v>615</v>
      </c>
      <c r="CD239" s="7">
        <v>0.95211544652744129</v>
      </c>
      <c r="CF239" s="7"/>
      <c r="CH239" s="7"/>
      <c r="CJ239" s="7"/>
      <c r="CK239" s="7">
        <f t="shared" si="3"/>
        <v>61</v>
      </c>
    </row>
    <row r="240" spans="1:90" hidden="1" x14ac:dyDescent="0.3">
      <c r="A240" s="43">
        <v>64</v>
      </c>
      <c r="B240" s="23" t="s">
        <v>1025</v>
      </c>
      <c r="C240" s="54"/>
      <c r="D240" s="54" t="s">
        <v>831</v>
      </c>
      <c r="E240" s="23" t="s">
        <v>668</v>
      </c>
      <c r="F240" s="54"/>
      <c r="G240" s="23" t="s">
        <v>1259</v>
      </c>
      <c r="J240" s="54" t="s">
        <v>9</v>
      </c>
      <c r="K240" s="55">
        <v>4.9713700000000003</v>
      </c>
      <c r="L240" s="24" t="s">
        <v>834</v>
      </c>
      <c r="M240" s="24" t="s">
        <v>615</v>
      </c>
      <c r="N240" s="7"/>
      <c r="U240" s="4">
        <v>80711.966</v>
      </c>
      <c r="V240" s="4">
        <v>0.71641714999999995</v>
      </c>
      <c r="W240" s="4">
        <v>12.19741275</v>
      </c>
      <c r="Y240" s="4">
        <v>1466.5371749999999</v>
      </c>
      <c r="AD240" s="7"/>
      <c r="AE240" s="7"/>
      <c r="AF240" s="7"/>
      <c r="AG240" s="7"/>
      <c r="AH240" s="7"/>
      <c r="AI240" s="7"/>
      <c r="AJ240" s="7"/>
      <c r="AK240" s="7"/>
      <c r="BZ240" s="4"/>
      <c r="CA240" t="s">
        <v>1260</v>
      </c>
      <c r="CC240" s="7" t="s">
        <v>615</v>
      </c>
      <c r="CD240" s="7">
        <v>0.85823753568512928</v>
      </c>
      <c r="CF240" s="7"/>
      <c r="CH240" s="7"/>
      <c r="CJ240" s="7"/>
      <c r="CK240" s="7">
        <f t="shared" si="3"/>
        <v>59</v>
      </c>
    </row>
    <row r="241" spans="1:90" hidden="1" x14ac:dyDescent="0.3">
      <c r="A241" s="43">
        <v>64</v>
      </c>
      <c r="B241" s="23" t="s">
        <v>888</v>
      </c>
      <c r="C241" s="54"/>
      <c r="D241" s="54" t="s">
        <v>831</v>
      </c>
      <c r="E241" s="23" t="s">
        <v>650</v>
      </c>
      <c r="F241" s="54"/>
      <c r="G241" s="23" t="s">
        <v>1261</v>
      </c>
      <c r="J241" s="54" t="s">
        <v>9</v>
      </c>
      <c r="K241" s="55">
        <v>35.5</v>
      </c>
      <c r="L241" s="24" t="s">
        <v>834</v>
      </c>
      <c r="M241" s="24" t="s">
        <v>615</v>
      </c>
      <c r="N241" s="7"/>
      <c r="U241" s="4">
        <v>130640</v>
      </c>
      <c r="W241" s="4">
        <v>88.75</v>
      </c>
      <c r="AD241" s="7"/>
      <c r="AE241" s="7"/>
      <c r="AF241" s="7"/>
      <c r="AG241" s="7"/>
      <c r="AH241" s="7"/>
      <c r="AI241" s="7"/>
      <c r="AJ241" s="7"/>
      <c r="AK241" s="7"/>
      <c r="BZ241" s="4"/>
      <c r="CA241" t="s">
        <v>899</v>
      </c>
      <c r="CC241" s="7" t="s">
        <v>615</v>
      </c>
      <c r="CD241" s="7">
        <v>0.93626427549414448</v>
      </c>
      <c r="CF241" s="7"/>
      <c r="CH241" s="7"/>
      <c r="CJ241" s="7"/>
      <c r="CK241" s="7">
        <f t="shared" si="3"/>
        <v>61</v>
      </c>
    </row>
    <row r="242" spans="1:90" hidden="1" x14ac:dyDescent="0.3">
      <c r="A242" s="43" t="s">
        <v>847</v>
      </c>
      <c r="B242" s="56" t="s">
        <v>1025</v>
      </c>
      <c r="D242" s="23" t="s">
        <v>831</v>
      </c>
      <c r="E242" s="23" t="s">
        <v>796</v>
      </c>
      <c r="G242" s="23" t="s">
        <v>1262</v>
      </c>
      <c r="H242" s="57" t="s">
        <v>831</v>
      </c>
      <c r="I242" s="57"/>
      <c r="J242" s="23" t="s">
        <v>9</v>
      </c>
      <c r="K242" s="47">
        <v>6.6070000000000002</v>
      </c>
      <c r="L242" s="24" t="s">
        <v>834</v>
      </c>
      <c r="M242" s="24" t="s">
        <v>624</v>
      </c>
      <c r="X242" s="4">
        <v>53710.900000000009</v>
      </c>
      <c r="Y242" s="4">
        <v>3870.900000000001</v>
      </c>
      <c r="AM242" s="4">
        <v>1204905.6191806039</v>
      </c>
      <c r="BZ242" s="4">
        <v>500000</v>
      </c>
      <c r="CA242" t="s">
        <v>1065</v>
      </c>
      <c r="CC242" s="7" t="s">
        <v>624</v>
      </c>
      <c r="CD242" s="7">
        <v>0.76900871863341358</v>
      </c>
      <c r="CF242" s="7"/>
      <c r="CH242" s="7"/>
      <c r="CJ242" s="7"/>
      <c r="CK242" s="7">
        <f t="shared" si="3"/>
        <v>60</v>
      </c>
    </row>
    <row r="243" spans="1:90" hidden="1" x14ac:dyDescent="0.3">
      <c r="A243" s="43" t="s">
        <v>1219</v>
      </c>
      <c r="B243" s="53" t="s">
        <v>1025</v>
      </c>
      <c r="D243" s="67" t="s">
        <v>831</v>
      </c>
      <c r="E243" s="23" t="s">
        <v>1220</v>
      </c>
      <c r="G243" s="23" t="s">
        <v>1263</v>
      </c>
      <c r="J243" s="23" t="s">
        <v>9</v>
      </c>
      <c r="K243" s="47">
        <v>280.10000000000002</v>
      </c>
      <c r="L243" s="24" t="s">
        <v>834</v>
      </c>
      <c r="M243" s="24" t="s">
        <v>609</v>
      </c>
      <c r="S243" s="4">
        <v>15415266.8375495</v>
      </c>
      <c r="BC243" s="107">
        <v>690371.03870683978</v>
      </c>
      <c r="BZ243" s="4">
        <v>2180000</v>
      </c>
      <c r="CA243" t="s">
        <v>1264</v>
      </c>
      <c r="CC243" s="7" t="s">
        <v>609</v>
      </c>
      <c r="CD243" s="7">
        <v>0.89500059747232219</v>
      </c>
      <c r="CF243" s="7"/>
      <c r="CH243" s="7"/>
      <c r="CJ243" s="7"/>
      <c r="CK243" s="7">
        <f t="shared" ref="CK243:CK306" si="4">COUNTBLANK(N243:BX243)</f>
        <v>61</v>
      </c>
    </row>
    <row r="244" spans="1:90" hidden="1" x14ac:dyDescent="0.3">
      <c r="A244" s="43">
        <v>64</v>
      </c>
      <c r="B244" s="23" t="s">
        <v>1028</v>
      </c>
      <c r="C244" s="54"/>
      <c r="D244" s="54" t="s">
        <v>831</v>
      </c>
      <c r="E244" s="23" t="s">
        <v>620</v>
      </c>
      <c r="F244" s="54"/>
      <c r="G244" s="23" t="s">
        <v>1265</v>
      </c>
      <c r="J244" s="54" t="s">
        <v>9</v>
      </c>
      <c r="K244" s="55">
        <v>110.282</v>
      </c>
      <c r="L244" s="24" t="s">
        <v>834</v>
      </c>
      <c r="M244" s="24" t="s">
        <v>615</v>
      </c>
      <c r="N244" s="7"/>
      <c r="U244" s="4">
        <v>569806.5</v>
      </c>
      <c r="AD244" s="7"/>
      <c r="AE244" s="7"/>
      <c r="AF244" s="7"/>
      <c r="AG244" s="7"/>
      <c r="AH244" s="7"/>
      <c r="AI244" s="7"/>
      <c r="AJ244" s="7"/>
      <c r="AK244" s="7"/>
      <c r="BZ244" s="4"/>
      <c r="CA244" t="s">
        <v>856</v>
      </c>
      <c r="CC244" s="7" t="s">
        <v>615</v>
      </c>
      <c r="CD244" s="7">
        <v>1</v>
      </c>
      <c r="CF244" s="7"/>
      <c r="CH244" s="7"/>
      <c r="CJ244" s="7"/>
      <c r="CK244" s="7">
        <f t="shared" si="4"/>
        <v>62</v>
      </c>
    </row>
    <row r="245" spans="1:90" hidden="1" x14ac:dyDescent="0.3">
      <c r="A245" s="43">
        <v>105</v>
      </c>
      <c r="B245" s="23" t="s">
        <v>886</v>
      </c>
      <c r="C245" s="54"/>
      <c r="D245" s="23" t="s">
        <v>831</v>
      </c>
      <c r="E245" s="23" t="s">
        <v>629</v>
      </c>
      <c r="G245" s="23" t="s">
        <v>1266</v>
      </c>
      <c r="H245" s="54" t="s">
        <v>1267</v>
      </c>
      <c r="I245" s="54"/>
      <c r="J245" s="54" t="s">
        <v>9</v>
      </c>
      <c r="K245" s="47">
        <v>22.393999999999998</v>
      </c>
      <c r="L245" s="24" t="s">
        <v>834</v>
      </c>
      <c r="M245" s="24" t="s">
        <v>765</v>
      </c>
      <c r="N245" s="7"/>
      <c r="X245" s="7"/>
      <c r="AH245" s="7"/>
      <c r="AI245" s="7"/>
      <c r="BS245" s="4">
        <v>148657</v>
      </c>
      <c r="BT245" s="7"/>
      <c r="BU245" s="7"/>
      <c r="BV245" s="7"/>
      <c r="BW245" s="7"/>
      <c r="BX245" s="7"/>
      <c r="BY245" s="7"/>
      <c r="BZ245" s="4"/>
      <c r="CA245" t="s">
        <v>1268</v>
      </c>
      <c r="CK245" s="7">
        <f t="shared" si="4"/>
        <v>62</v>
      </c>
    </row>
    <row r="246" spans="1:90" hidden="1" x14ac:dyDescent="0.3">
      <c r="A246" s="43">
        <v>64</v>
      </c>
      <c r="B246" s="23" t="s">
        <v>913</v>
      </c>
      <c r="C246" s="54"/>
      <c r="D246" s="54" t="s">
        <v>831</v>
      </c>
      <c r="E246" s="23" t="s">
        <v>659</v>
      </c>
      <c r="F246" s="54"/>
      <c r="G246" s="23" t="s">
        <v>1269</v>
      </c>
      <c r="H246" s="23" t="s">
        <v>880</v>
      </c>
      <c r="J246" s="54" t="s">
        <v>9</v>
      </c>
      <c r="K246" s="55">
        <v>0.4</v>
      </c>
      <c r="L246" s="24" t="s">
        <v>834</v>
      </c>
      <c r="M246" s="24" t="s">
        <v>618</v>
      </c>
      <c r="N246" s="7"/>
      <c r="U246" s="4">
        <v>7000.0000000000009</v>
      </c>
      <c r="V246" s="4">
        <v>3.16</v>
      </c>
      <c r="W246" s="4">
        <v>8.24</v>
      </c>
      <c r="AC246" s="4">
        <v>8000</v>
      </c>
      <c r="AD246" s="7"/>
      <c r="AE246" s="7"/>
      <c r="AF246" s="7"/>
      <c r="AG246" s="7"/>
      <c r="AH246" s="7"/>
      <c r="AI246" s="7"/>
      <c r="AJ246" s="7"/>
      <c r="AK246" s="7"/>
      <c r="BZ246" s="4"/>
      <c r="CA246" t="s">
        <v>839</v>
      </c>
      <c r="CC246" s="7" t="s">
        <v>618</v>
      </c>
      <c r="CD246" s="7">
        <v>0.6490107466902737</v>
      </c>
      <c r="CE246" s="7" t="s">
        <v>615</v>
      </c>
      <c r="CF246" s="7">
        <v>0.23240844403184041</v>
      </c>
      <c r="CH246" s="7"/>
      <c r="CJ246" s="7"/>
      <c r="CK246" s="7">
        <f t="shared" si="4"/>
        <v>59</v>
      </c>
    </row>
    <row r="247" spans="1:90" hidden="1" x14ac:dyDescent="0.3">
      <c r="A247" s="43">
        <v>64</v>
      </c>
      <c r="B247" s="23" t="s">
        <v>1025</v>
      </c>
      <c r="C247" s="54"/>
      <c r="D247" s="54" t="s">
        <v>831</v>
      </c>
      <c r="E247" s="23" t="s">
        <v>659</v>
      </c>
      <c r="F247" s="54"/>
      <c r="G247" s="23" t="s">
        <v>1270</v>
      </c>
      <c r="J247" s="54" t="s">
        <v>9</v>
      </c>
      <c r="K247" s="55">
        <v>2.5</v>
      </c>
      <c r="L247" s="24" t="s">
        <v>834</v>
      </c>
      <c r="M247" s="24" t="s">
        <v>615</v>
      </c>
      <c r="N247" s="7"/>
      <c r="U247" s="4">
        <v>45000</v>
      </c>
      <c r="V247" s="4">
        <v>0.35</v>
      </c>
      <c r="W247" s="4">
        <v>90</v>
      </c>
      <c r="AB247" s="4">
        <v>30000</v>
      </c>
      <c r="AC247" s="4">
        <v>50000</v>
      </c>
      <c r="AD247" s="7"/>
      <c r="AE247" s="7"/>
      <c r="AF247" s="7"/>
      <c r="AG247" s="7"/>
      <c r="AH247" s="7"/>
      <c r="AI247" s="7"/>
      <c r="AJ247" s="7"/>
      <c r="AK247" s="7"/>
      <c r="BZ247" s="4"/>
      <c r="CA247" t="s">
        <v>842</v>
      </c>
      <c r="CC247" s="7" t="s">
        <v>615</v>
      </c>
      <c r="CD247" s="7">
        <v>0.53822469487071223</v>
      </c>
      <c r="CE247" s="7" t="s">
        <v>639</v>
      </c>
      <c r="CF247" s="7">
        <v>0.2052644453828483</v>
      </c>
      <c r="CH247" s="7"/>
      <c r="CJ247" s="7"/>
      <c r="CK247" s="7">
        <f t="shared" si="4"/>
        <v>58</v>
      </c>
    </row>
    <row r="248" spans="1:90" hidden="1" x14ac:dyDescent="0.3">
      <c r="A248" s="43" t="s">
        <v>1271</v>
      </c>
      <c r="B248" s="23" t="s">
        <v>891</v>
      </c>
      <c r="D248" s="54" t="s">
        <v>831</v>
      </c>
      <c r="E248" s="23" t="s">
        <v>595</v>
      </c>
      <c r="G248" s="23" t="s">
        <v>1272</v>
      </c>
      <c r="H248" s="23" t="s">
        <v>880</v>
      </c>
      <c r="J248" s="23" t="s">
        <v>9</v>
      </c>
      <c r="K248" s="47">
        <v>27.39</v>
      </c>
      <c r="L248" s="24" t="s">
        <v>834</v>
      </c>
      <c r="M248" s="24" t="s">
        <v>684</v>
      </c>
      <c r="AR248" s="4">
        <v>25442.452445177489</v>
      </c>
      <c r="BZ248" s="4"/>
      <c r="CA248" t="s">
        <v>1273</v>
      </c>
      <c r="CK248" s="7">
        <f t="shared" si="4"/>
        <v>62</v>
      </c>
      <c r="CL248" t="s">
        <v>1272</v>
      </c>
    </row>
    <row r="249" spans="1:90" hidden="1" x14ac:dyDescent="0.3">
      <c r="A249" s="43">
        <v>64</v>
      </c>
      <c r="B249" s="23" t="s">
        <v>868</v>
      </c>
      <c r="C249" s="54"/>
      <c r="D249" s="54" t="s">
        <v>831</v>
      </c>
      <c r="E249" s="23" t="s">
        <v>659</v>
      </c>
      <c r="F249" s="54"/>
      <c r="G249" s="23" t="s">
        <v>1274</v>
      </c>
      <c r="J249" s="54" t="s">
        <v>9</v>
      </c>
      <c r="K249" s="55">
        <v>13</v>
      </c>
      <c r="L249" s="24" t="s">
        <v>834</v>
      </c>
      <c r="M249" s="24" t="s">
        <v>615</v>
      </c>
      <c r="N249" s="7"/>
      <c r="U249" s="4">
        <v>367900</v>
      </c>
      <c r="V249" s="4">
        <v>33.799999999999997</v>
      </c>
      <c r="W249" s="4">
        <v>573.30000000000007</v>
      </c>
      <c r="AC249" s="4">
        <v>603199.99999999988</v>
      </c>
      <c r="AD249" s="7"/>
      <c r="AE249" s="7"/>
      <c r="AF249" s="7"/>
      <c r="AG249" s="7"/>
      <c r="AH249" s="7"/>
      <c r="AI249" s="7"/>
      <c r="AJ249" s="7"/>
      <c r="AK249" s="7"/>
      <c r="BZ249" s="4"/>
      <c r="CA249" t="s">
        <v>839</v>
      </c>
      <c r="CC249" s="7" t="s">
        <v>615</v>
      </c>
      <c r="CD249" s="7">
        <v>0.43720844353352101</v>
      </c>
      <c r="CE249" s="7" t="s">
        <v>618</v>
      </c>
      <c r="CF249" s="7">
        <v>0.248477114753589</v>
      </c>
      <c r="CG249" s="7" t="s">
        <v>639</v>
      </c>
      <c r="CH249" s="7">
        <v>0.2460439581583207</v>
      </c>
      <c r="CJ249" s="7"/>
      <c r="CK249" s="7">
        <f t="shared" si="4"/>
        <v>59</v>
      </c>
    </row>
    <row r="250" spans="1:90" hidden="1" x14ac:dyDescent="0.3">
      <c r="A250" s="43">
        <v>64</v>
      </c>
      <c r="B250" s="23" t="s">
        <v>907</v>
      </c>
      <c r="C250" s="54"/>
      <c r="D250" s="54" t="s">
        <v>831</v>
      </c>
      <c r="E250" s="23" t="s">
        <v>659</v>
      </c>
      <c r="F250" s="54"/>
      <c r="G250" s="23" t="s">
        <v>1275</v>
      </c>
      <c r="H250" s="23" t="s">
        <v>838</v>
      </c>
      <c r="J250" s="54" t="s">
        <v>9</v>
      </c>
      <c r="K250" s="55">
        <v>3.5</v>
      </c>
      <c r="L250" s="24" t="s">
        <v>834</v>
      </c>
      <c r="M250" s="24" t="s">
        <v>615</v>
      </c>
      <c r="N250" s="7"/>
      <c r="U250" s="4">
        <v>59500</v>
      </c>
      <c r="AC250" s="4">
        <v>45500</v>
      </c>
      <c r="AD250" s="7"/>
      <c r="AE250" s="7"/>
      <c r="AF250" s="7"/>
      <c r="AG250" s="7"/>
      <c r="AH250" s="7"/>
      <c r="AI250" s="7"/>
      <c r="AJ250" s="7"/>
      <c r="AK250" s="7"/>
      <c r="BZ250" s="4"/>
      <c r="CA250" t="s">
        <v>885</v>
      </c>
      <c r="CC250" s="7" t="s">
        <v>615</v>
      </c>
      <c r="CD250" s="7">
        <v>0.79209523201090304</v>
      </c>
      <c r="CE250" s="7" t="s">
        <v>639</v>
      </c>
      <c r="CF250" s="7">
        <v>0.20790476798909679</v>
      </c>
      <c r="CH250" s="7"/>
      <c r="CJ250" s="7"/>
      <c r="CK250" s="7">
        <f t="shared" si="4"/>
        <v>61</v>
      </c>
    </row>
    <row r="251" spans="1:90" hidden="1" x14ac:dyDescent="0.3">
      <c r="A251" s="43" t="s">
        <v>872</v>
      </c>
      <c r="B251" s="23" t="s">
        <v>848</v>
      </c>
      <c r="D251" s="23" t="s">
        <v>831</v>
      </c>
      <c r="E251" s="23" t="s">
        <v>605</v>
      </c>
      <c r="G251" s="53" t="s">
        <v>1276</v>
      </c>
      <c r="J251" s="23" t="s">
        <v>9</v>
      </c>
      <c r="K251" s="47">
        <v>214.0992</v>
      </c>
      <c r="L251" s="24" t="s">
        <v>834</v>
      </c>
      <c r="M251" s="24" t="s">
        <v>621</v>
      </c>
      <c r="U251" s="4">
        <v>942036.4800000001</v>
      </c>
      <c r="V251" s="4">
        <v>67.023999999999987</v>
      </c>
      <c r="W251" s="4">
        <v>13247.388000000001</v>
      </c>
      <c r="AA251" s="107">
        <v>17127.936000000002</v>
      </c>
      <c r="AD251" s="4">
        <v>31.270325791471819</v>
      </c>
      <c r="BZ251" s="4">
        <v>8217000</v>
      </c>
      <c r="CA251" t="s">
        <v>915</v>
      </c>
      <c r="CC251" s="7" t="s">
        <v>621</v>
      </c>
      <c r="CD251" s="7">
        <v>0.48126349202784963</v>
      </c>
      <c r="CE251" s="7" t="s">
        <v>615</v>
      </c>
      <c r="CF251" s="7">
        <v>0.3415294023344424</v>
      </c>
      <c r="CH251" s="7"/>
      <c r="CJ251" s="7"/>
      <c r="CK251" s="7">
        <f t="shared" si="4"/>
        <v>58</v>
      </c>
    </row>
    <row r="252" spans="1:90" hidden="1" x14ac:dyDescent="0.3">
      <c r="A252" s="43">
        <v>64</v>
      </c>
      <c r="B252" s="23" t="s">
        <v>921</v>
      </c>
      <c r="C252" s="54"/>
      <c r="D252" s="54" t="s">
        <v>831</v>
      </c>
      <c r="E252" s="23" t="s">
        <v>659</v>
      </c>
      <c r="F252" s="54"/>
      <c r="G252" s="23" t="s">
        <v>1277</v>
      </c>
      <c r="J252" s="54" t="s">
        <v>9</v>
      </c>
      <c r="K252" s="55">
        <v>0.09</v>
      </c>
      <c r="L252" s="24" t="s">
        <v>834</v>
      </c>
      <c r="M252" s="24" t="s">
        <v>615</v>
      </c>
      <c r="N252" s="7"/>
      <c r="U252" s="4">
        <v>2862</v>
      </c>
      <c r="AC252" s="4">
        <v>1116</v>
      </c>
      <c r="AD252" s="7"/>
      <c r="AE252" s="7"/>
      <c r="AF252" s="7"/>
      <c r="AG252" s="7"/>
      <c r="AH252" s="7"/>
      <c r="AI252" s="7"/>
      <c r="AJ252" s="7"/>
      <c r="AK252" s="7"/>
      <c r="BZ252" s="4"/>
      <c r="CA252" t="s">
        <v>885</v>
      </c>
      <c r="CC252" s="7" t="s">
        <v>615</v>
      </c>
      <c r="CD252" s="7">
        <v>0.88195835255821975</v>
      </c>
      <c r="CF252" s="7"/>
      <c r="CH252" s="7"/>
      <c r="CJ252" s="7"/>
      <c r="CK252" s="7">
        <f t="shared" si="4"/>
        <v>61</v>
      </c>
    </row>
    <row r="253" spans="1:90" x14ac:dyDescent="0.3">
      <c r="A253" s="43">
        <v>64</v>
      </c>
      <c r="B253" s="23" t="s">
        <v>860</v>
      </c>
      <c r="C253" s="54"/>
      <c r="D253" s="54" t="s">
        <v>831</v>
      </c>
      <c r="E253" s="23" t="s">
        <v>605</v>
      </c>
      <c r="F253" s="54"/>
      <c r="G253" s="23" t="s">
        <v>1278</v>
      </c>
      <c r="J253" s="54" t="s">
        <v>9</v>
      </c>
      <c r="K253" s="55">
        <v>0.35985448799999997</v>
      </c>
      <c r="L253" s="24" t="s">
        <v>834</v>
      </c>
      <c r="M253" s="24" t="s">
        <v>618</v>
      </c>
      <c r="N253" s="7"/>
      <c r="U253" s="4">
        <v>9500.158483199999</v>
      </c>
      <c r="V253" s="4">
        <v>1.5653670228000001</v>
      </c>
      <c r="AD253" s="7"/>
      <c r="AE253" s="7"/>
      <c r="AF253" s="7"/>
      <c r="AG253" s="7"/>
      <c r="AH253" s="7"/>
      <c r="AI253" s="7"/>
      <c r="AJ253" s="7"/>
      <c r="AK253" s="7"/>
      <c r="BZ253" s="4"/>
      <c r="CA253" t="s">
        <v>902</v>
      </c>
      <c r="CC253" s="7" t="s">
        <v>618</v>
      </c>
      <c r="CD253" s="7">
        <v>0.50477557313950694</v>
      </c>
      <c r="CE253" s="7" t="s">
        <v>615</v>
      </c>
      <c r="CF253" s="7">
        <v>0.49522442686049312</v>
      </c>
      <c r="CH253" s="7"/>
      <c r="CJ253" s="7"/>
      <c r="CK253" s="7">
        <f t="shared" si="4"/>
        <v>61</v>
      </c>
    </row>
    <row r="254" spans="1:90" hidden="1" x14ac:dyDescent="0.3">
      <c r="A254" s="43">
        <v>64</v>
      </c>
      <c r="B254" s="23" t="s">
        <v>863</v>
      </c>
      <c r="C254" s="54"/>
      <c r="D254" s="54" t="s">
        <v>831</v>
      </c>
      <c r="E254" s="23" t="s">
        <v>671</v>
      </c>
      <c r="F254" s="54"/>
      <c r="G254" s="23" t="s">
        <v>1279</v>
      </c>
      <c r="J254" s="54" t="s">
        <v>9</v>
      </c>
      <c r="K254" s="55">
        <v>42.9</v>
      </c>
      <c r="L254" s="24" t="s">
        <v>834</v>
      </c>
      <c r="M254" s="24" t="s">
        <v>651</v>
      </c>
      <c r="N254" s="7"/>
      <c r="U254" s="4">
        <v>6540.0000000000018</v>
      </c>
      <c r="V254" s="4">
        <v>1.460442</v>
      </c>
      <c r="X254" s="4">
        <v>46150</v>
      </c>
      <c r="AD254" s="7"/>
      <c r="AE254" s="7"/>
      <c r="AF254" s="7"/>
      <c r="AG254" s="7">
        <v>75.473712000000006</v>
      </c>
      <c r="AH254" s="7">
        <v>44.533216000000003</v>
      </c>
      <c r="AI254" s="7">
        <v>13.33863</v>
      </c>
      <c r="AJ254" s="7">
        <v>27.286355373599999</v>
      </c>
      <c r="AK254" s="7">
        <v>6.7928574834000006</v>
      </c>
      <c r="BZ254" s="4"/>
      <c r="CA254" t="s">
        <v>1280</v>
      </c>
      <c r="CC254" s="7" t="s">
        <v>651</v>
      </c>
      <c r="CD254" s="7">
        <v>0.54799250703435887</v>
      </c>
      <c r="CF254" s="7"/>
      <c r="CH254" s="7"/>
      <c r="CJ254" s="7"/>
      <c r="CK254" s="7">
        <f t="shared" si="4"/>
        <v>55</v>
      </c>
      <c r="CL254" t="s">
        <v>1279</v>
      </c>
    </row>
    <row r="255" spans="1:90" hidden="1" x14ac:dyDescent="0.3">
      <c r="A255" s="43" t="s">
        <v>843</v>
      </c>
      <c r="B255" s="23" t="s">
        <v>848</v>
      </c>
      <c r="D255" s="23" t="s">
        <v>831</v>
      </c>
      <c r="E255" s="23" t="s">
        <v>605</v>
      </c>
      <c r="G255" s="53" t="s">
        <v>1281</v>
      </c>
      <c r="J255" s="23" t="s">
        <v>9</v>
      </c>
      <c r="K255" s="47">
        <v>86.9</v>
      </c>
      <c r="L255" s="24" t="s">
        <v>834</v>
      </c>
      <c r="M255" s="24" t="s">
        <v>615</v>
      </c>
      <c r="U255" s="4">
        <v>520531</v>
      </c>
      <c r="V255" s="4">
        <v>26.939</v>
      </c>
      <c r="W255" s="4">
        <v>173.8</v>
      </c>
      <c r="AA255" s="107">
        <v>1738</v>
      </c>
      <c r="AD255" s="4">
        <v>6.8152060873284253</v>
      </c>
      <c r="BZ255" s="4"/>
      <c r="CA255" t="s">
        <v>846</v>
      </c>
      <c r="CC255" s="7" t="s">
        <v>615</v>
      </c>
      <c r="CD255" s="7">
        <v>0.72932069705899438</v>
      </c>
      <c r="CE255" s="7" t="s">
        <v>618</v>
      </c>
      <c r="CF255" s="7">
        <v>0.23348788556452871</v>
      </c>
      <c r="CH255" s="7"/>
      <c r="CJ255" s="7"/>
      <c r="CK255" s="7">
        <f t="shared" si="4"/>
        <v>58</v>
      </c>
    </row>
    <row r="256" spans="1:90" hidden="1" x14ac:dyDescent="0.3">
      <c r="A256" s="43">
        <v>64</v>
      </c>
      <c r="B256" s="23" t="s">
        <v>1176</v>
      </c>
      <c r="C256" s="54"/>
      <c r="D256" s="54" t="s">
        <v>831</v>
      </c>
      <c r="E256" s="23" t="s">
        <v>605</v>
      </c>
      <c r="F256" s="54"/>
      <c r="G256" s="23" t="s">
        <v>1282</v>
      </c>
      <c r="H256" s="23" t="s">
        <v>880</v>
      </c>
      <c r="J256" s="54" t="s">
        <v>9</v>
      </c>
      <c r="K256" s="70">
        <v>1036.907216494845</v>
      </c>
      <c r="L256" s="24" t="s">
        <v>834</v>
      </c>
      <c r="M256" s="24" t="s">
        <v>615</v>
      </c>
      <c r="N256" s="7"/>
      <c r="U256" s="4">
        <v>4028618.556701032</v>
      </c>
      <c r="V256" s="4">
        <v>297.42473269420742</v>
      </c>
      <c r="W256" s="4">
        <v>997.51437163011929</v>
      </c>
      <c r="AD256" s="7"/>
      <c r="AE256" s="7"/>
      <c r="AF256" s="7"/>
      <c r="AG256" s="7"/>
      <c r="AH256" s="7"/>
      <c r="AI256" s="7"/>
      <c r="AJ256" s="7"/>
      <c r="AK256" s="7"/>
      <c r="BZ256" s="4"/>
      <c r="CA256" t="s">
        <v>859</v>
      </c>
      <c r="CC256" s="7" t="s">
        <v>615</v>
      </c>
      <c r="CD256" s="7">
        <v>0.67498585088210061</v>
      </c>
      <c r="CE256" s="7" t="s">
        <v>618</v>
      </c>
      <c r="CF256" s="7">
        <v>0.3082666498993053</v>
      </c>
      <c r="CH256" s="7"/>
      <c r="CJ256" s="7"/>
      <c r="CK256" s="7">
        <f t="shared" si="4"/>
        <v>60</v>
      </c>
      <c r="CL256" t="s">
        <v>1282</v>
      </c>
    </row>
    <row r="257" spans="1:89" hidden="1" x14ac:dyDescent="0.3">
      <c r="A257" s="43" t="s">
        <v>843</v>
      </c>
      <c r="B257" s="23" t="s">
        <v>913</v>
      </c>
      <c r="D257" s="23" t="s">
        <v>831</v>
      </c>
      <c r="E257" s="23" t="s">
        <v>605</v>
      </c>
      <c r="G257" s="53" t="s">
        <v>1283</v>
      </c>
      <c r="J257" s="23" t="s">
        <v>9</v>
      </c>
      <c r="K257" s="47">
        <v>140</v>
      </c>
      <c r="L257" s="24" t="s">
        <v>834</v>
      </c>
      <c r="M257" s="24" t="s">
        <v>615</v>
      </c>
      <c r="U257" s="4">
        <v>280000</v>
      </c>
      <c r="V257" s="4">
        <v>1.4</v>
      </c>
      <c r="AA257" s="107">
        <v>14000</v>
      </c>
      <c r="AD257" s="4">
        <v>25.428019101016311</v>
      </c>
      <c r="BZ257" s="4"/>
      <c r="CA257" t="s">
        <v>846</v>
      </c>
      <c r="CC257" s="7" t="s">
        <v>615</v>
      </c>
      <c r="CD257" s="7">
        <v>0.80175695543113723</v>
      </c>
      <c r="CF257" s="7"/>
      <c r="CH257" s="7"/>
      <c r="CJ257" s="7"/>
      <c r="CK257" s="7">
        <f t="shared" si="4"/>
        <v>59</v>
      </c>
    </row>
    <row r="258" spans="1:89" hidden="1" x14ac:dyDescent="0.3">
      <c r="A258" s="43" t="s">
        <v>932</v>
      </c>
      <c r="B258" s="23" t="s">
        <v>1284</v>
      </c>
      <c r="C258" s="54"/>
      <c r="D258" s="54" t="s">
        <v>831</v>
      </c>
      <c r="E258" s="23" t="s">
        <v>659</v>
      </c>
      <c r="F258" s="54"/>
      <c r="G258" s="23" t="s">
        <v>1285</v>
      </c>
      <c r="H258" s="23" t="s">
        <v>1286</v>
      </c>
      <c r="J258" s="54" t="s">
        <v>9</v>
      </c>
      <c r="K258" s="55">
        <v>10.8</v>
      </c>
      <c r="L258" s="24" t="s">
        <v>834</v>
      </c>
      <c r="M258" s="24" t="s">
        <v>636</v>
      </c>
      <c r="N258" s="7"/>
      <c r="U258" s="4">
        <v>113400</v>
      </c>
      <c r="V258" s="4">
        <v>0.64800000000000002</v>
      </c>
      <c r="W258" s="4">
        <v>7236.0000000000009</v>
      </c>
      <c r="AB258" s="4">
        <v>2462400</v>
      </c>
      <c r="AC258" s="4">
        <v>1501200</v>
      </c>
      <c r="AD258" s="7"/>
      <c r="AE258" s="7"/>
      <c r="AF258" s="7"/>
      <c r="AG258" s="7"/>
      <c r="AH258" s="7"/>
      <c r="AI258" s="7"/>
      <c r="AJ258" s="7"/>
      <c r="AK258" s="7"/>
      <c r="BZ258" s="4">
        <v>2000000</v>
      </c>
      <c r="CA258" t="s">
        <v>1040</v>
      </c>
      <c r="CC258" s="7" t="s">
        <v>636</v>
      </c>
      <c r="CD258" s="7">
        <v>0.38287252434542302</v>
      </c>
      <c r="CE258" s="7" t="s">
        <v>621</v>
      </c>
      <c r="CF258" s="7">
        <v>0.32956566141072657</v>
      </c>
      <c r="CG258" s="7" t="s">
        <v>639</v>
      </c>
      <c r="CH258" s="7">
        <v>0.2341975175139423</v>
      </c>
      <c r="CJ258" s="7"/>
      <c r="CK258" s="7">
        <f t="shared" si="4"/>
        <v>58</v>
      </c>
    </row>
    <row r="259" spans="1:89" hidden="1" x14ac:dyDescent="0.3">
      <c r="A259" s="43">
        <v>64</v>
      </c>
      <c r="B259" s="23" t="s">
        <v>1022</v>
      </c>
      <c r="C259" s="54"/>
      <c r="D259" s="54" t="s">
        <v>831</v>
      </c>
      <c r="E259" s="23" t="s">
        <v>617</v>
      </c>
      <c r="F259" s="54"/>
      <c r="G259" s="23" t="s">
        <v>1287</v>
      </c>
      <c r="J259" s="54" t="s">
        <v>9</v>
      </c>
      <c r="K259" s="55">
        <v>4.9250000000000007</v>
      </c>
      <c r="L259" s="24" t="s">
        <v>834</v>
      </c>
      <c r="M259" s="24" t="s">
        <v>618</v>
      </c>
      <c r="N259" s="7"/>
      <c r="U259" s="4">
        <v>48434.5</v>
      </c>
      <c r="V259" s="4">
        <v>9.8540500000000009</v>
      </c>
      <c r="W259" s="4">
        <v>24.914200000000001</v>
      </c>
      <c r="AD259" s="7"/>
      <c r="AE259" s="7"/>
      <c r="AF259" s="7"/>
      <c r="AG259" s="7"/>
      <c r="AH259" s="7"/>
      <c r="AI259" s="7"/>
      <c r="AJ259" s="7"/>
      <c r="AK259" s="7"/>
      <c r="BZ259" s="4"/>
      <c r="CA259" t="s">
        <v>859</v>
      </c>
      <c r="CC259" s="7" t="s">
        <v>618</v>
      </c>
      <c r="CD259" s="7">
        <v>0.54480472787355372</v>
      </c>
      <c r="CE259" s="7" t="s">
        <v>615</v>
      </c>
      <c r="CF259" s="7">
        <v>0.43288245558792271</v>
      </c>
      <c r="CH259" s="7"/>
      <c r="CJ259" s="7"/>
      <c r="CK259" s="7">
        <f t="shared" si="4"/>
        <v>60</v>
      </c>
    </row>
    <row r="260" spans="1:89" hidden="1" x14ac:dyDescent="0.3">
      <c r="A260" s="43">
        <v>64</v>
      </c>
      <c r="B260" s="23" t="s">
        <v>1022</v>
      </c>
      <c r="C260" s="54"/>
      <c r="D260" s="54" t="s">
        <v>831</v>
      </c>
      <c r="E260" s="23" t="s">
        <v>617</v>
      </c>
      <c r="F260" s="54"/>
      <c r="G260" s="23" t="s">
        <v>1288</v>
      </c>
      <c r="J260" s="54" t="s">
        <v>9</v>
      </c>
      <c r="K260" s="55">
        <v>0.51500000000000001</v>
      </c>
      <c r="L260" s="24" t="s">
        <v>834</v>
      </c>
      <c r="M260" s="24" t="s">
        <v>618</v>
      </c>
      <c r="N260" s="7"/>
      <c r="U260" s="4">
        <v>875.5</v>
      </c>
      <c r="V260" s="4">
        <v>0.67980000000000007</v>
      </c>
      <c r="W260" s="4">
        <v>1.59135</v>
      </c>
      <c r="AD260" s="7"/>
      <c r="AE260" s="7"/>
      <c r="AF260" s="7"/>
      <c r="AG260" s="7"/>
      <c r="AH260" s="7"/>
      <c r="AI260" s="7"/>
      <c r="AJ260" s="7"/>
      <c r="AK260" s="7"/>
      <c r="BZ260" s="4"/>
      <c r="CA260" t="s">
        <v>859</v>
      </c>
      <c r="CC260" s="7" t="s">
        <v>618</v>
      </c>
      <c r="CD260" s="7">
        <v>0.80249621770733948</v>
      </c>
      <c r="CF260" s="7"/>
      <c r="CH260" s="7"/>
      <c r="CJ260" s="7"/>
      <c r="CK260" s="7">
        <f t="shared" si="4"/>
        <v>60</v>
      </c>
    </row>
    <row r="261" spans="1:89" hidden="1" x14ac:dyDescent="0.3">
      <c r="A261" s="43">
        <v>64</v>
      </c>
      <c r="B261" s="23" t="s">
        <v>1022</v>
      </c>
      <c r="C261" s="54"/>
      <c r="D261" s="54" t="s">
        <v>831</v>
      </c>
      <c r="E261" s="23" t="s">
        <v>617</v>
      </c>
      <c r="F261" s="54"/>
      <c r="G261" s="23" t="s">
        <v>1289</v>
      </c>
      <c r="J261" s="54" t="s">
        <v>9</v>
      </c>
      <c r="K261" s="55">
        <v>127.8</v>
      </c>
      <c r="L261" s="24" t="s">
        <v>834</v>
      </c>
      <c r="M261" s="24" t="s">
        <v>615</v>
      </c>
      <c r="N261" s="7"/>
      <c r="U261" s="4">
        <v>396180</v>
      </c>
      <c r="AD261" s="7"/>
      <c r="AE261" s="7"/>
      <c r="AF261" s="7"/>
      <c r="AG261" s="7"/>
      <c r="AH261" s="7"/>
      <c r="AI261" s="7"/>
      <c r="AJ261" s="7"/>
      <c r="AK261" s="7"/>
      <c r="BZ261" s="4"/>
      <c r="CA261" t="s">
        <v>856</v>
      </c>
      <c r="CC261" s="7" t="s">
        <v>615</v>
      </c>
      <c r="CD261" s="7">
        <v>1</v>
      </c>
      <c r="CF261" s="7"/>
      <c r="CH261" s="7"/>
      <c r="CJ261" s="7"/>
      <c r="CK261" s="7">
        <f t="shared" si="4"/>
        <v>62</v>
      </c>
    </row>
    <row r="262" spans="1:89" hidden="1" x14ac:dyDescent="0.3">
      <c r="A262" s="43">
        <v>64</v>
      </c>
      <c r="B262" s="23" t="s">
        <v>1022</v>
      </c>
      <c r="C262" s="54"/>
      <c r="D262" s="54" t="s">
        <v>831</v>
      </c>
      <c r="E262" s="23" t="s">
        <v>617</v>
      </c>
      <c r="F262" s="54"/>
      <c r="G262" s="23" t="s">
        <v>1290</v>
      </c>
      <c r="J262" s="54" t="s">
        <v>9</v>
      </c>
      <c r="K262" s="55">
        <v>8.1999999999999993</v>
      </c>
      <c r="L262" s="24" t="s">
        <v>834</v>
      </c>
      <c r="M262" s="24" t="s">
        <v>615</v>
      </c>
      <c r="N262" s="7"/>
      <c r="U262" s="4">
        <v>41000</v>
      </c>
      <c r="AD262" s="7"/>
      <c r="AE262" s="7"/>
      <c r="AF262" s="7"/>
      <c r="AG262" s="7"/>
      <c r="AH262" s="7"/>
      <c r="AI262" s="7"/>
      <c r="AJ262" s="7"/>
      <c r="AK262" s="7"/>
      <c r="BZ262" s="4"/>
      <c r="CA262" t="s">
        <v>856</v>
      </c>
      <c r="CC262" s="7" t="s">
        <v>615</v>
      </c>
      <c r="CD262" s="7">
        <v>1</v>
      </c>
      <c r="CF262" s="7"/>
      <c r="CH262" s="7"/>
      <c r="CJ262" s="7"/>
      <c r="CK262" s="7">
        <f t="shared" si="4"/>
        <v>62</v>
      </c>
    </row>
    <row r="263" spans="1:89" hidden="1" x14ac:dyDescent="0.3">
      <c r="A263" s="43">
        <v>64</v>
      </c>
      <c r="B263" s="23" t="s">
        <v>1022</v>
      </c>
      <c r="C263" s="54"/>
      <c r="D263" s="54" t="s">
        <v>831</v>
      </c>
      <c r="E263" s="23" t="s">
        <v>617</v>
      </c>
      <c r="F263" s="54"/>
      <c r="G263" s="23" t="s">
        <v>1291</v>
      </c>
      <c r="J263" s="54" t="s">
        <v>9</v>
      </c>
      <c r="K263" s="55">
        <v>1.405</v>
      </c>
      <c r="L263" s="24" t="s">
        <v>834</v>
      </c>
      <c r="M263" s="24" t="s">
        <v>615</v>
      </c>
      <c r="N263" s="7"/>
      <c r="U263" s="4">
        <v>29940.500000000011</v>
      </c>
      <c r="V263" s="4">
        <v>0.51150000000000007</v>
      </c>
      <c r="AC263" s="4">
        <v>12557</v>
      </c>
      <c r="AD263" s="7"/>
      <c r="AE263" s="7"/>
      <c r="AF263" s="7"/>
      <c r="AG263" s="7"/>
      <c r="AH263" s="7"/>
      <c r="AI263" s="7"/>
      <c r="AJ263" s="7"/>
      <c r="AK263" s="7"/>
      <c r="BZ263" s="4"/>
      <c r="CA263" t="s">
        <v>968</v>
      </c>
      <c r="CC263" s="7" t="s">
        <v>615</v>
      </c>
      <c r="CD263" s="7">
        <v>0.80023447877392784</v>
      </c>
      <c r="CF263" s="7"/>
      <c r="CH263" s="7"/>
      <c r="CJ263" s="7"/>
      <c r="CK263" s="7">
        <f t="shared" si="4"/>
        <v>60</v>
      </c>
    </row>
    <row r="264" spans="1:89" hidden="1" x14ac:dyDescent="0.3">
      <c r="A264" s="24" t="s">
        <v>1292</v>
      </c>
      <c r="B264" s="23" t="s">
        <v>1058</v>
      </c>
      <c r="C264" s="23" t="s">
        <v>1058</v>
      </c>
      <c r="D264" s="23" t="s">
        <v>831</v>
      </c>
      <c r="E264" s="23" t="s">
        <v>752</v>
      </c>
      <c r="F264" s="24"/>
      <c r="G264" s="23" t="s">
        <v>1293</v>
      </c>
      <c r="J264" s="54" t="s">
        <v>8</v>
      </c>
      <c r="K264" s="47">
        <v>1785.714285714286</v>
      </c>
      <c r="L264" s="57" t="s">
        <v>834</v>
      </c>
      <c r="M264" s="24" t="s">
        <v>729</v>
      </c>
      <c r="N264" s="7"/>
      <c r="O264" s="7"/>
      <c r="R264" s="4">
        <v>3319642.8571428582</v>
      </c>
      <c r="X264" s="7"/>
      <c r="BD264" s="4">
        <v>21316758.747697979</v>
      </c>
      <c r="BE264" s="4">
        <v>42747594.296508439</v>
      </c>
      <c r="BF264" s="4">
        <v>4221206.1875856668</v>
      </c>
      <c r="BG264" s="4">
        <v>14231954.35092725</v>
      </c>
      <c r="BH264" s="4">
        <v>1034767.6419965581</v>
      </c>
      <c r="BI264" s="4">
        <v>155448.9656740168</v>
      </c>
      <c r="BJ264" s="4">
        <v>607284.7682119204</v>
      </c>
      <c r="BR264" s="4">
        <v>338591.67404782987</v>
      </c>
      <c r="BY264" s="64">
        <v>0.51</v>
      </c>
      <c r="BZ264" s="4">
        <v>12000000</v>
      </c>
      <c r="CA264" s="71" t="s">
        <v>1294</v>
      </c>
      <c r="CC264" s="7" t="s">
        <v>729</v>
      </c>
      <c r="CD264" s="7">
        <v>0.32444077570667729</v>
      </c>
      <c r="CE264" s="7" t="s">
        <v>723</v>
      </c>
      <c r="CF264" s="7">
        <v>0.28999485654753948</v>
      </c>
      <c r="CH264" s="7"/>
      <c r="CJ264" s="7"/>
      <c r="CK264" s="7">
        <f t="shared" si="4"/>
        <v>54</v>
      </c>
    </row>
    <row r="265" spans="1:89" hidden="1" x14ac:dyDescent="0.3">
      <c r="A265" s="43" t="s">
        <v>1102</v>
      </c>
      <c r="B265" s="23" t="s">
        <v>913</v>
      </c>
      <c r="C265" s="23" t="s">
        <v>1103</v>
      </c>
      <c r="D265" s="23" t="s">
        <v>831</v>
      </c>
      <c r="E265" s="23" t="s">
        <v>752</v>
      </c>
      <c r="G265" s="23" t="s">
        <v>1295</v>
      </c>
      <c r="H265" s="23" t="s">
        <v>930</v>
      </c>
      <c r="J265" s="54" t="s">
        <v>8</v>
      </c>
      <c r="K265" s="47">
        <v>16.327868852459019</v>
      </c>
      <c r="L265" s="57" t="s">
        <v>834</v>
      </c>
      <c r="M265" s="24" t="s">
        <v>729</v>
      </c>
      <c r="N265" s="7"/>
      <c r="O265" s="7"/>
      <c r="X265" s="7"/>
      <c r="AL265" s="61"/>
      <c r="BD265" s="4">
        <v>112240.4182963818</v>
      </c>
      <c r="BE265" s="4">
        <v>186100.63855326289</v>
      </c>
      <c r="BF265" s="4">
        <v>20266.563055238959</v>
      </c>
      <c r="BG265" s="4">
        <v>76394.815961354412</v>
      </c>
      <c r="BH265" s="4">
        <v>12382.78320570373</v>
      </c>
      <c r="BI265" s="4">
        <v>2702.8772713005278</v>
      </c>
      <c r="BJ265" s="4">
        <v>6548.476576367043</v>
      </c>
      <c r="BK265" s="4">
        <v>469.56738457704222</v>
      </c>
      <c r="BL265" s="4">
        <v>1764.5309797663949</v>
      </c>
      <c r="BM265" s="4">
        <v>160.7129122881866</v>
      </c>
      <c r="BN265" s="4">
        <v>322.00306827975902</v>
      </c>
      <c r="BP265" s="4">
        <v>161.6792109167622</v>
      </c>
      <c r="BR265" s="4">
        <v>5073.8536548628099</v>
      </c>
      <c r="BY265" s="7"/>
      <c r="BZ265" s="4">
        <v>332000</v>
      </c>
      <c r="CA265" t="s">
        <v>1105</v>
      </c>
      <c r="CC265" s="7" t="s">
        <v>729</v>
      </c>
      <c r="CD265" s="7">
        <v>0.28517886797693998</v>
      </c>
      <c r="CE265" s="7" t="s">
        <v>723</v>
      </c>
      <c r="CF265" s="7">
        <v>0.20673263597410879</v>
      </c>
      <c r="CH265" s="7"/>
      <c r="CJ265" s="7"/>
      <c r="CK265" s="7">
        <f t="shared" si="4"/>
        <v>50</v>
      </c>
    </row>
    <row r="266" spans="1:89" hidden="1" x14ac:dyDescent="0.3">
      <c r="A266" s="43">
        <v>64</v>
      </c>
      <c r="B266" s="23" t="s">
        <v>913</v>
      </c>
      <c r="C266" s="54"/>
      <c r="D266" s="54" t="s">
        <v>831</v>
      </c>
      <c r="E266" s="23" t="s">
        <v>605</v>
      </c>
      <c r="F266" s="54"/>
      <c r="G266" s="23" t="s">
        <v>1296</v>
      </c>
      <c r="J266" s="54" t="s">
        <v>9</v>
      </c>
      <c r="K266" s="55">
        <v>453.6</v>
      </c>
      <c r="L266" s="24" t="s">
        <v>834</v>
      </c>
      <c r="M266" s="24" t="s">
        <v>615</v>
      </c>
      <c r="N266" s="7"/>
      <c r="U266" s="4">
        <v>1814400</v>
      </c>
      <c r="AD266" s="7"/>
      <c r="AE266" s="7"/>
      <c r="AF266" s="7"/>
      <c r="AG266" s="7"/>
      <c r="AH266" s="7"/>
      <c r="AI266" s="7"/>
      <c r="AJ266" s="7"/>
      <c r="AK266" s="7"/>
      <c r="BZ266" s="4"/>
      <c r="CA266" t="s">
        <v>856</v>
      </c>
      <c r="CC266" s="7" t="s">
        <v>615</v>
      </c>
      <c r="CD266" s="7">
        <v>1</v>
      </c>
      <c r="CF266" s="7"/>
      <c r="CH266" s="7"/>
      <c r="CJ266" s="7"/>
      <c r="CK266" s="7">
        <f t="shared" si="4"/>
        <v>62</v>
      </c>
    </row>
    <row r="267" spans="1:89" hidden="1" x14ac:dyDescent="0.3">
      <c r="A267" s="43">
        <v>64</v>
      </c>
      <c r="B267" s="23" t="s">
        <v>888</v>
      </c>
      <c r="C267" s="54"/>
      <c r="D267" s="54" t="s">
        <v>831</v>
      </c>
      <c r="E267" s="23" t="s">
        <v>659</v>
      </c>
      <c r="F267" s="54"/>
      <c r="G267" s="23" t="s">
        <v>1297</v>
      </c>
      <c r="J267" s="54" t="s">
        <v>9</v>
      </c>
      <c r="K267" s="55">
        <v>1.5</v>
      </c>
      <c r="L267" s="24" t="s">
        <v>834</v>
      </c>
      <c r="M267" s="24" t="s">
        <v>615</v>
      </c>
      <c r="N267" s="7"/>
      <c r="U267" s="4">
        <v>19500</v>
      </c>
      <c r="V267" s="4">
        <v>0.24</v>
      </c>
      <c r="AC267" s="4">
        <v>30000</v>
      </c>
      <c r="AD267" s="7"/>
      <c r="AE267" s="7"/>
      <c r="AF267" s="7"/>
      <c r="AG267" s="7"/>
      <c r="AH267" s="7"/>
      <c r="AI267" s="7"/>
      <c r="AJ267" s="7"/>
      <c r="AK267" s="7"/>
      <c r="BZ267" s="4"/>
      <c r="CA267" t="s">
        <v>968</v>
      </c>
      <c r="CC267" s="7" t="s">
        <v>615</v>
      </c>
      <c r="CD267" s="7">
        <v>0.62336728790083629</v>
      </c>
      <c r="CE267" s="7" t="s">
        <v>639</v>
      </c>
      <c r="CF267" s="7">
        <v>0.32917229167031919</v>
      </c>
      <c r="CH267" s="7"/>
      <c r="CJ267" s="7"/>
      <c r="CK267" s="7">
        <f t="shared" si="4"/>
        <v>60</v>
      </c>
    </row>
    <row r="268" spans="1:89" hidden="1" x14ac:dyDescent="0.3">
      <c r="A268" s="43">
        <v>64</v>
      </c>
      <c r="B268" s="23" t="s">
        <v>913</v>
      </c>
      <c r="C268" s="54"/>
      <c r="D268" s="54" t="s">
        <v>831</v>
      </c>
      <c r="E268" s="23" t="s">
        <v>605</v>
      </c>
      <c r="F268" s="54"/>
      <c r="G268" s="23" t="s">
        <v>1298</v>
      </c>
      <c r="J268" s="54" t="s">
        <v>9</v>
      </c>
      <c r="K268" s="55">
        <v>49.896000000000001</v>
      </c>
      <c r="L268" s="24" t="s">
        <v>834</v>
      </c>
      <c r="M268" s="24" t="s">
        <v>615</v>
      </c>
      <c r="N268" s="7"/>
      <c r="U268" s="4">
        <v>249480.00000000009</v>
      </c>
      <c r="AD268" s="7"/>
      <c r="AE268" s="7"/>
      <c r="AF268" s="7"/>
      <c r="AG268" s="7"/>
      <c r="AH268" s="7"/>
      <c r="AI268" s="7"/>
      <c r="AJ268" s="7"/>
      <c r="AK268" s="7"/>
      <c r="BZ268" s="4"/>
      <c r="CA268" t="s">
        <v>856</v>
      </c>
      <c r="CC268" s="7" t="s">
        <v>615</v>
      </c>
      <c r="CD268" s="7">
        <v>1</v>
      </c>
      <c r="CF268" s="7"/>
      <c r="CH268" s="7"/>
      <c r="CJ268" s="7"/>
      <c r="CK268" s="7">
        <f t="shared" si="4"/>
        <v>62</v>
      </c>
    </row>
    <row r="269" spans="1:89" hidden="1" x14ac:dyDescent="0.3">
      <c r="A269" s="43">
        <v>137</v>
      </c>
      <c r="B269" s="23" t="s">
        <v>886</v>
      </c>
      <c r="D269" s="23" t="s">
        <v>831</v>
      </c>
      <c r="E269" s="23" t="s">
        <v>595</v>
      </c>
      <c r="G269" s="23" t="s">
        <v>1299</v>
      </c>
      <c r="H269" s="23" t="s">
        <v>944</v>
      </c>
      <c r="J269" s="23" t="s">
        <v>9</v>
      </c>
      <c r="K269" s="47">
        <v>390</v>
      </c>
      <c r="L269" s="24" t="s">
        <v>834</v>
      </c>
      <c r="M269" s="24" t="s">
        <v>780</v>
      </c>
      <c r="BX269" s="4">
        <v>25530608.155918941</v>
      </c>
      <c r="BZ269" s="4"/>
      <c r="CA269" t="s">
        <v>1042</v>
      </c>
      <c r="CK269" s="7">
        <f t="shared" si="4"/>
        <v>62</v>
      </c>
    </row>
    <row r="270" spans="1:89" x14ac:dyDescent="0.3">
      <c r="A270" s="43">
        <v>64</v>
      </c>
      <c r="B270" s="23" t="s">
        <v>860</v>
      </c>
      <c r="C270" s="54"/>
      <c r="D270" s="54" t="s">
        <v>831</v>
      </c>
      <c r="E270" s="23" t="s">
        <v>659</v>
      </c>
      <c r="F270" s="54"/>
      <c r="G270" s="23" t="s">
        <v>1300</v>
      </c>
      <c r="J270" s="54" t="s">
        <v>9</v>
      </c>
      <c r="K270" s="55">
        <v>0.2</v>
      </c>
      <c r="L270" s="24" t="s">
        <v>834</v>
      </c>
      <c r="M270" s="24" t="s">
        <v>615</v>
      </c>
      <c r="N270" s="7"/>
      <c r="U270" s="4">
        <v>3000</v>
      </c>
      <c r="V270" s="4">
        <v>0.13800000000000001</v>
      </c>
      <c r="AD270" s="7"/>
      <c r="AE270" s="7"/>
      <c r="AF270" s="7"/>
      <c r="AG270" s="7"/>
      <c r="AH270" s="7"/>
      <c r="AI270" s="7"/>
      <c r="AJ270" s="7"/>
      <c r="AK270" s="7"/>
      <c r="BZ270" s="4"/>
      <c r="CA270" t="s">
        <v>902</v>
      </c>
      <c r="CC270" s="7" t="s">
        <v>615</v>
      </c>
      <c r="CD270" s="7">
        <v>0.77847869323741115</v>
      </c>
      <c r="CE270" s="7" t="s">
        <v>618</v>
      </c>
      <c r="CF270" s="7">
        <v>0.22152130676258891</v>
      </c>
      <c r="CH270" s="7"/>
      <c r="CJ270" s="7"/>
      <c r="CK270" s="7">
        <f t="shared" si="4"/>
        <v>61</v>
      </c>
    </row>
    <row r="271" spans="1:89" hidden="1" x14ac:dyDescent="0.3">
      <c r="A271" s="43">
        <v>122</v>
      </c>
      <c r="B271" s="23" t="s">
        <v>863</v>
      </c>
      <c r="C271" s="23" t="s">
        <v>863</v>
      </c>
      <c r="D271" s="23" t="s">
        <v>831</v>
      </c>
      <c r="E271" s="23" t="s">
        <v>647</v>
      </c>
      <c r="G271" s="23" t="s">
        <v>1301</v>
      </c>
      <c r="H271" s="23" t="s">
        <v>880</v>
      </c>
      <c r="I271" s="54"/>
      <c r="J271" s="54" t="s">
        <v>9</v>
      </c>
      <c r="K271" s="47">
        <v>95.95</v>
      </c>
      <c r="L271" s="24" t="s">
        <v>834</v>
      </c>
      <c r="M271" s="24" t="s">
        <v>669</v>
      </c>
      <c r="N271" s="7"/>
      <c r="X271" s="7"/>
      <c r="AH271" s="7"/>
      <c r="AI271" s="7"/>
      <c r="AM271" s="4">
        <v>61483950.000000007</v>
      </c>
      <c r="BS271" s="7"/>
      <c r="BT271" s="7"/>
      <c r="BU271" s="7"/>
      <c r="BV271" s="7"/>
      <c r="BW271" s="7"/>
      <c r="BX271" s="7"/>
      <c r="BY271" s="7"/>
      <c r="BZ271" s="4"/>
      <c r="CA271" t="s">
        <v>1302</v>
      </c>
      <c r="CK271" s="7">
        <f t="shared" si="4"/>
        <v>62</v>
      </c>
    </row>
    <row r="272" spans="1:89" hidden="1" x14ac:dyDescent="0.3">
      <c r="A272" s="43">
        <v>64</v>
      </c>
      <c r="B272" s="23" t="s">
        <v>1058</v>
      </c>
      <c r="C272" s="54"/>
      <c r="D272" s="54" t="s">
        <v>831</v>
      </c>
      <c r="E272" s="23" t="s">
        <v>665</v>
      </c>
      <c r="F272" s="54"/>
      <c r="G272" s="23" t="s">
        <v>1303</v>
      </c>
      <c r="J272" s="54" t="s">
        <v>9</v>
      </c>
      <c r="K272" s="55">
        <v>125</v>
      </c>
      <c r="L272" s="24" t="s">
        <v>834</v>
      </c>
      <c r="M272" s="24" t="s">
        <v>618</v>
      </c>
      <c r="N272" s="7"/>
      <c r="U272" s="4">
        <v>650000</v>
      </c>
      <c r="V272" s="4">
        <v>302.5</v>
      </c>
      <c r="W272" s="4">
        <v>4856.25</v>
      </c>
      <c r="AB272" s="4">
        <v>1550000</v>
      </c>
      <c r="AC272" s="4">
        <v>662500</v>
      </c>
      <c r="AD272" s="7"/>
      <c r="AE272" s="7"/>
      <c r="AF272" s="7"/>
      <c r="AG272" s="7"/>
      <c r="AH272" s="7"/>
      <c r="AI272" s="7"/>
      <c r="AJ272" s="7"/>
      <c r="AK272" s="7"/>
      <c r="AM272" s="4">
        <v>31875000</v>
      </c>
      <c r="BZ272" s="4"/>
      <c r="CA272" t="s">
        <v>1304</v>
      </c>
      <c r="CC272" s="7" t="s">
        <v>618</v>
      </c>
      <c r="CD272" s="7">
        <v>0.44764468644614658</v>
      </c>
      <c r="CF272" s="7"/>
      <c r="CH272" s="7"/>
      <c r="CJ272" s="7"/>
      <c r="CK272" s="7">
        <f t="shared" si="4"/>
        <v>57</v>
      </c>
    </row>
    <row r="273" spans="1:90" hidden="1" x14ac:dyDescent="0.3">
      <c r="A273" s="43">
        <v>64</v>
      </c>
      <c r="B273" s="23" t="s">
        <v>1025</v>
      </c>
      <c r="C273" s="54"/>
      <c r="D273" s="54" t="s">
        <v>831</v>
      </c>
      <c r="E273" s="23" t="s">
        <v>659</v>
      </c>
      <c r="F273" s="54"/>
      <c r="G273" s="23" t="s">
        <v>1305</v>
      </c>
      <c r="J273" s="54" t="s">
        <v>9</v>
      </c>
      <c r="K273" s="55">
        <v>3.8</v>
      </c>
      <c r="L273" s="24" t="s">
        <v>834</v>
      </c>
      <c r="M273" s="24" t="s">
        <v>639</v>
      </c>
      <c r="N273" s="7"/>
      <c r="U273" s="4">
        <v>15200</v>
      </c>
      <c r="V273" s="4">
        <v>0.76</v>
      </c>
      <c r="W273" s="4">
        <v>129.19999999999999</v>
      </c>
      <c r="AB273" s="4">
        <v>38000</v>
      </c>
      <c r="AC273" s="4">
        <v>117800</v>
      </c>
      <c r="AD273" s="7"/>
      <c r="AE273" s="7"/>
      <c r="AF273" s="7"/>
      <c r="AG273" s="7"/>
      <c r="AH273" s="7"/>
      <c r="AI273" s="7"/>
      <c r="AJ273" s="7"/>
      <c r="AK273" s="7"/>
      <c r="BZ273" s="4"/>
      <c r="CA273" t="s">
        <v>842</v>
      </c>
      <c r="CC273" s="7" t="s">
        <v>639</v>
      </c>
      <c r="CD273" s="7">
        <v>0.46862387906480529</v>
      </c>
      <c r="CF273" s="7"/>
      <c r="CH273" s="7"/>
      <c r="CJ273" s="7"/>
      <c r="CK273" s="7">
        <f t="shared" si="4"/>
        <v>58</v>
      </c>
    </row>
    <row r="274" spans="1:90" x14ac:dyDescent="0.3">
      <c r="A274" s="43" t="s">
        <v>932</v>
      </c>
      <c r="B274" s="23" t="s">
        <v>860</v>
      </c>
      <c r="C274" s="54"/>
      <c r="D274" s="54" t="s">
        <v>831</v>
      </c>
      <c r="E274" s="23" t="s">
        <v>605</v>
      </c>
      <c r="F274" s="54"/>
      <c r="G274" s="23" t="s">
        <v>1306</v>
      </c>
      <c r="J274" s="54" t="s">
        <v>9</v>
      </c>
      <c r="K274" s="55">
        <v>357</v>
      </c>
      <c r="L274" s="24" t="s">
        <v>834</v>
      </c>
      <c r="M274" s="24" t="s">
        <v>615</v>
      </c>
      <c r="N274" s="7"/>
      <c r="U274" s="4">
        <v>1433700</v>
      </c>
      <c r="V274" s="4">
        <v>60.260000000000012</v>
      </c>
      <c r="AD274" s="7"/>
      <c r="AE274" s="7"/>
      <c r="AF274" s="7"/>
      <c r="AG274" s="7"/>
      <c r="AH274" s="7"/>
      <c r="AI274" s="7"/>
      <c r="AJ274" s="7"/>
      <c r="AK274" s="7"/>
      <c r="BZ274" s="4">
        <v>16500000</v>
      </c>
      <c r="CA274" t="s">
        <v>1032</v>
      </c>
      <c r="CC274" s="7" t="s">
        <v>615</v>
      </c>
      <c r="CD274" s="7">
        <v>0.79364761226454383</v>
      </c>
      <c r="CE274" s="7" t="s">
        <v>618</v>
      </c>
      <c r="CF274" s="7">
        <v>0.20635238773545631</v>
      </c>
      <c r="CH274" s="7"/>
      <c r="CJ274" s="7"/>
      <c r="CK274" s="7">
        <f t="shared" si="4"/>
        <v>61</v>
      </c>
    </row>
    <row r="275" spans="1:90" x14ac:dyDescent="0.3">
      <c r="A275" s="43">
        <v>58</v>
      </c>
      <c r="B275" s="23" t="s">
        <v>860</v>
      </c>
      <c r="C275" s="54"/>
      <c r="D275" s="23" t="s">
        <v>831</v>
      </c>
      <c r="E275" s="23" t="s">
        <v>605</v>
      </c>
      <c r="G275" s="23" t="s">
        <v>1307</v>
      </c>
      <c r="I275" s="54"/>
      <c r="J275" s="54" t="s">
        <v>9</v>
      </c>
      <c r="K275" s="47">
        <v>120.5</v>
      </c>
      <c r="L275" s="24" t="s">
        <v>834</v>
      </c>
      <c r="M275" s="24" t="s">
        <v>633</v>
      </c>
      <c r="N275" s="7"/>
      <c r="AA275" s="107">
        <v>54225</v>
      </c>
      <c r="AD275" s="4">
        <v>74.692127124711931</v>
      </c>
      <c r="AH275" s="7"/>
      <c r="AI275" s="7"/>
      <c r="BY275" s="7"/>
      <c r="BZ275" s="4"/>
      <c r="CA275" t="s">
        <v>846</v>
      </c>
      <c r="CC275" s="7" t="s">
        <v>633</v>
      </c>
      <c r="CD275" s="7">
        <v>0.85345811005442718</v>
      </c>
      <c r="CF275" s="7"/>
      <c r="CH275" s="7"/>
      <c r="CJ275" s="7"/>
      <c r="CK275" s="7">
        <f t="shared" si="4"/>
        <v>61</v>
      </c>
    </row>
    <row r="276" spans="1:90" hidden="1" x14ac:dyDescent="0.3">
      <c r="A276" s="43">
        <v>64</v>
      </c>
      <c r="B276" s="23" t="s">
        <v>1308</v>
      </c>
      <c r="C276" s="54"/>
      <c r="D276" s="54" t="s">
        <v>831</v>
      </c>
      <c r="E276" s="23" t="s">
        <v>605</v>
      </c>
      <c r="F276" s="54"/>
      <c r="G276" s="23" t="s">
        <v>1309</v>
      </c>
      <c r="J276" s="54" t="s">
        <v>9</v>
      </c>
      <c r="K276" s="55">
        <v>13.177</v>
      </c>
      <c r="L276" s="24" t="s">
        <v>834</v>
      </c>
      <c r="M276" s="24" t="s">
        <v>615</v>
      </c>
      <c r="N276" s="7"/>
      <c r="U276" s="4">
        <v>46119.499999999993</v>
      </c>
      <c r="V276" s="4">
        <v>2.2400899999999999</v>
      </c>
      <c r="AD276" s="7"/>
      <c r="AE276" s="7"/>
      <c r="AF276" s="7"/>
      <c r="AG276" s="7"/>
      <c r="AH276" s="7"/>
      <c r="AI276" s="7"/>
      <c r="AJ276" s="7"/>
      <c r="AK276" s="7"/>
      <c r="BZ276" s="4"/>
      <c r="CA276" t="s">
        <v>902</v>
      </c>
      <c r="CC276" s="7" t="s">
        <v>615</v>
      </c>
      <c r="CD276" s="7">
        <v>0.76895656670632939</v>
      </c>
      <c r="CE276" s="7" t="s">
        <v>618</v>
      </c>
      <c r="CF276" s="7">
        <v>0.2310434332936705</v>
      </c>
      <c r="CH276" s="7"/>
      <c r="CJ276" s="7"/>
      <c r="CK276" s="7">
        <f t="shared" si="4"/>
        <v>61</v>
      </c>
    </row>
    <row r="277" spans="1:90" hidden="1" x14ac:dyDescent="0.3">
      <c r="A277" s="43">
        <v>64</v>
      </c>
      <c r="B277" s="23" t="s">
        <v>1025</v>
      </c>
      <c r="C277" s="54"/>
      <c r="D277" s="54" t="s">
        <v>831</v>
      </c>
      <c r="E277" s="23" t="s">
        <v>605</v>
      </c>
      <c r="F277" s="54"/>
      <c r="G277" s="23" t="s">
        <v>1310</v>
      </c>
      <c r="J277" s="54" t="s">
        <v>9</v>
      </c>
      <c r="K277" s="55">
        <v>62</v>
      </c>
      <c r="L277" s="24" t="s">
        <v>834</v>
      </c>
      <c r="M277" s="24" t="s">
        <v>615</v>
      </c>
      <c r="N277" s="7"/>
      <c r="U277" s="4">
        <v>186000</v>
      </c>
      <c r="W277" s="4">
        <v>80.600000000000009</v>
      </c>
      <c r="AA277" s="107">
        <v>7440</v>
      </c>
      <c r="AD277" s="7"/>
      <c r="AE277" s="7"/>
      <c r="AF277" s="7"/>
      <c r="AG277" s="7"/>
      <c r="AH277" s="7"/>
      <c r="AI277" s="7"/>
      <c r="AJ277" s="7"/>
      <c r="AK277" s="7"/>
      <c r="BZ277" s="4"/>
      <c r="CA277" t="s">
        <v>1311</v>
      </c>
      <c r="CC277" s="7" t="s">
        <v>615</v>
      </c>
      <c r="CD277" s="7">
        <v>0.84421125602146796</v>
      </c>
      <c r="CF277" s="7"/>
      <c r="CH277" s="7"/>
      <c r="CJ277" s="7"/>
      <c r="CK277" s="7">
        <f t="shared" si="4"/>
        <v>60</v>
      </c>
    </row>
    <row r="278" spans="1:90" hidden="1" x14ac:dyDescent="0.3">
      <c r="A278" s="43">
        <v>58</v>
      </c>
      <c r="B278" s="23" t="s">
        <v>1025</v>
      </c>
      <c r="C278" s="54"/>
      <c r="D278" s="23" t="s">
        <v>831</v>
      </c>
      <c r="E278" s="23" t="s">
        <v>623</v>
      </c>
      <c r="G278" s="23" t="s">
        <v>1312</v>
      </c>
      <c r="H278" s="23" t="s">
        <v>930</v>
      </c>
      <c r="I278" s="54"/>
      <c r="J278" s="54" t="s">
        <v>9</v>
      </c>
      <c r="K278" s="47">
        <v>1.9310510000000001</v>
      </c>
      <c r="L278" s="24" t="s">
        <v>834</v>
      </c>
      <c r="M278" s="24" t="s">
        <v>687</v>
      </c>
      <c r="N278" s="7"/>
      <c r="AA278" s="107">
        <v>3862.1019999999999</v>
      </c>
      <c r="AD278" s="4">
        <v>5.5279888297126432</v>
      </c>
      <c r="AH278" s="7"/>
      <c r="AI278" s="7"/>
      <c r="AS278" s="4">
        <v>4115.5951653944021</v>
      </c>
      <c r="BY278" s="7"/>
      <c r="BZ278" s="4"/>
      <c r="CA278" t="s">
        <v>846</v>
      </c>
      <c r="CC278" s="7" t="s">
        <v>687</v>
      </c>
      <c r="CD278" s="7">
        <v>0.73249297421471715</v>
      </c>
      <c r="CE278" s="7" t="s">
        <v>633</v>
      </c>
      <c r="CF278" s="7">
        <v>0.2270044930194926</v>
      </c>
      <c r="CH278" s="7"/>
      <c r="CJ278" s="7"/>
      <c r="CK278" s="7">
        <f t="shared" si="4"/>
        <v>60</v>
      </c>
    </row>
    <row r="279" spans="1:90" hidden="1" x14ac:dyDescent="0.3">
      <c r="A279" s="43">
        <v>64</v>
      </c>
      <c r="B279" s="23" t="s">
        <v>1025</v>
      </c>
      <c r="C279" s="54"/>
      <c r="D279" s="54" t="s">
        <v>831</v>
      </c>
      <c r="E279" s="23" t="s">
        <v>605</v>
      </c>
      <c r="F279" s="54"/>
      <c r="G279" s="23" t="s">
        <v>1313</v>
      </c>
      <c r="J279" s="54" t="s">
        <v>9</v>
      </c>
      <c r="K279" s="55">
        <v>20</v>
      </c>
      <c r="L279" s="24" t="s">
        <v>834</v>
      </c>
      <c r="M279" s="24" t="s">
        <v>615</v>
      </c>
      <c r="N279" s="7"/>
      <c r="U279" s="4">
        <v>60000</v>
      </c>
      <c r="AD279" s="7"/>
      <c r="AE279" s="7"/>
      <c r="AF279" s="7"/>
      <c r="AG279" s="7"/>
      <c r="AH279" s="7"/>
      <c r="AI279" s="7"/>
      <c r="AJ279" s="7"/>
      <c r="AK279" s="7"/>
      <c r="BZ279" s="4"/>
      <c r="CA279" t="s">
        <v>856</v>
      </c>
      <c r="CC279" s="7" t="s">
        <v>615</v>
      </c>
      <c r="CD279" s="7">
        <v>1</v>
      </c>
      <c r="CF279" s="7"/>
      <c r="CH279" s="7"/>
      <c r="CJ279" s="7"/>
      <c r="CK279" s="7">
        <f t="shared" si="4"/>
        <v>62</v>
      </c>
    </row>
    <row r="280" spans="1:90" hidden="1" x14ac:dyDescent="0.3">
      <c r="A280" s="43" t="s">
        <v>890</v>
      </c>
      <c r="B280" s="23" t="s">
        <v>913</v>
      </c>
      <c r="D280" s="23" t="s">
        <v>831</v>
      </c>
      <c r="E280" s="23" t="s">
        <v>671</v>
      </c>
      <c r="G280" s="53" t="s">
        <v>1314</v>
      </c>
      <c r="H280" s="23" t="s">
        <v>1003</v>
      </c>
      <c r="J280" s="23" t="s">
        <v>9</v>
      </c>
      <c r="K280" s="47">
        <v>9.2534399999999994</v>
      </c>
      <c r="L280" s="24" t="s">
        <v>834</v>
      </c>
      <c r="M280" s="24" t="s">
        <v>624</v>
      </c>
      <c r="U280" s="4">
        <v>23133.599999999999</v>
      </c>
      <c r="X280" s="4">
        <v>24058.944</v>
      </c>
      <c r="BX280" s="4"/>
      <c r="BZ280" s="4"/>
      <c r="CA280" t="s">
        <v>1168</v>
      </c>
      <c r="CC280" s="7" t="s">
        <v>624</v>
      </c>
      <c r="CD280" s="7">
        <v>0.69851794286722113</v>
      </c>
      <c r="CE280" s="7" t="s">
        <v>615</v>
      </c>
      <c r="CF280" s="7">
        <v>0.30148205713277892</v>
      </c>
      <c r="CH280" s="7"/>
      <c r="CJ280" s="7"/>
      <c r="CK280" s="7">
        <f t="shared" si="4"/>
        <v>61</v>
      </c>
    </row>
    <row r="281" spans="1:90" hidden="1" x14ac:dyDescent="0.3">
      <c r="A281" s="43">
        <v>64</v>
      </c>
      <c r="B281" s="23" t="s">
        <v>913</v>
      </c>
      <c r="C281" s="54"/>
      <c r="D281" s="54" t="s">
        <v>831</v>
      </c>
      <c r="E281" s="23" t="s">
        <v>659</v>
      </c>
      <c r="F281" s="54"/>
      <c r="G281" s="23" t="s">
        <v>1315</v>
      </c>
      <c r="H281" s="23" t="s">
        <v>838</v>
      </c>
      <c r="J281" s="54" t="s">
        <v>9</v>
      </c>
      <c r="K281" s="55">
        <v>3.82</v>
      </c>
      <c r="L281" s="24" t="s">
        <v>834</v>
      </c>
      <c r="M281" s="24" t="s">
        <v>618</v>
      </c>
      <c r="N281" s="7"/>
      <c r="U281" s="4">
        <v>68272</v>
      </c>
      <c r="V281" s="4">
        <v>19.330569721115541</v>
      </c>
      <c r="W281" s="4">
        <v>36.99</v>
      </c>
      <c r="AD281" s="7"/>
      <c r="AE281" s="7"/>
      <c r="AF281" s="7"/>
      <c r="AG281" s="7"/>
      <c r="AH281" s="7"/>
      <c r="AI281" s="7"/>
      <c r="AJ281" s="7"/>
      <c r="AK281" s="7"/>
      <c r="BZ281" s="4"/>
      <c r="CA281" t="s">
        <v>859</v>
      </c>
      <c r="CC281" s="7" t="s">
        <v>618</v>
      </c>
      <c r="CD281" s="7">
        <v>0.62424599966135019</v>
      </c>
      <c r="CE281" s="7" t="s">
        <v>615</v>
      </c>
      <c r="CF281" s="7">
        <v>0.35640418667285401</v>
      </c>
      <c r="CH281" s="7"/>
      <c r="CJ281" s="7"/>
      <c r="CK281" s="7">
        <f t="shared" si="4"/>
        <v>60</v>
      </c>
    </row>
    <row r="282" spans="1:90" hidden="1" x14ac:dyDescent="0.3">
      <c r="A282" s="43" t="s">
        <v>872</v>
      </c>
      <c r="B282" s="23" t="s">
        <v>900</v>
      </c>
      <c r="C282" s="54"/>
      <c r="D282" s="54" t="s">
        <v>831</v>
      </c>
      <c r="E282" s="23" t="s">
        <v>605</v>
      </c>
      <c r="F282" s="54"/>
      <c r="G282" s="23" t="s">
        <v>1316</v>
      </c>
      <c r="H282" s="54"/>
      <c r="J282" s="54" t="s">
        <v>9</v>
      </c>
      <c r="K282" s="70">
        <v>537.01499999999999</v>
      </c>
      <c r="L282" s="24" t="s">
        <v>834</v>
      </c>
      <c r="M282" s="24" t="s">
        <v>615</v>
      </c>
      <c r="N282" s="7"/>
      <c r="U282" s="4">
        <v>2166469.4</v>
      </c>
      <c r="V282" s="4">
        <v>37.591050000000003</v>
      </c>
      <c r="W282" s="4">
        <v>25.754999999999999</v>
      </c>
      <c r="AA282" s="107">
        <v>12120</v>
      </c>
      <c r="AD282" s="4">
        <v>10.7403</v>
      </c>
      <c r="AE282" s="7"/>
      <c r="AF282" s="7"/>
      <c r="AG282" s="7"/>
      <c r="AH282" s="7"/>
      <c r="AI282" s="7"/>
      <c r="AJ282" s="7"/>
      <c r="AK282" s="7"/>
      <c r="BZ282" s="4">
        <v>2640000</v>
      </c>
      <c r="CA282" t="s">
        <v>875</v>
      </c>
      <c r="CC282" s="7" t="s">
        <v>615</v>
      </c>
      <c r="CD282" s="7">
        <v>0.88460899349537447</v>
      </c>
      <c r="CF282" s="7"/>
      <c r="CH282" s="7"/>
      <c r="CJ282" s="7"/>
      <c r="CK282" s="7">
        <f t="shared" si="4"/>
        <v>58</v>
      </c>
    </row>
    <row r="283" spans="1:90" hidden="1" x14ac:dyDescent="0.3">
      <c r="A283" s="43">
        <v>64</v>
      </c>
      <c r="B283" s="23" t="s">
        <v>1025</v>
      </c>
      <c r="C283" s="54"/>
      <c r="D283" s="54" t="s">
        <v>831</v>
      </c>
      <c r="E283" s="23" t="s">
        <v>659</v>
      </c>
      <c r="F283" s="54"/>
      <c r="G283" s="23" t="s">
        <v>1317</v>
      </c>
      <c r="J283" s="54" t="s">
        <v>9</v>
      </c>
      <c r="K283" s="55">
        <v>2.855</v>
      </c>
      <c r="L283" s="24" t="s">
        <v>834</v>
      </c>
      <c r="M283" s="24" t="s">
        <v>639</v>
      </c>
      <c r="N283" s="7"/>
      <c r="U283" s="4">
        <v>45680.000000000007</v>
      </c>
      <c r="V283" s="4">
        <v>1.9984999999999999</v>
      </c>
      <c r="W283" s="4">
        <v>371.15</v>
      </c>
      <c r="AC283" s="4">
        <v>248385</v>
      </c>
      <c r="AD283" s="7"/>
      <c r="AE283" s="7"/>
      <c r="AF283" s="7"/>
      <c r="AG283" s="7"/>
      <c r="AH283" s="7"/>
      <c r="AI283" s="7"/>
      <c r="AJ283" s="7"/>
      <c r="AK283" s="7"/>
      <c r="BZ283" s="4"/>
      <c r="CA283" t="s">
        <v>839</v>
      </c>
      <c r="CC283" s="7" t="s">
        <v>639</v>
      </c>
      <c r="CD283" s="7">
        <v>0.47235436156215199</v>
      </c>
      <c r="CE283" s="7" t="s">
        <v>615</v>
      </c>
      <c r="CF283" s="7">
        <v>0.25309061465276678</v>
      </c>
      <c r="CG283" s="7" t="s">
        <v>621</v>
      </c>
      <c r="CH283" s="7">
        <v>0.20605905062101471</v>
      </c>
      <c r="CJ283" s="7"/>
      <c r="CK283" s="7">
        <f t="shared" si="4"/>
        <v>59</v>
      </c>
      <c r="CL283" t="s">
        <v>1317</v>
      </c>
    </row>
    <row r="284" spans="1:90" hidden="1" x14ac:dyDescent="0.3">
      <c r="A284" s="43" t="s">
        <v>932</v>
      </c>
      <c r="B284" s="23" t="s">
        <v>895</v>
      </c>
      <c r="C284" s="54"/>
      <c r="D284" s="54" t="s">
        <v>831</v>
      </c>
      <c r="E284" s="23" t="s">
        <v>668</v>
      </c>
      <c r="F284" s="54"/>
      <c r="G284" s="23" t="s">
        <v>1318</v>
      </c>
      <c r="H284" s="23" t="s">
        <v>930</v>
      </c>
      <c r="J284" s="54" t="s">
        <v>9</v>
      </c>
      <c r="K284" s="55">
        <v>20.94</v>
      </c>
      <c r="L284" s="24" t="s">
        <v>834</v>
      </c>
      <c r="M284" s="24" t="s">
        <v>621</v>
      </c>
      <c r="N284" s="7"/>
      <c r="U284" s="4">
        <v>197846</v>
      </c>
      <c r="W284" s="4">
        <v>2427.326</v>
      </c>
      <c r="AD284" s="7"/>
      <c r="AE284" s="7"/>
      <c r="AF284" s="7"/>
      <c r="AG284" s="7"/>
      <c r="AH284" s="7"/>
      <c r="AI284" s="7"/>
      <c r="AJ284" s="7"/>
      <c r="AK284" s="7"/>
      <c r="BZ284" s="4">
        <v>2500000</v>
      </c>
      <c r="CA284" t="s">
        <v>1319</v>
      </c>
      <c r="CC284" s="7" t="s">
        <v>621</v>
      </c>
      <c r="CD284" s="7">
        <v>0.55144876857493574</v>
      </c>
      <c r="CE284" s="7" t="s">
        <v>615</v>
      </c>
      <c r="CF284" s="7">
        <v>0.44855123142506431</v>
      </c>
      <c r="CH284" s="7"/>
      <c r="CJ284" s="7"/>
      <c r="CK284" s="7">
        <f t="shared" si="4"/>
        <v>61</v>
      </c>
    </row>
    <row r="285" spans="1:90" x14ac:dyDescent="0.3">
      <c r="A285" s="43" t="s">
        <v>843</v>
      </c>
      <c r="B285" s="23" t="s">
        <v>860</v>
      </c>
      <c r="C285" s="54"/>
      <c r="D285" s="54" t="s">
        <v>831</v>
      </c>
      <c r="E285" s="23" t="s">
        <v>605</v>
      </c>
      <c r="F285" s="54"/>
      <c r="G285" s="23" t="s">
        <v>1320</v>
      </c>
      <c r="J285" s="54" t="s">
        <v>9</v>
      </c>
      <c r="K285" s="55">
        <v>650.6</v>
      </c>
      <c r="L285" s="24" t="s">
        <v>834</v>
      </c>
      <c r="M285" s="24" t="s">
        <v>615</v>
      </c>
      <c r="N285" s="7"/>
      <c r="U285" s="4">
        <v>1855980</v>
      </c>
      <c r="W285" s="4">
        <v>2276.34</v>
      </c>
      <c r="AA285" s="107">
        <v>235734</v>
      </c>
      <c r="AD285" s="4">
        <v>52.048000000000002</v>
      </c>
      <c r="AE285" s="7"/>
      <c r="AF285" s="7"/>
      <c r="AG285" s="7"/>
      <c r="AH285" s="7"/>
      <c r="AI285" s="7"/>
      <c r="AJ285" s="7"/>
      <c r="AK285" s="7"/>
      <c r="BZ285" s="4"/>
      <c r="CA285" t="s">
        <v>910</v>
      </c>
      <c r="CC285" s="7" t="s">
        <v>615</v>
      </c>
      <c r="CD285" s="7">
        <v>0.63158388467321314</v>
      </c>
      <c r="CE285" s="7" t="s">
        <v>633</v>
      </c>
      <c r="CF285" s="7">
        <v>0.28300473180429703</v>
      </c>
      <c r="CH285" s="7"/>
      <c r="CJ285" s="7"/>
      <c r="CK285" s="7">
        <f t="shared" si="4"/>
        <v>59</v>
      </c>
    </row>
    <row r="286" spans="1:90" hidden="1" x14ac:dyDescent="0.3">
      <c r="A286" s="43" t="s">
        <v>932</v>
      </c>
      <c r="B286" s="23" t="s">
        <v>863</v>
      </c>
      <c r="C286" s="54"/>
      <c r="D286" s="54" t="s">
        <v>831</v>
      </c>
      <c r="E286" s="23" t="s">
        <v>671</v>
      </c>
      <c r="F286" s="54"/>
      <c r="G286" s="23" t="s">
        <v>1321</v>
      </c>
      <c r="J286" s="54" t="s">
        <v>9</v>
      </c>
      <c r="K286" s="55">
        <v>23.63</v>
      </c>
      <c r="L286" s="24" t="s">
        <v>834</v>
      </c>
      <c r="M286" s="24" t="s">
        <v>651</v>
      </c>
      <c r="N286" s="7"/>
      <c r="U286" s="4">
        <v>9782.8200000000015</v>
      </c>
      <c r="V286" s="4">
        <v>0.57204999999999995</v>
      </c>
      <c r="X286" s="4">
        <v>26347.45</v>
      </c>
      <c r="AD286" s="7"/>
      <c r="AE286" s="7"/>
      <c r="AF286" s="7"/>
      <c r="AG286" s="7">
        <v>41.534400000000012</v>
      </c>
      <c r="AH286" s="7">
        <v>17.820250000000001</v>
      </c>
      <c r="AI286" s="7">
        <v>7.0635000000000012</v>
      </c>
      <c r="AJ286" s="7">
        <v>6.1873756484800024</v>
      </c>
      <c r="AK286" s="7">
        <v>1.3418405020799999</v>
      </c>
      <c r="BZ286" s="4">
        <v>32900000</v>
      </c>
      <c r="CA286" t="s">
        <v>1322</v>
      </c>
      <c r="CC286" s="7" t="s">
        <v>651</v>
      </c>
      <c r="CD286" s="7">
        <v>0.59127155648820284</v>
      </c>
      <c r="CF286" s="7"/>
      <c r="CH286" s="7"/>
      <c r="CJ286" s="7"/>
      <c r="CK286" s="7">
        <f t="shared" si="4"/>
        <v>55</v>
      </c>
    </row>
    <row r="287" spans="1:90" hidden="1" x14ac:dyDescent="0.3">
      <c r="A287" s="43" t="s">
        <v>938</v>
      </c>
      <c r="B287" s="23" t="s">
        <v>844</v>
      </c>
      <c r="D287" s="23" t="s">
        <v>831</v>
      </c>
      <c r="E287" s="23" t="s">
        <v>752</v>
      </c>
      <c r="G287" s="23" t="s">
        <v>1323</v>
      </c>
      <c r="H287" s="23" t="s">
        <v>831</v>
      </c>
      <c r="J287" s="23" t="s">
        <v>9</v>
      </c>
      <c r="K287" s="47">
        <v>8.6999999999999993</v>
      </c>
      <c r="L287" s="24" t="s">
        <v>834</v>
      </c>
      <c r="M287" s="24" t="s">
        <v>642</v>
      </c>
      <c r="AA287" s="107">
        <v>4350</v>
      </c>
      <c r="AD287" s="4">
        <v>58.724999999999987</v>
      </c>
      <c r="BZ287" s="4">
        <v>500000</v>
      </c>
      <c r="CA287" t="s">
        <v>1324</v>
      </c>
      <c r="CC287" s="7" t="s">
        <v>642</v>
      </c>
      <c r="CD287" s="7">
        <v>0.62725810891074762</v>
      </c>
      <c r="CE287" s="7" t="s">
        <v>633</v>
      </c>
      <c r="CF287" s="7">
        <v>0.37274189108925238</v>
      </c>
      <c r="CH287" s="7"/>
      <c r="CJ287" s="7"/>
      <c r="CK287" s="7">
        <f t="shared" si="4"/>
        <v>61</v>
      </c>
    </row>
    <row r="288" spans="1:90" hidden="1" x14ac:dyDescent="0.3">
      <c r="A288" s="43" t="s">
        <v>1325</v>
      </c>
      <c r="B288" s="23" t="s">
        <v>1326</v>
      </c>
      <c r="D288" s="23" t="s">
        <v>831</v>
      </c>
      <c r="E288" s="23" t="s">
        <v>1011</v>
      </c>
      <c r="G288" s="42" t="s">
        <v>1327</v>
      </c>
      <c r="H288" s="24"/>
      <c r="J288" s="23" t="s">
        <v>9</v>
      </c>
      <c r="K288" s="47">
        <v>18.399999999999999</v>
      </c>
      <c r="L288" s="24" t="s">
        <v>834</v>
      </c>
      <c r="M288" s="24" t="s">
        <v>627</v>
      </c>
      <c r="Y288" s="4">
        <v>14720</v>
      </c>
      <c r="BZ288" s="4"/>
      <c r="CA288" t="s">
        <v>1328</v>
      </c>
      <c r="CC288" s="7" t="s">
        <v>627</v>
      </c>
      <c r="CD288" s="7">
        <v>1</v>
      </c>
      <c r="CF288" s="7"/>
      <c r="CH288" s="7"/>
      <c r="CJ288" s="7"/>
      <c r="CK288" s="7">
        <f t="shared" si="4"/>
        <v>62</v>
      </c>
    </row>
    <row r="289" spans="1:89" hidden="1" x14ac:dyDescent="0.3">
      <c r="A289" s="43">
        <v>64</v>
      </c>
      <c r="B289" s="23" t="s">
        <v>1176</v>
      </c>
      <c r="C289" s="54"/>
      <c r="D289" s="54" t="s">
        <v>831</v>
      </c>
      <c r="E289" s="23" t="s">
        <v>605</v>
      </c>
      <c r="F289" s="54"/>
      <c r="G289" s="23" t="s">
        <v>1329</v>
      </c>
      <c r="J289" s="54" t="s">
        <v>9</v>
      </c>
      <c r="K289" s="70">
        <v>64.7</v>
      </c>
      <c r="L289" s="24" t="s">
        <v>834</v>
      </c>
      <c r="M289" s="24" t="s">
        <v>615</v>
      </c>
      <c r="N289" s="7"/>
      <c r="U289" s="4">
        <v>403200</v>
      </c>
      <c r="AD289" s="7"/>
      <c r="AE289" s="7"/>
      <c r="AF289" s="7"/>
      <c r="AG289" s="7"/>
      <c r="AH289" s="7"/>
      <c r="AI289" s="7"/>
      <c r="AJ289" s="7"/>
      <c r="AK289" s="7"/>
      <c r="BZ289" s="4"/>
      <c r="CA289" t="s">
        <v>856</v>
      </c>
      <c r="CC289" s="7" t="s">
        <v>615</v>
      </c>
      <c r="CD289" s="7">
        <v>1</v>
      </c>
      <c r="CF289" s="7"/>
      <c r="CH289" s="7"/>
      <c r="CJ289" s="7"/>
      <c r="CK289" s="7">
        <f t="shared" si="4"/>
        <v>62</v>
      </c>
    </row>
    <row r="290" spans="1:89" hidden="1" x14ac:dyDescent="0.3">
      <c r="A290" s="43" t="s">
        <v>843</v>
      </c>
      <c r="B290" s="23" t="s">
        <v>900</v>
      </c>
      <c r="D290" s="23" t="s">
        <v>831</v>
      </c>
      <c r="E290" s="23" t="s">
        <v>605</v>
      </c>
      <c r="G290" s="53" t="s">
        <v>1330</v>
      </c>
      <c r="J290" s="23" t="s">
        <v>9</v>
      </c>
      <c r="K290" s="66">
        <v>138</v>
      </c>
      <c r="L290" s="24" t="s">
        <v>834</v>
      </c>
      <c r="M290" s="24" t="s">
        <v>615</v>
      </c>
      <c r="U290" s="4">
        <v>717600</v>
      </c>
      <c r="AA290" s="107">
        <v>2760</v>
      </c>
      <c r="AD290" s="4">
        <v>10.2063607309186</v>
      </c>
      <c r="BZ290" s="4"/>
      <c r="CA290" t="s">
        <v>846</v>
      </c>
      <c r="CC290" s="7" t="s">
        <v>615</v>
      </c>
      <c r="CD290" s="7">
        <v>0.9805618640516145</v>
      </c>
      <c r="CF290" s="7"/>
      <c r="CH290" s="7"/>
      <c r="CJ290" s="7"/>
      <c r="CK290" s="7">
        <f t="shared" si="4"/>
        <v>60</v>
      </c>
    </row>
    <row r="291" spans="1:89" hidden="1" x14ac:dyDescent="0.3">
      <c r="A291" s="43" t="s">
        <v>843</v>
      </c>
      <c r="B291" s="23" t="s">
        <v>1176</v>
      </c>
      <c r="D291" s="23" t="s">
        <v>831</v>
      </c>
      <c r="E291" s="23" t="s">
        <v>605</v>
      </c>
      <c r="G291" s="53" t="s">
        <v>1331</v>
      </c>
      <c r="J291" s="23" t="s">
        <v>9</v>
      </c>
      <c r="K291" s="66">
        <v>511</v>
      </c>
      <c r="L291" s="24" t="s">
        <v>834</v>
      </c>
      <c r="M291" s="24" t="s">
        <v>615</v>
      </c>
      <c r="U291" s="4">
        <v>2448300</v>
      </c>
      <c r="V291" s="4">
        <v>66.430000000000007</v>
      </c>
      <c r="W291" s="4">
        <v>647.19000000000005</v>
      </c>
      <c r="AA291" s="107">
        <v>62943</v>
      </c>
      <c r="AD291" s="4">
        <v>101.33222928509539</v>
      </c>
      <c r="BZ291" s="4"/>
      <c r="CA291" t="s">
        <v>846</v>
      </c>
      <c r="CC291" s="7" t="s">
        <v>615</v>
      </c>
      <c r="CD291" s="7">
        <v>0.76732222998946098</v>
      </c>
      <c r="CF291" s="7"/>
      <c r="CH291" s="7"/>
      <c r="CJ291" s="7"/>
      <c r="CK291" s="7">
        <f t="shared" si="4"/>
        <v>58</v>
      </c>
    </row>
    <row r="292" spans="1:89" hidden="1" x14ac:dyDescent="0.3">
      <c r="A292" s="43">
        <v>65</v>
      </c>
      <c r="B292" s="56" t="s">
        <v>907</v>
      </c>
      <c r="D292" s="23" t="s">
        <v>831</v>
      </c>
      <c r="E292" s="23" t="s">
        <v>796</v>
      </c>
      <c r="G292" s="23" t="s">
        <v>1332</v>
      </c>
      <c r="H292" s="57" t="s">
        <v>831</v>
      </c>
      <c r="I292" s="57"/>
      <c r="J292" s="23" t="s">
        <v>9</v>
      </c>
      <c r="K292" s="47">
        <v>63.9</v>
      </c>
      <c r="L292" s="24" t="s">
        <v>834</v>
      </c>
      <c r="M292" s="24" t="s">
        <v>624</v>
      </c>
      <c r="X292" s="4">
        <v>658170.00000000012</v>
      </c>
      <c r="Y292" s="4">
        <v>95849.999999999985</v>
      </c>
      <c r="BZ292" s="4"/>
      <c r="CA292" t="s">
        <v>1009</v>
      </c>
      <c r="CC292" s="7" t="s">
        <v>624</v>
      </c>
      <c r="CD292" s="7">
        <v>0.74502836851543675</v>
      </c>
      <c r="CE292" s="7" t="s">
        <v>627</v>
      </c>
      <c r="CF292" s="7">
        <v>0.25497163148456331</v>
      </c>
      <c r="CH292" s="7"/>
      <c r="CJ292" s="7"/>
      <c r="CK292" s="7">
        <f t="shared" si="4"/>
        <v>61</v>
      </c>
    </row>
    <row r="293" spans="1:89" hidden="1" x14ac:dyDescent="0.3">
      <c r="A293" s="43">
        <v>64</v>
      </c>
      <c r="B293" s="23" t="s">
        <v>907</v>
      </c>
      <c r="C293" s="54"/>
      <c r="D293" s="54" t="s">
        <v>831</v>
      </c>
      <c r="E293" s="23" t="s">
        <v>653</v>
      </c>
      <c r="F293" s="54"/>
      <c r="G293" s="23" t="s">
        <v>1333</v>
      </c>
      <c r="H293" s="23" t="s">
        <v>838</v>
      </c>
      <c r="J293" s="54" t="s">
        <v>9</v>
      </c>
      <c r="K293" s="55">
        <v>105.8</v>
      </c>
      <c r="L293" s="24" t="s">
        <v>834</v>
      </c>
      <c r="M293" s="24" t="s">
        <v>618</v>
      </c>
      <c r="N293" s="7"/>
      <c r="U293" s="4">
        <v>158700</v>
      </c>
      <c r="V293" s="4">
        <v>208.42599999999999</v>
      </c>
      <c r="AD293" s="7"/>
      <c r="AE293" s="7"/>
      <c r="AF293" s="7"/>
      <c r="AG293" s="7"/>
      <c r="AH293" s="7"/>
      <c r="AI293" s="7"/>
      <c r="AJ293" s="7"/>
      <c r="AK293" s="7"/>
      <c r="BZ293" s="4"/>
      <c r="CA293" t="s">
        <v>902</v>
      </c>
      <c r="CC293" s="7" t="s">
        <v>618</v>
      </c>
      <c r="CD293" s="7">
        <v>0.89040254191301327</v>
      </c>
      <c r="CF293" s="7"/>
      <c r="CH293" s="7"/>
      <c r="CJ293" s="7"/>
      <c r="CK293" s="7">
        <f t="shared" si="4"/>
        <v>61</v>
      </c>
    </row>
    <row r="294" spans="1:89" hidden="1" x14ac:dyDescent="0.3">
      <c r="A294" s="43">
        <v>64</v>
      </c>
      <c r="B294" s="23" t="s">
        <v>886</v>
      </c>
      <c r="C294" s="54"/>
      <c r="D294" s="54" t="s">
        <v>831</v>
      </c>
      <c r="E294" s="23" t="s">
        <v>659</v>
      </c>
      <c r="F294" s="54"/>
      <c r="G294" s="23" t="s">
        <v>1334</v>
      </c>
      <c r="J294" s="54" t="s">
        <v>9</v>
      </c>
      <c r="K294" s="55">
        <v>0.03</v>
      </c>
      <c r="L294" s="24" t="s">
        <v>834</v>
      </c>
      <c r="M294" s="24" t="s">
        <v>618</v>
      </c>
      <c r="N294" s="7"/>
      <c r="U294" s="4">
        <v>108</v>
      </c>
      <c r="V294" s="4">
        <v>4.3499999999999997E-2</v>
      </c>
      <c r="W294" s="4">
        <v>1.32</v>
      </c>
      <c r="AB294" s="4">
        <v>156</v>
      </c>
      <c r="AC294" s="4">
        <v>458.99999999999989</v>
      </c>
      <c r="AD294" s="7"/>
      <c r="AE294" s="7"/>
      <c r="AF294" s="7"/>
      <c r="AG294" s="7"/>
      <c r="AH294" s="7"/>
      <c r="AI294" s="7"/>
      <c r="AJ294" s="7"/>
      <c r="AK294" s="7"/>
      <c r="BZ294" s="4"/>
      <c r="CA294" t="s">
        <v>842</v>
      </c>
      <c r="CC294" s="7" t="s">
        <v>618</v>
      </c>
      <c r="CD294" s="7">
        <v>0.37359573822076242</v>
      </c>
      <c r="CE294" s="7" t="s">
        <v>639</v>
      </c>
      <c r="CF294" s="7">
        <v>0.21872932809589571</v>
      </c>
      <c r="CH294" s="7"/>
      <c r="CJ294" s="7"/>
      <c r="CK294" s="7">
        <f t="shared" si="4"/>
        <v>58</v>
      </c>
    </row>
    <row r="295" spans="1:89" hidden="1" x14ac:dyDescent="0.3">
      <c r="A295" s="43" t="s">
        <v>932</v>
      </c>
      <c r="B295" s="23" t="s">
        <v>1076</v>
      </c>
      <c r="C295" s="54"/>
      <c r="D295" s="54" t="s">
        <v>831</v>
      </c>
      <c r="E295" s="23" t="s">
        <v>659</v>
      </c>
      <c r="F295" s="54"/>
      <c r="G295" s="23" t="s">
        <v>1335</v>
      </c>
      <c r="H295" s="23" t="s">
        <v>838</v>
      </c>
      <c r="J295" s="54" t="s">
        <v>9</v>
      </c>
      <c r="K295" s="55">
        <v>2.5569999999999999</v>
      </c>
      <c r="L295" s="24" t="s">
        <v>834</v>
      </c>
      <c r="M295" s="24" t="s">
        <v>615</v>
      </c>
      <c r="N295" s="7"/>
      <c r="U295" s="4">
        <v>27396.3</v>
      </c>
      <c r="V295" s="4">
        <v>4.0368599999999999</v>
      </c>
      <c r="AD295" s="7"/>
      <c r="AE295" s="7"/>
      <c r="AF295" s="7"/>
      <c r="AG295" s="7"/>
      <c r="AH295" s="7"/>
      <c r="AI295" s="7"/>
      <c r="AJ295" s="7"/>
      <c r="AK295" s="7"/>
      <c r="BZ295" s="4">
        <v>350000</v>
      </c>
      <c r="CA295" t="s">
        <v>1032</v>
      </c>
      <c r="CC295" s="7" t="s">
        <v>615</v>
      </c>
      <c r="CD295" s="7">
        <v>0.52314588718859434</v>
      </c>
      <c r="CE295" s="7" t="s">
        <v>618</v>
      </c>
      <c r="CF295" s="7">
        <v>0.47685411281140572</v>
      </c>
      <c r="CH295" s="7"/>
      <c r="CJ295" s="7"/>
      <c r="CK295" s="7">
        <f t="shared" si="4"/>
        <v>61</v>
      </c>
    </row>
    <row r="296" spans="1:89" hidden="1" x14ac:dyDescent="0.3">
      <c r="A296" s="43" t="s">
        <v>1336</v>
      </c>
      <c r="B296" s="53" t="s">
        <v>1025</v>
      </c>
      <c r="D296" s="23" t="s">
        <v>831</v>
      </c>
      <c r="E296" s="23" t="s">
        <v>595</v>
      </c>
      <c r="G296" s="53" t="s">
        <v>1337</v>
      </c>
      <c r="J296" s="23" t="s">
        <v>9</v>
      </c>
      <c r="K296" s="47">
        <v>0.61</v>
      </c>
      <c r="L296" s="24" t="s">
        <v>834</v>
      </c>
      <c r="M296" s="24" t="s">
        <v>708</v>
      </c>
      <c r="AZ296" s="4">
        <v>15616</v>
      </c>
      <c r="BZ296" s="4"/>
      <c r="CA296" t="s">
        <v>1338</v>
      </c>
      <c r="CK296" s="7">
        <f t="shared" si="4"/>
        <v>62</v>
      </c>
    </row>
    <row r="297" spans="1:89" hidden="1" x14ac:dyDescent="0.3">
      <c r="A297" s="43">
        <v>58</v>
      </c>
      <c r="B297" s="23" t="s">
        <v>913</v>
      </c>
      <c r="C297" s="54"/>
      <c r="D297" s="23" t="s">
        <v>831</v>
      </c>
      <c r="E297" s="23" t="s">
        <v>605</v>
      </c>
      <c r="G297" s="23" t="s">
        <v>1339</v>
      </c>
      <c r="I297" s="54"/>
      <c r="J297" s="54" t="s">
        <v>9</v>
      </c>
      <c r="K297" s="47">
        <v>181.44</v>
      </c>
      <c r="L297" s="24" t="s">
        <v>834</v>
      </c>
      <c r="M297" s="24" t="s">
        <v>633</v>
      </c>
      <c r="N297" s="7"/>
      <c r="AA297" s="107">
        <v>272160</v>
      </c>
      <c r="AD297" s="4">
        <v>355.03046239230861</v>
      </c>
      <c r="AH297" s="7"/>
      <c r="AI297" s="7"/>
      <c r="BY297" s="7"/>
      <c r="BZ297" s="4"/>
      <c r="CA297" t="s">
        <v>846</v>
      </c>
      <c r="CC297" s="7" t="s">
        <v>633</v>
      </c>
      <c r="CD297" s="7">
        <v>0.86013411252192074</v>
      </c>
      <c r="CF297" s="7"/>
      <c r="CH297" s="7"/>
      <c r="CJ297" s="7"/>
      <c r="CK297" s="7">
        <f t="shared" si="4"/>
        <v>61</v>
      </c>
    </row>
    <row r="298" spans="1:89" x14ac:dyDescent="0.3">
      <c r="A298" s="43">
        <v>64</v>
      </c>
      <c r="B298" s="23" t="s">
        <v>860</v>
      </c>
      <c r="C298" s="54"/>
      <c r="D298" s="54" t="s">
        <v>831</v>
      </c>
      <c r="E298" s="23" t="s">
        <v>659</v>
      </c>
      <c r="F298" s="54"/>
      <c r="G298" s="23" t="s">
        <v>1340</v>
      </c>
      <c r="J298" s="54" t="s">
        <v>9</v>
      </c>
      <c r="K298" s="55">
        <v>2.1059999999999999</v>
      </c>
      <c r="L298" s="24" t="s">
        <v>834</v>
      </c>
      <c r="M298" s="24" t="s">
        <v>618</v>
      </c>
      <c r="N298" s="7"/>
      <c r="U298" s="4">
        <v>7596.3</v>
      </c>
      <c r="V298" s="4">
        <v>5.8581000000000003</v>
      </c>
      <c r="W298" s="4">
        <v>232.5917</v>
      </c>
      <c r="AB298" s="4">
        <v>29962.3</v>
      </c>
      <c r="AC298" s="4">
        <v>87137.8</v>
      </c>
      <c r="AD298" s="7"/>
      <c r="AE298" s="7"/>
      <c r="AF298" s="7"/>
      <c r="AG298" s="7"/>
      <c r="AH298" s="7"/>
      <c r="AI298" s="7"/>
      <c r="AJ298" s="7"/>
      <c r="AK298" s="7"/>
      <c r="BZ298" s="4"/>
      <c r="CA298" t="s">
        <v>842</v>
      </c>
      <c r="CC298" s="7" t="s">
        <v>618</v>
      </c>
      <c r="CD298" s="7">
        <v>0.33772773682351132</v>
      </c>
      <c r="CE298" s="7" t="s">
        <v>639</v>
      </c>
      <c r="CF298" s="7">
        <v>0.27873930740451031</v>
      </c>
      <c r="CG298" s="7" t="s">
        <v>621</v>
      </c>
      <c r="CH298" s="7">
        <v>0.21721284485143691</v>
      </c>
      <c r="CJ298" s="7"/>
      <c r="CK298" s="7">
        <f t="shared" si="4"/>
        <v>58</v>
      </c>
    </row>
    <row r="299" spans="1:89" hidden="1" x14ac:dyDescent="0.3">
      <c r="A299" s="43">
        <v>64</v>
      </c>
      <c r="B299" s="23" t="s">
        <v>913</v>
      </c>
      <c r="C299" s="54"/>
      <c r="D299" s="54" t="s">
        <v>831</v>
      </c>
      <c r="E299" s="23" t="s">
        <v>659</v>
      </c>
      <c r="F299" s="54"/>
      <c r="G299" s="23" t="s">
        <v>1341</v>
      </c>
      <c r="J299" s="54" t="s">
        <v>9</v>
      </c>
      <c r="K299" s="55">
        <v>0.75</v>
      </c>
      <c r="L299" s="24" t="s">
        <v>834</v>
      </c>
      <c r="M299" s="24" t="s">
        <v>621</v>
      </c>
      <c r="N299" s="7"/>
      <c r="U299" s="4">
        <v>975</v>
      </c>
      <c r="W299" s="4">
        <v>110.55</v>
      </c>
      <c r="AB299" s="4">
        <v>7500</v>
      </c>
      <c r="AC299" s="4">
        <v>22500</v>
      </c>
      <c r="AD299" s="7"/>
      <c r="AE299" s="7"/>
      <c r="AF299" s="7"/>
      <c r="AG299" s="7"/>
      <c r="AH299" s="7"/>
      <c r="AI299" s="7"/>
      <c r="AJ299" s="7"/>
      <c r="AK299" s="7"/>
      <c r="BZ299" s="4"/>
      <c r="CA299" t="s">
        <v>966</v>
      </c>
      <c r="CC299" s="7" t="s">
        <v>621</v>
      </c>
      <c r="CD299" s="7">
        <v>0.49584246553799388</v>
      </c>
      <c r="CE299" s="7" t="s">
        <v>639</v>
      </c>
      <c r="CF299" s="7">
        <v>0.34567488302978738</v>
      </c>
      <c r="CH299" s="7"/>
      <c r="CJ299" s="7"/>
      <c r="CK299" s="7">
        <f t="shared" si="4"/>
        <v>59</v>
      </c>
    </row>
    <row r="300" spans="1:89" x14ac:dyDescent="0.3">
      <c r="A300" s="43" t="s">
        <v>843</v>
      </c>
      <c r="B300" s="23" t="s">
        <v>860</v>
      </c>
      <c r="D300" s="23" t="s">
        <v>831</v>
      </c>
      <c r="E300" s="23" t="s">
        <v>605</v>
      </c>
      <c r="G300" s="53" t="s">
        <v>1342</v>
      </c>
      <c r="J300" s="23" t="s">
        <v>9</v>
      </c>
      <c r="K300" s="47">
        <v>174.8</v>
      </c>
      <c r="L300" s="24" t="s">
        <v>834</v>
      </c>
      <c r="M300" s="24" t="s">
        <v>615</v>
      </c>
      <c r="U300" s="4">
        <v>410135.99999999988</v>
      </c>
      <c r="AA300" s="107">
        <v>13287.2</v>
      </c>
      <c r="AD300" s="4">
        <v>26.064817574349309</v>
      </c>
      <c r="BZ300" s="4"/>
      <c r="CA300" t="s">
        <v>846</v>
      </c>
      <c r="CC300" s="7" t="s">
        <v>615</v>
      </c>
      <c r="CD300" s="7">
        <v>0.87547234617483283</v>
      </c>
      <c r="CF300" s="7"/>
      <c r="CH300" s="7"/>
      <c r="CJ300" s="7"/>
      <c r="CK300" s="7">
        <f t="shared" si="4"/>
        <v>60</v>
      </c>
    </row>
    <row r="301" spans="1:89" hidden="1" x14ac:dyDescent="0.3">
      <c r="A301" s="43">
        <v>64</v>
      </c>
      <c r="B301" s="23" t="s">
        <v>1025</v>
      </c>
      <c r="C301" s="54"/>
      <c r="D301" s="54" t="s">
        <v>831</v>
      </c>
      <c r="E301" s="23" t="s">
        <v>659</v>
      </c>
      <c r="F301" s="54"/>
      <c r="G301" s="23" t="s">
        <v>1343</v>
      </c>
      <c r="J301" s="54" t="s">
        <v>9</v>
      </c>
      <c r="K301" s="55">
        <v>0.15</v>
      </c>
      <c r="L301" s="24" t="s">
        <v>834</v>
      </c>
      <c r="M301" s="24" t="s">
        <v>639</v>
      </c>
      <c r="N301" s="7"/>
      <c r="U301" s="4">
        <v>300</v>
      </c>
      <c r="W301" s="4">
        <v>45.75</v>
      </c>
      <c r="AB301" s="4">
        <v>6749.9999999999991</v>
      </c>
      <c r="AC301" s="4">
        <v>20700</v>
      </c>
      <c r="AD301" s="7"/>
      <c r="AE301" s="7"/>
      <c r="AF301" s="7"/>
      <c r="AG301" s="7"/>
      <c r="AH301" s="7"/>
      <c r="AI301" s="7"/>
      <c r="AJ301" s="7"/>
      <c r="AK301" s="7"/>
      <c r="BZ301" s="4"/>
      <c r="CA301" t="s">
        <v>966</v>
      </c>
      <c r="CC301" s="7" t="s">
        <v>639</v>
      </c>
      <c r="CD301" s="7">
        <v>0.49690328442436571</v>
      </c>
      <c r="CE301" s="7" t="s">
        <v>621</v>
      </c>
      <c r="CF301" s="7">
        <v>0.32062123698414541</v>
      </c>
      <c r="CH301" s="7"/>
      <c r="CJ301" s="7"/>
      <c r="CK301" s="7">
        <f t="shared" si="4"/>
        <v>59</v>
      </c>
    </row>
    <row r="302" spans="1:89" x14ac:dyDescent="0.3">
      <c r="A302" s="43">
        <v>64</v>
      </c>
      <c r="B302" s="23" t="s">
        <v>860</v>
      </c>
      <c r="C302" s="54"/>
      <c r="D302" s="54" t="s">
        <v>831</v>
      </c>
      <c r="E302" s="23" t="s">
        <v>659</v>
      </c>
      <c r="F302" s="54"/>
      <c r="G302" s="23" t="s">
        <v>1344</v>
      </c>
      <c r="H302" s="23" t="s">
        <v>1232</v>
      </c>
      <c r="J302" s="54" t="s">
        <v>9</v>
      </c>
      <c r="K302" s="55">
        <v>4.5026999999999999</v>
      </c>
      <c r="L302" s="24" t="s">
        <v>834</v>
      </c>
      <c r="M302" s="24" t="s">
        <v>615</v>
      </c>
      <c r="N302" s="7"/>
      <c r="U302" s="4">
        <v>77584.649999999994</v>
      </c>
      <c r="V302" s="4">
        <v>1.4405790000000001</v>
      </c>
      <c r="W302" s="4">
        <v>43.687589999999993</v>
      </c>
      <c r="AC302" s="4">
        <v>63774.500000000007</v>
      </c>
      <c r="AD302" s="7"/>
      <c r="AE302" s="7"/>
      <c r="AF302" s="7"/>
      <c r="AG302" s="7"/>
      <c r="AH302" s="7"/>
      <c r="AI302" s="7"/>
      <c r="AJ302" s="7"/>
      <c r="AK302" s="7"/>
      <c r="BZ302" s="4"/>
      <c r="CA302" t="s">
        <v>839</v>
      </c>
      <c r="CC302" s="7" t="s">
        <v>615</v>
      </c>
      <c r="CD302" s="7">
        <v>0.68802962896576414</v>
      </c>
      <c r="CF302" s="7"/>
      <c r="CH302" s="7"/>
      <c r="CJ302" s="7"/>
      <c r="CK302" s="7">
        <f t="shared" si="4"/>
        <v>59</v>
      </c>
    </row>
    <row r="303" spans="1:89" hidden="1" x14ac:dyDescent="0.3">
      <c r="A303" s="43" t="s">
        <v>932</v>
      </c>
      <c r="B303" s="23" t="s">
        <v>1058</v>
      </c>
      <c r="C303" s="54"/>
      <c r="D303" s="54" t="s">
        <v>831</v>
      </c>
      <c r="E303" s="23" t="s">
        <v>668</v>
      </c>
      <c r="F303" s="54"/>
      <c r="G303" s="23" t="s">
        <v>1345</v>
      </c>
      <c r="H303" s="23" t="s">
        <v>880</v>
      </c>
      <c r="J303" s="54" t="s">
        <v>9</v>
      </c>
      <c r="K303" s="55">
        <v>10.5</v>
      </c>
      <c r="L303" s="24" t="s">
        <v>834</v>
      </c>
      <c r="M303" s="24" t="s">
        <v>639</v>
      </c>
      <c r="N303" s="7"/>
      <c r="U303" s="4">
        <v>68250</v>
      </c>
      <c r="V303" s="4">
        <v>10.5</v>
      </c>
      <c r="W303" s="4">
        <v>52.5</v>
      </c>
      <c r="AB303" s="4">
        <v>546000</v>
      </c>
      <c r="AC303" s="4">
        <v>546000</v>
      </c>
      <c r="AD303" s="7"/>
      <c r="AE303" s="7"/>
      <c r="AF303" s="7"/>
      <c r="AG303" s="7"/>
      <c r="AH303" s="7"/>
      <c r="AI303" s="7"/>
      <c r="AJ303" s="7"/>
      <c r="AK303" s="7"/>
      <c r="BZ303" s="4">
        <v>120000</v>
      </c>
      <c r="CA303" t="s">
        <v>1040</v>
      </c>
      <c r="CC303" s="7" t="s">
        <v>639</v>
      </c>
      <c r="CD303" s="7">
        <v>0.36556215759555732</v>
      </c>
      <c r="CE303" s="7" t="s">
        <v>636</v>
      </c>
      <c r="CF303" s="7">
        <v>0.36434523962752952</v>
      </c>
      <c r="CH303" s="7"/>
      <c r="CJ303" s="7"/>
      <c r="CK303" s="7">
        <f t="shared" si="4"/>
        <v>58</v>
      </c>
    </row>
    <row r="304" spans="1:89" hidden="1" x14ac:dyDescent="0.3">
      <c r="A304" s="43" t="s">
        <v>932</v>
      </c>
      <c r="B304" s="23" t="s">
        <v>1036</v>
      </c>
      <c r="C304" s="54"/>
      <c r="D304" s="54" t="s">
        <v>831</v>
      </c>
      <c r="E304" s="23" t="s">
        <v>614</v>
      </c>
      <c r="F304" s="54"/>
      <c r="G304" s="23" t="s">
        <v>1346</v>
      </c>
      <c r="J304" s="54" t="s">
        <v>9</v>
      </c>
      <c r="K304" s="55">
        <v>11.05</v>
      </c>
      <c r="L304" s="24" t="s">
        <v>834</v>
      </c>
      <c r="M304" s="24" t="s">
        <v>639</v>
      </c>
      <c r="N304" s="7"/>
      <c r="U304" s="4">
        <v>20952</v>
      </c>
      <c r="W304" s="4">
        <v>591.40989999999999</v>
      </c>
      <c r="AB304" s="4">
        <v>219839</v>
      </c>
      <c r="AC304" s="4">
        <v>232398</v>
      </c>
      <c r="AD304" s="7"/>
      <c r="AE304" s="7"/>
      <c r="AF304" s="7"/>
      <c r="AG304" s="7"/>
      <c r="AH304" s="7"/>
      <c r="AI304" s="7"/>
      <c r="AJ304" s="7"/>
      <c r="AK304" s="7"/>
      <c r="BZ304" s="4">
        <v>720000</v>
      </c>
      <c r="CA304" t="s">
        <v>977</v>
      </c>
      <c r="CC304" s="7" t="s">
        <v>639</v>
      </c>
      <c r="CD304" s="7">
        <v>0.33916497157518072</v>
      </c>
      <c r="CE304" s="7" t="s">
        <v>636</v>
      </c>
      <c r="CF304" s="7">
        <v>0.31976815708189349</v>
      </c>
      <c r="CG304" s="7" t="s">
        <v>621</v>
      </c>
      <c r="CH304" s="7">
        <v>0.25198045839178351</v>
      </c>
      <c r="CJ304" s="7"/>
      <c r="CK304" s="7">
        <f t="shared" si="4"/>
        <v>59</v>
      </c>
    </row>
    <row r="305" spans="1:90" hidden="1" x14ac:dyDescent="0.3">
      <c r="A305" s="43" t="s">
        <v>938</v>
      </c>
      <c r="B305" s="23" t="s">
        <v>1058</v>
      </c>
      <c r="C305" s="54"/>
      <c r="D305" s="23" t="s">
        <v>831</v>
      </c>
      <c r="E305" s="23" t="s">
        <v>605</v>
      </c>
      <c r="G305" s="23" t="s">
        <v>1347</v>
      </c>
      <c r="H305" s="23" t="s">
        <v>1003</v>
      </c>
      <c r="I305" s="54"/>
      <c r="J305" s="54" t="s">
        <v>9</v>
      </c>
      <c r="K305" s="47">
        <v>493.97590361445782</v>
      </c>
      <c r="L305" s="24" t="s">
        <v>834</v>
      </c>
      <c r="M305" s="24" t="s">
        <v>633</v>
      </c>
      <c r="N305" s="7"/>
      <c r="AA305" s="107">
        <v>410000</v>
      </c>
      <c r="AD305" s="4">
        <v>545.73924342522776</v>
      </c>
      <c r="AH305" s="7"/>
      <c r="AI305" s="7"/>
      <c r="BY305" s="7"/>
      <c r="BZ305" s="4">
        <v>1650000</v>
      </c>
      <c r="CA305" t="s">
        <v>915</v>
      </c>
      <c r="CC305" s="7" t="s">
        <v>633</v>
      </c>
      <c r="CD305" s="7">
        <v>0.8576898405573794</v>
      </c>
      <c r="CF305" s="7"/>
      <c r="CH305" s="7"/>
      <c r="CJ305" s="7"/>
      <c r="CK305" s="7">
        <f t="shared" si="4"/>
        <v>61</v>
      </c>
    </row>
    <row r="306" spans="1:90" hidden="1" x14ac:dyDescent="0.3">
      <c r="A306" s="43">
        <v>64</v>
      </c>
      <c r="B306" s="23" t="s">
        <v>1176</v>
      </c>
      <c r="C306" s="54"/>
      <c r="D306" s="54" t="s">
        <v>831</v>
      </c>
      <c r="E306" s="23" t="s">
        <v>617</v>
      </c>
      <c r="F306" s="54"/>
      <c r="G306" s="23" t="s">
        <v>1348</v>
      </c>
      <c r="J306" s="54" t="s">
        <v>9</v>
      </c>
      <c r="K306" s="70">
        <v>4.5</v>
      </c>
      <c r="L306" s="24" t="s">
        <v>834</v>
      </c>
      <c r="M306" s="24" t="s">
        <v>618</v>
      </c>
      <c r="N306" s="7"/>
      <c r="U306" s="4">
        <v>13050</v>
      </c>
      <c r="V306" s="4">
        <v>6.1650000000000009</v>
      </c>
      <c r="W306" s="4">
        <v>36</v>
      </c>
      <c r="AD306" s="7"/>
      <c r="AE306" s="7"/>
      <c r="AF306" s="7"/>
      <c r="AG306" s="7"/>
      <c r="AH306" s="7"/>
      <c r="AI306" s="7"/>
      <c r="AJ306" s="7"/>
      <c r="AK306" s="7"/>
      <c r="BZ306" s="4"/>
      <c r="CA306" t="s">
        <v>859</v>
      </c>
      <c r="CC306" s="7" t="s">
        <v>618</v>
      </c>
      <c r="CD306" s="7">
        <v>0.69600051046931277</v>
      </c>
      <c r="CE306" s="7" t="s">
        <v>615</v>
      </c>
      <c r="CF306" s="7">
        <v>0.23816396199255691</v>
      </c>
      <c r="CH306" s="7"/>
      <c r="CJ306" s="7"/>
      <c r="CK306" s="7">
        <f t="shared" si="4"/>
        <v>60</v>
      </c>
    </row>
    <row r="307" spans="1:90" hidden="1" x14ac:dyDescent="0.3">
      <c r="A307" s="43">
        <v>65</v>
      </c>
      <c r="B307" s="56" t="s">
        <v>1349</v>
      </c>
      <c r="D307" s="23" t="s">
        <v>831</v>
      </c>
      <c r="E307" s="23" t="s">
        <v>798</v>
      </c>
      <c r="G307" s="23" t="s">
        <v>1350</v>
      </c>
      <c r="H307" s="57" t="s">
        <v>1351</v>
      </c>
      <c r="I307" s="57"/>
      <c r="J307" s="23" t="s">
        <v>9</v>
      </c>
      <c r="K307" s="47">
        <v>51.726999999999997</v>
      </c>
      <c r="L307" s="24" t="s">
        <v>834</v>
      </c>
      <c r="M307" s="24" t="s">
        <v>624</v>
      </c>
      <c r="X307" s="4">
        <v>313963.90000000002</v>
      </c>
      <c r="BZ307" s="4"/>
      <c r="CA307" t="s">
        <v>871</v>
      </c>
      <c r="CC307" s="7" t="s">
        <v>624</v>
      </c>
      <c r="CD307" s="7">
        <v>1</v>
      </c>
      <c r="CF307" s="7"/>
      <c r="CH307" s="7"/>
      <c r="CJ307" s="7"/>
      <c r="CK307" s="7">
        <f t="shared" ref="CK307:CK370" si="5">COUNTBLANK(N307:BX307)</f>
        <v>62</v>
      </c>
      <c r="CL307" t="s">
        <v>1350</v>
      </c>
    </row>
    <row r="308" spans="1:90" hidden="1" x14ac:dyDescent="0.3">
      <c r="A308" s="43" t="s">
        <v>872</v>
      </c>
      <c r="B308" s="23" t="s">
        <v>913</v>
      </c>
      <c r="C308" s="54"/>
      <c r="D308" s="54" t="s">
        <v>831</v>
      </c>
      <c r="E308" s="23" t="s">
        <v>605</v>
      </c>
      <c r="F308" s="54"/>
      <c r="G308" s="23" t="s">
        <v>1352</v>
      </c>
      <c r="J308" s="54" t="s">
        <v>9</v>
      </c>
      <c r="K308" s="55">
        <v>781</v>
      </c>
      <c r="L308" s="24" t="s">
        <v>834</v>
      </c>
      <c r="M308" s="24" t="s">
        <v>615</v>
      </c>
      <c r="N308" s="7"/>
      <c r="U308" s="4">
        <v>4038300</v>
      </c>
      <c r="V308" s="4">
        <v>170.43</v>
      </c>
      <c r="W308" s="4">
        <v>1975.2</v>
      </c>
      <c r="AA308" s="107">
        <v>277220</v>
      </c>
      <c r="AD308" s="4">
        <v>171.82</v>
      </c>
      <c r="AE308" s="7"/>
      <c r="AF308" s="7"/>
      <c r="AG308" s="7"/>
      <c r="AH308" s="7"/>
      <c r="AI308" s="7"/>
      <c r="AJ308" s="7"/>
      <c r="AK308" s="7"/>
      <c r="BZ308" s="4">
        <v>50000000</v>
      </c>
      <c r="CA308" t="s">
        <v>875</v>
      </c>
      <c r="CC308" s="7" t="s">
        <v>615</v>
      </c>
      <c r="CD308" s="7">
        <v>0.63654746335489298</v>
      </c>
      <c r="CF308" s="7"/>
      <c r="CH308" s="7"/>
      <c r="CJ308" s="7"/>
      <c r="CK308" s="7">
        <f t="shared" si="5"/>
        <v>58</v>
      </c>
      <c r="CL308" t="s">
        <v>1352</v>
      </c>
    </row>
    <row r="309" spans="1:90" hidden="1" x14ac:dyDescent="0.3">
      <c r="A309" s="43">
        <v>27</v>
      </c>
      <c r="B309" s="42" t="s">
        <v>913</v>
      </c>
      <c r="D309" s="23" t="s">
        <v>831</v>
      </c>
      <c r="E309" s="23" t="s">
        <v>605</v>
      </c>
      <c r="G309" s="42" t="s">
        <v>1353</v>
      </c>
      <c r="J309" s="23" t="s">
        <v>9</v>
      </c>
      <c r="K309" s="58">
        <v>859</v>
      </c>
      <c r="L309" s="24" t="s">
        <v>834</v>
      </c>
      <c r="M309" s="24" t="s">
        <v>615</v>
      </c>
      <c r="U309" s="59">
        <v>1718000</v>
      </c>
      <c r="V309" s="59">
        <v>85.9</v>
      </c>
      <c r="W309" s="59">
        <v>1374.4</v>
      </c>
      <c r="AB309" s="59"/>
      <c r="AC309" s="59"/>
      <c r="AP309" s="59"/>
      <c r="AQ309" s="59">
        <v>85.9</v>
      </c>
      <c r="BZ309" s="4"/>
      <c r="CA309" t="s">
        <v>1354</v>
      </c>
      <c r="CC309" s="7" t="s">
        <v>615</v>
      </c>
      <c r="CD309" s="7">
        <v>0.71778183106538773</v>
      </c>
      <c r="CE309" s="7" t="s">
        <v>618</v>
      </c>
      <c r="CF309" s="7">
        <v>0.22201044523468971</v>
      </c>
      <c r="CH309" s="7"/>
      <c r="CJ309" s="7"/>
      <c r="CK309" s="7">
        <f t="shared" si="5"/>
        <v>59</v>
      </c>
    </row>
    <row r="310" spans="1:90" hidden="1" x14ac:dyDescent="0.3">
      <c r="A310" s="43">
        <v>65</v>
      </c>
      <c r="B310" s="56" t="s">
        <v>1025</v>
      </c>
      <c r="D310" s="23" t="s">
        <v>831</v>
      </c>
      <c r="E310" s="23" t="s">
        <v>796</v>
      </c>
      <c r="G310" s="23" t="s">
        <v>1355</v>
      </c>
      <c r="H310" s="57" t="s">
        <v>831</v>
      </c>
      <c r="I310" s="57"/>
      <c r="J310" s="23" t="s">
        <v>9</v>
      </c>
      <c r="K310" s="47">
        <v>2.8</v>
      </c>
      <c r="L310" s="24" t="s">
        <v>834</v>
      </c>
      <c r="M310" s="24" t="s">
        <v>624</v>
      </c>
      <c r="X310" s="4">
        <v>25480</v>
      </c>
      <c r="Y310" s="4">
        <v>2520</v>
      </c>
      <c r="BZ310" s="4"/>
      <c r="CA310" t="s">
        <v>1009</v>
      </c>
      <c r="CC310" s="7" t="s">
        <v>624</v>
      </c>
      <c r="CD310" s="7">
        <v>0.81141428766112189</v>
      </c>
      <c r="CF310" s="7"/>
      <c r="CH310" s="7"/>
      <c r="CJ310" s="7"/>
      <c r="CK310" s="7">
        <f t="shared" si="5"/>
        <v>61</v>
      </c>
    </row>
    <row r="311" spans="1:90" hidden="1" x14ac:dyDescent="0.3">
      <c r="A311" s="43" t="s">
        <v>890</v>
      </c>
      <c r="B311" s="23" t="s">
        <v>913</v>
      </c>
      <c r="D311" s="23" t="s">
        <v>831</v>
      </c>
      <c r="E311" s="23" t="s">
        <v>671</v>
      </c>
      <c r="G311" s="53" t="s">
        <v>1356</v>
      </c>
      <c r="J311" s="23" t="s">
        <v>9</v>
      </c>
      <c r="K311" s="47">
        <v>307.39999999999998</v>
      </c>
      <c r="L311" s="24" t="s">
        <v>834</v>
      </c>
      <c r="M311" s="24" t="s">
        <v>615</v>
      </c>
      <c r="U311" s="4">
        <v>1468280</v>
      </c>
      <c r="V311" s="4">
        <v>32.544167039999998</v>
      </c>
      <c r="X311" s="4">
        <v>470139.99999999988</v>
      </c>
      <c r="AG311" s="4">
        <v>66.630211200000005</v>
      </c>
      <c r="AH311" s="4">
        <v>139.69419407999999</v>
      </c>
      <c r="BX311" s="4"/>
      <c r="BZ311" s="4"/>
      <c r="CA311" t="s">
        <v>1075</v>
      </c>
      <c r="CC311" s="7" t="s">
        <v>615</v>
      </c>
      <c r="CD311" s="7">
        <v>0.38077197832652121</v>
      </c>
      <c r="CE311" s="7" t="s">
        <v>624</v>
      </c>
      <c r="CF311" s="7">
        <v>0.27162269712979098</v>
      </c>
      <c r="CH311" s="7"/>
      <c r="CJ311" s="7"/>
      <c r="CK311" s="7">
        <f t="shared" si="5"/>
        <v>58</v>
      </c>
    </row>
    <row r="312" spans="1:90" hidden="1" x14ac:dyDescent="0.3">
      <c r="A312" s="43">
        <v>64</v>
      </c>
      <c r="B312" s="23" t="s">
        <v>868</v>
      </c>
      <c r="C312" s="54"/>
      <c r="D312" s="54" t="s">
        <v>831</v>
      </c>
      <c r="E312" s="23" t="s">
        <v>605</v>
      </c>
      <c r="F312" s="54"/>
      <c r="G312" s="23" t="s">
        <v>1357</v>
      </c>
      <c r="J312" s="54" t="s">
        <v>9</v>
      </c>
      <c r="K312" s="55">
        <v>4.7</v>
      </c>
      <c r="L312" s="24" t="s">
        <v>834</v>
      </c>
      <c r="M312" s="24" t="s">
        <v>615</v>
      </c>
      <c r="N312" s="7"/>
      <c r="U312" s="4">
        <v>32900</v>
      </c>
      <c r="AD312" s="7"/>
      <c r="AE312" s="7"/>
      <c r="AF312" s="7"/>
      <c r="AG312" s="7"/>
      <c r="AH312" s="7"/>
      <c r="AI312" s="7"/>
      <c r="AJ312" s="7"/>
      <c r="AK312" s="7"/>
      <c r="BZ312" s="4"/>
      <c r="CA312" t="s">
        <v>856</v>
      </c>
      <c r="CC312" s="7" t="s">
        <v>615</v>
      </c>
      <c r="CD312" s="7">
        <v>1</v>
      </c>
      <c r="CF312" s="7"/>
      <c r="CH312" s="7"/>
      <c r="CJ312" s="7"/>
      <c r="CK312" s="7">
        <f t="shared" si="5"/>
        <v>62</v>
      </c>
    </row>
    <row r="313" spans="1:90" hidden="1" x14ac:dyDescent="0.3">
      <c r="A313" s="43">
        <v>64</v>
      </c>
      <c r="B313" s="23" t="s">
        <v>1076</v>
      </c>
      <c r="C313" s="54"/>
      <c r="D313" s="54" t="s">
        <v>831</v>
      </c>
      <c r="E313" s="23" t="s">
        <v>659</v>
      </c>
      <c r="F313" s="54"/>
      <c r="G313" s="23" t="s">
        <v>1358</v>
      </c>
      <c r="J313" s="54" t="s">
        <v>9</v>
      </c>
      <c r="K313" s="55">
        <v>2</v>
      </c>
      <c r="L313" s="24" t="s">
        <v>834</v>
      </c>
      <c r="M313" s="24" t="s">
        <v>615</v>
      </c>
      <c r="N313" s="7"/>
      <c r="U313" s="4">
        <v>38000</v>
      </c>
      <c r="AC313" s="4">
        <v>16000</v>
      </c>
      <c r="AD313" s="7"/>
      <c r="AE313" s="7"/>
      <c r="AF313" s="7"/>
      <c r="AG313" s="7"/>
      <c r="AH313" s="7"/>
      <c r="AI313" s="7"/>
      <c r="AJ313" s="7"/>
      <c r="AK313" s="7"/>
      <c r="BZ313" s="4"/>
      <c r="CA313" t="s">
        <v>885</v>
      </c>
      <c r="CC313" s="7" t="s">
        <v>615</v>
      </c>
      <c r="CD313" s="7">
        <v>0.8737284573350147</v>
      </c>
      <c r="CF313" s="7"/>
      <c r="CH313" s="7"/>
      <c r="CJ313" s="7"/>
      <c r="CK313" s="7">
        <f t="shared" si="5"/>
        <v>61</v>
      </c>
    </row>
    <row r="314" spans="1:90" hidden="1" x14ac:dyDescent="0.3">
      <c r="A314" s="43" t="s">
        <v>932</v>
      </c>
      <c r="B314" s="23" t="s">
        <v>1107</v>
      </c>
      <c r="C314" s="54"/>
      <c r="D314" s="54" t="s">
        <v>831</v>
      </c>
      <c r="E314" s="23" t="s">
        <v>659</v>
      </c>
      <c r="F314" s="54"/>
      <c r="G314" s="23" t="s">
        <v>1359</v>
      </c>
      <c r="H314" s="23" t="s">
        <v>1360</v>
      </c>
      <c r="J314" s="54" t="s">
        <v>9</v>
      </c>
      <c r="K314" s="55">
        <v>28.5</v>
      </c>
      <c r="L314" s="24" t="s">
        <v>834</v>
      </c>
      <c r="M314" s="24" t="s">
        <v>639</v>
      </c>
      <c r="N314" s="7"/>
      <c r="U314" s="4">
        <v>317360.99999999988</v>
      </c>
      <c r="V314" s="4">
        <v>19.183</v>
      </c>
      <c r="W314" s="4">
        <v>1161.73</v>
      </c>
      <c r="AC314" s="4">
        <v>1438573</v>
      </c>
      <c r="AD314" s="7"/>
      <c r="AE314" s="7"/>
      <c r="AF314" s="7"/>
      <c r="AG314" s="7"/>
      <c r="AH314" s="7"/>
      <c r="AI314" s="7"/>
      <c r="AJ314" s="7"/>
      <c r="AK314" s="7"/>
      <c r="BZ314" s="4">
        <v>2400000</v>
      </c>
      <c r="CA314" t="s">
        <v>951</v>
      </c>
      <c r="CC314" s="7" t="s">
        <v>639</v>
      </c>
      <c r="CD314" s="7">
        <v>0.47196093448031767</v>
      </c>
      <c r="CE314" s="7" t="s">
        <v>615</v>
      </c>
      <c r="CF314" s="7">
        <v>0.30334377283589281</v>
      </c>
      <c r="CH314" s="7"/>
      <c r="CJ314" s="7"/>
      <c r="CK314" s="7">
        <f t="shared" si="5"/>
        <v>59</v>
      </c>
      <c r="CL314" t="s">
        <v>1359</v>
      </c>
    </row>
    <row r="315" spans="1:90" hidden="1" x14ac:dyDescent="0.3">
      <c r="A315" s="43">
        <v>64</v>
      </c>
      <c r="B315" s="23" t="s">
        <v>1107</v>
      </c>
      <c r="C315" s="54"/>
      <c r="D315" s="54" t="s">
        <v>831</v>
      </c>
      <c r="E315" s="23" t="s">
        <v>659</v>
      </c>
      <c r="F315" s="54"/>
      <c r="G315" s="23" t="s">
        <v>1361</v>
      </c>
      <c r="J315" s="54" t="s">
        <v>9</v>
      </c>
      <c r="K315" s="55">
        <v>6.8620000000000001</v>
      </c>
      <c r="L315" s="24" t="s">
        <v>834</v>
      </c>
      <c r="M315" s="24" t="s">
        <v>615</v>
      </c>
      <c r="N315" s="7"/>
      <c r="U315" s="4">
        <v>78221.999999999985</v>
      </c>
      <c r="V315" s="4">
        <v>1.3724000000000001</v>
      </c>
      <c r="W315" s="4">
        <v>68.616000000000014</v>
      </c>
      <c r="AC315" s="4">
        <v>127600</v>
      </c>
      <c r="AD315" s="7"/>
      <c r="AE315" s="7"/>
      <c r="AF315" s="7"/>
      <c r="AG315" s="7"/>
      <c r="AH315" s="7"/>
      <c r="AI315" s="7"/>
      <c r="AJ315" s="7"/>
      <c r="AK315" s="7"/>
      <c r="BZ315" s="4"/>
      <c r="CA315" t="s">
        <v>839</v>
      </c>
      <c r="CC315" s="7" t="s">
        <v>615</v>
      </c>
      <c r="CD315" s="7">
        <v>0.56936640728624055</v>
      </c>
      <c r="CE315" s="7" t="s">
        <v>639</v>
      </c>
      <c r="CF315" s="7">
        <v>0.31879112177457852</v>
      </c>
      <c r="CH315" s="7"/>
      <c r="CJ315" s="7"/>
      <c r="CK315" s="7">
        <f t="shared" si="5"/>
        <v>59</v>
      </c>
    </row>
    <row r="316" spans="1:90" hidden="1" x14ac:dyDescent="0.3">
      <c r="A316" s="43">
        <v>64</v>
      </c>
      <c r="B316" s="23" t="s">
        <v>1107</v>
      </c>
      <c r="C316" s="54"/>
      <c r="D316" s="54" t="s">
        <v>831</v>
      </c>
      <c r="E316" s="23" t="s">
        <v>659</v>
      </c>
      <c r="F316" s="54"/>
      <c r="G316" s="23" t="s">
        <v>1362</v>
      </c>
      <c r="J316" s="54" t="s">
        <v>9</v>
      </c>
      <c r="K316" s="55">
        <v>14.59</v>
      </c>
      <c r="L316" s="24" t="s">
        <v>834</v>
      </c>
      <c r="M316" s="24" t="s">
        <v>615</v>
      </c>
      <c r="N316" s="7"/>
      <c r="U316" s="4">
        <v>189607</v>
      </c>
      <c r="V316" s="4">
        <v>13.102</v>
      </c>
      <c r="W316" s="4">
        <v>546.11</v>
      </c>
      <c r="AC316" s="4">
        <v>548347</v>
      </c>
      <c r="AD316" s="7"/>
      <c r="AE316" s="7"/>
      <c r="AF316" s="7"/>
      <c r="AG316" s="7"/>
      <c r="AH316" s="7"/>
      <c r="AI316" s="7"/>
      <c r="AJ316" s="7"/>
      <c r="AK316" s="7"/>
      <c r="BZ316" s="4"/>
      <c r="CA316" t="s">
        <v>839</v>
      </c>
      <c r="CC316" s="7" t="s">
        <v>615</v>
      </c>
      <c r="CD316" s="7">
        <v>0.36917838816064008</v>
      </c>
      <c r="CE316" s="7" t="s">
        <v>639</v>
      </c>
      <c r="CF316" s="7">
        <v>0.36646288280735723</v>
      </c>
      <c r="CH316" s="7"/>
      <c r="CJ316" s="7"/>
      <c r="CK316" s="7">
        <f t="shared" si="5"/>
        <v>59</v>
      </c>
      <c r="CL316" t="s">
        <v>1362</v>
      </c>
    </row>
    <row r="317" spans="1:90" hidden="1" x14ac:dyDescent="0.3">
      <c r="A317" s="43">
        <v>64</v>
      </c>
      <c r="B317" s="23" t="s">
        <v>1107</v>
      </c>
      <c r="C317" s="54"/>
      <c r="D317" s="54" t="s">
        <v>831</v>
      </c>
      <c r="E317" s="23" t="s">
        <v>659</v>
      </c>
      <c r="F317" s="54"/>
      <c r="G317" s="23" t="s">
        <v>1363</v>
      </c>
      <c r="J317" s="54" t="s">
        <v>9</v>
      </c>
      <c r="K317" s="55">
        <v>3.75</v>
      </c>
      <c r="L317" s="24" t="s">
        <v>834</v>
      </c>
      <c r="M317" s="24" t="s">
        <v>615</v>
      </c>
      <c r="N317" s="7"/>
      <c r="U317" s="4">
        <v>43005.999999999993</v>
      </c>
      <c r="V317" s="4">
        <v>1.623</v>
      </c>
      <c r="W317" s="4">
        <v>46.49</v>
      </c>
      <c r="AC317" s="4">
        <v>28224</v>
      </c>
      <c r="AD317" s="7"/>
      <c r="AE317" s="7"/>
      <c r="AF317" s="7"/>
      <c r="AG317" s="7"/>
      <c r="AH317" s="7"/>
      <c r="AI317" s="7"/>
      <c r="AJ317" s="7"/>
      <c r="AK317" s="7"/>
      <c r="BZ317" s="4"/>
      <c r="CA317" t="s">
        <v>839</v>
      </c>
      <c r="CC317" s="7" t="s">
        <v>615</v>
      </c>
      <c r="CD317" s="7">
        <v>0.63814742197238949</v>
      </c>
      <c r="CF317" s="7"/>
      <c r="CH317" s="7"/>
      <c r="CJ317" s="7"/>
      <c r="CK317" s="7">
        <f t="shared" si="5"/>
        <v>59</v>
      </c>
    </row>
    <row r="318" spans="1:90" hidden="1" x14ac:dyDescent="0.3">
      <c r="A318" s="43">
        <v>64</v>
      </c>
      <c r="B318" s="23" t="s">
        <v>1036</v>
      </c>
      <c r="C318" s="54"/>
      <c r="D318" s="54" t="s">
        <v>831</v>
      </c>
      <c r="E318" s="23" t="s">
        <v>614</v>
      </c>
      <c r="F318" s="54"/>
      <c r="G318" s="23" t="s">
        <v>1364</v>
      </c>
      <c r="J318" s="54" t="s">
        <v>9</v>
      </c>
      <c r="K318" s="55">
        <v>4.0419999999999998</v>
      </c>
      <c r="L318" s="24" t="s">
        <v>834</v>
      </c>
      <c r="M318" s="24" t="s">
        <v>639</v>
      </c>
      <c r="N318" s="7"/>
      <c r="U318" s="4">
        <v>15359.6</v>
      </c>
      <c r="W318" s="4">
        <v>139.69152</v>
      </c>
      <c r="AB318" s="4">
        <v>25060.400000000001</v>
      </c>
      <c r="AC318" s="4">
        <v>217055.4</v>
      </c>
      <c r="AD318" s="7"/>
      <c r="AE318" s="7"/>
      <c r="AF318" s="7"/>
      <c r="AG318" s="7"/>
      <c r="AH318" s="7"/>
      <c r="AI318" s="7"/>
      <c r="AJ318" s="7"/>
      <c r="AK318" s="7"/>
      <c r="BZ318" s="4"/>
      <c r="CA318" t="s">
        <v>966</v>
      </c>
      <c r="CC318" s="7" t="s">
        <v>639</v>
      </c>
      <c r="CD318" s="7">
        <v>0.66263529993223913</v>
      </c>
      <c r="CF318" s="7"/>
      <c r="CH318" s="7"/>
      <c r="CJ318" s="7"/>
      <c r="CK318" s="7">
        <f t="shared" si="5"/>
        <v>59</v>
      </c>
      <c r="CL318" t="s">
        <v>1364</v>
      </c>
    </row>
    <row r="319" spans="1:90" hidden="1" x14ac:dyDescent="0.3">
      <c r="A319" s="43">
        <v>64</v>
      </c>
      <c r="B319" s="23" t="s">
        <v>852</v>
      </c>
      <c r="C319" s="54"/>
      <c r="D319" s="54" t="s">
        <v>831</v>
      </c>
      <c r="E319" s="23" t="s">
        <v>659</v>
      </c>
      <c r="F319" s="54"/>
      <c r="G319" s="23" t="s">
        <v>1365</v>
      </c>
      <c r="J319" s="54" t="s">
        <v>9</v>
      </c>
      <c r="K319" s="55">
        <v>0.6</v>
      </c>
      <c r="L319" s="24" t="s">
        <v>834</v>
      </c>
      <c r="M319" s="24" t="s">
        <v>639</v>
      </c>
      <c r="N319" s="7"/>
      <c r="U319" s="4">
        <v>660</v>
      </c>
      <c r="V319" s="4">
        <v>0.18</v>
      </c>
      <c r="W319" s="4">
        <v>27.78</v>
      </c>
      <c r="AB319" s="4">
        <v>2160</v>
      </c>
      <c r="AC319" s="4">
        <v>22200</v>
      </c>
      <c r="AD319" s="7"/>
      <c r="AE319" s="7"/>
      <c r="AF319" s="7"/>
      <c r="AG319" s="7"/>
      <c r="AH319" s="7"/>
      <c r="AI319" s="7"/>
      <c r="AJ319" s="7"/>
      <c r="AK319" s="7"/>
      <c r="BZ319" s="4"/>
      <c r="CA319" t="s">
        <v>842</v>
      </c>
      <c r="CC319" s="7" t="s">
        <v>639</v>
      </c>
      <c r="CD319" s="7">
        <v>0.5899553451765307</v>
      </c>
      <c r="CE319" s="7" t="s">
        <v>621</v>
      </c>
      <c r="CF319" s="7">
        <v>0.21552520770888861</v>
      </c>
      <c r="CH319" s="7"/>
      <c r="CJ319" s="7"/>
      <c r="CK319" s="7">
        <f t="shared" si="5"/>
        <v>58</v>
      </c>
    </row>
    <row r="320" spans="1:90" hidden="1" x14ac:dyDescent="0.3">
      <c r="A320" s="43">
        <v>64</v>
      </c>
      <c r="B320" s="23" t="s">
        <v>852</v>
      </c>
      <c r="C320" s="54"/>
      <c r="D320" s="54" t="s">
        <v>831</v>
      </c>
      <c r="E320" s="23" t="s">
        <v>659</v>
      </c>
      <c r="F320" s="54"/>
      <c r="G320" s="23" t="s">
        <v>1366</v>
      </c>
      <c r="J320" s="54" t="s">
        <v>9</v>
      </c>
      <c r="K320" s="55">
        <v>0.40489999999999998</v>
      </c>
      <c r="L320" s="24" t="s">
        <v>834</v>
      </c>
      <c r="M320" s="24" t="s">
        <v>639</v>
      </c>
      <c r="N320" s="7"/>
      <c r="U320" s="4">
        <v>2232.67</v>
      </c>
      <c r="V320" s="4">
        <v>9.425E-2</v>
      </c>
      <c r="W320" s="4">
        <v>9.4250000000000007</v>
      </c>
      <c r="AB320" s="4">
        <v>75.399999999999991</v>
      </c>
      <c r="AC320" s="4">
        <v>9142.5099999999984</v>
      </c>
      <c r="AD320" s="7"/>
      <c r="AE320" s="7"/>
      <c r="AF320" s="7"/>
      <c r="AG320" s="7"/>
      <c r="AH320" s="7"/>
      <c r="AI320" s="7"/>
      <c r="AJ320" s="7"/>
      <c r="AK320" s="7"/>
      <c r="BZ320" s="4"/>
      <c r="CA320" t="s">
        <v>842</v>
      </c>
      <c r="CC320" s="7" t="s">
        <v>639</v>
      </c>
      <c r="CD320" s="7">
        <v>0.45321347503943832</v>
      </c>
      <c r="CE320" s="7" t="s">
        <v>615</v>
      </c>
      <c r="CF320" s="7">
        <v>0.32245512763491541</v>
      </c>
      <c r="CH320" s="7"/>
      <c r="CJ320" s="7"/>
      <c r="CK320" s="7">
        <f t="shared" si="5"/>
        <v>58</v>
      </c>
    </row>
    <row r="321" spans="1:90" hidden="1" x14ac:dyDescent="0.3">
      <c r="A321" s="43">
        <v>64</v>
      </c>
      <c r="B321" s="23" t="s">
        <v>913</v>
      </c>
      <c r="C321" s="54"/>
      <c r="D321" s="54" t="s">
        <v>831</v>
      </c>
      <c r="E321" s="23" t="s">
        <v>659</v>
      </c>
      <c r="F321" s="54"/>
      <c r="G321" s="23" t="s">
        <v>1367</v>
      </c>
      <c r="J321" s="54" t="s">
        <v>9</v>
      </c>
      <c r="K321" s="55">
        <v>30.527000000000001</v>
      </c>
      <c r="L321" s="24" t="s">
        <v>834</v>
      </c>
      <c r="M321" s="24" t="s">
        <v>615</v>
      </c>
      <c r="N321" s="7"/>
      <c r="U321" s="4">
        <v>730461.89999999991</v>
      </c>
      <c r="V321" s="4">
        <v>1.023004</v>
      </c>
      <c r="W321" s="4">
        <v>411.03570000000002</v>
      </c>
      <c r="Y321" s="4">
        <v>27130.34</v>
      </c>
      <c r="AD321" s="7"/>
      <c r="AE321" s="7"/>
      <c r="AF321" s="7"/>
      <c r="AG321" s="7"/>
      <c r="AH321" s="7"/>
      <c r="AI321" s="7"/>
      <c r="AJ321" s="7"/>
      <c r="AK321" s="7"/>
      <c r="BZ321" s="4"/>
      <c r="CA321" t="s">
        <v>1260</v>
      </c>
      <c r="CC321" s="7" t="s">
        <v>615</v>
      </c>
      <c r="CD321" s="7">
        <v>0.79396667169310775</v>
      </c>
      <c r="CF321" s="7"/>
      <c r="CH321" s="7"/>
      <c r="CJ321" s="7"/>
      <c r="CK321" s="7">
        <f t="shared" si="5"/>
        <v>59</v>
      </c>
    </row>
    <row r="322" spans="1:90" hidden="1" x14ac:dyDescent="0.3">
      <c r="A322" s="43">
        <v>65</v>
      </c>
      <c r="B322" s="56" t="s">
        <v>1025</v>
      </c>
      <c r="D322" s="23" t="s">
        <v>831</v>
      </c>
      <c r="E322" s="23" t="s">
        <v>796</v>
      </c>
      <c r="G322" s="23" t="s">
        <v>1368</v>
      </c>
      <c r="H322" s="57" t="s">
        <v>831</v>
      </c>
      <c r="I322" s="57"/>
      <c r="J322" s="23" t="s">
        <v>9</v>
      </c>
      <c r="K322" s="47">
        <v>30</v>
      </c>
      <c r="L322" s="24" t="s">
        <v>834</v>
      </c>
      <c r="M322" s="24" t="s">
        <v>624</v>
      </c>
      <c r="X322" s="4">
        <v>192000</v>
      </c>
      <c r="Y322" s="4">
        <v>9000</v>
      </c>
      <c r="AM322" s="4">
        <v>3894000</v>
      </c>
      <c r="BZ322" s="4"/>
      <c r="CA322" t="s">
        <v>992</v>
      </c>
      <c r="CC322" s="7" t="s">
        <v>624</v>
      </c>
      <c r="CD322" s="7">
        <v>0.81393332968486809</v>
      </c>
      <c r="CF322" s="7"/>
      <c r="CH322" s="7"/>
      <c r="CJ322" s="7"/>
      <c r="CK322" s="7">
        <f t="shared" si="5"/>
        <v>60</v>
      </c>
    </row>
    <row r="323" spans="1:90" hidden="1" x14ac:dyDescent="0.3">
      <c r="A323" s="43" t="s">
        <v>932</v>
      </c>
      <c r="B323" s="23" t="s">
        <v>863</v>
      </c>
      <c r="C323" s="54"/>
      <c r="D323" s="54" t="s">
        <v>831</v>
      </c>
      <c r="E323" s="23" t="s">
        <v>668</v>
      </c>
      <c r="F323" s="54"/>
      <c r="G323" s="23" t="s">
        <v>1369</v>
      </c>
      <c r="J323" s="54" t="s">
        <v>9</v>
      </c>
      <c r="K323" s="55">
        <v>59.3</v>
      </c>
      <c r="L323" s="24" t="s">
        <v>834</v>
      </c>
      <c r="M323" s="24" t="s">
        <v>636</v>
      </c>
      <c r="N323" s="7"/>
      <c r="U323" s="4">
        <v>349132.71390374319</v>
      </c>
      <c r="W323" s="4">
        <v>2053.1396893491128</v>
      </c>
      <c r="AB323" s="4">
        <v>1681190</v>
      </c>
      <c r="AC323" s="4">
        <v>819430</v>
      </c>
      <c r="AD323" s="7"/>
      <c r="AE323" s="7"/>
      <c r="AF323" s="7"/>
      <c r="AG323" s="7"/>
      <c r="AH323" s="7"/>
      <c r="AI323" s="7"/>
      <c r="AJ323" s="7"/>
      <c r="AK323" s="7"/>
      <c r="BZ323" s="72">
        <v>1680000</v>
      </c>
      <c r="CA323" t="s">
        <v>1370</v>
      </c>
      <c r="CC323" s="7" t="s">
        <v>636</v>
      </c>
      <c r="CD323" s="7">
        <v>0.40752776583480738</v>
      </c>
      <c r="CE323" s="7" t="s">
        <v>615</v>
      </c>
      <c r="CF323" s="7">
        <v>0.24739246210998611</v>
      </c>
      <c r="CH323" s="7"/>
      <c r="CJ323" s="7"/>
      <c r="CK323" s="7">
        <f t="shared" si="5"/>
        <v>59</v>
      </c>
      <c r="CL323" t="s">
        <v>1369</v>
      </c>
    </row>
    <row r="324" spans="1:90" hidden="1" x14ac:dyDescent="0.3">
      <c r="A324" s="43" t="s">
        <v>843</v>
      </c>
      <c r="B324" s="23" t="s">
        <v>848</v>
      </c>
      <c r="D324" s="23" t="s">
        <v>831</v>
      </c>
      <c r="E324" s="23" t="s">
        <v>605</v>
      </c>
      <c r="G324" s="53" t="s">
        <v>1371</v>
      </c>
      <c r="J324" s="23" t="s">
        <v>9</v>
      </c>
      <c r="K324" s="47">
        <v>62</v>
      </c>
      <c r="L324" s="24" t="s">
        <v>834</v>
      </c>
      <c r="M324" s="24" t="s">
        <v>615</v>
      </c>
      <c r="U324" s="4">
        <v>234100</v>
      </c>
      <c r="V324" s="4">
        <v>20.350000000000001</v>
      </c>
      <c r="W324" s="4">
        <v>248</v>
      </c>
      <c r="AA324" s="107">
        <v>8059.9999999999991</v>
      </c>
      <c r="AD324" s="4">
        <v>13.12369704410734</v>
      </c>
      <c r="BZ324" s="4"/>
      <c r="CA324" t="s">
        <v>846</v>
      </c>
      <c r="CC324" s="7" t="s">
        <v>615</v>
      </c>
      <c r="CD324" s="7">
        <v>0.55865466063210889</v>
      </c>
      <c r="CE324" s="7" t="s">
        <v>618</v>
      </c>
      <c r="CF324" s="7">
        <v>0.30041206359606498</v>
      </c>
      <c r="CH324" s="7"/>
      <c r="CJ324" s="7"/>
      <c r="CK324" s="7">
        <f t="shared" si="5"/>
        <v>58</v>
      </c>
    </row>
    <row r="325" spans="1:90" hidden="1" x14ac:dyDescent="0.3">
      <c r="A325" s="43">
        <v>76</v>
      </c>
      <c r="B325" s="23" t="s">
        <v>863</v>
      </c>
      <c r="D325" s="23" t="s">
        <v>831</v>
      </c>
      <c r="E325" s="23" t="s">
        <v>1044</v>
      </c>
      <c r="G325" s="23" t="s">
        <v>1372</v>
      </c>
      <c r="J325" s="23" t="s">
        <v>9</v>
      </c>
      <c r="K325" s="47">
        <v>214.3</v>
      </c>
      <c r="L325" s="24" t="s">
        <v>834</v>
      </c>
      <c r="M325" s="24" t="s">
        <v>639</v>
      </c>
      <c r="AB325" s="4">
        <v>942920.00000000012</v>
      </c>
      <c r="AC325" s="4">
        <v>14293810</v>
      </c>
      <c r="BZ325" s="4"/>
      <c r="CA325" t="s">
        <v>1373</v>
      </c>
      <c r="CC325" s="7" t="s">
        <v>639</v>
      </c>
      <c r="CD325" s="7">
        <v>0.93830862918679547</v>
      </c>
      <c r="CF325" s="7"/>
      <c r="CH325" s="7"/>
      <c r="CJ325" s="7"/>
      <c r="CK325" s="7">
        <f t="shared" si="5"/>
        <v>61</v>
      </c>
    </row>
    <row r="326" spans="1:90" hidden="1" x14ac:dyDescent="0.3">
      <c r="A326" s="43">
        <v>122</v>
      </c>
      <c r="B326" s="23" t="s">
        <v>863</v>
      </c>
      <c r="C326" s="23" t="s">
        <v>863</v>
      </c>
      <c r="D326" s="23" t="s">
        <v>831</v>
      </c>
      <c r="E326" s="23" t="s">
        <v>595</v>
      </c>
      <c r="G326" s="23" t="s">
        <v>1374</v>
      </c>
      <c r="H326" s="54" t="s">
        <v>1375</v>
      </c>
      <c r="I326" s="54"/>
      <c r="J326" s="54" t="s">
        <v>9</v>
      </c>
      <c r="K326" s="47">
        <v>752.92</v>
      </c>
      <c r="L326" s="24" t="s">
        <v>834</v>
      </c>
      <c r="M326" s="24" t="s">
        <v>696</v>
      </c>
      <c r="N326" s="7"/>
      <c r="X326" s="7"/>
      <c r="AH326" s="7"/>
      <c r="AI326" s="7"/>
      <c r="AV326" s="4">
        <v>288869167</v>
      </c>
      <c r="BS326" s="7"/>
      <c r="BT326" s="7"/>
      <c r="BU326" s="7"/>
      <c r="BV326" s="7"/>
      <c r="BW326" s="7"/>
      <c r="BX326" s="7"/>
      <c r="BY326" s="7"/>
      <c r="BZ326" s="4"/>
      <c r="CA326" t="s">
        <v>1376</v>
      </c>
      <c r="CK326" s="7">
        <f t="shared" si="5"/>
        <v>62</v>
      </c>
    </row>
    <row r="327" spans="1:90" hidden="1" x14ac:dyDescent="0.3">
      <c r="A327" s="43" t="s">
        <v>847</v>
      </c>
      <c r="B327" s="56" t="s">
        <v>1025</v>
      </c>
      <c r="D327" s="23" t="s">
        <v>831</v>
      </c>
      <c r="E327" s="23" t="s">
        <v>798</v>
      </c>
      <c r="G327" s="23" t="s">
        <v>1377</v>
      </c>
      <c r="H327" s="57" t="s">
        <v>1137</v>
      </c>
      <c r="I327" s="57"/>
      <c r="J327" s="23" t="s">
        <v>9</v>
      </c>
      <c r="K327" s="47">
        <v>30.835999999999999</v>
      </c>
      <c r="L327" s="24" t="s">
        <v>834</v>
      </c>
      <c r="M327" s="24" t="s">
        <v>624</v>
      </c>
      <c r="U327" s="4">
        <v>612</v>
      </c>
      <c r="X327" s="4">
        <v>191567.2</v>
      </c>
      <c r="Y327" s="4">
        <v>3301.2</v>
      </c>
      <c r="BZ327" s="4">
        <v>2200000</v>
      </c>
      <c r="CA327" t="s">
        <v>1378</v>
      </c>
      <c r="CC327" s="7" t="s">
        <v>624</v>
      </c>
      <c r="CD327" s="7">
        <v>0.95975707117567133</v>
      </c>
      <c r="CF327" s="7"/>
      <c r="CH327" s="7"/>
      <c r="CJ327" s="7"/>
      <c r="CK327" s="7">
        <f t="shared" si="5"/>
        <v>60</v>
      </c>
    </row>
    <row r="328" spans="1:90" hidden="1" x14ac:dyDescent="0.3">
      <c r="A328" s="43" t="s">
        <v>1325</v>
      </c>
      <c r="B328" s="53" t="s">
        <v>913</v>
      </c>
      <c r="D328" s="23" t="s">
        <v>831</v>
      </c>
      <c r="E328" s="23" t="s">
        <v>1379</v>
      </c>
      <c r="G328" s="53" t="s">
        <v>1380</v>
      </c>
      <c r="H328" s="24"/>
      <c r="J328" s="23" t="s">
        <v>9</v>
      </c>
      <c r="K328" s="47">
        <v>16.8</v>
      </c>
      <c r="L328" s="24" t="s">
        <v>834</v>
      </c>
      <c r="M328" s="24" t="s">
        <v>627</v>
      </c>
      <c r="Y328" s="4">
        <v>124320</v>
      </c>
      <c r="BZ328" s="4"/>
      <c r="CA328" t="s">
        <v>1328</v>
      </c>
      <c r="CC328" s="7" t="s">
        <v>627</v>
      </c>
      <c r="CD328" s="7">
        <v>1</v>
      </c>
      <c r="CF328" s="7"/>
      <c r="CH328" s="7"/>
      <c r="CJ328" s="7"/>
      <c r="CK328" s="7">
        <f t="shared" si="5"/>
        <v>62</v>
      </c>
    </row>
    <row r="329" spans="1:90" hidden="1" x14ac:dyDescent="0.3">
      <c r="A329" s="43" t="s">
        <v>984</v>
      </c>
      <c r="B329" s="23" t="s">
        <v>868</v>
      </c>
      <c r="C329" s="23" t="s">
        <v>1381</v>
      </c>
      <c r="D329" s="23" t="s">
        <v>831</v>
      </c>
      <c r="E329" s="23" t="s">
        <v>595</v>
      </c>
      <c r="G329" s="23" t="s">
        <v>1382</v>
      </c>
      <c r="J329" s="54" t="s">
        <v>9</v>
      </c>
      <c r="K329" s="47">
        <v>387</v>
      </c>
      <c r="L329" s="57" t="s">
        <v>834</v>
      </c>
      <c r="M329" s="24" t="s">
        <v>618</v>
      </c>
      <c r="V329" s="4">
        <v>503.1</v>
      </c>
      <c r="BY329" s="62">
        <v>0.81799999999999995</v>
      </c>
      <c r="BZ329" s="4">
        <v>9000000</v>
      </c>
      <c r="CA329" t="s">
        <v>987</v>
      </c>
      <c r="CK329" s="7">
        <f t="shared" si="5"/>
        <v>62</v>
      </c>
      <c r="CL329" t="s">
        <v>1382</v>
      </c>
    </row>
    <row r="330" spans="1:90" hidden="1" x14ac:dyDescent="0.3">
      <c r="A330" s="43">
        <v>64</v>
      </c>
      <c r="B330" s="23" t="s">
        <v>1028</v>
      </c>
      <c r="C330" s="54"/>
      <c r="D330" s="54" t="s">
        <v>831</v>
      </c>
      <c r="E330" s="23" t="s">
        <v>707</v>
      </c>
      <c r="F330" s="54"/>
      <c r="G330" s="23" t="s">
        <v>1383</v>
      </c>
      <c r="H330" s="23" t="s">
        <v>838</v>
      </c>
      <c r="J330" s="54" t="s">
        <v>9</v>
      </c>
      <c r="K330" s="55">
        <v>1.5</v>
      </c>
      <c r="L330" s="24" t="s">
        <v>834</v>
      </c>
      <c r="M330" s="24" t="s">
        <v>615</v>
      </c>
      <c r="N330" s="7"/>
      <c r="U330" s="4">
        <v>21000</v>
      </c>
      <c r="V330" s="4">
        <v>0.21</v>
      </c>
      <c r="AD330" s="7"/>
      <c r="AE330" s="7"/>
      <c r="AF330" s="7"/>
      <c r="AG330" s="7"/>
      <c r="AH330" s="7"/>
      <c r="AI330" s="7"/>
      <c r="AJ330" s="7"/>
      <c r="AK330" s="7"/>
      <c r="BZ330" s="4"/>
      <c r="CA330" t="s">
        <v>902</v>
      </c>
      <c r="CC330" s="7" t="s">
        <v>615</v>
      </c>
      <c r="CD330" s="7">
        <v>0.94174360298706616</v>
      </c>
      <c r="CF330" s="7"/>
      <c r="CH330" s="7"/>
      <c r="CJ330" s="7"/>
      <c r="CK330" s="7">
        <f t="shared" si="5"/>
        <v>61</v>
      </c>
    </row>
    <row r="331" spans="1:90" hidden="1" x14ac:dyDescent="0.3">
      <c r="A331" s="43">
        <v>64</v>
      </c>
      <c r="B331" s="23" t="s">
        <v>1076</v>
      </c>
      <c r="C331" s="54"/>
      <c r="D331" s="54" t="s">
        <v>831</v>
      </c>
      <c r="E331" s="23" t="s">
        <v>668</v>
      </c>
      <c r="F331" s="54"/>
      <c r="G331" s="23" t="s">
        <v>1384</v>
      </c>
      <c r="J331" s="54" t="s">
        <v>9</v>
      </c>
      <c r="K331" s="55">
        <v>1</v>
      </c>
      <c r="L331" s="24" t="s">
        <v>834</v>
      </c>
      <c r="M331" s="24" t="s">
        <v>639</v>
      </c>
      <c r="N331" s="7"/>
      <c r="U331" s="4">
        <v>1500</v>
      </c>
      <c r="W331" s="4">
        <v>25</v>
      </c>
      <c r="AB331" s="4">
        <v>20000</v>
      </c>
      <c r="AC331" s="4">
        <v>40000</v>
      </c>
      <c r="AD331" s="7"/>
      <c r="AE331" s="7"/>
      <c r="AF331" s="7"/>
      <c r="AG331" s="7"/>
      <c r="AH331" s="7"/>
      <c r="AI331" s="7"/>
      <c r="AJ331" s="7"/>
      <c r="AK331" s="7"/>
      <c r="BZ331" s="4"/>
      <c r="CA331" t="s">
        <v>966</v>
      </c>
      <c r="CC331" s="7" t="s">
        <v>639</v>
      </c>
      <c r="CD331" s="7">
        <v>0.55864207575327884</v>
      </c>
      <c r="CE331" s="7" t="s">
        <v>636</v>
      </c>
      <c r="CF331" s="7">
        <v>0.27839120752418722</v>
      </c>
      <c r="CH331" s="7"/>
      <c r="CJ331" s="7"/>
      <c r="CK331" s="7">
        <f t="shared" si="5"/>
        <v>59</v>
      </c>
    </row>
    <row r="332" spans="1:90" hidden="1" x14ac:dyDescent="0.3">
      <c r="A332" s="43">
        <v>64</v>
      </c>
      <c r="B332" s="23" t="s">
        <v>1385</v>
      </c>
      <c r="C332" s="54"/>
      <c r="D332" s="54" t="s">
        <v>831</v>
      </c>
      <c r="E332" s="23" t="s">
        <v>605</v>
      </c>
      <c r="F332" s="54"/>
      <c r="G332" s="23" t="s">
        <v>1386</v>
      </c>
      <c r="J332" s="54" t="s">
        <v>9</v>
      </c>
      <c r="K332" s="55">
        <v>45.36</v>
      </c>
      <c r="L332" s="24" t="s">
        <v>834</v>
      </c>
      <c r="M332" s="24" t="s">
        <v>615</v>
      </c>
      <c r="N332" s="7"/>
      <c r="U332" s="4">
        <v>254016</v>
      </c>
      <c r="AD332" s="7"/>
      <c r="AE332" s="7"/>
      <c r="AF332" s="7"/>
      <c r="AG332" s="7"/>
      <c r="AH332" s="7"/>
      <c r="AI332" s="7"/>
      <c r="AJ332" s="7"/>
      <c r="AK332" s="7"/>
      <c r="BZ332" s="4"/>
      <c r="CA332" t="s">
        <v>856</v>
      </c>
      <c r="CC332" s="7" t="s">
        <v>615</v>
      </c>
      <c r="CD332" s="7">
        <v>1</v>
      </c>
      <c r="CF332" s="7"/>
      <c r="CH332" s="7"/>
      <c r="CJ332" s="7"/>
      <c r="CK332" s="7">
        <f t="shared" si="5"/>
        <v>62</v>
      </c>
    </row>
    <row r="333" spans="1:90" x14ac:dyDescent="0.3">
      <c r="A333" s="43">
        <v>64</v>
      </c>
      <c r="B333" s="23" t="s">
        <v>860</v>
      </c>
      <c r="C333" s="54"/>
      <c r="D333" s="54" t="s">
        <v>831</v>
      </c>
      <c r="E333" s="23" t="s">
        <v>605</v>
      </c>
      <c r="F333" s="54"/>
      <c r="G333" s="23" t="s">
        <v>1387</v>
      </c>
      <c r="H333" s="23" t="s">
        <v>838</v>
      </c>
      <c r="J333" s="54" t="s">
        <v>9</v>
      </c>
      <c r="K333" s="55">
        <v>6.9009999999999998</v>
      </c>
      <c r="L333" s="24" t="s">
        <v>834</v>
      </c>
      <c r="M333" s="24" t="s">
        <v>615</v>
      </c>
      <c r="N333" s="7"/>
      <c r="U333" s="4">
        <v>98684.3</v>
      </c>
      <c r="V333" s="4">
        <v>0.75910999999999995</v>
      </c>
      <c r="W333" s="4">
        <v>112.76233999999999</v>
      </c>
      <c r="AA333" s="107">
        <v>2070.3000000000002</v>
      </c>
      <c r="AD333" s="4">
        <v>0.73164401999999995</v>
      </c>
      <c r="AE333" s="7"/>
      <c r="AF333" s="7"/>
      <c r="AG333" s="7"/>
      <c r="AH333" s="7"/>
      <c r="AI333" s="7"/>
      <c r="AJ333" s="7"/>
      <c r="AK333" s="7"/>
      <c r="BZ333" s="4"/>
      <c r="CA333" t="s">
        <v>846</v>
      </c>
      <c r="CC333" s="7" t="s">
        <v>615</v>
      </c>
      <c r="CD333" s="7">
        <v>0.80686980835951627</v>
      </c>
      <c r="CF333" s="7"/>
      <c r="CH333" s="7"/>
      <c r="CJ333" s="7"/>
      <c r="CK333" s="7">
        <f t="shared" si="5"/>
        <v>58</v>
      </c>
    </row>
    <row r="334" spans="1:90" hidden="1" x14ac:dyDescent="0.3">
      <c r="A334" s="43" t="s">
        <v>843</v>
      </c>
      <c r="B334" s="23" t="s">
        <v>913</v>
      </c>
      <c r="D334" s="23" t="s">
        <v>831</v>
      </c>
      <c r="E334" s="23" t="s">
        <v>605</v>
      </c>
      <c r="G334" s="53" t="s">
        <v>1388</v>
      </c>
      <c r="J334" s="23" t="s">
        <v>9</v>
      </c>
      <c r="K334" s="47">
        <v>57.82</v>
      </c>
      <c r="L334" s="24" t="s">
        <v>834</v>
      </c>
      <c r="M334" s="24" t="s">
        <v>615</v>
      </c>
      <c r="U334" s="4">
        <v>127204</v>
      </c>
      <c r="V334" s="4">
        <v>0.52037999999999995</v>
      </c>
      <c r="W334" s="4">
        <v>17.346</v>
      </c>
      <c r="AA334" s="107">
        <v>2312.8000000000002</v>
      </c>
      <c r="AD334" s="4">
        <v>5.8725833819620261</v>
      </c>
      <c r="BZ334" s="4"/>
      <c r="CA334" t="s">
        <v>846</v>
      </c>
      <c r="CC334" s="7" t="s">
        <v>615</v>
      </c>
      <c r="CD334" s="7">
        <v>0.89014185230252973</v>
      </c>
      <c r="CF334" s="7"/>
      <c r="CH334" s="7"/>
      <c r="CJ334" s="7"/>
      <c r="CK334" s="7">
        <f t="shared" si="5"/>
        <v>58</v>
      </c>
    </row>
    <row r="335" spans="1:90" x14ac:dyDescent="0.3">
      <c r="A335" s="43" t="s">
        <v>890</v>
      </c>
      <c r="B335" s="23" t="s">
        <v>860</v>
      </c>
      <c r="D335" s="23" t="s">
        <v>831</v>
      </c>
      <c r="E335" s="23" t="s">
        <v>671</v>
      </c>
      <c r="G335" s="53" t="s">
        <v>1389</v>
      </c>
      <c r="H335" s="23" t="s">
        <v>838</v>
      </c>
      <c r="J335" s="23" t="s">
        <v>9</v>
      </c>
      <c r="K335" s="47">
        <v>4.3749169999999999</v>
      </c>
      <c r="L335" s="24" t="s">
        <v>834</v>
      </c>
      <c r="M335" s="24" t="s">
        <v>624</v>
      </c>
      <c r="U335" s="4">
        <v>38061.777900000001</v>
      </c>
      <c r="X335" s="4">
        <v>22749.5684</v>
      </c>
      <c r="AG335" s="4">
        <v>0.734986056</v>
      </c>
      <c r="AH335" s="4">
        <v>2.939944224</v>
      </c>
      <c r="BX335" s="4"/>
      <c r="BZ335" s="4"/>
      <c r="CA335" t="s">
        <v>1390</v>
      </c>
      <c r="CC335" s="7" t="s">
        <v>624</v>
      </c>
      <c r="CD335" s="7">
        <v>0.47133324367555451</v>
      </c>
      <c r="CE335" s="7" t="s">
        <v>615</v>
      </c>
      <c r="CF335" s="7">
        <v>0.35396573586681018</v>
      </c>
      <c r="CH335" s="7"/>
      <c r="CJ335" s="7"/>
      <c r="CK335" s="7">
        <f t="shared" si="5"/>
        <v>59</v>
      </c>
    </row>
    <row r="336" spans="1:90" hidden="1" x14ac:dyDescent="0.3">
      <c r="A336" s="43">
        <v>64</v>
      </c>
      <c r="B336" s="23" t="s">
        <v>913</v>
      </c>
      <c r="C336" s="54"/>
      <c r="D336" s="54" t="s">
        <v>831</v>
      </c>
      <c r="E336" s="23" t="s">
        <v>659</v>
      </c>
      <c r="F336" s="54"/>
      <c r="G336" s="23" t="s">
        <v>1391</v>
      </c>
      <c r="H336" s="23" t="s">
        <v>930</v>
      </c>
      <c r="J336" s="54" t="s">
        <v>9</v>
      </c>
      <c r="K336" s="55">
        <v>5.9570280000000002</v>
      </c>
      <c r="L336" s="24" t="s">
        <v>834</v>
      </c>
      <c r="M336" s="24" t="s">
        <v>639</v>
      </c>
      <c r="N336" s="7"/>
      <c r="U336" s="4">
        <v>30557.4192</v>
      </c>
      <c r="V336" s="4">
        <v>7.6381600000000009</v>
      </c>
      <c r="W336" s="4">
        <v>279.10383999999999</v>
      </c>
      <c r="AB336" s="4">
        <v>19423.403999999999</v>
      </c>
      <c r="AC336" s="4">
        <v>333867.16440000001</v>
      </c>
      <c r="AD336" s="7"/>
      <c r="AE336" s="7"/>
      <c r="AF336" s="7"/>
      <c r="AG336" s="7"/>
      <c r="AH336" s="7"/>
      <c r="AI336" s="7"/>
      <c r="AJ336" s="7"/>
      <c r="AK336" s="7"/>
      <c r="BZ336" s="4"/>
      <c r="CA336" t="s">
        <v>842</v>
      </c>
      <c r="CC336" s="7" t="s">
        <v>639</v>
      </c>
      <c r="CD336" s="7">
        <v>0.50479172262837446</v>
      </c>
      <c r="CE336" s="7" t="s">
        <v>618</v>
      </c>
      <c r="CF336" s="7">
        <v>0.20813522695139819</v>
      </c>
      <c r="CH336" s="7"/>
      <c r="CJ336" s="7"/>
      <c r="CK336" s="7">
        <f t="shared" si="5"/>
        <v>58</v>
      </c>
    </row>
    <row r="337" spans="1:90" hidden="1" x14ac:dyDescent="0.3">
      <c r="A337" s="43" t="s">
        <v>918</v>
      </c>
      <c r="B337" s="23" t="s">
        <v>863</v>
      </c>
      <c r="D337" s="23" t="s">
        <v>831</v>
      </c>
      <c r="E337" s="23" t="s">
        <v>671</v>
      </c>
      <c r="G337" s="53" t="s">
        <v>1392</v>
      </c>
      <c r="J337" s="23" t="s">
        <v>9</v>
      </c>
      <c r="K337" s="47">
        <v>46.2</v>
      </c>
      <c r="L337" s="24" t="s">
        <v>834</v>
      </c>
      <c r="M337" s="24" t="s">
        <v>651</v>
      </c>
      <c r="U337" s="4">
        <v>13466.65104237818</v>
      </c>
      <c r="V337" s="4">
        <v>2.5634492</v>
      </c>
      <c r="X337" s="4">
        <v>51929.868225399317</v>
      </c>
      <c r="AG337" s="4">
        <v>71.899931999999993</v>
      </c>
      <c r="AH337" s="4">
        <v>63.391796000000006</v>
      </c>
      <c r="AI337" s="4">
        <v>12.945275199999999</v>
      </c>
      <c r="AJ337" s="4">
        <v>6.9737583583199996</v>
      </c>
      <c r="AK337" s="4">
        <v>1.51238133072</v>
      </c>
      <c r="BX337" s="4"/>
      <c r="BZ337" s="4">
        <v>1440000</v>
      </c>
      <c r="CA337" t="s">
        <v>1173</v>
      </c>
      <c r="CC337" s="7" t="s">
        <v>651</v>
      </c>
      <c r="CD337" s="7">
        <v>0.50353349658822355</v>
      </c>
      <c r="CE337" s="7" t="s">
        <v>654</v>
      </c>
      <c r="CF337" s="7">
        <v>0.25395701454359138</v>
      </c>
      <c r="CH337" s="7"/>
      <c r="CJ337" s="7"/>
      <c r="CK337" s="7">
        <f t="shared" si="5"/>
        <v>55</v>
      </c>
    </row>
    <row r="338" spans="1:90" x14ac:dyDescent="0.3">
      <c r="A338" s="43" t="s">
        <v>1393</v>
      </c>
      <c r="B338" s="23" t="s">
        <v>860</v>
      </c>
      <c r="D338" s="23" t="s">
        <v>831</v>
      </c>
      <c r="E338" s="23" t="s">
        <v>1394</v>
      </c>
      <c r="G338" s="53" t="s">
        <v>1395</v>
      </c>
      <c r="J338" s="23" t="s">
        <v>9</v>
      </c>
      <c r="K338" s="47">
        <v>53.81</v>
      </c>
      <c r="L338" s="24" t="s">
        <v>834</v>
      </c>
      <c r="M338" s="24" t="s">
        <v>612</v>
      </c>
      <c r="R338" s="4">
        <v>61127.291260442616</v>
      </c>
      <c r="T338" s="4">
        <v>8654.9867675734913</v>
      </c>
      <c r="BZ338" s="4">
        <v>2700000</v>
      </c>
      <c r="CA338" t="s">
        <v>1396</v>
      </c>
      <c r="CK338" s="7">
        <f t="shared" si="5"/>
        <v>61</v>
      </c>
    </row>
    <row r="339" spans="1:90" hidden="1" x14ac:dyDescent="0.3">
      <c r="A339" s="43" t="s">
        <v>843</v>
      </c>
      <c r="B339" s="23" t="s">
        <v>1397</v>
      </c>
      <c r="D339" s="23" t="s">
        <v>831</v>
      </c>
      <c r="E339" s="23" t="s">
        <v>668</v>
      </c>
      <c r="G339" s="53" t="s">
        <v>1398</v>
      </c>
      <c r="J339" s="23" t="s">
        <v>9</v>
      </c>
      <c r="K339" s="47">
        <v>119</v>
      </c>
      <c r="L339" s="24" t="s">
        <v>834</v>
      </c>
      <c r="M339" s="24" t="s">
        <v>633</v>
      </c>
      <c r="U339" s="4">
        <v>1540</v>
      </c>
      <c r="AA339" s="107">
        <v>178329.01230711571</v>
      </c>
      <c r="AB339" s="4">
        <v>4620</v>
      </c>
      <c r="AC339" s="4">
        <v>20460</v>
      </c>
      <c r="AD339" s="4">
        <v>260.76441200860108</v>
      </c>
      <c r="BZ339" s="4"/>
      <c r="CA339" t="s">
        <v>846</v>
      </c>
      <c r="CC339" s="7" t="s">
        <v>633</v>
      </c>
      <c r="CD339" s="7">
        <v>0.83444659932204013</v>
      </c>
      <c r="CF339" s="7"/>
      <c r="CH339" s="7"/>
      <c r="CJ339" s="7"/>
      <c r="CK339" s="7">
        <f t="shared" si="5"/>
        <v>58</v>
      </c>
    </row>
    <row r="340" spans="1:90" x14ac:dyDescent="0.3">
      <c r="A340" s="43">
        <v>64</v>
      </c>
      <c r="B340" s="23" t="s">
        <v>860</v>
      </c>
      <c r="C340" s="54"/>
      <c r="D340" s="54" t="s">
        <v>831</v>
      </c>
      <c r="E340" s="23" t="s">
        <v>659</v>
      </c>
      <c r="F340" s="54"/>
      <c r="G340" s="23" t="s">
        <v>1399</v>
      </c>
      <c r="H340" s="23" t="s">
        <v>838</v>
      </c>
      <c r="J340" s="54" t="s">
        <v>9</v>
      </c>
      <c r="K340" s="55">
        <v>2.2719999999999998</v>
      </c>
      <c r="L340" s="24" t="s">
        <v>834</v>
      </c>
      <c r="M340" s="24" t="s">
        <v>639</v>
      </c>
      <c r="N340" s="7"/>
      <c r="U340" s="4">
        <v>20598.5</v>
      </c>
      <c r="V340" s="4">
        <v>0.28961999999999999</v>
      </c>
      <c r="W340" s="4">
        <v>31.021350000000002</v>
      </c>
      <c r="AB340" s="4">
        <v>7995.8999999999987</v>
      </c>
      <c r="AC340" s="4">
        <v>94617</v>
      </c>
      <c r="AD340" s="7"/>
      <c r="AE340" s="7"/>
      <c r="AF340" s="7"/>
      <c r="AG340" s="7"/>
      <c r="AH340" s="7"/>
      <c r="AI340" s="7"/>
      <c r="AJ340" s="7"/>
      <c r="AK340" s="7"/>
      <c r="BZ340" s="4"/>
      <c r="CA340" t="s">
        <v>842</v>
      </c>
      <c r="CC340" s="7" t="s">
        <v>639</v>
      </c>
      <c r="CD340" s="7">
        <v>0.53493658362782559</v>
      </c>
      <c r="CE340" s="7" t="s">
        <v>615</v>
      </c>
      <c r="CF340" s="7">
        <v>0.33929393956678389</v>
      </c>
      <c r="CH340" s="7"/>
      <c r="CJ340" s="7"/>
      <c r="CK340" s="7">
        <f t="shared" si="5"/>
        <v>58</v>
      </c>
    </row>
    <row r="341" spans="1:90" hidden="1" x14ac:dyDescent="0.3">
      <c r="A341" s="43">
        <v>64</v>
      </c>
      <c r="B341" s="23" t="s">
        <v>913</v>
      </c>
      <c r="C341" s="54"/>
      <c r="D341" s="54" t="s">
        <v>831</v>
      </c>
      <c r="E341" s="23" t="s">
        <v>605</v>
      </c>
      <c r="F341" s="54"/>
      <c r="G341" s="23" t="s">
        <v>1400</v>
      </c>
      <c r="J341" s="54" t="s">
        <v>9</v>
      </c>
      <c r="K341" s="55">
        <v>54.4</v>
      </c>
      <c r="L341" s="24" t="s">
        <v>834</v>
      </c>
      <c r="M341" s="24" t="s">
        <v>615</v>
      </c>
      <c r="N341" s="7"/>
      <c r="U341" s="4">
        <v>272000</v>
      </c>
      <c r="AD341" s="7"/>
      <c r="AE341" s="7"/>
      <c r="AF341" s="7"/>
      <c r="AG341" s="7"/>
      <c r="AH341" s="7"/>
      <c r="AI341" s="7"/>
      <c r="AJ341" s="7"/>
      <c r="AK341" s="7"/>
      <c r="BZ341" s="4"/>
      <c r="CA341" t="s">
        <v>856</v>
      </c>
      <c r="CC341" s="7" t="s">
        <v>615</v>
      </c>
      <c r="CD341" s="7">
        <v>1</v>
      </c>
      <c r="CF341" s="7"/>
      <c r="CH341" s="7"/>
      <c r="CJ341" s="7"/>
      <c r="CK341" s="7">
        <f t="shared" si="5"/>
        <v>62</v>
      </c>
    </row>
    <row r="342" spans="1:90" hidden="1" x14ac:dyDescent="0.3">
      <c r="A342" s="43" t="s">
        <v>932</v>
      </c>
      <c r="B342" s="23" t="s">
        <v>1025</v>
      </c>
      <c r="C342" s="54"/>
      <c r="D342" s="54" t="s">
        <v>831</v>
      </c>
      <c r="E342" s="23" t="s">
        <v>605</v>
      </c>
      <c r="F342" s="54"/>
      <c r="G342" s="23" t="s">
        <v>1401</v>
      </c>
      <c r="H342" s="54" t="s">
        <v>880</v>
      </c>
      <c r="I342" s="54"/>
      <c r="J342" s="54" t="s">
        <v>9</v>
      </c>
      <c r="K342" s="58">
        <v>785.19999999999993</v>
      </c>
      <c r="L342" s="24" t="s">
        <v>834</v>
      </c>
      <c r="M342" s="24" t="s">
        <v>618</v>
      </c>
      <c r="U342" s="4">
        <v>840900</v>
      </c>
      <c r="V342" s="4">
        <v>489.97776490630309</v>
      </c>
      <c r="AD342" s="7"/>
      <c r="AE342" s="7"/>
      <c r="AF342" s="7"/>
      <c r="AG342" s="7"/>
      <c r="AH342" s="7"/>
      <c r="AI342" s="7"/>
      <c r="AJ342" s="7"/>
      <c r="AK342" s="7"/>
      <c r="BZ342" s="4">
        <v>42000000</v>
      </c>
      <c r="CA342" t="s">
        <v>1032</v>
      </c>
      <c r="CC342" s="7" t="s">
        <v>618</v>
      </c>
      <c r="CD342" s="7">
        <v>0.78282034381398879</v>
      </c>
      <c r="CE342" s="7" t="s">
        <v>615</v>
      </c>
      <c r="CF342" s="7">
        <v>0.21717965618601121</v>
      </c>
      <c r="CH342" s="7"/>
      <c r="CJ342" s="7"/>
      <c r="CK342" s="7">
        <f t="shared" si="5"/>
        <v>61</v>
      </c>
      <c r="CL342" t="s">
        <v>1401</v>
      </c>
    </row>
    <row r="343" spans="1:90" hidden="1" x14ac:dyDescent="0.3">
      <c r="A343" s="43">
        <v>64</v>
      </c>
      <c r="B343" s="23" t="s">
        <v>1402</v>
      </c>
      <c r="C343" s="54"/>
      <c r="D343" s="54" t="s">
        <v>831</v>
      </c>
      <c r="E343" s="23" t="s">
        <v>659</v>
      </c>
      <c r="F343" s="54"/>
      <c r="G343" s="23" t="s">
        <v>1403</v>
      </c>
      <c r="J343" s="54" t="s">
        <v>9</v>
      </c>
      <c r="K343" s="55">
        <v>7</v>
      </c>
      <c r="L343" s="24" t="s">
        <v>834</v>
      </c>
      <c r="M343" s="24" t="s">
        <v>615</v>
      </c>
      <c r="N343" s="7"/>
      <c r="U343" s="4">
        <v>40599.999999999993</v>
      </c>
      <c r="W343" s="4">
        <v>210</v>
      </c>
      <c r="AB343" s="4">
        <v>64400.000000000007</v>
      </c>
      <c r="AC343" s="4">
        <v>105000</v>
      </c>
      <c r="AD343" s="7"/>
      <c r="AE343" s="7"/>
      <c r="AF343" s="7"/>
      <c r="AG343" s="7"/>
      <c r="AH343" s="7"/>
      <c r="AI343" s="7"/>
      <c r="AJ343" s="7"/>
      <c r="AK343" s="7"/>
      <c r="BZ343" s="4"/>
      <c r="CA343" t="s">
        <v>966</v>
      </c>
      <c r="CC343" s="7" t="s">
        <v>615</v>
      </c>
      <c r="CD343" s="7">
        <v>0.33914230967607439</v>
      </c>
      <c r="CE343" s="7" t="s">
        <v>639</v>
      </c>
      <c r="CF343" s="7">
        <v>0.3010494640437637</v>
      </c>
      <c r="CH343" s="7"/>
      <c r="CJ343" s="7"/>
      <c r="CK343" s="7">
        <f t="shared" si="5"/>
        <v>59</v>
      </c>
    </row>
    <row r="344" spans="1:90" hidden="1" x14ac:dyDescent="0.3">
      <c r="A344" s="43">
        <v>3</v>
      </c>
      <c r="B344" s="53" t="s">
        <v>1206</v>
      </c>
      <c r="C344" s="67"/>
      <c r="D344" s="67" t="s">
        <v>831</v>
      </c>
      <c r="E344" s="23" t="s">
        <v>793</v>
      </c>
      <c r="F344" s="67"/>
      <c r="G344" s="53" t="s">
        <v>1404</v>
      </c>
      <c r="H344" s="67" t="s">
        <v>1405</v>
      </c>
      <c r="J344" s="23" t="s">
        <v>9</v>
      </c>
      <c r="K344" s="47">
        <v>500</v>
      </c>
      <c r="L344" s="24" t="s">
        <v>834</v>
      </c>
      <c r="M344" s="24" t="s">
        <v>603</v>
      </c>
      <c r="Q344" s="4">
        <v>108496395.88675231</v>
      </c>
      <c r="AW344" s="4">
        <v>26600</v>
      </c>
      <c r="BZ344" s="4"/>
      <c r="CA344" t="s">
        <v>1406</v>
      </c>
      <c r="CK344" s="7">
        <f t="shared" si="5"/>
        <v>61</v>
      </c>
    </row>
    <row r="345" spans="1:90" hidden="1" x14ac:dyDescent="0.3">
      <c r="A345" s="43">
        <v>3</v>
      </c>
      <c r="B345" s="53" t="s">
        <v>1206</v>
      </c>
      <c r="C345" s="67"/>
      <c r="D345" s="67" t="s">
        <v>831</v>
      </c>
      <c r="E345" s="23" t="s">
        <v>793</v>
      </c>
      <c r="F345" s="67"/>
      <c r="G345" s="53" t="s">
        <v>1407</v>
      </c>
      <c r="H345" s="67" t="s">
        <v>1405</v>
      </c>
      <c r="J345" s="23" t="s">
        <v>9</v>
      </c>
      <c r="K345" s="47">
        <v>500</v>
      </c>
      <c r="L345" s="24" t="s">
        <v>834</v>
      </c>
      <c r="M345" s="24" t="s">
        <v>603</v>
      </c>
      <c r="Q345" s="4">
        <v>97117505.586434409</v>
      </c>
      <c r="AW345" s="4">
        <v>26250</v>
      </c>
      <c r="BZ345" s="4"/>
      <c r="CA345" t="s">
        <v>1406</v>
      </c>
      <c r="CK345" s="7">
        <f t="shared" si="5"/>
        <v>61</v>
      </c>
    </row>
    <row r="346" spans="1:90" hidden="1" x14ac:dyDescent="0.3">
      <c r="A346" s="43" t="s">
        <v>890</v>
      </c>
      <c r="B346" s="23" t="s">
        <v>913</v>
      </c>
      <c r="D346" s="23" t="s">
        <v>831</v>
      </c>
      <c r="E346" s="23" t="s">
        <v>671</v>
      </c>
      <c r="G346" s="53" t="s">
        <v>1408</v>
      </c>
      <c r="H346" s="23" t="s">
        <v>1232</v>
      </c>
      <c r="J346" s="23" t="s">
        <v>9</v>
      </c>
      <c r="K346" s="47">
        <v>19.958400000000001</v>
      </c>
      <c r="L346" s="24" t="s">
        <v>834</v>
      </c>
      <c r="M346" s="24" t="s">
        <v>624</v>
      </c>
      <c r="U346" s="4">
        <v>47900.160000000003</v>
      </c>
      <c r="X346" s="4">
        <v>83825.280000000013</v>
      </c>
      <c r="Y346" s="4">
        <v>3991.68</v>
      </c>
      <c r="BX346" s="4"/>
      <c r="BZ346" s="4"/>
      <c r="CA346" t="s">
        <v>1021</v>
      </c>
      <c r="CC346" s="7" t="s">
        <v>624</v>
      </c>
      <c r="CD346" s="7">
        <v>0.73078090030019527</v>
      </c>
      <c r="CF346" s="7"/>
      <c r="CH346" s="7"/>
      <c r="CJ346" s="7"/>
      <c r="CK346" s="7">
        <f t="shared" si="5"/>
        <v>60</v>
      </c>
    </row>
    <row r="347" spans="1:90" hidden="1" x14ac:dyDescent="0.3">
      <c r="A347" s="43">
        <v>64</v>
      </c>
      <c r="B347" s="23" t="s">
        <v>907</v>
      </c>
      <c r="C347" s="54"/>
      <c r="D347" s="54" t="s">
        <v>831</v>
      </c>
      <c r="E347" s="23" t="s">
        <v>668</v>
      </c>
      <c r="F347" s="54"/>
      <c r="G347" s="23" t="s">
        <v>1409</v>
      </c>
      <c r="J347" s="54" t="s">
        <v>9</v>
      </c>
      <c r="K347" s="55">
        <v>0.7</v>
      </c>
      <c r="L347" s="24" t="s">
        <v>834</v>
      </c>
      <c r="M347" s="24" t="s">
        <v>615</v>
      </c>
      <c r="N347" s="7"/>
      <c r="U347" s="4">
        <v>8400</v>
      </c>
      <c r="AB347" s="4">
        <v>8400</v>
      </c>
      <c r="AC347" s="4">
        <v>17500</v>
      </c>
      <c r="AD347" s="7"/>
      <c r="AE347" s="7"/>
      <c r="AF347" s="7"/>
      <c r="AG347" s="7"/>
      <c r="AH347" s="7"/>
      <c r="AI347" s="7"/>
      <c r="AJ347" s="7"/>
      <c r="AK347" s="7"/>
      <c r="BZ347" s="4"/>
      <c r="CA347" t="s">
        <v>1006</v>
      </c>
      <c r="CC347" s="7" t="s">
        <v>615</v>
      </c>
      <c r="CD347" s="7">
        <v>0.48610519689704329</v>
      </c>
      <c r="CE347" s="7" t="s">
        <v>639</v>
      </c>
      <c r="CF347" s="7">
        <v>0.34760150334178808</v>
      </c>
      <c r="CH347" s="7"/>
      <c r="CJ347" s="7"/>
      <c r="CK347" s="7">
        <f t="shared" si="5"/>
        <v>60</v>
      </c>
    </row>
    <row r="348" spans="1:90" hidden="1" x14ac:dyDescent="0.3">
      <c r="A348" s="43">
        <v>64</v>
      </c>
      <c r="B348" s="23" t="s">
        <v>863</v>
      </c>
      <c r="C348" s="54"/>
      <c r="D348" s="54" t="s">
        <v>831</v>
      </c>
      <c r="E348" s="23" t="s">
        <v>671</v>
      </c>
      <c r="F348" s="54"/>
      <c r="G348" s="23" t="s">
        <v>1410</v>
      </c>
      <c r="H348" s="23" t="s">
        <v>930</v>
      </c>
      <c r="J348" s="54" t="s">
        <v>9</v>
      </c>
      <c r="K348" s="55">
        <v>48.8</v>
      </c>
      <c r="L348" s="24" t="s">
        <v>834</v>
      </c>
      <c r="M348" s="24" t="s">
        <v>651</v>
      </c>
      <c r="N348" s="7"/>
      <c r="U348" s="4">
        <v>34160</v>
      </c>
      <c r="V348" s="4">
        <v>3.7790719999999989</v>
      </c>
      <c r="X348" s="4">
        <v>58560</v>
      </c>
      <c r="AD348" s="7"/>
      <c r="AE348" s="7"/>
      <c r="AF348" s="7"/>
      <c r="AG348" s="7">
        <v>25.095400000000001</v>
      </c>
      <c r="AH348" s="7">
        <v>28.402087999999999</v>
      </c>
      <c r="AI348" s="7">
        <v>1.7714399999999999</v>
      </c>
      <c r="AJ348" s="7"/>
      <c r="AK348" s="7"/>
      <c r="BZ348" s="4"/>
      <c r="CA348" t="s">
        <v>1411</v>
      </c>
      <c r="CC348" s="7" t="s">
        <v>651</v>
      </c>
      <c r="CD348" s="7">
        <v>0.37178919292857943</v>
      </c>
      <c r="CE348" s="7" t="s">
        <v>624</v>
      </c>
      <c r="CF348" s="7">
        <v>0.2486542144174409</v>
      </c>
      <c r="CG348" s="7" t="s">
        <v>654</v>
      </c>
      <c r="CH348" s="7">
        <v>0.24070226549796331</v>
      </c>
      <c r="CJ348" s="7"/>
      <c r="CK348" s="7">
        <f t="shared" si="5"/>
        <v>57</v>
      </c>
    </row>
    <row r="349" spans="1:90" hidden="1" x14ac:dyDescent="0.3">
      <c r="A349" s="43">
        <v>64</v>
      </c>
      <c r="B349" s="23" t="s">
        <v>1349</v>
      </c>
      <c r="C349" s="54"/>
      <c r="D349" s="54" t="s">
        <v>831</v>
      </c>
      <c r="E349" s="23" t="s">
        <v>671</v>
      </c>
      <c r="F349" s="54"/>
      <c r="G349" s="23" t="s">
        <v>1412</v>
      </c>
      <c r="J349" s="54" t="s">
        <v>9</v>
      </c>
      <c r="K349" s="55">
        <v>92</v>
      </c>
      <c r="L349" s="24" t="s">
        <v>834</v>
      </c>
      <c r="M349" s="24" t="s">
        <v>651</v>
      </c>
      <c r="N349" s="7"/>
      <c r="U349" s="4">
        <v>156602.49671484891</v>
      </c>
      <c r="V349" s="4">
        <v>21.72</v>
      </c>
      <c r="X349" s="4">
        <v>191480.28909329831</v>
      </c>
      <c r="AD349" s="7"/>
      <c r="AE349" s="7"/>
      <c r="AF349" s="7"/>
      <c r="AG349" s="7">
        <v>155.9</v>
      </c>
      <c r="AH349" s="7">
        <v>124.58</v>
      </c>
      <c r="AI349" s="7">
        <v>18.399999999999999</v>
      </c>
      <c r="AJ349" s="7">
        <v>13.4464918</v>
      </c>
      <c r="AK349" s="7">
        <v>6.7232459000000011</v>
      </c>
      <c r="BZ349" s="4"/>
      <c r="CA349" t="s">
        <v>1280</v>
      </c>
      <c r="CC349" s="7" t="s">
        <v>651</v>
      </c>
      <c r="CD349" s="7">
        <v>0.45136124493350083</v>
      </c>
      <c r="CE349" s="7" t="s">
        <v>654</v>
      </c>
      <c r="CF349" s="7">
        <v>0.2063258998745004</v>
      </c>
      <c r="CH349" s="7"/>
      <c r="CJ349" s="7"/>
      <c r="CK349" s="7">
        <f t="shared" si="5"/>
        <v>55</v>
      </c>
      <c r="CL349" t="s">
        <v>1412</v>
      </c>
    </row>
    <row r="350" spans="1:90" hidden="1" x14ac:dyDescent="0.3">
      <c r="A350" s="43">
        <v>65</v>
      </c>
      <c r="B350" s="23" t="s">
        <v>1349</v>
      </c>
      <c r="D350" s="23" t="s">
        <v>831</v>
      </c>
      <c r="E350" s="23" t="s">
        <v>595</v>
      </c>
      <c r="G350" s="23" t="s">
        <v>1413</v>
      </c>
      <c r="J350" s="54" t="s">
        <v>9</v>
      </c>
      <c r="K350" s="58">
        <v>81.78</v>
      </c>
      <c r="L350" s="24" t="s">
        <v>834</v>
      </c>
      <c r="M350" s="24" t="s">
        <v>651</v>
      </c>
      <c r="U350" s="4">
        <v>143043</v>
      </c>
      <c r="V350" s="4">
        <v>31.463699999999999</v>
      </c>
      <c r="X350" s="4">
        <v>175755</v>
      </c>
      <c r="AG350" s="2">
        <v>147.11760000000001</v>
      </c>
      <c r="AH350" s="2">
        <v>108.2217</v>
      </c>
      <c r="AI350" s="2">
        <v>10.631399999999999</v>
      </c>
      <c r="AJ350" s="2"/>
      <c r="AK350" s="2"/>
      <c r="BZ350" s="4"/>
      <c r="CA350" t="s">
        <v>1414</v>
      </c>
      <c r="CC350" s="7" t="s">
        <v>651</v>
      </c>
      <c r="CD350" s="7">
        <v>0.4675364979313863</v>
      </c>
      <c r="CF350" s="7"/>
      <c r="CH350" s="7"/>
      <c r="CJ350" s="7"/>
      <c r="CK350" s="7">
        <f t="shared" si="5"/>
        <v>57</v>
      </c>
    </row>
    <row r="351" spans="1:90" hidden="1" x14ac:dyDescent="0.3">
      <c r="A351" s="24">
        <v>79</v>
      </c>
      <c r="B351" s="23" t="s">
        <v>913</v>
      </c>
      <c r="C351" s="23" t="s">
        <v>1103</v>
      </c>
      <c r="D351" s="23" t="s">
        <v>831</v>
      </c>
      <c r="E351" s="23" t="s">
        <v>1415</v>
      </c>
      <c r="F351" s="24" t="s">
        <v>1416</v>
      </c>
      <c r="G351" s="23" t="s">
        <v>1416</v>
      </c>
      <c r="H351" s="23" t="s">
        <v>880</v>
      </c>
      <c r="J351" s="54" t="s">
        <v>8</v>
      </c>
      <c r="K351" s="47">
        <v>5.2220520673813162</v>
      </c>
      <c r="L351" s="57" t="s">
        <v>834</v>
      </c>
      <c r="M351" s="24" t="s">
        <v>744</v>
      </c>
      <c r="N351" s="7"/>
      <c r="O351" s="7"/>
      <c r="X351" s="7"/>
      <c r="AL351" s="61"/>
      <c r="BD351" s="4">
        <v>3325.6930150820299</v>
      </c>
      <c r="BE351" s="4">
        <v>8086.9724913506507</v>
      </c>
      <c r="BF351" s="4">
        <v>922.35762525100097</v>
      </c>
      <c r="BG351" s="4">
        <v>4012.7185253559342</v>
      </c>
      <c r="BH351" s="4">
        <v>1057.029799871756</v>
      </c>
      <c r="BI351" s="4">
        <v>96.238375626070678</v>
      </c>
      <c r="BJ351" s="4">
        <v>1111.7960870882571</v>
      </c>
      <c r="BK351" s="4">
        <v>189.4861814888252</v>
      </c>
      <c r="BL351" s="4">
        <v>1262.2658536157981</v>
      </c>
      <c r="BM351" s="4">
        <v>291.83871536968411</v>
      </c>
      <c r="BN351" s="4">
        <v>682.17992275511745</v>
      </c>
      <c r="BO351" s="4">
        <v>97.573160938818233</v>
      </c>
      <c r="BP351" s="4">
        <v>489.3223631312045</v>
      </c>
      <c r="BQ351" s="4">
        <v>48.995701850373131</v>
      </c>
      <c r="BR351" s="4">
        <v>6932.1485842639377</v>
      </c>
      <c r="BY351" s="7"/>
      <c r="BZ351" s="4">
        <v>547500</v>
      </c>
      <c r="CA351" t="s">
        <v>1417</v>
      </c>
      <c r="CC351" s="7" t="s">
        <v>744</v>
      </c>
      <c r="CD351" s="7">
        <v>0.27540229159162999</v>
      </c>
      <c r="CF351" s="7"/>
      <c r="CH351" s="7"/>
      <c r="CJ351" s="7"/>
      <c r="CK351" s="7">
        <f t="shared" si="5"/>
        <v>48</v>
      </c>
    </row>
    <row r="352" spans="1:90" hidden="1" x14ac:dyDescent="0.3">
      <c r="A352" s="43" t="s">
        <v>890</v>
      </c>
      <c r="B352" s="23" t="s">
        <v>863</v>
      </c>
      <c r="D352" s="23" t="s">
        <v>831</v>
      </c>
      <c r="E352" s="23" t="s">
        <v>671</v>
      </c>
      <c r="G352" s="53" t="s">
        <v>1418</v>
      </c>
      <c r="J352" s="23" t="s">
        <v>9</v>
      </c>
      <c r="K352" s="47">
        <v>811.83673469387759</v>
      </c>
      <c r="L352" s="24" t="s">
        <v>834</v>
      </c>
      <c r="M352" s="24" t="s">
        <v>651</v>
      </c>
      <c r="U352" s="4">
        <v>509816.32653061219</v>
      </c>
      <c r="V352" s="4">
        <v>162.47015714285709</v>
      </c>
      <c r="X352" s="4">
        <v>1484020.408163266</v>
      </c>
      <c r="AG352" s="4">
        <v>2308.428997959184</v>
      </c>
      <c r="AH352" s="4">
        <v>1989.9973836734689</v>
      </c>
      <c r="AI352" s="4">
        <v>309.08709183673471</v>
      </c>
      <c r="AJ352" s="4">
        <v>379.33741114938778</v>
      </c>
      <c r="AK352" s="4">
        <v>76.708261355510189</v>
      </c>
      <c r="BX352" s="4"/>
      <c r="BZ352" s="4"/>
      <c r="CA352" t="s">
        <v>1419</v>
      </c>
      <c r="CC352" s="7" t="s">
        <v>651</v>
      </c>
      <c r="CD352" s="7">
        <v>0.51380238899114528</v>
      </c>
      <c r="CE352" s="7" t="s">
        <v>654</v>
      </c>
      <c r="CF352" s="7">
        <v>0.25337243979879559</v>
      </c>
      <c r="CH352" s="7"/>
      <c r="CJ352" s="7"/>
      <c r="CK352" s="7">
        <f t="shared" si="5"/>
        <v>55</v>
      </c>
      <c r="CL352" t="s">
        <v>1418</v>
      </c>
    </row>
    <row r="353" spans="1:90" hidden="1" x14ac:dyDescent="0.3">
      <c r="A353" s="43">
        <v>64</v>
      </c>
      <c r="B353" s="23" t="s">
        <v>1179</v>
      </c>
      <c r="C353" s="54"/>
      <c r="D353" s="54" t="s">
        <v>831</v>
      </c>
      <c r="E353" s="23" t="s">
        <v>605</v>
      </c>
      <c r="F353" s="54"/>
      <c r="G353" s="23" t="s">
        <v>1420</v>
      </c>
      <c r="J353" s="54" t="s">
        <v>9</v>
      </c>
      <c r="K353" s="55">
        <v>90</v>
      </c>
      <c r="L353" s="24" t="s">
        <v>834</v>
      </c>
      <c r="M353" s="24" t="s">
        <v>615</v>
      </c>
      <c r="N353" s="7"/>
      <c r="U353" s="4">
        <v>270000</v>
      </c>
      <c r="V353" s="4">
        <v>2.7</v>
      </c>
      <c r="AD353" s="7"/>
      <c r="AE353" s="7"/>
      <c r="AF353" s="7"/>
      <c r="AG353" s="7"/>
      <c r="AH353" s="7"/>
      <c r="AI353" s="7"/>
      <c r="AJ353" s="7"/>
      <c r="AK353" s="7"/>
      <c r="BZ353" s="4"/>
      <c r="CA353" t="s">
        <v>902</v>
      </c>
      <c r="CC353" s="7" t="s">
        <v>615</v>
      </c>
      <c r="CD353" s="7">
        <v>0.94174360298706605</v>
      </c>
      <c r="CF353" s="7"/>
      <c r="CH353" s="7"/>
      <c r="CJ353" s="7"/>
      <c r="CK353" s="7">
        <f t="shared" si="5"/>
        <v>61</v>
      </c>
    </row>
    <row r="354" spans="1:90" hidden="1" x14ac:dyDescent="0.3">
      <c r="A354" s="43">
        <v>64</v>
      </c>
      <c r="B354" s="23" t="s">
        <v>852</v>
      </c>
      <c r="C354" s="54"/>
      <c r="D354" s="54" t="s">
        <v>831</v>
      </c>
      <c r="E354" s="23" t="s">
        <v>659</v>
      </c>
      <c r="F354" s="54"/>
      <c r="G354" s="23" t="s">
        <v>1421</v>
      </c>
      <c r="J354" s="54" t="s">
        <v>9</v>
      </c>
      <c r="K354" s="55">
        <v>29.56</v>
      </c>
      <c r="L354" s="24" t="s">
        <v>834</v>
      </c>
      <c r="M354" s="24" t="s">
        <v>639</v>
      </c>
      <c r="N354" s="7"/>
      <c r="U354" s="4">
        <v>198540</v>
      </c>
      <c r="V354" s="4">
        <v>36.607999999999997</v>
      </c>
      <c r="W354" s="4">
        <v>2149.73</v>
      </c>
      <c r="AB354" s="4">
        <v>185300</v>
      </c>
      <c r="AC354" s="4">
        <v>1000400</v>
      </c>
      <c r="AD354" s="7"/>
      <c r="AE354" s="7"/>
      <c r="AF354" s="7"/>
      <c r="AG354" s="7"/>
      <c r="AH354" s="7"/>
      <c r="AI354" s="7"/>
      <c r="AJ354" s="7"/>
      <c r="AK354" s="7"/>
      <c r="BZ354" s="4"/>
      <c r="CA354" t="s">
        <v>842</v>
      </c>
      <c r="CC354" s="7" t="s">
        <v>639</v>
      </c>
      <c r="CD354" s="7">
        <v>0.32790400696268202</v>
      </c>
      <c r="CE354" s="7" t="s">
        <v>618</v>
      </c>
      <c r="CF354" s="7">
        <v>0.21625560204553901</v>
      </c>
      <c r="CG354" s="7" t="s">
        <v>621</v>
      </c>
      <c r="CH354" s="7">
        <v>0.20571057726665529</v>
      </c>
      <c r="CJ354" s="7"/>
      <c r="CK354" s="7">
        <f t="shared" si="5"/>
        <v>58</v>
      </c>
      <c r="CL354" t="s">
        <v>1421</v>
      </c>
    </row>
    <row r="355" spans="1:90" hidden="1" x14ac:dyDescent="0.3">
      <c r="A355" s="43" t="s">
        <v>872</v>
      </c>
      <c r="B355" s="23" t="s">
        <v>1036</v>
      </c>
      <c r="C355" s="54"/>
      <c r="D355" s="54" t="s">
        <v>831</v>
      </c>
      <c r="E355" s="23" t="s">
        <v>614</v>
      </c>
      <c r="F355" s="54"/>
      <c r="G355" s="23" t="s">
        <v>1422</v>
      </c>
      <c r="J355" s="54" t="s">
        <v>9</v>
      </c>
      <c r="K355" s="55">
        <v>21.568000000000001</v>
      </c>
      <c r="L355" s="24" t="s">
        <v>834</v>
      </c>
      <c r="M355" s="24" t="s">
        <v>681</v>
      </c>
      <c r="N355" s="7"/>
      <c r="U355" s="4">
        <v>166688.79999999999</v>
      </c>
      <c r="V355" s="4">
        <v>4.93</v>
      </c>
      <c r="W355" s="4">
        <v>410.40599999999989</v>
      </c>
      <c r="AC355" s="4">
        <v>212905.60000000001</v>
      </c>
      <c r="AD355" s="7"/>
      <c r="AE355" s="7"/>
      <c r="AF355" s="7"/>
      <c r="AG355" s="7"/>
      <c r="AH355" s="7"/>
      <c r="AI355" s="7"/>
      <c r="AJ355" s="7"/>
      <c r="AK355" s="7"/>
      <c r="AQ355" s="4">
        <v>3235.2</v>
      </c>
      <c r="BZ355" s="4">
        <v>300300</v>
      </c>
      <c r="CA355" t="s">
        <v>1166</v>
      </c>
      <c r="CC355" s="7" t="s">
        <v>681</v>
      </c>
      <c r="CD355" s="7">
        <v>0.43569740049123068</v>
      </c>
      <c r="CE355" s="7" t="s">
        <v>615</v>
      </c>
      <c r="CF355" s="7">
        <v>0.30207656307598629</v>
      </c>
      <c r="CH355" s="7"/>
      <c r="CJ355" s="7"/>
      <c r="CK355" s="7">
        <f t="shared" si="5"/>
        <v>58</v>
      </c>
      <c r="CL355" t="s">
        <v>1422</v>
      </c>
    </row>
    <row r="356" spans="1:90" hidden="1" x14ac:dyDescent="0.3">
      <c r="A356" s="43">
        <v>64</v>
      </c>
      <c r="B356" s="23" t="s">
        <v>1058</v>
      </c>
      <c r="C356" s="54"/>
      <c r="D356" s="54" t="s">
        <v>831</v>
      </c>
      <c r="E356" s="23" t="s">
        <v>605</v>
      </c>
      <c r="F356" s="54"/>
      <c r="G356" s="23" t="s">
        <v>1423</v>
      </c>
      <c r="H356" s="23" t="s">
        <v>1204</v>
      </c>
      <c r="J356" s="54" t="s">
        <v>9</v>
      </c>
      <c r="K356" s="55">
        <v>760</v>
      </c>
      <c r="L356" s="24" t="s">
        <v>834</v>
      </c>
      <c r="M356" s="24" t="s">
        <v>615</v>
      </c>
      <c r="N356" s="7"/>
      <c r="U356" s="4">
        <v>3800000</v>
      </c>
      <c r="V356" s="4">
        <v>152</v>
      </c>
      <c r="AD356" s="7"/>
      <c r="AE356" s="7"/>
      <c r="AF356" s="7"/>
      <c r="AG356" s="7"/>
      <c r="AH356" s="7"/>
      <c r="AI356" s="7"/>
      <c r="AJ356" s="7"/>
      <c r="AK356" s="7"/>
      <c r="BZ356" s="4"/>
      <c r="CA356" t="s">
        <v>902</v>
      </c>
      <c r="CC356" s="7" t="s">
        <v>615</v>
      </c>
      <c r="CD356" s="7">
        <v>0.80164138638528615</v>
      </c>
      <c r="CF356" s="7"/>
      <c r="CH356" s="7"/>
      <c r="CJ356" s="7"/>
      <c r="CK356" s="7">
        <f t="shared" si="5"/>
        <v>61</v>
      </c>
    </row>
    <row r="357" spans="1:90" hidden="1" x14ac:dyDescent="0.3">
      <c r="A357" s="43">
        <v>64</v>
      </c>
      <c r="B357" s="23" t="s">
        <v>886</v>
      </c>
      <c r="C357" s="54"/>
      <c r="D357" s="54" t="s">
        <v>831</v>
      </c>
      <c r="E357" s="23" t="s">
        <v>617</v>
      </c>
      <c r="F357" s="54"/>
      <c r="G357" s="23" t="s">
        <v>1424</v>
      </c>
      <c r="J357" s="54" t="s">
        <v>9</v>
      </c>
      <c r="K357" s="55">
        <v>4.5756600000000001</v>
      </c>
      <c r="L357" s="24" t="s">
        <v>834</v>
      </c>
      <c r="M357" s="24" t="s">
        <v>615</v>
      </c>
      <c r="N357" s="7"/>
      <c r="U357" s="4">
        <v>42096.072000000007</v>
      </c>
      <c r="AD357" s="7"/>
      <c r="AE357" s="7"/>
      <c r="AF357" s="7"/>
      <c r="AG357" s="7"/>
      <c r="AH357" s="7"/>
      <c r="AI357" s="7"/>
      <c r="AJ357" s="7"/>
      <c r="AK357" s="7"/>
      <c r="BZ357" s="4"/>
      <c r="CA357" t="s">
        <v>856</v>
      </c>
      <c r="CC357" s="7" t="s">
        <v>615</v>
      </c>
      <c r="CD357" s="7">
        <v>1</v>
      </c>
      <c r="CF357" s="7"/>
      <c r="CH357" s="7"/>
      <c r="CJ357" s="7"/>
      <c r="CK357" s="7">
        <f t="shared" si="5"/>
        <v>62</v>
      </c>
    </row>
    <row r="358" spans="1:90" x14ac:dyDescent="0.3">
      <c r="A358" s="43">
        <v>64</v>
      </c>
      <c r="B358" s="23" t="s">
        <v>860</v>
      </c>
      <c r="C358" s="54"/>
      <c r="D358" s="54" t="s">
        <v>831</v>
      </c>
      <c r="E358" s="23" t="s">
        <v>659</v>
      </c>
      <c r="F358" s="54"/>
      <c r="G358" s="23" t="s">
        <v>1425</v>
      </c>
      <c r="J358" s="54" t="s">
        <v>9</v>
      </c>
      <c r="K358" s="55">
        <v>0.68</v>
      </c>
      <c r="L358" s="24" t="s">
        <v>834</v>
      </c>
      <c r="M358" s="24" t="s">
        <v>639</v>
      </c>
      <c r="N358" s="7"/>
      <c r="U358" s="4">
        <v>272</v>
      </c>
      <c r="V358" s="4">
        <v>6.1199999999999997E-2</v>
      </c>
      <c r="W358" s="4">
        <v>5.27</v>
      </c>
      <c r="AC358" s="4">
        <v>6800.0000000000009</v>
      </c>
      <c r="AD358" s="7"/>
      <c r="AE358" s="7"/>
      <c r="AF358" s="7"/>
      <c r="AG358" s="7"/>
      <c r="AH358" s="7"/>
      <c r="AI358" s="7"/>
      <c r="AJ358" s="7"/>
      <c r="AK358" s="7"/>
      <c r="BZ358" s="4"/>
      <c r="CA358" t="s">
        <v>839</v>
      </c>
      <c r="CC358" s="7" t="s">
        <v>639</v>
      </c>
      <c r="CD358" s="7">
        <v>0.66445256209059256</v>
      </c>
      <c r="CF358" s="7"/>
      <c r="CH358" s="7"/>
      <c r="CJ358" s="7"/>
      <c r="CK358" s="7">
        <f t="shared" si="5"/>
        <v>59</v>
      </c>
    </row>
    <row r="359" spans="1:90" hidden="1" x14ac:dyDescent="0.3">
      <c r="A359" s="43" t="s">
        <v>847</v>
      </c>
      <c r="B359" s="56" t="s">
        <v>863</v>
      </c>
      <c r="D359" s="23" t="s">
        <v>831</v>
      </c>
      <c r="E359" s="23" t="s">
        <v>798</v>
      </c>
      <c r="G359" s="23" t="s">
        <v>1426</v>
      </c>
      <c r="H359" s="57" t="s">
        <v>831</v>
      </c>
      <c r="I359" s="57"/>
      <c r="J359" s="23" t="s">
        <v>9</v>
      </c>
      <c r="K359" s="47">
        <v>20.3</v>
      </c>
      <c r="L359" s="24" t="s">
        <v>834</v>
      </c>
      <c r="M359" s="24" t="s">
        <v>624</v>
      </c>
      <c r="X359" s="4">
        <v>81455</v>
      </c>
      <c r="BZ359" s="4">
        <v>544000</v>
      </c>
      <c r="CA359" t="s">
        <v>1142</v>
      </c>
      <c r="CC359" s="7" t="s">
        <v>624</v>
      </c>
      <c r="CD359" s="7">
        <v>1</v>
      </c>
      <c r="CF359" s="7"/>
      <c r="CH359" s="7"/>
      <c r="CJ359" s="7"/>
      <c r="CK359" s="7">
        <f t="shared" si="5"/>
        <v>62</v>
      </c>
    </row>
    <row r="360" spans="1:90" x14ac:dyDescent="0.3">
      <c r="A360" s="43">
        <v>64</v>
      </c>
      <c r="B360" s="23" t="s">
        <v>860</v>
      </c>
      <c r="C360" s="54"/>
      <c r="D360" s="54" t="s">
        <v>831</v>
      </c>
      <c r="E360" s="23" t="s">
        <v>659</v>
      </c>
      <c r="F360" s="54"/>
      <c r="G360" s="23" t="s">
        <v>1427</v>
      </c>
      <c r="J360" s="54" t="s">
        <v>9</v>
      </c>
      <c r="K360" s="55">
        <v>1.0619999999999999E-2</v>
      </c>
      <c r="L360" s="24" t="s">
        <v>834</v>
      </c>
      <c r="M360" s="24" t="s">
        <v>615</v>
      </c>
      <c r="N360" s="7"/>
      <c r="U360" s="4">
        <v>186.91200000000001</v>
      </c>
      <c r="V360" s="4">
        <v>1.6992000000000001E-3</v>
      </c>
      <c r="W360" s="4">
        <v>0.14560020000000001</v>
      </c>
      <c r="AD360" s="7"/>
      <c r="AE360" s="7"/>
      <c r="AF360" s="7"/>
      <c r="AG360" s="7"/>
      <c r="AH360" s="7"/>
      <c r="AI360" s="7"/>
      <c r="AJ360" s="7"/>
      <c r="AK360" s="7"/>
      <c r="BZ360" s="4"/>
      <c r="CA360" t="s">
        <v>859</v>
      </c>
      <c r="CC360" s="7" t="s">
        <v>615</v>
      </c>
      <c r="CD360" s="7">
        <v>0.88160531342291637</v>
      </c>
      <c r="CF360" s="7"/>
      <c r="CH360" s="7"/>
      <c r="CJ360" s="7"/>
      <c r="CK360" s="7">
        <f t="shared" si="5"/>
        <v>60</v>
      </c>
    </row>
    <row r="361" spans="1:90" hidden="1" x14ac:dyDescent="0.3">
      <c r="A361" s="43" t="s">
        <v>843</v>
      </c>
      <c r="B361" s="23" t="s">
        <v>913</v>
      </c>
      <c r="D361" s="23" t="s">
        <v>831</v>
      </c>
      <c r="E361" s="23" t="s">
        <v>605</v>
      </c>
      <c r="G361" s="53" t="s">
        <v>1428</v>
      </c>
      <c r="J361" s="23" t="s">
        <v>9</v>
      </c>
      <c r="K361" s="47">
        <v>453.6</v>
      </c>
      <c r="L361" s="24" t="s">
        <v>834</v>
      </c>
      <c r="M361" s="24" t="s">
        <v>615</v>
      </c>
      <c r="U361" s="4">
        <v>1360800</v>
      </c>
      <c r="AA361" s="107">
        <v>90720</v>
      </c>
      <c r="AD361" s="4">
        <v>138.3452423940395</v>
      </c>
      <c r="BZ361" s="4"/>
      <c r="CA361" t="s">
        <v>846</v>
      </c>
      <c r="CC361" s="7" t="s">
        <v>615</v>
      </c>
      <c r="CD361" s="7">
        <v>0.7813108957369439</v>
      </c>
      <c r="CF361" s="7"/>
      <c r="CH361" s="7"/>
      <c r="CJ361" s="7"/>
      <c r="CK361" s="7">
        <f t="shared" si="5"/>
        <v>60</v>
      </c>
    </row>
    <row r="362" spans="1:90" hidden="1" x14ac:dyDescent="0.3">
      <c r="A362" s="43">
        <v>58</v>
      </c>
      <c r="B362" s="23" t="s">
        <v>973</v>
      </c>
      <c r="C362" s="54"/>
      <c r="D362" s="23" t="s">
        <v>831</v>
      </c>
      <c r="E362" s="23" t="s">
        <v>605</v>
      </c>
      <c r="G362" s="23" t="s">
        <v>1429</v>
      </c>
      <c r="I362" s="54"/>
      <c r="J362" s="54" t="s">
        <v>9</v>
      </c>
      <c r="K362" s="47">
        <v>50</v>
      </c>
      <c r="L362" s="24" t="s">
        <v>834</v>
      </c>
      <c r="M362" s="24" t="s">
        <v>615</v>
      </c>
      <c r="N362" s="7"/>
      <c r="U362" s="4">
        <v>150000</v>
      </c>
      <c r="AA362" s="107">
        <v>4000</v>
      </c>
      <c r="AD362" s="4">
        <v>7.5567096666495166</v>
      </c>
      <c r="AH362" s="7"/>
      <c r="AI362" s="7"/>
      <c r="BY362" s="7"/>
      <c r="BZ362" s="4"/>
      <c r="CA362" t="s">
        <v>846</v>
      </c>
      <c r="CC362" s="7" t="s">
        <v>615</v>
      </c>
      <c r="CD362" s="7">
        <v>0.89587178504398102</v>
      </c>
      <c r="CF362" s="7"/>
      <c r="CH362" s="7"/>
      <c r="CJ362" s="7"/>
      <c r="CK362" s="7">
        <f t="shared" si="5"/>
        <v>60</v>
      </c>
    </row>
    <row r="363" spans="1:90" hidden="1" x14ac:dyDescent="0.3">
      <c r="A363" s="43" t="s">
        <v>843</v>
      </c>
      <c r="B363" s="23" t="s">
        <v>848</v>
      </c>
      <c r="D363" s="23" t="s">
        <v>831</v>
      </c>
      <c r="E363" s="23" t="s">
        <v>605</v>
      </c>
      <c r="G363" s="53" t="s">
        <v>1430</v>
      </c>
      <c r="J363" s="23" t="s">
        <v>9</v>
      </c>
      <c r="K363" s="47">
        <v>225</v>
      </c>
      <c r="L363" s="24" t="s">
        <v>834</v>
      </c>
      <c r="M363" s="24" t="s">
        <v>615</v>
      </c>
      <c r="U363" s="4">
        <v>636749.99999999988</v>
      </c>
      <c r="V363" s="4">
        <v>58.5</v>
      </c>
      <c r="W363" s="4">
        <v>900</v>
      </c>
      <c r="AA363" s="107">
        <v>11250</v>
      </c>
      <c r="AD363" s="4">
        <v>26.050603177943159</v>
      </c>
      <c r="BZ363" s="4"/>
      <c r="CA363" t="s">
        <v>846</v>
      </c>
      <c r="CC363" s="7" t="s">
        <v>615</v>
      </c>
      <c r="CD363" s="7">
        <v>0.55857141088051199</v>
      </c>
      <c r="CE363" s="7" t="s">
        <v>618</v>
      </c>
      <c r="CF363" s="7">
        <v>0.31745089696281192</v>
      </c>
      <c r="CH363" s="7"/>
      <c r="CJ363" s="7"/>
      <c r="CK363" s="7">
        <f t="shared" si="5"/>
        <v>58</v>
      </c>
    </row>
    <row r="364" spans="1:90" hidden="1" x14ac:dyDescent="0.3">
      <c r="A364" s="43" t="s">
        <v>1431</v>
      </c>
      <c r="B364" s="23" t="s">
        <v>886</v>
      </c>
      <c r="D364" s="23" t="s">
        <v>831</v>
      </c>
      <c r="E364" s="23" t="s">
        <v>595</v>
      </c>
      <c r="G364" s="23" t="s">
        <v>1432</v>
      </c>
      <c r="H364" s="23" t="s">
        <v>1003</v>
      </c>
      <c r="J364" s="23" t="s">
        <v>9</v>
      </c>
      <c r="K364" s="47">
        <v>18</v>
      </c>
      <c r="L364" s="24" t="s">
        <v>834</v>
      </c>
      <c r="M364" s="24" t="s">
        <v>780</v>
      </c>
      <c r="BX364" s="4">
        <v>471334.30441696511</v>
      </c>
      <c r="BZ364" s="4">
        <v>100000</v>
      </c>
      <c r="CA364" t="s">
        <v>1433</v>
      </c>
      <c r="CK364" s="7">
        <f t="shared" si="5"/>
        <v>62</v>
      </c>
    </row>
    <row r="365" spans="1:90" hidden="1" x14ac:dyDescent="0.3">
      <c r="A365" s="43" t="s">
        <v>1434</v>
      </c>
      <c r="B365" s="53" t="s">
        <v>913</v>
      </c>
      <c r="D365" s="23" t="s">
        <v>831</v>
      </c>
      <c r="E365" s="23" t="s">
        <v>595</v>
      </c>
      <c r="G365" s="53" t="s">
        <v>1435</v>
      </c>
      <c r="H365" s="23" t="s">
        <v>930</v>
      </c>
      <c r="J365" s="23" t="s">
        <v>9</v>
      </c>
      <c r="K365" s="47">
        <v>3407.3</v>
      </c>
      <c r="L365" s="24" t="s">
        <v>834</v>
      </c>
      <c r="M365" s="24" t="s">
        <v>765</v>
      </c>
      <c r="BS365" s="4">
        <v>3451594.9</v>
      </c>
      <c r="BZ365" s="4">
        <v>5000000</v>
      </c>
      <c r="CA365" t="s">
        <v>1436</v>
      </c>
      <c r="CK365" s="7">
        <f t="shared" si="5"/>
        <v>62</v>
      </c>
    </row>
    <row r="366" spans="1:90" x14ac:dyDescent="0.3">
      <c r="A366" s="43">
        <v>64</v>
      </c>
      <c r="B366" s="23" t="s">
        <v>860</v>
      </c>
      <c r="C366" s="54"/>
      <c r="D366" s="54" t="s">
        <v>831</v>
      </c>
      <c r="E366" s="23" t="s">
        <v>659</v>
      </c>
      <c r="F366" s="54"/>
      <c r="G366" s="23" t="s">
        <v>1437</v>
      </c>
      <c r="J366" s="54" t="s">
        <v>9</v>
      </c>
      <c r="K366" s="55">
        <v>0.43020000000000003</v>
      </c>
      <c r="L366" s="24" t="s">
        <v>834</v>
      </c>
      <c r="M366" s="24" t="s">
        <v>639</v>
      </c>
      <c r="N366" s="7"/>
      <c r="U366" s="4">
        <v>1720.8</v>
      </c>
      <c r="V366" s="4">
        <v>0.25812000000000002</v>
      </c>
      <c r="W366" s="4">
        <v>38.287799999999997</v>
      </c>
      <c r="AB366" s="4">
        <v>11615.4</v>
      </c>
      <c r="AC366" s="4">
        <v>26242.2</v>
      </c>
      <c r="AD366" s="7"/>
      <c r="AE366" s="7"/>
      <c r="AF366" s="7"/>
      <c r="AG366" s="7"/>
      <c r="AH366" s="7"/>
      <c r="AI366" s="7"/>
      <c r="AJ366" s="7"/>
      <c r="AK366" s="7"/>
      <c r="BZ366" s="4"/>
      <c r="CA366" t="s">
        <v>842</v>
      </c>
      <c r="CC366" s="7" t="s">
        <v>639</v>
      </c>
      <c r="CD366" s="7">
        <v>0.44734355889626409</v>
      </c>
      <c r="CF366" s="7"/>
      <c r="CH366" s="7"/>
      <c r="CJ366" s="7"/>
      <c r="CK366" s="7">
        <f t="shared" si="5"/>
        <v>58</v>
      </c>
    </row>
    <row r="367" spans="1:90" hidden="1" x14ac:dyDescent="0.3">
      <c r="A367" s="43" t="s">
        <v>932</v>
      </c>
      <c r="B367" s="23" t="s">
        <v>863</v>
      </c>
      <c r="C367" s="54"/>
      <c r="D367" s="54" t="s">
        <v>831</v>
      </c>
      <c r="E367" s="23" t="s">
        <v>671</v>
      </c>
      <c r="F367" s="54"/>
      <c r="G367" s="23" t="s">
        <v>1438</v>
      </c>
      <c r="J367" s="54" t="s">
        <v>9</v>
      </c>
      <c r="K367" s="55">
        <v>760.40000000000009</v>
      </c>
      <c r="L367" s="24" t="s">
        <v>834</v>
      </c>
      <c r="M367" s="24" t="s">
        <v>651</v>
      </c>
      <c r="N367" s="7"/>
      <c r="U367" s="4">
        <v>392114.00000000012</v>
      </c>
      <c r="V367" s="4">
        <v>107.17712640000001</v>
      </c>
      <c r="X367" s="4">
        <v>1105943.8</v>
      </c>
      <c r="AD367" s="7"/>
      <c r="AE367" s="7"/>
      <c r="AF367" s="7"/>
      <c r="AG367" s="7">
        <v>1744.9838958</v>
      </c>
      <c r="AH367" s="7">
        <v>879.77715660000013</v>
      </c>
      <c r="AI367" s="7">
        <v>198.58110149999999</v>
      </c>
      <c r="AJ367" s="7">
        <v>233.73151214568</v>
      </c>
      <c r="AK367" s="7">
        <v>46.845753333479998</v>
      </c>
      <c r="BZ367" s="4">
        <v>2400000</v>
      </c>
      <c r="CA367" t="s">
        <v>1439</v>
      </c>
      <c r="CC367" s="7" t="s">
        <v>651</v>
      </c>
      <c r="CD367" s="7">
        <v>0.5871168814731218</v>
      </c>
      <c r="CF367" s="7"/>
      <c r="CH367" s="7"/>
      <c r="CJ367" s="7"/>
      <c r="CK367" s="7">
        <f t="shared" si="5"/>
        <v>55</v>
      </c>
      <c r="CL367" t="s">
        <v>1438</v>
      </c>
    </row>
    <row r="368" spans="1:90" hidden="1" x14ac:dyDescent="0.3">
      <c r="A368" s="43">
        <v>65</v>
      </c>
      <c r="B368" s="23" t="s">
        <v>863</v>
      </c>
      <c r="D368" s="23" t="s">
        <v>831</v>
      </c>
      <c r="E368" s="23" t="s">
        <v>595</v>
      </c>
      <c r="G368" s="23" t="s">
        <v>1440</v>
      </c>
      <c r="J368" s="54" t="s">
        <v>9</v>
      </c>
      <c r="K368" s="58">
        <v>722.58</v>
      </c>
      <c r="L368" s="24" t="s">
        <v>834</v>
      </c>
      <c r="M368" s="24" t="s">
        <v>630</v>
      </c>
      <c r="U368" s="4">
        <v>486852.7</v>
      </c>
      <c r="V368" s="4">
        <v>58.963541842742387</v>
      </c>
      <c r="X368" s="4">
        <v>1130781.1000000001</v>
      </c>
      <c r="Z368" s="4">
        <v>76460404.807799891</v>
      </c>
      <c r="AG368" s="2">
        <v>1308.417025637619</v>
      </c>
      <c r="AH368" s="2">
        <v>692.77295271650701</v>
      </c>
      <c r="AI368" s="2">
        <v>167.14101520544179</v>
      </c>
      <c r="AJ368" s="2"/>
      <c r="AK368" s="2"/>
      <c r="BZ368" s="4"/>
      <c r="CA368" t="s">
        <v>997</v>
      </c>
      <c r="CC368" s="7" t="s">
        <v>630</v>
      </c>
      <c r="CD368" s="7">
        <v>0.59307475497268414</v>
      </c>
      <c r="CE368" s="7" t="s">
        <v>651</v>
      </c>
      <c r="CF368" s="7">
        <v>0.2290729099489662</v>
      </c>
      <c r="CH368" s="7"/>
      <c r="CJ368" s="7"/>
      <c r="CK368" s="7">
        <f t="shared" si="5"/>
        <v>56</v>
      </c>
    </row>
    <row r="369" spans="1:89" hidden="1" x14ac:dyDescent="0.3">
      <c r="A369" s="43" t="s">
        <v>843</v>
      </c>
      <c r="B369" s="23" t="s">
        <v>916</v>
      </c>
      <c r="C369" s="54"/>
      <c r="D369" s="54" t="s">
        <v>831</v>
      </c>
      <c r="E369" s="23" t="s">
        <v>605</v>
      </c>
      <c r="F369" s="54"/>
      <c r="G369" s="23" t="s">
        <v>1441</v>
      </c>
      <c r="J369" s="54" t="s">
        <v>9</v>
      </c>
      <c r="K369" s="55">
        <v>800</v>
      </c>
      <c r="L369" s="24" t="s">
        <v>834</v>
      </c>
      <c r="M369" s="24" t="s">
        <v>615</v>
      </c>
      <c r="N369" s="7"/>
      <c r="U369" s="4">
        <v>6600000</v>
      </c>
      <c r="V369" s="4">
        <v>310</v>
      </c>
      <c r="AA369" s="107">
        <v>16000</v>
      </c>
      <c r="AD369" s="4">
        <v>40</v>
      </c>
      <c r="AE369" s="7"/>
      <c r="AF369" s="7"/>
      <c r="AG369" s="7"/>
      <c r="AH369" s="7"/>
      <c r="AI369" s="7"/>
      <c r="AJ369" s="7"/>
      <c r="AK369" s="7"/>
      <c r="BZ369" s="4"/>
      <c r="CA369" t="s">
        <v>910</v>
      </c>
      <c r="CC369" s="7" t="s">
        <v>615</v>
      </c>
      <c r="CD369" s="7">
        <v>0.76818314854870906</v>
      </c>
      <c r="CE369" s="7" t="s">
        <v>618</v>
      </c>
      <c r="CF369" s="7">
        <v>0.22319963325010389</v>
      </c>
      <c r="CH369" s="7"/>
      <c r="CJ369" s="7"/>
      <c r="CK369" s="7">
        <f t="shared" si="5"/>
        <v>59</v>
      </c>
    </row>
    <row r="370" spans="1:89" hidden="1" x14ac:dyDescent="0.3">
      <c r="A370" s="43">
        <v>64</v>
      </c>
      <c r="B370" s="23" t="s">
        <v>921</v>
      </c>
      <c r="C370" s="54"/>
      <c r="D370" s="54" t="s">
        <v>831</v>
      </c>
      <c r="E370" s="23" t="s">
        <v>704</v>
      </c>
      <c r="F370" s="54"/>
      <c r="G370" s="23" t="s">
        <v>1442</v>
      </c>
      <c r="J370" s="54" t="s">
        <v>9</v>
      </c>
      <c r="K370" s="55">
        <v>20.5</v>
      </c>
      <c r="L370" s="24" t="s">
        <v>834</v>
      </c>
      <c r="M370" s="24" t="s">
        <v>615</v>
      </c>
      <c r="N370" s="7"/>
      <c r="U370" s="4">
        <v>280850</v>
      </c>
      <c r="AD370" s="7"/>
      <c r="AE370" s="7"/>
      <c r="AF370" s="7"/>
      <c r="AG370" s="7"/>
      <c r="AH370" s="7"/>
      <c r="AI370" s="7"/>
      <c r="AJ370" s="7"/>
      <c r="AK370" s="7"/>
      <c r="BZ370" s="4"/>
      <c r="CA370" t="s">
        <v>856</v>
      </c>
      <c r="CC370" s="7" t="s">
        <v>615</v>
      </c>
      <c r="CD370" s="7">
        <v>1</v>
      </c>
      <c r="CF370" s="7"/>
      <c r="CH370" s="7"/>
      <c r="CJ370" s="7"/>
      <c r="CK370" s="7">
        <f t="shared" si="5"/>
        <v>62</v>
      </c>
    </row>
    <row r="371" spans="1:89" hidden="1" x14ac:dyDescent="0.3">
      <c r="A371" s="43" t="s">
        <v>843</v>
      </c>
      <c r="B371" s="23" t="s">
        <v>900</v>
      </c>
      <c r="C371" s="54"/>
      <c r="D371" s="54" t="s">
        <v>831</v>
      </c>
      <c r="E371" s="23" t="s">
        <v>605</v>
      </c>
      <c r="F371" s="54"/>
      <c r="G371" s="23" t="s">
        <v>1443</v>
      </c>
      <c r="J371" s="54" t="s">
        <v>9</v>
      </c>
      <c r="K371" s="70">
        <v>175</v>
      </c>
      <c r="L371" s="24" t="s">
        <v>834</v>
      </c>
      <c r="M371" s="24" t="s">
        <v>615</v>
      </c>
      <c r="N371" s="7"/>
      <c r="U371" s="4">
        <v>595000.00000000012</v>
      </c>
      <c r="V371" s="4">
        <v>52.5</v>
      </c>
      <c r="W371" s="4">
        <v>595</v>
      </c>
      <c r="AA371" s="107">
        <v>19250</v>
      </c>
      <c r="AD371" s="4">
        <v>101.5</v>
      </c>
      <c r="AE371" s="7"/>
      <c r="AF371" s="7"/>
      <c r="AG371" s="7"/>
      <c r="AH371" s="7"/>
      <c r="AI371" s="7"/>
      <c r="AJ371" s="7"/>
      <c r="AK371" s="7"/>
      <c r="BZ371" s="4"/>
      <c r="CA371" t="s">
        <v>910</v>
      </c>
      <c r="CC371" s="7" t="s">
        <v>615</v>
      </c>
      <c r="CD371" s="7">
        <v>0.54490388297487402</v>
      </c>
      <c r="CE371" s="7" t="s">
        <v>618</v>
      </c>
      <c r="CF371" s="7">
        <v>0.2974220637729158</v>
      </c>
      <c r="CH371" s="7"/>
      <c r="CJ371" s="7"/>
      <c r="CK371" s="7">
        <f t="shared" ref="CK371:CK434" si="6">COUNTBLANK(N371:BX371)</f>
        <v>58</v>
      </c>
    </row>
    <row r="372" spans="1:89" hidden="1" x14ac:dyDescent="0.3">
      <c r="A372" s="43" t="s">
        <v>1444</v>
      </c>
      <c r="B372" s="53" t="s">
        <v>913</v>
      </c>
      <c r="D372" s="23" t="s">
        <v>831</v>
      </c>
      <c r="E372" s="23" t="s">
        <v>1445</v>
      </c>
      <c r="G372" s="42" t="s">
        <v>1446</v>
      </c>
      <c r="H372" s="24"/>
      <c r="J372" s="23" t="s">
        <v>9</v>
      </c>
      <c r="K372" s="47">
        <v>182.4</v>
      </c>
      <c r="L372" s="24" t="s">
        <v>834</v>
      </c>
      <c r="M372" s="24" t="s">
        <v>627</v>
      </c>
      <c r="Y372" s="4">
        <v>36480.000000000007</v>
      </c>
      <c r="BZ372" s="4">
        <v>320000</v>
      </c>
      <c r="CA372" t="s">
        <v>1447</v>
      </c>
      <c r="CC372" s="7" t="s">
        <v>627</v>
      </c>
      <c r="CD372" s="7">
        <v>1</v>
      </c>
      <c r="CF372" s="7"/>
      <c r="CH372" s="7"/>
      <c r="CJ372" s="7"/>
      <c r="CK372" s="7">
        <f t="shared" si="6"/>
        <v>62</v>
      </c>
    </row>
    <row r="373" spans="1:89" hidden="1" x14ac:dyDescent="0.3">
      <c r="A373" s="43">
        <v>64</v>
      </c>
      <c r="B373" s="23" t="s">
        <v>1448</v>
      </c>
      <c r="C373" s="54"/>
      <c r="D373" s="54" t="s">
        <v>831</v>
      </c>
      <c r="E373" s="23" t="s">
        <v>743</v>
      </c>
      <c r="F373" s="54"/>
      <c r="G373" s="23" t="s">
        <v>1449</v>
      </c>
      <c r="J373" s="54" t="s">
        <v>9</v>
      </c>
      <c r="K373" s="55">
        <v>9.8970000000000002</v>
      </c>
      <c r="L373" s="24" t="s">
        <v>834</v>
      </c>
      <c r="M373" s="24" t="s">
        <v>615</v>
      </c>
      <c r="N373" s="7"/>
      <c r="U373" s="4">
        <v>53265.7</v>
      </c>
      <c r="V373" s="4">
        <v>4.6172199999999997</v>
      </c>
      <c r="W373" s="4">
        <v>77.05162</v>
      </c>
      <c r="AD373" s="7"/>
      <c r="AE373" s="7"/>
      <c r="AF373" s="7"/>
      <c r="AG373" s="7"/>
      <c r="AH373" s="7"/>
      <c r="AI373" s="7"/>
      <c r="AJ373" s="7"/>
      <c r="AK373" s="7"/>
      <c r="BZ373" s="4"/>
      <c r="CA373" t="s">
        <v>859</v>
      </c>
      <c r="CC373" s="7" t="s">
        <v>615</v>
      </c>
      <c r="CD373" s="7">
        <v>0.59482249732052439</v>
      </c>
      <c r="CE373" s="7" t="s">
        <v>618</v>
      </c>
      <c r="CF373" s="7">
        <v>0.31895635373538489</v>
      </c>
      <c r="CH373" s="7"/>
      <c r="CJ373" s="7"/>
      <c r="CK373" s="7">
        <f t="shared" si="6"/>
        <v>60</v>
      </c>
    </row>
    <row r="374" spans="1:89" hidden="1" x14ac:dyDescent="0.3">
      <c r="A374" s="43">
        <v>64</v>
      </c>
      <c r="B374" s="23" t="s">
        <v>1448</v>
      </c>
      <c r="C374" s="54"/>
      <c r="D374" s="54" t="s">
        <v>831</v>
      </c>
      <c r="E374" s="23" t="s">
        <v>683</v>
      </c>
      <c r="F374" s="54"/>
      <c r="G374" s="23" t="s">
        <v>1450</v>
      </c>
      <c r="J374" s="54" t="s">
        <v>9</v>
      </c>
      <c r="K374" s="55">
        <v>1.956</v>
      </c>
      <c r="L374" s="24" t="s">
        <v>834</v>
      </c>
      <c r="M374" s="24" t="s">
        <v>618</v>
      </c>
      <c r="N374" s="7"/>
      <c r="U374" s="4">
        <v>4107.5999999999995</v>
      </c>
      <c r="V374" s="4">
        <v>1.0953599999999999</v>
      </c>
      <c r="W374" s="4">
        <v>18.875399999999999</v>
      </c>
      <c r="AD374" s="7"/>
      <c r="AE374" s="7"/>
      <c r="AF374" s="7"/>
      <c r="AG374" s="7"/>
      <c r="AH374" s="7"/>
      <c r="AI374" s="7"/>
      <c r="AJ374" s="7"/>
      <c r="AK374" s="7"/>
      <c r="BZ374" s="4"/>
      <c r="CA374" t="s">
        <v>859</v>
      </c>
      <c r="CC374" s="7" t="s">
        <v>618</v>
      </c>
      <c r="CD374" s="7">
        <v>0.53040684456877241</v>
      </c>
      <c r="CE374" s="7" t="s">
        <v>615</v>
      </c>
      <c r="CF374" s="7">
        <v>0.32153588176481551</v>
      </c>
      <c r="CH374" s="7"/>
      <c r="CJ374" s="7"/>
      <c r="CK374" s="7">
        <f t="shared" si="6"/>
        <v>60</v>
      </c>
    </row>
    <row r="375" spans="1:89" hidden="1" x14ac:dyDescent="0.3">
      <c r="A375" s="43">
        <v>58</v>
      </c>
      <c r="B375" s="23" t="s">
        <v>916</v>
      </c>
      <c r="D375" s="54" t="s">
        <v>831</v>
      </c>
      <c r="E375" s="23" t="s">
        <v>605</v>
      </c>
      <c r="G375" s="23" t="s">
        <v>1451</v>
      </c>
      <c r="H375" s="23" t="s">
        <v>831</v>
      </c>
      <c r="J375" s="54" t="s">
        <v>9</v>
      </c>
      <c r="K375" s="47">
        <v>86</v>
      </c>
      <c r="L375" s="24" t="s">
        <v>834</v>
      </c>
      <c r="M375" s="24" t="s">
        <v>633</v>
      </c>
      <c r="AA375" s="107">
        <v>34400</v>
      </c>
      <c r="AD375" s="4">
        <v>7.7399999999999993</v>
      </c>
      <c r="BZ375" s="4"/>
      <c r="CA375" t="s">
        <v>1187</v>
      </c>
      <c r="CC375" s="7" t="s">
        <v>633</v>
      </c>
      <c r="CD375" s="7">
        <v>0.97271814801723144</v>
      </c>
      <c r="CF375" s="7"/>
      <c r="CH375" s="7"/>
      <c r="CJ375" s="7"/>
      <c r="CK375" s="7">
        <f t="shared" si="6"/>
        <v>61</v>
      </c>
    </row>
    <row r="376" spans="1:89" hidden="1" x14ac:dyDescent="0.3">
      <c r="A376" s="43" t="s">
        <v>843</v>
      </c>
      <c r="B376" s="23" t="s">
        <v>916</v>
      </c>
      <c r="D376" s="23" t="s">
        <v>831</v>
      </c>
      <c r="E376" s="23" t="s">
        <v>605</v>
      </c>
      <c r="G376" s="53" t="s">
        <v>1452</v>
      </c>
      <c r="J376" s="23" t="s">
        <v>9</v>
      </c>
      <c r="K376" s="47">
        <v>591.12903225806451</v>
      </c>
      <c r="L376" s="24" t="s">
        <v>834</v>
      </c>
      <c r="M376" s="24" t="s">
        <v>615</v>
      </c>
      <c r="U376" s="4">
        <v>3665000</v>
      </c>
      <c r="V376" s="4">
        <v>141.87096774193549</v>
      </c>
      <c r="W376" s="4">
        <v>1134.9677419354839</v>
      </c>
      <c r="AA376" s="107">
        <v>11822.58064516129</v>
      </c>
      <c r="AD376" s="4">
        <v>46.509525825474228</v>
      </c>
      <c r="BZ376" s="4"/>
      <c r="CA376" t="s">
        <v>846</v>
      </c>
      <c r="CC376" s="7" t="s">
        <v>615</v>
      </c>
      <c r="CD376" s="7">
        <v>0.77672859957344376</v>
      </c>
      <c r="CF376" s="7"/>
      <c r="CH376" s="7"/>
      <c r="CJ376" s="7"/>
      <c r="CK376" s="7">
        <f t="shared" si="6"/>
        <v>58</v>
      </c>
    </row>
    <row r="377" spans="1:89" hidden="1" x14ac:dyDescent="0.3">
      <c r="A377" s="43" t="s">
        <v>1325</v>
      </c>
      <c r="B377" s="23" t="s">
        <v>1248</v>
      </c>
      <c r="D377" s="23" t="s">
        <v>831</v>
      </c>
      <c r="E377" s="23" t="s">
        <v>1445</v>
      </c>
      <c r="G377" s="42" t="s">
        <v>1453</v>
      </c>
      <c r="H377" s="24"/>
      <c r="J377" s="23" t="s">
        <v>9</v>
      </c>
      <c r="K377" s="47">
        <v>75.099999999999994</v>
      </c>
      <c r="L377" s="24" t="s">
        <v>834</v>
      </c>
      <c r="M377" s="24" t="s">
        <v>627</v>
      </c>
      <c r="Y377" s="4">
        <v>150200</v>
      </c>
      <c r="BZ377" s="4"/>
      <c r="CA377" t="s">
        <v>1328</v>
      </c>
      <c r="CC377" s="7" t="s">
        <v>627</v>
      </c>
      <c r="CD377" s="7">
        <v>1</v>
      </c>
      <c r="CF377" s="7"/>
      <c r="CH377" s="7"/>
      <c r="CJ377" s="7"/>
      <c r="CK377" s="7">
        <f t="shared" si="6"/>
        <v>62</v>
      </c>
    </row>
    <row r="378" spans="1:89" x14ac:dyDescent="0.3">
      <c r="A378" s="43">
        <v>58</v>
      </c>
      <c r="B378" s="23" t="s">
        <v>860</v>
      </c>
      <c r="D378" s="23" t="s">
        <v>831</v>
      </c>
      <c r="E378" s="23" t="s">
        <v>605</v>
      </c>
      <c r="G378" s="23" t="s">
        <v>1454</v>
      </c>
      <c r="H378" s="23" t="s">
        <v>831</v>
      </c>
      <c r="J378" s="54" t="s">
        <v>9</v>
      </c>
      <c r="K378" s="47">
        <v>63</v>
      </c>
      <c r="L378" s="24" t="s">
        <v>834</v>
      </c>
      <c r="M378" s="24" t="s">
        <v>633</v>
      </c>
      <c r="AA378" s="107">
        <v>44100.000000000007</v>
      </c>
      <c r="AD378" s="4">
        <v>6.3000000000000007</v>
      </c>
      <c r="BZ378" s="4"/>
      <c r="CA378" t="s">
        <v>1187</v>
      </c>
      <c r="CC378" s="7" t="s">
        <v>633</v>
      </c>
      <c r="CD378" s="7">
        <v>0.98250392761550098</v>
      </c>
      <c r="CF378" s="7"/>
      <c r="CH378" s="7"/>
      <c r="CJ378" s="7"/>
      <c r="CK378" s="7">
        <f t="shared" si="6"/>
        <v>61</v>
      </c>
    </row>
    <row r="379" spans="1:89" hidden="1" x14ac:dyDescent="0.3">
      <c r="A379" s="43">
        <v>64</v>
      </c>
      <c r="B379" s="23" t="s">
        <v>913</v>
      </c>
      <c r="C379" s="54"/>
      <c r="D379" s="54" t="s">
        <v>831</v>
      </c>
      <c r="E379" s="23" t="s">
        <v>620</v>
      </c>
      <c r="F379" s="54"/>
      <c r="G379" s="23" t="s">
        <v>1455</v>
      </c>
      <c r="J379" s="54" t="s">
        <v>9</v>
      </c>
      <c r="K379" s="55">
        <v>40</v>
      </c>
      <c r="L379" s="24" t="s">
        <v>834</v>
      </c>
      <c r="M379" s="24" t="s">
        <v>615</v>
      </c>
      <c r="N379" s="7"/>
      <c r="U379" s="4">
        <v>331999.99999999988</v>
      </c>
      <c r="Y379" s="4">
        <v>14000</v>
      </c>
      <c r="AD379" s="7"/>
      <c r="AE379" s="7"/>
      <c r="AF379" s="7"/>
      <c r="AG379" s="7"/>
      <c r="AH379" s="7"/>
      <c r="AI379" s="7"/>
      <c r="AJ379" s="7"/>
      <c r="AK379" s="7"/>
      <c r="BZ379" s="4"/>
      <c r="CA379" t="s">
        <v>1230</v>
      </c>
      <c r="CC379" s="7" t="s">
        <v>615</v>
      </c>
      <c r="CD379" s="7">
        <v>0.81915591811327637</v>
      </c>
      <c r="CF379" s="7"/>
      <c r="CH379" s="7"/>
      <c r="CJ379" s="7"/>
      <c r="CK379" s="7">
        <f t="shared" si="6"/>
        <v>61</v>
      </c>
    </row>
    <row r="380" spans="1:89" hidden="1" x14ac:dyDescent="0.3">
      <c r="A380" s="43">
        <v>64</v>
      </c>
      <c r="B380" s="23" t="s">
        <v>848</v>
      </c>
      <c r="C380" s="54"/>
      <c r="D380" s="54" t="s">
        <v>831</v>
      </c>
      <c r="E380" s="23" t="s">
        <v>605</v>
      </c>
      <c r="F380" s="54"/>
      <c r="G380" s="23" t="s">
        <v>1456</v>
      </c>
      <c r="J380" s="54" t="s">
        <v>9</v>
      </c>
      <c r="K380" s="55">
        <v>82</v>
      </c>
      <c r="L380" s="24" t="s">
        <v>834</v>
      </c>
      <c r="M380" s="24" t="s">
        <v>615</v>
      </c>
      <c r="N380" s="7"/>
      <c r="U380" s="4">
        <v>426400</v>
      </c>
      <c r="V380" s="4">
        <v>15.58</v>
      </c>
      <c r="AD380" s="7"/>
      <c r="AE380" s="7"/>
      <c r="AF380" s="7"/>
      <c r="AG380" s="7"/>
      <c r="AH380" s="7"/>
      <c r="AI380" s="7"/>
      <c r="AJ380" s="7"/>
      <c r="AK380" s="7"/>
      <c r="BZ380" s="4"/>
      <c r="CA380" t="s">
        <v>902</v>
      </c>
      <c r="CC380" s="7" t="s">
        <v>615</v>
      </c>
      <c r="CD380" s="7">
        <v>0.81564241805114979</v>
      </c>
      <c r="CF380" s="7"/>
      <c r="CH380" s="7"/>
      <c r="CJ380" s="7"/>
      <c r="CK380" s="7">
        <f t="shared" si="6"/>
        <v>61</v>
      </c>
    </row>
    <row r="381" spans="1:89" hidden="1" x14ac:dyDescent="0.3">
      <c r="A381" s="43" t="s">
        <v>847</v>
      </c>
      <c r="B381" s="56" t="s">
        <v>848</v>
      </c>
      <c r="D381" s="23" t="s">
        <v>831</v>
      </c>
      <c r="E381" s="23" t="s">
        <v>796</v>
      </c>
      <c r="G381" s="23" t="s">
        <v>1457</v>
      </c>
      <c r="H381" s="57" t="s">
        <v>831</v>
      </c>
      <c r="I381" s="57"/>
      <c r="J381" s="23" t="s">
        <v>9</v>
      </c>
      <c r="K381" s="47">
        <v>5.8180379999999996</v>
      </c>
      <c r="L381" s="24" t="s">
        <v>834</v>
      </c>
      <c r="M381" s="24" t="s">
        <v>624</v>
      </c>
      <c r="X381" s="4">
        <v>61607.955000000002</v>
      </c>
      <c r="Y381" s="4">
        <v>1834.3404</v>
      </c>
      <c r="AM381" s="4">
        <v>1137360.7071</v>
      </c>
      <c r="BZ381" s="4">
        <v>450000</v>
      </c>
      <c r="CA381" t="s">
        <v>1065</v>
      </c>
      <c r="CC381" s="7" t="s">
        <v>624</v>
      </c>
      <c r="CD381" s="7">
        <v>0.84905019644733459</v>
      </c>
      <c r="CF381" s="7"/>
      <c r="CH381" s="7"/>
      <c r="CJ381" s="7"/>
      <c r="CK381" s="7">
        <f t="shared" si="6"/>
        <v>60</v>
      </c>
    </row>
    <row r="382" spans="1:89" hidden="1" x14ac:dyDescent="0.3">
      <c r="A382" s="43" t="s">
        <v>1325</v>
      </c>
      <c r="B382" s="23" t="s">
        <v>881</v>
      </c>
      <c r="D382" s="23" t="s">
        <v>831</v>
      </c>
      <c r="E382" s="23" t="s">
        <v>1379</v>
      </c>
      <c r="G382" s="42" t="s">
        <v>1458</v>
      </c>
      <c r="H382" s="24"/>
      <c r="J382" s="23" t="s">
        <v>9</v>
      </c>
      <c r="K382" s="47">
        <v>45.7</v>
      </c>
      <c r="L382" s="24" t="s">
        <v>834</v>
      </c>
      <c r="M382" s="24" t="s">
        <v>627</v>
      </c>
      <c r="Y382" s="4">
        <v>685500</v>
      </c>
      <c r="BZ382" s="4"/>
      <c r="CA382" t="s">
        <v>1328</v>
      </c>
      <c r="CC382" s="7" t="s">
        <v>627</v>
      </c>
      <c r="CD382" s="7">
        <v>1</v>
      </c>
      <c r="CF382" s="7"/>
      <c r="CH382" s="7"/>
      <c r="CJ382" s="7"/>
      <c r="CK382" s="7">
        <f t="shared" si="6"/>
        <v>62</v>
      </c>
    </row>
    <row r="383" spans="1:89" hidden="1" x14ac:dyDescent="0.3">
      <c r="A383" s="43" t="s">
        <v>847</v>
      </c>
      <c r="B383" s="23" t="s">
        <v>881</v>
      </c>
      <c r="D383" s="23" t="s">
        <v>831</v>
      </c>
      <c r="E383" s="23" t="s">
        <v>627</v>
      </c>
      <c r="G383" s="23" t="s">
        <v>1459</v>
      </c>
      <c r="H383" s="73" t="s">
        <v>880</v>
      </c>
      <c r="I383" s="73"/>
      <c r="J383" s="54" t="s">
        <v>9</v>
      </c>
      <c r="K383" s="47">
        <v>1.82</v>
      </c>
      <c r="L383" s="24" t="s">
        <v>834</v>
      </c>
      <c r="M383" s="24" t="s">
        <v>627</v>
      </c>
      <c r="V383" s="4">
        <v>6.37</v>
      </c>
      <c r="X383" s="4">
        <v>18200</v>
      </c>
      <c r="Y383" s="4">
        <v>18200</v>
      </c>
      <c r="BZ383" s="4">
        <v>182700</v>
      </c>
      <c r="CA383" t="s">
        <v>1460</v>
      </c>
      <c r="CC383" s="7" t="s">
        <v>627</v>
      </c>
      <c r="CD383" s="7">
        <v>0.54374784909869822</v>
      </c>
      <c r="CE383" s="7" t="s">
        <v>624</v>
      </c>
      <c r="CF383" s="7">
        <v>0.2313835783877437</v>
      </c>
      <c r="CG383" s="7" t="s">
        <v>618</v>
      </c>
      <c r="CH383" s="7">
        <v>0.2248685725135581</v>
      </c>
      <c r="CJ383" s="7"/>
      <c r="CK383" s="7">
        <f t="shared" si="6"/>
        <v>60</v>
      </c>
    </row>
    <row r="384" spans="1:89" hidden="1" x14ac:dyDescent="0.3">
      <c r="A384" s="43" t="s">
        <v>1461</v>
      </c>
      <c r="B384" s="53" t="s">
        <v>1025</v>
      </c>
      <c r="D384" s="23" t="s">
        <v>831</v>
      </c>
      <c r="E384" s="23" t="s">
        <v>953</v>
      </c>
      <c r="G384" s="23" t="s">
        <v>1462</v>
      </c>
      <c r="J384" s="23" t="s">
        <v>9</v>
      </c>
      <c r="K384" s="47">
        <v>101.5</v>
      </c>
      <c r="L384" s="24" t="s">
        <v>834</v>
      </c>
      <c r="M384" s="24" t="s">
        <v>603</v>
      </c>
      <c r="Q384" s="4">
        <v>26752035.72140326</v>
      </c>
      <c r="BZ384" s="4"/>
      <c r="CA384" t="s">
        <v>1463</v>
      </c>
      <c r="CK384" s="7">
        <f t="shared" si="6"/>
        <v>62</v>
      </c>
    </row>
    <row r="385" spans="1:90" hidden="1" x14ac:dyDescent="0.3">
      <c r="A385" s="43" t="s">
        <v>843</v>
      </c>
      <c r="B385" s="23" t="s">
        <v>1464</v>
      </c>
      <c r="C385" s="54"/>
      <c r="D385" s="54" t="s">
        <v>831</v>
      </c>
      <c r="E385" s="23" t="s">
        <v>605</v>
      </c>
      <c r="F385" s="54"/>
      <c r="G385" s="23" t="s">
        <v>1465</v>
      </c>
      <c r="J385" s="54" t="s">
        <v>9</v>
      </c>
      <c r="K385" s="55">
        <v>162.6</v>
      </c>
      <c r="L385" s="24" t="s">
        <v>834</v>
      </c>
      <c r="M385" s="24" t="s">
        <v>615</v>
      </c>
      <c r="N385" s="7"/>
      <c r="U385" s="4">
        <v>325200.00000000012</v>
      </c>
      <c r="V385" s="4">
        <v>32.520000000000003</v>
      </c>
      <c r="W385" s="4">
        <v>162.6</v>
      </c>
      <c r="AA385" s="107">
        <v>24227.4</v>
      </c>
      <c r="AD385" s="4">
        <v>43.902000000000001</v>
      </c>
      <c r="AE385" s="7"/>
      <c r="AF385" s="7"/>
      <c r="AG385" s="7"/>
      <c r="AH385" s="7"/>
      <c r="AI385" s="7"/>
      <c r="AJ385" s="7"/>
      <c r="AK385" s="7"/>
      <c r="BZ385" s="4"/>
      <c r="CA385" t="s">
        <v>910</v>
      </c>
      <c r="CC385" s="7" t="s">
        <v>615</v>
      </c>
      <c r="CD385" s="7">
        <v>0.50228559458458999</v>
      </c>
      <c r="CE385" s="7" t="s">
        <v>618</v>
      </c>
      <c r="CF385" s="7">
        <v>0.3107146034141875</v>
      </c>
      <c r="CH385" s="7"/>
      <c r="CJ385" s="7"/>
      <c r="CK385" s="7">
        <f t="shared" si="6"/>
        <v>58</v>
      </c>
    </row>
    <row r="386" spans="1:90" hidden="1" x14ac:dyDescent="0.3">
      <c r="A386" s="43">
        <v>64</v>
      </c>
      <c r="B386" s="23" t="s">
        <v>881</v>
      </c>
      <c r="C386" s="54"/>
      <c r="D386" s="54" t="s">
        <v>831</v>
      </c>
      <c r="E386" s="23" t="s">
        <v>605</v>
      </c>
      <c r="F386" s="54"/>
      <c r="G386" s="23" t="s">
        <v>1466</v>
      </c>
      <c r="H386" s="23" t="s">
        <v>1204</v>
      </c>
      <c r="J386" s="54" t="s">
        <v>9</v>
      </c>
      <c r="K386" s="55">
        <v>57.353999999999999</v>
      </c>
      <c r="L386" s="24" t="s">
        <v>834</v>
      </c>
      <c r="M386" s="24" t="s">
        <v>615</v>
      </c>
      <c r="N386" s="7"/>
      <c r="U386" s="4">
        <v>527792.20000000007</v>
      </c>
      <c r="W386" s="4">
        <v>424.86919999999998</v>
      </c>
      <c r="AD386" s="7"/>
      <c r="AE386" s="7"/>
      <c r="AF386" s="7"/>
      <c r="AG386" s="7"/>
      <c r="AH386" s="7"/>
      <c r="AI386" s="7"/>
      <c r="AJ386" s="7"/>
      <c r="AK386" s="7"/>
      <c r="BZ386" s="4"/>
      <c r="CA386" t="s">
        <v>899</v>
      </c>
      <c r="CC386" s="7" t="s">
        <v>615</v>
      </c>
      <c r="CD386" s="7">
        <v>0.92535623749849216</v>
      </c>
      <c r="CF386" s="7"/>
      <c r="CH386" s="7"/>
      <c r="CJ386" s="7"/>
      <c r="CK386" s="7">
        <f t="shared" si="6"/>
        <v>61</v>
      </c>
    </row>
    <row r="387" spans="1:90" x14ac:dyDescent="0.3">
      <c r="A387" s="43">
        <v>64</v>
      </c>
      <c r="B387" s="23" t="s">
        <v>860</v>
      </c>
      <c r="C387" s="54"/>
      <c r="D387" s="54" t="s">
        <v>831</v>
      </c>
      <c r="E387" s="23" t="s">
        <v>659</v>
      </c>
      <c r="F387" s="54"/>
      <c r="G387" s="23" t="s">
        <v>1467</v>
      </c>
      <c r="J387" s="54" t="s">
        <v>9</v>
      </c>
      <c r="K387" s="55">
        <v>1.06</v>
      </c>
      <c r="L387" s="24" t="s">
        <v>834</v>
      </c>
      <c r="M387" s="24" t="s">
        <v>639</v>
      </c>
      <c r="N387" s="7"/>
      <c r="U387" s="4">
        <v>7420</v>
      </c>
      <c r="V387" s="4">
        <v>1.06</v>
      </c>
      <c r="W387" s="4">
        <v>58.3</v>
      </c>
      <c r="AB387" s="4">
        <v>10918</v>
      </c>
      <c r="AC387" s="4">
        <v>72716</v>
      </c>
      <c r="AD387" s="7"/>
      <c r="AE387" s="7"/>
      <c r="AF387" s="7"/>
      <c r="AG387" s="7"/>
      <c r="AH387" s="7"/>
      <c r="AI387" s="7"/>
      <c r="AJ387" s="7"/>
      <c r="AK387" s="7"/>
      <c r="BZ387" s="4"/>
      <c r="CA387" t="s">
        <v>842</v>
      </c>
      <c r="CC387" s="7" t="s">
        <v>639</v>
      </c>
      <c r="CD387" s="7">
        <v>0.51447653685567596</v>
      </c>
      <c r="CF387" s="7"/>
      <c r="CH387" s="7"/>
      <c r="CJ387" s="7"/>
      <c r="CK387" s="7">
        <f t="shared" si="6"/>
        <v>58</v>
      </c>
    </row>
    <row r="388" spans="1:90" hidden="1" x14ac:dyDescent="0.3">
      <c r="A388" s="43" t="s">
        <v>872</v>
      </c>
      <c r="B388" s="23" t="s">
        <v>900</v>
      </c>
      <c r="C388" s="54"/>
      <c r="D388" s="54" t="s">
        <v>831</v>
      </c>
      <c r="E388" s="23" t="s">
        <v>605</v>
      </c>
      <c r="F388" s="54"/>
      <c r="G388" s="23" t="s">
        <v>1468</v>
      </c>
      <c r="J388" s="54" t="s">
        <v>9</v>
      </c>
      <c r="K388" s="70">
        <v>1220</v>
      </c>
      <c r="L388" s="24" t="s">
        <v>834</v>
      </c>
      <c r="M388" s="24" t="s">
        <v>615</v>
      </c>
      <c r="N388" s="7"/>
      <c r="U388" s="4">
        <v>4140100</v>
      </c>
      <c r="V388" s="4">
        <v>183.37</v>
      </c>
      <c r="W388" s="4">
        <v>1381.54</v>
      </c>
      <c r="AA388" s="107">
        <v>59790</v>
      </c>
      <c r="AD388" s="4">
        <v>36.6</v>
      </c>
      <c r="AE388" s="7"/>
      <c r="AF388" s="7"/>
      <c r="AG388" s="7"/>
      <c r="AH388" s="7"/>
      <c r="AI388" s="7"/>
      <c r="AJ388" s="7"/>
      <c r="AK388" s="7"/>
      <c r="BZ388" s="4">
        <v>30000000</v>
      </c>
      <c r="CA388" t="s">
        <v>875</v>
      </c>
      <c r="CC388" s="7" t="s">
        <v>615</v>
      </c>
      <c r="CD388" s="7">
        <v>0.73407396988640672</v>
      </c>
      <c r="CE388" s="7" t="s">
        <v>618</v>
      </c>
      <c r="CF388" s="7">
        <v>0.20112600192417149</v>
      </c>
      <c r="CH388" s="7"/>
      <c r="CJ388" s="7"/>
      <c r="CK388" s="7">
        <f t="shared" si="6"/>
        <v>58</v>
      </c>
      <c r="CL388" t="s">
        <v>1468</v>
      </c>
    </row>
    <row r="389" spans="1:90" hidden="1" x14ac:dyDescent="0.3">
      <c r="A389" s="43" t="s">
        <v>932</v>
      </c>
      <c r="B389" s="23" t="s">
        <v>1030</v>
      </c>
      <c r="C389" s="54"/>
      <c r="D389" s="54" t="s">
        <v>831</v>
      </c>
      <c r="E389" s="23" t="s">
        <v>614</v>
      </c>
      <c r="F389" s="54"/>
      <c r="G389" s="23" t="s">
        <v>1469</v>
      </c>
      <c r="H389" s="23" t="s">
        <v>1258</v>
      </c>
      <c r="J389" s="54" t="s">
        <v>9</v>
      </c>
      <c r="K389" s="55">
        <v>17.321999999999999</v>
      </c>
      <c r="L389" s="24" t="s">
        <v>834</v>
      </c>
      <c r="M389" s="24" t="s">
        <v>615</v>
      </c>
      <c r="N389" s="7"/>
      <c r="U389" s="4">
        <v>148969.20000000001</v>
      </c>
      <c r="V389" s="4">
        <v>24.077580000000001</v>
      </c>
      <c r="W389" s="4">
        <v>153.64614</v>
      </c>
      <c r="AD389" s="7"/>
      <c r="AE389" s="7"/>
      <c r="AF389" s="7"/>
      <c r="AG389" s="7"/>
      <c r="AH389" s="7"/>
      <c r="AI389" s="7"/>
      <c r="AJ389" s="7"/>
      <c r="AK389" s="7"/>
      <c r="BZ389" s="4">
        <v>1000000</v>
      </c>
      <c r="CA389" t="s">
        <v>1069</v>
      </c>
      <c r="CC389" s="7" t="s">
        <v>615</v>
      </c>
      <c r="CD389" s="7">
        <v>0.47546951597651532</v>
      </c>
      <c r="CE389" s="7" t="s">
        <v>618</v>
      </c>
      <c r="CF389" s="7">
        <v>0.4753899206693788</v>
      </c>
      <c r="CH389" s="7"/>
      <c r="CJ389" s="7"/>
      <c r="CK389" s="7">
        <f t="shared" si="6"/>
        <v>60</v>
      </c>
      <c r="CL389" t="s">
        <v>1469</v>
      </c>
    </row>
    <row r="390" spans="1:90" x14ac:dyDescent="0.3">
      <c r="A390" s="43">
        <v>64</v>
      </c>
      <c r="B390" s="23" t="s">
        <v>860</v>
      </c>
      <c r="C390" s="54"/>
      <c r="D390" s="54" t="s">
        <v>831</v>
      </c>
      <c r="E390" s="23" t="s">
        <v>659</v>
      </c>
      <c r="F390" s="54"/>
      <c r="G390" s="23" t="s">
        <v>1470</v>
      </c>
      <c r="H390" s="23" t="s">
        <v>838</v>
      </c>
      <c r="J390" s="54" t="s">
        <v>9</v>
      </c>
      <c r="K390" s="55">
        <v>4.45</v>
      </c>
      <c r="L390" s="24" t="s">
        <v>834</v>
      </c>
      <c r="M390" s="24" t="s">
        <v>639</v>
      </c>
      <c r="N390" s="7"/>
      <c r="U390" s="4">
        <v>28015</v>
      </c>
      <c r="V390" s="4">
        <v>0.51875000000000004</v>
      </c>
      <c r="W390" s="4">
        <v>89.4375</v>
      </c>
      <c r="AB390" s="4">
        <v>7260.0000000000009</v>
      </c>
      <c r="AC390" s="4">
        <v>300517.5</v>
      </c>
      <c r="AD390" s="7"/>
      <c r="AE390" s="7"/>
      <c r="AF390" s="7"/>
      <c r="AG390" s="7"/>
      <c r="AH390" s="7"/>
      <c r="AI390" s="7"/>
      <c r="AJ390" s="7"/>
      <c r="AK390" s="7"/>
      <c r="BZ390" s="4"/>
      <c r="CA390" t="s">
        <v>842</v>
      </c>
      <c r="CC390" s="7" t="s">
        <v>639</v>
      </c>
      <c r="CD390" s="7">
        <v>0.7073769765662592</v>
      </c>
      <c r="CF390" s="7"/>
      <c r="CH390" s="7"/>
      <c r="CJ390" s="7"/>
      <c r="CK390" s="7">
        <f t="shared" si="6"/>
        <v>58</v>
      </c>
    </row>
    <row r="391" spans="1:90" x14ac:dyDescent="0.3">
      <c r="A391" s="43">
        <v>64</v>
      </c>
      <c r="B391" s="23" t="s">
        <v>860</v>
      </c>
      <c r="C391" s="54"/>
      <c r="D391" s="54" t="s">
        <v>831</v>
      </c>
      <c r="E391" s="23" t="s">
        <v>659</v>
      </c>
      <c r="F391" s="54"/>
      <c r="G391" s="23" t="s">
        <v>1471</v>
      </c>
      <c r="J391" s="54" t="s">
        <v>9</v>
      </c>
      <c r="K391" s="55">
        <v>6.64</v>
      </c>
      <c r="L391" s="24" t="s">
        <v>834</v>
      </c>
      <c r="M391" s="24" t="s">
        <v>639</v>
      </c>
      <c r="N391" s="7"/>
      <c r="U391" s="4">
        <v>82863.999999999985</v>
      </c>
      <c r="V391" s="4">
        <v>4.2089999999999996</v>
      </c>
      <c r="W391" s="4">
        <v>167.61199999999999</v>
      </c>
      <c r="AC391" s="4">
        <v>442589.99999999988</v>
      </c>
      <c r="AD391" s="7"/>
      <c r="AE391" s="7"/>
      <c r="AF391" s="7"/>
      <c r="AG391" s="7"/>
      <c r="AH391" s="7"/>
      <c r="AI391" s="7"/>
      <c r="AJ391" s="7"/>
      <c r="AK391" s="7"/>
      <c r="BZ391" s="4"/>
      <c r="CA391" t="s">
        <v>839</v>
      </c>
      <c r="CC391" s="7" t="s">
        <v>639</v>
      </c>
      <c r="CD391" s="7">
        <v>0.5472176792666259</v>
      </c>
      <c r="CE391" s="7" t="s">
        <v>615</v>
      </c>
      <c r="CF391" s="7">
        <v>0.29849138225530009</v>
      </c>
      <c r="CH391" s="7"/>
      <c r="CJ391" s="7"/>
      <c r="CK391" s="7">
        <f t="shared" si="6"/>
        <v>59</v>
      </c>
      <c r="CL391" t="s">
        <v>1471</v>
      </c>
    </row>
    <row r="392" spans="1:90" hidden="1" x14ac:dyDescent="0.3">
      <c r="A392" s="43">
        <v>64</v>
      </c>
      <c r="B392" s="23" t="s">
        <v>852</v>
      </c>
      <c r="C392" s="54"/>
      <c r="D392" s="54" t="s">
        <v>831</v>
      </c>
      <c r="E392" s="23" t="s">
        <v>671</v>
      </c>
      <c r="F392" s="54"/>
      <c r="G392" s="23" t="s">
        <v>1472</v>
      </c>
      <c r="J392" s="54" t="s">
        <v>9</v>
      </c>
      <c r="K392" s="55">
        <v>0.33</v>
      </c>
      <c r="L392" s="24" t="s">
        <v>834</v>
      </c>
      <c r="M392" s="24" t="s">
        <v>624</v>
      </c>
      <c r="N392" s="7"/>
      <c r="U392" s="4">
        <v>132</v>
      </c>
      <c r="X392" s="4">
        <v>2079</v>
      </c>
      <c r="Y392" s="4">
        <v>66.000000000000014</v>
      </c>
      <c r="AD392" s="7"/>
      <c r="AE392" s="7"/>
      <c r="AF392" s="7"/>
      <c r="AG392" s="7"/>
      <c r="AH392" s="7"/>
      <c r="AI392" s="7"/>
      <c r="AJ392" s="7"/>
      <c r="AK392" s="7"/>
      <c r="BZ392" s="4"/>
      <c r="CA392" t="s">
        <v>1473</v>
      </c>
      <c r="CC392" s="7" t="s">
        <v>624</v>
      </c>
      <c r="CD392" s="7">
        <v>0.90653435885173816</v>
      </c>
      <c r="CF392" s="7"/>
      <c r="CH392" s="7"/>
      <c r="CJ392" s="7"/>
      <c r="CK392" s="7">
        <f t="shared" si="6"/>
        <v>60</v>
      </c>
    </row>
    <row r="393" spans="1:90" hidden="1" x14ac:dyDescent="0.3">
      <c r="A393" s="43" t="s">
        <v>843</v>
      </c>
      <c r="B393" s="23" t="s">
        <v>886</v>
      </c>
      <c r="D393" s="23" t="s">
        <v>831</v>
      </c>
      <c r="E393" s="23" t="s">
        <v>605</v>
      </c>
      <c r="G393" s="53" t="s">
        <v>1474</v>
      </c>
      <c r="J393" s="23" t="s">
        <v>9</v>
      </c>
      <c r="K393" s="47">
        <v>50</v>
      </c>
      <c r="L393" s="24" t="s">
        <v>834</v>
      </c>
      <c r="M393" s="24" t="s">
        <v>615</v>
      </c>
      <c r="U393" s="4">
        <v>610000</v>
      </c>
      <c r="V393" s="4">
        <v>37.5</v>
      </c>
      <c r="AA393" s="107">
        <v>8750.0000000000018</v>
      </c>
      <c r="AD393" s="4">
        <v>13.10225865587033</v>
      </c>
      <c r="AP393" s="71">
        <v>3500</v>
      </c>
      <c r="AR393">
        <v>60000</v>
      </c>
      <c r="BZ393" s="4"/>
      <c r="CA393" t="s">
        <v>846</v>
      </c>
      <c r="CC393" s="7" t="s">
        <v>615</v>
      </c>
      <c r="CD393" s="7">
        <v>0.49238497294303768</v>
      </c>
      <c r="CE393" s="7" t="s">
        <v>684</v>
      </c>
      <c r="CF393" s="7">
        <v>0.28122476164659521</v>
      </c>
      <c r="CH393" s="7"/>
      <c r="CJ393" s="7"/>
      <c r="CK393" s="7">
        <f t="shared" si="6"/>
        <v>57</v>
      </c>
    </row>
    <row r="394" spans="1:90" hidden="1" x14ac:dyDescent="0.3">
      <c r="A394" s="24">
        <v>79</v>
      </c>
      <c r="B394" s="23" t="s">
        <v>1025</v>
      </c>
      <c r="C394" s="23" t="s">
        <v>1025</v>
      </c>
      <c r="D394" s="23" t="s">
        <v>831</v>
      </c>
      <c r="E394" s="23" t="s">
        <v>1475</v>
      </c>
      <c r="G394" s="23" t="s">
        <v>1476</v>
      </c>
      <c r="H394" s="23" t="s">
        <v>1019</v>
      </c>
      <c r="J394" s="54" t="s">
        <v>8</v>
      </c>
      <c r="K394" s="47">
        <v>191.66666666666671</v>
      </c>
      <c r="L394" s="57" t="s">
        <v>834</v>
      </c>
      <c r="M394" s="24" t="s">
        <v>729</v>
      </c>
      <c r="N394" s="7"/>
      <c r="O394" s="7"/>
      <c r="X394" s="7"/>
      <c r="AL394" s="61"/>
      <c r="BD394" s="4">
        <v>24112.399239199349</v>
      </c>
      <c r="BE394" s="4">
        <v>41848.070716262882</v>
      </c>
      <c r="BF394" s="4">
        <v>3120.7888882825569</v>
      </c>
      <c r="BG394" s="4">
        <v>12930.47403007413</v>
      </c>
      <c r="BH394" s="4">
        <v>1625.6595468525149</v>
      </c>
      <c r="BJ394" s="4">
        <v>1635.5444577136029</v>
      </c>
      <c r="BL394" s="4">
        <v>1642.640530919</v>
      </c>
      <c r="BN394" s="4">
        <v>1648.6783933294821</v>
      </c>
      <c r="BP394" s="4">
        <v>1655.617899003614</v>
      </c>
      <c r="BR394" s="4">
        <v>7422.4251840450715</v>
      </c>
      <c r="BY394" s="7"/>
      <c r="BZ394" s="4"/>
      <c r="CA394" t="s">
        <v>1477</v>
      </c>
      <c r="CC394" s="7" t="s">
        <v>729</v>
      </c>
      <c r="CD394" s="7">
        <v>0.2177816748613135</v>
      </c>
      <c r="CE394" s="7" t="s">
        <v>723</v>
      </c>
      <c r="CF394" s="7">
        <v>0.20974424583644941</v>
      </c>
      <c r="CH394" s="7"/>
      <c r="CJ394" s="7"/>
      <c r="CK394" s="7">
        <f t="shared" si="6"/>
        <v>53</v>
      </c>
    </row>
    <row r="395" spans="1:90" hidden="1" x14ac:dyDescent="0.3">
      <c r="A395" s="43">
        <v>64</v>
      </c>
      <c r="B395" s="23" t="s">
        <v>1478</v>
      </c>
      <c r="C395" s="54"/>
      <c r="D395" s="54" t="s">
        <v>831</v>
      </c>
      <c r="E395" s="23" t="s">
        <v>704</v>
      </c>
      <c r="F395" s="54"/>
      <c r="G395" s="23" t="s">
        <v>1479</v>
      </c>
      <c r="J395" s="54" t="s">
        <v>9</v>
      </c>
      <c r="K395" s="55">
        <v>831.62400000000002</v>
      </c>
      <c r="L395" s="24" t="s">
        <v>834</v>
      </c>
      <c r="M395" s="24" t="s">
        <v>618</v>
      </c>
      <c r="N395" s="7"/>
      <c r="U395" s="4">
        <v>1003344.19</v>
      </c>
      <c r="V395" s="4">
        <v>475.280171</v>
      </c>
      <c r="AD395" s="7"/>
      <c r="AE395" s="7"/>
      <c r="AF395" s="7"/>
      <c r="AG395" s="7"/>
      <c r="AH395" s="7"/>
      <c r="AI395" s="7"/>
      <c r="AJ395" s="7"/>
      <c r="AK395" s="7"/>
      <c r="BZ395" s="4"/>
      <c r="CA395" t="s">
        <v>902</v>
      </c>
      <c r="CC395" s="7" t="s">
        <v>618</v>
      </c>
      <c r="CD395" s="7">
        <v>0.74556589027694997</v>
      </c>
      <c r="CE395" s="7" t="s">
        <v>615</v>
      </c>
      <c r="CF395" s="7">
        <v>0.25443410972305008</v>
      </c>
      <c r="CH395" s="7"/>
      <c r="CJ395" s="7"/>
      <c r="CK395" s="7">
        <f t="shared" si="6"/>
        <v>61</v>
      </c>
    </row>
    <row r="396" spans="1:90" hidden="1" x14ac:dyDescent="0.3">
      <c r="A396" s="43">
        <v>157</v>
      </c>
      <c r="B396" s="53" t="s">
        <v>863</v>
      </c>
      <c r="D396" s="67" t="s">
        <v>831</v>
      </c>
      <c r="E396" s="23" t="s">
        <v>1220</v>
      </c>
      <c r="G396" s="53" t="s">
        <v>1480</v>
      </c>
      <c r="J396" s="23" t="s">
        <v>9</v>
      </c>
      <c r="K396" s="47">
        <v>66.8</v>
      </c>
      <c r="L396" s="24" t="s">
        <v>834</v>
      </c>
      <c r="M396" s="24" t="s">
        <v>717</v>
      </c>
      <c r="BC396" s="4">
        <v>209546.91356938641</v>
      </c>
      <c r="BZ396" s="4"/>
      <c r="CA396" t="s">
        <v>1481</v>
      </c>
      <c r="CC396" s="7" t="s">
        <v>717</v>
      </c>
      <c r="CD396" s="7">
        <v>1</v>
      </c>
      <c r="CF396" s="7"/>
      <c r="CH396" s="7"/>
      <c r="CJ396" s="7"/>
      <c r="CK396" s="7">
        <f t="shared" si="6"/>
        <v>62</v>
      </c>
    </row>
    <row r="397" spans="1:90" hidden="1" x14ac:dyDescent="0.3">
      <c r="A397" s="43" t="s">
        <v>1102</v>
      </c>
      <c r="B397" s="23" t="s">
        <v>1025</v>
      </c>
      <c r="C397" s="23" t="s">
        <v>1025</v>
      </c>
      <c r="D397" s="23" t="s">
        <v>831</v>
      </c>
      <c r="E397" s="23" t="s">
        <v>1482</v>
      </c>
      <c r="G397" s="23" t="s">
        <v>1483</v>
      </c>
      <c r="H397" s="23" t="s">
        <v>930</v>
      </c>
      <c r="J397" s="54" t="s">
        <v>8</v>
      </c>
      <c r="K397" s="47">
        <v>41.400000000000013</v>
      </c>
      <c r="L397" s="57" t="s">
        <v>834</v>
      </c>
      <c r="M397" s="24" t="s">
        <v>762</v>
      </c>
      <c r="N397" s="7"/>
      <c r="O397" s="7"/>
      <c r="X397" s="7"/>
      <c r="AL397" s="61"/>
      <c r="BD397" s="4">
        <v>10172.72333811024</v>
      </c>
      <c r="BE397" s="4">
        <v>22582.634768261269</v>
      </c>
      <c r="BG397" s="4">
        <v>9320.9729197896995</v>
      </c>
      <c r="BH397" s="4">
        <v>2081.160342893852</v>
      </c>
      <c r="BI397" s="4">
        <v>197.9277064350994</v>
      </c>
      <c r="BK397" s="4">
        <v>551.81037915596255</v>
      </c>
      <c r="BM397" s="4">
        <v>942.84998760898009</v>
      </c>
      <c r="BP397" s="4">
        <v>2743.4929926238719</v>
      </c>
      <c r="BQ397" s="4">
        <v>399.90381182866531</v>
      </c>
      <c r="BR397" s="4">
        <v>23414.959879805549</v>
      </c>
      <c r="BY397" s="7"/>
      <c r="BZ397" s="4">
        <v>1000000</v>
      </c>
      <c r="CA397" t="s">
        <v>1484</v>
      </c>
      <c r="CC397" s="7" t="s">
        <v>762</v>
      </c>
      <c r="CD397" s="7">
        <v>0.31435642851507029</v>
      </c>
      <c r="CF397" s="7"/>
      <c r="CH397" s="7"/>
      <c r="CJ397" s="7"/>
      <c r="CK397" s="7">
        <f t="shared" si="6"/>
        <v>53</v>
      </c>
    </row>
    <row r="398" spans="1:90" hidden="1" x14ac:dyDescent="0.3">
      <c r="A398" s="43" t="s">
        <v>1485</v>
      </c>
      <c r="B398" s="42" t="s">
        <v>1025</v>
      </c>
      <c r="D398" s="23" t="s">
        <v>831</v>
      </c>
      <c r="E398" s="23" t="s">
        <v>668</v>
      </c>
      <c r="G398" s="42" t="s">
        <v>1486</v>
      </c>
      <c r="H398" s="74"/>
      <c r="J398" s="23" t="s">
        <v>9</v>
      </c>
      <c r="K398" s="58">
        <v>33.5</v>
      </c>
      <c r="L398" s="24" t="s">
        <v>834</v>
      </c>
      <c r="M398" s="24" t="s">
        <v>639</v>
      </c>
      <c r="U398" s="59"/>
      <c r="V398" s="59"/>
      <c r="W398" s="59">
        <v>2532.6</v>
      </c>
      <c r="AB398" s="60">
        <v>2110500</v>
      </c>
      <c r="AC398" s="60">
        <v>2713500</v>
      </c>
      <c r="AP398" s="59"/>
      <c r="AQ398" s="59">
        <v>1675</v>
      </c>
      <c r="AU398" s="4">
        <v>3350</v>
      </c>
      <c r="BZ398" s="4">
        <v>1600000</v>
      </c>
      <c r="CA398" t="s">
        <v>1487</v>
      </c>
      <c r="CC398" s="7" t="s">
        <v>639</v>
      </c>
      <c r="CD398" s="7">
        <v>0.45655962497129188</v>
      </c>
      <c r="CE398" s="7" t="s">
        <v>636</v>
      </c>
      <c r="CF398" s="7">
        <v>0.3539198335607463</v>
      </c>
      <c r="CH398" s="7"/>
      <c r="CJ398" s="7"/>
      <c r="CK398" s="7">
        <f t="shared" si="6"/>
        <v>58</v>
      </c>
    </row>
    <row r="399" spans="1:90" hidden="1" x14ac:dyDescent="0.3">
      <c r="A399" s="43" t="s">
        <v>1488</v>
      </c>
      <c r="B399" s="42" t="s">
        <v>1025</v>
      </c>
      <c r="D399" s="23" t="s">
        <v>831</v>
      </c>
      <c r="E399" s="23" t="s">
        <v>668</v>
      </c>
      <c r="G399" s="42" t="s">
        <v>1489</v>
      </c>
      <c r="J399" s="23" t="s">
        <v>9</v>
      </c>
      <c r="K399" s="58">
        <v>19.7</v>
      </c>
      <c r="L399" s="24" t="s">
        <v>834</v>
      </c>
      <c r="M399" s="24" t="s">
        <v>639</v>
      </c>
      <c r="U399" s="59"/>
      <c r="V399" s="59"/>
      <c r="W399" s="59">
        <v>1676.47</v>
      </c>
      <c r="AB399" s="60">
        <v>985000</v>
      </c>
      <c r="AC399" s="60">
        <v>1280500</v>
      </c>
      <c r="AP399" s="59"/>
      <c r="AQ399" s="59">
        <v>985</v>
      </c>
      <c r="AU399" s="4">
        <v>1970</v>
      </c>
      <c r="BZ399" s="4"/>
      <c r="CA399" t="s">
        <v>1490</v>
      </c>
      <c r="CC399" s="7" t="s">
        <v>639</v>
      </c>
      <c r="CD399" s="7">
        <v>0.42980721629719082</v>
      </c>
      <c r="CE399" s="7" t="s">
        <v>636</v>
      </c>
      <c r="CF399" s="7">
        <v>0.32952033329760039</v>
      </c>
      <c r="CH399" s="7"/>
      <c r="CJ399" s="7"/>
      <c r="CK399" s="7">
        <f t="shared" si="6"/>
        <v>58</v>
      </c>
    </row>
    <row r="400" spans="1:90" hidden="1" x14ac:dyDescent="0.3">
      <c r="A400" s="43" t="s">
        <v>1491</v>
      </c>
      <c r="B400" s="53" t="s">
        <v>1025</v>
      </c>
      <c r="D400" s="23" t="s">
        <v>831</v>
      </c>
      <c r="E400" s="23" t="s">
        <v>595</v>
      </c>
      <c r="G400" s="53" t="s">
        <v>1492</v>
      </c>
      <c r="H400" s="23" t="s">
        <v>880</v>
      </c>
      <c r="J400" s="23" t="s">
        <v>9</v>
      </c>
      <c r="K400" s="47">
        <v>118</v>
      </c>
      <c r="L400" s="24" t="s">
        <v>834</v>
      </c>
      <c r="M400" s="24" t="s">
        <v>627</v>
      </c>
      <c r="X400" s="4">
        <v>15694</v>
      </c>
      <c r="Y400" s="4">
        <v>81066</v>
      </c>
      <c r="BZ400" s="4">
        <v>6300000</v>
      </c>
      <c r="CA400" t="s">
        <v>1493</v>
      </c>
      <c r="CK400" s="7">
        <f t="shared" si="6"/>
        <v>61</v>
      </c>
    </row>
    <row r="401" spans="1:90" hidden="1" x14ac:dyDescent="0.3">
      <c r="A401" s="43">
        <v>27</v>
      </c>
      <c r="B401" s="42" t="s">
        <v>1494</v>
      </c>
      <c r="D401" s="23" t="s">
        <v>831</v>
      </c>
      <c r="E401" s="23" t="s">
        <v>659</v>
      </c>
      <c r="G401" s="42" t="s">
        <v>1495</v>
      </c>
      <c r="J401" s="23" t="s">
        <v>9</v>
      </c>
      <c r="K401" s="58">
        <v>0.2</v>
      </c>
      <c r="L401" s="24" t="s">
        <v>834</v>
      </c>
      <c r="M401" s="24" t="s">
        <v>681</v>
      </c>
      <c r="U401" s="59"/>
      <c r="V401" s="59"/>
      <c r="W401" s="59"/>
      <c r="AB401" s="59"/>
      <c r="AC401" s="59"/>
      <c r="AP401" s="59"/>
      <c r="AQ401" s="59">
        <v>0.38</v>
      </c>
      <c r="BZ401" s="4"/>
      <c r="CA401" t="s">
        <v>926</v>
      </c>
      <c r="CC401" s="7" t="s">
        <v>681</v>
      </c>
      <c r="CD401" s="7">
        <v>1</v>
      </c>
      <c r="CF401" s="7"/>
      <c r="CH401" s="7"/>
      <c r="CJ401" s="7"/>
      <c r="CK401" s="7">
        <f t="shared" si="6"/>
        <v>62</v>
      </c>
    </row>
    <row r="402" spans="1:90" x14ac:dyDescent="0.3">
      <c r="A402" s="43">
        <v>64</v>
      </c>
      <c r="B402" s="23" t="s">
        <v>860</v>
      </c>
      <c r="C402" s="54"/>
      <c r="D402" s="54" t="s">
        <v>831</v>
      </c>
      <c r="E402" s="23" t="s">
        <v>659</v>
      </c>
      <c r="F402" s="54"/>
      <c r="G402" s="23" t="s">
        <v>1496</v>
      </c>
      <c r="J402" s="54" t="s">
        <v>9</v>
      </c>
      <c r="K402" s="55">
        <v>0.64</v>
      </c>
      <c r="L402" s="24" t="s">
        <v>834</v>
      </c>
      <c r="M402" s="24" t="s">
        <v>615</v>
      </c>
      <c r="N402" s="7"/>
      <c r="U402" s="4">
        <v>10880</v>
      </c>
      <c r="AD402" s="7"/>
      <c r="AE402" s="7"/>
      <c r="AF402" s="7"/>
      <c r="AG402" s="7"/>
      <c r="AH402" s="7"/>
      <c r="AI402" s="7"/>
      <c r="AJ402" s="7"/>
      <c r="AK402" s="7"/>
      <c r="BZ402" s="4"/>
      <c r="CA402" t="s">
        <v>856</v>
      </c>
      <c r="CC402" s="7" t="s">
        <v>615</v>
      </c>
      <c r="CD402" s="7">
        <v>1</v>
      </c>
      <c r="CF402" s="7"/>
      <c r="CH402" s="7"/>
      <c r="CJ402" s="7"/>
      <c r="CK402" s="7">
        <f t="shared" si="6"/>
        <v>62</v>
      </c>
    </row>
    <row r="403" spans="1:90" x14ac:dyDescent="0.3">
      <c r="A403" s="43">
        <v>64</v>
      </c>
      <c r="B403" s="23" t="s">
        <v>860</v>
      </c>
      <c r="C403" s="54"/>
      <c r="D403" s="54" t="s">
        <v>831</v>
      </c>
      <c r="E403" s="23" t="s">
        <v>605</v>
      </c>
      <c r="F403" s="54"/>
      <c r="G403" s="23" t="s">
        <v>1497</v>
      </c>
      <c r="J403" s="54" t="s">
        <v>9</v>
      </c>
      <c r="K403" s="55">
        <v>0.31748500000000002</v>
      </c>
      <c r="L403" s="24" t="s">
        <v>834</v>
      </c>
      <c r="M403" s="24" t="s">
        <v>618</v>
      </c>
      <c r="N403" s="7"/>
      <c r="U403" s="4">
        <v>317.48500000000013</v>
      </c>
      <c r="V403" s="4">
        <v>1.1101476157407411</v>
      </c>
      <c r="W403" s="4">
        <v>4.2446820601851858</v>
      </c>
      <c r="AB403" s="4">
        <v>317.48500000000013</v>
      </c>
      <c r="AC403" s="4">
        <v>8254.61</v>
      </c>
      <c r="AD403" s="7"/>
      <c r="AE403" s="7"/>
      <c r="AF403" s="7"/>
      <c r="AG403" s="7"/>
      <c r="AH403" s="7"/>
      <c r="AI403" s="7"/>
      <c r="AJ403" s="7"/>
      <c r="AK403" s="7"/>
      <c r="BZ403" s="4"/>
      <c r="CA403" t="s">
        <v>842</v>
      </c>
      <c r="CC403" s="7" t="s">
        <v>618</v>
      </c>
      <c r="CD403" s="7">
        <v>0.65080765381860206</v>
      </c>
      <c r="CE403" s="7" t="s">
        <v>639</v>
      </c>
      <c r="CF403" s="7">
        <v>0.26850362751292761</v>
      </c>
      <c r="CH403" s="7"/>
      <c r="CJ403" s="7"/>
      <c r="CK403" s="7">
        <f t="shared" si="6"/>
        <v>58</v>
      </c>
    </row>
    <row r="404" spans="1:90" x14ac:dyDescent="0.3">
      <c r="A404" s="43" t="s">
        <v>843</v>
      </c>
      <c r="B404" s="23" t="s">
        <v>860</v>
      </c>
      <c r="C404" s="54"/>
      <c r="D404" s="54" t="s">
        <v>831</v>
      </c>
      <c r="E404" s="23" t="s">
        <v>605</v>
      </c>
      <c r="F404" s="54"/>
      <c r="G404" s="23" t="s">
        <v>1498</v>
      </c>
      <c r="J404" s="54" t="s">
        <v>9</v>
      </c>
      <c r="K404" s="55">
        <v>316.7</v>
      </c>
      <c r="L404" s="24" t="s">
        <v>834</v>
      </c>
      <c r="M404" s="24" t="s">
        <v>618</v>
      </c>
      <c r="N404" s="7"/>
      <c r="U404" s="4">
        <v>441630.00000000012</v>
      </c>
      <c r="V404" s="4">
        <v>104.985</v>
      </c>
      <c r="W404" s="4">
        <v>660.15499999999997</v>
      </c>
      <c r="AA404" s="107">
        <v>24817.3</v>
      </c>
      <c r="AD404" s="4">
        <v>6.3339999999999996</v>
      </c>
      <c r="AE404" s="7"/>
      <c r="AF404" s="7"/>
      <c r="AG404" s="7"/>
      <c r="AH404" s="7"/>
      <c r="AI404" s="7"/>
      <c r="AJ404" s="7"/>
      <c r="AK404" s="7"/>
      <c r="BZ404" s="4"/>
      <c r="CA404" t="s">
        <v>910</v>
      </c>
      <c r="CC404" s="7" t="s">
        <v>618</v>
      </c>
      <c r="CD404" s="7">
        <v>0.5205680145137086</v>
      </c>
      <c r="CE404" s="7" t="s">
        <v>615</v>
      </c>
      <c r="CF404" s="7">
        <v>0.35399559060432562</v>
      </c>
      <c r="CH404" s="7"/>
      <c r="CJ404" s="7"/>
      <c r="CK404" s="7">
        <f t="shared" si="6"/>
        <v>58</v>
      </c>
    </row>
    <row r="405" spans="1:90" hidden="1" x14ac:dyDescent="0.3">
      <c r="A405" s="43">
        <v>64</v>
      </c>
      <c r="B405" s="23" t="s">
        <v>1025</v>
      </c>
      <c r="C405" s="54"/>
      <c r="D405" s="54" t="s">
        <v>831</v>
      </c>
      <c r="E405" s="23" t="s">
        <v>671</v>
      </c>
      <c r="F405" s="54"/>
      <c r="G405" s="23" t="s">
        <v>1499</v>
      </c>
      <c r="J405" s="54" t="s">
        <v>9</v>
      </c>
      <c r="K405" s="55">
        <v>70.540000000000006</v>
      </c>
      <c r="L405" s="24" t="s">
        <v>834</v>
      </c>
      <c r="M405" s="24" t="s">
        <v>636</v>
      </c>
      <c r="N405" s="7"/>
      <c r="U405" s="4">
        <v>590178</v>
      </c>
      <c r="W405" s="4">
        <v>812.59999999999991</v>
      </c>
      <c r="X405" s="4">
        <v>75600</v>
      </c>
      <c r="Y405" s="4">
        <v>83101</v>
      </c>
      <c r="AB405" s="4">
        <v>2150510</v>
      </c>
      <c r="AD405" s="7"/>
      <c r="AE405" s="7"/>
      <c r="AF405" s="7"/>
      <c r="AG405" s="7"/>
      <c r="AH405" s="7"/>
      <c r="AI405" s="7"/>
      <c r="AJ405" s="7"/>
      <c r="AK405" s="7"/>
      <c r="BZ405" s="4"/>
      <c r="CA405" t="s">
        <v>1500</v>
      </c>
      <c r="CC405" s="7" t="s">
        <v>636</v>
      </c>
      <c r="CD405" s="7">
        <v>0.36586742140600609</v>
      </c>
      <c r="CE405" s="7" t="s">
        <v>615</v>
      </c>
      <c r="CF405" s="7">
        <v>0.29350858077877823</v>
      </c>
      <c r="CG405" s="7" t="s">
        <v>627</v>
      </c>
      <c r="CH405" s="7">
        <v>0.2163673928004371</v>
      </c>
      <c r="CJ405" s="7"/>
      <c r="CK405" s="7">
        <f t="shared" si="6"/>
        <v>58</v>
      </c>
    </row>
    <row r="406" spans="1:90" hidden="1" x14ac:dyDescent="0.3">
      <c r="A406" s="24">
        <v>79</v>
      </c>
      <c r="B406" s="23" t="s">
        <v>1025</v>
      </c>
      <c r="C406" s="23" t="s">
        <v>1025</v>
      </c>
      <c r="D406" s="23" t="s">
        <v>831</v>
      </c>
      <c r="E406" s="23" t="s">
        <v>1501</v>
      </c>
      <c r="G406" s="23" t="s">
        <v>1502</v>
      </c>
      <c r="H406" s="23" t="s">
        <v>1155</v>
      </c>
      <c r="J406" s="54" t="s">
        <v>8</v>
      </c>
      <c r="K406" s="47">
        <v>8.9552238805970141</v>
      </c>
      <c r="L406" s="57" t="s">
        <v>834</v>
      </c>
      <c r="M406" s="24" t="s">
        <v>744</v>
      </c>
      <c r="N406" s="7"/>
      <c r="O406" s="7"/>
      <c r="X406" s="7"/>
      <c r="AL406" s="61"/>
      <c r="BD406" s="4">
        <v>1246.121756293034</v>
      </c>
      <c r="BE406" s="4">
        <v>3049.956014023729</v>
      </c>
      <c r="BF406" s="4">
        <v>403.20364762419808</v>
      </c>
      <c r="BG406" s="4">
        <v>1949.0424466111619</v>
      </c>
      <c r="BH406" s="4">
        <v>1120.1814798338919</v>
      </c>
      <c r="BI406" s="4">
        <v>210.3504271637575</v>
      </c>
      <c r="BJ406" s="4">
        <v>2958.3561103693009</v>
      </c>
      <c r="BK406" s="4">
        <v>621.24644600203726</v>
      </c>
      <c r="BL406" s="4">
        <v>4386.0444699198606</v>
      </c>
      <c r="BM406" s="4">
        <v>992.25556977902829</v>
      </c>
      <c r="BN406" s="4">
        <v>2769.1045933264718</v>
      </c>
      <c r="BO406" s="4">
        <v>426.53579613491388</v>
      </c>
      <c r="BP406" s="4">
        <v>2281.649330250083</v>
      </c>
      <c r="BQ406" s="4">
        <v>285.57608116630638</v>
      </c>
      <c r="BR406" s="4">
        <v>26595.487881907771</v>
      </c>
      <c r="BY406" s="7"/>
      <c r="BZ406" s="4">
        <v>2731000</v>
      </c>
      <c r="CA406" t="s">
        <v>1503</v>
      </c>
      <c r="CC406" s="7" t="s">
        <v>744</v>
      </c>
      <c r="CD406" s="7">
        <v>0.3592824139203854</v>
      </c>
      <c r="CE406" s="7" t="s">
        <v>762</v>
      </c>
      <c r="CF406" s="7">
        <v>0.25023002898198771</v>
      </c>
      <c r="CH406" s="7"/>
      <c r="CJ406" s="7"/>
      <c r="CK406" s="7">
        <f t="shared" si="6"/>
        <v>48</v>
      </c>
    </row>
    <row r="407" spans="1:90" hidden="1" x14ac:dyDescent="0.3">
      <c r="A407" s="43">
        <v>64</v>
      </c>
      <c r="B407" s="23" t="s">
        <v>1025</v>
      </c>
      <c r="C407" s="54"/>
      <c r="D407" s="54" t="s">
        <v>831</v>
      </c>
      <c r="E407" s="23" t="s">
        <v>653</v>
      </c>
      <c r="F407" s="54"/>
      <c r="G407" s="23" t="s">
        <v>1504</v>
      </c>
      <c r="J407" s="54" t="s">
        <v>9</v>
      </c>
      <c r="K407" s="55">
        <v>3.3</v>
      </c>
      <c r="L407" s="24" t="s">
        <v>834</v>
      </c>
      <c r="M407" s="24" t="s">
        <v>618</v>
      </c>
      <c r="N407" s="7"/>
      <c r="U407" s="4">
        <v>11700</v>
      </c>
      <c r="V407" s="4">
        <v>12.61</v>
      </c>
      <c r="AD407" s="7"/>
      <c r="AE407" s="7"/>
      <c r="AF407" s="7"/>
      <c r="AG407" s="7"/>
      <c r="AH407" s="7"/>
      <c r="AI407" s="7"/>
      <c r="AJ407" s="7"/>
      <c r="AK407" s="7"/>
      <c r="BZ407" s="4"/>
      <c r="CA407" t="s">
        <v>902</v>
      </c>
      <c r="CC407" s="7" t="s">
        <v>618</v>
      </c>
      <c r="CD407" s="7">
        <v>0.86957342455863795</v>
      </c>
      <c r="CF407" s="7"/>
      <c r="CH407" s="7"/>
      <c r="CJ407" s="7"/>
      <c r="CK407" s="7">
        <f t="shared" si="6"/>
        <v>61</v>
      </c>
    </row>
    <row r="408" spans="1:90" hidden="1" x14ac:dyDescent="0.3">
      <c r="A408" s="43">
        <v>65</v>
      </c>
      <c r="B408" s="56" t="s">
        <v>1025</v>
      </c>
      <c r="D408" s="23" t="s">
        <v>831</v>
      </c>
      <c r="E408" s="23" t="s">
        <v>800</v>
      </c>
      <c r="G408" s="23" t="s">
        <v>1505</v>
      </c>
      <c r="H408" s="57" t="s">
        <v>1137</v>
      </c>
      <c r="I408" s="57"/>
      <c r="J408" s="23" t="s">
        <v>9</v>
      </c>
      <c r="K408" s="47">
        <v>59.5</v>
      </c>
      <c r="L408" s="24" t="s">
        <v>834</v>
      </c>
      <c r="M408" s="24" t="s">
        <v>639</v>
      </c>
      <c r="U408" s="4">
        <v>309300</v>
      </c>
      <c r="W408" s="4">
        <v>801.12</v>
      </c>
      <c r="X408" s="4">
        <v>54559.999999999993</v>
      </c>
      <c r="Y408" s="4">
        <v>61120</v>
      </c>
      <c r="AB408" s="4">
        <v>1843910</v>
      </c>
      <c r="AC408" s="4">
        <v>1843910</v>
      </c>
      <c r="BZ408" s="4"/>
      <c r="CA408" t="s">
        <v>1506</v>
      </c>
      <c r="CC408" s="7" t="s">
        <v>639</v>
      </c>
      <c r="CD408" s="7">
        <v>0.30212736645037391</v>
      </c>
      <c r="CE408" s="7" t="s">
        <v>636</v>
      </c>
      <c r="CF408" s="7">
        <v>0.30112161622916761</v>
      </c>
      <c r="CH408" s="7"/>
      <c r="CJ408" s="7"/>
      <c r="CK408" s="7">
        <f t="shared" si="6"/>
        <v>57</v>
      </c>
    </row>
    <row r="409" spans="1:90" hidden="1" x14ac:dyDescent="0.3">
      <c r="A409" s="43">
        <v>64</v>
      </c>
      <c r="B409" s="23" t="s">
        <v>1028</v>
      </c>
      <c r="C409" s="54"/>
      <c r="D409" s="54" t="s">
        <v>831</v>
      </c>
      <c r="E409" s="23" t="s">
        <v>605</v>
      </c>
      <c r="F409" s="54"/>
      <c r="G409" s="23" t="s">
        <v>1507</v>
      </c>
      <c r="J409" s="54" t="s">
        <v>9</v>
      </c>
      <c r="K409" s="55">
        <v>65</v>
      </c>
      <c r="L409" s="24" t="s">
        <v>834</v>
      </c>
      <c r="M409" s="24" t="s">
        <v>615</v>
      </c>
      <c r="N409" s="7"/>
      <c r="U409" s="4">
        <v>383500</v>
      </c>
      <c r="AD409" s="7"/>
      <c r="AE409" s="7"/>
      <c r="AF409" s="7"/>
      <c r="AG409" s="7"/>
      <c r="AH409" s="7"/>
      <c r="AI409" s="7"/>
      <c r="AJ409" s="7"/>
      <c r="AK409" s="7"/>
      <c r="BZ409" s="4"/>
      <c r="CA409" t="s">
        <v>856</v>
      </c>
      <c r="CC409" s="7" t="s">
        <v>615</v>
      </c>
      <c r="CD409" s="7">
        <v>1</v>
      </c>
      <c r="CF409" s="7"/>
      <c r="CH409" s="7"/>
      <c r="CJ409" s="7"/>
      <c r="CK409" s="7">
        <f t="shared" si="6"/>
        <v>62</v>
      </c>
    </row>
    <row r="410" spans="1:90" x14ac:dyDescent="0.3">
      <c r="A410" s="43">
        <v>27</v>
      </c>
      <c r="B410" s="42" t="s">
        <v>860</v>
      </c>
      <c r="D410" s="23" t="s">
        <v>831</v>
      </c>
      <c r="E410" s="23" t="s">
        <v>659</v>
      </c>
      <c r="G410" s="42" t="s">
        <v>1508</v>
      </c>
      <c r="J410" s="23" t="s">
        <v>9</v>
      </c>
      <c r="K410" s="58">
        <v>1.5</v>
      </c>
      <c r="L410" s="24" t="s">
        <v>834</v>
      </c>
      <c r="M410" s="24" t="s">
        <v>639</v>
      </c>
      <c r="U410" s="59">
        <v>4500</v>
      </c>
      <c r="V410" s="59"/>
      <c r="W410" s="59">
        <v>138</v>
      </c>
      <c r="AB410" s="60">
        <v>45000</v>
      </c>
      <c r="AC410" s="60">
        <v>114000</v>
      </c>
      <c r="AP410" s="59"/>
      <c r="AQ410" s="59">
        <v>73.199999999999989</v>
      </c>
      <c r="BZ410" s="4"/>
      <c r="CA410" t="s">
        <v>1509</v>
      </c>
      <c r="CC410" s="7" t="s">
        <v>639</v>
      </c>
      <c r="CD410" s="7">
        <v>0.49978599114122418</v>
      </c>
      <c r="CF410" s="7"/>
      <c r="CH410" s="7"/>
      <c r="CJ410" s="7"/>
      <c r="CK410" s="7">
        <f t="shared" si="6"/>
        <v>58</v>
      </c>
    </row>
    <row r="411" spans="1:90" hidden="1" x14ac:dyDescent="0.3">
      <c r="A411" s="43">
        <v>65</v>
      </c>
      <c r="B411" s="56" t="s">
        <v>1076</v>
      </c>
      <c r="D411" s="23" t="s">
        <v>831</v>
      </c>
      <c r="E411" s="23" t="s">
        <v>798</v>
      </c>
      <c r="G411" s="23" t="s">
        <v>1510</v>
      </c>
      <c r="H411" s="57" t="s">
        <v>831</v>
      </c>
      <c r="I411" s="57"/>
      <c r="J411" s="23" t="s">
        <v>9</v>
      </c>
      <c r="K411" s="47">
        <v>9.15</v>
      </c>
      <c r="L411" s="24" t="s">
        <v>834</v>
      </c>
      <c r="M411" s="24" t="s">
        <v>624</v>
      </c>
      <c r="U411" s="4">
        <v>8235</v>
      </c>
      <c r="X411" s="4">
        <v>32940</v>
      </c>
      <c r="Y411" s="4">
        <v>915.00000000000011</v>
      </c>
      <c r="BZ411" s="4"/>
      <c r="CA411" t="s">
        <v>1511</v>
      </c>
      <c r="CC411" s="7" t="s">
        <v>624</v>
      </c>
      <c r="CD411" s="7">
        <v>0.84926123632210393</v>
      </c>
      <c r="CF411" s="7"/>
      <c r="CH411" s="7"/>
      <c r="CJ411" s="7"/>
      <c r="CK411" s="7">
        <f t="shared" si="6"/>
        <v>60</v>
      </c>
    </row>
    <row r="412" spans="1:90" hidden="1" x14ac:dyDescent="0.3">
      <c r="A412" s="43">
        <v>64</v>
      </c>
      <c r="B412" s="23" t="s">
        <v>913</v>
      </c>
      <c r="C412" s="54"/>
      <c r="D412" s="54" t="s">
        <v>831</v>
      </c>
      <c r="E412" s="23" t="s">
        <v>659</v>
      </c>
      <c r="F412" s="54"/>
      <c r="G412" s="23" t="s">
        <v>1512</v>
      </c>
      <c r="J412" s="54" t="s">
        <v>9</v>
      </c>
      <c r="K412" s="55">
        <v>3</v>
      </c>
      <c r="L412" s="24" t="s">
        <v>834</v>
      </c>
      <c r="M412" s="24" t="s">
        <v>615</v>
      </c>
      <c r="N412" s="7"/>
      <c r="U412" s="4">
        <v>51000</v>
      </c>
      <c r="W412" s="4">
        <v>120</v>
      </c>
      <c r="AB412" s="4">
        <v>27000</v>
      </c>
      <c r="AC412" s="4">
        <v>78000</v>
      </c>
      <c r="AD412" s="7"/>
      <c r="AE412" s="7"/>
      <c r="AF412" s="7"/>
      <c r="AG412" s="7"/>
      <c r="AH412" s="7"/>
      <c r="AI412" s="7"/>
      <c r="AJ412" s="7"/>
      <c r="AK412" s="7"/>
      <c r="BZ412" s="4"/>
      <c r="CA412" t="s">
        <v>966</v>
      </c>
      <c r="CC412" s="7" t="s">
        <v>615</v>
      </c>
      <c r="CD412" s="7">
        <v>0.51497677509570328</v>
      </c>
      <c r="CE412" s="7" t="s">
        <v>639</v>
      </c>
      <c r="CF412" s="7">
        <v>0.2703365015194833</v>
      </c>
      <c r="CH412" s="7"/>
      <c r="CJ412" s="7"/>
      <c r="CK412" s="7">
        <f t="shared" si="6"/>
        <v>59</v>
      </c>
    </row>
    <row r="413" spans="1:90" hidden="1" x14ac:dyDescent="0.3">
      <c r="A413" s="43">
        <v>64</v>
      </c>
      <c r="B413" s="23" t="s">
        <v>1513</v>
      </c>
      <c r="C413" s="54"/>
      <c r="D413" s="54" t="s">
        <v>831</v>
      </c>
      <c r="E413" s="23" t="s">
        <v>605</v>
      </c>
      <c r="F413" s="54"/>
      <c r="G413" s="23" t="s">
        <v>1514</v>
      </c>
      <c r="J413" s="54" t="s">
        <v>9</v>
      </c>
      <c r="K413" s="55">
        <v>150</v>
      </c>
      <c r="L413" s="24" t="s">
        <v>834</v>
      </c>
      <c r="M413" s="24" t="s">
        <v>615</v>
      </c>
      <c r="N413" s="7"/>
      <c r="U413" s="4">
        <v>450000</v>
      </c>
      <c r="V413" s="4">
        <v>52.5</v>
      </c>
      <c r="W413" s="4">
        <v>150</v>
      </c>
      <c r="AD413" s="7"/>
      <c r="AE413" s="7"/>
      <c r="AF413" s="7"/>
      <c r="AG413" s="7"/>
      <c r="AH413" s="7"/>
      <c r="AI413" s="7"/>
      <c r="AJ413" s="7"/>
      <c r="AK413" s="7"/>
      <c r="BZ413" s="4"/>
      <c r="CA413" t="s">
        <v>859</v>
      </c>
      <c r="CC413" s="7" t="s">
        <v>615</v>
      </c>
      <c r="CD413" s="7">
        <v>0.56976693719890636</v>
      </c>
      <c r="CE413" s="7" t="s">
        <v>618</v>
      </c>
      <c r="CF413" s="7">
        <v>0.41120177075647762</v>
      </c>
      <c r="CH413" s="7"/>
      <c r="CJ413" s="7"/>
      <c r="CK413" s="7">
        <f t="shared" si="6"/>
        <v>60</v>
      </c>
    </row>
    <row r="414" spans="1:90" hidden="1" x14ac:dyDescent="0.3">
      <c r="A414" s="43">
        <v>64</v>
      </c>
      <c r="B414" s="23" t="s">
        <v>1179</v>
      </c>
      <c r="C414" s="54"/>
      <c r="D414" s="54" t="s">
        <v>831</v>
      </c>
      <c r="E414" s="23" t="s">
        <v>605</v>
      </c>
      <c r="F414" s="54"/>
      <c r="G414" s="23" t="s">
        <v>1515</v>
      </c>
      <c r="J414" s="54" t="s">
        <v>9</v>
      </c>
      <c r="K414" s="55">
        <v>335</v>
      </c>
      <c r="L414" s="24" t="s">
        <v>834</v>
      </c>
      <c r="M414" s="24" t="s">
        <v>615</v>
      </c>
      <c r="N414" s="7"/>
      <c r="U414" s="4">
        <v>1675000</v>
      </c>
      <c r="V414" s="4">
        <v>120.6</v>
      </c>
      <c r="AD414" s="7"/>
      <c r="AE414" s="7"/>
      <c r="AF414" s="7"/>
      <c r="AG414" s="7"/>
      <c r="AH414" s="7"/>
      <c r="AI414" s="7"/>
      <c r="AJ414" s="7"/>
      <c r="AK414" s="7"/>
      <c r="BZ414" s="4"/>
      <c r="CA414" t="s">
        <v>902</v>
      </c>
      <c r="CC414" s="7" t="s">
        <v>615</v>
      </c>
      <c r="CD414" s="7">
        <v>0.69185333215284017</v>
      </c>
      <c r="CE414" s="7" t="s">
        <v>618</v>
      </c>
      <c r="CF414" s="7">
        <v>0.30814666784715983</v>
      </c>
      <c r="CH414" s="7"/>
      <c r="CJ414" s="7"/>
      <c r="CK414" s="7">
        <f t="shared" si="6"/>
        <v>61</v>
      </c>
    </row>
    <row r="415" spans="1:90" hidden="1" x14ac:dyDescent="0.3">
      <c r="A415" s="43" t="s">
        <v>843</v>
      </c>
      <c r="B415" s="23" t="s">
        <v>913</v>
      </c>
      <c r="C415" s="54"/>
      <c r="D415" s="23" t="s">
        <v>831</v>
      </c>
      <c r="E415" s="23" t="s">
        <v>605</v>
      </c>
      <c r="G415" s="23" t="s">
        <v>1516</v>
      </c>
      <c r="I415" s="54"/>
      <c r="J415" s="54" t="s">
        <v>9</v>
      </c>
      <c r="K415" s="47">
        <v>1297</v>
      </c>
      <c r="L415" s="24" t="s">
        <v>834</v>
      </c>
      <c r="M415" s="24" t="s">
        <v>633</v>
      </c>
      <c r="N415" s="7"/>
      <c r="U415" s="4">
        <v>752260</v>
      </c>
      <c r="AA415" s="107">
        <v>440980.00000000012</v>
      </c>
      <c r="AD415" s="4">
        <v>642.11082258878503</v>
      </c>
      <c r="AH415" s="7"/>
      <c r="AI415" s="7"/>
      <c r="BY415" s="7"/>
      <c r="BZ415" s="4"/>
      <c r="CA415" t="s">
        <v>1517</v>
      </c>
      <c r="CC415" s="7" t="s">
        <v>633</v>
      </c>
      <c r="CD415" s="7">
        <v>0.60058215765393419</v>
      </c>
      <c r="CE415" s="7" t="s">
        <v>615</v>
      </c>
      <c r="CF415" s="7">
        <v>0.29040746719292682</v>
      </c>
      <c r="CH415" s="7"/>
      <c r="CJ415" s="7"/>
      <c r="CK415" s="7">
        <f t="shared" si="6"/>
        <v>60</v>
      </c>
    </row>
    <row r="416" spans="1:90" x14ac:dyDescent="0.3">
      <c r="A416" s="43" t="s">
        <v>918</v>
      </c>
      <c r="B416" s="23" t="s">
        <v>860</v>
      </c>
      <c r="D416" s="23" t="s">
        <v>831</v>
      </c>
      <c r="E416" s="23" t="s">
        <v>671</v>
      </c>
      <c r="G416" s="53" t="s">
        <v>1518</v>
      </c>
      <c r="H416" s="23" t="s">
        <v>880</v>
      </c>
      <c r="J416" s="23" t="s">
        <v>9</v>
      </c>
      <c r="K416" s="47">
        <v>11.249000000000001</v>
      </c>
      <c r="L416" s="24" t="s">
        <v>834</v>
      </c>
      <c r="M416" s="24" t="s">
        <v>624</v>
      </c>
      <c r="U416" s="4">
        <v>12373.9</v>
      </c>
      <c r="V416" s="4">
        <v>0.28122500000000011</v>
      </c>
      <c r="X416" s="4">
        <v>157893.9</v>
      </c>
      <c r="Y416" s="4">
        <v>2587.27</v>
      </c>
      <c r="AG416" s="4">
        <v>1.7210970000000001</v>
      </c>
      <c r="AH416" s="4">
        <v>4.0833870000000001</v>
      </c>
      <c r="BX416" s="4"/>
      <c r="BZ416" s="4">
        <v>330000</v>
      </c>
      <c r="CA416" t="s">
        <v>1519</v>
      </c>
      <c r="CC416" s="7" t="s">
        <v>624</v>
      </c>
      <c r="CD416" s="7">
        <v>0.85596043063516858</v>
      </c>
      <c r="CF416" s="7"/>
      <c r="CH416" s="7"/>
      <c r="CJ416" s="7"/>
      <c r="CK416" s="7">
        <f t="shared" si="6"/>
        <v>57</v>
      </c>
      <c r="CL416" t="s">
        <v>1518</v>
      </c>
    </row>
    <row r="417" spans="1:90" x14ac:dyDescent="0.3">
      <c r="A417" s="43">
        <v>65</v>
      </c>
      <c r="B417" s="56" t="s">
        <v>860</v>
      </c>
      <c r="D417" s="23" t="s">
        <v>831</v>
      </c>
      <c r="E417" s="23" t="s">
        <v>798</v>
      </c>
      <c r="G417" s="23" t="s">
        <v>1520</v>
      </c>
      <c r="H417" s="57" t="s">
        <v>831</v>
      </c>
      <c r="I417" s="57"/>
      <c r="J417" s="23" t="s">
        <v>9</v>
      </c>
      <c r="K417" s="47">
        <v>5209.0140000000001</v>
      </c>
      <c r="L417" s="24" t="s">
        <v>834</v>
      </c>
      <c r="M417" s="24" t="s">
        <v>624</v>
      </c>
      <c r="U417" s="4">
        <v>213261.84640000001</v>
      </c>
      <c r="X417" s="4">
        <v>353814.32740000001</v>
      </c>
      <c r="Y417" s="4">
        <v>79974.538199999995</v>
      </c>
      <c r="AA417" s="107">
        <v>81538.812469435827</v>
      </c>
      <c r="AS417" s="4">
        <v>47784.140288379967</v>
      </c>
      <c r="BZ417" s="4"/>
      <c r="CA417" t="s">
        <v>1521</v>
      </c>
      <c r="CC417" s="7" t="s">
        <v>624</v>
      </c>
      <c r="CD417" s="7">
        <v>0.35533296225248939</v>
      </c>
      <c r="CE417" s="7" t="s">
        <v>687</v>
      </c>
      <c r="CF417" s="7">
        <v>0.23010969966913411</v>
      </c>
      <c r="CH417" s="7"/>
      <c r="CJ417" s="7"/>
      <c r="CK417" s="7">
        <f t="shared" si="6"/>
        <v>58</v>
      </c>
    </row>
    <row r="418" spans="1:90" hidden="1" x14ac:dyDescent="0.3">
      <c r="A418" s="43" t="s">
        <v>872</v>
      </c>
      <c r="B418" s="23" t="s">
        <v>1036</v>
      </c>
      <c r="C418" s="54"/>
      <c r="D418" s="54" t="s">
        <v>831</v>
      </c>
      <c r="E418" s="23" t="s">
        <v>605</v>
      </c>
      <c r="F418" s="54"/>
      <c r="G418" s="23" t="s">
        <v>1522</v>
      </c>
      <c r="H418" s="54"/>
      <c r="J418" s="54" t="s">
        <v>9</v>
      </c>
      <c r="K418" s="55">
        <v>8623.4089999999997</v>
      </c>
      <c r="L418" s="24" t="s">
        <v>834</v>
      </c>
      <c r="M418" s="24" t="s">
        <v>615</v>
      </c>
      <c r="N418" s="7"/>
      <c r="U418" s="4">
        <v>35979061.531199999</v>
      </c>
      <c r="AA418" s="107">
        <v>381380.25</v>
      </c>
      <c r="AD418" s="4">
        <v>172.46817999999999</v>
      </c>
      <c r="AE418" s="7"/>
      <c r="AF418" s="7"/>
      <c r="AG418" s="7"/>
      <c r="AH418" s="7"/>
      <c r="AI418" s="7"/>
      <c r="AJ418" s="7"/>
      <c r="AK418" s="7"/>
      <c r="BZ418" s="4">
        <v>71905000</v>
      </c>
      <c r="CA418" t="s">
        <v>875</v>
      </c>
      <c r="CC418" s="7" t="s">
        <v>615</v>
      </c>
      <c r="CD418" s="7">
        <v>0.961997474516879</v>
      </c>
      <c r="CF418" s="7"/>
      <c r="CH418" s="7"/>
      <c r="CJ418" s="7"/>
      <c r="CK418" s="7">
        <f t="shared" si="6"/>
        <v>60</v>
      </c>
      <c r="CL418" t="s">
        <v>1522</v>
      </c>
    </row>
    <row r="419" spans="1:90" hidden="1" x14ac:dyDescent="0.3">
      <c r="A419" s="43">
        <v>64</v>
      </c>
      <c r="B419" s="23" t="s">
        <v>1036</v>
      </c>
      <c r="C419" s="54"/>
      <c r="D419" s="54" t="s">
        <v>831</v>
      </c>
      <c r="E419" s="23" t="s">
        <v>680</v>
      </c>
      <c r="F419" s="54"/>
      <c r="G419" s="23" t="s">
        <v>1523</v>
      </c>
      <c r="J419" s="54" t="s">
        <v>9</v>
      </c>
      <c r="K419" s="55">
        <v>75.599999999999994</v>
      </c>
      <c r="L419" s="24" t="s">
        <v>834</v>
      </c>
      <c r="M419" s="24" t="s">
        <v>639</v>
      </c>
      <c r="N419" s="7"/>
      <c r="U419" s="4">
        <v>438479.99999999988</v>
      </c>
      <c r="W419" s="4">
        <v>1572.48</v>
      </c>
      <c r="AC419" s="4">
        <v>1557360</v>
      </c>
      <c r="AD419" s="7"/>
      <c r="AE419" s="7"/>
      <c r="AF419" s="7"/>
      <c r="AG419" s="7"/>
      <c r="AH419" s="7"/>
      <c r="AI419" s="7"/>
      <c r="AJ419" s="7"/>
      <c r="AK419" s="7"/>
      <c r="BZ419" s="4"/>
      <c r="CA419" t="s">
        <v>1027</v>
      </c>
      <c r="CC419" s="7" t="s">
        <v>639</v>
      </c>
      <c r="CD419" s="7">
        <v>0.47279761868379722</v>
      </c>
      <c r="CE419" s="7" t="s">
        <v>615</v>
      </c>
      <c r="CF419" s="7">
        <v>0.38783181648706949</v>
      </c>
      <c r="CH419" s="7"/>
      <c r="CJ419" s="7"/>
      <c r="CK419" s="7">
        <f t="shared" si="6"/>
        <v>60</v>
      </c>
    </row>
    <row r="420" spans="1:90" hidden="1" x14ac:dyDescent="0.3">
      <c r="A420" s="43" t="s">
        <v>938</v>
      </c>
      <c r="B420" s="23" t="s">
        <v>868</v>
      </c>
      <c r="C420" s="54"/>
      <c r="D420" s="23" t="s">
        <v>831</v>
      </c>
      <c r="E420" s="23" t="s">
        <v>611</v>
      </c>
      <c r="G420" s="23" t="s">
        <v>1524</v>
      </c>
      <c r="H420" s="23" t="s">
        <v>1204</v>
      </c>
      <c r="I420" s="54"/>
      <c r="J420" s="54" t="s">
        <v>9</v>
      </c>
      <c r="K420" s="47">
        <v>812</v>
      </c>
      <c r="L420" s="24" t="s">
        <v>834</v>
      </c>
      <c r="M420" s="24" t="s">
        <v>633</v>
      </c>
      <c r="N420" s="7"/>
      <c r="V420" s="4">
        <v>11.196</v>
      </c>
      <c r="W420" s="4">
        <v>193.47309999999999</v>
      </c>
      <c r="AA420" s="107">
        <v>600000</v>
      </c>
      <c r="AB420" s="4">
        <v>40999.999999999978</v>
      </c>
      <c r="AD420" s="4">
        <v>1071.991749096079</v>
      </c>
      <c r="AH420" s="7"/>
      <c r="AI420" s="7"/>
      <c r="BY420" s="7"/>
      <c r="BZ420" s="4">
        <v>16000000</v>
      </c>
      <c r="CA420" t="s">
        <v>915</v>
      </c>
      <c r="CC420" s="7" t="s">
        <v>633</v>
      </c>
      <c r="CD420" s="7">
        <v>0.78664757068697311</v>
      </c>
      <c r="CF420" s="7"/>
      <c r="CH420" s="7"/>
      <c r="CJ420" s="7"/>
      <c r="CK420" s="7">
        <f t="shared" si="6"/>
        <v>58</v>
      </c>
    </row>
    <row r="421" spans="1:90" hidden="1" x14ac:dyDescent="0.3">
      <c r="A421" s="43">
        <v>64</v>
      </c>
      <c r="B421" s="23" t="s">
        <v>1176</v>
      </c>
      <c r="C421" s="54"/>
      <c r="D421" s="54" t="s">
        <v>831</v>
      </c>
      <c r="E421" s="23" t="s">
        <v>605</v>
      </c>
      <c r="F421" s="54"/>
      <c r="G421" s="23" t="s">
        <v>1525</v>
      </c>
      <c r="J421" s="54" t="s">
        <v>9</v>
      </c>
      <c r="K421" s="70">
        <v>14.4</v>
      </c>
      <c r="L421" s="24" t="s">
        <v>834</v>
      </c>
      <c r="M421" s="24" t="s">
        <v>615</v>
      </c>
      <c r="N421" s="7"/>
      <c r="U421" s="4">
        <v>87840</v>
      </c>
      <c r="V421" s="4">
        <v>9.7920000000000016</v>
      </c>
      <c r="AD421" s="7"/>
      <c r="AE421" s="7"/>
      <c r="AF421" s="7"/>
      <c r="AG421" s="7"/>
      <c r="AH421" s="7"/>
      <c r="AI421" s="7"/>
      <c r="AJ421" s="7"/>
      <c r="AK421" s="7"/>
      <c r="BZ421" s="4"/>
      <c r="CA421" t="s">
        <v>902</v>
      </c>
      <c r="CC421" s="7" t="s">
        <v>615</v>
      </c>
      <c r="CD421" s="7">
        <v>0.59186008354544883</v>
      </c>
      <c r="CE421" s="7" t="s">
        <v>618</v>
      </c>
      <c r="CF421" s="7">
        <v>0.40813991645455111</v>
      </c>
      <c r="CH421" s="7"/>
      <c r="CJ421" s="7"/>
      <c r="CK421" s="7">
        <f t="shared" si="6"/>
        <v>61</v>
      </c>
    </row>
    <row r="422" spans="1:90" hidden="1" x14ac:dyDescent="0.3">
      <c r="A422" s="43" t="s">
        <v>847</v>
      </c>
      <c r="B422" s="56" t="s">
        <v>1176</v>
      </c>
      <c r="D422" s="23" t="s">
        <v>831</v>
      </c>
      <c r="E422" s="23" t="s">
        <v>796</v>
      </c>
      <c r="G422" s="23" t="s">
        <v>1526</v>
      </c>
      <c r="H422" s="57" t="s">
        <v>831</v>
      </c>
      <c r="I422" s="57"/>
      <c r="J422" s="23" t="s">
        <v>9</v>
      </c>
      <c r="K422" s="66">
        <v>194.6</v>
      </c>
      <c r="L422" s="24" t="s">
        <v>834</v>
      </c>
      <c r="M422" s="24" t="s">
        <v>624</v>
      </c>
      <c r="X422" s="4">
        <v>2140600</v>
      </c>
      <c r="BZ422" s="4">
        <v>2046000</v>
      </c>
      <c r="CA422" t="s">
        <v>1142</v>
      </c>
      <c r="CC422" s="7" t="s">
        <v>624</v>
      </c>
      <c r="CD422" s="7">
        <v>1</v>
      </c>
      <c r="CF422" s="7"/>
      <c r="CH422" s="7"/>
      <c r="CJ422" s="7"/>
      <c r="CK422" s="7">
        <f t="shared" si="6"/>
        <v>62</v>
      </c>
    </row>
    <row r="423" spans="1:90" hidden="1" x14ac:dyDescent="0.3">
      <c r="A423" s="43" t="s">
        <v>932</v>
      </c>
      <c r="B423" s="23" t="s">
        <v>1527</v>
      </c>
      <c r="C423" s="54"/>
      <c r="D423" s="54" t="s">
        <v>831</v>
      </c>
      <c r="E423" s="23" t="s">
        <v>653</v>
      </c>
      <c r="F423" s="54"/>
      <c r="G423" s="23" t="s">
        <v>1528</v>
      </c>
      <c r="H423" s="23" t="s">
        <v>1529</v>
      </c>
      <c r="J423" s="54" t="s">
        <v>9</v>
      </c>
      <c r="K423" s="55">
        <v>62.848200312989043</v>
      </c>
      <c r="L423" s="24" t="s">
        <v>834</v>
      </c>
      <c r="M423" s="24" t="s">
        <v>618</v>
      </c>
      <c r="N423" s="7"/>
      <c r="U423" s="4">
        <v>333730.56673163228</v>
      </c>
      <c r="V423" s="4">
        <v>480.51612055147388</v>
      </c>
      <c r="W423" s="4">
        <v>415.40482003129881</v>
      </c>
      <c r="AD423" s="7"/>
      <c r="AE423" s="7"/>
      <c r="AF423" s="7"/>
      <c r="AG423" s="7"/>
      <c r="AH423" s="7"/>
      <c r="AI423" s="7"/>
      <c r="AJ423" s="7"/>
      <c r="AK423" s="7"/>
      <c r="BZ423" s="4">
        <v>1100000</v>
      </c>
      <c r="CA423" t="s">
        <v>1069</v>
      </c>
      <c r="CC423" s="7" t="s">
        <v>618</v>
      </c>
      <c r="CD423" s="7">
        <v>0.88788087058179233</v>
      </c>
      <c r="CF423" s="7"/>
      <c r="CH423" s="7"/>
      <c r="CJ423" s="7"/>
      <c r="CK423" s="7">
        <f t="shared" si="6"/>
        <v>60</v>
      </c>
      <c r="CL423" t="s">
        <v>1528</v>
      </c>
    </row>
    <row r="424" spans="1:90" hidden="1" x14ac:dyDescent="0.3">
      <c r="A424" s="43">
        <v>64</v>
      </c>
      <c r="B424" s="23" t="s">
        <v>1530</v>
      </c>
      <c r="C424" s="54"/>
      <c r="D424" s="54" t="s">
        <v>831</v>
      </c>
      <c r="E424" s="23" t="s">
        <v>668</v>
      </c>
      <c r="F424" s="54"/>
      <c r="G424" s="23" t="s">
        <v>1531</v>
      </c>
      <c r="J424" s="54" t="s">
        <v>9</v>
      </c>
      <c r="K424" s="55">
        <v>1.8367346938775511</v>
      </c>
      <c r="L424" s="24" t="s">
        <v>834</v>
      </c>
      <c r="M424" s="24" t="s">
        <v>615</v>
      </c>
      <c r="N424" s="7"/>
      <c r="U424" s="4">
        <v>33979.591836734697</v>
      </c>
      <c r="V424" s="4">
        <v>1.524489795918367</v>
      </c>
      <c r="W424" s="4">
        <v>70.842857142857142</v>
      </c>
      <c r="AC424" s="4">
        <v>69979.591836734704</v>
      </c>
      <c r="AD424" s="7"/>
      <c r="AE424" s="7"/>
      <c r="AF424" s="7"/>
      <c r="AG424" s="7"/>
      <c r="AH424" s="7"/>
      <c r="AI424" s="7"/>
      <c r="AJ424" s="7"/>
      <c r="AK424" s="7"/>
      <c r="BZ424" s="4"/>
      <c r="CA424" t="s">
        <v>839</v>
      </c>
      <c r="CC424" s="7" t="s">
        <v>615</v>
      </c>
      <c r="CD424" s="7">
        <v>0.45592768931430599</v>
      </c>
      <c r="CE424" s="7" t="s">
        <v>639</v>
      </c>
      <c r="CF424" s="7">
        <v>0.32228629297690531</v>
      </c>
      <c r="CH424" s="7"/>
      <c r="CJ424" s="7"/>
      <c r="CK424" s="7">
        <f t="shared" si="6"/>
        <v>59</v>
      </c>
    </row>
    <row r="425" spans="1:90" hidden="1" x14ac:dyDescent="0.3">
      <c r="A425" s="43">
        <v>64</v>
      </c>
      <c r="B425" s="23" t="s">
        <v>848</v>
      </c>
      <c r="C425" s="54"/>
      <c r="D425" s="54" t="s">
        <v>831</v>
      </c>
      <c r="E425" s="23" t="s">
        <v>704</v>
      </c>
      <c r="F425" s="54"/>
      <c r="G425" s="23" t="s">
        <v>1532</v>
      </c>
      <c r="J425" s="54" t="s">
        <v>9</v>
      </c>
      <c r="K425" s="55">
        <v>21.7</v>
      </c>
      <c r="L425" s="24" t="s">
        <v>834</v>
      </c>
      <c r="M425" s="24" t="s">
        <v>615</v>
      </c>
      <c r="N425" s="7"/>
      <c r="U425" s="4">
        <v>43400</v>
      </c>
      <c r="V425" s="4">
        <v>6.51</v>
      </c>
      <c r="AD425" s="7"/>
      <c r="AE425" s="7"/>
      <c r="AF425" s="7"/>
      <c r="AG425" s="7"/>
      <c r="AH425" s="7"/>
      <c r="AI425" s="7"/>
      <c r="AJ425" s="7"/>
      <c r="AK425" s="7"/>
      <c r="BZ425" s="4"/>
      <c r="CA425" t="s">
        <v>902</v>
      </c>
      <c r="CC425" s="7" t="s">
        <v>615</v>
      </c>
      <c r="CD425" s="7">
        <v>0.51869851241628639</v>
      </c>
      <c r="CE425" s="7" t="s">
        <v>618</v>
      </c>
      <c r="CF425" s="7">
        <v>0.48130148758371349</v>
      </c>
      <c r="CH425" s="7"/>
      <c r="CJ425" s="7"/>
      <c r="CK425" s="7">
        <f t="shared" si="6"/>
        <v>61</v>
      </c>
      <c r="CL425" t="s">
        <v>1532</v>
      </c>
    </row>
    <row r="426" spans="1:90" hidden="1" x14ac:dyDescent="0.3">
      <c r="A426" s="43">
        <v>64</v>
      </c>
      <c r="B426" s="23" t="s">
        <v>897</v>
      </c>
      <c r="C426" s="54"/>
      <c r="D426" s="54" t="s">
        <v>831</v>
      </c>
      <c r="E426" s="23" t="s">
        <v>668</v>
      </c>
      <c r="F426" s="54"/>
      <c r="G426" s="23" t="s">
        <v>1533</v>
      </c>
      <c r="J426" s="54" t="s">
        <v>9</v>
      </c>
      <c r="K426" s="55">
        <v>0.8</v>
      </c>
      <c r="L426" s="24" t="s">
        <v>834</v>
      </c>
      <c r="M426" s="24" t="s">
        <v>615</v>
      </c>
      <c r="N426" s="7"/>
      <c r="U426" s="4">
        <v>24000</v>
      </c>
      <c r="AD426" s="7"/>
      <c r="AE426" s="7"/>
      <c r="AF426" s="7"/>
      <c r="AG426" s="7"/>
      <c r="AH426" s="7"/>
      <c r="AI426" s="7"/>
      <c r="AJ426" s="7"/>
      <c r="AK426" s="7"/>
      <c r="BZ426" s="4"/>
      <c r="CA426" t="s">
        <v>856</v>
      </c>
      <c r="CC426" s="7" t="s">
        <v>615</v>
      </c>
      <c r="CD426" s="7">
        <v>1</v>
      </c>
      <c r="CF426" s="7"/>
      <c r="CH426" s="7"/>
      <c r="CJ426" s="7"/>
      <c r="CK426" s="7">
        <f t="shared" si="6"/>
        <v>62</v>
      </c>
    </row>
    <row r="427" spans="1:90" hidden="1" x14ac:dyDescent="0.3">
      <c r="A427" s="43">
        <v>64</v>
      </c>
      <c r="B427" s="23" t="s">
        <v>852</v>
      </c>
      <c r="C427" s="54"/>
      <c r="D427" s="54" t="s">
        <v>831</v>
      </c>
      <c r="E427" s="23" t="s">
        <v>659</v>
      </c>
      <c r="F427" s="54"/>
      <c r="G427" s="23" t="s">
        <v>1534</v>
      </c>
      <c r="H427" s="23" t="s">
        <v>1232</v>
      </c>
      <c r="J427" s="54" t="s">
        <v>9</v>
      </c>
      <c r="K427" s="55">
        <v>0.53</v>
      </c>
      <c r="L427" s="24" t="s">
        <v>834</v>
      </c>
      <c r="M427" s="24" t="s">
        <v>639</v>
      </c>
      <c r="N427" s="7"/>
      <c r="U427" s="4">
        <v>2650</v>
      </c>
      <c r="V427" s="4">
        <v>0.21199999999999999</v>
      </c>
      <c r="W427" s="4">
        <v>12.72</v>
      </c>
      <c r="AC427" s="4">
        <v>10600</v>
      </c>
      <c r="AD427" s="7"/>
      <c r="AE427" s="7"/>
      <c r="AF427" s="7"/>
      <c r="AG427" s="7"/>
      <c r="AH427" s="7"/>
      <c r="AI427" s="7"/>
      <c r="AJ427" s="7"/>
      <c r="AK427" s="7"/>
      <c r="BZ427" s="4"/>
      <c r="CA427" t="s">
        <v>839</v>
      </c>
      <c r="CC427" s="7" t="s">
        <v>639</v>
      </c>
      <c r="CD427" s="7">
        <v>0.40997925537722463</v>
      </c>
      <c r="CE427" s="7" t="s">
        <v>615</v>
      </c>
      <c r="CF427" s="7">
        <v>0.29861338574080137</v>
      </c>
      <c r="CH427" s="7"/>
      <c r="CJ427" s="7"/>
      <c r="CK427" s="7">
        <f t="shared" si="6"/>
        <v>59</v>
      </c>
    </row>
    <row r="428" spans="1:90" hidden="1" x14ac:dyDescent="0.3">
      <c r="A428" s="43">
        <v>154</v>
      </c>
      <c r="B428" s="23" t="s">
        <v>868</v>
      </c>
      <c r="D428" s="23" t="s">
        <v>831</v>
      </c>
      <c r="E428" s="23" t="s">
        <v>659</v>
      </c>
      <c r="G428" s="23" t="s">
        <v>1535</v>
      </c>
      <c r="J428" s="23" t="s">
        <v>9</v>
      </c>
      <c r="K428" s="47">
        <v>3.2</v>
      </c>
      <c r="L428" s="24" t="s">
        <v>834</v>
      </c>
      <c r="M428" s="24" t="s">
        <v>621</v>
      </c>
      <c r="U428" s="4">
        <v>112000</v>
      </c>
      <c r="V428" s="4">
        <v>10.23</v>
      </c>
      <c r="W428" s="4">
        <v>1190.4000000000001</v>
      </c>
      <c r="Y428" s="4">
        <v>9.6000000000000002E-2</v>
      </c>
      <c r="AC428" s="4">
        <v>16000</v>
      </c>
      <c r="AE428" s="4">
        <v>160</v>
      </c>
      <c r="AF428" s="4">
        <v>64</v>
      </c>
      <c r="BZ428" s="4"/>
      <c r="CA428" t="s">
        <v>1536</v>
      </c>
      <c r="CC428" s="7" t="s">
        <v>621</v>
      </c>
      <c r="CD428" s="7">
        <v>0.39368158120209512</v>
      </c>
      <c r="CE428" s="7" t="s">
        <v>615</v>
      </c>
      <c r="CF428" s="7">
        <v>0.36963911046280012</v>
      </c>
      <c r="CG428" s="7" t="s">
        <v>618</v>
      </c>
      <c r="CH428" s="7">
        <v>0.20885576616759521</v>
      </c>
      <c r="CJ428" s="7"/>
      <c r="CK428" s="7">
        <f t="shared" si="6"/>
        <v>56</v>
      </c>
    </row>
    <row r="429" spans="1:90" hidden="1" x14ac:dyDescent="0.3">
      <c r="A429" s="43">
        <v>64</v>
      </c>
      <c r="B429" s="23" t="s">
        <v>1025</v>
      </c>
      <c r="C429" s="54"/>
      <c r="D429" s="54" t="s">
        <v>831</v>
      </c>
      <c r="E429" s="23" t="s">
        <v>659</v>
      </c>
      <c r="F429" s="54"/>
      <c r="G429" s="23" t="s">
        <v>1537</v>
      </c>
      <c r="J429" s="54" t="s">
        <v>9</v>
      </c>
      <c r="K429" s="55">
        <v>0.11700000000000001</v>
      </c>
      <c r="L429" s="24" t="s">
        <v>834</v>
      </c>
      <c r="M429" s="24" t="s">
        <v>639</v>
      </c>
      <c r="N429" s="7"/>
      <c r="U429" s="4">
        <v>214.1</v>
      </c>
      <c r="V429" s="4">
        <v>7.2959999999999997E-2</v>
      </c>
      <c r="W429" s="4">
        <v>5.5409999999999986</v>
      </c>
      <c r="AB429" s="4">
        <v>3677</v>
      </c>
      <c r="AC429" s="4">
        <v>10639</v>
      </c>
      <c r="AD429" s="7"/>
      <c r="AE429" s="7"/>
      <c r="AF429" s="7"/>
      <c r="AG429" s="7"/>
      <c r="AH429" s="7"/>
      <c r="AI429" s="7"/>
      <c r="AJ429" s="7"/>
      <c r="AK429" s="7"/>
      <c r="BZ429" s="4"/>
      <c r="CA429" t="s">
        <v>842</v>
      </c>
      <c r="CC429" s="7" t="s">
        <v>639</v>
      </c>
      <c r="CD429" s="7">
        <v>0.59568459729426526</v>
      </c>
      <c r="CE429" s="7" t="s">
        <v>636</v>
      </c>
      <c r="CF429" s="7">
        <v>0.20519229989201149</v>
      </c>
      <c r="CH429" s="7"/>
      <c r="CJ429" s="7"/>
      <c r="CK429" s="7">
        <f t="shared" si="6"/>
        <v>58</v>
      </c>
    </row>
    <row r="430" spans="1:90" hidden="1" x14ac:dyDescent="0.3">
      <c r="A430" s="43">
        <v>64</v>
      </c>
      <c r="B430" s="23" t="s">
        <v>868</v>
      </c>
      <c r="C430" s="54"/>
      <c r="D430" s="54" t="s">
        <v>831</v>
      </c>
      <c r="E430" s="23" t="s">
        <v>650</v>
      </c>
      <c r="F430" s="54"/>
      <c r="G430" s="23" t="s">
        <v>1538</v>
      </c>
      <c r="J430" s="54" t="s">
        <v>9</v>
      </c>
      <c r="K430" s="55">
        <v>43.4</v>
      </c>
      <c r="L430" s="24" t="s">
        <v>834</v>
      </c>
      <c r="M430" s="24" t="s">
        <v>615</v>
      </c>
      <c r="N430" s="7"/>
      <c r="U430" s="4">
        <v>516589.99999999988</v>
      </c>
      <c r="W430" s="4">
        <v>2446.36</v>
      </c>
      <c r="AD430" s="7"/>
      <c r="AE430" s="7"/>
      <c r="AF430" s="7"/>
      <c r="AG430" s="7"/>
      <c r="AH430" s="7"/>
      <c r="AI430" s="7"/>
      <c r="AJ430" s="7"/>
      <c r="AK430" s="7"/>
      <c r="BZ430" s="4"/>
      <c r="CA430" t="s">
        <v>899</v>
      </c>
      <c r="CC430" s="7" t="s">
        <v>615</v>
      </c>
      <c r="CD430" s="7">
        <v>0.67818070157959609</v>
      </c>
      <c r="CE430" s="7" t="s">
        <v>621</v>
      </c>
      <c r="CF430" s="7">
        <v>0.32181929842040391</v>
      </c>
      <c r="CH430" s="7"/>
      <c r="CJ430" s="7"/>
      <c r="CK430" s="7">
        <f t="shared" si="6"/>
        <v>61</v>
      </c>
    </row>
    <row r="431" spans="1:90" hidden="1" x14ac:dyDescent="0.3">
      <c r="A431" s="43">
        <v>64</v>
      </c>
      <c r="B431" s="23" t="s">
        <v>1076</v>
      </c>
      <c r="C431" s="54"/>
      <c r="D431" s="54" t="s">
        <v>831</v>
      </c>
      <c r="E431" s="23" t="s">
        <v>659</v>
      </c>
      <c r="F431" s="54"/>
      <c r="G431" s="23" t="s">
        <v>1539</v>
      </c>
      <c r="J431" s="54" t="s">
        <v>9</v>
      </c>
      <c r="K431" s="55">
        <v>1.4999999999999999E-2</v>
      </c>
      <c r="L431" s="24" t="s">
        <v>834</v>
      </c>
      <c r="M431" s="24" t="s">
        <v>615</v>
      </c>
      <c r="N431" s="7"/>
      <c r="U431" s="4">
        <v>225</v>
      </c>
      <c r="AC431" s="4">
        <v>46.499999999999993</v>
      </c>
      <c r="AD431" s="7"/>
      <c r="AE431" s="7"/>
      <c r="AF431" s="7"/>
      <c r="AG431" s="7"/>
      <c r="AH431" s="7"/>
      <c r="AI431" s="7"/>
      <c r="AJ431" s="7"/>
      <c r="AK431" s="7"/>
      <c r="BZ431" s="4"/>
      <c r="CA431" t="s">
        <v>885</v>
      </c>
      <c r="CC431" s="7" t="s">
        <v>615</v>
      </c>
      <c r="CD431" s="7">
        <v>0.93376313371135289</v>
      </c>
      <c r="CF431" s="7"/>
      <c r="CH431" s="7"/>
      <c r="CJ431" s="7"/>
      <c r="CK431" s="7">
        <f t="shared" si="6"/>
        <v>61</v>
      </c>
    </row>
    <row r="432" spans="1:90" hidden="1" x14ac:dyDescent="0.3">
      <c r="A432" s="43">
        <v>65</v>
      </c>
      <c r="B432" s="56" t="s">
        <v>868</v>
      </c>
      <c r="D432" s="23" t="s">
        <v>831</v>
      </c>
      <c r="E432" s="23" t="s">
        <v>796</v>
      </c>
      <c r="G432" s="23" t="s">
        <v>1540</v>
      </c>
      <c r="H432" s="57" t="s">
        <v>1137</v>
      </c>
      <c r="I432" s="57"/>
      <c r="J432" s="23" t="s">
        <v>9</v>
      </c>
      <c r="K432" s="47">
        <v>70.368500000000012</v>
      </c>
      <c r="L432" s="24" t="s">
        <v>834</v>
      </c>
      <c r="M432" s="24" t="s">
        <v>624</v>
      </c>
      <c r="X432" s="4">
        <v>603312.4</v>
      </c>
      <c r="Y432" s="4">
        <v>70368.500000000015</v>
      </c>
      <c r="BZ432" s="4"/>
      <c r="CA432" t="s">
        <v>1009</v>
      </c>
      <c r="CC432" s="7" t="s">
        <v>624</v>
      </c>
      <c r="CD432" s="7">
        <v>0.78487085028546844</v>
      </c>
      <c r="CE432" s="7" t="s">
        <v>627</v>
      </c>
      <c r="CF432" s="7">
        <v>0.21512914971453151</v>
      </c>
      <c r="CH432" s="7"/>
      <c r="CJ432" s="7"/>
      <c r="CK432" s="7">
        <f t="shared" si="6"/>
        <v>61</v>
      </c>
    </row>
    <row r="433" spans="1:90" hidden="1" x14ac:dyDescent="0.3">
      <c r="A433" s="43">
        <v>64</v>
      </c>
      <c r="B433" s="23" t="s">
        <v>1541</v>
      </c>
      <c r="C433" s="54"/>
      <c r="D433" s="54" t="s">
        <v>831</v>
      </c>
      <c r="E433" s="23" t="s">
        <v>650</v>
      </c>
      <c r="F433" s="54"/>
      <c r="G433" s="23" t="s">
        <v>1542</v>
      </c>
      <c r="J433" s="54" t="s">
        <v>9</v>
      </c>
      <c r="K433" s="55">
        <v>13</v>
      </c>
      <c r="L433" s="24" t="s">
        <v>834</v>
      </c>
      <c r="M433" s="24" t="s">
        <v>615</v>
      </c>
      <c r="N433" s="7"/>
      <c r="U433" s="4">
        <v>500500.00000000012</v>
      </c>
      <c r="W433" s="4">
        <v>45.5</v>
      </c>
      <c r="AD433" s="7"/>
      <c r="AE433" s="7"/>
      <c r="AF433" s="7"/>
      <c r="AG433" s="7"/>
      <c r="AH433" s="7"/>
      <c r="AI433" s="7"/>
      <c r="AJ433" s="7"/>
      <c r="AK433" s="7"/>
      <c r="BZ433" s="4"/>
      <c r="CA433" t="s">
        <v>899</v>
      </c>
      <c r="CC433" s="7" t="s">
        <v>615</v>
      </c>
      <c r="CD433" s="7">
        <v>0.99097262967194721</v>
      </c>
      <c r="CF433" s="7"/>
      <c r="CH433" s="7"/>
      <c r="CJ433" s="7"/>
      <c r="CK433" s="7">
        <f t="shared" si="6"/>
        <v>61</v>
      </c>
    </row>
    <row r="434" spans="1:90" hidden="1" x14ac:dyDescent="0.3">
      <c r="A434" s="43" t="s">
        <v>932</v>
      </c>
      <c r="B434" s="23" t="s">
        <v>1025</v>
      </c>
      <c r="C434" s="54"/>
      <c r="D434" s="54" t="s">
        <v>831</v>
      </c>
      <c r="E434" s="23" t="s">
        <v>605</v>
      </c>
      <c r="F434" s="54"/>
      <c r="G434" s="23" t="s">
        <v>1543</v>
      </c>
      <c r="J434" s="54" t="s">
        <v>9</v>
      </c>
      <c r="K434" s="55">
        <v>52.5</v>
      </c>
      <c r="L434" s="24" t="s">
        <v>834</v>
      </c>
      <c r="M434" s="24" t="s">
        <v>615</v>
      </c>
      <c r="N434" s="7"/>
      <c r="U434" s="4">
        <v>182400</v>
      </c>
      <c r="V434" s="4">
        <v>2.1</v>
      </c>
      <c r="W434" s="4">
        <v>72.960000000000008</v>
      </c>
      <c r="AD434" s="7"/>
      <c r="AE434" s="7"/>
      <c r="AF434" s="7"/>
      <c r="AG434" s="7"/>
      <c r="AH434" s="7"/>
      <c r="AI434" s="7"/>
      <c r="AJ434" s="7"/>
      <c r="AK434" s="7"/>
      <c r="BZ434" s="4">
        <v>20000000</v>
      </c>
      <c r="CA434" t="s">
        <v>1069</v>
      </c>
      <c r="CC434" s="7" t="s">
        <v>615</v>
      </c>
      <c r="CD434" s="7">
        <v>0.89984473446644564</v>
      </c>
      <c r="CF434" s="7"/>
      <c r="CH434" s="7"/>
      <c r="CJ434" s="7"/>
      <c r="CK434" s="7">
        <f t="shared" si="6"/>
        <v>60</v>
      </c>
    </row>
    <row r="435" spans="1:90" hidden="1" x14ac:dyDescent="0.3">
      <c r="A435" s="43" t="s">
        <v>843</v>
      </c>
      <c r="B435" s="23" t="s">
        <v>913</v>
      </c>
      <c r="C435" s="54"/>
      <c r="D435" s="54" t="s">
        <v>831</v>
      </c>
      <c r="E435" s="23" t="s">
        <v>605</v>
      </c>
      <c r="F435" s="54"/>
      <c r="G435" s="23" t="s">
        <v>1544</v>
      </c>
      <c r="J435" s="54" t="s">
        <v>9</v>
      </c>
      <c r="K435" s="55">
        <v>5112.9719424000004</v>
      </c>
      <c r="L435" s="24" t="s">
        <v>834</v>
      </c>
      <c r="M435" s="24" t="s">
        <v>615</v>
      </c>
      <c r="N435" s="7"/>
      <c r="U435" s="4">
        <v>24635344.04352</v>
      </c>
      <c r="V435" s="4">
        <v>20.215</v>
      </c>
      <c r="W435" s="4">
        <v>24994.54752</v>
      </c>
      <c r="AA435" s="107">
        <v>1666617.12</v>
      </c>
      <c r="AD435" s="4">
        <v>562.42691366400004</v>
      </c>
      <c r="AE435" s="7"/>
      <c r="AF435" s="7"/>
      <c r="AG435" s="7"/>
      <c r="AH435" s="7"/>
      <c r="AI435" s="7"/>
      <c r="AJ435" s="7"/>
      <c r="AK435" s="7"/>
      <c r="BZ435" s="4"/>
      <c r="CA435" t="s">
        <v>910</v>
      </c>
      <c r="CC435" s="7" t="s">
        <v>615</v>
      </c>
      <c r="CD435" s="7">
        <v>0.73776301095948738</v>
      </c>
      <c r="CF435" s="7"/>
      <c r="CH435" s="7"/>
      <c r="CJ435" s="7"/>
      <c r="CK435" s="7">
        <f t="shared" ref="CK435:CK498" si="7">COUNTBLANK(N435:BX435)</f>
        <v>58</v>
      </c>
      <c r="CL435" t="s">
        <v>1544</v>
      </c>
    </row>
    <row r="436" spans="1:90" x14ac:dyDescent="0.3">
      <c r="A436" s="43">
        <v>64</v>
      </c>
      <c r="B436" s="23" t="s">
        <v>860</v>
      </c>
      <c r="C436" s="54"/>
      <c r="D436" s="54" t="s">
        <v>831</v>
      </c>
      <c r="E436" s="23" t="s">
        <v>659</v>
      </c>
      <c r="F436" s="54"/>
      <c r="G436" s="23" t="s">
        <v>1545</v>
      </c>
      <c r="J436" s="54" t="s">
        <v>9</v>
      </c>
      <c r="K436" s="55">
        <v>0.19</v>
      </c>
      <c r="L436" s="24" t="s">
        <v>834</v>
      </c>
      <c r="M436" s="24" t="s">
        <v>639</v>
      </c>
      <c r="N436" s="7"/>
      <c r="U436" s="4">
        <v>2660</v>
      </c>
      <c r="V436" s="4">
        <v>0.28499999999999998</v>
      </c>
      <c r="W436" s="4">
        <v>12.54</v>
      </c>
      <c r="AB436" s="4">
        <v>2470</v>
      </c>
      <c r="AC436" s="4">
        <v>19760</v>
      </c>
      <c r="AD436" s="7"/>
      <c r="AE436" s="7"/>
      <c r="AF436" s="7"/>
      <c r="AG436" s="7"/>
      <c r="AH436" s="7"/>
      <c r="AI436" s="7"/>
      <c r="AJ436" s="7"/>
      <c r="AK436" s="7"/>
      <c r="BZ436" s="4"/>
      <c r="CA436" t="s">
        <v>842</v>
      </c>
      <c r="CC436" s="7" t="s">
        <v>639</v>
      </c>
      <c r="CD436" s="7">
        <v>0.50968581860421103</v>
      </c>
      <c r="CF436" s="7"/>
      <c r="CH436" s="7"/>
      <c r="CJ436" s="7"/>
      <c r="CK436" s="7">
        <f t="shared" si="7"/>
        <v>58</v>
      </c>
    </row>
    <row r="437" spans="1:90" x14ac:dyDescent="0.3">
      <c r="A437" s="43">
        <v>64</v>
      </c>
      <c r="B437" s="23" t="s">
        <v>860</v>
      </c>
      <c r="C437" s="54"/>
      <c r="D437" s="54" t="s">
        <v>831</v>
      </c>
      <c r="E437" s="23" t="s">
        <v>659</v>
      </c>
      <c r="F437" s="54"/>
      <c r="G437" s="23" t="s">
        <v>1546</v>
      </c>
      <c r="J437" s="54" t="s">
        <v>9</v>
      </c>
      <c r="K437" s="55">
        <v>0.23</v>
      </c>
      <c r="L437" s="24" t="s">
        <v>834</v>
      </c>
      <c r="M437" s="24" t="s">
        <v>615</v>
      </c>
      <c r="N437" s="7"/>
      <c r="U437" s="4">
        <v>9430</v>
      </c>
      <c r="V437" s="4">
        <v>0.71300000000000008</v>
      </c>
      <c r="W437" s="4">
        <v>15.340999999999999</v>
      </c>
      <c r="AB437" s="4">
        <v>690.00000000000011</v>
      </c>
      <c r="AC437" s="4">
        <v>10120</v>
      </c>
      <c r="AD437" s="7"/>
      <c r="AE437" s="7"/>
      <c r="AF437" s="7"/>
      <c r="AG437" s="7"/>
      <c r="AH437" s="7"/>
      <c r="AI437" s="7"/>
      <c r="AJ437" s="7"/>
      <c r="AK437" s="7"/>
      <c r="BZ437" s="4"/>
      <c r="CA437" t="s">
        <v>842</v>
      </c>
      <c r="CC437" s="7" t="s">
        <v>615</v>
      </c>
      <c r="CD437" s="7">
        <v>0.49404126198387238</v>
      </c>
      <c r="CE437" s="7" t="s">
        <v>618</v>
      </c>
      <c r="CF437" s="7">
        <v>0.23107448935379579</v>
      </c>
      <c r="CH437" s="7"/>
      <c r="CJ437" s="7"/>
      <c r="CK437" s="7">
        <f t="shared" si="7"/>
        <v>58</v>
      </c>
    </row>
    <row r="438" spans="1:90" hidden="1" x14ac:dyDescent="0.3">
      <c r="A438" s="43">
        <v>64</v>
      </c>
      <c r="B438" s="23" t="s">
        <v>1527</v>
      </c>
      <c r="C438" s="54"/>
      <c r="D438" s="54" t="s">
        <v>831</v>
      </c>
      <c r="E438" s="23" t="s">
        <v>653</v>
      </c>
      <c r="F438" s="54"/>
      <c r="G438" s="23" t="s">
        <v>1547</v>
      </c>
      <c r="J438" s="54" t="s">
        <v>9</v>
      </c>
      <c r="K438" s="55">
        <v>62.48982785602503</v>
      </c>
      <c r="L438" s="24" t="s">
        <v>834</v>
      </c>
      <c r="M438" s="24" t="s">
        <v>618</v>
      </c>
      <c r="N438" s="7"/>
      <c r="U438" s="4">
        <v>75724.397496087622</v>
      </c>
      <c r="V438" s="4">
        <v>83.985790297339591</v>
      </c>
      <c r="AD438" s="7"/>
      <c r="AE438" s="7"/>
      <c r="AF438" s="7"/>
      <c r="AG438" s="7"/>
      <c r="AH438" s="7"/>
      <c r="AI438" s="7"/>
      <c r="AJ438" s="7"/>
      <c r="AK438" s="7"/>
      <c r="BZ438" s="4"/>
      <c r="CA438" t="s">
        <v>902</v>
      </c>
      <c r="CC438" s="7" t="s">
        <v>618</v>
      </c>
      <c r="CD438" s="7">
        <v>0.87278806217777427</v>
      </c>
      <c r="CF438" s="7"/>
      <c r="CH438" s="7"/>
      <c r="CJ438" s="7"/>
      <c r="CK438" s="7">
        <f t="shared" si="7"/>
        <v>61</v>
      </c>
      <c r="CL438" t="s">
        <v>1547</v>
      </c>
    </row>
    <row r="439" spans="1:90" hidden="1" x14ac:dyDescent="0.3">
      <c r="A439" s="43" t="s">
        <v>847</v>
      </c>
      <c r="B439" s="56" t="s">
        <v>1025</v>
      </c>
      <c r="D439" s="23" t="s">
        <v>831</v>
      </c>
      <c r="E439" s="23" t="s">
        <v>798</v>
      </c>
      <c r="G439" s="23" t="s">
        <v>1548</v>
      </c>
      <c r="H439" s="57"/>
      <c r="J439" s="23" t="s">
        <v>9</v>
      </c>
      <c r="K439" s="47">
        <v>0.1</v>
      </c>
      <c r="L439" s="24" t="s">
        <v>834</v>
      </c>
      <c r="M439" s="24" t="s">
        <v>624</v>
      </c>
      <c r="X439" s="4">
        <v>1400</v>
      </c>
      <c r="BZ439" s="4">
        <v>5000000</v>
      </c>
      <c r="CA439" t="s">
        <v>1142</v>
      </c>
      <c r="CC439" s="7" t="s">
        <v>624</v>
      </c>
      <c r="CD439" s="7">
        <v>1</v>
      </c>
      <c r="CF439" s="7"/>
      <c r="CH439" s="7"/>
      <c r="CJ439" s="7"/>
      <c r="CK439" s="7">
        <f t="shared" si="7"/>
        <v>62</v>
      </c>
    </row>
    <row r="440" spans="1:90" hidden="1" x14ac:dyDescent="0.3">
      <c r="A440" s="43">
        <v>64</v>
      </c>
      <c r="B440" s="23" t="s">
        <v>868</v>
      </c>
      <c r="C440" s="54"/>
      <c r="D440" s="54" t="s">
        <v>831</v>
      </c>
      <c r="E440" s="23" t="s">
        <v>605</v>
      </c>
      <c r="F440" s="54"/>
      <c r="G440" s="23" t="s">
        <v>1549</v>
      </c>
      <c r="J440" s="54" t="s">
        <v>9</v>
      </c>
      <c r="K440" s="55">
        <v>19.283000000000001</v>
      </c>
      <c r="L440" s="24" t="s">
        <v>834</v>
      </c>
      <c r="M440" s="24" t="s">
        <v>624</v>
      </c>
      <c r="N440" s="7"/>
      <c r="U440" s="4">
        <v>55920.7</v>
      </c>
      <c r="V440" s="4">
        <v>0.15426400000000001</v>
      </c>
      <c r="W440" s="4">
        <v>31.431290000000001</v>
      </c>
      <c r="X440" s="4">
        <v>109913.1</v>
      </c>
      <c r="Y440" s="4">
        <v>4242.26</v>
      </c>
      <c r="AD440" s="7"/>
      <c r="AE440" s="7"/>
      <c r="AF440" s="7"/>
      <c r="AG440" s="7">
        <v>0.75492945</v>
      </c>
      <c r="AH440" s="7">
        <v>0.75492945</v>
      </c>
      <c r="AI440" s="7">
        <v>0.1677621</v>
      </c>
      <c r="AJ440" s="7"/>
      <c r="AK440" s="7"/>
      <c r="BZ440" s="4"/>
      <c r="CA440" t="s">
        <v>1550</v>
      </c>
      <c r="CC440" s="7" t="s">
        <v>624</v>
      </c>
      <c r="CD440" s="7">
        <v>0.72493835700821896</v>
      </c>
      <c r="CF440" s="7"/>
      <c r="CH440" s="7"/>
      <c r="CJ440" s="7"/>
      <c r="CK440" s="7">
        <f t="shared" si="7"/>
        <v>55</v>
      </c>
    </row>
    <row r="441" spans="1:90" hidden="1" x14ac:dyDescent="0.3">
      <c r="A441" s="43">
        <v>64</v>
      </c>
      <c r="B441" s="23" t="s">
        <v>868</v>
      </c>
      <c r="C441" s="54"/>
      <c r="D441" s="54" t="s">
        <v>831</v>
      </c>
      <c r="E441" s="23" t="s">
        <v>605</v>
      </c>
      <c r="F441" s="54"/>
      <c r="G441" s="23" t="s">
        <v>1551</v>
      </c>
      <c r="H441" s="23" t="s">
        <v>1003</v>
      </c>
      <c r="J441" s="54" t="s">
        <v>9</v>
      </c>
      <c r="K441" s="55">
        <v>23.073807692307689</v>
      </c>
      <c r="L441" s="24" t="s">
        <v>834</v>
      </c>
      <c r="M441" s="24" t="s">
        <v>618</v>
      </c>
      <c r="N441" s="7"/>
      <c r="U441" s="4">
        <v>262000</v>
      </c>
      <c r="V441" s="4">
        <v>59.991900000000001</v>
      </c>
      <c r="W441" s="4">
        <v>94.326299999999989</v>
      </c>
      <c r="AD441" s="7"/>
      <c r="AE441" s="7"/>
      <c r="AF441" s="7"/>
      <c r="AG441" s="7"/>
      <c r="AH441" s="7"/>
      <c r="AI441" s="7"/>
      <c r="AJ441" s="7"/>
      <c r="AK441" s="7"/>
      <c r="BZ441" s="4"/>
      <c r="CA441" t="s">
        <v>859</v>
      </c>
      <c r="CC441" s="7" t="s">
        <v>618</v>
      </c>
      <c r="CD441" s="7">
        <v>0.5775478605862332</v>
      </c>
      <c r="CE441" s="7" t="s">
        <v>615</v>
      </c>
      <c r="CF441" s="7">
        <v>0.4077422467403396</v>
      </c>
      <c r="CH441" s="7"/>
      <c r="CJ441" s="7"/>
      <c r="CK441" s="7">
        <f t="shared" si="7"/>
        <v>60</v>
      </c>
    </row>
    <row r="442" spans="1:90" hidden="1" x14ac:dyDescent="0.3">
      <c r="A442" s="43" t="s">
        <v>932</v>
      </c>
      <c r="B442" s="23" t="s">
        <v>868</v>
      </c>
      <c r="C442" s="54"/>
      <c r="D442" s="54" t="s">
        <v>831</v>
      </c>
      <c r="E442" s="23" t="s">
        <v>605</v>
      </c>
      <c r="F442" s="54"/>
      <c r="G442" s="23" t="s">
        <v>1552</v>
      </c>
      <c r="H442" s="23" t="s">
        <v>880</v>
      </c>
      <c r="J442" s="54" t="s">
        <v>9</v>
      </c>
      <c r="K442" s="55">
        <v>288</v>
      </c>
      <c r="L442" s="24" t="s">
        <v>834</v>
      </c>
      <c r="M442" s="24" t="s">
        <v>615</v>
      </c>
      <c r="N442" s="7"/>
      <c r="U442" s="4">
        <v>2044000</v>
      </c>
      <c r="V442" s="4">
        <v>233.31219999999999</v>
      </c>
      <c r="W442" s="4">
        <v>1045.5509</v>
      </c>
      <c r="AD442" s="7"/>
      <c r="AE442" s="7"/>
      <c r="AF442" s="7"/>
      <c r="AG442" s="7"/>
      <c r="AH442" s="7"/>
      <c r="AI442" s="7"/>
      <c r="AJ442" s="7"/>
      <c r="AK442" s="7"/>
      <c r="AM442" s="4">
        <v>67000000</v>
      </c>
      <c r="BZ442" s="4">
        <v>10000000</v>
      </c>
      <c r="CA442" t="s">
        <v>1553</v>
      </c>
      <c r="CC442" s="7" t="s">
        <v>615</v>
      </c>
      <c r="CD442" s="7">
        <v>0.45790810520239528</v>
      </c>
      <c r="CE442" s="7" t="s">
        <v>618</v>
      </c>
      <c r="CF442" s="7">
        <v>0.32332987223606302</v>
      </c>
      <c r="CH442" s="7"/>
      <c r="CJ442" s="7"/>
      <c r="CK442" s="7">
        <f t="shared" si="7"/>
        <v>59</v>
      </c>
    </row>
    <row r="443" spans="1:90" hidden="1" x14ac:dyDescent="0.3">
      <c r="A443" s="43">
        <v>64</v>
      </c>
      <c r="B443" s="23" t="s">
        <v>1554</v>
      </c>
      <c r="C443" s="54"/>
      <c r="D443" s="54" t="s">
        <v>831</v>
      </c>
      <c r="E443" s="23" t="s">
        <v>650</v>
      </c>
      <c r="F443" s="54"/>
      <c r="G443" s="23" t="s">
        <v>1555</v>
      </c>
      <c r="J443" s="54" t="s">
        <v>9</v>
      </c>
      <c r="K443" s="55">
        <v>2.2469999999999999</v>
      </c>
      <c r="L443" s="24" t="s">
        <v>834</v>
      </c>
      <c r="M443" s="24" t="s">
        <v>615</v>
      </c>
      <c r="N443" s="7"/>
      <c r="U443" s="4">
        <v>93000</v>
      </c>
      <c r="W443" s="4">
        <v>54</v>
      </c>
      <c r="AD443" s="7"/>
      <c r="AE443" s="7"/>
      <c r="AF443" s="7"/>
      <c r="AG443" s="7"/>
      <c r="AH443" s="7"/>
      <c r="AI443" s="7"/>
      <c r="AJ443" s="7"/>
      <c r="AK443" s="7"/>
      <c r="BZ443" s="4"/>
      <c r="CA443" t="s">
        <v>899</v>
      </c>
      <c r="CC443" s="7" t="s">
        <v>615</v>
      </c>
      <c r="CD443" s="7">
        <v>0.94501529094594883</v>
      </c>
      <c r="CF443" s="7"/>
      <c r="CH443" s="7"/>
      <c r="CJ443" s="7"/>
      <c r="CK443" s="7">
        <f t="shared" si="7"/>
        <v>61</v>
      </c>
    </row>
    <row r="444" spans="1:90" hidden="1" x14ac:dyDescent="0.3">
      <c r="A444" s="43">
        <v>64</v>
      </c>
      <c r="B444" s="23" t="s">
        <v>913</v>
      </c>
      <c r="C444" s="54"/>
      <c r="D444" s="54" t="s">
        <v>831</v>
      </c>
      <c r="E444" s="23" t="s">
        <v>683</v>
      </c>
      <c r="F444" s="54"/>
      <c r="G444" s="23" t="s">
        <v>1556</v>
      </c>
      <c r="J444" s="54" t="s">
        <v>9</v>
      </c>
      <c r="K444" s="55">
        <v>4.6774999999999997E-2</v>
      </c>
      <c r="L444" s="24" t="s">
        <v>834</v>
      </c>
      <c r="M444" s="24" t="s">
        <v>621</v>
      </c>
      <c r="N444" s="7"/>
      <c r="U444" s="4">
        <v>31.774999999999999</v>
      </c>
      <c r="V444" s="4">
        <v>2.620225E-2</v>
      </c>
      <c r="W444" s="4">
        <v>3.8732905</v>
      </c>
      <c r="AB444" s="4">
        <v>120.245</v>
      </c>
      <c r="AC444" s="4">
        <v>303.15249999999997</v>
      </c>
      <c r="AD444" s="7"/>
      <c r="AE444" s="7"/>
      <c r="AF444" s="7"/>
      <c r="AG444" s="7"/>
      <c r="AH444" s="7"/>
      <c r="AI444" s="7"/>
      <c r="AJ444" s="7"/>
      <c r="AK444" s="7"/>
      <c r="BZ444" s="4"/>
      <c r="CA444" t="s">
        <v>842</v>
      </c>
      <c r="CC444" s="7" t="s">
        <v>621</v>
      </c>
      <c r="CD444" s="7">
        <v>0.53374379674271155</v>
      </c>
      <c r="CE444" s="7" t="s">
        <v>618</v>
      </c>
      <c r="CF444" s="7">
        <v>0.22289997205667331</v>
      </c>
      <c r="CH444" s="7"/>
      <c r="CJ444" s="7"/>
      <c r="CK444" s="7">
        <f t="shared" si="7"/>
        <v>58</v>
      </c>
    </row>
    <row r="445" spans="1:90" hidden="1" x14ac:dyDescent="0.3">
      <c r="A445" s="43">
        <v>65</v>
      </c>
      <c r="B445" s="56" t="s">
        <v>886</v>
      </c>
      <c r="D445" s="23" t="s">
        <v>831</v>
      </c>
      <c r="E445" s="23" t="s">
        <v>798</v>
      </c>
      <c r="G445" s="23" t="s">
        <v>1557</v>
      </c>
      <c r="H445" s="57" t="s">
        <v>831</v>
      </c>
      <c r="I445" s="57"/>
      <c r="J445" s="23" t="s">
        <v>9</v>
      </c>
      <c r="K445" s="47">
        <v>200</v>
      </c>
      <c r="L445" s="24" t="s">
        <v>834</v>
      </c>
      <c r="M445" s="24" t="s">
        <v>624</v>
      </c>
      <c r="U445" s="4">
        <v>260000</v>
      </c>
      <c r="X445" s="4">
        <v>400000</v>
      </c>
      <c r="Y445" s="4">
        <v>32000</v>
      </c>
      <c r="BZ445" s="4"/>
      <c r="CA445" t="s">
        <v>1511</v>
      </c>
      <c r="CC445" s="7" t="s">
        <v>624</v>
      </c>
      <c r="CD445" s="7">
        <v>0.67578433683159811</v>
      </c>
      <c r="CF445" s="7"/>
      <c r="CH445" s="7"/>
      <c r="CJ445" s="7"/>
      <c r="CK445" s="7">
        <f t="shared" si="7"/>
        <v>60</v>
      </c>
    </row>
    <row r="446" spans="1:90" hidden="1" x14ac:dyDescent="0.3">
      <c r="A446" s="43">
        <v>64</v>
      </c>
      <c r="B446" s="23" t="s">
        <v>886</v>
      </c>
      <c r="C446" s="54"/>
      <c r="D446" s="54" t="s">
        <v>831</v>
      </c>
      <c r="E446" s="23" t="s">
        <v>668</v>
      </c>
      <c r="F446" s="54"/>
      <c r="G446" s="23" t="s">
        <v>1558</v>
      </c>
      <c r="H446" s="23" t="s">
        <v>930</v>
      </c>
      <c r="J446" s="54" t="s">
        <v>9</v>
      </c>
      <c r="K446" s="55">
        <v>21.36</v>
      </c>
      <c r="L446" s="24" t="s">
        <v>834</v>
      </c>
      <c r="M446" s="24" t="s">
        <v>636</v>
      </c>
      <c r="N446" s="7"/>
      <c r="U446" s="4">
        <v>22388</v>
      </c>
      <c r="W446" s="4">
        <v>497.22</v>
      </c>
      <c r="AB446" s="4">
        <v>410329</v>
      </c>
      <c r="AC446" s="4">
        <v>201538</v>
      </c>
      <c r="AD446" s="7"/>
      <c r="AE446" s="7"/>
      <c r="AF446" s="7"/>
      <c r="AG446" s="7"/>
      <c r="AH446" s="7"/>
      <c r="AI446" s="7"/>
      <c r="AJ446" s="7"/>
      <c r="AK446" s="7"/>
      <c r="BZ446" s="4"/>
      <c r="CA446" t="s">
        <v>966</v>
      </c>
      <c r="CC446" s="7" t="s">
        <v>636</v>
      </c>
      <c r="CD446" s="7">
        <v>0.49819605969178671</v>
      </c>
      <c r="CE446" s="7" t="s">
        <v>639</v>
      </c>
      <c r="CF446" s="7">
        <v>0.2455122425681889</v>
      </c>
      <c r="CH446" s="7"/>
      <c r="CJ446" s="7"/>
      <c r="CK446" s="7">
        <f t="shared" si="7"/>
        <v>59</v>
      </c>
    </row>
    <row r="447" spans="1:90" hidden="1" x14ac:dyDescent="0.3">
      <c r="A447" s="43">
        <v>64</v>
      </c>
      <c r="B447" s="23" t="s">
        <v>1559</v>
      </c>
      <c r="C447" s="54"/>
      <c r="D447" s="54" t="s">
        <v>831</v>
      </c>
      <c r="E447" s="23" t="s">
        <v>650</v>
      </c>
      <c r="F447" s="54"/>
      <c r="G447" s="23" t="s">
        <v>1560</v>
      </c>
      <c r="J447" s="54" t="s">
        <v>9</v>
      </c>
      <c r="K447" s="55">
        <v>7.19</v>
      </c>
      <c r="L447" s="24" t="s">
        <v>834</v>
      </c>
      <c r="M447" s="24" t="s">
        <v>615</v>
      </c>
      <c r="N447" s="7"/>
      <c r="U447" s="4">
        <v>149552</v>
      </c>
      <c r="AD447" s="7"/>
      <c r="AE447" s="7"/>
      <c r="AF447" s="7"/>
      <c r="AG447" s="7"/>
      <c r="AH447" s="7"/>
      <c r="AI447" s="7"/>
      <c r="AJ447" s="7"/>
      <c r="AK447" s="7"/>
      <c r="BZ447" s="4"/>
      <c r="CA447" t="s">
        <v>856</v>
      </c>
      <c r="CC447" s="7" t="s">
        <v>615</v>
      </c>
      <c r="CD447" s="7">
        <v>1</v>
      </c>
      <c r="CF447" s="7"/>
      <c r="CH447" s="7"/>
      <c r="CJ447" s="7"/>
      <c r="CK447" s="7">
        <f t="shared" si="7"/>
        <v>62</v>
      </c>
    </row>
    <row r="448" spans="1:90" hidden="1" x14ac:dyDescent="0.3">
      <c r="A448" s="43" t="s">
        <v>872</v>
      </c>
      <c r="B448" s="23" t="s">
        <v>1025</v>
      </c>
      <c r="C448" s="54"/>
      <c r="D448" s="54" t="s">
        <v>831</v>
      </c>
      <c r="E448" s="23" t="s">
        <v>605</v>
      </c>
      <c r="F448" s="54"/>
      <c r="G448" s="23" t="s">
        <v>1561</v>
      </c>
      <c r="J448" s="54" t="s">
        <v>9</v>
      </c>
      <c r="K448" s="55">
        <v>2861.5</v>
      </c>
      <c r="L448" s="24" t="s">
        <v>834</v>
      </c>
      <c r="M448" s="24" t="s">
        <v>615</v>
      </c>
      <c r="N448" s="7"/>
      <c r="U448" s="4">
        <v>7439100</v>
      </c>
      <c r="V448" s="4">
        <v>1149.2</v>
      </c>
      <c r="W448" s="4">
        <v>1640.680695253955</v>
      </c>
      <c r="AD448" s="4">
        <v>400.61</v>
      </c>
      <c r="AE448" s="7"/>
      <c r="AF448" s="7"/>
      <c r="AG448" s="7"/>
      <c r="AH448" s="7"/>
      <c r="AI448" s="7"/>
      <c r="AJ448" s="7"/>
      <c r="AK448" s="7"/>
      <c r="BZ448" s="4">
        <v>33000000</v>
      </c>
      <c r="CA448" t="s">
        <v>875</v>
      </c>
      <c r="CC448" s="7" t="s">
        <v>615</v>
      </c>
      <c r="CD448" s="7">
        <v>0.49964917220421479</v>
      </c>
      <c r="CE448" s="7" t="s">
        <v>618</v>
      </c>
      <c r="CF448" s="7">
        <v>0.47747576724065999</v>
      </c>
      <c r="CH448" s="7"/>
      <c r="CJ448" s="7"/>
      <c r="CK448" s="7">
        <f t="shared" si="7"/>
        <v>59</v>
      </c>
      <c r="CL448" t="s">
        <v>1561</v>
      </c>
    </row>
    <row r="449" spans="1:90" hidden="1" x14ac:dyDescent="0.3">
      <c r="A449" s="43">
        <v>64</v>
      </c>
      <c r="B449" s="23" t="s">
        <v>1025</v>
      </c>
      <c r="C449" s="54"/>
      <c r="D449" s="54" t="s">
        <v>831</v>
      </c>
      <c r="E449" s="23" t="s">
        <v>605</v>
      </c>
      <c r="F449" s="54"/>
      <c r="G449" s="23" t="s">
        <v>1562</v>
      </c>
      <c r="J449" s="54" t="s">
        <v>9</v>
      </c>
      <c r="K449" s="55">
        <v>299</v>
      </c>
      <c r="L449" s="24" t="s">
        <v>834</v>
      </c>
      <c r="M449" s="24" t="s">
        <v>618</v>
      </c>
      <c r="N449" s="7"/>
      <c r="U449" s="4">
        <v>483500</v>
      </c>
      <c r="V449" s="4">
        <v>127</v>
      </c>
      <c r="W449" s="4">
        <v>171.43579517069111</v>
      </c>
      <c r="AD449" s="7"/>
      <c r="AE449" s="7"/>
      <c r="AF449" s="7"/>
      <c r="AG449" s="7"/>
      <c r="AH449" s="7"/>
      <c r="AI449" s="7"/>
      <c r="AJ449" s="7"/>
      <c r="AK449" s="7"/>
      <c r="BZ449" s="4"/>
      <c r="CA449" t="s">
        <v>859</v>
      </c>
      <c r="CC449" s="7" t="s">
        <v>618</v>
      </c>
      <c r="CD449" s="7">
        <v>0.61076126176080359</v>
      </c>
      <c r="CE449" s="7" t="s">
        <v>615</v>
      </c>
      <c r="CF449" s="7">
        <v>0.37588353163959909</v>
      </c>
      <c r="CH449" s="7"/>
      <c r="CJ449" s="7"/>
      <c r="CK449" s="7">
        <f t="shared" si="7"/>
        <v>60</v>
      </c>
      <c r="CL449" t="s">
        <v>1562</v>
      </c>
    </row>
    <row r="450" spans="1:90" x14ac:dyDescent="0.3">
      <c r="A450" s="43">
        <v>64</v>
      </c>
      <c r="B450" s="23" t="s">
        <v>860</v>
      </c>
      <c r="C450" s="54"/>
      <c r="D450" s="54" t="s">
        <v>831</v>
      </c>
      <c r="E450" s="23" t="s">
        <v>614</v>
      </c>
      <c r="F450" s="54"/>
      <c r="G450" s="23" t="s">
        <v>1563</v>
      </c>
      <c r="J450" s="54" t="s">
        <v>9</v>
      </c>
      <c r="K450" s="55">
        <v>1.11395</v>
      </c>
      <c r="L450" s="24" t="s">
        <v>834</v>
      </c>
      <c r="M450" s="24" t="s">
        <v>615</v>
      </c>
      <c r="N450" s="7"/>
      <c r="U450" s="4">
        <v>11362.29</v>
      </c>
      <c r="W450" s="4">
        <v>4.5003580000000003</v>
      </c>
      <c r="AD450" s="7"/>
      <c r="AE450" s="7"/>
      <c r="AF450" s="7"/>
      <c r="AG450" s="7"/>
      <c r="AH450" s="7"/>
      <c r="AI450" s="7"/>
      <c r="AJ450" s="7"/>
      <c r="AK450" s="7"/>
      <c r="BZ450" s="4"/>
      <c r="CA450" t="s">
        <v>899</v>
      </c>
      <c r="CC450" s="7" t="s">
        <v>615</v>
      </c>
      <c r="CD450" s="7">
        <v>0.96182580375178262</v>
      </c>
      <c r="CF450" s="7"/>
      <c r="CH450" s="7"/>
      <c r="CJ450" s="7"/>
      <c r="CK450" s="7">
        <f t="shared" si="7"/>
        <v>61</v>
      </c>
    </row>
    <row r="451" spans="1:90" hidden="1" x14ac:dyDescent="0.3">
      <c r="A451" s="43" t="s">
        <v>847</v>
      </c>
      <c r="B451" s="56" t="s">
        <v>848</v>
      </c>
      <c r="D451" s="23" t="s">
        <v>831</v>
      </c>
      <c r="E451" s="23" t="s">
        <v>796</v>
      </c>
      <c r="G451" s="23" t="s">
        <v>1564</v>
      </c>
      <c r="H451" s="57" t="s">
        <v>880</v>
      </c>
      <c r="I451" s="57"/>
      <c r="J451" s="23" t="s">
        <v>9</v>
      </c>
      <c r="K451" s="47">
        <v>54.16</v>
      </c>
      <c r="L451" s="24" t="s">
        <v>834</v>
      </c>
      <c r="M451" s="24" t="s">
        <v>624</v>
      </c>
      <c r="X451" s="4">
        <v>617145</v>
      </c>
      <c r="AM451" s="4">
        <v>17032745</v>
      </c>
      <c r="BZ451" s="4">
        <v>5000000</v>
      </c>
      <c r="CA451" t="s">
        <v>1565</v>
      </c>
      <c r="CC451" s="7" t="s">
        <v>624</v>
      </c>
      <c r="CD451" s="7">
        <v>0.86118930188531817</v>
      </c>
      <c r="CF451" s="7"/>
      <c r="CH451" s="7"/>
      <c r="CJ451" s="7"/>
      <c r="CK451" s="7">
        <f t="shared" si="7"/>
        <v>61</v>
      </c>
      <c r="CL451" t="s">
        <v>1564</v>
      </c>
    </row>
    <row r="452" spans="1:90" hidden="1" x14ac:dyDescent="0.3">
      <c r="A452" s="43">
        <v>65</v>
      </c>
      <c r="B452" s="56" t="s">
        <v>848</v>
      </c>
      <c r="D452" s="23" t="s">
        <v>831</v>
      </c>
      <c r="E452" s="23" t="s">
        <v>796</v>
      </c>
      <c r="G452" s="23" t="s">
        <v>1566</v>
      </c>
      <c r="H452" s="57" t="s">
        <v>880</v>
      </c>
      <c r="I452" s="57"/>
      <c r="J452" s="23" t="s">
        <v>9</v>
      </c>
      <c r="K452" s="47">
        <v>34.18</v>
      </c>
      <c r="L452" s="24" t="s">
        <v>834</v>
      </c>
      <c r="M452" s="24" t="s">
        <v>624</v>
      </c>
      <c r="X452" s="4">
        <v>441216.5</v>
      </c>
      <c r="AM452" s="4">
        <v>7267950.6000000006</v>
      </c>
      <c r="BZ452" s="4"/>
      <c r="CA452" t="s">
        <v>1567</v>
      </c>
      <c r="CC452" s="7" t="s">
        <v>624</v>
      </c>
      <c r="CD452" s="7">
        <v>0.91224007360231918</v>
      </c>
      <c r="CF452" s="7"/>
      <c r="CH452" s="7"/>
      <c r="CJ452" s="7"/>
      <c r="CK452" s="7">
        <f t="shared" si="7"/>
        <v>61</v>
      </c>
    </row>
    <row r="453" spans="1:90" hidden="1" x14ac:dyDescent="0.3">
      <c r="A453" s="43">
        <v>64</v>
      </c>
      <c r="B453" s="23" t="s">
        <v>888</v>
      </c>
      <c r="C453" s="54"/>
      <c r="D453" s="54" t="s">
        <v>831</v>
      </c>
      <c r="E453" s="23" t="s">
        <v>614</v>
      </c>
      <c r="F453" s="54"/>
      <c r="G453" s="23" t="s">
        <v>1568</v>
      </c>
      <c r="J453" s="54" t="s">
        <v>9</v>
      </c>
      <c r="K453" s="55">
        <v>200</v>
      </c>
      <c r="L453" s="24" t="s">
        <v>834</v>
      </c>
      <c r="M453" s="24" t="s">
        <v>615</v>
      </c>
      <c r="N453" s="7"/>
      <c r="U453" s="4">
        <v>1200000</v>
      </c>
      <c r="AD453" s="7"/>
      <c r="AE453" s="7"/>
      <c r="AF453" s="7"/>
      <c r="AG453" s="7"/>
      <c r="AH453" s="7"/>
      <c r="AI453" s="7"/>
      <c r="AJ453" s="7"/>
      <c r="AK453" s="7"/>
      <c r="BZ453" s="4"/>
      <c r="CA453" t="s">
        <v>856</v>
      </c>
      <c r="CC453" s="7" t="s">
        <v>615</v>
      </c>
      <c r="CD453" s="7">
        <v>1</v>
      </c>
      <c r="CF453" s="7"/>
      <c r="CH453" s="7"/>
      <c r="CJ453" s="7"/>
      <c r="CK453" s="7">
        <f t="shared" si="7"/>
        <v>62</v>
      </c>
    </row>
    <row r="454" spans="1:90" hidden="1" x14ac:dyDescent="0.3">
      <c r="A454" s="43">
        <v>65</v>
      </c>
      <c r="B454" s="56" t="s">
        <v>1085</v>
      </c>
      <c r="D454" s="23" t="s">
        <v>831</v>
      </c>
      <c r="E454" s="23" t="s">
        <v>796</v>
      </c>
      <c r="G454" s="23" t="s">
        <v>1569</v>
      </c>
      <c r="H454" s="57" t="s">
        <v>831</v>
      </c>
      <c r="I454" s="57"/>
      <c r="J454" s="23" t="s">
        <v>9</v>
      </c>
      <c r="K454" s="47">
        <v>44.8</v>
      </c>
      <c r="L454" s="24" t="s">
        <v>834</v>
      </c>
      <c r="M454" s="24" t="s">
        <v>624</v>
      </c>
      <c r="X454" s="4">
        <v>497280</v>
      </c>
      <c r="BZ454" s="4"/>
      <c r="CA454" t="s">
        <v>871</v>
      </c>
      <c r="CC454" s="7" t="s">
        <v>624</v>
      </c>
      <c r="CD454" s="7">
        <v>1</v>
      </c>
      <c r="CF454" s="7"/>
      <c r="CH454" s="7"/>
      <c r="CJ454" s="7"/>
      <c r="CK454" s="7">
        <f t="shared" si="7"/>
        <v>62</v>
      </c>
    </row>
    <row r="455" spans="1:90" hidden="1" x14ac:dyDescent="0.3">
      <c r="A455" s="43" t="s">
        <v>932</v>
      </c>
      <c r="B455" s="23" t="s">
        <v>1570</v>
      </c>
      <c r="C455" s="54"/>
      <c r="D455" s="54" t="s">
        <v>831</v>
      </c>
      <c r="E455" s="23" t="s">
        <v>605</v>
      </c>
      <c r="F455" s="54"/>
      <c r="G455" s="23" t="s">
        <v>1571</v>
      </c>
      <c r="H455" s="23" t="s">
        <v>1003</v>
      </c>
      <c r="J455" s="54" t="s">
        <v>9</v>
      </c>
      <c r="K455" s="55">
        <v>52.649000000000001</v>
      </c>
      <c r="L455" s="24" t="s">
        <v>834</v>
      </c>
      <c r="M455" s="24" t="s">
        <v>615</v>
      </c>
      <c r="N455" s="7"/>
      <c r="U455" s="4">
        <v>415927.1</v>
      </c>
      <c r="V455" s="4">
        <v>20.006620000000002</v>
      </c>
      <c r="AD455" s="7"/>
      <c r="AE455" s="7"/>
      <c r="AF455" s="7"/>
      <c r="AG455" s="7"/>
      <c r="AH455" s="7"/>
      <c r="AI455" s="7"/>
      <c r="AJ455" s="7"/>
      <c r="AK455" s="7"/>
      <c r="BZ455" s="4">
        <v>2244000</v>
      </c>
      <c r="CA455" t="s">
        <v>1032</v>
      </c>
      <c r="CC455" s="7" t="s">
        <v>615</v>
      </c>
      <c r="CD455" s="7">
        <v>0.77068016140178786</v>
      </c>
      <c r="CE455" s="7" t="s">
        <v>618</v>
      </c>
      <c r="CF455" s="7">
        <v>0.22931983859821209</v>
      </c>
      <c r="CH455" s="7"/>
      <c r="CJ455" s="7"/>
      <c r="CK455" s="7">
        <f t="shared" si="7"/>
        <v>61</v>
      </c>
    </row>
    <row r="456" spans="1:90" hidden="1" x14ac:dyDescent="0.3">
      <c r="A456" s="43">
        <v>64</v>
      </c>
      <c r="B456" s="23" t="s">
        <v>1572</v>
      </c>
      <c r="C456" s="54"/>
      <c r="D456" s="54" t="s">
        <v>831</v>
      </c>
      <c r="E456" s="23" t="s">
        <v>605</v>
      </c>
      <c r="F456" s="54"/>
      <c r="G456" s="23" t="s">
        <v>1573</v>
      </c>
      <c r="J456" s="54" t="s">
        <v>9</v>
      </c>
      <c r="K456" s="55">
        <v>189</v>
      </c>
      <c r="L456" s="24" t="s">
        <v>834</v>
      </c>
      <c r="M456" s="24" t="s">
        <v>615</v>
      </c>
      <c r="N456" s="7"/>
      <c r="U456" s="4">
        <v>129600</v>
      </c>
      <c r="W456" s="4">
        <v>94.5</v>
      </c>
      <c r="AD456" s="7"/>
      <c r="AE456" s="7"/>
      <c r="AF456" s="7"/>
      <c r="AG456" s="7"/>
      <c r="AH456" s="7"/>
      <c r="AI456" s="7"/>
      <c r="AJ456" s="7"/>
      <c r="AK456" s="7"/>
      <c r="BZ456" s="4"/>
      <c r="CA456" t="s">
        <v>899</v>
      </c>
      <c r="CC456" s="7" t="s">
        <v>615</v>
      </c>
      <c r="CD456" s="7">
        <v>0.93190857847650022</v>
      </c>
      <c r="CF456" s="7"/>
      <c r="CH456" s="7"/>
      <c r="CJ456" s="7"/>
      <c r="CK456" s="7">
        <f t="shared" si="7"/>
        <v>61</v>
      </c>
    </row>
    <row r="457" spans="1:90" hidden="1" x14ac:dyDescent="0.3">
      <c r="A457" s="43">
        <v>31</v>
      </c>
      <c r="B457" s="23" t="s">
        <v>921</v>
      </c>
      <c r="D457" s="23" t="s">
        <v>831</v>
      </c>
      <c r="E457" s="23" t="s">
        <v>1011</v>
      </c>
      <c r="G457" s="23" t="s">
        <v>1574</v>
      </c>
      <c r="H457" s="24" t="s">
        <v>1575</v>
      </c>
      <c r="I457" s="24"/>
      <c r="J457" s="23" t="s">
        <v>9</v>
      </c>
      <c r="K457" s="47">
        <v>37.9</v>
      </c>
      <c r="L457" s="24" t="s">
        <v>834</v>
      </c>
      <c r="M457" s="24" t="s">
        <v>627</v>
      </c>
      <c r="Y457" s="4">
        <v>18950</v>
      </c>
      <c r="BZ457" s="4"/>
      <c r="CA457" t="s">
        <v>1014</v>
      </c>
      <c r="CC457" s="7" t="s">
        <v>627</v>
      </c>
      <c r="CD457" s="7">
        <v>1</v>
      </c>
      <c r="CF457" s="7"/>
      <c r="CH457" s="7"/>
      <c r="CJ457" s="7"/>
      <c r="CK457" s="7">
        <f t="shared" si="7"/>
        <v>62</v>
      </c>
    </row>
    <row r="458" spans="1:90" x14ac:dyDescent="0.3">
      <c r="A458" s="43">
        <v>64</v>
      </c>
      <c r="B458" s="23" t="s">
        <v>860</v>
      </c>
      <c r="C458" s="54"/>
      <c r="D458" s="54" t="s">
        <v>831</v>
      </c>
      <c r="E458" s="23" t="s">
        <v>668</v>
      </c>
      <c r="F458" s="54"/>
      <c r="G458" s="23" t="s">
        <v>1576</v>
      </c>
      <c r="J458" s="54" t="s">
        <v>9</v>
      </c>
      <c r="K458" s="55">
        <v>6.8000000000000005E-2</v>
      </c>
      <c r="L458" s="24" t="s">
        <v>834</v>
      </c>
      <c r="M458" s="24" t="s">
        <v>621</v>
      </c>
      <c r="N458" s="7"/>
      <c r="U458" s="4">
        <v>4148</v>
      </c>
      <c r="V458" s="4">
        <v>2.3120000000000002E-2</v>
      </c>
      <c r="W458" s="4">
        <v>47.885599999999997</v>
      </c>
      <c r="AB458" s="4">
        <v>408.00000000000011</v>
      </c>
      <c r="AC458" s="4">
        <v>5066.0000000000009</v>
      </c>
      <c r="AD458" s="7"/>
      <c r="AE458" s="7"/>
      <c r="AF458" s="7"/>
      <c r="AG458" s="7"/>
      <c r="AH458" s="7"/>
      <c r="AI458" s="7"/>
      <c r="AJ458" s="7"/>
      <c r="AK458" s="7"/>
      <c r="BZ458" s="4"/>
      <c r="CA458" t="s">
        <v>842</v>
      </c>
      <c r="CC458" s="7" t="s">
        <v>621</v>
      </c>
      <c r="CD458" s="7">
        <v>0.43749820242628168</v>
      </c>
      <c r="CE458" s="7" t="s">
        <v>615</v>
      </c>
      <c r="CF458" s="7">
        <v>0.37819675905428141</v>
      </c>
      <c r="CH458" s="7"/>
      <c r="CJ458" s="7"/>
      <c r="CK458" s="7">
        <f t="shared" si="7"/>
        <v>58</v>
      </c>
    </row>
    <row r="459" spans="1:90" hidden="1" x14ac:dyDescent="0.3">
      <c r="A459" s="43">
        <v>58</v>
      </c>
      <c r="B459" s="23" t="s">
        <v>913</v>
      </c>
      <c r="C459" s="54"/>
      <c r="D459" s="23" t="s">
        <v>831</v>
      </c>
      <c r="E459" s="23" t="s">
        <v>617</v>
      </c>
      <c r="G459" s="23" t="s">
        <v>1577</v>
      </c>
      <c r="I459" s="54"/>
      <c r="J459" s="54" t="s">
        <v>9</v>
      </c>
      <c r="K459" s="47">
        <v>181.44</v>
      </c>
      <c r="L459" s="24" t="s">
        <v>834</v>
      </c>
      <c r="M459" s="24" t="s">
        <v>633</v>
      </c>
      <c r="N459" s="7"/>
      <c r="AA459" s="107">
        <v>544320</v>
      </c>
      <c r="AD459" s="4">
        <v>772.37246350981411</v>
      </c>
      <c r="AH459" s="7"/>
      <c r="AI459" s="7"/>
      <c r="BY459" s="7"/>
      <c r="BZ459" s="4"/>
      <c r="CA459" t="s">
        <v>846</v>
      </c>
      <c r="CC459" s="7" t="s">
        <v>633</v>
      </c>
      <c r="CD459" s="7">
        <v>0.84970486980504623</v>
      </c>
      <c r="CF459" s="7"/>
      <c r="CH459" s="7"/>
      <c r="CJ459" s="7"/>
      <c r="CK459" s="7">
        <f t="shared" si="7"/>
        <v>61</v>
      </c>
    </row>
    <row r="460" spans="1:90" hidden="1" x14ac:dyDescent="0.3">
      <c r="A460" s="43">
        <v>64</v>
      </c>
      <c r="B460" s="23" t="s">
        <v>844</v>
      </c>
      <c r="C460" s="54"/>
      <c r="D460" s="54" t="s">
        <v>831</v>
      </c>
      <c r="E460" s="23" t="s">
        <v>617</v>
      </c>
      <c r="F460" s="54"/>
      <c r="G460" s="23" t="s">
        <v>1578</v>
      </c>
      <c r="J460" s="54" t="s">
        <v>9</v>
      </c>
      <c r="K460" s="55">
        <v>148.5324</v>
      </c>
      <c r="L460" s="24" t="s">
        <v>834</v>
      </c>
      <c r="M460" s="24" t="s">
        <v>618</v>
      </c>
      <c r="N460" s="7"/>
      <c r="U460" s="4">
        <v>85232.95199999999</v>
      </c>
      <c r="V460" s="4">
        <v>101.22516</v>
      </c>
      <c r="W460" s="4">
        <v>600.06700799999999</v>
      </c>
      <c r="AD460" s="7"/>
      <c r="AE460" s="7"/>
      <c r="AF460" s="7"/>
      <c r="AG460" s="7"/>
      <c r="AH460" s="7"/>
      <c r="AI460" s="7"/>
      <c r="AJ460" s="7"/>
      <c r="AK460" s="7"/>
      <c r="BZ460" s="4"/>
      <c r="CA460" t="s">
        <v>859</v>
      </c>
      <c r="CC460" s="7" t="s">
        <v>618</v>
      </c>
      <c r="CD460" s="7">
        <v>0.81159443607662685</v>
      </c>
      <c r="CF460" s="7"/>
      <c r="CH460" s="7"/>
      <c r="CJ460" s="7"/>
      <c r="CK460" s="7">
        <f t="shared" si="7"/>
        <v>60</v>
      </c>
    </row>
    <row r="461" spans="1:90" hidden="1" x14ac:dyDescent="0.3">
      <c r="A461" s="43">
        <v>58</v>
      </c>
      <c r="B461" s="23" t="s">
        <v>1025</v>
      </c>
      <c r="C461" s="54"/>
      <c r="D461" s="23" t="s">
        <v>831</v>
      </c>
      <c r="E461" s="23" t="s">
        <v>605</v>
      </c>
      <c r="G461" s="23" t="s">
        <v>1579</v>
      </c>
      <c r="I461" s="54"/>
      <c r="J461" s="54" t="s">
        <v>9</v>
      </c>
      <c r="K461" s="47">
        <v>529</v>
      </c>
      <c r="L461" s="24" t="s">
        <v>834</v>
      </c>
      <c r="M461" s="24" t="s">
        <v>615</v>
      </c>
      <c r="N461" s="7"/>
      <c r="U461" s="4">
        <v>1414400</v>
      </c>
      <c r="V461" s="4">
        <v>9.8000000000000007</v>
      </c>
      <c r="W461" s="4">
        <v>701.6</v>
      </c>
      <c r="AA461" s="107">
        <v>28593</v>
      </c>
      <c r="AD461" s="4">
        <v>63.063045924660031</v>
      </c>
      <c r="AH461" s="7"/>
      <c r="AI461" s="7"/>
      <c r="BY461" s="7"/>
      <c r="BZ461" s="4"/>
      <c r="CA461" t="s">
        <v>846</v>
      </c>
      <c r="CC461" s="7" t="s">
        <v>615</v>
      </c>
      <c r="CD461" s="7">
        <v>0.84495633874412557</v>
      </c>
      <c r="CF461" s="7"/>
      <c r="CH461" s="7"/>
      <c r="CJ461" s="7"/>
      <c r="CK461" s="7">
        <f t="shared" si="7"/>
        <v>58</v>
      </c>
    </row>
    <row r="462" spans="1:90" hidden="1" x14ac:dyDescent="0.3">
      <c r="A462" s="43">
        <v>64</v>
      </c>
      <c r="B462" s="23" t="s">
        <v>1085</v>
      </c>
      <c r="C462" s="54"/>
      <c r="D462" s="54" t="s">
        <v>831</v>
      </c>
      <c r="E462" s="23" t="s">
        <v>617</v>
      </c>
      <c r="F462" s="54"/>
      <c r="G462" s="23" t="s">
        <v>1580</v>
      </c>
      <c r="H462" s="23" t="s">
        <v>838</v>
      </c>
      <c r="J462" s="54" t="s">
        <v>9</v>
      </c>
      <c r="K462" s="55">
        <v>0.14399999999999999</v>
      </c>
      <c r="L462" s="24" t="s">
        <v>834</v>
      </c>
      <c r="M462" s="24" t="s">
        <v>615</v>
      </c>
      <c r="N462" s="7"/>
      <c r="U462" s="4">
        <v>2880</v>
      </c>
      <c r="AD462" s="7"/>
      <c r="AE462" s="7"/>
      <c r="AF462" s="7"/>
      <c r="AG462" s="7"/>
      <c r="AH462" s="7"/>
      <c r="AI462" s="7"/>
      <c r="AJ462" s="7"/>
      <c r="AK462" s="7"/>
      <c r="BZ462" s="4"/>
      <c r="CA462" t="s">
        <v>856</v>
      </c>
      <c r="CC462" s="7" t="s">
        <v>615</v>
      </c>
      <c r="CD462" s="7">
        <v>1</v>
      </c>
      <c r="CF462" s="7"/>
      <c r="CH462" s="7"/>
      <c r="CJ462" s="7"/>
      <c r="CK462" s="7">
        <f t="shared" si="7"/>
        <v>62</v>
      </c>
    </row>
    <row r="463" spans="1:90" hidden="1" x14ac:dyDescent="0.3">
      <c r="A463" s="43">
        <v>65</v>
      </c>
      <c r="B463" s="56" t="s">
        <v>1025</v>
      </c>
      <c r="D463" s="23" t="s">
        <v>831</v>
      </c>
      <c r="E463" s="23" t="s">
        <v>796</v>
      </c>
      <c r="G463" s="23" t="s">
        <v>1581</v>
      </c>
      <c r="H463" s="57" t="s">
        <v>831</v>
      </c>
      <c r="I463" s="57"/>
      <c r="J463" s="23" t="s">
        <v>9</v>
      </c>
      <c r="K463" s="47">
        <v>4.6500000000000004</v>
      </c>
      <c r="L463" s="24" t="s">
        <v>834</v>
      </c>
      <c r="M463" s="24" t="s">
        <v>624</v>
      </c>
      <c r="X463" s="4">
        <v>45570.000000000007</v>
      </c>
      <c r="Y463" s="4">
        <v>3208.5</v>
      </c>
      <c r="AM463" s="4">
        <v>860250</v>
      </c>
      <c r="BZ463" s="4"/>
      <c r="CA463" t="s">
        <v>992</v>
      </c>
      <c r="CC463" s="7" t="s">
        <v>624</v>
      </c>
      <c r="CD463" s="7">
        <v>0.78387932648546632</v>
      </c>
      <c r="CF463" s="7"/>
      <c r="CH463" s="7"/>
      <c r="CJ463" s="7"/>
      <c r="CK463" s="7">
        <f t="shared" si="7"/>
        <v>60</v>
      </c>
    </row>
    <row r="464" spans="1:90" hidden="1" x14ac:dyDescent="0.3">
      <c r="A464" s="43">
        <v>64</v>
      </c>
      <c r="B464" s="23" t="s">
        <v>1025</v>
      </c>
      <c r="C464" s="54"/>
      <c r="D464" s="54" t="s">
        <v>831</v>
      </c>
      <c r="E464" s="23" t="s">
        <v>674</v>
      </c>
      <c r="F464" s="54"/>
      <c r="G464" s="23" t="s">
        <v>1582</v>
      </c>
      <c r="J464" s="54" t="s">
        <v>9</v>
      </c>
      <c r="K464" s="55">
        <v>6</v>
      </c>
      <c r="L464" s="24" t="s">
        <v>834</v>
      </c>
      <c r="M464" s="24" t="s">
        <v>615</v>
      </c>
      <c r="N464" s="7"/>
      <c r="U464" s="4">
        <v>28200</v>
      </c>
      <c r="AD464" s="7"/>
      <c r="AE464" s="7"/>
      <c r="AF464" s="7"/>
      <c r="AG464" s="7"/>
      <c r="AH464" s="7"/>
      <c r="AI464" s="7"/>
      <c r="AJ464" s="7"/>
      <c r="AK464" s="7"/>
      <c r="BZ464" s="4"/>
      <c r="CA464" t="s">
        <v>856</v>
      </c>
      <c r="CC464" s="7" t="s">
        <v>615</v>
      </c>
      <c r="CD464" s="7">
        <v>1</v>
      </c>
      <c r="CF464" s="7"/>
      <c r="CH464" s="7"/>
      <c r="CJ464" s="7"/>
      <c r="CK464" s="7">
        <f t="shared" si="7"/>
        <v>62</v>
      </c>
    </row>
    <row r="465" spans="1:90" hidden="1" x14ac:dyDescent="0.3">
      <c r="A465" s="43">
        <v>64</v>
      </c>
      <c r="B465" s="23" t="s">
        <v>888</v>
      </c>
      <c r="C465" s="54"/>
      <c r="D465" s="54" t="s">
        <v>831</v>
      </c>
      <c r="E465" s="23" t="s">
        <v>605</v>
      </c>
      <c r="F465" s="54"/>
      <c r="G465" s="23" t="s">
        <v>1583</v>
      </c>
      <c r="H465" s="23" t="s">
        <v>838</v>
      </c>
      <c r="J465" s="54" t="s">
        <v>9</v>
      </c>
      <c r="K465" s="55">
        <v>90.9</v>
      </c>
      <c r="L465" s="24" t="s">
        <v>834</v>
      </c>
      <c r="M465" s="24" t="s">
        <v>615</v>
      </c>
      <c r="N465" s="7"/>
      <c r="U465" s="4">
        <v>361586</v>
      </c>
      <c r="V465" s="4">
        <v>9.5187500000000007</v>
      </c>
      <c r="AD465" s="7"/>
      <c r="AE465" s="7"/>
      <c r="AF465" s="7"/>
      <c r="AG465" s="7"/>
      <c r="AH465" s="7"/>
      <c r="AI465" s="7"/>
      <c r="AJ465" s="7"/>
      <c r="AK465" s="7"/>
      <c r="BZ465" s="4"/>
      <c r="CA465" t="s">
        <v>902</v>
      </c>
      <c r="CC465" s="7" t="s">
        <v>615</v>
      </c>
      <c r="CD465" s="7">
        <v>0.85995850117680417</v>
      </c>
      <c r="CF465" s="7"/>
      <c r="CH465" s="7"/>
      <c r="CJ465" s="7"/>
      <c r="CK465" s="7">
        <f t="shared" si="7"/>
        <v>61</v>
      </c>
    </row>
    <row r="466" spans="1:90" hidden="1" x14ac:dyDescent="0.3">
      <c r="A466" s="43">
        <v>64</v>
      </c>
      <c r="B466" s="23" t="s">
        <v>1572</v>
      </c>
      <c r="C466" s="54"/>
      <c r="D466" s="54" t="s">
        <v>831</v>
      </c>
      <c r="E466" s="23" t="s">
        <v>668</v>
      </c>
      <c r="F466" s="54"/>
      <c r="G466" s="23" t="s">
        <v>1584</v>
      </c>
      <c r="J466" s="54" t="s">
        <v>9</v>
      </c>
      <c r="K466" s="55">
        <v>1</v>
      </c>
      <c r="L466" s="24" t="s">
        <v>834</v>
      </c>
      <c r="M466" s="24" t="s">
        <v>639</v>
      </c>
      <c r="N466" s="7"/>
      <c r="U466" s="4">
        <v>10000</v>
      </c>
      <c r="W466" s="4">
        <v>30</v>
      </c>
      <c r="AB466" s="4">
        <v>8000</v>
      </c>
      <c r="AC466" s="4">
        <v>40000</v>
      </c>
      <c r="AD466" s="7"/>
      <c r="AE466" s="7"/>
      <c r="AF466" s="7"/>
      <c r="AG466" s="7"/>
      <c r="AH466" s="7"/>
      <c r="AI466" s="7"/>
      <c r="AJ466" s="7"/>
      <c r="AK466" s="7"/>
      <c r="BZ466" s="4"/>
      <c r="CA466" t="s">
        <v>966</v>
      </c>
      <c r="CC466" s="7" t="s">
        <v>639</v>
      </c>
      <c r="CD466" s="7">
        <v>0.46584115808980309</v>
      </c>
      <c r="CE466" s="7" t="s">
        <v>615</v>
      </c>
      <c r="CF466" s="7">
        <v>0.33930108318924412</v>
      </c>
      <c r="CH466" s="7"/>
      <c r="CJ466" s="7"/>
      <c r="CK466" s="7">
        <f t="shared" si="7"/>
        <v>59</v>
      </c>
    </row>
    <row r="467" spans="1:90" hidden="1" x14ac:dyDescent="0.3">
      <c r="A467" s="43" t="s">
        <v>932</v>
      </c>
      <c r="B467" s="23" t="s">
        <v>1036</v>
      </c>
      <c r="C467" s="54"/>
      <c r="D467" s="54" t="s">
        <v>831</v>
      </c>
      <c r="E467" s="23" t="s">
        <v>659</v>
      </c>
      <c r="F467" s="54"/>
      <c r="G467" s="23" t="s">
        <v>1585</v>
      </c>
      <c r="H467" s="23" t="s">
        <v>880</v>
      </c>
      <c r="J467" s="54" t="s">
        <v>9</v>
      </c>
      <c r="K467" s="55">
        <v>16.850000000000001</v>
      </c>
      <c r="L467" s="24" t="s">
        <v>834</v>
      </c>
      <c r="M467" s="24" t="s">
        <v>639</v>
      </c>
      <c r="N467" s="7"/>
      <c r="U467" s="4">
        <v>149030</v>
      </c>
      <c r="V467" s="4">
        <v>22.9605</v>
      </c>
      <c r="W467" s="4">
        <v>1742.7650000000001</v>
      </c>
      <c r="AB467" s="4">
        <v>135425</v>
      </c>
      <c r="AC467" s="4">
        <v>600340</v>
      </c>
      <c r="AD467" s="7"/>
      <c r="AE467" s="7"/>
      <c r="AF467" s="7"/>
      <c r="AG467" s="7"/>
      <c r="AH467" s="7"/>
      <c r="AI467" s="7"/>
      <c r="AJ467" s="7"/>
      <c r="AK467" s="7"/>
      <c r="BZ467" s="4">
        <v>792000</v>
      </c>
      <c r="CA467" t="s">
        <v>1040</v>
      </c>
      <c r="CC467" s="7" t="s">
        <v>639</v>
      </c>
      <c r="CD467" s="7">
        <v>0.28695512678743079</v>
      </c>
      <c r="CE467" s="7" t="s">
        <v>621</v>
      </c>
      <c r="CF467" s="7">
        <v>0.24319531365471139</v>
      </c>
      <c r="CG467" s="7" t="s">
        <v>615</v>
      </c>
      <c r="CH467" s="7">
        <v>0.20753807757660411</v>
      </c>
      <c r="CJ467" s="7"/>
      <c r="CK467" s="7">
        <f t="shared" si="7"/>
        <v>58</v>
      </c>
    </row>
    <row r="468" spans="1:90" x14ac:dyDescent="0.3">
      <c r="A468" s="43">
        <v>65</v>
      </c>
      <c r="B468" s="56" t="s">
        <v>860</v>
      </c>
      <c r="D468" s="23" t="s">
        <v>831</v>
      </c>
      <c r="E468" s="23" t="s">
        <v>798</v>
      </c>
      <c r="G468" s="23" t="s">
        <v>1586</v>
      </c>
      <c r="H468" s="57"/>
      <c r="J468" s="23" t="s">
        <v>9</v>
      </c>
      <c r="K468" s="47">
        <v>0.390235</v>
      </c>
      <c r="L468" s="24" t="s">
        <v>834</v>
      </c>
      <c r="M468" s="24" t="s">
        <v>624</v>
      </c>
      <c r="X468" s="4">
        <v>5268.1725000000006</v>
      </c>
      <c r="BZ468" s="4"/>
      <c r="CA468" t="s">
        <v>871</v>
      </c>
      <c r="CC468" s="7" t="s">
        <v>624</v>
      </c>
      <c r="CD468" s="7">
        <v>1</v>
      </c>
      <c r="CF468" s="7"/>
      <c r="CH468" s="7"/>
      <c r="CJ468" s="7"/>
      <c r="CK468" s="7">
        <f t="shared" si="7"/>
        <v>62</v>
      </c>
    </row>
    <row r="469" spans="1:90" hidden="1" x14ac:dyDescent="0.3">
      <c r="A469" s="43" t="s">
        <v>932</v>
      </c>
      <c r="B469" s="23" t="s">
        <v>895</v>
      </c>
      <c r="C469" s="54"/>
      <c r="D469" s="54" t="s">
        <v>831</v>
      </c>
      <c r="E469" s="23" t="s">
        <v>605</v>
      </c>
      <c r="F469" s="54"/>
      <c r="G469" s="23" t="s">
        <v>1587</v>
      </c>
      <c r="H469" s="23" t="s">
        <v>1286</v>
      </c>
      <c r="J469" s="54" t="s">
        <v>9</v>
      </c>
      <c r="K469" s="55">
        <v>1453.7</v>
      </c>
      <c r="L469" s="24" t="s">
        <v>834</v>
      </c>
      <c r="M469" s="24" t="s">
        <v>615</v>
      </c>
      <c r="N469" s="7"/>
      <c r="U469" s="4">
        <v>5134850</v>
      </c>
      <c r="V469" s="4">
        <v>77.003</v>
      </c>
      <c r="W469" s="4">
        <v>2266.91</v>
      </c>
      <c r="AD469" s="7"/>
      <c r="AE469" s="7"/>
      <c r="AF469" s="7"/>
      <c r="AG469" s="7"/>
      <c r="AH469" s="7"/>
      <c r="AI469" s="7"/>
      <c r="AJ469" s="7"/>
      <c r="AK469" s="7"/>
      <c r="BZ469" s="4">
        <v>14600000</v>
      </c>
      <c r="CA469" t="s">
        <v>1069</v>
      </c>
      <c r="CC469" s="7" t="s">
        <v>615</v>
      </c>
      <c r="CD469" s="7">
        <v>0.87950379057037287</v>
      </c>
      <c r="CF469" s="7"/>
      <c r="CH469" s="7"/>
      <c r="CJ469" s="7"/>
      <c r="CK469" s="7">
        <f t="shared" si="7"/>
        <v>60</v>
      </c>
      <c r="CL469" t="s">
        <v>1587</v>
      </c>
    </row>
    <row r="470" spans="1:90" hidden="1" x14ac:dyDescent="0.3">
      <c r="A470" s="43">
        <v>64</v>
      </c>
      <c r="B470" s="23" t="s">
        <v>1025</v>
      </c>
      <c r="C470" s="54"/>
      <c r="D470" s="54" t="s">
        <v>831</v>
      </c>
      <c r="E470" s="23" t="s">
        <v>653</v>
      </c>
      <c r="F470" s="54"/>
      <c r="G470" s="23" t="s">
        <v>1588</v>
      </c>
      <c r="J470" s="54" t="s">
        <v>9</v>
      </c>
      <c r="K470" s="55">
        <v>1.5</v>
      </c>
      <c r="L470" s="24" t="s">
        <v>834</v>
      </c>
      <c r="M470" s="24" t="s">
        <v>615</v>
      </c>
      <c r="N470" s="7"/>
      <c r="U470" s="4">
        <v>18000</v>
      </c>
      <c r="AD470" s="7"/>
      <c r="AE470" s="7"/>
      <c r="AF470" s="7"/>
      <c r="AG470" s="7"/>
      <c r="AH470" s="7"/>
      <c r="AI470" s="7"/>
      <c r="AJ470" s="7"/>
      <c r="AK470" s="7"/>
      <c r="BZ470" s="4"/>
      <c r="CA470" t="s">
        <v>856</v>
      </c>
      <c r="CC470" s="7" t="s">
        <v>615</v>
      </c>
      <c r="CD470" s="7">
        <v>1</v>
      </c>
      <c r="CF470" s="7"/>
      <c r="CH470" s="7"/>
      <c r="CJ470" s="7"/>
      <c r="CK470" s="7">
        <f t="shared" si="7"/>
        <v>62</v>
      </c>
    </row>
    <row r="471" spans="1:90" hidden="1" x14ac:dyDescent="0.3">
      <c r="A471" s="43">
        <v>64</v>
      </c>
      <c r="B471" s="23" t="s">
        <v>1028</v>
      </c>
      <c r="C471" s="54"/>
      <c r="D471" s="54" t="s">
        <v>831</v>
      </c>
      <c r="E471" s="23" t="s">
        <v>620</v>
      </c>
      <c r="F471" s="54"/>
      <c r="G471" s="23" t="s">
        <v>1589</v>
      </c>
      <c r="H471" s="23" t="s">
        <v>1258</v>
      </c>
      <c r="J471" s="54" t="s">
        <v>9</v>
      </c>
      <c r="K471" s="55">
        <v>726.28899999999999</v>
      </c>
      <c r="L471" s="24" t="s">
        <v>834</v>
      </c>
      <c r="M471" s="24" t="s">
        <v>615</v>
      </c>
      <c r="N471" s="7"/>
      <c r="U471" s="4">
        <v>5026868</v>
      </c>
      <c r="V471" s="4">
        <v>109.44670000000001</v>
      </c>
      <c r="W471" s="4">
        <v>2033.5226</v>
      </c>
      <c r="AD471" s="7"/>
      <c r="AE471" s="7"/>
      <c r="AF471" s="7"/>
      <c r="AG471" s="7"/>
      <c r="AH471" s="7"/>
      <c r="AI471" s="7"/>
      <c r="AJ471" s="7"/>
      <c r="AK471" s="7"/>
      <c r="BZ471" s="4"/>
      <c r="CA471" t="s">
        <v>859</v>
      </c>
      <c r="CC471" s="7" t="s">
        <v>615</v>
      </c>
      <c r="CD471" s="7">
        <v>0.85090428608633417</v>
      </c>
      <c r="CF471" s="7"/>
      <c r="CH471" s="7"/>
      <c r="CJ471" s="7"/>
      <c r="CK471" s="7">
        <f t="shared" si="7"/>
        <v>60</v>
      </c>
      <c r="CL471" t="s">
        <v>1589</v>
      </c>
    </row>
    <row r="472" spans="1:90" x14ac:dyDescent="0.3">
      <c r="A472" s="43">
        <v>64</v>
      </c>
      <c r="B472" s="23" t="s">
        <v>860</v>
      </c>
      <c r="C472" s="54"/>
      <c r="D472" s="54" t="s">
        <v>831</v>
      </c>
      <c r="E472" s="23" t="s">
        <v>650</v>
      </c>
      <c r="F472" s="54"/>
      <c r="G472" s="23" t="s">
        <v>1590</v>
      </c>
      <c r="J472" s="54" t="s">
        <v>9</v>
      </c>
      <c r="K472" s="55">
        <v>0.3</v>
      </c>
      <c r="L472" s="24" t="s">
        <v>834</v>
      </c>
      <c r="M472" s="24" t="s">
        <v>615</v>
      </c>
      <c r="N472" s="7"/>
      <c r="U472" s="4">
        <v>3600</v>
      </c>
      <c r="AD472" s="7"/>
      <c r="AE472" s="7"/>
      <c r="AF472" s="7"/>
      <c r="AG472" s="7"/>
      <c r="AH472" s="7"/>
      <c r="AI472" s="7"/>
      <c r="AJ472" s="7"/>
      <c r="AK472" s="7"/>
      <c r="BZ472" s="4"/>
      <c r="CA472" t="s">
        <v>856</v>
      </c>
      <c r="CC472" s="7" t="s">
        <v>615</v>
      </c>
      <c r="CD472" s="7">
        <v>1</v>
      </c>
      <c r="CF472" s="7"/>
      <c r="CH472" s="7"/>
      <c r="CJ472" s="7"/>
      <c r="CK472" s="7">
        <f t="shared" si="7"/>
        <v>62</v>
      </c>
    </row>
    <row r="473" spans="1:90" hidden="1" x14ac:dyDescent="0.3">
      <c r="A473" s="43">
        <v>58</v>
      </c>
      <c r="B473" s="23" t="s">
        <v>848</v>
      </c>
      <c r="C473" s="54"/>
      <c r="D473" s="23" t="s">
        <v>831</v>
      </c>
      <c r="E473" s="23" t="s">
        <v>605</v>
      </c>
      <c r="G473" s="23" t="s">
        <v>1591</v>
      </c>
      <c r="I473" s="54"/>
      <c r="J473" s="54" t="s">
        <v>9</v>
      </c>
      <c r="K473" s="47">
        <v>16.5</v>
      </c>
      <c r="L473" s="24" t="s">
        <v>834</v>
      </c>
      <c r="M473" s="24" t="s">
        <v>633</v>
      </c>
      <c r="N473" s="7"/>
      <c r="AA473" s="107">
        <v>8406.9391516211672</v>
      </c>
      <c r="AD473" s="4">
        <v>11.849810222182629</v>
      </c>
      <c r="AH473" s="7"/>
      <c r="AI473" s="7"/>
      <c r="BY473" s="7"/>
      <c r="BZ473" s="4"/>
      <c r="CA473" t="s">
        <v>846</v>
      </c>
      <c r="CC473" s="7" t="s">
        <v>633</v>
      </c>
      <c r="CD473" s="7">
        <v>0.85055534677407441</v>
      </c>
      <c r="CF473" s="7"/>
      <c r="CH473" s="7"/>
      <c r="CJ473" s="7"/>
      <c r="CK473" s="7">
        <f t="shared" si="7"/>
        <v>61</v>
      </c>
    </row>
    <row r="474" spans="1:90" hidden="1" x14ac:dyDescent="0.3">
      <c r="A474" s="43">
        <v>58</v>
      </c>
      <c r="B474" s="23" t="s">
        <v>913</v>
      </c>
      <c r="C474" s="54"/>
      <c r="D474" s="23" t="s">
        <v>831</v>
      </c>
      <c r="E474" s="23" t="s">
        <v>605</v>
      </c>
      <c r="G474" s="23" t="s">
        <v>1592</v>
      </c>
      <c r="H474" s="23" t="s">
        <v>838</v>
      </c>
      <c r="I474" s="54"/>
      <c r="J474" s="54" t="s">
        <v>9</v>
      </c>
      <c r="K474" s="47">
        <v>296.93490623999998</v>
      </c>
      <c r="L474" s="24" t="s">
        <v>834</v>
      </c>
      <c r="M474" s="24" t="s">
        <v>633</v>
      </c>
      <c r="N474" s="7"/>
      <c r="AA474" s="107">
        <v>177583.81122719991</v>
      </c>
      <c r="AD474" s="4">
        <v>240.2261192777365</v>
      </c>
      <c r="AH474" s="7"/>
      <c r="AI474" s="7"/>
      <c r="BY474" s="7"/>
      <c r="BZ474" s="4"/>
      <c r="CA474" t="s">
        <v>846</v>
      </c>
      <c r="CC474" s="7" t="s">
        <v>633</v>
      </c>
      <c r="CD474" s="7">
        <v>0.85570671951627719</v>
      </c>
      <c r="CF474" s="7"/>
      <c r="CH474" s="7"/>
      <c r="CJ474" s="7"/>
      <c r="CK474" s="7">
        <f t="shared" si="7"/>
        <v>61</v>
      </c>
    </row>
    <row r="475" spans="1:90" hidden="1" x14ac:dyDescent="0.3">
      <c r="A475" s="43">
        <v>58</v>
      </c>
      <c r="B475" s="23" t="s">
        <v>1058</v>
      </c>
      <c r="D475" s="54" t="s">
        <v>831</v>
      </c>
      <c r="E475" s="23" t="s">
        <v>605</v>
      </c>
      <c r="G475" s="23" t="s">
        <v>1593</v>
      </c>
      <c r="H475" s="23" t="s">
        <v>838</v>
      </c>
      <c r="J475" s="54" t="s">
        <v>9</v>
      </c>
      <c r="K475" s="47">
        <v>250</v>
      </c>
      <c r="L475" s="24" t="s">
        <v>834</v>
      </c>
      <c r="M475" s="24" t="s">
        <v>633</v>
      </c>
      <c r="AA475" s="107">
        <v>200000</v>
      </c>
      <c r="AD475" s="4">
        <v>2.5</v>
      </c>
      <c r="BZ475" s="4"/>
      <c r="CA475" t="s">
        <v>1187</v>
      </c>
      <c r="CC475" s="7" t="s">
        <v>633</v>
      </c>
      <c r="CD475" s="7">
        <v>0.99844425595433473</v>
      </c>
      <c r="CF475" s="7"/>
      <c r="CH475" s="7"/>
      <c r="CJ475" s="7"/>
      <c r="CK475" s="7">
        <f t="shared" si="7"/>
        <v>61</v>
      </c>
    </row>
    <row r="476" spans="1:90" x14ac:dyDescent="0.3">
      <c r="A476" s="43">
        <v>64</v>
      </c>
      <c r="B476" s="23" t="s">
        <v>860</v>
      </c>
      <c r="C476" s="54"/>
      <c r="D476" s="54" t="s">
        <v>831</v>
      </c>
      <c r="E476" s="23" t="s">
        <v>659</v>
      </c>
      <c r="F476" s="54"/>
      <c r="G476" s="23" t="s">
        <v>1594</v>
      </c>
      <c r="J476" s="54" t="s">
        <v>9</v>
      </c>
      <c r="K476" s="55">
        <v>2.012</v>
      </c>
      <c r="L476" s="24" t="s">
        <v>834</v>
      </c>
      <c r="M476" s="24" t="s">
        <v>615</v>
      </c>
      <c r="N476" s="7"/>
      <c r="U476" s="4">
        <v>20764.400000000001</v>
      </c>
      <c r="V476" s="4">
        <v>0.40239999999999998</v>
      </c>
      <c r="Y476" s="4">
        <v>1022.18</v>
      </c>
      <c r="AD476" s="7"/>
      <c r="AE476" s="7"/>
      <c r="AF476" s="7"/>
      <c r="AG476" s="7"/>
      <c r="AH476" s="7"/>
      <c r="AI476" s="7"/>
      <c r="AJ476" s="7"/>
      <c r="AK476" s="7"/>
      <c r="BZ476" s="4"/>
      <c r="CA476" t="s">
        <v>1595</v>
      </c>
      <c r="CC476" s="7" t="s">
        <v>615</v>
      </c>
      <c r="CD476" s="7">
        <v>0.72589731890904285</v>
      </c>
      <c r="CF476" s="7"/>
      <c r="CH476" s="7"/>
      <c r="CJ476" s="7"/>
      <c r="CK476" s="7">
        <f t="shared" si="7"/>
        <v>60</v>
      </c>
    </row>
    <row r="477" spans="1:90" hidden="1" x14ac:dyDescent="0.3">
      <c r="A477" s="43" t="s">
        <v>928</v>
      </c>
      <c r="B477" s="42" t="s">
        <v>1139</v>
      </c>
      <c r="D477" s="23" t="s">
        <v>831</v>
      </c>
      <c r="E477" s="23" t="s">
        <v>617</v>
      </c>
      <c r="G477" s="42" t="s">
        <v>1596</v>
      </c>
      <c r="H477" s="23" t="s">
        <v>880</v>
      </c>
      <c r="J477" s="23" t="s">
        <v>9</v>
      </c>
      <c r="K477" s="58">
        <v>10</v>
      </c>
      <c r="L477" s="24" t="s">
        <v>834</v>
      </c>
      <c r="M477" s="24" t="s">
        <v>681</v>
      </c>
      <c r="U477" s="59"/>
      <c r="V477" s="59"/>
      <c r="W477" s="59"/>
      <c r="AB477" s="59"/>
      <c r="AC477" s="59"/>
      <c r="AP477" s="59"/>
      <c r="AQ477" s="59">
        <v>150</v>
      </c>
      <c r="BZ477" s="4">
        <v>148500</v>
      </c>
      <c r="CA477" t="s">
        <v>1597</v>
      </c>
      <c r="CC477" s="7" t="s">
        <v>681</v>
      </c>
      <c r="CD477" s="7">
        <v>1</v>
      </c>
      <c r="CF477" s="7"/>
      <c r="CH477" s="7"/>
      <c r="CJ477" s="7"/>
      <c r="CK477" s="7">
        <f t="shared" si="7"/>
        <v>62</v>
      </c>
    </row>
    <row r="478" spans="1:90" x14ac:dyDescent="0.3">
      <c r="A478" s="43" t="s">
        <v>932</v>
      </c>
      <c r="B478" s="23" t="s">
        <v>860</v>
      </c>
      <c r="C478" s="54"/>
      <c r="D478" s="54" t="s">
        <v>831</v>
      </c>
      <c r="E478" s="23" t="s">
        <v>659</v>
      </c>
      <c r="F478" s="54"/>
      <c r="G478" s="23" t="s">
        <v>1598</v>
      </c>
      <c r="J478" s="54" t="s">
        <v>9</v>
      </c>
      <c r="K478" s="55">
        <v>11</v>
      </c>
      <c r="L478" s="24" t="s">
        <v>834</v>
      </c>
      <c r="M478" s="24" t="s">
        <v>639</v>
      </c>
      <c r="N478" s="7"/>
      <c r="U478" s="4">
        <v>44703</v>
      </c>
      <c r="V478" s="4">
        <v>10.971500000000001</v>
      </c>
      <c r="W478" s="4">
        <v>899.46710000000007</v>
      </c>
      <c r="AB478" s="4">
        <v>315302.99999999988</v>
      </c>
      <c r="AC478" s="4">
        <v>762655</v>
      </c>
      <c r="AD478" s="7"/>
      <c r="AE478" s="7"/>
      <c r="AF478" s="7"/>
      <c r="AG478" s="7"/>
      <c r="AH478" s="7"/>
      <c r="AI478" s="7"/>
      <c r="AJ478" s="7"/>
      <c r="AK478" s="7"/>
      <c r="BZ478" s="4">
        <v>759000</v>
      </c>
      <c r="CA478" t="s">
        <v>1040</v>
      </c>
      <c r="CC478" s="7" t="s">
        <v>639</v>
      </c>
      <c r="CD478" s="7">
        <v>0.45737042491232699</v>
      </c>
      <c r="CF478" s="7"/>
      <c r="CH478" s="7"/>
      <c r="CJ478" s="7"/>
      <c r="CK478" s="7">
        <f t="shared" si="7"/>
        <v>58</v>
      </c>
    </row>
    <row r="479" spans="1:90" hidden="1" x14ac:dyDescent="0.3">
      <c r="A479" s="43" t="s">
        <v>932</v>
      </c>
      <c r="B479" s="23" t="s">
        <v>913</v>
      </c>
      <c r="C479" s="54"/>
      <c r="D479" s="54" t="s">
        <v>831</v>
      </c>
      <c r="E479" s="23" t="s">
        <v>650</v>
      </c>
      <c r="F479" s="54"/>
      <c r="G479" s="23" t="s">
        <v>1599</v>
      </c>
      <c r="H479" s="23" t="s">
        <v>930</v>
      </c>
      <c r="J479" s="54" t="s">
        <v>9</v>
      </c>
      <c r="K479" s="55">
        <v>0.49932288000000002</v>
      </c>
      <c r="L479" s="24" t="s">
        <v>834</v>
      </c>
      <c r="M479" s="24" t="s">
        <v>615</v>
      </c>
      <c r="N479" s="7"/>
      <c r="U479" s="4">
        <v>29160.456192000001</v>
      </c>
      <c r="W479" s="4">
        <v>5.1352320000000002</v>
      </c>
      <c r="AD479" s="7"/>
      <c r="AE479" s="7"/>
      <c r="AF479" s="7"/>
      <c r="AG479" s="7"/>
      <c r="AH479" s="7"/>
      <c r="AI479" s="7"/>
      <c r="AJ479" s="7"/>
      <c r="AK479" s="7"/>
      <c r="BZ479" s="4">
        <v>750000</v>
      </c>
      <c r="CA479" t="s">
        <v>1319</v>
      </c>
      <c r="CC479" s="7" t="s">
        <v>615</v>
      </c>
      <c r="CD479" s="7">
        <v>0.98265952037485182</v>
      </c>
      <c r="CF479" s="7"/>
      <c r="CH479" s="7"/>
      <c r="CJ479" s="7"/>
      <c r="CK479" s="7">
        <f t="shared" si="7"/>
        <v>61</v>
      </c>
    </row>
    <row r="480" spans="1:90" hidden="1" x14ac:dyDescent="0.3">
      <c r="A480" s="43">
        <v>64</v>
      </c>
      <c r="B480" s="23" t="s">
        <v>913</v>
      </c>
      <c r="C480" s="54"/>
      <c r="D480" s="54" t="s">
        <v>831</v>
      </c>
      <c r="E480" s="23" t="s">
        <v>605</v>
      </c>
      <c r="F480" s="54"/>
      <c r="G480" s="23" t="s">
        <v>1600</v>
      </c>
      <c r="J480" s="54" t="s">
        <v>9</v>
      </c>
      <c r="K480" s="55">
        <v>16</v>
      </c>
      <c r="L480" s="24" t="s">
        <v>834</v>
      </c>
      <c r="M480" s="24" t="s">
        <v>615</v>
      </c>
      <c r="N480" s="7"/>
      <c r="U480" s="4">
        <v>24000</v>
      </c>
      <c r="AD480" s="7"/>
      <c r="AE480" s="7"/>
      <c r="AF480" s="7"/>
      <c r="AG480" s="7"/>
      <c r="AH480" s="7"/>
      <c r="AI480" s="7"/>
      <c r="AJ480" s="7"/>
      <c r="AK480" s="7"/>
      <c r="BZ480" s="4"/>
      <c r="CA480" t="s">
        <v>856</v>
      </c>
      <c r="CC480" s="7" t="s">
        <v>615</v>
      </c>
      <c r="CD480" s="7">
        <v>1</v>
      </c>
      <c r="CF480" s="7"/>
      <c r="CH480" s="7"/>
      <c r="CJ480" s="7"/>
      <c r="CK480" s="7">
        <f t="shared" si="7"/>
        <v>62</v>
      </c>
    </row>
    <row r="481" spans="1:90" hidden="1" x14ac:dyDescent="0.3">
      <c r="A481" s="43">
        <v>64</v>
      </c>
      <c r="B481" s="23" t="s">
        <v>913</v>
      </c>
      <c r="C481" s="54"/>
      <c r="D481" s="54" t="s">
        <v>831</v>
      </c>
      <c r="E481" s="23" t="s">
        <v>605</v>
      </c>
      <c r="F481" s="54"/>
      <c r="G481" s="23" t="s">
        <v>1601</v>
      </c>
      <c r="H481" s="23" t="s">
        <v>1602</v>
      </c>
      <c r="J481" s="54" t="s">
        <v>9</v>
      </c>
      <c r="K481" s="55">
        <v>5.0460000000000003</v>
      </c>
      <c r="L481" s="24" t="s">
        <v>834</v>
      </c>
      <c r="M481" s="24" t="s">
        <v>615</v>
      </c>
      <c r="N481" s="7"/>
      <c r="U481" s="4">
        <v>22625.7</v>
      </c>
      <c r="AD481" s="7"/>
      <c r="AE481" s="7"/>
      <c r="AF481" s="7"/>
      <c r="AG481" s="7"/>
      <c r="AH481" s="7"/>
      <c r="AI481" s="7"/>
      <c r="AJ481" s="7"/>
      <c r="AK481" s="7"/>
      <c r="BZ481" s="4"/>
      <c r="CA481" t="s">
        <v>856</v>
      </c>
      <c r="CC481" s="7" t="s">
        <v>615</v>
      </c>
      <c r="CD481" s="7">
        <v>1</v>
      </c>
      <c r="CF481" s="7"/>
      <c r="CH481" s="7"/>
      <c r="CJ481" s="7"/>
      <c r="CK481" s="7">
        <f t="shared" si="7"/>
        <v>62</v>
      </c>
    </row>
    <row r="482" spans="1:90" hidden="1" x14ac:dyDescent="0.3">
      <c r="A482" s="43">
        <v>64</v>
      </c>
      <c r="B482" s="23" t="s">
        <v>1025</v>
      </c>
      <c r="C482" s="54"/>
      <c r="D482" s="54" t="s">
        <v>831</v>
      </c>
      <c r="E482" s="23" t="s">
        <v>653</v>
      </c>
      <c r="F482" s="54"/>
      <c r="G482" s="23" t="s">
        <v>1603</v>
      </c>
      <c r="H482" s="23" t="s">
        <v>838</v>
      </c>
      <c r="J482" s="54" t="s">
        <v>9</v>
      </c>
      <c r="K482" s="55">
        <v>2.2959999999999998</v>
      </c>
      <c r="L482" s="24" t="s">
        <v>834</v>
      </c>
      <c r="M482" s="24" t="s">
        <v>618</v>
      </c>
      <c r="N482" s="7"/>
      <c r="U482" s="4">
        <v>17656</v>
      </c>
      <c r="V482" s="4">
        <v>8.5779999999999994</v>
      </c>
      <c r="AD482" s="7"/>
      <c r="AE482" s="7"/>
      <c r="AF482" s="7"/>
      <c r="AG482" s="7"/>
      <c r="AH482" s="7"/>
      <c r="AI482" s="7"/>
      <c r="AJ482" s="7"/>
      <c r="AK482" s="7"/>
      <c r="BZ482" s="4"/>
      <c r="CA482" t="s">
        <v>902</v>
      </c>
      <c r="CC482" s="7" t="s">
        <v>618</v>
      </c>
      <c r="CD482" s="7">
        <v>0.75033807250737083</v>
      </c>
      <c r="CE482" s="7" t="s">
        <v>615</v>
      </c>
      <c r="CF482" s="7">
        <v>0.24966192749262911</v>
      </c>
      <c r="CH482" s="7"/>
      <c r="CJ482" s="7"/>
      <c r="CK482" s="7">
        <f t="shared" si="7"/>
        <v>61</v>
      </c>
    </row>
    <row r="483" spans="1:90" x14ac:dyDescent="0.3">
      <c r="A483" s="43">
        <v>64</v>
      </c>
      <c r="B483" s="23" t="s">
        <v>860</v>
      </c>
      <c r="C483" s="54"/>
      <c r="D483" s="54" t="s">
        <v>831</v>
      </c>
      <c r="E483" s="23" t="s">
        <v>605</v>
      </c>
      <c r="F483" s="54"/>
      <c r="G483" s="23" t="s">
        <v>1604</v>
      </c>
      <c r="J483" s="54" t="s">
        <v>9</v>
      </c>
      <c r="K483" s="55">
        <v>33.078000000000003</v>
      </c>
      <c r="L483" s="24" t="s">
        <v>834</v>
      </c>
      <c r="M483" s="24" t="s">
        <v>615</v>
      </c>
      <c r="N483" s="7"/>
      <c r="U483" s="4">
        <v>257111.9</v>
      </c>
      <c r="V483" s="4">
        <v>8.7423900000000003</v>
      </c>
      <c r="W483" s="4">
        <v>99.583939999999998</v>
      </c>
      <c r="AD483" s="7"/>
      <c r="AE483" s="7"/>
      <c r="AF483" s="7"/>
      <c r="AG483" s="7"/>
      <c r="AH483" s="7"/>
      <c r="AI483" s="7"/>
      <c r="AJ483" s="7"/>
      <c r="AK483" s="7"/>
      <c r="BZ483" s="4"/>
      <c r="CA483" t="s">
        <v>859</v>
      </c>
      <c r="CC483" s="7" t="s">
        <v>615</v>
      </c>
      <c r="CD483" s="7">
        <v>0.80054437597411321</v>
      </c>
      <c r="CF483" s="7"/>
      <c r="CH483" s="7"/>
      <c r="CJ483" s="7"/>
      <c r="CK483" s="7">
        <f t="shared" si="7"/>
        <v>60</v>
      </c>
    </row>
    <row r="484" spans="1:90" hidden="1" x14ac:dyDescent="0.3">
      <c r="A484" s="43">
        <v>64</v>
      </c>
      <c r="B484" s="23" t="s">
        <v>1028</v>
      </c>
      <c r="C484" s="54"/>
      <c r="D484" s="54" t="s">
        <v>831</v>
      </c>
      <c r="E484" s="23" t="s">
        <v>620</v>
      </c>
      <c r="F484" s="54"/>
      <c r="G484" s="23" t="s">
        <v>1605</v>
      </c>
      <c r="J484" s="54" t="s">
        <v>9</v>
      </c>
      <c r="K484" s="55">
        <v>46</v>
      </c>
      <c r="L484" s="24" t="s">
        <v>834</v>
      </c>
      <c r="M484" s="24" t="s">
        <v>615</v>
      </c>
      <c r="N484" s="7"/>
      <c r="U484" s="4">
        <v>156400</v>
      </c>
      <c r="V484" s="4">
        <v>15.64</v>
      </c>
      <c r="W484" s="4">
        <v>46</v>
      </c>
      <c r="AD484" s="7"/>
      <c r="AE484" s="7"/>
      <c r="AF484" s="7"/>
      <c r="AG484" s="7"/>
      <c r="AH484" s="7"/>
      <c r="AI484" s="7"/>
      <c r="AJ484" s="7"/>
      <c r="AK484" s="7"/>
      <c r="BZ484" s="4"/>
      <c r="CA484" t="s">
        <v>859</v>
      </c>
      <c r="CC484" s="7" t="s">
        <v>615</v>
      </c>
      <c r="CD484" s="7">
        <v>0.6067689747845697</v>
      </c>
      <c r="CE484" s="7" t="s">
        <v>618</v>
      </c>
      <c r="CF484" s="7">
        <v>0.37534817521522629</v>
      </c>
      <c r="CH484" s="7"/>
      <c r="CJ484" s="7"/>
      <c r="CK484" s="7">
        <f t="shared" si="7"/>
        <v>60</v>
      </c>
    </row>
    <row r="485" spans="1:90" x14ac:dyDescent="0.3">
      <c r="A485" s="43">
        <v>58</v>
      </c>
      <c r="B485" s="23" t="s">
        <v>860</v>
      </c>
      <c r="D485" s="54" t="s">
        <v>831</v>
      </c>
      <c r="E485" s="23" t="s">
        <v>605</v>
      </c>
      <c r="G485" s="23" t="s">
        <v>1606</v>
      </c>
      <c r="H485" s="23" t="s">
        <v>838</v>
      </c>
      <c r="J485" s="54" t="s">
        <v>9</v>
      </c>
      <c r="K485" s="47">
        <v>40.299999999999997</v>
      </c>
      <c r="L485" s="24" t="s">
        <v>834</v>
      </c>
      <c r="M485" s="24" t="s">
        <v>633</v>
      </c>
      <c r="AA485" s="107">
        <v>12000</v>
      </c>
      <c r="AD485" s="4">
        <v>2.4180000000000001</v>
      </c>
      <c r="BZ485" s="4"/>
      <c r="CA485" t="s">
        <v>1187</v>
      </c>
      <c r="CC485" s="7" t="s">
        <v>633</v>
      </c>
      <c r="CD485" s="7">
        <v>0.97549776830400114</v>
      </c>
      <c r="CF485" s="7"/>
      <c r="CH485" s="7"/>
      <c r="CJ485" s="7"/>
      <c r="CK485" s="7">
        <f t="shared" si="7"/>
        <v>61</v>
      </c>
    </row>
    <row r="486" spans="1:90" hidden="1" x14ac:dyDescent="0.3">
      <c r="A486" s="43" t="s">
        <v>1607</v>
      </c>
      <c r="B486" s="56" t="s">
        <v>1025</v>
      </c>
      <c r="D486" s="23" t="s">
        <v>831</v>
      </c>
      <c r="E486" s="23" t="s">
        <v>798</v>
      </c>
      <c r="G486" s="23" t="s">
        <v>1608</v>
      </c>
      <c r="H486" s="57"/>
      <c r="J486" s="23" t="s">
        <v>9</v>
      </c>
      <c r="K486" s="47">
        <v>0.60099999999999998</v>
      </c>
      <c r="L486" s="24" t="s">
        <v>834</v>
      </c>
      <c r="M486" s="24" t="s">
        <v>624</v>
      </c>
      <c r="U486" s="4">
        <v>2790</v>
      </c>
      <c r="X486" s="4">
        <v>8420</v>
      </c>
      <c r="BZ486" s="4"/>
      <c r="CA486" t="s">
        <v>1609</v>
      </c>
      <c r="CC486" s="7" t="s">
        <v>624</v>
      </c>
      <c r="CD486" s="7">
        <v>0.87052378466783509</v>
      </c>
      <c r="CF486" s="7"/>
      <c r="CH486" s="7"/>
      <c r="CJ486" s="7"/>
      <c r="CK486" s="7">
        <f t="shared" si="7"/>
        <v>61</v>
      </c>
    </row>
    <row r="487" spans="1:90" hidden="1" x14ac:dyDescent="0.3">
      <c r="A487" s="43">
        <v>65</v>
      </c>
      <c r="B487" s="56" t="s">
        <v>848</v>
      </c>
      <c r="D487" s="23" t="s">
        <v>831</v>
      </c>
      <c r="E487" s="23" t="s">
        <v>796</v>
      </c>
      <c r="G487" s="23" t="s">
        <v>1610</v>
      </c>
      <c r="H487" s="57" t="s">
        <v>831</v>
      </c>
      <c r="I487" s="57"/>
      <c r="J487" s="23" t="s">
        <v>9</v>
      </c>
      <c r="K487" s="47">
        <v>21</v>
      </c>
      <c r="L487" s="24" t="s">
        <v>834</v>
      </c>
      <c r="M487" s="24" t="s">
        <v>624</v>
      </c>
      <c r="X487" s="4">
        <v>231000</v>
      </c>
      <c r="BZ487" s="4"/>
      <c r="CA487" t="s">
        <v>871</v>
      </c>
      <c r="CC487" s="7" t="s">
        <v>624</v>
      </c>
      <c r="CD487" s="7">
        <v>1</v>
      </c>
      <c r="CF487" s="7"/>
      <c r="CH487" s="7"/>
      <c r="CJ487" s="7"/>
      <c r="CK487" s="7">
        <f t="shared" si="7"/>
        <v>62</v>
      </c>
    </row>
    <row r="488" spans="1:90" hidden="1" x14ac:dyDescent="0.3">
      <c r="A488" s="43">
        <v>64</v>
      </c>
      <c r="B488" s="23" t="s">
        <v>1025</v>
      </c>
      <c r="C488" s="54"/>
      <c r="D488" s="54" t="s">
        <v>831</v>
      </c>
      <c r="E488" s="23" t="s">
        <v>662</v>
      </c>
      <c r="F488" s="54"/>
      <c r="G488" s="23" t="s">
        <v>1611</v>
      </c>
      <c r="J488" s="54" t="s">
        <v>9</v>
      </c>
      <c r="K488" s="55">
        <v>1.84</v>
      </c>
      <c r="L488" s="24" t="s">
        <v>834</v>
      </c>
      <c r="M488" s="24" t="s">
        <v>615</v>
      </c>
      <c r="N488" s="7"/>
      <c r="U488" s="4">
        <v>9384</v>
      </c>
      <c r="AD488" s="7"/>
      <c r="AE488" s="7"/>
      <c r="AF488" s="7"/>
      <c r="AG488" s="7"/>
      <c r="AH488" s="7"/>
      <c r="AI488" s="7"/>
      <c r="AJ488" s="7"/>
      <c r="AK488" s="7"/>
      <c r="BZ488" s="4"/>
      <c r="CA488" t="s">
        <v>856</v>
      </c>
      <c r="CC488" s="7" t="s">
        <v>615</v>
      </c>
      <c r="CD488" s="7">
        <v>1</v>
      </c>
      <c r="CF488" s="7"/>
      <c r="CH488" s="7"/>
      <c r="CJ488" s="7"/>
      <c r="CK488" s="7">
        <f t="shared" si="7"/>
        <v>62</v>
      </c>
    </row>
    <row r="489" spans="1:90" hidden="1" x14ac:dyDescent="0.3">
      <c r="A489" s="43">
        <v>64</v>
      </c>
      <c r="B489" s="23" t="s">
        <v>1036</v>
      </c>
      <c r="C489" s="54"/>
      <c r="D489" s="54" t="s">
        <v>831</v>
      </c>
      <c r="E489" s="23" t="s">
        <v>617</v>
      </c>
      <c r="F489" s="54"/>
      <c r="G489" s="23" t="s">
        <v>1612</v>
      </c>
      <c r="J489" s="54" t="s">
        <v>9</v>
      </c>
      <c r="K489" s="55">
        <v>2.06</v>
      </c>
      <c r="L489" s="24" t="s">
        <v>834</v>
      </c>
      <c r="M489" s="24" t="s">
        <v>618</v>
      </c>
      <c r="N489" s="7"/>
      <c r="U489" s="4">
        <v>18540</v>
      </c>
      <c r="V489" s="4">
        <v>3.2959999999999998</v>
      </c>
      <c r="W489" s="4">
        <v>55.62</v>
      </c>
      <c r="AD489" s="7"/>
      <c r="AE489" s="7"/>
      <c r="AF489" s="7"/>
      <c r="AG489" s="7"/>
      <c r="AH489" s="7"/>
      <c r="AI489" s="7"/>
      <c r="AJ489" s="7"/>
      <c r="AK489" s="7"/>
      <c r="BZ489" s="4"/>
      <c r="CA489" t="s">
        <v>859</v>
      </c>
      <c r="CC489" s="7" t="s">
        <v>618</v>
      </c>
      <c r="CD489" s="7">
        <v>0.4581559308407952</v>
      </c>
      <c r="CE489" s="7" t="s">
        <v>615</v>
      </c>
      <c r="CF489" s="7">
        <v>0.41660540220340508</v>
      </c>
      <c r="CH489" s="7"/>
      <c r="CJ489" s="7"/>
      <c r="CK489" s="7">
        <f t="shared" si="7"/>
        <v>60</v>
      </c>
    </row>
    <row r="490" spans="1:90" hidden="1" x14ac:dyDescent="0.3">
      <c r="A490" s="43" t="s">
        <v>872</v>
      </c>
      <c r="B490" s="23" t="s">
        <v>1028</v>
      </c>
      <c r="D490" s="23" t="s">
        <v>831</v>
      </c>
      <c r="E490" s="23" t="s">
        <v>605</v>
      </c>
      <c r="G490" s="53" t="s">
        <v>1613</v>
      </c>
      <c r="J490" s="23" t="s">
        <v>9</v>
      </c>
      <c r="K490" s="47">
        <v>1050</v>
      </c>
      <c r="L490" s="24" t="s">
        <v>834</v>
      </c>
      <c r="M490" s="24" t="s">
        <v>615</v>
      </c>
      <c r="U490" s="4">
        <v>3570000</v>
      </c>
      <c r="AA490" s="107">
        <v>132300</v>
      </c>
      <c r="AD490" s="4">
        <v>218.76448582288501</v>
      </c>
      <c r="BZ490" s="4">
        <v>34700000</v>
      </c>
      <c r="CA490" t="s">
        <v>915</v>
      </c>
      <c r="CC490" s="7" t="s">
        <v>615</v>
      </c>
      <c r="CD490" s="7">
        <v>0.86379128776588654</v>
      </c>
      <c r="CF490" s="7"/>
      <c r="CH490" s="7"/>
      <c r="CJ490" s="7"/>
      <c r="CK490" s="7">
        <f t="shared" si="7"/>
        <v>60</v>
      </c>
      <c r="CL490" t="s">
        <v>1613</v>
      </c>
    </row>
    <row r="491" spans="1:90" x14ac:dyDescent="0.3">
      <c r="A491" s="43" t="s">
        <v>843</v>
      </c>
      <c r="B491" s="23" t="s">
        <v>860</v>
      </c>
      <c r="D491" s="23" t="s">
        <v>831</v>
      </c>
      <c r="E491" s="23" t="s">
        <v>605</v>
      </c>
      <c r="G491" s="53" t="s">
        <v>1614</v>
      </c>
      <c r="J491" s="23" t="s">
        <v>9</v>
      </c>
      <c r="K491" s="47">
        <v>36.29</v>
      </c>
      <c r="L491" s="24" t="s">
        <v>834</v>
      </c>
      <c r="M491" s="24" t="s">
        <v>615</v>
      </c>
      <c r="U491" s="4">
        <v>61693.000000000007</v>
      </c>
      <c r="AA491" s="107">
        <v>6532.2</v>
      </c>
      <c r="AD491" s="4">
        <v>10.306077635843071</v>
      </c>
      <c r="BZ491" s="4"/>
      <c r="CA491" t="s">
        <v>846</v>
      </c>
      <c r="CC491" s="7" t="s">
        <v>615</v>
      </c>
      <c r="CD491" s="7">
        <v>0.69108293450043112</v>
      </c>
      <c r="CE491" s="7" t="s">
        <v>633</v>
      </c>
      <c r="CF491" s="7">
        <v>0.25814723380298649</v>
      </c>
      <c r="CH491" s="7"/>
      <c r="CJ491" s="7"/>
      <c r="CK491" s="7">
        <f t="shared" si="7"/>
        <v>60</v>
      </c>
    </row>
    <row r="492" spans="1:90" hidden="1" x14ac:dyDescent="0.3">
      <c r="A492" s="43">
        <v>64</v>
      </c>
      <c r="B492" s="23" t="s">
        <v>913</v>
      </c>
      <c r="C492" s="54"/>
      <c r="D492" s="54" t="s">
        <v>831</v>
      </c>
      <c r="E492" s="23" t="s">
        <v>650</v>
      </c>
      <c r="F492" s="54"/>
      <c r="G492" s="23" t="s">
        <v>1615</v>
      </c>
      <c r="H492" s="23" t="s">
        <v>838</v>
      </c>
      <c r="J492" s="54" t="s">
        <v>9</v>
      </c>
      <c r="K492" s="55">
        <v>7.1179999999999994</v>
      </c>
      <c r="L492" s="24" t="s">
        <v>834</v>
      </c>
      <c r="M492" s="24" t="s">
        <v>615</v>
      </c>
      <c r="N492" s="7"/>
      <c r="U492" s="4">
        <v>37107.050000000003</v>
      </c>
      <c r="AD492" s="7"/>
      <c r="AE492" s="7"/>
      <c r="AF492" s="7"/>
      <c r="AG492" s="7"/>
      <c r="AH492" s="7"/>
      <c r="AI492" s="7"/>
      <c r="AJ492" s="7"/>
      <c r="AK492" s="7"/>
      <c r="BZ492" s="4"/>
      <c r="CA492" t="s">
        <v>856</v>
      </c>
      <c r="CC492" s="7" t="s">
        <v>615</v>
      </c>
      <c r="CD492" s="7">
        <v>1</v>
      </c>
      <c r="CF492" s="7"/>
      <c r="CH492" s="7"/>
      <c r="CJ492" s="7"/>
      <c r="CK492" s="7">
        <f t="shared" si="7"/>
        <v>62</v>
      </c>
      <c r="CL492" t="s">
        <v>1615</v>
      </c>
    </row>
    <row r="493" spans="1:90" hidden="1" x14ac:dyDescent="0.3">
      <c r="A493" s="43">
        <v>65</v>
      </c>
      <c r="B493" s="56" t="s">
        <v>848</v>
      </c>
      <c r="D493" s="23" t="s">
        <v>831</v>
      </c>
      <c r="E493" s="23" t="s">
        <v>796</v>
      </c>
      <c r="G493" s="23" t="s">
        <v>1616</v>
      </c>
      <c r="H493" s="57" t="s">
        <v>880</v>
      </c>
      <c r="I493" s="57"/>
      <c r="J493" s="23" t="s">
        <v>9</v>
      </c>
      <c r="K493" s="47">
        <v>9.8970000000000002</v>
      </c>
      <c r="L493" s="24" t="s">
        <v>834</v>
      </c>
      <c r="M493" s="24" t="s">
        <v>624</v>
      </c>
      <c r="X493" s="4">
        <v>100949.4</v>
      </c>
      <c r="AM493" s="4">
        <v>3500000</v>
      </c>
      <c r="BZ493" s="4"/>
      <c r="CA493" t="s">
        <v>1567</v>
      </c>
      <c r="CC493" s="7" t="s">
        <v>624</v>
      </c>
      <c r="CD493" s="7">
        <v>0.83161174413448025</v>
      </c>
      <c r="CF493" s="7"/>
      <c r="CH493" s="7"/>
      <c r="CJ493" s="7"/>
      <c r="CK493" s="7">
        <f t="shared" si="7"/>
        <v>61</v>
      </c>
    </row>
    <row r="494" spans="1:90" x14ac:dyDescent="0.3">
      <c r="A494" s="43" t="s">
        <v>872</v>
      </c>
      <c r="B494" s="23" t="s">
        <v>860</v>
      </c>
      <c r="C494" s="54"/>
      <c r="D494" s="54" t="s">
        <v>831</v>
      </c>
      <c r="E494" s="23" t="s">
        <v>605</v>
      </c>
      <c r="F494" s="54"/>
      <c r="G494" s="23" t="s">
        <v>1617</v>
      </c>
      <c r="J494" s="54" t="s">
        <v>9</v>
      </c>
      <c r="K494" s="55">
        <v>3414.8</v>
      </c>
      <c r="L494" s="24" t="s">
        <v>834</v>
      </c>
      <c r="M494" s="24" t="s">
        <v>615</v>
      </c>
      <c r="N494" s="7"/>
      <c r="U494" s="4">
        <v>5118260.0000000009</v>
      </c>
      <c r="V494" s="4">
        <v>656.56899999999996</v>
      </c>
      <c r="W494" s="4">
        <v>5165.4040000000005</v>
      </c>
      <c r="AA494" s="107">
        <v>631146.00000000012</v>
      </c>
      <c r="AD494" s="4">
        <v>273.18400000000003</v>
      </c>
      <c r="AE494" s="7"/>
      <c r="AF494" s="7"/>
      <c r="AG494" s="7"/>
      <c r="AH494" s="7"/>
      <c r="AI494" s="7"/>
      <c r="AJ494" s="7"/>
      <c r="AK494" s="7"/>
      <c r="BZ494" s="4">
        <v>52925000</v>
      </c>
      <c r="CA494" t="s">
        <v>875</v>
      </c>
      <c r="CC494" s="7" t="s">
        <v>615</v>
      </c>
      <c r="CD494" s="7">
        <v>0.42495813374296082</v>
      </c>
      <c r="CE494" s="7" t="s">
        <v>618</v>
      </c>
      <c r="CF494" s="7">
        <v>0.33722139336322038</v>
      </c>
      <c r="CH494" s="7"/>
      <c r="CJ494" s="7"/>
      <c r="CK494" s="7">
        <f t="shared" si="7"/>
        <v>58</v>
      </c>
      <c r="CL494" t="s">
        <v>1617</v>
      </c>
    </row>
    <row r="495" spans="1:90" hidden="1" x14ac:dyDescent="0.3">
      <c r="A495" s="43">
        <v>64</v>
      </c>
      <c r="B495" s="23" t="s">
        <v>1028</v>
      </c>
      <c r="C495" s="54"/>
      <c r="D495" s="54" t="s">
        <v>831</v>
      </c>
      <c r="E495" s="23" t="s">
        <v>605</v>
      </c>
      <c r="F495" s="54"/>
      <c r="G495" s="23" t="s">
        <v>1618</v>
      </c>
      <c r="J495" s="54" t="s">
        <v>9</v>
      </c>
      <c r="K495" s="55">
        <v>1477.7</v>
      </c>
      <c r="L495" s="24" t="s">
        <v>834</v>
      </c>
      <c r="M495" s="24" t="s">
        <v>618</v>
      </c>
      <c r="N495" s="7"/>
      <c r="U495" s="4">
        <v>2819600</v>
      </c>
      <c r="V495" s="4">
        <v>727.55200000000002</v>
      </c>
      <c r="W495" s="4">
        <v>1672.511</v>
      </c>
      <c r="AD495" s="7"/>
      <c r="AE495" s="7"/>
      <c r="AF495" s="7"/>
      <c r="AG495" s="7"/>
      <c r="AH495" s="7"/>
      <c r="AI495" s="7"/>
      <c r="AJ495" s="7"/>
      <c r="AK495" s="7"/>
      <c r="BZ495" s="4"/>
      <c r="CA495" t="s">
        <v>859</v>
      </c>
      <c r="CC495" s="7" t="s">
        <v>618</v>
      </c>
      <c r="CD495" s="7">
        <v>0.60106063618323302</v>
      </c>
      <c r="CE495" s="7" t="s">
        <v>615</v>
      </c>
      <c r="CF495" s="7">
        <v>0.37655707103115038</v>
      </c>
      <c r="CH495" s="7"/>
      <c r="CJ495" s="7"/>
      <c r="CK495" s="7">
        <f t="shared" si="7"/>
        <v>60</v>
      </c>
    </row>
    <row r="496" spans="1:90" hidden="1" x14ac:dyDescent="0.3">
      <c r="A496" s="43">
        <v>64</v>
      </c>
      <c r="B496" s="23" t="s">
        <v>1385</v>
      </c>
      <c r="C496" s="54"/>
      <c r="D496" s="54" t="s">
        <v>831</v>
      </c>
      <c r="E496" s="23" t="s">
        <v>605</v>
      </c>
      <c r="F496" s="54"/>
      <c r="G496" s="23" t="s">
        <v>1619</v>
      </c>
      <c r="H496" s="23" t="s">
        <v>838</v>
      </c>
      <c r="J496" s="54" t="s">
        <v>9</v>
      </c>
      <c r="K496" s="55">
        <v>8.5</v>
      </c>
      <c r="L496" s="24" t="s">
        <v>834</v>
      </c>
      <c r="M496" s="24" t="s">
        <v>615</v>
      </c>
      <c r="N496" s="7"/>
      <c r="U496" s="4">
        <v>82990</v>
      </c>
      <c r="V496" s="4">
        <v>3</v>
      </c>
      <c r="AD496" s="7"/>
      <c r="AE496" s="7"/>
      <c r="AF496" s="7"/>
      <c r="AG496" s="7"/>
      <c r="AH496" s="7"/>
      <c r="AI496" s="7"/>
      <c r="AJ496" s="7"/>
      <c r="AK496" s="7"/>
      <c r="BZ496" s="4"/>
      <c r="CA496" t="s">
        <v>902</v>
      </c>
      <c r="CC496" s="7" t="s">
        <v>615</v>
      </c>
      <c r="CD496" s="7">
        <v>0.8172486325940046</v>
      </c>
      <c r="CF496" s="7"/>
      <c r="CH496" s="7"/>
      <c r="CJ496" s="7"/>
      <c r="CK496" s="7">
        <f t="shared" si="7"/>
        <v>61</v>
      </c>
    </row>
    <row r="497" spans="1:90" hidden="1" x14ac:dyDescent="0.3">
      <c r="A497" s="43">
        <v>64</v>
      </c>
      <c r="B497" s="23" t="s">
        <v>891</v>
      </c>
      <c r="C497" s="54"/>
      <c r="D497" s="54" t="s">
        <v>831</v>
      </c>
      <c r="E497" s="23" t="s">
        <v>659</v>
      </c>
      <c r="F497" s="54"/>
      <c r="G497" s="23" t="s">
        <v>1620</v>
      </c>
      <c r="J497" s="54" t="s">
        <v>9</v>
      </c>
      <c r="K497" s="55">
        <v>1.5</v>
      </c>
      <c r="L497" s="24" t="s">
        <v>834</v>
      </c>
      <c r="M497" s="24" t="s">
        <v>639</v>
      </c>
      <c r="N497" s="7"/>
      <c r="U497" s="4">
        <v>7304.9999999999991</v>
      </c>
      <c r="W497" s="4">
        <v>45</v>
      </c>
      <c r="AB497" s="4">
        <v>15450</v>
      </c>
      <c r="AC497" s="4">
        <v>51450.000000000007</v>
      </c>
      <c r="AD497" s="7"/>
      <c r="AE497" s="7"/>
      <c r="AF497" s="7"/>
      <c r="AG497" s="7"/>
      <c r="AH497" s="7"/>
      <c r="AI497" s="7"/>
      <c r="AJ497" s="7"/>
      <c r="AK497" s="7"/>
      <c r="BZ497" s="4"/>
      <c r="CA497" t="s">
        <v>966</v>
      </c>
      <c r="CC497" s="7" t="s">
        <v>639</v>
      </c>
      <c r="CD497" s="7">
        <v>0.50805383860292441</v>
      </c>
      <c r="CE497" s="7" t="s">
        <v>615</v>
      </c>
      <c r="CF497" s="7">
        <v>0.21016091898707559</v>
      </c>
      <c r="CH497" s="7"/>
      <c r="CJ497" s="7"/>
      <c r="CK497" s="7">
        <f t="shared" si="7"/>
        <v>59</v>
      </c>
    </row>
    <row r="498" spans="1:90" hidden="1" x14ac:dyDescent="0.3">
      <c r="A498" s="43">
        <v>64</v>
      </c>
      <c r="B498" s="23" t="s">
        <v>1028</v>
      </c>
      <c r="C498" s="54"/>
      <c r="D498" s="54" t="s">
        <v>831</v>
      </c>
      <c r="E498" s="23" t="s">
        <v>620</v>
      </c>
      <c r="F498" s="54"/>
      <c r="G498" s="23" t="s">
        <v>1621</v>
      </c>
      <c r="J498" s="54" t="s">
        <v>9</v>
      </c>
      <c r="K498" s="55">
        <v>400</v>
      </c>
      <c r="L498" s="24" t="s">
        <v>834</v>
      </c>
      <c r="M498" s="24" t="s">
        <v>615</v>
      </c>
      <c r="N498" s="7"/>
      <c r="U498" s="4">
        <v>2200000</v>
      </c>
      <c r="AD498" s="7"/>
      <c r="AE498" s="7"/>
      <c r="AF498" s="7"/>
      <c r="AG498" s="7"/>
      <c r="AH498" s="7"/>
      <c r="AI498" s="7"/>
      <c r="AJ498" s="7"/>
      <c r="AK498" s="7"/>
      <c r="BZ498" s="4"/>
      <c r="CA498" t="s">
        <v>856</v>
      </c>
      <c r="CC498" s="7" t="s">
        <v>615</v>
      </c>
      <c r="CD498" s="7">
        <v>1</v>
      </c>
      <c r="CF498" s="7"/>
      <c r="CH498" s="7"/>
      <c r="CJ498" s="7"/>
      <c r="CK498" s="7">
        <f t="shared" si="7"/>
        <v>62</v>
      </c>
    </row>
    <row r="499" spans="1:90" x14ac:dyDescent="0.3">
      <c r="A499" s="43" t="s">
        <v>890</v>
      </c>
      <c r="B499" s="23" t="s">
        <v>860</v>
      </c>
      <c r="D499" s="23" t="s">
        <v>831</v>
      </c>
      <c r="E499" s="23" t="s">
        <v>671</v>
      </c>
      <c r="G499" s="53" t="s">
        <v>1622</v>
      </c>
      <c r="J499" s="23" t="s">
        <v>9</v>
      </c>
      <c r="K499" s="47">
        <v>2</v>
      </c>
      <c r="L499" s="24" t="s">
        <v>834</v>
      </c>
      <c r="M499" s="24" t="s">
        <v>615</v>
      </c>
      <c r="U499" s="4">
        <v>15000</v>
      </c>
      <c r="X499" s="4">
        <v>6600</v>
      </c>
      <c r="BX499" s="4"/>
      <c r="BZ499" s="4"/>
      <c r="CA499" t="s">
        <v>1168</v>
      </c>
      <c r="CC499" s="7" t="s">
        <v>615</v>
      </c>
      <c r="CD499" s="7">
        <v>0.50498755994996292</v>
      </c>
      <c r="CE499" s="7" t="s">
        <v>624</v>
      </c>
      <c r="CF499" s="7">
        <v>0.49501244005003719</v>
      </c>
      <c r="CH499" s="7"/>
      <c r="CJ499" s="7"/>
      <c r="CK499" s="7">
        <f t="shared" ref="CK499:CK562" si="8">COUNTBLANK(N499:BX499)</f>
        <v>61</v>
      </c>
    </row>
    <row r="500" spans="1:90" hidden="1" x14ac:dyDescent="0.3">
      <c r="A500" s="24">
        <v>3</v>
      </c>
      <c r="B500" s="23" t="s">
        <v>886</v>
      </c>
      <c r="C500" s="24"/>
      <c r="D500" s="23" t="s">
        <v>831</v>
      </c>
      <c r="E500" s="23" t="s">
        <v>793</v>
      </c>
      <c r="F500" s="24"/>
      <c r="G500" s="23" t="s">
        <v>1623</v>
      </c>
      <c r="J500" s="54" t="s">
        <v>8</v>
      </c>
      <c r="K500" s="68">
        <v>2.08</v>
      </c>
      <c r="L500" s="57" t="s">
        <v>834</v>
      </c>
      <c r="M500" s="69" t="s">
        <v>603</v>
      </c>
      <c r="N500" s="69"/>
      <c r="O500" s="69"/>
      <c r="P500" s="69"/>
      <c r="Q500" s="68">
        <v>557752.20799999998</v>
      </c>
      <c r="R500" s="69"/>
      <c r="S500" s="69"/>
      <c r="T500" s="69"/>
      <c r="U500" s="69"/>
      <c r="V500" s="69"/>
      <c r="W500" s="69"/>
      <c r="X500" s="69"/>
      <c r="Y500" s="69"/>
      <c r="Z500" s="69"/>
      <c r="AA500" s="69"/>
      <c r="AB500" s="69"/>
      <c r="AC500" s="69"/>
      <c r="AD500" s="69"/>
      <c r="AE500" s="69"/>
      <c r="AF500" s="69"/>
      <c r="AG500" s="69"/>
      <c r="AH500" s="69"/>
      <c r="AI500" s="69"/>
      <c r="AJ500" s="69"/>
      <c r="AK500" s="69"/>
      <c r="AL500" s="69"/>
      <c r="AM500" s="69"/>
      <c r="AN500" s="69"/>
      <c r="AO500" s="69"/>
      <c r="AP500" s="69"/>
      <c r="AQ500" s="69"/>
      <c r="AR500" s="69"/>
      <c r="AS500" s="69"/>
      <c r="AT500" s="69"/>
      <c r="AU500" s="69"/>
      <c r="AV500" s="69"/>
      <c r="AW500" s="68">
        <v>79.040000000000006</v>
      </c>
      <c r="AX500" s="69"/>
      <c r="AY500" s="69"/>
      <c r="AZ500" s="69"/>
      <c r="BA500" s="69"/>
      <c r="BB500" s="69"/>
      <c r="BC500" s="69"/>
      <c r="BD500" s="69"/>
      <c r="BE500" s="69"/>
      <c r="BF500" s="69"/>
      <c r="BG500" s="69"/>
      <c r="BH500" s="69"/>
      <c r="BI500" s="68"/>
      <c r="BJ500" s="68"/>
      <c r="BK500" s="68"/>
      <c r="BL500" s="68"/>
      <c r="BM500" s="68"/>
      <c r="BN500" s="68"/>
      <c r="BO500" s="68"/>
      <c r="BP500" s="68"/>
      <c r="BQ500" s="68"/>
      <c r="BR500" s="68"/>
      <c r="BS500" s="69"/>
      <c r="BZ500" s="4"/>
      <c r="CA500" t="s">
        <v>1624</v>
      </c>
      <c r="CK500" s="7">
        <f t="shared" si="8"/>
        <v>61</v>
      </c>
    </row>
    <row r="501" spans="1:90" hidden="1" x14ac:dyDescent="0.3">
      <c r="A501" s="24">
        <v>3</v>
      </c>
      <c r="B501" s="23" t="s">
        <v>886</v>
      </c>
      <c r="C501" s="24"/>
      <c r="D501" s="23" t="s">
        <v>831</v>
      </c>
      <c r="E501" s="23" t="s">
        <v>793</v>
      </c>
      <c r="F501" s="24"/>
      <c r="G501" s="23" t="s">
        <v>1625</v>
      </c>
      <c r="J501" s="54" t="s">
        <v>8</v>
      </c>
      <c r="K501" s="68">
        <v>2.08</v>
      </c>
      <c r="L501" s="57" t="s">
        <v>834</v>
      </c>
      <c r="M501" s="69" t="s">
        <v>603</v>
      </c>
      <c r="N501" s="69"/>
      <c r="O501" s="69"/>
      <c r="P501" s="69"/>
      <c r="Q501" s="68">
        <v>544658.4</v>
      </c>
      <c r="R501" s="69"/>
      <c r="S501" s="69"/>
      <c r="T501" s="69"/>
      <c r="U501" s="69"/>
      <c r="V501" s="69"/>
      <c r="W501" s="69"/>
      <c r="X501" s="69"/>
      <c r="Y501" s="69"/>
      <c r="Z501" s="69"/>
      <c r="AA501" s="69"/>
      <c r="AB501" s="69"/>
      <c r="AC501" s="69"/>
      <c r="AD501" s="69"/>
      <c r="AE501" s="69"/>
      <c r="AF501" s="69"/>
      <c r="AG501" s="69"/>
      <c r="AH501" s="69"/>
      <c r="AI501" s="69"/>
      <c r="AJ501" s="69"/>
      <c r="AK501" s="69"/>
      <c r="AL501" s="69"/>
      <c r="AM501" s="69"/>
      <c r="AN501" s="69"/>
      <c r="AO501" s="69"/>
      <c r="AP501" s="69"/>
      <c r="AQ501" s="69"/>
      <c r="AR501" s="69"/>
      <c r="AS501" s="69"/>
      <c r="AT501" s="69"/>
      <c r="AU501" s="69"/>
      <c r="AV501" s="69"/>
      <c r="AW501" s="68">
        <v>114.4</v>
      </c>
      <c r="AX501" s="69"/>
      <c r="AY501" s="69"/>
      <c r="AZ501" s="69"/>
      <c r="BA501" s="69"/>
      <c r="BB501" s="69"/>
      <c r="BC501" s="69"/>
      <c r="BD501" s="69"/>
      <c r="BE501" s="69"/>
      <c r="BF501" s="69"/>
      <c r="BG501" s="69"/>
      <c r="BH501" s="69"/>
      <c r="BI501" s="68"/>
      <c r="BJ501" s="68"/>
      <c r="BK501" s="68"/>
      <c r="BL501" s="68"/>
      <c r="BM501" s="68"/>
      <c r="BN501" s="68"/>
      <c r="BO501" s="68"/>
      <c r="BP501" s="68"/>
      <c r="BQ501" s="68"/>
      <c r="BR501" s="68"/>
      <c r="BS501" s="69"/>
      <c r="BZ501" s="4"/>
      <c r="CA501" t="s">
        <v>1626</v>
      </c>
      <c r="CK501" s="7">
        <f t="shared" si="8"/>
        <v>61</v>
      </c>
    </row>
    <row r="502" spans="1:90" hidden="1" x14ac:dyDescent="0.3">
      <c r="A502" s="24">
        <v>3</v>
      </c>
      <c r="B502" s="23" t="s">
        <v>886</v>
      </c>
      <c r="C502" s="24"/>
      <c r="D502" s="23" t="s">
        <v>831</v>
      </c>
      <c r="E502" s="23" t="s">
        <v>793</v>
      </c>
      <c r="F502" s="24"/>
      <c r="G502" s="23" t="s">
        <v>1627</v>
      </c>
      <c r="J502" s="54" t="s">
        <v>8</v>
      </c>
      <c r="K502" s="68">
        <v>2.08</v>
      </c>
      <c r="L502" s="57" t="s">
        <v>834</v>
      </c>
      <c r="M502" s="69" t="s">
        <v>603</v>
      </c>
      <c r="N502" s="69"/>
      <c r="O502" s="69"/>
      <c r="P502" s="69"/>
      <c r="Q502" s="68">
        <v>499985.408</v>
      </c>
      <c r="R502" s="69"/>
      <c r="S502" s="69"/>
      <c r="T502" s="69"/>
      <c r="U502" s="69"/>
      <c r="V502" s="69"/>
      <c r="W502" s="69"/>
      <c r="X502" s="69"/>
      <c r="Y502" s="69"/>
      <c r="Z502" s="69"/>
      <c r="AA502" s="69"/>
      <c r="AB502" s="69"/>
      <c r="AC502" s="69"/>
      <c r="AD502" s="69"/>
      <c r="AE502" s="69"/>
      <c r="AF502" s="69"/>
      <c r="AG502" s="69"/>
      <c r="AH502" s="69"/>
      <c r="AI502" s="69"/>
      <c r="AJ502" s="69"/>
      <c r="AK502" s="69"/>
      <c r="AL502" s="69"/>
      <c r="AM502" s="69"/>
      <c r="AN502" s="69"/>
      <c r="AO502" s="69"/>
      <c r="AP502" s="69"/>
      <c r="AQ502" s="69"/>
      <c r="AR502" s="69"/>
      <c r="AS502" s="69"/>
      <c r="AT502" s="69"/>
      <c r="AU502" s="69"/>
      <c r="AV502" s="69"/>
      <c r="AW502" s="68">
        <v>56.16</v>
      </c>
      <c r="AX502" s="69"/>
      <c r="AY502" s="69"/>
      <c r="AZ502" s="69"/>
      <c r="BA502" s="69"/>
      <c r="BB502" s="69"/>
      <c r="BC502" s="69"/>
      <c r="BD502" s="69"/>
      <c r="BE502" s="69"/>
      <c r="BF502" s="69"/>
      <c r="BG502" s="69"/>
      <c r="BH502" s="69"/>
      <c r="BI502" s="68"/>
      <c r="BJ502" s="68"/>
      <c r="BK502" s="68"/>
      <c r="BL502" s="68"/>
      <c r="BM502" s="68"/>
      <c r="BN502" s="68"/>
      <c r="BO502" s="68"/>
      <c r="BP502" s="68"/>
      <c r="BQ502" s="68"/>
      <c r="BR502" s="68"/>
      <c r="BS502" s="69"/>
      <c r="BZ502" s="4"/>
      <c r="CA502" t="s">
        <v>1628</v>
      </c>
      <c r="CK502" s="7">
        <f t="shared" si="8"/>
        <v>61</v>
      </c>
    </row>
    <row r="503" spans="1:90" hidden="1" x14ac:dyDescent="0.3">
      <c r="A503" s="24">
        <v>3</v>
      </c>
      <c r="B503" s="23" t="s">
        <v>886</v>
      </c>
      <c r="C503" s="24"/>
      <c r="D503" s="23" t="s">
        <v>831</v>
      </c>
      <c r="E503" s="23" t="s">
        <v>793</v>
      </c>
      <c r="F503" s="24"/>
      <c r="G503" s="23" t="s">
        <v>1629</v>
      </c>
      <c r="J503" s="54" t="s">
        <v>8</v>
      </c>
      <c r="K503" s="68">
        <v>2.08</v>
      </c>
      <c r="L503" s="57" t="s">
        <v>834</v>
      </c>
      <c r="M503" s="69" t="s">
        <v>603</v>
      </c>
      <c r="N503" s="69"/>
      <c r="O503" s="69"/>
      <c r="P503" s="69"/>
      <c r="Q503" s="68">
        <v>448160.33600000013</v>
      </c>
      <c r="R503" s="69"/>
      <c r="S503" s="69"/>
      <c r="T503" s="69"/>
      <c r="U503" s="69"/>
      <c r="V503" s="69"/>
      <c r="W503" s="69"/>
      <c r="X503" s="69"/>
      <c r="Y503" s="69"/>
      <c r="Z503" s="69"/>
      <c r="AA503" s="69"/>
      <c r="AB503" s="69"/>
      <c r="AC503" s="69"/>
      <c r="AD503" s="69"/>
      <c r="AE503" s="69"/>
      <c r="AF503" s="69"/>
      <c r="AG503" s="69"/>
      <c r="AH503" s="69"/>
      <c r="AI503" s="69"/>
      <c r="AJ503" s="69"/>
      <c r="AK503" s="69"/>
      <c r="AL503" s="69"/>
      <c r="AM503" s="69"/>
      <c r="AN503" s="69"/>
      <c r="AO503" s="69"/>
      <c r="AP503" s="69"/>
      <c r="AQ503" s="69"/>
      <c r="AR503" s="69"/>
      <c r="AS503" s="69"/>
      <c r="AT503" s="69"/>
      <c r="AU503" s="69"/>
      <c r="AV503" s="69"/>
      <c r="AW503" s="68">
        <v>54.08</v>
      </c>
      <c r="AX503" s="69"/>
      <c r="AY503" s="69"/>
      <c r="AZ503" s="69"/>
      <c r="BA503" s="69"/>
      <c r="BB503" s="69"/>
      <c r="BC503" s="69"/>
      <c r="BD503" s="69"/>
      <c r="BE503" s="69"/>
      <c r="BF503" s="69"/>
      <c r="BG503" s="69"/>
      <c r="BH503" s="69"/>
      <c r="BI503" s="68"/>
      <c r="BJ503" s="68"/>
      <c r="BK503" s="68"/>
      <c r="BL503" s="68"/>
      <c r="BM503" s="68"/>
      <c r="BN503" s="68"/>
      <c r="BO503" s="68"/>
      <c r="BP503" s="68"/>
      <c r="BQ503" s="68"/>
      <c r="BR503" s="68"/>
      <c r="BS503" s="69"/>
      <c r="BZ503" s="4"/>
      <c r="CA503" t="s">
        <v>1630</v>
      </c>
      <c r="CK503" s="7">
        <f t="shared" si="8"/>
        <v>61</v>
      </c>
    </row>
    <row r="504" spans="1:90" hidden="1" x14ac:dyDescent="0.3">
      <c r="A504" s="43" t="s">
        <v>1631</v>
      </c>
      <c r="B504" s="23" t="s">
        <v>886</v>
      </c>
      <c r="C504" s="23" t="s">
        <v>1071</v>
      </c>
      <c r="D504" s="23" t="s">
        <v>831</v>
      </c>
      <c r="E504" s="23" t="s">
        <v>752</v>
      </c>
      <c r="F504" s="24"/>
      <c r="G504" s="23" t="s">
        <v>1632</v>
      </c>
      <c r="H504" s="23" t="s">
        <v>880</v>
      </c>
      <c r="J504" s="54" t="s">
        <v>8</v>
      </c>
      <c r="K504" s="47">
        <v>584</v>
      </c>
      <c r="L504" s="57" t="s">
        <v>834</v>
      </c>
      <c r="M504" s="24" t="s">
        <v>609</v>
      </c>
      <c r="N504" s="7"/>
      <c r="O504" s="7"/>
      <c r="R504" s="4">
        <v>13281839.871968601</v>
      </c>
      <c r="S504" s="4">
        <v>137959595.489779</v>
      </c>
      <c r="X504" s="7"/>
      <c r="AL504" s="61"/>
      <c r="BD504" s="4">
        <v>647364.38305709022</v>
      </c>
      <c r="BE504" s="4">
        <v>223513.48485771741</v>
      </c>
      <c r="BF504" s="4">
        <v>157099.22361464659</v>
      </c>
      <c r="BG504" s="4">
        <v>701416.72610556346</v>
      </c>
      <c r="BH504" s="4">
        <v>146738.67469879519</v>
      </c>
      <c r="BI504" s="4">
        <v>11304.594225960451</v>
      </c>
      <c r="BJ504" s="4">
        <v>176021.4900662252</v>
      </c>
      <c r="BK504" s="4">
        <v>38951.329588014967</v>
      </c>
      <c r="BL504" s="4">
        <v>313651.13941018772</v>
      </c>
      <c r="BM504" s="4">
        <v>74274.835892006362</v>
      </c>
      <c r="BN504" s="4">
        <v>228948.38439820139</v>
      </c>
      <c r="BO504" s="4">
        <v>28653.460342146191</v>
      </c>
      <c r="BP504" s="4">
        <v>178181.84531059681</v>
      </c>
      <c r="BQ504" s="4">
        <v>28776.282051282051</v>
      </c>
      <c r="BR504" s="4">
        <v>2442844.4375553592</v>
      </c>
      <c r="BX504" s="4">
        <v>140859325.85643169</v>
      </c>
      <c r="BY504" s="7"/>
      <c r="BZ504" s="4">
        <v>1000000</v>
      </c>
      <c r="CA504" s="75" t="s">
        <v>1633</v>
      </c>
      <c r="CC504" s="7" t="s">
        <v>609</v>
      </c>
      <c r="CD504" s="7">
        <v>0.47804808480593991</v>
      </c>
      <c r="CE504" s="7" t="s">
        <v>606</v>
      </c>
      <c r="CF504" s="7">
        <v>0.28152806017779253</v>
      </c>
      <c r="CH504" s="7"/>
      <c r="CJ504" s="76"/>
      <c r="CK504" s="7">
        <f t="shared" si="8"/>
        <v>45</v>
      </c>
    </row>
    <row r="505" spans="1:90" hidden="1" x14ac:dyDescent="0.3">
      <c r="A505" s="43" t="s">
        <v>1634</v>
      </c>
      <c r="B505" s="23" t="s">
        <v>886</v>
      </c>
      <c r="D505" s="23" t="s">
        <v>831</v>
      </c>
      <c r="E505" s="23" t="s">
        <v>794</v>
      </c>
      <c r="G505" s="23" t="s">
        <v>1635</v>
      </c>
      <c r="J505" s="23" t="s">
        <v>9</v>
      </c>
      <c r="K505" s="47">
        <v>71.400000000000006</v>
      </c>
      <c r="L505" s="24" t="s">
        <v>834</v>
      </c>
      <c r="M505" s="24" t="s">
        <v>780</v>
      </c>
      <c r="R505" s="4">
        <v>573985.19573018001</v>
      </c>
      <c r="BX505" s="4">
        <v>3458808.2372464961</v>
      </c>
      <c r="BZ505" s="4"/>
      <c r="CA505" t="s">
        <v>1042</v>
      </c>
      <c r="CK505" s="7">
        <f t="shared" si="8"/>
        <v>61</v>
      </c>
    </row>
    <row r="506" spans="1:90" hidden="1" x14ac:dyDescent="0.3">
      <c r="A506" s="43" t="s">
        <v>1636</v>
      </c>
      <c r="B506" s="23" t="s">
        <v>886</v>
      </c>
      <c r="D506" s="23" t="s">
        <v>831</v>
      </c>
      <c r="E506" s="23" t="s">
        <v>794</v>
      </c>
      <c r="G506" s="23" t="s">
        <v>1637</v>
      </c>
      <c r="J506" s="23" t="s">
        <v>9</v>
      </c>
      <c r="K506" s="47">
        <v>203.7</v>
      </c>
      <c r="L506" s="24" t="s">
        <v>834</v>
      </c>
      <c r="M506" s="24" t="s">
        <v>780</v>
      </c>
      <c r="R506" s="4">
        <v>1637545.999583161</v>
      </c>
      <c r="BX506" s="4">
        <v>10810104.642281361</v>
      </c>
      <c r="BZ506" s="4"/>
      <c r="CA506" t="s">
        <v>1638</v>
      </c>
      <c r="CK506" s="7">
        <f t="shared" si="8"/>
        <v>61</v>
      </c>
    </row>
    <row r="507" spans="1:90" x14ac:dyDescent="0.3">
      <c r="A507" s="43">
        <v>64</v>
      </c>
      <c r="B507" s="23" t="s">
        <v>860</v>
      </c>
      <c r="C507" s="54"/>
      <c r="D507" s="54" t="s">
        <v>831</v>
      </c>
      <c r="E507" s="23" t="s">
        <v>605</v>
      </c>
      <c r="F507" s="54"/>
      <c r="G507" s="23" t="s">
        <v>1639</v>
      </c>
      <c r="H507" s="23" t="s">
        <v>838</v>
      </c>
      <c r="J507" s="54" t="s">
        <v>9</v>
      </c>
      <c r="K507" s="55">
        <v>319.31099999999998</v>
      </c>
      <c r="L507" s="24" t="s">
        <v>834</v>
      </c>
      <c r="M507" s="24" t="s">
        <v>615</v>
      </c>
      <c r="N507" s="7"/>
      <c r="U507" s="4">
        <v>1224754.3999999999</v>
      </c>
      <c r="AD507" s="7"/>
      <c r="AE507" s="7"/>
      <c r="AF507" s="7"/>
      <c r="AG507" s="7"/>
      <c r="AH507" s="7"/>
      <c r="AI507" s="7"/>
      <c r="AJ507" s="7"/>
      <c r="AK507" s="7"/>
      <c r="BZ507" s="4"/>
      <c r="CA507" t="s">
        <v>856</v>
      </c>
      <c r="CC507" s="7" t="s">
        <v>615</v>
      </c>
      <c r="CD507" s="7">
        <v>1</v>
      </c>
      <c r="CF507" s="7"/>
      <c r="CH507" s="7"/>
      <c r="CJ507" s="7"/>
      <c r="CK507" s="7">
        <f t="shared" si="8"/>
        <v>62</v>
      </c>
    </row>
    <row r="508" spans="1:90" hidden="1" x14ac:dyDescent="0.3">
      <c r="A508" s="43" t="s">
        <v>843</v>
      </c>
      <c r="B508" s="23" t="s">
        <v>913</v>
      </c>
      <c r="D508" s="23" t="s">
        <v>831</v>
      </c>
      <c r="E508" s="23" t="s">
        <v>605</v>
      </c>
      <c r="G508" s="53" t="s">
        <v>1640</v>
      </c>
      <c r="J508" s="23" t="s">
        <v>9</v>
      </c>
      <c r="K508" s="47">
        <v>18</v>
      </c>
      <c r="L508" s="24" t="s">
        <v>834</v>
      </c>
      <c r="M508" s="24" t="s">
        <v>615</v>
      </c>
      <c r="U508" s="4">
        <v>100080</v>
      </c>
      <c r="AA508" s="107">
        <v>10800</v>
      </c>
      <c r="AD508" s="4">
        <v>14.589785797869609</v>
      </c>
      <c r="BZ508" s="4"/>
      <c r="CA508" t="s">
        <v>846</v>
      </c>
      <c r="CC508" s="7" t="s">
        <v>615</v>
      </c>
      <c r="CD508" s="7">
        <v>0.69212989480864739</v>
      </c>
      <c r="CE508" s="7" t="s">
        <v>633</v>
      </c>
      <c r="CF508" s="7">
        <v>0.26349828321393087</v>
      </c>
      <c r="CH508" s="7"/>
      <c r="CJ508" s="7"/>
      <c r="CK508" s="7">
        <f t="shared" si="8"/>
        <v>60</v>
      </c>
    </row>
    <row r="509" spans="1:90" x14ac:dyDescent="0.3">
      <c r="A509" s="43">
        <v>64</v>
      </c>
      <c r="B509" s="23" t="s">
        <v>860</v>
      </c>
      <c r="C509" s="54"/>
      <c r="D509" s="54" t="s">
        <v>831</v>
      </c>
      <c r="E509" s="23" t="s">
        <v>659</v>
      </c>
      <c r="F509" s="54"/>
      <c r="G509" s="23" t="s">
        <v>1641</v>
      </c>
      <c r="J509" s="54" t="s">
        <v>9</v>
      </c>
      <c r="K509" s="55">
        <v>0.28999999999999998</v>
      </c>
      <c r="L509" s="24" t="s">
        <v>834</v>
      </c>
      <c r="M509" s="24" t="s">
        <v>615</v>
      </c>
      <c r="N509" s="7"/>
      <c r="U509" s="4">
        <v>4292</v>
      </c>
      <c r="W509" s="4">
        <v>3.4626000000000001</v>
      </c>
      <c r="AC509" s="4">
        <v>4060</v>
      </c>
      <c r="AD509" s="7"/>
      <c r="AE509" s="7"/>
      <c r="AF509" s="7"/>
      <c r="AG509" s="7"/>
      <c r="AH509" s="7"/>
      <c r="AI509" s="7"/>
      <c r="AJ509" s="7"/>
      <c r="AK509" s="7"/>
      <c r="BZ509" s="4"/>
      <c r="CA509" t="s">
        <v>1027</v>
      </c>
      <c r="CC509" s="7" t="s">
        <v>615</v>
      </c>
      <c r="CD509" s="7">
        <v>0.71147835144799176</v>
      </c>
      <c r="CE509" s="7" t="s">
        <v>639</v>
      </c>
      <c r="CF509" s="7">
        <v>0.2310046008672669</v>
      </c>
      <c r="CH509" s="7"/>
      <c r="CJ509" s="7"/>
      <c r="CK509" s="7">
        <f t="shared" si="8"/>
        <v>60</v>
      </c>
    </row>
    <row r="510" spans="1:90" hidden="1" x14ac:dyDescent="0.3">
      <c r="A510" s="43" t="s">
        <v>843</v>
      </c>
      <c r="B510" s="23" t="s">
        <v>913</v>
      </c>
      <c r="D510" s="23" t="s">
        <v>831</v>
      </c>
      <c r="E510" s="23" t="s">
        <v>605</v>
      </c>
      <c r="G510" s="53" t="s">
        <v>1642</v>
      </c>
      <c r="J510" s="23" t="s">
        <v>9</v>
      </c>
      <c r="K510" s="47">
        <v>26</v>
      </c>
      <c r="L510" s="24" t="s">
        <v>834</v>
      </c>
      <c r="M510" s="24" t="s">
        <v>633</v>
      </c>
      <c r="U510" s="4">
        <v>10400</v>
      </c>
      <c r="AA510" s="107">
        <v>37960</v>
      </c>
      <c r="AD510" s="4">
        <v>50.979887986566283</v>
      </c>
      <c r="BZ510" s="4"/>
      <c r="CA510" t="s">
        <v>846</v>
      </c>
      <c r="CC510" s="7" t="s">
        <v>633</v>
      </c>
      <c r="CD510" s="7">
        <v>0.80316924878232809</v>
      </c>
      <c r="CF510" s="7"/>
      <c r="CH510" s="7"/>
      <c r="CJ510" s="7"/>
      <c r="CK510" s="7">
        <f t="shared" si="8"/>
        <v>60</v>
      </c>
    </row>
    <row r="511" spans="1:90" hidden="1" x14ac:dyDescent="0.3">
      <c r="A511" s="43">
        <v>64</v>
      </c>
      <c r="B511" s="23" t="s">
        <v>1179</v>
      </c>
      <c r="C511" s="54"/>
      <c r="D511" s="54" t="s">
        <v>831</v>
      </c>
      <c r="E511" s="23" t="s">
        <v>617</v>
      </c>
      <c r="F511" s="54"/>
      <c r="G511" s="23" t="s">
        <v>1643</v>
      </c>
      <c r="J511" s="54" t="s">
        <v>9</v>
      </c>
      <c r="K511" s="55">
        <v>5.9</v>
      </c>
      <c r="L511" s="24" t="s">
        <v>834</v>
      </c>
      <c r="M511" s="24" t="s">
        <v>615</v>
      </c>
      <c r="N511" s="7"/>
      <c r="U511" s="4">
        <v>59000</v>
      </c>
      <c r="V511" s="4">
        <v>2.36</v>
      </c>
      <c r="W511" s="4">
        <v>159.30000000000001</v>
      </c>
      <c r="AB511" s="4">
        <v>88500.000000000015</v>
      </c>
      <c r="AC511" s="4">
        <v>118000</v>
      </c>
      <c r="AD511" s="7"/>
      <c r="AE511" s="7"/>
      <c r="AF511" s="7"/>
      <c r="AG511" s="7"/>
      <c r="AH511" s="7"/>
      <c r="AI511" s="7"/>
      <c r="AJ511" s="7"/>
      <c r="AK511" s="7"/>
      <c r="BZ511" s="4"/>
      <c r="CA511" t="s">
        <v>842</v>
      </c>
      <c r="CC511" s="7" t="s">
        <v>615</v>
      </c>
      <c r="CD511" s="7">
        <v>0.36797073724484441</v>
      </c>
      <c r="CE511" s="7" t="s">
        <v>639</v>
      </c>
      <c r="CF511" s="7">
        <v>0.25260148415985201</v>
      </c>
      <c r="CH511" s="7"/>
      <c r="CJ511" s="7"/>
      <c r="CK511" s="7">
        <f t="shared" si="8"/>
        <v>58</v>
      </c>
    </row>
    <row r="512" spans="1:90" hidden="1" x14ac:dyDescent="0.3">
      <c r="A512" s="43" t="s">
        <v>847</v>
      </c>
      <c r="B512" s="56" t="s">
        <v>1025</v>
      </c>
      <c r="D512" s="23" t="s">
        <v>831</v>
      </c>
      <c r="E512" s="23" t="s">
        <v>796</v>
      </c>
      <c r="G512" s="23" t="s">
        <v>1644</v>
      </c>
      <c r="H512" s="57" t="s">
        <v>831</v>
      </c>
      <c r="I512" s="57"/>
      <c r="J512" s="23" t="s">
        <v>9</v>
      </c>
      <c r="K512" s="47">
        <v>55.518000000000001</v>
      </c>
      <c r="L512" s="24" t="s">
        <v>834</v>
      </c>
      <c r="M512" s="24" t="s">
        <v>624</v>
      </c>
      <c r="X512" s="4">
        <v>398064.05999999988</v>
      </c>
      <c r="Y512" s="4">
        <v>22207.200000000001</v>
      </c>
      <c r="BZ512" s="4">
        <v>1000000</v>
      </c>
      <c r="CA512" t="s">
        <v>851</v>
      </c>
      <c r="CC512" s="7" t="s">
        <v>624</v>
      </c>
      <c r="CD512" s="7">
        <v>0.88409438238457216</v>
      </c>
      <c r="CF512" s="7"/>
      <c r="CH512" s="7"/>
      <c r="CJ512" s="7"/>
      <c r="CK512" s="7">
        <f t="shared" si="8"/>
        <v>61</v>
      </c>
      <c r="CL512" t="s">
        <v>1644</v>
      </c>
    </row>
    <row r="513" spans="1:90" hidden="1" x14ac:dyDescent="0.3">
      <c r="A513" s="43">
        <v>64</v>
      </c>
      <c r="B513" s="23" t="s">
        <v>921</v>
      </c>
      <c r="C513" s="54"/>
      <c r="D513" s="54" t="s">
        <v>831</v>
      </c>
      <c r="E513" s="23" t="s">
        <v>659</v>
      </c>
      <c r="F513" s="54"/>
      <c r="G513" s="23" t="s">
        <v>1645</v>
      </c>
      <c r="J513" s="54" t="s">
        <v>9</v>
      </c>
      <c r="K513" s="55">
        <v>11.925000000000001</v>
      </c>
      <c r="L513" s="24" t="s">
        <v>834</v>
      </c>
      <c r="M513" s="24" t="s">
        <v>615</v>
      </c>
      <c r="N513" s="7"/>
      <c r="U513" s="4">
        <v>351357.2</v>
      </c>
      <c r="V513" s="4">
        <v>5.1244200000000006</v>
      </c>
      <c r="W513" s="4">
        <v>201.48099999999999</v>
      </c>
      <c r="AC513" s="4">
        <v>297821.09999999998</v>
      </c>
      <c r="AD513" s="7"/>
      <c r="AE513" s="7"/>
      <c r="AF513" s="7"/>
      <c r="AG513" s="7"/>
      <c r="AH513" s="7"/>
      <c r="AI513" s="7"/>
      <c r="AJ513" s="7"/>
      <c r="AK513" s="7"/>
      <c r="BZ513" s="4"/>
      <c r="CA513" t="s">
        <v>839</v>
      </c>
      <c r="CC513" s="7" t="s">
        <v>615</v>
      </c>
      <c r="CD513" s="7">
        <v>0.69511079419241373</v>
      </c>
      <c r="CE513" s="7" t="s">
        <v>639</v>
      </c>
      <c r="CF513" s="7">
        <v>0.20223357434552541</v>
      </c>
      <c r="CH513" s="7"/>
      <c r="CJ513" s="7"/>
      <c r="CK513" s="7">
        <f t="shared" si="8"/>
        <v>59</v>
      </c>
      <c r="CL513" t="s">
        <v>1645</v>
      </c>
    </row>
    <row r="514" spans="1:90" x14ac:dyDescent="0.3">
      <c r="A514" s="43">
        <v>64</v>
      </c>
      <c r="B514" s="23" t="s">
        <v>860</v>
      </c>
      <c r="C514" s="54"/>
      <c r="D514" s="54" t="s">
        <v>831</v>
      </c>
      <c r="E514" s="23" t="s">
        <v>605</v>
      </c>
      <c r="F514" s="54"/>
      <c r="G514" s="23" t="s">
        <v>1646</v>
      </c>
      <c r="H514" s="23" t="s">
        <v>838</v>
      </c>
      <c r="J514" s="54" t="s">
        <v>9</v>
      </c>
      <c r="K514" s="55">
        <v>0.24851999999999999</v>
      </c>
      <c r="L514" s="24" t="s">
        <v>834</v>
      </c>
      <c r="M514" s="24" t="s">
        <v>618</v>
      </c>
      <c r="N514" s="7"/>
      <c r="U514" s="4">
        <v>2410.6439999999998</v>
      </c>
      <c r="V514" s="4">
        <v>1.3544339999999999</v>
      </c>
      <c r="AD514" s="7"/>
      <c r="AE514" s="7"/>
      <c r="AF514" s="7"/>
      <c r="AG514" s="7"/>
      <c r="AH514" s="7"/>
      <c r="AI514" s="7"/>
      <c r="AJ514" s="7"/>
      <c r="AK514" s="7"/>
      <c r="BZ514" s="4"/>
      <c r="CA514" t="s">
        <v>902</v>
      </c>
      <c r="CC514" s="7" t="s">
        <v>618</v>
      </c>
      <c r="CD514" s="7">
        <v>0.77656863637870976</v>
      </c>
      <c r="CE514" s="7" t="s">
        <v>615</v>
      </c>
      <c r="CF514" s="7">
        <v>0.22343136362129021</v>
      </c>
      <c r="CH514" s="7"/>
      <c r="CJ514" s="7"/>
      <c r="CK514" s="7">
        <f t="shared" si="8"/>
        <v>61</v>
      </c>
    </row>
    <row r="515" spans="1:90" hidden="1" x14ac:dyDescent="0.3">
      <c r="A515" s="43" t="s">
        <v>843</v>
      </c>
      <c r="B515" s="23" t="s">
        <v>1028</v>
      </c>
      <c r="D515" s="23" t="s">
        <v>831</v>
      </c>
      <c r="E515" s="23" t="s">
        <v>605</v>
      </c>
      <c r="G515" s="53" t="s">
        <v>1647</v>
      </c>
      <c r="J515" s="23" t="s">
        <v>9</v>
      </c>
      <c r="K515" s="47">
        <v>3215.7</v>
      </c>
      <c r="L515" s="24" t="s">
        <v>834</v>
      </c>
      <c r="M515" s="24" t="s">
        <v>615</v>
      </c>
      <c r="U515" s="4">
        <v>12219660</v>
      </c>
      <c r="V515" s="4">
        <v>418.041</v>
      </c>
      <c r="AA515" s="107">
        <v>385884</v>
      </c>
      <c r="AD515" s="4">
        <v>640.0803868621698</v>
      </c>
      <c r="BZ515" s="4"/>
      <c r="CA515" t="s">
        <v>846</v>
      </c>
      <c r="CC515" s="7" t="s">
        <v>615</v>
      </c>
      <c r="CD515" s="7">
        <v>0.74290407253488866</v>
      </c>
      <c r="CF515" s="7"/>
      <c r="CH515" s="7"/>
      <c r="CJ515" s="7"/>
      <c r="CK515" s="7">
        <f t="shared" si="8"/>
        <v>59</v>
      </c>
      <c r="CL515" t="s">
        <v>1647</v>
      </c>
    </row>
    <row r="516" spans="1:90" hidden="1" x14ac:dyDescent="0.3">
      <c r="A516" s="43">
        <v>64</v>
      </c>
      <c r="B516" s="23" t="s">
        <v>900</v>
      </c>
      <c r="C516" s="54"/>
      <c r="D516" s="54" t="s">
        <v>831</v>
      </c>
      <c r="E516" s="23" t="s">
        <v>725</v>
      </c>
      <c r="F516" s="54"/>
      <c r="G516" s="23" t="s">
        <v>1648</v>
      </c>
      <c r="J516" s="54" t="s">
        <v>9</v>
      </c>
      <c r="K516" s="55">
        <v>5396.7670000000007</v>
      </c>
      <c r="L516" s="24" t="s">
        <v>834</v>
      </c>
      <c r="M516" s="24" t="s">
        <v>615</v>
      </c>
      <c r="N516" s="7"/>
      <c r="U516" s="4">
        <v>21806833.600000001</v>
      </c>
      <c r="V516" s="4">
        <v>429.38785000000001</v>
      </c>
      <c r="W516" s="4">
        <v>7503.5082500000017</v>
      </c>
      <c r="AC516" s="4">
        <v>350059.2</v>
      </c>
      <c r="AD516" s="7"/>
      <c r="AE516" s="7"/>
      <c r="AF516" s="7"/>
      <c r="AG516" s="7"/>
      <c r="AH516" s="7"/>
      <c r="AI516" s="7"/>
      <c r="AJ516" s="7"/>
      <c r="AK516" s="7"/>
      <c r="BZ516" s="4"/>
      <c r="CA516" t="s">
        <v>839</v>
      </c>
      <c r="CC516" s="7" t="s">
        <v>615</v>
      </c>
      <c r="CD516" s="7">
        <v>0.86073671654618134</v>
      </c>
      <c r="CF516" s="7"/>
      <c r="CH516" s="7"/>
      <c r="CJ516" s="7"/>
      <c r="CK516" s="7">
        <f t="shared" si="8"/>
        <v>59</v>
      </c>
      <c r="CL516" t="s">
        <v>1648</v>
      </c>
    </row>
    <row r="517" spans="1:90" hidden="1" x14ac:dyDescent="0.3">
      <c r="A517" s="43">
        <v>64</v>
      </c>
      <c r="B517" s="23" t="s">
        <v>886</v>
      </c>
      <c r="C517" s="54"/>
      <c r="D517" s="54" t="s">
        <v>831</v>
      </c>
      <c r="E517" s="23" t="s">
        <v>686</v>
      </c>
      <c r="F517" s="54"/>
      <c r="G517" s="23" t="s">
        <v>1649</v>
      </c>
      <c r="J517" s="54" t="s">
        <v>9</v>
      </c>
      <c r="K517" s="55">
        <v>70</v>
      </c>
      <c r="L517" s="24" t="s">
        <v>834</v>
      </c>
      <c r="M517" s="24" t="s">
        <v>615</v>
      </c>
      <c r="N517" s="7"/>
      <c r="U517" s="4">
        <v>490000</v>
      </c>
      <c r="AD517" s="7"/>
      <c r="AE517" s="7"/>
      <c r="AF517" s="7"/>
      <c r="AG517" s="7"/>
      <c r="AH517" s="7"/>
      <c r="AI517" s="7"/>
      <c r="AJ517" s="7"/>
      <c r="AK517" s="7"/>
      <c r="BZ517" s="4"/>
      <c r="CA517" t="s">
        <v>856</v>
      </c>
      <c r="CC517" s="7" t="s">
        <v>615</v>
      </c>
      <c r="CD517" s="7">
        <v>1</v>
      </c>
      <c r="CF517" s="7"/>
      <c r="CH517" s="7"/>
      <c r="CJ517" s="7"/>
      <c r="CK517" s="7">
        <f t="shared" si="8"/>
        <v>62</v>
      </c>
    </row>
    <row r="518" spans="1:90" hidden="1" x14ac:dyDescent="0.3">
      <c r="A518" s="43">
        <v>64</v>
      </c>
      <c r="B518" s="23" t="s">
        <v>921</v>
      </c>
      <c r="C518" s="54"/>
      <c r="D518" s="54" t="s">
        <v>831</v>
      </c>
      <c r="E518" s="23" t="s">
        <v>659</v>
      </c>
      <c r="F518" s="54"/>
      <c r="G518" s="23" t="s">
        <v>1650</v>
      </c>
      <c r="J518" s="54" t="s">
        <v>9</v>
      </c>
      <c r="K518" s="55">
        <v>3.9</v>
      </c>
      <c r="L518" s="24" t="s">
        <v>834</v>
      </c>
      <c r="M518" s="24" t="s">
        <v>615</v>
      </c>
      <c r="N518" s="7"/>
      <c r="U518" s="4">
        <v>202800</v>
      </c>
      <c r="V518" s="4">
        <v>4.8000000000000007</v>
      </c>
      <c r="W518" s="4">
        <v>98.5</v>
      </c>
      <c r="AD518" s="7"/>
      <c r="AE518" s="7"/>
      <c r="AF518" s="7"/>
      <c r="AG518" s="7"/>
      <c r="AH518" s="7"/>
      <c r="AI518" s="7"/>
      <c r="AJ518" s="7"/>
      <c r="AK518" s="7"/>
      <c r="BZ518" s="4"/>
      <c r="CA518" t="s">
        <v>859</v>
      </c>
      <c r="CC518" s="7" t="s">
        <v>615</v>
      </c>
      <c r="CD518" s="7">
        <v>0.83676094344699081</v>
      </c>
      <c r="CF518" s="7"/>
      <c r="CH518" s="7"/>
      <c r="CJ518" s="7"/>
      <c r="CK518" s="7">
        <f t="shared" si="8"/>
        <v>60</v>
      </c>
    </row>
    <row r="519" spans="1:90" hidden="1" x14ac:dyDescent="0.3">
      <c r="A519" s="43">
        <v>64</v>
      </c>
      <c r="B519" s="23" t="s">
        <v>916</v>
      </c>
      <c r="C519" s="54"/>
      <c r="D519" s="54" t="s">
        <v>831</v>
      </c>
      <c r="E519" s="23" t="s">
        <v>707</v>
      </c>
      <c r="F519" s="54"/>
      <c r="G519" s="23" t="s">
        <v>1651</v>
      </c>
      <c r="J519" s="54" t="s">
        <v>9</v>
      </c>
      <c r="K519" s="55">
        <v>315.625</v>
      </c>
      <c r="L519" s="24" t="s">
        <v>834</v>
      </c>
      <c r="M519" s="24" t="s">
        <v>615</v>
      </c>
      <c r="N519" s="7"/>
      <c r="U519" s="4">
        <v>1010000</v>
      </c>
      <c r="V519" s="4">
        <v>31.5625</v>
      </c>
      <c r="AD519" s="7"/>
      <c r="AE519" s="7"/>
      <c r="AF519" s="7"/>
      <c r="AG519" s="7"/>
      <c r="AH519" s="7"/>
      <c r="AI519" s="7"/>
      <c r="AJ519" s="7"/>
      <c r="AK519" s="7"/>
      <c r="BZ519" s="4"/>
      <c r="CA519" t="s">
        <v>902</v>
      </c>
      <c r="CC519" s="7" t="s">
        <v>615</v>
      </c>
      <c r="CD519" s="7">
        <v>0.83800313580926622</v>
      </c>
      <c r="CF519" s="7"/>
      <c r="CH519" s="7"/>
      <c r="CJ519" s="7"/>
      <c r="CK519" s="7">
        <f t="shared" si="8"/>
        <v>61</v>
      </c>
    </row>
    <row r="520" spans="1:90" hidden="1" x14ac:dyDescent="0.3">
      <c r="A520" s="43">
        <v>64</v>
      </c>
      <c r="B520" s="23" t="s">
        <v>888</v>
      </c>
      <c r="C520" s="54"/>
      <c r="D520" s="54" t="s">
        <v>831</v>
      </c>
      <c r="E520" s="23" t="s">
        <v>605</v>
      </c>
      <c r="F520" s="54"/>
      <c r="G520" s="23" t="s">
        <v>1652</v>
      </c>
      <c r="J520" s="54" t="s">
        <v>9</v>
      </c>
      <c r="K520" s="55">
        <v>200</v>
      </c>
      <c r="L520" s="24" t="s">
        <v>834</v>
      </c>
      <c r="M520" s="24" t="s">
        <v>615</v>
      </c>
      <c r="N520" s="7"/>
      <c r="U520" s="4">
        <v>1000000</v>
      </c>
      <c r="AD520" s="7"/>
      <c r="AE520" s="7"/>
      <c r="AF520" s="7"/>
      <c r="AG520" s="7"/>
      <c r="AH520" s="7"/>
      <c r="AI520" s="7"/>
      <c r="AJ520" s="7"/>
      <c r="AK520" s="7"/>
      <c r="BZ520" s="4"/>
      <c r="CA520" t="s">
        <v>856</v>
      </c>
      <c r="CC520" s="7" t="s">
        <v>615</v>
      </c>
      <c r="CD520" s="7">
        <v>1</v>
      </c>
      <c r="CF520" s="7"/>
      <c r="CH520" s="7"/>
      <c r="CJ520" s="7"/>
      <c r="CK520" s="7">
        <f t="shared" si="8"/>
        <v>62</v>
      </c>
    </row>
    <row r="521" spans="1:90" hidden="1" x14ac:dyDescent="0.3">
      <c r="A521" s="43">
        <v>64</v>
      </c>
      <c r="B521" s="23" t="s">
        <v>1028</v>
      </c>
      <c r="C521" s="54"/>
      <c r="D521" s="54" t="s">
        <v>831</v>
      </c>
      <c r="E521" s="23" t="s">
        <v>605</v>
      </c>
      <c r="F521" s="54"/>
      <c r="G521" s="23" t="s">
        <v>1653</v>
      </c>
      <c r="J521" s="54" t="s">
        <v>9</v>
      </c>
      <c r="K521" s="55">
        <v>1197.6026666666669</v>
      </c>
      <c r="L521" s="24" t="s">
        <v>834</v>
      </c>
      <c r="M521" s="24" t="s">
        <v>618</v>
      </c>
      <c r="N521" s="7"/>
      <c r="U521" s="4">
        <v>2623889.5466666669</v>
      </c>
      <c r="V521" s="4">
        <v>1822.139349333333</v>
      </c>
      <c r="AD521" s="7"/>
      <c r="AE521" s="7"/>
      <c r="AF521" s="7"/>
      <c r="AG521" s="7"/>
      <c r="AH521" s="7"/>
      <c r="AI521" s="7"/>
      <c r="AJ521" s="7"/>
      <c r="AK521" s="7"/>
      <c r="BZ521" s="4"/>
      <c r="CA521" t="s">
        <v>902</v>
      </c>
      <c r="CC521" s="7" t="s">
        <v>618</v>
      </c>
      <c r="CD521" s="7">
        <v>0.81117214881665489</v>
      </c>
      <c r="CF521" s="7"/>
      <c r="CH521" s="7"/>
      <c r="CJ521" s="7"/>
      <c r="CK521" s="7">
        <f t="shared" si="8"/>
        <v>61</v>
      </c>
      <c r="CL521" t="s">
        <v>1653</v>
      </c>
    </row>
    <row r="522" spans="1:90" hidden="1" x14ac:dyDescent="0.3">
      <c r="A522" s="43" t="s">
        <v>843</v>
      </c>
      <c r="B522" s="23" t="s">
        <v>1654</v>
      </c>
      <c r="D522" s="23" t="s">
        <v>831</v>
      </c>
      <c r="E522" s="23" t="s">
        <v>605</v>
      </c>
      <c r="G522" s="53" t="s">
        <v>1655</v>
      </c>
      <c r="J522" s="23" t="s">
        <v>9</v>
      </c>
      <c r="K522" s="47">
        <v>201.9</v>
      </c>
      <c r="L522" s="24" t="s">
        <v>834</v>
      </c>
      <c r="M522" s="24" t="s">
        <v>615</v>
      </c>
      <c r="U522" s="4">
        <v>989310</v>
      </c>
      <c r="V522" s="4">
        <v>14.132999999999999</v>
      </c>
      <c r="W522" s="4">
        <v>383.61</v>
      </c>
      <c r="AA522" s="107">
        <v>20190</v>
      </c>
      <c r="AD522" s="4">
        <v>34.073513059551651</v>
      </c>
      <c r="BZ522" s="4"/>
      <c r="CA522" t="s">
        <v>846</v>
      </c>
      <c r="CC522" s="7" t="s">
        <v>615</v>
      </c>
      <c r="CD522" s="7">
        <v>0.82347185022469849</v>
      </c>
      <c r="CF522" s="7"/>
      <c r="CH522" s="7"/>
      <c r="CJ522" s="7"/>
      <c r="CK522" s="7">
        <f t="shared" si="8"/>
        <v>58</v>
      </c>
    </row>
    <row r="523" spans="1:90" hidden="1" x14ac:dyDescent="0.3">
      <c r="A523" s="43">
        <v>64</v>
      </c>
      <c r="B523" s="23" t="s">
        <v>1028</v>
      </c>
      <c r="C523" s="54"/>
      <c r="D523" s="54" t="s">
        <v>831</v>
      </c>
      <c r="E523" s="23" t="s">
        <v>605</v>
      </c>
      <c r="F523" s="54"/>
      <c r="G523" s="23" t="s">
        <v>1656</v>
      </c>
      <c r="J523" s="54" t="s">
        <v>9</v>
      </c>
      <c r="K523" s="55">
        <v>405</v>
      </c>
      <c r="L523" s="24" t="s">
        <v>834</v>
      </c>
      <c r="M523" s="24" t="s">
        <v>615</v>
      </c>
      <c r="N523" s="7"/>
      <c r="U523" s="4">
        <v>2320800</v>
      </c>
      <c r="AD523" s="7"/>
      <c r="AE523" s="7"/>
      <c r="AF523" s="7"/>
      <c r="AG523" s="7"/>
      <c r="AH523" s="7"/>
      <c r="AI523" s="7"/>
      <c r="AJ523" s="7"/>
      <c r="AK523" s="7"/>
      <c r="BZ523" s="4"/>
      <c r="CA523" t="s">
        <v>856</v>
      </c>
      <c r="CC523" s="7" t="s">
        <v>615</v>
      </c>
      <c r="CD523" s="7">
        <v>1</v>
      </c>
      <c r="CF523" s="7"/>
      <c r="CH523" s="7"/>
      <c r="CJ523" s="7"/>
      <c r="CK523" s="7">
        <f t="shared" si="8"/>
        <v>62</v>
      </c>
      <c r="CL523" t="s">
        <v>1656</v>
      </c>
    </row>
    <row r="524" spans="1:90" hidden="1" x14ac:dyDescent="0.3">
      <c r="A524" s="43" t="s">
        <v>843</v>
      </c>
      <c r="B524" s="23" t="s">
        <v>1654</v>
      </c>
      <c r="D524" s="23" t="s">
        <v>831</v>
      </c>
      <c r="E524" s="23" t="s">
        <v>605</v>
      </c>
      <c r="G524" s="53" t="s">
        <v>1657</v>
      </c>
      <c r="J524" s="23" t="s">
        <v>9</v>
      </c>
      <c r="K524" s="47">
        <v>4500</v>
      </c>
      <c r="L524" s="24" t="s">
        <v>834</v>
      </c>
      <c r="M524" s="24" t="s">
        <v>615</v>
      </c>
      <c r="U524" s="4">
        <v>20250000</v>
      </c>
      <c r="V524" s="4">
        <v>495</v>
      </c>
      <c r="AA524" s="107">
        <v>674999.99999999988</v>
      </c>
      <c r="AD524" s="4">
        <v>1049.4776254963319</v>
      </c>
      <c r="BZ524" s="4"/>
      <c r="CA524" t="s">
        <v>846</v>
      </c>
      <c r="CC524" s="7" t="s">
        <v>615</v>
      </c>
      <c r="CD524" s="7">
        <v>0.77423301945906375</v>
      </c>
      <c r="CF524" s="7"/>
      <c r="CH524" s="7"/>
      <c r="CJ524" s="7"/>
      <c r="CK524" s="7">
        <f t="shared" si="8"/>
        <v>59</v>
      </c>
    </row>
    <row r="525" spans="1:90" hidden="1" x14ac:dyDescent="0.3">
      <c r="A525" s="43" t="s">
        <v>843</v>
      </c>
      <c r="B525" s="23" t="s">
        <v>895</v>
      </c>
      <c r="D525" s="23" t="s">
        <v>831</v>
      </c>
      <c r="E525" s="23" t="s">
        <v>605</v>
      </c>
      <c r="G525" s="53" t="s">
        <v>1658</v>
      </c>
      <c r="J525" s="23" t="s">
        <v>9</v>
      </c>
      <c r="K525" s="47">
        <v>220</v>
      </c>
      <c r="L525" s="24" t="s">
        <v>834</v>
      </c>
      <c r="M525" s="24" t="s">
        <v>615</v>
      </c>
      <c r="U525" s="4">
        <v>2222000</v>
      </c>
      <c r="AA525" s="107">
        <v>33000</v>
      </c>
      <c r="AD525" s="4">
        <v>50.658383504242202</v>
      </c>
      <c r="BZ525" s="4"/>
      <c r="CA525" t="s">
        <v>846</v>
      </c>
      <c r="CC525" s="7" t="s">
        <v>615</v>
      </c>
      <c r="CD525" s="7">
        <v>0.94124717050381546</v>
      </c>
      <c r="CF525" s="7"/>
      <c r="CH525" s="7"/>
      <c r="CJ525" s="7"/>
      <c r="CK525" s="7">
        <f t="shared" si="8"/>
        <v>60</v>
      </c>
    </row>
    <row r="526" spans="1:90" hidden="1" x14ac:dyDescent="0.3">
      <c r="A526" s="43" t="s">
        <v>932</v>
      </c>
      <c r="B526" s="23" t="s">
        <v>895</v>
      </c>
      <c r="C526" s="54"/>
      <c r="D526" s="54" t="s">
        <v>831</v>
      </c>
      <c r="E526" s="23" t="s">
        <v>605</v>
      </c>
      <c r="F526" s="54"/>
      <c r="G526" s="23" t="s">
        <v>1659</v>
      </c>
      <c r="H526" s="23" t="s">
        <v>1360</v>
      </c>
      <c r="J526" s="54" t="s">
        <v>9</v>
      </c>
      <c r="K526" s="55">
        <v>102.045</v>
      </c>
      <c r="L526" s="24" t="s">
        <v>834</v>
      </c>
      <c r="M526" s="24" t="s">
        <v>618</v>
      </c>
      <c r="N526" s="7"/>
      <c r="U526" s="4">
        <v>418384.5</v>
      </c>
      <c r="V526" s="4">
        <v>86.28143</v>
      </c>
      <c r="AD526" s="7"/>
      <c r="AE526" s="7"/>
      <c r="AF526" s="7"/>
      <c r="AG526" s="7"/>
      <c r="AH526" s="7"/>
      <c r="AI526" s="7"/>
      <c r="AJ526" s="7"/>
      <c r="AK526" s="7"/>
      <c r="BZ526" s="4">
        <v>6700000</v>
      </c>
      <c r="CA526" t="s">
        <v>1032</v>
      </c>
      <c r="CC526" s="7" t="s">
        <v>618</v>
      </c>
      <c r="CD526" s="7">
        <v>0.56057711329420079</v>
      </c>
      <c r="CE526" s="7" t="s">
        <v>615</v>
      </c>
      <c r="CF526" s="7">
        <v>0.43942288670579921</v>
      </c>
      <c r="CH526" s="7"/>
      <c r="CJ526" s="7"/>
      <c r="CK526" s="7">
        <f t="shared" si="8"/>
        <v>61</v>
      </c>
      <c r="CL526" t="s">
        <v>1659</v>
      </c>
    </row>
    <row r="527" spans="1:90" hidden="1" x14ac:dyDescent="0.3">
      <c r="A527" s="43" t="s">
        <v>932</v>
      </c>
      <c r="B527" s="23" t="s">
        <v>1022</v>
      </c>
      <c r="C527" s="54"/>
      <c r="D527" s="54" t="s">
        <v>831</v>
      </c>
      <c r="E527" s="23" t="s">
        <v>659</v>
      </c>
      <c r="F527" s="54"/>
      <c r="G527" s="23" t="s">
        <v>1660</v>
      </c>
      <c r="H527" s="23" t="s">
        <v>880</v>
      </c>
      <c r="J527" s="54" t="s">
        <v>9</v>
      </c>
      <c r="K527" s="55">
        <v>3.37</v>
      </c>
      <c r="L527" s="24" t="s">
        <v>834</v>
      </c>
      <c r="M527" s="24" t="s">
        <v>615</v>
      </c>
      <c r="N527" s="7"/>
      <c r="U527" s="4">
        <v>74140</v>
      </c>
      <c r="V527" s="4">
        <v>2.8645</v>
      </c>
      <c r="W527" s="4">
        <v>93.012000000000015</v>
      </c>
      <c r="AD527" s="7"/>
      <c r="AE527" s="7"/>
      <c r="AF527" s="7"/>
      <c r="AG527" s="7"/>
      <c r="AH527" s="7"/>
      <c r="AI527" s="7"/>
      <c r="AJ527" s="7"/>
      <c r="AK527" s="7"/>
      <c r="BZ527" s="4">
        <v>2000000</v>
      </c>
      <c r="CA527" t="s">
        <v>1069</v>
      </c>
      <c r="CC527" s="7" t="s">
        <v>615</v>
      </c>
      <c r="CD527" s="7">
        <v>0.73275228889949395</v>
      </c>
      <c r="CF527" s="7"/>
      <c r="CH527" s="7"/>
      <c r="CJ527" s="7"/>
      <c r="CK527" s="7">
        <f t="shared" si="8"/>
        <v>60</v>
      </c>
    </row>
    <row r="528" spans="1:90" hidden="1" x14ac:dyDescent="0.3">
      <c r="A528" s="43" t="s">
        <v>1661</v>
      </c>
      <c r="B528" s="23" t="s">
        <v>895</v>
      </c>
      <c r="C528" s="54"/>
      <c r="D528" s="54" t="s">
        <v>831</v>
      </c>
      <c r="E528" s="23" t="s">
        <v>617</v>
      </c>
      <c r="F528" s="54"/>
      <c r="G528" s="23" t="s">
        <v>1662</v>
      </c>
      <c r="J528" s="54" t="s">
        <v>9</v>
      </c>
      <c r="K528" s="55">
        <v>163.60499999999999</v>
      </c>
      <c r="L528" s="24" t="s">
        <v>834</v>
      </c>
      <c r="M528" s="24" t="s">
        <v>621</v>
      </c>
      <c r="N528" s="7"/>
      <c r="U528" s="4">
        <v>152435.79999999999</v>
      </c>
      <c r="W528" s="4">
        <v>14320.844652</v>
      </c>
      <c r="AB528" s="4">
        <v>1384664.6</v>
      </c>
      <c r="AC528" s="4">
        <v>3445694.2999999989</v>
      </c>
      <c r="AD528" s="7"/>
      <c r="AE528" s="7"/>
      <c r="AF528" s="7"/>
      <c r="AG528" s="7"/>
      <c r="AH528" s="7"/>
      <c r="AI528" s="7"/>
      <c r="AJ528" s="7"/>
      <c r="AK528" s="7"/>
      <c r="AQ528" s="4">
        <v>196.32599999999999</v>
      </c>
      <c r="BZ528" s="4">
        <v>2600000</v>
      </c>
      <c r="CA528" t="s">
        <v>1166</v>
      </c>
      <c r="CC528" s="7" t="s">
        <v>621</v>
      </c>
      <c r="CD528" s="7">
        <v>0.44040588093099131</v>
      </c>
      <c r="CE528" s="7" t="s">
        <v>639</v>
      </c>
      <c r="CF528" s="7">
        <v>0.36296233103747122</v>
      </c>
      <c r="CH528" s="7"/>
      <c r="CJ528" s="7"/>
      <c r="CK528" s="7">
        <f t="shared" si="8"/>
        <v>58</v>
      </c>
      <c r="CL528" t="s">
        <v>1662</v>
      </c>
    </row>
    <row r="529" spans="1:90" hidden="1" x14ac:dyDescent="0.3">
      <c r="A529" s="43" t="s">
        <v>932</v>
      </c>
      <c r="B529" s="23" t="s">
        <v>1036</v>
      </c>
      <c r="C529" s="54"/>
      <c r="D529" s="54" t="s">
        <v>831</v>
      </c>
      <c r="E529" s="23" t="s">
        <v>605</v>
      </c>
      <c r="F529" s="54"/>
      <c r="G529" s="23" t="s">
        <v>1663</v>
      </c>
      <c r="H529" s="23" t="s">
        <v>1038</v>
      </c>
      <c r="J529" s="54" t="s">
        <v>9</v>
      </c>
      <c r="K529" s="55">
        <v>627</v>
      </c>
      <c r="L529" s="24" t="s">
        <v>834</v>
      </c>
      <c r="M529" s="24" t="s">
        <v>618</v>
      </c>
      <c r="N529" s="7"/>
      <c r="U529" s="4">
        <v>673100</v>
      </c>
      <c r="V529" s="4">
        <v>141.85</v>
      </c>
      <c r="W529" s="4">
        <v>6446.9999999999991</v>
      </c>
      <c r="AD529" s="7"/>
      <c r="AE529" s="7"/>
      <c r="AF529" s="7"/>
      <c r="AG529" s="7"/>
      <c r="AH529" s="7"/>
      <c r="AI529" s="7"/>
      <c r="AJ529" s="7"/>
      <c r="AK529" s="7"/>
      <c r="BZ529" s="4">
        <v>4500000</v>
      </c>
      <c r="CA529" t="s">
        <v>1069</v>
      </c>
      <c r="CC529" s="7" t="s">
        <v>618</v>
      </c>
      <c r="CD529" s="7">
        <v>0.39947251951666551</v>
      </c>
      <c r="CE529" s="7" t="s">
        <v>615</v>
      </c>
      <c r="CF529" s="7">
        <v>0.3064264266188711</v>
      </c>
      <c r="CG529" s="7" t="s">
        <v>621</v>
      </c>
      <c r="CH529" s="7">
        <v>0.29410105386446339</v>
      </c>
      <c r="CJ529" s="7"/>
      <c r="CK529" s="7">
        <f t="shared" si="8"/>
        <v>60</v>
      </c>
      <c r="CL529" t="s">
        <v>1663</v>
      </c>
    </row>
    <row r="530" spans="1:90" hidden="1" x14ac:dyDescent="0.3">
      <c r="A530" s="43">
        <v>64</v>
      </c>
      <c r="B530" s="23" t="s">
        <v>888</v>
      </c>
      <c r="C530" s="54"/>
      <c r="D530" s="54" t="s">
        <v>831</v>
      </c>
      <c r="E530" s="23" t="s">
        <v>650</v>
      </c>
      <c r="F530" s="54"/>
      <c r="G530" s="23" t="s">
        <v>1664</v>
      </c>
      <c r="J530" s="54" t="s">
        <v>9</v>
      </c>
      <c r="K530" s="55">
        <v>2</v>
      </c>
      <c r="L530" s="24" t="s">
        <v>834</v>
      </c>
      <c r="M530" s="24" t="s">
        <v>615</v>
      </c>
      <c r="N530" s="7"/>
      <c r="U530" s="4">
        <v>10000</v>
      </c>
      <c r="AD530" s="7"/>
      <c r="AE530" s="7"/>
      <c r="AF530" s="7"/>
      <c r="AG530" s="7"/>
      <c r="AH530" s="7"/>
      <c r="AI530" s="7"/>
      <c r="AJ530" s="7"/>
      <c r="AK530" s="7"/>
      <c r="BZ530" s="4"/>
      <c r="CA530" t="s">
        <v>856</v>
      </c>
      <c r="CC530" s="7" t="s">
        <v>615</v>
      </c>
      <c r="CD530" s="7">
        <v>1</v>
      </c>
      <c r="CF530" s="7"/>
      <c r="CH530" s="7"/>
      <c r="CJ530" s="7"/>
      <c r="CK530" s="7">
        <f t="shared" si="8"/>
        <v>62</v>
      </c>
    </row>
    <row r="531" spans="1:90" hidden="1" x14ac:dyDescent="0.3">
      <c r="A531" s="43" t="s">
        <v>932</v>
      </c>
      <c r="B531" s="23" t="s">
        <v>895</v>
      </c>
      <c r="C531" s="54"/>
      <c r="D531" s="54" t="s">
        <v>831</v>
      </c>
      <c r="E531" s="23" t="s">
        <v>659</v>
      </c>
      <c r="F531" s="54"/>
      <c r="G531" s="23" t="s">
        <v>1665</v>
      </c>
      <c r="H531" s="23" t="s">
        <v>880</v>
      </c>
      <c r="J531" s="54" t="s">
        <v>9</v>
      </c>
      <c r="K531" s="55">
        <v>102.20779400000001</v>
      </c>
      <c r="L531" s="24" t="s">
        <v>834</v>
      </c>
      <c r="M531" s="24" t="s">
        <v>639</v>
      </c>
      <c r="N531" s="7"/>
      <c r="U531" s="4">
        <v>807441.57260000007</v>
      </c>
      <c r="W531" s="4">
        <v>2638.2897865220002</v>
      </c>
      <c r="AB531" s="4">
        <v>296402.60259999998</v>
      </c>
      <c r="AC531" s="4">
        <v>2626740.3058000002</v>
      </c>
      <c r="AD531" s="7"/>
      <c r="AE531" s="7"/>
      <c r="AF531" s="7"/>
      <c r="AG531" s="7"/>
      <c r="AH531" s="7"/>
      <c r="AI531" s="7"/>
      <c r="AJ531" s="7"/>
      <c r="AK531" s="7"/>
      <c r="BZ531" s="4">
        <v>7665000</v>
      </c>
      <c r="CA531" t="s">
        <v>977</v>
      </c>
      <c r="CC531" s="7" t="s">
        <v>639</v>
      </c>
      <c r="CD531" s="7">
        <v>0.4345433664489336</v>
      </c>
      <c r="CE531" s="7" t="s">
        <v>615</v>
      </c>
      <c r="CF531" s="7">
        <v>0.38916562600025428</v>
      </c>
      <c r="CH531" s="7"/>
      <c r="CJ531" s="7"/>
      <c r="CK531" s="7">
        <f t="shared" si="8"/>
        <v>59</v>
      </c>
      <c r="CL531" t="s">
        <v>1665</v>
      </c>
    </row>
    <row r="532" spans="1:90" hidden="1" x14ac:dyDescent="0.3">
      <c r="A532" s="43">
        <v>31</v>
      </c>
      <c r="B532" s="23" t="s">
        <v>1666</v>
      </c>
      <c r="D532" s="23" t="s">
        <v>831</v>
      </c>
      <c r="E532" s="23" t="s">
        <v>1011</v>
      </c>
      <c r="G532" s="23" t="s">
        <v>1667</v>
      </c>
      <c r="H532" s="24" t="s">
        <v>1013</v>
      </c>
      <c r="I532" s="24"/>
      <c r="J532" s="23" t="s">
        <v>9</v>
      </c>
      <c r="K532" s="47">
        <v>95</v>
      </c>
      <c r="L532" s="24" t="s">
        <v>834</v>
      </c>
      <c r="M532" s="24" t="s">
        <v>627</v>
      </c>
      <c r="Y532" s="4">
        <v>95000</v>
      </c>
      <c r="BZ532" s="4"/>
      <c r="CA532" t="s">
        <v>1014</v>
      </c>
      <c r="CC532" s="7" t="s">
        <v>627</v>
      </c>
      <c r="CD532" s="7">
        <v>1</v>
      </c>
      <c r="CF532" s="7"/>
      <c r="CH532" s="7"/>
      <c r="CJ532" s="7"/>
      <c r="CK532" s="7">
        <f t="shared" si="8"/>
        <v>62</v>
      </c>
    </row>
    <row r="533" spans="1:90" hidden="1" x14ac:dyDescent="0.3">
      <c r="A533" s="43" t="s">
        <v>932</v>
      </c>
      <c r="B533" s="23" t="s">
        <v>895</v>
      </c>
      <c r="C533" s="54"/>
      <c r="D533" s="54" t="s">
        <v>831</v>
      </c>
      <c r="E533" s="23" t="s">
        <v>605</v>
      </c>
      <c r="F533" s="54"/>
      <c r="G533" s="23" t="s">
        <v>1668</v>
      </c>
      <c r="J533" s="54" t="s">
        <v>9</v>
      </c>
      <c r="K533" s="55">
        <v>70</v>
      </c>
      <c r="L533" s="24" t="s">
        <v>834</v>
      </c>
      <c r="M533" s="24" t="s">
        <v>615</v>
      </c>
      <c r="N533" s="7"/>
      <c r="U533" s="4">
        <v>371000</v>
      </c>
      <c r="AD533" s="7"/>
      <c r="AE533" s="7"/>
      <c r="AF533" s="7"/>
      <c r="AG533" s="7"/>
      <c r="AH533" s="7"/>
      <c r="AI533" s="7"/>
      <c r="AJ533" s="7"/>
      <c r="AK533" s="7"/>
      <c r="BZ533" s="4">
        <v>180000</v>
      </c>
      <c r="CA533" t="s">
        <v>934</v>
      </c>
      <c r="CC533" s="7" t="s">
        <v>615</v>
      </c>
      <c r="CD533" s="7">
        <v>1</v>
      </c>
      <c r="CF533" s="7"/>
      <c r="CH533" s="7"/>
      <c r="CJ533" s="7"/>
      <c r="CK533" s="7">
        <f t="shared" si="8"/>
        <v>62</v>
      </c>
    </row>
    <row r="534" spans="1:90" hidden="1" x14ac:dyDescent="0.3">
      <c r="A534" s="43">
        <v>64</v>
      </c>
      <c r="B534" s="23" t="s">
        <v>888</v>
      </c>
      <c r="C534" s="54"/>
      <c r="D534" s="54" t="s">
        <v>831</v>
      </c>
      <c r="E534" s="23" t="s">
        <v>605</v>
      </c>
      <c r="F534" s="54"/>
      <c r="G534" s="23" t="s">
        <v>1669</v>
      </c>
      <c r="J534" s="54" t="s">
        <v>9</v>
      </c>
      <c r="K534" s="55">
        <v>40</v>
      </c>
      <c r="L534" s="24" t="s">
        <v>834</v>
      </c>
      <c r="M534" s="24" t="s">
        <v>615</v>
      </c>
      <c r="N534" s="7"/>
      <c r="U534" s="4">
        <v>200000</v>
      </c>
      <c r="AD534" s="7"/>
      <c r="AE534" s="7"/>
      <c r="AF534" s="7"/>
      <c r="AG534" s="7"/>
      <c r="AH534" s="7"/>
      <c r="AI534" s="7"/>
      <c r="AJ534" s="7"/>
      <c r="AK534" s="7"/>
      <c r="BZ534" s="4"/>
      <c r="CA534" t="s">
        <v>856</v>
      </c>
      <c r="CC534" s="7" t="s">
        <v>615</v>
      </c>
      <c r="CD534" s="7">
        <v>1</v>
      </c>
      <c r="CF534" s="7"/>
      <c r="CH534" s="7"/>
      <c r="CJ534" s="7"/>
      <c r="CK534" s="7">
        <f t="shared" si="8"/>
        <v>62</v>
      </c>
    </row>
    <row r="535" spans="1:90" hidden="1" x14ac:dyDescent="0.3">
      <c r="A535" s="43" t="s">
        <v>872</v>
      </c>
      <c r="B535" s="23" t="s">
        <v>895</v>
      </c>
      <c r="C535" s="54"/>
      <c r="D535" s="54" t="s">
        <v>831</v>
      </c>
      <c r="E535" s="23" t="s">
        <v>605</v>
      </c>
      <c r="F535" s="54"/>
      <c r="G535" s="23" t="s">
        <v>1670</v>
      </c>
      <c r="J535" s="54" t="s">
        <v>9</v>
      </c>
      <c r="K535" s="55">
        <v>4686</v>
      </c>
      <c r="L535" s="24" t="s">
        <v>834</v>
      </c>
      <c r="M535" s="24" t="s">
        <v>615</v>
      </c>
      <c r="N535" s="7"/>
      <c r="U535" s="4">
        <v>17979400</v>
      </c>
      <c r="W535" s="4">
        <v>6903.7901374481326</v>
      </c>
      <c r="AA535" s="107">
        <v>553451.34854771791</v>
      </c>
      <c r="AD535" s="4">
        <v>562.31999999999994</v>
      </c>
      <c r="AE535" s="7"/>
      <c r="AF535" s="7"/>
      <c r="AG535" s="7"/>
      <c r="AH535" s="7"/>
      <c r="AI535" s="7"/>
      <c r="AJ535" s="7"/>
      <c r="AK535" s="7"/>
      <c r="BZ535" s="4">
        <v>182000000</v>
      </c>
      <c r="CA535" t="s">
        <v>875</v>
      </c>
      <c r="CC535" s="7" t="s">
        <v>615</v>
      </c>
      <c r="CD535" s="7">
        <v>0.86145387185945399</v>
      </c>
      <c r="CF535" s="7"/>
      <c r="CH535" s="7"/>
      <c r="CJ535" s="7"/>
      <c r="CK535" s="7">
        <f t="shared" si="8"/>
        <v>59</v>
      </c>
      <c r="CL535" t="s">
        <v>1670</v>
      </c>
    </row>
    <row r="536" spans="1:90" hidden="1" x14ac:dyDescent="0.3">
      <c r="A536" s="43" t="s">
        <v>843</v>
      </c>
      <c r="B536" s="23" t="s">
        <v>921</v>
      </c>
      <c r="C536" s="54"/>
      <c r="D536" s="54" t="s">
        <v>831</v>
      </c>
      <c r="E536" s="23" t="s">
        <v>605</v>
      </c>
      <c r="F536" s="54"/>
      <c r="G536" s="23" t="s">
        <v>1671</v>
      </c>
      <c r="J536" s="54" t="s">
        <v>9</v>
      </c>
      <c r="K536" s="55">
        <v>445.73</v>
      </c>
      <c r="L536" s="24" t="s">
        <v>834</v>
      </c>
      <c r="M536" s="24" t="s">
        <v>615</v>
      </c>
      <c r="N536" s="7"/>
      <c r="U536" s="4">
        <v>1693774</v>
      </c>
      <c r="V536" s="4">
        <v>49.030299999999997</v>
      </c>
      <c r="AA536" s="107">
        <v>21395.040000000001</v>
      </c>
      <c r="AD536" s="4">
        <v>26.7438</v>
      </c>
      <c r="AE536" s="7"/>
      <c r="AF536" s="7"/>
      <c r="AG536" s="7"/>
      <c r="AH536" s="7"/>
      <c r="AI536" s="7"/>
      <c r="AJ536" s="7"/>
      <c r="AK536" s="7"/>
      <c r="BZ536" s="4"/>
      <c r="CA536" t="s">
        <v>910</v>
      </c>
      <c r="CC536" s="7" t="s">
        <v>615</v>
      </c>
      <c r="CD536" s="7">
        <v>0.81262814599705591</v>
      </c>
      <c r="CF536" s="7"/>
      <c r="CH536" s="7"/>
      <c r="CJ536" s="7"/>
      <c r="CK536" s="7">
        <f t="shared" si="8"/>
        <v>59</v>
      </c>
    </row>
    <row r="537" spans="1:90" hidden="1" x14ac:dyDescent="0.3">
      <c r="A537" s="43">
        <v>64</v>
      </c>
      <c r="B537" s="23" t="s">
        <v>916</v>
      </c>
      <c r="C537" s="54"/>
      <c r="D537" s="54" t="s">
        <v>831</v>
      </c>
      <c r="E537" s="23" t="s">
        <v>659</v>
      </c>
      <c r="F537" s="54"/>
      <c r="G537" s="23" t="s">
        <v>1672</v>
      </c>
      <c r="J537" s="54" t="s">
        <v>9</v>
      </c>
      <c r="K537" s="55">
        <v>7.7</v>
      </c>
      <c r="L537" s="24" t="s">
        <v>834</v>
      </c>
      <c r="M537" s="24" t="s">
        <v>615</v>
      </c>
      <c r="N537" s="7"/>
      <c r="U537" s="4">
        <v>92400</v>
      </c>
      <c r="AB537" s="4">
        <v>77000</v>
      </c>
      <c r="AC537" s="4">
        <v>200200</v>
      </c>
      <c r="AD537" s="7"/>
      <c r="AE537" s="7"/>
      <c r="AF537" s="7"/>
      <c r="AG537" s="7"/>
      <c r="AH537" s="7"/>
      <c r="AI537" s="7"/>
      <c r="AJ537" s="7"/>
      <c r="AK537" s="7"/>
      <c r="BZ537" s="4"/>
      <c r="CA537" t="s">
        <v>1006</v>
      </c>
      <c r="CC537" s="7" t="s">
        <v>615</v>
      </c>
      <c r="CD537" s="7">
        <v>0.49291306061914508</v>
      </c>
      <c r="CE537" s="7" t="s">
        <v>639</v>
      </c>
      <c r="CF537" s="7">
        <v>0.36656841947171798</v>
      </c>
      <c r="CH537" s="7"/>
      <c r="CJ537" s="7"/>
      <c r="CK537" s="7">
        <f t="shared" si="8"/>
        <v>60</v>
      </c>
    </row>
    <row r="538" spans="1:90" hidden="1" x14ac:dyDescent="0.3">
      <c r="A538" s="43">
        <v>58</v>
      </c>
      <c r="B538" s="23" t="s">
        <v>1058</v>
      </c>
      <c r="C538" s="54"/>
      <c r="D538" s="23" t="s">
        <v>831</v>
      </c>
      <c r="E538" s="23" t="s">
        <v>605</v>
      </c>
      <c r="G538" s="23" t="s">
        <v>1673</v>
      </c>
      <c r="I538" s="54"/>
      <c r="J538" s="54" t="s">
        <v>9</v>
      </c>
      <c r="K538" s="47">
        <v>433.33333333333343</v>
      </c>
      <c r="L538" s="24" t="s">
        <v>834</v>
      </c>
      <c r="M538" s="24" t="s">
        <v>633</v>
      </c>
      <c r="N538" s="7"/>
      <c r="AA538" s="107">
        <v>260000</v>
      </c>
      <c r="AD538" s="4">
        <v>351.65025839377222</v>
      </c>
      <c r="AH538" s="7"/>
      <c r="AI538" s="7"/>
      <c r="BY538" s="7"/>
      <c r="BZ538" s="4"/>
      <c r="CA538" t="s">
        <v>846</v>
      </c>
      <c r="CC538" s="7" t="s">
        <v>633</v>
      </c>
      <c r="CD538" s="7">
        <v>0.85572925225829088</v>
      </c>
      <c r="CF538" s="7"/>
      <c r="CH538" s="7"/>
      <c r="CJ538" s="7"/>
      <c r="CK538" s="7">
        <f t="shared" si="8"/>
        <v>61</v>
      </c>
    </row>
    <row r="539" spans="1:90" hidden="1" x14ac:dyDescent="0.3">
      <c r="A539" s="43">
        <v>58</v>
      </c>
      <c r="B539" s="23" t="s">
        <v>1058</v>
      </c>
      <c r="C539" s="54"/>
      <c r="D539" s="23" t="s">
        <v>831</v>
      </c>
      <c r="E539" s="23" t="s">
        <v>605</v>
      </c>
      <c r="G539" s="23" t="s">
        <v>1674</v>
      </c>
      <c r="I539" s="54"/>
      <c r="J539" s="54" t="s">
        <v>9</v>
      </c>
      <c r="K539" s="47">
        <v>433.33333333333343</v>
      </c>
      <c r="L539" s="24" t="s">
        <v>834</v>
      </c>
      <c r="M539" s="24" t="s">
        <v>633</v>
      </c>
      <c r="N539" s="7"/>
      <c r="AA539" s="107">
        <v>260000</v>
      </c>
      <c r="AD539" s="4">
        <v>351.65025839377222</v>
      </c>
      <c r="AH539" s="7"/>
      <c r="AI539" s="7"/>
      <c r="BY539" s="7"/>
      <c r="BZ539" s="4"/>
      <c r="CA539" t="s">
        <v>846</v>
      </c>
      <c r="CC539" s="7" t="s">
        <v>633</v>
      </c>
      <c r="CD539" s="7">
        <v>0.85572925225829088</v>
      </c>
      <c r="CF539" s="7"/>
      <c r="CH539" s="7"/>
      <c r="CJ539" s="7"/>
      <c r="CK539" s="7">
        <f t="shared" si="8"/>
        <v>61</v>
      </c>
    </row>
    <row r="540" spans="1:90" hidden="1" x14ac:dyDescent="0.3">
      <c r="A540" s="43">
        <v>64</v>
      </c>
      <c r="B540" s="23" t="s">
        <v>973</v>
      </c>
      <c r="C540" s="54"/>
      <c r="D540" s="54" t="s">
        <v>831</v>
      </c>
      <c r="E540" s="23" t="s">
        <v>605</v>
      </c>
      <c r="F540" s="54"/>
      <c r="G540" s="23" t="s">
        <v>1675</v>
      </c>
      <c r="J540" s="54" t="s">
        <v>9</v>
      </c>
      <c r="K540" s="55">
        <v>149.1</v>
      </c>
      <c r="L540" s="24" t="s">
        <v>834</v>
      </c>
      <c r="M540" s="24" t="s">
        <v>615</v>
      </c>
      <c r="N540" s="7"/>
      <c r="U540" s="4">
        <v>611309.99999999988</v>
      </c>
      <c r="AD540" s="7"/>
      <c r="AE540" s="7"/>
      <c r="AF540" s="7"/>
      <c r="AG540" s="7"/>
      <c r="AH540" s="7"/>
      <c r="AI540" s="7"/>
      <c r="AJ540" s="7"/>
      <c r="AK540" s="7"/>
      <c r="BZ540" s="4"/>
      <c r="CA540" t="s">
        <v>856</v>
      </c>
      <c r="CC540" s="7" t="s">
        <v>615</v>
      </c>
      <c r="CD540" s="7">
        <v>1</v>
      </c>
      <c r="CF540" s="7"/>
      <c r="CH540" s="7"/>
      <c r="CJ540" s="7"/>
      <c r="CK540" s="7">
        <f t="shared" si="8"/>
        <v>62</v>
      </c>
    </row>
    <row r="541" spans="1:90" hidden="1" x14ac:dyDescent="0.3">
      <c r="A541" s="43">
        <v>64</v>
      </c>
      <c r="B541" s="23" t="s">
        <v>1025</v>
      </c>
      <c r="C541" s="54"/>
      <c r="D541" s="54" t="s">
        <v>831</v>
      </c>
      <c r="E541" s="23" t="s">
        <v>659</v>
      </c>
      <c r="F541" s="54"/>
      <c r="G541" s="23" t="s">
        <v>1676</v>
      </c>
      <c r="J541" s="54" t="s">
        <v>9</v>
      </c>
      <c r="K541" s="55">
        <v>1.22</v>
      </c>
      <c r="L541" s="24" t="s">
        <v>834</v>
      </c>
      <c r="M541" s="24" t="s">
        <v>615</v>
      </c>
      <c r="N541" s="7"/>
      <c r="U541" s="4">
        <v>6100</v>
      </c>
      <c r="V541" s="4">
        <v>0.97599999999999998</v>
      </c>
      <c r="W541" s="4">
        <v>9.8819999999999997</v>
      </c>
      <c r="AB541" s="4">
        <v>4880</v>
      </c>
      <c r="AC541" s="4">
        <v>8540</v>
      </c>
      <c r="AD541" s="7"/>
      <c r="AE541" s="7"/>
      <c r="AF541" s="7"/>
      <c r="AG541" s="7"/>
      <c r="AH541" s="7"/>
      <c r="AI541" s="7"/>
      <c r="AJ541" s="7"/>
      <c r="AK541" s="7"/>
      <c r="BZ541" s="4"/>
      <c r="CA541" t="s">
        <v>842</v>
      </c>
      <c r="CC541" s="7" t="s">
        <v>615</v>
      </c>
      <c r="CD541" s="7">
        <v>0.34408006938214197</v>
      </c>
      <c r="CE541" s="7" t="s">
        <v>618</v>
      </c>
      <c r="CF541" s="7">
        <v>0.34055749463161178</v>
      </c>
      <c r="CH541" s="7"/>
      <c r="CJ541" s="7"/>
      <c r="CK541" s="7">
        <f t="shared" si="8"/>
        <v>58</v>
      </c>
    </row>
    <row r="542" spans="1:90" hidden="1" x14ac:dyDescent="0.3">
      <c r="A542" s="43">
        <v>64</v>
      </c>
      <c r="B542" s="23" t="s">
        <v>1036</v>
      </c>
      <c r="C542" s="54"/>
      <c r="D542" s="54" t="s">
        <v>831</v>
      </c>
      <c r="E542" s="23" t="s">
        <v>614</v>
      </c>
      <c r="F542" s="54"/>
      <c r="G542" s="23" t="s">
        <v>1677</v>
      </c>
      <c r="H542" s="23" t="s">
        <v>930</v>
      </c>
      <c r="J542" s="54" t="s">
        <v>9</v>
      </c>
      <c r="K542" s="55">
        <v>16</v>
      </c>
      <c r="L542" s="24" t="s">
        <v>834</v>
      </c>
      <c r="M542" s="24" t="s">
        <v>639</v>
      </c>
      <c r="N542" s="7"/>
      <c r="U542" s="4">
        <v>110400</v>
      </c>
      <c r="W542" s="4">
        <v>1520</v>
      </c>
      <c r="AB542" s="4">
        <v>57600</v>
      </c>
      <c r="AC542" s="4">
        <v>492800</v>
      </c>
      <c r="AD542" s="7"/>
      <c r="AE542" s="7"/>
      <c r="AF542" s="7"/>
      <c r="AG542" s="7"/>
      <c r="AH542" s="7"/>
      <c r="AI542" s="7"/>
      <c r="AJ542" s="7"/>
      <c r="AK542" s="7"/>
      <c r="BZ542" s="4"/>
      <c r="CA542" t="s">
        <v>966</v>
      </c>
      <c r="CC542" s="7" t="s">
        <v>639</v>
      </c>
      <c r="CD542" s="7">
        <v>0.37457966505995421</v>
      </c>
      <c r="CE542" s="7" t="s">
        <v>621</v>
      </c>
      <c r="CF542" s="7">
        <v>0.33730031813069677</v>
      </c>
      <c r="CG542" s="7" t="s">
        <v>615</v>
      </c>
      <c r="CH542" s="7">
        <v>0.24448372383761649</v>
      </c>
      <c r="CJ542" s="7"/>
      <c r="CK542" s="7">
        <f t="shared" si="8"/>
        <v>59</v>
      </c>
    </row>
    <row r="543" spans="1:90" hidden="1" x14ac:dyDescent="0.3">
      <c r="A543" s="43">
        <v>58</v>
      </c>
      <c r="B543" s="23" t="s">
        <v>1058</v>
      </c>
      <c r="D543" s="54" t="s">
        <v>831</v>
      </c>
      <c r="E543" s="23" t="s">
        <v>605</v>
      </c>
      <c r="G543" s="23" t="s">
        <v>1678</v>
      </c>
      <c r="H543" s="23" t="s">
        <v>831</v>
      </c>
      <c r="J543" s="54" t="s">
        <v>9</v>
      </c>
      <c r="K543" s="47">
        <v>2827.6</v>
      </c>
      <c r="L543" s="24" t="s">
        <v>834</v>
      </c>
      <c r="M543" s="24" t="s">
        <v>633</v>
      </c>
      <c r="AA543" s="107">
        <v>2544840</v>
      </c>
      <c r="AD543" s="4">
        <v>113.104</v>
      </c>
      <c r="BZ543" s="4"/>
      <c r="CA543" t="s">
        <v>1679</v>
      </c>
      <c r="CK543" s="7">
        <f t="shared" si="8"/>
        <v>61</v>
      </c>
    </row>
    <row r="544" spans="1:90" hidden="1" x14ac:dyDescent="0.3">
      <c r="A544" s="43">
        <v>64</v>
      </c>
      <c r="B544" s="23" t="s">
        <v>1226</v>
      </c>
      <c r="C544" s="54"/>
      <c r="D544" s="54" t="s">
        <v>831</v>
      </c>
      <c r="E544" s="23" t="s">
        <v>650</v>
      </c>
      <c r="F544" s="54"/>
      <c r="G544" s="23" t="s">
        <v>1680</v>
      </c>
      <c r="J544" s="54" t="s">
        <v>9</v>
      </c>
      <c r="K544" s="55">
        <v>30.62</v>
      </c>
      <c r="L544" s="24" t="s">
        <v>834</v>
      </c>
      <c r="M544" s="24" t="s">
        <v>615</v>
      </c>
      <c r="N544" s="7"/>
      <c r="U544" s="4">
        <v>702409.00000000012</v>
      </c>
      <c r="AD544" s="7"/>
      <c r="AE544" s="7"/>
      <c r="AF544" s="7"/>
      <c r="AG544" s="7"/>
      <c r="AH544" s="7"/>
      <c r="AI544" s="7"/>
      <c r="AJ544" s="7"/>
      <c r="AK544" s="7"/>
      <c r="BZ544" s="4"/>
      <c r="CA544" t="s">
        <v>856</v>
      </c>
      <c r="CC544" s="7" t="s">
        <v>615</v>
      </c>
      <c r="CD544" s="7">
        <v>1</v>
      </c>
      <c r="CF544" s="7"/>
      <c r="CH544" s="7"/>
      <c r="CJ544" s="7"/>
      <c r="CK544" s="7">
        <f t="shared" si="8"/>
        <v>62</v>
      </c>
      <c r="CL544" t="s">
        <v>1680</v>
      </c>
    </row>
    <row r="545" spans="1:90" hidden="1" x14ac:dyDescent="0.3">
      <c r="A545" s="43">
        <v>64</v>
      </c>
      <c r="B545" s="23" t="s">
        <v>1226</v>
      </c>
      <c r="C545" s="54"/>
      <c r="D545" s="54" t="s">
        <v>831</v>
      </c>
      <c r="E545" s="23" t="s">
        <v>650</v>
      </c>
      <c r="F545" s="54"/>
      <c r="G545" s="23" t="s">
        <v>1681</v>
      </c>
      <c r="J545" s="54" t="s">
        <v>9</v>
      </c>
      <c r="K545" s="55">
        <v>148.33000000000001</v>
      </c>
      <c r="L545" s="24" t="s">
        <v>834</v>
      </c>
      <c r="M545" s="24" t="s">
        <v>615</v>
      </c>
      <c r="N545" s="7"/>
      <c r="U545" s="4">
        <v>2794714</v>
      </c>
      <c r="AD545" s="7"/>
      <c r="AE545" s="7"/>
      <c r="AF545" s="7"/>
      <c r="AG545" s="7"/>
      <c r="AH545" s="7"/>
      <c r="AI545" s="7"/>
      <c r="AJ545" s="7"/>
      <c r="AK545" s="7"/>
      <c r="BZ545" s="4"/>
      <c r="CA545" t="s">
        <v>856</v>
      </c>
      <c r="CC545" s="7" t="s">
        <v>615</v>
      </c>
      <c r="CD545" s="7">
        <v>1</v>
      </c>
      <c r="CF545" s="7"/>
      <c r="CH545" s="7"/>
      <c r="CJ545" s="7"/>
      <c r="CK545" s="7">
        <f t="shared" si="8"/>
        <v>62</v>
      </c>
      <c r="CL545" t="s">
        <v>1681</v>
      </c>
    </row>
    <row r="546" spans="1:90" hidden="1" x14ac:dyDescent="0.3">
      <c r="A546" s="43" t="s">
        <v>932</v>
      </c>
      <c r="B546" s="23" t="s">
        <v>1226</v>
      </c>
      <c r="C546" s="54"/>
      <c r="D546" s="54" t="s">
        <v>831</v>
      </c>
      <c r="E546" s="23" t="s">
        <v>650</v>
      </c>
      <c r="F546" s="54"/>
      <c r="G546" s="23" t="s">
        <v>1682</v>
      </c>
      <c r="H546" s="23" t="s">
        <v>1258</v>
      </c>
      <c r="J546" s="54" t="s">
        <v>9</v>
      </c>
      <c r="K546" s="55">
        <v>33</v>
      </c>
      <c r="L546" s="24" t="s">
        <v>834</v>
      </c>
      <c r="M546" s="24" t="s">
        <v>615</v>
      </c>
      <c r="N546" s="7"/>
      <c r="U546" s="4">
        <v>740049.00000000012</v>
      </c>
      <c r="AD546" s="7"/>
      <c r="AE546" s="7"/>
      <c r="AF546" s="7"/>
      <c r="AG546" s="7"/>
      <c r="AH546" s="7"/>
      <c r="AI546" s="7"/>
      <c r="AJ546" s="7"/>
      <c r="AK546" s="7"/>
      <c r="BZ546" s="4">
        <v>1000000</v>
      </c>
      <c r="CA546" t="s">
        <v>934</v>
      </c>
      <c r="CC546" s="7" t="s">
        <v>615</v>
      </c>
      <c r="CD546" s="7">
        <v>1</v>
      </c>
      <c r="CF546" s="7"/>
      <c r="CH546" s="7"/>
      <c r="CJ546" s="7"/>
      <c r="CK546" s="7">
        <f t="shared" si="8"/>
        <v>62</v>
      </c>
      <c r="CL546" t="s">
        <v>1682</v>
      </c>
    </row>
    <row r="547" spans="1:90" hidden="1" x14ac:dyDescent="0.3">
      <c r="A547" s="43">
        <v>64</v>
      </c>
      <c r="B547" s="23" t="s">
        <v>1226</v>
      </c>
      <c r="C547" s="54"/>
      <c r="D547" s="54" t="s">
        <v>831</v>
      </c>
      <c r="E547" s="23" t="s">
        <v>683</v>
      </c>
      <c r="F547" s="54"/>
      <c r="G547" s="23" t="s">
        <v>1683</v>
      </c>
      <c r="J547" s="54" t="s">
        <v>9</v>
      </c>
      <c r="K547" s="55">
        <v>0.38</v>
      </c>
      <c r="L547" s="24" t="s">
        <v>834</v>
      </c>
      <c r="M547" s="24" t="s">
        <v>615</v>
      </c>
      <c r="N547" s="7"/>
      <c r="U547" s="4">
        <v>1368</v>
      </c>
      <c r="AD547" s="7"/>
      <c r="AE547" s="7"/>
      <c r="AF547" s="7"/>
      <c r="AG547" s="7"/>
      <c r="AH547" s="7"/>
      <c r="AI547" s="7"/>
      <c r="AJ547" s="7"/>
      <c r="AK547" s="7"/>
      <c r="BZ547" s="4"/>
      <c r="CA547" t="s">
        <v>856</v>
      </c>
      <c r="CC547" s="7" t="s">
        <v>615</v>
      </c>
      <c r="CD547" s="7">
        <v>1</v>
      </c>
      <c r="CF547" s="7"/>
      <c r="CH547" s="7"/>
      <c r="CJ547" s="7"/>
      <c r="CK547" s="7">
        <f t="shared" si="8"/>
        <v>62</v>
      </c>
    </row>
    <row r="548" spans="1:90" hidden="1" x14ac:dyDescent="0.3">
      <c r="A548" s="43">
        <v>64</v>
      </c>
      <c r="B548" s="23" t="s">
        <v>907</v>
      </c>
      <c r="C548" s="54"/>
      <c r="D548" s="54" t="s">
        <v>831</v>
      </c>
      <c r="E548" s="23" t="s">
        <v>620</v>
      </c>
      <c r="F548" s="54"/>
      <c r="G548" s="23" t="s">
        <v>1684</v>
      </c>
      <c r="J548" s="54" t="s">
        <v>9</v>
      </c>
      <c r="K548" s="55">
        <v>12.1</v>
      </c>
      <c r="L548" s="24" t="s">
        <v>834</v>
      </c>
      <c r="M548" s="24" t="s">
        <v>615</v>
      </c>
      <c r="N548" s="7"/>
      <c r="U548" s="4">
        <v>124630</v>
      </c>
      <c r="AD548" s="7"/>
      <c r="AE548" s="7"/>
      <c r="AF548" s="7"/>
      <c r="AG548" s="7"/>
      <c r="AH548" s="7"/>
      <c r="AI548" s="7"/>
      <c r="AJ548" s="7"/>
      <c r="AK548" s="7"/>
      <c r="BZ548" s="4"/>
      <c r="CA548" t="s">
        <v>856</v>
      </c>
      <c r="CC548" s="7" t="s">
        <v>615</v>
      </c>
      <c r="CD548" s="7">
        <v>1</v>
      </c>
      <c r="CF548" s="7"/>
      <c r="CH548" s="7"/>
      <c r="CJ548" s="7"/>
      <c r="CK548" s="7">
        <f t="shared" si="8"/>
        <v>62</v>
      </c>
    </row>
    <row r="549" spans="1:90" hidden="1" x14ac:dyDescent="0.3">
      <c r="A549" s="43" t="s">
        <v>843</v>
      </c>
      <c r="B549" s="23" t="s">
        <v>1058</v>
      </c>
      <c r="C549" s="54"/>
      <c r="D549" s="23" t="s">
        <v>831</v>
      </c>
      <c r="E549" s="23" t="s">
        <v>605</v>
      </c>
      <c r="G549" s="23" t="s">
        <v>1685</v>
      </c>
      <c r="I549" s="54"/>
      <c r="J549" s="54" t="s">
        <v>9</v>
      </c>
      <c r="K549" s="47">
        <v>5.6833333333333336</v>
      </c>
      <c r="L549" s="24" t="s">
        <v>834</v>
      </c>
      <c r="M549" s="24" t="s">
        <v>618</v>
      </c>
      <c r="N549" s="7"/>
      <c r="U549" s="4">
        <v>85250</v>
      </c>
      <c r="V549" s="4">
        <v>34.1</v>
      </c>
      <c r="AA549" s="107">
        <v>6933.666666666667</v>
      </c>
      <c r="AD549" s="4">
        <v>8.7975379818387953</v>
      </c>
      <c r="AH549" s="7"/>
      <c r="AI549" s="7"/>
      <c r="BY549" s="7"/>
      <c r="BZ549" s="4"/>
      <c r="CA549" t="s">
        <v>1686</v>
      </c>
      <c r="CC549" s="7" t="s">
        <v>618</v>
      </c>
      <c r="CD549" s="7">
        <v>0.65000957440761786</v>
      </c>
      <c r="CE549" s="7" t="s">
        <v>615</v>
      </c>
      <c r="CF549" s="7">
        <v>0.26269319335128699</v>
      </c>
      <c r="CH549" s="7"/>
      <c r="CJ549" s="7"/>
      <c r="CK549" s="7">
        <f t="shared" si="8"/>
        <v>59</v>
      </c>
    </row>
    <row r="550" spans="1:90" hidden="1" x14ac:dyDescent="0.3">
      <c r="A550" s="43">
        <v>58</v>
      </c>
      <c r="B550" s="23" t="s">
        <v>1058</v>
      </c>
      <c r="C550" s="54"/>
      <c r="D550" s="23" t="s">
        <v>831</v>
      </c>
      <c r="E550" s="23" t="s">
        <v>605</v>
      </c>
      <c r="G550" s="23" t="s">
        <v>1687</v>
      </c>
      <c r="I550" s="54"/>
      <c r="J550" s="54" t="s">
        <v>9</v>
      </c>
      <c r="K550" s="47">
        <v>10</v>
      </c>
      <c r="L550" s="24" t="s">
        <v>834</v>
      </c>
      <c r="M550" s="24" t="s">
        <v>633</v>
      </c>
      <c r="N550" s="7"/>
      <c r="AA550" s="107">
        <v>10000</v>
      </c>
      <c r="AD550" s="4">
        <v>13.21240026801428</v>
      </c>
      <c r="AH550" s="7"/>
      <c r="AI550" s="7"/>
      <c r="BY550" s="7"/>
      <c r="BZ550" s="4"/>
      <c r="CA550" t="s">
        <v>846</v>
      </c>
      <c r="CC550" s="7" t="s">
        <v>633</v>
      </c>
      <c r="CD550" s="7">
        <v>0.85859230990461377</v>
      </c>
      <c r="CF550" s="7"/>
      <c r="CH550" s="7"/>
      <c r="CJ550" s="7"/>
      <c r="CK550" s="7">
        <f t="shared" si="8"/>
        <v>61</v>
      </c>
    </row>
    <row r="551" spans="1:90" hidden="1" x14ac:dyDescent="0.3">
      <c r="A551" s="43" t="s">
        <v>932</v>
      </c>
      <c r="B551" s="23" t="s">
        <v>886</v>
      </c>
      <c r="C551" s="54"/>
      <c r="D551" s="54" t="s">
        <v>831</v>
      </c>
      <c r="E551" s="23" t="s">
        <v>605</v>
      </c>
      <c r="F551" s="54"/>
      <c r="G551" s="23" t="s">
        <v>1688</v>
      </c>
      <c r="J551" s="54" t="s">
        <v>9</v>
      </c>
      <c r="K551" s="55">
        <v>783.96589999999992</v>
      </c>
      <c r="L551" s="24" t="s">
        <v>834</v>
      </c>
      <c r="M551" s="24" t="s">
        <v>615</v>
      </c>
      <c r="N551" s="7"/>
      <c r="U551" s="4">
        <v>2061944.26</v>
      </c>
      <c r="V551" s="4">
        <v>179.3725283445286</v>
      </c>
      <c r="AD551" s="7"/>
      <c r="AE551" s="7"/>
      <c r="AF551" s="7"/>
      <c r="AG551" s="7"/>
      <c r="AH551" s="7"/>
      <c r="AI551" s="7"/>
      <c r="AJ551" s="7"/>
      <c r="AK551" s="7"/>
      <c r="BZ551" s="4">
        <v>1400000</v>
      </c>
      <c r="CA551" t="s">
        <v>1032</v>
      </c>
      <c r="CC551" s="7" t="s">
        <v>615</v>
      </c>
      <c r="CD551" s="7">
        <v>0.65013866634245576</v>
      </c>
      <c r="CE551" s="7" t="s">
        <v>618</v>
      </c>
      <c r="CF551" s="7">
        <v>0.34986133365754418</v>
      </c>
      <c r="CH551" s="7"/>
      <c r="CJ551" s="7"/>
      <c r="CK551" s="7">
        <f t="shared" si="8"/>
        <v>61</v>
      </c>
      <c r="CL551" t="s">
        <v>1688</v>
      </c>
    </row>
    <row r="552" spans="1:90" hidden="1" x14ac:dyDescent="0.3">
      <c r="A552" s="43" t="s">
        <v>1689</v>
      </c>
      <c r="B552" s="23" t="s">
        <v>886</v>
      </c>
      <c r="D552" s="23" t="s">
        <v>831</v>
      </c>
      <c r="E552" s="23" t="s">
        <v>595</v>
      </c>
      <c r="G552" s="23" t="s">
        <v>1690</v>
      </c>
      <c r="J552" s="23" t="s">
        <v>9</v>
      </c>
      <c r="K552" s="47">
        <v>791.95</v>
      </c>
      <c r="L552" s="24" t="s">
        <v>834</v>
      </c>
      <c r="M552" s="24" t="s">
        <v>780</v>
      </c>
      <c r="R552" s="4">
        <v>1146000</v>
      </c>
      <c r="BX552" s="4">
        <v>81914200</v>
      </c>
      <c r="BZ552" s="4"/>
      <c r="CA552" t="s">
        <v>1691</v>
      </c>
      <c r="CK552" s="7">
        <f t="shared" si="8"/>
        <v>61</v>
      </c>
    </row>
    <row r="553" spans="1:90" hidden="1" x14ac:dyDescent="0.3">
      <c r="A553" s="43" t="s">
        <v>932</v>
      </c>
      <c r="B553" s="23" t="s">
        <v>895</v>
      </c>
      <c r="C553" s="54"/>
      <c r="D553" s="54" t="s">
        <v>831</v>
      </c>
      <c r="E553" s="23" t="s">
        <v>704</v>
      </c>
      <c r="F553" s="54"/>
      <c r="G553" s="23" t="s">
        <v>1692</v>
      </c>
      <c r="H553" s="23" t="s">
        <v>880</v>
      </c>
      <c r="J553" s="54" t="s">
        <v>9</v>
      </c>
      <c r="K553" s="55">
        <v>43.874206000000001</v>
      </c>
      <c r="L553" s="24" t="s">
        <v>834</v>
      </c>
      <c r="M553" s="24" t="s">
        <v>615</v>
      </c>
      <c r="N553" s="7"/>
      <c r="U553" s="4">
        <v>513328.21019999997</v>
      </c>
      <c r="AD553" s="7"/>
      <c r="AE553" s="7"/>
      <c r="AF553" s="7"/>
      <c r="AG553" s="7"/>
      <c r="AH553" s="7"/>
      <c r="AI553" s="7"/>
      <c r="AJ553" s="7"/>
      <c r="AK553" s="7"/>
      <c r="BZ553" s="4">
        <v>891000</v>
      </c>
      <c r="CA553" t="s">
        <v>934</v>
      </c>
      <c r="CC553" s="7" t="s">
        <v>615</v>
      </c>
      <c r="CD553" s="7">
        <v>1</v>
      </c>
      <c r="CF553" s="7"/>
      <c r="CH553" s="7"/>
      <c r="CJ553" s="7"/>
      <c r="CK553" s="7">
        <f t="shared" si="8"/>
        <v>62</v>
      </c>
    </row>
    <row r="554" spans="1:90" hidden="1" x14ac:dyDescent="0.3">
      <c r="A554" s="43">
        <v>64</v>
      </c>
      <c r="B554" s="23" t="s">
        <v>1036</v>
      </c>
      <c r="C554" s="54"/>
      <c r="D554" s="54" t="s">
        <v>831</v>
      </c>
      <c r="E554" s="23" t="s">
        <v>614</v>
      </c>
      <c r="F554" s="54"/>
      <c r="G554" s="23" t="s">
        <v>1693</v>
      </c>
      <c r="J554" s="54" t="s">
        <v>9</v>
      </c>
      <c r="K554" s="55">
        <v>0.42</v>
      </c>
      <c r="L554" s="24" t="s">
        <v>834</v>
      </c>
      <c r="M554" s="24" t="s">
        <v>639</v>
      </c>
      <c r="N554" s="7"/>
      <c r="U554" s="4">
        <v>798</v>
      </c>
      <c r="W554" s="4">
        <v>27.3</v>
      </c>
      <c r="AB554" s="4">
        <v>3276</v>
      </c>
      <c r="AC554" s="4">
        <v>22008</v>
      </c>
      <c r="AD554" s="7"/>
      <c r="AE554" s="7"/>
      <c r="AF554" s="7"/>
      <c r="AG554" s="7"/>
      <c r="AH554" s="7"/>
      <c r="AI554" s="7"/>
      <c r="AJ554" s="7"/>
      <c r="AK554" s="7"/>
      <c r="BZ554" s="4"/>
      <c r="CA554" t="s">
        <v>966</v>
      </c>
      <c r="CC554" s="7" t="s">
        <v>639</v>
      </c>
      <c r="CD554" s="7">
        <v>0.61875669722001003</v>
      </c>
      <c r="CE554" s="7" t="s">
        <v>621</v>
      </c>
      <c r="CF554" s="7">
        <v>0.22407925263152101</v>
      </c>
      <c r="CH554" s="7"/>
      <c r="CJ554" s="7"/>
      <c r="CK554" s="7">
        <f t="shared" si="8"/>
        <v>59</v>
      </c>
    </row>
    <row r="555" spans="1:90" hidden="1" x14ac:dyDescent="0.3">
      <c r="A555" s="43">
        <v>64</v>
      </c>
      <c r="B555" s="23" t="s">
        <v>1036</v>
      </c>
      <c r="C555" s="54"/>
      <c r="D555" s="54" t="s">
        <v>831</v>
      </c>
      <c r="E555" s="23" t="s">
        <v>614</v>
      </c>
      <c r="F555" s="54"/>
      <c r="G555" s="23" t="s">
        <v>1694</v>
      </c>
      <c r="J555" s="54" t="s">
        <v>9</v>
      </c>
      <c r="K555" s="55">
        <v>0.79700000000000004</v>
      </c>
      <c r="L555" s="24" t="s">
        <v>834</v>
      </c>
      <c r="M555" s="24" t="s">
        <v>621</v>
      </c>
      <c r="N555" s="7"/>
      <c r="U555" s="4">
        <v>4303.8</v>
      </c>
      <c r="W555" s="4">
        <v>187.29499999999999</v>
      </c>
      <c r="AB555" s="4">
        <v>7252.7000000000007</v>
      </c>
      <c r="AC555" s="4">
        <v>28134.1</v>
      </c>
      <c r="AD555" s="7"/>
      <c r="AE555" s="7"/>
      <c r="AF555" s="7"/>
      <c r="AG555" s="7"/>
      <c r="AH555" s="7"/>
      <c r="AI555" s="7"/>
      <c r="AJ555" s="7"/>
      <c r="AK555" s="7"/>
      <c r="BZ555" s="4"/>
      <c r="CA555" t="s">
        <v>966</v>
      </c>
      <c r="CC555" s="7" t="s">
        <v>621</v>
      </c>
      <c r="CD555" s="7">
        <v>0.5330377630596127</v>
      </c>
      <c r="CE555" s="7" t="s">
        <v>639</v>
      </c>
      <c r="CF555" s="7">
        <v>0.27426169504430969</v>
      </c>
      <c r="CH555" s="7"/>
      <c r="CJ555" s="7"/>
      <c r="CK555" s="7">
        <f t="shared" si="8"/>
        <v>59</v>
      </c>
    </row>
    <row r="556" spans="1:90" hidden="1" x14ac:dyDescent="0.3">
      <c r="A556" s="43">
        <v>64</v>
      </c>
      <c r="B556" s="23" t="s">
        <v>897</v>
      </c>
      <c r="C556" s="54"/>
      <c r="D556" s="54" t="s">
        <v>831</v>
      </c>
      <c r="E556" s="23" t="s">
        <v>614</v>
      </c>
      <c r="F556" s="54"/>
      <c r="G556" s="23" t="s">
        <v>1695</v>
      </c>
      <c r="H556" s="23" t="s">
        <v>838</v>
      </c>
      <c r="J556" s="54" t="s">
        <v>9</v>
      </c>
      <c r="K556" s="55">
        <v>3</v>
      </c>
      <c r="L556" s="24" t="s">
        <v>834</v>
      </c>
      <c r="M556" s="24" t="s">
        <v>615</v>
      </c>
      <c r="N556" s="7"/>
      <c r="U556" s="4">
        <v>18000</v>
      </c>
      <c r="AD556" s="7"/>
      <c r="AE556" s="7"/>
      <c r="AF556" s="7"/>
      <c r="AG556" s="7"/>
      <c r="AH556" s="7"/>
      <c r="AI556" s="7"/>
      <c r="AJ556" s="7"/>
      <c r="AK556" s="7"/>
      <c r="BZ556" s="4"/>
      <c r="CA556" t="s">
        <v>856</v>
      </c>
      <c r="CC556" s="7" t="s">
        <v>615</v>
      </c>
      <c r="CD556" s="7">
        <v>1</v>
      </c>
      <c r="CF556" s="7"/>
      <c r="CH556" s="7"/>
      <c r="CJ556" s="7"/>
      <c r="CK556" s="7">
        <f t="shared" si="8"/>
        <v>62</v>
      </c>
    </row>
    <row r="557" spans="1:90" hidden="1" x14ac:dyDescent="0.3">
      <c r="A557" s="43">
        <v>64</v>
      </c>
      <c r="B557" s="23" t="s">
        <v>900</v>
      </c>
      <c r="C557" s="54"/>
      <c r="D557" s="54" t="s">
        <v>831</v>
      </c>
      <c r="E557" s="23" t="s">
        <v>683</v>
      </c>
      <c r="F557" s="54"/>
      <c r="G557" s="23" t="s">
        <v>1696</v>
      </c>
      <c r="J557" s="54" t="s">
        <v>9</v>
      </c>
      <c r="K557" s="55">
        <v>88</v>
      </c>
      <c r="L557" s="24" t="s">
        <v>834</v>
      </c>
      <c r="M557" s="24" t="s">
        <v>618</v>
      </c>
      <c r="N557" s="7"/>
      <c r="U557" s="4">
        <v>47000</v>
      </c>
      <c r="V557" s="4">
        <v>55.599999999999987</v>
      </c>
      <c r="W557" s="4">
        <v>451.6</v>
      </c>
      <c r="AB557" s="4">
        <v>176000</v>
      </c>
      <c r="AC557" s="4">
        <v>382000</v>
      </c>
      <c r="AD557" s="7"/>
      <c r="AE557" s="7"/>
      <c r="AF557" s="7"/>
      <c r="AG557" s="7"/>
      <c r="AH557" s="7"/>
      <c r="AI557" s="7"/>
      <c r="AJ557" s="7"/>
      <c r="AK557" s="7"/>
      <c r="BZ557" s="4"/>
      <c r="CA557" t="s">
        <v>842</v>
      </c>
      <c r="CC557" s="7" t="s">
        <v>618</v>
      </c>
      <c r="CD557" s="7">
        <v>0.54809811383473117</v>
      </c>
      <c r="CE557" s="7" t="s">
        <v>639</v>
      </c>
      <c r="CF557" s="7">
        <v>0.2089433510949967</v>
      </c>
      <c r="CH557" s="7"/>
      <c r="CJ557" s="7"/>
      <c r="CK557" s="7">
        <f t="shared" si="8"/>
        <v>58</v>
      </c>
    </row>
    <row r="558" spans="1:90" hidden="1" x14ac:dyDescent="0.3">
      <c r="A558" s="43">
        <v>64</v>
      </c>
      <c r="B558" s="23" t="s">
        <v>900</v>
      </c>
      <c r="C558" s="54"/>
      <c r="D558" s="54" t="s">
        <v>831</v>
      </c>
      <c r="E558" s="23" t="s">
        <v>605</v>
      </c>
      <c r="F558" s="54"/>
      <c r="G558" s="23" t="s">
        <v>1697</v>
      </c>
      <c r="H558" s="23" t="s">
        <v>838</v>
      </c>
      <c r="J558" s="54" t="s">
        <v>9</v>
      </c>
      <c r="K558" s="55">
        <v>90.7</v>
      </c>
      <c r="L558" s="24" t="s">
        <v>834</v>
      </c>
      <c r="M558" s="24" t="s">
        <v>615</v>
      </c>
      <c r="N558" s="7"/>
      <c r="U558" s="4">
        <v>544200</v>
      </c>
      <c r="AD558" s="7"/>
      <c r="AE558" s="7"/>
      <c r="AF558" s="7"/>
      <c r="AG558" s="7"/>
      <c r="AH558" s="7"/>
      <c r="AI558" s="7"/>
      <c r="AJ558" s="7"/>
      <c r="AK558" s="7"/>
      <c r="BZ558" s="4"/>
      <c r="CA558" t="s">
        <v>856</v>
      </c>
      <c r="CC558" s="7" t="s">
        <v>615</v>
      </c>
      <c r="CD558" s="7">
        <v>1</v>
      </c>
      <c r="CF558" s="7"/>
      <c r="CH558" s="7"/>
      <c r="CJ558" s="7"/>
      <c r="CK558" s="7">
        <f t="shared" si="8"/>
        <v>62</v>
      </c>
    </row>
    <row r="559" spans="1:90" hidden="1" x14ac:dyDescent="0.3">
      <c r="A559" s="43" t="s">
        <v>872</v>
      </c>
      <c r="B559" s="23" t="s">
        <v>1698</v>
      </c>
      <c r="D559" s="23" t="s">
        <v>831</v>
      </c>
      <c r="E559" s="23" t="s">
        <v>605</v>
      </c>
      <c r="G559" s="53" t="s">
        <v>1699</v>
      </c>
      <c r="J559" s="23" t="s">
        <v>9</v>
      </c>
      <c r="K559" s="47">
        <v>400</v>
      </c>
      <c r="L559" s="24" t="s">
        <v>834</v>
      </c>
      <c r="M559" s="24" t="s">
        <v>615</v>
      </c>
      <c r="U559" s="4">
        <v>1600000</v>
      </c>
      <c r="Y559" s="4">
        <v>108000</v>
      </c>
      <c r="AA559" s="107">
        <v>108000</v>
      </c>
      <c r="AD559" s="4">
        <v>155.83786038467821</v>
      </c>
      <c r="BZ559" s="4">
        <v>4290000</v>
      </c>
      <c r="CA559" t="s">
        <v>915</v>
      </c>
      <c r="CC559" s="7" t="s">
        <v>615</v>
      </c>
      <c r="CD559" s="7">
        <v>0.61186332631787343</v>
      </c>
      <c r="CE559" s="7" t="s">
        <v>627</v>
      </c>
      <c r="CF559" s="7">
        <v>0.21622503299842721</v>
      </c>
      <c r="CH559" s="7"/>
      <c r="CJ559" s="7"/>
      <c r="CK559" s="7">
        <f t="shared" si="8"/>
        <v>59</v>
      </c>
    </row>
    <row r="560" spans="1:90" hidden="1" x14ac:dyDescent="0.3">
      <c r="A560" s="24">
        <v>79</v>
      </c>
      <c r="B560" s="23" t="s">
        <v>999</v>
      </c>
      <c r="C560" s="23" t="s">
        <v>942</v>
      </c>
      <c r="D560" s="23" t="s">
        <v>831</v>
      </c>
      <c r="E560" s="23" t="s">
        <v>641</v>
      </c>
      <c r="G560" s="23" t="s">
        <v>1700</v>
      </c>
      <c r="H560" s="23" t="s">
        <v>880</v>
      </c>
      <c r="J560" s="54" t="s">
        <v>8</v>
      </c>
      <c r="K560" s="47">
        <v>12.436363636363639</v>
      </c>
      <c r="L560" s="57" t="s">
        <v>834</v>
      </c>
      <c r="M560" s="24" t="s">
        <v>729</v>
      </c>
      <c r="N560" s="7"/>
      <c r="O560" s="7"/>
      <c r="X560" s="7"/>
      <c r="AL560" s="61"/>
      <c r="BD560" s="4">
        <v>7156.1893922651934</v>
      </c>
      <c r="BE560" s="4">
        <v>14231.337510206569</v>
      </c>
      <c r="BF560" s="4">
        <v>1171.906160172312</v>
      </c>
      <c r="BG560" s="4">
        <v>6028.4500998573467</v>
      </c>
      <c r="BH560" s="4">
        <v>382.79159380378661</v>
      </c>
      <c r="BR560" s="4">
        <v>196.58790079716559</v>
      </c>
      <c r="BY560" s="7"/>
      <c r="BZ560" s="4">
        <v>1248000</v>
      </c>
      <c r="CA560" t="s">
        <v>1701</v>
      </c>
      <c r="CC560" s="7" t="s">
        <v>729</v>
      </c>
      <c r="CD560" s="7">
        <v>0.4319266730456699</v>
      </c>
      <c r="CE560" s="7" t="s">
        <v>723</v>
      </c>
      <c r="CF560" s="7">
        <v>0.3034294985597597</v>
      </c>
      <c r="CH560" s="7"/>
      <c r="CJ560" s="7"/>
      <c r="CK560" s="7">
        <f t="shared" si="8"/>
        <v>57</v>
      </c>
    </row>
    <row r="561" spans="1:90" hidden="1" x14ac:dyDescent="0.3">
      <c r="A561" s="43">
        <v>64</v>
      </c>
      <c r="B561" s="23" t="s">
        <v>868</v>
      </c>
      <c r="C561" s="54"/>
      <c r="D561" s="54" t="s">
        <v>831</v>
      </c>
      <c r="E561" s="23" t="s">
        <v>659</v>
      </c>
      <c r="F561" s="54"/>
      <c r="G561" s="23" t="s">
        <v>1702</v>
      </c>
      <c r="J561" s="54" t="s">
        <v>9</v>
      </c>
      <c r="K561" s="55">
        <v>14.2</v>
      </c>
      <c r="L561" s="24" t="s">
        <v>834</v>
      </c>
      <c r="M561" s="24" t="s">
        <v>615</v>
      </c>
      <c r="N561" s="7"/>
      <c r="U561" s="4">
        <v>241400</v>
      </c>
      <c r="V561" s="4">
        <v>24.14</v>
      </c>
      <c r="W561" s="4">
        <v>514.04</v>
      </c>
      <c r="AC561" s="4">
        <v>326599.99999999988</v>
      </c>
      <c r="AD561" s="7"/>
      <c r="AE561" s="7"/>
      <c r="AF561" s="7"/>
      <c r="AG561" s="7"/>
      <c r="AH561" s="7"/>
      <c r="AI561" s="7"/>
      <c r="AJ561" s="7"/>
      <c r="AK561" s="7"/>
      <c r="BZ561" s="4"/>
      <c r="CA561" t="s">
        <v>839</v>
      </c>
      <c r="CC561" s="7" t="s">
        <v>615</v>
      </c>
      <c r="CD561" s="7">
        <v>0.43547207849642949</v>
      </c>
      <c r="CE561" s="7" t="s">
        <v>618</v>
      </c>
      <c r="CF561" s="7">
        <v>0.26938366464575753</v>
      </c>
      <c r="CG561" s="7" t="s">
        <v>639</v>
      </c>
      <c r="CH561" s="7">
        <v>0.2022236050077649</v>
      </c>
      <c r="CJ561" s="7"/>
      <c r="CK561" s="7">
        <f t="shared" si="8"/>
        <v>59</v>
      </c>
    </row>
    <row r="562" spans="1:90" hidden="1" x14ac:dyDescent="0.3">
      <c r="A562" s="43" t="s">
        <v>843</v>
      </c>
      <c r="B562" s="23" t="s">
        <v>1058</v>
      </c>
      <c r="C562" s="54"/>
      <c r="D562" s="54" t="s">
        <v>831</v>
      </c>
      <c r="E562" s="23" t="s">
        <v>605</v>
      </c>
      <c r="F562" s="54"/>
      <c r="G562" s="23" t="s">
        <v>1703</v>
      </c>
      <c r="J562" s="54" t="s">
        <v>9</v>
      </c>
      <c r="K562" s="55">
        <v>178.6</v>
      </c>
      <c r="L562" s="24" t="s">
        <v>834</v>
      </c>
      <c r="M562" s="24" t="s">
        <v>633</v>
      </c>
      <c r="N562" s="7"/>
      <c r="U562" s="4">
        <v>250040</v>
      </c>
      <c r="AA562" s="107">
        <v>125020</v>
      </c>
      <c r="AD562" s="4">
        <v>16.074000000000002</v>
      </c>
      <c r="AE562" s="7"/>
      <c r="AF562" s="7"/>
      <c r="AG562" s="7"/>
      <c r="AH562" s="7"/>
      <c r="AI562" s="7"/>
      <c r="AJ562" s="7"/>
      <c r="AK562" s="7"/>
      <c r="BZ562" s="4"/>
      <c r="CA562" t="s">
        <v>910</v>
      </c>
      <c r="CC562" s="7" t="s">
        <v>633</v>
      </c>
      <c r="CD562" s="7">
        <v>0.6317360095722041</v>
      </c>
      <c r="CE562" s="7" t="s">
        <v>615</v>
      </c>
      <c r="CF562" s="7">
        <v>0.35813923796968078</v>
      </c>
      <c r="CH562" s="7"/>
      <c r="CJ562" s="7"/>
      <c r="CK562" s="7">
        <f t="shared" si="8"/>
        <v>60</v>
      </c>
    </row>
    <row r="563" spans="1:90" hidden="1" x14ac:dyDescent="0.3">
      <c r="A563" s="43" t="s">
        <v>932</v>
      </c>
      <c r="B563" s="23" t="s">
        <v>1114</v>
      </c>
      <c r="C563" s="54"/>
      <c r="D563" s="54" t="s">
        <v>831</v>
      </c>
      <c r="E563" s="23" t="s">
        <v>617</v>
      </c>
      <c r="F563" s="54"/>
      <c r="G563" s="23" t="s">
        <v>1704</v>
      </c>
      <c r="H563" s="23" t="s">
        <v>880</v>
      </c>
      <c r="J563" s="54" t="s">
        <v>9</v>
      </c>
      <c r="K563" s="55">
        <v>38.499999999999993</v>
      </c>
      <c r="L563" s="24" t="s">
        <v>834</v>
      </c>
      <c r="M563" s="24" t="s">
        <v>618</v>
      </c>
      <c r="N563" s="7"/>
      <c r="U563" s="4">
        <v>375599.99999999988</v>
      </c>
      <c r="V563" s="4">
        <v>122.642</v>
      </c>
      <c r="W563" s="4">
        <v>317.61200000000002</v>
      </c>
      <c r="AD563" s="7"/>
      <c r="AE563" s="7"/>
      <c r="AF563" s="7"/>
      <c r="AG563" s="7"/>
      <c r="AH563" s="7"/>
      <c r="AI563" s="7"/>
      <c r="AJ563" s="7"/>
      <c r="AK563" s="7"/>
      <c r="BZ563" s="4">
        <v>2200000</v>
      </c>
      <c r="CA563" t="s">
        <v>1069</v>
      </c>
      <c r="CC563" s="7" t="s">
        <v>618</v>
      </c>
      <c r="CD563" s="7">
        <v>0.6506050831250183</v>
      </c>
      <c r="CE563" s="7" t="s">
        <v>615</v>
      </c>
      <c r="CF563" s="7">
        <v>0.32210159026184171</v>
      </c>
      <c r="CH563" s="7"/>
      <c r="CJ563" s="7"/>
      <c r="CK563" s="7">
        <f t="shared" ref="CK563:CK626" si="9">COUNTBLANK(N563:BX563)</f>
        <v>60</v>
      </c>
      <c r="CL563" t="s">
        <v>1704</v>
      </c>
    </row>
    <row r="564" spans="1:90" hidden="1" x14ac:dyDescent="0.3">
      <c r="A564" s="43" t="s">
        <v>872</v>
      </c>
      <c r="B564" s="23" t="s">
        <v>1058</v>
      </c>
      <c r="C564" s="54"/>
      <c r="D564" s="54" t="s">
        <v>831</v>
      </c>
      <c r="E564" s="23" t="s">
        <v>605</v>
      </c>
      <c r="F564" s="54"/>
      <c r="G564" s="23" t="s">
        <v>1705</v>
      </c>
      <c r="H564" s="54"/>
      <c r="J564" s="54" t="s">
        <v>9</v>
      </c>
      <c r="K564" s="55">
        <v>409</v>
      </c>
      <c r="L564" s="24" t="s">
        <v>834</v>
      </c>
      <c r="M564" s="24" t="s">
        <v>615</v>
      </c>
      <c r="N564" s="7"/>
      <c r="U564" s="4">
        <v>3067500</v>
      </c>
      <c r="V564" s="4">
        <v>98.16</v>
      </c>
      <c r="W564" s="4">
        <v>4049.1</v>
      </c>
      <c r="AA564" s="107">
        <v>192230</v>
      </c>
      <c r="AD564" s="4">
        <v>89.98</v>
      </c>
      <c r="AE564" s="7"/>
      <c r="AF564" s="7"/>
      <c r="AG564" s="7"/>
      <c r="AH564" s="7"/>
      <c r="AI564" s="7"/>
      <c r="AJ564" s="7"/>
      <c r="AK564" s="7"/>
      <c r="BZ564" s="4">
        <v>5346000</v>
      </c>
      <c r="CA564" t="s">
        <v>1706</v>
      </c>
      <c r="CC564" s="7" t="s">
        <v>615</v>
      </c>
      <c r="CD564" s="7">
        <v>0.63930276806411124</v>
      </c>
      <c r="CF564" s="7"/>
      <c r="CH564" s="7"/>
      <c r="CJ564" s="7"/>
      <c r="CK564" s="7">
        <f t="shared" si="9"/>
        <v>58</v>
      </c>
    </row>
    <row r="565" spans="1:90" hidden="1" x14ac:dyDescent="0.3">
      <c r="A565" s="43">
        <v>64</v>
      </c>
      <c r="B565" s="23" t="s">
        <v>1058</v>
      </c>
      <c r="C565" s="54"/>
      <c r="D565" s="54" t="s">
        <v>831</v>
      </c>
      <c r="E565" s="23" t="s">
        <v>659</v>
      </c>
      <c r="F565" s="54"/>
      <c r="G565" s="23" t="s">
        <v>1707</v>
      </c>
      <c r="J565" s="54" t="s">
        <v>9</v>
      </c>
      <c r="K565" s="55">
        <v>14.6</v>
      </c>
      <c r="L565" s="24" t="s">
        <v>834</v>
      </c>
      <c r="M565" s="24" t="s">
        <v>615</v>
      </c>
      <c r="N565" s="7"/>
      <c r="U565" s="4">
        <v>103660</v>
      </c>
      <c r="AD565" s="7"/>
      <c r="AE565" s="7"/>
      <c r="AF565" s="7"/>
      <c r="AG565" s="7"/>
      <c r="AH565" s="7"/>
      <c r="AI565" s="7"/>
      <c r="AJ565" s="7"/>
      <c r="AK565" s="7"/>
      <c r="BZ565" s="4"/>
      <c r="CA565" t="s">
        <v>856</v>
      </c>
      <c r="CC565" s="7" t="s">
        <v>615</v>
      </c>
      <c r="CD565" s="7">
        <v>1</v>
      </c>
      <c r="CF565" s="7"/>
      <c r="CH565" s="7"/>
      <c r="CJ565" s="7"/>
      <c r="CK565" s="7">
        <f t="shared" si="9"/>
        <v>62</v>
      </c>
    </row>
    <row r="566" spans="1:90" hidden="1" x14ac:dyDescent="0.3">
      <c r="A566" s="43">
        <v>64</v>
      </c>
      <c r="B566" s="23" t="s">
        <v>1226</v>
      </c>
      <c r="C566" s="54"/>
      <c r="D566" s="54" t="s">
        <v>831</v>
      </c>
      <c r="E566" s="23" t="s">
        <v>653</v>
      </c>
      <c r="F566" s="54"/>
      <c r="G566" s="23" t="s">
        <v>1708</v>
      </c>
      <c r="J566" s="54" t="s">
        <v>9</v>
      </c>
      <c r="K566" s="55">
        <v>14.6</v>
      </c>
      <c r="L566" s="24" t="s">
        <v>834</v>
      </c>
      <c r="M566" s="24" t="s">
        <v>615</v>
      </c>
      <c r="N566" s="7"/>
      <c r="U566" s="4">
        <v>171700</v>
      </c>
      <c r="AD566" s="7"/>
      <c r="AE566" s="7"/>
      <c r="AF566" s="7"/>
      <c r="AG566" s="7"/>
      <c r="AH566" s="7"/>
      <c r="AI566" s="7"/>
      <c r="AJ566" s="7"/>
      <c r="AK566" s="7"/>
      <c r="BZ566" s="4"/>
      <c r="CA566" t="s">
        <v>856</v>
      </c>
      <c r="CC566" s="7" t="s">
        <v>615</v>
      </c>
      <c r="CD566" s="7">
        <v>1</v>
      </c>
      <c r="CF566" s="7"/>
      <c r="CH566" s="7"/>
      <c r="CJ566" s="7"/>
      <c r="CK566" s="7">
        <f t="shared" si="9"/>
        <v>62</v>
      </c>
    </row>
    <row r="567" spans="1:90" hidden="1" x14ac:dyDescent="0.3">
      <c r="A567" s="43" t="s">
        <v>932</v>
      </c>
      <c r="B567" s="23" t="s">
        <v>1028</v>
      </c>
      <c r="C567" s="54"/>
      <c r="D567" s="54" t="s">
        <v>831</v>
      </c>
      <c r="E567" s="23" t="s">
        <v>605</v>
      </c>
      <c r="F567" s="54"/>
      <c r="G567" s="23" t="s">
        <v>1709</v>
      </c>
      <c r="H567" s="23" t="s">
        <v>1529</v>
      </c>
      <c r="J567" s="54" t="s">
        <v>9</v>
      </c>
      <c r="K567" s="55">
        <v>0.44484699999999999</v>
      </c>
      <c r="L567" s="24" t="s">
        <v>834</v>
      </c>
      <c r="M567" s="24" t="s">
        <v>618</v>
      </c>
      <c r="N567" s="7"/>
      <c r="U567" s="4">
        <v>2474.7503000000002</v>
      </c>
      <c r="V567" s="4">
        <v>0.98655572999999985</v>
      </c>
      <c r="W567" s="4">
        <v>4.2293527399999986</v>
      </c>
      <c r="AD567" s="7"/>
      <c r="AE567" s="7"/>
      <c r="AF567" s="7"/>
      <c r="AG567" s="7"/>
      <c r="AH567" s="7"/>
      <c r="AI567" s="7"/>
      <c r="AJ567" s="7"/>
      <c r="AK567" s="7"/>
      <c r="BZ567" s="4">
        <v>120000</v>
      </c>
      <c r="CA567" t="s">
        <v>1069</v>
      </c>
      <c r="CC567" s="7" t="s">
        <v>618</v>
      </c>
      <c r="CD567" s="7">
        <v>0.67798850643992925</v>
      </c>
      <c r="CE567" s="7" t="s">
        <v>615</v>
      </c>
      <c r="CF567" s="7">
        <v>0.27492937916293481</v>
      </c>
      <c r="CH567" s="7"/>
      <c r="CJ567" s="7"/>
      <c r="CK567" s="7">
        <f t="shared" si="9"/>
        <v>60</v>
      </c>
    </row>
    <row r="568" spans="1:90" hidden="1" x14ac:dyDescent="0.3">
      <c r="A568" s="43">
        <v>65</v>
      </c>
      <c r="B568" s="56" t="s">
        <v>868</v>
      </c>
      <c r="D568" s="23" t="s">
        <v>831</v>
      </c>
      <c r="E568" s="23" t="s">
        <v>796</v>
      </c>
      <c r="G568" s="23" t="s">
        <v>1710</v>
      </c>
      <c r="H568" s="57" t="s">
        <v>831</v>
      </c>
      <c r="I568" s="57"/>
      <c r="J568" s="23" t="s">
        <v>9</v>
      </c>
      <c r="K568" s="47">
        <v>45</v>
      </c>
      <c r="L568" s="24" t="s">
        <v>834</v>
      </c>
      <c r="M568" s="24" t="s">
        <v>624</v>
      </c>
      <c r="X568" s="4">
        <v>720000</v>
      </c>
      <c r="Y568" s="4">
        <v>10800</v>
      </c>
      <c r="BZ568" s="4"/>
      <c r="CA568" t="s">
        <v>1009</v>
      </c>
      <c r="CC568" s="7" t="s">
        <v>624</v>
      </c>
      <c r="CD568" s="7">
        <v>0.96595046890558967</v>
      </c>
      <c r="CF568" s="7"/>
      <c r="CH568" s="7"/>
      <c r="CJ568" s="7"/>
      <c r="CK568" s="7">
        <f t="shared" si="9"/>
        <v>61</v>
      </c>
    </row>
    <row r="569" spans="1:90" hidden="1" x14ac:dyDescent="0.3">
      <c r="A569" s="43">
        <v>64</v>
      </c>
      <c r="B569" s="23" t="s">
        <v>868</v>
      </c>
      <c r="C569" s="54"/>
      <c r="D569" s="54" t="s">
        <v>831</v>
      </c>
      <c r="E569" s="23" t="s">
        <v>671</v>
      </c>
      <c r="F569" s="54"/>
      <c r="G569" s="23" t="s">
        <v>1711</v>
      </c>
      <c r="J569" s="54" t="s">
        <v>9</v>
      </c>
      <c r="K569" s="55">
        <v>147.72800000000001</v>
      </c>
      <c r="L569" s="24" t="s">
        <v>834</v>
      </c>
      <c r="M569" s="24" t="s">
        <v>651</v>
      </c>
      <c r="N569" s="7"/>
      <c r="U569" s="4">
        <v>423979.36</v>
      </c>
      <c r="V569" s="4">
        <v>15.51144</v>
      </c>
      <c r="W569" s="4">
        <v>172.54630399999999</v>
      </c>
      <c r="X569" s="4">
        <v>342728.96000000002</v>
      </c>
      <c r="Y569" s="4">
        <v>22159.200000000001</v>
      </c>
      <c r="AD569" s="7"/>
      <c r="AE569" s="7"/>
      <c r="AF569" s="7">
        <v>76.375376000000003</v>
      </c>
      <c r="AG569" s="7">
        <v>233.07046560000001</v>
      </c>
      <c r="AH569" s="7">
        <v>233.07046560000001</v>
      </c>
      <c r="AI569" s="7">
        <v>51.793436800000009</v>
      </c>
      <c r="AJ569" s="7"/>
      <c r="AK569" s="7"/>
      <c r="BZ569" s="4"/>
      <c r="CA569" t="s">
        <v>1712</v>
      </c>
      <c r="CC569" s="7" t="s">
        <v>651</v>
      </c>
      <c r="CD569" s="7">
        <v>0.38430935771991531</v>
      </c>
      <c r="CE569" s="7" t="s">
        <v>654</v>
      </c>
      <c r="CF569" s="7">
        <v>0.21984076636250019</v>
      </c>
      <c r="CH569" s="7"/>
      <c r="CJ569" s="7"/>
      <c r="CK569" s="7">
        <f t="shared" si="9"/>
        <v>54</v>
      </c>
    </row>
    <row r="570" spans="1:90" hidden="1" x14ac:dyDescent="0.3">
      <c r="A570" s="43">
        <v>65</v>
      </c>
      <c r="B570" s="56" t="s">
        <v>868</v>
      </c>
      <c r="D570" s="23" t="s">
        <v>831</v>
      </c>
      <c r="E570" s="23" t="s">
        <v>798</v>
      </c>
      <c r="G570" s="23" t="s">
        <v>1713</v>
      </c>
      <c r="H570" s="57" t="s">
        <v>831</v>
      </c>
      <c r="I570" s="57"/>
      <c r="J570" s="23" t="s">
        <v>9</v>
      </c>
      <c r="K570" s="47">
        <v>143</v>
      </c>
      <c r="L570" s="24" t="s">
        <v>834</v>
      </c>
      <c r="M570" s="24" t="s">
        <v>624</v>
      </c>
      <c r="U570" s="4">
        <v>314600</v>
      </c>
      <c r="X570" s="4">
        <v>414700</v>
      </c>
      <c r="Y570" s="4">
        <v>21450</v>
      </c>
      <c r="BZ570" s="4"/>
      <c r="CA570" t="s">
        <v>1511</v>
      </c>
      <c r="CC570" s="7" t="s">
        <v>624</v>
      </c>
      <c r="CD570" s="7">
        <v>0.68396160229147618</v>
      </c>
      <c r="CE570" s="7" t="s">
        <v>615</v>
      </c>
      <c r="CF570" s="7">
        <v>0.23290223002820801</v>
      </c>
      <c r="CH570" s="7"/>
      <c r="CJ570" s="7"/>
      <c r="CK570" s="7">
        <f t="shared" si="9"/>
        <v>60</v>
      </c>
    </row>
    <row r="571" spans="1:90" hidden="1" x14ac:dyDescent="0.3">
      <c r="A571" s="43" t="s">
        <v>1714</v>
      </c>
      <c r="B571" s="23" t="s">
        <v>868</v>
      </c>
      <c r="D571" s="23" t="s">
        <v>831</v>
      </c>
      <c r="E571" s="23" t="s">
        <v>595</v>
      </c>
      <c r="G571" s="23" t="s">
        <v>1715</v>
      </c>
      <c r="J571" s="54" t="s">
        <v>9</v>
      </c>
      <c r="K571" s="47">
        <v>75</v>
      </c>
      <c r="L571" s="57" t="s">
        <v>834</v>
      </c>
      <c r="M571" s="24" t="s">
        <v>618</v>
      </c>
      <c r="V571" s="4">
        <v>112.5</v>
      </c>
      <c r="BZ571" s="4">
        <v>3500000</v>
      </c>
      <c r="CA571" t="s">
        <v>1716</v>
      </c>
      <c r="CK571" s="7">
        <f t="shared" si="9"/>
        <v>62</v>
      </c>
      <c r="CL571" t="s">
        <v>1715</v>
      </c>
    </row>
    <row r="572" spans="1:90" hidden="1" x14ac:dyDescent="0.3">
      <c r="A572" s="43">
        <v>64</v>
      </c>
      <c r="B572" s="23" t="s">
        <v>1402</v>
      </c>
      <c r="C572" s="54"/>
      <c r="D572" s="54" t="s">
        <v>831</v>
      </c>
      <c r="E572" s="23" t="s">
        <v>659</v>
      </c>
      <c r="F572" s="54"/>
      <c r="G572" s="23" t="s">
        <v>1717</v>
      </c>
      <c r="J572" s="54" t="s">
        <v>9</v>
      </c>
      <c r="K572" s="55">
        <v>5.4</v>
      </c>
      <c r="L572" s="24" t="s">
        <v>834</v>
      </c>
      <c r="M572" s="24" t="s">
        <v>639</v>
      </c>
      <c r="N572" s="7"/>
      <c r="U572" s="4">
        <v>124200</v>
      </c>
      <c r="W572" s="4">
        <v>118.8</v>
      </c>
      <c r="AB572" s="4">
        <v>18900</v>
      </c>
      <c r="AC572" s="4">
        <v>486000</v>
      </c>
      <c r="AD572" s="7"/>
      <c r="AE572" s="7"/>
      <c r="AF572" s="7"/>
      <c r="AG572" s="7"/>
      <c r="AH572" s="7"/>
      <c r="AI572" s="7"/>
      <c r="AJ572" s="7"/>
      <c r="AK572" s="7"/>
      <c r="BZ572" s="4"/>
      <c r="CA572" t="s">
        <v>966</v>
      </c>
      <c r="CC572" s="7" t="s">
        <v>639</v>
      </c>
      <c r="CD572" s="7">
        <v>0.53917902634271253</v>
      </c>
      <c r="CE572" s="7" t="s">
        <v>615</v>
      </c>
      <c r="CF572" s="7">
        <v>0.40144467112991072</v>
      </c>
      <c r="CH572" s="7"/>
      <c r="CJ572" s="7"/>
      <c r="CK572" s="7">
        <f t="shared" si="9"/>
        <v>59</v>
      </c>
    </row>
    <row r="573" spans="1:90" x14ac:dyDescent="0.3">
      <c r="A573" s="43">
        <v>64</v>
      </c>
      <c r="B573" s="23" t="s">
        <v>860</v>
      </c>
      <c r="C573" s="54"/>
      <c r="D573" s="54" t="s">
        <v>831</v>
      </c>
      <c r="E573" s="23" t="s">
        <v>659</v>
      </c>
      <c r="F573" s="54"/>
      <c r="G573" s="23" t="s">
        <v>1718</v>
      </c>
      <c r="H573" s="23" t="s">
        <v>838</v>
      </c>
      <c r="J573" s="54" t="s">
        <v>9</v>
      </c>
      <c r="K573" s="55">
        <v>4.0140000000000002</v>
      </c>
      <c r="L573" s="24" t="s">
        <v>834</v>
      </c>
      <c r="M573" s="24" t="s">
        <v>615</v>
      </c>
      <c r="N573" s="7"/>
      <c r="U573" s="4">
        <v>48684.399999999987</v>
      </c>
      <c r="W573" s="4">
        <v>5.0317999999999996</v>
      </c>
      <c r="AC573" s="4">
        <v>863.6</v>
      </c>
      <c r="AD573" s="7"/>
      <c r="AE573" s="7"/>
      <c r="AF573" s="7"/>
      <c r="AG573" s="7"/>
      <c r="AH573" s="7"/>
      <c r="AI573" s="7"/>
      <c r="AJ573" s="7"/>
      <c r="AK573" s="7"/>
      <c r="BZ573" s="4"/>
      <c r="CA573" t="s">
        <v>1027</v>
      </c>
      <c r="CC573" s="7" t="s">
        <v>615</v>
      </c>
      <c r="CD573" s="7">
        <v>0.98382069715030196</v>
      </c>
      <c r="CF573" s="7"/>
      <c r="CH573" s="7"/>
      <c r="CJ573" s="7"/>
      <c r="CK573" s="7">
        <f t="shared" si="9"/>
        <v>60</v>
      </c>
    </row>
    <row r="574" spans="1:90" hidden="1" x14ac:dyDescent="0.3">
      <c r="A574" s="43" t="s">
        <v>932</v>
      </c>
      <c r="B574" s="23" t="s">
        <v>1226</v>
      </c>
      <c r="C574" s="54"/>
      <c r="D574" s="54" t="s">
        <v>831</v>
      </c>
      <c r="E574" s="23" t="s">
        <v>650</v>
      </c>
      <c r="F574" s="54"/>
      <c r="G574" s="23" t="s">
        <v>1719</v>
      </c>
      <c r="H574" s="23" t="s">
        <v>880</v>
      </c>
      <c r="J574" s="54" t="s">
        <v>9</v>
      </c>
      <c r="K574" s="55">
        <v>2.2000000000000002</v>
      </c>
      <c r="L574" s="24" t="s">
        <v>834</v>
      </c>
      <c r="M574" s="24" t="s">
        <v>615</v>
      </c>
      <c r="N574" s="7"/>
      <c r="U574" s="4">
        <v>90499.999999999985</v>
      </c>
      <c r="AD574" s="7"/>
      <c r="AE574" s="7"/>
      <c r="AF574" s="7"/>
      <c r="AG574" s="7"/>
      <c r="AH574" s="7"/>
      <c r="AI574" s="7"/>
      <c r="AJ574" s="7"/>
      <c r="AK574" s="7"/>
      <c r="BZ574" s="4">
        <v>600000</v>
      </c>
      <c r="CA574" t="s">
        <v>934</v>
      </c>
      <c r="CC574" s="7" t="s">
        <v>615</v>
      </c>
      <c r="CD574" s="7">
        <v>1</v>
      </c>
      <c r="CF574" s="7"/>
      <c r="CH574" s="7"/>
      <c r="CJ574" s="7"/>
      <c r="CK574" s="7">
        <f t="shared" si="9"/>
        <v>62</v>
      </c>
      <c r="CL574" t="s">
        <v>1719</v>
      </c>
    </row>
    <row r="575" spans="1:90" hidden="1" x14ac:dyDescent="0.3">
      <c r="A575" s="43" t="s">
        <v>890</v>
      </c>
      <c r="B575" s="23" t="s">
        <v>863</v>
      </c>
      <c r="D575" s="23" t="s">
        <v>831</v>
      </c>
      <c r="E575" s="23" t="s">
        <v>671</v>
      </c>
      <c r="G575" s="53" t="s">
        <v>1720</v>
      </c>
      <c r="J575" s="23" t="s">
        <v>9</v>
      </c>
      <c r="K575" s="47">
        <v>259.81</v>
      </c>
      <c r="L575" s="24" t="s">
        <v>834</v>
      </c>
      <c r="M575" s="24" t="s">
        <v>651</v>
      </c>
      <c r="U575" s="4">
        <v>131582.7661210637</v>
      </c>
      <c r="V575" s="4">
        <v>51.4899534495</v>
      </c>
      <c r="X575" s="4">
        <v>365350.7846660933</v>
      </c>
      <c r="AG575" s="4">
        <v>791.40873709500011</v>
      </c>
      <c r="AH575" s="4">
        <v>588.89500473300018</v>
      </c>
      <c r="AI575" s="4">
        <v>105.45405386028</v>
      </c>
      <c r="AJ575" s="4">
        <v>124.9889718108</v>
      </c>
      <c r="AK575" s="4">
        <v>25.345842875100001</v>
      </c>
      <c r="BX575" s="4"/>
      <c r="BZ575" s="4"/>
      <c r="CA575" t="s">
        <v>1419</v>
      </c>
      <c r="CC575" s="7" t="s">
        <v>651</v>
      </c>
      <c r="CD575" s="7">
        <v>0.55140136209170421</v>
      </c>
      <c r="CE575" s="7" t="s">
        <v>654</v>
      </c>
      <c r="CF575" s="7">
        <v>0.23471029235910759</v>
      </c>
      <c r="CH575" s="7"/>
      <c r="CJ575" s="7"/>
      <c r="CK575" s="7">
        <f t="shared" si="9"/>
        <v>55</v>
      </c>
    </row>
    <row r="576" spans="1:90" hidden="1" x14ac:dyDescent="0.3">
      <c r="A576" s="43">
        <v>64</v>
      </c>
      <c r="B576" s="23" t="s">
        <v>1226</v>
      </c>
      <c r="C576" s="54"/>
      <c r="D576" s="54" t="s">
        <v>831</v>
      </c>
      <c r="E576" s="23" t="s">
        <v>650</v>
      </c>
      <c r="F576" s="54"/>
      <c r="G576" s="23" t="s">
        <v>1721</v>
      </c>
      <c r="J576" s="54" t="s">
        <v>9</v>
      </c>
      <c r="K576" s="55">
        <v>2.6</v>
      </c>
      <c r="L576" s="24" t="s">
        <v>834</v>
      </c>
      <c r="M576" s="24" t="s">
        <v>615</v>
      </c>
      <c r="N576" s="7"/>
      <c r="U576" s="4">
        <v>67600</v>
      </c>
      <c r="AD576" s="7"/>
      <c r="AE576" s="7"/>
      <c r="AF576" s="7"/>
      <c r="AG576" s="7"/>
      <c r="AH576" s="7"/>
      <c r="AI576" s="7"/>
      <c r="AJ576" s="7"/>
      <c r="AK576" s="7"/>
      <c r="BZ576" s="4"/>
      <c r="CA576" t="s">
        <v>856</v>
      </c>
      <c r="CC576" s="7" t="s">
        <v>615</v>
      </c>
      <c r="CD576" s="7">
        <v>1</v>
      </c>
      <c r="CF576" s="7"/>
      <c r="CH576" s="7"/>
      <c r="CJ576" s="7"/>
      <c r="CK576" s="7">
        <f t="shared" si="9"/>
        <v>62</v>
      </c>
      <c r="CL576" t="s">
        <v>1721</v>
      </c>
    </row>
    <row r="577" spans="1:90" hidden="1" x14ac:dyDescent="0.3">
      <c r="A577" s="43">
        <v>64</v>
      </c>
      <c r="B577" s="23" t="s">
        <v>913</v>
      </c>
      <c r="C577" s="54"/>
      <c r="D577" s="54" t="s">
        <v>831</v>
      </c>
      <c r="E577" s="23" t="s">
        <v>605</v>
      </c>
      <c r="F577" s="54"/>
      <c r="G577" s="23" t="s">
        <v>1722</v>
      </c>
      <c r="H577" s="23" t="s">
        <v>838</v>
      </c>
      <c r="J577" s="54" t="s">
        <v>9</v>
      </c>
      <c r="K577" s="55">
        <v>198.67679999999999</v>
      </c>
      <c r="L577" s="24" t="s">
        <v>834</v>
      </c>
      <c r="M577" s="24" t="s">
        <v>615</v>
      </c>
      <c r="N577" s="7"/>
      <c r="U577" s="4">
        <v>596030.4</v>
      </c>
      <c r="AD577" s="7"/>
      <c r="AE577" s="7"/>
      <c r="AF577" s="7"/>
      <c r="AG577" s="7"/>
      <c r="AH577" s="7"/>
      <c r="AI577" s="7"/>
      <c r="AJ577" s="7"/>
      <c r="AK577" s="7"/>
      <c r="BZ577" s="4"/>
      <c r="CA577" t="s">
        <v>856</v>
      </c>
      <c r="CC577" s="7" t="s">
        <v>615</v>
      </c>
      <c r="CD577" s="7">
        <v>1</v>
      </c>
      <c r="CF577" s="7"/>
      <c r="CH577" s="7"/>
      <c r="CJ577" s="7"/>
      <c r="CK577" s="7">
        <f t="shared" si="9"/>
        <v>62</v>
      </c>
    </row>
    <row r="578" spans="1:90" hidden="1" x14ac:dyDescent="0.3">
      <c r="A578" s="43" t="s">
        <v>843</v>
      </c>
      <c r="B578" s="23" t="s">
        <v>1025</v>
      </c>
      <c r="D578" s="23" t="s">
        <v>831</v>
      </c>
      <c r="E578" s="23" t="s">
        <v>614</v>
      </c>
      <c r="G578" s="53" t="s">
        <v>1723</v>
      </c>
      <c r="J578" s="23" t="s">
        <v>9</v>
      </c>
      <c r="K578" s="47">
        <v>1.05288</v>
      </c>
      <c r="L578" s="24" t="s">
        <v>834</v>
      </c>
      <c r="M578" s="24" t="s">
        <v>615</v>
      </c>
      <c r="U578" s="4">
        <v>32639.279999999999</v>
      </c>
      <c r="V578" s="4">
        <v>0.65278559999999997</v>
      </c>
      <c r="W578" s="4">
        <v>67.068456000000012</v>
      </c>
      <c r="AA578" s="107">
        <v>421.15199999999999</v>
      </c>
      <c r="AB578" s="4">
        <v>1052.8800000000001</v>
      </c>
      <c r="AC578" s="4">
        <v>7370.16</v>
      </c>
      <c r="AD578" s="4">
        <v>0.56060104710742742</v>
      </c>
      <c r="BZ578" s="4"/>
      <c r="CA578" t="s">
        <v>846</v>
      </c>
      <c r="CC578" s="7" t="s">
        <v>615</v>
      </c>
      <c r="CD578" s="7">
        <v>0.6796982317957998</v>
      </c>
      <c r="CF578" s="7"/>
      <c r="CH578" s="7"/>
      <c r="CJ578" s="7"/>
      <c r="CK578" s="7">
        <f t="shared" si="9"/>
        <v>56</v>
      </c>
    </row>
    <row r="579" spans="1:90" hidden="1" x14ac:dyDescent="0.3">
      <c r="A579" s="43">
        <v>64</v>
      </c>
      <c r="B579" s="23" t="s">
        <v>1025</v>
      </c>
      <c r="C579" s="54"/>
      <c r="D579" s="54" t="s">
        <v>831</v>
      </c>
      <c r="E579" s="23" t="s">
        <v>614</v>
      </c>
      <c r="F579" s="54"/>
      <c r="G579" s="23" t="s">
        <v>1724</v>
      </c>
      <c r="J579" s="54" t="s">
        <v>9</v>
      </c>
      <c r="K579" s="55">
        <v>2.99</v>
      </c>
      <c r="L579" s="24" t="s">
        <v>834</v>
      </c>
      <c r="M579" s="24" t="s">
        <v>639</v>
      </c>
      <c r="N579" s="7"/>
      <c r="U579" s="4">
        <v>23920</v>
      </c>
      <c r="W579" s="4">
        <v>89.400999999999996</v>
      </c>
      <c r="AB579" s="4">
        <v>17940</v>
      </c>
      <c r="AC579" s="4">
        <v>355810.00000000012</v>
      </c>
      <c r="AD579" s="7"/>
      <c r="AE579" s="7"/>
      <c r="AF579" s="7"/>
      <c r="AG579" s="7"/>
      <c r="AH579" s="7"/>
      <c r="AI579" s="7"/>
      <c r="AJ579" s="7"/>
      <c r="AK579" s="7"/>
      <c r="BZ579" s="4"/>
      <c r="CA579" t="s">
        <v>966</v>
      </c>
      <c r="CC579" s="7" t="s">
        <v>639</v>
      </c>
      <c r="CD579" s="7">
        <v>0.75788095403159317</v>
      </c>
      <c r="CF579" s="7"/>
      <c r="CH579" s="7"/>
      <c r="CJ579" s="7"/>
      <c r="CK579" s="7">
        <f t="shared" si="9"/>
        <v>59</v>
      </c>
    </row>
    <row r="580" spans="1:90" hidden="1" x14ac:dyDescent="0.3">
      <c r="A580" s="43">
        <v>64</v>
      </c>
      <c r="B580" s="23" t="s">
        <v>1025</v>
      </c>
      <c r="C580" s="54"/>
      <c r="D580" s="54" t="s">
        <v>831</v>
      </c>
      <c r="E580" s="23" t="s">
        <v>614</v>
      </c>
      <c r="F580" s="54"/>
      <c r="G580" s="23" t="s">
        <v>1725</v>
      </c>
      <c r="J580" s="54" t="s">
        <v>9</v>
      </c>
      <c r="K580" s="55">
        <v>0.45600000000000002</v>
      </c>
      <c r="L580" s="24" t="s">
        <v>834</v>
      </c>
      <c r="M580" s="24" t="s">
        <v>639</v>
      </c>
      <c r="N580" s="7"/>
      <c r="U580" s="4">
        <v>8306</v>
      </c>
      <c r="V580" s="4">
        <v>0.47099999999999992</v>
      </c>
      <c r="W580" s="4">
        <v>21.21918450955414</v>
      </c>
      <c r="AB580" s="4">
        <v>4052</v>
      </c>
      <c r="AC580" s="4">
        <v>49178.000000000007</v>
      </c>
      <c r="AD580" s="7"/>
      <c r="AE580" s="7"/>
      <c r="AF580" s="7"/>
      <c r="AG580" s="7"/>
      <c r="AH580" s="7"/>
      <c r="AI580" s="7"/>
      <c r="AJ580" s="7"/>
      <c r="AK580" s="7"/>
      <c r="BZ580" s="4"/>
      <c r="CA580" t="s">
        <v>842</v>
      </c>
      <c r="CC580" s="7" t="s">
        <v>639</v>
      </c>
      <c r="CD580" s="7">
        <v>0.5339683393355974</v>
      </c>
      <c r="CE580" s="7" t="s">
        <v>615</v>
      </c>
      <c r="CF580" s="7">
        <v>0.26275074247334518</v>
      </c>
      <c r="CH580" s="7"/>
      <c r="CJ580" s="7"/>
      <c r="CK580" s="7">
        <f t="shared" si="9"/>
        <v>58</v>
      </c>
      <c r="CL580" t="s">
        <v>1725</v>
      </c>
    </row>
    <row r="581" spans="1:90" hidden="1" x14ac:dyDescent="0.3">
      <c r="A581" s="43">
        <v>64</v>
      </c>
      <c r="B581" s="23" t="s">
        <v>1025</v>
      </c>
      <c r="C581" s="54"/>
      <c r="D581" s="54" t="s">
        <v>831</v>
      </c>
      <c r="E581" s="23" t="s">
        <v>614</v>
      </c>
      <c r="F581" s="54"/>
      <c r="G581" s="23" t="s">
        <v>1726</v>
      </c>
      <c r="J581" s="54" t="s">
        <v>9</v>
      </c>
      <c r="K581" s="55">
        <v>0.53899999999999992</v>
      </c>
      <c r="L581" s="24" t="s">
        <v>834</v>
      </c>
      <c r="M581" s="24" t="s">
        <v>639</v>
      </c>
      <c r="N581" s="7"/>
      <c r="U581" s="4">
        <v>4896</v>
      </c>
      <c r="V581" s="4">
        <v>0.10196</v>
      </c>
      <c r="W581" s="4">
        <v>23.9194</v>
      </c>
      <c r="AB581" s="4">
        <v>9747.9999999999982</v>
      </c>
      <c r="AC581" s="4">
        <v>43035</v>
      </c>
      <c r="AD581" s="7"/>
      <c r="AE581" s="7"/>
      <c r="AF581" s="7"/>
      <c r="AG581" s="7"/>
      <c r="AH581" s="7"/>
      <c r="AI581" s="7"/>
      <c r="AJ581" s="7"/>
      <c r="AK581" s="7"/>
      <c r="BZ581" s="4"/>
      <c r="CA581" t="s">
        <v>842</v>
      </c>
      <c r="CC581" s="7" t="s">
        <v>639</v>
      </c>
      <c r="CD581" s="7">
        <v>0.56747821660030762</v>
      </c>
      <c r="CF581" s="7"/>
      <c r="CH581" s="7"/>
      <c r="CJ581" s="7"/>
      <c r="CK581" s="7">
        <f t="shared" si="9"/>
        <v>58</v>
      </c>
    </row>
    <row r="582" spans="1:90" hidden="1" x14ac:dyDescent="0.3">
      <c r="A582" s="43">
        <v>64</v>
      </c>
      <c r="B582" s="23" t="s">
        <v>1025</v>
      </c>
      <c r="C582" s="54"/>
      <c r="D582" s="54" t="s">
        <v>831</v>
      </c>
      <c r="E582" s="23" t="s">
        <v>614</v>
      </c>
      <c r="F582" s="54"/>
      <c r="G582" s="23" t="s">
        <v>1727</v>
      </c>
      <c r="J582" s="54" t="s">
        <v>9</v>
      </c>
      <c r="K582" s="55">
        <v>3.8130000000000002</v>
      </c>
      <c r="L582" s="24" t="s">
        <v>834</v>
      </c>
      <c r="M582" s="24" t="s">
        <v>639</v>
      </c>
      <c r="N582" s="7"/>
      <c r="U582" s="4">
        <v>26691</v>
      </c>
      <c r="V582" s="4">
        <v>0.38129999999999997</v>
      </c>
      <c r="W582" s="4">
        <v>72.447000000000003</v>
      </c>
      <c r="AB582" s="4">
        <v>26691</v>
      </c>
      <c r="AC582" s="4">
        <v>183024</v>
      </c>
      <c r="AD582" s="7"/>
      <c r="AE582" s="7"/>
      <c r="AF582" s="7"/>
      <c r="AG582" s="7"/>
      <c r="AH582" s="7"/>
      <c r="AI582" s="7"/>
      <c r="AJ582" s="7"/>
      <c r="AK582" s="7"/>
      <c r="BZ582" s="4"/>
      <c r="CA582" t="s">
        <v>842</v>
      </c>
      <c r="CC582" s="7" t="s">
        <v>639</v>
      </c>
      <c r="CD582" s="7">
        <v>0.58027051281535347</v>
      </c>
      <c r="CE582" s="7" t="s">
        <v>615</v>
      </c>
      <c r="CF582" s="7">
        <v>0.24654414043164541</v>
      </c>
      <c r="CH582" s="7"/>
      <c r="CJ582" s="7"/>
      <c r="CK582" s="7">
        <f t="shared" si="9"/>
        <v>58</v>
      </c>
    </row>
    <row r="583" spans="1:90" hidden="1" x14ac:dyDescent="0.3">
      <c r="A583" s="43">
        <v>64</v>
      </c>
      <c r="B583" s="23" t="s">
        <v>1025</v>
      </c>
      <c r="C583" s="54"/>
      <c r="D583" s="54" t="s">
        <v>831</v>
      </c>
      <c r="E583" s="23" t="s">
        <v>614</v>
      </c>
      <c r="F583" s="54"/>
      <c r="G583" s="23" t="s">
        <v>1728</v>
      </c>
      <c r="J583" s="54" t="s">
        <v>9</v>
      </c>
      <c r="K583" s="55">
        <v>131</v>
      </c>
      <c r="L583" s="24" t="s">
        <v>834</v>
      </c>
      <c r="M583" s="24" t="s">
        <v>618</v>
      </c>
      <c r="N583" s="7"/>
      <c r="U583" s="4">
        <v>275100</v>
      </c>
      <c r="V583" s="4">
        <v>83.84</v>
      </c>
      <c r="W583" s="4">
        <v>1059.79</v>
      </c>
      <c r="AD583" s="7"/>
      <c r="AE583" s="7"/>
      <c r="AF583" s="7"/>
      <c r="AG583" s="7"/>
      <c r="AH583" s="7"/>
      <c r="AI583" s="7"/>
      <c r="AJ583" s="7"/>
      <c r="AK583" s="7"/>
      <c r="BZ583" s="4"/>
      <c r="CA583" t="s">
        <v>859</v>
      </c>
      <c r="CC583" s="7" t="s">
        <v>618</v>
      </c>
      <c r="CD583" s="7">
        <v>0.57630489658575734</v>
      </c>
      <c r="CE583" s="7" t="s">
        <v>615</v>
      </c>
      <c r="CF583" s="7">
        <v>0.30568961706135001</v>
      </c>
      <c r="CH583" s="7"/>
      <c r="CJ583" s="7"/>
      <c r="CK583" s="7">
        <f t="shared" si="9"/>
        <v>60</v>
      </c>
    </row>
    <row r="584" spans="1:90" hidden="1" x14ac:dyDescent="0.3">
      <c r="A584" s="43">
        <v>64</v>
      </c>
      <c r="B584" s="23" t="s">
        <v>1025</v>
      </c>
      <c r="C584" s="54"/>
      <c r="D584" s="54" t="s">
        <v>831</v>
      </c>
      <c r="E584" s="23" t="s">
        <v>614</v>
      </c>
      <c r="F584" s="54"/>
      <c r="G584" s="23" t="s">
        <v>1729</v>
      </c>
      <c r="J584" s="54" t="s">
        <v>9</v>
      </c>
      <c r="K584" s="55">
        <v>3.4366409999999998</v>
      </c>
      <c r="L584" s="24" t="s">
        <v>834</v>
      </c>
      <c r="M584" s="24" t="s">
        <v>639</v>
      </c>
      <c r="N584" s="7"/>
      <c r="U584" s="4">
        <v>34366.410000000003</v>
      </c>
      <c r="V584" s="4">
        <v>0.48112973999999997</v>
      </c>
      <c r="W584" s="4">
        <v>76.293430199999989</v>
      </c>
      <c r="AC584" s="4">
        <v>175268.69099999999</v>
      </c>
      <c r="AD584" s="7"/>
      <c r="AE584" s="7"/>
      <c r="AF584" s="7"/>
      <c r="AG584" s="7"/>
      <c r="AH584" s="7"/>
      <c r="AI584" s="7"/>
      <c r="AJ584" s="7"/>
      <c r="AK584" s="7"/>
      <c r="BZ584" s="4"/>
      <c r="CA584" t="s">
        <v>839</v>
      </c>
      <c r="CC584" s="7" t="s">
        <v>639</v>
      </c>
      <c r="CD584" s="7">
        <v>0.57214132866271061</v>
      </c>
      <c r="CE584" s="7" t="s">
        <v>615</v>
      </c>
      <c r="CF584" s="7">
        <v>0.32684400593039631</v>
      </c>
      <c r="CH584" s="7"/>
      <c r="CJ584" s="7"/>
      <c r="CK584" s="7">
        <f t="shared" si="9"/>
        <v>59</v>
      </c>
    </row>
    <row r="585" spans="1:90" hidden="1" x14ac:dyDescent="0.3">
      <c r="A585" s="43">
        <v>58</v>
      </c>
      <c r="B585" s="23" t="s">
        <v>1058</v>
      </c>
      <c r="D585" s="54" t="s">
        <v>831</v>
      </c>
      <c r="E585" s="23" t="s">
        <v>605</v>
      </c>
      <c r="G585" s="23" t="s">
        <v>1730</v>
      </c>
      <c r="H585" s="54" t="s">
        <v>831</v>
      </c>
      <c r="I585" s="54"/>
      <c r="J585" s="54" t="s">
        <v>9</v>
      </c>
      <c r="K585" s="47">
        <v>1000</v>
      </c>
      <c r="L585" s="24" t="s">
        <v>834</v>
      </c>
      <c r="M585" s="24" t="s">
        <v>633</v>
      </c>
      <c r="AA585" s="107">
        <v>100000</v>
      </c>
      <c r="AD585" s="4">
        <v>2</v>
      </c>
      <c r="BZ585" s="4"/>
      <c r="CA585" t="s">
        <v>1187</v>
      </c>
      <c r="CC585" s="7" t="s">
        <v>633</v>
      </c>
      <c r="CD585" s="7">
        <v>0.99751313088602533</v>
      </c>
      <c r="CF585" s="7"/>
      <c r="CH585" s="7"/>
      <c r="CJ585" s="7"/>
      <c r="CK585" s="7">
        <f t="shared" si="9"/>
        <v>61</v>
      </c>
    </row>
    <row r="586" spans="1:90" hidden="1" x14ac:dyDescent="0.3">
      <c r="A586" s="43" t="s">
        <v>843</v>
      </c>
      <c r="B586" s="23" t="s">
        <v>1058</v>
      </c>
      <c r="D586" s="23" t="s">
        <v>831</v>
      </c>
      <c r="E586" s="23" t="s">
        <v>605</v>
      </c>
      <c r="G586" s="53" t="s">
        <v>1731</v>
      </c>
      <c r="J586" s="23" t="s">
        <v>9</v>
      </c>
      <c r="K586" s="47">
        <v>0.55299999999999994</v>
      </c>
      <c r="L586" s="24" t="s">
        <v>834</v>
      </c>
      <c r="M586" s="24" t="s">
        <v>615</v>
      </c>
      <c r="U586" s="4">
        <v>4654.2999999999993</v>
      </c>
      <c r="AA586" s="107">
        <v>38.81</v>
      </c>
      <c r="AD586" s="4">
        <v>7.1804755721717156E-2</v>
      </c>
      <c r="BZ586" s="4"/>
      <c r="CA586" t="s">
        <v>846</v>
      </c>
      <c r="CC586" s="7" t="s">
        <v>615</v>
      </c>
      <c r="CD586" s="7">
        <v>0.96506298552287961</v>
      </c>
      <c r="CF586" s="7"/>
      <c r="CH586" s="7"/>
      <c r="CJ586" s="7"/>
      <c r="CK586" s="7">
        <f t="shared" si="9"/>
        <v>60</v>
      </c>
    </row>
    <row r="587" spans="1:90" hidden="1" x14ac:dyDescent="0.3">
      <c r="A587" s="43">
        <v>64</v>
      </c>
      <c r="B587" s="23" t="s">
        <v>1248</v>
      </c>
      <c r="C587" s="54"/>
      <c r="D587" s="54" t="s">
        <v>831</v>
      </c>
      <c r="E587" s="23" t="s">
        <v>650</v>
      </c>
      <c r="F587" s="54"/>
      <c r="G587" s="23" t="s">
        <v>1732</v>
      </c>
      <c r="J587" s="54" t="s">
        <v>9</v>
      </c>
      <c r="K587" s="55">
        <v>1.2</v>
      </c>
      <c r="L587" s="24" t="s">
        <v>834</v>
      </c>
      <c r="M587" s="24" t="s">
        <v>615</v>
      </c>
      <c r="N587" s="7"/>
      <c r="U587" s="4">
        <v>22800</v>
      </c>
      <c r="Y587" s="4">
        <v>2400</v>
      </c>
      <c r="AD587" s="7"/>
      <c r="AE587" s="7"/>
      <c r="AF587" s="7"/>
      <c r="AG587" s="7"/>
      <c r="AH587" s="7"/>
      <c r="AI587" s="7"/>
      <c r="AJ587" s="7"/>
      <c r="AK587" s="7"/>
      <c r="BZ587" s="4"/>
      <c r="CA587" t="s">
        <v>1230</v>
      </c>
      <c r="CC587" s="7" t="s">
        <v>615</v>
      </c>
      <c r="CD587" s="7">
        <v>0.6447070500294656</v>
      </c>
      <c r="CE587" s="7" t="s">
        <v>627</v>
      </c>
      <c r="CF587" s="7">
        <v>0.3552929499705344</v>
      </c>
      <c r="CH587" s="7"/>
      <c r="CJ587" s="7"/>
      <c r="CK587" s="7">
        <f t="shared" si="9"/>
        <v>61</v>
      </c>
    </row>
    <row r="588" spans="1:90" hidden="1" x14ac:dyDescent="0.3">
      <c r="A588" s="43">
        <v>64</v>
      </c>
      <c r="B588" s="23" t="s">
        <v>1733</v>
      </c>
      <c r="C588" s="54"/>
      <c r="D588" s="54" t="s">
        <v>831</v>
      </c>
      <c r="E588" s="23" t="s">
        <v>605</v>
      </c>
      <c r="F588" s="54"/>
      <c r="G588" s="23" t="s">
        <v>1734</v>
      </c>
      <c r="J588" s="54" t="s">
        <v>9</v>
      </c>
      <c r="K588" s="55">
        <v>7.3</v>
      </c>
      <c r="L588" s="24" t="s">
        <v>834</v>
      </c>
      <c r="M588" s="24" t="s">
        <v>615</v>
      </c>
      <c r="N588" s="7"/>
      <c r="U588" s="4">
        <v>21900</v>
      </c>
      <c r="V588" s="4">
        <v>3.2850000000000001</v>
      </c>
      <c r="AD588" s="7"/>
      <c r="AE588" s="7"/>
      <c r="AF588" s="7"/>
      <c r="AG588" s="7"/>
      <c r="AH588" s="7"/>
      <c r="AI588" s="7"/>
      <c r="AJ588" s="7"/>
      <c r="AK588" s="7"/>
      <c r="BZ588" s="4"/>
      <c r="CA588" t="s">
        <v>902</v>
      </c>
      <c r="CC588" s="7" t="s">
        <v>615</v>
      </c>
      <c r="CD588" s="7">
        <v>0.51869851241628639</v>
      </c>
      <c r="CE588" s="7" t="s">
        <v>618</v>
      </c>
      <c r="CF588" s="7">
        <v>0.48130148758371361</v>
      </c>
      <c r="CH588" s="7"/>
      <c r="CJ588" s="7"/>
      <c r="CK588" s="7">
        <f t="shared" si="9"/>
        <v>61</v>
      </c>
    </row>
    <row r="589" spans="1:90" hidden="1" x14ac:dyDescent="0.3">
      <c r="A589" s="43">
        <v>65</v>
      </c>
      <c r="B589" s="56" t="s">
        <v>1735</v>
      </c>
      <c r="D589" s="23" t="s">
        <v>831</v>
      </c>
      <c r="E589" s="23" t="s">
        <v>796</v>
      </c>
      <c r="G589" s="23" t="s">
        <v>1736</v>
      </c>
      <c r="H589" s="57" t="s">
        <v>831</v>
      </c>
      <c r="I589" s="57"/>
      <c r="J589" s="23" t="s">
        <v>9</v>
      </c>
      <c r="K589" s="47">
        <v>8.5530000000000008</v>
      </c>
      <c r="L589" s="24" t="s">
        <v>834</v>
      </c>
      <c r="M589" s="24" t="s">
        <v>624</v>
      </c>
      <c r="X589" s="4">
        <v>31026.9</v>
      </c>
      <c r="Y589" s="4">
        <v>2565.9</v>
      </c>
      <c r="Z589" s="4">
        <v>44869.1</v>
      </c>
      <c r="BZ589" s="4"/>
      <c r="CA589" t="s">
        <v>1737</v>
      </c>
      <c r="CC589" s="7" t="s">
        <v>624</v>
      </c>
      <c r="CD589" s="7">
        <v>0.70527560798416711</v>
      </c>
      <c r="CF589" s="7"/>
      <c r="CH589" s="7"/>
      <c r="CJ589" s="7"/>
      <c r="CK589" s="7">
        <f t="shared" si="9"/>
        <v>60</v>
      </c>
    </row>
    <row r="590" spans="1:90" hidden="1" x14ac:dyDescent="0.3">
      <c r="A590" s="43">
        <v>64</v>
      </c>
      <c r="B590" s="23" t="s">
        <v>1025</v>
      </c>
      <c r="C590" s="54"/>
      <c r="D590" s="54" t="s">
        <v>831</v>
      </c>
      <c r="E590" s="23" t="s">
        <v>605</v>
      </c>
      <c r="F590" s="54"/>
      <c r="G590" s="23" t="s">
        <v>1738</v>
      </c>
      <c r="J590" s="54" t="s">
        <v>9</v>
      </c>
      <c r="K590" s="55">
        <v>200</v>
      </c>
      <c r="L590" s="24" t="s">
        <v>834</v>
      </c>
      <c r="M590" s="24" t="s">
        <v>618</v>
      </c>
      <c r="N590" s="7"/>
      <c r="U590" s="4">
        <v>400000</v>
      </c>
      <c r="V590" s="4">
        <v>66</v>
      </c>
      <c r="AD590" s="7"/>
      <c r="AE590" s="7"/>
      <c r="AF590" s="7"/>
      <c r="AG590" s="7"/>
      <c r="AH590" s="7"/>
      <c r="AI590" s="7"/>
      <c r="AJ590" s="7"/>
      <c r="AK590" s="7"/>
      <c r="BZ590" s="4"/>
      <c r="CA590" t="s">
        <v>902</v>
      </c>
      <c r="CC590" s="7" t="s">
        <v>618</v>
      </c>
      <c r="CD590" s="7">
        <v>0.50512012937444517</v>
      </c>
      <c r="CE590" s="7" t="s">
        <v>615</v>
      </c>
      <c r="CF590" s="7">
        <v>0.49487987062555489</v>
      </c>
      <c r="CH590" s="7"/>
      <c r="CJ590" s="7"/>
      <c r="CK590" s="7">
        <f t="shared" si="9"/>
        <v>61</v>
      </c>
    </row>
    <row r="591" spans="1:90" hidden="1" x14ac:dyDescent="0.3">
      <c r="A591" s="43">
        <v>64</v>
      </c>
      <c r="B591" s="23" t="s">
        <v>913</v>
      </c>
      <c r="C591" s="54"/>
      <c r="D591" s="54" t="s">
        <v>831</v>
      </c>
      <c r="E591" s="23" t="s">
        <v>605</v>
      </c>
      <c r="F591" s="54"/>
      <c r="G591" s="23" t="s">
        <v>1739</v>
      </c>
      <c r="J591" s="54" t="s">
        <v>9</v>
      </c>
      <c r="K591" s="55">
        <v>2149</v>
      </c>
      <c r="L591" s="24" t="s">
        <v>834</v>
      </c>
      <c r="M591" s="24" t="s">
        <v>615</v>
      </c>
      <c r="N591" s="7"/>
      <c r="U591" s="4">
        <v>6419200</v>
      </c>
      <c r="V591" s="4">
        <v>11.36</v>
      </c>
      <c r="W591" s="4">
        <v>145.75</v>
      </c>
      <c r="AA591" s="107">
        <v>27300</v>
      </c>
      <c r="AD591" s="7"/>
      <c r="AE591" s="7"/>
      <c r="AF591" s="7"/>
      <c r="AG591" s="7"/>
      <c r="AH591" s="7"/>
      <c r="AI591" s="7"/>
      <c r="AJ591" s="7"/>
      <c r="AK591" s="7"/>
      <c r="BZ591" s="4"/>
      <c r="CA591" t="s">
        <v>1158</v>
      </c>
      <c r="CC591" s="7" t="s">
        <v>615</v>
      </c>
      <c r="CD591" s="7">
        <v>0.97254870849791575</v>
      </c>
      <c r="CF591" s="7"/>
      <c r="CH591" s="7"/>
      <c r="CJ591" s="7"/>
      <c r="CK591" s="7">
        <f t="shared" si="9"/>
        <v>59</v>
      </c>
      <c r="CL591" t="s">
        <v>1739</v>
      </c>
    </row>
    <row r="592" spans="1:90" hidden="1" x14ac:dyDescent="0.3">
      <c r="A592" s="43" t="s">
        <v>890</v>
      </c>
      <c r="B592" s="23" t="s">
        <v>1349</v>
      </c>
      <c r="D592" s="23" t="s">
        <v>831</v>
      </c>
      <c r="E592" s="23" t="s">
        <v>671</v>
      </c>
      <c r="G592" s="53" t="s">
        <v>1740</v>
      </c>
      <c r="J592" s="23" t="s">
        <v>9</v>
      </c>
      <c r="K592" s="47">
        <v>9.5399999999999991</v>
      </c>
      <c r="L592" s="24" t="s">
        <v>834</v>
      </c>
      <c r="M592" s="24" t="s">
        <v>651</v>
      </c>
      <c r="U592" s="4">
        <v>12402</v>
      </c>
      <c r="V592" s="4">
        <v>3.0528</v>
      </c>
      <c r="X592" s="4">
        <v>14310</v>
      </c>
      <c r="AG592" s="4">
        <v>18.316800000000001</v>
      </c>
      <c r="AH592" s="4">
        <v>12.2112</v>
      </c>
      <c r="AI592" s="4">
        <v>1.431</v>
      </c>
      <c r="AJ592" s="4">
        <v>1.6225958</v>
      </c>
      <c r="AK592" s="4">
        <v>0.81129789999999979</v>
      </c>
      <c r="BX592" s="4"/>
      <c r="BZ592" s="4"/>
      <c r="CA592" t="s">
        <v>1419</v>
      </c>
      <c r="CC592" s="7" t="s">
        <v>651</v>
      </c>
      <c r="CD592" s="7">
        <v>0.51338337649236032</v>
      </c>
      <c r="CF592" s="7"/>
      <c r="CH592" s="7"/>
      <c r="CJ592" s="7"/>
      <c r="CK592" s="7">
        <f t="shared" si="9"/>
        <v>55</v>
      </c>
    </row>
    <row r="593" spans="1:90" hidden="1" x14ac:dyDescent="0.3">
      <c r="A593" s="43">
        <v>64</v>
      </c>
      <c r="B593" s="23" t="s">
        <v>1058</v>
      </c>
      <c r="C593" s="54"/>
      <c r="D593" s="54" t="s">
        <v>831</v>
      </c>
      <c r="E593" s="23" t="s">
        <v>605</v>
      </c>
      <c r="F593" s="54"/>
      <c r="G593" s="23" t="s">
        <v>1741</v>
      </c>
      <c r="H593" s="23" t="s">
        <v>1155</v>
      </c>
      <c r="J593" s="54" t="s">
        <v>9</v>
      </c>
      <c r="K593" s="55">
        <v>74.626865671641795</v>
      </c>
      <c r="L593" s="24" t="s">
        <v>834</v>
      </c>
      <c r="M593" s="24" t="s">
        <v>615</v>
      </c>
      <c r="N593" s="7"/>
      <c r="U593" s="4">
        <v>500000.00000000012</v>
      </c>
      <c r="V593" s="4">
        <v>8.9552238805970159</v>
      </c>
      <c r="W593" s="4">
        <v>373.13432835820902</v>
      </c>
      <c r="AD593" s="7"/>
      <c r="AE593" s="7"/>
      <c r="AF593" s="7"/>
      <c r="AG593" s="7"/>
      <c r="AH593" s="7"/>
      <c r="AI593" s="7"/>
      <c r="AJ593" s="7"/>
      <c r="AK593" s="7"/>
      <c r="BZ593" s="4"/>
      <c r="CA593" t="s">
        <v>859</v>
      </c>
      <c r="CC593" s="7" t="s">
        <v>615</v>
      </c>
      <c r="CD593" s="7">
        <v>0.84347283235663872</v>
      </c>
      <c r="CF593" s="7"/>
      <c r="CH593" s="7"/>
      <c r="CJ593" s="7"/>
      <c r="CK593" s="7">
        <f t="shared" si="9"/>
        <v>60</v>
      </c>
    </row>
    <row r="594" spans="1:90" hidden="1" x14ac:dyDescent="0.3">
      <c r="A594" s="43" t="s">
        <v>843</v>
      </c>
      <c r="B594" s="23" t="s">
        <v>1030</v>
      </c>
      <c r="D594" s="23" t="s">
        <v>831</v>
      </c>
      <c r="E594" s="23" t="s">
        <v>614</v>
      </c>
      <c r="G594" s="53" t="s">
        <v>1742</v>
      </c>
      <c r="J594" s="23" t="s">
        <v>9</v>
      </c>
      <c r="K594" s="47">
        <v>2.9</v>
      </c>
      <c r="L594" s="24" t="s">
        <v>834</v>
      </c>
      <c r="M594" s="24" t="s">
        <v>633</v>
      </c>
      <c r="U594" s="4">
        <v>3770</v>
      </c>
      <c r="V594" s="4">
        <v>0.23200000000000001</v>
      </c>
      <c r="AA594" s="107">
        <v>5684</v>
      </c>
      <c r="AD594" s="4">
        <v>7.5032481217620646</v>
      </c>
      <c r="BZ594" s="4"/>
      <c r="CA594" t="s">
        <v>846</v>
      </c>
      <c r="CC594" s="7" t="s">
        <v>633</v>
      </c>
      <c r="CD594" s="7">
        <v>0.70218434457103474</v>
      </c>
      <c r="CF594" s="7"/>
      <c r="CH594" s="7"/>
      <c r="CJ594" s="7"/>
      <c r="CK594" s="7">
        <f t="shared" si="9"/>
        <v>59</v>
      </c>
    </row>
    <row r="595" spans="1:90" hidden="1" x14ac:dyDescent="0.3">
      <c r="A595" s="43">
        <v>64</v>
      </c>
      <c r="B595" s="23" t="s">
        <v>913</v>
      </c>
      <c r="C595" s="54"/>
      <c r="D595" s="54" t="s">
        <v>831</v>
      </c>
      <c r="E595" s="23" t="s">
        <v>605</v>
      </c>
      <c r="F595" s="54"/>
      <c r="G595" s="23" t="s">
        <v>1743</v>
      </c>
      <c r="H595" s="23" t="s">
        <v>838</v>
      </c>
      <c r="J595" s="54" t="s">
        <v>9</v>
      </c>
      <c r="K595" s="55">
        <v>201</v>
      </c>
      <c r="L595" s="24" t="s">
        <v>834</v>
      </c>
      <c r="M595" s="24" t="s">
        <v>615</v>
      </c>
      <c r="N595" s="7"/>
      <c r="U595" s="4">
        <v>783900</v>
      </c>
      <c r="V595" s="4">
        <v>10.050000000000001</v>
      </c>
      <c r="W595" s="4">
        <v>201</v>
      </c>
      <c r="AD595" s="7"/>
      <c r="AE595" s="7"/>
      <c r="AF595" s="7"/>
      <c r="AG595" s="7"/>
      <c r="AH595" s="7"/>
      <c r="AI595" s="7"/>
      <c r="AJ595" s="7"/>
      <c r="AK595" s="7"/>
      <c r="BZ595" s="4"/>
      <c r="CA595" t="s">
        <v>859</v>
      </c>
      <c r="CC595" s="7" t="s">
        <v>615</v>
      </c>
      <c r="CD595" s="7">
        <v>0.9049760319009037</v>
      </c>
      <c r="CF595" s="7"/>
      <c r="CH595" s="7"/>
      <c r="CJ595" s="7"/>
      <c r="CK595" s="7">
        <f t="shared" si="9"/>
        <v>60</v>
      </c>
    </row>
    <row r="596" spans="1:90" x14ac:dyDescent="0.3">
      <c r="A596" s="43" t="s">
        <v>872</v>
      </c>
      <c r="B596" s="23" t="s">
        <v>860</v>
      </c>
      <c r="D596" s="23" t="s">
        <v>831</v>
      </c>
      <c r="E596" s="23" t="s">
        <v>605</v>
      </c>
      <c r="G596" s="53" t="s">
        <v>1744</v>
      </c>
      <c r="J596" s="23" t="s">
        <v>9</v>
      </c>
      <c r="K596" s="47">
        <v>627.19000000000005</v>
      </c>
      <c r="L596" s="24" t="s">
        <v>834</v>
      </c>
      <c r="M596" s="24" t="s">
        <v>633</v>
      </c>
      <c r="U596" s="4">
        <v>222082.1</v>
      </c>
      <c r="AA596" s="107">
        <v>351033.50000000012</v>
      </c>
      <c r="AD596" s="4">
        <v>490.71947595175391</v>
      </c>
      <c r="BZ596" s="4">
        <v>21000000</v>
      </c>
      <c r="CA596" t="s">
        <v>915</v>
      </c>
      <c r="CC596" s="7" t="s">
        <v>633</v>
      </c>
      <c r="CD596" s="7">
        <v>0.73877842031999519</v>
      </c>
      <c r="CF596" s="7"/>
      <c r="CH596" s="7"/>
      <c r="CJ596" s="7"/>
      <c r="CK596" s="7">
        <f t="shared" si="9"/>
        <v>60</v>
      </c>
    </row>
    <row r="597" spans="1:90" x14ac:dyDescent="0.3">
      <c r="A597" s="43">
        <v>64</v>
      </c>
      <c r="B597" s="23" t="s">
        <v>860</v>
      </c>
      <c r="C597" s="54"/>
      <c r="D597" s="54" t="s">
        <v>831</v>
      </c>
      <c r="E597" s="23" t="s">
        <v>659</v>
      </c>
      <c r="F597" s="54"/>
      <c r="G597" s="23" t="s">
        <v>1745</v>
      </c>
      <c r="H597" s="23" t="s">
        <v>838</v>
      </c>
      <c r="J597" s="54" t="s">
        <v>9</v>
      </c>
      <c r="K597" s="55">
        <v>2.8270469999999999</v>
      </c>
      <c r="L597" s="24" t="s">
        <v>834</v>
      </c>
      <c r="M597" s="24" t="s">
        <v>615</v>
      </c>
      <c r="N597" s="7"/>
      <c r="U597" s="4">
        <v>53713.892999999996</v>
      </c>
      <c r="V597" s="4">
        <v>1.32871209</v>
      </c>
      <c r="W597" s="4">
        <v>25.33034112</v>
      </c>
      <c r="AC597" s="4">
        <v>9046.5504000000001</v>
      </c>
      <c r="AD597" s="7"/>
      <c r="AE597" s="7"/>
      <c r="AF597" s="7"/>
      <c r="AG597" s="7"/>
      <c r="AH597" s="7"/>
      <c r="AI597" s="7"/>
      <c r="AJ597" s="7"/>
      <c r="AK597" s="7"/>
      <c r="BZ597" s="4"/>
      <c r="CA597" t="s">
        <v>839</v>
      </c>
      <c r="CC597" s="7" t="s">
        <v>615</v>
      </c>
      <c r="CD597" s="7">
        <v>0.79485854320929583</v>
      </c>
      <c r="CF597" s="7"/>
      <c r="CH597" s="7"/>
      <c r="CJ597" s="7"/>
      <c r="CK597" s="7">
        <f t="shared" si="9"/>
        <v>59</v>
      </c>
    </row>
    <row r="598" spans="1:90" hidden="1" x14ac:dyDescent="0.3">
      <c r="A598" s="43">
        <v>151</v>
      </c>
      <c r="B598" s="53" t="s">
        <v>1058</v>
      </c>
      <c r="D598" s="23" t="s">
        <v>831</v>
      </c>
      <c r="E598" s="23" t="s">
        <v>595</v>
      </c>
      <c r="G598" s="53" t="s">
        <v>1746</v>
      </c>
      <c r="H598" s="23" t="s">
        <v>880</v>
      </c>
      <c r="J598" s="54" t="s">
        <v>9</v>
      </c>
      <c r="K598" s="47">
        <v>11.1</v>
      </c>
      <c r="L598" s="24" t="s">
        <v>834</v>
      </c>
      <c r="M598" s="24" t="s">
        <v>684</v>
      </c>
      <c r="AR598" s="4">
        <v>44010.154057698099</v>
      </c>
      <c r="BZ598" s="4"/>
      <c r="CA598" t="s">
        <v>1747</v>
      </c>
      <c r="CK598" s="7">
        <f t="shared" si="9"/>
        <v>62</v>
      </c>
    </row>
    <row r="599" spans="1:90" hidden="1" x14ac:dyDescent="0.3">
      <c r="A599" s="43">
        <v>64</v>
      </c>
      <c r="B599" s="23" t="s">
        <v>895</v>
      </c>
      <c r="C599" s="54"/>
      <c r="D599" s="54" t="s">
        <v>831</v>
      </c>
      <c r="E599" s="23" t="s">
        <v>617</v>
      </c>
      <c r="F599" s="54"/>
      <c r="G599" s="23" t="s">
        <v>1748</v>
      </c>
      <c r="J599" s="54" t="s">
        <v>9</v>
      </c>
      <c r="K599" s="55">
        <v>83.7</v>
      </c>
      <c r="L599" s="24" t="s">
        <v>834</v>
      </c>
      <c r="M599" s="24" t="s">
        <v>618</v>
      </c>
      <c r="N599" s="7"/>
      <c r="U599" s="4">
        <v>75330</v>
      </c>
      <c r="V599" s="4">
        <v>159.03</v>
      </c>
      <c r="W599" s="4">
        <v>686.33999999999992</v>
      </c>
      <c r="AD599" s="7"/>
      <c r="AE599" s="7"/>
      <c r="AF599" s="7"/>
      <c r="AG599" s="7"/>
      <c r="AH599" s="7"/>
      <c r="AI599" s="7"/>
      <c r="AJ599" s="7"/>
      <c r="AK599" s="7"/>
      <c r="BZ599" s="4"/>
      <c r="CA599" t="s">
        <v>859</v>
      </c>
      <c r="CC599" s="7" t="s">
        <v>618</v>
      </c>
      <c r="CD599" s="7">
        <v>0.872232143008559</v>
      </c>
      <c r="CF599" s="7"/>
      <c r="CH599" s="7"/>
      <c r="CJ599" s="7"/>
      <c r="CK599" s="7">
        <f t="shared" si="9"/>
        <v>60</v>
      </c>
    </row>
    <row r="600" spans="1:90" hidden="1" x14ac:dyDescent="0.3">
      <c r="A600" s="43">
        <v>64</v>
      </c>
      <c r="B600" s="23" t="s">
        <v>1025</v>
      </c>
      <c r="C600" s="54"/>
      <c r="D600" s="54" t="s">
        <v>831</v>
      </c>
      <c r="E600" s="23" t="s">
        <v>653</v>
      </c>
      <c r="F600" s="54"/>
      <c r="G600" s="23" t="s">
        <v>1749</v>
      </c>
      <c r="J600" s="54" t="s">
        <v>9</v>
      </c>
      <c r="K600" s="55">
        <v>2.1999999999999999E-2</v>
      </c>
      <c r="L600" s="24" t="s">
        <v>834</v>
      </c>
      <c r="M600" s="24" t="s">
        <v>618</v>
      </c>
      <c r="N600" s="7"/>
      <c r="U600" s="4">
        <v>352</v>
      </c>
      <c r="V600" s="4">
        <v>0.1188</v>
      </c>
      <c r="AD600" s="7"/>
      <c r="AE600" s="7"/>
      <c r="AF600" s="7"/>
      <c r="AG600" s="7"/>
      <c r="AH600" s="7"/>
      <c r="AI600" s="7"/>
      <c r="AJ600" s="7"/>
      <c r="AK600" s="7"/>
      <c r="BZ600" s="4"/>
      <c r="CA600" t="s">
        <v>902</v>
      </c>
      <c r="CC600" s="7" t="s">
        <v>618</v>
      </c>
      <c r="CD600" s="7">
        <v>0.67614272366485662</v>
      </c>
      <c r="CE600" s="7" t="s">
        <v>615</v>
      </c>
      <c r="CF600" s="7">
        <v>0.3238572763351435</v>
      </c>
      <c r="CH600" s="7"/>
      <c r="CJ600" s="7"/>
      <c r="CK600" s="7">
        <f t="shared" si="9"/>
        <v>61</v>
      </c>
    </row>
    <row r="601" spans="1:90" hidden="1" x14ac:dyDescent="0.3">
      <c r="A601" s="43" t="s">
        <v>932</v>
      </c>
      <c r="B601" s="23" t="s">
        <v>895</v>
      </c>
      <c r="C601" s="54"/>
      <c r="D601" s="54" t="s">
        <v>831</v>
      </c>
      <c r="E601" s="23" t="s">
        <v>614</v>
      </c>
      <c r="F601" s="54"/>
      <c r="G601" s="23" t="s">
        <v>1750</v>
      </c>
      <c r="H601" s="23" t="s">
        <v>880</v>
      </c>
      <c r="J601" s="54" t="s">
        <v>9</v>
      </c>
      <c r="K601" s="55">
        <v>28.420999999999999</v>
      </c>
      <c r="L601" s="24" t="s">
        <v>834</v>
      </c>
      <c r="M601" s="24" t="s">
        <v>639</v>
      </c>
      <c r="N601" s="7"/>
      <c r="U601" s="4">
        <v>41503.4</v>
      </c>
      <c r="W601" s="4">
        <v>2581.2396659999999</v>
      </c>
      <c r="AB601" s="4">
        <v>478320.90000000008</v>
      </c>
      <c r="AC601" s="4">
        <v>1535520.6</v>
      </c>
      <c r="AD601" s="7"/>
      <c r="AE601" s="7"/>
      <c r="AF601" s="7"/>
      <c r="AG601" s="7"/>
      <c r="AH601" s="7"/>
      <c r="AI601" s="7"/>
      <c r="AJ601" s="7"/>
      <c r="AK601" s="7"/>
      <c r="BZ601" s="4">
        <v>1500000</v>
      </c>
      <c r="CA601" t="s">
        <v>977</v>
      </c>
      <c r="CC601" s="7" t="s">
        <v>639</v>
      </c>
      <c r="CD601" s="7">
        <v>0.53192113163122623</v>
      </c>
      <c r="CE601" s="7" t="s">
        <v>621</v>
      </c>
      <c r="CF601" s="7">
        <v>0.26104753224547961</v>
      </c>
      <c r="CH601" s="7"/>
      <c r="CJ601" s="7"/>
      <c r="CK601" s="7">
        <f t="shared" si="9"/>
        <v>59</v>
      </c>
      <c r="CL601" t="s">
        <v>1750</v>
      </c>
    </row>
    <row r="602" spans="1:90" hidden="1" x14ac:dyDescent="0.3">
      <c r="A602" s="43" t="s">
        <v>843</v>
      </c>
      <c r="B602" s="23" t="s">
        <v>1028</v>
      </c>
      <c r="C602" s="54"/>
      <c r="D602" s="54" t="s">
        <v>831</v>
      </c>
      <c r="E602" s="23" t="s">
        <v>605</v>
      </c>
      <c r="F602" s="54"/>
      <c r="G602" s="23" t="s">
        <v>1751</v>
      </c>
      <c r="J602" s="54" t="s">
        <v>9</v>
      </c>
      <c r="K602" s="55">
        <v>15153</v>
      </c>
      <c r="L602" s="24" t="s">
        <v>834</v>
      </c>
      <c r="M602" s="24" t="s">
        <v>615</v>
      </c>
      <c r="N602" s="7"/>
      <c r="U602" s="4">
        <v>65823000</v>
      </c>
      <c r="V602" s="4">
        <v>606.12</v>
      </c>
      <c r="AD602" s="4">
        <v>1969.89</v>
      </c>
      <c r="AE602" s="7"/>
      <c r="AF602" s="7"/>
      <c r="AG602" s="7"/>
      <c r="AH602" s="7"/>
      <c r="AI602" s="7"/>
      <c r="AJ602" s="7"/>
      <c r="AK602" s="7"/>
      <c r="BZ602" s="4"/>
      <c r="CA602" t="s">
        <v>910</v>
      </c>
      <c r="CC602" s="7" t="s">
        <v>615</v>
      </c>
      <c r="CD602" s="7">
        <v>0.93447142971748798</v>
      </c>
      <c r="CF602" s="7"/>
      <c r="CH602" s="7"/>
      <c r="CJ602" s="7"/>
      <c r="CK602" s="7">
        <f t="shared" si="9"/>
        <v>60</v>
      </c>
      <c r="CL602" t="s">
        <v>1751</v>
      </c>
    </row>
    <row r="603" spans="1:90" hidden="1" x14ac:dyDescent="0.3">
      <c r="A603" s="43">
        <v>65</v>
      </c>
      <c r="B603" s="56" t="s">
        <v>1752</v>
      </c>
      <c r="D603" s="23" t="s">
        <v>831</v>
      </c>
      <c r="E603" s="23" t="s">
        <v>796</v>
      </c>
      <c r="G603" s="23" t="s">
        <v>1753</v>
      </c>
      <c r="H603" s="57" t="s">
        <v>1137</v>
      </c>
      <c r="I603" s="57"/>
      <c r="J603" s="23" t="s">
        <v>9</v>
      </c>
      <c r="K603" s="47">
        <v>10</v>
      </c>
      <c r="L603" s="24" t="s">
        <v>834</v>
      </c>
      <c r="M603" s="24" t="s">
        <v>624</v>
      </c>
      <c r="X603" s="4">
        <v>117500</v>
      </c>
      <c r="Y603" s="4">
        <v>6000</v>
      </c>
      <c r="BZ603" s="4"/>
      <c r="CA603" t="s">
        <v>1009</v>
      </c>
      <c r="CC603" s="7" t="s">
        <v>624</v>
      </c>
      <c r="CD603" s="7">
        <v>0.89285776919524462</v>
      </c>
      <c r="CF603" s="7"/>
      <c r="CH603" s="7"/>
      <c r="CJ603" s="7"/>
      <c r="CK603" s="7">
        <f t="shared" si="9"/>
        <v>61</v>
      </c>
    </row>
    <row r="604" spans="1:90" hidden="1" x14ac:dyDescent="0.3">
      <c r="A604" s="43" t="s">
        <v>928</v>
      </c>
      <c r="B604" s="42" t="s">
        <v>1754</v>
      </c>
      <c r="D604" s="23" t="s">
        <v>831</v>
      </c>
      <c r="E604" s="23" t="s">
        <v>1755</v>
      </c>
      <c r="G604" s="42" t="s">
        <v>1756</v>
      </c>
      <c r="H604" s="23" t="s">
        <v>1286</v>
      </c>
      <c r="J604" s="23" t="s">
        <v>9</v>
      </c>
      <c r="K604" s="58">
        <v>28.1</v>
      </c>
      <c r="L604" s="24" t="s">
        <v>834</v>
      </c>
      <c r="M604" s="24" t="s">
        <v>678</v>
      </c>
      <c r="U604" s="59"/>
      <c r="V604" s="59"/>
      <c r="W604" s="59"/>
      <c r="AB604" s="59"/>
      <c r="AC604" s="59"/>
      <c r="AP604" s="60">
        <v>112400</v>
      </c>
      <c r="AQ604" s="59">
        <v>28.1</v>
      </c>
      <c r="BZ604" s="4">
        <v>2250000</v>
      </c>
      <c r="CA604" t="s">
        <v>1757</v>
      </c>
      <c r="CC604" s="7" t="s">
        <v>678</v>
      </c>
      <c r="CD604" s="7">
        <v>0.99454775908203841</v>
      </c>
      <c r="CF604" s="7"/>
      <c r="CH604" s="7"/>
      <c r="CJ604" s="7"/>
      <c r="CK604" s="7">
        <f t="shared" si="9"/>
        <v>61</v>
      </c>
    </row>
    <row r="605" spans="1:90" hidden="1" x14ac:dyDescent="0.3">
      <c r="A605" s="43">
        <v>64</v>
      </c>
      <c r="B605" s="23" t="s">
        <v>1025</v>
      </c>
      <c r="C605" s="54"/>
      <c r="D605" s="54" t="s">
        <v>831</v>
      </c>
      <c r="E605" s="23" t="s">
        <v>677</v>
      </c>
      <c r="F605" s="54"/>
      <c r="G605" s="23" t="s">
        <v>1758</v>
      </c>
      <c r="H605" s="23" t="s">
        <v>838</v>
      </c>
      <c r="J605" s="54" t="s">
        <v>9</v>
      </c>
      <c r="K605" s="55">
        <v>47.8</v>
      </c>
      <c r="L605" s="24" t="s">
        <v>834</v>
      </c>
      <c r="M605" s="24" t="s">
        <v>618</v>
      </c>
      <c r="N605" s="7"/>
      <c r="U605" s="4">
        <v>81260</v>
      </c>
      <c r="V605" s="4">
        <v>26.768000000000001</v>
      </c>
      <c r="W605" s="4">
        <v>28.68</v>
      </c>
      <c r="AD605" s="7"/>
      <c r="AE605" s="7"/>
      <c r="AF605" s="7"/>
      <c r="AG605" s="7"/>
      <c r="AH605" s="7"/>
      <c r="AI605" s="7"/>
      <c r="AJ605" s="7"/>
      <c r="AK605" s="7"/>
      <c r="AR605" s="4">
        <v>14340</v>
      </c>
      <c r="BZ605" s="4"/>
      <c r="CA605" t="s">
        <v>1759</v>
      </c>
      <c r="CC605" s="7" t="s">
        <v>618</v>
      </c>
      <c r="CD605" s="7">
        <v>0.49727566468205148</v>
      </c>
      <c r="CE605" s="7" t="s">
        <v>684</v>
      </c>
      <c r="CF605" s="7">
        <v>0.25006150666732269</v>
      </c>
      <c r="CG605" s="7" t="s">
        <v>615</v>
      </c>
      <c r="CH605" s="7">
        <v>0.24403221309189921</v>
      </c>
      <c r="CJ605" s="7"/>
      <c r="CK605" s="7">
        <f t="shared" si="9"/>
        <v>59</v>
      </c>
    </row>
    <row r="606" spans="1:90" hidden="1" x14ac:dyDescent="0.3">
      <c r="A606" s="43">
        <v>65</v>
      </c>
      <c r="B606" s="56" t="s">
        <v>1760</v>
      </c>
      <c r="D606" s="23" t="s">
        <v>831</v>
      </c>
      <c r="E606" s="23" t="s">
        <v>802</v>
      </c>
      <c r="G606" s="23" t="s">
        <v>1761</v>
      </c>
      <c r="H606" s="57" t="s">
        <v>831</v>
      </c>
      <c r="I606" s="57"/>
      <c r="J606" s="23" t="s">
        <v>9</v>
      </c>
      <c r="K606" s="47">
        <v>713.6</v>
      </c>
      <c r="L606" s="24" t="s">
        <v>834</v>
      </c>
      <c r="M606" s="24" t="s">
        <v>696</v>
      </c>
      <c r="U606" s="4">
        <v>7727920</v>
      </c>
      <c r="X606" s="4">
        <v>9293200</v>
      </c>
      <c r="Y606" s="4">
        <v>1269680</v>
      </c>
      <c r="AV606" s="4">
        <v>221955200</v>
      </c>
      <c r="BZ606" s="4"/>
      <c r="CA606" t="s">
        <v>1762</v>
      </c>
      <c r="CC606" s="7" t="s">
        <v>696</v>
      </c>
      <c r="CD606" s="7">
        <v>0.54400850724492145</v>
      </c>
      <c r="CE606" s="7" t="s">
        <v>624</v>
      </c>
      <c r="CF606" s="7">
        <v>0.26912815499757192</v>
      </c>
      <c r="CH606" s="7"/>
      <c r="CJ606" s="7"/>
      <c r="CK606" s="7">
        <f t="shared" si="9"/>
        <v>59</v>
      </c>
    </row>
    <row r="607" spans="1:90" hidden="1" x14ac:dyDescent="0.3">
      <c r="A607" s="43">
        <v>65</v>
      </c>
      <c r="B607" s="56" t="s">
        <v>1760</v>
      </c>
      <c r="D607" s="23" t="s">
        <v>831</v>
      </c>
      <c r="E607" s="23" t="s">
        <v>802</v>
      </c>
      <c r="G607" s="23" t="s">
        <v>1763</v>
      </c>
      <c r="H607" s="57" t="s">
        <v>831</v>
      </c>
      <c r="I607" s="57"/>
      <c r="J607" s="23" t="s">
        <v>9</v>
      </c>
      <c r="K607" s="47">
        <v>188.4</v>
      </c>
      <c r="L607" s="24" t="s">
        <v>834</v>
      </c>
      <c r="M607" s="24" t="s">
        <v>696</v>
      </c>
      <c r="U607" s="4">
        <v>1921680</v>
      </c>
      <c r="X607" s="4">
        <v>2241960</v>
      </c>
      <c r="Y607" s="4">
        <v>414480</v>
      </c>
      <c r="AV607" s="4">
        <v>52186800</v>
      </c>
      <c r="BZ607" s="4"/>
      <c r="CA607" t="s">
        <v>1762</v>
      </c>
      <c r="CC607" s="7" t="s">
        <v>696</v>
      </c>
      <c r="CD607" s="7">
        <v>0.51990705249964164</v>
      </c>
      <c r="CE607" s="7" t="s">
        <v>624</v>
      </c>
      <c r="CF607" s="7">
        <v>0.26390424997099649</v>
      </c>
      <c r="CH607" s="7"/>
      <c r="CJ607" s="7"/>
      <c r="CK607" s="7">
        <f t="shared" si="9"/>
        <v>59</v>
      </c>
    </row>
    <row r="608" spans="1:90" hidden="1" x14ac:dyDescent="0.3">
      <c r="A608" s="43">
        <v>65</v>
      </c>
      <c r="B608" s="56" t="s">
        <v>1760</v>
      </c>
      <c r="D608" s="23" t="s">
        <v>831</v>
      </c>
      <c r="E608" s="23" t="s">
        <v>802</v>
      </c>
      <c r="G608" s="23" t="s">
        <v>1764</v>
      </c>
      <c r="H608" s="57" t="s">
        <v>831</v>
      </c>
      <c r="I608" s="57"/>
      <c r="J608" s="23" t="s">
        <v>9</v>
      </c>
      <c r="K608" s="47">
        <v>423.36000000000013</v>
      </c>
      <c r="L608" s="24" t="s">
        <v>834</v>
      </c>
      <c r="M608" s="24" t="s">
        <v>696</v>
      </c>
      <c r="U608" s="4">
        <v>4840248</v>
      </c>
      <c r="X608" s="4">
        <v>5484808</v>
      </c>
      <c r="Y608" s="4">
        <v>850970.4</v>
      </c>
      <c r="AV608" s="4">
        <v>123448858.40000001</v>
      </c>
      <c r="BZ608" s="4"/>
      <c r="CA608" t="s">
        <v>1762</v>
      </c>
      <c r="CC608" s="7" t="s">
        <v>696</v>
      </c>
      <c r="CD608" s="7">
        <v>0.51966678170403258</v>
      </c>
      <c r="CE608" s="7" t="s">
        <v>624</v>
      </c>
      <c r="CF608" s="7">
        <v>0.27280529225777522</v>
      </c>
      <c r="CH608" s="7"/>
      <c r="CJ608" s="7"/>
      <c r="CK608" s="7">
        <f t="shared" si="9"/>
        <v>59</v>
      </c>
    </row>
    <row r="609" spans="1:90" hidden="1" x14ac:dyDescent="0.3">
      <c r="A609" s="43">
        <v>65</v>
      </c>
      <c r="B609" s="56" t="s">
        <v>1760</v>
      </c>
      <c r="D609" s="23" t="s">
        <v>831</v>
      </c>
      <c r="E609" s="23" t="s">
        <v>802</v>
      </c>
      <c r="G609" s="23" t="s">
        <v>1765</v>
      </c>
      <c r="H609" s="57" t="s">
        <v>831</v>
      </c>
      <c r="I609" s="57"/>
      <c r="J609" s="23" t="s">
        <v>9</v>
      </c>
      <c r="K609" s="47">
        <v>448</v>
      </c>
      <c r="L609" s="24" t="s">
        <v>834</v>
      </c>
      <c r="M609" s="24" t="s">
        <v>696</v>
      </c>
      <c r="U609" s="4">
        <v>4928000.0000000009</v>
      </c>
      <c r="X609" s="4">
        <v>6227199.9999999991</v>
      </c>
      <c r="Y609" s="4">
        <v>1030400</v>
      </c>
      <c r="AV609" s="4">
        <v>131264000</v>
      </c>
      <c r="BZ609" s="4"/>
      <c r="CA609" t="s">
        <v>1762</v>
      </c>
      <c r="CC609" s="7" t="s">
        <v>696</v>
      </c>
      <c r="CD609" s="7">
        <v>0.5056622708820685</v>
      </c>
      <c r="CE609" s="7" t="s">
        <v>624</v>
      </c>
      <c r="CF609" s="7">
        <v>0.28344004865984618</v>
      </c>
      <c r="CH609" s="7"/>
      <c r="CJ609" s="7"/>
      <c r="CK609" s="7">
        <f t="shared" si="9"/>
        <v>59</v>
      </c>
    </row>
    <row r="610" spans="1:90" hidden="1" x14ac:dyDescent="0.3">
      <c r="A610" s="43">
        <v>65</v>
      </c>
      <c r="B610" s="56" t="s">
        <v>1760</v>
      </c>
      <c r="D610" s="23" t="s">
        <v>831</v>
      </c>
      <c r="E610" s="23" t="s">
        <v>802</v>
      </c>
      <c r="G610" s="23" t="s">
        <v>1766</v>
      </c>
      <c r="H610" s="57" t="s">
        <v>831</v>
      </c>
      <c r="I610" s="57"/>
      <c r="J610" s="23" t="s">
        <v>9</v>
      </c>
      <c r="K610" s="47">
        <v>33.700000000000003</v>
      </c>
      <c r="L610" s="24" t="s">
        <v>834</v>
      </c>
      <c r="M610" s="24" t="s">
        <v>696</v>
      </c>
      <c r="U610" s="4">
        <v>435000</v>
      </c>
      <c r="X610" s="4">
        <v>443000</v>
      </c>
      <c r="Y610" s="4">
        <v>53000</v>
      </c>
      <c r="AV610" s="4">
        <v>11000000</v>
      </c>
      <c r="BZ610" s="4"/>
      <c r="CA610" t="s">
        <v>1762</v>
      </c>
      <c r="CC610" s="7" t="s">
        <v>696</v>
      </c>
      <c r="CD610" s="7">
        <v>0.54964370750580593</v>
      </c>
      <c r="CE610" s="7" t="s">
        <v>624</v>
      </c>
      <c r="CF610" s="7">
        <v>0.26154461624288272</v>
      </c>
      <c r="CH610" s="7"/>
      <c r="CJ610" s="7"/>
      <c r="CK610" s="7">
        <f t="shared" si="9"/>
        <v>59</v>
      </c>
    </row>
    <row r="611" spans="1:90" hidden="1" x14ac:dyDescent="0.3">
      <c r="A611" s="43">
        <v>65</v>
      </c>
      <c r="B611" s="56" t="s">
        <v>1025</v>
      </c>
      <c r="D611" s="23" t="s">
        <v>831</v>
      </c>
      <c r="E611" s="23" t="s">
        <v>796</v>
      </c>
      <c r="G611" s="23" t="s">
        <v>1767</v>
      </c>
      <c r="H611" s="57" t="s">
        <v>831</v>
      </c>
      <c r="I611" s="57"/>
      <c r="J611" s="23" t="s">
        <v>9</v>
      </c>
      <c r="K611" s="47">
        <v>33.299999999999997</v>
      </c>
      <c r="L611" s="24" t="s">
        <v>834</v>
      </c>
      <c r="M611" s="24" t="s">
        <v>624</v>
      </c>
      <c r="X611" s="4">
        <v>269730</v>
      </c>
      <c r="Y611" s="4">
        <v>23310</v>
      </c>
      <c r="BZ611" s="4"/>
      <c r="CA611" t="s">
        <v>1009</v>
      </c>
      <c r="CC611" s="7" t="s">
        <v>624</v>
      </c>
      <c r="CD611" s="7">
        <v>0.83119640351606616</v>
      </c>
      <c r="CF611" s="7"/>
      <c r="CH611" s="7"/>
      <c r="CJ611" s="7"/>
      <c r="CK611" s="7">
        <f t="shared" si="9"/>
        <v>61</v>
      </c>
    </row>
    <row r="612" spans="1:90" hidden="1" x14ac:dyDescent="0.3">
      <c r="A612" s="43" t="s">
        <v>1768</v>
      </c>
      <c r="B612" s="23" t="s">
        <v>913</v>
      </c>
      <c r="C612" s="54"/>
      <c r="D612" s="23" t="s">
        <v>632</v>
      </c>
      <c r="E612" s="23" t="s">
        <v>641</v>
      </c>
      <c r="G612" s="23" t="s">
        <v>1769</v>
      </c>
      <c r="H612" s="23" t="s">
        <v>880</v>
      </c>
      <c r="J612" s="54" t="s">
        <v>9</v>
      </c>
      <c r="K612" s="47">
        <v>5524</v>
      </c>
      <c r="L612" s="47" t="s">
        <v>1121</v>
      </c>
      <c r="M612" s="24" t="s">
        <v>765</v>
      </c>
      <c r="N612" s="7"/>
      <c r="X612" s="7"/>
      <c r="AH612" s="7"/>
      <c r="AI612" s="7"/>
      <c r="BS612" s="4">
        <v>1988640</v>
      </c>
      <c r="BT612" s="107">
        <v>1270520</v>
      </c>
      <c r="BU612" s="4">
        <v>44192000</v>
      </c>
      <c r="BV612" s="4">
        <v>497160</v>
      </c>
      <c r="BW612" s="7"/>
      <c r="BX612" s="7"/>
      <c r="BY612" s="7"/>
      <c r="BZ612" s="4">
        <v>24700000</v>
      </c>
      <c r="CA612" t="s">
        <v>1770</v>
      </c>
      <c r="CK612" s="7">
        <f t="shared" si="9"/>
        <v>59</v>
      </c>
    </row>
    <row r="613" spans="1:90" hidden="1" x14ac:dyDescent="0.3">
      <c r="A613" s="43">
        <v>64</v>
      </c>
      <c r="B613" s="23" t="s">
        <v>1025</v>
      </c>
      <c r="C613" s="54"/>
      <c r="D613" s="54" t="s">
        <v>831</v>
      </c>
      <c r="E613" s="23" t="s">
        <v>680</v>
      </c>
      <c r="F613" s="54"/>
      <c r="G613" s="23" t="s">
        <v>1771</v>
      </c>
      <c r="J613" s="54" t="s">
        <v>9</v>
      </c>
      <c r="K613" s="55">
        <v>7.41</v>
      </c>
      <c r="L613" s="24" t="s">
        <v>834</v>
      </c>
      <c r="M613" s="24" t="s">
        <v>678</v>
      </c>
      <c r="N613" s="7"/>
      <c r="U613" s="4">
        <v>18514</v>
      </c>
      <c r="AD613" s="7"/>
      <c r="AE613" s="7"/>
      <c r="AF613" s="7"/>
      <c r="AG613" s="7"/>
      <c r="AH613" s="7"/>
      <c r="AI613" s="7"/>
      <c r="AJ613" s="7"/>
      <c r="AK613" s="7"/>
      <c r="AP613" s="4">
        <v>48159.000000000007</v>
      </c>
      <c r="BZ613" s="4"/>
      <c r="CA613" t="s">
        <v>1772</v>
      </c>
      <c r="CC613" s="7" t="s">
        <v>678</v>
      </c>
      <c r="CD613" s="7">
        <v>0.89811907451461126</v>
      </c>
      <c r="CF613" s="7"/>
      <c r="CH613" s="7"/>
      <c r="CJ613" s="7"/>
      <c r="CK613" s="7">
        <f t="shared" si="9"/>
        <v>61</v>
      </c>
    </row>
    <row r="614" spans="1:90" hidden="1" x14ac:dyDescent="0.3">
      <c r="A614" s="43">
        <v>64</v>
      </c>
      <c r="B614" s="23" t="s">
        <v>1025</v>
      </c>
      <c r="C614" s="54"/>
      <c r="D614" s="54" t="s">
        <v>831</v>
      </c>
      <c r="E614" s="23" t="s">
        <v>683</v>
      </c>
      <c r="F614" s="54"/>
      <c r="G614" s="23" t="s">
        <v>1773</v>
      </c>
      <c r="J614" s="54" t="s">
        <v>9</v>
      </c>
      <c r="K614" s="55">
        <v>3.85</v>
      </c>
      <c r="L614" s="24" t="s">
        <v>834</v>
      </c>
      <c r="M614" s="24" t="s">
        <v>678</v>
      </c>
      <c r="N614" s="7"/>
      <c r="U614" s="4">
        <v>5005.0000000000009</v>
      </c>
      <c r="AD614" s="7"/>
      <c r="AE614" s="7"/>
      <c r="AF614" s="7"/>
      <c r="AG614" s="7"/>
      <c r="AH614" s="7"/>
      <c r="AI614" s="7"/>
      <c r="AJ614" s="7"/>
      <c r="AK614" s="7"/>
      <c r="AP614" s="4">
        <v>11550</v>
      </c>
      <c r="BZ614" s="4"/>
      <c r="CA614" t="s">
        <v>1772</v>
      </c>
      <c r="CC614" s="7" t="s">
        <v>678</v>
      </c>
      <c r="CD614" s="7">
        <v>0.88662941321833122</v>
      </c>
      <c r="CF614" s="7"/>
      <c r="CH614" s="7"/>
      <c r="CJ614" s="7"/>
      <c r="CK614" s="7">
        <f t="shared" si="9"/>
        <v>61</v>
      </c>
      <c r="CL614" t="s">
        <v>1773</v>
      </c>
    </row>
    <row r="615" spans="1:90" hidden="1" x14ac:dyDescent="0.3">
      <c r="A615" s="43">
        <v>65</v>
      </c>
      <c r="B615" s="56" t="s">
        <v>1025</v>
      </c>
      <c r="D615" s="23" t="s">
        <v>831</v>
      </c>
      <c r="E615" s="23" t="s">
        <v>798</v>
      </c>
      <c r="G615" s="23" t="s">
        <v>1774</v>
      </c>
      <c r="H615" s="57" t="s">
        <v>1137</v>
      </c>
      <c r="I615" s="57"/>
      <c r="J615" s="23" t="s">
        <v>9</v>
      </c>
      <c r="K615" s="47">
        <v>9.4899999999999984</v>
      </c>
      <c r="L615" s="24" t="s">
        <v>834</v>
      </c>
      <c r="M615" s="24" t="s">
        <v>624</v>
      </c>
      <c r="X615" s="4">
        <v>158120</v>
      </c>
      <c r="BZ615" s="4"/>
      <c r="CA615" t="s">
        <v>871</v>
      </c>
      <c r="CC615" s="7" t="s">
        <v>624</v>
      </c>
      <c r="CD615" s="7">
        <v>1</v>
      </c>
      <c r="CF615" s="7"/>
      <c r="CH615" s="7"/>
      <c r="CJ615" s="7"/>
      <c r="CK615" s="7">
        <f t="shared" si="9"/>
        <v>62</v>
      </c>
    </row>
    <row r="616" spans="1:90" hidden="1" x14ac:dyDescent="0.3">
      <c r="A616" s="43" t="s">
        <v>938</v>
      </c>
      <c r="B616" s="23" t="s">
        <v>913</v>
      </c>
      <c r="D616" s="23" t="s">
        <v>831</v>
      </c>
      <c r="E616" s="23" t="s">
        <v>605</v>
      </c>
      <c r="G616" s="23" t="s">
        <v>1775</v>
      </c>
      <c r="H616" s="57" t="s">
        <v>880</v>
      </c>
      <c r="I616" s="57"/>
      <c r="J616" s="23" t="s">
        <v>9</v>
      </c>
      <c r="K616" s="47">
        <v>515</v>
      </c>
      <c r="L616" s="24" t="s">
        <v>834</v>
      </c>
      <c r="M616" s="24" t="s">
        <v>633</v>
      </c>
      <c r="AA616" s="107">
        <v>721000.00000000012</v>
      </c>
      <c r="AD616" s="4">
        <v>20.6</v>
      </c>
      <c r="BZ616" s="4">
        <v>8300000</v>
      </c>
      <c r="CA616" t="s">
        <v>1324</v>
      </c>
      <c r="CC616" s="7" t="s">
        <v>633</v>
      </c>
      <c r="CD616" s="7">
        <v>0.99645111224547001</v>
      </c>
      <c r="CF616" s="7"/>
      <c r="CH616" s="7"/>
      <c r="CJ616" s="7"/>
      <c r="CK616" s="7">
        <f t="shared" si="9"/>
        <v>61</v>
      </c>
    </row>
    <row r="617" spans="1:90" hidden="1" x14ac:dyDescent="0.3">
      <c r="A617" s="43">
        <v>64</v>
      </c>
      <c r="B617" s="23" t="s">
        <v>881</v>
      </c>
      <c r="C617" s="54"/>
      <c r="D617" s="54" t="s">
        <v>831</v>
      </c>
      <c r="E617" s="23" t="s">
        <v>659</v>
      </c>
      <c r="F617" s="54"/>
      <c r="G617" s="23" t="s">
        <v>1776</v>
      </c>
      <c r="J617" s="54" t="s">
        <v>9</v>
      </c>
      <c r="K617" s="55">
        <v>12.774583</v>
      </c>
      <c r="L617" s="24" t="s">
        <v>834</v>
      </c>
      <c r="M617" s="24" t="s">
        <v>639</v>
      </c>
      <c r="N617" s="7"/>
      <c r="U617" s="4">
        <v>36189.000000000007</v>
      </c>
      <c r="W617" s="4">
        <v>766.47497999999996</v>
      </c>
      <c r="AB617" s="4">
        <v>138361</v>
      </c>
      <c r="AC617" s="4">
        <v>416830.99999999988</v>
      </c>
      <c r="AD617" s="7"/>
      <c r="AE617" s="7"/>
      <c r="AF617" s="7"/>
      <c r="AG617" s="7"/>
      <c r="AH617" s="7"/>
      <c r="AI617" s="7"/>
      <c r="AJ617" s="7"/>
      <c r="AK617" s="7"/>
      <c r="BZ617" s="4"/>
      <c r="CA617" t="s">
        <v>966</v>
      </c>
      <c r="CC617" s="7" t="s">
        <v>639</v>
      </c>
      <c r="CD617" s="7">
        <v>0.47156346868780752</v>
      </c>
      <c r="CE617" s="7" t="s">
        <v>621</v>
      </c>
      <c r="CF617" s="7">
        <v>0.25314991804737791</v>
      </c>
      <c r="CH617" s="7"/>
      <c r="CJ617" s="7"/>
      <c r="CK617" s="7">
        <f t="shared" si="9"/>
        <v>59</v>
      </c>
      <c r="CL617" t="s">
        <v>1776</v>
      </c>
    </row>
    <row r="618" spans="1:90" x14ac:dyDescent="0.3">
      <c r="A618" s="43">
        <v>64</v>
      </c>
      <c r="B618" s="23" t="s">
        <v>860</v>
      </c>
      <c r="C618" s="54"/>
      <c r="D618" s="54" t="s">
        <v>831</v>
      </c>
      <c r="E618" s="23" t="s">
        <v>659</v>
      </c>
      <c r="F618" s="54"/>
      <c r="G618" s="23" t="s">
        <v>1777</v>
      </c>
      <c r="J618" s="54" t="s">
        <v>9</v>
      </c>
      <c r="K618" s="55">
        <v>0.410881</v>
      </c>
      <c r="L618" s="24" t="s">
        <v>834</v>
      </c>
      <c r="M618" s="24" t="s">
        <v>639</v>
      </c>
      <c r="N618" s="7"/>
      <c r="U618" s="4">
        <v>579.56010000000003</v>
      </c>
      <c r="W618" s="4">
        <v>20.391899509999998</v>
      </c>
      <c r="AB618" s="4">
        <v>5583.6209000000017</v>
      </c>
      <c r="AC618" s="4">
        <v>15428.5587</v>
      </c>
      <c r="AD618" s="7"/>
      <c r="AE618" s="7"/>
      <c r="AF618" s="7"/>
      <c r="AG618" s="7"/>
      <c r="AH618" s="7"/>
      <c r="AI618" s="7"/>
      <c r="AJ618" s="7"/>
      <c r="AK618" s="7"/>
      <c r="BZ618" s="4"/>
      <c r="CA618" t="s">
        <v>966</v>
      </c>
      <c r="CC618" s="7" t="s">
        <v>639</v>
      </c>
      <c r="CD618" s="7">
        <v>0.538793098979369</v>
      </c>
      <c r="CE618" s="7" t="s">
        <v>621</v>
      </c>
      <c r="CF618" s="7">
        <v>0.20789977277129251</v>
      </c>
      <c r="CH618" s="7"/>
      <c r="CJ618" s="7"/>
      <c r="CK618" s="7">
        <f t="shared" si="9"/>
        <v>59</v>
      </c>
    </row>
    <row r="619" spans="1:90" hidden="1" x14ac:dyDescent="0.3">
      <c r="A619" s="43">
        <v>64</v>
      </c>
      <c r="B619" s="23" t="s">
        <v>913</v>
      </c>
      <c r="C619" s="54"/>
      <c r="D619" s="54" t="s">
        <v>831</v>
      </c>
      <c r="E619" s="23" t="s">
        <v>614</v>
      </c>
      <c r="F619" s="54"/>
      <c r="G619" s="23" t="s">
        <v>1778</v>
      </c>
      <c r="H619" s="23" t="s">
        <v>880</v>
      </c>
      <c r="J619" s="54" t="s">
        <v>9</v>
      </c>
      <c r="K619" s="55">
        <v>4.7699999999999996</v>
      </c>
      <c r="L619" s="24" t="s">
        <v>834</v>
      </c>
      <c r="M619" s="24" t="s">
        <v>678</v>
      </c>
      <c r="N619" s="7"/>
      <c r="U619" s="4">
        <v>14310</v>
      </c>
      <c r="AD619" s="7"/>
      <c r="AE619" s="7"/>
      <c r="AF619" s="7"/>
      <c r="AG619" s="7"/>
      <c r="AH619" s="7"/>
      <c r="AI619" s="7"/>
      <c r="AJ619" s="7"/>
      <c r="AK619" s="7"/>
      <c r="AP619" s="4">
        <v>13356</v>
      </c>
      <c r="BZ619" s="4"/>
      <c r="CA619" t="s">
        <v>1772</v>
      </c>
      <c r="CC619" s="7" t="s">
        <v>678</v>
      </c>
      <c r="CD619" s="7">
        <v>0.75978921173973502</v>
      </c>
      <c r="CE619" s="7" t="s">
        <v>615</v>
      </c>
      <c r="CF619" s="7">
        <v>0.24021078826026501</v>
      </c>
      <c r="CH619" s="7"/>
      <c r="CJ619" s="7"/>
      <c r="CK619" s="7">
        <f t="shared" si="9"/>
        <v>61</v>
      </c>
    </row>
    <row r="620" spans="1:90" hidden="1" x14ac:dyDescent="0.3">
      <c r="A620" s="43" t="s">
        <v>1779</v>
      </c>
      <c r="B620" s="23" t="s">
        <v>1780</v>
      </c>
      <c r="D620" s="23" t="s">
        <v>831</v>
      </c>
      <c r="E620" s="23" t="s">
        <v>1781</v>
      </c>
      <c r="G620" s="23" t="s">
        <v>1781</v>
      </c>
      <c r="J620" s="54" t="s">
        <v>9</v>
      </c>
      <c r="K620" s="47">
        <v>851140</v>
      </c>
      <c r="L620" s="24" t="s">
        <v>834</v>
      </c>
      <c r="M620" s="24" t="s">
        <v>601</v>
      </c>
      <c r="N620" s="7"/>
      <c r="P620" s="4">
        <v>851140</v>
      </c>
      <c r="Q620" s="7"/>
      <c r="AX620" s="4">
        <v>1.0399999999999999E-4</v>
      </c>
      <c r="BZ620" s="4"/>
      <c r="CA620" t="s">
        <v>1782</v>
      </c>
      <c r="CK620" s="7">
        <f t="shared" si="9"/>
        <v>61</v>
      </c>
    </row>
    <row r="621" spans="1:90" hidden="1" x14ac:dyDescent="0.3">
      <c r="A621" s="43">
        <v>64</v>
      </c>
      <c r="B621" s="23" t="s">
        <v>1025</v>
      </c>
      <c r="C621" s="54"/>
      <c r="D621" s="54" t="s">
        <v>831</v>
      </c>
      <c r="E621" s="23" t="s">
        <v>605</v>
      </c>
      <c r="F621" s="54"/>
      <c r="G621" s="23" t="s">
        <v>1783</v>
      </c>
      <c r="H621" s="23" t="s">
        <v>838</v>
      </c>
      <c r="J621" s="54" t="s">
        <v>9</v>
      </c>
      <c r="K621" s="55">
        <v>26.86</v>
      </c>
      <c r="L621" s="24" t="s">
        <v>834</v>
      </c>
      <c r="M621" s="24" t="s">
        <v>615</v>
      </c>
      <c r="N621" s="7"/>
      <c r="U621" s="4">
        <v>102068</v>
      </c>
      <c r="AD621" s="7"/>
      <c r="AE621" s="7"/>
      <c r="AF621" s="7"/>
      <c r="AG621" s="7"/>
      <c r="AH621" s="7"/>
      <c r="AI621" s="7"/>
      <c r="AJ621" s="7"/>
      <c r="AK621" s="7"/>
      <c r="BZ621" s="4"/>
      <c r="CA621" t="s">
        <v>856</v>
      </c>
      <c r="CC621" s="7" t="s">
        <v>615</v>
      </c>
      <c r="CD621" s="7">
        <v>1</v>
      </c>
      <c r="CF621" s="7"/>
      <c r="CH621" s="7"/>
      <c r="CJ621" s="7"/>
      <c r="CK621" s="7">
        <f t="shared" si="9"/>
        <v>62</v>
      </c>
    </row>
    <row r="622" spans="1:90" hidden="1" x14ac:dyDescent="0.3">
      <c r="A622" s="43" t="s">
        <v>932</v>
      </c>
      <c r="B622" s="23" t="s">
        <v>1025</v>
      </c>
      <c r="C622" s="54"/>
      <c r="D622" s="54" t="s">
        <v>831</v>
      </c>
      <c r="E622" s="23" t="s">
        <v>653</v>
      </c>
      <c r="F622" s="54"/>
      <c r="G622" s="23" t="s">
        <v>1784</v>
      </c>
      <c r="J622" s="54" t="s">
        <v>9</v>
      </c>
      <c r="K622" s="55">
        <v>11.9</v>
      </c>
      <c r="L622" s="24" t="s">
        <v>834</v>
      </c>
      <c r="M622" s="24" t="s">
        <v>615</v>
      </c>
      <c r="N622" s="7"/>
      <c r="U622" s="4">
        <v>672700</v>
      </c>
      <c r="W622" s="4">
        <v>265.89999999999998</v>
      </c>
      <c r="AD622" s="7"/>
      <c r="AE622" s="7"/>
      <c r="AF622" s="7"/>
      <c r="AG622" s="7"/>
      <c r="AH622" s="7"/>
      <c r="AI622" s="7"/>
      <c r="AJ622" s="7"/>
      <c r="AK622" s="7"/>
      <c r="BZ622" s="4">
        <v>1500000</v>
      </c>
      <c r="CA622" t="s">
        <v>1319</v>
      </c>
      <c r="CC622" s="7" t="s">
        <v>615</v>
      </c>
      <c r="CD622" s="7">
        <v>0.96190049423880386</v>
      </c>
      <c r="CF622" s="7"/>
      <c r="CH622" s="7"/>
      <c r="CJ622" s="7"/>
      <c r="CK622" s="7">
        <f t="shared" si="9"/>
        <v>61</v>
      </c>
      <c r="CL622" t="s">
        <v>1784</v>
      </c>
    </row>
    <row r="623" spans="1:90" hidden="1" x14ac:dyDescent="0.3">
      <c r="A623" s="43">
        <v>64</v>
      </c>
      <c r="B623" s="23" t="s">
        <v>913</v>
      </c>
      <c r="C623" s="54"/>
      <c r="D623" s="54" t="s">
        <v>831</v>
      </c>
      <c r="E623" s="23" t="s">
        <v>704</v>
      </c>
      <c r="F623" s="54"/>
      <c r="G623" s="23" t="s">
        <v>1785</v>
      </c>
      <c r="H623" s="23" t="s">
        <v>1258</v>
      </c>
      <c r="J623" s="54" t="s">
        <v>9</v>
      </c>
      <c r="K623" s="55">
        <v>113</v>
      </c>
      <c r="L623" s="24" t="s">
        <v>834</v>
      </c>
      <c r="M623" s="24" t="s">
        <v>615</v>
      </c>
      <c r="N623" s="7"/>
      <c r="U623" s="4">
        <v>450999.99999999988</v>
      </c>
      <c r="V623" s="4">
        <v>3.06</v>
      </c>
      <c r="W623" s="4">
        <v>44.2</v>
      </c>
      <c r="AD623" s="7"/>
      <c r="AE623" s="7"/>
      <c r="AF623" s="7"/>
      <c r="AG623" s="7"/>
      <c r="AH623" s="7"/>
      <c r="AI623" s="7"/>
      <c r="AJ623" s="7"/>
      <c r="AK623" s="7"/>
      <c r="BZ623" s="4"/>
      <c r="CA623" t="s">
        <v>859</v>
      </c>
      <c r="CC623" s="7" t="s">
        <v>615</v>
      </c>
      <c r="CD623" s="7">
        <v>0.95075811790189557</v>
      </c>
      <c r="CF623" s="7"/>
      <c r="CH623" s="7"/>
      <c r="CJ623" s="7"/>
      <c r="CK623" s="7">
        <f t="shared" si="9"/>
        <v>60</v>
      </c>
      <c r="CL623" t="s">
        <v>1785</v>
      </c>
    </row>
    <row r="624" spans="1:90" hidden="1" x14ac:dyDescent="0.3">
      <c r="A624" s="43" t="s">
        <v>843</v>
      </c>
      <c r="B624" s="23" t="s">
        <v>1036</v>
      </c>
      <c r="D624" s="23" t="s">
        <v>831</v>
      </c>
      <c r="E624" s="23" t="s">
        <v>614</v>
      </c>
      <c r="G624" s="53" t="s">
        <v>1786</v>
      </c>
      <c r="J624" s="23" t="s">
        <v>9</v>
      </c>
      <c r="K624" s="47">
        <v>50.600000000000009</v>
      </c>
      <c r="L624" s="24" t="s">
        <v>834</v>
      </c>
      <c r="M624" s="24" t="s">
        <v>615</v>
      </c>
      <c r="U624" s="4">
        <v>247630</v>
      </c>
      <c r="W624" s="4">
        <v>641.49</v>
      </c>
      <c r="AA624" s="107">
        <v>20383</v>
      </c>
      <c r="AC624" s="4">
        <v>109200</v>
      </c>
      <c r="AD624" s="4">
        <v>26.5761101489454</v>
      </c>
      <c r="BZ624" s="4"/>
      <c r="CA624" t="s">
        <v>846</v>
      </c>
      <c r="CC624" s="7" t="s">
        <v>615</v>
      </c>
      <c r="CD624" s="7">
        <v>0.57190931911560094</v>
      </c>
      <c r="CF624" s="7"/>
      <c r="CH624" s="7"/>
      <c r="CJ624" s="7"/>
      <c r="CK624" s="7">
        <f t="shared" si="9"/>
        <v>58</v>
      </c>
    </row>
    <row r="625" spans="1:90" hidden="1" x14ac:dyDescent="0.3">
      <c r="A625" s="43" t="s">
        <v>932</v>
      </c>
      <c r="B625" s="23" t="s">
        <v>891</v>
      </c>
      <c r="C625" s="54"/>
      <c r="D625" s="54" t="s">
        <v>831</v>
      </c>
      <c r="E625" s="23" t="s">
        <v>659</v>
      </c>
      <c r="F625" s="54"/>
      <c r="G625" s="23" t="s">
        <v>1787</v>
      </c>
      <c r="H625" s="23" t="s">
        <v>880</v>
      </c>
      <c r="J625" s="54" t="s">
        <v>9</v>
      </c>
      <c r="K625" s="55">
        <v>43.2</v>
      </c>
      <c r="L625" s="24" t="s">
        <v>834</v>
      </c>
      <c r="M625" s="24" t="s">
        <v>615</v>
      </c>
      <c r="N625" s="7"/>
      <c r="U625" s="4">
        <v>783450</v>
      </c>
      <c r="W625" s="4">
        <v>1030.3019999999999</v>
      </c>
      <c r="AB625" s="4">
        <v>446249.99999999988</v>
      </c>
      <c r="AC625" s="4">
        <v>938909.99999999988</v>
      </c>
      <c r="AD625" s="7"/>
      <c r="AE625" s="7"/>
      <c r="AF625" s="7"/>
      <c r="AG625" s="7"/>
      <c r="AH625" s="7"/>
      <c r="AI625" s="7"/>
      <c r="AJ625" s="7"/>
      <c r="AK625" s="7"/>
      <c r="BZ625" s="4">
        <v>1600000</v>
      </c>
      <c r="CA625" t="s">
        <v>977</v>
      </c>
      <c r="CC625" s="7" t="s">
        <v>615</v>
      </c>
      <c r="CD625" s="7">
        <v>0.57538132007962828</v>
      </c>
      <c r="CE625" s="7" t="s">
        <v>639</v>
      </c>
      <c r="CF625" s="7">
        <v>0.2366797257327512</v>
      </c>
      <c r="CH625" s="7"/>
      <c r="CJ625" s="7"/>
      <c r="CK625" s="7">
        <f t="shared" si="9"/>
        <v>59</v>
      </c>
      <c r="CL625" t="s">
        <v>1787</v>
      </c>
    </row>
    <row r="626" spans="1:90" hidden="1" x14ac:dyDescent="0.3">
      <c r="A626" s="43" t="s">
        <v>843</v>
      </c>
      <c r="B626" s="23" t="s">
        <v>1654</v>
      </c>
      <c r="D626" s="23" t="s">
        <v>831</v>
      </c>
      <c r="E626" s="23" t="s">
        <v>605</v>
      </c>
      <c r="G626" s="53" t="s">
        <v>1788</v>
      </c>
      <c r="J626" s="23" t="s">
        <v>9</v>
      </c>
      <c r="K626" s="47">
        <v>726</v>
      </c>
      <c r="L626" s="24" t="s">
        <v>834</v>
      </c>
      <c r="M626" s="24" t="s">
        <v>615</v>
      </c>
      <c r="U626" s="4">
        <v>2446200</v>
      </c>
      <c r="V626" s="4">
        <v>54.92</v>
      </c>
      <c r="W626" s="4">
        <v>962.23000000000013</v>
      </c>
      <c r="AA626" s="107">
        <v>15310</v>
      </c>
      <c r="AD626" s="4">
        <v>62.890563858860297</v>
      </c>
      <c r="BZ626" s="4"/>
      <c r="CA626" t="s">
        <v>846</v>
      </c>
      <c r="CC626" s="7" t="s">
        <v>615</v>
      </c>
      <c r="CD626" s="7">
        <v>0.82529652771583628</v>
      </c>
      <c r="CF626" s="7"/>
      <c r="CH626" s="7"/>
      <c r="CJ626" s="7"/>
      <c r="CK626" s="7">
        <f t="shared" si="9"/>
        <v>58</v>
      </c>
      <c r="CL626" t="s">
        <v>1788</v>
      </c>
    </row>
    <row r="627" spans="1:90" hidden="1" x14ac:dyDescent="0.3">
      <c r="A627" s="43" t="s">
        <v>843</v>
      </c>
      <c r="B627" s="23" t="s">
        <v>1654</v>
      </c>
      <c r="D627" s="23" t="s">
        <v>831</v>
      </c>
      <c r="E627" s="23" t="s">
        <v>605</v>
      </c>
      <c r="G627" s="53" t="s">
        <v>1789</v>
      </c>
      <c r="J627" s="23" t="s">
        <v>9</v>
      </c>
      <c r="K627" s="47">
        <v>1160</v>
      </c>
      <c r="L627" s="24" t="s">
        <v>834</v>
      </c>
      <c r="M627" s="24" t="s">
        <v>615</v>
      </c>
      <c r="U627" s="4">
        <v>4247200</v>
      </c>
      <c r="V627" s="4">
        <v>78.48</v>
      </c>
      <c r="W627" s="4">
        <v>1297.92</v>
      </c>
      <c r="AA627" s="107">
        <v>79999.999999999985</v>
      </c>
      <c r="AD627" s="4">
        <v>157.4192657082196</v>
      </c>
      <c r="BZ627" s="4"/>
      <c r="CA627" t="s">
        <v>846</v>
      </c>
      <c r="CC627" s="7" t="s">
        <v>615</v>
      </c>
      <c r="CD627" s="7">
        <v>0.81454571216413829</v>
      </c>
      <c r="CF627" s="7"/>
      <c r="CH627" s="7"/>
      <c r="CJ627" s="7"/>
      <c r="CK627" s="7">
        <f t="shared" ref="CK627:CK690" si="10">COUNTBLANK(N627:BX627)</f>
        <v>58</v>
      </c>
      <c r="CL627" t="s">
        <v>1789</v>
      </c>
    </row>
    <row r="628" spans="1:90" hidden="1" x14ac:dyDescent="0.3">
      <c r="A628" s="43" t="s">
        <v>843</v>
      </c>
      <c r="B628" s="23" t="s">
        <v>1654</v>
      </c>
      <c r="D628" s="23" t="s">
        <v>831</v>
      </c>
      <c r="E628" s="23" t="s">
        <v>605</v>
      </c>
      <c r="G628" s="53" t="s">
        <v>1790</v>
      </c>
      <c r="J628" s="23" t="s">
        <v>9</v>
      </c>
      <c r="K628" s="47">
        <v>485</v>
      </c>
      <c r="L628" s="24" t="s">
        <v>834</v>
      </c>
      <c r="M628" s="24" t="s">
        <v>615</v>
      </c>
      <c r="U628" s="4">
        <v>1514700</v>
      </c>
      <c r="V628" s="4">
        <v>23.02</v>
      </c>
      <c r="W628" s="4">
        <v>429.93000000000012</v>
      </c>
      <c r="AA628" s="107">
        <v>19310</v>
      </c>
      <c r="AD628" s="4">
        <v>50.935508746267537</v>
      </c>
      <c r="BZ628" s="4"/>
      <c r="CA628" t="s">
        <v>846</v>
      </c>
      <c r="CC628" s="7" t="s">
        <v>615</v>
      </c>
      <c r="CD628" s="7">
        <v>0.84586733154187832</v>
      </c>
      <c r="CF628" s="7"/>
      <c r="CH628" s="7"/>
      <c r="CJ628" s="7"/>
      <c r="CK628" s="7">
        <f t="shared" si="10"/>
        <v>58</v>
      </c>
      <c r="CL628" t="s">
        <v>1790</v>
      </c>
    </row>
    <row r="629" spans="1:90" hidden="1" x14ac:dyDescent="0.3">
      <c r="A629" s="43" t="s">
        <v>872</v>
      </c>
      <c r="B629" s="23" t="s">
        <v>1654</v>
      </c>
      <c r="D629" s="23" t="s">
        <v>831</v>
      </c>
      <c r="E629" s="23" t="s">
        <v>605</v>
      </c>
      <c r="G629" s="53" t="s">
        <v>1791</v>
      </c>
      <c r="J629" s="23" t="s">
        <v>9</v>
      </c>
      <c r="K629" s="47">
        <v>1409</v>
      </c>
      <c r="L629" s="24" t="s">
        <v>834</v>
      </c>
      <c r="M629" s="24" t="s">
        <v>615</v>
      </c>
      <c r="U629" s="4">
        <v>4998700</v>
      </c>
      <c r="V629" s="4">
        <v>75.72999999999999</v>
      </c>
      <c r="W629" s="4">
        <v>2077.29</v>
      </c>
      <c r="AA629" s="107">
        <v>91710.000000000015</v>
      </c>
      <c r="AD629" s="4">
        <v>185.10178490428649</v>
      </c>
      <c r="BZ629" s="4">
        <v>87400000</v>
      </c>
      <c r="CA629" t="s">
        <v>915</v>
      </c>
      <c r="CC629" s="7" t="s">
        <v>615</v>
      </c>
      <c r="CD629" s="7">
        <v>0.82211867453115661</v>
      </c>
      <c r="CF629" s="7"/>
      <c r="CH629" s="7"/>
      <c r="CJ629" s="7"/>
      <c r="CK629" s="7">
        <f t="shared" si="10"/>
        <v>58</v>
      </c>
      <c r="CL629" t="s">
        <v>1791</v>
      </c>
    </row>
    <row r="630" spans="1:90" hidden="1" x14ac:dyDescent="0.3">
      <c r="A630" s="43" t="s">
        <v>843</v>
      </c>
      <c r="B630" s="23" t="s">
        <v>1654</v>
      </c>
      <c r="D630" s="23" t="s">
        <v>831</v>
      </c>
      <c r="E630" s="23" t="s">
        <v>605</v>
      </c>
      <c r="G630" s="53" t="s">
        <v>1792</v>
      </c>
      <c r="J630" s="23" t="s">
        <v>9</v>
      </c>
      <c r="K630" s="47">
        <v>965</v>
      </c>
      <c r="L630" s="24" t="s">
        <v>834</v>
      </c>
      <c r="M630" s="24" t="s">
        <v>615</v>
      </c>
      <c r="U630" s="4">
        <v>3219900</v>
      </c>
      <c r="V630" s="4">
        <v>34.97</v>
      </c>
      <c r="W630" s="4">
        <v>1238.56</v>
      </c>
      <c r="AA630" s="107">
        <v>54270</v>
      </c>
      <c r="AD630" s="4">
        <v>116.98917331557141</v>
      </c>
      <c r="BZ630" s="4"/>
      <c r="CA630" t="s">
        <v>846</v>
      </c>
      <c r="CC630" s="7" t="s">
        <v>615</v>
      </c>
      <c r="CD630" s="7">
        <v>0.84662000363327428</v>
      </c>
      <c r="CF630" s="7"/>
      <c r="CH630" s="7"/>
      <c r="CJ630" s="7"/>
      <c r="CK630" s="7">
        <f t="shared" si="10"/>
        <v>58</v>
      </c>
      <c r="CL630" t="s">
        <v>1792</v>
      </c>
    </row>
    <row r="631" spans="1:90" hidden="1" x14ac:dyDescent="0.3">
      <c r="A631" s="43" t="s">
        <v>932</v>
      </c>
      <c r="B631" s="23" t="s">
        <v>895</v>
      </c>
      <c r="C631" s="54"/>
      <c r="D631" s="54" t="s">
        <v>831</v>
      </c>
      <c r="E631" s="23" t="s">
        <v>650</v>
      </c>
      <c r="F631" s="54"/>
      <c r="G631" s="23" t="s">
        <v>1793</v>
      </c>
      <c r="H631" s="23" t="s">
        <v>880</v>
      </c>
      <c r="J631" s="54" t="s">
        <v>9</v>
      </c>
      <c r="K631" s="55">
        <v>46.7</v>
      </c>
      <c r="L631" s="24" t="s">
        <v>834</v>
      </c>
      <c r="M631" s="24" t="s">
        <v>615</v>
      </c>
      <c r="N631" s="7"/>
      <c r="U631" s="4">
        <v>443650</v>
      </c>
      <c r="W631" s="4">
        <v>842.00100000000009</v>
      </c>
      <c r="AD631" s="7"/>
      <c r="AE631" s="7"/>
      <c r="AF631" s="7"/>
      <c r="AG631" s="7"/>
      <c r="AH631" s="7"/>
      <c r="AI631" s="7"/>
      <c r="AJ631" s="7"/>
      <c r="AK631" s="7"/>
      <c r="BZ631" s="4">
        <v>1400000</v>
      </c>
      <c r="CA631" t="s">
        <v>1319</v>
      </c>
      <c r="CC631" s="7" t="s">
        <v>615</v>
      </c>
      <c r="CD631" s="7">
        <v>0.84020917918220672</v>
      </c>
      <c r="CF631" s="7"/>
      <c r="CH631" s="7"/>
      <c r="CJ631" s="7"/>
      <c r="CK631" s="7">
        <f t="shared" si="10"/>
        <v>61</v>
      </c>
      <c r="CL631" t="s">
        <v>1793</v>
      </c>
    </row>
    <row r="632" spans="1:90" hidden="1" x14ac:dyDescent="0.3">
      <c r="A632" s="43">
        <v>64</v>
      </c>
      <c r="B632" s="23" t="s">
        <v>913</v>
      </c>
      <c r="C632" s="54"/>
      <c r="D632" s="54" t="s">
        <v>831</v>
      </c>
      <c r="E632" s="23" t="s">
        <v>605</v>
      </c>
      <c r="F632" s="54"/>
      <c r="G632" s="23" t="s">
        <v>1794</v>
      </c>
      <c r="H632" s="23" t="s">
        <v>1286</v>
      </c>
      <c r="J632" s="54" t="s">
        <v>9</v>
      </c>
      <c r="K632" s="55">
        <v>250</v>
      </c>
      <c r="L632" s="24" t="s">
        <v>834</v>
      </c>
      <c r="M632" s="24" t="s">
        <v>615</v>
      </c>
      <c r="N632" s="7"/>
      <c r="U632" s="4">
        <v>1150000</v>
      </c>
      <c r="AD632" s="7"/>
      <c r="AE632" s="7"/>
      <c r="AF632" s="7"/>
      <c r="AG632" s="7"/>
      <c r="AH632" s="7"/>
      <c r="AI632" s="7"/>
      <c r="AJ632" s="7"/>
      <c r="AK632" s="7"/>
      <c r="BZ632" s="4"/>
      <c r="CA632" t="s">
        <v>856</v>
      </c>
      <c r="CC632" s="7" t="s">
        <v>615</v>
      </c>
      <c r="CD632" s="7">
        <v>1</v>
      </c>
      <c r="CF632" s="7"/>
      <c r="CH632" s="7"/>
      <c r="CJ632" s="7"/>
      <c r="CK632" s="7">
        <f t="shared" si="10"/>
        <v>62</v>
      </c>
    </row>
    <row r="633" spans="1:90" hidden="1" x14ac:dyDescent="0.3">
      <c r="A633" s="43">
        <v>64</v>
      </c>
      <c r="B633" s="23" t="s">
        <v>1028</v>
      </c>
      <c r="C633" s="54"/>
      <c r="D633" s="54" t="s">
        <v>831</v>
      </c>
      <c r="E633" s="23" t="s">
        <v>605</v>
      </c>
      <c r="F633" s="54"/>
      <c r="G633" s="23" t="s">
        <v>1795</v>
      </c>
      <c r="J633" s="54" t="s">
        <v>9</v>
      </c>
      <c r="K633" s="55">
        <v>2600</v>
      </c>
      <c r="L633" s="24" t="s">
        <v>834</v>
      </c>
      <c r="M633" s="24" t="s">
        <v>615</v>
      </c>
      <c r="N633" s="7"/>
      <c r="U633" s="4">
        <v>8044699.9999999981</v>
      </c>
      <c r="AD633" s="7"/>
      <c r="AE633" s="7"/>
      <c r="AF633" s="7"/>
      <c r="AG633" s="7"/>
      <c r="AH633" s="7"/>
      <c r="AI633" s="7"/>
      <c r="AJ633" s="7"/>
      <c r="AK633" s="7"/>
      <c r="BZ633" s="4"/>
      <c r="CA633" t="s">
        <v>856</v>
      </c>
      <c r="CC633" s="7" t="s">
        <v>615</v>
      </c>
      <c r="CD633" s="7">
        <v>1</v>
      </c>
      <c r="CF633" s="7"/>
      <c r="CH633" s="7"/>
      <c r="CJ633" s="7"/>
      <c r="CK633" s="7">
        <f t="shared" si="10"/>
        <v>62</v>
      </c>
    </row>
    <row r="634" spans="1:90" hidden="1" x14ac:dyDescent="0.3">
      <c r="A634" s="43">
        <v>64</v>
      </c>
      <c r="B634" s="23" t="s">
        <v>1796</v>
      </c>
      <c r="C634" s="54"/>
      <c r="D634" s="54" t="s">
        <v>831</v>
      </c>
      <c r="E634" s="23" t="s">
        <v>605</v>
      </c>
      <c r="F634" s="54"/>
      <c r="G634" s="23" t="s">
        <v>1797</v>
      </c>
      <c r="J634" s="54" t="s">
        <v>9</v>
      </c>
      <c r="K634" s="55">
        <v>200</v>
      </c>
      <c r="L634" s="24" t="s">
        <v>834</v>
      </c>
      <c r="M634" s="24" t="s">
        <v>615</v>
      </c>
      <c r="N634" s="7"/>
      <c r="U634" s="4">
        <v>600000</v>
      </c>
      <c r="AD634" s="7"/>
      <c r="AE634" s="7"/>
      <c r="AF634" s="7"/>
      <c r="AG634" s="7"/>
      <c r="AH634" s="7"/>
      <c r="AI634" s="7"/>
      <c r="AJ634" s="7"/>
      <c r="AK634" s="7"/>
      <c r="BZ634" s="4"/>
      <c r="CA634" t="s">
        <v>856</v>
      </c>
      <c r="CC634" s="7" t="s">
        <v>615</v>
      </c>
      <c r="CD634" s="7">
        <v>1</v>
      </c>
      <c r="CF634" s="7"/>
      <c r="CH634" s="7"/>
      <c r="CJ634" s="7"/>
      <c r="CK634" s="7">
        <f t="shared" si="10"/>
        <v>62</v>
      </c>
    </row>
    <row r="635" spans="1:90" hidden="1" x14ac:dyDescent="0.3">
      <c r="A635" s="43">
        <v>65</v>
      </c>
      <c r="B635" s="56" t="s">
        <v>1025</v>
      </c>
      <c r="D635" s="23" t="s">
        <v>831</v>
      </c>
      <c r="E635" s="23" t="s">
        <v>796</v>
      </c>
      <c r="G635" s="23" t="s">
        <v>1798</v>
      </c>
      <c r="H635" s="57" t="s">
        <v>831</v>
      </c>
      <c r="I635" s="57"/>
      <c r="J635" s="23" t="s">
        <v>9</v>
      </c>
      <c r="K635" s="47">
        <v>7.5</v>
      </c>
      <c r="L635" s="24" t="s">
        <v>834</v>
      </c>
      <c r="M635" s="24" t="s">
        <v>624</v>
      </c>
      <c r="X635" s="4">
        <v>60000</v>
      </c>
      <c r="Y635" s="4">
        <v>6749.9999999999991</v>
      </c>
      <c r="BZ635" s="4"/>
      <c r="CA635" t="s">
        <v>1009</v>
      </c>
      <c r="CC635" s="7" t="s">
        <v>624</v>
      </c>
      <c r="CD635" s="7">
        <v>0.79090567989372385</v>
      </c>
      <c r="CE635" s="7" t="s">
        <v>627</v>
      </c>
      <c r="CF635" s="7">
        <v>0.2090943201062761</v>
      </c>
      <c r="CH635" s="7"/>
      <c r="CJ635" s="7"/>
      <c r="CK635" s="7">
        <f t="shared" si="10"/>
        <v>61</v>
      </c>
    </row>
    <row r="636" spans="1:90" hidden="1" x14ac:dyDescent="0.3">
      <c r="A636" s="43">
        <v>64</v>
      </c>
      <c r="B636" s="23" t="s">
        <v>916</v>
      </c>
      <c r="C636" s="54"/>
      <c r="D636" s="54" t="s">
        <v>831</v>
      </c>
      <c r="E636" s="23" t="s">
        <v>617</v>
      </c>
      <c r="F636" s="54"/>
      <c r="G636" s="23" t="s">
        <v>1799</v>
      </c>
      <c r="J636" s="54" t="s">
        <v>9</v>
      </c>
      <c r="K636" s="55">
        <v>1.444444444444444</v>
      </c>
      <c r="L636" s="24" t="s">
        <v>834</v>
      </c>
      <c r="M636" s="24" t="s">
        <v>615</v>
      </c>
      <c r="N636" s="7"/>
      <c r="U636" s="4">
        <v>13000</v>
      </c>
      <c r="V636" s="4">
        <v>1.444444444444444</v>
      </c>
      <c r="AD636" s="7"/>
      <c r="AE636" s="7"/>
      <c r="AF636" s="7"/>
      <c r="AG636" s="7"/>
      <c r="AH636" s="7"/>
      <c r="AI636" s="7"/>
      <c r="AJ636" s="7"/>
      <c r="AK636" s="7"/>
      <c r="BZ636" s="4"/>
      <c r="CA636" t="s">
        <v>902</v>
      </c>
      <c r="CC636" s="7" t="s">
        <v>615</v>
      </c>
      <c r="CD636" s="7">
        <v>0.5926505552713156</v>
      </c>
      <c r="CE636" s="7" t="s">
        <v>618</v>
      </c>
      <c r="CF636" s="7">
        <v>0.40734944472868428</v>
      </c>
      <c r="CH636" s="7"/>
      <c r="CJ636" s="7"/>
      <c r="CK636" s="7">
        <f t="shared" si="10"/>
        <v>61</v>
      </c>
    </row>
    <row r="637" spans="1:90" hidden="1" x14ac:dyDescent="0.3">
      <c r="A637" s="43">
        <v>64</v>
      </c>
      <c r="B637" s="23" t="s">
        <v>916</v>
      </c>
      <c r="C637" s="54"/>
      <c r="D637" s="54" t="s">
        <v>831</v>
      </c>
      <c r="E637" s="23" t="s">
        <v>617</v>
      </c>
      <c r="F637" s="54"/>
      <c r="G637" s="23" t="s">
        <v>1800</v>
      </c>
      <c r="J637" s="54" t="s">
        <v>9</v>
      </c>
      <c r="K637" s="55">
        <v>2.4</v>
      </c>
      <c r="L637" s="24" t="s">
        <v>834</v>
      </c>
      <c r="M637" s="24" t="s">
        <v>618</v>
      </c>
      <c r="N637" s="7"/>
      <c r="U637" s="4">
        <v>25200</v>
      </c>
      <c r="V637" s="4">
        <v>10.83</v>
      </c>
      <c r="W637" s="4">
        <v>99.90000000000002</v>
      </c>
      <c r="AB637" s="4">
        <v>9600</v>
      </c>
      <c r="AC637" s="4">
        <v>25500</v>
      </c>
      <c r="AD637" s="7"/>
      <c r="AE637" s="7"/>
      <c r="AF637" s="7"/>
      <c r="AG637" s="7"/>
      <c r="AH637" s="7"/>
      <c r="AI637" s="7"/>
      <c r="AJ637" s="7"/>
      <c r="AK637" s="7"/>
      <c r="BZ637" s="4"/>
      <c r="CA637" t="s">
        <v>842</v>
      </c>
      <c r="CC637" s="7" t="s">
        <v>618</v>
      </c>
      <c r="CD637" s="7">
        <v>0.58642809328221723</v>
      </c>
      <c r="CE637" s="7" t="s">
        <v>615</v>
      </c>
      <c r="CF637" s="7">
        <v>0.22058496566411959</v>
      </c>
      <c r="CH637" s="7"/>
      <c r="CJ637" s="7"/>
      <c r="CK637" s="7">
        <f t="shared" si="10"/>
        <v>58</v>
      </c>
    </row>
    <row r="638" spans="1:90" x14ac:dyDescent="0.3">
      <c r="A638" s="43">
        <v>64</v>
      </c>
      <c r="B638" s="23" t="s">
        <v>860</v>
      </c>
      <c r="C638" s="54"/>
      <c r="D638" s="54" t="s">
        <v>831</v>
      </c>
      <c r="E638" s="23" t="s">
        <v>659</v>
      </c>
      <c r="F638" s="54"/>
      <c r="G638" s="23" t="s">
        <v>1801</v>
      </c>
      <c r="J638" s="54" t="s">
        <v>9</v>
      </c>
      <c r="K638" s="55">
        <v>1.0026999999999999</v>
      </c>
      <c r="L638" s="24" t="s">
        <v>834</v>
      </c>
      <c r="M638" s="24" t="s">
        <v>615</v>
      </c>
      <c r="N638" s="7"/>
      <c r="U638" s="4">
        <v>13049.41</v>
      </c>
      <c r="AD638" s="7"/>
      <c r="AE638" s="7"/>
      <c r="AF638" s="7"/>
      <c r="AG638" s="7"/>
      <c r="AH638" s="7"/>
      <c r="AI638" s="7"/>
      <c r="AJ638" s="7"/>
      <c r="AK638" s="7"/>
      <c r="BZ638" s="4"/>
      <c r="CA638" t="s">
        <v>856</v>
      </c>
      <c r="CC638" s="7" t="s">
        <v>615</v>
      </c>
      <c r="CD638" s="7">
        <v>1</v>
      </c>
      <c r="CF638" s="7"/>
      <c r="CH638" s="7"/>
      <c r="CJ638" s="7"/>
      <c r="CK638" s="7">
        <f t="shared" si="10"/>
        <v>62</v>
      </c>
    </row>
    <row r="639" spans="1:90" hidden="1" x14ac:dyDescent="0.3">
      <c r="A639" s="43" t="s">
        <v>932</v>
      </c>
      <c r="B639" s="23" t="s">
        <v>1028</v>
      </c>
      <c r="C639" s="54"/>
      <c r="D639" s="54" t="s">
        <v>831</v>
      </c>
      <c r="E639" s="23" t="s">
        <v>605</v>
      </c>
      <c r="F639" s="54"/>
      <c r="G639" s="23" t="s">
        <v>1802</v>
      </c>
      <c r="H639" s="54" t="s">
        <v>880</v>
      </c>
      <c r="I639" s="54"/>
      <c r="J639" s="54" t="s">
        <v>9</v>
      </c>
      <c r="K639" s="55">
        <v>9978</v>
      </c>
      <c r="L639" s="24" t="s">
        <v>834</v>
      </c>
      <c r="M639" s="24" t="s">
        <v>615</v>
      </c>
      <c r="N639" s="7"/>
      <c r="U639" s="4">
        <v>80888500</v>
      </c>
      <c r="AA639" s="107">
        <v>2181035</v>
      </c>
      <c r="AD639" s="4">
        <v>2195.16</v>
      </c>
      <c r="AE639" s="7"/>
      <c r="AF639" s="7"/>
      <c r="AG639" s="7"/>
      <c r="AH639" s="7"/>
      <c r="AI639" s="7"/>
      <c r="AJ639" s="7"/>
      <c r="AK639" s="7"/>
      <c r="BZ639" s="4">
        <v>46000000</v>
      </c>
      <c r="CA639" t="s">
        <v>1803</v>
      </c>
      <c r="CC639" s="7" t="s">
        <v>615</v>
      </c>
      <c r="CD639" s="7">
        <v>0.90329487839362388</v>
      </c>
      <c r="CF639" s="7"/>
      <c r="CH639" s="7"/>
      <c r="CJ639" s="7"/>
      <c r="CK639" s="7">
        <f t="shared" si="10"/>
        <v>60</v>
      </c>
      <c r="CL639" t="s">
        <v>1802</v>
      </c>
    </row>
    <row r="640" spans="1:90" hidden="1" x14ac:dyDescent="0.3">
      <c r="A640" s="43">
        <v>65</v>
      </c>
      <c r="B640" s="56" t="s">
        <v>1025</v>
      </c>
      <c r="D640" s="23" t="s">
        <v>831</v>
      </c>
      <c r="E640" s="23" t="s">
        <v>796</v>
      </c>
      <c r="G640" s="23" t="s">
        <v>1804</v>
      </c>
      <c r="H640" s="57" t="s">
        <v>831</v>
      </c>
      <c r="I640" s="57"/>
      <c r="J640" s="23" t="s">
        <v>9</v>
      </c>
      <c r="K640" s="47">
        <v>21</v>
      </c>
      <c r="L640" s="24" t="s">
        <v>834</v>
      </c>
      <c r="M640" s="24" t="s">
        <v>624</v>
      </c>
      <c r="X640" s="4">
        <v>179260</v>
      </c>
      <c r="Y640" s="4">
        <v>12160</v>
      </c>
      <c r="AM640" s="4">
        <v>4742000</v>
      </c>
      <c r="BZ640" s="4"/>
      <c r="CA640" t="s">
        <v>992</v>
      </c>
      <c r="CC640" s="7" t="s">
        <v>624</v>
      </c>
      <c r="CD640" s="7">
        <v>0.76109204437697997</v>
      </c>
      <c r="CF640" s="7"/>
      <c r="CH640" s="7"/>
      <c r="CJ640" s="7"/>
      <c r="CK640" s="7">
        <f t="shared" si="10"/>
        <v>60</v>
      </c>
    </row>
    <row r="641" spans="1:90" hidden="1" x14ac:dyDescent="0.3">
      <c r="A641" s="43">
        <v>65</v>
      </c>
      <c r="B641" s="56" t="s">
        <v>1025</v>
      </c>
      <c r="D641" s="23" t="s">
        <v>831</v>
      </c>
      <c r="E641" s="23" t="s">
        <v>798</v>
      </c>
      <c r="G641" s="23" t="s">
        <v>1805</v>
      </c>
      <c r="H641" s="57"/>
      <c r="J641" s="23" t="s">
        <v>9</v>
      </c>
      <c r="K641" s="47">
        <v>0.57299999999999995</v>
      </c>
      <c r="L641" s="24" t="s">
        <v>834</v>
      </c>
      <c r="M641" s="24" t="s">
        <v>624</v>
      </c>
      <c r="U641" s="4">
        <v>6818.6999999999989</v>
      </c>
      <c r="X641" s="4">
        <v>9339.9</v>
      </c>
      <c r="Y641" s="4">
        <v>469.86</v>
      </c>
      <c r="AG641" s="4">
        <v>0.48704999999999993</v>
      </c>
      <c r="AH641" s="4">
        <v>0.85376999999999992</v>
      </c>
      <c r="BZ641" s="4"/>
      <c r="CA641" t="s">
        <v>1806</v>
      </c>
      <c r="CC641" s="7" t="s">
        <v>624</v>
      </c>
      <c r="CD641" s="7">
        <v>0.55239139741932153</v>
      </c>
      <c r="CF641" s="7"/>
      <c r="CH641" s="7"/>
      <c r="CJ641" s="7"/>
      <c r="CK641" s="7">
        <f t="shared" si="10"/>
        <v>58</v>
      </c>
    </row>
    <row r="642" spans="1:90" x14ac:dyDescent="0.3">
      <c r="A642" s="43">
        <v>64</v>
      </c>
      <c r="B642" s="23" t="s">
        <v>860</v>
      </c>
      <c r="C642" s="54"/>
      <c r="D642" s="54" t="s">
        <v>831</v>
      </c>
      <c r="E642" s="23" t="s">
        <v>605</v>
      </c>
      <c r="F642" s="54"/>
      <c r="G642" s="23" t="s">
        <v>1807</v>
      </c>
      <c r="J642" s="54" t="s">
        <v>9</v>
      </c>
      <c r="K642" s="55">
        <v>0.117934</v>
      </c>
      <c r="L642" s="24" t="s">
        <v>834</v>
      </c>
      <c r="M642" s="24" t="s">
        <v>615</v>
      </c>
      <c r="N642" s="7"/>
      <c r="U642" s="4">
        <v>2948.35</v>
      </c>
      <c r="AD642" s="7"/>
      <c r="AE642" s="7"/>
      <c r="AF642" s="7"/>
      <c r="AG642" s="7"/>
      <c r="AH642" s="7"/>
      <c r="AI642" s="7"/>
      <c r="AJ642" s="7"/>
      <c r="AK642" s="7"/>
      <c r="BZ642" s="4"/>
      <c r="CA642" t="s">
        <v>856</v>
      </c>
      <c r="CC642" s="7" t="s">
        <v>615</v>
      </c>
      <c r="CD642" s="7">
        <v>1</v>
      </c>
      <c r="CF642" s="7"/>
      <c r="CH642" s="7"/>
      <c r="CJ642" s="7"/>
      <c r="CK642" s="7">
        <f t="shared" si="10"/>
        <v>62</v>
      </c>
    </row>
    <row r="643" spans="1:90" hidden="1" x14ac:dyDescent="0.3">
      <c r="A643" s="43">
        <v>64</v>
      </c>
      <c r="B643" s="23" t="s">
        <v>895</v>
      </c>
      <c r="C643" s="54"/>
      <c r="D643" s="54" t="s">
        <v>831</v>
      </c>
      <c r="E643" s="23" t="s">
        <v>617</v>
      </c>
      <c r="F643" s="54"/>
      <c r="G643" s="23" t="s">
        <v>1808</v>
      </c>
      <c r="J643" s="54" t="s">
        <v>9</v>
      </c>
      <c r="K643" s="55">
        <v>56.2</v>
      </c>
      <c r="L643" s="24" t="s">
        <v>834</v>
      </c>
      <c r="M643" s="24" t="s">
        <v>639</v>
      </c>
      <c r="N643" s="7"/>
      <c r="U643" s="4">
        <v>175320</v>
      </c>
      <c r="W643" s="4">
        <v>1973.0340000000001</v>
      </c>
      <c r="AB643" s="4">
        <v>477399.99999999988</v>
      </c>
      <c r="AC643" s="4">
        <v>1290700</v>
      </c>
      <c r="AD643" s="7"/>
      <c r="AE643" s="7"/>
      <c r="AF643" s="7"/>
      <c r="AG643" s="7"/>
      <c r="AH643" s="7"/>
      <c r="AI643" s="7"/>
      <c r="AJ643" s="7"/>
      <c r="AK643" s="7"/>
      <c r="BZ643" s="4"/>
      <c r="CA643" t="s">
        <v>966</v>
      </c>
      <c r="CC643" s="7" t="s">
        <v>639</v>
      </c>
      <c r="CD643" s="7">
        <v>0.45235148071586267</v>
      </c>
      <c r="CE643" s="7" t="s">
        <v>621</v>
      </c>
      <c r="CF643" s="7">
        <v>0.20187611597547739</v>
      </c>
      <c r="CH643" s="7"/>
      <c r="CJ643" s="7"/>
      <c r="CK643" s="7">
        <f t="shared" si="10"/>
        <v>59</v>
      </c>
      <c r="CL643" t="s">
        <v>1808</v>
      </c>
    </row>
    <row r="644" spans="1:90" hidden="1" x14ac:dyDescent="0.3">
      <c r="A644" s="43" t="s">
        <v>928</v>
      </c>
      <c r="B644" s="42" t="s">
        <v>1139</v>
      </c>
      <c r="D644" s="23" t="s">
        <v>831</v>
      </c>
      <c r="E644" s="23" t="s">
        <v>1755</v>
      </c>
      <c r="G644" s="42" t="s">
        <v>1809</v>
      </c>
      <c r="H644" s="23" t="s">
        <v>1529</v>
      </c>
      <c r="J644" s="23" t="s">
        <v>9</v>
      </c>
      <c r="K644" s="58">
        <v>17.7</v>
      </c>
      <c r="L644" s="24" t="s">
        <v>834</v>
      </c>
      <c r="M644" s="24" t="s">
        <v>681</v>
      </c>
      <c r="U644" s="59"/>
      <c r="V644" s="59"/>
      <c r="W644" s="59"/>
      <c r="AB644" s="59"/>
      <c r="AC644" s="59"/>
      <c r="AP644" s="59"/>
      <c r="AQ644" s="59">
        <v>654.9</v>
      </c>
      <c r="BZ644" s="4">
        <v>330000</v>
      </c>
      <c r="CA644" t="s">
        <v>1597</v>
      </c>
      <c r="CC644" s="7" t="s">
        <v>681</v>
      </c>
      <c r="CD644" s="7">
        <v>1</v>
      </c>
      <c r="CF644" s="7"/>
      <c r="CH644" s="7"/>
      <c r="CJ644" s="7"/>
      <c r="CK644" s="7">
        <f t="shared" si="10"/>
        <v>62</v>
      </c>
    </row>
    <row r="645" spans="1:90" hidden="1" x14ac:dyDescent="0.3">
      <c r="A645" s="43" t="s">
        <v>1325</v>
      </c>
      <c r="B645" s="23" t="s">
        <v>1248</v>
      </c>
      <c r="D645" s="23" t="s">
        <v>831</v>
      </c>
      <c r="E645" s="23" t="s">
        <v>1445</v>
      </c>
      <c r="G645" s="23" t="s">
        <v>1810</v>
      </c>
      <c r="H645" s="24"/>
      <c r="J645" s="23" t="s">
        <v>9</v>
      </c>
      <c r="K645" s="47">
        <v>53</v>
      </c>
      <c r="L645" s="24" t="s">
        <v>834</v>
      </c>
      <c r="M645" s="24" t="s">
        <v>627</v>
      </c>
      <c r="Y645" s="4">
        <v>106000</v>
      </c>
      <c r="BZ645" s="4"/>
      <c r="CA645" t="s">
        <v>1328</v>
      </c>
      <c r="CC645" s="7" t="s">
        <v>627</v>
      </c>
      <c r="CD645" s="7">
        <v>1</v>
      </c>
      <c r="CF645" s="7"/>
      <c r="CH645" s="7"/>
      <c r="CJ645" s="7"/>
      <c r="CK645" s="7">
        <f t="shared" si="10"/>
        <v>62</v>
      </c>
    </row>
    <row r="646" spans="1:90" hidden="1" x14ac:dyDescent="0.3">
      <c r="A646" s="43">
        <v>64</v>
      </c>
      <c r="B646" s="23" t="s">
        <v>848</v>
      </c>
      <c r="C646" s="54"/>
      <c r="D646" s="54" t="s">
        <v>831</v>
      </c>
      <c r="E646" s="23" t="s">
        <v>617</v>
      </c>
      <c r="F646" s="54"/>
      <c r="G646" s="23" t="s">
        <v>1811</v>
      </c>
      <c r="J646" s="54" t="s">
        <v>9</v>
      </c>
      <c r="K646" s="55">
        <v>32.674999999999997</v>
      </c>
      <c r="L646" s="24" t="s">
        <v>834</v>
      </c>
      <c r="M646" s="24" t="s">
        <v>615</v>
      </c>
      <c r="N646" s="7"/>
      <c r="U646" s="4">
        <v>137235</v>
      </c>
      <c r="V646" s="4">
        <v>4.2477499999999999</v>
      </c>
      <c r="W646" s="4">
        <v>130.69999999999999</v>
      </c>
      <c r="AA646" s="107">
        <v>2614</v>
      </c>
      <c r="AD646" s="7"/>
      <c r="AE646" s="7"/>
      <c r="AF646" s="7"/>
      <c r="AG646" s="7"/>
      <c r="AH646" s="7"/>
      <c r="AI646" s="7"/>
      <c r="AJ646" s="7"/>
      <c r="AK646" s="7"/>
      <c r="BZ646" s="4"/>
      <c r="CA646" t="s">
        <v>1158</v>
      </c>
      <c r="CC646" s="7" t="s">
        <v>615</v>
      </c>
      <c r="CD646" s="7">
        <v>0.73849595818596925</v>
      </c>
      <c r="CF646" s="7"/>
      <c r="CH646" s="7"/>
      <c r="CJ646" s="7"/>
      <c r="CK646" s="7">
        <f t="shared" si="10"/>
        <v>59</v>
      </c>
    </row>
    <row r="647" spans="1:90" hidden="1" x14ac:dyDescent="0.3">
      <c r="A647" s="43">
        <v>64</v>
      </c>
      <c r="B647" s="23" t="s">
        <v>863</v>
      </c>
      <c r="C647" s="54"/>
      <c r="D647" s="54" t="s">
        <v>831</v>
      </c>
      <c r="E647" s="23" t="s">
        <v>683</v>
      </c>
      <c r="F647" s="54"/>
      <c r="G647" s="23" t="s">
        <v>1812</v>
      </c>
      <c r="J647" s="54" t="s">
        <v>9</v>
      </c>
      <c r="K647" s="55">
        <v>33.703703703703702</v>
      </c>
      <c r="L647" s="24" t="s">
        <v>834</v>
      </c>
      <c r="M647" s="24" t="s">
        <v>615</v>
      </c>
      <c r="N647" s="7"/>
      <c r="U647" s="4">
        <v>182000</v>
      </c>
      <c r="AD647" s="7"/>
      <c r="AE647" s="7"/>
      <c r="AF647" s="7"/>
      <c r="AG647" s="7"/>
      <c r="AH647" s="7"/>
      <c r="AI647" s="7"/>
      <c r="AJ647" s="7"/>
      <c r="AK647" s="7"/>
      <c r="BZ647" s="4"/>
      <c r="CA647" t="s">
        <v>856</v>
      </c>
      <c r="CC647" s="7" t="s">
        <v>615</v>
      </c>
      <c r="CD647" s="7">
        <v>1</v>
      </c>
      <c r="CF647" s="7"/>
      <c r="CH647" s="7"/>
      <c r="CJ647" s="7"/>
      <c r="CK647" s="7">
        <f t="shared" si="10"/>
        <v>62</v>
      </c>
    </row>
    <row r="648" spans="1:90" hidden="1" x14ac:dyDescent="0.3">
      <c r="A648" s="43">
        <v>64</v>
      </c>
      <c r="B648" s="23" t="s">
        <v>895</v>
      </c>
      <c r="C648" s="54"/>
      <c r="D648" s="54" t="s">
        <v>831</v>
      </c>
      <c r="E648" s="23" t="s">
        <v>620</v>
      </c>
      <c r="F648" s="54"/>
      <c r="G648" s="23" t="s">
        <v>1813</v>
      </c>
      <c r="J648" s="54" t="s">
        <v>9</v>
      </c>
      <c r="K648" s="55">
        <v>11.778</v>
      </c>
      <c r="L648" s="24" t="s">
        <v>834</v>
      </c>
      <c r="M648" s="24" t="s">
        <v>615</v>
      </c>
      <c r="N648" s="7"/>
      <c r="U648" s="4">
        <v>162724.4</v>
      </c>
      <c r="V648" s="4">
        <v>3.384471218697259</v>
      </c>
      <c r="W648" s="4">
        <v>80.695490450231887</v>
      </c>
      <c r="AD648" s="7"/>
      <c r="AE648" s="7"/>
      <c r="AF648" s="7"/>
      <c r="AG648" s="7"/>
      <c r="AH648" s="7"/>
      <c r="AI648" s="7"/>
      <c r="AJ648" s="7"/>
      <c r="AK648" s="7"/>
      <c r="BZ648" s="4"/>
      <c r="CA648" t="s">
        <v>859</v>
      </c>
      <c r="CC648" s="7" t="s">
        <v>615</v>
      </c>
      <c r="CD648" s="7">
        <v>0.84864147065984463</v>
      </c>
      <c r="CF648" s="7"/>
      <c r="CH648" s="7"/>
      <c r="CJ648" s="7"/>
      <c r="CK648" s="7">
        <f t="shared" si="10"/>
        <v>60</v>
      </c>
      <c r="CL648" t="s">
        <v>1813</v>
      </c>
    </row>
    <row r="649" spans="1:90" hidden="1" x14ac:dyDescent="0.3">
      <c r="A649" s="43">
        <v>64</v>
      </c>
      <c r="B649" s="23" t="s">
        <v>1698</v>
      </c>
      <c r="C649" s="54"/>
      <c r="D649" s="54" t="s">
        <v>831</v>
      </c>
      <c r="E649" s="23" t="s">
        <v>605</v>
      </c>
      <c r="F649" s="54"/>
      <c r="G649" s="23" t="s">
        <v>1814</v>
      </c>
      <c r="J649" s="54" t="s">
        <v>9</v>
      </c>
      <c r="K649" s="55">
        <v>161</v>
      </c>
      <c r="L649" s="24" t="s">
        <v>834</v>
      </c>
      <c r="M649" s="24" t="s">
        <v>615</v>
      </c>
      <c r="N649" s="7"/>
      <c r="U649" s="4">
        <v>499099.99999999988</v>
      </c>
      <c r="AD649" s="7"/>
      <c r="AE649" s="7"/>
      <c r="AF649" s="7"/>
      <c r="AG649" s="7"/>
      <c r="AH649" s="7"/>
      <c r="AI649" s="7"/>
      <c r="AJ649" s="7"/>
      <c r="AK649" s="7"/>
      <c r="BZ649" s="4"/>
      <c r="CA649" t="s">
        <v>856</v>
      </c>
      <c r="CC649" s="7" t="s">
        <v>615</v>
      </c>
      <c r="CD649" s="7">
        <v>1</v>
      </c>
      <c r="CF649" s="7"/>
      <c r="CH649" s="7"/>
      <c r="CJ649" s="7"/>
      <c r="CK649" s="7">
        <f t="shared" si="10"/>
        <v>62</v>
      </c>
    </row>
    <row r="650" spans="1:90" hidden="1" x14ac:dyDescent="0.3">
      <c r="A650" s="43">
        <v>64</v>
      </c>
      <c r="B650" s="23" t="s">
        <v>1698</v>
      </c>
      <c r="C650" s="54"/>
      <c r="D650" s="54" t="s">
        <v>831</v>
      </c>
      <c r="E650" s="23" t="s">
        <v>617</v>
      </c>
      <c r="F650" s="54"/>
      <c r="G650" s="23" t="s">
        <v>1815</v>
      </c>
      <c r="J650" s="54" t="s">
        <v>9</v>
      </c>
      <c r="K650" s="55">
        <v>46.8</v>
      </c>
      <c r="L650" s="24" t="s">
        <v>834</v>
      </c>
      <c r="M650" s="24" t="s">
        <v>618</v>
      </c>
      <c r="N650" s="7"/>
      <c r="U650" s="4">
        <v>9360</v>
      </c>
      <c r="V650" s="4">
        <v>38.375999999999998</v>
      </c>
      <c r="W650" s="4">
        <v>289.69200000000001</v>
      </c>
      <c r="AD650" s="7"/>
      <c r="AE650" s="7"/>
      <c r="AF650" s="7"/>
      <c r="AG650" s="7"/>
      <c r="AH650" s="7"/>
      <c r="AI650" s="7"/>
      <c r="AJ650" s="7"/>
      <c r="AK650" s="7"/>
      <c r="BZ650" s="4"/>
      <c r="CA650" t="s">
        <v>859</v>
      </c>
      <c r="CC650" s="7" t="s">
        <v>618</v>
      </c>
      <c r="CD650" s="7">
        <v>0.8608009139519015</v>
      </c>
      <c r="CF650" s="7"/>
      <c r="CH650" s="7"/>
      <c r="CJ650" s="7"/>
      <c r="CK650" s="7">
        <f t="shared" si="10"/>
        <v>60</v>
      </c>
    </row>
    <row r="651" spans="1:90" hidden="1" x14ac:dyDescent="0.3">
      <c r="A651" s="43">
        <v>64</v>
      </c>
      <c r="B651" s="23" t="s">
        <v>1698</v>
      </c>
      <c r="C651" s="54"/>
      <c r="D651" s="54" t="s">
        <v>831</v>
      </c>
      <c r="E651" s="23" t="s">
        <v>605</v>
      </c>
      <c r="F651" s="54"/>
      <c r="G651" s="23" t="s">
        <v>1816</v>
      </c>
      <c r="J651" s="54" t="s">
        <v>9</v>
      </c>
      <c r="K651" s="55">
        <v>542.173</v>
      </c>
      <c r="L651" s="24" t="s">
        <v>834</v>
      </c>
      <c r="M651" s="24" t="s">
        <v>618</v>
      </c>
      <c r="N651" s="7"/>
      <c r="U651" s="4">
        <v>542173</v>
      </c>
      <c r="V651" s="4">
        <v>256.97212000000002</v>
      </c>
      <c r="W651" s="4">
        <v>470.19560000000001</v>
      </c>
      <c r="AD651" s="7"/>
      <c r="AE651" s="7"/>
      <c r="AF651" s="7"/>
      <c r="AG651" s="7"/>
      <c r="AH651" s="7"/>
      <c r="AI651" s="7"/>
      <c r="AJ651" s="7"/>
      <c r="AK651" s="7"/>
      <c r="BZ651" s="4"/>
      <c r="CA651" t="s">
        <v>859</v>
      </c>
      <c r="CC651" s="7" t="s">
        <v>618</v>
      </c>
      <c r="CD651" s="7">
        <v>0.72955015674815094</v>
      </c>
      <c r="CE651" s="7" t="s">
        <v>615</v>
      </c>
      <c r="CF651" s="7">
        <v>0.24882619090637439</v>
      </c>
      <c r="CH651" s="7"/>
      <c r="CJ651" s="7"/>
      <c r="CK651" s="7">
        <f t="shared" si="10"/>
        <v>60</v>
      </c>
    </row>
    <row r="652" spans="1:90" hidden="1" x14ac:dyDescent="0.3">
      <c r="A652" s="43" t="s">
        <v>932</v>
      </c>
      <c r="B652" s="23" t="s">
        <v>1698</v>
      </c>
      <c r="C652" s="54"/>
      <c r="D652" s="54" t="s">
        <v>831</v>
      </c>
      <c r="E652" s="23" t="s">
        <v>617</v>
      </c>
      <c r="F652" s="54"/>
      <c r="G652" s="23" t="s">
        <v>1817</v>
      </c>
      <c r="H652" s="23" t="s">
        <v>930</v>
      </c>
      <c r="J652" s="54" t="s">
        <v>9</v>
      </c>
      <c r="K652" s="55">
        <v>54.9</v>
      </c>
      <c r="L652" s="24" t="s">
        <v>834</v>
      </c>
      <c r="M652" s="24" t="s">
        <v>618</v>
      </c>
      <c r="N652" s="7"/>
      <c r="U652" s="4">
        <v>10980</v>
      </c>
      <c r="V652" s="4">
        <v>31.986999999999998</v>
      </c>
      <c r="W652" s="4">
        <v>390.22899999999998</v>
      </c>
      <c r="AD652" s="7"/>
      <c r="AE652" s="7"/>
      <c r="AF652" s="7"/>
      <c r="AG652" s="7"/>
      <c r="AH652" s="7"/>
      <c r="AI652" s="7"/>
      <c r="AJ652" s="7"/>
      <c r="AK652" s="7"/>
      <c r="BZ652" s="4">
        <v>8917000</v>
      </c>
      <c r="CA652" t="s">
        <v>1069</v>
      </c>
      <c r="CC652" s="7" t="s">
        <v>618</v>
      </c>
      <c r="CD652" s="7">
        <v>0.79801530320501368</v>
      </c>
      <c r="CF652" s="7"/>
      <c r="CH652" s="7"/>
      <c r="CJ652" s="7"/>
      <c r="CK652" s="7">
        <f t="shared" si="10"/>
        <v>60</v>
      </c>
    </row>
    <row r="653" spans="1:90" hidden="1" x14ac:dyDescent="0.3">
      <c r="A653" s="43">
        <v>64</v>
      </c>
      <c r="B653" s="23" t="s">
        <v>1025</v>
      </c>
      <c r="C653" s="54"/>
      <c r="D653" s="54" t="s">
        <v>831</v>
      </c>
      <c r="E653" s="23" t="s">
        <v>614</v>
      </c>
      <c r="F653" s="54"/>
      <c r="G653" s="23" t="s">
        <v>1818</v>
      </c>
      <c r="J653" s="54" t="s">
        <v>9</v>
      </c>
      <c r="K653" s="55">
        <v>3.130401</v>
      </c>
      <c r="L653" s="24" t="s">
        <v>834</v>
      </c>
      <c r="M653" s="24" t="s">
        <v>621</v>
      </c>
      <c r="N653" s="7"/>
      <c r="U653" s="4">
        <v>5572.2673999999997</v>
      </c>
      <c r="W653" s="4">
        <v>298.66741339999999</v>
      </c>
      <c r="AB653" s="4">
        <v>39476.049599999991</v>
      </c>
      <c r="AC653" s="4">
        <v>17653.959699999999</v>
      </c>
      <c r="AD653" s="7"/>
      <c r="AE653" s="7"/>
      <c r="AF653" s="7"/>
      <c r="AG653" s="7"/>
      <c r="AH653" s="7"/>
      <c r="AI653" s="7"/>
      <c r="AJ653" s="7"/>
      <c r="AK653" s="7"/>
      <c r="AP653" s="4">
        <v>6562.4665000000005</v>
      </c>
      <c r="AQ653" s="4">
        <v>18.084404200000002</v>
      </c>
      <c r="BZ653" s="4"/>
      <c r="CA653" t="s">
        <v>1819</v>
      </c>
      <c r="CC653" s="7" t="s">
        <v>621</v>
      </c>
      <c r="CD653" s="7">
        <v>0.38053246675078228</v>
      </c>
      <c r="CE653" s="7" t="s">
        <v>678</v>
      </c>
      <c r="CF653" s="7">
        <v>0.28277598794006958</v>
      </c>
      <c r="CH653" s="7"/>
      <c r="CJ653" s="7"/>
      <c r="CK653" s="7">
        <f t="shared" si="10"/>
        <v>57</v>
      </c>
    </row>
    <row r="654" spans="1:90" hidden="1" x14ac:dyDescent="0.3">
      <c r="A654" s="43" t="s">
        <v>928</v>
      </c>
      <c r="B654" s="42" t="s">
        <v>1025</v>
      </c>
      <c r="D654" s="54" t="s">
        <v>831</v>
      </c>
      <c r="E654" s="23" t="s">
        <v>614</v>
      </c>
      <c r="G654" s="42" t="s">
        <v>1820</v>
      </c>
      <c r="H654" s="23" t="s">
        <v>930</v>
      </c>
      <c r="J654" s="23" t="s">
        <v>9</v>
      </c>
      <c r="K654" s="58">
        <v>3.1</v>
      </c>
      <c r="L654" s="24" t="s">
        <v>834</v>
      </c>
      <c r="M654" s="24" t="s">
        <v>621</v>
      </c>
      <c r="U654" s="59">
        <v>6200.0000000000009</v>
      </c>
      <c r="V654" s="59"/>
      <c r="W654" s="59">
        <v>295.74</v>
      </c>
      <c r="AB654" s="60">
        <v>40300</v>
      </c>
      <c r="AC654" s="60">
        <v>18600</v>
      </c>
      <c r="AP654" s="60">
        <v>6200.0000000000009</v>
      </c>
      <c r="AQ654" s="59">
        <v>17.670000000000002</v>
      </c>
      <c r="BZ654" s="4">
        <v>750000</v>
      </c>
      <c r="CA654" t="s">
        <v>1821</v>
      </c>
      <c r="CC654" s="7" t="s">
        <v>621</v>
      </c>
      <c r="CD654" s="7">
        <v>0.37833333966407628</v>
      </c>
      <c r="CE654" s="7" t="s">
        <v>678</v>
      </c>
      <c r="CF654" s="7">
        <v>0.26824262373482372</v>
      </c>
      <c r="CH654" s="7"/>
      <c r="CJ654" s="7"/>
      <c r="CK654" s="7">
        <f t="shared" si="10"/>
        <v>57</v>
      </c>
    </row>
    <row r="655" spans="1:90" hidden="1" x14ac:dyDescent="0.3">
      <c r="A655" s="43" t="s">
        <v>843</v>
      </c>
      <c r="B655" s="23" t="s">
        <v>895</v>
      </c>
      <c r="D655" s="23" t="s">
        <v>831</v>
      </c>
      <c r="E655" s="23" t="s">
        <v>605</v>
      </c>
      <c r="G655" s="53" t="s">
        <v>1822</v>
      </c>
      <c r="J655" s="23" t="s">
        <v>9</v>
      </c>
      <c r="K655" s="47">
        <v>1186</v>
      </c>
      <c r="L655" s="24" t="s">
        <v>834</v>
      </c>
      <c r="M655" s="24" t="s">
        <v>615</v>
      </c>
      <c r="U655" s="4">
        <v>2966000</v>
      </c>
      <c r="V655" s="4">
        <v>53.863999999999997</v>
      </c>
      <c r="W655" s="4">
        <v>2973.06</v>
      </c>
      <c r="AA655" s="107">
        <v>89249.999999999985</v>
      </c>
      <c r="AD655" s="4">
        <v>176.87642663449901</v>
      </c>
      <c r="BZ655" s="4"/>
      <c r="CA655" t="s">
        <v>846</v>
      </c>
      <c r="CC655" s="7" t="s">
        <v>615</v>
      </c>
      <c r="CD655" s="7">
        <v>0.7434016631851752</v>
      </c>
      <c r="CF655" s="7"/>
      <c r="CH655" s="7"/>
      <c r="CJ655" s="7"/>
      <c r="CK655" s="7">
        <f t="shared" si="10"/>
        <v>58</v>
      </c>
      <c r="CL655" t="s">
        <v>1822</v>
      </c>
    </row>
    <row r="656" spans="1:90" hidden="1" x14ac:dyDescent="0.3">
      <c r="A656" s="43">
        <v>64</v>
      </c>
      <c r="B656" s="23" t="s">
        <v>913</v>
      </c>
      <c r="C656" s="54"/>
      <c r="D656" s="54" t="s">
        <v>831</v>
      </c>
      <c r="E656" s="23" t="s">
        <v>605</v>
      </c>
      <c r="F656" s="54"/>
      <c r="G656" s="23" t="s">
        <v>776</v>
      </c>
      <c r="H656" s="23" t="s">
        <v>930</v>
      </c>
      <c r="J656" s="54" t="s">
        <v>9</v>
      </c>
      <c r="K656" s="55">
        <v>205.113384</v>
      </c>
      <c r="L656" s="24" t="s">
        <v>834</v>
      </c>
      <c r="M656" s="24" t="s">
        <v>615</v>
      </c>
      <c r="N656" s="7"/>
      <c r="U656" s="4">
        <v>404586.97775999998</v>
      </c>
      <c r="AD656" s="7"/>
      <c r="AE656" s="7"/>
      <c r="AF656" s="7"/>
      <c r="AG656" s="7"/>
      <c r="AH656" s="7"/>
      <c r="AI656" s="7"/>
      <c r="AJ656" s="7"/>
      <c r="AK656" s="7"/>
      <c r="BZ656" s="4"/>
      <c r="CA656" t="s">
        <v>856</v>
      </c>
      <c r="CC656" s="7" t="s">
        <v>615</v>
      </c>
      <c r="CD656" s="7">
        <v>1</v>
      </c>
      <c r="CF656" s="7"/>
      <c r="CH656" s="7"/>
      <c r="CJ656" s="7"/>
      <c r="CK656" s="7">
        <f t="shared" si="10"/>
        <v>62</v>
      </c>
    </row>
    <row r="657" spans="1:90" hidden="1" x14ac:dyDescent="0.3">
      <c r="A657" s="43">
        <v>64</v>
      </c>
      <c r="B657" s="23" t="s">
        <v>913</v>
      </c>
      <c r="C657" s="54"/>
      <c r="D657" s="54" t="s">
        <v>831</v>
      </c>
      <c r="E657" s="23" t="s">
        <v>605</v>
      </c>
      <c r="F657" s="54"/>
      <c r="G657" s="23" t="s">
        <v>1823</v>
      </c>
      <c r="J657" s="54" t="s">
        <v>9</v>
      </c>
      <c r="K657" s="55">
        <v>1406</v>
      </c>
      <c r="L657" s="24" t="s">
        <v>834</v>
      </c>
      <c r="M657" s="24" t="s">
        <v>615</v>
      </c>
      <c r="N657" s="7"/>
      <c r="U657" s="4">
        <v>4780400</v>
      </c>
      <c r="V657" s="4">
        <v>14.06</v>
      </c>
      <c r="W657" s="4">
        <v>13357</v>
      </c>
      <c r="AD657" s="7"/>
      <c r="AE657" s="7"/>
      <c r="AF657" s="7"/>
      <c r="AG657" s="7"/>
      <c r="AH657" s="7"/>
      <c r="AI657" s="7"/>
      <c r="AJ657" s="7"/>
      <c r="AK657" s="7"/>
      <c r="BZ657" s="4"/>
      <c r="CA657" t="s">
        <v>859</v>
      </c>
      <c r="CC657" s="7" t="s">
        <v>615</v>
      </c>
      <c r="CD657" s="7">
        <v>0.7703088556214519</v>
      </c>
      <c r="CE657" s="7" t="s">
        <v>621</v>
      </c>
      <c r="CF657" s="7">
        <v>0.2156760212996735</v>
      </c>
      <c r="CH657" s="7"/>
      <c r="CJ657" s="7"/>
      <c r="CK657" s="7">
        <f t="shared" si="10"/>
        <v>60</v>
      </c>
    </row>
    <row r="658" spans="1:90" hidden="1" x14ac:dyDescent="0.3">
      <c r="A658" s="43" t="s">
        <v>932</v>
      </c>
      <c r="B658" s="23" t="s">
        <v>895</v>
      </c>
      <c r="C658" s="54"/>
      <c r="D658" s="54" t="s">
        <v>831</v>
      </c>
      <c r="E658" s="23" t="s">
        <v>614</v>
      </c>
      <c r="F658" s="54"/>
      <c r="G658" s="23" t="s">
        <v>1824</v>
      </c>
      <c r="H658" s="23" t="s">
        <v>880</v>
      </c>
      <c r="J658" s="54" t="s">
        <v>9</v>
      </c>
      <c r="K658" s="55">
        <v>4.0599999999999996</v>
      </c>
      <c r="L658" s="24" t="s">
        <v>834</v>
      </c>
      <c r="M658" s="24" t="s">
        <v>639</v>
      </c>
      <c r="N658" s="7"/>
      <c r="U658" s="4">
        <v>39088</v>
      </c>
      <c r="W658" s="4">
        <v>263.38479999999998</v>
      </c>
      <c r="AB658" s="4">
        <v>40893.999999999993</v>
      </c>
      <c r="AC658" s="4">
        <v>135744</v>
      </c>
      <c r="AD658" s="7"/>
      <c r="AE658" s="7"/>
      <c r="AF658" s="7"/>
      <c r="AG658" s="7"/>
      <c r="AH658" s="7"/>
      <c r="AI658" s="7"/>
      <c r="AJ658" s="7"/>
      <c r="AK658" s="7"/>
      <c r="BZ658" s="4">
        <v>660000</v>
      </c>
      <c r="CA658" t="s">
        <v>977</v>
      </c>
      <c r="CC658" s="7" t="s">
        <v>639</v>
      </c>
      <c r="CD658" s="7">
        <v>0.369596320116585</v>
      </c>
      <c r="CE658" s="7" t="s">
        <v>615</v>
      </c>
      <c r="CF658" s="7">
        <v>0.31006862708563032</v>
      </c>
      <c r="CG658" s="7" t="s">
        <v>621</v>
      </c>
      <c r="CH658" s="7">
        <v>0.20936176415475199</v>
      </c>
      <c r="CJ658" s="7"/>
      <c r="CK658" s="7">
        <f t="shared" si="10"/>
        <v>59</v>
      </c>
      <c r="CL658" t="s">
        <v>1824</v>
      </c>
    </row>
    <row r="659" spans="1:90" hidden="1" x14ac:dyDescent="0.3">
      <c r="A659" s="43">
        <v>65</v>
      </c>
      <c r="B659" s="56" t="s">
        <v>1025</v>
      </c>
      <c r="D659" s="23" t="s">
        <v>831</v>
      </c>
      <c r="E659" s="23" t="s">
        <v>798</v>
      </c>
      <c r="G659" s="23" t="s">
        <v>1825</v>
      </c>
      <c r="H659" s="57"/>
      <c r="J659" s="23" t="s">
        <v>9</v>
      </c>
      <c r="K659" s="47">
        <v>0.47799999999999998</v>
      </c>
      <c r="L659" s="24" t="s">
        <v>834</v>
      </c>
      <c r="M659" s="24" t="s">
        <v>624</v>
      </c>
      <c r="X659" s="4">
        <v>4302</v>
      </c>
      <c r="BZ659" s="4"/>
      <c r="CA659" t="s">
        <v>871</v>
      </c>
      <c r="CC659" s="7" t="s">
        <v>624</v>
      </c>
      <c r="CD659" s="7">
        <v>1</v>
      </c>
      <c r="CF659" s="7"/>
      <c r="CH659" s="7"/>
      <c r="CJ659" s="7"/>
      <c r="CK659" s="7">
        <f t="shared" si="10"/>
        <v>62</v>
      </c>
    </row>
    <row r="660" spans="1:90" hidden="1" x14ac:dyDescent="0.3">
      <c r="A660" s="43">
        <v>64</v>
      </c>
      <c r="B660" s="23" t="s">
        <v>1025</v>
      </c>
      <c r="C660" s="54"/>
      <c r="D660" s="54" t="s">
        <v>831</v>
      </c>
      <c r="E660" s="23" t="s">
        <v>671</v>
      </c>
      <c r="F660" s="54"/>
      <c r="G660" s="23" t="s">
        <v>1826</v>
      </c>
      <c r="H660" s="23" t="s">
        <v>1258</v>
      </c>
      <c r="J660" s="54" t="s">
        <v>9</v>
      </c>
      <c r="K660" s="55">
        <v>0.71699999999999997</v>
      </c>
      <c r="L660" s="24" t="s">
        <v>834</v>
      </c>
      <c r="M660" s="24" t="s">
        <v>624</v>
      </c>
      <c r="N660" s="7"/>
      <c r="U660" s="4">
        <v>6156.9000000000005</v>
      </c>
      <c r="X660" s="4">
        <v>9057</v>
      </c>
      <c r="Y660" s="4">
        <v>351.00000000000011</v>
      </c>
      <c r="AD660" s="7"/>
      <c r="AE660" s="7"/>
      <c r="AF660" s="7"/>
      <c r="AG660" s="7"/>
      <c r="AH660" s="7"/>
      <c r="AI660" s="7"/>
      <c r="AJ660" s="7"/>
      <c r="AK660" s="7"/>
      <c r="BZ660" s="4"/>
      <c r="CA660" t="s">
        <v>1473</v>
      </c>
      <c r="CC660" s="7" t="s">
        <v>624</v>
      </c>
      <c r="CD660" s="7">
        <v>0.71622480130453892</v>
      </c>
      <c r="CE660" s="7" t="s">
        <v>615</v>
      </c>
      <c r="CF660" s="7">
        <v>0.21854673901285049</v>
      </c>
      <c r="CH660" s="7"/>
      <c r="CJ660" s="7"/>
      <c r="CK660" s="7">
        <f t="shared" si="10"/>
        <v>60</v>
      </c>
      <c r="CL660" t="s">
        <v>1826</v>
      </c>
    </row>
    <row r="661" spans="1:90" hidden="1" x14ac:dyDescent="0.3">
      <c r="A661" s="43">
        <v>64</v>
      </c>
      <c r="B661" s="23" t="s">
        <v>921</v>
      </c>
      <c r="C661" s="54"/>
      <c r="D661" s="54" t="s">
        <v>831</v>
      </c>
      <c r="E661" s="23" t="s">
        <v>617</v>
      </c>
      <c r="F661" s="54"/>
      <c r="G661" s="23" t="s">
        <v>1827</v>
      </c>
      <c r="J661" s="54" t="s">
        <v>9</v>
      </c>
      <c r="K661" s="55">
        <v>157.28100000000001</v>
      </c>
      <c r="L661" s="24" t="s">
        <v>834</v>
      </c>
      <c r="M661" s="24" t="s">
        <v>618</v>
      </c>
      <c r="N661" s="7"/>
      <c r="U661" s="4">
        <v>192895.5</v>
      </c>
      <c r="V661" s="4">
        <v>267.57578999999998</v>
      </c>
      <c r="W661" s="4">
        <v>865.29062999999985</v>
      </c>
      <c r="AD661" s="7"/>
      <c r="AE661" s="7"/>
      <c r="AF661" s="7"/>
      <c r="AG661" s="7"/>
      <c r="AH661" s="7"/>
      <c r="AI661" s="7"/>
      <c r="AJ661" s="7"/>
      <c r="AK661" s="7"/>
      <c r="BZ661" s="4"/>
      <c r="CA661" t="s">
        <v>859</v>
      </c>
      <c r="CC661" s="7" t="s">
        <v>618</v>
      </c>
      <c r="CD661" s="7">
        <v>0.85548989565571965</v>
      </c>
      <c r="CF661" s="7"/>
      <c r="CH661" s="7"/>
      <c r="CJ661" s="7"/>
      <c r="CK661" s="7">
        <f t="shared" si="10"/>
        <v>60</v>
      </c>
      <c r="CL661" t="s">
        <v>1827</v>
      </c>
    </row>
    <row r="662" spans="1:90" hidden="1" x14ac:dyDescent="0.3">
      <c r="A662" s="43">
        <v>64</v>
      </c>
      <c r="B662" s="23" t="s">
        <v>913</v>
      </c>
      <c r="C662" s="54"/>
      <c r="D662" s="54" t="s">
        <v>831</v>
      </c>
      <c r="E662" s="23" t="s">
        <v>605</v>
      </c>
      <c r="F662" s="54"/>
      <c r="G662" s="23" t="s">
        <v>1828</v>
      </c>
      <c r="H662" s="23" t="s">
        <v>838</v>
      </c>
      <c r="J662" s="54" t="s">
        <v>9</v>
      </c>
      <c r="K662" s="55">
        <v>226.8</v>
      </c>
      <c r="L662" s="24" t="s">
        <v>834</v>
      </c>
      <c r="M662" s="24" t="s">
        <v>615</v>
      </c>
      <c r="N662" s="7"/>
      <c r="U662" s="4">
        <v>907200.00000000012</v>
      </c>
      <c r="AA662" s="107">
        <v>32886</v>
      </c>
      <c r="AD662" s="7"/>
      <c r="AE662" s="7"/>
      <c r="AF662" s="7"/>
      <c r="AG662" s="7"/>
      <c r="AH662" s="7"/>
      <c r="AI662" s="7"/>
      <c r="AJ662" s="7"/>
      <c r="AK662" s="7"/>
      <c r="BZ662" s="4"/>
      <c r="CA662" t="s">
        <v>1829</v>
      </c>
      <c r="CC662" s="7" t="s">
        <v>615</v>
      </c>
      <c r="CD662" s="7">
        <v>0.88661472122845575</v>
      </c>
      <c r="CF662" s="7"/>
      <c r="CH662" s="7"/>
      <c r="CJ662" s="7"/>
      <c r="CK662" s="7">
        <f t="shared" si="10"/>
        <v>61</v>
      </c>
    </row>
    <row r="663" spans="1:90" hidden="1" x14ac:dyDescent="0.3">
      <c r="A663" s="43">
        <v>58</v>
      </c>
      <c r="B663" s="23" t="s">
        <v>913</v>
      </c>
      <c r="C663" s="54"/>
      <c r="D663" s="23" t="s">
        <v>831</v>
      </c>
      <c r="E663" s="23" t="s">
        <v>605</v>
      </c>
      <c r="G663" s="23" t="s">
        <v>1830</v>
      </c>
      <c r="I663" s="54"/>
      <c r="J663" s="54" t="s">
        <v>9</v>
      </c>
      <c r="K663" s="47">
        <v>226.8</v>
      </c>
      <c r="L663" s="24" t="s">
        <v>834</v>
      </c>
      <c r="M663" s="24" t="s">
        <v>615</v>
      </c>
      <c r="N663" s="7"/>
      <c r="U663" s="4">
        <v>907200</v>
      </c>
      <c r="AA663" s="107">
        <v>32886</v>
      </c>
      <c r="AD663" s="4">
        <v>52.129931246553888</v>
      </c>
      <c r="AH663" s="7"/>
      <c r="AI663" s="7"/>
      <c r="BY663" s="7"/>
      <c r="BZ663" s="4"/>
      <c r="CA663" t="s">
        <v>846</v>
      </c>
      <c r="CC663" s="7" t="s">
        <v>615</v>
      </c>
      <c r="CD663" s="7">
        <v>0.86718577576978417</v>
      </c>
      <c r="CF663" s="7"/>
      <c r="CH663" s="7"/>
      <c r="CJ663" s="7"/>
      <c r="CK663" s="7">
        <f t="shared" si="10"/>
        <v>60</v>
      </c>
    </row>
    <row r="664" spans="1:90" hidden="1" x14ac:dyDescent="0.3">
      <c r="A664" s="43">
        <v>64</v>
      </c>
      <c r="B664" s="23" t="s">
        <v>1028</v>
      </c>
      <c r="C664" s="54"/>
      <c r="D664" s="54" t="s">
        <v>831</v>
      </c>
      <c r="E664" s="23" t="s">
        <v>683</v>
      </c>
      <c r="F664" s="54"/>
      <c r="G664" s="23" t="s">
        <v>1831</v>
      </c>
      <c r="J664" s="54" t="s">
        <v>9</v>
      </c>
      <c r="K664" s="55">
        <v>51.183</v>
      </c>
      <c r="L664" s="24" t="s">
        <v>834</v>
      </c>
      <c r="M664" s="24" t="s">
        <v>615</v>
      </c>
      <c r="N664" s="7"/>
      <c r="U664" s="4">
        <v>124039.62</v>
      </c>
      <c r="AD664" s="7"/>
      <c r="AE664" s="7"/>
      <c r="AF664" s="7"/>
      <c r="AG664" s="7"/>
      <c r="AH664" s="7"/>
      <c r="AI664" s="7"/>
      <c r="AJ664" s="7"/>
      <c r="AK664" s="7"/>
      <c r="BZ664" s="4"/>
      <c r="CA664" t="s">
        <v>856</v>
      </c>
      <c r="CC664" s="7" t="s">
        <v>615</v>
      </c>
      <c r="CD664" s="7">
        <v>1</v>
      </c>
      <c r="CF664" s="7"/>
      <c r="CH664" s="7"/>
      <c r="CJ664" s="7"/>
      <c r="CK664" s="7">
        <f t="shared" si="10"/>
        <v>62</v>
      </c>
    </row>
    <row r="665" spans="1:90" hidden="1" x14ac:dyDescent="0.3">
      <c r="A665" s="43">
        <v>64</v>
      </c>
      <c r="B665" s="23" t="s">
        <v>913</v>
      </c>
      <c r="C665" s="54"/>
      <c r="D665" s="54" t="s">
        <v>831</v>
      </c>
      <c r="E665" s="23" t="s">
        <v>659</v>
      </c>
      <c r="F665" s="54"/>
      <c r="G665" s="23" t="s">
        <v>1832</v>
      </c>
      <c r="J665" s="54" t="s">
        <v>9</v>
      </c>
      <c r="K665" s="55">
        <v>1.1975039999999999</v>
      </c>
      <c r="L665" s="24" t="s">
        <v>834</v>
      </c>
      <c r="M665" s="24" t="s">
        <v>615</v>
      </c>
      <c r="N665" s="7"/>
      <c r="U665" s="4">
        <v>14370.048000000001</v>
      </c>
      <c r="W665" s="4">
        <v>4.1052</v>
      </c>
      <c r="AD665" s="7"/>
      <c r="AE665" s="7"/>
      <c r="AF665" s="7"/>
      <c r="AG665" s="7"/>
      <c r="AH665" s="7"/>
      <c r="AI665" s="7"/>
      <c r="AJ665" s="7"/>
      <c r="AK665" s="7"/>
      <c r="BZ665" s="4"/>
      <c r="CA665" t="s">
        <v>899</v>
      </c>
      <c r="CC665" s="7" t="s">
        <v>615</v>
      </c>
      <c r="CD665" s="7">
        <v>0.97217016230890863</v>
      </c>
      <c r="CF665" s="7"/>
      <c r="CH665" s="7"/>
      <c r="CJ665" s="7"/>
      <c r="CK665" s="7">
        <f t="shared" si="10"/>
        <v>61</v>
      </c>
    </row>
    <row r="666" spans="1:90" x14ac:dyDescent="0.3">
      <c r="A666" s="43">
        <v>64</v>
      </c>
      <c r="B666" s="23" t="s">
        <v>860</v>
      </c>
      <c r="C666" s="54"/>
      <c r="D666" s="54" t="s">
        <v>831</v>
      </c>
      <c r="E666" s="23" t="s">
        <v>605</v>
      </c>
      <c r="F666" s="54"/>
      <c r="G666" s="23" t="s">
        <v>1833</v>
      </c>
      <c r="J666" s="54" t="s">
        <v>9</v>
      </c>
      <c r="K666" s="55">
        <v>411.4</v>
      </c>
      <c r="L666" s="24" t="s">
        <v>834</v>
      </c>
      <c r="M666" s="24" t="s">
        <v>615</v>
      </c>
      <c r="N666" s="7"/>
      <c r="U666" s="4">
        <v>1563320</v>
      </c>
      <c r="V666" s="4">
        <v>102.85</v>
      </c>
      <c r="W666" s="4">
        <v>1892.44</v>
      </c>
      <c r="AD666" s="7"/>
      <c r="AE666" s="7"/>
      <c r="AF666" s="7"/>
      <c r="AG666" s="7"/>
      <c r="AH666" s="7"/>
      <c r="AI666" s="7"/>
      <c r="AJ666" s="7"/>
      <c r="AK666" s="7"/>
      <c r="BZ666" s="4"/>
      <c r="CA666" t="s">
        <v>859</v>
      </c>
      <c r="CC666" s="7" t="s">
        <v>615</v>
      </c>
      <c r="CD666" s="7">
        <v>0.65433196660029758</v>
      </c>
      <c r="CE666" s="7" t="s">
        <v>618</v>
      </c>
      <c r="CF666" s="7">
        <v>0.26629652073315652</v>
      </c>
      <c r="CH666" s="7"/>
      <c r="CJ666" s="7"/>
      <c r="CK666" s="7">
        <f t="shared" si="10"/>
        <v>60</v>
      </c>
    </row>
    <row r="667" spans="1:90" x14ac:dyDescent="0.3">
      <c r="A667" s="43">
        <v>64</v>
      </c>
      <c r="B667" s="23" t="s">
        <v>860</v>
      </c>
      <c r="C667" s="54"/>
      <c r="D667" s="54" t="s">
        <v>831</v>
      </c>
      <c r="E667" s="23" t="s">
        <v>671</v>
      </c>
      <c r="F667" s="54"/>
      <c r="G667" s="23" t="s">
        <v>1834</v>
      </c>
      <c r="H667" s="23" t="s">
        <v>1232</v>
      </c>
      <c r="J667" s="54" t="s">
        <v>9</v>
      </c>
      <c r="K667" s="55">
        <v>5.1025464000000013E-2</v>
      </c>
      <c r="L667" s="24" t="s">
        <v>834</v>
      </c>
      <c r="M667" s="24" t="s">
        <v>615</v>
      </c>
      <c r="N667" s="7"/>
      <c r="U667" s="4">
        <v>510.25464000000011</v>
      </c>
      <c r="V667" s="4">
        <v>4.3881899040000012E-2</v>
      </c>
      <c r="AD667" s="7"/>
      <c r="AE667" s="7"/>
      <c r="AF667" s="7"/>
      <c r="AG667" s="7"/>
      <c r="AH667" s="7"/>
      <c r="AI667" s="7"/>
      <c r="AJ667" s="7"/>
      <c r="AK667" s="7"/>
      <c r="BZ667" s="4"/>
      <c r="CA667" t="s">
        <v>902</v>
      </c>
      <c r="CC667" s="7" t="s">
        <v>615</v>
      </c>
      <c r="CD667" s="7">
        <v>0.65274268274855984</v>
      </c>
      <c r="CE667" s="7" t="s">
        <v>618</v>
      </c>
      <c r="CF667" s="7">
        <v>0.34725731725144021</v>
      </c>
      <c r="CH667" s="7"/>
      <c r="CJ667" s="7"/>
      <c r="CK667" s="7">
        <f t="shared" si="10"/>
        <v>61</v>
      </c>
    </row>
    <row r="668" spans="1:90" hidden="1" x14ac:dyDescent="0.3">
      <c r="A668" s="43" t="s">
        <v>872</v>
      </c>
      <c r="B668" s="23" t="s">
        <v>913</v>
      </c>
      <c r="C668" s="54"/>
      <c r="D668" s="54" t="s">
        <v>831</v>
      </c>
      <c r="E668" s="23" t="s">
        <v>605</v>
      </c>
      <c r="F668" s="54"/>
      <c r="G668" s="23" t="s">
        <v>1835</v>
      </c>
      <c r="J668" s="54" t="s">
        <v>9</v>
      </c>
      <c r="K668" s="55">
        <v>301.98964319999999</v>
      </c>
      <c r="L668" s="24" t="s">
        <v>834</v>
      </c>
      <c r="M668" s="24" t="s">
        <v>615</v>
      </c>
      <c r="N668" s="7"/>
      <c r="U668" s="4">
        <v>1936764.85968</v>
      </c>
      <c r="V668" s="4">
        <v>0.46842820000000007</v>
      </c>
      <c r="W668" s="4">
        <v>358.59009080000021</v>
      </c>
      <c r="AA668" s="107">
        <v>37240.650719999998</v>
      </c>
      <c r="AD668" s="4">
        <v>27.179067887999999</v>
      </c>
      <c r="AE668" s="7"/>
      <c r="AF668" s="7"/>
      <c r="AG668" s="7"/>
      <c r="AH668" s="7"/>
      <c r="AI668" s="7"/>
      <c r="AJ668" s="7"/>
      <c r="AK668" s="7"/>
      <c r="BZ668" s="4">
        <v>11000000</v>
      </c>
      <c r="CA668" t="s">
        <v>875</v>
      </c>
      <c r="CC668" s="7" t="s">
        <v>615</v>
      </c>
      <c r="CD668" s="7">
        <v>0.91403044332870143</v>
      </c>
      <c r="CF668" s="7"/>
      <c r="CH668" s="7"/>
      <c r="CJ668" s="7"/>
      <c r="CK668" s="7">
        <f t="shared" si="10"/>
        <v>58</v>
      </c>
    </row>
    <row r="669" spans="1:90" hidden="1" x14ac:dyDescent="0.3">
      <c r="A669" s="43" t="s">
        <v>872</v>
      </c>
      <c r="B669" s="23" t="s">
        <v>913</v>
      </c>
      <c r="D669" s="23" t="s">
        <v>831</v>
      </c>
      <c r="E669" s="23" t="s">
        <v>605</v>
      </c>
      <c r="G669" s="53" t="s">
        <v>1836</v>
      </c>
      <c r="J669" s="23" t="s">
        <v>9</v>
      </c>
      <c r="K669" s="47">
        <v>301.98147840000001</v>
      </c>
      <c r="L669" s="24" t="s">
        <v>834</v>
      </c>
      <c r="M669" s="24" t="s">
        <v>615</v>
      </c>
      <c r="U669" s="4">
        <v>679684.12848000007</v>
      </c>
      <c r="V669" s="4">
        <v>23.7838183</v>
      </c>
      <c r="W669" s="4">
        <v>475.67636599999997</v>
      </c>
      <c r="AA669" s="107">
        <v>19444.326047999999</v>
      </c>
      <c r="AD669" s="4">
        <v>41.271048622932177</v>
      </c>
      <c r="BZ669" s="4">
        <v>9253284</v>
      </c>
      <c r="CA669" t="s">
        <v>915</v>
      </c>
      <c r="CC669" s="7" t="s">
        <v>615</v>
      </c>
      <c r="CD669" s="7">
        <v>0.70710323509879158</v>
      </c>
      <c r="CF669" s="7"/>
      <c r="CH669" s="7"/>
      <c r="CJ669" s="7"/>
      <c r="CK669" s="7">
        <f t="shared" si="10"/>
        <v>58</v>
      </c>
    </row>
    <row r="670" spans="1:90" hidden="1" x14ac:dyDescent="0.3">
      <c r="A670" s="43" t="s">
        <v>932</v>
      </c>
      <c r="B670" s="23" t="s">
        <v>1025</v>
      </c>
      <c r="C670" s="54"/>
      <c r="D670" s="54" t="s">
        <v>831</v>
      </c>
      <c r="E670" s="23" t="s">
        <v>605</v>
      </c>
      <c r="F670" s="54"/>
      <c r="G670" s="23" t="s">
        <v>1837</v>
      </c>
      <c r="H670" s="23" t="s">
        <v>930</v>
      </c>
      <c r="J670" s="54" t="s">
        <v>9</v>
      </c>
      <c r="K670" s="55">
        <v>86</v>
      </c>
      <c r="L670" s="24" t="s">
        <v>834</v>
      </c>
      <c r="M670" s="24" t="s">
        <v>615</v>
      </c>
      <c r="N670" s="7"/>
      <c r="U670" s="4">
        <v>312800</v>
      </c>
      <c r="V670" s="4">
        <v>27.69</v>
      </c>
      <c r="AD670" s="7"/>
      <c r="AE670" s="7"/>
      <c r="AF670" s="7"/>
      <c r="AG670" s="7"/>
      <c r="AH670" s="7"/>
      <c r="AI670" s="7"/>
      <c r="AJ670" s="7"/>
      <c r="AK670" s="7"/>
      <c r="BZ670" s="4">
        <v>3000000</v>
      </c>
      <c r="CA670" t="s">
        <v>1032</v>
      </c>
      <c r="CC670" s="7" t="s">
        <v>615</v>
      </c>
      <c r="CD670" s="7">
        <v>0.6461598434767003</v>
      </c>
      <c r="CE670" s="7" t="s">
        <v>618</v>
      </c>
      <c r="CF670" s="7">
        <v>0.35384015652329981</v>
      </c>
      <c r="CH670" s="7"/>
      <c r="CJ670" s="7"/>
      <c r="CK670" s="7">
        <f t="shared" si="10"/>
        <v>61</v>
      </c>
    </row>
    <row r="671" spans="1:90" hidden="1" x14ac:dyDescent="0.3">
      <c r="A671" s="43">
        <v>64</v>
      </c>
      <c r="B671" s="23" t="s">
        <v>913</v>
      </c>
      <c r="C671" s="54"/>
      <c r="D671" s="54" t="s">
        <v>831</v>
      </c>
      <c r="E671" s="23" t="s">
        <v>704</v>
      </c>
      <c r="F671" s="54"/>
      <c r="G671" s="23" t="s">
        <v>1838</v>
      </c>
      <c r="H671" s="23" t="s">
        <v>1232</v>
      </c>
      <c r="J671" s="54" t="s">
        <v>9</v>
      </c>
      <c r="K671" s="55">
        <v>109.76</v>
      </c>
      <c r="L671" s="24" t="s">
        <v>834</v>
      </c>
      <c r="M671" s="24" t="s">
        <v>618</v>
      </c>
      <c r="N671" s="7"/>
      <c r="U671" s="4">
        <v>184472.3</v>
      </c>
      <c r="V671" s="4">
        <v>37.171700000000001</v>
      </c>
      <c r="AD671" s="7"/>
      <c r="AE671" s="7"/>
      <c r="AF671" s="7"/>
      <c r="AG671" s="7"/>
      <c r="AH671" s="7"/>
      <c r="AI671" s="7"/>
      <c r="AJ671" s="7"/>
      <c r="AK671" s="7"/>
      <c r="BZ671" s="4"/>
      <c r="CA671" t="s">
        <v>902</v>
      </c>
      <c r="CC671" s="7" t="s">
        <v>618</v>
      </c>
      <c r="CD671" s="7">
        <v>0.55486307518294453</v>
      </c>
      <c r="CE671" s="7" t="s">
        <v>615</v>
      </c>
      <c r="CF671" s="7">
        <v>0.44513692481705552</v>
      </c>
      <c r="CH671" s="7"/>
      <c r="CJ671" s="7"/>
      <c r="CK671" s="7">
        <f t="shared" si="10"/>
        <v>61</v>
      </c>
    </row>
    <row r="672" spans="1:90" x14ac:dyDescent="0.3">
      <c r="A672" s="43">
        <v>64</v>
      </c>
      <c r="B672" s="23" t="s">
        <v>860</v>
      </c>
      <c r="C672" s="54"/>
      <c r="D672" s="54" t="s">
        <v>831</v>
      </c>
      <c r="E672" s="23" t="s">
        <v>659</v>
      </c>
      <c r="F672" s="54"/>
      <c r="G672" s="23" t="s">
        <v>1839</v>
      </c>
      <c r="J672" s="54" t="s">
        <v>9</v>
      </c>
      <c r="K672" s="55">
        <v>0.22</v>
      </c>
      <c r="L672" s="24" t="s">
        <v>834</v>
      </c>
      <c r="M672" s="24" t="s">
        <v>615</v>
      </c>
      <c r="N672" s="7"/>
      <c r="U672" s="4">
        <v>5786</v>
      </c>
      <c r="AC672" s="4">
        <v>8514</v>
      </c>
      <c r="AD672" s="7"/>
      <c r="AE672" s="7"/>
      <c r="AF672" s="7"/>
      <c r="AG672" s="7"/>
      <c r="AH672" s="7"/>
      <c r="AI672" s="7"/>
      <c r="AJ672" s="7"/>
      <c r="AK672" s="7"/>
      <c r="BZ672" s="4"/>
      <c r="CA672" t="s">
        <v>885</v>
      </c>
      <c r="CC672" s="7" t="s">
        <v>615</v>
      </c>
      <c r="CD672" s="7">
        <v>0.66442284266714091</v>
      </c>
      <c r="CE672" s="7" t="s">
        <v>639</v>
      </c>
      <c r="CF672" s="7">
        <v>0.3355771573328592</v>
      </c>
      <c r="CH672" s="7"/>
      <c r="CJ672" s="7"/>
      <c r="CK672" s="7">
        <f t="shared" si="10"/>
        <v>61</v>
      </c>
    </row>
    <row r="673" spans="1:90" x14ac:dyDescent="0.3">
      <c r="A673" s="43" t="s">
        <v>843</v>
      </c>
      <c r="B673" s="23" t="s">
        <v>860</v>
      </c>
      <c r="C673" s="54"/>
      <c r="D673" s="54" t="s">
        <v>831</v>
      </c>
      <c r="E673" s="23" t="s">
        <v>605</v>
      </c>
      <c r="F673" s="54"/>
      <c r="G673" s="23" t="s">
        <v>1840</v>
      </c>
      <c r="H673" s="54"/>
      <c r="J673" s="54" t="s">
        <v>9</v>
      </c>
      <c r="K673" s="55">
        <v>955</v>
      </c>
      <c r="L673" s="24" t="s">
        <v>834</v>
      </c>
      <c r="M673" s="24" t="s">
        <v>615</v>
      </c>
      <c r="N673" s="7"/>
      <c r="U673" s="4">
        <v>2199000</v>
      </c>
      <c r="V673" s="4">
        <v>85.949999999999989</v>
      </c>
      <c r="W673" s="4">
        <v>770.12000000000012</v>
      </c>
      <c r="AD673" s="4">
        <v>47.75</v>
      </c>
      <c r="AE673" s="7"/>
      <c r="AF673" s="7"/>
      <c r="AG673" s="7"/>
      <c r="AH673" s="7"/>
      <c r="AI673" s="7"/>
      <c r="AJ673" s="7"/>
      <c r="AK673" s="7"/>
      <c r="BZ673" s="4"/>
      <c r="CA673" t="s">
        <v>910</v>
      </c>
      <c r="CC673" s="7" t="s">
        <v>615</v>
      </c>
      <c r="CD673" s="7">
        <v>0.77734576266374056</v>
      </c>
      <c r="CF673" s="7"/>
      <c r="CH673" s="7"/>
      <c r="CJ673" s="7"/>
      <c r="CK673" s="7">
        <f t="shared" si="10"/>
        <v>59</v>
      </c>
      <c r="CL673" t="s">
        <v>1840</v>
      </c>
    </row>
    <row r="674" spans="1:90" x14ac:dyDescent="0.3">
      <c r="A674" s="43">
        <v>64</v>
      </c>
      <c r="B674" s="23" t="s">
        <v>860</v>
      </c>
      <c r="C674" s="54"/>
      <c r="D674" s="54" t="s">
        <v>831</v>
      </c>
      <c r="E674" s="23" t="s">
        <v>704</v>
      </c>
      <c r="F674" s="54"/>
      <c r="G674" s="23" t="s">
        <v>1841</v>
      </c>
      <c r="J674" s="54" t="s">
        <v>9</v>
      </c>
      <c r="K674" s="55">
        <v>0.15133099999999999</v>
      </c>
      <c r="L674" s="24" t="s">
        <v>834</v>
      </c>
      <c r="M674" s="24" t="s">
        <v>615</v>
      </c>
      <c r="N674" s="7"/>
      <c r="U674" s="4">
        <v>5073.8785999999991</v>
      </c>
      <c r="W674" s="4">
        <v>2.0732347</v>
      </c>
      <c r="AD674" s="7"/>
      <c r="AE674" s="7"/>
      <c r="AF674" s="7"/>
      <c r="AG674" s="7"/>
      <c r="AH674" s="7"/>
      <c r="AI674" s="7"/>
      <c r="AJ674" s="7"/>
      <c r="AK674" s="7"/>
      <c r="BZ674" s="4"/>
      <c r="CA674" t="s">
        <v>899</v>
      </c>
      <c r="CC674" s="7" t="s">
        <v>615</v>
      </c>
      <c r="CD674" s="7">
        <v>0.9606655659613782</v>
      </c>
      <c r="CF674" s="7"/>
      <c r="CH674" s="7"/>
      <c r="CJ674" s="7"/>
      <c r="CK674" s="7">
        <f t="shared" si="10"/>
        <v>61</v>
      </c>
    </row>
    <row r="675" spans="1:90" hidden="1" x14ac:dyDescent="0.3">
      <c r="A675" s="43" t="s">
        <v>932</v>
      </c>
      <c r="B675" s="23" t="s">
        <v>913</v>
      </c>
      <c r="C675" s="54"/>
      <c r="D675" s="54" t="s">
        <v>831</v>
      </c>
      <c r="E675" s="23" t="s">
        <v>650</v>
      </c>
      <c r="F675" s="54"/>
      <c r="G675" s="23" t="s">
        <v>1842</v>
      </c>
      <c r="H675" s="23" t="s">
        <v>1038</v>
      </c>
      <c r="J675" s="54" t="s">
        <v>9</v>
      </c>
      <c r="K675" s="55">
        <v>134.6</v>
      </c>
      <c r="L675" s="24" t="s">
        <v>834</v>
      </c>
      <c r="M675" s="24" t="s">
        <v>615</v>
      </c>
      <c r="N675" s="7"/>
      <c r="U675" s="4">
        <v>1494830</v>
      </c>
      <c r="W675" s="4">
        <v>401.75400000000002</v>
      </c>
      <c r="AD675" s="7"/>
      <c r="AE675" s="7"/>
      <c r="AF675" s="7"/>
      <c r="AG675" s="7"/>
      <c r="AH675" s="7"/>
      <c r="AI675" s="7"/>
      <c r="AJ675" s="7"/>
      <c r="AK675" s="7"/>
      <c r="BZ675" s="4">
        <v>2200000</v>
      </c>
      <c r="CA675" t="s">
        <v>1319</v>
      </c>
      <c r="CC675" s="7" t="s">
        <v>615</v>
      </c>
      <c r="CD675" s="7">
        <v>0.97377477582674499</v>
      </c>
      <c r="CF675" s="7"/>
      <c r="CH675" s="7"/>
      <c r="CJ675" s="7"/>
      <c r="CK675" s="7">
        <f t="shared" si="10"/>
        <v>61</v>
      </c>
    </row>
    <row r="676" spans="1:90" hidden="1" x14ac:dyDescent="0.3">
      <c r="A676" s="43" t="s">
        <v>932</v>
      </c>
      <c r="B676" s="23" t="s">
        <v>895</v>
      </c>
      <c r="C676" s="54"/>
      <c r="D676" s="54" t="s">
        <v>831</v>
      </c>
      <c r="E676" s="23" t="s">
        <v>614</v>
      </c>
      <c r="F676" s="54"/>
      <c r="G676" s="23" t="s">
        <v>1843</v>
      </c>
      <c r="H676" s="23" t="s">
        <v>930</v>
      </c>
      <c r="J676" s="54" t="s">
        <v>9</v>
      </c>
      <c r="K676" s="55">
        <v>5.77</v>
      </c>
      <c r="L676" s="24" t="s">
        <v>834</v>
      </c>
      <c r="M676" s="24" t="s">
        <v>618</v>
      </c>
      <c r="N676" s="7"/>
      <c r="U676" s="4">
        <v>27162</v>
      </c>
      <c r="V676" s="4">
        <v>28.446400000000001</v>
      </c>
      <c r="W676" s="4">
        <v>1251.1669999999999</v>
      </c>
      <c r="AB676" s="4">
        <v>94149</v>
      </c>
      <c r="AC676" s="4">
        <v>173103</v>
      </c>
      <c r="AD676" s="7"/>
      <c r="AE676" s="7"/>
      <c r="AF676" s="7"/>
      <c r="AG676" s="7"/>
      <c r="AH676" s="7"/>
      <c r="AI676" s="7"/>
      <c r="AJ676" s="7"/>
      <c r="AK676" s="7"/>
      <c r="BZ676" s="4">
        <v>200000</v>
      </c>
      <c r="CA676" t="s">
        <v>1040</v>
      </c>
      <c r="CC676" s="7" t="s">
        <v>618</v>
      </c>
      <c r="CD676" s="7">
        <v>0.41884741939247327</v>
      </c>
      <c r="CE676" s="7" t="s">
        <v>621</v>
      </c>
      <c r="CF676" s="7">
        <v>0.2984180956035406</v>
      </c>
      <c r="CH676" s="7"/>
      <c r="CJ676" s="7"/>
      <c r="CK676" s="7">
        <f t="shared" si="10"/>
        <v>58</v>
      </c>
      <c r="CL676" t="s">
        <v>1843</v>
      </c>
    </row>
    <row r="677" spans="1:90" hidden="1" x14ac:dyDescent="0.3">
      <c r="A677" s="43" t="s">
        <v>890</v>
      </c>
      <c r="B677" s="23" t="s">
        <v>1025</v>
      </c>
      <c r="D677" s="23" t="s">
        <v>831</v>
      </c>
      <c r="E677" s="23" t="s">
        <v>671</v>
      </c>
      <c r="G677" s="53" t="s">
        <v>1844</v>
      </c>
      <c r="J677" s="23" t="s">
        <v>9</v>
      </c>
      <c r="K677" s="47">
        <v>0.22500000000000001</v>
      </c>
      <c r="L677" s="24" t="s">
        <v>834</v>
      </c>
      <c r="M677" s="24" t="s">
        <v>624</v>
      </c>
      <c r="U677" s="4">
        <v>540</v>
      </c>
      <c r="X677" s="4">
        <v>1462.5</v>
      </c>
      <c r="Y677" s="4">
        <v>67.5</v>
      </c>
      <c r="BX677" s="4"/>
      <c r="BZ677" s="4"/>
      <c r="CA677" t="s">
        <v>1021</v>
      </c>
      <c r="CC677" s="7" t="s">
        <v>624</v>
      </c>
      <c r="CD677" s="7">
        <v>0.78480851185043077</v>
      </c>
      <c r="CF677" s="7"/>
      <c r="CH677" s="7"/>
      <c r="CJ677" s="7"/>
      <c r="CK677" s="7">
        <f t="shared" si="10"/>
        <v>60</v>
      </c>
    </row>
    <row r="678" spans="1:90" x14ac:dyDescent="0.3">
      <c r="A678" s="43" t="s">
        <v>932</v>
      </c>
      <c r="B678" s="23" t="s">
        <v>860</v>
      </c>
      <c r="C678" s="54"/>
      <c r="D678" s="54" t="s">
        <v>831</v>
      </c>
      <c r="E678" s="23" t="s">
        <v>659</v>
      </c>
      <c r="F678" s="54"/>
      <c r="G678" s="23" t="s">
        <v>1845</v>
      </c>
      <c r="H678" s="23" t="s">
        <v>930</v>
      </c>
      <c r="J678" s="54" t="s">
        <v>9</v>
      </c>
      <c r="K678" s="55">
        <v>2.0110000000000001</v>
      </c>
      <c r="L678" s="24" t="s">
        <v>834</v>
      </c>
      <c r="M678" s="24" t="s">
        <v>615</v>
      </c>
      <c r="N678" s="7"/>
      <c r="U678" s="4">
        <v>60491.199999999997</v>
      </c>
      <c r="AD678" s="7"/>
      <c r="AE678" s="7"/>
      <c r="AF678" s="7"/>
      <c r="AG678" s="7"/>
      <c r="AH678" s="7"/>
      <c r="AI678" s="7"/>
      <c r="AJ678" s="7"/>
      <c r="AK678" s="7"/>
      <c r="BZ678" s="4">
        <v>492750</v>
      </c>
      <c r="CA678" t="s">
        <v>934</v>
      </c>
      <c r="CC678" s="7" t="s">
        <v>615</v>
      </c>
      <c r="CD678" s="7">
        <v>1</v>
      </c>
      <c r="CF678" s="7"/>
      <c r="CH678" s="7"/>
      <c r="CJ678" s="7"/>
      <c r="CK678" s="7">
        <f t="shared" si="10"/>
        <v>62</v>
      </c>
    </row>
    <row r="679" spans="1:90" hidden="1" x14ac:dyDescent="0.3">
      <c r="A679" s="43">
        <v>64</v>
      </c>
      <c r="B679" s="23" t="s">
        <v>1541</v>
      </c>
      <c r="C679" s="54"/>
      <c r="D679" s="54" t="s">
        <v>831</v>
      </c>
      <c r="E679" s="23" t="s">
        <v>650</v>
      </c>
      <c r="F679" s="54"/>
      <c r="G679" s="23" t="s">
        <v>1846</v>
      </c>
      <c r="J679" s="54" t="s">
        <v>9</v>
      </c>
      <c r="K679" s="55">
        <v>9.8000000000000007</v>
      </c>
      <c r="L679" s="24" t="s">
        <v>834</v>
      </c>
      <c r="M679" s="24" t="s">
        <v>615</v>
      </c>
      <c r="N679" s="7"/>
      <c r="U679" s="4">
        <v>88200</v>
      </c>
      <c r="W679" s="4">
        <v>176.4</v>
      </c>
      <c r="AD679" s="7"/>
      <c r="AE679" s="7"/>
      <c r="AF679" s="7"/>
      <c r="AG679" s="7"/>
      <c r="AH679" s="7"/>
      <c r="AI679" s="7"/>
      <c r="AJ679" s="7"/>
      <c r="AK679" s="7"/>
      <c r="BZ679" s="4"/>
      <c r="CA679" t="s">
        <v>899</v>
      </c>
      <c r="CC679" s="7" t="s">
        <v>615</v>
      </c>
      <c r="CD679" s="7">
        <v>0.83304778221968401</v>
      </c>
      <c r="CF679" s="7"/>
      <c r="CH679" s="7"/>
      <c r="CJ679" s="7"/>
      <c r="CK679" s="7">
        <f t="shared" si="10"/>
        <v>61</v>
      </c>
    </row>
    <row r="680" spans="1:90" hidden="1" x14ac:dyDescent="0.3">
      <c r="A680" s="43">
        <v>64</v>
      </c>
      <c r="B680" s="23" t="s">
        <v>895</v>
      </c>
      <c r="C680" s="54"/>
      <c r="D680" s="54" t="s">
        <v>831</v>
      </c>
      <c r="E680" s="23" t="s">
        <v>605</v>
      </c>
      <c r="F680" s="54"/>
      <c r="G680" s="23" t="s">
        <v>1847</v>
      </c>
      <c r="J680" s="54" t="s">
        <v>9</v>
      </c>
      <c r="K680" s="55">
        <v>336</v>
      </c>
      <c r="L680" s="24" t="s">
        <v>834</v>
      </c>
      <c r="M680" s="24" t="s">
        <v>615</v>
      </c>
      <c r="N680" s="7"/>
      <c r="U680" s="4">
        <v>3543300</v>
      </c>
      <c r="V680" s="4">
        <v>33.42</v>
      </c>
      <c r="W680" s="4">
        <v>1185.3</v>
      </c>
      <c r="AD680" s="7"/>
      <c r="AE680" s="7"/>
      <c r="AF680" s="7"/>
      <c r="AG680" s="7"/>
      <c r="AH680" s="7"/>
      <c r="AI680" s="7"/>
      <c r="AJ680" s="7"/>
      <c r="AK680" s="7"/>
      <c r="BZ680" s="4"/>
      <c r="CA680" t="s">
        <v>859</v>
      </c>
      <c r="CC680" s="7" t="s">
        <v>615</v>
      </c>
      <c r="CD680" s="7">
        <v>0.91586292588575879</v>
      </c>
      <c r="CF680" s="7"/>
      <c r="CH680" s="7"/>
      <c r="CJ680" s="7"/>
      <c r="CK680" s="7">
        <f t="shared" si="10"/>
        <v>60</v>
      </c>
    </row>
    <row r="681" spans="1:90" hidden="1" x14ac:dyDescent="0.3">
      <c r="A681" s="43" t="s">
        <v>1848</v>
      </c>
      <c r="B681" s="56" t="s">
        <v>1025</v>
      </c>
      <c r="D681" s="23" t="s">
        <v>831</v>
      </c>
      <c r="E681" s="23" t="s">
        <v>796</v>
      </c>
      <c r="G681" s="42" t="s">
        <v>1849</v>
      </c>
      <c r="H681" s="57" t="s">
        <v>831</v>
      </c>
      <c r="I681" s="57"/>
      <c r="J681" s="23" t="s">
        <v>9</v>
      </c>
      <c r="K681" s="47">
        <v>5.7</v>
      </c>
      <c r="L681" s="24" t="s">
        <v>834</v>
      </c>
      <c r="M681" s="24" t="s">
        <v>624</v>
      </c>
      <c r="X681" s="4">
        <v>57000</v>
      </c>
      <c r="Y681" s="4">
        <v>4560</v>
      </c>
      <c r="BZ681" s="4"/>
      <c r="CA681" t="s">
        <v>1850</v>
      </c>
      <c r="CC681" s="7" t="s">
        <v>624</v>
      </c>
      <c r="CD681" s="7">
        <v>0.84175171389594017</v>
      </c>
      <c r="CF681" s="7"/>
      <c r="CH681" s="7"/>
      <c r="CJ681" s="7"/>
      <c r="CK681" s="7">
        <f t="shared" si="10"/>
        <v>61</v>
      </c>
    </row>
    <row r="682" spans="1:90" hidden="1" x14ac:dyDescent="0.3">
      <c r="A682" s="43">
        <v>64</v>
      </c>
      <c r="B682" s="23" t="s">
        <v>1036</v>
      </c>
      <c r="C682" s="54"/>
      <c r="D682" s="54" t="s">
        <v>831</v>
      </c>
      <c r="E682" s="23" t="s">
        <v>614</v>
      </c>
      <c r="F682" s="54"/>
      <c r="G682" s="23" t="s">
        <v>1851</v>
      </c>
      <c r="J682" s="54" t="s">
        <v>9</v>
      </c>
      <c r="K682" s="55">
        <v>4.4950000000000001</v>
      </c>
      <c r="L682" s="24" t="s">
        <v>834</v>
      </c>
      <c r="M682" s="24" t="s">
        <v>621</v>
      </c>
      <c r="N682" s="7"/>
      <c r="U682" s="4">
        <v>11606.7</v>
      </c>
      <c r="W682" s="4">
        <v>479.20400000000001</v>
      </c>
      <c r="AB682" s="4">
        <v>25058.7</v>
      </c>
      <c r="AC682" s="4">
        <v>55114.7</v>
      </c>
      <c r="AD682" s="7"/>
      <c r="AE682" s="7"/>
      <c r="AF682" s="7"/>
      <c r="AG682" s="7"/>
      <c r="AH682" s="7"/>
      <c r="AI682" s="7"/>
      <c r="AJ682" s="7"/>
      <c r="AK682" s="7"/>
      <c r="BZ682" s="4"/>
      <c r="CA682" t="s">
        <v>966</v>
      </c>
      <c r="CC682" s="7" t="s">
        <v>621</v>
      </c>
      <c r="CD682" s="7">
        <v>0.55121083108285562</v>
      </c>
      <c r="CE682" s="7" t="s">
        <v>639</v>
      </c>
      <c r="CF682" s="7">
        <v>0.21715262867462709</v>
      </c>
      <c r="CH682" s="7"/>
      <c r="CJ682" s="7"/>
      <c r="CK682" s="7">
        <f t="shared" si="10"/>
        <v>59</v>
      </c>
      <c r="CL682" t="s">
        <v>1851</v>
      </c>
    </row>
    <row r="683" spans="1:90" hidden="1" x14ac:dyDescent="0.3">
      <c r="A683" s="43">
        <v>65</v>
      </c>
      <c r="B683" s="56" t="s">
        <v>1025</v>
      </c>
      <c r="D683" s="23" t="s">
        <v>831</v>
      </c>
      <c r="E683" s="23" t="s">
        <v>798</v>
      </c>
      <c r="G683" s="23" t="s">
        <v>1852</v>
      </c>
      <c r="H683" s="57"/>
      <c r="J683" s="23" t="s">
        <v>9</v>
      </c>
      <c r="K683" s="47">
        <v>0.37590000000000001</v>
      </c>
      <c r="L683" s="24" t="s">
        <v>834</v>
      </c>
      <c r="M683" s="24" t="s">
        <v>624</v>
      </c>
      <c r="X683" s="4">
        <v>8965.1999999999989</v>
      </c>
      <c r="BZ683" s="4"/>
      <c r="CA683" t="s">
        <v>871</v>
      </c>
      <c r="CC683" s="7" t="s">
        <v>624</v>
      </c>
      <c r="CD683" s="7">
        <v>1</v>
      </c>
      <c r="CF683" s="7"/>
      <c r="CH683" s="7"/>
      <c r="CJ683" s="7"/>
      <c r="CK683" s="7">
        <f t="shared" si="10"/>
        <v>62</v>
      </c>
    </row>
    <row r="684" spans="1:90" hidden="1" x14ac:dyDescent="0.3">
      <c r="A684" s="43">
        <v>65</v>
      </c>
      <c r="B684" s="56" t="s">
        <v>1025</v>
      </c>
      <c r="D684" s="23" t="s">
        <v>831</v>
      </c>
      <c r="E684" s="23" t="s">
        <v>798</v>
      </c>
      <c r="G684" s="23" t="s">
        <v>1853</v>
      </c>
      <c r="H684" s="57" t="s">
        <v>1137</v>
      </c>
      <c r="I684" s="57"/>
      <c r="J684" s="23" t="s">
        <v>9</v>
      </c>
      <c r="K684" s="47">
        <v>10.402338</v>
      </c>
      <c r="L684" s="24" t="s">
        <v>834</v>
      </c>
      <c r="M684" s="24" t="s">
        <v>624</v>
      </c>
      <c r="X684" s="4">
        <v>266315.54599999997</v>
      </c>
      <c r="BZ684" s="4"/>
      <c r="CA684" t="s">
        <v>871</v>
      </c>
      <c r="CC684" s="7" t="s">
        <v>624</v>
      </c>
      <c r="CD684" s="7">
        <v>1</v>
      </c>
      <c r="CF684" s="7"/>
      <c r="CH684" s="7"/>
      <c r="CJ684" s="7"/>
      <c r="CK684" s="7">
        <f t="shared" si="10"/>
        <v>62</v>
      </c>
    </row>
    <row r="685" spans="1:90" hidden="1" x14ac:dyDescent="0.3">
      <c r="A685" s="43" t="s">
        <v>872</v>
      </c>
      <c r="B685" s="23" t="s">
        <v>895</v>
      </c>
      <c r="D685" s="23" t="s">
        <v>831</v>
      </c>
      <c r="E685" s="23" t="s">
        <v>605</v>
      </c>
      <c r="G685" s="53" t="s">
        <v>1854</v>
      </c>
      <c r="J685" s="23" t="s">
        <v>9</v>
      </c>
      <c r="K685" s="47">
        <v>1224.503684</v>
      </c>
      <c r="L685" s="24" t="s">
        <v>834</v>
      </c>
      <c r="M685" s="24" t="s">
        <v>615</v>
      </c>
      <c r="U685" s="4">
        <v>2928061.0419999999</v>
      </c>
      <c r="V685" s="4">
        <v>162.069213069</v>
      </c>
      <c r="W685" s="4">
        <v>2528.1426116279999</v>
      </c>
      <c r="AA685" s="107">
        <v>24490.073680000001</v>
      </c>
      <c r="AD685" s="4">
        <v>110.5460866555923</v>
      </c>
      <c r="BZ685" s="4">
        <v>26280000</v>
      </c>
      <c r="CA685" t="s">
        <v>915</v>
      </c>
      <c r="CC685" s="7" t="s">
        <v>615</v>
      </c>
      <c r="CD685" s="7">
        <v>0.67795357900881459</v>
      </c>
      <c r="CE685" s="7" t="s">
        <v>618</v>
      </c>
      <c r="CF685" s="7">
        <v>0.23213001383981899</v>
      </c>
      <c r="CH685" s="7"/>
      <c r="CJ685" s="7"/>
      <c r="CK685" s="7">
        <f t="shared" si="10"/>
        <v>58</v>
      </c>
    </row>
    <row r="686" spans="1:90" x14ac:dyDescent="0.3">
      <c r="A686" s="43">
        <v>64</v>
      </c>
      <c r="B686" s="23" t="s">
        <v>860</v>
      </c>
      <c r="C686" s="54"/>
      <c r="D686" s="54" t="s">
        <v>831</v>
      </c>
      <c r="E686" s="23" t="s">
        <v>659</v>
      </c>
      <c r="F686" s="54"/>
      <c r="G686" s="23" t="s">
        <v>1855</v>
      </c>
      <c r="H686" s="23" t="s">
        <v>930</v>
      </c>
      <c r="J686" s="54" t="s">
        <v>9</v>
      </c>
      <c r="K686" s="55">
        <v>14.293716</v>
      </c>
      <c r="L686" s="24" t="s">
        <v>834</v>
      </c>
      <c r="M686" s="24" t="s">
        <v>615</v>
      </c>
      <c r="N686" s="7"/>
      <c r="U686" s="4">
        <v>185818.30799999999</v>
      </c>
      <c r="V686" s="4">
        <v>2.8587432000000002</v>
      </c>
      <c r="AB686" s="4">
        <v>34304.918400000002</v>
      </c>
      <c r="AC686" s="4">
        <v>534584.97840000002</v>
      </c>
      <c r="AD686" s="7"/>
      <c r="AE686" s="7"/>
      <c r="AF686" s="7"/>
      <c r="AG686" s="7"/>
      <c r="AH686" s="7"/>
      <c r="AI686" s="7"/>
      <c r="AJ686" s="7"/>
      <c r="AK686" s="7"/>
      <c r="BZ686" s="4"/>
      <c r="CA686" t="s">
        <v>1197</v>
      </c>
      <c r="CC686" s="7" t="s">
        <v>615</v>
      </c>
      <c r="CD686" s="7">
        <v>0.46602921611932863</v>
      </c>
      <c r="CE686" s="7" t="s">
        <v>639</v>
      </c>
      <c r="CF686" s="7">
        <v>0.46018664761742478</v>
      </c>
      <c r="CH686" s="7"/>
      <c r="CJ686" s="7"/>
      <c r="CK686" s="7">
        <f t="shared" si="10"/>
        <v>59</v>
      </c>
    </row>
    <row r="687" spans="1:90" hidden="1" x14ac:dyDescent="0.3">
      <c r="A687" s="43">
        <v>64</v>
      </c>
      <c r="B687" s="23" t="s">
        <v>1025</v>
      </c>
      <c r="C687" s="54"/>
      <c r="D687" s="54" t="s">
        <v>831</v>
      </c>
      <c r="E687" s="23" t="s">
        <v>659</v>
      </c>
      <c r="F687" s="54"/>
      <c r="G687" s="23" t="s">
        <v>1856</v>
      </c>
      <c r="J687" s="54" t="s">
        <v>9</v>
      </c>
      <c r="K687" s="55">
        <v>0.3</v>
      </c>
      <c r="L687" s="24" t="s">
        <v>834</v>
      </c>
      <c r="M687" s="24" t="s">
        <v>615</v>
      </c>
      <c r="N687" s="7"/>
      <c r="U687" s="4">
        <v>6600</v>
      </c>
      <c r="V687" s="4">
        <v>0.56999999999999995</v>
      </c>
      <c r="W687" s="4">
        <v>34.5</v>
      </c>
      <c r="AB687" s="4">
        <v>7800</v>
      </c>
      <c r="AC687" s="4">
        <v>11700</v>
      </c>
      <c r="AD687" s="7"/>
      <c r="AE687" s="7"/>
      <c r="AF687" s="7"/>
      <c r="AG687" s="7"/>
      <c r="AH687" s="7"/>
      <c r="AI687" s="7"/>
      <c r="AJ687" s="7"/>
      <c r="AK687" s="7"/>
      <c r="BZ687" s="4"/>
      <c r="CA687" t="s">
        <v>842</v>
      </c>
      <c r="CC687" s="7" t="s">
        <v>615</v>
      </c>
      <c r="CD687" s="7">
        <v>0.32564755228197168</v>
      </c>
      <c r="CF687" s="7"/>
      <c r="CH687" s="7"/>
      <c r="CJ687" s="7"/>
      <c r="CK687" s="7">
        <f t="shared" si="10"/>
        <v>58</v>
      </c>
    </row>
    <row r="688" spans="1:90" hidden="1" x14ac:dyDescent="0.3">
      <c r="A688" s="43" t="s">
        <v>932</v>
      </c>
      <c r="B688" s="23" t="s">
        <v>1036</v>
      </c>
      <c r="C688" s="54"/>
      <c r="D688" s="54" t="s">
        <v>831</v>
      </c>
      <c r="E688" s="23" t="s">
        <v>731</v>
      </c>
      <c r="F688" s="54"/>
      <c r="G688" s="23" t="s">
        <v>1857</v>
      </c>
      <c r="H688" s="23" t="s">
        <v>1360</v>
      </c>
      <c r="J688" s="54" t="s">
        <v>9</v>
      </c>
      <c r="K688" s="55">
        <v>28.605</v>
      </c>
      <c r="L688" s="24" t="s">
        <v>834</v>
      </c>
      <c r="M688" s="24" t="s">
        <v>615</v>
      </c>
      <c r="N688" s="7"/>
      <c r="U688" s="4">
        <v>415404.5</v>
      </c>
      <c r="W688" s="4">
        <v>1232.239</v>
      </c>
      <c r="AB688" s="4">
        <v>56578.399999999987</v>
      </c>
      <c r="AC688" s="4">
        <v>334989.20000000013</v>
      </c>
      <c r="AD688" s="7"/>
      <c r="AE688" s="7"/>
      <c r="AF688" s="7"/>
      <c r="AG688" s="7"/>
      <c r="AH688" s="7"/>
      <c r="AI688" s="7"/>
      <c r="AJ688" s="7"/>
      <c r="AK688" s="7"/>
      <c r="BZ688" s="4">
        <v>1248000</v>
      </c>
      <c r="CA688" t="s">
        <v>977</v>
      </c>
      <c r="CC688" s="7" t="s">
        <v>615</v>
      </c>
      <c r="CD688" s="7">
        <v>0.61704378646305924</v>
      </c>
      <c r="CF688" s="7"/>
      <c r="CH688" s="7"/>
      <c r="CJ688" s="7"/>
      <c r="CK688" s="7">
        <f t="shared" si="10"/>
        <v>59</v>
      </c>
      <c r="CL688" t="s">
        <v>1857</v>
      </c>
    </row>
    <row r="689" spans="1:90" x14ac:dyDescent="0.3">
      <c r="A689" s="43">
        <v>76</v>
      </c>
      <c r="B689" s="23" t="s">
        <v>860</v>
      </c>
      <c r="D689" s="23" t="s">
        <v>831</v>
      </c>
      <c r="E689" s="23" t="s">
        <v>1044</v>
      </c>
      <c r="G689" s="23" t="s">
        <v>1858</v>
      </c>
      <c r="J689" s="23" t="s">
        <v>9</v>
      </c>
      <c r="K689" s="47">
        <v>0.875</v>
      </c>
      <c r="L689" s="24" t="s">
        <v>834</v>
      </c>
      <c r="M689" s="24" t="s">
        <v>636</v>
      </c>
      <c r="W689" s="4">
        <v>107.625</v>
      </c>
      <c r="AB689" s="4">
        <v>118125</v>
      </c>
      <c r="AC689" s="4">
        <v>74375.000000000015</v>
      </c>
      <c r="BZ689" s="4"/>
      <c r="CA689" t="s">
        <v>1046</v>
      </c>
      <c r="CC689" s="7" t="s">
        <v>636</v>
      </c>
      <c r="CD689" s="7">
        <v>0.5266998609592638</v>
      </c>
      <c r="CE689" s="7" t="s">
        <v>639</v>
      </c>
      <c r="CF689" s="7">
        <v>0.33273347311249268</v>
      </c>
      <c r="CH689" s="7"/>
      <c r="CJ689" s="7"/>
      <c r="CK689" s="7">
        <f t="shared" si="10"/>
        <v>60</v>
      </c>
    </row>
    <row r="690" spans="1:90" x14ac:dyDescent="0.3">
      <c r="A690" s="43" t="s">
        <v>847</v>
      </c>
      <c r="B690" s="56" t="s">
        <v>860</v>
      </c>
      <c r="D690" s="23" t="s">
        <v>831</v>
      </c>
      <c r="E690" s="23" t="s">
        <v>798</v>
      </c>
      <c r="G690" s="23" t="s">
        <v>1859</v>
      </c>
      <c r="H690" s="57" t="s">
        <v>831</v>
      </c>
      <c r="I690" s="57"/>
      <c r="J690" s="23" t="s">
        <v>9</v>
      </c>
      <c r="K690" s="47">
        <v>910.88631599999997</v>
      </c>
      <c r="L690" s="24" t="s">
        <v>834</v>
      </c>
      <c r="M690" s="24" t="s">
        <v>624</v>
      </c>
      <c r="X690" s="4">
        <v>2228810.5417999998</v>
      </c>
      <c r="Y690" s="4">
        <v>118415.22108</v>
      </c>
      <c r="AG690" s="4">
        <v>3.761156122</v>
      </c>
      <c r="AH690" s="4">
        <v>9.1657429979999989</v>
      </c>
      <c r="AM690" s="4">
        <v>60635831.798300013</v>
      </c>
      <c r="BZ690" s="4">
        <v>14000000</v>
      </c>
      <c r="CA690" t="s">
        <v>1860</v>
      </c>
      <c r="CC690" s="7" t="s">
        <v>624</v>
      </c>
      <c r="CD690" s="7">
        <v>0.77051463776593099</v>
      </c>
      <c r="CF690" s="7"/>
      <c r="CH690" s="7"/>
      <c r="CJ690" s="7"/>
      <c r="CK690" s="7">
        <f t="shared" si="10"/>
        <v>58</v>
      </c>
    </row>
    <row r="691" spans="1:90" x14ac:dyDescent="0.3">
      <c r="A691" s="43">
        <v>64</v>
      </c>
      <c r="B691" s="23" t="s">
        <v>860</v>
      </c>
      <c r="C691" s="54"/>
      <c r="D691" s="54" t="s">
        <v>831</v>
      </c>
      <c r="E691" s="23" t="s">
        <v>659</v>
      </c>
      <c r="F691" s="54"/>
      <c r="G691" s="23" t="s">
        <v>1861</v>
      </c>
      <c r="J691" s="54" t="s">
        <v>9</v>
      </c>
      <c r="K691" s="55">
        <v>0.91</v>
      </c>
      <c r="L691" s="24" t="s">
        <v>834</v>
      </c>
      <c r="M691" s="24" t="s">
        <v>639</v>
      </c>
      <c r="N691" s="7"/>
      <c r="U691" s="4">
        <v>15106</v>
      </c>
      <c r="W691" s="4">
        <v>129.22</v>
      </c>
      <c r="AB691" s="4">
        <v>6916</v>
      </c>
      <c r="AC691" s="4">
        <v>80080.000000000015</v>
      </c>
      <c r="AD691" s="7"/>
      <c r="AE691" s="7"/>
      <c r="AF691" s="7"/>
      <c r="AG691" s="7"/>
      <c r="AH691" s="7"/>
      <c r="AI691" s="7"/>
      <c r="AJ691" s="7"/>
      <c r="AK691" s="7"/>
      <c r="BZ691" s="4"/>
      <c r="CA691" t="s">
        <v>966</v>
      </c>
      <c r="CC691" s="7" t="s">
        <v>639</v>
      </c>
      <c r="CD691" s="7">
        <v>0.47466474755244709</v>
      </c>
      <c r="CE691" s="7" t="s">
        <v>615</v>
      </c>
      <c r="CF691" s="7">
        <v>0.26086737929583159</v>
      </c>
      <c r="CG691" s="7" t="s">
        <v>621</v>
      </c>
      <c r="CH691" s="7">
        <v>0.22361056345969171</v>
      </c>
      <c r="CJ691" s="7"/>
      <c r="CK691" s="7">
        <f t="shared" ref="CK691:CK754" si="11">COUNTBLANK(N691:BX691)</f>
        <v>59</v>
      </c>
    </row>
    <row r="692" spans="1:90" hidden="1" x14ac:dyDescent="0.3">
      <c r="A692" s="43" t="s">
        <v>890</v>
      </c>
      <c r="B692" s="23" t="s">
        <v>913</v>
      </c>
      <c r="D692" s="23" t="s">
        <v>831</v>
      </c>
      <c r="E692" s="23" t="s">
        <v>671</v>
      </c>
      <c r="G692" s="53" t="s">
        <v>1862</v>
      </c>
      <c r="J692" s="23" t="s">
        <v>9</v>
      </c>
      <c r="K692" s="47">
        <v>0.36287999999999998</v>
      </c>
      <c r="L692" s="24" t="s">
        <v>834</v>
      </c>
      <c r="M692" s="24" t="s">
        <v>624</v>
      </c>
      <c r="U692" s="4">
        <v>580.60800000000006</v>
      </c>
      <c r="X692" s="4">
        <v>834.62400000000002</v>
      </c>
      <c r="BX692" s="4"/>
      <c r="BZ692" s="4"/>
      <c r="CA692" t="s">
        <v>1168</v>
      </c>
      <c r="CC692" s="7" t="s">
        <v>624</v>
      </c>
      <c r="CD692" s="7">
        <v>0.76204701556196741</v>
      </c>
      <c r="CE692" s="7" t="s">
        <v>615</v>
      </c>
      <c r="CF692" s="7">
        <v>0.23795298443803251</v>
      </c>
      <c r="CH692" s="7"/>
      <c r="CJ692" s="7"/>
      <c r="CK692" s="7">
        <f t="shared" si="11"/>
        <v>61</v>
      </c>
    </row>
    <row r="693" spans="1:90" hidden="1" x14ac:dyDescent="0.3">
      <c r="A693" s="43">
        <v>64</v>
      </c>
      <c r="B693" s="23" t="s">
        <v>913</v>
      </c>
      <c r="C693" s="54"/>
      <c r="D693" s="54" t="s">
        <v>831</v>
      </c>
      <c r="E693" s="23" t="s">
        <v>650</v>
      </c>
      <c r="F693" s="54"/>
      <c r="G693" s="23" t="s">
        <v>1863</v>
      </c>
      <c r="J693" s="54" t="s">
        <v>9</v>
      </c>
      <c r="K693" s="55">
        <v>5.4</v>
      </c>
      <c r="L693" s="24" t="s">
        <v>834</v>
      </c>
      <c r="M693" s="24" t="s">
        <v>615</v>
      </c>
      <c r="N693" s="7"/>
      <c r="U693" s="4">
        <v>102600</v>
      </c>
      <c r="W693" s="4">
        <v>29.7</v>
      </c>
      <c r="AD693" s="7"/>
      <c r="AE693" s="7"/>
      <c r="AF693" s="7"/>
      <c r="AG693" s="7"/>
      <c r="AH693" s="7"/>
      <c r="AI693" s="7"/>
      <c r="AJ693" s="7"/>
      <c r="AK693" s="7"/>
      <c r="BZ693" s="4"/>
      <c r="CA693" t="s">
        <v>899</v>
      </c>
      <c r="CC693" s="7" t="s">
        <v>615</v>
      </c>
      <c r="CD693" s="7">
        <v>0.97181077835212715</v>
      </c>
      <c r="CF693" s="7"/>
      <c r="CH693" s="7"/>
      <c r="CJ693" s="7"/>
      <c r="CK693" s="7">
        <f t="shared" si="11"/>
        <v>61</v>
      </c>
    </row>
    <row r="694" spans="1:90" hidden="1" x14ac:dyDescent="0.3">
      <c r="A694" s="43">
        <v>64</v>
      </c>
      <c r="B694" s="23" t="s">
        <v>886</v>
      </c>
      <c r="C694" s="54"/>
      <c r="D694" s="54" t="s">
        <v>831</v>
      </c>
      <c r="E694" s="23" t="s">
        <v>620</v>
      </c>
      <c r="F694" s="54"/>
      <c r="G694" s="23" t="s">
        <v>1864</v>
      </c>
      <c r="H694" s="23" t="s">
        <v>1003</v>
      </c>
      <c r="J694" s="54" t="s">
        <v>9</v>
      </c>
      <c r="K694" s="55">
        <v>375</v>
      </c>
      <c r="L694" s="24" t="s">
        <v>834</v>
      </c>
      <c r="M694" s="24" t="s">
        <v>615</v>
      </c>
      <c r="N694" s="7"/>
      <c r="U694" s="4">
        <v>2400000</v>
      </c>
      <c r="V694" s="4">
        <v>45</v>
      </c>
      <c r="AD694" s="7"/>
      <c r="AE694" s="7"/>
      <c r="AF694" s="7"/>
      <c r="AG694" s="7"/>
      <c r="AH694" s="7"/>
      <c r="AI694" s="7"/>
      <c r="AJ694" s="7"/>
      <c r="AK694" s="7"/>
      <c r="BZ694" s="4"/>
      <c r="CA694" t="s">
        <v>902</v>
      </c>
      <c r="CC694" s="7" t="s">
        <v>615</v>
      </c>
      <c r="CD694" s="7">
        <v>0.89606716408359677</v>
      </c>
      <c r="CF694" s="7"/>
      <c r="CH694" s="7"/>
      <c r="CJ694" s="7"/>
      <c r="CK694" s="7">
        <f t="shared" si="11"/>
        <v>61</v>
      </c>
    </row>
    <row r="695" spans="1:90" hidden="1" x14ac:dyDescent="0.3">
      <c r="A695" s="43" t="s">
        <v>918</v>
      </c>
      <c r="B695" s="23" t="s">
        <v>863</v>
      </c>
      <c r="D695" s="23" t="s">
        <v>831</v>
      </c>
      <c r="E695" s="23" t="s">
        <v>671</v>
      </c>
      <c r="G695" s="53" t="s">
        <v>1865</v>
      </c>
      <c r="J695" s="23" t="s">
        <v>9</v>
      </c>
      <c r="K695" s="47">
        <v>56.200960000000002</v>
      </c>
      <c r="L695" s="24" t="s">
        <v>834</v>
      </c>
      <c r="M695" s="24" t="s">
        <v>651</v>
      </c>
      <c r="U695" s="4">
        <v>8734.8845242226398</v>
      </c>
      <c r="V695" s="4">
        <v>1.40052369</v>
      </c>
      <c r="X695" s="4">
        <v>63171.178505215117</v>
      </c>
      <c r="AG695" s="4">
        <v>143.14245857</v>
      </c>
      <c r="AH695" s="4">
        <v>59.175889010000013</v>
      </c>
      <c r="AI695" s="4">
        <v>23.769284209999999</v>
      </c>
      <c r="AJ695" s="4">
        <v>47.047602423580933</v>
      </c>
      <c r="AK695" s="4">
        <v>11.76190060589523</v>
      </c>
      <c r="BX695" s="4"/>
      <c r="BZ695" s="4">
        <v>2880000</v>
      </c>
      <c r="CA695" t="s">
        <v>1866</v>
      </c>
      <c r="CC695" s="7" t="s">
        <v>651</v>
      </c>
      <c r="CD695" s="7">
        <v>0.60813326903123222</v>
      </c>
      <c r="CF695" s="7"/>
      <c r="CH695" s="7"/>
      <c r="CJ695" s="7"/>
      <c r="CK695" s="7">
        <f t="shared" si="11"/>
        <v>55</v>
      </c>
      <c r="CL695" t="s">
        <v>1865</v>
      </c>
    </row>
    <row r="696" spans="1:90" hidden="1" x14ac:dyDescent="0.3">
      <c r="A696" s="24" t="s">
        <v>1867</v>
      </c>
      <c r="B696" s="56" t="s">
        <v>1780</v>
      </c>
      <c r="C696" s="77"/>
      <c r="D696" s="56" t="s">
        <v>791</v>
      </c>
      <c r="E696" s="23" t="s">
        <v>791</v>
      </c>
      <c r="F696" s="77"/>
      <c r="G696" s="23" t="s">
        <v>1868</v>
      </c>
      <c r="J696" s="54" t="s">
        <v>9</v>
      </c>
      <c r="K696" s="55">
        <v>700</v>
      </c>
      <c r="L696" s="78" t="s">
        <v>1869</v>
      </c>
      <c r="M696" s="57" t="s">
        <v>596</v>
      </c>
      <c r="N696" s="11">
        <v>1</v>
      </c>
      <c r="X696" s="7">
        <v>2.6179199999999998E-5</v>
      </c>
      <c r="BC696" s="7">
        <v>5.1326732673267322E-5</v>
      </c>
      <c r="BY696" s="7"/>
      <c r="BZ696" s="4"/>
      <c r="CA696" t="s">
        <v>1870</v>
      </c>
      <c r="CK696" s="7">
        <f t="shared" si="11"/>
        <v>60</v>
      </c>
      <c r="CL696" t="s">
        <v>1868</v>
      </c>
    </row>
    <row r="697" spans="1:90" hidden="1" x14ac:dyDescent="0.3">
      <c r="A697" s="43">
        <v>64</v>
      </c>
      <c r="B697" s="23" t="s">
        <v>913</v>
      </c>
      <c r="C697" s="54"/>
      <c r="D697" s="54" t="s">
        <v>831</v>
      </c>
      <c r="E697" s="23" t="s">
        <v>614</v>
      </c>
      <c r="F697" s="54"/>
      <c r="G697" s="23" t="s">
        <v>1871</v>
      </c>
      <c r="J697" s="54" t="s">
        <v>9</v>
      </c>
      <c r="K697" s="55">
        <v>71.113</v>
      </c>
      <c r="L697" s="24" t="s">
        <v>834</v>
      </c>
      <c r="M697" s="24" t="s">
        <v>639</v>
      </c>
      <c r="N697" s="7"/>
      <c r="U697" s="4">
        <v>148646.5</v>
      </c>
      <c r="AC697" s="4">
        <v>1336335.8</v>
      </c>
      <c r="AD697" s="7"/>
      <c r="AE697" s="7"/>
      <c r="AF697" s="7"/>
      <c r="AG697" s="7"/>
      <c r="AH697" s="7"/>
      <c r="AI697" s="7"/>
      <c r="AJ697" s="7"/>
      <c r="AK697" s="7"/>
      <c r="AM697" s="4">
        <v>20017434</v>
      </c>
      <c r="AQ697" s="4">
        <v>1630.17</v>
      </c>
      <c r="BZ697" s="4"/>
      <c r="CA697" t="s">
        <v>1872</v>
      </c>
      <c r="CC697" s="7" t="s">
        <v>639</v>
      </c>
      <c r="CD697" s="7">
        <v>0.46381920167225571</v>
      </c>
      <c r="CE697" s="7" t="s">
        <v>669</v>
      </c>
      <c r="CF697" s="7">
        <v>0.26336529567371508</v>
      </c>
      <c r="CH697" s="7"/>
      <c r="CJ697" s="7"/>
      <c r="CK697" s="7">
        <f t="shared" si="11"/>
        <v>59</v>
      </c>
    </row>
    <row r="698" spans="1:90" hidden="1" x14ac:dyDescent="0.3">
      <c r="A698" s="43" t="s">
        <v>872</v>
      </c>
      <c r="B698" s="23" t="s">
        <v>895</v>
      </c>
      <c r="C698" s="54"/>
      <c r="D698" s="54" t="s">
        <v>831</v>
      </c>
      <c r="E698" s="23" t="s">
        <v>605</v>
      </c>
      <c r="F698" s="54"/>
      <c r="G698" s="23" t="s">
        <v>1873</v>
      </c>
      <c r="J698" s="54" t="s">
        <v>9</v>
      </c>
      <c r="K698" s="55">
        <v>2098.877</v>
      </c>
      <c r="L698" s="24" t="s">
        <v>834</v>
      </c>
      <c r="M698" s="24" t="s">
        <v>615</v>
      </c>
      <c r="N698" s="7"/>
      <c r="U698" s="4">
        <v>10485862.789999999</v>
      </c>
      <c r="AA698" s="107">
        <v>374124.15999999992</v>
      </c>
      <c r="AD698" s="4">
        <v>440.76416999999998</v>
      </c>
      <c r="AE698" s="7"/>
      <c r="AF698" s="7"/>
      <c r="AG698" s="7"/>
      <c r="AH698" s="7"/>
      <c r="AI698" s="7"/>
      <c r="AJ698" s="7"/>
      <c r="AK698" s="7"/>
      <c r="BZ698" s="4">
        <v>29700000</v>
      </c>
      <c r="CA698" t="s">
        <v>875</v>
      </c>
      <c r="CC698" s="7" t="s">
        <v>615</v>
      </c>
      <c r="CD698" s="7">
        <v>0.87385400105560074</v>
      </c>
      <c r="CF698" s="7"/>
      <c r="CH698" s="7"/>
      <c r="CJ698" s="7"/>
      <c r="CK698" s="7">
        <f t="shared" si="11"/>
        <v>60</v>
      </c>
      <c r="CL698" t="s">
        <v>1873</v>
      </c>
    </row>
    <row r="699" spans="1:90" hidden="1" x14ac:dyDescent="0.3">
      <c r="A699" s="43" t="s">
        <v>843</v>
      </c>
      <c r="B699" s="23" t="s">
        <v>1036</v>
      </c>
      <c r="C699" s="54"/>
      <c r="D699" s="54" t="s">
        <v>831</v>
      </c>
      <c r="E699" s="23" t="s">
        <v>605</v>
      </c>
      <c r="F699" s="54"/>
      <c r="G699" s="23" t="s">
        <v>1874</v>
      </c>
      <c r="J699" s="54" t="s">
        <v>9</v>
      </c>
      <c r="K699" s="55">
        <v>763.77199999999993</v>
      </c>
      <c r="L699" s="24" t="s">
        <v>834</v>
      </c>
      <c r="M699" s="24" t="s">
        <v>615</v>
      </c>
      <c r="N699" s="7"/>
      <c r="U699" s="4">
        <v>1376403.54</v>
      </c>
      <c r="W699" s="4">
        <v>922.65400000000011</v>
      </c>
      <c r="AA699" s="107">
        <v>165967.22</v>
      </c>
      <c r="AD699" s="4">
        <v>206.21843999999999</v>
      </c>
      <c r="AE699" s="7"/>
      <c r="AF699" s="7"/>
      <c r="AG699" s="7"/>
      <c r="AH699" s="7"/>
      <c r="AI699" s="7"/>
      <c r="AJ699" s="7"/>
      <c r="AK699" s="7"/>
      <c r="BZ699" s="4"/>
      <c r="CA699" t="s">
        <v>910</v>
      </c>
      <c r="CC699" s="7" t="s">
        <v>615</v>
      </c>
      <c r="CD699" s="7">
        <v>0.64166258272287646</v>
      </c>
      <c r="CE699" s="7" t="s">
        <v>633</v>
      </c>
      <c r="CF699" s="7">
        <v>0.27295872246310487</v>
      </c>
      <c r="CH699" s="7"/>
      <c r="CJ699" s="7"/>
      <c r="CK699" s="7">
        <f t="shared" si="11"/>
        <v>59</v>
      </c>
    </row>
    <row r="700" spans="1:90" hidden="1" x14ac:dyDescent="0.3">
      <c r="A700" s="43">
        <v>64</v>
      </c>
      <c r="B700" s="23" t="s">
        <v>1085</v>
      </c>
      <c r="C700" s="54"/>
      <c r="D700" s="54" t="s">
        <v>831</v>
      </c>
      <c r="E700" s="23" t="s">
        <v>659</v>
      </c>
      <c r="F700" s="54"/>
      <c r="G700" s="23" t="s">
        <v>1875</v>
      </c>
      <c r="J700" s="54" t="s">
        <v>9</v>
      </c>
      <c r="K700" s="55">
        <v>1</v>
      </c>
      <c r="L700" s="24" t="s">
        <v>834</v>
      </c>
      <c r="M700" s="24" t="s">
        <v>615</v>
      </c>
      <c r="N700" s="7"/>
      <c r="U700" s="4">
        <v>10000</v>
      </c>
      <c r="AD700" s="7"/>
      <c r="AE700" s="7"/>
      <c r="AF700" s="7"/>
      <c r="AG700" s="7"/>
      <c r="AH700" s="7"/>
      <c r="AI700" s="7"/>
      <c r="AJ700" s="7"/>
      <c r="AK700" s="7"/>
      <c r="BZ700" s="4"/>
      <c r="CA700" t="s">
        <v>856</v>
      </c>
      <c r="CC700" s="7" t="s">
        <v>615</v>
      </c>
      <c r="CD700" s="7">
        <v>1</v>
      </c>
      <c r="CF700" s="7"/>
      <c r="CH700" s="7"/>
      <c r="CJ700" s="7"/>
      <c r="CK700" s="7">
        <f t="shared" si="11"/>
        <v>62</v>
      </c>
    </row>
    <row r="701" spans="1:90" hidden="1" x14ac:dyDescent="0.3">
      <c r="A701" s="43">
        <v>64</v>
      </c>
      <c r="B701" s="23" t="s">
        <v>891</v>
      </c>
      <c r="C701" s="54"/>
      <c r="D701" s="54" t="s">
        <v>831</v>
      </c>
      <c r="E701" s="23" t="s">
        <v>659</v>
      </c>
      <c r="F701" s="54"/>
      <c r="G701" s="23" t="s">
        <v>1876</v>
      </c>
      <c r="J701" s="54" t="s">
        <v>9</v>
      </c>
      <c r="K701" s="55">
        <v>4.2</v>
      </c>
      <c r="L701" s="24" t="s">
        <v>834</v>
      </c>
      <c r="M701" s="24" t="s">
        <v>615</v>
      </c>
      <c r="N701" s="7"/>
      <c r="U701" s="4">
        <v>18900</v>
      </c>
      <c r="AB701" s="4">
        <v>10920</v>
      </c>
      <c r="AC701" s="4">
        <v>30660</v>
      </c>
      <c r="AD701" s="7"/>
      <c r="AE701" s="7"/>
      <c r="AF701" s="7"/>
      <c r="AG701" s="7"/>
      <c r="AH701" s="7"/>
      <c r="AI701" s="7"/>
      <c r="AJ701" s="7"/>
      <c r="AK701" s="7"/>
      <c r="BZ701" s="4"/>
      <c r="CA701" t="s">
        <v>1006</v>
      </c>
      <c r="CC701" s="7" t="s">
        <v>615</v>
      </c>
      <c r="CD701" s="7">
        <v>0.56997638123465943</v>
      </c>
      <c r="CE701" s="7" t="s">
        <v>639</v>
      </c>
      <c r="CF701" s="7">
        <v>0.31736558143842908</v>
      </c>
      <c r="CH701" s="7"/>
      <c r="CJ701" s="7"/>
      <c r="CK701" s="7">
        <f t="shared" si="11"/>
        <v>60</v>
      </c>
    </row>
    <row r="702" spans="1:90" hidden="1" x14ac:dyDescent="0.3">
      <c r="A702" s="43">
        <v>64</v>
      </c>
      <c r="B702" s="23" t="s">
        <v>916</v>
      </c>
      <c r="C702" s="54"/>
      <c r="D702" s="54" t="s">
        <v>831</v>
      </c>
      <c r="E702" s="23" t="s">
        <v>617</v>
      </c>
      <c r="F702" s="54"/>
      <c r="G702" s="23" t="s">
        <v>1877</v>
      </c>
      <c r="J702" s="54" t="s">
        <v>9</v>
      </c>
      <c r="K702" s="55">
        <v>43</v>
      </c>
      <c r="L702" s="24" t="s">
        <v>834</v>
      </c>
      <c r="M702" s="24" t="s">
        <v>615</v>
      </c>
      <c r="N702" s="7"/>
      <c r="U702" s="4">
        <v>1262000</v>
      </c>
      <c r="V702" s="4">
        <v>79.63</v>
      </c>
      <c r="AD702" s="7"/>
      <c r="AE702" s="7"/>
      <c r="AF702" s="7"/>
      <c r="AG702" s="7"/>
      <c r="AH702" s="7"/>
      <c r="AI702" s="7"/>
      <c r="AJ702" s="7"/>
      <c r="AK702" s="7"/>
      <c r="BZ702" s="4"/>
      <c r="CA702" t="s">
        <v>902</v>
      </c>
      <c r="CC702" s="7" t="s">
        <v>615</v>
      </c>
      <c r="CD702" s="7">
        <v>0.71925538936664257</v>
      </c>
      <c r="CE702" s="7" t="s">
        <v>618</v>
      </c>
      <c r="CF702" s="7">
        <v>0.28074461063335743</v>
      </c>
      <c r="CH702" s="7"/>
      <c r="CJ702" s="7"/>
      <c r="CK702" s="7">
        <f t="shared" si="11"/>
        <v>61</v>
      </c>
    </row>
    <row r="703" spans="1:90" hidden="1" x14ac:dyDescent="0.3">
      <c r="A703" s="24">
        <v>79</v>
      </c>
      <c r="B703" s="23" t="s">
        <v>1025</v>
      </c>
      <c r="C703" s="23" t="s">
        <v>1025</v>
      </c>
      <c r="D703" s="23" t="s">
        <v>831</v>
      </c>
      <c r="E703" s="23" t="s">
        <v>752</v>
      </c>
      <c r="G703" s="23" t="s">
        <v>1878</v>
      </c>
      <c r="H703" s="23" t="s">
        <v>930</v>
      </c>
      <c r="J703" s="54" t="s">
        <v>8</v>
      </c>
      <c r="K703" s="47">
        <v>18.8</v>
      </c>
      <c r="L703" s="57" t="s">
        <v>834</v>
      </c>
      <c r="M703" s="24" t="s">
        <v>729</v>
      </c>
      <c r="N703" s="7"/>
      <c r="O703" s="7"/>
      <c r="X703" s="7"/>
      <c r="AL703" s="61"/>
      <c r="BD703" s="4">
        <v>49526.148264203854</v>
      </c>
      <c r="BE703" s="4">
        <v>86251.375834345934</v>
      </c>
      <c r="BF703" s="4">
        <v>8628.8558712664926</v>
      </c>
      <c r="BG703" s="4">
        <v>29048.695892860949</v>
      </c>
      <c r="BH703" s="4">
        <v>3531.69403874313</v>
      </c>
      <c r="BI703" s="4">
        <v>643.09350131501037</v>
      </c>
      <c r="BJ703" s="4">
        <v>2153.435573026361</v>
      </c>
      <c r="BL703" s="4">
        <v>973.25037013324777</v>
      </c>
      <c r="BN703" s="4">
        <v>108.5364168467423</v>
      </c>
      <c r="BR703" s="4">
        <v>3322.724050931552</v>
      </c>
      <c r="BY703" s="7"/>
      <c r="BZ703" s="4">
        <v>1000000</v>
      </c>
      <c r="CA703" t="s">
        <v>1879</v>
      </c>
      <c r="CC703" s="7" t="s">
        <v>729</v>
      </c>
      <c r="CD703" s="7">
        <v>0.28333091182188752</v>
      </c>
      <c r="CE703" s="7" t="s">
        <v>723</v>
      </c>
      <c r="CF703" s="7">
        <v>0.25034624277602019</v>
      </c>
      <c r="CH703" s="7"/>
      <c r="CJ703" s="7"/>
      <c r="CK703" s="7">
        <f t="shared" si="11"/>
        <v>53</v>
      </c>
    </row>
    <row r="704" spans="1:90" hidden="1" x14ac:dyDescent="0.3">
      <c r="A704" s="43" t="s">
        <v>932</v>
      </c>
      <c r="B704" s="23" t="s">
        <v>913</v>
      </c>
      <c r="C704" s="54"/>
      <c r="D704" s="54" t="s">
        <v>831</v>
      </c>
      <c r="E704" s="23" t="s">
        <v>605</v>
      </c>
      <c r="F704" s="54"/>
      <c r="G704" s="23" t="s">
        <v>1880</v>
      </c>
      <c r="H704" s="54" t="s">
        <v>831</v>
      </c>
      <c r="I704" s="54"/>
      <c r="J704" s="54" t="s">
        <v>9</v>
      </c>
      <c r="K704" s="55">
        <v>5592.3436799999999</v>
      </c>
      <c r="L704" s="24" t="s">
        <v>834</v>
      </c>
      <c r="M704" s="24" t="s">
        <v>633</v>
      </c>
      <c r="N704" s="7"/>
      <c r="U704" s="4">
        <v>3606511.9103999999</v>
      </c>
      <c r="W704" s="4">
        <v>11799.8034336</v>
      </c>
      <c r="AA704" s="107">
        <v>2447496.7776000001</v>
      </c>
      <c r="AD704" s="4">
        <v>89.815333753559571</v>
      </c>
      <c r="AE704" s="7"/>
      <c r="AF704" s="7"/>
      <c r="AG704" s="7"/>
      <c r="AH704" s="7"/>
      <c r="AI704" s="7"/>
      <c r="AJ704" s="7"/>
      <c r="AK704" s="7"/>
      <c r="AR704" s="4">
        <v>190332.047808</v>
      </c>
      <c r="BZ704" s="4">
        <v>44007532</v>
      </c>
      <c r="CA704" t="s">
        <v>915</v>
      </c>
      <c r="CC704" s="7" t="s">
        <v>633</v>
      </c>
      <c r="CD704" s="7">
        <v>0.59269786592427653</v>
      </c>
      <c r="CE704" s="7" t="s">
        <v>615</v>
      </c>
      <c r="CF704" s="7">
        <v>0.24756251287867409</v>
      </c>
      <c r="CH704" s="7"/>
      <c r="CJ704" s="7"/>
      <c r="CK704" s="7">
        <f t="shared" si="11"/>
        <v>58</v>
      </c>
    </row>
    <row r="705" spans="1:89" hidden="1" x14ac:dyDescent="0.3">
      <c r="A705" s="43" t="s">
        <v>843</v>
      </c>
      <c r="B705" s="23" t="s">
        <v>1036</v>
      </c>
      <c r="C705" s="54"/>
      <c r="D705" s="54" t="s">
        <v>831</v>
      </c>
      <c r="E705" s="23" t="s">
        <v>605</v>
      </c>
      <c r="F705" s="54"/>
      <c r="G705" s="23" t="s">
        <v>1881</v>
      </c>
      <c r="J705" s="54" t="s">
        <v>9</v>
      </c>
      <c r="K705" s="55">
        <v>67</v>
      </c>
      <c r="L705" s="24" t="s">
        <v>834</v>
      </c>
      <c r="M705" s="24" t="s">
        <v>633</v>
      </c>
      <c r="N705" s="7"/>
      <c r="U705" s="4">
        <v>178220</v>
      </c>
      <c r="AA705" s="107">
        <v>66330</v>
      </c>
      <c r="AD705" s="4">
        <v>30.82</v>
      </c>
      <c r="AE705" s="7"/>
      <c r="AF705" s="7"/>
      <c r="AG705" s="7"/>
      <c r="AH705" s="7"/>
      <c r="AI705" s="7"/>
      <c r="AJ705" s="7"/>
      <c r="AK705" s="7"/>
      <c r="BZ705" s="4"/>
      <c r="CA705" t="s">
        <v>910</v>
      </c>
      <c r="CC705" s="7" t="s">
        <v>633</v>
      </c>
      <c r="CD705" s="7">
        <v>0.54959249888992789</v>
      </c>
      <c r="CE705" s="7" t="s">
        <v>615</v>
      </c>
      <c r="CF705" s="7">
        <v>0.4185752211765657</v>
      </c>
      <c r="CH705" s="7"/>
      <c r="CJ705" s="7"/>
      <c r="CK705" s="7">
        <f t="shared" si="11"/>
        <v>60</v>
      </c>
    </row>
    <row r="706" spans="1:89" hidden="1" x14ac:dyDescent="0.3">
      <c r="A706" s="43">
        <v>65</v>
      </c>
      <c r="B706" s="56" t="s">
        <v>1882</v>
      </c>
      <c r="D706" s="23" t="s">
        <v>831</v>
      </c>
      <c r="E706" s="23" t="s">
        <v>796</v>
      </c>
      <c r="G706" s="23" t="s">
        <v>1883</v>
      </c>
      <c r="H706" s="57" t="s">
        <v>831</v>
      </c>
      <c r="I706" s="57"/>
      <c r="J706" s="23" t="s">
        <v>9</v>
      </c>
      <c r="K706" s="47">
        <v>6.2</v>
      </c>
      <c r="L706" s="24" t="s">
        <v>834</v>
      </c>
      <c r="M706" s="24" t="s">
        <v>624</v>
      </c>
      <c r="X706" s="4">
        <v>92700</v>
      </c>
      <c r="BZ706" s="4"/>
      <c r="CA706" t="s">
        <v>871</v>
      </c>
      <c r="CC706" s="7" t="s">
        <v>624</v>
      </c>
      <c r="CD706" s="7">
        <v>1</v>
      </c>
      <c r="CF706" s="7"/>
      <c r="CH706" s="7"/>
      <c r="CJ706" s="7"/>
      <c r="CK706" s="7">
        <f t="shared" si="11"/>
        <v>62</v>
      </c>
    </row>
    <row r="707" spans="1:89" hidden="1" x14ac:dyDescent="0.3">
      <c r="A707" s="43">
        <v>64</v>
      </c>
      <c r="B707" s="23" t="s">
        <v>1698</v>
      </c>
      <c r="C707" s="54"/>
      <c r="D707" s="54" t="s">
        <v>831</v>
      </c>
      <c r="E707" s="23" t="s">
        <v>659</v>
      </c>
      <c r="F707" s="54"/>
      <c r="G707" s="23" t="s">
        <v>1884</v>
      </c>
      <c r="J707" s="54" t="s">
        <v>9</v>
      </c>
      <c r="K707" s="55">
        <v>9.9619999999999997</v>
      </c>
      <c r="L707" s="24" t="s">
        <v>834</v>
      </c>
      <c r="M707" s="24" t="s">
        <v>615</v>
      </c>
      <c r="N707" s="7"/>
      <c r="U707" s="4">
        <v>202223.2</v>
      </c>
      <c r="V707" s="4">
        <v>26.059660000000001</v>
      </c>
      <c r="W707" s="4">
        <v>505.94024000000002</v>
      </c>
      <c r="AB707" s="4">
        <v>23235.200000000001</v>
      </c>
      <c r="AC707" s="4">
        <v>271063.8</v>
      </c>
      <c r="AD707" s="7"/>
      <c r="AE707" s="7"/>
      <c r="AF707" s="7"/>
      <c r="AG707" s="7"/>
      <c r="AH707" s="7"/>
      <c r="AI707" s="7"/>
      <c r="AJ707" s="7"/>
      <c r="AK707" s="7"/>
      <c r="BZ707" s="4"/>
      <c r="CA707" t="s">
        <v>842</v>
      </c>
      <c r="CC707" s="7" t="s">
        <v>615</v>
      </c>
      <c r="CD707" s="7">
        <v>0.39257940694168708</v>
      </c>
      <c r="CE707" s="7" t="s">
        <v>618</v>
      </c>
      <c r="CF707" s="7">
        <v>0.31295091365399952</v>
      </c>
      <c r="CH707" s="7"/>
      <c r="CJ707" s="7"/>
      <c r="CK707" s="7">
        <f t="shared" si="11"/>
        <v>58</v>
      </c>
    </row>
    <row r="708" spans="1:89" hidden="1" x14ac:dyDescent="0.3">
      <c r="A708" s="43">
        <v>65</v>
      </c>
      <c r="B708" s="56" t="s">
        <v>1176</v>
      </c>
      <c r="D708" s="23" t="s">
        <v>831</v>
      </c>
      <c r="E708" s="23" t="s">
        <v>796</v>
      </c>
      <c r="G708" s="23" t="s">
        <v>1885</v>
      </c>
      <c r="H708" s="57" t="s">
        <v>831</v>
      </c>
      <c r="I708" s="57"/>
      <c r="J708" s="23" t="s">
        <v>9</v>
      </c>
      <c r="K708" s="66">
        <v>13</v>
      </c>
      <c r="L708" s="24" t="s">
        <v>834</v>
      </c>
      <c r="M708" s="24" t="s">
        <v>624</v>
      </c>
      <c r="X708" s="4">
        <v>170300</v>
      </c>
      <c r="BZ708" s="4"/>
      <c r="CA708" t="s">
        <v>871</v>
      </c>
      <c r="CC708" s="7" t="s">
        <v>624</v>
      </c>
      <c r="CD708" s="7">
        <v>1</v>
      </c>
      <c r="CF708" s="7"/>
      <c r="CH708" s="7"/>
      <c r="CJ708" s="7"/>
      <c r="CK708" s="7">
        <f t="shared" si="11"/>
        <v>62</v>
      </c>
    </row>
    <row r="709" spans="1:89" hidden="1" x14ac:dyDescent="0.3">
      <c r="A709" s="43" t="s">
        <v>1325</v>
      </c>
      <c r="B709" s="23" t="s">
        <v>1886</v>
      </c>
      <c r="D709" s="23" t="s">
        <v>831</v>
      </c>
      <c r="E709" s="23" t="s">
        <v>1011</v>
      </c>
      <c r="G709" s="42" t="s">
        <v>1887</v>
      </c>
      <c r="H709" s="24"/>
      <c r="J709" s="23" t="s">
        <v>9</v>
      </c>
      <c r="K709" s="66">
        <v>37</v>
      </c>
      <c r="L709" s="24" t="s">
        <v>834</v>
      </c>
      <c r="M709" s="24" t="s">
        <v>627</v>
      </c>
      <c r="Y709" s="4">
        <v>40700</v>
      </c>
      <c r="BZ709" s="4"/>
      <c r="CA709" t="s">
        <v>1328</v>
      </c>
      <c r="CC709" s="7" t="s">
        <v>627</v>
      </c>
      <c r="CD709" s="7">
        <v>1</v>
      </c>
      <c r="CF709" s="7"/>
      <c r="CH709" s="7"/>
      <c r="CJ709" s="7"/>
      <c r="CK709" s="7">
        <f t="shared" si="11"/>
        <v>62</v>
      </c>
    </row>
    <row r="710" spans="1:89" hidden="1" x14ac:dyDescent="0.3">
      <c r="A710" s="43" t="s">
        <v>932</v>
      </c>
      <c r="B710" s="23" t="s">
        <v>1058</v>
      </c>
      <c r="C710" s="54"/>
      <c r="D710" s="54" t="s">
        <v>831</v>
      </c>
      <c r="E710" s="23" t="s">
        <v>668</v>
      </c>
      <c r="F710" s="54"/>
      <c r="G710" s="23" t="s">
        <v>1888</v>
      </c>
      <c r="H710" s="23" t="s">
        <v>880</v>
      </c>
      <c r="J710" s="54" t="s">
        <v>9</v>
      </c>
      <c r="K710" s="55">
        <v>147</v>
      </c>
      <c r="L710" s="24" t="s">
        <v>834</v>
      </c>
      <c r="M710" s="24" t="s">
        <v>615</v>
      </c>
      <c r="N710" s="7"/>
      <c r="U710" s="4">
        <v>911400</v>
      </c>
      <c r="AB710" s="4">
        <v>485100.00000000012</v>
      </c>
      <c r="AC710" s="4">
        <v>837899.99999999988</v>
      </c>
      <c r="AD710" s="7"/>
      <c r="AE710" s="7"/>
      <c r="AF710" s="7"/>
      <c r="AG710" s="7"/>
      <c r="AH710" s="7"/>
      <c r="AI710" s="7"/>
      <c r="AJ710" s="7"/>
      <c r="AK710" s="7"/>
      <c r="BZ710" s="4">
        <v>153220</v>
      </c>
      <c r="CA710" t="s">
        <v>1004</v>
      </c>
      <c r="CC710" s="7" t="s">
        <v>615</v>
      </c>
      <c r="CD710" s="7">
        <v>0.66771836476532453</v>
      </c>
      <c r="CE710" s="7" t="s">
        <v>639</v>
      </c>
      <c r="CF710" s="7">
        <v>0.2107022176719735</v>
      </c>
      <c r="CH710" s="7"/>
      <c r="CJ710" s="7"/>
      <c r="CK710" s="7">
        <f t="shared" si="11"/>
        <v>60</v>
      </c>
    </row>
    <row r="711" spans="1:89" hidden="1" x14ac:dyDescent="0.3">
      <c r="A711" s="43">
        <v>58</v>
      </c>
      <c r="B711" s="23" t="s">
        <v>1058</v>
      </c>
      <c r="C711" s="54"/>
      <c r="D711" s="23" t="s">
        <v>831</v>
      </c>
      <c r="E711" s="23" t="s">
        <v>605</v>
      </c>
      <c r="G711" s="23" t="s">
        <v>1889</v>
      </c>
      <c r="I711" s="54"/>
      <c r="J711" s="54" t="s">
        <v>9</v>
      </c>
      <c r="K711" s="47">
        <v>16.25</v>
      </c>
      <c r="L711" s="24" t="s">
        <v>834</v>
      </c>
      <c r="M711" s="24" t="s">
        <v>615</v>
      </c>
      <c r="N711" s="7"/>
      <c r="U711" s="4">
        <v>52000</v>
      </c>
      <c r="AA711" s="107">
        <v>10562.5</v>
      </c>
      <c r="AD711" s="4">
        <v>14.420367900335171</v>
      </c>
      <c r="AH711" s="7"/>
      <c r="AI711" s="7"/>
      <c r="BY711" s="7"/>
      <c r="BZ711" s="4"/>
      <c r="CA711" t="s">
        <v>846</v>
      </c>
      <c r="CC711" s="7" t="s">
        <v>615</v>
      </c>
      <c r="CD711" s="7">
        <v>0.5439059712868084</v>
      </c>
      <c r="CE711" s="7" t="s">
        <v>633</v>
      </c>
      <c r="CF711" s="7">
        <v>0.38976328625398021</v>
      </c>
      <c r="CH711" s="7"/>
      <c r="CJ711" s="7"/>
      <c r="CK711" s="7">
        <f t="shared" si="11"/>
        <v>60</v>
      </c>
    </row>
    <row r="712" spans="1:89" hidden="1" x14ac:dyDescent="0.3">
      <c r="A712" s="43" t="s">
        <v>928</v>
      </c>
      <c r="B712" s="42" t="s">
        <v>1058</v>
      </c>
      <c r="D712" s="23" t="s">
        <v>831</v>
      </c>
      <c r="E712" s="23" t="s">
        <v>614</v>
      </c>
      <c r="G712" s="42" t="s">
        <v>1890</v>
      </c>
      <c r="J712" s="23" t="s">
        <v>9</v>
      </c>
      <c r="K712" s="58">
        <v>75</v>
      </c>
      <c r="L712" s="24" t="s">
        <v>834</v>
      </c>
      <c r="M712" s="24" t="s">
        <v>681</v>
      </c>
      <c r="U712" s="59"/>
      <c r="V712" s="59"/>
      <c r="W712" s="59"/>
      <c r="AB712" s="59"/>
      <c r="AC712" s="59"/>
      <c r="AP712" s="59"/>
      <c r="AQ712" s="59">
        <v>8775</v>
      </c>
      <c r="BZ712" s="4">
        <v>2000000</v>
      </c>
      <c r="CA712" t="s">
        <v>1597</v>
      </c>
      <c r="CC712" s="7" t="s">
        <v>681</v>
      </c>
      <c r="CD712" s="7">
        <v>1</v>
      </c>
      <c r="CF712" s="7"/>
      <c r="CH712" s="7"/>
      <c r="CJ712" s="7"/>
      <c r="CK712" s="7">
        <f t="shared" si="11"/>
        <v>62</v>
      </c>
    </row>
    <row r="713" spans="1:89" hidden="1" x14ac:dyDescent="0.3">
      <c r="A713" s="43" t="s">
        <v>938</v>
      </c>
      <c r="B713" s="23" t="s">
        <v>1058</v>
      </c>
      <c r="D713" s="54" t="s">
        <v>831</v>
      </c>
      <c r="E713" s="23" t="s">
        <v>605</v>
      </c>
      <c r="G713" s="23" t="s">
        <v>1891</v>
      </c>
      <c r="H713" s="23" t="s">
        <v>831</v>
      </c>
      <c r="J713" s="54" t="s">
        <v>9</v>
      </c>
      <c r="K713" s="47">
        <v>1651.5</v>
      </c>
      <c r="L713" s="24" t="s">
        <v>834</v>
      </c>
      <c r="M713" s="24" t="s">
        <v>633</v>
      </c>
      <c r="U713" s="4">
        <v>495449.99999999988</v>
      </c>
      <c r="AA713" s="107">
        <v>1156050</v>
      </c>
      <c r="AD713" s="4">
        <v>49.545000000000002</v>
      </c>
      <c r="BZ713" s="4">
        <v>1700000</v>
      </c>
      <c r="CA713" t="s">
        <v>940</v>
      </c>
      <c r="CC713" s="7" t="s">
        <v>633</v>
      </c>
      <c r="CD713" s="7">
        <v>0.8874503454508007</v>
      </c>
      <c r="CF713" s="7"/>
      <c r="CH713" s="7"/>
      <c r="CJ713" s="7"/>
      <c r="CK713" s="7">
        <f t="shared" si="11"/>
        <v>60</v>
      </c>
    </row>
    <row r="714" spans="1:89" hidden="1" x14ac:dyDescent="0.3">
      <c r="A714" s="43" t="s">
        <v>932</v>
      </c>
      <c r="B714" s="23" t="s">
        <v>1058</v>
      </c>
      <c r="C714" s="54"/>
      <c r="D714" s="54" t="s">
        <v>831</v>
      </c>
      <c r="E714" s="23" t="s">
        <v>659</v>
      </c>
      <c r="F714" s="54"/>
      <c r="G714" s="23" t="s">
        <v>1892</v>
      </c>
      <c r="J714" s="54" t="s">
        <v>9</v>
      </c>
      <c r="K714" s="55">
        <v>192</v>
      </c>
      <c r="L714" s="24" t="s">
        <v>834</v>
      </c>
      <c r="M714" s="24" t="s">
        <v>615</v>
      </c>
      <c r="N714" s="7"/>
      <c r="U714" s="4">
        <v>1497600</v>
      </c>
      <c r="W714" s="4">
        <v>172.8</v>
      </c>
      <c r="AD714" s="7"/>
      <c r="AE714" s="7"/>
      <c r="AF714" s="7"/>
      <c r="AG714" s="7"/>
      <c r="AH714" s="7"/>
      <c r="AI714" s="7"/>
      <c r="AJ714" s="7"/>
      <c r="AK714" s="7"/>
      <c r="BZ714" s="4">
        <v>5800000</v>
      </c>
      <c r="CA714" t="s">
        <v>1319</v>
      </c>
      <c r="CC714" s="7" t="s">
        <v>615</v>
      </c>
      <c r="CD714" s="7">
        <v>0.98856996389828966</v>
      </c>
      <c r="CF714" s="7"/>
      <c r="CH714" s="7"/>
      <c r="CJ714" s="7"/>
      <c r="CK714" s="7">
        <f t="shared" si="11"/>
        <v>61</v>
      </c>
    </row>
    <row r="715" spans="1:89" hidden="1" x14ac:dyDescent="0.3">
      <c r="A715" s="43">
        <v>58</v>
      </c>
      <c r="B715" s="23" t="s">
        <v>1058</v>
      </c>
      <c r="C715" s="54"/>
      <c r="D715" s="23" t="s">
        <v>831</v>
      </c>
      <c r="E715" s="23" t="s">
        <v>611</v>
      </c>
      <c r="G715" s="23" t="s">
        <v>1893</v>
      </c>
      <c r="H715" s="23" t="s">
        <v>880</v>
      </c>
      <c r="I715" s="54"/>
      <c r="J715" s="54" t="s">
        <v>9</v>
      </c>
      <c r="K715" s="47">
        <v>41.666666666666671</v>
      </c>
      <c r="L715" s="24" t="s">
        <v>834</v>
      </c>
      <c r="M715" s="24" t="s">
        <v>633</v>
      </c>
      <c r="N715" s="7"/>
      <c r="AA715" s="107">
        <v>100000</v>
      </c>
      <c r="AD715" s="4">
        <v>142.31183562886221</v>
      </c>
      <c r="AH715" s="7"/>
      <c r="AI715" s="7"/>
      <c r="BY715" s="7"/>
      <c r="BZ715" s="4"/>
      <c r="CA715" t="s">
        <v>846</v>
      </c>
      <c r="CC715" s="7" t="s">
        <v>633</v>
      </c>
      <c r="CD715" s="7">
        <v>0.84933147082616522</v>
      </c>
      <c r="CF715" s="7"/>
      <c r="CH715" s="7"/>
      <c r="CJ715" s="7"/>
      <c r="CK715" s="7">
        <f t="shared" si="11"/>
        <v>61</v>
      </c>
    </row>
    <row r="716" spans="1:89" hidden="1" x14ac:dyDescent="0.3">
      <c r="A716" s="43">
        <v>76</v>
      </c>
      <c r="B716" s="23" t="s">
        <v>1176</v>
      </c>
      <c r="D716" s="23" t="s">
        <v>831</v>
      </c>
      <c r="E716" s="23" t="s">
        <v>1044</v>
      </c>
      <c r="G716" s="23" t="s">
        <v>1894</v>
      </c>
      <c r="J716" s="23" t="s">
        <v>9</v>
      </c>
      <c r="K716" s="47">
        <v>8.11</v>
      </c>
      <c r="L716" s="24" t="s">
        <v>834</v>
      </c>
      <c r="M716" s="24" t="s">
        <v>639</v>
      </c>
      <c r="W716" s="4">
        <v>97.32</v>
      </c>
      <c r="AB716" s="4">
        <v>738010</v>
      </c>
      <c r="AC716" s="4">
        <v>1184060</v>
      </c>
      <c r="BZ716" s="4"/>
      <c r="CA716" t="s">
        <v>1046</v>
      </c>
      <c r="CC716" s="7" t="s">
        <v>639</v>
      </c>
      <c r="CD716" s="7">
        <v>0.60782580013914267</v>
      </c>
      <c r="CE716" s="7" t="s">
        <v>636</v>
      </c>
      <c r="CF716" s="7">
        <v>0.37758917459622321</v>
      </c>
      <c r="CH716" s="7"/>
      <c r="CJ716" s="7"/>
      <c r="CK716" s="7">
        <f t="shared" si="11"/>
        <v>60</v>
      </c>
    </row>
    <row r="717" spans="1:89" hidden="1" x14ac:dyDescent="0.3">
      <c r="A717" s="43">
        <v>58</v>
      </c>
      <c r="B717" s="23" t="s">
        <v>1058</v>
      </c>
      <c r="C717" s="54"/>
      <c r="D717" s="23" t="s">
        <v>831</v>
      </c>
      <c r="E717" s="23" t="s">
        <v>605</v>
      </c>
      <c r="G717" s="23" t="s">
        <v>1895</v>
      </c>
      <c r="I717" s="54"/>
      <c r="J717" s="54" t="s">
        <v>9</v>
      </c>
      <c r="K717" s="47">
        <v>7.7777777777777786</v>
      </c>
      <c r="L717" s="24" t="s">
        <v>834</v>
      </c>
      <c r="M717" s="24" t="s">
        <v>633</v>
      </c>
      <c r="N717" s="7"/>
      <c r="AA717" s="107">
        <v>7000.0000000000009</v>
      </c>
      <c r="AD717" s="4">
        <v>9.2862395939379585</v>
      </c>
      <c r="AH717" s="7"/>
      <c r="AI717" s="7"/>
      <c r="BY717" s="7"/>
      <c r="BZ717" s="4"/>
      <c r="CA717" t="s">
        <v>846</v>
      </c>
      <c r="CC717" s="7" t="s">
        <v>633</v>
      </c>
      <c r="CD717" s="7">
        <v>0.85809953378758075</v>
      </c>
      <c r="CF717" s="7"/>
      <c r="CH717" s="7"/>
      <c r="CJ717" s="7"/>
      <c r="CK717" s="7">
        <f t="shared" si="11"/>
        <v>61</v>
      </c>
    </row>
    <row r="718" spans="1:89" hidden="1" x14ac:dyDescent="0.3">
      <c r="A718" s="43">
        <v>64</v>
      </c>
      <c r="B718" s="23" t="s">
        <v>1076</v>
      </c>
      <c r="C718" s="54"/>
      <c r="D718" s="54" t="s">
        <v>831</v>
      </c>
      <c r="E718" s="23" t="s">
        <v>671</v>
      </c>
      <c r="F718" s="54"/>
      <c r="G718" s="23" t="s">
        <v>1896</v>
      </c>
      <c r="J718" s="54" t="s">
        <v>9</v>
      </c>
      <c r="K718" s="55">
        <v>7.8</v>
      </c>
      <c r="L718" s="24" t="s">
        <v>834</v>
      </c>
      <c r="M718" s="24" t="s">
        <v>624</v>
      </c>
      <c r="N718" s="7"/>
      <c r="U718" s="4">
        <v>9360</v>
      </c>
      <c r="X718" s="4">
        <v>21840</v>
      </c>
      <c r="Y718" s="4">
        <v>1560</v>
      </c>
      <c r="AD718" s="7"/>
      <c r="AE718" s="7"/>
      <c r="AF718" s="7"/>
      <c r="AG718" s="7"/>
      <c r="AH718" s="7"/>
      <c r="AI718" s="7"/>
      <c r="AJ718" s="7"/>
      <c r="AK718" s="7"/>
      <c r="BZ718" s="4"/>
      <c r="CA718" t="s">
        <v>1473</v>
      </c>
      <c r="CC718" s="7" t="s">
        <v>624</v>
      </c>
      <c r="CD718" s="7">
        <v>0.73517118048822516</v>
      </c>
      <c r="CF718" s="7"/>
      <c r="CH718" s="7"/>
      <c r="CJ718" s="7"/>
      <c r="CK718" s="7">
        <f t="shared" si="11"/>
        <v>60</v>
      </c>
    </row>
    <row r="719" spans="1:89" hidden="1" x14ac:dyDescent="0.3">
      <c r="A719" s="43">
        <v>65</v>
      </c>
      <c r="B719" s="56" t="s">
        <v>1076</v>
      </c>
      <c r="D719" s="23" t="s">
        <v>831</v>
      </c>
      <c r="E719" s="23" t="s">
        <v>798</v>
      </c>
      <c r="G719" s="23" t="s">
        <v>1897</v>
      </c>
      <c r="H719" s="57" t="s">
        <v>831</v>
      </c>
      <c r="I719" s="57"/>
      <c r="J719" s="23" t="s">
        <v>9</v>
      </c>
      <c r="K719" s="47">
        <v>10.063000000000001</v>
      </c>
      <c r="L719" s="24" t="s">
        <v>834</v>
      </c>
      <c r="M719" s="24" t="s">
        <v>624</v>
      </c>
      <c r="U719" s="4">
        <v>11531.8</v>
      </c>
      <c r="X719" s="4">
        <v>27007.5</v>
      </c>
      <c r="Y719" s="4">
        <v>2012.6</v>
      </c>
      <c r="BZ719" s="4"/>
      <c r="CA719" t="s">
        <v>1511</v>
      </c>
      <c r="CC719" s="7" t="s">
        <v>624</v>
      </c>
      <c r="CD719" s="7">
        <v>0.73164649587986652</v>
      </c>
      <c r="CF719" s="7"/>
      <c r="CH719" s="7"/>
      <c r="CJ719" s="7"/>
      <c r="CK719" s="7">
        <f t="shared" si="11"/>
        <v>60</v>
      </c>
    </row>
    <row r="720" spans="1:89" hidden="1" x14ac:dyDescent="0.3">
      <c r="A720" s="43">
        <v>58</v>
      </c>
      <c r="B720" s="23" t="s">
        <v>1058</v>
      </c>
      <c r="C720" s="54"/>
      <c r="D720" s="23" t="s">
        <v>831</v>
      </c>
      <c r="E720" s="23" t="s">
        <v>605</v>
      </c>
      <c r="G720" s="23" t="s">
        <v>1898</v>
      </c>
      <c r="I720" s="54"/>
      <c r="J720" s="54" t="s">
        <v>9</v>
      </c>
      <c r="K720" s="47">
        <v>10</v>
      </c>
      <c r="L720" s="24" t="s">
        <v>834</v>
      </c>
      <c r="M720" s="24" t="s">
        <v>633</v>
      </c>
      <c r="N720" s="7"/>
      <c r="AA720" s="107">
        <v>10000</v>
      </c>
      <c r="AD720" s="4">
        <v>13.21240026801428</v>
      </c>
      <c r="AH720" s="7"/>
      <c r="AI720" s="7"/>
      <c r="BY720" s="7"/>
      <c r="BZ720" s="4"/>
      <c r="CA720" t="s">
        <v>846</v>
      </c>
      <c r="CC720" s="7" t="s">
        <v>633</v>
      </c>
      <c r="CD720" s="7">
        <v>0.85859230990461377</v>
      </c>
      <c r="CF720" s="7"/>
      <c r="CH720" s="7"/>
      <c r="CJ720" s="7"/>
      <c r="CK720" s="7">
        <f t="shared" si="11"/>
        <v>61</v>
      </c>
    </row>
    <row r="721" spans="1:91" hidden="1" x14ac:dyDescent="0.3">
      <c r="A721" s="43">
        <v>64</v>
      </c>
      <c r="B721" s="23" t="s">
        <v>973</v>
      </c>
      <c r="C721" s="54"/>
      <c r="D721" s="54" t="s">
        <v>831</v>
      </c>
      <c r="E721" s="23" t="s">
        <v>605</v>
      </c>
      <c r="F721" s="54"/>
      <c r="G721" s="23" t="s">
        <v>1899</v>
      </c>
      <c r="J721" s="54" t="s">
        <v>9</v>
      </c>
      <c r="K721" s="55">
        <v>8</v>
      </c>
      <c r="L721" s="24" t="s">
        <v>834</v>
      </c>
      <c r="M721" s="24" t="s">
        <v>615</v>
      </c>
      <c r="N721" s="7"/>
      <c r="U721" s="4">
        <v>40000</v>
      </c>
      <c r="V721" s="4">
        <v>6</v>
      </c>
      <c r="AD721" s="7"/>
      <c r="AE721" s="7"/>
      <c r="AF721" s="7"/>
      <c r="AG721" s="7"/>
      <c r="AH721" s="7"/>
      <c r="AI721" s="7"/>
      <c r="AJ721" s="7"/>
      <c r="AK721" s="7"/>
      <c r="BZ721" s="4"/>
      <c r="CA721" t="s">
        <v>902</v>
      </c>
      <c r="CC721" s="7" t="s">
        <v>615</v>
      </c>
      <c r="CD721" s="7">
        <v>0.51869851241628639</v>
      </c>
      <c r="CE721" s="7" t="s">
        <v>618</v>
      </c>
      <c r="CF721" s="7">
        <v>0.48130148758371349</v>
      </c>
      <c r="CH721" s="7"/>
      <c r="CJ721" s="7"/>
      <c r="CK721" s="7">
        <f t="shared" si="11"/>
        <v>61</v>
      </c>
    </row>
    <row r="722" spans="1:91" hidden="1" x14ac:dyDescent="0.3">
      <c r="A722" s="43">
        <v>64</v>
      </c>
      <c r="B722" s="23" t="s">
        <v>868</v>
      </c>
      <c r="C722" s="54"/>
      <c r="D722" s="54" t="s">
        <v>831</v>
      </c>
      <c r="E722" s="23" t="s">
        <v>659</v>
      </c>
      <c r="F722" s="54"/>
      <c r="G722" s="23" t="s">
        <v>1900</v>
      </c>
      <c r="J722" s="54" t="s">
        <v>9</v>
      </c>
      <c r="K722" s="55">
        <v>1.4</v>
      </c>
      <c r="L722" s="24" t="s">
        <v>834</v>
      </c>
      <c r="M722" s="24" t="s">
        <v>639</v>
      </c>
      <c r="N722" s="7"/>
      <c r="U722" s="4">
        <v>7000</v>
      </c>
      <c r="AB722" s="4">
        <v>14000</v>
      </c>
      <c r="AC722" s="4">
        <v>140000</v>
      </c>
      <c r="AD722" s="7"/>
      <c r="AE722" s="7"/>
      <c r="AF722" s="7"/>
      <c r="AG722" s="7"/>
      <c r="AH722" s="7"/>
      <c r="AI722" s="7"/>
      <c r="AJ722" s="7"/>
      <c r="AK722" s="7"/>
      <c r="BZ722" s="4"/>
      <c r="CA722" t="s">
        <v>1006</v>
      </c>
      <c r="CC722" s="7" t="s">
        <v>639</v>
      </c>
      <c r="CD722" s="7">
        <v>0.80299385191125361</v>
      </c>
      <c r="CF722" s="7"/>
      <c r="CH722" s="7"/>
      <c r="CJ722" s="7"/>
      <c r="CK722" s="7">
        <f t="shared" si="11"/>
        <v>60</v>
      </c>
    </row>
    <row r="723" spans="1:91" hidden="1" x14ac:dyDescent="0.3">
      <c r="A723" s="43">
        <v>64</v>
      </c>
      <c r="B723" s="23" t="s">
        <v>1901</v>
      </c>
      <c r="C723" s="54"/>
      <c r="D723" s="54" t="s">
        <v>831</v>
      </c>
      <c r="E723" s="23" t="s">
        <v>605</v>
      </c>
      <c r="F723" s="54"/>
      <c r="G723" s="23" t="s">
        <v>1902</v>
      </c>
      <c r="J723" s="54" t="s">
        <v>9</v>
      </c>
      <c r="K723" s="55">
        <v>2800</v>
      </c>
      <c r="L723" s="24" t="s">
        <v>834</v>
      </c>
      <c r="M723" s="24" t="s">
        <v>615</v>
      </c>
      <c r="N723" s="7"/>
      <c r="U723" s="4">
        <v>10080000</v>
      </c>
      <c r="V723" s="4">
        <v>979.99999999999989</v>
      </c>
      <c r="AD723" s="7"/>
      <c r="AE723" s="7"/>
      <c r="AF723" s="7"/>
      <c r="AG723" s="7"/>
      <c r="AH723" s="7"/>
      <c r="AI723" s="7"/>
      <c r="AJ723" s="7"/>
      <c r="AK723" s="7"/>
      <c r="BZ723" s="4"/>
      <c r="CA723" t="s">
        <v>902</v>
      </c>
      <c r="CC723" s="7" t="s">
        <v>615</v>
      </c>
      <c r="CD723" s="7">
        <v>0.62444654968071323</v>
      </c>
      <c r="CE723" s="7" t="s">
        <v>618</v>
      </c>
      <c r="CF723" s="7">
        <v>0.37555345031928672</v>
      </c>
      <c r="CH723" s="7"/>
      <c r="CJ723" s="7"/>
      <c r="CK723" s="7">
        <f t="shared" si="11"/>
        <v>61</v>
      </c>
    </row>
    <row r="724" spans="1:91" hidden="1" x14ac:dyDescent="0.3">
      <c r="A724" s="43" t="s">
        <v>1903</v>
      </c>
      <c r="B724" s="23" t="s">
        <v>1058</v>
      </c>
      <c r="C724" s="23" t="s">
        <v>1058</v>
      </c>
      <c r="D724" s="23" t="s">
        <v>831</v>
      </c>
      <c r="E724" s="23" t="s">
        <v>752</v>
      </c>
      <c r="F724" s="24"/>
      <c r="G724" s="23" t="s">
        <v>1904</v>
      </c>
      <c r="J724" s="54" t="s">
        <v>8</v>
      </c>
      <c r="K724" s="47">
        <v>1.5738963531669861</v>
      </c>
      <c r="L724" s="57" t="s">
        <v>834</v>
      </c>
      <c r="N724" s="7"/>
      <c r="O724" s="7"/>
      <c r="X724" s="7"/>
      <c r="BD724" s="4">
        <v>17522.177247439911</v>
      </c>
      <c r="BE724" s="4">
        <v>29276.930468940081</v>
      </c>
      <c r="BF724" s="4">
        <v>2975.9250061408179</v>
      </c>
      <c r="BG724" s="4">
        <v>10076.919093590721</v>
      </c>
      <c r="BH724" s="4">
        <v>1696.518323230358</v>
      </c>
      <c r="BI724" s="4">
        <v>506.8067765985993</v>
      </c>
      <c r="BJ724" s="4">
        <v>1269.68789776519</v>
      </c>
      <c r="BK724" s="4">
        <v>167.76479911129579</v>
      </c>
      <c r="BL724" s="4">
        <v>763.76248187277633</v>
      </c>
      <c r="BM724" s="4">
        <v>132.79884337184109</v>
      </c>
      <c r="BN724" s="4">
        <v>388.38703282394431</v>
      </c>
      <c r="BO724" s="4">
        <v>49.327302077387102</v>
      </c>
      <c r="BP724" s="4">
        <v>312.2254703843243</v>
      </c>
      <c r="BQ724" s="4">
        <v>44.98587738166708</v>
      </c>
      <c r="BR724" s="4">
        <v>4455.470542627434</v>
      </c>
      <c r="BY724" s="64">
        <v>0.6</v>
      </c>
      <c r="BZ724" s="4">
        <v>150000</v>
      </c>
      <c r="CA724" t="s">
        <v>1905</v>
      </c>
      <c r="CD724" s="7"/>
      <c r="CF724" s="7"/>
      <c r="CH724" s="7"/>
      <c r="CJ724" s="7"/>
      <c r="CK724" s="7">
        <f t="shared" si="11"/>
        <v>48</v>
      </c>
    </row>
    <row r="725" spans="1:91" hidden="1" x14ac:dyDescent="0.3">
      <c r="A725" s="43">
        <v>64</v>
      </c>
      <c r="B725" s="23" t="s">
        <v>1025</v>
      </c>
      <c r="C725" s="54"/>
      <c r="D725" s="54" t="s">
        <v>831</v>
      </c>
      <c r="E725" s="23" t="s">
        <v>659</v>
      </c>
      <c r="F725" s="54"/>
      <c r="G725" s="23" t="s">
        <v>1906</v>
      </c>
      <c r="J725" s="54" t="s">
        <v>9</v>
      </c>
      <c r="K725" s="55">
        <v>0.76200000000000001</v>
      </c>
      <c r="L725" s="24" t="s">
        <v>834</v>
      </c>
      <c r="M725" s="24" t="s">
        <v>639</v>
      </c>
      <c r="N725" s="7"/>
      <c r="U725" s="4">
        <v>13487.4</v>
      </c>
      <c r="W725" s="4">
        <v>11.048999999999999</v>
      </c>
      <c r="AB725" s="4">
        <v>2286</v>
      </c>
      <c r="AC725" s="4">
        <v>76123.8</v>
      </c>
      <c r="AD725" s="7"/>
      <c r="AE725" s="7"/>
      <c r="AF725" s="7"/>
      <c r="AG725" s="7"/>
      <c r="AH725" s="7"/>
      <c r="AI725" s="7"/>
      <c r="AJ725" s="7"/>
      <c r="AK725" s="7"/>
      <c r="BZ725" s="4"/>
      <c r="CA725" t="s">
        <v>966</v>
      </c>
      <c r="CC725" s="7" t="s">
        <v>639</v>
      </c>
      <c r="CD725" s="7">
        <v>0.6295243319554823</v>
      </c>
      <c r="CE725" s="7" t="s">
        <v>615</v>
      </c>
      <c r="CF725" s="7">
        <v>0.32495833407627522</v>
      </c>
      <c r="CH725" s="7"/>
      <c r="CJ725" s="7"/>
      <c r="CK725" s="7">
        <f t="shared" si="11"/>
        <v>59</v>
      </c>
    </row>
    <row r="726" spans="1:91" hidden="1" x14ac:dyDescent="0.3">
      <c r="A726" s="43" t="s">
        <v>932</v>
      </c>
      <c r="B726" s="23" t="s">
        <v>1058</v>
      </c>
      <c r="C726" s="54"/>
      <c r="D726" s="54" t="s">
        <v>831</v>
      </c>
      <c r="E726" s="23" t="s">
        <v>605</v>
      </c>
      <c r="F726" s="54"/>
      <c r="G726" s="23" t="s">
        <v>1907</v>
      </c>
      <c r="H726" s="23" t="s">
        <v>880</v>
      </c>
      <c r="J726" s="54" t="s">
        <v>9</v>
      </c>
      <c r="K726" s="55">
        <v>15.239000000000001</v>
      </c>
      <c r="L726" s="24" t="s">
        <v>834</v>
      </c>
      <c r="M726" s="24" t="s">
        <v>615</v>
      </c>
      <c r="N726" s="7"/>
      <c r="U726" s="4">
        <v>256015.2</v>
      </c>
      <c r="W726" s="4">
        <v>888.43370000000004</v>
      </c>
      <c r="AB726" s="4">
        <v>291064.90000000002</v>
      </c>
      <c r="AC726" s="4">
        <v>70099.400000000009</v>
      </c>
      <c r="AD726" s="7"/>
      <c r="AE726" s="7"/>
      <c r="AF726" s="7"/>
      <c r="AG726" s="7"/>
      <c r="AH726" s="7"/>
      <c r="AI726" s="7"/>
      <c r="AJ726" s="7"/>
      <c r="AK726" s="7"/>
      <c r="BZ726" s="4">
        <v>429000</v>
      </c>
      <c r="CA726" t="s">
        <v>977</v>
      </c>
      <c r="CC726" s="7" t="s">
        <v>615</v>
      </c>
      <c r="CD726" s="7">
        <v>0.54625519891962782</v>
      </c>
      <c r="CE726" s="7" t="s">
        <v>636</v>
      </c>
      <c r="CF726" s="7">
        <v>0.21245363000224771</v>
      </c>
      <c r="CH726" s="7"/>
      <c r="CJ726" s="7"/>
      <c r="CK726" s="7">
        <f t="shared" si="11"/>
        <v>59</v>
      </c>
      <c r="CL726" t="s">
        <v>1907</v>
      </c>
    </row>
    <row r="727" spans="1:91" hidden="1" x14ac:dyDescent="0.3">
      <c r="A727" s="43">
        <v>64</v>
      </c>
      <c r="B727" s="23" t="s">
        <v>854</v>
      </c>
      <c r="C727" s="54"/>
      <c r="D727" s="54" t="s">
        <v>831</v>
      </c>
      <c r="E727" s="23" t="s">
        <v>617</v>
      </c>
      <c r="F727" s="54"/>
      <c r="G727" s="23" t="s">
        <v>1908</v>
      </c>
      <c r="J727" s="54" t="s">
        <v>9</v>
      </c>
      <c r="K727" s="55">
        <v>1.869</v>
      </c>
      <c r="L727" s="24" t="s">
        <v>834</v>
      </c>
      <c r="M727" s="24" t="s">
        <v>687</v>
      </c>
      <c r="N727" s="7"/>
      <c r="U727" s="4">
        <v>14204.4</v>
      </c>
      <c r="V727" s="4">
        <v>3.5510999999999999</v>
      </c>
      <c r="W727" s="4">
        <v>56.256900000000002</v>
      </c>
      <c r="AB727" s="4">
        <v>49902.3</v>
      </c>
      <c r="AC727" s="4">
        <v>99243.9</v>
      </c>
      <c r="AD727" s="7"/>
      <c r="AE727" s="7"/>
      <c r="AF727" s="7"/>
      <c r="AG727" s="7"/>
      <c r="AH727" s="7"/>
      <c r="AI727" s="7"/>
      <c r="AJ727" s="7"/>
      <c r="AK727" s="7"/>
      <c r="AQ727" s="4">
        <v>48.594000000000001</v>
      </c>
      <c r="AS727" s="4">
        <v>2694350.4</v>
      </c>
      <c r="BZ727" s="4"/>
      <c r="CA727" t="s">
        <v>1909</v>
      </c>
      <c r="CC727" s="7" t="s">
        <v>687</v>
      </c>
      <c r="CD727" s="7">
        <v>0.99665655647754336</v>
      </c>
      <c r="CF727" s="7"/>
      <c r="CH727" s="7"/>
      <c r="CJ727" s="7"/>
      <c r="CK727" s="7">
        <f t="shared" si="11"/>
        <v>56</v>
      </c>
      <c r="CM727" t="s">
        <v>1910</v>
      </c>
    </row>
    <row r="728" spans="1:91" x14ac:dyDescent="0.3">
      <c r="A728" s="43">
        <v>64</v>
      </c>
      <c r="B728" s="23" t="s">
        <v>860</v>
      </c>
      <c r="C728" s="54"/>
      <c r="D728" s="54" t="s">
        <v>831</v>
      </c>
      <c r="E728" s="23" t="s">
        <v>659</v>
      </c>
      <c r="F728" s="54"/>
      <c r="G728" s="23" t="s">
        <v>1911</v>
      </c>
      <c r="H728" s="23" t="s">
        <v>838</v>
      </c>
      <c r="J728" s="54" t="s">
        <v>9</v>
      </c>
      <c r="K728" s="55">
        <v>1.61</v>
      </c>
      <c r="L728" s="24" t="s">
        <v>834</v>
      </c>
      <c r="M728" s="24" t="s">
        <v>639</v>
      </c>
      <c r="N728" s="7"/>
      <c r="U728" s="4">
        <v>4811</v>
      </c>
      <c r="V728" s="4">
        <v>0.92999999999999994</v>
      </c>
      <c r="W728" s="4">
        <v>138.65989999999999</v>
      </c>
      <c r="AB728" s="4">
        <v>32422</v>
      </c>
      <c r="AC728" s="4">
        <v>68964</v>
      </c>
      <c r="AD728" s="7"/>
      <c r="AE728" s="7"/>
      <c r="AF728" s="7"/>
      <c r="AG728" s="7"/>
      <c r="AH728" s="7"/>
      <c r="AI728" s="7"/>
      <c r="AJ728" s="7"/>
      <c r="AK728" s="7"/>
      <c r="BZ728" s="4"/>
      <c r="CA728" t="s">
        <v>842</v>
      </c>
      <c r="CC728" s="7" t="s">
        <v>639</v>
      </c>
      <c r="CD728" s="7">
        <v>0.39970635677729971</v>
      </c>
      <c r="CE728" s="7" t="s">
        <v>621</v>
      </c>
      <c r="CF728" s="7">
        <v>0.2346222307504684</v>
      </c>
      <c r="CH728" s="7"/>
      <c r="CJ728" s="7"/>
      <c r="CK728" s="7">
        <f t="shared" si="11"/>
        <v>58</v>
      </c>
    </row>
    <row r="729" spans="1:91" hidden="1" x14ac:dyDescent="0.3">
      <c r="A729" s="43">
        <v>64</v>
      </c>
      <c r="B729" s="23" t="s">
        <v>907</v>
      </c>
      <c r="C729" s="54"/>
      <c r="D729" s="54" t="s">
        <v>831</v>
      </c>
      <c r="E729" s="23" t="s">
        <v>659</v>
      </c>
      <c r="F729" s="54"/>
      <c r="G729" s="23" t="s">
        <v>1912</v>
      </c>
      <c r="J729" s="54" t="s">
        <v>9</v>
      </c>
      <c r="K729" s="55">
        <v>0.3</v>
      </c>
      <c r="L729" s="24" t="s">
        <v>834</v>
      </c>
      <c r="M729" s="24" t="s">
        <v>639</v>
      </c>
      <c r="N729" s="7"/>
      <c r="U729" s="4">
        <v>4200</v>
      </c>
      <c r="AB729" s="4">
        <v>1500</v>
      </c>
      <c r="AC729" s="4">
        <v>19200</v>
      </c>
      <c r="AD729" s="7"/>
      <c r="AE729" s="7"/>
      <c r="AF729" s="7"/>
      <c r="AG729" s="7"/>
      <c r="AH729" s="7"/>
      <c r="AI729" s="7"/>
      <c r="AJ729" s="7"/>
      <c r="AK729" s="7"/>
      <c r="BZ729" s="4"/>
      <c r="CA729" t="s">
        <v>1006</v>
      </c>
      <c r="CC729" s="7" t="s">
        <v>639</v>
      </c>
      <c r="CD729" s="7">
        <v>0.5830285606846316</v>
      </c>
      <c r="CE729" s="7" t="s">
        <v>615</v>
      </c>
      <c r="CF729" s="7">
        <v>0.37157396119531533</v>
      </c>
      <c r="CH729" s="7"/>
      <c r="CJ729" s="7"/>
      <c r="CK729" s="7">
        <f t="shared" si="11"/>
        <v>60</v>
      </c>
    </row>
    <row r="730" spans="1:91" hidden="1" x14ac:dyDescent="0.3">
      <c r="A730" s="43" t="s">
        <v>932</v>
      </c>
      <c r="B730" s="23" t="s">
        <v>1058</v>
      </c>
      <c r="C730" s="54"/>
      <c r="D730" s="54" t="s">
        <v>831</v>
      </c>
      <c r="E730" s="23" t="s">
        <v>653</v>
      </c>
      <c r="F730" s="54"/>
      <c r="G730" s="23" t="s">
        <v>1913</v>
      </c>
      <c r="H730" s="23" t="s">
        <v>880</v>
      </c>
      <c r="J730" s="54" t="s">
        <v>9</v>
      </c>
      <c r="K730" s="55">
        <v>63</v>
      </c>
      <c r="L730" s="24" t="s">
        <v>834</v>
      </c>
      <c r="M730" s="24" t="s">
        <v>615</v>
      </c>
      <c r="N730" s="7"/>
      <c r="U730" s="4">
        <v>504000.00000000012</v>
      </c>
      <c r="AD730" s="7"/>
      <c r="AE730" s="7"/>
      <c r="AF730" s="7"/>
      <c r="AG730" s="7"/>
      <c r="AH730" s="7"/>
      <c r="AI730" s="7"/>
      <c r="AJ730" s="7"/>
      <c r="AK730" s="7"/>
      <c r="BZ730" s="4">
        <v>2100000</v>
      </c>
      <c r="CA730" t="s">
        <v>934</v>
      </c>
      <c r="CC730" s="7" t="s">
        <v>615</v>
      </c>
      <c r="CD730" s="7">
        <v>1</v>
      </c>
      <c r="CF730" s="7"/>
      <c r="CH730" s="7"/>
      <c r="CJ730" s="7"/>
      <c r="CK730" s="7">
        <f t="shared" si="11"/>
        <v>62</v>
      </c>
    </row>
    <row r="731" spans="1:91" hidden="1" x14ac:dyDescent="0.3">
      <c r="A731" s="43" t="s">
        <v>872</v>
      </c>
      <c r="B731" s="23" t="s">
        <v>973</v>
      </c>
      <c r="D731" s="23" t="s">
        <v>831</v>
      </c>
      <c r="E731" s="23" t="s">
        <v>605</v>
      </c>
      <c r="G731" s="53" t="s">
        <v>1914</v>
      </c>
      <c r="J731" s="23" t="s">
        <v>9</v>
      </c>
      <c r="K731" s="47">
        <v>175</v>
      </c>
      <c r="L731" s="24" t="s">
        <v>834</v>
      </c>
      <c r="M731" s="24" t="s">
        <v>615</v>
      </c>
      <c r="U731" s="4">
        <v>682500</v>
      </c>
      <c r="AA731" s="107">
        <v>8050</v>
      </c>
      <c r="AD731" s="4">
        <v>18.25270019019413</v>
      </c>
      <c r="BZ731" s="4">
        <v>7000000</v>
      </c>
      <c r="CA731" t="s">
        <v>915</v>
      </c>
      <c r="CC731" s="7" t="s">
        <v>615</v>
      </c>
      <c r="CD731" s="7">
        <v>0.94933238647511575</v>
      </c>
      <c r="CF731" s="7"/>
      <c r="CH731" s="7"/>
      <c r="CJ731" s="7"/>
      <c r="CK731" s="7">
        <f t="shared" si="11"/>
        <v>60</v>
      </c>
    </row>
    <row r="732" spans="1:91" hidden="1" x14ac:dyDescent="0.3">
      <c r="A732" s="43">
        <v>64</v>
      </c>
      <c r="B732" s="23" t="s">
        <v>1153</v>
      </c>
      <c r="C732" s="54"/>
      <c r="D732" s="54" t="s">
        <v>831</v>
      </c>
      <c r="E732" s="23" t="s">
        <v>650</v>
      </c>
      <c r="F732" s="54"/>
      <c r="G732" s="23" t="s">
        <v>1915</v>
      </c>
      <c r="J732" s="54" t="s">
        <v>9</v>
      </c>
      <c r="K732" s="55">
        <v>80</v>
      </c>
      <c r="L732" s="24" t="s">
        <v>834</v>
      </c>
      <c r="M732" s="24" t="s">
        <v>615</v>
      </c>
      <c r="N732" s="7"/>
      <c r="U732" s="4">
        <v>1040000</v>
      </c>
      <c r="AD732" s="7"/>
      <c r="AE732" s="7"/>
      <c r="AF732" s="7"/>
      <c r="AG732" s="7"/>
      <c r="AH732" s="7"/>
      <c r="AI732" s="7"/>
      <c r="AJ732" s="7"/>
      <c r="AK732" s="7"/>
      <c r="BZ732" s="4"/>
      <c r="CA732" t="s">
        <v>856</v>
      </c>
      <c r="CC732" s="7" t="s">
        <v>615</v>
      </c>
      <c r="CD732" s="7">
        <v>1</v>
      </c>
      <c r="CF732" s="7"/>
      <c r="CH732" s="7"/>
      <c r="CJ732" s="7"/>
      <c r="CK732" s="7">
        <f t="shared" si="11"/>
        <v>62</v>
      </c>
    </row>
    <row r="733" spans="1:91" hidden="1" x14ac:dyDescent="0.3">
      <c r="A733" s="43" t="s">
        <v>932</v>
      </c>
      <c r="B733" s="23" t="s">
        <v>1116</v>
      </c>
      <c r="C733" s="54"/>
      <c r="D733" s="54" t="s">
        <v>831</v>
      </c>
      <c r="E733" s="23" t="s">
        <v>659</v>
      </c>
      <c r="F733" s="54"/>
      <c r="G733" s="23" t="s">
        <v>1916</v>
      </c>
      <c r="H733" s="23" t="s">
        <v>1286</v>
      </c>
      <c r="J733" s="54" t="s">
        <v>9</v>
      </c>
      <c r="K733" s="55">
        <v>0.45565800000000001</v>
      </c>
      <c r="L733" s="24" t="s">
        <v>834</v>
      </c>
      <c r="M733" s="24" t="s">
        <v>615</v>
      </c>
      <c r="N733" s="7"/>
      <c r="U733" s="4">
        <v>7706.9102000000003</v>
      </c>
      <c r="V733" s="4">
        <v>0.13635074</v>
      </c>
      <c r="AD733" s="7"/>
      <c r="AE733" s="7"/>
      <c r="AF733" s="7"/>
      <c r="AG733" s="7"/>
      <c r="AH733" s="7"/>
      <c r="AI733" s="7"/>
      <c r="AJ733" s="7"/>
      <c r="AK733" s="7"/>
      <c r="BZ733" s="4">
        <v>1000000</v>
      </c>
      <c r="CA733" t="s">
        <v>1032</v>
      </c>
      <c r="CC733" s="7" t="s">
        <v>615</v>
      </c>
      <c r="CD733" s="7">
        <v>0.90135317006485771</v>
      </c>
      <c r="CF733" s="7"/>
      <c r="CH733" s="7"/>
      <c r="CJ733" s="7"/>
      <c r="CK733" s="7">
        <f t="shared" si="11"/>
        <v>61</v>
      </c>
    </row>
    <row r="734" spans="1:91" hidden="1" x14ac:dyDescent="0.3">
      <c r="A734" s="24" t="s">
        <v>1917</v>
      </c>
      <c r="B734" s="23" t="s">
        <v>1025</v>
      </c>
      <c r="C734" s="24"/>
      <c r="D734" s="23" t="s">
        <v>831</v>
      </c>
      <c r="E734" s="23" t="s">
        <v>793</v>
      </c>
      <c r="F734" s="24"/>
      <c r="G734" s="23" t="s">
        <v>1918</v>
      </c>
      <c r="H734" s="23" t="s">
        <v>880</v>
      </c>
      <c r="J734" s="54" t="s">
        <v>8</v>
      </c>
      <c r="K734" s="68">
        <v>900</v>
      </c>
      <c r="L734" s="57" t="s">
        <v>834</v>
      </c>
      <c r="M734" s="69" t="s">
        <v>603</v>
      </c>
      <c r="N734" s="69"/>
      <c r="O734" s="69"/>
      <c r="P734" s="69"/>
      <c r="Q734" s="68">
        <v>164254500</v>
      </c>
      <c r="R734" s="68"/>
      <c r="S734" s="69"/>
      <c r="T734" s="69"/>
      <c r="U734" s="69"/>
      <c r="V734" s="69"/>
      <c r="W734" s="69"/>
      <c r="X734" s="69"/>
      <c r="Y734" s="69"/>
      <c r="Z734" s="69"/>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8">
        <v>49499.999999999993</v>
      </c>
      <c r="AX734" s="69"/>
      <c r="AY734" s="69"/>
      <c r="AZ734" s="69"/>
      <c r="BA734" s="69"/>
      <c r="BB734" s="69"/>
      <c r="BC734" s="69"/>
      <c r="BD734" s="69"/>
      <c r="BE734" s="69"/>
      <c r="BF734" s="69"/>
      <c r="BG734" s="69"/>
      <c r="BH734" s="69"/>
      <c r="BI734" s="68"/>
      <c r="BJ734" s="68"/>
      <c r="BK734" s="68"/>
      <c r="BL734" s="68"/>
      <c r="BM734" s="68"/>
      <c r="BN734" s="68"/>
      <c r="BO734" s="68"/>
      <c r="BP734" s="68"/>
      <c r="BQ734" s="68"/>
      <c r="BR734" s="68"/>
      <c r="BS734" s="69"/>
      <c r="BZ734" s="4">
        <v>8899297.4238875881</v>
      </c>
      <c r="CA734" t="s">
        <v>1919</v>
      </c>
      <c r="CK734" s="7">
        <f t="shared" si="11"/>
        <v>61</v>
      </c>
    </row>
    <row r="735" spans="1:91" hidden="1" x14ac:dyDescent="0.3">
      <c r="A735" s="24" t="s">
        <v>1917</v>
      </c>
      <c r="B735" s="23" t="s">
        <v>1025</v>
      </c>
      <c r="C735" s="24"/>
      <c r="D735" s="23" t="s">
        <v>831</v>
      </c>
      <c r="E735" s="23" t="s">
        <v>793</v>
      </c>
      <c r="F735" s="24"/>
      <c r="G735" s="23" t="s">
        <v>1920</v>
      </c>
      <c r="H735" s="23" t="s">
        <v>880</v>
      </c>
      <c r="J735" s="54" t="s">
        <v>8</v>
      </c>
      <c r="K735" s="68">
        <v>900</v>
      </c>
      <c r="L735" s="57" t="s">
        <v>834</v>
      </c>
      <c r="M735" s="69" t="s">
        <v>603</v>
      </c>
      <c r="N735" s="69"/>
      <c r="O735" s="69"/>
      <c r="P735" s="69"/>
      <c r="Q735" s="68">
        <v>229718250</v>
      </c>
      <c r="R735" s="69"/>
      <c r="S735" s="69"/>
      <c r="T735" s="69"/>
      <c r="U735" s="69"/>
      <c r="V735" s="69"/>
      <c r="W735" s="69"/>
      <c r="X735" s="69"/>
      <c r="Y735" s="69"/>
      <c r="Z735" s="69"/>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8">
        <v>62549.999999999993</v>
      </c>
      <c r="AX735" s="69"/>
      <c r="AY735" s="69"/>
      <c r="AZ735" s="69"/>
      <c r="BA735" s="69"/>
      <c r="BB735" s="69"/>
      <c r="BC735" s="69"/>
      <c r="BD735" s="69"/>
      <c r="BE735" s="69"/>
      <c r="BF735" s="69"/>
      <c r="BG735" s="69"/>
      <c r="BH735" s="69"/>
      <c r="BI735" s="68"/>
      <c r="BJ735" s="68"/>
      <c r="BK735" s="68"/>
      <c r="BL735" s="68"/>
      <c r="BM735" s="68"/>
      <c r="BN735" s="68"/>
      <c r="BO735" s="68"/>
      <c r="BP735" s="68"/>
      <c r="BQ735" s="68"/>
      <c r="BR735" s="68"/>
      <c r="BS735" s="69"/>
      <c r="BZ735" s="4">
        <v>8899297.4238875881</v>
      </c>
      <c r="CA735" t="s">
        <v>1921</v>
      </c>
      <c r="CK735" s="7">
        <f t="shared" si="11"/>
        <v>61</v>
      </c>
    </row>
    <row r="736" spans="1:91" hidden="1" x14ac:dyDescent="0.3">
      <c r="A736" s="24" t="s">
        <v>1917</v>
      </c>
      <c r="B736" s="23" t="s">
        <v>1025</v>
      </c>
      <c r="C736" s="24"/>
      <c r="D736" s="23" t="s">
        <v>831</v>
      </c>
      <c r="E736" s="23" t="s">
        <v>793</v>
      </c>
      <c r="F736" s="24"/>
      <c r="G736" s="23" t="s">
        <v>1922</v>
      </c>
      <c r="H736" s="23" t="s">
        <v>880</v>
      </c>
      <c r="J736" s="54" t="s">
        <v>8</v>
      </c>
      <c r="K736" s="68">
        <v>250</v>
      </c>
      <c r="L736" s="57" t="s">
        <v>834</v>
      </c>
      <c r="M736" s="69" t="s">
        <v>603</v>
      </c>
      <c r="N736" s="69"/>
      <c r="O736" s="69"/>
      <c r="P736" s="69"/>
      <c r="Q736" s="68">
        <v>40534625.000000007</v>
      </c>
      <c r="R736" s="69"/>
      <c r="S736" s="69"/>
      <c r="T736" s="69"/>
      <c r="U736" s="69"/>
      <c r="V736" s="69"/>
      <c r="W736" s="69"/>
      <c r="X736" s="69"/>
      <c r="Y736" s="69"/>
      <c r="Z736" s="69"/>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8">
        <v>16875</v>
      </c>
      <c r="AX736" s="69"/>
      <c r="AY736" s="69"/>
      <c r="AZ736" s="69"/>
      <c r="BA736" s="69"/>
      <c r="BB736" s="69"/>
      <c r="BC736" s="69"/>
      <c r="BD736" s="69"/>
      <c r="BE736" s="69"/>
      <c r="BF736" s="69"/>
      <c r="BG736" s="69"/>
      <c r="BH736" s="69"/>
      <c r="BI736" s="68"/>
      <c r="BJ736" s="68"/>
      <c r="BK736" s="68"/>
      <c r="BL736" s="68"/>
      <c r="BM736" s="68"/>
      <c r="BN736" s="68"/>
      <c r="BO736" s="68"/>
      <c r="BP736" s="68"/>
      <c r="BQ736" s="68"/>
      <c r="BR736" s="68"/>
      <c r="BS736" s="69"/>
      <c r="BZ736" s="4">
        <v>2472027.062190996</v>
      </c>
      <c r="CA736" t="s">
        <v>1923</v>
      </c>
      <c r="CK736" s="7">
        <f t="shared" si="11"/>
        <v>61</v>
      </c>
    </row>
    <row r="737" spans="1:89" hidden="1" x14ac:dyDescent="0.3">
      <c r="A737" s="24" t="s">
        <v>1917</v>
      </c>
      <c r="B737" s="23" t="s">
        <v>1025</v>
      </c>
      <c r="C737" s="24"/>
      <c r="D737" s="23" t="s">
        <v>831</v>
      </c>
      <c r="E737" s="23" t="s">
        <v>793</v>
      </c>
      <c r="F737" s="24"/>
      <c r="G737" s="23" t="s">
        <v>1924</v>
      </c>
      <c r="H737" s="23" t="s">
        <v>880</v>
      </c>
      <c r="J737" s="54" t="s">
        <v>8</v>
      </c>
      <c r="K737" s="68">
        <v>250</v>
      </c>
      <c r="L737" s="57" t="s">
        <v>834</v>
      </c>
      <c r="M737" s="69" t="s">
        <v>603</v>
      </c>
      <c r="N737" s="69"/>
      <c r="O737" s="69"/>
      <c r="P737" s="69"/>
      <c r="Q737" s="68">
        <v>70158625</v>
      </c>
      <c r="R737" s="69"/>
      <c r="S737" s="69"/>
      <c r="T737" s="69"/>
      <c r="U737" s="69"/>
      <c r="V737" s="69"/>
      <c r="W737" s="69"/>
      <c r="X737" s="69"/>
      <c r="Y737" s="69"/>
      <c r="Z737" s="69"/>
      <c r="AA737" s="69"/>
      <c r="AB737" s="69"/>
      <c r="AC737" s="69"/>
      <c r="AD737" s="69"/>
      <c r="AE737" s="69"/>
      <c r="AF737" s="69"/>
      <c r="AG737" s="69"/>
      <c r="AH737" s="69"/>
      <c r="AI737" s="69"/>
      <c r="AJ737" s="69"/>
      <c r="AK737" s="69"/>
      <c r="AL737" s="69"/>
      <c r="AM737" s="69"/>
      <c r="AN737" s="69"/>
      <c r="AO737" s="69"/>
      <c r="AP737" s="69"/>
      <c r="AQ737" s="69"/>
      <c r="AR737" s="69"/>
      <c r="AS737" s="69"/>
      <c r="AT737" s="69"/>
      <c r="AU737" s="69"/>
      <c r="AV737" s="69"/>
      <c r="AW737" s="68">
        <v>12812.5</v>
      </c>
      <c r="AX737" s="69"/>
      <c r="AY737" s="69"/>
      <c r="AZ737" s="69"/>
      <c r="BA737" s="69"/>
      <c r="BB737" s="69"/>
      <c r="BC737" s="69"/>
      <c r="BD737" s="69"/>
      <c r="BE737" s="69"/>
      <c r="BF737" s="69"/>
      <c r="BG737" s="69"/>
      <c r="BH737" s="69"/>
      <c r="BI737" s="68"/>
      <c r="BJ737" s="68"/>
      <c r="BK737" s="68"/>
      <c r="BL737" s="68"/>
      <c r="BM737" s="68"/>
      <c r="BN737" s="68"/>
      <c r="BO737" s="68"/>
      <c r="BP737" s="68"/>
      <c r="BQ737" s="68"/>
      <c r="BR737" s="68"/>
      <c r="BS737" s="69"/>
      <c r="BZ737" s="4">
        <v>2472027.062190996</v>
      </c>
      <c r="CA737" t="s">
        <v>1923</v>
      </c>
      <c r="CK737" s="7">
        <f t="shared" si="11"/>
        <v>61</v>
      </c>
    </row>
    <row r="738" spans="1:89" hidden="1" x14ac:dyDescent="0.3">
      <c r="A738" s="24" t="s">
        <v>1917</v>
      </c>
      <c r="B738" s="23" t="s">
        <v>1025</v>
      </c>
      <c r="C738" s="24"/>
      <c r="D738" s="23" t="s">
        <v>831</v>
      </c>
      <c r="E738" s="23" t="s">
        <v>793</v>
      </c>
      <c r="F738" s="24"/>
      <c r="G738" s="23" t="s">
        <v>1925</v>
      </c>
      <c r="J738" s="54" t="s">
        <v>8</v>
      </c>
      <c r="K738" s="68">
        <v>10</v>
      </c>
      <c r="L738" s="57" t="s">
        <v>834</v>
      </c>
      <c r="M738" s="69" t="s">
        <v>603</v>
      </c>
      <c r="N738" s="69"/>
      <c r="O738" s="69"/>
      <c r="P738" s="69"/>
      <c r="Q738" s="68">
        <v>1967880</v>
      </c>
      <c r="R738" s="69"/>
      <c r="S738" s="69"/>
      <c r="T738" s="69"/>
      <c r="U738" s="69"/>
      <c r="V738" s="69"/>
      <c r="W738" s="69"/>
      <c r="X738" s="69"/>
      <c r="Y738" s="69"/>
      <c r="Z738" s="69"/>
      <c r="AA738" s="69"/>
      <c r="AB738" s="69"/>
      <c r="AC738" s="69"/>
      <c r="AD738" s="69"/>
      <c r="AE738" s="69"/>
      <c r="AF738" s="69"/>
      <c r="AG738" s="69"/>
      <c r="AH738" s="69"/>
      <c r="AI738" s="69"/>
      <c r="AJ738" s="69"/>
      <c r="AK738" s="69"/>
      <c r="AL738" s="69"/>
      <c r="AM738" s="69"/>
      <c r="AN738" s="69"/>
      <c r="AO738" s="69"/>
      <c r="AP738" s="69"/>
      <c r="AQ738" s="69"/>
      <c r="AR738" s="69"/>
      <c r="AS738" s="69"/>
      <c r="AT738" s="69"/>
      <c r="AU738" s="69"/>
      <c r="AV738" s="69"/>
      <c r="AW738" s="68">
        <v>570</v>
      </c>
      <c r="AX738" s="69"/>
      <c r="AY738" s="69"/>
      <c r="AZ738" s="69"/>
      <c r="BA738" s="69"/>
      <c r="BB738" s="69"/>
      <c r="BC738" s="69"/>
      <c r="BD738" s="69"/>
      <c r="BE738" s="69"/>
      <c r="BF738" s="69"/>
      <c r="BG738" s="69"/>
      <c r="BH738" s="69"/>
      <c r="BI738" s="68"/>
      <c r="BJ738" s="68"/>
      <c r="BK738" s="68"/>
      <c r="BL738" s="68"/>
      <c r="BM738" s="68"/>
      <c r="BN738" s="68"/>
      <c r="BO738" s="68"/>
      <c r="BP738" s="68"/>
      <c r="BQ738" s="68"/>
      <c r="BR738" s="68"/>
      <c r="BS738" s="69"/>
      <c r="BZ738" s="4">
        <v>98881.082487639869</v>
      </c>
      <c r="CA738" t="s">
        <v>1926</v>
      </c>
      <c r="CK738" s="7">
        <f t="shared" si="11"/>
        <v>61</v>
      </c>
    </row>
    <row r="739" spans="1:89" hidden="1" x14ac:dyDescent="0.3">
      <c r="A739" s="24" t="s">
        <v>1917</v>
      </c>
      <c r="B739" s="23" t="s">
        <v>1025</v>
      </c>
      <c r="C739" s="24"/>
      <c r="D739" s="23" t="s">
        <v>831</v>
      </c>
      <c r="E739" s="23" t="s">
        <v>793</v>
      </c>
      <c r="F739" s="24"/>
      <c r="G739" s="23" t="s">
        <v>1927</v>
      </c>
      <c r="J739" s="54" t="s">
        <v>8</v>
      </c>
      <c r="K739" s="68">
        <v>23</v>
      </c>
      <c r="L739" s="57" t="s">
        <v>834</v>
      </c>
      <c r="M739" s="69" t="s">
        <v>603</v>
      </c>
      <c r="N739" s="69"/>
      <c r="O739" s="69"/>
      <c r="P739" s="69"/>
      <c r="Q739" s="68">
        <v>3796104</v>
      </c>
      <c r="R739" s="69"/>
      <c r="S739" s="69"/>
      <c r="T739" s="69"/>
      <c r="U739" s="69"/>
      <c r="V739" s="69"/>
      <c r="W739" s="69"/>
      <c r="X739" s="69"/>
      <c r="Y739" s="69"/>
      <c r="Z739" s="69"/>
      <c r="AA739" s="69"/>
      <c r="AB739" s="69"/>
      <c r="AC739" s="69"/>
      <c r="AD739" s="69"/>
      <c r="AE739" s="69"/>
      <c r="AF739" s="69"/>
      <c r="AG739" s="69"/>
      <c r="AH739" s="69"/>
      <c r="AI739" s="69"/>
      <c r="AJ739" s="69"/>
      <c r="AK739" s="69"/>
      <c r="AL739" s="69"/>
      <c r="AM739" s="69"/>
      <c r="AN739" s="69"/>
      <c r="AO739" s="69"/>
      <c r="AP739" s="69"/>
      <c r="AQ739" s="69"/>
      <c r="AR739" s="69"/>
      <c r="AS739" s="69"/>
      <c r="AT739" s="69"/>
      <c r="AU739" s="69"/>
      <c r="AV739" s="69"/>
      <c r="AW739" s="68">
        <v>1380</v>
      </c>
      <c r="AX739" s="69"/>
      <c r="AY739" s="69"/>
      <c r="AZ739" s="69"/>
      <c r="BA739" s="69"/>
      <c r="BB739" s="69"/>
      <c r="BC739" s="69"/>
      <c r="BD739" s="69"/>
      <c r="BE739" s="69"/>
      <c r="BF739" s="69"/>
      <c r="BG739" s="69"/>
      <c r="BH739" s="69"/>
      <c r="BI739" s="68"/>
      <c r="BJ739" s="68"/>
      <c r="BK739" s="68"/>
      <c r="BL739" s="68"/>
      <c r="BM739" s="68"/>
      <c r="BN739" s="68"/>
      <c r="BO739" s="68"/>
      <c r="BP739" s="68"/>
      <c r="BQ739" s="68"/>
      <c r="BR739" s="68"/>
      <c r="BS739" s="69"/>
      <c r="BZ739" s="4">
        <v>227426.48972157171</v>
      </c>
      <c r="CA739" t="s">
        <v>1926</v>
      </c>
      <c r="CK739" s="7">
        <f t="shared" si="11"/>
        <v>61</v>
      </c>
    </row>
    <row r="740" spans="1:89" hidden="1" x14ac:dyDescent="0.3">
      <c r="A740" s="24" t="s">
        <v>1917</v>
      </c>
      <c r="B740" s="23" t="s">
        <v>1025</v>
      </c>
      <c r="C740" s="24"/>
      <c r="D740" s="23" t="s">
        <v>831</v>
      </c>
      <c r="E740" s="23" t="s">
        <v>793</v>
      </c>
      <c r="F740" s="24"/>
      <c r="G740" s="23" t="s">
        <v>1928</v>
      </c>
      <c r="H740" s="23" t="s">
        <v>880</v>
      </c>
      <c r="J740" s="54" t="s">
        <v>8</v>
      </c>
      <c r="K740" s="68">
        <v>1000</v>
      </c>
      <c r="L740" s="57" t="s">
        <v>834</v>
      </c>
      <c r="M740" s="69" t="s">
        <v>603</v>
      </c>
      <c r="N740" s="69"/>
      <c r="O740" s="69"/>
      <c r="P740" s="69"/>
      <c r="Q740" s="68">
        <v>179860000</v>
      </c>
      <c r="R740" s="68"/>
      <c r="S740" s="69"/>
      <c r="T740" s="69"/>
      <c r="U740" s="69"/>
      <c r="V740" s="69"/>
      <c r="W740" s="69"/>
      <c r="X740" s="69"/>
      <c r="Y740" s="69"/>
      <c r="Z740" s="69"/>
      <c r="AA740" s="69"/>
      <c r="AB740" s="69"/>
      <c r="AC740" s="69"/>
      <c r="AD740" s="69"/>
      <c r="AE740" s="69"/>
      <c r="AF740" s="69"/>
      <c r="AG740" s="69"/>
      <c r="AH740" s="69"/>
      <c r="AI740" s="69"/>
      <c r="AJ740" s="69"/>
      <c r="AK740" s="69"/>
      <c r="AL740" s="69"/>
      <c r="AM740" s="69"/>
      <c r="AN740" s="69"/>
      <c r="AO740" s="69"/>
      <c r="AP740" s="69"/>
      <c r="AQ740" s="69"/>
      <c r="AR740" s="69"/>
      <c r="AS740" s="69"/>
      <c r="AT740" s="69"/>
      <c r="AU740" s="69"/>
      <c r="AV740" s="69"/>
      <c r="AW740" s="68">
        <v>49000</v>
      </c>
      <c r="AX740" s="69"/>
      <c r="AY740" s="69"/>
      <c r="AZ740" s="69"/>
      <c r="BA740" s="69"/>
      <c r="BB740" s="69"/>
      <c r="BC740" s="69"/>
      <c r="BD740" s="69"/>
      <c r="BE740" s="69"/>
      <c r="BF740" s="69"/>
      <c r="BG740" s="69"/>
      <c r="BH740" s="69"/>
      <c r="BI740" s="68"/>
      <c r="BJ740" s="68"/>
      <c r="BK740" s="68"/>
      <c r="BL740" s="68"/>
      <c r="BM740" s="68"/>
      <c r="BN740" s="68"/>
      <c r="BO740" s="68"/>
      <c r="BP740" s="68"/>
      <c r="BQ740" s="68"/>
      <c r="BR740" s="68"/>
      <c r="BS740" s="69"/>
      <c r="BZ740" s="4">
        <v>9888108.2487639859</v>
      </c>
      <c r="CA740" t="s">
        <v>1926</v>
      </c>
      <c r="CK740" s="7">
        <f t="shared" si="11"/>
        <v>61</v>
      </c>
    </row>
    <row r="741" spans="1:89" hidden="1" x14ac:dyDescent="0.3">
      <c r="A741" s="24" t="s">
        <v>1917</v>
      </c>
      <c r="B741" s="23" t="s">
        <v>1025</v>
      </c>
      <c r="C741" s="24"/>
      <c r="D741" s="23" t="s">
        <v>831</v>
      </c>
      <c r="E741" s="23" t="s">
        <v>793</v>
      </c>
      <c r="F741" s="24"/>
      <c r="G741" s="23" t="s">
        <v>1929</v>
      </c>
      <c r="H741" s="23" t="s">
        <v>880</v>
      </c>
      <c r="J741" s="54" t="s">
        <v>8</v>
      </c>
      <c r="K741" s="68">
        <v>510</v>
      </c>
      <c r="L741" s="57" t="s">
        <v>834</v>
      </c>
      <c r="M741" s="69" t="s">
        <v>603</v>
      </c>
      <c r="N741" s="69"/>
      <c r="O741" s="69"/>
      <c r="P741" s="69"/>
      <c r="Q741" s="68">
        <v>98743140.000000015</v>
      </c>
      <c r="R741" s="69"/>
      <c r="S741" s="69"/>
      <c r="T741" s="69"/>
      <c r="U741" s="69"/>
      <c r="V741" s="69"/>
      <c r="W741" s="69"/>
      <c r="X741" s="69"/>
      <c r="Y741" s="69"/>
      <c r="Z741" s="69"/>
      <c r="AA741" s="69"/>
      <c r="AB741" s="69"/>
      <c r="AC741" s="69"/>
      <c r="AD741" s="69"/>
      <c r="AE741" s="69"/>
      <c r="AF741" s="69"/>
      <c r="AG741" s="69"/>
      <c r="AH741" s="69"/>
      <c r="AI741" s="69"/>
      <c r="AJ741" s="69"/>
      <c r="AK741" s="69"/>
      <c r="AL741" s="69"/>
      <c r="AM741" s="69"/>
      <c r="AN741" s="69"/>
      <c r="AO741" s="69"/>
      <c r="AP741" s="69"/>
      <c r="AQ741" s="69"/>
      <c r="AR741" s="69"/>
      <c r="AS741" s="69"/>
      <c r="AT741" s="69"/>
      <c r="AU741" s="69"/>
      <c r="AV741" s="69"/>
      <c r="AW741" s="68">
        <v>29070</v>
      </c>
      <c r="AX741" s="69"/>
      <c r="AY741" s="69"/>
      <c r="AZ741" s="69"/>
      <c r="BA741" s="69"/>
      <c r="BB741" s="69"/>
      <c r="BC741" s="69"/>
      <c r="BD741" s="69"/>
      <c r="BE741" s="69"/>
      <c r="BF741" s="69"/>
      <c r="BG741" s="69"/>
      <c r="BH741" s="69"/>
      <c r="BI741" s="68"/>
      <c r="BJ741" s="68"/>
      <c r="BK741" s="68"/>
      <c r="BL741" s="68"/>
      <c r="BM741" s="68"/>
      <c r="BN741" s="68"/>
      <c r="BO741" s="68"/>
      <c r="BP741" s="68"/>
      <c r="BQ741" s="68"/>
      <c r="BR741" s="68"/>
      <c r="BS741" s="69"/>
      <c r="BZ741" s="4">
        <v>5042935.2068696329</v>
      </c>
      <c r="CA741" t="s">
        <v>1930</v>
      </c>
      <c r="CK741" s="7">
        <f t="shared" si="11"/>
        <v>61</v>
      </c>
    </row>
    <row r="742" spans="1:89" hidden="1" x14ac:dyDescent="0.3">
      <c r="A742" s="43">
        <v>58</v>
      </c>
      <c r="B742" s="23" t="s">
        <v>973</v>
      </c>
      <c r="C742" s="54"/>
      <c r="D742" s="23" t="s">
        <v>831</v>
      </c>
      <c r="E742" s="23" t="s">
        <v>605</v>
      </c>
      <c r="G742" s="23" t="s">
        <v>1931</v>
      </c>
      <c r="I742" s="54"/>
      <c r="J742" s="54" t="s">
        <v>9</v>
      </c>
      <c r="K742" s="47">
        <v>475</v>
      </c>
      <c r="L742" s="24" t="s">
        <v>834</v>
      </c>
      <c r="M742" s="24" t="s">
        <v>615</v>
      </c>
      <c r="N742" s="7"/>
      <c r="U742" s="4">
        <v>1710000</v>
      </c>
      <c r="AA742" s="107">
        <v>24700</v>
      </c>
      <c r="AD742" s="4">
        <v>53.270638399131293</v>
      </c>
      <c r="AH742" s="7"/>
      <c r="AI742" s="7"/>
      <c r="BY742" s="7"/>
      <c r="BZ742" s="4"/>
      <c r="CA742" t="s">
        <v>846</v>
      </c>
      <c r="CC742" s="7" t="s">
        <v>615</v>
      </c>
      <c r="CD742" s="7">
        <v>0.93926883253731497</v>
      </c>
      <c r="CF742" s="7"/>
      <c r="CH742" s="7"/>
      <c r="CJ742" s="7"/>
      <c r="CK742" s="7">
        <f t="shared" si="11"/>
        <v>60</v>
      </c>
    </row>
    <row r="743" spans="1:89" hidden="1" x14ac:dyDescent="0.3">
      <c r="A743" s="43">
        <v>58</v>
      </c>
      <c r="B743" s="23" t="s">
        <v>973</v>
      </c>
      <c r="C743" s="54"/>
      <c r="D743" s="23" t="s">
        <v>831</v>
      </c>
      <c r="E743" s="23" t="s">
        <v>605</v>
      </c>
      <c r="G743" s="23" t="s">
        <v>1932</v>
      </c>
      <c r="I743" s="54"/>
      <c r="J743" s="54" t="s">
        <v>9</v>
      </c>
      <c r="K743" s="47">
        <v>210</v>
      </c>
      <c r="L743" s="24" t="s">
        <v>834</v>
      </c>
      <c r="M743" s="24" t="s">
        <v>615</v>
      </c>
      <c r="N743" s="7"/>
      <c r="U743" s="4">
        <v>777000</v>
      </c>
      <c r="W743" s="4">
        <v>210</v>
      </c>
      <c r="AA743" s="107">
        <v>2730</v>
      </c>
      <c r="AD743" s="4">
        <v>15.499651667795661</v>
      </c>
      <c r="AH743" s="7"/>
      <c r="AI743" s="7"/>
      <c r="BY743" s="7"/>
      <c r="BZ743" s="4"/>
      <c r="CA743" t="s">
        <v>846</v>
      </c>
      <c r="CC743" s="7" t="s">
        <v>615</v>
      </c>
      <c r="CD743" s="7">
        <v>0.95397065345285637</v>
      </c>
      <c r="CF743" s="7"/>
      <c r="CH743" s="7"/>
      <c r="CJ743" s="7"/>
      <c r="CK743" s="7">
        <f t="shared" si="11"/>
        <v>59</v>
      </c>
    </row>
    <row r="744" spans="1:89" hidden="1" x14ac:dyDescent="0.3">
      <c r="A744" s="43">
        <v>64</v>
      </c>
      <c r="B744" s="23" t="s">
        <v>973</v>
      </c>
      <c r="C744" s="54"/>
      <c r="D744" s="54" t="s">
        <v>831</v>
      </c>
      <c r="E744" s="23" t="s">
        <v>605</v>
      </c>
      <c r="F744" s="54"/>
      <c r="G744" s="23" t="s">
        <v>1933</v>
      </c>
      <c r="J744" s="54" t="s">
        <v>9</v>
      </c>
      <c r="K744" s="55">
        <v>141.1</v>
      </c>
      <c r="L744" s="24" t="s">
        <v>834</v>
      </c>
      <c r="M744" s="24" t="s">
        <v>615</v>
      </c>
      <c r="N744" s="7"/>
      <c r="U744" s="4">
        <v>1012450</v>
      </c>
      <c r="AA744" s="107">
        <v>7055</v>
      </c>
      <c r="AD744" s="7"/>
      <c r="AE744" s="7"/>
      <c r="AF744" s="7"/>
      <c r="AG744" s="7"/>
      <c r="AH744" s="7"/>
      <c r="AI744" s="7"/>
      <c r="AJ744" s="7"/>
      <c r="AK744" s="7"/>
      <c r="BZ744" s="4"/>
      <c r="CA744" t="s">
        <v>1829</v>
      </c>
      <c r="CC744" s="7" t="s">
        <v>615</v>
      </c>
      <c r="CD744" s="7">
        <v>0.97600670154312519</v>
      </c>
      <c r="CF744" s="7"/>
      <c r="CH744" s="7"/>
      <c r="CJ744" s="7"/>
      <c r="CK744" s="7">
        <f t="shared" si="11"/>
        <v>61</v>
      </c>
    </row>
    <row r="745" spans="1:89" hidden="1" x14ac:dyDescent="0.3">
      <c r="A745" s="43">
        <v>64</v>
      </c>
      <c r="B745" s="23" t="s">
        <v>973</v>
      </c>
      <c r="C745" s="54"/>
      <c r="D745" s="54" t="s">
        <v>831</v>
      </c>
      <c r="E745" s="23" t="s">
        <v>605</v>
      </c>
      <c r="F745" s="54"/>
      <c r="G745" s="23" t="s">
        <v>1934</v>
      </c>
      <c r="H745" s="23" t="s">
        <v>1360</v>
      </c>
      <c r="J745" s="54" t="s">
        <v>9</v>
      </c>
      <c r="K745" s="55">
        <v>29</v>
      </c>
      <c r="L745" s="24" t="s">
        <v>834</v>
      </c>
      <c r="M745" s="24" t="s">
        <v>615</v>
      </c>
      <c r="N745" s="7"/>
      <c r="U745" s="4">
        <v>261000</v>
      </c>
      <c r="W745" s="4">
        <v>29</v>
      </c>
      <c r="AA745" s="107">
        <v>1160</v>
      </c>
      <c r="AD745" s="7"/>
      <c r="AE745" s="7"/>
      <c r="AF745" s="7"/>
      <c r="AG745" s="7"/>
      <c r="AH745" s="7"/>
      <c r="AI745" s="7"/>
      <c r="AJ745" s="7"/>
      <c r="AK745" s="7"/>
      <c r="BZ745" s="4"/>
      <c r="CA745" t="s">
        <v>1311</v>
      </c>
      <c r="CC745" s="7" t="s">
        <v>615</v>
      </c>
      <c r="CD745" s="7">
        <v>0.97388675871080177</v>
      </c>
      <c r="CF745" s="7"/>
      <c r="CH745" s="7"/>
      <c r="CJ745" s="7"/>
      <c r="CK745" s="7">
        <f t="shared" si="11"/>
        <v>60</v>
      </c>
    </row>
    <row r="746" spans="1:89" hidden="1" x14ac:dyDescent="0.3">
      <c r="A746" s="43" t="s">
        <v>938</v>
      </c>
      <c r="B746" s="23" t="s">
        <v>1058</v>
      </c>
      <c r="C746" s="54"/>
      <c r="D746" s="23" t="s">
        <v>831</v>
      </c>
      <c r="E746" s="23" t="s">
        <v>605</v>
      </c>
      <c r="G746" s="23" t="s">
        <v>1935</v>
      </c>
      <c r="H746" s="23" t="s">
        <v>880</v>
      </c>
      <c r="I746" s="54"/>
      <c r="J746" s="54" t="s">
        <v>9</v>
      </c>
      <c r="K746" s="47">
        <v>142.8571428571428</v>
      </c>
      <c r="L746" s="24" t="s">
        <v>834</v>
      </c>
      <c r="M746" s="24" t="s">
        <v>633</v>
      </c>
      <c r="N746" s="7"/>
      <c r="AA746" s="107">
        <v>100000</v>
      </c>
      <c r="AD746" s="4">
        <v>134.15570600228889</v>
      </c>
      <c r="AH746" s="7"/>
      <c r="AI746" s="7"/>
      <c r="BY746" s="7"/>
      <c r="BZ746" s="4">
        <v>4121324</v>
      </c>
      <c r="CA746" t="s">
        <v>915</v>
      </c>
      <c r="CC746" s="7" t="s">
        <v>633</v>
      </c>
      <c r="CD746" s="7">
        <v>0.85672938538039145</v>
      </c>
      <c r="CF746" s="7"/>
      <c r="CH746" s="7"/>
      <c r="CJ746" s="7"/>
      <c r="CK746" s="7">
        <f t="shared" si="11"/>
        <v>61</v>
      </c>
    </row>
    <row r="747" spans="1:89" hidden="1" x14ac:dyDescent="0.3">
      <c r="A747" s="43" t="s">
        <v>843</v>
      </c>
      <c r="B747" s="23" t="s">
        <v>1936</v>
      </c>
      <c r="D747" s="23" t="s">
        <v>831</v>
      </c>
      <c r="E747" s="23" t="s">
        <v>605</v>
      </c>
      <c r="G747" s="53" t="s">
        <v>1937</v>
      </c>
      <c r="J747" s="23" t="s">
        <v>9</v>
      </c>
      <c r="K747" s="47">
        <v>350</v>
      </c>
      <c r="L747" s="24" t="s">
        <v>834</v>
      </c>
      <c r="M747" s="24" t="s">
        <v>615</v>
      </c>
      <c r="U747" s="4">
        <v>1050000</v>
      </c>
      <c r="AA747" s="107">
        <v>3500</v>
      </c>
      <c r="AD747" s="4">
        <v>25.985180218196351</v>
      </c>
      <c r="BZ747" s="4"/>
      <c r="CA747" t="s">
        <v>846</v>
      </c>
      <c r="CC747" s="7" t="s">
        <v>615</v>
      </c>
      <c r="CD747" s="7">
        <v>0.97785859795347552</v>
      </c>
      <c r="CF747" s="7"/>
      <c r="CH747" s="7"/>
      <c r="CJ747" s="7"/>
      <c r="CK747" s="7">
        <f t="shared" si="11"/>
        <v>60</v>
      </c>
    </row>
    <row r="748" spans="1:89" hidden="1" x14ac:dyDescent="0.3">
      <c r="A748" s="43" t="s">
        <v>938</v>
      </c>
      <c r="B748" s="23" t="s">
        <v>873</v>
      </c>
      <c r="D748" s="54" t="s">
        <v>831</v>
      </c>
      <c r="E748" s="23" t="s">
        <v>605</v>
      </c>
      <c r="G748" s="23" t="s">
        <v>1938</v>
      </c>
      <c r="H748" s="23" t="s">
        <v>831</v>
      </c>
      <c r="J748" s="54" t="s">
        <v>9</v>
      </c>
      <c r="K748" s="47">
        <v>33</v>
      </c>
      <c r="L748" s="24" t="s">
        <v>834</v>
      </c>
      <c r="M748" s="24" t="s">
        <v>615</v>
      </c>
      <c r="U748" s="4">
        <v>204600</v>
      </c>
      <c r="V748" s="4">
        <v>2.31</v>
      </c>
      <c r="AA748" s="107">
        <v>16500</v>
      </c>
      <c r="AD748" s="4">
        <v>5.61</v>
      </c>
      <c r="BZ748" s="4">
        <v>2000000</v>
      </c>
      <c r="CA748" t="s">
        <v>1939</v>
      </c>
      <c r="CC748" s="7" t="s">
        <v>615</v>
      </c>
      <c r="CD748" s="7">
        <v>0.73184663633022728</v>
      </c>
      <c r="CE748" s="7" t="s">
        <v>633</v>
      </c>
      <c r="CF748" s="7">
        <v>0.2082150507840797</v>
      </c>
      <c r="CH748" s="7"/>
      <c r="CJ748" s="7"/>
      <c r="CK748" s="7">
        <f t="shared" si="11"/>
        <v>59</v>
      </c>
    </row>
    <row r="749" spans="1:89" hidden="1" x14ac:dyDescent="0.3">
      <c r="A749" s="43" t="s">
        <v>938</v>
      </c>
      <c r="B749" s="23" t="s">
        <v>1058</v>
      </c>
      <c r="C749" s="54"/>
      <c r="D749" s="23" t="s">
        <v>831</v>
      </c>
      <c r="E749" s="23" t="s">
        <v>605</v>
      </c>
      <c r="G749" s="23" t="s">
        <v>1940</v>
      </c>
      <c r="H749" s="23" t="s">
        <v>880</v>
      </c>
      <c r="I749" s="54"/>
      <c r="J749" s="54" t="s">
        <v>9</v>
      </c>
      <c r="K749" s="47">
        <v>150.3759398496241</v>
      </c>
      <c r="L749" s="24" t="s">
        <v>834</v>
      </c>
      <c r="M749" s="24" t="s">
        <v>633</v>
      </c>
      <c r="N749" s="7"/>
      <c r="AA749" s="107">
        <v>200000</v>
      </c>
      <c r="AD749" s="4">
        <v>261.77835252326361</v>
      </c>
      <c r="AH749" s="7"/>
      <c r="AI749" s="7"/>
      <c r="BY749" s="7"/>
      <c r="BZ749" s="4">
        <v>300000</v>
      </c>
      <c r="CA749" t="s">
        <v>915</v>
      </c>
      <c r="CC749" s="7" t="s">
        <v>633</v>
      </c>
      <c r="CD749" s="7">
        <v>0.85972851976063069</v>
      </c>
      <c r="CF749" s="7"/>
      <c r="CH749" s="7"/>
      <c r="CJ749" s="7"/>
      <c r="CK749" s="7">
        <f t="shared" si="11"/>
        <v>61</v>
      </c>
    </row>
    <row r="750" spans="1:89" hidden="1" x14ac:dyDescent="0.3">
      <c r="A750" s="43">
        <v>64</v>
      </c>
      <c r="B750" s="23" t="s">
        <v>854</v>
      </c>
      <c r="C750" s="54"/>
      <c r="D750" s="54" t="s">
        <v>831</v>
      </c>
      <c r="E750" s="23" t="s">
        <v>617</v>
      </c>
      <c r="F750" s="54"/>
      <c r="G750" s="23" t="s">
        <v>1941</v>
      </c>
      <c r="J750" s="54" t="s">
        <v>9</v>
      </c>
      <c r="K750" s="55">
        <v>2</v>
      </c>
      <c r="L750" s="24" t="s">
        <v>834</v>
      </c>
      <c r="M750" s="24" t="s">
        <v>639</v>
      </c>
      <c r="N750" s="7"/>
      <c r="U750" s="4">
        <v>16000</v>
      </c>
      <c r="V750" s="4">
        <v>5</v>
      </c>
      <c r="W750" s="4">
        <v>30</v>
      </c>
      <c r="AB750" s="4">
        <v>50000</v>
      </c>
      <c r="AC750" s="4">
        <v>100000</v>
      </c>
      <c r="AD750" s="7"/>
      <c r="AE750" s="7"/>
      <c r="AF750" s="7"/>
      <c r="AG750" s="7"/>
      <c r="AH750" s="7"/>
      <c r="AI750" s="7"/>
      <c r="AJ750" s="7"/>
      <c r="AK750" s="7"/>
      <c r="BZ750" s="4"/>
      <c r="CA750" t="s">
        <v>842</v>
      </c>
      <c r="CC750" s="7" t="s">
        <v>639</v>
      </c>
      <c r="CD750" s="7">
        <v>0.33861546404070603</v>
      </c>
      <c r="CE750" s="7" t="s">
        <v>618</v>
      </c>
      <c r="CF750" s="7">
        <v>0.30513717082496378</v>
      </c>
      <c r="CH750" s="7"/>
      <c r="CJ750" s="7"/>
      <c r="CK750" s="7">
        <f t="shared" si="11"/>
        <v>58</v>
      </c>
    </row>
    <row r="751" spans="1:89" hidden="1" x14ac:dyDescent="0.3">
      <c r="A751" s="43">
        <v>64</v>
      </c>
      <c r="B751" s="23" t="s">
        <v>1114</v>
      </c>
      <c r="C751" s="54"/>
      <c r="D751" s="54" t="s">
        <v>831</v>
      </c>
      <c r="E751" s="23" t="s">
        <v>614</v>
      </c>
      <c r="F751" s="54"/>
      <c r="G751" s="23" t="s">
        <v>1942</v>
      </c>
      <c r="J751" s="54" t="s">
        <v>9</v>
      </c>
      <c r="K751" s="55">
        <v>12.4</v>
      </c>
      <c r="L751" s="24" t="s">
        <v>834</v>
      </c>
      <c r="M751" s="24" t="s">
        <v>636</v>
      </c>
      <c r="N751" s="7"/>
      <c r="U751" s="4">
        <v>16930</v>
      </c>
      <c r="AB751" s="4">
        <v>229490</v>
      </c>
      <c r="AC751" s="4">
        <v>215000</v>
      </c>
      <c r="AD751" s="7"/>
      <c r="AE751" s="7"/>
      <c r="AF751" s="7"/>
      <c r="AG751" s="7"/>
      <c r="AH751" s="7"/>
      <c r="AI751" s="7"/>
      <c r="AJ751" s="7"/>
      <c r="AK751" s="7"/>
      <c r="BZ751" s="4"/>
      <c r="CA751" t="s">
        <v>1006</v>
      </c>
      <c r="CC751" s="7" t="s">
        <v>636</v>
      </c>
      <c r="CD751" s="7">
        <v>0.46389962296347792</v>
      </c>
      <c r="CE751" s="7" t="s">
        <v>639</v>
      </c>
      <c r="CF751" s="7">
        <v>0.43606059779906942</v>
      </c>
      <c r="CH751" s="7"/>
      <c r="CJ751" s="7"/>
      <c r="CK751" s="7">
        <f t="shared" si="11"/>
        <v>60</v>
      </c>
    </row>
    <row r="752" spans="1:89" x14ac:dyDescent="0.3">
      <c r="A752" s="43">
        <v>58</v>
      </c>
      <c r="B752" s="23" t="s">
        <v>860</v>
      </c>
      <c r="D752" s="54" t="s">
        <v>831</v>
      </c>
      <c r="E752" s="23" t="s">
        <v>605</v>
      </c>
      <c r="G752" s="23" t="s">
        <v>1943</v>
      </c>
      <c r="H752" s="23" t="s">
        <v>831</v>
      </c>
      <c r="J752" s="54" t="s">
        <v>9</v>
      </c>
      <c r="K752" s="47">
        <v>85.1</v>
      </c>
      <c r="L752" s="24" t="s">
        <v>834</v>
      </c>
      <c r="M752" s="24" t="s">
        <v>633</v>
      </c>
      <c r="AA752" s="107">
        <v>144670</v>
      </c>
      <c r="AD752" s="4">
        <v>9.3609999999999989</v>
      </c>
      <c r="BZ752" s="4"/>
      <c r="CA752" t="s">
        <v>1187</v>
      </c>
      <c r="CC752" s="7" t="s">
        <v>633</v>
      </c>
      <c r="CD752" s="7">
        <v>0.99199872514220055</v>
      </c>
      <c r="CF752" s="7"/>
      <c r="CH752" s="7"/>
      <c r="CJ752" s="7"/>
      <c r="CK752" s="7">
        <f t="shared" si="11"/>
        <v>61</v>
      </c>
    </row>
    <row r="753" spans="1:91" hidden="1" x14ac:dyDescent="0.3">
      <c r="A753" s="43">
        <v>58</v>
      </c>
      <c r="B753" s="23" t="s">
        <v>1058</v>
      </c>
      <c r="D753" s="54" t="s">
        <v>831</v>
      </c>
      <c r="E753" s="23" t="s">
        <v>605</v>
      </c>
      <c r="G753" s="23" t="s">
        <v>1944</v>
      </c>
      <c r="H753" s="23" t="s">
        <v>831</v>
      </c>
      <c r="J753" s="54" t="s">
        <v>9</v>
      </c>
      <c r="K753" s="47">
        <v>625</v>
      </c>
      <c r="L753" s="24" t="s">
        <v>834</v>
      </c>
      <c r="M753" s="24" t="s">
        <v>633</v>
      </c>
      <c r="AA753" s="107">
        <v>250000</v>
      </c>
      <c r="AD753" s="4">
        <v>6.25</v>
      </c>
      <c r="BZ753" s="4"/>
      <c r="CA753" t="s">
        <v>1187</v>
      </c>
      <c r="CC753" s="7" t="s">
        <v>633</v>
      </c>
      <c r="CD753" s="7">
        <v>0.99689334506858074</v>
      </c>
      <c r="CF753" s="7"/>
      <c r="CH753" s="7"/>
      <c r="CJ753" s="7"/>
      <c r="CK753" s="7">
        <f t="shared" si="11"/>
        <v>61</v>
      </c>
    </row>
    <row r="754" spans="1:91" hidden="1" x14ac:dyDescent="0.3">
      <c r="A754" s="43">
        <v>58</v>
      </c>
      <c r="B754" s="23" t="s">
        <v>1058</v>
      </c>
      <c r="C754" s="54"/>
      <c r="D754" s="23" t="s">
        <v>831</v>
      </c>
      <c r="E754" s="23" t="s">
        <v>605</v>
      </c>
      <c r="G754" s="23" t="s">
        <v>1945</v>
      </c>
      <c r="I754" s="54"/>
      <c r="J754" s="54" t="s">
        <v>9</v>
      </c>
      <c r="K754" s="47">
        <v>13</v>
      </c>
      <c r="L754" s="24" t="s">
        <v>834</v>
      </c>
      <c r="M754" s="24" t="s">
        <v>633</v>
      </c>
      <c r="N754" s="7"/>
      <c r="AA754" s="107">
        <v>10400</v>
      </c>
      <c r="AD754" s="4">
        <v>13.86535695275027</v>
      </c>
      <c r="AH754" s="7"/>
      <c r="AI754" s="7"/>
      <c r="BY754" s="7"/>
      <c r="BZ754" s="4"/>
      <c r="CA754" t="s">
        <v>846</v>
      </c>
      <c r="CC754" s="7" t="s">
        <v>633</v>
      </c>
      <c r="CD754" s="7">
        <v>0.8574940093323451</v>
      </c>
      <c r="CF754" s="7"/>
      <c r="CH754" s="7"/>
      <c r="CJ754" s="7"/>
      <c r="CK754" s="7">
        <f t="shared" si="11"/>
        <v>61</v>
      </c>
    </row>
    <row r="755" spans="1:91" hidden="1" x14ac:dyDescent="0.3">
      <c r="A755" s="43">
        <v>64</v>
      </c>
      <c r="B755" s="23" t="s">
        <v>1478</v>
      </c>
      <c r="C755" s="54"/>
      <c r="D755" s="54" t="s">
        <v>831</v>
      </c>
      <c r="E755" s="23" t="s">
        <v>659</v>
      </c>
      <c r="F755" s="54"/>
      <c r="G755" s="23" t="s">
        <v>1946</v>
      </c>
      <c r="J755" s="54" t="s">
        <v>9</v>
      </c>
      <c r="K755" s="55">
        <v>4</v>
      </c>
      <c r="L755" s="24" t="s">
        <v>834</v>
      </c>
      <c r="M755" s="24" t="s">
        <v>639</v>
      </c>
      <c r="N755" s="7"/>
      <c r="U755" s="4">
        <v>76000</v>
      </c>
      <c r="AB755" s="4">
        <v>100000</v>
      </c>
      <c r="AC755" s="4">
        <v>376000</v>
      </c>
      <c r="AD755" s="7"/>
      <c r="AE755" s="7"/>
      <c r="AF755" s="7"/>
      <c r="AG755" s="7"/>
      <c r="AH755" s="7"/>
      <c r="AI755" s="7"/>
      <c r="AJ755" s="7"/>
      <c r="AK755" s="7"/>
      <c r="BZ755" s="4"/>
      <c r="CA755" t="s">
        <v>1006</v>
      </c>
      <c r="CC755" s="7" t="s">
        <v>639</v>
      </c>
      <c r="CD755" s="7">
        <v>0.53938576618772371</v>
      </c>
      <c r="CE755" s="7" t="s">
        <v>615</v>
      </c>
      <c r="CF755" s="7">
        <v>0.31763811474000703</v>
      </c>
      <c r="CH755" s="7"/>
      <c r="CJ755" s="7"/>
      <c r="CK755" s="7">
        <f t="shared" ref="CK755:CK818" si="12">COUNTBLANK(N755:BX755)</f>
        <v>60</v>
      </c>
    </row>
    <row r="756" spans="1:91" x14ac:dyDescent="0.3">
      <c r="A756" s="43">
        <v>64</v>
      </c>
      <c r="B756" s="23" t="s">
        <v>860</v>
      </c>
      <c r="C756" s="54"/>
      <c r="D756" s="54" t="s">
        <v>831</v>
      </c>
      <c r="E756" s="23" t="s">
        <v>659</v>
      </c>
      <c r="F756" s="54"/>
      <c r="G756" s="23" t="s">
        <v>1947</v>
      </c>
      <c r="J756" s="54" t="s">
        <v>9</v>
      </c>
      <c r="K756" s="55">
        <v>0.35</v>
      </c>
      <c r="L756" s="24" t="s">
        <v>834</v>
      </c>
      <c r="M756" s="24" t="s">
        <v>639</v>
      </c>
      <c r="N756" s="7"/>
      <c r="U756" s="4">
        <v>4725</v>
      </c>
      <c r="W756" s="4">
        <v>7.8084999999999987</v>
      </c>
      <c r="AC756" s="4">
        <v>27440</v>
      </c>
      <c r="AD756" s="7"/>
      <c r="AE756" s="7"/>
      <c r="AF756" s="7"/>
      <c r="AG756" s="7"/>
      <c r="AH756" s="7"/>
      <c r="AI756" s="7"/>
      <c r="AJ756" s="7"/>
      <c r="AK756" s="7"/>
      <c r="BZ756" s="4"/>
      <c r="CA756" t="s">
        <v>1027</v>
      </c>
      <c r="CC756" s="7" t="s">
        <v>639</v>
      </c>
      <c r="CD756" s="7">
        <v>0.63101217054392533</v>
      </c>
      <c r="CE756" s="7" t="s">
        <v>615</v>
      </c>
      <c r="CF756" s="7">
        <v>0.3165649456086862</v>
      </c>
      <c r="CH756" s="7"/>
      <c r="CJ756" s="7"/>
      <c r="CK756" s="7">
        <f t="shared" si="12"/>
        <v>60</v>
      </c>
    </row>
    <row r="757" spans="1:91" x14ac:dyDescent="0.3">
      <c r="A757" s="43" t="s">
        <v>1948</v>
      </c>
      <c r="B757" s="56" t="s">
        <v>860</v>
      </c>
      <c r="D757" s="23" t="s">
        <v>831</v>
      </c>
      <c r="E757" s="23" t="s">
        <v>798</v>
      </c>
      <c r="G757" s="23" t="s">
        <v>1949</v>
      </c>
      <c r="H757" s="57" t="s">
        <v>831</v>
      </c>
      <c r="I757" s="57"/>
      <c r="J757" s="23" t="s">
        <v>9</v>
      </c>
      <c r="K757" s="47">
        <v>2411.5100000000002</v>
      </c>
      <c r="L757" s="24" t="s">
        <v>834</v>
      </c>
      <c r="M757" s="24" t="s">
        <v>624</v>
      </c>
      <c r="X757" s="4">
        <v>2796755.9</v>
      </c>
      <c r="BZ757" s="4">
        <v>43800000</v>
      </c>
      <c r="CA757" t="s">
        <v>1950</v>
      </c>
      <c r="CC757" s="7" t="s">
        <v>624</v>
      </c>
      <c r="CD757" s="7">
        <v>1</v>
      </c>
      <c r="CF757" s="7"/>
      <c r="CH757" s="7"/>
      <c r="CJ757" s="7"/>
      <c r="CK757" s="7">
        <f t="shared" si="12"/>
        <v>62</v>
      </c>
    </row>
    <row r="758" spans="1:91" hidden="1" x14ac:dyDescent="0.3">
      <c r="A758" s="43" t="s">
        <v>843</v>
      </c>
      <c r="B758" s="23" t="s">
        <v>868</v>
      </c>
      <c r="D758" s="23" t="s">
        <v>831</v>
      </c>
      <c r="E758" s="23" t="s">
        <v>605</v>
      </c>
      <c r="G758" s="53" t="s">
        <v>1951</v>
      </c>
      <c r="J758" s="23" t="s">
        <v>9</v>
      </c>
      <c r="K758" s="47">
        <v>800</v>
      </c>
      <c r="L758" s="24" t="s">
        <v>834</v>
      </c>
      <c r="M758" s="24" t="s">
        <v>615</v>
      </c>
      <c r="U758" s="4">
        <v>4000000</v>
      </c>
      <c r="V758" s="4">
        <v>40</v>
      </c>
      <c r="W758" s="4">
        <v>800</v>
      </c>
      <c r="AA758" s="107">
        <v>160000</v>
      </c>
      <c r="AD758" s="4">
        <v>234.56575190990151</v>
      </c>
      <c r="BZ758" s="4"/>
      <c r="CA758" t="s">
        <v>846</v>
      </c>
      <c r="CC758" s="7" t="s">
        <v>615</v>
      </c>
      <c r="CD758" s="7">
        <v>0.80076569255870322</v>
      </c>
      <c r="CF758" s="7"/>
      <c r="CH758" s="7"/>
      <c r="CJ758" s="7"/>
      <c r="CK758" s="7">
        <f t="shared" si="12"/>
        <v>58</v>
      </c>
    </row>
    <row r="759" spans="1:91" hidden="1" x14ac:dyDescent="0.3">
      <c r="A759" s="43">
        <v>27</v>
      </c>
      <c r="B759" s="42" t="s">
        <v>868</v>
      </c>
      <c r="D759" s="23" t="s">
        <v>831</v>
      </c>
      <c r="E759" s="23" t="s">
        <v>659</v>
      </c>
      <c r="G759" s="42" t="s">
        <v>1952</v>
      </c>
      <c r="H759" s="23" t="s">
        <v>838</v>
      </c>
      <c r="J759" s="23" t="s">
        <v>9</v>
      </c>
      <c r="K759" s="58">
        <v>130</v>
      </c>
      <c r="L759" s="24" t="s">
        <v>834</v>
      </c>
      <c r="M759" s="24" t="s">
        <v>615</v>
      </c>
      <c r="U759" s="59">
        <v>1300000</v>
      </c>
      <c r="V759" s="59"/>
      <c r="W759" s="59"/>
      <c r="AB759" s="60">
        <v>130000</v>
      </c>
      <c r="AC759" s="60">
        <v>1950000</v>
      </c>
      <c r="AP759" s="59"/>
      <c r="AQ759" s="59">
        <v>6.5</v>
      </c>
      <c r="BZ759" s="4"/>
      <c r="CA759" t="s">
        <v>1953</v>
      </c>
      <c r="CC759" s="7" t="s">
        <v>615</v>
      </c>
      <c r="CD759" s="7">
        <v>0.64539669626504692</v>
      </c>
      <c r="CE759" s="7" t="s">
        <v>639</v>
      </c>
      <c r="CF759" s="7">
        <v>0.33228490783481512</v>
      </c>
      <c r="CH759" s="7"/>
      <c r="CJ759" s="7"/>
      <c r="CK759" s="7">
        <f t="shared" si="12"/>
        <v>59</v>
      </c>
      <c r="CM759" t="s">
        <v>1910</v>
      </c>
    </row>
    <row r="760" spans="1:91" hidden="1" x14ac:dyDescent="0.3">
      <c r="A760" s="43">
        <v>64</v>
      </c>
      <c r="B760" s="23" t="s">
        <v>913</v>
      </c>
      <c r="C760" s="54"/>
      <c r="D760" s="54" t="s">
        <v>831</v>
      </c>
      <c r="E760" s="23" t="s">
        <v>659</v>
      </c>
      <c r="F760" s="54"/>
      <c r="G760" s="23" t="s">
        <v>1954</v>
      </c>
      <c r="J760" s="54" t="s">
        <v>9</v>
      </c>
      <c r="K760" s="55">
        <v>15.4</v>
      </c>
      <c r="L760" s="24" t="s">
        <v>834</v>
      </c>
      <c r="M760" s="24" t="s">
        <v>639</v>
      </c>
      <c r="N760" s="7"/>
      <c r="U760" s="4">
        <v>92400</v>
      </c>
      <c r="V760" s="4">
        <v>26.18</v>
      </c>
      <c r="W760" s="4">
        <v>954.80000000000007</v>
      </c>
      <c r="AB760" s="4">
        <v>246400</v>
      </c>
      <c r="AC760" s="4">
        <v>585200</v>
      </c>
      <c r="AD760" s="7"/>
      <c r="AE760" s="7"/>
      <c r="AF760" s="7"/>
      <c r="AG760" s="7"/>
      <c r="AH760" s="7"/>
      <c r="AI760" s="7"/>
      <c r="AJ760" s="7"/>
      <c r="AK760" s="7"/>
      <c r="BZ760" s="4"/>
      <c r="CA760" t="s">
        <v>842</v>
      </c>
      <c r="CC760" s="7" t="s">
        <v>639</v>
      </c>
      <c r="CD760" s="7">
        <v>0.31622804587511771</v>
      </c>
      <c r="CE760" s="7" t="s">
        <v>618</v>
      </c>
      <c r="CF760" s="7">
        <v>0.25496703418471928</v>
      </c>
      <c r="CH760" s="7"/>
      <c r="CJ760" s="7"/>
      <c r="CK760" s="7">
        <f t="shared" si="12"/>
        <v>58</v>
      </c>
    </row>
    <row r="761" spans="1:91" hidden="1" x14ac:dyDescent="0.3">
      <c r="A761" s="43">
        <v>64</v>
      </c>
      <c r="B761" s="23" t="s">
        <v>921</v>
      </c>
      <c r="C761" s="54"/>
      <c r="D761" s="54" t="s">
        <v>831</v>
      </c>
      <c r="E761" s="23" t="s">
        <v>614</v>
      </c>
      <c r="F761" s="54"/>
      <c r="G761" s="23" t="s">
        <v>1955</v>
      </c>
      <c r="J761" s="54" t="s">
        <v>9</v>
      </c>
      <c r="K761" s="55">
        <v>3.7</v>
      </c>
      <c r="L761" s="24" t="s">
        <v>834</v>
      </c>
      <c r="M761" s="24" t="s">
        <v>636</v>
      </c>
      <c r="N761" s="7"/>
      <c r="U761" s="4">
        <v>9250</v>
      </c>
      <c r="AB761" s="4">
        <v>144670</v>
      </c>
      <c r="AC761" s="4">
        <v>140970</v>
      </c>
      <c r="AD761" s="7"/>
      <c r="AE761" s="7"/>
      <c r="AF761" s="7"/>
      <c r="AG761" s="7"/>
      <c r="AH761" s="7"/>
      <c r="AI761" s="7"/>
      <c r="AJ761" s="7"/>
      <c r="AK761" s="7"/>
      <c r="BZ761" s="4"/>
      <c r="CA761" t="s">
        <v>1006</v>
      </c>
      <c r="CC761" s="7" t="s">
        <v>636</v>
      </c>
      <c r="CD761" s="7">
        <v>0.46198270071800152</v>
      </c>
      <c r="CE761" s="7" t="s">
        <v>639</v>
      </c>
      <c r="CF761" s="7">
        <v>0.45167085112814709</v>
      </c>
      <c r="CH761" s="7"/>
      <c r="CJ761" s="7"/>
      <c r="CK761" s="7">
        <f t="shared" si="12"/>
        <v>60</v>
      </c>
    </row>
    <row r="762" spans="1:91" x14ac:dyDescent="0.3">
      <c r="A762" s="43" t="s">
        <v>890</v>
      </c>
      <c r="B762" s="23" t="s">
        <v>860</v>
      </c>
      <c r="D762" s="23" t="s">
        <v>831</v>
      </c>
      <c r="E762" s="23" t="s">
        <v>671</v>
      </c>
      <c r="G762" s="53" t="s">
        <v>1956</v>
      </c>
      <c r="J762" s="23" t="s">
        <v>9</v>
      </c>
      <c r="K762" s="47">
        <v>0.95699999999999996</v>
      </c>
      <c r="L762" s="24" t="s">
        <v>834</v>
      </c>
      <c r="M762" s="24" t="s">
        <v>651</v>
      </c>
      <c r="U762" s="4">
        <v>5607.7</v>
      </c>
      <c r="V762" s="4">
        <v>1.04474</v>
      </c>
      <c r="X762" s="4">
        <v>4248.2</v>
      </c>
      <c r="Y762" s="4">
        <v>133.9</v>
      </c>
      <c r="AG762" s="4">
        <v>3.1806199999999998</v>
      </c>
      <c r="AH762" s="4">
        <v>2.99743</v>
      </c>
      <c r="BX762" s="4"/>
      <c r="BZ762" s="4"/>
      <c r="CA762" t="s">
        <v>972</v>
      </c>
      <c r="CC762" s="7" t="s">
        <v>651</v>
      </c>
      <c r="CD762" s="7">
        <v>0.41009021858053879</v>
      </c>
      <c r="CE762" s="7" t="s">
        <v>654</v>
      </c>
      <c r="CF762" s="7">
        <v>0.22107719452860861</v>
      </c>
      <c r="CH762" s="7"/>
      <c r="CJ762" s="7"/>
      <c r="CK762" s="7">
        <f t="shared" si="12"/>
        <v>57</v>
      </c>
    </row>
    <row r="763" spans="1:91" hidden="1" x14ac:dyDescent="0.3">
      <c r="A763" s="43" t="s">
        <v>890</v>
      </c>
      <c r="B763" s="23" t="s">
        <v>863</v>
      </c>
      <c r="D763" s="23" t="s">
        <v>831</v>
      </c>
      <c r="E763" s="23" t="s">
        <v>671</v>
      </c>
      <c r="G763" s="53" t="s">
        <v>1957</v>
      </c>
      <c r="J763" s="23" t="s">
        <v>9</v>
      </c>
      <c r="K763" s="47">
        <v>567.5</v>
      </c>
      <c r="L763" s="24" t="s">
        <v>834</v>
      </c>
      <c r="M763" s="24" t="s">
        <v>651</v>
      </c>
      <c r="U763" s="4">
        <v>249250</v>
      </c>
      <c r="V763" s="4">
        <v>82.116693999999995</v>
      </c>
      <c r="X763" s="4">
        <v>847499.99999999988</v>
      </c>
      <c r="AG763" s="4">
        <v>1323.625448</v>
      </c>
      <c r="AH763" s="4">
        <v>804.59247399999981</v>
      </c>
      <c r="AI763" s="4">
        <v>162.293384</v>
      </c>
      <c r="AJ763" s="4">
        <v>196.62850201680001</v>
      </c>
      <c r="AK763" s="4">
        <v>39.957208899299999</v>
      </c>
      <c r="BX763" s="4"/>
      <c r="BZ763" s="4"/>
      <c r="CA763" t="s">
        <v>1419</v>
      </c>
      <c r="CC763" s="7" t="s">
        <v>651</v>
      </c>
      <c r="CD763" s="7">
        <v>0.56387696932966869</v>
      </c>
      <c r="CF763" s="7"/>
      <c r="CH763" s="7"/>
      <c r="CJ763" s="7"/>
      <c r="CK763" s="7">
        <f t="shared" si="12"/>
        <v>55</v>
      </c>
    </row>
    <row r="764" spans="1:91" hidden="1" x14ac:dyDescent="0.3">
      <c r="A764" s="43" t="s">
        <v>843</v>
      </c>
      <c r="B764" s="23" t="s">
        <v>921</v>
      </c>
      <c r="D764" s="23" t="s">
        <v>831</v>
      </c>
      <c r="E764" s="23" t="s">
        <v>605</v>
      </c>
      <c r="G764" s="53" t="s">
        <v>1958</v>
      </c>
      <c r="J764" s="23" t="s">
        <v>9</v>
      </c>
      <c r="K764" s="47">
        <v>275</v>
      </c>
      <c r="L764" s="24" t="s">
        <v>834</v>
      </c>
      <c r="M764" s="24" t="s">
        <v>615</v>
      </c>
      <c r="U764" s="4">
        <v>770000.00000000012</v>
      </c>
      <c r="AA764" s="107">
        <v>8250</v>
      </c>
      <c r="AD764" s="4">
        <v>25.949373322291539</v>
      </c>
      <c r="BZ764" s="4"/>
      <c r="CA764" t="s">
        <v>846</v>
      </c>
      <c r="CC764" s="7" t="s">
        <v>615</v>
      </c>
      <c r="CD764" s="7">
        <v>0.95001143268455501</v>
      </c>
      <c r="CF764" s="7"/>
      <c r="CH764" s="7"/>
      <c r="CJ764" s="7"/>
      <c r="CK764" s="7">
        <f t="shared" si="12"/>
        <v>60</v>
      </c>
    </row>
    <row r="765" spans="1:91" hidden="1" x14ac:dyDescent="0.3">
      <c r="A765" s="43">
        <v>154</v>
      </c>
      <c r="B765" s="23" t="s">
        <v>868</v>
      </c>
      <c r="D765" s="23" t="s">
        <v>831</v>
      </c>
      <c r="E765" s="23" t="s">
        <v>659</v>
      </c>
      <c r="G765" s="23" t="s">
        <v>1959</v>
      </c>
      <c r="J765" s="23" t="s">
        <v>9</v>
      </c>
      <c r="K765" s="47">
        <v>1</v>
      </c>
      <c r="L765" s="24" t="s">
        <v>834</v>
      </c>
      <c r="M765" s="24" t="s">
        <v>618</v>
      </c>
      <c r="U765" s="4">
        <v>13000</v>
      </c>
      <c r="V765" s="4">
        <v>17.600000000000001</v>
      </c>
      <c r="W765" s="4">
        <v>32</v>
      </c>
      <c r="Y765" s="4">
        <v>0.13</v>
      </c>
      <c r="AC765" s="4">
        <v>3000</v>
      </c>
      <c r="AE765" s="4">
        <v>54</v>
      </c>
      <c r="AF765" s="4">
        <v>16</v>
      </c>
      <c r="BZ765" s="4"/>
      <c r="CA765" t="s">
        <v>1536</v>
      </c>
      <c r="CC765" s="7" t="s">
        <v>618</v>
      </c>
      <c r="CD765" s="7">
        <v>0.85732090359844648</v>
      </c>
      <c r="CF765" s="7"/>
      <c r="CH765" s="7"/>
      <c r="CJ765" s="7"/>
      <c r="CK765" s="7">
        <f t="shared" si="12"/>
        <v>56</v>
      </c>
    </row>
    <row r="766" spans="1:91" hidden="1" x14ac:dyDescent="0.3">
      <c r="A766" s="43">
        <v>64</v>
      </c>
      <c r="B766" s="23" t="s">
        <v>907</v>
      </c>
      <c r="C766" s="54"/>
      <c r="D766" s="54" t="s">
        <v>831</v>
      </c>
      <c r="E766" s="23" t="s">
        <v>668</v>
      </c>
      <c r="F766" s="54"/>
      <c r="G766" s="23" t="s">
        <v>1960</v>
      </c>
      <c r="J766" s="54" t="s">
        <v>9</v>
      </c>
      <c r="K766" s="55">
        <v>1</v>
      </c>
      <c r="L766" s="24" t="s">
        <v>834</v>
      </c>
      <c r="M766" s="24" t="s">
        <v>639</v>
      </c>
      <c r="N766" s="7"/>
      <c r="U766" s="4">
        <v>20000</v>
      </c>
      <c r="AB766" s="4">
        <v>54000</v>
      </c>
      <c r="AC766" s="4">
        <v>73000</v>
      </c>
      <c r="AD766" s="7"/>
      <c r="AE766" s="7"/>
      <c r="AF766" s="7"/>
      <c r="AG766" s="7"/>
      <c r="AH766" s="7"/>
      <c r="AI766" s="7"/>
      <c r="AJ766" s="7"/>
      <c r="AK766" s="7"/>
      <c r="BZ766" s="4"/>
      <c r="CA766" t="s">
        <v>1006</v>
      </c>
      <c r="CC766" s="7" t="s">
        <v>639</v>
      </c>
      <c r="CD766" s="7">
        <v>0.39440439705903507</v>
      </c>
      <c r="CE766" s="7" t="s">
        <v>615</v>
      </c>
      <c r="CF766" s="7">
        <v>0.31481561416382497</v>
      </c>
      <c r="CG766" s="7" t="s">
        <v>636</v>
      </c>
      <c r="CH766" s="7">
        <v>0.29077998877713979</v>
      </c>
      <c r="CJ766" s="7"/>
      <c r="CK766" s="7">
        <f t="shared" si="12"/>
        <v>60</v>
      </c>
    </row>
    <row r="767" spans="1:91" hidden="1" x14ac:dyDescent="0.3">
      <c r="A767" s="43">
        <v>64</v>
      </c>
      <c r="B767" s="23" t="s">
        <v>1961</v>
      </c>
      <c r="C767" s="54"/>
      <c r="D767" s="54" t="s">
        <v>831</v>
      </c>
      <c r="E767" s="23" t="s">
        <v>659</v>
      </c>
      <c r="F767" s="54"/>
      <c r="G767" s="23" t="s">
        <v>1962</v>
      </c>
      <c r="J767" s="54" t="s">
        <v>9</v>
      </c>
      <c r="K767" s="55">
        <v>2.6</v>
      </c>
      <c r="L767" s="24" t="s">
        <v>834</v>
      </c>
      <c r="M767" s="24" t="s">
        <v>615</v>
      </c>
      <c r="N767" s="7"/>
      <c r="U767" s="4">
        <v>24440</v>
      </c>
      <c r="AD767" s="7"/>
      <c r="AE767" s="7"/>
      <c r="AF767" s="7"/>
      <c r="AG767" s="7"/>
      <c r="AH767" s="7"/>
      <c r="AI767" s="7"/>
      <c r="AJ767" s="7"/>
      <c r="AK767" s="7"/>
      <c r="BZ767" s="4"/>
      <c r="CA767" t="s">
        <v>856</v>
      </c>
      <c r="CC767" s="7" t="s">
        <v>615</v>
      </c>
      <c r="CD767" s="7">
        <v>1</v>
      </c>
      <c r="CF767" s="7"/>
      <c r="CH767" s="7"/>
      <c r="CJ767" s="7"/>
      <c r="CK767" s="7">
        <f t="shared" si="12"/>
        <v>62</v>
      </c>
    </row>
    <row r="768" spans="1:91" hidden="1" x14ac:dyDescent="0.3">
      <c r="A768" s="43">
        <v>64</v>
      </c>
      <c r="B768" s="23" t="s">
        <v>1179</v>
      </c>
      <c r="C768" s="54"/>
      <c r="D768" s="54" t="s">
        <v>831</v>
      </c>
      <c r="E768" s="23" t="s">
        <v>605</v>
      </c>
      <c r="F768" s="54"/>
      <c r="G768" s="23" t="s">
        <v>1963</v>
      </c>
      <c r="J768" s="54" t="s">
        <v>9</v>
      </c>
      <c r="K768" s="55">
        <v>20</v>
      </c>
      <c r="L768" s="24" t="s">
        <v>834</v>
      </c>
      <c r="M768" s="24" t="s">
        <v>615</v>
      </c>
      <c r="N768" s="7"/>
      <c r="U768" s="4">
        <v>140000</v>
      </c>
      <c r="V768" s="4">
        <v>10</v>
      </c>
      <c r="AD768" s="7"/>
      <c r="AE768" s="7"/>
      <c r="AF768" s="7"/>
      <c r="AG768" s="7"/>
      <c r="AH768" s="7"/>
      <c r="AI768" s="7"/>
      <c r="AJ768" s="7"/>
      <c r="AK768" s="7"/>
      <c r="BZ768" s="4"/>
      <c r="CA768" t="s">
        <v>902</v>
      </c>
      <c r="CC768" s="7" t="s">
        <v>615</v>
      </c>
      <c r="CD768" s="7">
        <v>0.69354948264541405</v>
      </c>
      <c r="CE768" s="7" t="s">
        <v>618</v>
      </c>
      <c r="CF768" s="7">
        <v>0.30645051735458601</v>
      </c>
      <c r="CH768" s="7"/>
      <c r="CJ768" s="7"/>
      <c r="CK768" s="7">
        <f t="shared" si="12"/>
        <v>61</v>
      </c>
    </row>
    <row r="769" spans="1:90" hidden="1" x14ac:dyDescent="0.3">
      <c r="A769" s="43">
        <v>64</v>
      </c>
      <c r="B769" s="23" t="s">
        <v>1025</v>
      </c>
      <c r="C769" s="54"/>
      <c r="D769" s="54" t="s">
        <v>831</v>
      </c>
      <c r="E769" s="23" t="s">
        <v>659</v>
      </c>
      <c r="F769" s="54"/>
      <c r="G769" s="23" t="s">
        <v>1964</v>
      </c>
      <c r="J769" s="54" t="s">
        <v>9</v>
      </c>
      <c r="K769" s="55">
        <v>1.75</v>
      </c>
      <c r="L769" s="24" t="s">
        <v>834</v>
      </c>
      <c r="M769" s="24" t="s">
        <v>615</v>
      </c>
      <c r="N769" s="7"/>
      <c r="U769" s="4">
        <v>29925</v>
      </c>
      <c r="V769" s="4">
        <v>0.42</v>
      </c>
      <c r="W769" s="4">
        <v>14.875</v>
      </c>
      <c r="AC769" s="4">
        <v>35874.999999999993</v>
      </c>
      <c r="AD769" s="7"/>
      <c r="AE769" s="7"/>
      <c r="AF769" s="7"/>
      <c r="AG769" s="7"/>
      <c r="AH769" s="7"/>
      <c r="AI769" s="7"/>
      <c r="AJ769" s="7"/>
      <c r="AK769" s="7"/>
      <c r="BZ769" s="4"/>
      <c r="CA769" t="s">
        <v>839</v>
      </c>
      <c r="CC769" s="7" t="s">
        <v>615</v>
      </c>
      <c r="CD769" s="7">
        <v>0.64594782754317959</v>
      </c>
      <c r="CE769" s="7" t="s">
        <v>639</v>
      </c>
      <c r="CF769" s="7">
        <v>0.26579561507587962</v>
      </c>
      <c r="CH769" s="7"/>
      <c r="CJ769" s="7"/>
      <c r="CK769" s="7">
        <f t="shared" si="12"/>
        <v>59</v>
      </c>
    </row>
    <row r="770" spans="1:90" x14ac:dyDescent="0.3">
      <c r="A770" s="43">
        <v>64</v>
      </c>
      <c r="B770" s="23" t="s">
        <v>860</v>
      </c>
      <c r="C770" s="54"/>
      <c r="D770" s="54" t="s">
        <v>831</v>
      </c>
      <c r="E770" s="23" t="s">
        <v>659</v>
      </c>
      <c r="F770" s="54"/>
      <c r="G770" s="23" t="s">
        <v>1965</v>
      </c>
      <c r="J770" s="54" t="s">
        <v>9</v>
      </c>
      <c r="K770" s="55">
        <v>0.52</v>
      </c>
      <c r="L770" s="24" t="s">
        <v>834</v>
      </c>
      <c r="M770" s="24" t="s">
        <v>615</v>
      </c>
      <c r="N770" s="7"/>
      <c r="U770" s="4">
        <v>5460</v>
      </c>
      <c r="AD770" s="7"/>
      <c r="AE770" s="7"/>
      <c r="AF770" s="7"/>
      <c r="AG770" s="7"/>
      <c r="AH770" s="7"/>
      <c r="AI770" s="7"/>
      <c r="AJ770" s="7"/>
      <c r="AK770" s="7"/>
      <c r="BZ770" s="4"/>
      <c r="CA770" t="s">
        <v>856</v>
      </c>
      <c r="CC770" s="7" t="s">
        <v>615</v>
      </c>
      <c r="CD770" s="7">
        <v>1</v>
      </c>
      <c r="CF770" s="7"/>
      <c r="CH770" s="7"/>
      <c r="CJ770" s="7"/>
      <c r="CK770" s="7">
        <f t="shared" si="12"/>
        <v>62</v>
      </c>
    </row>
    <row r="771" spans="1:90" x14ac:dyDescent="0.3">
      <c r="A771" s="43" t="s">
        <v>932</v>
      </c>
      <c r="B771" s="23" t="s">
        <v>860</v>
      </c>
      <c r="C771" s="54"/>
      <c r="D771" s="54" t="s">
        <v>831</v>
      </c>
      <c r="E771" s="23" t="s">
        <v>605</v>
      </c>
      <c r="F771" s="54"/>
      <c r="G771" s="23" t="s">
        <v>1966</v>
      </c>
      <c r="H771" s="23" t="s">
        <v>930</v>
      </c>
      <c r="J771" s="54" t="s">
        <v>9</v>
      </c>
      <c r="K771" s="55">
        <v>2.2887</v>
      </c>
      <c r="L771" s="24" t="s">
        <v>834</v>
      </c>
      <c r="M771" s="24" t="s">
        <v>615</v>
      </c>
      <c r="N771" s="7"/>
      <c r="U771" s="4">
        <v>42898.65</v>
      </c>
      <c r="V771" s="4">
        <v>0.444434</v>
      </c>
      <c r="AD771" s="7"/>
      <c r="AE771" s="7"/>
      <c r="AF771" s="7"/>
      <c r="AG771" s="7"/>
      <c r="AH771" s="7"/>
      <c r="AI771" s="7"/>
      <c r="AJ771" s="7"/>
      <c r="AK771" s="7"/>
      <c r="BZ771" s="4">
        <v>148500</v>
      </c>
      <c r="CA771" t="s">
        <v>1032</v>
      </c>
      <c r="CC771" s="7" t="s">
        <v>615</v>
      </c>
      <c r="CD771" s="7">
        <v>0.93977217561453541</v>
      </c>
      <c r="CF771" s="7"/>
      <c r="CH771" s="7"/>
      <c r="CJ771" s="7"/>
      <c r="CK771" s="7">
        <f t="shared" si="12"/>
        <v>61</v>
      </c>
    </row>
    <row r="772" spans="1:90" hidden="1" x14ac:dyDescent="0.3">
      <c r="A772" s="43">
        <v>65</v>
      </c>
      <c r="B772" s="56" t="s">
        <v>1961</v>
      </c>
      <c r="D772" s="23" t="s">
        <v>831</v>
      </c>
      <c r="E772" s="23" t="s">
        <v>796</v>
      </c>
      <c r="G772" s="23" t="s">
        <v>1967</v>
      </c>
      <c r="H772" s="57" t="s">
        <v>831</v>
      </c>
      <c r="I772" s="57"/>
      <c r="J772" s="23" t="s">
        <v>9</v>
      </c>
      <c r="K772" s="47">
        <v>166.315</v>
      </c>
      <c r="L772" s="24" t="s">
        <v>834</v>
      </c>
      <c r="M772" s="24" t="s">
        <v>630</v>
      </c>
      <c r="X772" s="4">
        <v>1405210.4</v>
      </c>
      <c r="Y772" s="4">
        <v>95326.1</v>
      </c>
      <c r="Z772" s="4">
        <v>70512644</v>
      </c>
      <c r="AM772" s="4">
        <v>15829309</v>
      </c>
      <c r="BZ772" s="4"/>
      <c r="CA772" t="s">
        <v>1968</v>
      </c>
      <c r="CC772" s="7" t="s">
        <v>630</v>
      </c>
      <c r="CD772" s="7">
        <v>0.86359230980126167</v>
      </c>
      <c r="CF772" s="7"/>
      <c r="CH772" s="7"/>
      <c r="CJ772" s="7"/>
      <c r="CK772" s="7">
        <f t="shared" si="12"/>
        <v>59</v>
      </c>
    </row>
    <row r="773" spans="1:90" hidden="1" x14ac:dyDescent="0.3">
      <c r="A773" s="43" t="s">
        <v>843</v>
      </c>
      <c r="B773" s="23" t="s">
        <v>1058</v>
      </c>
      <c r="C773" s="54"/>
      <c r="D773" s="54" t="s">
        <v>831</v>
      </c>
      <c r="E773" s="23" t="s">
        <v>605</v>
      </c>
      <c r="F773" s="54"/>
      <c r="G773" s="23" t="s">
        <v>1969</v>
      </c>
      <c r="H773" s="54"/>
      <c r="J773" s="54" t="s">
        <v>9</v>
      </c>
      <c r="K773" s="55">
        <v>1825</v>
      </c>
      <c r="L773" s="24" t="s">
        <v>834</v>
      </c>
      <c r="M773" s="24" t="s">
        <v>615</v>
      </c>
      <c r="N773" s="7"/>
      <c r="U773" s="4">
        <v>8376750.0000000009</v>
      </c>
      <c r="V773" s="4">
        <v>219</v>
      </c>
      <c r="W773" s="4">
        <v>3467.5</v>
      </c>
      <c r="AA773" s="107">
        <v>292000</v>
      </c>
      <c r="AD773" s="4">
        <v>182.5</v>
      </c>
      <c r="AE773" s="7"/>
      <c r="AF773" s="7"/>
      <c r="AG773" s="7"/>
      <c r="AH773" s="7"/>
      <c r="AI773" s="7"/>
      <c r="AJ773" s="7"/>
      <c r="AK773" s="7"/>
      <c r="BZ773" s="4"/>
      <c r="CA773" t="s">
        <v>910</v>
      </c>
      <c r="CC773" s="7" t="s">
        <v>615</v>
      </c>
      <c r="CD773" s="7">
        <v>0.74863613034855492</v>
      </c>
      <c r="CF773" s="7"/>
      <c r="CH773" s="7"/>
      <c r="CJ773" s="7"/>
      <c r="CK773" s="7">
        <f t="shared" si="12"/>
        <v>58</v>
      </c>
    </row>
    <row r="774" spans="1:90" hidden="1" x14ac:dyDescent="0.3">
      <c r="A774" s="43">
        <v>64</v>
      </c>
      <c r="B774" s="23" t="s">
        <v>848</v>
      </c>
      <c r="C774" s="54"/>
      <c r="D774" s="54" t="s">
        <v>831</v>
      </c>
      <c r="E774" s="23" t="s">
        <v>704</v>
      </c>
      <c r="F774" s="54"/>
      <c r="G774" s="23" t="s">
        <v>1970</v>
      </c>
      <c r="J774" s="54" t="s">
        <v>9</v>
      </c>
      <c r="K774" s="55">
        <v>66.3</v>
      </c>
      <c r="L774" s="24" t="s">
        <v>834</v>
      </c>
      <c r="M774" s="24" t="s">
        <v>618</v>
      </c>
      <c r="N774" s="7"/>
      <c r="U774" s="4">
        <v>253879.99999999991</v>
      </c>
      <c r="V774" s="4">
        <v>69.816000000000003</v>
      </c>
      <c r="W774" s="4">
        <v>138.01</v>
      </c>
      <c r="AD774" s="7"/>
      <c r="AE774" s="7"/>
      <c r="AF774" s="7"/>
      <c r="AG774" s="7"/>
      <c r="AH774" s="7"/>
      <c r="AI774" s="7"/>
      <c r="AJ774" s="7"/>
      <c r="AK774" s="7"/>
      <c r="BZ774" s="4"/>
      <c r="CA774" t="s">
        <v>859</v>
      </c>
      <c r="CC774" s="7" t="s">
        <v>618</v>
      </c>
      <c r="CD774" s="7">
        <v>0.61733508273984194</v>
      </c>
      <c r="CE774" s="7" t="s">
        <v>615</v>
      </c>
      <c r="CF774" s="7">
        <v>0.3628971375277778</v>
      </c>
      <c r="CH774" s="7"/>
      <c r="CJ774" s="7"/>
      <c r="CK774" s="7">
        <f t="shared" si="12"/>
        <v>60</v>
      </c>
      <c r="CL774" t="s">
        <v>1970</v>
      </c>
    </row>
    <row r="775" spans="1:90" hidden="1" x14ac:dyDescent="0.3">
      <c r="A775" s="43">
        <v>65</v>
      </c>
      <c r="B775" s="56" t="s">
        <v>1025</v>
      </c>
      <c r="D775" s="23" t="s">
        <v>831</v>
      </c>
      <c r="E775" s="23" t="s">
        <v>798</v>
      </c>
      <c r="G775" s="23" t="s">
        <v>1971</v>
      </c>
      <c r="H775" s="57" t="s">
        <v>880</v>
      </c>
      <c r="I775" s="57"/>
      <c r="J775" s="23" t="s">
        <v>9</v>
      </c>
      <c r="K775" s="47">
        <v>10.0282</v>
      </c>
      <c r="L775" s="24" t="s">
        <v>834</v>
      </c>
      <c r="M775" s="24" t="s">
        <v>624</v>
      </c>
      <c r="X775" s="4">
        <v>97653.599999999991</v>
      </c>
      <c r="BZ775" s="4"/>
      <c r="CA775" t="s">
        <v>871</v>
      </c>
      <c r="CC775" s="7" t="s">
        <v>624</v>
      </c>
      <c r="CD775" s="7">
        <v>1</v>
      </c>
      <c r="CF775" s="7"/>
      <c r="CH775" s="7"/>
      <c r="CJ775" s="7"/>
      <c r="CK775" s="7">
        <f t="shared" si="12"/>
        <v>62</v>
      </c>
    </row>
    <row r="776" spans="1:90" hidden="1" x14ac:dyDescent="0.3">
      <c r="A776" s="43" t="s">
        <v>918</v>
      </c>
      <c r="B776" s="23" t="s">
        <v>1541</v>
      </c>
      <c r="D776" s="23" t="s">
        <v>831</v>
      </c>
      <c r="E776" s="23" t="s">
        <v>671</v>
      </c>
      <c r="G776" s="53" t="s">
        <v>1972</v>
      </c>
      <c r="H776" s="23" t="s">
        <v>930</v>
      </c>
      <c r="J776" s="23" t="s">
        <v>9</v>
      </c>
      <c r="K776" s="47">
        <v>4.0999999999999996</v>
      </c>
      <c r="L776" s="24" t="s">
        <v>834</v>
      </c>
      <c r="M776" s="24" t="s">
        <v>624</v>
      </c>
      <c r="U776" s="4">
        <v>20500</v>
      </c>
      <c r="V776" s="4">
        <v>0.41</v>
      </c>
      <c r="X776" s="4">
        <v>28700</v>
      </c>
      <c r="AG776" s="4">
        <v>2.0499999999999998</v>
      </c>
      <c r="AH776" s="4">
        <v>2.46</v>
      </c>
      <c r="BX776" s="4"/>
      <c r="BZ776" s="4">
        <v>400000</v>
      </c>
      <c r="CA776" t="s">
        <v>1973</v>
      </c>
      <c r="CC776" s="7" t="s">
        <v>624</v>
      </c>
      <c r="CD776" s="7">
        <v>0.56161475336768174</v>
      </c>
      <c r="CF776" s="7"/>
      <c r="CH776" s="7"/>
      <c r="CJ776" s="7"/>
      <c r="CK776" s="7">
        <f t="shared" si="12"/>
        <v>58</v>
      </c>
    </row>
    <row r="777" spans="1:90" hidden="1" x14ac:dyDescent="0.3">
      <c r="A777" s="43" t="s">
        <v>932</v>
      </c>
      <c r="B777" s="23" t="s">
        <v>1248</v>
      </c>
      <c r="C777" s="54"/>
      <c r="D777" s="54" t="s">
        <v>831</v>
      </c>
      <c r="E777" s="23" t="s">
        <v>650</v>
      </c>
      <c r="F777" s="54"/>
      <c r="G777" s="23" t="s">
        <v>1974</v>
      </c>
      <c r="J777" s="54" t="s">
        <v>9</v>
      </c>
      <c r="K777" s="55">
        <v>1.514</v>
      </c>
      <c r="L777" s="24" t="s">
        <v>834</v>
      </c>
      <c r="M777" s="24" t="s">
        <v>615</v>
      </c>
      <c r="N777" s="7"/>
      <c r="U777" s="4">
        <v>98753.999999999985</v>
      </c>
      <c r="W777" s="4">
        <v>225.75</v>
      </c>
      <c r="AD777" s="7"/>
      <c r="AE777" s="7"/>
      <c r="AF777" s="7"/>
      <c r="AG777" s="7"/>
      <c r="AH777" s="7"/>
      <c r="AI777" s="7"/>
      <c r="AJ777" s="7"/>
      <c r="AK777" s="7"/>
      <c r="BZ777" s="4">
        <v>500000</v>
      </c>
      <c r="CA777" t="s">
        <v>1319</v>
      </c>
      <c r="CC777" s="7" t="s">
        <v>615</v>
      </c>
      <c r="CD777" s="7">
        <v>0.81362431011193215</v>
      </c>
      <c r="CF777" s="7"/>
      <c r="CH777" s="7"/>
      <c r="CJ777" s="7"/>
      <c r="CK777" s="7">
        <f t="shared" si="12"/>
        <v>61</v>
      </c>
    </row>
    <row r="778" spans="1:90" hidden="1" x14ac:dyDescent="0.3">
      <c r="A778" s="43" t="s">
        <v>843</v>
      </c>
      <c r="B778" s="23" t="s">
        <v>848</v>
      </c>
      <c r="D778" s="23" t="s">
        <v>831</v>
      </c>
      <c r="E778" s="23" t="s">
        <v>605</v>
      </c>
      <c r="G778" s="53" t="s">
        <v>1975</v>
      </c>
      <c r="J778" s="23" t="s">
        <v>9</v>
      </c>
      <c r="K778" s="47">
        <v>160</v>
      </c>
      <c r="L778" s="24" t="s">
        <v>834</v>
      </c>
      <c r="M778" s="24" t="s">
        <v>615</v>
      </c>
      <c r="U778" s="4">
        <v>691999.99999999988</v>
      </c>
      <c r="V778" s="4">
        <v>62</v>
      </c>
      <c r="W778" s="4">
        <v>400</v>
      </c>
      <c r="AA778" s="107">
        <v>8000</v>
      </c>
      <c r="AD778" s="4">
        <v>17.38567507841179</v>
      </c>
      <c r="BZ778" s="4"/>
      <c r="CA778" t="s">
        <v>846</v>
      </c>
      <c r="CC778" s="7" t="s">
        <v>615</v>
      </c>
      <c r="CD778" s="7">
        <v>0.60096374424582777</v>
      </c>
      <c r="CE778" s="7" t="s">
        <v>618</v>
      </c>
      <c r="CF778" s="7">
        <v>0.33307712672034751</v>
      </c>
      <c r="CH778" s="7"/>
      <c r="CJ778" s="7"/>
      <c r="CK778" s="7">
        <f t="shared" si="12"/>
        <v>58</v>
      </c>
    </row>
    <row r="779" spans="1:90" hidden="1" x14ac:dyDescent="0.3">
      <c r="A779" s="43">
        <v>64</v>
      </c>
      <c r="B779" s="23" t="s">
        <v>1025</v>
      </c>
      <c r="C779" s="54"/>
      <c r="D779" s="54" t="s">
        <v>831</v>
      </c>
      <c r="E779" s="23" t="s">
        <v>605</v>
      </c>
      <c r="F779" s="54"/>
      <c r="G779" s="23" t="s">
        <v>1976</v>
      </c>
      <c r="H779" s="23" t="s">
        <v>838</v>
      </c>
      <c r="J779" s="54" t="s">
        <v>9</v>
      </c>
      <c r="K779" s="55">
        <v>20</v>
      </c>
      <c r="L779" s="24" t="s">
        <v>834</v>
      </c>
      <c r="M779" s="24" t="s">
        <v>615</v>
      </c>
      <c r="N779" s="7"/>
      <c r="U779" s="4">
        <v>50000</v>
      </c>
      <c r="AD779" s="7"/>
      <c r="AE779" s="7"/>
      <c r="AF779" s="7"/>
      <c r="AG779" s="7"/>
      <c r="AH779" s="7"/>
      <c r="AI779" s="7"/>
      <c r="AJ779" s="7"/>
      <c r="AK779" s="7"/>
      <c r="BZ779" s="4"/>
      <c r="CA779" t="s">
        <v>856</v>
      </c>
      <c r="CC779" s="7" t="s">
        <v>615</v>
      </c>
      <c r="CD779" s="7">
        <v>1</v>
      </c>
      <c r="CF779" s="7"/>
      <c r="CH779" s="7"/>
      <c r="CJ779" s="7"/>
      <c r="CK779" s="7">
        <f t="shared" si="12"/>
        <v>62</v>
      </c>
    </row>
    <row r="780" spans="1:90" hidden="1" x14ac:dyDescent="0.3">
      <c r="A780" s="43">
        <v>65</v>
      </c>
      <c r="B780" s="56" t="s">
        <v>848</v>
      </c>
      <c r="D780" s="23" t="s">
        <v>831</v>
      </c>
      <c r="E780" s="23" t="s">
        <v>796</v>
      </c>
      <c r="G780" s="23" t="s">
        <v>1977</v>
      </c>
      <c r="H780" s="57" t="s">
        <v>831</v>
      </c>
      <c r="I780" s="57"/>
      <c r="J780" s="23" t="s">
        <v>9</v>
      </c>
      <c r="K780" s="47">
        <v>89.89</v>
      </c>
      <c r="L780" s="24" t="s">
        <v>834</v>
      </c>
      <c r="M780" s="24" t="s">
        <v>624</v>
      </c>
      <c r="X780" s="4">
        <v>1072766</v>
      </c>
      <c r="AM780" s="4">
        <v>25727694</v>
      </c>
      <c r="BZ780" s="4"/>
      <c r="CA780" t="s">
        <v>1567</v>
      </c>
      <c r="CC780" s="7" t="s">
        <v>624</v>
      </c>
      <c r="CD780" s="7">
        <v>0.87714467759615122</v>
      </c>
      <c r="CF780" s="7"/>
      <c r="CH780" s="7"/>
      <c r="CJ780" s="7"/>
      <c r="CK780" s="7">
        <f t="shared" si="12"/>
        <v>61</v>
      </c>
    </row>
    <row r="781" spans="1:90" hidden="1" x14ac:dyDescent="0.3">
      <c r="A781" s="43">
        <v>64</v>
      </c>
      <c r="B781" s="23" t="s">
        <v>905</v>
      </c>
      <c r="C781" s="54"/>
      <c r="D781" s="54" t="s">
        <v>831</v>
      </c>
      <c r="E781" s="23" t="s">
        <v>650</v>
      </c>
      <c r="F781" s="54"/>
      <c r="G781" s="23" t="s">
        <v>1978</v>
      </c>
      <c r="H781" s="23" t="s">
        <v>1232</v>
      </c>
      <c r="J781" s="54" t="s">
        <v>9</v>
      </c>
      <c r="K781" s="55">
        <v>27.5</v>
      </c>
      <c r="L781" s="24" t="s">
        <v>834</v>
      </c>
      <c r="M781" s="24" t="s">
        <v>615</v>
      </c>
      <c r="N781" s="7"/>
      <c r="U781" s="4">
        <v>211750</v>
      </c>
      <c r="W781" s="4">
        <v>605</v>
      </c>
      <c r="AD781" s="7"/>
      <c r="AE781" s="7"/>
      <c r="AF781" s="7"/>
      <c r="AG781" s="7"/>
      <c r="AH781" s="7"/>
      <c r="AI781" s="7"/>
      <c r="AJ781" s="7"/>
      <c r="AK781" s="7"/>
      <c r="BZ781" s="4"/>
      <c r="CA781" t="s">
        <v>899</v>
      </c>
      <c r="CC781" s="7" t="s">
        <v>615</v>
      </c>
      <c r="CD781" s="7">
        <v>0.77742246586467689</v>
      </c>
      <c r="CE781" s="7" t="s">
        <v>621</v>
      </c>
      <c r="CF781" s="7">
        <v>0.22257753413532311</v>
      </c>
      <c r="CH781" s="7"/>
      <c r="CJ781" s="7"/>
      <c r="CK781" s="7">
        <f t="shared" si="12"/>
        <v>61</v>
      </c>
    </row>
    <row r="782" spans="1:90" hidden="1" x14ac:dyDescent="0.3">
      <c r="A782" s="43">
        <v>65</v>
      </c>
      <c r="B782" s="56" t="s">
        <v>886</v>
      </c>
      <c r="D782" s="23" t="s">
        <v>831</v>
      </c>
      <c r="E782" s="23" t="s">
        <v>796</v>
      </c>
      <c r="G782" s="23" t="s">
        <v>1979</v>
      </c>
      <c r="H782" s="57" t="s">
        <v>831</v>
      </c>
      <c r="I782" s="57"/>
      <c r="J782" s="23" t="s">
        <v>9</v>
      </c>
      <c r="K782" s="47">
        <v>11.103999999999999</v>
      </c>
      <c r="L782" s="24" t="s">
        <v>834</v>
      </c>
      <c r="M782" s="24" t="s">
        <v>624</v>
      </c>
      <c r="X782" s="4">
        <v>147683.20000000001</v>
      </c>
      <c r="BZ782" s="4"/>
      <c r="CA782" t="s">
        <v>871</v>
      </c>
      <c r="CC782" s="7" t="s">
        <v>624</v>
      </c>
      <c r="CD782" s="7">
        <v>1</v>
      </c>
      <c r="CF782" s="7"/>
      <c r="CH782" s="7"/>
      <c r="CJ782" s="7"/>
      <c r="CK782" s="7">
        <f t="shared" si="12"/>
        <v>62</v>
      </c>
    </row>
    <row r="783" spans="1:90" hidden="1" x14ac:dyDescent="0.3">
      <c r="A783" s="43">
        <v>64</v>
      </c>
      <c r="B783" s="23" t="s">
        <v>1248</v>
      </c>
      <c r="C783" s="54"/>
      <c r="D783" s="54" t="s">
        <v>831</v>
      </c>
      <c r="E783" s="23" t="s">
        <v>650</v>
      </c>
      <c r="F783" s="54"/>
      <c r="G783" s="23" t="s">
        <v>1980</v>
      </c>
      <c r="J783" s="54" t="s">
        <v>9</v>
      </c>
      <c r="K783" s="55">
        <v>5.8</v>
      </c>
      <c r="L783" s="24" t="s">
        <v>834</v>
      </c>
      <c r="M783" s="24" t="s">
        <v>615</v>
      </c>
      <c r="N783" s="7"/>
      <c r="U783" s="4">
        <v>104400</v>
      </c>
      <c r="AD783" s="7"/>
      <c r="AE783" s="7"/>
      <c r="AF783" s="7"/>
      <c r="AG783" s="7"/>
      <c r="AH783" s="7"/>
      <c r="AI783" s="7"/>
      <c r="AJ783" s="7"/>
      <c r="AK783" s="7"/>
      <c r="BZ783" s="4"/>
      <c r="CA783" t="s">
        <v>856</v>
      </c>
      <c r="CC783" s="7" t="s">
        <v>615</v>
      </c>
      <c r="CD783" s="7">
        <v>1</v>
      </c>
      <c r="CF783" s="7"/>
      <c r="CH783" s="7"/>
      <c r="CJ783" s="7"/>
      <c r="CK783" s="7">
        <f t="shared" si="12"/>
        <v>62</v>
      </c>
    </row>
    <row r="784" spans="1:90" hidden="1" x14ac:dyDescent="0.3">
      <c r="A784" s="43">
        <v>64</v>
      </c>
      <c r="B784" s="23" t="s">
        <v>863</v>
      </c>
      <c r="C784" s="54"/>
      <c r="D784" s="54" t="s">
        <v>831</v>
      </c>
      <c r="E784" s="23" t="s">
        <v>671</v>
      </c>
      <c r="F784" s="54"/>
      <c r="G784" s="23" t="s">
        <v>1981</v>
      </c>
      <c r="J784" s="54" t="s">
        <v>9</v>
      </c>
      <c r="K784" s="55">
        <v>175.7</v>
      </c>
      <c r="L784" s="24" t="s">
        <v>834</v>
      </c>
      <c r="M784" s="24" t="s">
        <v>651</v>
      </c>
      <c r="N784" s="7"/>
      <c r="U784" s="4">
        <v>56449.999999999993</v>
      </c>
      <c r="V784" s="4">
        <v>16.106919999999999</v>
      </c>
      <c r="X784" s="4">
        <v>254580</v>
      </c>
      <c r="AD784" s="7"/>
      <c r="AE784" s="7"/>
      <c r="AF784" s="7"/>
      <c r="AG784" s="7">
        <v>591.89131599999996</v>
      </c>
      <c r="AH784" s="7">
        <v>270.51505600000002</v>
      </c>
      <c r="AI784" s="7">
        <v>91.020160000000004</v>
      </c>
      <c r="AJ784" s="7">
        <v>188.6531911344</v>
      </c>
      <c r="AK784" s="7">
        <v>46.547677693199986</v>
      </c>
      <c r="BZ784" s="4"/>
      <c r="CA784" t="s">
        <v>1280</v>
      </c>
      <c r="CC784" s="7" t="s">
        <v>651</v>
      </c>
      <c r="CD784" s="7">
        <v>0.59964849811556431</v>
      </c>
      <c r="CF784" s="7"/>
      <c r="CH784" s="7"/>
      <c r="CJ784" s="7"/>
      <c r="CK784" s="7">
        <f t="shared" si="12"/>
        <v>55</v>
      </c>
      <c r="CL784" t="s">
        <v>1981</v>
      </c>
    </row>
    <row r="785" spans="1:90" hidden="1" x14ac:dyDescent="0.3">
      <c r="A785" s="43">
        <v>64</v>
      </c>
      <c r="B785" s="23" t="s">
        <v>1058</v>
      </c>
      <c r="C785" s="54"/>
      <c r="D785" s="54" t="s">
        <v>831</v>
      </c>
      <c r="E785" s="23" t="s">
        <v>650</v>
      </c>
      <c r="F785" s="54"/>
      <c r="G785" s="23" t="s">
        <v>1982</v>
      </c>
      <c r="H785" s="23" t="s">
        <v>880</v>
      </c>
      <c r="J785" s="54" t="s">
        <v>9</v>
      </c>
      <c r="K785" s="55">
        <v>29.734999999999999</v>
      </c>
      <c r="L785" s="24" t="s">
        <v>834</v>
      </c>
      <c r="M785" s="24" t="s">
        <v>615</v>
      </c>
      <c r="N785" s="7"/>
      <c r="U785" s="4">
        <v>312965</v>
      </c>
      <c r="AD785" s="7"/>
      <c r="AE785" s="7"/>
      <c r="AF785" s="7"/>
      <c r="AG785" s="7"/>
      <c r="AH785" s="7"/>
      <c r="AI785" s="7"/>
      <c r="AJ785" s="7"/>
      <c r="AK785" s="7"/>
      <c r="BZ785" s="4"/>
      <c r="CA785" t="s">
        <v>856</v>
      </c>
      <c r="CC785" s="7" t="s">
        <v>615</v>
      </c>
      <c r="CD785" s="7">
        <v>1</v>
      </c>
      <c r="CF785" s="7"/>
      <c r="CH785" s="7"/>
      <c r="CJ785" s="7"/>
      <c r="CK785" s="7">
        <f t="shared" si="12"/>
        <v>62</v>
      </c>
      <c r="CL785" t="s">
        <v>1982</v>
      </c>
    </row>
    <row r="786" spans="1:90" hidden="1" x14ac:dyDescent="0.3">
      <c r="A786" s="43">
        <v>58</v>
      </c>
      <c r="B786" s="23" t="s">
        <v>1058</v>
      </c>
      <c r="D786" s="54" t="s">
        <v>831</v>
      </c>
      <c r="E786" s="23" t="s">
        <v>605</v>
      </c>
      <c r="G786" s="23" t="s">
        <v>1983</v>
      </c>
      <c r="H786" s="23" t="s">
        <v>831</v>
      </c>
      <c r="J786" s="54" t="s">
        <v>9</v>
      </c>
      <c r="K786" s="47">
        <v>804.1</v>
      </c>
      <c r="L786" s="24" t="s">
        <v>834</v>
      </c>
      <c r="M786" s="24" t="s">
        <v>633</v>
      </c>
      <c r="AA786" s="107">
        <v>804100</v>
      </c>
      <c r="AD786" s="4">
        <v>64.328000000000003</v>
      </c>
      <c r="BZ786" s="4"/>
      <c r="CA786" t="s">
        <v>1679</v>
      </c>
      <c r="CC786" s="7" t="s">
        <v>633</v>
      </c>
      <c r="CD786" s="7">
        <v>0.99012618817708009</v>
      </c>
      <c r="CF786" s="7"/>
      <c r="CH786" s="7"/>
      <c r="CJ786" s="7"/>
      <c r="CK786" s="7">
        <f t="shared" si="12"/>
        <v>61</v>
      </c>
    </row>
    <row r="787" spans="1:90" hidden="1" x14ac:dyDescent="0.3">
      <c r="A787" s="43" t="s">
        <v>843</v>
      </c>
      <c r="B787" s="23" t="s">
        <v>848</v>
      </c>
      <c r="D787" s="23" t="s">
        <v>831</v>
      </c>
      <c r="E787" s="23" t="s">
        <v>605</v>
      </c>
      <c r="G787" s="53" t="s">
        <v>1984</v>
      </c>
      <c r="J787" s="23" t="s">
        <v>9</v>
      </c>
      <c r="K787" s="47">
        <v>85.86</v>
      </c>
      <c r="L787" s="24" t="s">
        <v>834</v>
      </c>
      <c r="M787" s="24" t="s">
        <v>618</v>
      </c>
      <c r="U787" s="4">
        <v>304803</v>
      </c>
      <c r="V787" s="4">
        <v>64.051559999999995</v>
      </c>
      <c r="W787" s="4">
        <v>171.72</v>
      </c>
      <c r="AA787" s="107">
        <v>2575.8000000000002</v>
      </c>
      <c r="AD787" s="4">
        <v>8.0693314009137183</v>
      </c>
      <c r="BZ787" s="4"/>
      <c r="CA787" t="s">
        <v>846</v>
      </c>
      <c r="CC787" s="7" t="s">
        <v>618</v>
      </c>
      <c r="CD787" s="7">
        <v>0.54212642342863171</v>
      </c>
      <c r="CE787" s="7" t="s">
        <v>615</v>
      </c>
      <c r="CF787" s="7">
        <v>0.41704138920340128</v>
      </c>
      <c r="CH787" s="7"/>
      <c r="CJ787" s="7"/>
      <c r="CK787" s="7">
        <f t="shared" si="12"/>
        <v>58</v>
      </c>
    </row>
    <row r="788" spans="1:90" hidden="1" x14ac:dyDescent="0.3">
      <c r="A788" s="43">
        <v>64</v>
      </c>
      <c r="B788" s="23" t="s">
        <v>848</v>
      </c>
      <c r="C788" s="54"/>
      <c r="D788" s="54" t="s">
        <v>831</v>
      </c>
      <c r="E788" s="23" t="s">
        <v>683</v>
      </c>
      <c r="F788" s="54"/>
      <c r="G788" s="23" t="s">
        <v>1985</v>
      </c>
      <c r="J788" s="54" t="s">
        <v>9</v>
      </c>
      <c r="K788" s="55">
        <v>100</v>
      </c>
      <c r="L788" s="24" t="s">
        <v>834</v>
      </c>
      <c r="M788" s="24" t="s">
        <v>618</v>
      </c>
      <c r="N788" s="7"/>
      <c r="U788" s="4">
        <v>70000.000000000015</v>
      </c>
      <c r="V788" s="4">
        <v>34</v>
      </c>
      <c r="AD788" s="7"/>
      <c r="AE788" s="7"/>
      <c r="AF788" s="7"/>
      <c r="AG788" s="7"/>
      <c r="AH788" s="7"/>
      <c r="AI788" s="7"/>
      <c r="AJ788" s="7"/>
      <c r="AK788" s="7"/>
      <c r="BZ788" s="4"/>
      <c r="CA788" t="s">
        <v>902</v>
      </c>
      <c r="CC788" s="7" t="s">
        <v>618</v>
      </c>
      <c r="CD788" s="7">
        <v>0.75028939430993724</v>
      </c>
      <c r="CE788" s="7" t="s">
        <v>615</v>
      </c>
      <c r="CF788" s="7">
        <v>0.24971060569006279</v>
      </c>
      <c r="CH788" s="7"/>
      <c r="CJ788" s="7"/>
      <c r="CK788" s="7">
        <f t="shared" si="12"/>
        <v>61</v>
      </c>
    </row>
    <row r="789" spans="1:90" hidden="1" x14ac:dyDescent="0.3">
      <c r="A789" s="43">
        <v>64</v>
      </c>
      <c r="B789" s="23" t="s">
        <v>900</v>
      </c>
      <c r="C789" s="54"/>
      <c r="D789" s="54" t="s">
        <v>831</v>
      </c>
      <c r="E789" s="23" t="s">
        <v>659</v>
      </c>
      <c r="F789" s="54"/>
      <c r="G789" s="23" t="s">
        <v>1986</v>
      </c>
      <c r="H789" s="23" t="s">
        <v>880</v>
      </c>
      <c r="J789" s="54" t="s">
        <v>9</v>
      </c>
      <c r="K789" s="55">
        <v>6.8000000000000007</v>
      </c>
      <c r="L789" s="24" t="s">
        <v>834</v>
      </c>
      <c r="M789" s="24" t="s">
        <v>618</v>
      </c>
      <c r="N789" s="7"/>
      <c r="U789" s="4">
        <v>20400</v>
      </c>
      <c r="V789" s="4">
        <v>41.52</v>
      </c>
      <c r="W789" s="4">
        <v>495.2000000000001</v>
      </c>
      <c r="AB789" s="4">
        <v>72800</v>
      </c>
      <c r="AC789" s="4">
        <v>101600</v>
      </c>
      <c r="AD789" s="7"/>
      <c r="AE789" s="7"/>
      <c r="AF789" s="7"/>
      <c r="AG789" s="7"/>
      <c r="AH789" s="7"/>
      <c r="AI789" s="7"/>
      <c r="AJ789" s="7"/>
      <c r="AK789" s="7"/>
      <c r="BZ789" s="4"/>
      <c r="CA789" t="s">
        <v>842</v>
      </c>
      <c r="CC789" s="7" t="s">
        <v>618</v>
      </c>
      <c r="CD789" s="7">
        <v>0.66429180870225946</v>
      </c>
      <c r="CF789" s="7"/>
      <c r="CH789" s="7"/>
      <c r="CJ789" s="7"/>
      <c r="CK789" s="7">
        <f t="shared" si="12"/>
        <v>58</v>
      </c>
    </row>
    <row r="790" spans="1:90" x14ac:dyDescent="0.3">
      <c r="A790" s="43">
        <v>64</v>
      </c>
      <c r="B790" s="23" t="s">
        <v>860</v>
      </c>
      <c r="C790" s="54"/>
      <c r="D790" s="54" t="s">
        <v>831</v>
      </c>
      <c r="E790" s="23" t="s">
        <v>659</v>
      </c>
      <c r="F790" s="54"/>
      <c r="G790" s="23" t="s">
        <v>1987</v>
      </c>
      <c r="J790" s="54" t="s">
        <v>9</v>
      </c>
      <c r="K790" s="55">
        <v>0.03</v>
      </c>
      <c r="L790" s="24" t="s">
        <v>834</v>
      </c>
      <c r="M790" s="24" t="s">
        <v>639</v>
      </c>
      <c r="N790" s="7"/>
      <c r="U790" s="4">
        <v>540</v>
      </c>
      <c r="AC790" s="4">
        <v>1653</v>
      </c>
      <c r="AD790" s="7"/>
      <c r="AE790" s="7"/>
      <c r="AF790" s="7"/>
      <c r="AG790" s="7"/>
      <c r="AH790" s="7"/>
      <c r="AI790" s="7"/>
      <c r="AJ790" s="7"/>
      <c r="AK790" s="7"/>
      <c r="BZ790" s="4"/>
      <c r="CA790" t="s">
        <v>885</v>
      </c>
      <c r="CC790" s="7" t="s">
        <v>639</v>
      </c>
      <c r="CD790" s="7">
        <v>0.51235759452529028</v>
      </c>
      <c r="CE790" s="7" t="s">
        <v>615</v>
      </c>
      <c r="CF790" s="7">
        <v>0.48764240547470961</v>
      </c>
      <c r="CH790" s="7"/>
      <c r="CJ790" s="7"/>
      <c r="CK790" s="7">
        <f t="shared" si="12"/>
        <v>61</v>
      </c>
    </row>
    <row r="791" spans="1:90" hidden="1" x14ac:dyDescent="0.3">
      <c r="A791" s="43">
        <v>64</v>
      </c>
      <c r="B791" s="23" t="s">
        <v>1139</v>
      </c>
      <c r="C791" s="54"/>
      <c r="D791" s="54" t="s">
        <v>831</v>
      </c>
      <c r="E791" s="23" t="s">
        <v>620</v>
      </c>
      <c r="F791" s="54"/>
      <c r="G791" s="23" t="s">
        <v>1988</v>
      </c>
      <c r="J791" s="54" t="s">
        <v>9</v>
      </c>
      <c r="K791" s="55">
        <v>6.165</v>
      </c>
      <c r="L791" s="24" t="s">
        <v>834</v>
      </c>
      <c r="M791" s="24" t="s">
        <v>618</v>
      </c>
      <c r="N791" s="7"/>
      <c r="U791" s="4">
        <v>63027.999999999993</v>
      </c>
      <c r="V791" s="4">
        <v>14.58797</v>
      </c>
      <c r="W791" s="4">
        <v>133.5215</v>
      </c>
      <c r="AD791" s="7"/>
      <c r="AE791" s="7"/>
      <c r="AF791" s="7"/>
      <c r="AG791" s="7"/>
      <c r="AH791" s="7"/>
      <c r="AI791" s="7"/>
      <c r="AJ791" s="7"/>
      <c r="AK791" s="7"/>
      <c r="BZ791" s="4"/>
      <c r="CA791" t="s">
        <v>859</v>
      </c>
      <c r="CC791" s="7" t="s">
        <v>618</v>
      </c>
      <c r="CD791" s="7">
        <v>0.54150575222996644</v>
      </c>
      <c r="CE791" s="7" t="s">
        <v>615</v>
      </c>
      <c r="CF791" s="7">
        <v>0.37820807468040962</v>
      </c>
      <c r="CH791" s="7"/>
      <c r="CJ791" s="7"/>
      <c r="CK791" s="7">
        <f t="shared" si="12"/>
        <v>60</v>
      </c>
      <c r="CL791" t="s">
        <v>1988</v>
      </c>
    </row>
    <row r="792" spans="1:90" x14ac:dyDescent="0.3">
      <c r="A792" s="43">
        <v>64</v>
      </c>
      <c r="B792" s="23" t="s">
        <v>860</v>
      </c>
      <c r="C792" s="54"/>
      <c r="D792" s="54" t="s">
        <v>831</v>
      </c>
      <c r="E792" s="23" t="s">
        <v>605</v>
      </c>
      <c r="F792" s="54"/>
      <c r="G792" s="23" t="s">
        <v>1989</v>
      </c>
      <c r="J792" s="54" t="s">
        <v>9</v>
      </c>
      <c r="K792" s="55">
        <v>36</v>
      </c>
      <c r="L792" s="24" t="s">
        <v>834</v>
      </c>
      <c r="M792" s="24" t="s">
        <v>615</v>
      </c>
      <c r="N792" s="7"/>
      <c r="U792" s="4">
        <v>53999.999999999993</v>
      </c>
      <c r="AD792" s="7"/>
      <c r="AE792" s="7"/>
      <c r="AF792" s="7"/>
      <c r="AG792" s="7"/>
      <c r="AH792" s="7"/>
      <c r="AI792" s="7"/>
      <c r="AJ792" s="7"/>
      <c r="AK792" s="7"/>
      <c r="BZ792" s="4"/>
      <c r="CA792" t="s">
        <v>856</v>
      </c>
      <c r="CC792" s="7" t="s">
        <v>615</v>
      </c>
      <c r="CD792" s="7">
        <v>1</v>
      </c>
      <c r="CF792" s="7"/>
      <c r="CH792" s="7"/>
      <c r="CJ792" s="7"/>
      <c r="CK792" s="7">
        <f t="shared" si="12"/>
        <v>62</v>
      </c>
    </row>
    <row r="793" spans="1:90" hidden="1" x14ac:dyDescent="0.3">
      <c r="A793" s="43">
        <v>64</v>
      </c>
      <c r="B793" s="23" t="s">
        <v>1058</v>
      </c>
      <c r="C793" s="54"/>
      <c r="D793" s="54" t="s">
        <v>831</v>
      </c>
      <c r="E793" s="23" t="s">
        <v>605</v>
      </c>
      <c r="F793" s="54"/>
      <c r="G793" s="23" t="s">
        <v>1990</v>
      </c>
      <c r="J793" s="54" t="s">
        <v>9</v>
      </c>
      <c r="K793" s="55">
        <v>420</v>
      </c>
      <c r="L793" s="24" t="s">
        <v>834</v>
      </c>
      <c r="M793" s="24" t="s">
        <v>615</v>
      </c>
      <c r="N793" s="7"/>
      <c r="U793" s="4">
        <v>2730000</v>
      </c>
      <c r="V793" s="4">
        <v>294</v>
      </c>
      <c r="AD793" s="7"/>
      <c r="AE793" s="7"/>
      <c r="AF793" s="7"/>
      <c r="AG793" s="7"/>
      <c r="AH793" s="7"/>
      <c r="AI793" s="7"/>
      <c r="AJ793" s="7"/>
      <c r="AK793" s="7"/>
      <c r="BZ793" s="4"/>
      <c r="CA793" t="s">
        <v>902</v>
      </c>
      <c r="CC793" s="7" t="s">
        <v>615</v>
      </c>
      <c r="CD793" s="7">
        <v>0.60017302133226424</v>
      </c>
      <c r="CE793" s="7" t="s">
        <v>618</v>
      </c>
      <c r="CF793" s="7">
        <v>0.39982697866773559</v>
      </c>
      <c r="CH793" s="7"/>
      <c r="CJ793" s="7"/>
      <c r="CK793" s="7">
        <f t="shared" si="12"/>
        <v>61</v>
      </c>
    </row>
    <row r="794" spans="1:90" hidden="1" x14ac:dyDescent="0.3">
      <c r="A794" s="43">
        <v>58</v>
      </c>
      <c r="B794" s="23" t="s">
        <v>1058</v>
      </c>
      <c r="D794" s="54" t="s">
        <v>831</v>
      </c>
      <c r="E794" s="23" t="s">
        <v>605</v>
      </c>
      <c r="G794" s="23" t="s">
        <v>1991</v>
      </c>
      <c r="H794" s="23" t="s">
        <v>831</v>
      </c>
      <c r="J794" s="54" t="s">
        <v>9</v>
      </c>
      <c r="K794" s="47">
        <v>5000</v>
      </c>
      <c r="L794" s="24" t="s">
        <v>834</v>
      </c>
      <c r="M794" s="24" t="s">
        <v>633</v>
      </c>
      <c r="AA794" s="107">
        <v>500000</v>
      </c>
      <c r="AD794" s="4">
        <v>50</v>
      </c>
      <c r="BZ794" s="4"/>
      <c r="CA794" t="s">
        <v>1679</v>
      </c>
      <c r="CC794" s="7" t="s">
        <v>633</v>
      </c>
      <c r="CD794" s="7">
        <v>0.98768812650187721</v>
      </c>
      <c r="CF794" s="7"/>
      <c r="CH794" s="7"/>
      <c r="CJ794" s="7"/>
      <c r="CK794" s="7">
        <f t="shared" si="12"/>
        <v>61</v>
      </c>
    </row>
    <row r="795" spans="1:90" hidden="1" x14ac:dyDescent="0.3">
      <c r="A795" s="43" t="s">
        <v>938</v>
      </c>
      <c r="B795" s="23" t="s">
        <v>1058</v>
      </c>
      <c r="D795" s="23" t="s">
        <v>831</v>
      </c>
      <c r="E795" s="23" t="s">
        <v>605</v>
      </c>
      <c r="G795" s="23" t="s">
        <v>1992</v>
      </c>
      <c r="H795" s="23" t="s">
        <v>831</v>
      </c>
      <c r="J795" s="54" t="s">
        <v>9</v>
      </c>
      <c r="K795" s="47">
        <v>568.20000000000005</v>
      </c>
      <c r="L795" s="24" t="s">
        <v>834</v>
      </c>
      <c r="M795" s="24" t="s">
        <v>633</v>
      </c>
      <c r="AA795" s="107">
        <v>625020.00000000012</v>
      </c>
      <c r="AD795" s="4">
        <v>5.6820000000000004</v>
      </c>
      <c r="BZ795" s="4">
        <v>6600000</v>
      </c>
      <c r="CA795" t="s">
        <v>1993</v>
      </c>
      <c r="CC795" s="7" t="s">
        <v>633</v>
      </c>
      <c r="CD795" s="7">
        <v>0.99886806951384877</v>
      </c>
      <c r="CF795" s="7"/>
      <c r="CH795" s="7"/>
      <c r="CJ795" s="7"/>
      <c r="CK795" s="7">
        <f t="shared" si="12"/>
        <v>61</v>
      </c>
    </row>
    <row r="796" spans="1:90" hidden="1" x14ac:dyDescent="0.3">
      <c r="A796" s="43">
        <v>58</v>
      </c>
      <c r="B796" s="23" t="s">
        <v>1058</v>
      </c>
      <c r="C796" s="54"/>
      <c r="D796" s="23" t="s">
        <v>831</v>
      </c>
      <c r="E796" s="23" t="s">
        <v>605</v>
      </c>
      <c r="G796" s="23" t="s">
        <v>1994</v>
      </c>
      <c r="I796" s="54"/>
      <c r="J796" s="54" t="s">
        <v>9</v>
      </c>
      <c r="K796" s="47">
        <v>80</v>
      </c>
      <c r="L796" s="24" t="s">
        <v>834</v>
      </c>
      <c r="M796" s="24" t="s">
        <v>633</v>
      </c>
      <c r="N796" s="7"/>
      <c r="U796" s="4">
        <v>383999.99999999988</v>
      </c>
      <c r="AA796" s="107">
        <v>120000</v>
      </c>
      <c r="AD796" s="4">
        <v>159.36407498251251</v>
      </c>
      <c r="AH796" s="7"/>
      <c r="AI796" s="7"/>
      <c r="BY796" s="7"/>
      <c r="BZ796" s="4"/>
      <c r="CA796" t="s">
        <v>846</v>
      </c>
      <c r="CC796" s="7" t="s">
        <v>633</v>
      </c>
      <c r="CD796" s="7">
        <v>0.48248471491178963</v>
      </c>
      <c r="CE796" s="7" t="s">
        <v>615</v>
      </c>
      <c r="CF796" s="7">
        <v>0.43764282678149841</v>
      </c>
      <c r="CH796" s="7"/>
      <c r="CJ796" s="7"/>
      <c r="CK796" s="7">
        <f t="shared" si="12"/>
        <v>60</v>
      </c>
    </row>
    <row r="797" spans="1:90" hidden="1" x14ac:dyDescent="0.3">
      <c r="A797" s="24">
        <v>79</v>
      </c>
      <c r="B797" s="23" t="s">
        <v>1244</v>
      </c>
      <c r="C797" s="23" t="s">
        <v>942</v>
      </c>
      <c r="D797" s="23" t="s">
        <v>831</v>
      </c>
      <c r="E797" s="23" t="s">
        <v>752</v>
      </c>
      <c r="G797" s="23" t="s">
        <v>1995</v>
      </c>
      <c r="H797" s="23" t="s">
        <v>1155</v>
      </c>
      <c r="J797" s="54" t="s">
        <v>8</v>
      </c>
      <c r="K797" s="47">
        <v>31.7</v>
      </c>
      <c r="L797" s="57" t="s">
        <v>834</v>
      </c>
      <c r="M797" s="24" t="s">
        <v>723</v>
      </c>
      <c r="N797" s="7"/>
      <c r="O797" s="7"/>
      <c r="X797" s="7"/>
      <c r="AL797" s="61"/>
      <c r="BD797" s="4">
        <v>935766.48618784512</v>
      </c>
      <c r="BE797" s="4">
        <v>1268764.307842301</v>
      </c>
      <c r="BF797" s="4">
        <v>108624.0505188956</v>
      </c>
      <c r="BG797" s="4">
        <v>313904.61483594863</v>
      </c>
      <c r="BH797" s="4">
        <v>33895.538726333907</v>
      </c>
      <c r="BI797" s="4">
        <v>16973.299840872929</v>
      </c>
      <c r="BJ797" s="4">
        <v>15675.754966887411</v>
      </c>
      <c r="BK797" s="4">
        <v>1886.5655430711611</v>
      </c>
      <c r="BL797" s="4">
        <v>4971.7158176943703</v>
      </c>
      <c r="BM797" s="4">
        <v>830.17416622551605</v>
      </c>
      <c r="BN797" s="4">
        <v>1663.3301265293319</v>
      </c>
      <c r="BO797" s="4">
        <v>277.55987558320368</v>
      </c>
      <c r="BP797" s="4">
        <v>835.16565164433609</v>
      </c>
      <c r="BQ797" s="4">
        <v>111.4998491704374</v>
      </c>
      <c r="BY797" s="7"/>
      <c r="BZ797" s="4"/>
      <c r="CA797" t="s">
        <v>1996</v>
      </c>
      <c r="CC797" s="7" t="s">
        <v>723</v>
      </c>
      <c r="CD797" s="7">
        <v>0.25810168541129441</v>
      </c>
      <c r="CE797" s="7" t="s">
        <v>729</v>
      </c>
      <c r="CF797" s="7">
        <v>0.21458524731173281</v>
      </c>
      <c r="CH797" s="7"/>
      <c r="CJ797" s="7"/>
      <c r="CK797" s="7">
        <f t="shared" si="12"/>
        <v>49</v>
      </c>
    </row>
    <row r="798" spans="1:90" hidden="1" x14ac:dyDescent="0.3">
      <c r="A798" s="43">
        <v>65</v>
      </c>
      <c r="B798" s="56" t="s">
        <v>1997</v>
      </c>
      <c r="D798" s="23" t="s">
        <v>831</v>
      </c>
      <c r="E798" s="23" t="s">
        <v>796</v>
      </c>
      <c r="G798" s="23" t="s">
        <v>1998</v>
      </c>
      <c r="H798" s="57" t="s">
        <v>880</v>
      </c>
      <c r="I798" s="57"/>
      <c r="J798" s="23" t="s">
        <v>9</v>
      </c>
      <c r="K798" s="47">
        <v>189.6</v>
      </c>
      <c r="L798" s="24" t="s">
        <v>834</v>
      </c>
      <c r="M798" s="24" t="s">
        <v>624</v>
      </c>
      <c r="X798" s="4">
        <v>4584950</v>
      </c>
      <c r="BZ798" s="4"/>
      <c r="CA798" t="s">
        <v>871</v>
      </c>
      <c r="CC798" s="7" t="s">
        <v>624</v>
      </c>
      <c r="CD798" s="7">
        <v>1</v>
      </c>
      <c r="CF798" s="7"/>
      <c r="CH798" s="7"/>
      <c r="CJ798" s="7"/>
      <c r="CK798" s="7">
        <f t="shared" si="12"/>
        <v>62</v>
      </c>
      <c r="CL798" t="s">
        <v>1998</v>
      </c>
    </row>
    <row r="799" spans="1:90" hidden="1" x14ac:dyDescent="0.3">
      <c r="A799" s="43">
        <v>64</v>
      </c>
      <c r="B799" s="23" t="s">
        <v>1025</v>
      </c>
      <c r="C799" s="54"/>
      <c r="D799" s="54" t="s">
        <v>831</v>
      </c>
      <c r="E799" s="23" t="s">
        <v>659</v>
      </c>
      <c r="F799" s="54"/>
      <c r="G799" s="23" t="s">
        <v>1999</v>
      </c>
      <c r="J799" s="54" t="s">
        <v>9</v>
      </c>
      <c r="K799" s="55">
        <v>12.4</v>
      </c>
      <c r="L799" s="24" t="s">
        <v>834</v>
      </c>
      <c r="M799" s="24" t="s">
        <v>615</v>
      </c>
      <c r="N799" s="7"/>
      <c r="U799" s="4">
        <v>582800</v>
      </c>
      <c r="V799" s="4">
        <v>22.32</v>
      </c>
      <c r="AD799" s="7"/>
      <c r="AE799" s="7"/>
      <c r="AF799" s="7"/>
      <c r="AG799" s="7"/>
      <c r="AH799" s="7"/>
      <c r="AI799" s="7"/>
      <c r="AJ799" s="7"/>
      <c r="AK799" s="7"/>
      <c r="BZ799" s="4"/>
      <c r="CA799" t="s">
        <v>902</v>
      </c>
      <c r="CC799" s="7" t="s">
        <v>615</v>
      </c>
      <c r="CD799" s="7">
        <v>0.80846547535751068</v>
      </c>
      <c r="CF799" s="7"/>
      <c r="CH799" s="7"/>
      <c r="CJ799" s="7"/>
      <c r="CK799" s="7">
        <f t="shared" si="12"/>
        <v>61</v>
      </c>
      <c r="CL799" t="s">
        <v>1999</v>
      </c>
    </row>
    <row r="800" spans="1:90" x14ac:dyDescent="0.3">
      <c r="A800" s="43">
        <v>64</v>
      </c>
      <c r="B800" s="23" t="s">
        <v>860</v>
      </c>
      <c r="C800" s="54"/>
      <c r="D800" s="54" t="s">
        <v>831</v>
      </c>
      <c r="E800" s="23" t="s">
        <v>650</v>
      </c>
      <c r="F800" s="54"/>
      <c r="G800" s="23" t="s">
        <v>2000</v>
      </c>
      <c r="H800" s="23" t="s">
        <v>880</v>
      </c>
      <c r="J800" s="54" t="s">
        <v>9</v>
      </c>
      <c r="K800" s="55">
        <v>2.2999999999999998</v>
      </c>
      <c r="L800" s="24" t="s">
        <v>834</v>
      </c>
      <c r="M800" s="24" t="s">
        <v>615</v>
      </c>
      <c r="N800" s="7"/>
      <c r="U800" s="4">
        <v>46000</v>
      </c>
      <c r="AD800" s="7"/>
      <c r="AE800" s="7"/>
      <c r="AF800" s="7"/>
      <c r="AG800" s="7"/>
      <c r="AH800" s="7"/>
      <c r="AI800" s="7"/>
      <c r="AJ800" s="7"/>
      <c r="AK800" s="7"/>
      <c r="BZ800" s="4"/>
      <c r="CA800" t="s">
        <v>856</v>
      </c>
      <c r="CC800" s="7" t="s">
        <v>615</v>
      </c>
      <c r="CD800" s="7">
        <v>1</v>
      </c>
      <c r="CF800" s="7"/>
      <c r="CH800" s="7"/>
      <c r="CJ800" s="7"/>
      <c r="CK800" s="7">
        <f t="shared" si="12"/>
        <v>62</v>
      </c>
    </row>
    <row r="801" spans="1:89" hidden="1" x14ac:dyDescent="0.3">
      <c r="A801" s="43">
        <v>64</v>
      </c>
      <c r="B801" s="23" t="s">
        <v>830</v>
      </c>
      <c r="C801" s="54"/>
      <c r="D801" s="54" t="s">
        <v>831</v>
      </c>
      <c r="E801" s="23" t="s">
        <v>650</v>
      </c>
      <c r="F801" s="54"/>
      <c r="G801" s="23" t="s">
        <v>2001</v>
      </c>
      <c r="J801" s="54" t="s">
        <v>9</v>
      </c>
      <c r="K801" s="55">
        <v>1.3801000000000001</v>
      </c>
      <c r="L801" s="24" t="s">
        <v>834</v>
      </c>
      <c r="M801" s="24" t="s">
        <v>615</v>
      </c>
      <c r="N801" s="7"/>
      <c r="U801" s="4">
        <v>14559.7</v>
      </c>
      <c r="AD801" s="7"/>
      <c r="AE801" s="7"/>
      <c r="AF801" s="7"/>
      <c r="AG801" s="7"/>
      <c r="AH801" s="7"/>
      <c r="AI801" s="7"/>
      <c r="AJ801" s="7"/>
      <c r="AK801" s="7"/>
      <c r="BZ801" s="4"/>
      <c r="CA801" t="s">
        <v>856</v>
      </c>
      <c r="CC801" s="7" t="s">
        <v>615</v>
      </c>
      <c r="CD801" s="7">
        <v>1</v>
      </c>
      <c r="CF801" s="7"/>
      <c r="CH801" s="7"/>
      <c r="CJ801" s="7"/>
      <c r="CK801" s="7">
        <f t="shared" si="12"/>
        <v>62</v>
      </c>
    </row>
    <row r="802" spans="1:89" hidden="1" x14ac:dyDescent="0.3">
      <c r="A802" s="43">
        <v>64</v>
      </c>
      <c r="B802" s="23" t="s">
        <v>830</v>
      </c>
      <c r="C802" s="54"/>
      <c r="D802" s="54" t="s">
        <v>831</v>
      </c>
      <c r="E802" s="23" t="s">
        <v>650</v>
      </c>
      <c r="F802" s="54"/>
      <c r="G802" s="23" t="s">
        <v>2002</v>
      </c>
      <c r="J802" s="54" t="s">
        <v>9</v>
      </c>
      <c r="K802" s="55">
        <v>1.32</v>
      </c>
      <c r="L802" s="24" t="s">
        <v>834</v>
      </c>
      <c r="M802" s="24" t="s">
        <v>615</v>
      </c>
      <c r="N802" s="7"/>
      <c r="U802" s="4">
        <v>13860</v>
      </c>
      <c r="AD802" s="7"/>
      <c r="AE802" s="7"/>
      <c r="AF802" s="7"/>
      <c r="AG802" s="7"/>
      <c r="AH802" s="7"/>
      <c r="AI802" s="7"/>
      <c r="AJ802" s="7"/>
      <c r="AK802" s="7"/>
      <c r="BZ802" s="4"/>
      <c r="CA802" t="s">
        <v>856</v>
      </c>
      <c r="CC802" s="7" t="s">
        <v>615</v>
      </c>
      <c r="CD802" s="7">
        <v>1</v>
      </c>
      <c r="CF802" s="7"/>
      <c r="CH802" s="7"/>
      <c r="CJ802" s="7"/>
      <c r="CK802" s="7">
        <f t="shared" si="12"/>
        <v>62</v>
      </c>
    </row>
    <row r="803" spans="1:89" x14ac:dyDescent="0.3">
      <c r="A803" s="43" t="s">
        <v>843</v>
      </c>
      <c r="B803" s="23" t="s">
        <v>860</v>
      </c>
      <c r="D803" s="23" t="s">
        <v>831</v>
      </c>
      <c r="E803" s="23" t="s">
        <v>605</v>
      </c>
      <c r="G803" s="53" t="s">
        <v>2003</v>
      </c>
      <c r="J803" s="23" t="s">
        <v>9</v>
      </c>
      <c r="K803" s="47">
        <v>40.819499999999998</v>
      </c>
      <c r="L803" s="24" t="s">
        <v>834</v>
      </c>
      <c r="M803" s="24" t="s">
        <v>615</v>
      </c>
      <c r="U803" s="4">
        <v>102048.75</v>
      </c>
      <c r="AA803" s="107">
        <v>4081.95</v>
      </c>
      <c r="AD803" s="4">
        <v>7.3167908987320844</v>
      </c>
      <c r="BZ803" s="4"/>
      <c r="CA803" t="s">
        <v>846</v>
      </c>
      <c r="CC803" s="7" t="s">
        <v>615</v>
      </c>
      <c r="CD803" s="7">
        <v>0.85277250775693947</v>
      </c>
      <c r="CF803" s="7"/>
      <c r="CH803" s="7"/>
      <c r="CJ803" s="7"/>
      <c r="CK803" s="7">
        <f t="shared" si="12"/>
        <v>60</v>
      </c>
    </row>
    <row r="804" spans="1:89" x14ac:dyDescent="0.3">
      <c r="A804" s="43" t="s">
        <v>843</v>
      </c>
      <c r="B804" s="23" t="s">
        <v>860</v>
      </c>
      <c r="D804" s="23" t="s">
        <v>831</v>
      </c>
      <c r="E804" s="23" t="s">
        <v>605</v>
      </c>
      <c r="G804" s="53" t="s">
        <v>2004</v>
      </c>
      <c r="J804" s="23" t="s">
        <v>9</v>
      </c>
      <c r="K804" s="47">
        <v>13.113899999999999</v>
      </c>
      <c r="L804" s="24" t="s">
        <v>834</v>
      </c>
      <c r="M804" s="24" t="s">
        <v>615</v>
      </c>
      <c r="U804" s="4">
        <v>51097.05</v>
      </c>
      <c r="V804" s="4">
        <v>0.32607900000000001</v>
      </c>
      <c r="W804" s="4">
        <v>30.972653999999999</v>
      </c>
      <c r="AA804" s="107">
        <v>483.80400000000009</v>
      </c>
      <c r="AD804" s="4">
        <v>1.254861227901287</v>
      </c>
      <c r="BZ804" s="4"/>
      <c r="CA804" t="s">
        <v>846</v>
      </c>
      <c r="CC804" s="7" t="s">
        <v>615</v>
      </c>
      <c r="CD804" s="7">
        <v>0.87380549279654873</v>
      </c>
      <c r="CF804" s="7"/>
      <c r="CH804" s="7"/>
      <c r="CJ804" s="7"/>
      <c r="CK804" s="7">
        <f t="shared" si="12"/>
        <v>58</v>
      </c>
    </row>
    <row r="805" spans="1:89" x14ac:dyDescent="0.3">
      <c r="A805" s="43">
        <v>64</v>
      </c>
      <c r="B805" s="23" t="s">
        <v>860</v>
      </c>
      <c r="C805" s="54"/>
      <c r="D805" s="54" t="s">
        <v>831</v>
      </c>
      <c r="E805" s="23" t="s">
        <v>659</v>
      </c>
      <c r="F805" s="54"/>
      <c r="G805" s="23" t="s">
        <v>2005</v>
      </c>
      <c r="J805" s="54" t="s">
        <v>9</v>
      </c>
      <c r="K805" s="55">
        <v>1.85</v>
      </c>
      <c r="L805" s="24" t="s">
        <v>834</v>
      </c>
      <c r="M805" s="24" t="s">
        <v>615</v>
      </c>
      <c r="N805" s="7"/>
      <c r="U805" s="4">
        <v>29600</v>
      </c>
      <c r="W805" s="4">
        <v>27.934999999999999</v>
      </c>
      <c r="AC805" s="4">
        <v>18500</v>
      </c>
      <c r="AD805" s="7"/>
      <c r="AE805" s="7"/>
      <c r="AF805" s="7"/>
      <c r="AG805" s="7"/>
      <c r="AH805" s="7"/>
      <c r="AI805" s="7"/>
      <c r="AJ805" s="7"/>
      <c r="AK805" s="7"/>
      <c r="BZ805" s="4"/>
      <c r="CA805" t="s">
        <v>1027</v>
      </c>
      <c r="CC805" s="7" t="s">
        <v>615</v>
      </c>
      <c r="CD805" s="7">
        <v>0.7638885479451456</v>
      </c>
      <c r="CF805" s="7"/>
      <c r="CH805" s="7"/>
      <c r="CJ805" s="7"/>
      <c r="CK805" s="7">
        <f t="shared" si="12"/>
        <v>60</v>
      </c>
    </row>
    <row r="806" spans="1:89" hidden="1" x14ac:dyDescent="0.3">
      <c r="A806" s="43" t="s">
        <v>843</v>
      </c>
      <c r="B806" s="23" t="s">
        <v>1385</v>
      </c>
      <c r="D806" s="23" t="s">
        <v>831</v>
      </c>
      <c r="E806" s="23" t="s">
        <v>605</v>
      </c>
      <c r="G806" s="53" t="s">
        <v>2006</v>
      </c>
      <c r="J806" s="23" t="s">
        <v>9</v>
      </c>
      <c r="K806" s="47">
        <v>189.490622</v>
      </c>
      <c r="L806" s="24" t="s">
        <v>834</v>
      </c>
      <c r="M806" s="24" t="s">
        <v>615</v>
      </c>
      <c r="U806" s="4">
        <v>568471.86600000004</v>
      </c>
      <c r="V806" s="4">
        <v>9.4745311000000001</v>
      </c>
      <c r="W806" s="4">
        <v>212.22949664000001</v>
      </c>
      <c r="AA806" s="107">
        <v>4367.7588371000002</v>
      </c>
      <c r="AD806" s="4">
        <v>17.091709099294761</v>
      </c>
      <c r="BZ806" s="4"/>
      <c r="CA806" t="s">
        <v>846</v>
      </c>
      <c r="CC806" s="7" t="s">
        <v>615</v>
      </c>
      <c r="CD806" s="7">
        <v>0.8468561057440146</v>
      </c>
      <c r="CF806" s="7"/>
      <c r="CH806" s="7"/>
      <c r="CJ806" s="7"/>
      <c r="CK806" s="7">
        <f t="shared" si="12"/>
        <v>58</v>
      </c>
    </row>
    <row r="807" spans="1:89" hidden="1" x14ac:dyDescent="0.3">
      <c r="A807" s="43">
        <v>64</v>
      </c>
      <c r="B807" s="23" t="s">
        <v>913</v>
      </c>
      <c r="C807" s="54"/>
      <c r="D807" s="54" t="s">
        <v>831</v>
      </c>
      <c r="E807" s="23" t="s">
        <v>617</v>
      </c>
      <c r="F807" s="54"/>
      <c r="G807" s="23" t="s">
        <v>2007</v>
      </c>
      <c r="J807" s="54" t="s">
        <v>9</v>
      </c>
      <c r="K807" s="55">
        <v>22.68</v>
      </c>
      <c r="L807" s="24" t="s">
        <v>834</v>
      </c>
      <c r="M807" s="24" t="s">
        <v>615</v>
      </c>
      <c r="N807" s="7"/>
      <c r="U807" s="4">
        <v>113400</v>
      </c>
      <c r="AD807" s="7"/>
      <c r="AE807" s="7"/>
      <c r="AF807" s="7"/>
      <c r="AG807" s="7"/>
      <c r="AH807" s="7"/>
      <c r="AI807" s="7"/>
      <c r="AJ807" s="7"/>
      <c r="AK807" s="7"/>
      <c r="BZ807" s="4"/>
      <c r="CA807" t="s">
        <v>856</v>
      </c>
      <c r="CC807" s="7" t="s">
        <v>615</v>
      </c>
      <c r="CD807" s="7">
        <v>1</v>
      </c>
      <c r="CF807" s="7"/>
      <c r="CH807" s="7"/>
      <c r="CJ807" s="7"/>
      <c r="CK807" s="7">
        <f t="shared" si="12"/>
        <v>62</v>
      </c>
    </row>
    <row r="808" spans="1:89" hidden="1" x14ac:dyDescent="0.3">
      <c r="A808" s="43">
        <v>27</v>
      </c>
      <c r="B808" s="42" t="s">
        <v>1752</v>
      </c>
      <c r="D808" s="23" t="s">
        <v>831</v>
      </c>
      <c r="E808" s="23" t="s">
        <v>595</v>
      </c>
      <c r="G808" s="42" t="s">
        <v>2008</v>
      </c>
      <c r="J808" s="23" t="s">
        <v>9</v>
      </c>
      <c r="K808" s="58">
        <v>4.7</v>
      </c>
      <c r="L808" s="24" t="s">
        <v>834</v>
      </c>
      <c r="M808" s="24" t="s">
        <v>639</v>
      </c>
      <c r="U808" s="59"/>
      <c r="V808" s="59"/>
      <c r="W808" s="59">
        <v>211.5</v>
      </c>
      <c r="AB808" s="60">
        <v>112800</v>
      </c>
      <c r="AC808" s="60">
        <v>230300</v>
      </c>
      <c r="AP808" s="59"/>
      <c r="AQ808" s="59">
        <v>23.03</v>
      </c>
      <c r="BZ808" s="4"/>
      <c r="CA808" t="s">
        <v>1144</v>
      </c>
      <c r="CC808" s="7" t="s">
        <v>639</v>
      </c>
      <c r="CD808" s="7">
        <v>0.56245232208179041</v>
      </c>
      <c r="CE808" s="7" t="s">
        <v>636</v>
      </c>
      <c r="CF808" s="7">
        <v>0.27456978488212408</v>
      </c>
      <c r="CH808" s="7"/>
      <c r="CJ808" s="7"/>
      <c r="CK808" s="7">
        <f t="shared" si="12"/>
        <v>59</v>
      </c>
    </row>
    <row r="809" spans="1:89" hidden="1" x14ac:dyDescent="0.3">
      <c r="A809" s="43">
        <v>64</v>
      </c>
      <c r="B809" s="23" t="s">
        <v>873</v>
      </c>
      <c r="C809" s="54"/>
      <c r="D809" s="54" t="s">
        <v>831</v>
      </c>
      <c r="E809" s="23" t="s">
        <v>659</v>
      </c>
      <c r="F809" s="54"/>
      <c r="G809" s="23" t="s">
        <v>2009</v>
      </c>
      <c r="J809" s="54" t="s">
        <v>9</v>
      </c>
      <c r="K809" s="55">
        <v>3</v>
      </c>
      <c r="L809" s="24" t="s">
        <v>834</v>
      </c>
      <c r="M809" s="24" t="s">
        <v>618</v>
      </c>
      <c r="N809" s="7"/>
      <c r="U809" s="4">
        <v>27000</v>
      </c>
      <c r="V809" s="4">
        <v>11.4</v>
      </c>
      <c r="AD809" s="7"/>
      <c r="AE809" s="7"/>
      <c r="AF809" s="7"/>
      <c r="AG809" s="7"/>
      <c r="AH809" s="7"/>
      <c r="AI809" s="7"/>
      <c r="AJ809" s="7"/>
      <c r="AK809" s="7"/>
      <c r="BZ809" s="4"/>
      <c r="CA809" t="s">
        <v>902</v>
      </c>
      <c r="CC809" s="7" t="s">
        <v>618</v>
      </c>
      <c r="CD809" s="7">
        <v>0.72313532513181022</v>
      </c>
      <c r="CE809" s="7" t="s">
        <v>615</v>
      </c>
      <c r="CF809" s="7">
        <v>0.27686467486818978</v>
      </c>
      <c r="CH809" s="7"/>
      <c r="CJ809" s="7"/>
      <c r="CK809" s="7">
        <f t="shared" si="12"/>
        <v>61</v>
      </c>
    </row>
    <row r="810" spans="1:89" hidden="1" x14ac:dyDescent="0.3">
      <c r="A810" s="43">
        <v>64</v>
      </c>
      <c r="B810" s="23" t="s">
        <v>913</v>
      </c>
      <c r="C810" s="54"/>
      <c r="D810" s="54" t="s">
        <v>831</v>
      </c>
      <c r="E810" s="23" t="s">
        <v>659</v>
      </c>
      <c r="F810" s="54"/>
      <c r="G810" s="23" t="s">
        <v>2010</v>
      </c>
      <c r="J810" s="54" t="s">
        <v>9</v>
      </c>
      <c r="K810" s="55">
        <v>2.9</v>
      </c>
      <c r="L810" s="24" t="s">
        <v>834</v>
      </c>
      <c r="M810" s="24" t="s">
        <v>639</v>
      </c>
      <c r="N810" s="7"/>
      <c r="U810" s="4">
        <v>5800</v>
      </c>
      <c r="V810" s="4">
        <v>1.798</v>
      </c>
      <c r="W810" s="4">
        <v>300.14999999999998</v>
      </c>
      <c r="AB810" s="4">
        <v>55100</v>
      </c>
      <c r="AC810" s="4">
        <v>127600</v>
      </c>
      <c r="AD810" s="7"/>
      <c r="AE810" s="7"/>
      <c r="AF810" s="7"/>
      <c r="AG810" s="7"/>
      <c r="AH810" s="7"/>
      <c r="AI810" s="7"/>
      <c r="AJ810" s="7"/>
      <c r="AK810" s="7"/>
      <c r="BZ810" s="4"/>
      <c r="CA810" t="s">
        <v>842</v>
      </c>
      <c r="CC810" s="7" t="s">
        <v>639</v>
      </c>
      <c r="CD810" s="7">
        <v>0.39944116435576299</v>
      </c>
      <c r="CE810" s="7" t="s">
        <v>621</v>
      </c>
      <c r="CF810" s="7">
        <v>0.27430906343050498</v>
      </c>
      <c r="CH810" s="7"/>
      <c r="CJ810" s="7"/>
      <c r="CK810" s="7">
        <f t="shared" si="12"/>
        <v>58</v>
      </c>
    </row>
    <row r="811" spans="1:89" hidden="1" x14ac:dyDescent="0.3">
      <c r="A811" s="43">
        <v>27</v>
      </c>
      <c r="B811" s="42" t="s">
        <v>1025</v>
      </c>
      <c r="D811" s="23" t="s">
        <v>831</v>
      </c>
      <c r="E811" s="23" t="s">
        <v>659</v>
      </c>
      <c r="G811" s="42" t="s">
        <v>2011</v>
      </c>
      <c r="J811" s="23" t="s">
        <v>9</v>
      </c>
      <c r="K811" s="58">
        <v>0.7</v>
      </c>
      <c r="L811" s="24" t="s">
        <v>834</v>
      </c>
      <c r="M811" s="24" t="s">
        <v>639</v>
      </c>
      <c r="U811" s="59">
        <v>6300</v>
      </c>
      <c r="V811" s="59">
        <v>0.42</v>
      </c>
      <c r="W811" s="59">
        <v>43.47</v>
      </c>
      <c r="AB811" s="60">
        <v>17500</v>
      </c>
      <c r="AC811" s="60">
        <v>48300</v>
      </c>
      <c r="AP811" s="59"/>
      <c r="AQ811" s="59">
        <v>3.5</v>
      </c>
      <c r="BZ811" s="4"/>
      <c r="CA811" t="s">
        <v>1212</v>
      </c>
      <c r="CC811" s="7" t="s">
        <v>639</v>
      </c>
      <c r="CD811" s="7">
        <v>0.45949858975458868</v>
      </c>
      <c r="CF811" s="7"/>
      <c r="CH811" s="7"/>
      <c r="CJ811" s="7"/>
      <c r="CK811" s="7">
        <f t="shared" si="12"/>
        <v>57</v>
      </c>
    </row>
    <row r="812" spans="1:89" hidden="1" x14ac:dyDescent="0.3">
      <c r="A812" s="24" t="s">
        <v>2012</v>
      </c>
      <c r="B812" s="23" t="s">
        <v>1025</v>
      </c>
      <c r="C812" s="23" t="s">
        <v>1025</v>
      </c>
      <c r="D812" s="23" t="s">
        <v>831</v>
      </c>
      <c r="E812" s="23" t="s">
        <v>1482</v>
      </c>
      <c r="F812" s="24"/>
      <c r="G812" s="23" t="s">
        <v>2013</v>
      </c>
      <c r="H812" s="23" t="s">
        <v>1038</v>
      </c>
      <c r="J812" s="54" t="s">
        <v>8</v>
      </c>
      <c r="K812" s="47">
        <v>75.175675675675677</v>
      </c>
      <c r="L812" s="57" t="s">
        <v>834</v>
      </c>
      <c r="M812" s="24" t="s">
        <v>606</v>
      </c>
      <c r="N812" s="7"/>
      <c r="O812" s="7"/>
      <c r="R812" s="4">
        <v>231224.92952642241</v>
      </c>
      <c r="T812" s="4">
        <v>18469.928423266359</v>
      </c>
      <c r="X812" s="7"/>
      <c r="AL812" s="61"/>
      <c r="AN812" s="4">
        <v>1051846.1878711211</v>
      </c>
      <c r="AO812" s="4">
        <v>25498.945979741158</v>
      </c>
      <c r="AP812" s="76"/>
      <c r="BD812" s="4">
        <v>92840.550870367719</v>
      </c>
      <c r="BE812" s="4">
        <v>175232.73131776199</v>
      </c>
      <c r="BF812" s="4">
        <v>18645.592553329501</v>
      </c>
      <c r="BG812" s="4">
        <v>67598.070248351607</v>
      </c>
      <c r="BH812" s="4">
        <v>10252.328033006201</v>
      </c>
      <c r="BI812" s="4">
        <v>540.40907139392289</v>
      </c>
      <c r="BJ812" s="4">
        <v>10314.667868503189</v>
      </c>
      <c r="BK812" s="4">
        <v>1596.037714386825</v>
      </c>
      <c r="BL812" s="4">
        <v>9814.1871006070614</v>
      </c>
      <c r="BM812" s="4">
        <v>1638.7671564876521</v>
      </c>
      <c r="BN812" s="4">
        <v>5472.3673108779421</v>
      </c>
      <c r="BO812" s="4">
        <v>547.90431522653751</v>
      </c>
      <c r="BP812" s="4">
        <v>4945.8611065821387</v>
      </c>
      <c r="BQ812" s="4">
        <v>550.25288128576688</v>
      </c>
      <c r="BR812" s="4">
        <v>69475.907883082356</v>
      </c>
      <c r="BY812" s="7"/>
      <c r="BZ812" s="4">
        <v>1000000</v>
      </c>
      <c r="CA812" s="75" t="s">
        <v>2014</v>
      </c>
      <c r="CC812" s="7" t="s">
        <v>606</v>
      </c>
      <c r="CD812" s="7">
        <v>0.21437359277636431</v>
      </c>
      <c r="CF812" s="7"/>
      <c r="CH812" s="7"/>
      <c r="CJ812" s="76"/>
      <c r="CK812" s="7">
        <f t="shared" si="12"/>
        <v>44</v>
      </c>
    </row>
    <row r="813" spans="1:89" hidden="1" x14ac:dyDescent="0.3">
      <c r="A813" s="43" t="s">
        <v>2015</v>
      </c>
      <c r="B813" s="23" t="s">
        <v>1025</v>
      </c>
      <c r="D813" s="23" t="s">
        <v>831</v>
      </c>
      <c r="E813" s="23" t="s">
        <v>1044</v>
      </c>
      <c r="G813" s="23" t="s">
        <v>2016</v>
      </c>
      <c r="J813" s="23" t="s">
        <v>9</v>
      </c>
      <c r="K813" s="47">
        <v>63</v>
      </c>
      <c r="L813" s="24" t="s">
        <v>834</v>
      </c>
      <c r="M813" s="24" t="s">
        <v>639</v>
      </c>
      <c r="W813" s="4">
        <v>2016</v>
      </c>
      <c r="AB813" s="4">
        <v>1134000</v>
      </c>
      <c r="AC813" s="4">
        <v>7622999.9999999991</v>
      </c>
      <c r="BZ813" s="4">
        <v>1750000</v>
      </c>
      <c r="CA813" t="s">
        <v>2017</v>
      </c>
      <c r="CC813" s="7" t="s">
        <v>639</v>
      </c>
      <c r="CD813" s="7">
        <v>0.81601113505747125</v>
      </c>
      <c r="CF813" s="7"/>
      <c r="CH813" s="7"/>
      <c r="CJ813" s="7"/>
      <c r="CK813" s="7">
        <f t="shared" si="12"/>
        <v>60</v>
      </c>
    </row>
    <row r="814" spans="1:89" hidden="1" x14ac:dyDescent="0.3">
      <c r="A814" s="43">
        <v>64</v>
      </c>
      <c r="B814" s="23" t="s">
        <v>1025</v>
      </c>
      <c r="C814" s="54"/>
      <c r="D814" s="54" t="s">
        <v>831</v>
      </c>
      <c r="E814" s="23" t="s">
        <v>668</v>
      </c>
      <c r="F814" s="54"/>
      <c r="G814" s="23" t="s">
        <v>2018</v>
      </c>
      <c r="J814" s="54" t="s">
        <v>9</v>
      </c>
      <c r="K814" s="55">
        <v>4.4000000000000004</v>
      </c>
      <c r="L814" s="24" t="s">
        <v>834</v>
      </c>
      <c r="M814" s="24" t="s">
        <v>615</v>
      </c>
      <c r="N814" s="7"/>
      <c r="U814" s="4">
        <v>79200.000000000015</v>
      </c>
      <c r="V814" s="4">
        <v>0.88000000000000012</v>
      </c>
      <c r="AD814" s="7"/>
      <c r="AE814" s="7"/>
      <c r="AF814" s="7"/>
      <c r="AG814" s="7"/>
      <c r="AH814" s="7"/>
      <c r="AI814" s="7"/>
      <c r="AJ814" s="7"/>
      <c r="AK814" s="7"/>
      <c r="BZ814" s="4"/>
      <c r="CA814" t="s">
        <v>902</v>
      </c>
      <c r="CC814" s="7" t="s">
        <v>615</v>
      </c>
      <c r="CD814" s="7">
        <v>0.93568696395904116</v>
      </c>
      <c r="CF814" s="7"/>
      <c r="CH814" s="7"/>
      <c r="CJ814" s="7"/>
      <c r="CK814" s="7">
        <f t="shared" si="12"/>
        <v>61</v>
      </c>
    </row>
    <row r="815" spans="1:89" hidden="1" x14ac:dyDescent="0.3">
      <c r="A815" s="43">
        <v>58</v>
      </c>
      <c r="B815" s="23" t="s">
        <v>1058</v>
      </c>
      <c r="C815" s="54"/>
      <c r="D815" s="23" t="s">
        <v>831</v>
      </c>
      <c r="E815" s="23" t="s">
        <v>605</v>
      </c>
      <c r="G815" s="23" t="s">
        <v>2019</v>
      </c>
      <c r="I815" s="54"/>
      <c r="J815" s="54" t="s">
        <v>9</v>
      </c>
      <c r="K815" s="47">
        <v>16.666666666666671</v>
      </c>
      <c r="L815" s="24" t="s">
        <v>834</v>
      </c>
      <c r="M815" s="24" t="s">
        <v>633</v>
      </c>
      <c r="N815" s="7"/>
      <c r="AA815" s="107">
        <v>10000</v>
      </c>
      <c r="AD815" s="4">
        <v>13.525009938222009</v>
      </c>
      <c r="AH815" s="7"/>
      <c r="AI815" s="7"/>
      <c r="BY815" s="7"/>
      <c r="BZ815" s="4"/>
      <c r="CA815" t="s">
        <v>846</v>
      </c>
      <c r="CC815" s="7" t="s">
        <v>633</v>
      </c>
      <c r="CD815" s="7">
        <v>0.85572925225829077</v>
      </c>
      <c r="CF815" s="7"/>
      <c r="CH815" s="7"/>
      <c r="CJ815" s="7"/>
      <c r="CK815" s="7">
        <f t="shared" si="12"/>
        <v>61</v>
      </c>
    </row>
    <row r="816" spans="1:89" hidden="1" x14ac:dyDescent="0.3">
      <c r="A816" s="43" t="s">
        <v>890</v>
      </c>
      <c r="B816" s="23" t="s">
        <v>1025</v>
      </c>
      <c r="D816" s="23" t="s">
        <v>831</v>
      </c>
      <c r="E816" s="23" t="s">
        <v>671</v>
      </c>
      <c r="G816" s="53" t="s">
        <v>2020</v>
      </c>
      <c r="J816" s="23" t="s">
        <v>9</v>
      </c>
      <c r="K816" s="47">
        <v>5.721787</v>
      </c>
      <c r="L816" s="24" t="s">
        <v>834</v>
      </c>
      <c r="M816" s="24" t="s">
        <v>624</v>
      </c>
      <c r="U816" s="4">
        <v>2288.7148000000002</v>
      </c>
      <c r="X816" s="4">
        <v>40052.508999999998</v>
      </c>
      <c r="AG816" s="4">
        <v>0.349029007</v>
      </c>
      <c r="AH816" s="4">
        <v>0.46918653399999999</v>
      </c>
      <c r="BX816" s="4"/>
      <c r="BZ816" s="4"/>
      <c r="CA816" t="s">
        <v>1390</v>
      </c>
      <c r="CC816" s="7" t="s">
        <v>624</v>
      </c>
      <c r="CD816" s="7">
        <v>0.9264110121374779</v>
      </c>
      <c r="CF816" s="7"/>
      <c r="CH816" s="7"/>
      <c r="CJ816" s="7"/>
      <c r="CK816" s="7">
        <f t="shared" si="12"/>
        <v>59</v>
      </c>
    </row>
    <row r="817" spans="1:90" hidden="1" x14ac:dyDescent="0.3">
      <c r="A817" s="43" t="s">
        <v>1607</v>
      </c>
      <c r="B817" s="56" t="s">
        <v>1025</v>
      </c>
      <c r="D817" s="23" t="s">
        <v>831</v>
      </c>
      <c r="E817" s="23" t="s">
        <v>798</v>
      </c>
      <c r="G817" s="23" t="s">
        <v>2021</v>
      </c>
      <c r="H817" s="57" t="s">
        <v>831</v>
      </c>
      <c r="I817" s="57"/>
      <c r="J817" s="23" t="s">
        <v>9</v>
      </c>
      <c r="K817" s="47">
        <v>1.94</v>
      </c>
      <c r="L817" s="24" t="s">
        <v>834</v>
      </c>
      <c r="M817" s="24" t="s">
        <v>624</v>
      </c>
      <c r="U817" s="4">
        <v>7760</v>
      </c>
      <c r="X817" s="4">
        <v>32450</v>
      </c>
      <c r="AG817" s="4">
        <v>1.605</v>
      </c>
      <c r="AH817" s="4">
        <v>2.0990000000000002</v>
      </c>
      <c r="BZ817" s="4"/>
      <c r="CA817" t="s">
        <v>2022</v>
      </c>
      <c r="CC817" s="7" t="s">
        <v>624</v>
      </c>
      <c r="CD817" s="7">
        <v>0.70971625852092501</v>
      </c>
      <c r="CF817" s="7"/>
      <c r="CH817" s="7"/>
      <c r="CJ817" s="7"/>
      <c r="CK817" s="7">
        <f t="shared" si="12"/>
        <v>59</v>
      </c>
    </row>
    <row r="818" spans="1:90" hidden="1" x14ac:dyDescent="0.3">
      <c r="A818" s="43" t="s">
        <v>2023</v>
      </c>
      <c r="B818" s="42" t="s">
        <v>1058</v>
      </c>
      <c r="D818" s="23" t="s">
        <v>831</v>
      </c>
      <c r="E818" s="23" t="s">
        <v>614</v>
      </c>
      <c r="G818" s="42" t="s">
        <v>2024</v>
      </c>
      <c r="J818" s="23" t="s">
        <v>9</v>
      </c>
      <c r="K818" s="58">
        <v>28</v>
      </c>
      <c r="L818" s="24" t="s">
        <v>834</v>
      </c>
      <c r="M818" s="24" t="s">
        <v>681</v>
      </c>
      <c r="U818" s="59"/>
      <c r="V818" s="59"/>
      <c r="W818" s="59"/>
      <c r="AB818" s="59"/>
      <c r="AC818" s="59"/>
      <c r="AP818" s="60">
        <v>33000</v>
      </c>
      <c r="AQ818" s="59">
        <v>5124</v>
      </c>
      <c r="BZ818" s="4"/>
      <c r="CA818" t="s">
        <v>2025</v>
      </c>
      <c r="CC818" s="7" t="s">
        <v>681</v>
      </c>
      <c r="CD818" s="7">
        <v>0.77298017344409387</v>
      </c>
      <c r="CE818" s="7" t="s">
        <v>678</v>
      </c>
      <c r="CF818" s="7">
        <v>0.22701982655590619</v>
      </c>
      <c r="CH818" s="7"/>
      <c r="CJ818" s="7"/>
      <c r="CK818" s="7">
        <f t="shared" si="12"/>
        <v>61</v>
      </c>
    </row>
    <row r="819" spans="1:90" hidden="1" x14ac:dyDescent="0.3">
      <c r="A819" s="43" t="s">
        <v>843</v>
      </c>
      <c r="B819" s="23" t="s">
        <v>916</v>
      </c>
      <c r="D819" s="23" t="s">
        <v>831</v>
      </c>
      <c r="E819" s="23" t="s">
        <v>605</v>
      </c>
      <c r="G819" s="53" t="s">
        <v>2026</v>
      </c>
      <c r="J819" s="23" t="s">
        <v>9</v>
      </c>
      <c r="K819" s="47">
        <v>790</v>
      </c>
      <c r="L819" s="24" t="s">
        <v>834</v>
      </c>
      <c r="M819" s="24" t="s">
        <v>615</v>
      </c>
      <c r="U819" s="4">
        <v>1817000</v>
      </c>
      <c r="V819" s="4">
        <v>158</v>
      </c>
      <c r="W819" s="4">
        <v>79</v>
      </c>
      <c r="AA819" s="107">
        <v>7900.0000000000009</v>
      </c>
      <c r="AD819" s="4">
        <v>64.31535441164209</v>
      </c>
      <c r="BZ819" s="4"/>
      <c r="CA819" t="s">
        <v>846</v>
      </c>
      <c r="CC819" s="7" t="s">
        <v>615</v>
      </c>
      <c r="CD819" s="7">
        <v>0.63565690075139536</v>
      </c>
      <c r="CE819" s="7" t="s">
        <v>618</v>
      </c>
      <c r="CF819" s="7">
        <v>0.34192894649352729</v>
      </c>
      <c r="CH819" s="7"/>
      <c r="CJ819" s="7"/>
      <c r="CK819" s="7">
        <f t="shared" ref="CK819:CK882" si="13">COUNTBLANK(N819:BX819)</f>
        <v>58</v>
      </c>
    </row>
    <row r="820" spans="1:90" x14ac:dyDescent="0.3">
      <c r="A820" s="43" t="s">
        <v>847</v>
      </c>
      <c r="B820" s="56" t="s">
        <v>860</v>
      </c>
      <c r="D820" s="23" t="s">
        <v>831</v>
      </c>
      <c r="E820" s="23" t="s">
        <v>798</v>
      </c>
      <c r="G820" s="23" t="s">
        <v>2027</v>
      </c>
      <c r="H820" s="57" t="s">
        <v>831</v>
      </c>
      <c r="I820" s="57"/>
      <c r="J820" s="23" t="s">
        <v>9</v>
      </c>
      <c r="K820" s="47">
        <v>2165.4</v>
      </c>
      <c r="L820" s="24" t="s">
        <v>834</v>
      </c>
      <c r="M820" s="24" t="s">
        <v>624</v>
      </c>
      <c r="X820" s="4">
        <v>5704460</v>
      </c>
      <c r="Y820" s="4">
        <v>229266</v>
      </c>
      <c r="AG820" s="4">
        <v>17.439900000000002</v>
      </c>
      <c r="AH820" s="4">
        <v>37.917099999999998</v>
      </c>
      <c r="BZ820" s="4">
        <v>19200000</v>
      </c>
      <c r="CA820" t="s">
        <v>2028</v>
      </c>
      <c r="CC820" s="7" t="s">
        <v>624</v>
      </c>
      <c r="CD820" s="7">
        <v>0.8941498389718634</v>
      </c>
      <c r="CF820" s="7"/>
      <c r="CH820" s="7"/>
      <c r="CJ820" s="7"/>
      <c r="CK820" s="7">
        <f t="shared" si="13"/>
        <v>59</v>
      </c>
      <c r="CL820" t="s">
        <v>2027</v>
      </c>
    </row>
    <row r="821" spans="1:90" x14ac:dyDescent="0.3">
      <c r="A821" s="43">
        <v>65</v>
      </c>
      <c r="B821" s="56" t="s">
        <v>860</v>
      </c>
      <c r="D821" s="23" t="s">
        <v>831</v>
      </c>
      <c r="E821" s="23" t="s">
        <v>798</v>
      </c>
      <c r="G821" s="23" t="s">
        <v>2029</v>
      </c>
      <c r="H821" s="57"/>
      <c r="J821" s="23" t="s">
        <v>9</v>
      </c>
      <c r="K821" s="47">
        <v>0.11600000000000001</v>
      </c>
      <c r="L821" s="24" t="s">
        <v>834</v>
      </c>
      <c r="M821" s="24" t="s">
        <v>624</v>
      </c>
      <c r="X821" s="4">
        <v>3665.6</v>
      </c>
      <c r="BZ821" s="4"/>
      <c r="CA821" t="s">
        <v>871</v>
      </c>
      <c r="CC821" s="7" t="s">
        <v>624</v>
      </c>
      <c r="CD821" s="7">
        <v>1</v>
      </c>
      <c r="CF821" s="7"/>
      <c r="CH821" s="7"/>
      <c r="CJ821" s="7"/>
      <c r="CK821" s="7">
        <f t="shared" si="13"/>
        <v>62</v>
      </c>
    </row>
    <row r="822" spans="1:90" hidden="1" x14ac:dyDescent="0.3">
      <c r="A822" s="43" t="s">
        <v>890</v>
      </c>
      <c r="B822" s="23" t="s">
        <v>913</v>
      </c>
      <c r="D822" s="23" t="s">
        <v>831</v>
      </c>
      <c r="E822" s="23" t="s">
        <v>671</v>
      </c>
      <c r="G822" s="53" t="s">
        <v>2030</v>
      </c>
      <c r="J822" s="23" t="s">
        <v>9</v>
      </c>
      <c r="K822" s="47">
        <v>246.75839999999999</v>
      </c>
      <c r="L822" s="24" t="s">
        <v>834</v>
      </c>
      <c r="M822" s="24" t="s">
        <v>615</v>
      </c>
      <c r="U822" s="4">
        <v>616896</v>
      </c>
      <c r="X822" s="4">
        <v>143464.1860465116</v>
      </c>
      <c r="BX822" s="4"/>
      <c r="BZ822" s="4"/>
      <c r="CA822" t="s">
        <v>1168</v>
      </c>
      <c r="CC822" s="7" t="s">
        <v>615</v>
      </c>
      <c r="CD822" s="7">
        <v>0.65871776740017796</v>
      </c>
      <c r="CE822" s="7" t="s">
        <v>624</v>
      </c>
      <c r="CF822" s="7">
        <v>0.3412822325998221</v>
      </c>
      <c r="CH822" s="7"/>
      <c r="CJ822" s="7"/>
      <c r="CK822" s="7">
        <f t="shared" si="13"/>
        <v>61</v>
      </c>
    </row>
    <row r="823" spans="1:90" hidden="1" x14ac:dyDescent="0.3">
      <c r="A823" s="43">
        <v>64</v>
      </c>
      <c r="B823" s="23" t="s">
        <v>913</v>
      </c>
      <c r="C823" s="54"/>
      <c r="D823" s="54" t="s">
        <v>831</v>
      </c>
      <c r="E823" s="23" t="s">
        <v>671</v>
      </c>
      <c r="F823" s="54"/>
      <c r="G823" s="23" t="s">
        <v>2031</v>
      </c>
      <c r="J823" s="54" t="s">
        <v>9</v>
      </c>
      <c r="K823" s="55">
        <v>90.72</v>
      </c>
      <c r="L823" s="24" t="s">
        <v>834</v>
      </c>
      <c r="M823" s="24" t="s">
        <v>615</v>
      </c>
      <c r="N823" s="7"/>
      <c r="U823" s="4">
        <v>698544</v>
      </c>
      <c r="X823" s="4">
        <v>217728</v>
      </c>
      <c r="AD823" s="7"/>
      <c r="AE823" s="7"/>
      <c r="AF823" s="7"/>
      <c r="AG823" s="7"/>
      <c r="AH823" s="7"/>
      <c r="AI823" s="7"/>
      <c r="AJ823" s="7"/>
      <c r="AK823" s="7"/>
      <c r="BZ823" s="4"/>
      <c r="CA823" t="s">
        <v>862</v>
      </c>
      <c r="CC823" s="7" t="s">
        <v>615</v>
      </c>
      <c r="CD823" s="7">
        <v>0.59018300030827009</v>
      </c>
      <c r="CE823" s="7" t="s">
        <v>624</v>
      </c>
      <c r="CF823" s="7">
        <v>0.40981699969173002</v>
      </c>
      <c r="CH823" s="7"/>
      <c r="CJ823" s="7"/>
      <c r="CK823" s="7">
        <f t="shared" si="13"/>
        <v>61</v>
      </c>
    </row>
    <row r="824" spans="1:90" hidden="1" x14ac:dyDescent="0.3">
      <c r="A824" s="43" t="s">
        <v>872</v>
      </c>
      <c r="B824" s="23" t="s">
        <v>1058</v>
      </c>
      <c r="C824" s="54"/>
      <c r="D824" s="54" t="s">
        <v>831</v>
      </c>
      <c r="E824" s="23" t="s">
        <v>605</v>
      </c>
      <c r="F824" s="54"/>
      <c r="G824" s="23" t="s">
        <v>2032</v>
      </c>
      <c r="H824" s="54"/>
      <c r="J824" s="54" t="s">
        <v>9</v>
      </c>
      <c r="K824" s="55">
        <v>603.04999999999995</v>
      </c>
      <c r="L824" s="24" t="s">
        <v>834</v>
      </c>
      <c r="M824" s="24" t="s">
        <v>615</v>
      </c>
      <c r="N824" s="7"/>
      <c r="U824" s="4">
        <v>2298237</v>
      </c>
      <c r="AA824" s="107">
        <v>80644.3</v>
      </c>
      <c r="AD824" s="4">
        <v>90.457499999999996</v>
      </c>
      <c r="AE824" s="7"/>
      <c r="AF824" s="7"/>
      <c r="AG824" s="7"/>
      <c r="AH824" s="7"/>
      <c r="AI824" s="7"/>
      <c r="AJ824" s="7"/>
      <c r="AK824" s="7"/>
      <c r="BZ824" s="4">
        <v>23500000</v>
      </c>
      <c r="CA824" t="s">
        <v>875</v>
      </c>
      <c r="CC824" s="7" t="s">
        <v>615</v>
      </c>
      <c r="CD824" s="7">
        <v>0.87634674211611807</v>
      </c>
      <c r="CF824" s="7"/>
      <c r="CH824" s="7"/>
      <c r="CJ824" s="7"/>
      <c r="CK824" s="7">
        <f t="shared" si="13"/>
        <v>60</v>
      </c>
      <c r="CL824" t="s">
        <v>2032</v>
      </c>
    </row>
    <row r="825" spans="1:90" hidden="1" x14ac:dyDescent="0.3">
      <c r="A825" s="43">
        <v>58</v>
      </c>
      <c r="B825" s="23" t="s">
        <v>1058</v>
      </c>
      <c r="C825" s="54"/>
      <c r="D825" s="23" t="s">
        <v>831</v>
      </c>
      <c r="E825" s="23" t="s">
        <v>605</v>
      </c>
      <c r="G825" s="23" t="s">
        <v>2033</v>
      </c>
      <c r="I825" s="54"/>
      <c r="J825" s="54" t="s">
        <v>9</v>
      </c>
      <c r="K825" s="47">
        <v>80.645161290322591</v>
      </c>
      <c r="L825" s="24" t="s">
        <v>834</v>
      </c>
      <c r="M825" s="24" t="s">
        <v>633</v>
      </c>
      <c r="N825" s="7"/>
      <c r="AA825" s="107">
        <v>100000</v>
      </c>
      <c r="AD825" s="4">
        <v>131.16605956055659</v>
      </c>
      <c r="AH825" s="7"/>
      <c r="AI825" s="7"/>
      <c r="BY825" s="7"/>
      <c r="BZ825" s="4"/>
      <c r="CA825" t="s">
        <v>846</v>
      </c>
      <c r="CC825" s="7" t="s">
        <v>633</v>
      </c>
      <c r="CD825" s="7">
        <v>0.85947348763501352</v>
      </c>
      <c r="CF825" s="7"/>
      <c r="CH825" s="7"/>
      <c r="CJ825" s="7"/>
      <c r="CK825" s="7">
        <f t="shared" si="13"/>
        <v>61</v>
      </c>
    </row>
    <row r="826" spans="1:90" hidden="1" x14ac:dyDescent="0.3">
      <c r="A826" s="43">
        <v>64</v>
      </c>
      <c r="B826" s="23" t="s">
        <v>1058</v>
      </c>
      <c r="C826" s="54"/>
      <c r="D826" s="54" t="s">
        <v>831</v>
      </c>
      <c r="E826" s="23" t="s">
        <v>605</v>
      </c>
      <c r="F826" s="54"/>
      <c r="G826" s="23" t="s">
        <v>2034</v>
      </c>
      <c r="H826" s="23" t="s">
        <v>838</v>
      </c>
      <c r="J826" s="54" t="s">
        <v>9</v>
      </c>
      <c r="K826" s="55">
        <v>287.23404255319161</v>
      </c>
      <c r="L826" s="24" t="s">
        <v>834</v>
      </c>
      <c r="M826" s="24" t="s">
        <v>615</v>
      </c>
      <c r="N826" s="7"/>
      <c r="U826" s="4">
        <v>2700000</v>
      </c>
      <c r="V826" s="4">
        <v>60.319148936170222</v>
      </c>
      <c r="AD826" s="7"/>
      <c r="AE826" s="7"/>
      <c r="AF826" s="7"/>
      <c r="AG826" s="7"/>
      <c r="AH826" s="7"/>
      <c r="AI826" s="7"/>
      <c r="AJ826" s="7"/>
      <c r="AK826" s="7"/>
      <c r="BZ826" s="4"/>
      <c r="CA826" t="s">
        <v>902</v>
      </c>
      <c r="CC826" s="7" t="s">
        <v>615</v>
      </c>
      <c r="CD826" s="7">
        <v>0.87858160451610556</v>
      </c>
      <c r="CF826" s="7"/>
      <c r="CH826" s="7"/>
      <c r="CJ826" s="7"/>
      <c r="CK826" s="7">
        <f t="shared" si="13"/>
        <v>61</v>
      </c>
    </row>
    <row r="827" spans="1:90" hidden="1" x14ac:dyDescent="0.3">
      <c r="A827" s="43">
        <v>64</v>
      </c>
      <c r="B827" s="23" t="s">
        <v>1058</v>
      </c>
      <c r="C827" s="54"/>
      <c r="D827" s="54" t="s">
        <v>831</v>
      </c>
      <c r="E827" s="23" t="s">
        <v>605</v>
      </c>
      <c r="F827" s="54"/>
      <c r="G827" s="23" t="s">
        <v>2035</v>
      </c>
      <c r="J827" s="54" t="s">
        <v>9</v>
      </c>
      <c r="K827" s="55">
        <v>750.00000000000011</v>
      </c>
      <c r="L827" s="24" t="s">
        <v>834</v>
      </c>
      <c r="M827" s="24" t="s">
        <v>615</v>
      </c>
      <c r="N827" s="7"/>
      <c r="U827" s="4">
        <v>5400000.0000000009</v>
      </c>
      <c r="V827" s="4">
        <v>172.5</v>
      </c>
      <c r="AD827" s="7"/>
      <c r="AE827" s="7"/>
      <c r="AF827" s="7"/>
      <c r="AG827" s="7"/>
      <c r="AH827" s="7"/>
      <c r="AI827" s="7"/>
      <c r="AJ827" s="7"/>
      <c r="AK827" s="7"/>
      <c r="BZ827" s="4"/>
      <c r="CA827" t="s">
        <v>902</v>
      </c>
      <c r="CC827" s="7" t="s">
        <v>615</v>
      </c>
      <c r="CD827" s="7">
        <v>0.83499720406113442</v>
      </c>
      <c r="CF827" s="7"/>
      <c r="CH827" s="7"/>
      <c r="CJ827" s="7"/>
      <c r="CK827" s="7">
        <f t="shared" si="13"/>
        <v>61</v>
      </c>
    </row>
    <row r="828" spans="1:90" hidden="1" x14ac:dyDescent="0.3">
      <c r="A828" s="43" t="s">
        <v>843</v>
      </c>
      <c r="B828" s="23" t="s">
        <v>1058</v>
      </c>
      <c r="D828" s="23" t="s">
        <v>831</v>
      </c>
      <c r="E828" s="23" t="s">
        <v>605</v>
      </c>
      <c r="G828" s="53" t="s">
        <v>2036</v>
      </c>
      <c r="J828" s="23" t="s">
        <v>9</v>
      </c>
      <c r="K828" s="47">
        <v>248</v>
      </c>
      <c r="L828" s="24" t="s">
        <v>834</v>
      </c>
      <c r="M828" s="24" t="s">
        <v>615</v>
      </c>
      <c r="U828" s="4">
        <v>942400</v>
      </c>
      <c r="V828" s="4">
        <v>14.88</v>
      </c>
      <c r="AA828" s="107">
        <v>99200</v>
      </c>
      <c r="AD828" s="4">
        <v>135.75631464369189</v>
      </c>
      <c r="BZ828" s="4"/>
      <c r="CA828" t="s">
        <v>846</v>
      </c>
      <c r="CC828" s="7" t="s">
        <v>615</v>
      </c>
      <c r="CD828" s="7">
        <v>0.65258004006538028</v>
      </c>
      <c r="CE828" s="7" t="s">
        <v>633</v>
      </c>
      <c r="CF828" s="7">
        <v>0.24233933076420039</v>
      </c>
      <c r="CH828" s="7"/>
      <c r="CJ828" s="7"/>
      <c r="CK828" s="7">
        <f t="shared" si="13"/>
        <v>59</v>
      </c>
    </row>
    <row r="829" spans="1:90" x14ac:dyDescent="0.3">
      <c r="A829" s="43">
        <v>64</v>
      </c>
      <c r="B829" s="23" t="s">
        <v>860</v>
      </c>
      <c r="C829" s="54"/>
      <c r="D829" s="54" t="s">
        <v>831</v>
      </c>
      <c r="E829" s="23" t="s">
        <v>659</v>
      </c>
      <c r="F829" s="54"/>
      <c r="G829" s="23" t="s">
        <v>2037</v>
      </c>
      <c r="J829" s="54" t="s">
        <v>9</v>
      </c>
      <c r="K829" s="55">
        <v>7.5029999999999999E-2</v>
      </c>
      <c r="L829" s="24" t="s">
        <v>834</v>
      </c>
      <c r="M829" s="24" t="s">
        <v>618</v>
      </c>
      <c r="N829" s="7"/>
      <c r="U829" s="4">
        <v>387.30999999999989</v>
      </c>
      <c r="V829" s="4">
        <v>0.6572051000000001</v>
      </c>
      <c r="W829" s="4">
        <v>9.7680371999999984</v>
      </c>
      <c r="AB829" s="4">
        <v>984.99999999999989</v>
      </c>
      <c r="AC829" s="4">
        <v>5350.5999999999995</v>
      </c>
      <c r="AD829" s="7"/>
      <c r="AE829" s="7"/>
      <c r="AF829" s="7"/>
      <c r="AG829" s="7"/>
      <c r="AH829" s="7"/>
      <c r="AI829" s="7"/>
      <c r="AJ829" s="7"/>
      <c r="AK829" s="7"/>
      <c r="BZ829" s="4"/>
      <c r="CA829" t="s">
        <v>842</v>
      </c>
      <c r="CC829" s="7" t="s">
        <v>618</v>
      </c>
      <c r="CD829" s="7">
        <v>0.53457412816164063</v>
      </c>
      <c r="CE829" s="7" t="s">
        <v>639</v>
      </c>
      <c r="CF829" s="7">
        <v>0.24148556385230521</v>
      </c>
      <c r="CH829" s="7"/>
      <c r="CJ829" s="7"/>
      <c r="CK829" s="7">
        <f t="shared" si="13"/>
        <v>58</v>
      </c>
    </row>
    <row r="830" spans="1:90" hidden="1" x14ac:dyDescent="0.3">
      <c r="A830" s="43">
        <v>65</v>
      </c>
      <c r="B830" s="56" t="s">
        <v>1527</v>
      </c>
      <c r="D830" s="23" t="s">
        <v>831</v>
      </c>
      <c r="E830" s="23" t="s">
        <v>796</v>
      </c>
      <c r="G830" s="23" t="s">
        <v>2038</v>
      </c>
      <c r="H830" s="57" t="s">
        <v>831</v>
      </c>
      <c r="I830" s="57"/>
      <c r="J830" s="23" t="s">
        <v>9</v>
      </c>
      <c r="K830" s="47">
        <v>106.72</v>
      </c>
      <c r="L830" s="24" t="s">
        <v>834</v>
      </c>
      <c r="M830" s="24" t="s">
        <v>624</v>
      </c>
      <c r="X830" s="4">
        <v>983977</v>
      </c>
      <c r="Y830" s="4">
        <v>30035.599999999999</v>
      </c>
      <c r="AM830" s="4">
        <v>9173540.9403705616</v>
      </c>
      <c r="BZ830" s="4"/>
      <c r="CA830" t="s">
        <v>992</v>
      </c>
      <c r="CC830" s="7" t="s">
        <v>624</v>
      </c>
      <c r="CD830" s="7">
        <v>0.88795736747302734</v>
      </c>
      <c r="CF830" s="7"/>
      <c r="CH830" s="7"/>
      <c r="CJ830" s="7"/>
      <c r="CK830" s="7">
        <f t="shared" si="13"/>
        <v>60</v>
      </c>
    </row>
    <row r="831" spans="1:90" hidden="1" x14ac:dyDescent="0.3">
      <c r="A831" s="43">
        <v>64</v>
      </c>
      <c r="B831" s="23" t="s">
        <v>913</v>
      </c>
      <c r="C831" s="54"/>
      <c r="D831" s="54" t="s">
        <v>831</v>
      </c>
      <c r="E831" s="23" t="s">
        <v>659</v>
      </c>
      <c r="F831" s="54"/>
      <c r="G831" s="23" t="s">
        <v>2039</v>
      </c>
      <c r="J831" s="54" t="s">
        <v>9</v>
      </c>
      <c r="K831" s="55">
        <v>20.87</v>
      </c>
      <c r="L831" s="24" t="s">
        <v>834</v>
      </c>
      <c r="M831" s="24" t="s">
        <v>639</v>
      </c>
      <c r="N831" s="7"/>
      <c r="U831" s="4">
        <v>89741</v>
      </c>
      <c r="V831" s="4">
        <v>23.374400000000001</v>
      </c>
      <c r="W831" s="4">
        <v>932.88900000000012</v>
      </c>
      <c r="AB831" s="4">
        <v>269223.00000000012</v>
      </c>
      <c r="AC831" s="4">
        <v>717928</v>
      </c>
      <c r="AD831" s="7"/>
      <c r="AE831" s="7"/>
      <c r="AF831" s="7"/>
      <c r="AG831" s="7"/>
      <c r="AH831" s="7"/>
      <c r="AI831" s="7"/>
      <c r="AJ831" s="7"/>
      <c r="AK831" s="7"/>
      <c r="BZ831" s="4"/>
      <c r="CA831" t="s">
        <v>842</v>
      </c>
      <c r="CC831" s="7" t="s">
        <v>639</v>
      </c>
      <c r="CD831" s="7">
        <v>0.36981238760702501</v>
      </c>
      <c r="CE831" s="7" t="s">
        <v>618</v>
      </c>
      <c r="CF831" s="7">
        <v>0.21699981211920591</v>
      </c>
      <c r="CH831" s="7"/>
      <c r="CJ831" s="7"/>
      <c r="CK831" s="7">
        <f t="shared" si="13"/>
        <v>58</v>
      </c>
    </row>
    <row r="832" spans="1:90" hidden="1" x14ac:dyDescent="0.3">
      <c r="A832" s="43">
        <v>64</v>
      </c>
      <c r="B832" s="23" t="s">
        <v>913</v>
      </c>
      <c r="C832" s="54"/>
      <c r="D832" s="54" t="s">
        <v>831</v>
      </c>
      <c r="E832" s="23" t="s">
        <v>605</v>
      </c>
      <c r="F832" s="54"/>
      <c r="G832" s="23" t="s">
        <v>2040</v>
      </c>
      <c r="J832" s="54" t="s">
        <v>9</v>
      </c>
      <c r="K832" s="55">
        <v>90.72</v>
      </c>
      <c r="L832" s="24" t="s">
        <v>834</v>
      </c>
      <c r="M832" s="24" t="s">
        <v>615</v>
      </c>
      <c r="N832" s="7"/>
      <c r="U832" s="4">
        <v>480816</v>
      </c>
      <c r="AD832" s="7"/>
      <c r="AE832" s="7"/>
      <c r="AF832" s="7"/>
      <c r="AG832" s="7"/>
      <c r="AH832" s="7"/>
      <c r="AI832" s="7"/>
      <c r="AJ832" s="7"/>
      <c r="AK832" s="7"/>
      <c r="BZ832" s="4"/>
      <c r="CA832" t="s">
        <v>856</v>
      </c>
      <c r="CC832" s="7" t="s">
        <v>615</v>
      </c>
      <c r="CD832" s="7">
        <v>1</v>
      </c>
      <c r="CF832" s="7"/>
      <c r="CH832" s="7"/>
      <c r="CJ832" s="7"/>
      <c r="CK832" s="7">
        <f t="shared" si="13"/>
        <v>62</v>
      </c>
    </row>
    <row r="833" spans="1:90" hidden="1" x14ac:dyDescent="0.3">
      <c r="A833" s="43">
        <v>142</v>
      </c>
      <c r="B833" s="23" t="s">
        <v>868</v>
      </c>
      <c r="D833" s="54" t="s">
        <v>831</v>
      </c>
      <c r="E833" s="23" t="s">
        <v>595</v>
      </c>
      <c r="G833" s="23" t="s">
        <v>2041</v>
      </c>
      <c r="J833" s="23" t="s">
        <v>9</v>
      </c>
      <c r="K833" s="47">
        <v>1.4</v>
      </c>
      <c r="L833" s="24" t="s">
        <v>834</v>
      </c>
      <c r="M833" s="24" t="s">
        <v>684</v>
      </c>
      <c r="AR833" s="4">
        <v>1665.2490724534421</v>
      </c>
      <c r="BZ833" s="4"/>
      <c r="CA833" t="s">
        <v>2042</v>
      </c>
      <c r="CK833" s="7">
        <f t="shared" si="13"/>
        <v>62</v>
      </c>
    </row>
    <row r="834" spans="1:90" hidden="1" x14ac:dyDescent="0.3">
      <c r="A834" s="43">
        <v>64</v>
      </c>
      <c r="B834" s="23" t="s">
        <v>868</v>
      </c>
      <c r="C834" s="54"/>
      <c r="D834" s="54" t="s">
        <v>831</v>
      </c>
      <c r="E834" s="23" t="s">
        <v>659</v>
      </c>
      <c r="F834" s="54"/>
      <c r="G834" s="23" t="s">
        <v>2043</v>
      </c>
      <c r="J834" s="54" t="s">
        <v>9</v>
      </c>
      <c r="K834" s="55">
        <v>6.9</v>
      </c>
      <c r="L834" s="24" t="s">
        <v>834</v>
      </c>
      <c r="M834" s="24" t="s">
        <v>615</v>
      </c>
      <c r="N834" s="7"/>
      <c r="U834" s="4">
        <v>218040</v>
      </c>
      <c r="V834" s="4">
        <v>7.5900000000000007</v>
      </c>
      <c r="W834" s="4">
        <v>178.02</v>
      </c>
      <c r="AC834" s="4">
        <v>162840</v>
      </c>
      <c r="AD834" s="7"/>
      <c r="AE834" s="7"/>
      <c r="AF834" s="7"/>
      <c r="AG834" s="7"/>
      <c r="AH834" s="7"/>
      <c r="AI834" s="7"/>
      <c r="AJ834" s="7"/>
      <c r="AK834" s="7"/>
      <c r="BZ834" s="4"/>
      <c r="CA834" t="s">
        <v>839</v>
      </c>
      <c r="CC834" s="7" t="s">
        <v>615</v>
      </c>
      <c r="CD834" s="7">
        <v>0.64371184871363851</v>
      </c>
      <c r="CF834" s="7"/>
      <c r="CH834" s="7"/>
      <c r="CJ834" s="7"/>
      <c r="CK834" s="7">
        <f t="shared" si="13"/>
        <v>59</v>
      </c>
    </row>
    <row r="835" spans="1:90" hidden="1" x14ac:dyDescent="0.3">
      <c r="A835" s="43">
        <v>64</v>
      </c>
      <c r="B835" s="23" t="s">
        <v>1025</v>
      </c>
      <c r="C835" s="54"/>
      <c r="D835" s="54" t="s">
        <v>831</v>
      </c>
      <c r="E835" s="23" t="s">
        <v>620</v>
      </c>
      <c r="F835" s="54"/>
      <c r="G835" s="23" t="s">
        <v>2044</v>
      </c>
      <c r="J835" s="54" t="s">
        <v>9</v>
      </c>
      <c r="K835" s="55">
        <v>10.5</v>
      </c>
      <c r="L835" s="24" t="s">
        <v>834</v>
      </c>
      <c r="M835" s="24" t="s">
        <v>615</v>
      </c>
      <c r="N835" s="7"/>
      <c r="U835" s="4">
        <v>77050</v>
      </c>
      <c r="V835" s="4">
        <v>2.3050000000000002</v>
      </c>
      <c r="AD835" s="7"/>
      <c r="AE835" s="7"/>
      <c r="AF835" s="7"/>
      <c r="AG835" s="7"/>
      <c r="AH835" s="7"/>
      <c r="AI835" s="7"/>
      <c r="AJ835" s="7"/>
      <c r="AK835" s="7"/>
      <c r="BZ835" s="4"/>
      <c r="CA835" t="s">
        <v>902</v>
      </c>
      <c r="CC835" s="7" t="s">
        <v>615</v>
      </c>
      <c r="CD835" s="7">
        <v>0.84384014051205158</v>
      </c>
      <c r="CF835" s="7"/>
      <c r="CH835" s="7"/>
      <c r="CJ835" s="7"/>
      <c r="CK835" s="7">
        <f t="shared" si="13"/>
        <v>61</v>
      </c>
    </row>
    <row r="836" spans="1:90" hidden="1" x14ac:dyDescent="0.3">
      <c r="A836" s="43">
        <v>31</v>
      </c>
      <c r="B836" s="53" t="s">
        <v>913</v>
      </c>
      <c r="D836" s="23" t="s">
        <v>831</v>
      </c>
      <c r="E836" s="23" t="s">
        <v>792</v>
      </c>
      <c r="G836" s="23" t="s">
        <v>2045</v>
      </c>
      <c r="H836" s="24" t="s">
        <v>1013</v>
      </c>
      <c r="I836" s="24"/>
      <c r="J836" s="23" t="s">
        <v>9</v>
      </c>
      <c r="K836" s="47">
        <v>4.3</v>
      </c>
      <c r="L836" s="24" t="s">
        <v>834</v>
      </c>
      <c r="M836" s="24" t="s">
        <v>627</v>
      </c>
      <c r="Y836" s="4">
        <v>2881</v>
      </c>
      <c r="BZ836" s="4"/>
      <c r="CA836" t="s">
        <v>1014</v>
      </c>
      <c r="CC836" s="7" t="s">
        <v>627</v>
      </c>
      <c r="CD836" s="7">
        <v>1</v>
      </c>
      <c r="CF836" s="7"/>
      <c r="CH836" s="7"/>
      <c r="CJ836" s="7"/>
      <c r="CK836" s="7">
        <f t="shared" si="13"/>
        <v>62</v>
      </c>
    </row>
    <row r="837" spans="1:90" x14ac:dyDescent="0.3">
      <c r="A837" s="43">
        <v>64</v>
      </c>
      <c r="B837" s="23" t="s">
        <v>860</v>
      </c>
      <c r="C837" s="54"/>
      <c r="D837" s="54" t="s">
        <v>831</v>
      </c>
      <c r="E837" s="23" t="s">
        <v>605</v>
      </c>
      <c r="F837" s="54"/>
      <c r="G837" s="23" t="s">
        <v>2046</v>
      </c>
      <c r="J837" s="54" t="s">
        <v>9</v>
      </c>
      <c r="K837" s="55">
        <v>26.308800000000002</v>
      </c>
      <c r="L837" s="24" t="s">
        <v>834</v>
      </c>
      <c r="M837" s="24" t="s">
        <v>615</v>
      </c>
      <c r="N837" s="7"/>
      <c r="U837" s="4">
        <v>107866.08</v>
      </c>
      <c r="W837" s="4">
        <v>89.449920000000006</v>
      </c>
      <c r="AD837" s="7"/>
      <c r="AE837" s="7"/>
      <c r="AF837" s="7"/>
      <c r="AG837" s="7"/>
      <c r="AH837" s="7"/>
      <c r="AI837" s="7"/>
      <c r="AJ837" s="7"/>
      <c r="AK837" s="7"/>
      <c r="BZ837" s="4"/>
      <c r="CA837" t="s">
        <v>899</v>
      </c>
      <c r="CC837" s="7" t="s">
        <v>615</v>
      </c>
      <c r="CD837" s="7">
        <v>0.9232780136369485</v>
      </c>
      <c r="CF837" s="7"/>
      <c r="CH837" s="7"/>
      <c r="CJ837" s="7"/>
      <c r="CK837" s="7">
        <f t="shared" si="13"/>
        <v>61</v>
      </c>
    </row>
    <row r="838" spans="1:90" hidden="1" x14ac:dyDescent="0.3">
      <c r="A838" s="43" t="s">
        <v>932</v>
      </c>
      <c r="B838" s="23" t="s">
        <v>913</v>
      </c>
      <c r="C838" s="54"/>
      <c r="D838" s="54" t="s">
        <v>831</v>
      </c>
      <c r="E838" s="23" t="s">
        <v>671</v>
      </c>
      <c r="F838" s="54"/>
      <c r="G838" s="23" t="s">
        <v>2047</v>
      </c>
      <c r="J838" s="54" t="s">
        <v>9</v>
      </c>
      <c r="K838" s="55">
        <v>4.3120000000000003</v>
      </c>
      <c r="L838" s="24" t="s">
        <v>834</v>
      </c>
      <c r="M838" s="24" t="s">
        <v>624</v>
      </c>
      <c r="N838" s="7"/>
      <c r="U838" s="4">
        <v>123875</v>
      </c>
      <c r="V838" s="4">
        <v>1.2976521348314609</v>
      </c>
      <c r="X838" s="4">
        <v>150654</v>
      </c>
      <c r="Y838" s="4">
        <v>4312</v>
      </c>
      <c r="AD838" s="7"/>
      <c r="AE838" s="7"/>
      <c r="AF838" s="7"/>
      <c r="AG838" s="7">
        <v>3.9047604494382022</v>
      </c>
      <c r="AH838" s="7">
        <v>2.7110543820224722</v>
      </c>
      <c r="AI838" s="7"/>
      <c r="AJ838" s="7"/>
      <c r="AK838" s="7"/>
      <c r="BZ838" s="4">
        <v>755000</v>
      </c>
      <c r="CA838" t="s">
        <v>2048</v>
      </c>
      <c r="CC838" s="7" t="s">
        <v>624</v>
      </c>
      <c r="CD838" s="7">
        <v>0.63027621052129645</v>
      </c>
      <c r="CE838" s="7" t="s">
        <v>615</v>
      </c>
      <c r="CF838" s="7">
        <v>0.2326221999165069</v>
      </c>
      <c r="CH838" s="7"/>
      <c r="CJ838" s="7"/>
      <c r="CK838" s="7">
        <f t="shared" si="13"/>
        <v>57</v>
      </c>
      <c r="CL838" t="s">
        <v>2047</v>
      </c>
    </row>
    <row r="839" spans="1:90" hidden="1" x14ac:dyDescent="0.3">
      <c r="A839" s="43">
        <v>65</v>
      </c>
      <c r="B839" s="56" t="s">
        <v>913</v>
      </c>
      <c r="D839" s="23" t="s">
        <v>831</v>
      </c>
      <c r="E839" s="23" t="s">
        <v>798</v>
      </c>
      <c r="G839" s="23" t="s">
        <v>2049</v>
      </c>
      <c r="H839" s="57" t="s">
        <v>831</v>
      </c>
      <c r="I839" s="57"/>
      <c r="J839" s="23" t="s">
        <v>9</v>
      </c>
      <c r="K839" s="47">
        <v>4.2939999999999996</v>
      </c>
      <c r="L839" s="24" t="s">
        <v>834</v>
      </c>
      <c r="M839" s="24" t="s">
        <v>624</v>
      </c>
      <c r="U839" s="4">
        <v>118165</v>
      </c>
      <c r="V839" s="4">
        <v>1.4312</v>
      </c>
      <c r="X839" s="4">
        <v>140644</v>
      </c>
      <c r="Y839" s="4">
        <v>4294</v>
      </c>
      <c r="AG839" s="4">
        <v>2.7481599999999999</v>
      </c>
      <c r="AH839" s="4">
        <v>1.84642</v>
      </c>
      <c r="BZ839" s="4"/>
      <c r="CA839" t="s">
        <v>2050</v>
      </c>
      <c r="CC839" s="7" t="s">
        <v>624</v>
      </c>
      <c r="CD839" s="7">
        <v>0.63633231784140298</v>
      </c>
      <c r="CE839" s="7" t="s">
        <v>615</v>
      </c>
      <c r="CF839" s="7">
        <v>0.23997658751652909</v>
      </c>
      <c r="CH839" s="7"/>
      <c r="CJ839" s="7"/>
      <c r="CK839" s="7">
        <f t="shared" si="13"/>
        <v>57</v>
      </c>
      <c r="CL839" t="s">
        <v>2049</v>
      </c>
    </row>
    <row r="840" spans="1:90" x14ac:dyDescent="0.3">
      <c r="A840" s="43" t="s">
        <v>843</v>
      </c>
      <c r="B840" s="23" t="s">
        <v>860</v>
      </c>
      <c r="D840" s="23" t="s">
        <v>831</v>
      </c>
      <c r="E840" s="23" t="s">
        <v>605</v>
      </c>
      <c r="G840" s="53" t="s">
        <v>2051</v>
      </c>
      <c r="J840" s="23" t="s">
        <v>9</v>
      </c>
      <c r="K840" s="47">
        <v>102.5</v>
      </c>
      <c r="L840" s="24" t="s">
        <v>834</v>
      </c>
      <c r="M840" s="24" t="s">
        <v>615</v>
      </c>
      <c r="U840" s="4">
        <v>303360</v>
      </c>
      <c r="V840" s="4">
        <v>8.1950000000000003</v>
      </c>
      <c r="AA840" s="107">
        <v>10048</v>
      </c>
      <c r="AD840" s="4">
        <v>17.888828491359369</v>
      </c>
      <c r="BZ840" s="4"/>
      <c r="CA840" t="s">
        <v>846</v>
      </c>
      <c r="CC840" s="7" t="s">
        <v>615</v>
      </c>
      <c r="CD840" s="7">
        <v>0.76342072311266906</v>
      </c>
      <c r="CF840" s="7"/>
      <c r="CH840" s="7"/>
      <c r="CJ840" s="7"/>
      <c r="CK840" s="7">
        <f t="shared" si="13"/>
        <v>59</v>
      </c>
    </row>
    <row r="841" spans="1:90" x14ac:dyDescent="0.3">
      <c r="A841" s="43" t="s">
        <v>918</v>
      </c>
      <c r="B841" s="23" t="s">
        <v>860</v>
      </c>
      <c r="D841" s="23" t="s">
        <v>831</v>
      </c>
      <c r="E841" s="23" t="s">
        <v>671</v>
      </c>
      <c r="G841" s="53" t="s">
        <v>2052</v>
      </c>
      <c r="H841" s="23" t="s">
        <v>1082</v>
      </c>
      <c r="J841" s="23" t="s">
        <v>9</v>
      </c>
      <c r="K841" s="47">
        <v>19.954999999999998</v>
      </c>
      <c r="L841" s="24" t="s">
        <v>834</v>
      </c>
      <c r="M841" s="24" t="s">
        <v>624</v>
      </c>
      <c r="U841" s="4">
        <v>209637.3</v>
      </c>
      <c r="V841" s="4">
        <v>5.9839341507807262</v>
      </c>
      <c r="X841" s="4">
        <v>294467.8</v>
      </c>
      <c r="AG841" s="4">
        <v>21.26482</v>
      </c>
      <c r="AH841" s="4">
        <v>68.722250000000003</v>
      </c>
      <c r="BX841" s="4"/>
      <c r="BZ841" s="4">
        <v>1000000</v>
      </c>
      <c r="CA841" t="s">
        <v>1973</v>
      </c>
      <c r="CC841" s="7" t="s">
        <v>624</v>
      </c>
      <c r="CD841" s="7">
        <v>0.47761480069085083</v>
      </c>
      <c r="CE841" s="7" t="s">
        <v>654</v>
      </c>
      <c r="CF841" s="7">
        <v>0.22247052912950979</v>
      </c>
      <c r="CH841" s="7"/>
      <c r="CJ841" s="7"/>
      <c r="CK841" s="7">
        <f t="shared" si="13"/>
        <v>58</v>
      </c>
      <c r="CL841" t="s">
        <v>2052</v>
      </c>
    </row>
    <row r="842" spans="1:90" hidden="1" x14ac:dyDescent="0.3">
      <c r="A842" s="43">
        <v>65</v>
      </c>
      <c r="B842" s="56" t="s">
        <v>1176</v>
      </c>
      <c r="D842" s="23" t="s">
        <v>831</v>
      </c>
      <c r="E842" s="23" t="s">
        <v>796</v>
      </c>
      <c r="G842" s="23" t="s">
        <v>2053</v>
      </c>
      <c r="H842" s="57" t="s">
        <v>880</v>
      </c>
      <c r="I842" s="57"/>
      <c r="J842" s="23" t="s">
        <v>9</v>
      </c>
      <c r="K842" s="66">
        <v>88.3</v>
      </c>
      <c r="L842" s="24" t="s">
        <v>834</v>
      </c>
      <c r="M842" s="24" t="s">
        <v>624</v>
      </c>
      <c r="X842" s="4">
        <v>1249812</v>
      </c>
      <c r="Y842" s="4">
        <v>148571</v>
      </c>
      <c r="AM842" s="4">
        <v>36092676</v>
      </c>
      <c r="BZ842" s="4"/>
      <c r="CA842" t="s">
        <v>992</v>
      </c>
      <c r="CC842" s="7" t="s">
        <v>624</v>
      </c>
      <c r="CD842" s="7">
        <v>0.69060322119510487</v>
      </c>
      <c r="CF842" s="7"/>
      <c r="CH842" s="7"/>
      <c r="CJ842" s="7"/>
      <c r="CK842" s="7">
        <f t="shared" si="13"/>
        <v>60</v>
      </c>
      <c r="CL842" t="s">
        <v>2053</v>
      </c>
    </row>
    <row r="843" spans="1:90" hidden="1" x14ac:dyDescent="0.3">
      <c r="A843" s="43">
        <v>65</v>
      </c>
      <c r="B843" s="56" t="s">
        <v>1176</v>
      </c>
      <c r="D843" s="23" t="s">
        <v>831</v>
      </c>
      <c r="E843" s="23" t="s">
        <v>796</v>
      </c>
      <c r="G843" s="23" t="s">
        <v>2054</v>
      </c>
      <c r="H843" s="57" t="s">
        <v>880</v>
      </c>
      <c r="I843" s="57"/>
      <c r="J843" s="23" t="s">
        <v>9</v>
      </c>
      <c r="K843" s="66">
        <v>286.60000000000002</v>
      </c>
      <c r="L843" s="24" t="s">
        <v>834</v>
      </c>
      <c r="M843" s="24" t="s">
        <v>624</v>
      </c>
      <c r="X843" s="4">
        <v>5405030.9999999991</v>
      </c>
      <c r="Y843" s="4">
        <v>98805</v>
      </c>
      <c r="AM843" s="4">
        <v>34751899.999999993</v>
      </c>
      <c r="BZ843" s="4"/>
      <c r="CA843" t="s">
        <v>992</v>
      </c>
      <c r="CC843" s="7" t="s">
        <v>624</v>
      </c>
      <c r="CD843" s="7">
        <v>0.92549065819137277</v>
      </c>
      <c r="CF843" s="7"/>
      <c r="CH843" s="7"/>
      <c r="CJ843" s="7"/>
      <c r="CK843" s="7">
        <f t="shared" si="13"/>
        <v>60</v>
      </c>
      <c r="CL843" t="s">
        <v>2054</v>
      </c>
    </row>
    <row r="844" spans="1:90" x14ac:dyDescent="0.3">
      <c r="A844" s="43">
        <v>27</v>
      </c>
      <c r="B844" s="42" t="s">
        <v>860</v>
      </c>
      <c r="D844" s="23" t="s">
        <v>831</v>
      </c>
      <c r="E844" s="23" t="s">
        <v>614</v>
      </c>
      <c r="G844" s="42" t="s">
        <v>2055</v>
      </c>
      <c r="J844" s="23" t="s">
        <v>9</v>
      </c>
      <c r="K844" s="58">
        <v>80.400000000000006</v>
      </c>
      <c r="L844" s="24" t="s">
        <v>834</v>
      </c>
      <c r="M844" s="24" t="s">
        <v>678</v>
      </c>
      <c r="U844" s="59">
        <v>80400.000000000015</v>
      </c>
      <c r="V844" s="59"/>
      <c r="W844" s="59"/>
      <c r="AB844" s="59"/>
      <c r="AC844" s="60">
        <v>80400.000000000015</v>
      </c>
      <c r="AP844" s="60">
        <v>80400.000000000015</v>
      </c>
      <c r="AQ844" s="59">
        <v>1238.1600000000001</v>
      </c>
      <c r="BZ844" s="4"/>
      <c r="CA844" t="s">
        <v>2056</v>
      </c>
      <c r="CC844" s="7" t="s">
        <v>678</v>
      </c>
      <c r="CD844" s="7">
        <v>0.57668198263498949</v>
      </c>
      <c r="CF844" s="7"/>
      <c r="CH844" s="7"/>
      <c r="CJ844" s="7"/>
      <c r="CK844" s="7">
        <f t="shared" si="13"/>
        <v>59</v>
      </c>
    </row>
    <row r="845" spans="1:90" hidden="1" x14ac:dyDescent="0.3">
      <c r="A845" s="43">
        <v>64</v>
      </c>
      <c r="B845" s="23" t="s">
        <v>900</v>
      </c>
      <c r="C845" s="54"/>
      <c r="D845" s="54" t="s">
        <v>831</v>
      </c>
      <c r="E845" s="23" t="s">
        <v>659</v>
      </c>
      <c r="F845" s="54"/>
      <c r="G845" s="23" t="s">
        <v>2057</v>
      </c>
      <c r="J845" s="54" t="s">
        <v>9</v>
      </c>
      <c r="K845" s="55">
        <v>40.259</v>
      </c>
      <c r="L845" s="24" t="s">
        <v>834</v>
      </c>
      <c r="M845" s="24" t="s">
        <v>615</v>
      </c>
      <c r="N845" s="7"/>
      <c r="U845" s="4">
        <v>1139329.7</v>
      </c>
      <c r="V845" s="4">
        <v>33.01238</v>
      </c>
      <c r="W845" s="4">
        <v>3064.5150800000001</v>
      </c>
      <c r="AB845" s="4">
        <v>519341.1</v>
      </c>
      <c r="AC845" s="4">
        <v>1960613.3</v>
      </c>
      <c r="AD845" s="7"/>
      <c r="AE845" s="7"/>
      <c r="AF845" s="7"/>
      <c r="AG845" s="7"/>
      <c r="AH845" s="7"/>
      <c r="AI845" s="7"/>
      <c r="AJ845" s="7"/>
      <c r="AK845" s="7"/>
      <c r="BZ845" s="4"/>
      <c r="CA845" t="s">
        <v>842</v>
      </c>
      <c r="CC845" s="7" t="s">
        <v>615</v>
      </c>
      <c r="CD845" s="7">
        <v>0.45550551958484531</v>
      </c>
      <c r="CE845" s="7" t="s">
        <v>639</v>
      </c>
      <c r="CF845" s="7">
        <v>0.26904739345418083</v>
      </c>
      <c r="CH845" s="7"/>
      <c r="CJ845" s="7"/>
      <c r="CK845" s="7">
        <f t="shared" si="13"/>
        <v>58</v>
      </c>
      <c r="CL845" t="s">
        <v>2057</v>
      </c>
    </row>
    <row r="846" spans="1:90" hidden="1" x14ac:dyDescent="0.3">
      <c r="A846" s="43">
        <v>27</v>
      </c>
      <c r="B846" s="42" t="s">
        <v>1083</v>
      </c>
      <c r="D846" s="23" t="s">
        <v>831</v>
      </c>
      <c r="E846" s="23" t="s">
        <v>659</v>
      </c>
      <c r="G846" s="42" t="s">
        <v>2058</v>
      </c>
      <c r="J846" s="23" t="s">
        <v>9</v>
      </c>
      <c r="K846" s="58">
        <v>2.6</v>
      </c>
      <c r="L846" s="24" t="s">
        <v>834</v>
      </c>
      <c r="M846" s="24" t="s">
        <v>615</v>
      </c>
      <c r="U846" s="59">
        <v>200200</v>
      </c>
      <c r="V846" s="59">
        <v>15.08</v>
      </c>
      <c r="W846" s="59">
        <v>76.960000000000008</v>
      </c>
      <c r="AB846" s="59"/>
      <c r="AC846" s="60">
        <v>18200</v>
      </c>
      <c r="AP846" s="59"/>
      <c r="AQ846" s="59">
        <v>148.19999999999999</v>
      </c>
      <c r="BZ846" s="4"/>
      <c r="CA846" t="s">
        <v>2059</v>
      </c>
      <c r="CC846" s="7" t="s">
        <v>615</v>
      </c>
      <c r="CD846" s="7">
        <v>0.62865586542982299</v>
      </c>
      <c r="CE846" s="7" t="s">
        <v>618</v>
      </c>
      <c r="CF846" s="7">
        <v>0.29292819988507202</v>
      </c>
      <c r="CH846" s="7"/>
      <c r="CJ846" s="7"/>
      <c r="CK846" s="7">
        <f t="shared" si="13"/>
        <v>58</v>
      </c>
    </row>
    <row r="847" spans="1:90" hidden="1" x14ac:dyDescent="0.3">
      <c r="A847" s="43">
        <v>27</v>
      </c>
      <c r="B847" s="42" t="s">
        <v>1083</v>
      </c>
      <c r="D847" s="23" t="s">
        <v>831</v>
      </c>
      <c r="E847" s="23" t="s">
        <v>659</v>
      </c>
      <c r="G847" s="42" t="s">
        <v>2060</v>
      </c>
      <c r="J847" s="23" t="s">
        <v>9</v>
      </c>
      <c r="K847" s="58">
        <v>0.2</v>
      </c>
      <c r="L847" s="24" t="s">
        <v>834</v>
      </c>
      <c r="M847" s="24" t="s">
        <v>615</v>
      </c>
      <c r="U847" s="59">
        <v>14600</v>
      </c>
      <c r="V847" s="59">
        <v>0.72000000000000008</v>
      </c>
      <c r="W847" s="59">
        <v>11.2</v>
      </c>
      <c r="AB847" s="59"/>
      <c r="AC847" s="60">
        <v>7200.0000000000009</v>
      </c>
      <c r="AP847" s="59"/>
      <c r="AQ847" s="59">
        <v>11.4</v>
      </c>
      <c r="BZ847" s="4"/>
      <c r="CA847" t="s">
        <v>2059</v>
      </c>
      <c r="CC847" s="7" t="s">
        <v>615</v>
      </c>
      <c r="CD847" s="7">
        <v>0.62141630503882395</v>
      </c>
      <c r="CF847" s="7"/>
      <c r="CH847" s="7"/>
      <c r="CJ847" s="7"/>
      <c r="CK847" s="7">
        <f t="shared" si="13"/>
        <v>58</v>
      </c>
    </row>
    <row r="848" spans="1:90" x14ac:dyDescent="0.3">
      <c r="A848" s="43">
        <v>64</v>
      </c>
      <c r="B848" s="23" t="s">
        <v>860</v>
      </c>
      <c r="C848" s="54"/>
      <c r="D848" s="54" t="s">
        <v>831</v>
      </c>
      <c r="E848" s="23" t="s">
        <v>653</v>
      </c>
      <c r="F848" s="54"/>
      <c r="G848" s="23" t="s">
        <v>2061</v>
      </c>
      <c r="J848" s="54" t="s">
        <v>9</v>
      </c>
      <c r="K848" s="55">
        <v>0.79661232000000004</v>
      </c>
      <c r="L848" s="24" t="s">
        <v>834</v>
      </c>
      <c r="M848" s="24" t="s">
        <v>618</v>
      </c>
      <c r="N848" s="7"/>
      <c r="U848" s="4">
        <v>1859.747800054432</v>
      </c>
      <c r="V848" s="4">
        <v>7.9548326400000011</v>
      </c>
      <c r="AD848" s="7"/>
      <c r="AE848" s="7"/>
      <c r="AF848" s="7"/>
      <c r="AG848" s="7"/>
      <c r="AH848" s="7"/>
      <c r="AI848" s="7"/>
      <c r="AJ848" s="7"/>
      <c r="AK848" s="7"/>
      <c r="BZ848" s="4"/>
      <c r="CA848" t="s">
        <v>902</v>
      </c>
      <c r="CC848" s="7" t="s">
        <v>618</v>
      </c>
      <c r="CD848" s="7">
        <v>0.9635832401868295</v>
      </c>
      <c r="CF848" s="7"/>
      <c r="CH848" s="7"/>
      <c r="CJ848" s="7"/>
      <c r="CK848" s="7">
        <f t="shared" si="13"/>
        <v>61</v>
      </c>
    </row>
    <row r="849" spans="1:90" hidden="1" x14ac:dyDescent="0.3">
      <c r="A849" s="43">
        <v>64</v>
      </c>
      <c r="B849" s="23" t="s">
        <v>1025</v>
      </c>
      <c r="C849" s="54"/>
      <c r="D849" s="54" t="s">
        <v>831</v>
      </c>
      <c r="E849" s="23" t="s">
        <v>659</v>
      </c>
      <c r="F849" s="54"/>
      <c r="G849" s="23" t="s">
        <v>2062</v>
      </c>
      <c r="J849" s="54" t="s">
        <v>9</v>
      </c>
      <c r="K849" s="55">
        <v>3.4</v>
      </c>
      <c r="L849" s="24" t="s">
        <v>834</v>
      </c>
      <c r="M849" s="24" t="s">
        <v>654</v>
      </c>
      <c r="N849" s="7"/>
      <c r="U849" s="4">
        <v>22304</v>
      </c>
      <c r="V849" s="4">
        <v>7.4799999999999991E-2</v>
      </c>
      <c r="W849" s="4">
        <v>47.6</v>
      </c>
      <c r="AD849" s="7"/>
      <c r="AE849" s="7"/>
      <c r="AF849" s="7"/>
      <c r="AG849" s="7">
        <v>2.1998000000000002</v>
      </c>
      <c r="AH849" s="7">
        <v>5.7698</v>
      </c>
      <c r="AI849" s="7"/>
      <c r="AJ849" s="7"/>
      <c r="AK849" s="7"/>
      <c r="BZ849" s="4"/>
      <c r="CA849" t="s">
        <v>2063</v>
      </c>
      <c r="CC849" s="7" t="s">
        <v>654</v>
      </c>
      <c r="CD849" s="7">
        <v>0.36498820207639548</v>
      </c>
      <c r="CE849" s="7" t="s">
        <v>615</v>
      </c>
      <c r="CF849" s="7">
        <v>0.31730938233555311</v>
      </c>
      <c r="CG849" s="7" t="s">
        <v>651</v>
      </c>
      <c r="CH849" s="7">
        <v>0.24326184424428621</v>
      </c>
      <c r="CJ849" s="7"/>
      <c r="CK849" s="7">
        <f t="shared" si="13"/>
        <v>58</v>
      </c>
    </row>
    <row r="850" spans="1:90" x14ac:dyDescent="0.3">
      <c r="A850" s="43">
        <v>64</v>
      </c>
      <c r="B850" s="23" t="s">
        <v>860</v>
      </c>
      <c r="C850" s="54"/>
      <c r="D850" s="54" t="s">
        <v>831</v>
      </c>
      <c r="E850" s="23" t="s">
        <v>659</v>
      </c>
      <c r="F850" s="54"/>
      <c r="G850" s="23" t="s">
        <v>2064</v>
      </c>
      <c r="H850" s="23" t="s">
        <v>838</v>
      </c>
      <c r="J850" s="54" t="s">
        <v>9</v>
      </c>
      <c r="K850" s="55">
        <v>6.3497000000000003</v>
      </c>
      <c r="L850" s="24" t="s">
        <v>834</v>
      </c>
      <c r="M850" s="24" t="s">
        <v>639</v>
      </c>
      <c r="N850" s="7"/>
      <c r="U850" s="4">
        <v>38098.199999999997</v>
      </c>
      <c r="V850" s="4">
        <v>3.1748500000000002</v>
      </c>
      <c r="W850" s="4">
        <v>126.994</v>
      </c>
      <c r="AC850" s="4">
        <v>158742.5</v>
      </c>
      <c r="AD850" s="7"/>
      <c r="AE850" s="7"/>
      <c r="AF850" s="7"/>
      <c r="AG850" s="7"/>
      <c r="AH850" s="7"/>
      <c r="AI850" s="7"/>
      <c r="AJ850" s="7"/>
      <c r="AK850" s="7"/>
      <c r="BZ850" s="4"/>
      <c r="CA850" t="s">
        <v>839</v>
      </c>
      <c r="CC850" s="7" t="s">
        <v>639</v>
      </c>
      <c r="CD850" s="7">
        <v>0.43606507879364997</v>
      </c>
      <c r="CE850" s="7" t="s">
        <v>615</v>
      </c>
      <c r="CF850" s="7">
        <v>0.30490878052745868</v>
      </c>
      <c r="CH850" s="7"/>
      <c r="CJ850" s="7"/>
      <c r="CK850" s="7">
        <f t="shared" si="13"/>
        <v>59</v>
      </c>
    </row>
    <row r="851" spans="1:90" x14ac:dyDescent="0.3">
      <c r="A851" s="43">
        <v>64</v>
      </c>
      <c r="B851" s="23" t="s">
        <v>860</v>
      </c>
      <c r="C851" s="54"/>
      <c r="D851" s="54" t="s">
        <v>831</v>
      </c>
      <c r="E851" s="23" t="s">
        <v>659</v>
      </c>
      <c r="F851" s="54"/>
      <c r="G851" s="23" t="s">
        <v>2065</v>
      </c>
      <c r="J851" s="54" t="s">
        <v>9</v>
      </c>
      <c r="K851" s="55">
        <v>0.15875700000000001</v>
      </c>
      <c r="L851" s="24" t="s">
        <v>834</v>
      </c>
      <c r="M851" s="24" t="s">
        <v>615</v>
      </c>
      <c r="N851" s="7"/>
      <c r="U851" s="4">
        <v>2281.5630000000001</v>
      </c>
      <c r="AC851" s="4">
        <v>2644.433</v>
      </c>
      <c r="AD851" s="7"/>
      <c r="AE851" s="7"/>
      <c r="AF851" s="7"/>
      <c r="AG851" s="7"/>
      <c r="AH851" s="7"/>
      <c r="AI851" s="7"/>
      <c r="AJ851" s="7"/>
      <c r="AK851" s="7"/>
      <c r="BZ851" s="4"/>
      <c r="CA851" t="s">
        <v>885</v>
      </c>
      <c r="CC851" s="7" t="s">
        <v>615</v>
      </c>
      <c r="CD851" s="7">
        <v>0.7153968297758988</v>
      </c>
      <c r="CE851" s="7" t="s">
        <v>639</v>
      </c>
      <c r="CF851" s="7">
        <v>0.28460317022410109</v>
      </c>
      <c r="CH851" s="7"/>
      <c r="CJ851" s="7"/>
      <c r="CK851" s="7">
        <f t="shared" si="13"/>
        <v>61</v>
      </c>
    </row>
    <row r="852" spans="1:90" hidden="1" x14ac:dyDescent="0.3">
      <c r="A852" s="43">
        <v>64</v>
      </c>
      <c r="B852" s="23" t="s">
        <v>1025</v>
      </c>
      <c r="C852" s="54"/>
      <c r="D852" s="54" t="s">
        <v>831</v>
      </c>
      <c r="E852" s="23" t="s">
        <v>680</v>
      </c>
      <c r="F852" s="54"/>
      <c r="G852" s="23" t="s">
        <v>2066</v>
      </c>
      <c r="J852" s="54" t="s">
        <v>9</v>
      </c>
      <c r="K852" s="55">
        <v>21.7</v>
      </c>
      <c r="L852" s="24" t="s">
        <v>834</v>
      </c>
      <c r="M852" s="24" t="s">
        <v>615</v>
      </c>
      <c r="N852" s="7"/>
      <c r="U852" s="4">
        <v>168750</v>
      </c>
      <c r="V852" s="4">
        <v>2.0449999999999999</v>
      </c>
      <c r="W852" s="4">
        <v>351.8</v>
      </c>
      <c r="AB852" s="4">
        <v>102900</v>
      </c>
      <c r="AC852" s="4">
        <v>256700</v>
      </c>
      <c r="AD852" s="7"/>
      <c r="AE852" s="7"/>
      <c r="AF852" s="7"/>
      <c r="AG852" s="7"/>
      <c r="AH852" s="7"/>
      <c r="AI852" s="7"/>
      <c r="AJ852" s="7"/>
      <c r="AK852" s="7"/>
      <c r="BZ852" s="4"/>
      <c r="CA852" t="s">
        <v>842</v>
      </c>
      <c r="CC852" s="7" t="s">
        <v>615</v>
      </c>
      <c r="CD852" s="7">
        <v>0.49637785994091532</v>
      </c>
      <c r="CE852" s="7" t="s">
        <v>639</v>
      </c>
      <c r="CF852" s="7">
        <v>0.25917142035824098</v>
      </c>
      <c r="CH852" s="7"/>
      <c r="CJ852" s="7"/>
      <c r="CK852" s="7">
        <f t="shared" si="13"/>
        <v>58</v>
      </c>
    </row>
    <row r="853" spans="1:90" hidden="1" x14ac:dyDescent="0.3">
      <c r="A853" s="43">
        <v>64</v>
      </c>
      <c r="B853" s="23" t="s">
        <v>913</v>
      </c>
      <c r="C853" s="54"/>
      <c r="D853" s="54" t="s">
        <v>831</v>
      </c>
      <c r="E853" s="23" t="s">
        <v>659</v>
      </c>
      <c r="F853" s="54"/>
      <c r="G853" s="23" t="s">
        <v>2067</v>
      </c>
      <c r="J853" s="54" t="s">
        <v>9</v>
      </c>
      <c r="K853" s="55">
        <v>2.08656</v>
      </c>
      <c r="L853" s="24" t="s">
        <v>834</v>
      </c>
      <c r="M853" s="24" t="s">
        <v>615</v>
      </c>
      <c r="N853" s="7"/>
      <c r="U853" s="4">
        <v>21092.400000000001</v>
      </c>
      <c r="V853" s="4">
        <v>0.78372000000000008</v>
      </c>
      <c r="W853" s="4">
        <v>18.66</v>
      </c>
      <c r="AC853" s="4">
        <v>26907.552</v>
      </c>
      <c r="AD853" s="7"/>
      <c r="AE853" s="7"/>
      <c r="AF853" s="7"/>
      <c r="AG853" s="7"/>
      <c r="AH853" s="7"/>
      <c r="AI853" s="7"/>
      <c r="AJ853" s="7"/>
      <c r="AK853" s="7"/>
      <c r="BZ853" s="4"/>
      <c r="CA853" t="s">
        <v>839</v>
      </c>
      <c r="CC853" s="7" t="s">
        <v>615</v>
      </c>
      <c r="CD853" s="7">
        <v>0.56935736714892915</v>
      </c>
      <c r="CE853" s="7" t="s">
        <v>639</v>
      </c>
      <c r="CF853" s="7">
        <v>0.24930199468729861</v>
      </c>
      <c r="CH853" s="7"/>
      <c r="CJ853" s="7"/>
      <c r="CK853" s="7">
        <f t="shared" si="13"/>
        <v>59</v>
      </c>
    </row>
    <row r="854" spans="1:90" hidden="1" x14ac:dyDescent="0.3">
      <c r="A854" s="43" t="s">
        <v>872</v>
      </c>
      <c r="B854" s="23" t="s">
        <v>1028</v>
      </c>
      <c r="D854" s="23" t="s">
        <v>831</v>
      </c>
      <c r="E854" s="23" t="s">
        <v>605</v>
      </c>
      <c r="G854" s="53" t="s">
        <v>2068</v>
      </c>
      <c r="J854" s="23" t="s">
        <v>9</v>
      </c>
      <c r="K854" s="47">
        <v>2024</v>
      </c>
      <c r="L854" s="24" t="s">
        <v>834</v>
      </c>
      <c r="M854" s="24" t="s">
        <v>615</v>
      </c>
      <c r="U854" s="4">
        <v>9108000.0000000019</v>
      </c>
      <c r="V854" s="4">
        <v>40.479999999999997</v>
      </c>
      <c r="W854" s="4">
        <v>2833.6</v>
      </c>
      <c r="AA854" s="107">
        <v>202400</v>
      </c>
      <c r="AD854" s="4">
        <v>343.5180792978</v>
      </c>
      <c r="BZ854" s="4">
        <v>41300000</v>
      </c>
      <c r="CA854" t="s">
        <v>915</v>
      </c>
      <c r="CC854" s="7" t="s">
        <v>615</v>
      </c>
      <c r="CD854" s="7">
        <v>0.86681257775595988</v>
      </c>
      <c r="CF854" s="7"/>
      <c r="CH854" s="7"/>
      <c r="CJ854" s="7"/>
      <c r="CK854" s="7">
        <f t="shared" si="13"/>
        <v>58</v>
      </c>
      <c r="CL854" t="s">
        <v>2068</v>
      </c>
    </row>
    <row r="855" spans="1:90" hidden="1" x14ac:dyDescent="0.3">
      <c r="A855" s="43">
        <v>64</v>
      </c>
      <c r="B855" s="23" t="s">
        <v>844</v>
      </c>
      <c r="C855" s="54"/>
      <c r="D855" s="54" t="s">
        <v>831</v>
      </c>
      <c r="E855" s="23" t="s">
        <v>614</v>
      </c>
      <c r="F855" s="54"/>
      <c r="G855" s="23" t="s">
        <v>2069</v>
      </c>
      <c r="J855" s="54" t="s">
        <v>9</v>
      </c>
      <c r="K855" s="55">
        <v>7.5238620000000003</v>
      </c>
      <c r="L855" s="24" t="s">
        <v>834</v>
      </c>
      <c r="M855" s="24" t="s">
        <v>615</v>
      </c>
      <c r="N855" s="7"/>
      <c r="U855" s="4">
        <v>144458.15040000001</v>
      </c>
      <c r="V855" s="4">
        <v>9.7810206000000015</v>
      </c>
      <c r="AD855" s="7"/>
      <c r="AE855" s="7"/>
      <c r="AF855" s="7"/>
      <c r="AG855" s="7"/>
      <c r="AH855" s="7"/>
      <c r="AI855" s="7"/>
      <c r="AJ855" s="7"/>
      <c r="AK855" s="7"/>
      <c r="BZ855" s="4"/>
      <c r="CA855" t="s">
        <v>902</v>
      </c>
      <c r="CC855" s="7" t="s">
        <v>615</v>
      </c>
      <c r="CD855" s="7">
        <v>0.70479875044249563</v>
      </c>
      <c r="CE855" s="7" t="s">
        <v>618</v>
      </c>
      <c r="CF855" s="7">
        <v>0.29520124955750432</v>
      </c>
      <c r="CH855" s="7"/>
      <c r="CJ855" s="7"/>
      <c r="CK855" s="7">
        <f t="shared" si="13"/>
        <v>61</v>
      </c>
    </row>
    <row r="856" spans="1:90" hidden="1" x14ac:dyDescent="0.3">
      <c r="A856" s="43" t="s">
        <v>932</v>
      </c>
      <c r="B856" s="23" t="s">
        <v>888</v>
      </c>
      <c r="C856" s="54"/>
      <c r="D856" s="54" t="s">
        <v>831</v>
      </c>
      <c r="E856" s="23" t="s">
        <v>617</v>
      </c>
      <c r="F856" s="54"/>
      <c r="G856" s="23" t="s">
        <v>2070</v>
      </c>
      <c r="J856" s="54" t="s">
        <v>9</v>
      </c>
      <c r="K856" s="55">
        <v>2599.8510000000001</v>
      </c>
      <c r="L856" s="24" t="s">
        <v>834</v>
      </c>
      <c r="M856" s="24" t="s">
        <v>615</v>
      </c>
      <c r="N856" s="7"/>
      <c r="U856" s="4">
        <v>8408009.7899999991</v>
      </c>
      <c r="V856" s="4">
        <v>184.12057799999999</v>
      </c>
      <c r="W856" s="4">
        <v>2382.8874300000002</v>
      </c>
      <c r="AD856" s="7"/>
      <c r="AE856" s="7"/>
      <c r="AF856" s="7"/>
      <c r="AG856" s="7"/>
      <c r="AH856" s="7"/>
      <c r="AI856" s="7"/>
      <c r="AJ856" s="7"/>
      <c r="AK856" s="7"/>
      <c r="BZ856" s="4">
        <v>46200000</v>
      </c>
      <c r="CA856" t="s">
        <v>1069</v>
      </c>
      <c r="CC856" s="7" t="s">
        <v>615</v>
      </c>
      <c r="CD856" s="7">
        <v>0.85920855979823607</v>
      </c>
      <c r="CF856" s="7"/>
      <c r="CH856" s="7"/>
      <c r="CJ856" s="7"/>
      <c r="CK856" s="7">
        <f t="shared" si="13"/>
        <v>60</v>
      </c>
    </row>
    <row r="857" spans="1:90" hidden="1" x14ac:dyDescent="0.3">
      <c r="A857" s="43" t="s">
        <v>843</v>
      </c>
      <c r="B857" s="23" t="s">
        <v>1036</v>
      </c>
      <c r="C857" s="54"/>
      <c r="D857" s="54" t="s">
        <v>831</v>
      </c>
      <c r="E857" s="23" t="s">
        <v>605</v>
      </c>
      <c r="F857" s="54"/>
      <c r="G857" s="23" t="s">
        <v>2071</v>
      </c>
      <c r="J857" s="54" t="s">
        <v>9</v>
      </c>
      <c r="K857" s="55">
        <v>2206.6460000000002</v>
      </c>
      <c r="L857" s="24" t="s">
        <v>834</v>
      </c>
      <c r="M857" s="24" t="s">
        <v>615</v>
      </c>
      <c r="N857" s="7"/>
      <c r="U857" s="4">
        <v>9121859.3300000001</v>
      </c>
      <c r="AA857" s="107">
        <v>138073.32</v>
      </c>
      <c r="AD857" s="4">
        <v>88.265840000000011</v>
      </c>
      <c r="AE857" s="7"/>
      <c r="AF857" s="7"/>
      <c r="AG857" s="7"/>
      <c r="AH857" s="7"/>
      <c r="AI857" s="7"/>
      <c r="AJ857" s="7"/>
      <c r="AK857" s="7"/>
      <c r="BZ857" s="4"/>
      <c r="CA857" t="s">
        <v>910</v>
      </c>
      <c r="CC857" s="7" t="s">
        <v>615</v>
      </c>
      <c r="CD857" s="7">
        <v>0.94548777720615818</v>
      </c>
      <c r="CF857" s="7"/>
      <c r="CH857" s="7"/>
      <c r="CJ857" s="7"/>
      <c r="CK857" s="7">
        <f t="shared" si="13"/>
        <v>60</v>
      </c>
      <c r="CL857" t="s">
        <v>2071</v>
      </c>
    </row>
    <row r="858" spans="1:90" hidden="1" x14ac:dyDescent="0.3">
      <c r="A858" s="43">
        <v>64</v>
      </c>
      <c r="B858" s="23" t="s">
        <v>1036</v>
      </c>
      <c r="C858" s="54"/>
      <c r="D858" s="54" t="s">
        <v>831</v>
      </c>
      <c r="E858" s="23" t="s">
        <v>617</v>
      </c>
      <c r="F858" s="54"/>
      <c r="G858" s="23" t="s">
        <v>2072</v>
      </c>
      <c r="H858" s="23" t="s">
        <v>838</v>
      </c>
      <c r="J858" s="54" t="s">
        <v>9</v>
      </c>
      <c r="K858" s="55">
        <v>19.658000000000001</v>
      </c>
      <c r="L858" s="24" t="s">
        <v>834</v>
      </c>
      <c r="M858" s="24" t="s">
        <v>618</v>
      </c>
      <c r="N858" s="7"/>
      <c r="U858" s="4">
        <v>37350.199999999997</v>
      </c>
      <c r="V858" s="4">
        <v>18.871680000000001</v>
      </c>
      <c r="W858" s="4">
        <v>113.62324</v>
      </c>
      <c r="AD858" s="7"/>
      <c r="AE858" s="7"/>
      <c r="AF858" s="7"/>
      <c r="AG858" s="7"/>
      <c r="AH858" s="7"/>
      <c r="AI858" s="7"/>
      <c r="AJ858" s="7"/>
      <c r="AK858" s="7"/>
      <c r="BZ858" s="4"/>
      <c r="CA858" t="s">
        <v>859</v>
      </c>
      <c r="CC858" s="7" t="s">
        <v>618</v>
      </c>
      <c r="CD858" s="7">
        <v>0.70548127612754119</v>
      </c>
      <c r="CE858" s="7" t="s">
        <v>615</v>
      </c>
      <c r="CF858" s="7">
        <v>0.22571317888171211</v>
      </c>
      <c r="CH858" s="7"/>
      <c r="CJ858" s="7"/>
      <c r="CK858" s="7">
        <f t="shared" si="13"/>
        <v>60</v>
      </c>
    </row>
    <row r="859" spans="1:90" hidden="1" x14ac:dyDescent="0.3">
      <c r="A859" s="43">
        <v>64</v>
      </c>
      <c r="B859" s="23" t="s">
        <v>1036</v>
      </c>
      <c r="C859" s="54"/>
      <c r="D859" s="54" t="s">
        <v>831</v>
      </c>
      <c r="E859" s="23" t="s">
        <v>605</v>
      </c>
      <c r="F859" s="54"/>
      <c r="G859" s="23" t="s">
        <v>2073</v>
      </c>
      <c r="J859" s="54" t="s">
        <v>9</v>
      </c>
      <c r="K859" s="55">
        <v>44</v>
      </c>
      <c r="L859" s="24" t="s">
        <v>834</v>
      </c>
      <c r="M859" s="24" t="s">
        <v>615</v>
      </c>
      <c r="N859" s="7"/>
      <c r="U859" s="4">
        <v>158400</v>
      </c>
      <c r="AD859" s="7"/>
      <c r="AE859" s="7"/>
      <c r="AF859" s="7"/>
      <c r="AG859" s="7"/>
      <c r="AH859" s="7"/>
      <c r="AI859" s="7"/>
      <c r="AJ859" s="7"/>
      <c r="AK859" s="7"/>
      <c r="BZ859" s="4"/>
      <c r="CA859" t="s">
        <v>856</v>
      </c>
      <c r="CC859" s="7" t="s">
        <v>615</v>
      </c>
      <c r="CD859" s="7">
        <v>1</v>
      </c>
      <c r="CF859" s="7"/>
      <c r="CH859" s="7"/>
      <c r="CJ859" s="7"/>
      <c r="CK859" s="7">
        <f t="shared" si="13"/>
        <v>62</v>
      </c>
    </row>
    <row r="860" spans="1:90" hidden="1" x14ac:dyDescent="0.3">
      <c r="A860" s="43" t="s">
        <v>2074</v>
      </c>
      <c r="B860" s="23" t="s">
        <v>1036</v>
      </c>
      <c r="C860" s="54"/>
      <c r="D860" s="54" t="s">
        <v>831</v>
      </c>
      <c r="E860" s="23" t="s">
        <v>734</v>
      </c>
      <c r="F860" s="54"/>
      <c r="G860" s="23" t="s">
        <v>2075</v>
      </c>
      <c r="H860" s="24"/>
      <c r="J860" s="54" t="s">
        <v>9</v>
      </c>
      <c r="K860" s="55">
        <v>424.53</v>
      </c>
      <c r="L860" s="24" t="s">
        <v>834</v>
      </c>
      <c r="M860" s="24" t="s">
        <v>615</v>
      </c>
      <c r="N860" s="7"/>
      <c r="U860" s="4">
        <v>2778583</v>
      </c>
      <c r="Y860" s="4">
        <v>230235.1</v>
      </c>
      <c r="AC860" s="4">
        <v>2817956</v>
      </c>
      <c r="AD860" s="7"/>
      <c r="AE860" s="7"/>
      <c r="AF860" s="7"/>
      <c r="AG860" s="7"/>
      <c r="AH860" s="7"/>
      <c r="AI860" s="7"/>
      <c r="AJ860" s="7"/>
      <c r="AK860" s="7"/>
      <c r="BZ860" s="4"/>
      <c r="CA860" t="s">
        <v>2076</v>
      </c>
      <c r="CC860" s="7" t="s">
        <v>615</v>
      </c>
      <c r="CD860" s="7">
        <v>0.56119685500697836</v>
      </c>
      <c r="CE860" s="7" t="s">
        <v>627</v>
      </c>
      <c r="CF860" s="7">
        <v>0.2434507763984701</v>
      </c>
      <c r="CH860" s="7"/>
      <c r="CJ860" s="7"/>
      <c r="CK860" s="7">
        <f t="shared" si="13"/>
        <v>60</v>
      </c>
    </row>
    <row r="861" spans="1:90" hidden="1" x14ac:dyDescent="0.3">
      <c r="A861" s="43">
        <v>64</v>
      </c>
      <c r="B861" s="23" t="s">
        <v>1036</v>
      </c>
      <c r="C861" s="54"/>
      <c r="D861" s="54" t="s">
        <v>831</v>
      </c>
      <c r="E861" s="23" t="s">
        <v>614</v>
      </c>
      <c r="F861" s="54"/>
      <c r="G861" s="23" t="s">
        <v>2077</v>
      </c>
      <c r="J861" s="54" t="s">
        <v>9</v>
      </c>
      <c r="K861" s="55">
        <v>3.93</v>
      </c>
      <c r="L861" s="24" t="s">
        <v>834</v>
      </c>
      <c r="M861" s="24" t="s">
        <v>621</v>
      </c>
      <c r="N861" s="7"/>
      <c r="U861" s="4">
        <v>16737.3</v>
      </c>
      <c r="V861" s="4">
        <v>0.72282000000000002</v>
      </c>
      <c r="W861" s="4">
        <v>510.29309999999998</v>
      </c>
      <c r="AD861" s="7"/>
      <c r="AE861" s="7"/>
      <c r="AF861" s="7"/>
      <c r="AG861" s="7"/>
      <c r="AH861" s="7"/>
      <c r="AI861" s="7"/>
      <c r="AJ861" s="7"/>
      <c r="AK861" s="7"/>
      <c r="BZ861" s="4"/>
      <c r="CA861" t="s">
        <v>859</v>
      </c>
      <c r="CC861" s="7" t="s">
        <v>621</v>
      </c>
      <c r="CD861" s="7">
        <v>0.70683142878992</v>
      </c>
      <c r="CE861" s="7" t="s">
        <v>615</v>
      </c>
      <c r="CF861" s="7">
        <v>0.231360530809508</v>
      </c>
      <c r="CH861" s="7"/>
      <c r="CJ861" s="7"/>
      <c r="CK861" s="7">
        <f t="shared" si="13"/>
        <v>60</v>
      </c>
    </row>
    <row r="862" spans="1:90" hidden="1" x14ac:dyDescent="0.3">
      <c r="A862" s="43">
        <v>64</v>
      </c>
      <c r="B862" s="23" t="s">
        <v>891</v>
      </c>
      <c r="C862" s="54"/>
      <c r="D862" s="54" t="s">
        <v>831</v>
      </c>
      <c r="E862" s="23" t="s">
        <v>659</v>
      </c>
      <c r="F862" s="54"/>
      <c r="G862" s="23" t="s">
        <v>2078</v>
      </c>
      <c r="J862" s="54" t="s">
        <v>9</v>
      </c>
      <c r="K862" s="55">
        <v>3.4</v>
      </c>
      <c r="L862" s="24" t="s">
        <v>834</v>
      </c>
      <c r="M862" s="24" t="s">
        <v>639</v>
      </c>
      <c r="N862" s="7"/>
      <c r="U862" s="4">
        <v>17000</v>
      </c>
      <c r="AB862" s="4">
        <v>4080</v>
      </c>
      <c r="AC862" s="4">
        <v>94179.999999999985</v>
      </c>
      <c r="AD862" s="7"/>
      <c r="AE862" s="7"/>
      <c r="AF862" s="7"/>
      <c r="AG862" s="7"/>
      <c r="AH862" s="7"/>
      <c r="AI862" s="7"/>
      <c r="AJ862" s="7"/>
      <c r="AK862" s="7"/>
      <c r="BZ862" s="4"/>
      <c r="CA862" t="s">
        <v>1006</v>
      </c>
      <c r="CC862" s="7" t="s">
        <v>639</v>
      </c>
      <c r="CD862" s="7">
        <v>0.63732004938589304</v>
      </c>
      <c r="CE862" s="7" t="s">
        <v>615</v>
      </c>
      <c r="CF862" s="7">
        <v>0.33516232701916931</v>
      </c>
      <c r="CH862" s="7"/>
      <c r="CJ862" s="7"/>
      <c r="CK862" s="7">
        <f t="shared" si="13"/>
        <v>60</v>
      </c>
    </row>
    <row r="863" spans="1:90" hidden="1" x14ac:dyDescent="0.3">
      <c r="A863" s="43">
        <v>64</v>
      </c>
      <c r="B863" s="23" t="s">
        <v>1085</v>
      </c>
      <c r="C863" s="54"/>
      <c r="D863" s="54" t="s">
        <v>831</v>
      </c>
      <c r="E863" s="23" t="s">
        <v>617</v>
      </c>
      <c r="F863" s="54"/>
      <c r="G863" s="23" t="s">
        <v>2079</v>
      </c>
      <c r="J863" s="54" t="s">
        <v>9</v>
      </c>
      <c r="K863" s="55">
        <v>3.85</v>
      </c>
      <c r="L863" s="24" t="s">
        <v>834</v>
      </c>
      <c r="M863" s="24" t="s">
        <v>615</v>
      </c>
      <c r="N863" s="7"/>
      <c r="U863" s="4">
        <v>38869.999999999993</v>
      </c>
      <c r="AB863" s="4">
        <v>14950</v>
      </c>
      <c r="AC863" s="4">
        <v>58420</v>
      </c>
      <c r="AD863" s="7"/>
      <c r="AE863" s="7"/>
      <c r="AF863" s="7"/>
      <c r="AG863" s="7"/>
      <c r="AH863" s="7"/>
      <c r="AI863" s="7"/>
      <c r="AJ863" s="7"/>
      <c r="AK863" s="7"/>
      <c r="BZ863" s="4"/>
      <c r="CA863" t="s">
        <v>1006</v>
      </c>
      <c r="CC863" s="7" t="s">
        <v>615</v>
      </c>
      <c r="CD863" s="7">
        <v>0.60700106783151397</v>
      </c>
      <c r="CE863" s="7" t="s">
        <v>639</v>
      </c>
      <c r="CF863" s="7">
        <v>0.3131331785346988</v>
      </c>
      <c r="CH863" s="7"/>
      <c r="CJ863" s="7"/>
      <c r="CK863" s="7">
        <f t="shared" si="13"/>
        <v>60</v>
      </c>
    </row>
    <row r="864" spans="1:90" hidden="1" x14ac:dyDescent="0.3">
      <c r="A864" s="43" t="s">
        <v>872</v>
      </c>
      <c r="B864" s="23" t="s">
        <v>1036</v>
      </c>
      <c r="C864" s="54"/>
      <c r="D864" s="54" t="s">
        <v>831</v>
      </c>
      <c r="E864" s="23" t="s">
        <v>605</v>
      </c>
      <c r="F864" s="54"/>
      <c r="G864" s="23" t="s">
        <v>2080</v>
      </c>
      <c r="J864" s="54" t="s">
        <v>9</v>
      </c>
      <c r="K864" s="55">
        <v>293.8</v>
      </c>
      <c r="L864" s="24" t="s">
        <v>834</v>
      </c>
      <c r="M864" s="24" t="s">
        <v>633</v>
      </c>
      <c r="N864" s="7"/>
      <c r="U864" s="4">
        <v>153660</v>
      </c>
      <c r="AA864" s="107">
        <v>182523</v>
      </c>
      <c r="AD864" s="4">
        <v>8.8140000000000001</v>
      </c>
      <c r="AE864" s="7"/>
      <c r="AF864" s="7"/>
      <c r="AG864" s="7"/>
      <c r="AH864" s="7"/>
      <c r="AI864" s="7"/>
      <c r="AJ864" s="7"/>
      <c r="AK864" s="7"/>
      <c r="BZ864" s="4">
        <v>18250000</v>
      </c>
      <c r="CA864" t="s">
        <v>875</v>
      </c>
      <c r="CC864" s="7" t="s">
        <v>633</v>
      </c>
      <c r="CD864" s="7">
        <v>0.80343746232825775</v>
      </c>
      <c r="CF864" s="7"/>
      <c r="CH864" s="7"/>
      <c r="CJ864" s="7"/>
      <c r="CK864" s="7">
        <f t="shared" si="13"/>
        <v>60</v>
      </c>
    </row>
    <row r="865" spans="1:90" hidden="1" x14ac:dyDescent="0.3">
      <c r="A865" s="43" t="s">
        <v>932</v>
      </c>
      <c r="B865" s="23" t="s">
        <v>1028</v>
      </c>
      <c r="C865" s="54"/>
      <c r="D865" s="54" t="s">
        <v>831</v>
      </c>
      <c r="E865" s="23" t="s">
        <v>620</v>
      </c>
      <c r="F865" s="54"/>
      <c r="G865" s="23" t="s">
        <v>2081</v>
      </c>
      <c r="H865" s="23" t="s">
        <v>930</v>
      </c>
      <c r="J865" s="54" t="s">
        <v>9</v>
      </c>
      <c r="K865" s="55">
        <v>230.2</v>
      </c>
      <c r="L865" s="24" t="s">
        <v>834</v>
      </c>
      <c r="M865" s="24" t="s">
        <v>615</v>
      </c>
      <c r="N865" s="7"/>
      <c r="U865" s="4">
        <v>1035170</v>
      </c>
      <c r="V865" s="4">
        <v>43.764000000000003</v>
      </c>
      <c r="AD865" s="7"/>
      <c r="AE865" s="7"/>
      <c r="AF865" s="7"/>
      <c r="AG865" s="7"/>
      <c r="AH865" s="7"/>
      <c r="AI865" s="7"/>
      <c r="AJ865" s="7"/>
      <c r="AK865" s="7"/>
      <c r="BZ865" s="4">
        <v>10000000</v>
      </c>
      <c r="CA865" t="s">
        <v>1032</v>
      </c>
      <c r="CC865" s="7" t="s">
        <v>615</v>
      </c>
      <c r="CD865" s="7">
        <v>0.79269022615319362</v>
      </c>
      <c r="CE865" s="7" t="s">
        <v>618</v>
      </c>
      <c r="CF865" s="7">
        <v>0.20730977384680641</v>
      </c>
      <c r="CH865" s="7"/>
      <c r="CJ865" s="7"/>
      <c r="CK865" s="7">
        <f t="shared" si="13"/>
        <v>61</v>
      </c>
    </row>
    <row r="866" spans="1:90" hidden="1" x14ac:dyDescent="0.3">
      <c r="A866" s="43" t="s">
        <v>843</v>
      </c>
      <c r="B866" s="23" t="s">
        <v>895</v>
      </c>
      <c r="D866" s="23" t="s">
        <v>831</v>
      </c>
      <c r="E866" s="23" t="s">
        <v>605</v>
      </c>
      <c r="G866" s="53" t="s">
        <v>2082</v>
      </c>
      <c r="J866" s="23" t="s">
        <v>9</v>
      </c>
      <c r="K866" s="47">
        <v>1581</v>
      </c>
      <c r="L866" s="24" t="s">
        <v>834</v>
      </c>
      <c r="M866" s="24" t="s">
        <v>615</v>
      </c>
      <c r="U866" s="4">
        <v>5913500</v>
      </c>
      <c r="V866" s="4">
        <v>147.04</v>
      </c>
      <c r="W866" s="4">
        <v>3731.3</v>
      </c>
      <c r="AA866" s="107">
        <v>172350</v>
      </c>
      <c r="AD866" s="4">
        <v>293.40069134180561</v>
      </c>
      <c r="BZ866" s="4"/>
      <c r="CA866" t="s">
        <v>846</v>
      </c>
      <c r="CC866" s="7" t="s">
        <v>615</v>
      </c>
      <c r="CD866" s="7">
        <v>0.74533224486570337</v>
      </c>
      <c r="CF866" s="7"/>
      <c r="CH866" s="7"/>
      <c r="CJ866" s="7"/>
      <c r="CK866" s="7">
        <f t="shared" si="13"/>
        <v>58</v>
      </c>
      <c r="CL866" t="s">
        <v>2082</v>
      </c>
    </row>
    <row r="867" spans="1:90" hidden="1" x14ac:dyDescent="0.3">
      <c r="A867" s="43">
        <v>64</v>
      </c>
      <c r="B867" s="23" t="s">
        <v>1036</v>
      </c>
      <c r="C867" s="54"/>
      <c r="D867" s="54" t="s">
        <v>831</v>
      </c>
      <c r="E867" s="23" t="s">
        <v>614</v>
      </c>
      <c r="F867" s="54"/>
      <c r="G867" s="23" t="s">
        <v>2083</v>
      </c>
      <c r="J867" s="54" t="s">
        <v>9</v>
      </c>
      <c r="K867" s="55">
        <v>0.30099999999999999</v>
      </c>
      <c r="L867" s="24" t="s">
        <v>834</v>
      </c>
      <c r="M867" s="24" t="s">
        <v>639</v>
      </c>
      <c r="N867" s="7"/>
      <c r="U867" s="4">
        <v>1775.9</v>
      </c>
      <c r="W867" s="4">
        <v>36.119999999999997</v>
      </c>
      <c r="AB867" s="4">
        <v>1083.5999999999999</v>
      </c>
      <c r="AC867" s="4">
        <v>24682</v>
      </c>
      <c r="AD867" s="7"/>
      <c r="AE867" s="7"/>
      <c r="AF867" s="7"/>
      <c r="AG867" s="7"/>
      <c r="AH867" s="7"/>
      <c r="AI867" s="7"/>
      <c r="AJ867" s="7"/>
      <c r="AK867" s="7"/>
      <c r="BZ867" s="4"/>
      <c r="CA867" t="s">
        <v>966</v>
      </c>
      <c r="CC867" s="7" t="s">
        <v>639</v>
      </c>
      <c r="CD867" s="7">
        <v>0.5950193147934506</v>
      </c>
      <c r="CE867" s="7" t="s">
        <v>621</v>
      </c>
      <c r="CF867" s="7">
        <v>0.25421321444928202</v>
      </c>
      <c r="CH867" s="7"/>
      <c r="CJ867" s="7"/>
      <c r="CK867" s="7">
        <f t="shared" si="13"/>
        <v>59</v>
      </c>
    </row>
    <row r="868" spans="1:90" hidden="1" x14ac:dyDescent="0.3">
      <c r="A868" s="43">
        <v>64</v>
      </c>
      <c r="B868" s="23" t="s">
        <v>1028</v>
      </c>
      <c r="C868" s="54"/>
      <c r="D868" s="54" t="s">
        <v>831</v>
      </c>
      <c r="E868" s="23" t="s">
        <v>605</v>
      </c>
      <c r="F868" s="54"/>
      <c r="G868" s="23" t="s">
        <v>2084</v>
      </c>
      <c r="J868" s="54" t="s">
        <v>9</v>
      </c>
      <c r="K868" s="55">
        <v>1369.473</v>
      </c>
      <c r="L868" s="24" t="s">
        <v>834</v>
      </c>
      <c r="M868" s="24" t="s">
        <v>615</v>
      </c>
      <c r="N868" s="7"/>
      <c r="U868" s="4">
        <v>5719264.7000000002</v>
      </c>
      <c r="V868" s="4">
        <v>518.73228000000006</v>
      </c>
      <c r="AD868" s="7"/>
      <c r="AE868" s="7"/>
      <c r="AF868" s="7"/>
      <c r="AG868" s="7"/>
      <c r="AH868" s="7"/>
      <c r="AI868" s="7"/>
      <c r="AJ868" s="7"/>
      <c r="AK868" s="7"/>
      <c r="BZ868" s="4"/>
      <c r="CA868" t="s">
        <v>902</v>
      </c>
      <c r="CC868" s="7" t="s">
        <v>615</v>
      </c>
      <c r="CD868" s="7">
        <v>0.64058786990344796</v>
      </c>
      <c r="CE868" s="7" t="s">
        <v>618</v>
      </c>
      <c r="CF868" s="7">
        <v>0.35941213009655198</v>
      </c>
      <c r="CH868" s="7"/>
      <c r="CJ868" s="7"/>
      <c r="CK868" s="7">
        <f t="shared" si="13"/>
        <v>61</v>
      </c>
      <c r="CL868" t="s">
        <v>2084</v>
      </c>
    </row>
    <row r="869" spans="1:90" hidden="1" x14ac:dyDescent="0.3">
      <c r="A869" s="43" t="s">
        <v>872</v>
      </c>
      <c r="B869" s="23" t="s">
        <v>888</v>
      </c>
      <c r="D869" s="23" t="s">
        <v>831</v>
      </c>
      <c r="E869" s="23" t="s">
        <v>605</v>
      </c>
      <c r="G869" s="53" t="s">
        <v>2085</v>
      </c>
      <c r="J869" s="23" t="s">
        <v>9</v>
      </c>
      <c r="K869" s="47">
        <v>3097</v>
      </c>
      <c r="L869" s="24" t="s">
        <v>834</v>
      </c>
      <c r="M869" s="24" t="s">
        <v>615</v>
      </c>
      <c r="U869" s="4">
        <v>14929300</v>
      </c>
      <c r="W869" s="4">
        <v>6211.2000000000007</v>
      </c>
      <c r="AA869" s="107">
        <v>321169.99999999988</v>
      </c>
      <c r="AD869" s="4">
        <v>543.01915790434759</v>
      </c>
      <c r="BZ869" s="4">
        <v>33000000</v>
      </c>
      <c r="CA869" t="s">
        <v>915</v>
      </c>
      <c r="CC869" s="7" t="s">
        <v>615</v>
      </c>
      <c r="CD869" s="7">
        <v>0.88216146633385062</v>
      </c>
      <c r="CF869" s="7"/>
      <c r="CH869" s="7"/>
      <c r="CJ869" s="7"/>
      <c r="CK869" s="7">
        <f t="shared" si="13"/>
        <v>59</v>
      </c>
    </row>
    <row r="870" spans="1:90" hidden="1" x14ac:dyDescent="0.3">
      <c r="A870" s="43" t="s">
        <v>932</v>
      </c>
      <c r="B870" s="23" t="s">
        <v>1036</v>
      </c>
      <c r="C870" s="54"/>
      <c r="D870" s="54" t="s">
        <v>831</v>
      </c>
      <c r="E870" s="23" t="s">
        <v>605</v>
      </c>
      <c r="F870" s="54"/>
      <c r="G870" s="23" t="s">
        <v>2086</v>
      </c>
      <c r="J870" s="54" t="s">
        <v>9</v>
      </c>
      <c r="K870" s="55">
        <v>482.85199999999998</v>
      </c>
      <c r="L870" s="24" t="s">
        <v>834</v>
      </c>
      <c r="M870" s="24" t="s">
        <v>615</v>
      </c>
      <c r="N870" s="7"/>
      <c r="U870" s="4">
        <v>1243456.8799999999</v>
      </c>
      <c r="AD870" s="7"/>
      <c r="AE870" s="7"/>
      <c r="AF870" s="7"/>
      <c r="AG870" s="7"/>
      <c r="AH870" s="7"/>
      <c r="AI870" s="7"/>
      <c r="AJ870" s="7"/>
      <c r="AK870" s="7"/>
      <c r="BZ870" s="4">
        <v>495000</v>
      </c>
      <c r="CA870" t="s">
        <v>934</v>
      </c>
      <c r="CC870" s="7" t="s">
        <v>615</v>
      </c>
      <c r="CD870" s="7">
        <v>1</v>
      </c>
      <c r="CF870" s="7"/>
      <c r="CH870" s="7"/>
      <c r="CJ870" s="7"/>
      <c r="CK870" s="7">
        <f t="shared" si="13"/>
        <v>62</v>
      </c>
      <c r="CL870" t="s">
        <v>2086</v>
      </c>
    </row>
    <row r="871" spans="1:90" hidden="1" x14ac:dyDescent="0.3">
      <c r="A871" s="43" t="s">
        <v>932</v>
      </c>
      <c r="B871" s="23" t="s">
        <v>895</v>
      </c>
      <c r="C871" s="54"/>
      <c r="D871" s="54" t="s">
        <v>831</v>
      </c>
      <c r="E871" s="23" t="s">
        <v>614</v>
      </c>
      <c r="F871" s="54"/>
      <c r="G871" s="23" t="s">
        <v>2087</v>
      </c>
      <c r="J871" s="54" t="s">
        <v>9</v>
      </c>
      <c r="K871" s="55">
        <v>53.208970999999998</v>
      </c>
      <c r="L871" s="24" t="s">
        <v>834</v>
      </c>
      <c r="M871" s="24" t="s">
        <v>639</v>
      </c>
      <c r="N871" s="7"/>
      <c r="U871" s="4">
        <v>148985.1188</v>
      </c>
      <c r="W871" s="4">
        <v>3111.0221164280001</v>
      </c>
      <c r="AB871" s="4">
        <v>462918.0477</v>
      </c>
      <c r="AC871" s="4">
        <v>2080470.7660999999</v>
      </c>
      <c r="AD871" s="7"/>
      <c r="AE871" s="7"/>
      <c r="AF871" s="7"/>
      <c r="AG871" s="7"/>
      <c r="AH871" s="7"/>
      <c r="AI871" s="7"/>
      <c r="AJ871" s="7"/>
      <c r="AK871" s="7"/>
      <c r="BZ871" s="4">
        <v>2280000</v>
      </c>
      <c r="CA871" t="s">
        <v>977</v>
      </c>
      <c r="CC871" s="7" t="s">
        <v>639</v>
      </c>
      <c r="CD871" s="7">
        <v>0.53563051718394217</v>
      </c>
      <c r="CE871" s="7" t="s">
        <v>621</v>
      </c>
      <c r="CF871" s="7">
        <v>0.23383335377237269</v>
      </c>
      <c r="CH871" s="7"/>
      <c r="CJ871" s="7"/>
      <c r="CK871" s="7">
        <f t="shared" si="13"/>
        <v>59</v>
      </c>
      <c r="CL871" t="s">
        <v>2087</v>
      </c>
    </row>
    <row r="872" spans="1:90" hidden="1" x14ac:dyDescent="0.3">
      <c r="A872" s="43" t="s">
        <v>932</v>
      </c>
      <c r="B872" s="23" t="s">
        <v>844</v>
      </c>
      <c r="C872" s="54"/>
      <c r="D872" s="54" t="s">
        <v>831</v>
      </c>
      <c r="E872" s="23" t="s">
        <v>659</v>
      </c>
      <c r="F872" s="54"/>
      <c r="G872" s="23" t="s">
        <v>2088</v>
      </c>
      <c r="J872" s="54" t="s">
        <v>9</v>
      </c>
      <c r="K872" s="55">
        <v>2.194</v>
      </c>
      <c r="L872" s="24" t="s">
        <v>834</v>
      </c>
      <c r="M872" s="24" t="s">
        <v>615</v>
      </c>
      <c r="N872" s="7"/>
      <c r="U872" s="4">
        <v>76925.2</v>
      </c>
      <c r="V872" s="4">
        <v>5.3538700000000006</v>
      </c>
      <c r="W872" s="4">
        <v>17.3309</v>
      </c>
      <c r="AD872" s="7"/>
      <c r="AE872" s="7"/>
      <c r="AF872" s="7"/>
      <c r="AG872" s="7"/>
      <c r="AH872" s="7"/>
      <c r="AI872" s="7"/>
      <c r="AJ872" s="7"/>
      <c r="AK872" s="7"/>
      <c r="BZ872" s="4">
        <v>330000</v>
      </c>
      <c r="CA872" t="s">
        <v>1069</v>
      </c>
      <c r="CC872" s="7" t="s">
        <v>615</v>
      </c>
      <c r="CD872" s="7">
        <v>0.68817794536405941</v>
      </c>
      <c r="CE872" s="7" t="s">
        <v>618</v>
      </c>
      <c r="CF872" s="7">
        <v>0.29628582910636769</v>
      </c>
      <c r="CH872" s="7"/>
      <c r="CJ872" s="7"/>
      <c r="CK872" s="7">
        <f t="shared" si="13"/>
        <v>60</v>
      </c>
    </row>
    <row r="873" spans="1:90" hidden="1" x14ac:dyDescent="0.3">
      <c r="A873" s="43">
        <v>64</v>
      </c>
      <c r="B873" s="23" t="s">
        <v>1028</v>
      </c>
      <c r="C873" s="54"/>
      <c r="D873" s="54" t="s">
        <v>831</v>
      </c>
      <c r="E873" s="23" t="s">
        <v>605</v>
      </c>
      <c r="F873" s="54"/>
      <c r="G873" s="23" t="s">
        <v>2089</v>
      </c>
      <c r="J873" s="54" t="s">
        <v>9</v>
      </c>
      <c r="K873" s="55">
        <v>1.4999999999999999E-2</v>
      </c>
      <c r="L873" s="24" t="s">
        <v>834</v>
      </c>
      <c r="M873" s="24" t="s">
        <v>615</v>
      </c>
      <c r="N873" s="7"/>
      <c r="U873" s="4">
        <v>235.5</v>
      </c>
      <c r="V873" s="4">
        <v>3.7499999999999999E-3</v>
      </c>
      <c r="AD873" s="7"/>
      <c r="AE873" s="7"/>
      <c r="AF873" s="7"/>
      <c r="AG873" s="7"/>
      <c r="AH873" s="7"/>
      <c r="AI873" s="7"/>
      <c r="AJ873" s="7"/>
      <c r="AK873" s="7"/>
      <c r="BZ873" s="4"/>
      <c r="CA873" t="s">
        <v>902</v>
      </c>
      <c r="CC873" s="7" t="s">
        <v>615</v>
      </c>
      <c r="CD873" s="7">
        <v>0.91032943910683217</v>
      </c>
      <c r="CF873" s="7"/>
      <c r="CH873" s="7"/>
      <c r="CJ873" s="7"/>
      <c r="CK873" s="7">
        <f t="shared" si="13"/>
        <v>61</v>
      </c>
    </row>
    <row r="874" spans="1:90" hidden="1" x14ac:dyDescent="0.3">
      <c r="A874" s="43" t="s">
        <v>843</v>
      </c>
      <c r="B874" s="23" t="s">
        <v>1028</v>
      </c>
      <c r="C874" s="54"/>
      <c r="D874" s="54" t="s">
        <v>831</v>
      </c>
      <c r="E874" s="23" t="s">
        <v>605</v>
      </c>
      <c r="F874" s="54"/>
      <c r="G874" s="23" t="s">
        <v>2090</v>
      </c>
      <c r="H874" s="54"/>
      <c r="J874" s="54" t="s">
        <v>9</v>
      </c>
      <c r="K874" s="55">
        <v>4878</v>
      </c>
      <c r="L874" s="24" t="s">
        <v>834</v>
      </c>
      <c r="M874" s="24" t="s">
        <v>615</v>
      </c>
      <c r="N874" s="7"/>
      <c r="U874" s="4">
        <v>18416700</v>
      </c>
      <c r="AD874" s="4">
        <v>1073.1600000000001</v>
      </c>
      <c r="AE874" s="7"/>
      <c r="AF874" s="7"/>
      <c r="AG874" s="7"/>
      <c r="AH874" s="7"/>
      <c r="AI874" s="7"/>
      <c r="AJ874" s="7"/>
      <c r="AK874" s="7"/>
      <c r="BZ874" s="4"/>
      <c r="CA874" t="s">
        <v>910</v>
      </c>
      <c r="CC874" s="7" t="s">
        <v>615</v>
      </c>
      <c r="CD874" s="7">
        <v>0.97501485183984771</v>
      </c>
      <c r="CF874" s="7"/>
      <c r="CH874" s="7"/>
      <c r="CJ874" s="7"/>
      <c r="CK874" s="7">
        <f t="shared" si="13"/>
        <v>61</v>
      </c>
      <c r="CL874" t="s">
        <v>2090</v>
      </c>
    </row>
    <row r="875" spans="1:90" hidden="1" x14ac:dyDescent="0.3">
      <c r="A875" s="43" t="s">
        <v>932</v>
      </c>
      <c r="B875" s="23" t="s">
        <v>1028</v>
      </c>
      <c r="C875" s="54"/>
      <c r="D875" s="54" t="s">
        <v>831</v>
      </c>
      <c r="E875" s="23" t="s">
        <v>620</v>
      </c>
      <c r="F875" s="54"/>
      <c r="G875" s="23" t="s">
        <v>2091</v>
      </c>
      <c r="H875" s="23" t="s">
        <v>880</v>
      </c>
      <c r="J875" s="54" t="s">
        <v>9</v>
      </c>
      <c r="K875" s="55">
        <v>234.9</v>
      </c>
      <c r="L875" s="24" t="s">
        <v>834</v>
      </c>
      <c r="M875" s="24" t="s">
        <v>615</v>
      </c>
      <c r="N875" s="7"/>
      <c r="U875" s="4">
        <v>1569910</v>
      </c>
      <c r="AD875" s="7"/>
      <c r="AE875" s="7"/>
      <c r="AF875" s="7"/>
      <c r="AG875" s="7"/>
      <c r="AH875" s="7"/>
      <c r="AI875" s="7"/>
      <c r="AJ875" s="7"/>
      <c r="AK875" s="7"/>
      <c r="BZ875" s="4">
        <v>8000000</v>
      </c>
      <c r="CA875" t="s">
        <v>934</v>
      </c>
      <c r="CC875" s="7" t="s">
        <v>615</v>
      </c>
      <c r="CD875" s="7">
        <v>1</v>
      </c>
      <c r="CF875" s="7"/>
      <c r="CH875" s="7"/>
      <c r="CJ875" s="7"/>
      <c r="CK875" s="7">
        <f t="shared" si="13"/>
        <v>62</v>
      </c>
      <c r="CL875" t="s">
        <v>2091</v>
      </c>
    </row>
    <row r="876" spans="1:90" hidden="1" x14ac:dyDescent="0.3">
      <c r="A876" s="43">
        <v>64</v>
      </c>
      <c r="B876" s="23" t="s">
        <v>1036</v>
      </c>
      <c r="C876" s="54"/>
      <c r="D876" s="54" t="s">
        <v>831</v>
      </c>
      <c r="E876" s="23" t="s">
        <v>683</v>
      </c>
      <c r="F876" s="54"/>
      <c r="G876" s="23" t="s">
        <v>2092</v>
      </c>
      <c r="J876" s="54" t="s">
        <v>9</v>
      </c>
      <c r="K876" s="55">
        <v>1</v>
      </c>
      <c r="L876" s="24" t="s">
        <v>834</v>
      </c>
      <c r="M876" s="24" t="s">
        <v>639</v>
      </c>
      <c r="N876" s="7"/>
      <c r="U876" s="4">
        <v>4000</v>
      </c>
      <c r="W876" s="4">
        <v>21</v>
      </c>
      <c r="AC876" s="4">
        <v>23000</v>
      </c>
      <c r="AD876" s="7"/>
      <c r="AE876" s="7"/>
      <c r="AF876" s="7"/>
      <c r="AG876" s="7"/>
      <c r="AH876" s="7"/>
      <c r="AI876" s="7"/>
      <c r="AJ876" s="7"/>
      <c r="AK876" s="7"/>
      <c r="BZ876" s="4"/>
      <c r="CA876" t="s">
        <v>1027</v>
      </c>
      <c r="CC876" s="7" t="s">
        <v>639</v>
      </c>
      <c r="CD876" s="7">
        <v>0.56393806573781602</v>
      </c>
      <c r="CE876" s="7" t="s">
        <v>615</v>
      </c>
      <c r="CF876" s="7">
        <v>0.28573993813103488</v>
      </c>
      <c r="CH876" s="7"/>
      <c r="CJ876" s="7"/>
      <c r="CK876" s="7">
        <f t="shared" si="13"/>
        <v>60</v>
      </c>
    </row>
    <row r="877" spans="1:90" hidden="1" x14ac:dyDescent="0.3">
      <c r="A877" s="43" t="s">
        <v>872</v>
      </c>
      <c r="B877" s="23" t="s">
        <v>1028</v>
      </c>
      <c r="C877" s="54"/>
      <c r="D877" s="54" t="s">
        <v>831</v>
      </c>
      <c r="E877" s="23" t="s">
        <v>605</v>
      </c>
      <c r="F877" s="54"/>
      <c r="G877" s="23" t="s">
        <v>2093</v>
      </c>
      <c r="H877" s="54"/>
      <c r="J877" s="54" t="s">
        <v>9</v>
      </c>
      <c r="K877" s="55">
        <v>17850</v>
      </c>
      <c r="L877" s="24" t="s">
        <v>834</v>
      </c>
      <c r="M877" s="24" t="s">
        <v>615</v>
      </c>
      <c r="N877" s="7"/>
      <c r="U877" s="4">
        <v>99346000</v>
      </c>
      <c r="V877" s="4">
        <v>624.75000000000011</v>
      </c>
      <c r="AD877" s="4">
        <v>2320.5</v>
      </c>
      <c r="AE877" s="7"/>
      <c r="AF877" s="7"/>
      <c r="AG877" s="7"/>
      <c r="AH877" s="7"/>
      <c r="AI877" s="7"/>
      <c r="AJ877" s="7"/>
      <c r="AK877" s="7"/>
      <c r="BZ877" s="4">
        <v>45210000</v>
      </c>
      <c r="CA877" t="s">
        <v>875</v>
      </c>
      <c r="CC877" s="7" t="s">
        <v>615</v>
      </c>
      <c r="CD877" s="7">
        <v>0.95313128860864704</v>
      </c>
      <c r="CF877" s="7"/>
      <c r="CH877" s="7"/>
      <c r="CJ877" s="7"/>
      <c r="CK877" s="7">
        <f t="shared" si="13"/>
        <v>60</v>
      </c>
      <c r="CL877" t="s">
        <v>2093</v>
      </c>
    </row>
    <row r="878" spans="1:90" hidden="1" x14ac:dyDescent="0.3">
      <c r="A878" s="43" t="s">
        <v>843</v>
      </c>
      <c r="B878" s="23" t="s">
        <v>1028</v>
      </c>
      <c r="D878" s="23" t="s">
        <v>831</v>
      </c>
      <c r="E878" s="23" t="s">
        <v>683</v>
      </c>
      <c r="G878" s="53" t="s">
        <v>2094</v>
      </c>
      <c r="J878" s="23" t="s">
        <v>9</v>
      </c>
      <c r="K878" s="47">
        <v>1493.8140000000001</v>
      </c>
      <c r="L878" s="24" t="s">
        <v>834</v>
      </c>
      <c r="M878" s="24" t="s">
        <v>615</v>
      </c>
      <c r="U878" s="4">
        <v>2309640.7200000002</v>
      </c>
      <c r="AA878" s="107">
        <v>175702.25</v>
      </c>
      <c r="AD878" s="4">
        <v>307.97732393237658</v>
      </c>
      <c r="BZ878" s="4"/>
      <c r="CA878" t="s">
        <v>846</v>
      </c>
      <c r="CC878" s="7" t="s">
        <v>615</v>
      </c>
      <c r="CD878" s="7">
        <v>0.75356950764539377</v>
      </c>
      <c r="CE878" s="7" t="s">
        <v>633</v>
      </c>
      <c r="CF878" s="7">
        <v>0.20224134059624879</v>
      </c>
      <c r="CH878" s="7"/>
      <c r="CJ878" s="7"/>
      <c r="CK878" s="7">
        <f t="shared" si="13"/>
        <v>60</v>
      </c>
    </row>
    <row r="879" spans="1:90" hidden="1" x14ac:dyDescent="0.3">
      <c r="A879" s="43">
        <v>64</v>
      </c>
      <c r="B879" s="23" t="s">
        <v>891</v>
      </c>
      <c r="C879" s="54"/>
      <c r="D879" s="54" t="s">
        <v>831</v>
      </c>
      <c r="E879" s="23" t="s">
        <v>614</v>
      </c>
      <c r="F879" s="54"/>
      <c r="G879" s="23" t="s">
        <v>2095</v>
      </c>
      <c r="J879" s="54" t="s">
        <v>9</v>
      </c>
      <c r="K879" s="55">
        <v>12.032999999999999</v>
      </c>
      <c r="L879" s="24" t="s">
        <v>834</v>
      </c>
      <c r="M879" s="24" t="s">
        <v>618</v>
      </c>
      <c r="N879" s="7"/>
      <c r="U879" s="4">
        <v>68716.899999999994</v>
      </c>
      <c r="V879" s="4">
        <v>56.888710000000003</v>
      </c>
      <c r="W879" s="4">
        <v>124.99346</v>
      </c>
      <c r="AD879" s="7"/>
      <c r="AE879" s="7"/>
      <c r="AF879" s="7"/>
      <c r="AG879" s="7"/>
      <c r="AH879" s="7"/>
      <c r="AI879" s="7"/>
      <c r="AJ879" s="7"/>
      <c r="AK879" s="7"/>
      <c r="BZ879" s="4"/>
      <c r="CA879" t="s">
        <v>859</v>
      </c>
      <c r="CC879" s="7" t="s">
        <v>618</v>
      </c>
      <c r="CD879" s="7">
        <v>0.81244196471563945</v>
      </c>
      <c r="CF879" s="7"/>
      <c r="CH879" s="7"/>
      <c r="CJ879" s="7"/>
      <c r="CK879" s="7">
        <f t="shared" si="13"/>
        <v>60</v>
      </c>
      <c r="CL879" t="s">
        <v>2095</v>
      </c>
    </row>
    <row r="880" spans="1:90" hidden="1" x14ac:dyDescent="0.3">
      <c r="A880" s="43">
        <v>64</v>
      </c>
      <c r="B880" s="23" t="s">
        <v>1025</v>
      </c>
      <c r="C880" s="54"/>
      <c r="D880" s="54" t="s">
        <v>831</v>
      </c>
      <c r="E880" s="23" t="s">
        <v>620</v>
      </c>
      <c r="F880" s="54"/>
      <c r="G880" s="23" t="s">
        <v>2096</v>
      </c>
      <c r="J880" s="54" t="s">
        <v>9</v>
      </c>
      <c r="K880" s="55">
        <v>64.34</v>
      </c>
      <c r="L880" s="24" t="s">
        <v>834</v>
      </c>
      <c r="M880" s="24" t="s">
        <v>615</v>
      </c>
      <c r="N880" s="7"/>
      <c r="U880" s="4">
        <v>218756</v>
      </c>
      <c r="V880" s="4">
        <v>3.217000000000001</v>
      </c>
      <c r="AD880" s="7"/>
      <c r="AE880" s="7"/>
      <c r="AF880" s="7"/>
      <c r="AG880" s="7"/>
      <c r="AH880" s="7"/>
      <c r="AI880" s="7"/>
      <c r="AJ880" s="7"/>
      <c r="AK880" s="7"/>
      <c r="BZ880" s="4"/>
      <c r="CA880" t="s">
        <v>902</v>
      </c>
      <c r="CC880" s="7" t="s">
        <v>615</v>
      </c>
      <c r="CD880" s="7">
        <v>0.91661481403902201</v>
      </c>
      <c r="CF880" s="7"/>
      <c r="CH880" s="7"/>
      <c r="CJ880" s="7"/>
      <c r="CK880" s="7">
        <f t="shared" si="13"/>
        <v>61</v>
      </c>
    </row>
    <row r="881" spans="1:90" hidden="1" x14ac:dyDescent="0.3">
      <c r="A881" s="43" t="s">
        <v>918</v>
      </c>
      <c r="B881" s="23" t="s">
        <v>863</v>
      </c>
      <c r="D881" s="23" t="s">
        <v>831</v>
      </c>
      <c r="E881" s="23" t="s">
        <v>671</v>
      </c>
      <c r="G881" s="53" t="s">
        <v>2097</v>
      </c>
      <c r="J881" s="23" t="s">
        <v>9</v>
      </c>
      <c r="K881" s="47">
        <v>152.25</v>
      </c>
      <c r="L881" s="24" t="s">
        <v>834</v>
      </c>
      <c r="M881" s="24" t="s">
        <v>630</v>
      </c>
      <c r="U881" s="4">
        <v>15293.1</v>
      </c>
      <c r="V881" s="4">
        <v>5.8915702000000003</v>
      </c>
      <c r="X881" s="4">
        <v>148019.9</v>
      </c>
      <c r="Z881" s="4">
        <v>30059607.77089927</v>
      </c>
      <c r="AG881" s="4">
        <v>357.24487399999998</v>
      </c>
      <c r="AH881" s="4">
        <v>176.10623440000001</v>
      </c>
      <c r="AI881" s="4">
        <v>60.924147599999998</v>
      </c>
      <c r="AJ881" s="4">
        <v>134.47521648850801</v>
      </c>
      <c r="AK881" s="4">
        <v>33.618804122127003</v>
      </c>
      <c r="BX881" s="4"/>
      <c r="BZ881" s="4">
        <v>3000000</v>
      </c>
      <c r="CA881" t="s">
        <v>2098</v>
      </c>
      <c r="CC881" s="7" t="s">
        <v>630</v>
      </c>
      <c r="CD881" s="7">
        <v>0.68656080849899925</v>
      </c>
      <c r="CF881" s="7"/>
      <c r="CH881" s="7"/>
      <c r="CJ881" s="7"/>
      <c r="CK881" s="7">
        <f t="shared" si="13"/>
        <v>54</v>
      </c>
    </row>
    <row r="882" spans="1:90" hidden="1" x14ac:dyDescent="0.3">
      <c r="A882" s="43">
        <v>64</v>
      </c>
      <c r="B882" s="23" t="s">
        <v>1176</v>
      </c>
      <c r="C882" s="54"/>
      <c r="D882" s="54" t="s">
        <v>831</v>
      </c>
      <c r="E882" s="23" t="s">
        <v>605</v>
      </c>
      <c r="F882" s="54"/>
      <c r="G882" s="23" t="s">
        <v>2099</v>
      </c>
      <c r="J882" s="54" t="s">
        <v>9</v>
      </c>
      <c r="K882" s="70">
        <v>1851.340206185567</v>
      </c>
      <c r="L882" s="24" t="s">
        <v>834</v>
      </c>
      <c r="M882" s="24" t="s">
        <v>615</v>
      </c>
      <c r="N882" s="7"/>
      <c r="U882" s="4">
        <v>5919298.969072165</v>
      </c>
      <c r="V882" s="4">
        <v>606.69072164948443</v>
      </c>
      <c r="W882" s="4">
        <v>1813.8144329896911</v>
      </c>
      <c r="AD882" s="7"/>
      <c r="AE882" s="7"/>
      <c r="AF882" s="7"/>
      <c r="AG882" s="7"/>
      <c r="AH882" s="7"/>
      <c r="AI882" s="7"/>
      <c r="AJ882" s="7"/>
      <c r="AK882" s="7"/>
      <c r="BZ882" s="4"/>
      <c r="CA882" t="s">
        <v>859</v>
      </c>
      <c r="CC882" s="7" t="s">
        <v>615</v>
      </c>
      <c r="CD882" s="7">
        <v>0.60069700166205131</v>
      </c>
      <c r="CE882" s="7" t="s">
        <v>618</v>
      </c>
      <c r="CF882" s="7">
        <v>0.38085835225864417</v>
      </c>
      <c r="CH882" s="7"/>
      <c r="CJ882" s="7"/>
      <c r="CK882" s="7">
        <f t="shared" si="13"/>
        <v>60</v>
      </c>
    </row>
    <row r="883" spans="1:90" hidden="1" x14ac:dyDescent="0.3">
      <c r="A883" s="43">
        <v>27</v>
      </c>
      <c r="B883" s="42" t="s">
        <v>1114</v>
      </c>
      <c r="D883" s="23" t="s">
        <v>831</v>
      </c>
      <c r="E883" s="23" t="s">
        <v>605</v>
      </c>
      <c r="G883" s="42" t="s">
        <v>2100</v>
      </c>
      <c r="J883" s="23" t="s">
        <v>9</v>
      </c>
      <c r="K883" s="58">
        <v>100</v>
      </c>
      <c r="L883" s="24" t="s">
        <v>834</v>
      </c>
      <c r="M883" s="24" t="s">
        <v>681</v>
      </c>
      <c r="U883" s="59"/>
      <c r="V883" s="59"/>
      <c r="W883" s="59"/>
      <c r="AB883" s="59"/>
      <c r="AC883" s="59"/>
      <c r="AP883" s="59"/>
      <c r="AQ883" s="59">
        <v>10</v>
      </c>
      <c r="BZ883" s="4"/>
      <c r="CA883" t="s">
        <v>926</v>
      </c>
      <c r="CC883" s="7" t="s">
        <v>681</v>
      </c>
      <c r="CD883" s="7">
        <v>1</v>
      </c>
      <c r="CF883" s="7"/>
      <c r="CH883" s="7"/>
      <c r="CJ883" s="7"/>
      <c r="CK883" s="7">
        <f t="shared" ref="CK883:CK941" si="14">COUNTBLANK(N883:BX883)</f>
        <v>62</v>
      </c>
    </row>
    <row r="884" spans="1:90" hidden="1" x14ac:dyDescent="0.3">
      <c r="A884" s="43">
        <v>64</v>
      </c>
      <c r="B884" s="23" t="s">
        <v>830</v>
      </c>
      <c r="C884" s="54"/>
      <c r="D884" s="54" t="s">
        <v>831</v>
      </c>
      <c r="E884" s="23" t="s">
        <v>650</v>
      </c>
      <c r="F884" s="54"/>
      <c r="G884" s="23" t="s">
        <v>2101</v>
      </c>
      <c r="J884" s="54" t="s">
        <v>9</v>
      </c>
      <c r="K884" s="55">
        <v>5.91</v>
      </c>
      <c r="L884" s="24" t="s">
        <v>834</v>
      </c>
      <c r="M884" s="24" t="s">
        <v>615</v>
      </c>
      <c r="N884" s="7"/>
      <c r="U884" s="4">
        <v>70920</v>
      </c>
      <c r="AD884" s="7"/>
      <c r="AE884" s="7"/>
      <c r="AF884" s="7"/>
      <c r="AG884" s="7"/>
      <c r="AH884" s="7"/>
      <c r="AI884" s="7"/>
      <c r="AJ884" s="7"/>
      <c r="AK884" s="7"/>
      <c r="BZ884" s="4"/>
      <c r="CA884" t="s">
        <v>856</v>
      </c>
      <c r="CC884" s="7" t="s">
        <v>615</v>
      </c>
      <c r="CD884" s="7">
        <v>1</v>
      </c>
      <c r="CF884" s="7"/>
      <c r="CH884" s="7"/>
      <c r="CJ884" s="7"/>
      <c r="CK884" s="7">
        <f t="shared" si="14"/>
        <v>62</v>
      </c>
    </row>
    <row r="885" spans="1:90" x14ac:dyDescent="0.3">
      <c r="A885" s="43">
        <v>65</v>
      </c>
      <c r="B885" s="23" t="s">
        <v>860</v>
      </c>
      <c r="D885" s="23" t="s">
        <v>831</v>
      </c>
      <c r="E885" s="23" t="s">
        <v>595</v>
      </c>
      <c r="G885" s="23" t="s">
        <v>2102</v>
      </c>
      <c r="J885" s="54" t="s">
        <v>9</v>
      </c>
      <c r="K885" s="58">
        <v>0.82555200000000006</v>
      </c>
      <c r="L885" s="24" t="s">
        <v>834</v>
      </c>
      <c r="M885" s="24" t="s">
        <v>621</v>
      </c>
      <c r="U885" s="4">
        <v>2253.7569600000011</v>
      </c>
      <c r="W885" s="4">
        <v>127.135008</v>
      </c>
      <c r="X885" s="4">
        <v>412.77600000000012</v>
      </c>
      <c r="Y885" s="4">
        <v>602.65296000000001</v>
      </c>
      <c r="AG885" s="2"/>
      <c r="AH885" s="2"/>
      <c r="AI885" s="2"/>
      <c r="AJ885" s="2"/>
      <c r="AK885" s="2"/>
      <c r="BZ885" s="4"/>
      <c r="CA885" t="s">
        <v>2103</v>
      </c>
      <c r="CC885" s="7" t="s">
        <v>621</v>
      </c>
      <c r="CD885" s="7">
        <v>0.66811259996113748</v>
      </c>
      <c r="CF885" s="7"/>
      <c r="CH885" s="7"/>
      <c r="CJ885" s="7"/>
      <c r="CK885" s="7">
        <f t="shared" si="14"/>
        <v>59</v>
      </c>
    </row>
    <row r="886" spans="1:90" hidden="1" x14ac:dyDescent="0.3">
      <c r="A886" s="43">
        <v>64</v>
      </c>
      <c r="B886" s="23" t="s">
        <v>1085</v>
      </c>
      <c r="C886" s="54"/>
      <c r="D886" s="54" t="s">
        <v>831</v>
      </c>
      <c r="E886" s="23" t="s">
        <v>605</v>
      </c>
      <c r="F886" s="54"/>
      <c r="G886" s="23" t="s">
        <v>2104</v>
      </c>
      <c r="J886" s="54" t="s">
        <v>9</v>
      </c>
      <c r="K886" s="55">
        <v>11.3</v>
      </c>
      <c r="L886" s="24" t="s">
        <v>834</v>
      </c>
      <c r="M886" s="24" t="s">
        <v>615</v>
      </c>
      <c r="N886" s="7"/>
      <c r="U886" s="4">
        <v>126560</v>
      </c>
      <c r="V886" s="4">
        <v>1.4012</v>
      </c>
      <c r="W886" s="4">
        <v>324.31</v>
      </c>
      <c r="AD886" s="7"/>
      <c r="AE886" s="7"/>
      <c r="AF886" s="7"/>
      <c r="AG886" s="7"/>
      <c r="AH886" s="7"/>
      <c r="AI886" s="7"/>
      <c r="AJ886" s="7"/>
      <c r="AK886" s="7"/>
      <c r="BZ886" s="4"/>
      <c r="CA886" t="s">
        <v>859</v>
      </c>
      <c r="CC886" s="7" t="s">
        <v>615</v>
      </c>
      <c r="CD886" s="7">
        <v>0.75456604431246499</v>
      </c>
      <c r="CF886" s="7"/>
      <c r="CH886" s="7"/>
      <c r="CJ886" s="7"/>
      <c r="CK886" s="7">
        <f t="shared" si="14"/>
        <v>60</v>
      </c>
    </row>
    <row r="887" spans="1:90" x14ac:dyDescent="0.3">
      <c r="A887" s="43">
        <v>64</v>
      </c>
      <c r="B887" s="23" t="s">
        <v>860</v>
      </c>
      <c r="C887" s="54"/>
      <c r="D887" s="54" t="s">
        <v>831</v>
      </c>
      <c r="E887" s="23" t="s">
        <v>650</v>
      </c>
      <c r="F887" s="54"/>
      <c r="G887" s="23" t="s">
        <v>2105</v>
      </c>
      <c r="J887" s="54" t="s">
        <v>9</v>
      </c>
      <c r="K887" s="55">
        <v>2.5000000000000001E-2</v>
      </c>
      <c r="L887" s="24" t="s">
        <v>834</v>
      </c>
      <c r="M887" s="24" t="s">
        <v>615</v>
      </c>
      <c r="N887" s="7"/>
      <c r="U887" s="4">
        <v>562.5</v>
      </c>
      <c r="AD887" s="7"/>
      <c r="AE887" s="7"/>
      <c r="AF887" s="7"/>
      <c r="AG887" s="7"/>
      <c r="AH887" s="7"/>
      <c r="AI887" s="7"/>
      <c r="AJ887" s="7"/>
      <c r="AK887" s="7"/>
      <c r="BZ887" s="4"/>
      <c r="CA887" t="s">
        <v>856</v>
      </c>
      <c r="CC887" s="7" t="s">
        <v>615</v>
      </c>
      <c r="CD887" s="7">
        <v>1</v>
      </c>
      <c r="CF887" s="7"/>
      <c r="CH887" s="7"/>
      <c r="CJ887" s="7"/>
      <c r="CK887" s="7">
        <f t="shared" si="14"/>
        <v>62</v>
      </c>
    </row>
    <row r="888" spans="1:90" hidden="1" x14ac:dyDescent="0.3">
      <c r="A888" s="43" t="s">
        <v>2106</v>
      </c>
      <c r="B888" s="23" t="s">
        <v>913</v>
      </c>
      <c r="C888" s="23" t="s">
        <v>1103</v>
      </c>
      <c r="D888" s="23" t="s">
        <v>831</v>
      </c>
      <c r="E888" s="23" t="s">
        <v>752</v>
      </c>
      <c r="G888" s="23" t="s">
        <v>2107</v>
      </c>
      <c r="H888" s="23" t="s">
        <v>944</v>
      </c>
      <c r="J888" s="54" t="s">
        <v>8</v>
      </c>
      <c r="K888" s="47">
        <v>296.80365296803649</v>
      </c>
      <c r="L888" s="57" t="s">
        <v>834</v>
      </c>
      <c r="M888" s="24" t="s">
        <v>606</v>
      </c>
      <c r="N888" s="7"/>
      <c r="O888" s="7"/>
      <c r="R888" s="4">
        <v>892159.15506253892</v>
      </c>
      <c r="S888" s="4">
        <v>5137438.636322069</v>
      </c>
      <c r="X888" s="7"/>
      <c r="AL888" s="61"/>
      <c r="BA888" s="4">
        <v>16775.34246575342</v>
      </c>
      <c r="BD888" s="4">
        <v>204437.44339337139</v>
      </c>
      <c r="BE888" s="4">
        <v>353520.93660746311</v>
      </c>
      <c r="BF888" s="4">
        <v>36711.507062317061</v>
      </c>
      <c r="BG888" s="4">
        <v>139343.7605431804</v>
      </c>
      <c r="BH888" s="4">
        <v>34502.541716437561</v>
      </c>
      <c r="BI888" s="4">
        <v>12321.76577831621</v>
      </c>
      <c r="BJ888" s="4">
        <v>29599.666602805039</v>
      </c>
      <c r="BK888" s="4">
        <v>3164.4309808087341</v>
      </c>
      <c r="BL888" s="4">
        <v>12972.25724792091</v>
      </c>
      <c r="BM888" s="4">
        <v>1895.337361341511</v>
      </c>
      <c r="BN888" s="4">
        <v>4068.7310755905419</v>
      </c>
      <c r="BO888" s="4">
        <v>543.15927938073605</v>
      </c>
      <c r="BP888" s="4">
        <v>2723.904602310437</v>
      </c>
      <c r="BQ888" s="4">
        <v>272.74375303357249</v>
      </c>
      <c r="BR888" s="4">
        <v>48602.731924162938</v>
      </c>
      <c r="BY888" s="7"/>
      <c r="BZ888" s="4"/>
      <c r="CA888" s="75" t="s">
        <v>2108</v>
      </c>
      <c r="CC888" s="7" t="s">
        <v>606</v>
      </c>
      <c r="CD888" s="7">
        <v>0.30390594041344698</v>
      </c>
      <c r="CE888" s="7" t="s">
        <v>609</v>
      </c>
      <c r="CF888" s="7">
        <v>0.28608805344631338</v>
      </c>
      <c r="CH888" s="7"/>
      <c r="CJ888" s="7"/>
      <c r="CK888" s="7">
        <f t="shared" si="14"/>
        <v>45</v>
      </c>
    </row>
    <row r="889" spans="1:90" hidden="1" x14ac:dyDescent="0.3">
      <c r="A889" s="43" t="s">
        <v>932</v>
      </c>
      <c r="B889" s="23" t="s">
        <v>1114</v>
      </c>
      <c r="C889" s="54"/>
      <c r="D889" s="54" t="s">
        <v>831</v>
      </c>
      <c r="E889" s="23" t="s">
        <v>605</v>
      </c>
      <c r="F889" s="54"/>
      <c r="G889" s="23" t="s">
        <v>2109</v>
      </c>
      <c r="H889" s="23" t="s">
        <v>880</v>
      </c>
      <c r="J889" s="54" t="s">
        <v>9</v>
      </c>
      <c r="K889" s="55">
        <v>350</v>
      </c>
      <c r="L889" s="24" t="s">
        <v>834</v>
      </c>
      <c r="M889" s="24" t="s">
        <v>642</v>
      </c>
      <c r="N889" s="7"/>
      <c r="U889" s="4">
        <v>1365000</v>
      </c>
      <c r="V889" s="4">
        <v>91</v>
      </c>
      <c r="W889" s="4">
        <v>455</v>
      </c>
      <c r="AA889" s="107">
        <v>16100</v>
      </c>
      <c r="AD889" s="4">
        <v>131.25</v>
      </c>
      <c r="AE889" s="7"/>
      <c r="AF889" s="7"/>
      <c r="AG889" s="7">
        <v>3.5000000000000009</v>
      </c>
      <c r="AH889" s="7">
        <v>4.375</v>
      </c>
      <c r="AI889" s="7">
        <v>0.87500000000000022</v>
      </c>
      <c r="AJ889" s="7"/>
      <c r="AK889" s="7"/>
      <c r="BZ889" s="4">
        <v>10000000</v>
      </c>
      <c r="CA889" t="s">
        <v>2110</v>
      </c>
      <c r="CC889" s="7" t="s">
        <v>642</v>
      </c>
      <c r="CD889" s="7">
        <v>0.9651433591737556</v>
      </c>
      <c r="CF889" s="7"/>
      <c r="CH889" s="7"/>
      <c r="CJ889" s="7"/>
      <c r="CK889" s="7">
        <f t="shared" si="14"/>
        <v>55</v>
      </c>
    </row>
    <row r="890" spans="1:90" hidden="1" x14ac:dyDescent="0.3">
      <c r="A890" s="43">
        <v>64</v>
      </c>
      <c r="B890" s="23" t="s">
        <v>913</v>
      </c>
      <c r="C890" s="54"/>
      <c r="D890" s="54" t="s">
        <v>831</v>
      </c>
      <c r="E890" s="23" t="s">
        <v>605</v>
      </c>
      <c r="F890" s="54"/>
      <c r="G890" s="23" t="s">
        <v>2111</v>
      </c>
      <c r="H890" s="23" t="s">
        <v>838</v>
      </c>
      <c r="J890" s="54" t="s">
        <v>9</v>
      </c>
      <c r="K890" s="55">
        <v>2.1137760000000001</v>
      </c>
      <c r="L890" s="24" t="s">
        <v>834</v>
      </c>
      <c r="M890" s="24" t="s">
        <v>615</v>
      </c>
      <c r="N890" s="7"/>
      <c r="U890" s="4">
        <v>12682.656000000001</v>
      </c>
      <c r="AD890" s="7"/>
      <c r="AE890" s="7"/>
      <c r="AF890" s="7"/>
      <c r="AG890" s="7"/>
      <c r="AH890" s="7"/>
      <c r="AI890" s="7"/>
      <c r="AJ890" s="7"/>
      <c r="AK890" s="7"/>
      <c r="BZ890" s="4"/>
      <c r="CA890" t="s">
        <v>856</v>
      </c>
      <c r="CC890" s="7" t="s">
        <v>615</v>
      </c>
      <c r="CD890" s="7">
        <v>1</v>
      </c>
      <c r="CF890" s="7"/>
      <c r="CH890" s="7"/>
      <c r="CJ890" s="7"/>
      <c r="CK890" s="7">
        <f t="shared" si="14"/>
        <v>62</v>
      </c>
    </row>
    <row r="891" spans="1:90" hidden="1" x14ac:dyDescent="0.3">
      <c r="A891" s="43">
        <v>64</v>
      </c>
      <c r="B891" s="23" t="s">
        <v>913</v>
      </c>
      <c r="C891" s="54"/>
      <c r="D891" s="54" t="s">
        <v>831</v>
      </c>
      <c r="E891" s="23" t="s">
        <v>605</v>
      </c>
      <c r="F891" s="54"/>
      <c r="G891" s="23" t="s">
        <v>2112</v>
      </c>
      <c r="J891" s="54" t="s">
        <v>9</v>
      </c>
      <c r="K891" s="55">
        <v>149.54103359999999</v>
      </c>
      <c r="L891" s="24" t="s">
        <v>834</v>
      </c>
      <c r="M891" s="24" t="s">
        <v>615</v>
      </c>
      <c r="N891" s="7"/>
      <c r="U891" s="4">
        <v>388806.68735999998</v>
      </c>
      <c r="AD891" s="7"/>
      <c r="AE891" s="7"/>
      <c r="AF891" s="7"/>
      <c r="AG891" s="7"/>
      <c r="AH891" s="7"/>
      <c r="AI891" s="7"/>
      <c r="AJ891" s="7"/>
      <c r="AK891" s="7"/>
      <c r="BZ891" s="4"/>
      <c r="CA891" t="s">
        <v>856</v>
      </c>
      <c r="CC891" s="7" t="s">
        <v>615</v>
      </c>
      <c r="CD891" s="7">
        <v>1</v>
      </c>
      <c r="CF891" s="7"/>
      <c r="CH891" s="7"/>
      <c r="CJ891" s="7"/>
      <c r="CK891" s="7">
        <f t="shared" si="14"/>
        <v>62</v>
      </c>
    </row>
    <row r="892" spans="1:90" hidden="1" x14ac:dyDescent="0.3">
      <c r="A892" s="43">
        <v>64</v>
      </c>
      <c r="B892" s="23" t="s">
        <v>913</v>
      </c>
      <c r="C892" s="54"/>
      <c r="D892" s="54" t="s">
        <v>831</v>
      </c>
      <c r="E892" s="23" t="s">
        <v>605</v>
      </c>
      <c r="F892" s="54"/>
      <c r="G892" s="23" t="s">
        <v>2113</v>
      </c>
      <c r="J892" s="54" t="s">
        <v>9</v>
      </c>
      <c r="K892" s="55">
        <v>19.065838579200001</v>
      </c>
      <c r="L892" s="24" t="s">
        <v>834</v>
      </c>
      <c r="M892" s="24" t="s">
        <v>618</v>
      </c>
      <c r="N892" s="7"/>
      <c r="U892" s="4">
        <v>55313.615653632012</v>
      </c>
      <c r="V892" s="4">
        <v>15.6475624416</v>
      </c>
      <c r="W892" s="4">
        <v>187.849773715</v>
      </c>
      <c r="AD892" s="7"/>
      <c r="AE892" s="7"/>
      <c r="AF892" s="7"/>
      <c r="AG892" s="7"/>
      <c r="AH892" s="7"/>
      <c r="AI892" s="7"/>
      <c r="AJ892" s="7"/>
      <c r="AK892" s="7"/>
      <c r="BZ892" s="4"/>
      <c r="CA892" t="s">
        <v>859</v>
      </c>
      <c r="CC892" s="7" t="s">
        <v>618</v>
      </c>
      <c r="CD892" s="7">
        <v>0.56627972868366738</v>
      </c>
      <c r="CE892" s="7" t="s">
        <v>615</v>
      </c>
      <c r="CF892" s="7">
        <v>0.32359770081850098</v>
      </c>
      <c r="CH892" s="7"/>
      <c r="CJ892" s="7"/>
      <c r="CK892" s="7">
        <f t="shared" si="14"/>
        <v>60</v>
      </c>
    </row>
    <row r="893" spans="1:90" hidden="1" x14ac:dyDescent="0.3">
      <c r="A893" s="43" t="s">
        <v>932</v>
      </c>
      <c r="B893" s="23" t="s">
        <v>913</v>
      </c>
      <c r="C893" s="54"/>
      <c r="D893" s="54" t="s">
        <v>831</v>
      </c>
      <c r="E893" s="23" t="s">
        <v>614</v>
      </c>
      <c r="F893" s="54"/>
      <c r="G893" s="23" t="s">
        <v>2114</v>
      </c>
      <c r="J893" s="54" t="s">
        <v>9</v>
      </c>
      <c r="K893" s="55">
        <v>25.292736000000001</v>
      </c>
      <c r="L893" s="24" t="s">
        <v>834</v>
      </c>
      <c r="M893" s="24" t="s">
        <v>615</v>
      </c>
      <c r="N893" s="7"/>
      <c r="U893" s="4">
        <v>106425.4464</v>
      </c>
      <c r="V893" s="4">
        <v>8.504294999999999</v>
      </c>
      <c r="W893" s="4">
        <v>249.45931999999999</v>
      </c>
      <c r="AC893" s="4">
        <v>58561.574399999998</v>
      </c>
      <c r="AD893" s="7"/>
      <c r="AE893" s="7"/>
      <c r="AF893" s="7"/>
      <c r="AG893" s="7"/>
      <c r="AH893" s="7"/>
      <c r="AI893" s="7"/>
      <c r="AJ893" s="7"/>
      <c r="AK893" s="7"/>
      <c r="BZ893" s="4">
        <v>2100000</v>
      </c>
      <c r="CA893" t="s">
        <v>951</v>
      </c>
      <c r="CC893" s="7" t="s">
        <v>615</v>
      </c>
      <c r="CD893" s="7">
        <v>0.52135906118107012</v>
      </c>
      <c r="CE893" s="7" t="s">
        <v>618</v>
      </c>
      <c r="CF893" s="7">
        <v>0.25771559800844801</v>
      </c>
      <c r="CH893" s="7"/>
      <c r="CJ893" s="7"/>
      <c r="CK893" s="7">
        <f t="shared" si="14"/>
        <v>59</v>
      </c>
    </row>
    <row r="894" spans="1:90" x14ac:dyDescent="0.3">
      <c r="A894" s="43">
        <v>64</v>
      </c>
      <c r="B894" s="23" t="s">
        <v>860</v>
      </c>
      <c r="C894" s="54"/>
      <c r="D894" s="54" t="s">
        <v>831</v>
      </c>
      <c r="E894" s="23" t="s">
        <v>659</v>
      </c>
      <c r="F894" s="54"/>
      <c r="G894" s="23" t="s">
        <v>2115</v>
      </c>
      <c r="J894" s="54" t="s">
        <v>9</v>
      </c>
      <c r="K894" s="55">
        <v>0.32</v>
      </c>
      <c r="L894" s="24" t="s">
        <v>834</v>
      </c>
      <c r="M894" s="24" t="s">
        <v>639</v>
      </c>
      <c r="N894" s="7"/>
      <c r="U894" s="4">
        <v>800</v>
      </c>
      <c r="W894" s="4">
        <v>1.7887999999999999</v>
      </c>
      <c r="AC894" s="4">
        <v>7744</v>
      </c>
      <c r="AD894" s="7"/>
      <c r="AE894" s="7"/>
      <c r="AF894" s="7"/>
      <c r="AG894" s="7"/>
      <c r="AH894" s="7"/>
      <c r="AI894" s="7"/>
      <c r="AJ894" s="7"/>
      <c r="AK894" s="7"/>
      <c r="BZ894" s="4"/>
      <c r="CA894" t="s">
        <v>1027</v>
      </c>
      <c r="CC894" s="7" t="s">
        <v>639</v>
      </c>
      <c r="CD894" s="7">
        <v>0.73077364993677574</v>
      </c>
      <c r="CE894" s="7" t="s">
        <v>615</v>
      </c>
      <c r="CF894" s="7">
        <v>0.21994540971014759</v>
      </c>
      <c r="CH894" s="7"/>
      <c r="CJ894" s="7"/>
      <c r="CK894" s="7">
        <f t="shared" si="14"/>
        <v>60</v>
      </c>
    </row>
    <row r="895" spans="1:90" hidden="1" x14ac:dyDescent="0.3">
      <c r="A895" s="43">
        <v>64</v>
      </c>
      <c r="B895" s="23" t="s">
        <v>1025</v>
      </c>
      <c r="C895" s="54"/>
      <c r="D895" s="54" t="s">
        <v>831</v>
      </c>
      <c r="E895" s="23" t="s">
        <v>659</v>
      </c>
      <c r="F895" s="54"/>
      <c r="G895" s="23" t="s">
        <v>2116</v>
      </c>
      <c r="J895" s="54" t="s">
        <v>9</v>
      </c>
      <c r="K895" s="55">
        <v>4.7</v>
      </c>
      <c r="L895" s="24" t="s">
        <v>834</v>
      </c>
      <c r="M895" s="24" t="s">
        <v>654</v>
      </c>
      <c r="N895" s="7"/>
      <c r="U895" s="4">
        <v>15510</v>
      </c>
      <c r="W895" s="4">
        <v>89.3</v>
      </c>
      <c r="AD895" s="7"/>
      <c r="AE895" s="7"/>
      <c r="AF895" s="7"/>
      <c r="AG895" s="7">
        <v>0.94000000000000006</v>
      </c>
      <c r="AH895" s="7">
        <v>21.15</v>
      </c>
      <c r="AI895" s="7"/>
      <c r="AJ895" s="7"/>
      <c r="AK895" s="7"/>
      <c r="BZ895" s="4"/>
      <c r="CA895" t="s">
        <v>2117</v>
      </c>
      <c r="CC895" s="7" t="s">
        <v>654</v>
      </c>
      <c r="CD895" s="7">
        <v>0.74751275260742933</v>
      </c>
      <c r="CF895" s="7"/>
      <c r="CH895" s="7"/>
      <c r="CJ895" s="7"/>
      <c r="CK895" s="7">
        <f t="shared" si="14"/>
        <v>59</v>
      </c>
    </row>
    <row r="896" spans="1:90" hidden="1" x14ac:dyDescent="0.3">
      <c r="A896" s="43">
        <v>64</v>
      </c>
      <c r="B896" s="23" t="s">
        <v>1028</v>
      </c>
      <c r="C896" s="54"/>
      <c r="D896" s="54" t="s">
        <v>831</v>
      </c>
      <c r="E896" s="23" t="s">
        <v>605</v>
      </c>
      <c r="F896" s="54"/>
      <c r="G896" s="23" t="s">
        <v>2118</v>
      </c>
      <c r="H896" s="23" t="s">
        <v>1258</v>
      </c>
      <c r="J896" s="54" t="s">
        <v>9</v>
      </c>
      <c r="K896" s="55">
        <v>1212.3</v>
      </c>
      <c r="L896" s="24" t="s">
        <v>834</v>
      </c>
      <c r="M896" s="24" t="s">
        <v>615</v>
      </c>
      <c r="N896" s="7"/>
      <c r="U896" s="4">
        <v>5163420.0000000009</v>
      </c>
      <c r="V896" s="4">
        <v>185.922</v>
      </c>
      <c r="AA896" s="107">
        <v>144606</v>
      </c>
      <c r="AD896" s="7"/>
      <c r="AE896" s="7"/>
      <c r="AF896" s="7"/>
      <c r="AG896" s="7"/>
      <c r="AH896" s="7"/>
      <c r="AI896" s="7"/>
      <c r="AJ896" s="7"/>
      <c r="AK896" s="7"/>
      <c r="BZ896" s="4"/>
      <c r="CA896" t="s">
        <v>948</v>
      </c>
      <c r="CC896" s="7" t="s">
        <v>615</v>
      </c>
      <c r="CD896" s="7">
        <v>0.75669043582612117</v>
      </c>
      <c r="CF896" s="7"/>
      <c r="CH896" s="7"/>
      <c r="CJ896" s="7"/>
      <c r="CK896" s="7">
        <f t="shared" si="14"/>
        <v>60</v>
      </c>
      <c r="CL896" t="s">
        <v>2118</v>
      </c>
    </row>
    <row r="897" spans="1:90" hidden="1" x14ac:dyDescent="0.3">
      <c r="A897" s="43">
        <v>58</v>
      </c>
      <c r="B897" s="23" t="s">
        <v>1028</v>
      </c>
      <c r="C897" s="54"/>
      <c r="D897" s="23" t="s">
        <v>831</v>
      </c>
      <c r="E897" s="23" t="s">
        <v>605</v>
      </c>
      <c r="G897" s="23" t="s">
        <v>2119</v>
      </c>
      <c r="I897" s="54"/>
      <c r="J897" s="54" t="s">
        <v>9</v>
      </c>
      <c r="K897" s="47">
        <v>1032.9000000000001</v>
      </c>
      <c r="L897" s="24" t="s">
        <v>834</v>
      </c>
      <c r="M897" s="24" t="s">
        <v>615</v>
      </c>
      <c r="N897" s="7"/>
      <c r="U897" s="4">
        <v>4338180</v>
      </c>
      <c r="V897" s="4">
        <v>185.922</v>
      </c>
      <c r="AA897" s="107">
        <v>144606</v>
      </c>
      <c r="AD897" s="4">
        <v>229.46172771746001</v>
      </c>
      <c r="AH897" s="7"/>
      <c r="AI897" s="7"/>
      <c r="BY897" s="7"/>
      <c r="BZ897" s="4"/>
      <c r="CA897" t="s">
        <v>846</v>
      </c>
      <c r="CC897" s="7" t="s">
        <v>615</v>
      </c>
      <c r="CD897" s="7">
        <v>0.71125198044031324</v>
      </c>
      <c r="CF897" s="7"/>
      <c r="CH897" s="7"/>
      <c r="CJ897" s="7"/>
      <c r="CK897" s="7">
        <f t="shared" si="14"/>
        <v>59</v>
      </c>
    </row>
    <row r="898" spans="1:90" x14ac:dyDescent="0.3">
      <c r="A898" s="43" t="s">
        <v>938</v>
      </c>
      <c r="B898" s="23" t="s">
        <v>860</v>
      </c>
      <c r="D898" s="54" t="s">
        <v>831</v>
      </c>
      <c r="E898" s="23" t="s">
        <v>605</v>
      </c>
      <c r="G898" s="23" t="s">
        <v>2120</v>
      </c>
      <c r="H898" s="54" t="s">
        <v>1137</v>
      </c>
      <c r="I898" s="54"/>
      <c r="J898" s="54" t="s">
        <v>9</v>
      </c>
      <c r="K898" s="47">
        <v>35.6</v>
      </c>
      <c r="L898" s="24" t="s">
        <v>834</v>
      </c>
      <c r="M898" s="24" t="s">
        <v>633</v>
      </c>
      <c r="AA898" s="107">
        <v>17800</v>
      </c>
      <c r="AD898" s="4">
        <v>1.4239999999999999</v>
      </c>
      <c r="BZ898" s="4">
        <v>16465403</v>
      </c>
      <c r="CA898" t="s">
        <v>1993</v>
      </c>
      <c r="CC898" s="7" t="s">
        <v>633</v>
      </c>
      <c r="CD898" s="7">
        <v>0.9901261881770802</v>
      </c>
      <c r="CF898" s="7"/>
      <c r="CH898" s="7"/>
      <c r="CJ898" s="7"/>
      <c r="CK898" s="7">
        <f t="shared" si="14"/>
        <v>61</v>
      </c>
    </row>
    <row r="899" spans="1:90" hidden="1" x14ac:dyDescent="0.3">
      <c r="A899" s="43">
        <v>64</v>
      </c>
      <c r="B899" s="23" t="s">
        <v>1025</v>
      </c>
      <c r="C899" s="54"/>
      <c r="D899" s="54" t="s">
        <v>831</v>
      </c>
      <c r="E899" s="23" t="s">
        <v>668</v>
      </c>
      <c r="F899" s="54"/>
      <c r="G899" s="23" t="s">
        <v>2121</v>
      </c>
      <c r="J899" s="54" t="s">
        <v>9</v>
      </c>
      <c r="K899" s="55">
        <v>13.9001184</v>
      </c>
      <c r="L899" s="24" t="s">
        <v>834</v>
      </c>
      <c r="M899" s="24" t="s">
        <v>639</v>
      </c>
      <c r="N899" s="7"/>
      <c r="U899" s="4">
        <v>25020.21312</v>
      </c>
      <c r="W899" s="4">
        <v>1083.5849559999999</v>
      </c>
      <c r="AB899" s="4">
        <v>687579.82934794528</v>
      </c>
      <c r="AC899" s="4">
        <v>1104297.762476712</v>
      </c>
      <c r="AD899" s="7"/>
      <c r="AE899" s="7"/>
      <c r="AF899" s="7"/>
      <c r="AG899" s="7"/>
      <c r="AH899" s="7"/>
      <c r="AI899" s="7"/>
      <c r="AJ899" s="7"/>
      <c r="AK899" s="7"/>
      <c r="BZ899" s="4"/>
      <c r="CA899" t="s">
        <v>966</v>
      </c>
      <c r="CC899" s="7" t="s">
        <v>639</v>
      </c>
      <c r="CD899" s="7">
        <v>0.50683061510836425</v>
      </c>
      <c r="CE899" s="7" t="s">
        <v>636</v>
      </c>
      <c r="CF899" s="7">
        <v>0.31452244559410758</v>
      </c>
      <c r="CH899" s="7"/>
      <c r="CJ899" s="7"/>
      <c r="CK899" s="7">
        <f t="shared" si="14"/>
        <v>59</v>
      </c>
      <c r="CL899" t="s">
        <v>2121</v>
      </c>
    </row>
    <row r="900" spans="1:90" hidden="1" x14ac:dyDescent="0.3">
      <c r="A900" s="24">
        <v>79</v>
      </c>
      <c r="B900" s="23" t="s">
        <v>1025</v>
      </c>
      <c r="C900" s="23" t="s">
        <v>1025</v>
      </c>
      <c r="D900" s="23" t="s">
        <v>831</v>
      </c>
      <c r="E900" s="23" t="s">
        <v>641</v>
      </c>
      <c r="F900" s="24"/>
      <c r="G900" s="23" t="s">
        <v>2122</v>
      </c>
      <c r="H900" s="23" t="s">
        <v>1204</v>
      </c>
      <c r="J900" s="54" t="s">
        <v>8</v>
      </c>
      <c r="K900" s="47">
        <v>81</v>
      </c>
      <c r="L900" s="57" t="s">
        <v>834</v>
      </c>
      <c r="M900" s="24" t="s">
        <v>729</v>
      </c>
      <c r="N900" s="7"/>
      <c r="O900" s="7"/>
      <c r="X900" s="7"/>
      <c r="AL900" s="61"/>
      <c r="BD900" s="4">
        <v>14505.51330010013</v>
      </c>
      <c r="BE900" s="4">
        <v>28508.209038955742</v>
      </c>
      <c r="BF900" s="4">
        <v>2451.7333634254578</v>
      </c>
      <c r="BG900" s="4">
        <v>8883.5397630222196</v>
      </c>
      <c r="BH900" s="4">
        <v>1573.1535670406849</v>
      </c>
      <c r="BJ900" s="4">
        <v>1010.250628098119</v>
      </c>
      <c r="BL900" s="4">
        <v>578.01275915958388</v>
      </c>
      <c r="BM900" s="4">
        <v>71.748385963667531</v>
      </c>
      <c r="BN900" s="4">
        <v>304.91511984896567</v>
      </c>
      <c r="BO900" s="4">
        <v>43.055936329602709</v>
      </c>
      <c r="BP900" s="4">
        <v>281.31606018545278</v>
      </c>
      <c r="BQ900" s="4">
        <v>33.356952185798569</v>
      </c>
      <c r="BR900" s="4">
        <v>3686.9501751271991</v>
      </c>
      <c r="BY900" s="7"/>
      <c r="BZ900" s="4"/>
      <c r="CA900" t="s">
        <v>2123</v>
      </c>
      <c r="CC900" s="7" t="s">
        <v>729</v>
      </c>
      <c r="CD900" s="7">
        <v>0.25885251881468202</v>
      </c>
      <c r="CE900" s="7" t="s">
        <v>723</v>
      </c>
      <c r="CF900" s="7">
        <v>0.24719746144806179</v>
      </c>
      <c r="CH900" s="7"/>
      <c r="CJ900" s="7"/>
      <c r="CK900" s="7">
        <f t="shared" si="14"/>
        <v>50</v>
      </c>
    </row>
    <row r="901" spans="1:90" hidden="1" x14ac:dyDescent="0.3">
      <c r="A901" s="43" t="s">
        <v>872</v>
      </c>
      <c r="B901" s="23" t="s">
        <v>1094</v>
      </c>
      <c r="C901" s="54"/>
      <c r="D901" s="54" t="s">
        <v>831</v>
      </c>
      <c r="E901" s="23" t="s">
        <v>605</v>
      </c>
      <c r="F901" s="54"/>
      <c r="G901" s="23" t="s">
        <v>2124</v>
      </c>
      <c r="J901" s="54" t="s">
        <v>9</v>
      </c>
      <c r="K901" s="55">
        <v>1521</v>
      </c>
      <c r="L901" s="24" t="s">
        <v>834</v>
      </c>
      <c r="M901" s="24" t="s">
        <v>615</v>
      </c>
      <c r="N901" s="7"/>
      <c r="U901" s="4">
        <v>9430200</v>
      </c>
      <c r="AA901" s="107">
        <v>380250</v>
      </c>
      <c r="AD901" s="4">
        <v>60.84</v>
      </c>
      <c r="AE901" s="7"/>
      <c r="AF901" s="7"/>
      <c r="AG901" s="7"/>
      <c r="AH901" s="7"/>
      <c r="AI901" s="7"/>
      <c r="AJ901" s="7"/>
      <c r="AK901" s="7"/>
      <c r="BZ901" s="4">
        <v>24000000</v>
      </c>
      <c r="CA901" t="s">
        <v>875</v>
      </c>
      <c r="CC901" s="7" t="s">
        <v>615</v>
      </c>
      <c r="CD901" s="7">
        <v>0.87329351574285763</v>
      </c>
      <c r="CF901" s="7"/>
      <c r="CH901" s="7"/>
      <c r="CJ901" s="7"/>
      <c r="CK901" s="7">
        <f t="shared" si="14"/>
        <v>60</v>
      </c>
    </row>
    <row r="902" spans="1:90" hidden="1" x14ac:dyDescent="0.3">
      <c r="A902" s="43">
        <v>64</v>
      </c>
      <c r="B902" s="23" t="s">
        <v>921</v>
      </c>
      <c r="C902" s="54"/>
      <c r="D902" s="54" t="s">
        <v>831</v>
      </c>
      <c r="E902" s="23" t="s">
        <v>659</v>
      </c>
      <c r="F902" s="54"/>
      <c r="G902" s="23" t="s">
        <v>2125</v>
      </c>
      <c r="J902" s="54" t="s">
        <v>9</v>
      </c>
      <c r="K902" s="55">
        <v>14.939</v>
      </c>
      <c r="L902" s="24" t="s">
        <v>834</v>
      </c>
      <c r="M902" s="24" t="s">
        <v>615</v>
      </c>
      <c r="N902" s="7"/>
      <c r="U902" s="4">
        <v>210871.1</v>
      </c>
      <c r="V902" s="4">
        <v>17.9268</v>
      </c>
      <c r="AD902" s="7"/>
      <c r="AE902" s="7"/>
      <c r="AF902" s="7"/>
      <c r="AG902" s="7"/>
      <c r="AH902" s="7"/>
      <c r="AI902" s="7"/>
      <c r="AJ902" s="7"/>
      <c r="AK902" s="7"/>
      <c r="BZ902" s="4"/>
      <c r="CA902" t="s">
        <v>902</v>
      </c>
      <c r="CC902" s="7" t="s">
        <v>615</v>
      </c>
      <c r="CD902" s="7">
        <v>0.65535433057552372</v>
      </c>
      <c r="CE902" s="7" t="s">
        <v>618</v>
      </c>
      <c r="CF902" s="7">
        <v>0.34464566942447622</v>
      </c>
      <c r="CH902" s="7"/>
      <c r="CJ902" s="7"/>
      <c r="CK902" s="7">
        <f t="shared" si="14"/>
        <v>61</v>
      </c>
    </row>
    <row r="903" spans="1:90" hidden="1" x14ac:dyDescent="0.3">
      <c r="A903" s="43" t="s">
        <v>938</v>
      </c>
      <c r="B903" s="23" t="s">
        <v>1025</v>
      </c>
      <c r="C903" s="54"/>
      <c r="D903" s="23" t="s">
        <v>831</v>
      </c>
      <c r="E903" s="23" t="s">
        <v>620</v>
      </c>
      <c r="G903" s="23" t="s">
        <v>2126</v>
      </c>
      <c r="H903" s="54" t="s">
        <v>880</v>
      </c>
      <c r="I903" s="54"/>
      <c r="J903" s="54" t="s">
        <v>9</v>
      </c>
      <c r="K903" s="47">
        <v>96.1</v>
      </c>
      <c r="L903" s="24" t="s">
        <v>834</v>
      </c>
      <c r="M903" s="24" t="s">
        <v>615</v>
      </c>
      <c r="U903" s="4">
        <v>1123190</v>
      </c>
      <c r="V903" s="4">
        <v>57.177</v>
      </c>
      <c r="W903" s="4">
        <v>0</v>
      </c>
      <c r="AA903" s="107">
        <v>17298</v>
      </c>
      <c r="AD903" s="4">
        <v>31.80057490307982</v>
      </c>
      <c r="AG903" s="63"/>
      <c r="AH903" s="7"/>
      <c r="AI903" s="7"/>
      <c r="AJ903" s="63"/>
      <c r="AK903" s="63"/>
      <c r="BZ903" s="4">
        <v>8500000</v>
      </c>
      <c r="CA903" t="s">
        <v>2127</v>
      </c>
      <c r="CC903" s="7" t="s">
        <v>615</v>
      </c>
      <c r="CD903" s="7">
        <v>0.72375259821163296</v>
      </c>
      <c r="CE903" s="7" t="s">
        <v>618</v>
      </c>
      <c r="CF903" s="7">
        <v>0.2279130614572758</v>
      </c>
      <c r="CH903" s="7"/>
      <c r="CJ903" s="7"/>
      <c r="CK903" s="7">
        <f t="shared" si="14"/>
        <v>58</v>
      </c>
      <c r="CL903" t="s">
        <v>2126</v>
      </c>
    </row>
    <row r="904" spans="1:90" x14ac:dyDescent="0.3">
      <c r="A904" s="43" t="s">
        <v>932</v>
      </c>
      <c r="B904" s="23" t="s">
        <v>860</v>
      </c>
      <c r="C904" s="54"/>
      <c r="D904" s="54" t="s">
        <v>831</v>
      </c>
      <c r="E904" s="23" t="s">
        <v>659</v>
      </c>
      <c r="F904" s="54"/>
      <c r="G904" s="23" t="s">
        <v>2128</v>
      </c>
      <c r="H904" s="23" t="s">
        <v>838</v>
      </c>
      <c r="J904" s="54" t="s">
        <v>9</v>
      </c>
      <c r="K904" s="55">
        <v>9</v>
      </c>
      <c r="L904" s="24" t="s">
        <v>834</v>
      </c>
      <c r="M904" s="24" t="s">
        <v>639</v>
      </c>
      <c r="N904" s="7"/>
      <c r="U904" s="4">
        <v>102350</v>
      </c>
      <c r="V904" s="4">
        <v>7.468</v>
      </c>
      <c r="W904" s="4">
        <v>474.9</v>
      </c>
      <c r="AB904" s="4">
        <v>103600</v>
      </c>
      <c r="AC904" s="4">
        <v>362879.99999999988</v>
      </c>
      <c r="AD904" s="7"/>
      <c r="AE904" s="7"/>
      <c r="AF904" s="7"/>
      <c r="AG904" s="7"/>
      <c r="AH904" s="7"/>
      <c r="AI904" s="7"/>
      <c r="AJ904" s="7"/>
      <c r="AK904" s="7"/>
      <c r="BZ904" s="4">
        <v>1485000</v>
      </c>
      <c r="CA904" t="s">
        <v>1040</v>
      </c>
      <c r="CC904" s="7" t="s">
        <v>639</v>
      </c>
      <c r="CD904" s="7">
        <v>0.34974231641659692</v>
      </c>
      <c r="CE904" s="7" t="s">
        <v>615</v>
      </c>
      <c r="CF904" s="7">
        <v>0.28739577342827982</v>
      </c>
      <c r="CH904" s="7"/>
      <c r="CJ904" s="7"/>
      <c r="CK904" s="7">
        <f t="shared" si="14"/>
        <v>58</v>
      </c>
    </row>
    <row r="905" spans="1:90" hidden="1" x14ac:dyDescent="0.3">
      <c r="A905" s="43">
        <v>65</v>
      </c>
      <c r="B905" s="56" t="s">
        <v>1076</v>
      </c>
      <c r="D905" s="23" t="s">
        <v>831</v>
      </c>
      <c r="E905" s="23" t="s">
        <v>798</v>
      </c>
      <c r="G905" s="23" t="s">
        <v>2129</v>
      </c>
      <c r="H905" s="57" t="s">
        <v>831</v>
      </c>
      <c r="I905" s="57"/>
      <c r="J905" s="23" t="s">
        <v>9</v>
      </c>
      <c r="K905" s="47">
        <v>2.698</v>
      </c>
      <c r="L905" s="24" t="s">
        <v>834</v>
      </c>
      <c r="M905" s="24" t="s">
        <v>624</v>
      </c>
      <c r="U905" s="4">
        <v>18616.2</v>
      </c>
      <c r="X905" s="4">
        <v>22393.4</v>
      </c>
      <c r="Y905" s="4">
        <v>1618.8</v>
      </c>
      <c r="BZ905" s="4"/>
      <c r="CA905" t="s">
        <v>2130</v>
      </c>
      <c r="CC905" s="7" t="s">
        <v>624</v>
      </c>
      <c r="CD905" s="7">
        <v>0.64807447874410029</v>
      </c>
      <c r="CE905" s="7" t="s">
        <v>615</v>
      </c>
      <c r="CF905" s="7">
        <v>0.24183166195594799</v>
      </c>
      <c r="CH905" s="7"/>
      <c r="CJ905" s="7"/>
      <c r="CK905" s="7">
        <f t="shared" si="14"/>
        <v>60</v>
      </c>
    </row>
    <row r="906" spans="1:90" hidden="1" x14ac:dyDescent="0.3">
      <c r="A906" s="43" t="s">
        <v>932</v>
      </c>
      <c r="B906" s="23" t="s">
        <v>1176</v>
      </c>
      <c r="C906" s="54"/>
      <c r="D906" s="54" t="s">
        <v>831</v>
      </c>
      <c r="E906" s="23" t="s">
        <v>605</v>
      </c>
      <c r="F906" s="54"/>
      <c r="G906" s="23" t="s">
        <v>2131</v>
      </c>
      <c r="J906" s="54" t="s">
        <v>9</v>
      </c>
      <c r="K906" s="70">
        <v>4337</v>
      </c>
      <c r="L906" s="24" t="s">
        <v>834</v>
      </c>
      <c r="M906" s="24" t="s">
        <v>615</v>
      </c>
      <c r="N906" s="7"/>
      <c r="U906" s="4">
        <v>38219999.999999993</v>
      </c>
      <c r="V906" s="4">
        <v>3217.2876465028348</v>
      </c>
      <c r="W906" s="4">
        <v>17297.672258979201</v>
      </c>
      <c r="AD906" s="7"/>
      <c r="AE906" s="7"/>
      <c r="AF906" s="7"/>
      <c r="AG906" s="7"/>
      <c r="AH906" s="7"/>
      <c r="AI906" s="7"/>
      <c r="AJ906" s="7"/>
      <c r="AK906" s="7"/>
      <c r="BZ906" s="4">
        <v>80000000</v>
      </c>
      <c r="CA906" t="s">
        <v>1069</v>
      </c>
      <c r="CC906" s="7" t="s">
        <v>615</v>
      </c>
      <c r="CD906" s="7">
        <v>0.63853767080361334</v>
      </c>
      <c r="CE906" s="7" t="s">
        <v>618</v>
      </c>
      <c r="CF906" s="7">
        <v>0.33250384738548522</v>
      </c>
      <c r="CH906" s="7"/>
      <c r="CJ906" s="7"/>
      <c r="CK906" s="7">
        <f t="shared" si="14"/>
        <v>60</v>
      </c>
      <c r="CL906" t="s">
        <v>2131</v>
      </c>
    </row>
    <row r="907" spans="1:90" hidden="1" x14ac:dyDescent="0.3">
      <c r="A907" s="43" t="s">
        <v>872</v>
      </c>
      <c r="B907" s="23" t="s">
        <v>1028</v>
      </c>
      <c r="D907" s="23" t="s">
        <v>831</v>
      </c>
      <c r="E907" s="23" t="s">
        <v>605</v>
      </c>
      <c r="G907" s="53" t="s">
        <v>2132</v>
      </c>
      <c r="J907" s="23" t="s">
        <v>9</v>
      </c>
      <c r="K907" s="47">
        <v>1428.5409999999999</v>
      </c>
      <c r="L907" s="24" t="s">
        <v>834</v>
      </c>
      <c r="M907" s="24" t="s">
        <v>615</v>
      </c>
      <c r="U907" s="4">
        <v>3573684.53</v>
      </c>
      <c r="V907" s="4">
        <v>49.724955999999999</v>
      </c>
      <c r="W907" s="4">
        <v>852.50635200000011</v>
      </c>
      <c r="AA907" s="107">
        <v>85712.46</v>
      </c>
      <c r="AD907" s="4">
        <v>185.6354195159069</v>
      </c>
      <c r="BZ907" s="4">
        <v>18250000</v>
      </c>
      <c r="CA907" t="s">
        <v>915</v>
      </c>
      <c r="CC907" s="7" t="s">
        <v>615</v>
      </c>
      <c r="CD907" s="7">
        <v>0.82139911538882038</v>
      </c>
      <c r="CF907" s="7"/>
      <c r="CH907" s="7"/>
      <c r="CJ907" s="7"/>
      <c r="CK907" s="7">
        <f t="shared" si="14"/>
        <v>58</v>
      </c>
    </row>
    <row r="908" spans="1:90" hidden="1" x14ac:dyDescent="0.3">
      <c r="A908" s="43">
        <v>64</v>
      </c>
      <c r="B908" s="23" t="s">
        <v>1028</v>
      </c>
      <c r="C908" s="54"/>
      <c r="D908" s="54" t="s">
        <v>831</v>
      </c>
      <c r="E908" s="23" t="s">
        <v>605</v>
      </c>
      <c r="F908" s="54"/>
      <c r="G908" s="23" t="s">
        <v>2133</v>
      </c>
      <c r="J908" s="54" t="s">
        <v>9</v>
      </c>
      <c r="K908" s="55">
        <v>223</v>
      </c>
      <c r="L908" s="24" t="s">
        <v>834</v>
      </c>
      <c r="M908" s="24" t="s">
        <v>615</v>
      </c>
      <c r="N908" s="7"/>
      <c r="U908" s="4">
        <v>1199000</v>
      </c>
      <c r="AD908" s="7"/>
      <c r="AE908" s="7"/>
      <c r="AF908" s="7"/>
      <c r="AG908" s="7"/>
      <c r="AH908" s="7"/>
      <c r="AI908" s="7"/>
      <c r="AJ908" s="7"/>
      <c r="AK908" s="7"/>
      <c r="BZ908" s="4"/>
      <c r="CA908" t="s">
        <v>856</v>
      </c>
      <c r="CC908" s="7" t="s">
        <v>615</v>
      </c>
      <c r="CD908" s="7">
        <v>1</v>
      </c>
      <c r="CF908" s="7"/>
      <c r="CH908" s="7"/>
      <c r="CJ908" s="7"/>
      <c r="CK908" s="7">
        <f t="shared" si="14"/>
        <v>62</v>
      </c>
    </row>
    <row r="909" spans="1:90" hidden="1" x14ac:dyDescent="0.3">
      <c r="A909" s="43" t="s">
        <v>843</v>
      </c>
      <c r="B909" s="23" t="s">
        <v>1028</v>
      </c>
      <c r="C909" s="54"/>
      <c r="D909" s="54" t="s">
        <v>831</v>
      </c>
      <c r="E909" s="23" t="s">
        <v>605</v>
      </c>
      <c r="F909" s="54"/>
      <c r="G909" s="23" t="s">
        <v>2134</v>
      </c>
      <c r="J909" s="54" t="s">
        <v>9</v>
      </c>
      <c r="K909" s="55">
        <v>19186</v>
      </c>
      <c r="L909" s="24" t="s">
        <v>834</v>
      </c>
      <c r="M909" s="24" t="s">
        <v>615</v>
      </c>
      <c r="N909" s="7"/>
      <c r="U909" s="4">
        <v>104317300</v>
      </c>
      <c r="V909" s="4">
        <v>3645.34</v>
      </c>
      <c r="AD909" s="4">
        <v>1726.74</v>
      </c>
      <c r="AE909" s="7"/>
      <c r="AF909" s="7"/>
      <c r="AG909" s="7"/>
      <c r="AH909" s="7"/>
      <c r="AI909" s="7"/>
      <c r="AJ909" s="7"/>
      <c r="AK909" s="7"/>
      <c r="BZ909" s="4"/>
      <c r="CA909" t="s">
        <v>2135</v>
      </c>
      <c r="CC909" s="7" t="s">
        <v>615</v>
      </c>
      <c r="CD909" s="7">
        <v>0.8173621441172132</v>
      </c>
      <c r="CF909" s="7"/>
      <c r="CH909" s="7"/>
      <c r="CJ909" s="7"/>
      <c r="CK909" s="7">
        <f t="shared" si="14"/>
        <v>60</v>
      </c>
      <c r="CL909" t="s">
        <v>2134</v>
      </c>
    </row>
    <row r="910" spans="1:90" hidden="1" x14ac:dyDescent="0.3">
      <c r="A910" s="43">
        <v>64</v>
      </c>
      <c r="B910" s="23" t="s">
        <v>1028</v>
      </c>
      <c r="C910" s="54"/>
      <c r="D910" s="54" t="s">
        <v>831</v>
      </c>
      <c r="E910" s="23" t="s">
        <v>605</v>
      </c>
      <c r="F910" s="54"/>
      <c r="G910" s="23" t="s">
        <v>2136</v>
      </c>
      <c r="H910" s="23" t="s">
        <v>838</v>
      </c>
      <c r="J910" s="54" t="s">
        <v>9</v>
      </c>
      <c r="K910" s="55">
        <v>7444</v>
      </c>
      <c r="L910" s="24" t="s">
        <v>834</v>
      </c>
      <c r="M910" s="24" t="s">
        <v>615</v>
      </c>
      <c r="N910" s="7"/>
      <c r="U910" s="4">
        <v>33683200</v>
      </c>
      <c r="V910" s="4">
        <v>375.58</v>
      </c>
      <c r="AD910" s="7"/>
      <c r="AE910" s="7"/>
      <c r="AF910" s="7"/>
      <c r="AG910" s="7"/>
      <c r="AH910" s="7"/>
      <c r="AI910" s="7"/>
      <c r="AJ910" s="7"/>
      <c r="AK910" s="7"/>
      <c r="BZ910" s="4"/>
      <c r="CA910" t="s">
        <v>902</v>
      </c>
      <c r="CC910" s="7" t="s">
        <v>615</v>
      </c>
      <c r="CD910" s="7">
        <v>0.93547441227893113</v>
      </c>
      <c r="CF910" s="7"/>
      <c r="CH910" s="7"/>
      <c r="CJ910" s="7"/>
      <c r="CK910" s="7">
        <f t="shared" si="14"/>
        <v>61</v>
      </c>
    </row>
    <row r="911" spans="1:90" hidden="1" x14ac:dyDescent="0.3">
      <c r="A911" s="43">
        <v>64</v>
      </c>
      <c r="B911" s="23" t="s">
        <v>1028</v>
      </c>
      <c r="C911" s="54"/>
      <c r="D911" s="54" t="s">
        <v>831</v>
      </c>
      <c r="E911" s="23" t="s">
        <v>605</v>
      </c>
      <c r="F911" s="54"/>
      <c r="G911" s="23" t="s">
        <v>2137</v>
      </c>
      <c r="J911" s="54" t="s">
        <v>9</v>
      </c>
      <c r="K911" s="55">
        <v>248</v>
      </c>
      <c r="L911" s="24" t="s">
        <v>834</v>
      </c>
      <c r="M911" s="24" t="s">
        <v>615</v>
      </c>
      <c r="N911" s="7"/>
      <c r="U911" s="4">
        <v>1355700</v>
      </c>
      <c r="AD911" s="7"/>
      <c r="AE911" s="7"/>
      <c r="AF911" s="7"/>
      <c r="AG911" s="7"/>
      <c r="AH911" s="7"/>
      <c r="AI911" s="7"/>
      <c r="AJ911" s="7"/>
      <c r="AK911" s="7"/>
      <c r="BZ911" s="4"/>
      <c r="CA911" t="s">
        <v>856</v>
      </c>
      <c r="CC911" s="7" t="s">
        <v>615</v>
      </c>
      <c r="CD911" s="7">
        <v>1</v>
      </c>
      <c r="CF911" s="7"/>
      <c r="CH911" s="7"/>
      <c r="CJ911" s="7"/>
      <c r="CK911" s="7">
        <f t="shared" si="14"/>
        <v>62</v>
      </c>
    </row>
    <row r="912" spans="1:90" x14ac:dyDescent="0.3">
      <c r="A912" s="43">
        <v>64</v>
      </c>
      <c r="B912" s="23" t="s">
        <v>860</v>
      </c>
      <c r="C912" s="54"/>
      <c r="D912" s="54" t="s">
        <v>831</v>
      </c>
      <c r="E912" s="23" t="s">
        <v>659</v>
      </c>
      <c r="F912" s="54"/>
      <c r="G912" s="23" t="s">
        <v>2138</v>
      </c>
      <c r="J912" s="54" t="s">
        <v>9</v>
      </c>
      <c r="K912" s="55">
        <v>0.79120000000000001</v>
      </c>
      <c r="L912" s="24" t="s">
        <v>834</v>
      </c>
      <c r="M912" s="24" t="s">
        <v>639</v>
      </c>
      <c r="N912" s="7"/>
      <c r="U912" s="4">
        <v>6722.2999999999993</v>
      </c>
      <c r="V912" s="4">
        <v>3.8003969999999998</v>
      </c>
      <c r="W912" s="4">
        <v>121.092292</v>
      </c>
      <c r="AB912" s="4">
        <v>6742.579999999999</v>
      </c>
      <c r="AC912" s="4">
        <v>73495.649999999994</v>
      </c>
      <c r="AD912" s="7"/>
      <c r="AE912" s="7"/>
      <c r="AF912" s="7"/>
      <c r="AG912" s="7"/>
      <c r="AH912" s="7"/>
      <c r="AI912" s="7"/>
      <c r="AJ912" s="7"/>
      <c r="AK912" s="7"/>
      <c r="BZ912" s="4"/>
      <c r="CA912" t="s">
        <v>842</v>
      </c>
      <c r="CC912" s="7" t="s">
        <v>639</v>
      </c>
      <c r="CD912" s="7">
        <v>0.3608986847039643</v>
      </c>
      <c r="CE912" s="7" t="s">
        <v>618</v>
      </c>
      <c r="CF912" s="7">
        <v>0.33633414050660437</v>
      </c>
      <c r="CH912" s="7"/>
      <c r="CJ912" s="7"/>
      <c r="CK912" s="7">
        <f t="shared" si="14"/>
        <v>58</v>
      </c>
      <c r="CL912" t="s">
        <v>2138</v>
      </c>
    </row>
    <row r="913" spans="1:90" hidden="1" x14ac:dyDescent="0.3">
      <c r="A913" s="43">
        <v>64</v>
      </c>
      <c r="B913" s="23" t="s">
        <v>886</v>
      </c>
      <c r="C913" s="54"/>
      <c r="D913" s="54" t="s">
        <v>831</v>
      </c>
      <c r="E913" s="23" t="s">
        <v>620</v>
      </c>
      <c r="F913" s="54"/>
      <c r="G913" s="23" t="s">
        <v>2139</v>
      </c>
      <c r="J913" s="54" t="s">
        <v>9</v>
      </c>
      <c r="K913" s="55">
        <v>30</v>
      </c>
      <c r="L913" s="24" t="s">
        <v>834</v>
      </c>
      <c r="M913" s="24" t="s">
        <v>615</v>
      </c>
      <c r="N913" s="7"/>
      <c r="U913" s="4">
        <v>150000</v>
      </c>
      <c r="AD913" s="7"/>
      <c r="AE913" s="7"/>
      <c r="AF913" s="7"/>
      <c r="AG913" s="7"/>
      <c r="AH913" s="7"/>
      <c r="AI913" s="7"/>
      <c r="AJ913" s="7"/>
      <c r="AK913" s="7"/>
      <c r="BZ913" s="4"/>
      <c r="CA913" t="s">
        <v>856</v>
      </c>
      <c r="CC913" s="7" t="s">
        <v>615</v>
      </c>
      <c r="CD913" s="7">
        <v>1</v>
      </c>
      <c r="CF913" s="7"/>
      <c r="CH913" s="7"/>
      <c r="CJ913" s="7"/>
      <c r="CK913" s="7">
        <f t="shared" si="14"/>
        <v>62</v>
      </c>
    </row>
    <row r="914" spans="1:90" hidden="1" x14ac:dyDescent="0.3">
      <c r="A914" s="43" t="s">
        <v>1325</v>
      </c>
      <c r="B914" s="23" t="s">
        <v>1248</v>
      </c>
      <c r="D914" s="23" t="s">
        <v>831</v>
      </c>
      <c r="E914" s="23" t="s">
        <v>1445</v>
      </c>
      <c r="G914" s="42" t="s">
        <v>2140</v>
      </c>
      <c r="H914" s="24"/>
      <c r="J914" s="23" t="s">
        <v>9</v>
      </c>
      <c r="K914" s="47">
        <v>21.7</v>
      </c>
      <c r="L914" s="24" t="s">
        <v>834</v>
      </c>
      <c r="M914" s="24" t="s">
        <v>627</v>
      </c>
      <c r="Y914" s="4">
        <v>86800</v>
      </c>
      <c r="BZ914" s="4"/>
      <c r="CA914" t="s">
        <v>1328</v>
      </c>
      <c r="CC914" s="7" t="s">
        <v>627</v>
      </c>
      <c r="CD914" s="7">
        <v>1</v>
      </c>
      <c r="CF914" s="7"/>
      <c r="CH914" s="7"/>
      <c r="CJ914" s="7"/>
      <c r="CK914" s="7">
        <f t="shared" si="14"/>
        <v>62</v>
      </c>
    </row>
    <row r="915" spans="1:90" hidden="1" x14ac:dyDescent="0.3">
      <c r="A915" s="43">
        <v>64</v>
      </c>
      <c r="B915" s="23" t="s">
        <v>1248</v>
      </c>
      <c r="C915" s="54"/>
      <c r="D915" s="54" t="s">
        <v>831</v>
      </c>
      <c r="E915" s="23" t="s">
        <v>650</v>
      </c>
      <c r="F915" s="54"/>
      <c r="G915" s="23" t="s">
        <v>2141</v>
      </c>
      <c r="J915" s="54" t="s">
        <v>9</v>
      </c>
      <c r="K915" s="55">
        <v>23.487539999999999</v>
      </c>
      <c r="L915" s="24" t="s">
        <v>834</v>
      </c>
      <c r="M915" s="24" t="s">
        <v>615</v>
      </c>
      <c r="N915" s="7"/>
      <c r="U915" s="4">
        <v>503783.14399999991</v>
      </c>
      <c r="Y915" s="4">
        <v>94711.671499999997</v>
      </c>
      <c r="AD915" s="7"/>
      <c r="AE915" s="7"/>
      <c r="AF915" s="7"/>
      <c r="AG915" s="7"/>
      <c r="AH915" s="7"/>
      <c r="AI915" s="7"/>
      <c r="AJ915" s="7"/>
      <c r="AK915" s="7"/>
      <c r="BZ915" s="4"/>
      <c r="CA915" t="s">
        <v>1230</v>
      </c>
      <c r="CC915" s="7" t="s">
        <v>615</v>
      </c>
      <c r="CD915" s="7">
        <v>0.50396747537769671</v>
      </c>
      <c r="CE915" s="7" t="s">
        <v>627</v>
      </c>
      <c r="CF915" s="7">
        <v>0.49603252462230318</v>
      </c>
      <c r="CH915" s="7"/>
      <c r="CJ915" s="7"/>
      <c r="CK915" s="7">
        <f t="shared" si="14"/>
        <v>61</v>
      </c>
    </row>
    <row r="916" spans="1:90" hidden="1" x14ac:dyDescent="0.3">
      <c r="A916" s="43" t="s">
        <v>932</v>
      </c>
      <c r="B916" s="23" t="s">
        <v>888</v>
      </c>
      <c r="C916" s="54"/>
      <c r="D916" s="54" t="s">
        <v>831</v>
      </c>
      <c r="E916" s="23" t="s">
        <v>605</v>
      </c>
      <c r="F916" s="54"/>
      <c r="G916" s="23" t="s">
        <v>2142</v>
      </c>
      <c r="J916" s="54" t="s">
        <v>9</v>
      </c>
      <c r="K916" s="55">
        <v>62</v>
      </c>
      <c r="L916" s="24" t="s">
        <v>834</v>
      </c>
      <c r="M916" s="24" t="s">
        <v>615</v>
      </c>
      <c r="N916" s="7"/>
      <c r="U916" s="4">
        <v>620000</v>
      </c>
      <c r="AD916" s="7"/>
      <c r="AE916" s="7"/>
      <c r="AF916" s="7"/>
      <c r="AG916" s="7"/>
      <c r="AH916" s="7"/>
      <c r="AI916" s="7"/>
      <c r="AJ916" s="7"/>
      <c r="AK916" s="7"/>
      <c r="BZ916" s="4">
        <v>1800000</v>
      </c>
      <c r="CA916" t="s">
        <v>934</v>
      </c>
      <c r="CC916" s="7" t="s">
        <v>615</v>
      </c>
      <c r="CD916" s="7">
        <v>1</v>
      </c>
      <c r="CF916" s="7"/>
      <c r="CH916" s="7"/>
      <c r="CJ916" s="7"/>
      <c r="CK916" s="7">
        <f t="shared" si="14"/>
        <v>62</v>
      </c>
    </row>
    <row r="917" spans="1:90" hidden="1" x14ac:dyDescent="0.3">
      <c r="A917" s="43">
        <v>64</v>
      </c>
      <c r="B917" s="23" t="s">
        <v>863</v>
      </c>
      <c r="C917" s="54"/>
      <c r="D917" s="54" t="s">
        <v>831</v>
      </c>
      <c r="E917" s="23" t="s">
        <v>671</v>
      </c>
      <c r="F917" s="54"/>
      <c r="G917" s="23" t="s">
        <v>2143</v>
      </c>
      <c r="H917" s="23" t="s">
        <v>1258</v>
      </c>
      <c r="J917" s="54" t="s">
        <v>9</v>
      </c>
      <c r="K917" s="55">
        <v>29.03</v>
      </c>
      <c r="L917" s="24" t="s">
        <v>834</v>
      </c>
      <c r="M917" s="24" t="s">
        <v>651</v>
      </c>
      <c r="N917" s="7"/>
      <c r="U917" s="4">
        <v>12018.42</v>
      </c>
      <c r="V917" s="4">
        <v>0.96669900000000009</v>
      </c>
      <c r="X917" s="4">
        <v>32368.45</v>
      </c>
      <c r="AD917" s="7"/>
      <c r="AE917" s="7"/>
      <c r="AF917" s="7"/>
      <c r="AG917" s="7">
        <v>56.841901200000009</v>
      </c>
      <c r="AH917" s="7">
        <v>28.7109603</v>
      </c>
      <c r="AI917" s="7">
        <v>10.150339499999999</v>
      </c>
      <c r="AJ917" s="7">
        <v>8.9286639717600007</v>
      </c>
      <c r="AK917" s="7">
        <v>1.9363367649600001</v>
      </c>
      <c r="BZ917" s="4"/>
      <c r="CA917" t="s">
        <v>1280</v>
      </c>
      <c r="CC917" s="7" t="s">
        <v>651</v>
      </c>
      <c r="CD917" s="7">
        <v>0.57905926535410446</v>
      </c>
      <c r="CF917" s="7"/>
      <c r="CH917" s="7"/>
      <c r="CJ917" s="7"/>
      <c r="CK917" s="7">
        <f t="shared" si="14"/>
        <v>55</v>
      </c>
      <c r="CL917" t="s">
        <v>2143</v>
      </c>
    </row>
    <row r="918" spans="1:90" hidden="1" x14ac:dyDescent="0.3">
      <c r="A918" s="43" t="s">
        <v>890</v>
      </c>
      <c r="B918" s="23" t="s">
        <v>863</v>
      </c>
      <c r="D918" s="23" t="s">
        <v>831</v>
      </c>
      <c r="E918" s="23" t="s">
        <v>671</v>
      </c>
      <c r="G918" s="53" t="s">
        <v>2144</v>
      </c>
      <c r="J918" s="23" t="s">
        <v>9</v>
      </c>
      <c r="K918" s="47">
        <v>2.8</v>
      </c>
      <c r="L918" s="24" t="s">
        <v>834</v>
      </c>
      <c r="M918" s="24" t="s">
        <v>651</v>
      </c>
      <c r="U918" s="4">
        <v>816.1606692350415</v>
      </c>
      <c r="V918" s="4">
        <v>0.15707076</v>
      </c>
      <c r="X918" s="4">
        <v>3147.2647409332922</v>
      </c>
      <c r="AG918" s="4">
        <v>6.8085611999999989</v>
      </c>
      <c r="AH918" s="4">
        <v>6.0028835999999997</v>
      </c>
      <c r="AI918" s="4">
        <v>1.22585232</v>
      </c>
      <c r="AJ918" s="4">
        <v>2.22401270208</v>
      </c>
      <c r="AK918" s="4">
        <v>0.48231600767999999</v>
      </c>
      <c r="BX918" s="4"/>
      <c r="BZ918" s="4"/>
      <c r="CA918" t="s">
        <v>1419</v>
      </c>
      <c r="CC918" s="7" t="s">
        <v>651</v>
      </c>
      <c r="CD918" s="7">
        <v>0.51425492843256315</v>
      </c>
      <c r="CE918" s="7" t="s">
        <v>654</v>
      </c>
      <c r="CF918" s="7">
        <v>0.25936436647006661</v>
      </c>
      <c r="CH918" s="7"/>
      <c r="CJ918" s="7"/>
      <c r="CK918" s="7">
        <f t="shared" si="14"/>
        <v>55</v>
      </c>
    </row>
    <row r="919" spans="1:90" hidden="1" x14ac:dyDescent="0.3">
      <c r="A919" s="43" t="s">
        <v>890</v>
      </c>
      <c r="B919" s="23" t="s">
        <v>863</v>
      </c>
      <c r="D919" s="23" t="s">
        <v>831</v>
      </c>
      <c r="E919" s="23" t="s">
        <v>671</v>
      </c>
      <c r="G919" s="53" t="s">
        <v>2145</v>
      </c>
      <c r="J919" s="23" t="s">
        <v>9</v>
      </c>
      <c r="K919" s="47">
        <v>6.6</v>
      </c>
      <c r="L919" s="24" t="s">
        <v>834</v>
      </c>
      <c r="M919" s="24" t="s">
        <v>651</v>
      </c>
      <c r="U919" s="4">
        <v>1923.8072917683121</v>
      </c>
      <c r="V919" s="4">
        <v>0.20363233789253729</v>
      </c>
      <c r="X919" s="4">
        <v>7418.5526036284746</v>
      </c>
      <c r="AG919" s="4">
        <v>5.8103149634029849</v>
      </c>
      <c r="AH919" s="4">
        <v>5.3271566514029853</v>
      </c>
      <c r="AI919" s="4">
        <v>1.1125217381014929</v>
      </c>
      <c r="AJ919" s="4">
        <v>1.7556244992000001</v>
      </c>
      <c r="AK919" s="4">
        <v>0.38073784319999998</v>
      </c>
      <c r="BX919" s="4"/>
      <c r="BZ919" s="4"/>
      <c r="CA919" t="s">
        <v>1419</v>
      </c>
      <c r="CC919" s="7" t="s">
        <v>651</v>
      </c>
      <c r="CD919" s="7">
        <v>0.44602395858596477</v>
      </c>
      <c r="CE919" s="7" t="s">
        <v>654</v>
      </c>
      <c r="CF919" s="7">
        <v>0.23392748442120659</v>
      </c>
      <c r="CH919" s="7"/>
      <c r="CJ919" s="7"/>
      <c r="CK919" s="7">
        <f t="shared" si="14"/>
        <v>55</v>
      </c>
    </row>
    <row r="920" spans="1:90" hidden="1" x14ac:dyDescent="0.3">
      <c r="A920" s="43">
        <v>65</v>
      </c>
      <c r="B920" s="56" t="s">
        <v>878</v>
      </c>
      <c r="D920" s="23" t="s">
        <v>831</v>
      </c>
      <c r="E920" s="23" t="s">
        <v>796</v>
      </c>
      <c r="G920" s="23" t="s">
        <v>2146</v>
      </c>
      <c r="H920" s="57" t="s">
        <v>880</v>
      </c>
      <c r="I920" s="57"/>
      <c r="J920" s="23" t="s">
        <v>9</v>
      </c>
      <c r="K920" s="47">
        <v>210.75</v>
      </c>
      <c r="L920" s="24" t="s">
        <v>834</v>
      </c>
      <c r="M920" s="24" t="s">
        <v>624</v>
      </c>
      <c r="X920" s="4">
        <v>1749225</v>
      </c>
      <c r="BZ920" s="4"/>
      <c r="CA920" t="s">
        <v>871</v>
      </c>
      <c r="CC920" s="7" t="s">
        <v>624</v>
      </c>
      <c r="CD920" s="7">
        <v>1</v>
      </c>
      <c r="CF920" s="7"/>
      <c r="CH920" s="7"/>
      <c r="CJ920" s="7"/>
      <c r="CK920" s="7">
        <f t="shared" si="14"/>
        <v>62</v>
      </c>
    </row>
    <row r="921" spans="1:90" hidden="1" x14ac:dyDescent="0.3">
      <c r="A921" s="43">
        <v>64</v>
      </c>
      <c r="B921" s="23" t="s">
        <v>1025</v>
      </c>
      <c r="C921" s="54"/>
      <c r="D921" s="54" t="s">
        <v>831</v>
      </c>
      <c r="E921" s="23" t="s">
        <v>668</v>
      </c>
      <c r="F921" s="54"/>
      <c r="G921" s="23" t="s">
        <v>2147</v>
      </c>
      <c r="J921" s="54" t="s">
        <v>9</v>
      </c>
      <c r="K921" s="55">
        <v>11.87</v>
      </c>
      <c r="L921" s="24" t="s">
        <v>834</v>
      </c>
      <c r="M921" s="24" t="s">
        <v>651</v>
      </c>
      <c r="N921" s="7"/>
      <c r="U921" s="4">
        <v>42731.999999999993</v>
      </c>
      <c r="W921" s="4">
        <v>131.75700000000001</v>
      </c>
      <c r="AD921" s="7"/>
      <c r="AE921" s="7"/>
      <c r="AF921" s="7"/>
      <c r="AG921" s="7">
        <v>23.74</v>
      </c>
      <c r="AH921" s="7">
        <v>38.458799999999997</v>
      </c>
      <c r="AI921" s="7"/>
      <c r="AJ921" s="7"/>
      <c r="AK921" s="7"/>
      <c r="BZ921" s="4"/>
      <c r="CA921" t="s">
        <v>2117</v>
      </c>
      <c r="CC921" s="7" t="s">
        <v>651</v>
      </c>
      <c r="CD921" s="7">
        <v>0.44846589632853451</v>
      </c>
      <c r="CE921" s="7" t="s">
        <v>654</v>
      </c>
      <c r="CF921" s="7">
        <v>0.41559633315310862</v>
      </c>
      <c r="CH921" s="7"/>
      <c r="CJ921" s="7"/>
      <c r="CK921" s="7">
        <f t="shared" si="14"/>
        <v>59</v>
      </c>
    </row>
    <row r="922" spans="1:90" hidden="1" x14ac:dyDescent="0.3">
      <c r="A922" s="43">
        <v>64</v>
      </c>
      <c r="B922" s="23" t="s">
        <v>1025</v>
      </c>
      <c r="C922" s="54"/>
      <c r="D922" s="54" t="s">
        <v>831</v>
      </c>
      <c r="E922" s="23" t="s">
        <v>620</v>
      </c>
      <c r="F922" s="54"/>
      <c r="G922" s="23" t="s">
        <v>2148</v>
      </c>
      <c r="J922" s="54" t="s">
        <v>9</v>
      </c>
      <c r="K922" s="55">
        <v>0.17560000000000001</v>
      </c>
      <c r="L922" s="24" t="s">
        <v>834</v>
      </c>
      <c r="M922" s="24" t="s">
        <v>615</v>
      </c>
      <c r="N922" s="7"/>
      <c r="U922" s="4">
        <v>9148.76</v>
      </c>
      <c r="V922" s="4">
        <v>3.6875999999999999E-2</v>
      </c>
      <c r="AD922" s="7"/>
      <c r="AE922" s="7"/>
      <c r="AF922" s="7"/>
      <c r="AG922" s="7"/>
      <c r="AH922" s="7"/>
      <c r="AI922" s="7"/>
      <c r="AJ922" s="7"/>
      <c r="AK922" s="7"/>
      <c r="BZ922" s="4"/>
      <c r="CA922" t="s">
        <v>902</v>
      </c>
      <c r="CC922" s="7" t="s">
        <v>615</v>
      </c>
      <c r="CD922" s="7">
        <v>0.97567254935609093</v>
      </c>
      <c r="CF922" s="7"/>
      <c r="CH922" s="7"/>
      <c r="CJ922" s="7"/>
      <c r="CK922" s="7">
        <f t="shared" si="14"/>
        <v>61</v>
      </c>
    </row>
    <row r="923" spans="1:90" x14ac:dyDescent="0.3">
      <c r="A923" s="43">
        <v>64</v>
      </c>
      <c r="B923" s="23" t="s">
        <v>860</v>
      </c>
      <c r="C923" s="54"/>
      <c r="D923" s="54" t="s">
        <v>831</v>
      </c>
      <c r="E923" s="23" t="s">
        <v>659</v>
      </c>
      <c r="F923" s="54"/>
      <c r="G923" s="23" t="s">
        <v>2149</v>
      </c>
      <c r="J923" s="54" t="s">
        <v>9</v>
      </c>
      <c r="K923" s="55">
        <v>0.86144599999999993</v>
      </c>
      <c r="L923" s="24" t="s">
        <v>834</v>
      </c>
      <c r="M923" s="24" t="s">
        <v>639</v>
      </c>
      <c r="N923" s="7"/>
      <c r="U923" s="4">
        <v>2632.1819999999998</v>
      </c>
      <c r="V923" s="4">
        <v>0.25843379999999999</v>
      </c>
      <c r="W923" s="4">
        <v>25.84338</v>
      </c>
      <c r="AC923" s="4">
        <v>63020.828299999986</v>
      </c>
      <c r="AD923" s="7"/>
      <c r="AE923" s="7"/>
      <c r="AF923" s="7"/>
      <c r="AG923" s="7"/>
      <c r="AH923" s="7"/>
      <c r="AI923" s="7"/>
      <c r="AJ923" s="7"/>
      <c r="AK923" s="7"/>
      <c r="BZ923" s="4"/>
      <c r="CA923" t="s">
        <v>839</v>
      </c>
      <c r="CC923" s="7" t="s">
        <v>639</v>
      </c>
      <c r="CD923" s="7">
        <v>0.76027603570264923</v>
      </c>
      <c r="CF923" s="7"/>
      <c r="CH923" s="7"/>
      <c r="CJ923" s="7"/>
      <c r="CK923" s="7">
        <f t="shared" si="14"/>
        <v>59</v>
      </c>
    </row>
    <row r="924" spans="1:90" x14ac:dyDescent="0.3">
      <c r="A924" s="43">
        <v>64</v>
      </c>
      <c r="B924" s="23" t="s">
        <v>860</v>
      </c>
      <c r="C924" s="54"/>
      <c r="D924" s="54" t="s">
        <v>831</v>
      </c>
      <c r="E924" s="23" t="s">
        <v>659</v>
      </c>
      <c r="F924" s="54"/>
      <c r="G924" s="23" t="s">
        <v>2150</v>
      </c>
      <c r="J924" s="54" t="s">
        <v>9</v>
      </c>
      <c r="K924" s="55">
        <v>0.9</v>
      </c>
      <c r="L924" s="24" t="s">
        <v>834</v>
      </c>
      <c r="M924" s="24" t="s">
        <v>615</v>
      </c>
      <c r="N924" s="7"/>
      <c r="U924" s="4">
        <v>22500</v>
      </c>
      <c r="W924" s="4">
        <v>7.7130000000000001</v>
      </c>
      <c r="AD924" s="7"/>
      <c r="AE924" s="7"/>
      <c r="AF924" s="7"/>
      <c r="AG924" s="7"/>
      <c r="AH924" s="7"/>
      <c r="AI924" s="7"/>
      <c r="AJ924" s="7"/>
      <c r="AK924" s="7"/>
      <c r="BZ924" s="4"/>
      <c r="CA924" t="s">
        <v>899</v>
      </c>
      <c r="CC924" s="7" t="s">
        <v>615</v>
      </c>
      <c r="CD924" s="7">
        <v>0.96679026823967151</v>
      </c>
      <c r="CF924" s="7"/>
      <c r="CH924" s="7"/>
      <c r="CJ924" s="7"/>
      <c r="CK924" s="7">
        <f t="shared" si="14"/>
        <v>61</v>
      </c>
    </row>
    <row r="925" spans="1:90" hidden="1" x14ac:dyDescent="0.3">
      <c r="A925" s="43">
        <v>65</v>
      </c>
      <c r="B925" s="56" t="s">
        <v>1882</v>
      </c>
      <c r="D925" s="23" t="s">
        <v>831</v>
      </c>
      <c r="E925" s="23" t="s">
        <v>796</v>
      </c>
      <c r="G925" s="23" t="s">
        <v>2151</v>
      </c>
      <c r="H925" s="57" t="s">
        <v>880</v>
      </c>
      <c r="I925" s="57"/>
      <c r="J925" s="23" t="s">
        <v>9</v>
      </c>
      <c r="K925" s="47">
        <v>76.5</v>
      </c>
      <c r="L925" s="24" t="s">
        <v>834</v>
      </c>
      <c r="M925" s="24" t="s">
        <v>624</v>
      </c>
      <c r="X925" s="4">
        <v>1119530</v>
      </c>
      <c r="BZ925" s="4"/>
      <c r="CA925" t="s">
        <v>871</v>
      </c>
      <c r="CC925" s="7" t="s">
        <v>624</v>
      </c>
      <c r="CD925" s="7">
        <v>1</v>
      </c>
      <c r="CF925" s="7"/>
      <c r="CH925" s="7"/>
      <c r="CJ925" s="7"/>
      <c r="CK925" s="7">
        <f t="shared" si="14"/>
        <v>62</v>
      </c>
      <c r="CL925" t="s">
        <v>2151</v>
      </c>
    </row>
    <row r="926" spans="1:90" hidden="1" x14ac:dyDescent="0.3">
      <c r="A926" s="43">
        <v>64</v>
      </c>
      <c r="B926" s="23" t="s">
        <v>2152</v>
      </c>
      <c r="C926" s="54"/>
      <c r="D926" s="54" t="s">
        <v>831</v>
      </c>
      <c r="E926" s="23" t="s">
        <v>695</v>
      </c>
      <c r="F926" s="54"/>
      <c r="G926" s="23" t="s">
        <v>2153</v>
      </c>
      <c r="H926" s="23" t="s">
        <v>838</v>
      </c>
      <c r="J926" s="54" t="s">
        <v>9</v>
      </c>
      <c r="K926" s="55">
        <v>15.66</v>
      </c>
      <c r="L926" s="24" t="s">
        <v>834</v>
      </c>
      <c r="M926" s="24" t="s">
        <v>687</v>
      </c>
      <c r="N926" s="7"/>
      <c r="U926" s="4">
        <v>28568</v>
      </c>
      <c r="W926" s="4">
        <v>652.75800000000004</v>
      </c>
      <c r="AD926" s="7"/>
      <c r="AE926" s="7"/>
      <c r="AF926" s="7"/>
      <c r="AG926" s="7"/>
      <c r="AH926" s="7"/>
      <c r="AI926" s="7"/>
      <c r="AJ926" s="7"/>
      <c r="AK926" s="7"/>
      <c r="AS926" s="4">
        <v>19292.169600000001</v>
      </c>
      <c r="BZ926" s="4"/>
      <c r="CA926" t="s">
        <v>2154</v>
      </c>
      <c r="CC926" s="7" t="s">
        <v>687</v>
      </c>
      <c r="CD926" s="7">
        <v>0.68680987076060396</v>
      </c>
      <c r="CE926" s="7" t="s">
        <v>621</v>
      </c>
      <c r="CF926" s="7">
        <v>0.2179847539338349</v>
      </c>
      <c r="CH926" s="7"/>
      <c r="CJ926" s="7"/>
      <c r="CK926" s="7">
        <f t="shared" si="14"/>
        <v>60</v>
      </c>
    </row>
    <row r="927" spans="1:90" hidden="1" x14ac:dyDescent="0.3">
      <c r="A927" s="43">
        <v>64</v>
      </c>
      <c r="B927" s="23" t="s">
        <v>852</v>
      </c>
      <c r="C927" s="54"/>
      <c r="D927" s="54" t="s">
        <v>831</v>
      </c>
      <c r="E927" s="23" t="s">
        <v>659</v>
      </c>
      <c r="F927" s="54"/>
      <c r="G927" s="23" t="s">
        <v>2155</v>
      </c>
      <c r="H927" s="23" t="s">
        <v>838</v>
      </c>
      <c r="J927" s="54" t="s">
        <v>9</v>
      </c>
      <c r="K927" s="55">
        <v>0.57999999999999996</v>
      </c>
      <c r="L927" s="24" t="s">
        <v>834</v>
      </c>
      <c r="M927" s="24" t="s">
        <v>618</v>
      </c>
      <c r="N927" s="7"/>
      <c r="U927" s="4">
        <v>3480</v>
      </c>
      <c r="V927" s="4">
        <v>1.3919999999999999</v>
      </c>
      <c r="AD927" s="7"/>
      <c r="AE927" s="7"/>
      <c r="AF927" s="7"/>
      <c r="AG927" s="7"/>
      <c r="AH927" s="7"/>
      <c r="AI927" s="7"/>
      <c r="AJ927" s="7"/>
      <c r="AK927" s="7"/>
      <c r="BZ927" s="4"/>
      <c r="CA927" t="s">
        <v>902</v>
      </c>
      <c r="CC927" s="7" t="s">
        <v>618</v>
      </c>
      <c r="CD927" s="7">
        <v>0.71218100499868453</v>
      </c>
      <c r="CE927" s="7" t="s">
        <v>615</v>
      </c>
      <c r="CF927" s="7">
        <v>0.28781899500131553</v>
      </c>
      <c r="CH927" s="7"/>
      <c r="CJ927" s="7"/>
      <c r="CK927" s="7">
        <f t="shared" si="14"/>
        <v>61</v>
      </c>
    </row>
    <row r="928" spans="1:90" hidden="1" x14ac:dyDescent="0.3">
      <c r="A928" s="43" t="s">
        <v>932</v>
      </c>
      <c r="B928" s="23" t="s">
        <v>848</v>
      </c>
      <c r="C928" s="54"/>
      <c r="D928" s="54" t="s">
        <v>831</v>
      </c>
      <c r="E928" s="23" t="s">
        <v>605</v>
      </c>
      <c r="F928" s="54"/>
      <c r="G928" s="23" t="s">
        <v>2156</v>
      </c>
      <c r="H928" s="23" t="s">
        <v>930</v>
      </c>
      <c r="J928" s="54" t="s">
        <v>9</v>
      </c>
      <c r="K928" s="55">
        <v>891.7</v>
      </c>
      <c r="L928" s="24" t="s">
        <v>834</v>
      </c>
      <c r="M928" s="24" t="s">
        <v>615</v>
      </c>
      <c r="N928" s="7"/>
      <c r="U928" s="4">
        <v>4458500</v>
      </c>
      <c r="V928" s="4">
        <v>624.18999999999994</v>
      </c>
      <c r="W928" s="4">
        <v>829.28100000000006</v>
      </c>
      <c r="AD928" s="7"/>
      <c r="AE928" s="7"/>
      <c r="AF928" s="7"/>
      <c r="AG928" s="7"/>
      <c r="AH928" s="7"/>
      <c r="AI928" s="7"/>
      <c r="AJ928" s="7"/>
      <c r="AK928" s="7"/>
      <c r="BZ928" s="4">
        <v>4200000</v>
      </c>
      <c r="CA928" t="s">
        <v>1069</v>
      </c>
      <c r="CC928" s="7" t="s">
        <v>615</v>
      </c>
      <c r="CD928" s="7">
        <v>0.53059396817963966</v>
      </c>
      <c r="CE928" s="7" t="s">
        <v>618</v>
      </c>
      <c r="CF928" s="7">
        <v>0.45951668661041989</v>
      </c>
      <c r="CH928" s="7"/>
      <c r="CJ928" s="7"/>
      <c r="CK928" s="7">
        <f t="shared" si="14"/>
        <v>60</v>
      </c>
    </row>
    <row r="929" spans="1:91" hidden="1" x14ac:dyDescent="0.3">
      <c r="A929" s="43">
        <v>64</v>
      </c>
      <c r="B929" s="23" t="s">
        <v>949</v>
      </c>
      <c r="C929" s="54"/>
      <c r="D929" s="54" t="s">
        <v>831</v>
      </c>
      <c r="E929" s="23" t="s">
        <v>659</v>
      </c>
      <c r="F929" s="54"/>
      <c r="G929" s="23" t="s">
        <v>2157</v>
      </c>
      <c r="J929" s="54" t="s">
        <v>9</v>
      </c>
      <c r="K929" s="55">
        <v>0.22500000000000001</v>
      </c>
      <c r="L929" s="24" t="s">
        <v>834</v>
      </c>
      <c r="M929" s="24" t="s">
        <v>618</v>
      </c>
      <c r="N929" s="7"/>
      <c r="U929" s="4">
        <v>2025</v>
      </c>
      <c r="V929" s="4">
        <v>0.63</v>
      </c>
      <c r="W929" s="4">
        <v>7.4249999999999998</v>
      </c>
      <c r="AC929" s="4">
        <v>5625</v>
      </c>
      <c r="AD929" s="7"/>
      <c r="AE929" s="7"/>
      <c r="AF929" s="7"/>
      <c r="AG929" s="7"/>
      <c r="AH929" s="7"/>
      <c r="AI929" s="7"/>
      <c r="AJ929" s="7"/>
      <c r="AK929" s="7"/>
      <c r="BZ929" s="4"/>
      <c r="CA929" t="s">
        <v>839</v>
      </c>
      <c r="CC929" s="7" t="s">
        <v>618</v>
      </c>
      <c r="CD929" s="7">
        <v>0.45332400321769373</v>
      </c>
      <c r="CE929" s="7" t="s">
        <v>615</v>
      </c>
      <c r="CF929" s="7">
        <v>0.23554953483990779</v>
      </c>
      <c r="CG929" s="7" t="s">
        <v>639</v>
      </c>
      <c r="CH929" s="7">
        <v>0.2245806681200116</v>
      </c>
      <c r="CJ929" s="7"/>
      <c r="CK929" s="7">
        <f t="shared" si="14"/>
        <v>59</v>
      </c>
    </row>
    <row r="930" spans="1:91" x14ac:dyDescent="0.3">
      <c r="A930" s="43">
        <v>64</v>
      </c>
      <c r="B930" s="23" t="s">
        <v>860</v>
      </c>
      <c r="C930" s="54"/>
      <c r="D930" s="54" t="s">
        <v>831</v>
      </c>
      <c r="E930" s="23" t="s">
        <v>668</v>
      </c>
      <c r="F930" s="54"/>
      <c r="G930" s="23" t="s">
        <v>2158</v>
      </c>
      <c r="J930" s="54" t="s">
        <v>9</v>
      </c>
      <c r="K930" s="55">
        <v>4.4170000000000016</v>
      </c>
      <c r="L930" s="24" t="s">
        <v>834</v>
      </c>
      <c r="M930" s="24" t="s">
        <v>639</v>
      </c>
      <c r="N930" s="7"/>
      <c r="U930" s="4">
        <v>6625.5000000000018</v>
      </c>
      <c r="V930" s="4">
        <v>3.0919000000000012</v>
      </c>
      <c r="W930" s="4">
        <v>318.56099999999992</v>
      </c>
      <c r="AB930" s="4">
        <v>150178.0000000002</v>
      </c>
      <c r="AC930" s="4">
        <v>624049.99999999977</v>
      </c>
      <c r="AD930" s="7"/>
      <c r="AE930" s="7"/>
      <c r="AF930" s="7"/>
      <c r="AG930" s="7"/>
      <c r="AH930" s="7"/>
      <c r="AI930" s="7"/>
      <c r="AJ930" s="7"/>
      <c r="AK930" s="7"/>
      <c r="BZ930" s="4"/>
      <c r="CA930" t="s">
        <v>842</v>
      </c>
      <c r="CC930" s="7" t="s">
        <v>639</v>
      </c>
      <c r="CD930" s="7">
        <v>0.66264417677404963</v>
      </c>
      <c r="CF930" s="7"/>
      <c r="CH930" s="7"/>
      <c r="CJ930" s="7"/>
      <c r="CK930" s="7">
        <f t="shared" si="14"/>
        <v>58</v>
      </c>
    </row>
    <row r="931" spans="1:91" hidden="1" x14ac:dyDescent="0.3">
      <c r="A931" s="43">
        <v>64</v>
      </c>
      <c r="B931" s="23" t="s">
        <v>1028</v>
      </c>
      <c r="C931" s="54"/>
      <c r="D931" s="54" t="s">
        <v>831</v>
      </c>
      <c r="E931" s="23" t="s">
        <v>659</v>
      </c>
      <c r="F931" s="54"/>
      <c r="G931" s="23" t="s">
        <v>2159</v>
      </c>
      <c r="J931" s="54" t="s">
        <v>9</v>
      </c>
      <c r="K931" s="55">
        <v>1</v>
      </c>
      <c r="L931" s="24" t="s">
        <v>834</v>
      </c>
      <c r="M931" s="24" t="s">
        <v>615</v>
      </c>
      <c r="N931" s="7"/>
      <c r="U931" s="4">
        <v>15000</v>
      </c>
      <c r="V931" s="4">
        <v>0.4</v>
      </c>
      <c r="W931" s="4">
        <v>50</v>
      </c>
      <c r="AD931" s="7"/>
      <c r="AE931" s="7"/>
      <c r="AF931" s="7"/>
      <c r="AG931" s="7"/>
      <c r="AH931" s="7"/>
      <c r="AI931" s="7"/>
      <c r="AJ931" s="7"/>
      <c r="AK931" s="7"/>
      <c r="BZ931" s="4"/>
      <c r="CA931" t="s">
        <v>859</v>
      </c>
      <c r="CC931" s="7" t="s">
        <v>615</v>
      </c>
      <c r="CD931" s="7">
        <v>0.66712062849999498</v>
      </c>
      <c r="CE931" s="7" t="s">
        <v>621</v>
      </c>
      <c r="CF931" s="7">
        <v>0.22283089244153551</v>
      </c>
      <c r="CH931" s="7"/>
      <c r="CJ931" s="7"/>
      <c r="CK931" s="7">
        <f t="shared" si="14"/>
        <v>60</v>
      </c>
    </row>
    <row r="932" spans="1:91" x14ac:dyDescent="0.3">
      <c r="A932" s="43">
        <v>64</v>
      </c>
      <c r="B932" s="23" t="s">
        <v>860</v>
      </c>
      <c r="C932" s="54"/>
      <c r="D932" s="54" t="s">
        <v>831</v>
      </c>
      <c r="E932" s="23" t="s">
        <v>659</v>
      </c>
      <c r="F932" s="54"/>
      <c r="G932" s="23" t="s">
        <v>2160</v>
      </c>
      <c r="J932" s="54" t="s">
        <v>9</v>
      </c>
      <c r="K932" s="55">
        <v>0.05</v>
      </c>
      <c r="L932" s="24" t="s">
        <v>834</v>
      </c>
      <c r="M932" s="24" t="s">
        <v>615</v>
      </c>
      <c r="N932" s="7"/>
      <c r="U932" s="4">
        <v>2350</v>
      </c>
      <c r="W932" s="4">
        <v>0.1</v>
      </c>
      <c r="AB932" s="4">
        <v>500</v>
      </c>
      <c r="AC932" s="4">
        <v>3550</v>
      </c>
      <c r="AD932" s="7"/>
      <c r="AE932" s="7"/>
      <c r="AF932" s="7"/>
      <c r="AG932" s="7"/>
      <c r="AH932" s="7"/>
      <c r="AI932" s="7"/>
      <c r="AJ932" s="7"/>
      <c r="AK932" s="7"/>
      <c r="BZ932" s="4"/>
      <c r="CA932" t="s">
        <v>966</v>
      </c>
      <c r="CC932" s="7" t="s">
        <v>615</v>
      </c>
      <c r="CD932" s="7">
        <v>0.62674114230514899</v>
      </c>
      <c r="CE932" s="7" t="s">
        <v>639</v>
      </c>
      <c r="CF932" s="7">
        <v>0.32496853678529752</v>
      </c>
      <c r="CH932" s="7"/>
      <c r="CJ932" s="7"/>
      <c r="CK932" s="7">
        <f t="shared" si="14"/>
        <v>59</v>
      </c>
    </row>
    <row r="933" spans="1:91" hidden="1" x14ac:dyDescent="0.3">
      <c r="A933" s="43" t="s">
        <v>2161</v>
      </c>
      <c r="B933" s="23" t="s">
        <v>868</v>
      </c>
      <c r="C933" s="54"/>
      <c r="D933" s="54" t="s">
        <v>831</v>
      </c>
      <c r="E933" s="23" t="s">
        <v>671</v>
      </c>
      <c r="F933" s="54"/>
      <c r="G933" s="23" t="s">
        <v>2162</v>
      </c>
      <c r="H933" s="54"/>
      <c r="J933" s="54" t="s">
        <v>9</v>
      </c>
      <c r="K933" s="58">
        <v>376.27027199999998</v>
      </c>
      <c r="L933" s="24" t="s">
        <v>834</v>
      </c>
      <c r="M933" s="24" t="s">
        <v>654</v>
      </c>
      <c r="U933" s="4">
        <v>526778.38080000004</v>
      </c>
      <c r="W933" s="4">
        <v>30.10162176</v>
      </c>
      <c r="X933" s="4">
        <v>301015.99999999988</v>
      </c>
      <c r="AD933" s="7"/>
      <c r="AE933" s="7"/>
      <c r="AF933" s="7"/>
      <c r="AG933" s="7">
        <v>128.99036000000001</v>
      </c>
      <c r="AH933" s="7">
        <v>386.97108000000009</v>
      </c>
      <c r="AI933" s="7"/>
      <c r="AJ933" s="7"/>
      <c r="AK933" s="7"/>
      <c r="BZ933" s="4"/>
      <c r="CA933" t="s">
        <v>2163</v>
      </c>
      <c r="CC933" s="7" t="s">
        <v>654</v>
      </c>
      <c r="CD933" s="7">
        <v>0.43852905990782121</v>
      </c>
      <c r="CE933" s="7" t="s">
        <v>651</v>
      </c>
      <c r="CF933" s="7">
        <v>0.25553468258445278</v>
      </c>
      <c r="CH933" s="7"/>
      <c r="CJ933" s="7"/>
      <c r="CK933" s="7">
        <f t="shared" si="14"/>
        <v>58</v>
      </c>
    </row>
    <row r="934" spans="1:91" hidden="1" x14ac:dyDescent="0.3">
      <c r="A934" s="43">
        <v>65</v>
      </c>
      <c r="B934" s="56" t="s">
        <v>868</v>
      </c>
      <c r="D934" s="23" t="s">
        <v>831</v>
      </c>
      <c r="E934" s="23" t="s">
        <v>803</v>
      </c>
      <c r="G934" s="23" t="s">
        <v>2164</v>
      </c>
      <c r="H934" s="57" t="s">
        <v>831</v>
      </c>
      <c r="I934" s="57"/>
      <c r="J934" s="23" t="s">
        <v>9</v>
      </c>
      <c r="K934" s="47">
        <v>260.5</v>
      </c>
      <c r="L934" s="24" t="s">
        <v>834</v>
      </c>
      <c r="M934" s="24" t="s">
        <v>651</v>
      </c>
      <c r="U934" s="4">
        <v>286550</v>
      </c>
      <c r="V934" s="4">
        <v>18.4955</v>
      </c>
      <c r="X934" s="4">
        <v>182350</v>
      </c>
      <c r="AG934" s="4">
        <v>169.32499999999999</v>
      </c>
      <c r="AH934" s="4">
        <v>169.32499999999999</v>
      </c>
      <c r="BZ934" s="4"/>
      <c r="CA934" t="s">
        <v>1129</v>
      </c>
      <c r="CC934" s="7" t="s">
        <v>651</v>
      </c>
      <c r="CD934" s="7">
        <v>0.45759408872846308</v>
      </c>
      <c r="CE934" s="7" t="s">
        <v>654</v>
      </c>
      <c r="CF934" s="7">
        <v>0.26176264805482807</v>
      </c>
      <c r="CH934" s="7"/>
      <c r="CJ934" s="7"/>
      <c r="CK934" s="7">
        <f t="shared" si="14"/>
        <v>58</v>
      </c>
    </row>
    <row r="935" spans="1:91" hidden="1" x14ac:dyDescent="0.3">
      <c r="A935" s="43">
        <v>64</v>
      </c>
      <c r="B935" s="23" t="s">
        <v>2165</v>
      </c>
      <c r="C935" s="54"/>
      <c r="D935" s="54" t="s">
        <v>831</v>
      </c>
      <c r="E935" s="23" t="s">
        <v>650</v>
      </c>
      <c r="F935" s="54"/>
      <c r="G935" s="23" t="s">
        <v>2166</v>
      </c>
      <c r="J935" s="54" t="s">
        <v>9</v>
      </c>
      <c r="K935" s="55">
        <v>19.8</v>
      </c>
      <c r="L935" s="24" t="s">
        <v>834</v>
      </c>
      <c r="M935" s="24" t="s">
        <v>615</v>
      </c>
      <c r="N935" s="7"/>
      <c r="U935" s="4">
        <v>269280.00000000012</v>
      </c>
      <c r="AD935" s="7"/>
      <c r="AE935" s="7"/>
      <c r="AF935" s="7"/>
      <c r="AG935" s="7"/>
      <c r="AH935" s="7"/>
      <c r="AI935" s="7"/>
      <c r="AJ935" s="7"/>
      <c r="AK935" s="7"/>
      <c r="BZ935" s="4"/>
      <c r="CA935" t="s">
        <v>856</v>
      </c>
      <c r="CC935" s="7" t="s">
        <v>615</v>
      </c>
      <c r="CD935" s="7">
        <v>1</v>
      </c>
      <c r="CF935" s="7"/>
      <c r="CH935" s="7"/>
      <c r="CJ935" s="7"/>
      <c r="CK935" s="7">
        <f t="shared" si="14"/>
        <v>62</v>
      </c>
    </row>
    <row r="936" spans="1:91" hidden="1" x14ac:dyDescent="0.3">
      <c r="A936" s="24">
        <v>79</v>
      </c>
      <c r="B936" s="23" t="s">
        <v>1076</v>
      </c>
      <c r="C936" s="23" t="s">
        <v>2167</v>
      </c>
      <c r="D936" s="23" t="s">
        <v>831</v>
      </c>
      <c r="E936" s="23" t="s">
        <v>752</v>
      </c>
      <c r="G936" s="23" t="s">
        <v>2168</v>
      </c>
      <c r="H936" s="23" t="s">
        <v>944</v>
      </c>
      <c r="J936" s="54" t="s">
        <v>8</v>
      </c>
      <c r="K936" s="47">
        <v>485.55555555555549</v>
      </c>
      <c r="L936" s="57" t="s">
        <v>834</v>
      </c>
      <c r="M936" s="24" t="s">
        <v>729</v>
      </c>
      <c r="N936" s="7"/>
      <c r="O936" s="7"/>
      <c r="X936" s="7"/>
      <c r="AL936" s="61"/>
      <c r="BD936" s="4">
        <v>976421.06218540238</v>
      </c>
      <c r="BE936" s="4">
        <v>1776424.845789389</v>
      </c>
      <c r="BF936" s="4">
        <v>191803.89439587301</v>
      </c>
      <c r="BG936" s="4">
        <v>595050.98765780265</v>
      </c>
      <c r="BH936" s="4">
        <v>61573.112746243263</v>
      </c>
      <c r="BI936" s="4">
        <v>13057.197139550341</v>
      </c>
      <c r="BJ936" s="4">
        <v>25384.30036907053</v>
      </c>
      <c r="BK936" s="4">
        <v>2578.2284001946991</v>
      </c>
      <c r="BL936" s="4">
        <v>11886.915937489581</v>
      </c>
      <c r="BM936" s="4">
        <v>2155.9280504838221</v>
      </c>
      <c r="BN936" s="4">
        <v>6020.2469224952774</v>
      </c>
      <c r="BO936" s="4">
        <v>806.10695750156799</v>
      </c>
      <c r="BP936" s="4">
        <v>5348.4541442696054</v>
      </c>
      <c r="BQ936" s="4">
        <v>774.03326817118398</v>
      </c>
      <c r="BR936" s="4">
        <v>54057.333852890377</v>
      </c>
      <c r="BY936" s="7"/>
      <c r="BZ936" s="4"/>
      <c r="CA936" t="s">
        <v>1001</v>
      </c>
      <c r="CC936" s="7" t="s">
        <v>729</v>
      </c>
      <c r="CD936" s="7">
        <v>0.28608177670996338</v>
      </c>
      <c r="CE936" s="7" t="s">
        <v>723</v>
      </c>
      <c r="CF936" s="7">
        <v>0.25415027260374567</v>
      </c>
      <c r="CH936" s="7"/>
      <c r="CJ936" s="7"/>
      <c r="CK936" s="7">
        <f t="shared" si="14"/>
        <v>48</v>
      </c>
    </row>
    <row r="937" spans="1:91" hidden="1" x14ac:dyDescent="0.3">
      <c r="A937" s="43" t="s">
        <v>872</v>
      </c>
      <c r="B937" s="23" t="s">
        <v>1058</v>
      </c>
      <c r="D937" s="23" t="s">
        <v>831</v>
      </c>
      <c r="E937" s="23" t="s">
        <v>605</v>
      </c>
      <c r="G937" s="53" t="s">
        <v>2169</v>
      </c>
      <c r="J937" s="23" t="s">
        <v>9</v>
      </c>
      <c r="K937" s="47">
        <v>26.55</v>
      </c>
      <c r="L937" s="24" t="s">
        <v>834</v>
      </c>
      <c r="M937" s="24" t="s">
        <v>615</v>
      </c>
      <c r="U937" s="4">
        <v>212400</v>
      </c>
      <c r="AA937" s="107">
        <v>2521.8000000000002</v>
      </c>
      <c r="AD937" s="4">
        <v>4.2477278590223388</v>
      </c>
      <c r="BZ937" s="4">
        <v>850000</v>
      </c>
      <c r="CA937" t="s">
        <v>915</v>
      </c>
      <c r="CC937" s="7" t="s">
        <v>615</v>
      </c>
      <c r="CD937" s="7">
        <v>0.95176386837993432</v>
      </c>
      <c r="CF937" s="7"/>
      <c r="CH937" s="7"/>
      <c r="CJ937" s="7"/>
      <c r="CK937" s="7">
        <f t="shared" si="14"/>
        <v>60</v>
      </c>
      <c r="CL937" t="s">
        <v>2169</v>
      </c>
    </row>
    <row r="938" spans="1:91" hidden="1" x14ac:dyDescent="0.3">
      <c r="A938" s="43" t="s">
        <v>843</v>
      </c>
      <c r="B938" s="23" t="s">
        <v>1058</v>
      </c>
      <c r="C938" s="54"/>
      <c r="D938" s="23" t="s">
        <v>831</v>
      </c>
      <c r="E938" s="23" t="s">
        <v>605</v>
      </c>
      <c r="G938" s="23" t="s">
        <v>2170</v>
      </c>
      <c r="I938" s="54"/>
      <c r="J938" s="54" t="s">
        <v>9</v>
      </c>
      <c r="K938" s="47">
        <v>105</v>
      </c>
      <c r="L938" s="24" t="s">
        <v>834</v>
      </c>
      <c r="M938" s="24" t="s">
        <v>615</v>
      </c>
      <c r="N938" s="7"/>
      <c r="U938" s="4">
        <v>399000</v>
      </c>
      <c r="V938" s="4">
        <v>38.85</v>
      </c>
      <c r="W938" s="4">
        <v>2100</v>
      </c>
      <c r="AA938" s="107">
        <v>52500</v>
      </c>
      <c r="AD938" s="4">
        <v>72.195102858421265</v>
      </c>
      <c r="AH938" s="7"/>
      <c r="AI938" s="7"/>
      <c r="BY938" s="7"/>
      <c r="BZ938" s="4"/>
      <c r="CA938" t="s">
        <v>2171</v>
      </c>
      <c r="CC938" s="7" t="s">
        <v>615</v>
      </c>
      <c r="CD938" s="7">
        <v>0.37404347441078178</v>
      </c>
      <c r="CE938" s="7" t="s">
        <v>618</v>
      </c>
      <c r="CF938" s="7">
        <v>0.22529479188822699</v>
      </c>
      <c r="CH938" s="7"/>
      <c r="CJ938" s="7"/>
      <c r="CK938" s="7">
        <f t="shared" si="14"/>
        <v>58</v>
      </c>
    </row>
    <row r="939" spans="1:91" hidden="1" x14ac:dyDescent="0.3">
      <c r="A939" s="43">
        <v>65</v>
      </c>
      <c r="B939" s="56" t="s">
        <v>1192</v>
      </c>
      <c r="D939" s="23" t="s">
        <v>831</v>
      </c>
      <c r="E939" s="23" t="s">
        <v>796</v>
      </c>
      <c r="G939" s="23" t="s">
        <v>2172</v>
      </c>
      <c r="H939" s="57" t="s">
        <v>880</v>
      </c>
      <c r="I939" s="57"/>
      <c r="J939" s="23" t="s">
        <v>9</v>
      </c>
      <c r="K939" s="47">
        <v>151.274</v>
      </c>
      <c r="L939" s="24" t="s">
        <v>834</v>
      </c>
      <c r="M939" s="24" t="s">
        <v>624</v>
      </c>
      <c r="X939" s="4">
        <v>2042219</v>
      </c>
      <c r="Y939" s="4">
        <v>106816.88</v>
      </c>
      <c r="AM939" s="4">
        <v>65098543.999999993</v>
      </c>
      <c r="BZ939" s="4"/>
      <c r="CA939" t="s">
        <v>992</v>
      </c>
      <c r="CC939" s="7" t="s">
        <v>624</v>
      </c>
      <c r="CD939" s="7">
        <v>0.76389618062386822</v>
      </c>
      <c r="CF939" s="7"/>
      <c r="CH939" s="7"/>
      <c r="CJ939" s="7"/>
      <c r="CK939" s="7">
        <f t="shared" si="14"/>
        <v>60</v>
      </c>
    </row>
    <row r="940" spans="1:91" x14ac:dyDescent="0.3">
      <c r="A940" s="43" t="s">
        <v>918</v>
      </c>
      <c r="B940" s="23" t="s">
        <v>860</v>
      </c>
      <c r="D940" s="23" t="s">
        <v>831</v>
      </c>
      <c r="E940" s="23" t="s">
        <v>671</v>
      </c>
      <c r="G940" s="53" t="s">
        <v>2173</v>
      </c>
      <c r="H940" s="23" t="s">
        <v>930</v>
      </c>
      <c r="J940" s="23" t="s">
        <v>9</v>
      </c>
      <c r="K940" s="47">
        <v>46</v>
      </c>
      <c r="L940" s="24" t="s">
        <v>834</v>
      </c>
      <c r="M940" s="24" t="s">
        <v>624</v>
      </c>
      <c r="U940" s="4">
        <v>458420</v>
      </c>
      <c r="X940" s="4">
        <v>305040.00000000012</v>
      </c>
      <c r="Y940" s="4">
        <v>26160</v>
      </c>
      <c r="AG940" s="4">
        <v>9.6879999999999988</v>
      </c>
      <c r="AH940" s="4">
        <v>60.125999999999998</v>
      </c>
      <c r="BX940" s="4"/>
      <c r="BZ940" s="4">
        <v>2100000</v>
      </c>
      <c r="CA940" t="s">
        <v>2174</v>
      </c>
      <c r="CC940" s="7" t="s">
        <v>624</v>
      </c>
      <c r="CD940" s="7">
        <v>0.42011236826053078</v>
      </c>
      <c r="CE940" s="7" t="s">
        <v>615</v>
      </c>
      <c r="CF940" s="7">
        <v>0.28339323251838261</v>
      </c>
      <c r="CH940" s="7"/>
      <c r="CJ940" s="7"/>
      <c r="CK940" s="7">
        <f t="shared" si="14"/>
        <v>58</v>
      </c>
    </row>
    <row r="941" spans="1:91" hidden="1" x14ac:dyDescent="0.3">
      <c r="A941" s="43" t="s">
        <v>2175</v>
      </c>
      <c r="B941" s="23" t="s">
        <v>868</v>
      </c>
      <c r="D941" s="23" t="s">
        <v>831</v>
      </c>
      <c r="G941" s="23" t="s">
        <v>2176</v>
      </c>
      <c r="J941" s="23" t="s">
        <v>9</v>
      </c>
      <c r="K941" s="47">
        <v>5.751E-3</v>
      </c>
      <c r="L941" s="24" t="s">
        <v>834</v>
      </c>
      <c r="M941" s="24" t="s">
        <v>678</v>
      </c>
      <c r="U941" s="4">
        <v>86.265000000000001</v>
      </c>
      <c r="AP941" s="4">
        <v>40.832099999999997</v>
      </c>
      <c r="AR941" s="4">
        <v>6.3845649437864953</v>
      </c>
      <c r="BZ941" s="4"/>
      <c r="CA941" t="s">
        <v>2177</v>
      </c>
      <c r="CC941" s="7" t="s">
        <v>678</v>
      </c>
      <c r="CD941" s="7">
        <v>0.51314190177225327</v>
      </c>
      <c r="CE941" s="7" t="s">
        <v>615</v>
      </c>
      <c r="CF941" s="7">
        <v>0.33384509140365998</v>
      </c>
      <c r="CH941" s="7"/>
      <c r="CK941" s="7">
        <f t="shared" si="14"/>
        <v>60</v>
      </c>
    </row>
    <row r="942" spans="1:91" hidden="1" x14ac:dyDescent="0.3">
      <c r="A942" s="43">
        <v>64</v>
      </c>
      <c r="B942" s="23" t="s">
        <v>1698</v>
      </c>
      <c r="C942" s="54"/>
      <c r="D942" s="54" t="s">
        <v>831</v>
      </c>
      <c r="E942" s="23" t="s">
        <v>605</v>
      </c>
      <c r="F942" s="54"/>
      <c r="G942" s="23" t="s">
        <v>2178</v>
      </c>
      <c r="J942" s="54" t="s">
        <v>9</v>
      </c>
      <c r="K942" s="55">
        <v>53.5</v>
      </c>
      <c r="L942" s="24" t="s">
        <v>834</v>
      </c>
      <c r="M942" s="24" t="s">
        <v>618</v>
      </c>
      <c r="N942" s="7"/>
      <c r="U942" s="4">
        <v>107000</v>
      </c>
      <c r="V942" s="4">
        <v>24.074999999999999</v>
      </c>
      <c r="AD942" s="7"/>
      <c r="AE942" s="7"/>
      <c r="AF942" s="7"/>
      <c r="AG942" s="7"/>
      <c r="AH942" s="7"/>
      <c r="AI942" s="7"/>
      <c r="AJ942" s="7"/>
      <c r="AK942" s="7"/>
      <c r="BZ942" s="4"/>
      <c r="CA942" t="s">
        <v>902</v>
      </c>
      <c r="CC942" s="7" t="s">
        <v>618</v>
      </c>
      <c r="CD942" s="7">
        <v>0.58191415673442082</v>
      </c>
      <c r="CE942" s="7" t="s">
        <v>615</v>
      </c>
      <c r="CF942" s="7">
        <v>0.41808584326557918</v>
      </c>
      <c r="CH942" s="7"/>
      <c r="CJ942" s="7"/>
      <c r="CK942" s="7">
        <f t="shared" ref="CK942:CK956" si="15">COUNTBLANK(N942:BX942)</f>
        <v>61</v>
      </c>
    </row>
    <row r="943" spans="1:91" hidden="1" x14ac:dyDescent="0.3">
      <c r="A943" s="43" t="s">
        <v>2179</v>
      </c>
      <c r="B943" s="42" t="s">
        <v>2180</v>
      </c>
      <c r="D943" s="23" t="s">
        <v>831</v>
      </c>
      <c r="E943" s="23" t="s">
        <v>668</v>
      </c>
      <c r="G943" s="42" t="s">
        <v>2181</v>
      </c>
      <c r="J943" s="23" t="s">
        <v>9</v>
      </c>
      <c r="K943" s="58">
        <v>95</v>
      </c>
      <c r="L943" s="24" t="s">
        <v>834</v>
      </c>
      <c r="M943" s="24" t="s">
        <v>639</v>
      </c>
      <c r="U943" s="59">
        <v>570000</v>
      </c>
      <c r="V943" s="59"/>
      <c r="W943" s="59">
        <v>4199</v>
      </c>
      <c r="AB943" s="60">
        <v>1358500</v>
      </c>
      <c r="AC943" s="60">
        <v>3448500</v>
      </c>
      <c r="AP943" s="59"/>
      <c r="AQ943" s="59">
        <v>1605.5</v>
      </c>
      <c r="BZ943" s="4"/>
      <c r="CA943" t="s">
        <v>2182</v>
      </c>
      <c r="CC943" s="7" t="s">
        <v>639</v>
      </c>
      <c r="CD943" s="7">
        <v>0.42909800534033121</v>
      </c>
      <c r="CE943" s="7" t="s">
        <v>615</v>
      </c>
      <c r="CF943" s="7">
        <v>0.20663719683609619</v>
      </c>
      <c r="CH943" s="7"/>
      <c r="CJ943" s="7"/>
      <c r="CK943" s="7">
        <f t="shared" si="15"/>
        <v>58</v>
      </c>
      <c r="CM943" t="s">
        <v>1910</v>
      </c>
    </row>
    <row r="944" spans="1:91" hidden="1" x14ac:dyDescent="0.3">
      <c r="A944" s="43">
        <v>64</v>
      </c>
      <c r="B944" s="23" t="s">
        <v>888</v>
      </c>
      <c r="C944" s="54"/>
      <c r="D944" s="54" t="s">
        <v>831</v>
      </c>
      <c r="E944" s="23" t="s">
        <v>605</v>
      </c>
      <c r="F944" s="54"/>
      <c r="G944" s="23" t="s">
        <v>2183</v>
      </c>
      <c r="J944" s="54" t="s">
        <v>9</v>
      </c>
      <c r="K944" s="55">
        <v>100</v>
      </c>
      <c r="L944" s="24" t="s">
        <v>834</v>
      </c>
      <c r="M944" s="24" t="s">
        <v>615</v>
      </c>
      <c r="N944" s="7"/>
      <c r="U944" s="4">
        <v>600000</v>
      </c>
      <c r="AD944" s="7"/>
      <c r="AE944" s="7"/>
      <c r="AF944" s="7"/>
      <c r="AG944" s="7"/>
      <c r="AH944" s="7"/>
      <c r="AI944" s="7"/>
      <c r="AJ944" s="7"/>
      <c r="AK944" s="7"/>
      <c r="BZ944" s="4"/>
      <c r="CA944" t="s">
        <v>856</v>
      </c>
      <c r="CC944" s="7" t="s">
        <v>615</v>
      </c>
      <c r="CD944" s="7">
        <v>1</v>
      </c>
      <c r="CF944" s="7"/>
      <c r="CH944" s="7"/>
      <c r="CJ944" s="7"/>
      <c r="CK944" s="7">
        <f t="shared" si="15"/>
        <v>62</v>
      </c>
    </row>
    <row r="945" spans="1:90" hidden="1" x14ac:dyDescent="0.3">
      <c r="A945" s="43" t="s">
        <v>932</v>
      </c>
      <c r="B945" s="23" t="s">
        <v>1028</v>
      </c>
      <c r="C945" s="54"/>
      <c r="D945" s="54" t="s">
        <v>831</v>
      </c>
      <c r="E945" s="23" t="s">
        <v>605</v>
      </c>
      <c r="F945" s="54"/>
      <c r="G945" s="23" t="s">
        <v>2184</v>
      </c>
      <c r="H945" s="23" t="s">
        <v>930</v>
      </c>
      <c r="J945" s="54" t="s">
        <v>9</v>
      </c>
      <c r="K945" s="55">
        <v>458.8</v>
      </c>
      <c r="L945" s="24" t="s">
        <v>834</v>
      </c>
      <c r="M945" s="24" t="s">
        <v>615</v>
      </c>
      <c r="N945" s="7"/>
      <c r="U945" s="4">
        <v>1559920</v>
      </c>
      <c r="V945" s="4">
        <v>137.63999999999999</v>
      </c>
      <c r="W945" s="4">
        <v>4771.5200000000004</v>
      </c>
      <c r="AD945" s="7"/>
      <c r="AE945" s="7"/>
      <c r="AF945" s="7"/>
      <c r="AG945" s="7"/>
      <c r="AH945" s="7"/>
      <c r="AI945" s="7"/>
      <c r="AJ945" s="7"/>
      <c r="AK945" s="7"/>
      <c r="BZ945" s="4">
        <v>21900000</v>
      </c>
      <c r="CA945" t="s">
        <v>1069</v>
      </c>
      <c r="CC945" s="7" t="s">
        <v>615</v>
      </c>
      <c r="CD945" s="7">
        <v>0.53985877981697983</v>
      </c>
      <c r="CE945" s="7" t="s">
        <v>618</v>
      </c>
      <c r="CF945" s="7">
        <v>0.29466832125051701</v>
      </c>
      <c r="CH945" s="7"/>
      <c r="CJ945" s="7"/>
      <c r="CK945" s="7">
        <f t="shared" si="15"/>
        <v>60</v>
      </c>
    </row>
    <row r="946" spans="1:90" hidden="1" x14ac:dyDescent="0.3">
      <c r="A946" s="43" t="s">
        <v>847</v>
      </c>
      <c r="B946" s="56" t="s">
        <v>1025</v>
      </c>
      <c r="D946" s="23" t="s">
        <v>831</v>
      </c>
      <c r="E946" s="23" t="s">
        <v>798</v>
      </c>
      <c r="G946" s="23" t="s">
        <v>2185</v>
      </c>
      <c r="H946" s="57" t="s">
        <v>831</v>
      </c>
      <c r="I946" s="57"/>
      <c r="J946" s="23" t="s">
        <v>9</v>
      </c>
      <c r="K946" s="47">
        <v>4.16</v>
      </c>
      <c r="L946" s="24" t="s">
        <v>834</v>
      </c>
      <c r="M946" s="24" t="s">
        <v>624</v>
      </c>
      <c r="X946" s="4">
        <v>77940</v>
      </c>
      <c r="BZ946" s="4">
        <v>500000</v>
      </c>
      <c r="CA946" t="s">
        <v>1142</v>
      </c>
      <c r="CC946" s="7" t="s">
        <v>624</v>
      </c>
      <c r="CD946" s="7">
        <v>1</v>
      </c>
      <c r="CF946" s="7"/>
      <c r="CH946" s="7"/>
      <c r="CJ946" s="7"/>
      <c r="CK946" s="7">
        <f t="shared" si="15"/>
        <v>62</v>
      </c>
    </row>
    <row r="947" spans="1:90" hidden="1" x14ac:dyDescent="0.3">
      <c r="A947" s="43">
        <v>64</v>
      </c>
      <c r="B947" s="23" t="s">
        <v>878</v>
      </c>
      <c r="C947" s="54"/>
      <c r="D947" s="54" t="s">
        <v>831</v>
      </c>
      <c r="E947" s="23" t="s">
        <v>605</v>
      </c>
      <c r="F947" s="54"/>
      <c r="G947" s="23" t="s">
        <v>2186</v>
      </c>
      <c r="J947" s="54" t="s">
        <v>9</v>
      </c>
      <c r="K947" s="55">
        <v>20</v>
      </c>
      <c r="L947" s="24" t="s">
        <v>834</v>
      </c>
      <c r="M947" s="24" t="s">
        <v>615</v>
      </c>
      <c r="N947" s="7"/>
      <c r="U947" s="4">
        <v>93999.999999999985</v>
      </c>
      <c r="V947" s="4">
        <v>3.2</v>
      </c>
      <c r="AD947" s="7"/>
      <c r="AE947" s="7"/>
      <c r="AF947" s="7"/>
      <c r="AG947" s="7"/>
      <c r="AH947" s="7"/>
      <c r="AI947" s="7"/>
      <c r="AJ947" s="7"/>
      <c r="AK947" s="7"/>
      <c r="BZ947" s="4"/>
      <c r="CA947" t="s">
        <v>902</v>
      </c>
      <c r="CC947" s="7" t="s">
        <v>615</v>
      </c>
      <c r="CD947" s="7">
        <v>0.82604504707129778</v>
      </c>
      <c r="CF947" s="7"/>
      <c r="CH947" s="7"/>
      <c r="CJ947" s="7"/>
      <c r="CK947" s="7">
        <f t="shared" si="15"/>
        <v>61</v>
      </c>
    </row>
    <row r="948" spans="1:90" hidden="1" x14ac:dyDescent="0.3">
      <c r="A948" s="43">
        <v>64</v>
      </c>
      <c r="B948" s="23" t="s">
        <v>1076</v>
      </c>
      <c r="C948" s="54"/>
      <c r="D948" s="54" t="s">
        <v>831</v>
      </c>
      <c r="E948" s="23" t="s">
        <v>659</v>
      </c>
      <c r="F948" s="54"/>
      <c r="G948" s="23" t="s">
        <v>2187</v>
      </c>
      <c r="J948" s="54" t="s">
        <v>9</v>
      </c>
      <c r="K948" s="55">
        <v>0.03</v>
      </c>
      <c r="L948" s="24" t="s">
        <v>834</v>
      </c>
      <c r="M948" s="24" t="s">
        <v>615</v>
      </c>
      <c r="N948" s="7"/>
      <c r="U948" s="4">
        <v>555</v>
      </c>
      <c r="AC948" s="4">
        <v>1110</v>
      </c>
      <c r="AD948" s="7"/>
      <c r="AE948" s="7"/>
      <c r="AF948" s="7"/>
      <c r="AG948" s="7"/>
      <c r="AH948" s="7"/>
      <c r="AI948" s="7"/>
      <c r="AJ948" s="7"/>
      <c r="AK948" s="7"/>
      <c r="BZ948" s="4"/>
      <c r="CA948" t="s">
        <v>885</v>
      </c>
      <c r="CC948" s="7" t="s">
        <v>615</v>
      </c>
      <c r="CD948" s="7">
        <v>0.59295392953929538</v>
      </c>
      <c r="CE948" s="7" t="s">
        <v>639</v>
      </c>
      <c r="CF948" s="7">
        <v>0.40704607046070462</v>
      </c>
      <c r="CH948" s="7"/>
      <c r="CJ948" s="7"/>
      <c r="CK948" s="7">
        <f t="shared" si="15"/>
        <v>61</v>
      </c>
    </row>
    <row r="949" spans="1:90" hidden="1" x14ac:dyDescent="0.3">
      <c r="A949" s="43">
        <v>64</v>
      </c>
      <c r="B949" s="23" t="s">
        <v>1025</v>
      </c>
      <c r="C949" s="54"/>
      <c r="D949" s="54" t="s">
        <v>831</v>
      </c>
      <c r="E949" s="23" t="s">
        <v>620</v>
      </c>
      <c r="F949" s="54"/>
      <c r="G949" s="23" t="s">
        <v>2188</v>
      </c>
      <c r="H949" s="23" t="s">
        <v>1232</v>
      </c>
      <c r="J949" s="54" t="s">
        <v>9</v>
      </c>
      <c r="K949" s="55">
        <v>0.11700000000000001</v>
      </c>
      <c r="L949" s="24" t="s">
        <v>834</v>
      </c>
      <c r="M949" s="24" t="s">
        <v>615</v>
      </c>
      <c r="N949" s="7"/>
      <c r="U949" s="4">
        <v>7020.0000000000009</v>
      </c>
      <c r="V949" s="4">
        <v>0.21060000000000001</v>
      </c>
      <c r="AD949" s="7"/>
      <c r="AE949" s="7"/>
      <c r="AF949" s="7"/>
      <c r="AG949" s="7"/>
      <c r="AH949" s="7"/>
      <c r="AI949" s="7"/>
      <c r="AJ949" s="7"/>
      <c r="AK949" s="7"/>
      <c r="BZ949" s="4"/>
      <c r="CA949" t="s">
        <v>902</v>
      </c>
      <c r="CC949" s="7" t="s">
        <v>615</v>
      </c>
      <c r="CD949" s="7">
        <v>0.84346870723386214</v>
      </c>
      <c r="CF949" s="7"/>
      <c r="CH949" s="7"/>
      <c r="CJ949" s="7"/>
      <c r="CK949" s="7">
        <f t="shared" si="15"/>
        <v>61</v>
      </c>
    </row>
    <row r="950" spans="1:90" hidden="1" x14ac:dyDescent="0.3">
      <c r="A950" s="43">
        <v>65</v>
      </c>
      <c r="B950" s="56" t="s">
        <v>1076</v>
      </c>
      <c r="D950" s="23" t="s">
        <v>831</v>
      </c>
      <c r="E950" s="23" t="s">
        <v>798</v>
      </c>
      <c r="G950" s="23" t="s">
        <v>2189</v>
      </c>
      <c r="H950" s="57" t="s">
        <v>831</v>
      </c>
      <c r="I950" s="57"/>
      <c r="J950" s="23" t="s">
        <v>9</v>
      </c>
      <c r="K950" s="47">
        <v>2.6</v>
      </c>
      <c r="L950" s="24" t="s">
        <v>834</v>
      </c>
      <c r="M950" s="24" t="s">
        <v>624</v>
      </c>
      <c r="U950" s="4">
        <v>12220</v>
      </c>
      <c r="X950" s="4">
        <v>19500</v>
      </c>
      <c r="Y950" s="4">
        <v>1560</v>
      </c>
      <c r="BZ950" s="4"/>
      <c r="CA950" t="s">
        <v>1511</v>
      </c>
      <c r="CC950" s="7" t="s">
        <v>624</v>
      </c>
      <c r="CD950" s="7">
        <v>0.68060154127265293</v>
      </c>
      <c r="CF950" s="7"/>
      <c r="CH950" s="7"/>
      <c r="CJ950" s="7"/>
      <c r="CK950" s="7">
        <f t="shared" si="15"/>
        <v>60</v>
      </c>
    </row>
    <row r="951" spans="1:90" hidden="1" x14ac:dyDescent="0.3">
      <c r="A951" s="43" t="s">
        <v>2190</v>
      </c>
      <c r="B951" s="53" t="s">
        <v>1025</v>
      </c>
      <c r="D951" s="23" t="s">
        <v>831</v>
      </c>
      <c r="E951" s="23" t="s">
        <v>595</v>
      </c>
      <c r="G951" s="53" t="s">
        <v>2191</v>
      </c>
      <c r="H951" s="23" t="s">
        <v>930</v>
      </c>
      <c r="J951" s="23" t="s">
        <v>9</v>
      </c>
      <c r="K951" s="47">
        <v>2.5</v>
      </c>
      <c r="L951" s="24" t="s">
        <v>834</v>
      </c>
      <c r="M951" s="24" t="s">
        <v>627</v>
      </c>
      <c r="Y951" s="4">
        <v>2575</v>
      </c>
      <c r="BA951" s="4">
        <v>1007.5</v>
      </c>
      <c r="BZ951" s="4">
        <v>100000</v>
      </c>
      <c r="CA951" t="s">
        <v>2192</v>
      </c>
      <c r="CK951" s="7">
        <f t="shared" si="15"/>
        <v>61</v>
      </c>
    </row>
    <row r="952" spans="1:90" hidden="1" x14ac:dyDescent="0.3">
      <c r="A952" s="43">
        <v>76</v>
      </c>
      <c r="B952" s="23" t="s">
        <v>1025</v>
      </c>
      <c r="D952" s="23" t="s">
        <v>831</v>
      </c>
      <c r="E952" s="23" t="s">
        <v>1044</v>
      </c>
      <c r="G952" s="23" t="s">
        <v>2193</v>
      </c>
      <c r="J952" s="23" t="s">
        <v>9</v>
      </c>
      <c r="K952" s="47">
        <v>0.69399999999999995</v>
      </c>
      <c r="L952" s="24" t="s">
        <v>834</v>
      </c>
      <c r="M952" s="24" t="s">
        <v>639</v>
      </c>
      <c r="AB952" s="4">
        <v>9715.9999999999982</v>
      </c>
      <c r="AC952" s="4">
        <v>209588</v>
      </c>
      <c r="BZ952" s="4"/>
      <c r="CA952" t="s">
        <v>2194</v>
      </c>
      <c r="CC952" s="7" t="s">
        <v>639</v>
      </c>
      <c r="CD952" s="7">
        <v>0.95583717196067108</v>
      </c>
      <c r="CF952" s="7"/>
      <c r="CH952" s="7"/>
      <c r="CJ952" s="7"/>
      <c r="CK952" s="7">
        <f t="shared" si="15"/>
        <v>61</v>
      </c>
    </row>
    <row r="953" spans="1:90" hidden="1" x14ac:dyDescent="0.3">
      <c r="A953" s="43">
        <v>64</v>
      </c>
      <c r="B953" s="23" t="s">
        <v>913</v>
      </c>
      <c r="C953" s="54"/>
      <c r="D953" s="54" t="s">
        <v>831</v>
      </c>
      <c r="E953" s="23" t="s">
        <v>605</v>
      </c>
      <c r="F953" s="54"/>
      <c r="G953" s="23" t="s">
        <v>2195</v>
      </c>
      <c r="J953" s="54" t="s">
        <v>9</v>
      </c>
      <c r="K953" s="55">
        <v>447.24959999999999</v>
      </c>
      <c r="L953" s="24" t="s">
        <v>834</v>
      </c>
      <c r="M953" s="24" t="s">
        <v>615</v>
      </c>
      <c r="N953" s="7"/>
      <c r="U953" s="4">
        <v>1424077.2</v>
      </c>
      <c r="AD953" s="7"/>
      <c r="AE953" s="7"/>
      <c r="AF953" s="7"/>
      <c r="AG953" s="7"/>
      <c r="AH953" s="7"/>
      <c r="AI953" s="7"/>
      <c r="AJ953" s="7"/>
      <c r="AK953" s="7"/>
      <c r="BZ953" s="4"/>
      <c r="CA953" t="s">
        <v>856</v>
      </c>
      <c r="CC953" s="7" t="s">
        <v>615</v>
      </c>
      <c r="CD953" s="7">
        <v>1</v>
      </c>
      <c r="CF953" s="7"/>
      <c r="CH953" s="7"/>
      <c r="CJ953" s="7"/>
      <c r="CK953" s="7">
        <f t="shared" si="15"/>
        <v>62</v>
      </c>
      <c r="CL953" t="s">
        <v>2195</v>
      </c>
    </row>
    <row r="954" spans="1:90" hidden="1" x14ac:dyDescent="0.3">
      <c r="A954" s="43">
        <v>64</v>
      </c>
      <c r="B954" s="23" t="s">
        <v>1025</v>
      </c>
      <c r="C954" s="54"/>
      <c r="D954" s="54" t="s">
        <v>831</v>
      </c>
      <c r="E954" s="23" t="s">
        <v>686</v>
      </c>
      <c r="F954" s="54"/>
      <c r="G954" s="23" t="s">
        <v>2196</v>
      </c>
      <c r="J954" s="54" t="s">
        <v>9</v>
      </c>
      <c r="K954" s="55">
        <v>1.61</v>
      </c>
      <c r="L954" s="24" t="s">
        <v>834</v>
      </c>
      <c r="M954" s="24" t="s">
        <v>615</v>
      </c>
      <c r="N954" s="7"/>
      <c r="U954" s="4">
        <v>12397</v>
      </c>
      <c r="V954" s="4">
        <v>0.24149999999999999</v>
      </c>
      <c r="AD954" s="7"/>
      <c r="AE954" s="7"/>
      <c r="AF954" s="7"/>
      <c r="AG954" s="7"/>
      <c r="AH954" s="7"/>
      <c r="AI954" s="7"/>
      <c r="AJ954" s="7"/>
      <c r="AK954" s="7"/>
      <c r="BZ954" s="4"/>
      <c r="CA954" t="s">
        <v>902</v>
      </c>
      <c r="CC954" s="7" t="s">
        <v>615</v>
      </c>
      <c r="CD954" s="7">
        <v>0.89245332492842144</v>
      </c>
      <c r="CF954" s="7"/>
      <c r="CH954" s="7"/>
      <c r="CJ954" s="7"/>
      <c r="CK954" s="7">
        <f t="shared" si="15"/>
        <v>61</v>
      </c>
    </row>
    <row r="955" spans="1:90" hidden="1" x14ac:dyDescent="0.3">
      <c r="A955" s="43">
        <v>65</v>
      </c>
      <c r="B955" s="56" t="s">
        <v>1025</v>
      </c>
      <c r="D955" s="23" t="s">
        <v>831</v>
      </c>
      <c r="E955" s="23" t="s">
        <v>798</v>
      </c>
      <c r="G955" s="23" t="s">
        <v>2197</v>
      </c>
      <c r="H955" s="57" t="s">
        <v>880</v>
      </c>
      <c r="I955" s="57"/>
      <c r="J955" s="23" t="s">
        <v>9</v>
      </c>
      <c r="K955" s="47">
        <v>6.8352589999999998</v>
      </c>
      <c r="L955" s="24" t="s">
        <v>834</v>
      </c>
      <c r="M955" s="24" t="s">
        <v>624</v>
      </c>
      <c r="X955" s="4">
        <v>129817.56200000001</v>
      </c>
      <c r="Y955" s="4">
        <v>1440.597402267286</v>
      </c>
      <c r="BZ955" s="4"/>
      <c r="CA955" t="s">
        <v>1009</v>
      </c>
      <c r="CC955" s="7" t="s">
        <v>624</v>
      </c>
      <c r="CD955" s="7">
        <v>0.97458478292432138</v>
      </c>
      <c r="CF955" s="7"/>
      <c r="CH955" s="7"/>
      <c r="CJ955" s="7"/>
      <c r="CK955" s="7">
        <f t="shared" si="15"/>
        <v>61</v>
      </c>
    </row>
    <row r="956" spans="1:90" hidden="1" x14ac:dyDescent="0.3">
      <c r="A956" s="43" t="s">
        <v>2198</v>
      </c>
      <c r="B956" s="56" t="s">
        <v>1235</v>
      </c>
      <c r="D956" s="23" t="s">
        <v>831</v>
      </c>
      <c r="E956" s="23" t="s">
        <v>953</v>
      </c>
      <c r="G956" s="53" t="s">
        <v>2199</v>
      </c>
      <c r="J956" s="23" t="s">
        <v>9</v>
      </c>
      <c r="K956" s="47">
        <v>50</v>
      </c>
      <c r="L956" s="24" t="s">
        <v>834</v>
      </c>
      <c r="M956" s="24" t="s">
        <v>603</v>
      </c>
      <c r="Q956" s="4">
        <v>12172766.367781971</v>
      </c>
      <c r="AW956" s="4">
        <v>3550</v>
      </c>
      <c r="BZ956" s="4"/>
      <c r="CA956" t="s">
        <v>2200</v>
      </c>
      <c r="CK956" s="7">
        <f t="shared" si="15"/>
        <v>61</v>
      </c>
    </row>
    <row r="957" spans="1:90" hidden="1" x14ac:dyDescent="0.3">
      <c r="A957" s="43">
        <v>64</v>
      </c>
      <c r="B957" s="23" t="s">
        <v>1076</v>
      </c>
      <c r="C957" s="54"/>
      <c r="D957" s="54" t="s">
        <v>831</v>
      </c>
      <c r="E957" s="23" t="s">
        <v>659</v>
      </c>
      <c r="F957" s="54"/>
      <c r="G957" s="23" t="s">
        <v>2201</v>
      </c>
      <c r="J957" s="54" t="s">
        <v>9</v>
      </c>
      <c r="K957" s="55">
        <v>0.13</v>
      </c>
      <c r="L957" s="24" t="s">
        <v>834</v>
      </c>
      <c r="M957" s="24" t="s">
        <v>615</v>
      </c>
      <c r="N957" s="7"/>
      <c r="U957" s="4">
        <v>520</v>
      </c>
      <c r="AD957" s="7"/>
      <c r="AE957" s="7"/>
      <c r="AF957" s="7"/>
      <c r="AG957" s="7"/>
      <c r="AH957" s="7"/>
      <c r="AI957" s="7"/>
      <c r="AJ957" s="7"/>
      <c r="AK957" s="7"/>
      <c r="BZ957" s="4"/>
      <c r="CA957" t="s">
        <v>856</v>
      </c>
      <c r="CC957" s="7" t="s">
        <v>615</v>
      </c>
      <c r="CD957" s="7">
        <v>1</v>
      </c>
      <c r="CF957" s="7"/>
      <c r="CH957" s="7"/>
      <c r="CJ957" s="7"/>
      <c r="CK957" s="7">
        <f t="shared" ref="CK957:CK1000" si="16">COUNTBLANK(N957:BX957)</f>
        <v>62</v>
      </c>
    </row>
    <row r="958" spans="1:90" hidden="1" x14ac:dyDescent="0.3">
      <c r="A958" s="43">
        <v>64</v>
      </c>
      <c r="B958" s="23" t="s">
        <v>891</v>
      </c>
      <c r="C958" s="54"/>
      <c r="D958" s="54" t="s">
        <v>831</v>
      </c>
      <c r="E958" s="23" t="s">
        <v>659</v>
      </c>
      <c r="F958" s="54"/>
      <c r="G958" s="23" t="s">
        <v>2202</v>
      </c>
      <c r="J958" s="54" t="s">
        <v>9</v>
      </c>
      <c r="K958" s="55">
        <v>1</v>
      </c>
      <c r="L958" s="24" t="s">
        <v>834</v>
      </c>
      <c r="M958" s="24" t="s">
        <v>615</v>
      </c>
      <c r="N958" s="7"/>
      <c r="U958" s="4">
        <v>13300</v>
      </c>
      <c r="AD958" s="7"/>
      <c r="AE958" s="7"/>
      <c r="AF958" s="7"/>
      <c r="AG958" s="7"/>
      <c r="AH958" s="7"/>
      <c r="AI958" s="7"/>
      <c r="AJ958" s="7"/>
      <c r="AK958" s="7"/>
      <c r="BZ958" s="4"/>
      <c r="CA958" t="s">
        <v>856</v>
      </c>
      <c r="CC958" s="7" t="s">
        <v>615</v>
      </c>
      <c r="CD958" s="7">
        <v>1</v>
      </c>
      <c r="CF958" s="7"/>
      <c r="CH958" s="7"/>
      <c r="CJ958" s="7"/>
      <c r="CK958" s="7">
        <f t="shared" si="16"/>
        <v>62</v>
      </c>
    </row>
    <row r="959" spans="1:90" hidden="1" x14ac:dyDescent="0.3">
      <c r="A959" s="43" t="s">
        <v>1325</v>
      </c>
      <c r="B959" s="23" t="s">
        <v>2203</v>
      </c>
      <c r="D959" s="23" t="s">
        <v>831</v>
      </c>
      <c r="E959" s="23" t="s">
        <v>792</v>
      </c>
      <c r="G959" s="42" t="s">
        <v>2204</v>
      </c>
      <c r="H959" s="24"/>
      <c r="J959" s="23" t="s">
        <v>9</v>
      </c>
      <c r="K959" s="47">
        <v>10.3</v>
      </c>
      <c r="L959" s="24" t="s">
        <v>834</v>
      </c>
      <c r="M959" s="24" t="s">
        <v>627</v>
      </c>
      <c r="Y959" s="4">
        <v>20600</v>
      </c>
      <c r="BZ959" s="4"/>
      <c r="CA959" t="s">
        <v>1328</v>
      </c>
      <c r="CC959" s="7" t="s">
        <v>627</v>
      </c>
      <c r="CD959" s="7">
        <v>1</v>
      </c>
      <c r="CF959" s="7"/>
      <c r="CH959" s="7"/>
      <c r="CJ959" s="7"/>
      <c r="CK959" s="7">
        <f t="shared" si="16"/>
        <v>62</v>
      </c>
    </row>
    <row r="960" spans="1:90" hidden="1" x14ac:dyDescent="0.3">
      <c r="A960" s="43">
        <v>64</v>
      </c>
      <c r="B960" s="23" t="s">
        <v>913</v>
      </c>
      <c r="C960" s="54"/>
      <c r="D960" s="54" t="s">
        <v>831</v>
      </c>
      <c r="E960" s="23" t="s">
        <v>605</v>
      </c>
      <c r="F960" s="54"/>
      <c r="G960" s="23" t="s">
        <v>2205</v>
      </c>
      <c r="J960" s="54" t="s">
        <v>9</v>
      </c>
      <c r="K960" s="55">
        <v>21.41</v>
      </c>
      <c r="L960" s="24" t="s">
        <v>834</v>
      </c>
      <c r="M960" s="24" t="s">
        <v>615</v>
      </c>
      <c r="N960" s="7"/>
      <c r="U960" s="4">
        <v>124178</v>
      </c>
      <c r="AD960" s="7"/>
      <c r="AE960" s="7"/>
      <c r="AF960" s="7"/>
      <c r="AG960" s="7"/>
      <c r="AH960" s="7"/>
      <c r="AI960" s="7"/>
      <c r="AJ960" s="7"/>
      <c r="AK960" s="7"/>
      <c r="BZ960" s="4"/>
      <c r="CA960" t="s">
        <v>856</v>
      </c>
      <c r="CC960" s="7" t="s">
        <v>615</v>
      </c>
      <c r="CD960" s="7">
        <v>1</v>
      </c>
      <c r="CF960" s="7"/>
      <c r="CH960" s="7"/>
      <c r="CJ960" s="7"/>
      <c r="CK960" s="7">
        <f t="shared" si="16"/>
        <v>62</v>
      </c>
    </row>
    <row r="961" spans="1:90" x14ac:dyDescent="0.3">
      <c r="A961" s="24">
        <v>79</v>
      </c>
      <c r="B961" s="23" t="s">
        <v>860</v>
      </c>
      <c r="C961" s="23" t="s">
        <v>1103</v>
      </c>
      <c r="D961" s="23" t="s">
        <v>831</v>
      </c>
      <c r="E961" s="23" t="s">
        <v>1482</v>
      </c>
      <c r="G961" s="23" t="s">
        <v>2206</v>
      </c>
      <c r="H961" s="23" t="s">
        <v>944</v>
      </c>
      <c r="J961" s="54" t="s">
        <v>8</v>
      </c>
      <c r="K961" s="47">
        <v>9.3495934959349594</v>
      </c>
      <c r="L961" s="57" t="s">
        <v>834</v>
      </c>
      <c r="M961" s="24" t="s">
        <v>729</v>
      </c>
      <c r="N961" s="7"/>
      <c r="O961" s="7"/>
      <c r="X961" s="7"/>
      <c r="AL961" s="61"/>
      <c r="BD961" s="4">
        <v>15927.02442054333</v>
      </c>
      <c r="BE961" s="4">
        <v>33986.081099450173</v>
      </c>
      <c r="BF961" s="4">
        <v>3717.2473562797541</v>
      </c>
      <c r="BG961" s="4">
        <v>14001.637559192701</v>
      </c>
      <c r="BH961" s="4">
        <v>2552.4778743036381</v>
      </c>
      <c r="BI961" s="4">
        <v>88.149068306271857</v>
      </c>
      <c r="BJ961" s="4">
        <v>2036.6883498569689</v>
      </c>
      <c r="BK961" s="4">
        <v>347.11787780067812</v>
      </c>
      <c r="BL961" s="4">
        <v>1867.6531243555371</v>
      </c>
      <c r="BM961" s="4">
        <v>356.41098731052722</v>
      </c>
      <c r="BN961" s="4">
        <v>1071.15318099158</v>
      </c>
      <c r="BO961" s="4">
        <v>178.74331673829221</v>
      </c>
      <c r="BP961" s="4">
        <v>896.38483880964884</v>
      </c>
      <c r="BQ961" s="4">
        <v>179.50949155265201</v>
      </c>
      <c r="BR961" s="4">
        <v>10368.11782957112</v>
      </c>
      <c r="BY961" s="7"/>
      <c r="BZ961" s="4"/>
      <c r="CA961" t="s">
        <v>1001</v>
      </c>
      <c r="CC961" s="7" t="s">
        <v>729</v>
      </c>
      <c r="CD961" s="7">
        <v>0.20150043610801879</v>
      </c>
      <c r="CF961" s="7"/>
      <c r="CH961" s="7"/>
      <c r="CJ961" s="7"/>
      <c r="CK961" s="7">
        <f t="shared" si="16"/>
        <v>48</v>
      </c>
    </row>
    <row r="962" spans="1:90" hidden="1" x14ac:dyDescent="0.3">
      <c r="A962" s="43" t="s">
        <v>932</v>
      </c>
      <c r="B962" s="23" t="s">
        <v>1028</v>
      </c>
      <c r="C962" s="54"/>
      <c r="D962" s="54" t="s">
        <v>831</v>
      </c>
      <c r="E962" s="23" t="s">
        <v>620</v>
      </c>
      <c r="F962" s="54"/>
      <c r="G962" s="23" t="s">
        <v>2207</v>
      </c>
      <c r="H962" s="23" t="s">
        <v>880</v>
      </c>
      <c r="J962" s="54" t="s">
        <v>9</v>
      </c>
      <c r="K962" s="55">
        <v>29.922999999999998</v>
      </c>
      <c r="L962" s="24" t="s">
        <v>834</v>
      </c>
      <c r="M962" s="24" t="s">
        <v>615</v>
      </c>
      <c r="N962" s="7"/>
      <c r="U962" s="4">
        <v>241862.2</v>
      </c>
      <c r="AD962" s="7"/>
      <c r="AE962" s="7"/>
      <c r="AF962" s="7"/>
      <c r="AG962" s="7"/>
      <c r="AH962" s="7"/>
      <c r="AI962" s="7"/>
      <c r="AJ962" s="7"/>
      <c r="AK962" s="7"/>
      <c r="BZ962" s="4">
        <v>3630000</v>
      </c>
      <c r="CA962" t="s">
        <v>934</v>
      </c>
      <c r="CC962" s="7" t="s">
        <v>615</v>
      </c>
      <c r="CD962" s="7">
        <v>1</v>
      </c>
      <c r="CF962" s="7"/>
      <c r="CH962" s="7"/>
      <c r="CJ962" s="7"/>
      <c r="CK962" s="7">
        <f t="shared" si="16"/>
        <v>62</v>
      </c>
      <c r="CL962" t="s">
        <v>2207</v>
      </c>
    </row>
    <row r="963" spans="1:90" hidden="1" x14ac:dyDescent="0.3">
      <c r="A963" s="43">
        <v>27</v>
      </c>
      <c r="B963" s="42" t="s">
        <v>2208</v>
      </c>
      <c r="D963" s="23" t="s">
        <v>831</v>
      </c>
      <c r="E963" s="23" t="s">
        <v>614</v>
      </c>
      <c r="G963" s="42" t="s">
        <v>2209</v>
      </c>
      <c r="J963" s="23" t="s">
        <v>9</v>
      </c>
      <c r="K963" s="58">
        <v>4.7</v>
      </c>
      <c r="L963" s="24" t="s">
        <v>834</v>
      </c>
      <c r="M963" s="24" t="s">
        <v>681</v>
      </c>
      <c r="U963" s="59"/>
      <c r="V963" s="59"/>
      <c r="W963" s="59"/>
      <c r="AB963" s="59"/>
      <c r="AC963" s="59"/>
      <c r="AP963" s="59"/>
      <c r="AQ963" s="59">
        <v>4.7</v>
      </c>
      <c r="BZ963" s="4"/>
      <c r="CA963" t="s">
        <v>926</v>
      </c>
      <c r="CC963" s="7" t="s">
        <v>681</v>
      </c>
      <c r="CD963" s="7">
        <v>1</v>
      </c>
      <c r="CF963" s="7"/>
      <c r="CH963" s="7"/>
      <c r="CJ963" s="7"/>
      <c r="CK963" s="7">
        <f t="shared" si="16"/>
        <v>62</v>
      </c>
    </row>
    <row r="964" spans="1:90" hidden="1" x14ac:dyDescent="0.3">
      <c r="A964" s="43" t="s">
        <v>847</v>
      </c>
      <c r="B964" s="56" t="s">
        <v>2210</v>
      </c>
      <c r="D964" s="23" t="s">
        <v>831</v>
      </c>
      <c r="E964" s="23" t="s">
        <v>796</v>
      </c>
      <c r="G964" s="23" t="s">
        <v>2211</v>
      </c>
      <c r="H964" s="57" t="s">
        <v>831</v>
      </c>
      <c r="I964" s="57"/>
      <c r="J964" s="23" t="s">
        <v>9</v>
      </c>
      <c r="K964" s="47">
        <v>23.333333333333329</v>
      </c>
      <c r="L964" s="24" t="s">
        <v>834</v>
      </c>
      <c r="M964" s="24" t="s">
        <v>624</v>
      </c>
      <c r="X964" s="4">
        <v>210000</v>
      </c>
      <c r="BZ964" s="4">
        <v>45000000</v>
      </c>
      <c r="CA964" t="s">
        <v>1142</v>
      </c>
      <c r="CC964" s="7" t="s">
        <v>624</v>
      </c>
      <c r="CD964" s="7">
        <v>1</v>
      </c>
      <c r="CF964" s="7"/>
      <c r="CH964" s="7"/>
      <c r="CJ964" s="7"/>
      <c r="CK964" s="7">
        <f t="shared" si="16"/>
        <v>62</v>
      </c>
    </row>
    <row r="965" spans="1:90" hidden="1" x14ac:dyDescent="0.3">
      <c r="A965" s="43">
        <v>64</v>
      </c>
      <c r="B965" s="23" t="s">
        <v>1083</v>
      </c>
      <c r="C965" s="54"/>
      <c r="D965" s="54" t="s">
        <v>831</v>
      </c>
      <c r="E965" s="23" t="s">
        <v>605</v>
      </c>
      <c r="F965" s="54"/>
      <c r="G965" s="23" t="s">
        <v>2212</v>
      </c>
      <c r="J965" s="54" t="s">
        <v>9</v>
      </c>
      <c r="K965" s="55">
        <v>170</v>
      </c>
      <c r="L965" s="24" t="s">
        <v>834</v>
      </c>
      <c r="M965" s="24" t="s">
        <v>615</v>
      </c>
      <c r="N965" s="7"/>
      <c r="U965" s="4">
        <v>646000</v>
      </c>
      <c r="V965" s="4">
        <v>39.1</v>
      </c>
      <c r="AD965" s="7"/>
      <c r="AE965" s="7"/>
      <c r="AF965" s="7"/>
      <c r="AG965" s="7"/>
      <c r="AH965" s="7"/>
      <c r="AI965" s="7"/>
      <c r="AJ965" s="7"/>
      <c r="AK965" s="7"/>
      <c r="BZ965" s="4"/>
      <c r="CA965" t="s">
        <v>902</v>
      </c>
      <c r="CC965" s="7" t="s">
        <v>615</v>
      </c>
      <c r="CD965" s="7">
        <v>0.72758139392427879</v>
      </c>
      <c r="CE965" s="7" t="s">
        <v>618</v>
      </c>
      <c r="CF965" s="7">
        <v>0.27241860607572121</v>
      </c>
      <c r="CH965" s="7"/>
      <c r="CJ965" s="7"/>
      <c r="CK965" s="7">
        <f t="shared" si="16"/>
        <v>61</v>
      </c>
    </row>
    <row r="966" spans="1:90" hidden="1" x14ac:dyDescent="0.3">
      <c r="A966" s="43">
        <v>64</v>
      </c>
      <c r="B966" s="23" t="s">
        <v>1083</v>
      </c>
      <c r="C966" s="54"/>
      <c r="D966" s="54" t="s">
        <v>831</v>
      </c>
      <c r="E966" s="23" t="s">
        <v>605</v>
      </c>
      <c r="F966" s="54"/>
      <c r="G966" s="23" t="s">
        <v>2213</v>
      </c>
      <c r="J966" s="54" t="s">
        <v>9</v>
      </c>
      <c r="K966" s="55">
        <v>2110</v>
      </c>
      <c r="L966" s="24" t="s">
        <v>834</v>
      </c>
      <c r="M966" s="24" t="s">
        <v>615</v>
      </c>
      <c r="N966" s="7"/>
      <c r="U966" s="4">
        <v>9495000</v>
      </c>
      <c r="V966" s="4">
        <v>464.2</v>
      </c>
      <c r="W966" s="4">
        <v>1688</v>
      </c>
      <c r="AD966" s="7"/>
      <c r="AE966" s="7"/>
      <c r="AF966" s="7"/>
      <c r="AG966" s="7"/>
      <c r="AH966" s="7"/>
      <c r="AI966" s="7"/>
      <c r="AJ966" s="7"/>
      <c r="AK966" s="7"/>
      <c r="BZ966" s="4"/>
      <c r="CA966" t="s">
        <v>859</v>
      </c>
      <c r="CC966" s="7" t="s">
        <v>615</v>
      </c>
      <c r="CD966" s="7">
        <v>0.75743705333446165</v>
      </c>
      <c r="CE966" s="7" t="s">
        <v>618</v>
      </c>
      <c r="CF966" s="7">
        <v>0.22906970482571859</v>
      </c>
      <c r="CH966" s="7"/>
      <c r="CJ966" s="7"/>
      <c r="CK966" s="7">
        <f t="shared" si="16"/>
        <v>60</v>
      </c>
    </row>
    <row r="967" spans="1:90" hidden="1" x14ac:dyDescent="0.3">
      <c r="A967" s="43">
        <v>64</v>
      </c>
      <c r="B967" s="23" t="s">
        <v>1083</v>
      </c>
      <c r="C967" s="54"/>
      <c r="D967" s="54" t="s">
        <v>831</v>
      </c>
      <c r="E967" s="23" t="s">
        <v>605</v>
      </c>
      <c r="F967" s="54"/>
      <c r="G967" s="23" t="s">
        <v>2214</v>
      </c>
      <c r="J967" s="54" t="s">
        <v>9</v>
      </c>
      <c r="K967" s="55">
        <v>450</v>
      </c>
      <c r="L967" s="24" t="s">
        <v>834</v>
      </c>
      <c r="M967" s="24" t="s">
        <v>615</v>
      </c>
      <c r="N967" s="7"/>
      <c r="U967" s="4">
        <v>1800000</v>
      </c>
      <c r="V967" s="4">
        <v>90</v>
      </c>
      <c r="AD967" s="7"/>
      <c r="AE967" s="7"/>
      <c r="AF967" s="7"/>
      <c r="AG967" s="7"/>
      <c r="AH967" s="7"/>
      <c r="AI967" s="7"/>
      <c r="AJ967" s="7"/>
      <c r="AK967" s="7"/>
      <c r="BZ967" s="4"/>
      <c r="CA967" t="s">
        <v>902</v>
      </c>
      <c r="CC967" s="7" t="s">
        <v>615</v>
      </c>
      <c r="CD967" s="7">
        <v>0.76376647176891521</v>
      </c>
      <c r="CE967" s="7" t="s">
        <v>618</v>
      </c>
      <c r="CF967" s="7">
        <v>0.23623352823108471</v>
      </c>
      <c r="CH967" s="7"/>
      <c r="CJ967" s="7"/>
      <c r="CK967" s="7">
        <f t="shared" si="16"/>
        <v>61</v>
      </c>
    </row>
    <row r="968" spans="1:90" hidden="1" x14ac:dyDescent="0.3">
      <c r="A968" s="43">
        <v>64</v>
      </c>
      <c r="B968" s="23" t="s">
        <v>1083</v>
      </c>
      <c r="C968" s="54"/>
      <c r="D968" s="54" t="s">
        <v>831</v>
      </c>
      <c r="E968" s="23" t="s">
        <v>605</v>
      </c>
      <c r="F968" s="54"/>
      <c r="G968" s="23" t="s">
        <v>2215</v>
      </c>
      <c r="J968" s="54" t="s">
        <v>9</v>
      </c>
      <c r="K968" s="55">
        <v>45</v>
      </c>
      <c r="L968" s="24" t="s">
        <v>834</v>
      </c>
      <c r="M968" s="24" t="s">
        <v>615</v>
      </c>
      <c r="N968" s="7"/>
      <c r="U968" s="4">
        <v>1147500</v>
      </c>
      <c r="V968" s="4">
        <v>27</v>
      </c>
      <c r="AD968" s="7"/>
      <c r="AE968" s="7"/>
      <c r="AF968" s="7"/>
      <c r="AG968" s="7"/>
      <c r="AH968" s="7"/>
      <c r="AI968" s="7"/>
      <c r="AJ968" s="7"/>
      <c r="AK968" s="7"/>
      <c r="BZ968" s="4"/>
      <c r="CA968" t="s">
        <v>902</v>
      </c>
      <c r="CC968" s="7" t="s">
        <v>615</v>
      </c>
      <c r="CD968" s="7">
        <v>0.87294062426660413</v>
      </c>
      <c r="CF968" s="7"/>
      <c r="CH968" s="7"/>
      <c r="CJ968" s="7"/>
      <c r="CK968" s="7">
        <f t="shared" si="16"/>
        <v>61</v>
      </c>
    </row>
    <row r="969" spans="1:90" hidden="1" x14ac:dyDescent="0.3">
      <c r="A969" s="43">
        <v>64</v>
      </c>
      <c r="B969" s="23" t="s">
        <v>1083</v>
      </c>
      <c r="C969" s="54"/>
      <c r="D969" s="54" t="s">
        <v>831</v>
      </c>
      <c r="E969" s="23" t="s">
        <v>605</v>
      </c>
      <c r="F969" s="54"/>
      <c r="G969" s="23" t="s">
        <v>2216</v>
      </c>
      <c r="J969" s="54" t="s">
        <v>9</v>
      </c>
      <c r="K969" s="55">
        <v>60</v>
      </c>
      <c r="L969" s="24" t="s">
        <v>834</v>
      </c>
      <c r="M969" s="24" t="s">
        <v>615</v>
      </c>
      <c r="N969" s="7"/>
      <c r="U969" s="4">
        <v>240000</v>
      </c>
      <c r="V969" s="4">
        <v>18</v>
      </c>
      <c r="AD969" s="7"/>
      <c r="AE969" s="7"/>
      <c r="AF969" s="7"/>
      <c r="AG969" s="7"/>
      <c r="AH969" s="7"/>
      <c r="AI969" s="7"/>
      <c r="AJ969" s="7"/>
      <c r="AK969" s="7"/>
      <c r="BZ969" s="4"/>
      <c r="CA969" t="s">
        <v>902</v>
      </c>
      <c r="CC969" s="7" t="s">
        <v>615</v>
      </c>
      <c r="CD969" s="7">
        <v>0.6830829268292683</v>
      </c>
      <c r="CE969" s="7" t="s">
        <v>618</v>
      </c>
      <c r="CF969" s="7">
        <v>0.3169170731707317</v>
      </c>
      <c r="CH969" s="7"/>
      <c r="CJ969" s="7"/>
      <c r="CK969" s="7">
        <f t="shared" si="16"/>
        <v>61</v>
      </c>
    </row>
    <row r="970" spans="1:90" hidden="1" x14ac:dyDescent="0.3">
      <c r="A970" s="43">
        <v>64</v>
      </c>
      <c r="B970" s="23" t="s">
        <v>1028</v>
      </c>
      <c r="C970" s="54"/>
      <c r="D970" s="54" t="s">
        <v>831</v>
      </c>
      <c r="E970" s="23" t="s">
        <v>620</v>
      </c>
      <c r="F970" s="54"/>
      <c r="G970" s="23" t="s">
        <v>2217</v>
      </c>
      <c r="H970" s="23" t="s">
        <v>838</v>
      </c>
      <c r="J970" s="54" t="s">
        <v>9</v>
      </c>
      <c r="K970" s="55">
        <v>50.5</v>
      </c>
      <c r="L970" s="24" t="s">
        <v>834</v>
      </c>
      <c r="M970" s="24" t="s">
        <v>615</v>
      </c>
      <c r="N970" s="7"/>
      <c r="U970" s="4">
        <v>202000</v>
      </c>
      <c r="V970" s="4">
        <v>10.1</v>
      </c>
      <c r="AD970" s="7"/>
      <c r="AE970" s="7"/>
      <c r="AF970" s="7"/>
      <c r="AG970" s="7"/>
      <c r="AH970" s="7"/>
      <c r="AI970" s="7"/>
      <c r="AJ970" s="7"/>
      <c r="AK970" s="7"/>
      <c r="BZ970" s="4"/>
      <c r="CA970" t="s">
        <v>902</v>
      </c>
      <c r="CC970" s="7" t="s">
        <v>615</v>
      </c>
      <c r="CD970" s="7">
        <v>0.76376647176891532</v>
      </c>
      <c r="CE970" s="7" t="s">
        <v>618</v>
      </c>
      <c r="CF970" s="7">
        <v>0.23623352823108471</v>
      </c>
      <c r="CH970" s="7"/>
      <c r="CJ970" s="7"/>
      <c r="CK970" s="7">
        <f t="shared" si="16"/>
        <v>61</v>
      </c>
    </row>
    <row r="971" spans="1:90" hidden="1" x14ac:dyDescent="0.3">
      <c r="A971" s="43">
        <v>64</v>
      </c>
      <c r="B971" s="23" t="s">
        <v>1248</v>
      </c>
      <c r="C971" s="54"/>
      <c r="D971" s="54" t="s">
        <v>831</v>
      </c>
      <c r="E971" s="23" t="s">
        <v>650</v>
      </c>
      <c r="F971" s="54"/>
      <c r="G971" s="23" t="s">
        <v>2218</v>
      </c>
      <c r="H971" s="23" t="s">
        <v>880</v>
      </c>
      <c r="J971" s="54" t="s">
        <v>9</v>
      </c>
      <c r="K971" s="55">
        <v>273.89999999999998</v>
      </c>
      <c r="L971" s="24" t="s">
        <v>834</v>
      </c>
      <c r="M971" s="24" t="s">
        <v>615</v>
      </c>
      <c r="N971" s="7"/>
      <c r="U971" s="4">
        <v>3286800</v>
      </c>
      <c r="AD971" s="7"/>
      <c r="AE971" s="7"/>
      <c r="AF971" s="7"/>
      <c r="AG971" s="7"/>
      <c r="AH971" s="7"/>
      <c r="AI971" s="7"/>
      <c r="AJ971" s="7"/>
      <c r="AK971" s="7"/>
      <c r="BZ971" s="4"/>
      <c r="CA971" t="s">
        <v>856</v>
      </c>
      <c r="CC971" s="7" t="s">
        <v>615</v>
      </c>
      <c r="CD971" s="7">
        <v>1</v>
      </c>
      <c r="CF971" s="7"/>
      <c r="CH971" s="7"/>
      <c r="CJ971" s="7"/>
      <c r="CK971" s="7">
        <f t="shared" si="16"/>
        <v>62</v>
      </c>
      <c r="CL971" t="s">
        <v>2218</v>
      </c>
    </row>
    <row r="972" spans="1:90" hidden="1" x14ac:dyDescent="0.3">
      <c r="A972" s="43">
        <v>58</v>
      </c>
      <c r="B972" s="23" t="s">
        <v>1058</v>
      </c>
      <c r="D972" s="23" t="s">
        <v>831</v>
      </c>
      <c r="E972" s="23" t="s">
        <v>605</v>
      </c>
      <c r="G972" s="23" t="s">
        <v>2219</v>
      </c>
      <c r="H972" s="54" t="s">
        <v>831</v>
      </c>
      <c r="I972" s="54"/>
      <c r="J972" s="54" t="s">
        <v>9</v>
      </c>
      <c r="K972" s="47">
        <v>183.8</v>
      </c>
      <c r="L972" s="24" t="s">
        <v>834</v>
      </c>
      <c r="M972" s="24" t="s">
        <v>633</v>
      </c>
      <c r="AA972" s="107">
        <v>238940</v>
      </c>
      <c r="AD972" s="4">
        <v>5.5140000000000002</v>
      </c>
      <c r="BZ972" s="4"/>
      <c r="CA972" t="s">
        <v>1187</v>
      </c>
      <c r="CC972" s="7" t="s">
        <v>633</v>
      </c>
      <c r="CD972" s="7">
        <v>0.99713163306128261</v>
      </c>
      <c r="CF972" s="7"/>
      <c r="CH972" s="7"/>
      <c r="CJ972" s="7"/>
      <c r="CK972" s="7">
        <f t="shared" si="16"/>
        <v>61</v>
      </c>
    </row>
    <row r="973" spans="1:90" hidden="1" x14ac:dyDescent="0.3">
      <c r="A973" s="43">
        <v>58</v>
      </c>
      <c r="B973" s="23" t="s">
        <v>1058</v>
      </c>
      <c r="C973" s="54"/>
      <c r="D973" s="23" t="s">
        <v>831</v>
      </c>
      <c r="E973" s="23" t="s">
        <v>605</v>
      </c>
      <c r="G973" s="23" t="s">
        <v>2220</v>
      </c>
      <c r="H973" s="23" t="s">
        <v>1258</v>
      </c>
      <c r="I973" s="54"/>
      <c r="J973" s="54" t="s">
        <v>9</v>
      </c>
      <c r="K973" s="47">
        <v>580</v>
      </c>
      <c r="L973" s="24" t="s">
        <v>834</v>
      </c>
      <c r="M973" s="24" t="s">
        <v>615</v>
      </c>
      <c r="N973" s="7"/>
      <c r="U973" s="4">
        <v>2726000</v>
      </c>
      <c r="V973" s="4">
        <v>29</v>
      </c>
      <c r="AA973" s="107">
        <v>174000</v>
      </c>
      <c r="AD973" s="4">
        <v>237.721546288448</v>
      </c>
      <c r="AH973" s="7"/>
      <c r="AI973" s="7"/>
      <c r="BY973" s="7"/>
      <c r="BZ973" s="4"/>
      <c r="CA973" t="s">
        <v>846</v>
      </c>
      <c r="CC973" s="7" t="s">
        <v>615</v>
      </c>
      <c r="CD973" s="7">
        <v>0.75225184082421948</v>
      </c>
      <c r="CF973" s="7"/>
      <c r="CH973" s="7"/>
      <c r="CJ973" s="7"/>
      <c r="CK973" s="7">
        <f t="shared" si="16"/>
        <v>59</v>
      </c>
    </row>
    <row r="974" spans="1:90" hidden="1" x14ac:dyDescent="0.3">
      <c r="A974" s="43">
        <v>64</v>
      </c>
      <c r="B974" s="23" t="s">
        <v>1572</v>
      </c>
      <c r="C974" s="54"/>
      <c r="D974" s="54" t="s">
        <v>831</v>
      </c>
      <c r="E974" s="23" t="s">
        <v>668</v>
      </c>
      <c r="F974" s="54"/>
      <c r="G974" s="23" t="s">
        <v>2221</v>
      </c>
      <c r="J974" s="54" t="s">
        <v>9</v>
      </c>
      <c r="K974" s="55">
        <v>1</v>
      </c>
      <c r="L974" s="24" t="s">
        <v>834</v>
      </c>
      <c r="M974" s="24" t="s">
        <v>615</v>
      </c>
      <c r="N974" s="7"/>
      <c r="U974" s="4">
        <v>10000</v>
      </c>
      <c r="AB974" s="4">
        <v>10000</v>
      </c>
      <c r="AC974" s="4">
        <v>20000</v>
      </c>
      <c r="AD974" s="7"/>
      <c r="AE974" s="7"/>
      <c r="AF974" s="7"/>
      <c r="AG974" s="7"/>
      <c r="AH974" s="7"/>
      <c r="AI974" s="7"/>
      <c r="AJ974" s="7"/>
      <c r="AK974" s="7"/>
      <c r="BZ974" s="4"/>
      <c r="CA974" t="s">
        <v>1006</v>
      </c>
      <c r="CC974" s="7" t="s">
        <v>615</v>
      </c>
      <c r="CD974" s="7">
        <v>0.49295933310803203</v>
      </c>
      <c r="CE974" s="7" t="s">
        <v>639</v>
      </c>
      <c r="CF974" s="7">
        <v>0.33840261349555029</v>
      </c>
      <c r="CH974" s="7"/>
      <c r="CJ974" s="7"/>
      <c r="CK974" s="7">
        <f t="shared" si="16"/>
        <v>60</v>
      </c>
    </row>
    <row r="975" spans="1:90" hidden="1" x14ac:dyDescent="0.3">
      <c r="A975" s="43" t="s">
        <v>890</v>
      </c>
      <c r="B975" s="23" t="s">
        <v>913</v>
      </c>
      <c r="D975" s="23" t="s">
        <v>831</v>
      </c>
      <c r="E975" s="23" t="s">
        <v>671</v>
      </c>
      <c r="G975" s="53" t="s">
        <v>2222</v>
      </c>
      <c r="J975" s="23" t="s">
        <v>9</v>
      </c>
      <c r="K975" s="47">
        <v>0.50803200000000004</v>
      </c>
      <c r="L975" s="24" t="s">
        <v>834</v>
      </c>
      <c r="M975" s="24" t="s">
        <v>627</v>
      </c>
      <c r="U975" s="4">
        <v>1778.1120000000001</v>
      </c>
      <c r="X975" s="4">
        <v>1727.3088</v>
      </c>
      <c r="Y975" s="4">
        <v>762.048</v>
      </c>
      <c r="BX975" s="4"/>
      <c r="BZ975" s="4"/>
      <c r="CA975" t="s">
        <v>1021</v>
      </c>
      <c r="CC975" s="7" t="s">
        <v>627</v>
      </c>
      <c r="CD975" s="7">
        <v>0.41489793257320018</v>
      </c>
      <c r="CE975" s="7" t="s">
        <v>624</v>
      </c>
      <c r="CF975" s="7">
        <v>0.40018786008528562</v>
      </c>
      <c r="CH975" s="7"/>
      <c r="CJ975" s="7"/>
      <c r="CK975" s="7">
        <f t="shared" si="16"/>
        <v>60</v>
      </c>
    </row>
    <row r="976" spans="1:90" hidden="1" x14ac:dyDescent="0.3">
      <c r="A976" s="43">
        <v>64</v>
      </c>
      <c r="B976" s="23" t="s">
        <v>1076</v>
      </c>
      <c r="C976" s="54"/>
      <c r="D976" s="54" t="s">
        <v>831</v>
      </c>
      <c r="E976" s="23" t="s">
        <v>659</v>
      </c>
      <c r="F976" s="54"/>
      <c r="G976" s="23" t="s">
        <v>2223</v>
      </c>
      <c r="J976" s="54" t="s">
        <v>9</v>
      </c>
      <c r="K976" s="55">
        <v>0.15</v>
      </c>
      <c r="L976" s="24" t="s">
        <v>834</v>
      </c>
      <c r="M976" s="24" t="s">
        <v>615</v>
      </c>
      <c r="N976" s="7"/>
      <c r="U976" s="4">
        <v>2475</v>
      </c>
      <c r="AD976" s="7"/>
      <c r="AE976" s="7"/>
      <c r="AF976" s="7"/>
      <c r="AG976" s="7"/>
      <c r="AH976" s="7"/>
      <c r="AI976" s="7"/>
      <c r="AJ976" s="7"/>
      <c r="AK976" s="7"/>
      <c r="BZ976" s="4"/>
      <c r="CA976" t="s">
        <v>856</v>
      </c>
      <c r="CC976" s="7" t="s">
        <v>615</v>
      </c>
      <c r="CD976" s="7">
        <v>1</v>
      </c>
      <c r="CF976" s="7"/>
      <c r="CH976" s="7"/>
      <c r="CJ976" s="7"/>
      <c r="CK976" s="7">
        <f t="shared" si="16"/>
        <v>62</v>
      </c>
    </row>
    <row r="977" spans="1:90" hidden="1" x14ac:dyDescent="0.3">
      <c r="A977" s="43">
        <v>58</v>
      </c>
      <c r="B977" s="23" t="s">
        <v>1058</v>
      </c>
      <c r="C977" s="54"/>
      <c r="D977" s="23" t="s">
        <v>831</v>
      </c>
      <c r="E977" s="23" t="s">
        <v>605</v>
      </c>
      <c r="G977" s="23" t="s">
        <v>2224</v>
      </c>
      <c r="I977" s="54"/>
      <c r="J977" s="54" t="s">
        <v>9</v>
      </c>
      <c r="K977" s="47">
        <v>24</v>
      </c>
      <c r="L977" s="24" t="s">
        <v>834</v>
      </c>
      <c r="M977" s="24" t="s">
        <v>633</v>
      </c>
      <c r="N977" s="7"/>
      <c r="AA977" s="107">
        <v>30000</v>
      </c>
      <c r="AD977" s="4">
        <v>39.340051404501473</v>
      </c>
      <c r="AH977" s="7"/>
      <c r="AI977" s="7"/>
      <c r="BY977" s="7"/>
      <c r="BZ977" s="4"/>
      <c r="CA977" t="s">
        <v>846</v>
      </c>
      <c r="CC977" s="7" t="s">
        <v>633</v>
      </c>
      <c r="CD977" s="7">
        <v>0.8595034654870809</v>
      </c>
      <c r="CF977" s="7"/>
      <c r="CH977" s="7"/>
      <c r="CJ977" s="7"/>
      <c r="CK977" s="7">
        <f t="shared" si="16"/>
        <v>61</v>
      </c>
    </row>
    <row r="978" spans="1:90" x14ac:dyDescent="0.3">
      <c r="A978" s="43">
        <v>64</v>
      </c>
      <c r="B978" s="23" t="s">
        <v>860</v>
      </c>
      <c r="C978" s="54"/>
      <c r="D978" s="54" t="s">
        <v>831</v>
      </c>
      <c r="E978" s="23" t="s">
        <v>659</v>
      </c>
      <c r="F978" s="54"/>
      <c r="G978" s="23" t="s">
        <v>2225</v>
      </c>
      <c r="J978" s="54" t="s">
        <v>9</v>
      </c>
      <c r="K978" s="55">
        <v>15.833</v>
      </c>
      <c r="L978" s="24" t="s">
        <v>834</v>
      </c>
      <c r="M978" s="24" t="s">
        <v>615</v>
      </c>
      <c r="N978" s="7"/>
      <c r="U978" s="4">
        <v>188112.4</v>
      </c>
      <c r="V978" s="4">
        <v>7.1630599999999998</v>
      </c>
      <c r="Y978" s="4">
        <v>11724.6</v>
      </c>
      <c r="AD978" s="7"/>
      <c r="AE978" s="7"/>
      <c r="AF978" s="7"/>
      <c r="AG978" s="7"/>
      <c r="AH978" s="7"/>
      <c r="AI978" s="7"/>
      <c r="AJ978" s="7"/>
      <c r="AK978" s="7"/>
      <c r="BZ978" s="4"/>
      <c r="CA978" t="s">
        <v>1595</v>
      </c>
      <c r="CC978" s="7" t="s">
        <v>615</v>
      </c>
      <c r="CD978" s="7">
        <v>0.64026086565707407</v>
      </c>
      <c r="CE978" s="7" t="s">
        <v>627</v>
      </c>
      <c r="CF978" s="7">
        <v>0.20892256258018729</v>
      </c>
      <c r="CH978" s="7"/>
      <c r="CJ978" s="7"/>
      <c r="CK978" s="7">
        <f t="shared" si="16"/>
        <v>60</v>
      </c>
    </row>
    <row r="979" spans="1:90" hidden="1" x14ac:dyDescent="0.3">
      <c r="A979" s="43">
        <v>64</v>
      </c>
      <c r="B979" s="23" t="s">
        <v>1025</v>
      </c>
      <c r="C979" s="54"/>
      <c r="D979" s="54" t="s">
        <v>831</v>
      </c>
      <c r="E979" s="23" t="s">
        <v>689</v>
      </c>
      <c r="F979" s="54"/>
      <c r="G979" s="23" t="s">
        <v>2226</v>
      </c>
      <c r="J979" s="54" t="s">
        <v>9</v>
      </c>
      <c r="K979" s="55">
        <v>0.45</v>
      </c>
      <c r="L979" s="24" t="s">
        <v>834</v>
      </c>
      <c r="M979" s="24" t="s">
        <v>618</v>
      </c>
      <c r="N979" s="7"/>
      <c r="U979" s="4">
        <v>2250</v>
      </c>
      <c r="V979" s="4">
        <v>0.72000000000000008</v>
      </c>
      <c r="AD979" s="7"/>
      <c r="AE979" s="7"/>
      <c r="AF979" s="7"/>
      <c r="AG979" s="7"/>
      <c r="AH979" s="7"/>
      <c r="AI979" s="7"/>
      <c r="AJ979" s="7"/>
      <c r="AK979" s="7"/>
      <c r="BZ979" s="4"/>
      <c r="CA979" t="s">
        <v>902</v>
      </c>
      <c r="CC979" s="7" t="s">
        <v>618</v>
      </c>
      <c r="CD979" s="7">
        <v>0.6643759970548534</v>
      </c>
      <c r="CE979" s="7" t="s">
        <v>615</v>
      </c>
      <c r="CF979" s="7">
        <v>0.33562400294514672</v>
      </c>
      <c r="CH979" s="7"/>
      <c r="CJ979" s="7"/>
      <c r="CK979" s="7">
        <f t="shared" si="16"/>
        <v>61</v>
      </c>
    </row>
    <row r="980" spans="1:90" hidden="1" x14ac:dyDescent="0.3">
      <c r="A980" s="43">
        <v>65</v>
      </c>
      <c r="B980" s="56" t="s">
        <v>1025</v>
      </c>
      <c r="D980" s="23" t="s">
        <v>831</v>
      </c>
      <c r="E980" s="23" t="s">
        <v>798</v>
      </c>
      <c r="G980" s="23" t="s">
        <v>2227</v>
      </c>
      <c r="H980" s="57" t="s">
        <v>831</v>
      </c>
      <c r="I980" s="57"/>
      <c r="J980" s="23" t="s">
        <v>9</v>
      </c>
      <c r="K980" s="47">
        <v>14.3</v>
      </c>
      <c r="L980" s="24" t="s">
        <v>834</v>
      </c>
      <c r="M980" s="24" t="s">
        <v>624</v>
      </c>
      <c r="U980" s="4">
        <v>3103.1</v>
      </c>
      <c r="X980" s="4">
        <v>9523.8000000000011</v>
      </c>
      <c r="Y980" s="4">
        <v>2974.4</v>
      </c>
      <c r="BZ980" s="4"/>
      <c r="CA980" t="s">
        <v>1511</v>
      </c>
      <c r="CC980" s="7" t="s">
        <v>624</v>
      </c>
      <c r="CD980" s="7">
        <v>0.53186356224502784</v>
      </c>
      <c r="CE980" s="7" t="s">
        <v>627</v>
      </c>
      <c r="CF980" s="7">
        <v>0.39035016079188012</v>
      </c>
      <c r="CH980" s="7"/>
      <c r="CJ980" s="7"/>
      <c r="CK980" s="7">
        <f t="shared" si="16"/>
        <v>60</v>
      </c>
    </row>
    <row r="981" spans="1:90" hidden="1" x14ac:dyDescent="0.3">
      <c r="A981" s="43">
        <v>58</v>
      </c>
      <c r="B981" s="23" t="s">
        <v>913</v>
      </c>
      <c r="C981" s="54"/>
      <c r="D981" s="23" t="s">
        <v>831</v>
      </c>
      <c r="E981" s="23" t="s">
        <v>605</v>
      </c>
      <c r="G981" s="23" t="s">
        <v>2228</v>
      </c>
      <c r="I981" s="54"/>
      <c r="J981" s="54" t="s">
        <v>9</v>
      </c>
      <c r="K981" s="47">
        <v>25.401599999999998</v>
      </c>
      <c r="L981" s="24" t="s">
        <v>834</v>
      </c>
      <c r="M981" s="24" t="s">
        <v>633</v>
      </c>
      <c r="N981" s="7"/>
      <c r="AA981" s="107">
        <v>22861.439999999999</v>
      </c>
      <c r="AD981" s="4">
        <v>30.328115614633859</v>
      </c>
      <c r="AH981" s="7"/>
      <c r="AI981" s="7"/>
      <c r="BY981" s="7"/>
      <c r="BZ981" s="4"/>
      <c r="CA981" t="s">
        <v>846</v>
      </c>
      <c r="CC981" s="7" t="s">
        <v>633</v>
      </c>
      <c r="CD981" s="7">
        <v>0.85809953378758064</v>
      </c>
      <c r="CF981" s="7"/>
      <c r="CH981" s="7"/>
      <c r="CJ981" s="7"/>
      <c r="CK981" s="7">
        <f t="shared" si="16"/>
        <v>61</v>
      </c>
    </row>
    <row r="982" spans="1:90" hidden="1" x14ac:dyDescent="0.3">
      <c r="A982" s="43">
        <v>64</v>
      </c>
      <c r="B982" s="23" t="s">
        <v>913</v>
      </c>
      <c r="C982" s="54"/>
      <c r="D982" s="54" t="s">
        <v>831</v>
      </c>
      <c r="E982" s="23" t="s">
        <v>605</v>
      </c>
      <c r="F982" s="54"/>
      <c r="G982" s="23" t="s">
        <v>2229</v>
      </c>
      <c r="J982" s="54" t="s">
        <v>9</v>
      </c>
      <c r="K982" s="55">
        <v>167.94200000000001</v>
      </c>
      <c r="L982" s="24" t="s">
        <v>834</v>
      </c>
      <c r="M982" s="24" t="s">
        <v>618</v>
      </c>
      <c r="N982" s="7"/>
      <c r="U982" s="4">
        <v>371655.64600000001</v>
      </c>
      <c r="V982" s="4">
        <v>62.138539999999999</v>
      </c>
      <c r="AD982" s="7"/>
      <c r="AE982" s="7"/>
      <c r="AF982" s="7"/>
      <c r="AG982" s="7"/>
      <c r="AH982" s="7"/>
      <c r="AI982" s="7"/>
      <c r="AJ982" s="7"/>
      <c r="AK982" s="7"/>
      <c r="BZ982" s="4"/>
      <c r="CA982" t="s">
        <v>902</v>
      </c>
      <c r="CC982" s="7" t="s">
        <v>618</v>
      </c>
      <c r="CD982" s="7">
        <v>0.50842162949540881</v>
      </c>
      <c r="CE982" s="7" t="s">
        <v>615</v>
      </c>
      <c r="CF982" s="7">
        <v>0.49157837050459119</v>
      </c>
      <c r="CH982" s="7"/>
      <c r="CJ982" s="7"/>
      <c r="CK982" s="7">
        <f t="shared" si="16"/>
        <v>61</v>
      </c>
    </row>
    <row r="983" spans="1:90" hidden="1" x14ac:dyDescent="0.3">
      <c r="A983" s="43">
        <v>64</v>
      </c>
      <c r="B983" s="23" t="s">
        <v>1028</v>
      </c>
      <c r="C983" s="54"/>
      <c r="D983" s="54" t="s">
        <v>831</v>
      </c>
      <c r="E983" s="23" t="s">
        <v>605</v>
      </c>
      <c r="F983" s="54"/>
      <c r="G983" s="23" t="s">
        <v>2230</v>
      </c>
      <c r="J983" s="54" t="s">
        <v>9</v>
      </c>
      <c r="K983" s="55">
        <v>1008</v>
      </c>
      <c r="L983" s="24" t="s">
        <v>834</v>
      </c>
      <c r="M983" s="24" t="s">
        <v>615</v>
      </c>
      <c r="N983" s="7"/>
      <c r="U983" s="4">
        <v>3425400</v>
      </c>
      <c r="AD983" s="7"/>
      <c r="AE983" s="7"/>
      <c r="AF983" s="7"/>
      <c r="AG983" s="7"/>
      <c r="AH983" s="7"/>
      <c r="AI983" s="7"/>
      <c r="AJ983" s="7"/>
      <c r="AK983" s="7"/>
      <c r="BZ983" s="4"/>
      <c r="CA983" t="s">
        <v>856</v>
      </c>
      <c r="CC983" s="7" t="s">
        <v>615</v>
      </c>
      <c r="CD983" s="7">
        <v>1</v>
      </c>
      <c r="CF983" s="7"/>
      <c r="CH983" s="7"/>
      <c r="CJ983" s="7"/>
      <c r="CK983" s="7">
        <f t="shared" si="16"/>
        <v>62</v>
      </c>
      <c r="CL983" t="s">
        <v>2230</v>
      </c>
    </row>
    <row r="984" spans="1:90" hidden="1" x14ac:dyDescent="0.3">
      <c r="A984" s="43" t="s">
        <v>932</v>
      </c>
      <c r="B984" s="23" t="s">
        <v>1698</v>
      </c>
      <c r="C984" s="54"/>
      <c r="D984" s="54" t="s">
        <v>831</v>
      </c>
      <c r="E984" s="23" t="s">
        <v>605</v>
      </c>
      <c r="F984" s="54"/>
      <c r="G984" s="23" t="s">
        <v>2231</v>
      </c>
      <c r="H984" s="23" t="s">
        <v>1003</v>
      </c>
      <c r="J984" s="54" t="s">
        <v>9</v>
      </c>
      <c r="K984" s="55">
        <v>675.09999999999991</v>
      </c>
      <c r="L984" s="24" t="s">
        <v>834</v>
      </c>
      <c r="M984" s="24" t="s">
        <v>618</v>
      </c>
      <c r="N984" s="7"/>
      <c r="U984" s="4">
        <v>555137</v>
      </c>
      <c r="V984" s="4">
        <v>359.84129999999988</v>
      </c>
      <c r="AD984" s="7"/>
      <c r="AE984" s="7"/>
      <c r="AF984" s="7"/>
      <c r="AG984" s="7"/>
      <c r="AH984" s="7"/>
      <c r="AI984" s="7"/>
      <c r="AJ984" s="7"/>
      <c r="AK984" s="7"/>
      <c r="BZ984" s="4">
        <v>21600000</v>
      </c>
      <c r="CA984" t="s">
        <v>1032</v>
      </c>
      <c r="CC984" s="7" t="s">
        <v>618</v>
      </c>
      <c r="CD984" s="7">
        <v>0.80039088881435727</v>
      </c>
      <c r="CF984" s="7"/>
      <c r="CH984" s="7"/>
      <c r="CJ984" s="7"/>
      <c r="CK984" s="7">
        <f t="shared" si="16"/>
        <v>61</v>
      </c>
    </row>
    <row r="985" spans="1:90" hidden="1" x14ac:dyDescent="0.3">
      <c r="A985" s="43" t="s">
        <v>932</v>
      </c>
      <c r="B985" s="23" t="s">
        <v>1058</v>
      </c>
      <c r="C985" s="54"/>
      <c r="D985" s="54" t="s">
        <v>831</v>
      </c>
      <c r="E985" s="23" t="s">
        <v>659</v>
      </c>
      <c r="F985" s="54"/>
      <c r="G985" s="23" t="s">
        <v>2232</v>
      </c>
      <c r="H985" s="23" t="s">
        <v>880</v>
      </c>
      <c r="J985" s="54" t="s">
        <v>9</v>
      </c>
      <c r="K985" s="55">
        <v>42</v>
      </c>
      <c r="L985" s="24" t="s">
        <v>834</v>
      </c>
      <c r="M985" s="24" t="s">
        <v>639</v>
      </c>
      <c r="N985" s="7"/>
      <c r="U985" s="4">
        <v>184800</v>
      </c>
      <c r="V985" s="4">
        <v>13.02</v>
      </c>
      <c r="W985" s="4">
        <v>6720</v>
      </c>
      <c r="AB985" s="4">
        <v>1554000</v>
      </c>
      <c r="AC985" s="4">
        <v>2268000</v>
      </c>
      <c r="AD985" s="7"/>
      <c r="AE985" s="7"/>
      <c r="AF985" s="7"/>
      <c r="AG985" s="7"/>
      <c r="AH985" s="7"/>
      <c r="AI985" s="7"/>
      <c r="AJ985" s="7"/>
      <c r="AK985" s="7"/>
      <c r="BZ985" s="4">
        <v>300000</v>
      </c>
      <c r="CA985" t="s">
        <v>1040</v>
      </c>
      <c r="CC985" s="7" t="s">
        <v>639</v>
      </c>
      <c r="CD985" s="7">
        <v>0.3461669948028856</v>
      </c>
      <c r="CE985" s="7" t="s">
        <v>621</v>
      </c>
      <c r="CF985" s="7">
        <v>0.29944119390652529</v>
      </c>
      <c r="CG985" s="7" t="s">
        <v>636</v>
      </c>
      <c r="CH985" s="7">
        <v>0.23639892088495629</v>
      </c>
      <c r="CJ985" s="7"/>
      <c r="CK985" s="7">
        <f t="shared" si="16"/>
        <v>58</v>
      </c>
    </row>
    <row r="986" spans="1:90" hidden="1" x14ac:dyDescent="0.3">
      <c r="A986" s="43">
        <v>64</v>
      </c>
      <c r="B986" s="23" t="s">
        <v>868</v>
      </c>
      <c r="C986" s="54"/>
      <c r="D986" s="54" t="s">
        <v>831</v>
      </c>
      <c r="E986" s="23" t="s">
        <v>659</v>
      </c>
      <c r="F986" s="54"/>
      <c r="G986" s="23" t="s">
        <v>2233</v>
      </c>
      <c r="J986" s="54" t="s">
        <v>9</v>
      </c>
      <c r="K986" s="55">
        <v>250</v>
      </c>
      <c r="L986" s="24" t="s">
        <v>834</v>
      </c>
      <c r="M986" s="24" t="s">
        <v>615</v>
      </c>
      <c r="N986" s="7"/>
      <c r="U986" s="4">
        <v>3500000</v>
      </c>
      <c r="V986" s="4">
        <v>300</v>
      </c>
      <c r="W986" s="4">
        <v>19250</v>
      </c>
      <c r="AB986" s="4">
        <v>150000</v>
      </c>
      <c r="AC986" s="4">
        <v>1500000</v>
      </c>
      <c r="AD986" s="7"/>
      <c r="AE986" s="7"/>
      <c r="AF986" s="7">
        <v>7500</v>
      </c>
      <c r="AG986" s="7"/>
      <c r="AH986" s="7"/>
      <c r="AI986" s="7"/>
      <c r="AJ986" s="7"/>
      <c r="AK986" s="7"/>
      <c r="AQ986" s="4">
        <v>6000</v>
      </c>
      <c r="BZ986" s="4"/>
      <c r="CA986" t="s">
        <v>2234</v>
      </c>
      <c r="CC986" s="7" t="s">
        <v>615</v>
      </c>
      <c r="CD986" s="7">
        <v>0.4145313314071899</v>
      </c>
      <c r="CE986" s="7" t="s">
        <v>621</v>
      </c>
      <c r="CF986" s="7">
        <v>0.22846113768768059</v>
      </c>
      <c r="CG986" s="7" t="s">
        <v>618</v>
      </c>
      <c r="CH986" s="7">
        <v>0.21979687531717079</v>
      </c>
      <c r="CJ986" s="7"/>
      <c r="CK986" s="7">
        <f t="shared" si="16"/>
        <v>56</v>
      </c>
    </row>
    <row r="987" spans="1:90" hidden="1" x14ac:dyDescent="0.3">
      <c r="A987" s="43">
        <v>64</v>
      </c>
      <c r="B987" s="23" t="s">
        <v>1796</v>
      </c>
      <c r="C987" s="54"/>
      <c r="D987" s="54" t="s">
        <v>831</v>
      </c>
      <c r="E987" s="23" t="s">
        <v>659</v>
      </c>
      <c r="F987" s="54"/>
      <c r="G987" s="23" t="s">
        <v>2235</v>
      </c>
      <c r="J987" s="54" t="s">
        <v>9</v>
      </c>
      <c r="K987" s="55">
        <v>0.5</v>
      </c>
      <c r="L987" s="24" t="s">
        <v>834</v>
      </c>
      <c r="M987" s="24" t="s">
        <v>615</v>
      </c>
      <c r="N987" s="7"/>
      <c r="U987" s="4">
        <v>5000</v>
      </c>
      <c r="V987" s="4">
        <v>0.5</v>
      </c>
      <c r="AC987" s="4">
        <v>2500</v>
      </c>
      <c r="AD987" s="7"/>
      <c r="AE987" s="7"/>
      <c r="AF987" s="7"/>
      <c r="AG987" s="7"/>
      <c r="AH987" s="7"/>
      <c r="AI987" s="7"/>
      <c r="AJ987" s="7"/>
      <c r="AK987" s="7"/>
      <c r="BZ987" s="4"/>
      <c r="CA987" t="s">
        <v>968</v>
      </c>
      <c r="CC987" s="7" t="s">
        <v>615</v>
      </c>
      <c r="CD987" s="7">
        <v>0.55859075823334181</v>
      </c>
      <c r="CE987" s="7" t="s">
        <v>618</v>
      </c>
      <c r="CF987" s="7">
        <v>0.34554505999489399</v>
      </c>
      <c r="CH987" s="7"/>
      <c r="CJ987" s="7"/>
      <c r="CK987" s="7">
        <f t="shared" si="16"/>
        <v>60</v>
      </c>
    </row>
    <row r="988" spans="1:90" hidden="1" x14ac:dyDescent="0.3">
      <c r="A988" s="43" t="s">
        <v>2236</v>
      </c>
      <c r="B988" s="42" t="s">
        <v>868</v>
      </c>
      <c r="D988" s="23" t="s">
        <v>831</v>
      </c>
      <c r="E988" s="23" t="s">
        <v>659</v>
      </c>
      <c r="G988" s="42" t="s">
        <v>2237</v>
      </c>
      <c r="J988" s="23" t="s">
        <v>9</v>
      </c>
      <c r="K988" s="58">
        <v>380</v>
      </c>
      <c r="L988" s="24" t="s">
        <v>834</v>
      </c>
      <c r="M988" s="24" t="s">
        <v>615</v>
      </c>
      <c r="U988" s="59">
        <v>6080000</v>
      </c>
      <c r="V988" s="59">
        <v>342</v>
      </c>
      <c r="W988" s="59">
        <v>2394</v>
      </c>
      <c r="AB988" s="60">
        <v>380000</v>
      </c>
      <c r="AC988" s="60">
        <v>2660000</v>
      </c>
      <c r="AP988" s="59"/>
      <c r="AQ988" s="59">
        <v>9120</v>
      </c>
      <c r="BZ988" s="4"/>
      <c r="CA988" t="s">
        <v>2238</v>
      </c>
      <c r="CC988" s="7" t="s">
        <v>615</v>
      </c>
      <c r="CD988" s="7">
        <v>0.59864557464751045</v>
      </c>
      <c r="CE988" s="7" t="s">
        <v>618</v>
      </c>
      <c r="CF988" s="7">
        <v>0.20830670325550299</v>
      </c>
      <c r="CH988" s="7"/>
      <c r="CJ988" s="7"/>
      <c r="CK988" s="7">
        <f t="shared" si="16"/>
        <v>57</v>
      </c>
    </row>
    <row r="989" spans="1:90" hidden="1" x14ac:dyDescent="0.3">
      <c r="A989" s="24" t="s">
        <v>2239</v>
      </c>
      <c r="B989" s="23" t="s">
        <v>2240</v>
      </c>
      <c r="C989" s="23" t="s">
        <v>1016</v>
      </c>
      <c r="D989" s="23" t="s">
        <v>831</v>
      </c>
      <c r="E989" s="23" t="s">
        <v>752</v>
      </c>
      <c r="F989" s="24"/>
      <c r="G989" s="23" t="s">
        <v>2241</v>
      </c>
      <c r="H989" s="23" t="s">
        <v>880</v>
      </c>
      <c r="J989" s="54" t="s">
        <v>8</v>
      </c>
      <c r="K989" s="47">
        <v>23.76</v>
      </c>
      <c r="L989" s="57" t="s">
        <v>834</v>
      </c>
      <c r="M989" s="24" t="s">
        <v>729</v>
      </c>
      <c r="N989" s="7"/>
      <c r="O989" s="7"/>
      <c r="X989" s="7"/>
      <c r="AL989" s="61"/>
      <c r="BD989" s="4">
        <v>76198.012557323324</v>
      </c>
      <c r="BE989" s="4">
        <v>104887.8694883078</v>
      </c>
      <c r="BF989" s="4">
        <v>7388.7992125620558</v>
      </c>
      <c r="BG989" s="4">
        <v>50833.993815024733</v>
      </c>
      <c r="BH989" s="4">
        <v>7453.0053462778178</v>
      </c>
      <c r="BI989" s="4">
        <v>1406.901960658894</v>
      </c>
      <c r="BJ989" s="4">
        <v>3902.0132282903669</v>
      </c>
      <c r="BL989" s="4">
        <v>500.66077557277413</v>
      </c>
      <c r="BM989" s="4">
        <v>43.057656567615467</v>
      </c>
      <c r="BN989" s="4">
        <v>66.52561303575277</v>
      </c>
      <c r="BP989" s="4">
        <v>11.450378304113951</v>
      </c>
      <c r="BQ989" s="4">
        <v>0.71453141336393933</v>
      </c>
      <c r="BR989" s="4">
        <v>849.17544520561898</v>
      </c>
      <c r="BY989" s="7"/>
      <c r="BZ989" s="4"/>
      <c r="CA989" t="s">
        <v>2242</v>
      </c>
      <c r="CC989" s="7" t="s">
        <v>729</v>
      </c>
      <c r="CD989" s="7">
        <v>0.34473854555989941</v>
      </c>
      <c r="CE989" s="7" t="s">
        <v>723</v>
      </c>
      <c r="CF989" s="7">
        <v>0.2116745301382047</v>
      </c>
      <c r="CH989" s="7"/>
      <c r="CJ989" s="7"/>
      <c r="CK989" s="7">
        <f t="shared" si="16"/>
        <v>50</v>
      </c>
    </row>
    <row r="990" spans="1:90" hidden="1" x14ac:dyDescent="0.3">
      <c r="A990" s="24">
        <v>79</v>
      </c>
      <c r="B990" s="23" t="s">
        <v>2240</v>
      </c>
      <c r="C990" s="23" t="s">
        <v>1016</v>
      </c>
      <c r="D990" s="23" t="s">
        <v>831</v>
      </c>
      <c r="E990" s="23" t="s">
        <v>752</v>
      </c>
      <c r="F990" s="24"/>
      <c r="G990" s="23" t="s">
        <v>2243</v>
      </c>
      <c r="H990" s="23" t="s">
        <v>2244</v>
      </c>
      <c r="J990" s="54" t="s">
        <v>8</v>
      </c>
      <c r="K990" s="47">
        <v>3.352631578947368</v>
      </c>
      <c r="L990" s="57" t="s">
        <v>834</v>
      </c>
      <c r="M990" s="24" t="s">
        <v>729</v>
      </c>
      <c r="N990" s="7"/>
      <c r="O990" s="7"/>
      <c r="X990" s="7"/>
      <c r="AL990" s="61"/>
      <c r="BD990" s="4">
        <v>81714.030301371982</v>
      </c>
      <c r="BE990" s="4">
        <v>112480.76239739409</v>
      </c>
      <c r="BF990" s="4">
        <v>7923.6786168384333</v>
      </c>
      <c r="BG990" s="4">
        <v>54513.895724193193</v>
      </c>
      <c r="BH990" s="4">
        <v>7992.5326693248662</v>
      </c>
      <c r="BI990" s="4">
        <v>1508.7483988884101</v>
      </c>
      <c r="BJ990" s="4">
        <v>4184.4821993618916</v>
      </c>
      <c r="BL990" s="4">
        <v>536.90389568999512</v>
      </c>
      <c r="BM990" s="4">
        <v>46.174624972341832</v>
      </c>
      <c r="BN990" s="4">
        <v>71.341440242044641</v>
      </c>
      <c r="BP990" s="4">
        <v>12.279277743637349</v>
      </c>
      <c r="BQ990" s="4">
        <v>0.76625675136839966</v>
      </c>
      <c r="BR990" s="4">
        <v>910.64774174407285</v>
      </c>
      <c r="BY990" s="7"/>
      <c r="BZ990" s="4"/>
      <c r="CA990" t="s">
        <v>2245</v>
      </c>
      <c r="CC990" s="7" t="s">
        <v>729</v>
      </c>
      <c r="CD990" s="7">
        <v>0.34473854555989941</v>
      </c>
      <c r="CE990" s="7" t="s">
        <v>723</v>
      </c>
      <c r="CF990" s="7">
        <v>0.2116745301382047</v>
      </c>
      <c r="CH990" s="7"/>
      <c r="CJ990" s="7"/>
      <c r="CK990" s="7">
        <f t="shared" si="16"/>
        <v>50</v>
      </c>
    </row>
    <row r="991" spans="1:90" x14ac:dyDescent="0.3">
      <c r="A991" s="43">
        <v>64</v>
      </c>
      <c r="B991" s="23" t="s">
        <v>860</v>
      </c>
      <c r="C991" s="54"/>
      <c r="D991" s="54" t="s">
        <v>831</v>
      </c>
      <c r="E991" s="23" t="s">
        <v>605</v>
      </c>
      <c r="F991" s="54"/>
      <c r="G991" s="23" t="s">
        <v>2246</v>
      </c>
      <c r="H991" s="23" t="s">
        <v>1360</v>
      </c>
      <c r="J991" s="54" t="s">
        <v>9</v>
      </c>
      <c r="K991" s="55">
        <v>3.2</v>
      </c>
      <c r="L991" s="24" t="s">
        <v>834</v>
      </c>
      <c r="M991" s="24" t="s">
        <v>615</v>
      </c>
      <c r="N991" s="7"/>
      <c r="U991" s="4">
        <v>20800</v>
      </c>
      <c r="V991" s="4">
        <v>1.0880000000000001</v>
      </c>
      <c r="AD991" s="7"/>
      <c r="AE991" s="7"/>
      <c r="AF991" s="7"/>
      <c r="AG991" s="7"/>
      <c r="AH991" s="7"/>
      <c r="AI991" s="7"/>
      <c r="AJ991" s="7"/>
      <c r="AK991" s="7"/>
      <c r="BZ991" s="4"/>
      <c r="CA991" t="s">
        <v>902</v>
      </c>
      <c r="CC991" s="7" t="s">
        <v>615</v>
      </c>
      <c r="CD991" s="7">
        <v>0.75552887552526304</v>
      </c>
      <c r="CE991" s="7" t="s">
        <v>618</v>
      </c>
      <c r="CF991" s="7">
        <v>0.2444711244747369</v>
      </c>
      <c r="CH991" s="7"/>
      <c r="CJ991" s="7"/>
      <c r="CK991" s="7">
        <f t="shared" si="16"/>
        <v>61</v>
      </c>
    </row>
    <row r="992" spans="1:90" hidden="1" x14ac:dyDescent="0.3">
      <c r="A992" s="43">
        <v>64</v>
      </c>
      <c r="B992" s="23" t="s">
        <v>913</v>
      </c>
      <c r="C992" s="54"/>
      <c r="D992" s="54" t="s">
        <v>831</v>
      </c>
      <c r="E992" s="23" t="s">
        <v>653</v>
      </c>
      <c r="F992" s="54"/>
      <c r="G992" s="23" t="s">
        <v>2247</v>
      </c>
      <c r="J992" s="54" t="s">
        <v>9</v>
      </c>
      <c r="K992" s="55">
        <v>2.198</v>
      </c>
      <c r="L992" s="24" t="s">
        <v>834</v>
      </c>
      <c r="M992" s="24" t="s">
        <v>621</v>
      </c>
      <c r="N992" s="7"/>
      <c r="U992" s="4">
        <v>13244.1</v>
      </c>
      <c r="W992" s="4">
        <v>1035.046</v>
      </c>
      <c r="AD992" s="7"/>
      <c r="AE992" s="7"/>
      <c r="AF992" s="7"/>
      <c r="AG992" s="7"/>
      <c r="AH992" s="7"/>
      <c r="AI992" s="7"/>
      <c r="AJ992" s="7"/>
      <c r="AK992" s="7"/>
      <c r="BZ992" s="4"/>
      <c r="CA992" t="s">
        <v>899</v>
      </c>
      <c r="CC992" s="7" t="s">
        <v>621</v>
      </c>
      <c r="CD992" s="7">
        <v>0.88676537581124848</v>
      </c>
      <c r="CF992" s="7"/>
      <c r="CH992" s="7"/>
      <c r="CJ992" s="7"/>
      <c r="CK992" s="7">
        <f t="shared" si="16"/>
        <v>61</v>
      </c>
      <c r="CL992" t="s">
        <v>2247</v>
      </c>
    </row>
    <row r="993" spans="1:90" x14ac:dyDescent="0.3">
      <c r="A993" s="43" t="s">
        <v>932</v>
      </c>
      <c r="B993" s="23" t="s">
        <v>860</v>
      </c>
      <c r="C993" s="54"/>
      <c r="D993" s="54" t="s">
        <v>831</v>
      </c>
      <c r="E993" s="23" t="s">
        <v>605</v>
      </c>
      <c r="F993" s="54"/>
      <c r="G993" s="23" t="s">
        <v>2248</v>
      </c>
      <c r="H993" s="23" t="s">
        <v>930</v>
      </c>
      <c r="J993" s="54" t="s">
        <v>9</v>
      </c>
      <c r="K993" s="55">
        <v>1689.4</v>
      </c>
      <c r="L993" s="24" t="s">
        <v>834</v>
      </c>
      <c r="M993" s="24" t="s">
        <v>615</v>
      </c>
      <c r="N993" s="7"/>
      <c r="U993" s="4">
        <v>8591220</v>
      </c>
      <c r="V993" s="4">
        <v>501.99900000000002</v>
      </c>
      <c r="W993" s="4">
        <v>8905.8799999999992</v>
      </c>
      <c r="AD993" s="7"/>
      <c r="AE993" s="7"/>
      <c r="AF993" s="7"/>
      <c r="AG993" s="7"/>
      <c r="AH993" s="7"/>
      <c r="AI993" s="7"/>
      <c r="AJ993" s="7"/>
      <c r="AK993" s="7"/>
      <c r="BZ993" s="4">
        <v>34600000</v>
      </c>
      <c r="CA993" t="s">
        <v>1069</v>
      </c>
      <c r="CC993" s="7" t="s">
        <v>615</v>
      </c>
      <c r="CD993" s="7">
        <v>0.68243794281610848</v>
      </c>
      <c r="CE993" s="7" t="s">
        <v>618</v>
      </c>
      <c r="CF993" s="7">
        <v>0.24667328600067309</v>
      </c>
      <c r="CH993" s="7"/>
      <c r="CJ993" s="7"/>
      <c r="CK993" s="7">
        <f t="shared" si="16"/>
        <v>60</v>
      </c>
      <c r="CL993" t="s">
        <v>2248</v>
      </c>
    </row>
    <row r="994" spans="1:90" hidden="1" x14ac:dyDescent="0.3">
      <c r="A994" s="43">
        <v>64</v>
      </c>
      <c r="B994" s="23" t="s">
        <v>886</v>
      </c>
      <c r="C994" s="54"/>
      <c r="D994" s="54" t="s">
        <v>831</v>
      </c>
      <c r="E994" s="23" t="s">
        <v>620</v>
      </c>
      <c r="F994" s="54"/>
      <c r="G994" s="23" t="s">
        <v>2249</v>
      </c>
      <c r="J994" s="54" t="s">
        <v>9</v>
      </c>
      <c r="K994" s="55">
        <v>100</v>
      </c>
      <c r="L994" s="24" t="s">
        <v>834</v>
      </c>
      <c r="M994" s="24" t="s">
        <v>615</v>
      </c>
      <c r="N994" s="7"/>
      <c r="U994" s="4">
        <v>770000</v>
      </c>
      <c r="AD994" s="7"/>
      <c r="AE994" s="7"/>
      <c r="AF994" s="7"/>
      <c r="AG994" s="7"/>
      <c r="AH994" s="7"/>
      <c r="AI994" s="7"/>
      <c r="AJ994" s="7"/>
      <c r="AK994" s="7"/>
      <c r="BZ994" s="4"/>
      <c r="CA994" t="s">
        <v>856</v>
      </c>
      <c r="CC994" s="7" t="s">
        <v>615</v>
      </c>
      <c r="CD994" s="7">
        <v>1</v>
      </c>
      <c r="CF994" s="7"/>
      <c r="CH994" s="7"/>
      <c r="CJ994" s="7"/>
      <c r="CK994" s="7">
        <f t="shared" si="16"/>
        <v>62</v>
      </c>
    </row>
    <row r="995" spans="1:90" x14ac:dyDescent="0.3">
      <c r="A995" s="43" t="s">
        <v>843</v>
      </c>
      <c r="B995" s="23" t="s">
        <v>860</v>
      </c>
      <c r="D995" s="23" t="s">
        <v>831</v>
      </c>
      <c r="E995" s="23" t="s">
        <v>605</v>
      </c>
      <c r="G995" s="53" t="s">
        <v>2250</v>
      </c>
      <c r="J995" s="23" t="s">
        <v>9</v>
      </c>
      <c r="K995" s="47">
        <v>251.4</v>
      </c>
      <c r="L995" s="24" t="s">
        <v>834</v>
      </c>
      <c r="M995" s="24" t="s">
        <v>615</v>
      </c>
      <c r="U995" s="4">
        <v>678780</v>
      </c>
      <c r="V995" s="4">
        <v>10.055999999999999</v>
      </c>
      <c r="W995" s="4">
        <v>326.82</v>
      </c>
      <c r="AA995" s="107">
        <v>35196.000000000007</v>
      </c>
      <c r="AD995" s="4">
        <v>57.729785400848442</v>
      </c>
      <c r="BZ995" s="4"/>
      <c r="CA995" t="s">
        <v>846</v>
      </c>
      <c r="CC995" s="7" t="s">
        <v>615</v>
      </c>
      <c r="CD995" s="7">
        <v>0.73517497368855078</v>
      </c>
      <c r="CF995" s="7"/>
      <c r="CH995" s="7"/>
      <c r="CJ995" s="7"/>
      <c r="CK995" s="7">
        <f t="shared" si="16"/>
        <v>58</v>
      </c>
    </row>
    <row r="996" spans="1:90" hidden="1" x14ac:dyDescent="0.3">
      <c r="A996" s="43">
        <v>76</v>
      </c>
      <c r="B996" s="23" t="s">
        <v>2251</v>
      </c>
      <c r="D996" s="23" t="s">
        <v>831</v>
      </c>
      <c r="E996" s="23" t="s">
        <v>1044</v>
      </c>
      <c r="G996" s="23" t="s">
        <v>2252</v>
      </c>
      <c r="J996" s="23" t="s">
        <v>9</v>
      </c>
      <c r="K996" s="47">
        <v>1.1000000000000001</v>
      </c>
      <c r="L996" s="24" t="s">
        <v>834</v>
      </c>
      <c r="M996" s="24" t="s">
        <v>639</v>
      </c>
      <c r="W996" s="4">
        <v>21.373000000000001</v>
      </c>
      <c r="AB996" s="4">
        <v>44550.000000000007</v>
      </c>
      <c r="AC996" s="4">
        <v>178750</v>
      </c>
      <c r="BZ996" s="4"/>
      <c r="CA996" t="s">
        <v>1046</v>
      </c>
      <c r="CC996" s="7" t="s">
        <v>639</v>
      </c>
      <c r="CD996" s="7">
        <v>0.77923577618547868</v>
      </c>
      <c r="CF996" s="7"/>
      <c r="CH996" s="7"/>
      <c r="CJ996" s="7"/>
      <c r="CK996" s="7">
        <f t="shared" si="16"/>
        <v>60</v>
      </c>
    </row>
    <row r="997" spans="1:90" hidden="1" x14ac:dyDescent="0.3">
      <c r="A997" s="43">
        <v>3</v>
      </c>
      <c r="B997" s="53" t="s">
        <v>2253</v>
      </c>
      <c r="C997" s="67"/>
      <c r="D997" s="67" t="s">
        <v>831</v>
      </c>
      <c r="E997" s="23" t="s">
        <v>2254</v>
      </c>
      <c r="F997" s="67"/>
      <c r="G997" s="53" t="s">
        <v>2255</v>
      </c>
      <c r="J997" s="23" t="s">
        <v>9</v>
      </c>
      <c r="K997" s="47">
        <v>60</v>
      </c>
      <c r="L997" s="24" t="s">
        <v>834</v>
      </c>
      <c r="M997" s="24" t="s">
        <v>603</v>
      </c>
      <c r="Q997" s="4">
        <v>14734339.812132601</v>
      </c>
      <c r="AW997" s="4">
        <v>2580</v>
      </c>
      <c r="BZ997" s="4"/>
      <c r="CA997" t="s">
        <v>1406</v>
      </c>
      <c r="CK997" s="7">
        <f t="shared" si="16"/>
        <v>61</v>
      </c>
    </row>
    <row r="998" spans="1:90" hidden="1" x14ac:dyDescent="0.3">
      <c r="A998" s="43">
        <v>58</v>
      </c>
      <c r="B998" s="23" t="s">
        <v>1058</v>
      </c>
      <c r="C998" s="54"/>
      <c r="D998" s="23" t="s">
        <v>831</v>
      </c>
      <c r="E998" s="23" t="s">
        <v>605</v>
      </c>
      <c r="G998" s="23" t="s">
        <v>2256</v>
      </c>
      <c r="I998" s="54"/>
      <c r="J998" s="54" t="s">
        <v>9</v>
      </c>
      <c r="K998" s="47">
        <v>11.111111111111111</v>
      </c>
      <c r="L998" s="24" t="s">
        <v>834</v>
      </c>
      <c r="M998" s="24" t="s">
        <v>633</v>
      </c>
      <c r="N998" s="7"/>
      <c r="AA998" s="107">
        <v>10000</v>
      </c>
      <c r="AD998" s="4">
        <v>13.26605656276851</v>
      </c>
      <c r="AH998" s="7"/>
      <c r="AI998" s="7"/>
      <c r="BY998" s="7"/>
      <c r="BZ998" s="4"/>
      <c r="CA998" t="s">
        <v>846</v>
      </c>
      <c r="CC998" s="7" t="s">
        <v>633</v>
      </c>
      <c r="CD998" s="7">
        <v>0.85809953378758075</v>
      </c>
      <c r="CF998" s="7"/>
      <c r="CH998" s="7"/>
      <c r="CJ998" s="7"/>
      <c r="CK998" s="7">
        <f t="shared" si="16"/>
        <v>61</v>
      </c>
    </row>
    <row r="999" spans="1:90" hidden="1" x14ac:dyDescent="0.3">
      <c r="A999" s="43">
        <v>64</v>
      </c>
      <c r="B999" s="23" t="s">
        <v>1464</v>
      </c>
      <c r="C999" s="54"/>
      <c r="D999" s="54" t="s">
        <v>831</v>
      </c>
      <c r="E999" s="23" t="s">
        <v>605</v>
      </c>
      <c r="F999" s="54"/>
      <c r="G999" s="23" t="s">
        <v>2257</v>
      </c>
      <c r="H999" s="23" t="s">
        <v>838</v>
      </c>
      <c r="J999" s="54" t="s">
        <v>9</v>
      </c>
      <c r="K999" s="55">
        <v>285.26799999999997</v>
      </c>
      <c r="L999" s="24" t="s">
        <v>834</v>
      </c>
      <c r="M999" s="24" t="s">
        <v>615</v>
      </c>
      <c r="N999" s="7"/>
      <c r="U999" s="4">
        <v>907616.79999999993</v>
      </c>
      <c r="V999" s="4">
        <v>99.020659999999992</v>
      </c>
      <c r="AD999" s="7"/>
      <c r="AE999" s="7"/>
      <c r="AF999" s="7"/>
      <c r="AG999" s="7"/>
      <c r="AH999" s="7"/>
      <c r="AI999" s="7"/>
      <c r="AJ999" s="7"/>
      <c r="AK999" s="7"/>
      <c r="BZ999" s="4"/>
      <c r="CA999" t="s">
        <v>902</v>
      </c>
      <c r="CC999" s="7" t="s">
        <v>615</v>
      </c>
      <c r="CD999" s="7">
        <v>0.59705344804118465</v>
      </c>
      <c r="CE999" s="7" t="s">
        <v>618</v>
      </c>
      <c r="CF999" s="7">
        <v>0.40294655195881529</v>
      </c>
      <c r="CH999" s="7"/>
      <c r="CJ999" s="7"/>
      <c r="CK999" s="7">
        <f t="shared" si="16"/>
        <v>61</v>
      </c>
    </row>
    <row r="1000" spans="1:90" hidden="1" x14ac:dyDescent="0.3">
      <c r="A1000" s="43" t="s">
        <v>2258</v>
      </c>
      <c r="B1000" s="23" t="s">
        <v>2259</v>
      </c>
      <c r="D1000" s="23" t="s">
        <v>831</v>
      </c>
      <c r="E1000" s="23" t="s">
        <v>953</v>
      </c>
      <c r="G1000" s="23" t="s">
        <v>2260</v>
      </c>
      <c r="H1000" s="23" t="s">
        <v>2261</v>
      </c>
      <c r="J1000" s="23" t="s">
        <v>9</v>
      </c>
      <c r="K1000" s="47">
        <v>101.5</v>
      </c>
      <c r="L1000" s="24" t="s">
        <v>834</v>
      </c>
      <c r="M1000" s="24" t="s">
        <v>603</v>
      </c>
      <c r="Q1000" s="4">
        <v>26752035.72140326</v>
      </c>
      <c r="BB1000" s="4">
        <v>5456134.110741077</v>
      </c>
      <c r="BZ1000" s="4"/>
      <c r="CA1000" t="s">
        <v>2262</v>
      </c>
      <c r="CK1000" s="7">
        <f t="shared" si="16"/>
        <v>61</v>
      </c>
    </row>
    <row r="1001" spans="1:90" hidden="1" x14ac:dyDescent="0.3">
      <c r="A1001" s="43">
        <v>65</v>
      </c>
      <c r="B1001" s="56" t="s">
        <v>913</v>
      </c>
      <c r="D1001" s="23" t="s">
        <v>831</v>
      </c>
      <c r="E1001" s="23" t="s">
        <v>798</v>
      </c>
      <c r="G1001" s="23" t="s">
        <v>2263</v>
      </c>
      <c r="H1001" s="57" t="s">
        <v>831</v>
      </c>
      <c r="I1001" s="57"/>
      <c r="J1001" s="23" t="s">
        <v>9</v>
      </c>
      <c r="K1001" s="47">
        <v>0.72576000000000007</v>
      </c>
      <c r="L1001" s="24" t="s">
        <v>834</v>
      </c>
      <c r="M1001" s="24" t="s">
        <v>624</v>
      </c>
      <c r="X1001" s="4">
        <v>5080.3200000000006</v>
      </c>
      <c r="BZ1001" s="4"/>
      <c r="CA1001" t="s">
        <v>871</v>
      </c>
      <c r="CC1001" s="7" t="s">
        <v>624</v>
      </c>
      <c r="CD1001" s="7">
        <v>1</v>
      </c>
      <c r="CF1001" s="7"/>
      <c r="CH1001" s="7"/>
      <c r="CJ1001" s="7"/>
      <c r="CK1001" s="7">
        <f t="shared" ref="CK1001:CK1032" si="17">COUNTBLANK(N1001:BX1001)</f>
        <v>62</v>
      </c>
    </row>
    <row r="1002" spans="1:90" hidden="1" x14ac:dyDescent="0.3">
      <c r="A1002" s="43" t="s">
        <v>890</v>
      </c>
      <c r="B1002" s="23" t="s">
        <v>863</v>
      </c>
      <c r="D1002" s="23" t="s">
        <v>831</v>
      </c>
      <c r="E1002" s="23" t="s">
        <v>671</v>
      </c>
      <c r="G1002" s="53" t="s">
        <v>2264</v>
      </c>
      <c r="J1002" s="23" t="s">
        <v>9</v>
      </c>
      <c r="K1002" s="47">
        <v>354.97300000000013</v>
      </c>
      <c r="L1002" s="24" t="s">
        <v>834</v>
      </c>
      <c r="M1002" s="24" t="s">
        <v>651</v>
      </c>
      <c r="U1002" s="4">
        <v>245531.0331811083</v>
      </c>
      <c r="V1002" s="4">
        <v>56.376471899999999</v>
      </c>
      <c r="X1002" s="4">
        <v>585486.11609555641</v>
      </c>
      <c r="AG1002" s="4">
        <v>708.16202795999993</v>
      </c>
      <c r="AH1002" s="4">
        <v>503.88210007999999</v>
      </c>
      <c r="AI1002" s="4">
        <v>91.316016700000006</v>
      </c>
      <c r="AJ1002" s="4">
        <v>104.546797314328</v>
      </c>
      <c r="AK1002" s="4">
        <v>20.487299907888001</v>
      </c>
      <c r="BX1002" s="4"/>
      <c r="BZ1002" s="4"/>
      <c r="CA1002" t="s">
        <v>1419</v>
      </c>
      <c r="CC1002" s="7" t="s">
        <v>651</v>
      </c>
      <c r="CD1002" s="7">
        <v>0.51901885377049262</v>
      </c>
      <c r="CE1002" s="7" t="s">
        <v>654</v>
      </c>
      <c r="CF1002" s="7">
        <v>0.21125485517798709</v>
      </c>
      <c r="CH1002" s="7"/>
      <c r="CJ1002" s="7"/>
      <c r="CK1002" s="7">
        <f t="shared" si="17"/>
        <v>55</v>
      </c>
    </row>
    <row r="1003" spans="1:90" hidden="1" x14ac:dyDescent="0.3">
      <c r="A1003" s="43">
        <v>64</v>
      </c>
      <c r="B1003" s="23" t="s">
        <v>852</v>
      </c>
      <c r="C1003" s="54"/>
      <c r="D1003" s="54" t="s">
        <v>831</v>
      </c>
      <c r="E1003" s="23" t="s">
        <v>671</v>
      </c>
      <c r="F1003" s="54"/>
      <c r="G1003" s="23" t="s">
        <v>2265</v>
      </c>
      <c r="J1003" s="54" t="s">
        <v>9</v>
      </c>
      <c r="K1003" s="55">
        <v>3.5000000000000003E-2</v>
      </c>
      <c r="L1003" s="24" t="s">
        <v>834</v>
      </c>
      <c r="M1003" s="24" t="s">
        <v>624</v>
      </c>
      <c r="N1003" s="7"/>
      <c r="U1003" s="4">
        <v>63</v>
      </c>
      <c r="X1003" s="4">
        <v>140</v>
      </c>
      <c r="Y1003" s="4">
        <v>14</v>
      </c>
      <c r="AD1003" s="7"/>
      <c r="AE1003" s="7"/>
      <c r="AF1003" s="7"/>
      <c r="AG1003" s="7"/>
      <c r="AH1003" s="7"/>
      <c r="AI1003" s="7"/>
      <c r="AJ1003" s="7"/>
      <c r="AK1003" s="7"/>
      <c r="BZ1003" s="4"/>
      <c r="CA1003" t="s">
        <v>1473</v>
      </c>
      <c r="CC1003" s="7" t="s">
        <v>624</v>
      </c>
      <c r="CD1003" s="7">
        <v>0.69589983724980731</v>
      </c>
      <c r="CF1003" s="7"/>
      <c r="CH1003" s="7"/>
      <c r="CJ1003" s="7"/>
      <c r="CK1003" s="7">
        <f t="shared" si="17"/>
        <v>60</v>
      </c>
    </row>
    <row r="1004" spans="1:90" hidden="1" x14ac:dyDescent="0.3">
      <c r="A1004" s="43" t="s">
        <v>932</v>
      </c>
      <c r="B1004" s="23" t="s">
        <v>852</v>
      </c>
      <c r="C1004" s="54"/>
      <c r="D1004" s="54" t="s">
        <v>831</v>
      </c>
      <c r="E1004" s="23" t="s">
        <v>659</v>
      </c>
      <c r="F1004" s="54"/>
      <c r="G1004" s="23" t="s">
        <v>2266</v>
      </c>
      <c r="H1004" s="23" t="s">
        <v>880</v>
      </c>
      <c r="J1004" s="54" t="s">
        <v>9</v>
      </c>
      <c r="K1004" s="55">
        <v>122.5</v>
      </c>
      <c r="L1004" s="24" t="s">
        <v>834</v>
      </c>
      <c r="M1004" s="24" t="s">
        <v>639</v>
      </c>
      <c r="N1004" s="7"/>
      <c r="U1004" s="4">
        <v>63280.000000000007</v>
      </c>
      <c r="V1004" s="4">
        <v>39.090000000000003</v>
      </c>
      <c r="W1004" s="4">
        <v>12530.5</v>
      </c>
      <c r="AB1004" s="4">
        <v>1715200</v>
      </c>
      <c r="AC1004" s="4">
        <v>3807400</v>
      </c>
      <c r="AD1004" s="7"/>
      <c r="AE1004" s="7"/>
      <c r="AF1004" s="7"/>
      <c r="AG1004" s="7"/>
      <c r="AH1004" s="7"/>
      <c r="AI1004" s="7"/>
      <c r="AJ1004" s="7"/>
      <c r="AK1004" s="7"/>
      <c r="BZ1004" s="4">
        <v>3000000</v>
      </c>
      <c r="CA1004" t="s">
        <v>1040</v>
      </c>
      <c r="CC1004" s="7" t="s">
        <v>639</v>
      </c>
      <c r="CD1004" s="7">
        <v>0.3783201357025992</v>
      </c>
      <c r="CE1004" s="7" t="s">
        <v>621</v>
      </c>
      <c r="CF1004" s="7">
        <v>0.36349548186854719</v>
      </c>
      <c r="CH1004" s="7"/>
      <c r="CJ1004" s="7"/>
      <c r="CK1004" s="7">
        <f t="shared" si="17"/>
        <v>58</v>
      </c>
      <c r="CL1004" t="s">
        <v>2266</v>
      </c>
    </row>
    <row r="1005" spans="1:90" hidden="1" x14ac:dyDescent="0.3">
      <c r="A1005" s="43">
        <v>65</v>
      </c>
      <c r="B1005" s="56" t="s">
        <v>913</v>
      </c>
      <c r="D1005" s="23" t="s">
        <v>831</v>
      </c>
      <c r="E1005" s="23" t="s">
        <v>796</v>
      </c>
      <c r="G1005" s="23" t="s">
        <v>2267</v>
      </c>
      <c r="H1005" s="57" t="s">
        <v>831</v>
      </c>
      <c r="I1005" s="57"/>
      <c r="J1005" s="23" t="s">
        <v>9</v>
      </c>
      <c r="K1005" s="47">
        <v>34.020000000000003</v>
      </c>
      <c r="L1005" s="24" t="s">
        <v>834</v>
      </c>
      <c r="M1005" s="24" t="s">
        <v>624</v>
      </c>
      <c r="X1005" s="4">
        <v>292572</v>
      </c>
      <c r="Y1005" s="4">
        <v>30618</v>
      </c>
      <c r="BZ1005" s="4"/>
      <c r="CA1005" t="s">
        <v>1009</v>
      </c>
      <c r="CC1005" s="7" t="s">
        <v>624</v>
      </c>
      <c r="CD1005" s="7">
        <v>0.80261419638446718</v>
      </c>
      <c r="CF1005" s="7"/>
      <c r="CH1005" s="7"/>
      <c r="CJ1005" s="7"/>
      <c r="CK1005" s="7">
        <f t="shared" si="17"/>
        <v>61</v>
      </c>
    </row>
    <row r="1006" spans="1:90" hidden="1" x14ac:dyDescent="0.3">
      <c r="A1006" s="43">
        <v>64</v>
      </c>
      <c r="B1006" s="23" t="s">
        <v>1036</v>
      </c>
      <c r="C1006" s="54"/>
      <c r="D1006" s="54" t="s">
        <v>831</v>
      </c>
      <c r="E1006" s="23" t="s">
        <v>659</v>
      </c>
      <c r="F1006" s="54"/>
      <c r="G1006" s="23" t="s">
        <v>2268</v>
      </c>
      <c r="H1006" s="23" t="s">
        <v>838</v>
      </c>
      <c r="J1006" s="54" t="s">
        <v>9</v>
      </c>
      <c r="K1006" s="55">
        <v>9.6300000000000008</v>
      </c>
      <c r="L1006" s="24" t="s">
        <v>834</v>
      </c>
      <c r="M1006" s="24" t="s">
        <v>621</v>
      </c>
      <c r="N1006" s="7"/>
      <c r="U1006" s="4">
        <v>7315.8</v>
      </c>
      <c r="V1006" s="4">
        <v>0.93712000000000018</v>
      </c>
      <c r="W1006" s="4">
        <v>956.57680000000005</v>
      </c>
      <c r="AB1006" s="4">
        <v>33259.600000000013</v>
      </c>
      <c r="AC1006" s="4">
        <v>28832.799999999999</v>
      </c>
      <c r="AD1006" s="7"/>
      <c r="AE1006" s="7"/>
      <c r="AF1006" s="7"/>
      <c r="AG1006" s="7"/>
      <c r="AH1006" s="7"/>
      <c r="AI1006" s="7"/>
      <c r="AJ1006" s="7"/>
      <c r="AK1006" s="7"/>
      <c r="BZ1006" s="4"/>
      <c r="CA1006" t="s">
        <v>842</v>
      </c>
      <c r="CC1006" s="7" t="s">
        <v>621</v>
      </c>
      <c r="CD1006" s="7">
        <v>0.73597394958429174</v>
      </c>
      <c r="CF1006" s="7"/>
      <c r="CH1006" s="7"/>
      <c r="CJ1006" s="7"/>
      <c r="CK1006" s="7">
        <f t="shared" si="17"/>
        <v>58</v>
      </c>
    </row>
    <row r="1007" spans="1:90" hidden="1" x14ac:dyDescent="0.3">
      <c r="A1007" s="43">
        <v>64</v>
      </c>
      <c r="B1007" s="23" t="s">
        <v>1058</v>
      </c>
      <c r="C1007" s="54"/>
      <c r="D1007" s="54" t="s">
        <v>831</v>
      </c>
      <c r="E1007" s="23" t="s">
        <v>605</v>
      </c>
      <c r="F1007" s="54"/>
      <c r="G1007" s="23" t="s">
        <v>2269</v>
      </c>
      <c r="J1007" s="54" t="s">
        <v>9</v>
      </c>
      <c r="K1007" s="55">
        <v>6.7</v>
      </c>
      <c r="L1007" s="24" t="s">
        <v>834</v>
      </c>
      <c r="M1007" s="24" t="s">
        <v>639</v>
      </c>
      <c r="N1007" s="7"/>
      <c r="U1007" s="4">
        <v>60300</v>
      </c>
      <c r="AB1007" s="4">
        <v>209040</v>
      </c>
      <c r="AC1007" s="4">
        <v>233830</v>
      </c>
      <c r="AD1007" s="7"/>
      <c r="AE1007" s="7"/>
      <c r="AF1007" s="7"/>
      <c r="AG1007" s="7"/>
      <c r="AH1007" s="7"/>
      <c r="AI1007" s="7"/>
      <c r="AJ1007" s="7"/>
      <c r="AK1007" s="7"/>
      <c r="BZ1007" s="4"/>
      <c r="CA1007" t="s">
        <v>1006</v>
      </c>
      <c r="CC1007" s="7" t="s">
        <v>639</v>
      </c>
      <c r="CD1007" s="7">
        <v>0.37845443873447587</v>
      </c>
      <c r="CE1007" s="7" t="s">
        <v>636</v>
      </c>
      <c r="CF1007" s="7">
        <v>0.33720549100355068</v>
      </c>
      <c r="CG1007" s="7" t="s">
        <v>615</v>
      </c>
      <c r="CH1007" s="7">
        <v>0.2843400702619735</v>
      </c>
      <c r="CJ1007" s="7"/>
      <c r="CK1007" s="7">
        <f t="shared" si="17"/>
        <v>60</v>
      </c>
    </row>
    <row r="1008" spans="1:90" hidden="1" x14ac:dyDescent="0.3">
      <c r="A1008" s="43">
        <v>65</v>
      </c>
      <c r="B1008" s="56" t="s">
        <v>1176</v>
      </c>
      <c r="D1008" s="23" t="s">
        <v>831</v>
      </c>
      <c r="E1008" s="23" t="s">
        <v>796</v>
      </c>
      <c r="G1008" s="23" t="s">
        <v>2270</v>
      </c>
      <c r="H1008" s="57" t="s">
        <v>831</v>
      </c>
      <c r="I1008" s="57"/>
      <c r="J1008" s="23" t="s">
        <v>9</v>
      </c>
      <c r="K1008" s="66">
        <v>27</v>
      </c>
      <c r="L1008" s="24" t="s">
        <v>834</v>
      </c>
      <c r="M1008" s="24" t="s">
        <v>624</v>
      </c>
      <c r="X1008" s="4">
        <v>594000</v>
      </c>
      <c r="BZ1008" s="4"/>
      <c r="CA1008" t="s">
        <v>871</v>
      </c>
      <c r="CC1008" s="7" t="s">
        <v>624</v>
      </c>
      <c r="CD1008" s="7">
        <v>1</v>
      </c>
      <c r="CF1008" s="7"/>
      <c r="CH1008" s="7"/>
      <c r="CJ1008" s="7"/>
      <c r="CK1008" s="7">
        <f t="shared" si="17"/>
        <v>62</v>
      </c>
    </row>
    <row r="1009" spans="1:90" x14ac:dyDescent="0.3">
      <c r="A1009" s="43">
        <v>27</v>
      </c>
      <c r="B1009" s="42" t="s">
        <v>860</v>
      </c>
      <c r="D1009" s="23" t="s">
        <v>831</v>
      </c>
      <c r="E1009" s="23" t="s">
        <v>659</v>
      </c>
      <c r="G1009" s="42" t="s">
        <v>2271</v>
      </c>
      <c r="J1009" s="23" t="s">
        <v>9</v>
      </c>
      <c r="K1009" s="58">
        <v>58.4</v>
      </c>
      <c r="L1009" s="24" t="s">
        <v>834</v>
      </c>
      <c r="M1009" s="24" t="s">
        <v>615</v>
      </c>
      <c r="U1009" s="59">
        <v>1109600</v>
      </c>
      <c r="V1009" s="59"/>
      <c r="W1009" s="59">
        <v>2920</v>
      </c>
      <c r="AB1009" s="60">
        <v>116800</v>
      </c>
      <c r="AC1009" s="60">
        <v>2044000</v>
      </c>
      <c r="AP1009" s="59"/>
      <c r="AQ1009" s="59">
        <v>2920</v>
      </c>
      <c r="BZ1009" s="4"/>
      <c r="CA1009" t="s">
        <v>1509</v>
      </c>
      <c r="CC1009" s="7" t="s">
        <v>615</v>
      </c>
      <c r="CD1009" s="7">
        <v>0.47002425194891828</v>
      </c>
      <c r="CE1009" s="7" t="s">
        <v>639</v>
      </c>
      <c r="CF1009" s="7">
        <v>0.2971853041103944</v>
      </c>
      <c r="CH1009" s="7"/>
      <c r="CJ1009" s="7"/>
      <c r="CK1009" s="7">
        <f t="shared" si="17"/>
        <v>58</v>
      </c>
    </row>
    <row r="1010" spans="1:90" hidden="1" x14ac:dyDescent="0.3">
      <c r="A1010" s="43">
        <v>64</v>
      </c>
      <c r="B1010" s="23" t="s">
        <v>2180</v>
      </c>
      <c r="C1010" s="54"/>
      <c r="D1010" s="54" t="s">
        <v>831</v>
      </c>
      <c r="E1010" s="23" t="s">
        <v>617</v>
      </c>
      <c r="F1010" s="54"/>
      <c r="G1010" s="23" t="s">
        <v>2272</v>
      </c>
      <c r="J1010" s="54" t="s">
        <v>9</v>
      </c>
      <c r="K1010" s="55">
        <v>18.327024000000002</v>
      </c>
      <c r="L1010" s="24" t="s">
        <v>834</v>
      </c>
      <c r="M1010" s="24" t="s">
        <v>618</v>
      </c>
      <c r="N1010" s="7"/>
      <c r="U1010" s="4">
        <v>91635.12000000001</v>
      </c>
      <c r="V1010" s="4">
        <v>18.876834720000002</v>
      </c>
      <c r="W1010" s="4">
        <v>134.70362639999999</v>
      </c>
      <c r="AD1010" s="7"/>
      <c r="AE1010" s="7"/>
      <c r="AF1010" s="7"/>
      <c r="AG1010" s="7"/>
      <c r="AH1010" s="7"/>
      <c r="AI1010" s="7"/>
      <c r="AJ1010" s="7"/>
      <c r="AK1010" s="7"/>
      <c r="BZ1010" s="4"/>
      <c r="CA1010" t="s">
        <v>859</v>
      </c>
      <c r="CC1010" s="7" t="s">
        <v>618</v>
      </c>
      <c r="CD1010" s="7">
        <v>0.52622554558996093</v>
      </c>
      <c r="CE1010" s="7" t="s">
        <v>615</v>
      </c>
      <c r="CF1010" s="7">
        <v>0.41294647596516559</v>
      </c>
      <c r="CH1010" s="7"/>
      <c r="CJ1010" s="7"/>
      <c r="CK1010" s="7">
        <f t="shared" si="17"/>
        <v>60</v>
      </c>
      <c r="CL1010" t="s">
        <v>2272</v>
      </c>
    </row>
    <row r="1011" spans="1:90" hidden="1" x14ac:dyDescent="0.3">
      <c r="A1011" s="43">
        <v>64</v>
      </c>
      <c r="B1011" s="23" t="s">
        <v>1058</v>
      </c>
      <c r="C1011" s="54"/>
      <c r="D1011" s="54" t="s">
        <v>831</v>
      </c>
      <c r="E1011" s="23" t="s">
        <v>605</v>
      </c>
      <c r="F1011" s="54"/>
      <c r="G1011" s="23" t="s">
        <v>2273</v>
      </c>
      <c r="H1011" s="23" t="s">
        <v>838</v>
      </c>
      <c r="J1011" s="54" t="s">
        <v>9</v>
      </c>
      <c r="K1011" s="55">
        <v>101</v>
      </c>
      <c r="L1011" s="24" t="s">
        <v>834</v>
      </c>
      <c r="M1011" s="24" t="s">
        <v>615</v>
      </c>
      <c r="N1011" s="7"/>
      <c r="U1011" s="4">
        <v>505000</v>
      </c>
      <c r="V1011" s="4">
        <v>37.369999999999997</v>
      </c>
      <c r="W1011" s="4">
        <v>267.64999999999998</v>
      </c>
      <c r="AD1011" s="7"/>
      <c r="AE1011" s="7"/>
      <c r="AF1011" s="7"/>
      <c r="AG1011" s="7"/>
      <c r="AH1011" s="7"/>
      <c r="AI1011" s="7"/>
      <c r="AJ1011" s="7"/>
      <c r="AK1011" s="7"/>
      <c r="BZ1011" s="4"/>
      <c r="CA1011" t="s">
        <v>859</v>
      </c>
      <c r="CC1011" s="7" t="s">
        <v>615</v>
      </c>
      <c r="CD1011" s="7">
        <v>0.66186852320585765</v>
      </c>
      <c r="CE1011" s="7" t="s">
        <v>618</v>
      </c>
      <c r="CF1011" s="7">
        <v>0.3029802989752079</v>
      </c>
      <c r="CH1011" s="7"/>
      <c r="CJ1011" s="7"/>
      <c r="CK1011" s="7">
        <f t="shared" si="17"/>
        <v>60</v>
      </c>
    </row>
    <row r="1012" spans="1:90" hidden="1" x14ac:dyDescent="0.3">
      <c r="A1012" s="43">
        <v>64</v>
      </c>
      <c r="B1012" s="23" t="s">
        <v>852</v>
      </c>
      <c r="C1012" s="54"/>
      <c r="D1012" s="54" t="s">
        <v>831</v>
      </c>
      <c r="E1012" s="23" t="s">
        <v>659</v>
      </c>
      <c r="F1012" s="54"/>
      <c r="G1012" s="23" t="s">
        <v>2274</v>
      </c>
      <c r="J1012" s="54" t="s">
        <v>9</v>
      </c>
      <c r="K1012" s="55">
        <v>0.05</v>
      </c>
      <c r="L1012" s="24" t="s">
        <v>834</v>
      </c>
      <c r="M1012" s="24" t="s">
        <v>615</v>
      </c>
      <c r="N1012" s="7"/>
      <c r="U1012" s="4">
        <v>920.00000000000011</v>
      </c>
      <c r="V1012" s="4">
        <v>5.000000000000001E-3</v>
      </c>
      <c r="W1012" s="4">
        <v>0.8</v>
      </c>
      <c r="AB1012" s="4">
        <v>210</v>
      </c>
      <c r="AC1012" s="4">
        <v>815</v>
      </c>
      <c r="AD1012" s="7"/>
      <c r="AE1012" s="7"/>
      <c r="AF1012" s="7"/>
      <c r="AG1012" s="7"/>
      <c r="AH1012" s="7"/>
      <c r="AI1012" s="7"/>
      <c r="AJ1012" s="7"/>
      <c r="AK1012" s="7"/>
      <c r="BZ1012" s="4"/>
      <c r="CA1012" t="s">
        <v>842</v>
      </c>
      <c r="CC1012" s="7" t="s">
        <v>615</v>
      </c>
      <c r="CD1012" s="7">
        <v>0.66537863374855599</v>
      </c>
      <c r="CE1012" s="7" t="s">
        <v>639</v>
      </c>
      <c r="CF1012" s="7">
        <v>0.20231647596837979</v>
      </c>
      <c r="CH1012" s="7"/>
      <c r="CJ1012" s="7"/>
      <c r="CK1012" s="7">
        <f t="shared" si="17"/>
        <v>58</v>
      </c>
    </row>
    <row r="1013" spans="1:90" hidden="1" x14ac:dyDescent="0.3">
      <c r="A1013" s="43">
        <v>64</v>
      </c>
      <c r="B1013" s="23" t="s">
        <v>1025</v>
      </c>
      <c r="C1013" s="54"/>
      <c r="D1013" s="54" t="s">
        <v>831</v>
      </c>
      <c r="E1013" s="23" t="s">
        <v>620</v>
      </c>
      <c r="F1013" s="54"/>
      <c r="G1013" s="23" t="s">
        <v>2275</v>
      </c>
      <c r="H1013" s="23" t="s">
        <v>1232</v>
      </c>
      <c r="J1013" s="54" t="s">
        <v>9</v>
      </c>
      <c r="K1013" s="55">
        <v>0.49199999999999999</v>
      </c>
      <c r="L1013" s="24" t="s">
        <v>834</v>
      </c>
      <c r="M1013" s="24" t="s">
        <v>615</v>
      </c>
      <c r="N1013" s="7"/>
      <c r="U1013" s="4">
        <v>2460</v>
      </c>
      <c r="V1013" s="4">
        <v>9.8400000000000001E-2</v>
      </c>
      <c r="AD1013" s="7"/>
      <c r="AE1013" s="7"/>
      <c r="AF1013" s="7"/>
      <c r="AG1013" s="7"/>
      <c r="AH1013" s="7"/>
      <c r="AI1013" s="7"/>
      <c r="AJ1013" s="7"/>
      <c r="AK1013" s="7"/>
      <c r="BZ1013" s="4"/>
      <c r="CA1013" t="s">
        <v>902</v>
      </c>
      <c r="CC1013" s="7" t="s">
        <v>615</v>
      </c>
      <c r="CD1013" s="7">
        <v>0.80164138638528626</v>
      </c>
      <c r="CF1013" s="7"/>
      <c r="CH1013" s="7"/>
      <c r="CJ1013" s="7"/>
      <c r="CK1013" s="7">
        <f t="shared" si="17"/>
        <v>61</v>
      </c>
    </row>
    <row r="1014" spans="1:90" x14ac:dyDescent="0.3">
      <c r="A1014" s="43" t="s">
        <v>890</v>
      </c>
      <c r="B1014" s="23" t="s">
        <v>860</v>
      </c>
      <c r="D1014" s="23" t="s">
        <v>831</v>
      </c>
      <c r="E1014" s="23" t="s">
        <v>671</v>
      </c>
      <c r="G1014" s="53" t="s">
        <v>2276</v>
      </c>
      <c r="J1014" s="23" t="s">
        <v>9</v>
      </c>
      <c r="K1014" s="47">
        <v>69.430000000000007</v>
      </c>
      <c r="L1014" s="24" t="s">
        <v>834</v>
      </c>
      <c r="M1014" s="24" t="s">
        <v>615</v>
      </c>
      <c r="U1014" s="4">
        <v>146521.60000000001</v>
      </c>
      <c r="V1014" s="4">
        <v>2.6579600000000001</v>
      </c>
      <c r="W1014" s="4">
        <v>125.70851</v>
      </c>
      <c r="X1014" s="4">
        <v>6624.1</v>
      </c>
      <c r="Y1014" s="4">
        <v>4680.8999999999996</v>
      </c>
      <c r="AG1014" s="4">
        <v>1.7872600000000001</v>
      </c>
      <c r="AH1014" s="4">
        <v>24.607330000000001</v>
      </c>
      <c r="BX1014" s="4"/>
      <c r="BZ1014" s="4"/>
      <c r="CA1014" t="s">
        <v>2277</v>
      </c>
      <c r="CC1014" s="7" t="s">
        <v>615</v>
      </c>
      <c r="CD1014" s="7">
        <v>0.43332538214688721</v>
      </c>
      <c r="CE1014" s="7" t="s">
        <v>654</v>
      </c>
      <c r="CF1014" s="7">
        <v>0.32358984169329141</v>
      </c>
      <c r="CH1014" s="7"/>
      <c r="CJ1014" s="7"/>
      <c r="CK1014" s="7">
        <f t="shared" si="17"/>
        <v>56</v>
      </c>
    </row>
    <row r="1015" spans="1:90" hidden="1" x14ac:dyDescent="0.3">
      <c r="A1015" s="43">
        <v>58</v>
      </c>
      <c r="B1015" s="23" t="s">
        <v>1058</v>
      </c>
      <c r="C1015" s="54"/>
      <c r="D1015" s="23" t="s">
        <v>831</v>
      </c>
      <c r="E1015" s="23" t="s">
        <v>605</v>
      </c>
      <c r="G1015" s="23" t="s">
        <v>2278</v>
      </c>
      <c r="I1015" s="54"/>
      <c r="J1015" s="54" t="s">
        <v>9</v>
      </c>
      <c r="K1015" s="47">
        <v>33.333333333333343</v>
      </c>
      <c r="L1015" s="24" t="s">
        <v>834</v>
      </c>
      <c r="M1015" s="24" t="s">
        <v>633</v>
      </c>
      <c r="N1015" s="7"/>
      <c r="AA1015" s="107">
        <v>10000</v>
      </c>
      <c r="AD1015" s="4">
        <v>14.408288263979211</v>
      </c>
      <c r="AH1015" s="7"/>
      <c r="AI1015" s="7"/>
      <c r="BY1015" s="7"/>
      <c r="BZ1015" s="4"/>
      <c r="CA1015" t="s">
        <v>846</v>
      </c>
      <c r="CC1015" s="7" t="s">
        <v>633</v>
      </c>
      <c r="CD1015" s="7">
        <v>0.84774191686721589</v>
      </c>
      <c r="CF1015" s="7"/>
      <c r="CH1015" s="7"/>
      <c r="CJ1015" s="7"/>
      <c r="CK1015" s="7">
        <f t="shared" si="17"/>
        <v>61</v>
      </c>
    </row>
    <row r="1016" spans="1:90" x14ac:dyDescent="0.3">
      <c r="A1016" s="43" t="s">
        <v>843</v>
      </c>
      <c r="B1016" s="23" t="s">
        <v>860</v>
      </c>
      <c r="D1016" s="23" t="s">
        <v>831</v>
      </c>
      <c r="E1016" s="23" t="s">
        <v>605</v>
      </c>
      <c r="G1016" s="53" t="s">
        <v>2279</v>
      </c>
      <c r="J1016" s="23" t="s">
        <v>9</v>
      </c>
      <c r="K1016" s="47">
        <v>156.16499999999999</v>
      </c>
      <c r="L1016" s="24" t="s">
        <v>834</v>
      </c>
      <c r="M1016" s="24" t="s">
        <v>615</v>
      </c>
      <c r="U1016" s="4">
        <v>371073</v>
      </c>
      <c r="AA1016" s="107">
        <v>4371.2000000000007</v>
      </c>
      <c r="AD1016" s="4">
        <v>14.752418667174609</v>
      </c>
      <c r="BZ1016" s="4"/>
      <c r="CA1016" t="s">
        <v>846</v>
      </c>
      <c r="CC1016" s="7" t="s">
        <v>615</v>
      </c>
      <c r="CD1016" s="7">
        <v>0.94425025757732139</v>
      </c>
      <c r="CF1016" s="7"/>
      <c r="CH1016" s="7"/>
      <c r="CJ1016" s="7"/>
      <c r="CK1016" s="7">
        <f t="shared" si="17"/>
        <v>60</v>
      </c>
      <c r="CL1016" t="s">
        <v>2279</v>
      </c>
    </row>
    <row r="1017" spans="1:90" hidden="1" x14ac:dyDescent="0.3">
      <c r="A1017" s="43">
        <v>64</v>
      </c>
      <c r="B1017" s="23" t="s">
        <v>2280</v>
      </c>
      <c r="C1017" s="54"/>
      <c r="D1017" s="54" t="s">
        <v>831</v>
      </c>
      <c r="E1017" s="23" t="s">
        <v>617</v>
      </c>
      <c r="F1017" s="54"/>
      <c r="G1017" s="23" t="s">
        <v>2281</v>
      </c>
      <c r="H1017" s="23" t="s">
        <v>1232</v>
      </c>
      <c r="J1017" s="54" t="s">
        <v>9</v>
      </c>
      <c r="K1017" s="55">
        <v>10</v>
      </c>
      <c r="L1017" s="24" t="s">
        <v>834</v>
      </c>
      <c r="M1017" s="24" t="s">
        <v>615</v>
      </c>
      <c r="N1017" s="7"/>
      <c r="U1017" s="4">
        <v>13000</v>
      </c>
      <c r="V1017" s="4">
        <v>0.70000000000000007</v>
      </c>
      <c r="W1017" s="4">
        <v>16.8</v>
      </c>
      <c r="AD1017" s="7"/>
      <c r="AE1017" s="7"/>
      <c r="AF1017" s="7"/>
      <c r="AG1017" s="7"/>
      <c r="AH1017" s="7"/>
      <c r="AI1017" s="7"/>
      <c r="AJ1017" s="7"/>
      <c r="AK1017" s="7"/>
      <c r="BZ1017" s="4"/>
      <c r="CA1017" t="s">
        <v>859</v>
      </c>
      <c r="CC1017" s="7" t="s">
        <v>615</v>
      </c>
      <c r="CD1017" s="7">
        <v>0.68371877245991175</v>
      </c>
      <c r="CE1017" s="7" t="s">
        <v>618</v>
      </c>
      <c r="CF1017" s="7">
        <v>0.2277420021681702</v>
      </c>
      <c r="CH1017" s="7"/>
      <c r="CJ1017" s="7"/>
      <c r="CK1017" s="7">
        <f t="shared" si="17"/>
        <v>60</v>
      </c>
    </row>
    <row r="1018" spans="1:90" hidden="1" x14ac:dyDescent="0.3">
      <c r="A1018" s="43">
        <v>27</v>
      </c>
      <c r="B1018" s="42" t="s">
        <v>2208</v>
      </c>
      <c r="D1018" s="23" t="s">
        <v>831</v>
      </c>
      <c r="E1018" s="23" t="s">
        <v>614</v>
      </c>
      <c r="G1018" s="42" t="s">
        <v>2282</v>
      </c>
      <c r="J1018" s="23" t="s">
        <v>9</v>
      </c>
      <c r="K1018" s="58">
        <v>12.6</v>
      </c>
      <c r="L1018" s="24" t="s">
        <v>834</v>
      </c>
      <c r="M1018" s="24" t="s">
        <v>678</v>
      </c>
      <c r="U1018" s="59"/>
      <c r="V1018" s="59"/>
      <c r="W1018" s="59"/>
      <c r="AB1018" s="59"/>
      <c r="AC1018" s="60">
        <v>75600</v>
      </c>
      <c r="AP1018" s="60">
        <v>63000</v>
      </c>
      <c r="AQ1018" s="59">
        <v>441</v>
      </c>
      <c r="BZ1018" s="4"/>
      <c r="CA1018" t="s">
        <v>2283</v>
      </c>
      <c r="CC1018" s="7" t="s">
        <v>678</v>
      </c>
      <c r="CD1018" s="7">
        <v>0.78429091216787949</v>
      </c>
      <c r="CF1018" s="7"/>
      <c r="CH1018" s="7"/>
      <c r="CJ1018" s="7"/>
      <c r="CK1018" s="7">
        <f t="shared" si="17"/>
        <v>60</v>
      </c>
    </row>
    <row r="1019" spans="1:90" hidden="1" x14ac:dyDescent="0.3">
      <c r="A1019" s="43">
        <v>64</v>
      </c>
      <c r="B1019" s="23" t="s">
        <v>973</v>
      </c>
      <c r="C1019" s="54"/>
      <c r="D1019" s="54" t="s">
        <v>831</v>
      </c>
      <c r="E1019" s="23" t="s">
        <v>620</v>
      </c>
      <c r="F1019" s="54"/>
      <c r="G1019" s="23" t="s">
        <v>2284</v>
      </c>
      <c r="J1019" s="54" t="s">
        <v>9</v>
      </c>
      <c r="K1019" s="55">
        <v>0.36</v>
      </c>
      <c r="L1019" s="24" t="s">
        <v>834</v>
      </c>
      <c r="M1019" s="24" t="s">
        <v>618</v>
      </c>
      <c r="N1019" s="7"/>
      <c r="U1019" s="4">
        <v>1440</v>
      </c>
      <c r="V1019" s="4">
        <v>2.16</v>
      </c>
      <c r="AD1019" s="7"/>
      <c r="AE1019" s="7"/>
      <c r="AF1019" s="7"/>
      <c r="AG1019" s="7"/>
      <c r="AH1019" s="7"/>
      <c r="AI1019" s="7"/>
      <c r="AJ1019" s="7"/>
      <c r="AK1019" s="7"/>
      <c r="BZ1019" s="4"/>
      <c r="CA1019" t="s">
        <v>902</v>
      </c>
      <c r="CC1019" s="7" t="s">
        <v>618</v>
      </c>
      <c r="CD1019" s="7">
        <v>0.90271447944687755</v>
      </c>
      <c r="CF1019" s="7"/>
      <c r="CH1019" s="7"/>
      <c r="CJ1019" s="7"/>
      <c r="CK1019" s="7">
        <f t="shared" si="17"/>
        <v>61</v>
      </c>
    </row>
    <row r="1020" spans="1:90" hidden="1" x14ac:dyDescent="0.3">
      <c r="A1020" s="43">
        <v>65</v>
      </c>
      <c r="B1020" s="56" t="s">
        <v>1025</v>
      </c>
      <c r="D1020" s="23" t="s">
        <v>831</v>
      </c>
      <c r="E1020" s="23" t="s">
        <v>796</v>
      </c>
      <c r="G1020" s="23" t="s">
        <v>2285</v>
      </c>
      <c r="H1020" s="57" t="s">
        <v>831</v>
      </c>
      <c r="I1020" s="57"/>
      <c r="J1020" s="23" t="s">
        <v>9</v>
      </c>
      <c r="K1020" s="47">
        <v>1.3</v>
      </c>
      <c r="L1020" s="24" t="s">
        <v>834</v>
      </c>
      <c r="M1020" s="24" t="s">
        <v>624</v>
      </c>
      <c r="X1020" s="4">
        <v>11700</v>
      </c>
      <c r="Y1020" s="4">
        <v>910.00000000000011</v>
      </c>
      <c r="BZ1020" s="4"/>
      <c r="CA1020" t="s">
        <v>1009</v>
      </c>
      <c r="CC1020" s="7" t="s">
        <v>624</v>
      </c>
      <c r="CD1020" s="7">
        <v>0.84546821098884162</v>
      </c>
      <c r="CF1020" s="7"/>
      <c r="CH1020" s="7"/>
      <c r="CJ1020" s="7"/>
      <c r="CK1020" s="7">
        <f t="shared" si="17"/>
        <v>61</v>
      </c>
    </row>
    <row r="1021" spans="1:90" hidden="1" x14ac:dyDescent="0.3">
      <c r="A1021" s="43">
        <v>64</v>
      </c>
      <c r="B1021" s="23" t="s">
        <v>1541</v>
      </c>
      <c r="C1021" s="54"/>
      <c r="D1021" s="54" t="s">
        <v>831</v>
      </c>
      <c r="E1021" s="23" t="s">
        <v>650</v>
      </c>
      <c r="F1021" s="54"/>
      <c r="G1021" s="23" t="s">
        <v>2286</v>
      </c>
      <c r="J1021" s="54" t="s">
        <v>9</v>
      </c>
      <c r="K1021" s="55">
        <v>351.8</v>
      </c>
      <c r="L1021" s="24" t="s">
        <v>834</v>
      </c>
      <c r="M1021" s="24" t="s">
        <v>615</v>
      </c>
      <c r="N1021" s="7"/>
      <c r="U1021" s="4">
        <v>1921620</v>
      </c>
      <c r="W1021" s="4">
        <v>2360.37</v>
      </c>
      <c r="AD1021" s="7"/>
      <c r="AE1021" s="7"/>
      <c r="AF1021" s="7"/>
      <c r="AG1021" s="7"/>
      <c r="AH1021" s="7"/>
      <c r="AI1021" s="7"/>
      <c r="AJ1021" s="7"/>
      <c r="AK1021" s="7"/>
      <c r="BZ1021" s="4"/>
      <c r="CA1021" t="s">
        <v>899</v>
      </c>
      <c r="CC1021" s="7" t="s">
        <v>615</v>
      </c>
      <c r="CD1021" s="7">
        <v>0.89040461588937136</v>
      </c>
      <c r="CF1021" s="7"/>
      <c r="CH1021" s="7"/>
      <c r="CJ1021" s="7"/>
      <c r="CK1021" s="7">
        <f t="shared" si="17"/>
        <v>61</v>
      </c>
    </row>
    <row r="1022" spans="1:90" hidden="1" x14ac:dyDescent="0.3">
      <c r="A1022" s="43" t="s">
        <v>2287</v>
      </c>
      <c r="B1022" s="23" t="s">
        <v>949</v>
      </c>
      <c r="D1022" s="23" t="s">
        <v>831</v>
      </c>
      <c r="E1022" s="23" t="s">
        <v>795</v>
      </c>
      <c r="G1022" s="23" t="s">
        <v>2288</v>
      </c>
      <c r="J1022" s="23" t="s">
        <v>9</v>
      </c>
      <c r="K1022" s="47">
        <v>400</v>
      </c>
      <c r="L1022" s="24" t="s">
        <v>834</v>
      </c>
      <c r="M1022" s="24" t="s">
        <v>606</v>
      </c>
      <c r="R1022" s="4">
        <v>782929.50824235985</v>
      </c>
      <c r="T1022" s="4">
        <v>78620.870944265203</v>
      </c>
      <c r="BZ1022" s="4">
        <v>1520000</v>
      </c>
      <c r="CA1022" t="s">
        <v>2289</v>
      </c>
      <c r="CC1022" s="7" t="s">
        <v>606</v>
      </c>
      <c r="CD1022" s="7">
        <v>0.6970790202971725</v>
      </c>
      <c r="CE1022" s="7" t="s">
        <v>612</v>
      </c>
      <c r="CF1022" s="7">
        <v>0.30292097970282761</v>
      </c>
      <c r="CH1022" s="7"/>
      <c r="CJ1022" s="7"/>
      <c r="CK1022" s="7">
        <f t="shared" si="17"/>
        <v>61</v>
      </c>
    </row>
    <row r="1023" spans="1:90" hidden="1" x14ac:dyDescent="0.3">
      <c r="A1023" s="43">
        <v>64</v>
      </c>
      <c r="B1023" s="23" t="s">
        <v>1116</v>
      </c>
      <c r="C1023" s="54"/>
      <c r="D1023" s="54" t="s">
        <v>831</v>
      </c>
      <c r="E1023" s="23" t="s">
        <v>659</v>
      </c>
      <c r="F1023" s="54"/>
      <c r="G1023" s="23" t="s">
        <v>2290</v>
      </c>
      <c r="H1023" s="23" t="s">
        <v>838</v>
      </c>
      <c r="J1023" s="54" t="s">
        <v>9</v>
      </c>
      <c r="K1023" s="55">
        <v>14.821</v>
      </c>
      <c r="L1023" s="24" t="s">
        <v>834</v>
      </c>
      <c r="M1023" s="24" t="s">
        <v>615</v>
      </c>
      <c r="N1023" s="7"/>
      <c r="U1023" s="4">
        <v>262884.5</v>
      </c>
      <c r="AD1023" s="7"/>
      <c r="AE1023" s="7"/>
      <c r="AF1023" s="7"/>
      <c r="AG1023" s="7"/>
      <c r="AH1023" s="7"/>
      <c r="AI1023" s="7"/>
      <c r="AJ1023" s="7"/>
      <c r="AK1023" s="7"/>
      <c r="BZ1023" s="4"/>
      <c r="CA1023" t="s">
        <v>856</v>
      </c>
      <c r="CC1023" s="7" t="s">
        <v>615</v>
      </c>
      <c r="CD1023" s="7">
        <v>1</v>
      </c>
      <c r="CF1023" s="7"/>
      <c r="CH1023" s="7"/>
      <c r="CJ1023" s="7"/>
      <c r="CK1023" s="7">
        <f t="shared" si="17"/>
        <v>62</v>
      </c>
    </row>
    <row r="1024" spans="1:90" x14ac:dyDescent="0.3">
      <c r="A1024" s="43" t="s">
        <v>872</v>
      </c>
      <c r="B1024" s="23" t="s">
        <v>860</v>
      </c>
      <c r="C1024" s="54"/>
      <c r="D1024" s="54" t="s">
        <v>831</v>
      </c>
      <c r="E1024" s="23" t="s">
        <v>605</v>
      </c>
      <c r="F1024" s="54"/>
      <c r="G1024" s="23" t="s">
        <v>2291</v>
      </c>
      <c r="J1024" s="54" t="s">
        <v>9</v>
      </c>
      <c r="K1024" s="55">
        <v>1036.9295999999999</v>
      </c>
      <c r="L1024" s="24" t="s">
        <v>834</v>
      </c>
      <c r="M1024" s="24" t="s">
        <v>615</v>
      </c>
      <c r="N1024" s="7"/>
      <c r="U1024" s="4">
        <v>2578443.84</v>
      </c>
      <c r="AA1024" s="107">
        <v>81103.680000000008</v>
      </c>
      <c r="AD1024" s="4">
        <v>41.477184000000001</v>
      </c>
      <c r="AE1024" s="7"/>
      <c r="AF1024" s="7"/>
      <c r="AG1024" s="7"/>
      <c r="AH1024" s="7"/>
      <c r="AI1024" s="7"/>
      <c r="AJ1024" s="7"/>
      <c r="AK1024" s="7"/>
      <c r="BZ1024" s="4">
        <v>28050000</v>
      </c>
      <c r="CA1024" t="s">
        <v>875</v>
      </c>
      <c r="CC1024" s="7" t="s">
        <v>615</v>
      </c>
      <c r="CD1024" s="7">
        <v>0.89442095797763532</v>
      </c>
      <c r="CF1024" s="7"/>
      <c r="CH1024" s="7"/>
      <c r="CJ1024" s="7"/>
      <c r="CK1024" s="7">
        <f t="shared" si="17"/>
        <v>60</v>
      </c>
      <c r="CL1024" t="s">
        <v>2291</v>
      </c>
    </row>
    <row r="1025" spans="1:90" hidden="1" x14ac:dyDescent="0.3">
      <c r="A1025" s="43">
        <v>64</v>
      </c>
      <c r="B1025" s="23" t="s">
        <v>913</v>
      </c>
      <c r="C1025" s="54"/>
      <c r="D1025" s="54" t="s">
        <v>831</v>
      </c>
      <c r="E1025" s="23" t="s">
        <v>605</v>
      </c>
      <c r="F1025" s="54"/>
      <c r="G1025" s="23" t="s">
        <v>2292</v>
      </c>
      <c r="J1025" s="54" t="s">
        <v>9</v>
      </c>
      <c r="K1025" s="55">
        <v>39</v>
      </c>
      <c r="L1025" s="24" t="s">
        <v>834</v>
      </c>
      <c r="M1025" s="24" t="s">
        <v>615</v>
      </c>
      <c r="N1025" s="7"/>
      <c r="U1025" s="4">
        <v>156000</v>
      </c>
      <c r="AD1025" s="7"/>
      <c r="AE1025" s="7"/>
      <c r="AF1025" s="7"/>
      <c r="AG1025" s="7"/>
      <c r="AH1025" s="7"/>
      <c r="AI1025" s="7"/>
      <c r="AJ1025" s="7"/>
      <c r="AK1025" s="7"/>
      <c r="BZ1025" s="4"/>
      <c r="CA1025" t="s">
        <v>856</v>
      </c>
      <c r="CC1025" s="7" t="s">
        <v>615</v>
      </c>
      <c r="CD1025" s="7">
        <v>1</v>
      </c>
      <c r="CF1025" s="7"/>
      <c r="CH1025" s="7"/>
      <c r="CJ1025" s="7"/>
      <c r="CK1025" s="7">
        <f t="shared" si="17"/>
        <v>62</v>
      </c>
    </row>
    <row r="1026" spans="1:90" hidden="1" x14ac:dyDescent="0.3">
      <c r="A1026" s="43">
        <v>64</v>
      </c>
      <c r="B1026" s="23" t="s">
        <v>1025</v>
      </c>
      <c r="C1026" s="54"/>
      <c r="D1026" s="54" t="s">
        <v>831</v>
      </c>
      <c r="E1026" s="23" t="s">
        <v>659</v>
      </c>
      <c r="F1026" s="54"/>
      <c r="G1026" s="23" t="s">
        <v>2293</v>
      </c>
      <c r="H1026" s="23" t="s">
        <v>838</v>
      </c>
      <c r="J1026" s="54" t="s">
        <v>9</v>
      </c>
      <c r="K1026" s="55">
        <v>9.74</v>
      </c>
      <c r="L1026" s="24" t="s">
        <v>834</v>
      </c>
      <c r="M1026" s="24" t="s">
        <v>615</v>
      </c>
      <c r="N1026" s="7"/>
      <c r="U1026" s="4">
        <v>153020</v>
      </c>
      <c r="AD1026" s="7"/>
      <c r="AE1026" s="7"/>
      <c r="AF1026" s="7"/>
      <c r="AG1026" s="7"/>
      <c r="AH1026" s="7"/>
      <c r="AI1026" s="7"/>
      <c r="AJ1026" s="7"/>
      <c r="AK1026" s="7"/>
      <c r="BZ1026" s="4"/>
      <c r="CA1026" t="s">
        <v>856</v>
      </c>
      <c r="CC1026" s="7" t="s">
        <v>615</v>
      </c>
      <c r="CD1026" s="7">
        <v>1</v>
      </c>
      <c r="CF1026" s="7"/>
      <c r="CH1026" s="7"/>
      <c r="CJ1026" s="7"/>
      <c r="CK1026" s="7">
        <f t="shared" si="17"/>
        <v>62</v>
      </c>
      <c r="CL1026" t="s">
        <v>2293</v>
      </c>
    </row>
    <row r="1027" spans="1:90" x14ac:dyDescent="0.3">
      <c r="A1027" s="43">
        <v>64</v>
      </c>
      <c r="B1027" s="23" t="s">
        <v>860</v>
      </c>
      <c r="C1027" s="54"/>
      <c r="D1027" s="54" t="s">
        <v>831</v>
      </c>
      <c r="E1027" s="23" t="s">
        <v>605</v>
      </c>
      <c r="F1027" s="54"/>
      <c r="G1027" s="23" t="s">
        <v>2294</v>
      </c>
      <c r="J1027" s="54" t="s">
        <v>9</v>
      </c>
      <c r="K1027" s="55">
        <v>376.9</v>
      </c>
      <c r="L1027" s="24" t="s">
        <v>834</v>
      </c>
      <c r="M1027" s="24" t="s">
        <v>615</v>
      </c>
      <c r="N1027" s="7"/>
      <c r="U1027" s="4">
        <v>747445.20000000007</v>
      </c>
      <c r="V1027" s="4">
        <v>92.248720000000006</v>
      </c>
      <c r="W1027" s="4">
        <v>88.055999999999997</v>
      </c>
      <c r="AD1027" s="7"/>
      <c r="AE1027" s="7"/>
      <c r="AF1027" s="7"/>
      <c r="AG1027" s="7"/>
      <c r="AH1027" s="7"/>
      <c r="AI1027" s="7"/>
      <c r="AJ1027" s="7"/>
      <c r="AK1027" s="7"/>
      <c r="BZ1027" s="4"/>
      <c r="CA1027" t="s">
        <v>859</v>
      </c>
      <c r="CC1027" s="7" t="s">
        <v>615</v>
      </c>
      <c r="CD1027" s="7">
        <v>0.56329298382151727</v>
      </c>
      <c r="CE1027" s="7" t="s">
        <v>618</v>
      </c>
      <c r="CF1027" s="7">
        <v>0.43005725233205228</v>
      </c>
      <c r="CH1027" s="7"/>
      <c r="CJ1027" s="7"/>
      <c r="CK1027" s="7">
        <f t="shared" si="17"/>
        <v>60</v>
      </c>
    </row>
    <row r="1028" spans="1:90" hidden="1" x14ac:dyDescent="0.3">
      <c r="A1028" s="43">
        <v>64</v>
      </c>
      <c r="B1028" s="23" t="s">
        <v>1076</v>
      </c>
      <c r="C1028" s="54"/>
      <c r="D1028" s="54" t="s">
        <v>831</v>
      </c>
      <c r="E1028" s="23" t="s">
        <v>659</v>
      </c>
      <c r="F1028" s="54"/>
      <c r="G1028" s="23" t="s">
        <v>2295</v>
      </c>
      <c r="J1028" s="54" t="s">
        <v>9</v>
      </c>
      <c r="K1028" s="55">
        <v>1.1499999999999999</v>
      </c>
      <c r="L1028" s="24" t="s">
        <v>834</v>
      </c>
      <c r="M1028" s="24" t="s">
        <v>615</v>
      </c>
      <c r="N1028" s="7"/>
      <c r="U1028" s="4">
        <v>24725</v>
      </c>
      <c r="AC1028" s="4">
        <v>6899.9999999999991</v>
      </c>
      <c r="AD1028" s="7"/>
      <c r="AE1028" s="7"/>
      <c r="AF1028" s="7"/>
      <c r="AG1028" s="7"/>
      <c r="AH1028" s="7"/>
      <c r="AI1028" s="7"/>
      <c r="AJ1028" s="7"/>
      <c r="AK1028" s="7"/>
      <c r="BZ1028" s="4"/>
      <c r="CA1028" t="s">
        <v>885</v>
      </c>
      <c r="CC1028" s="7" t="s">
        <v>615</v>
      </c>
      <c r="CD1028" s="7">
        <v>0.91258632730658806</v>
      </c>
      <c r="CF1028" s="7"/>
      <c r="CH1028" s="7"/>
      <c r="CJ1028" s="7"/>
      <c r="CK1028" s="7">
        <f t="shared" si="17"/>
        <v>61</v>
      </c>
    </row>
    <row r="1029" spans="1:90" hidden="1" x14ac:dyDescent="0.3">
      <c r="A1029" s="43" t="s">
        <v>843</v>
      </c>
      <c r="B1029" s="23" t="s">
        <v>913</v>
      </c>
      <c r="D1029" s="23" t="s">
        <v>831</v>
      </c>
      <c r="E1029" s="23" t="s">
        <v>605</v>
      </c>
      <c r="G1029" s="53" t="s">
        <v>2296</v>
      </c>
      <c r="J1029" s="23" t="s">
        <v>9</v>
      </c>
      <c r="K1029" s="47">
        <v>1900</v>
      </c>
      <c r="L1029" s="24" t="s">
        <v>834</v>
      </c>
      <c r="M1029" s="24" t="s">
        <v>615</v>
      </c>
      <c r="U1029" s="4">
        <v>6346000</v>
      </c>
      <c r="AA1029" s="107">
        <v>170836.1966639595</v>
      </c>
      <c r="AD1029" s="4">
        <v>308.32497858369311</v>
      </c>
      <c r="BZ1029" s="4"/>
      <c r="CA1029" t="s">
        <v>846</v>
      </c>
      <c r="CC1029" s="7" t="s">
        <v>615</v>
      </c>
      <c r="CD1029" s="7">
        <v>0.89578626392910798</v>
      </c>
      <c r="CF1029" s="7"/>
      <c r="CH1029" s="7"/>
      <c r="CJ1029" s="7"/>
      <c r="CK1029" s="7">
        <f t="shared" si="17"/>
        <v>60</v>
      </c>
    </row>
    <row r="1030" spans="1:90" hidden="1" x14ac:dyDescent="0.3">
      <c r="A1030" s="43">
        <v>64</v>
      </c>
      <c r="B1030" s="23" t="s">
        <v>852</v>
      </c>
      <c r="C1030" s="54"/>
      <c r="D1030" s="54" t="s">
        <v>831</v>
      </c>
      <c r="E1030" s="23" t="s">
        <v>686</v>
      </c>
      <c r="F1030" s="54"/>
      <c r="G1030" s="23" t="s">
        <v>2297</v>
      </c>
      <c r="H1030" s="23" t="s">
        <v>838</v>
      </c>
      <c r="J1030" s="54" t="s">
        <v>9</v>
      </c>
      <c r="K1030" s="55">
        <v>0.156</v>
      </c>
      <c r="L1030" s="24" t="s">
        <v>834</v>
      </c>
      <c r="M1030" s="24" t="s">
        <v>618</v>
      </c>
      <c r="N1030" s="7"/>
      <c r="U1030" s="4">
        <v>421.2</v>
      </c>
      <c r="V1030" s="4">
        <v>0.85799999999999998</v>
      </c>
      <c r="W1030" s="4">
        <v>2.1840000000000002</v>
      </c>
      <c r="AD1030" s="7"/>
      <c r="AE1030" s="7"/>
      <c r="AF1030" s="7"/>
      <c r="AG1030" s="7"/>
      <c r="AH1030" s="7"/>
      <c r="AI1030" s="7"/>
      <c r="AJ1030" s="7"/>
      <c r="AK1030" s="7"/>
      <c r="BZ1030" s="4"/>
      <c r="CA1030" t="s">
        <v>859</v>
      </c>
      <c r="CC1030" s="7" t="s">
        <v>618</v>
      </c>
      <c r="CD1030" s="7">
        <v>0.89238620180389261</v>
      </c>
      <c r="CF1030" s="7"/>
      <c r="CH1030" s="7"/>
      <c r="CJ1030" s="7"/>
      <c r="CK1030" s="7">
        <f t="shared" si="17"/>
        <v>60</v>
      </c>
    </row>
    <row r="1031" spans="1:90" hidden="1" x14ac:dyDescent="0.3">
      <c r="A1031" s="24">
        <v>79</v>
      </c>
      <c r="B1031" s="23" t="s">
        <v>863</v>
      </c>
      <c r="C1031" s="23" t="s">
        <v>1016</v>
      </c>
      <c r="D1031" s="23" t="s">
        <v>831</v>
      </c>
      <c r="E1031" s="23" t="s">
        <v>2298</v>
      </c>
      <c r="G1031" s="23" t="s">
        <v>2299</v>
      </c>
      <c r="H1031" s="23" t="s">
        <v>930</v>
      </c>
      <c r="J1031" s="54" t="s">
        <v>8</v>
      </c>
      <c r="K1031" s="47">
        <v>28.927419354838712</v>
      </c>
      <c r="L1031" s="57" t="s">
        <v>834</v>
      </c>
      <c r="M1031" s="24" t="s">
        <v>729</v>
      </c>
      <c r="N1031" s="7"/>
      <c r="O1031" s="7"/>
      <c r="X1031" s="7"/>
      <c r="AL1031" s="61"/>
      <c r="BD1031" s="4">
        <v>51574.060483700079</v>
      </c>
      <c r="BE1031" s="4">
        <v>137514.247014205</v>
      </c>
      <c r="BF1031" s="4">
        <v>17013.040501147691</v>
      </c>
      <c r="BG1031" s="4">
        <v>68324.004089976836</v>
      </c>
      <c r="BH1031" s="4">
        <v>10896.287963367929</v>
      </c>
      <c r="BI1031" s="4">
        <v>2764.551264960407</v>
      </c>
      <c r="BJ1031" s="4">
        <v>6285.1915677229345</v>
      </c>
      <c r="BK1031" s="4">
        <v>572.96791410924243</v>
      </c>
      <c r="BL1031" s="4">
        <v>2348.822654596238</v>
      </c>
      <c r="BM1031" s="4">
        <v>294.15376306574302</v>
      </c>
      <c r="BN1031" s="4">
        <v>589.36405858515991</v>
      </c>
      <c r="BP1031" s="4">
        <v>295.92238497541928</v>
      </c>
      <c r="BR1031" s="4">
        <v>7164.0283220331175</v>
      </c>
      <c r="BY1031" s="7"/>
      <c r="BZ1031" s="4"/>
      <c r="CA1031" t="s">
        <v>2300</v>
      </c>
      <c r="CC1031" s="7" t="s">
        <v>729</v>
      </c>
      <c r="CD1031" s="7">
        <v>0.29419350229599128</v>
      </c>
      <c r="CF1031" s="7"/>
      <c r="CH1031" s="7"/>
      <c r="CJ1031" s="7"/>
      <c r="CK1031" s="7">
        <f t="shared" si="17"/>
        <v>50</v>
      </c>
    </row>
    <row r="1032" spans="1:90" hidden="1" x14ac:dyDescent="0.3">
      <c r="A1032" s="43">
        <v>64</v>
      </c>
      <c r="B1032" s="23" t="s">
        <v>1554</v>
      </c>
      <c r="C1032" s="54"/>
      <c r="D1032" s="54" t="s">
        <v>831</v>
      </c>
      <c r="E1032" s="23" t="s">
        <v>650</v>
      </c>
      <c r="F1032" s="54"/>
      <c r="G1032" s="23" t="s">
        <v>2301</v>
      </c>
      <c r="J1032" s="54" t="s">
        <v>9</v>
      </c>
      <c r="K1032" s="55">
        <v>276.95100000000002</v>
      </c>
      <c r="L1032" s="24" t="s">
        <v>834</v>
      </c>
      <c r="M1032" s="24" t="s">
        <v>615</v>
      </c>
      <c r="N1032" s="7"/>
      <c r="U1032" s="4">
        <v>4662138.3999999994</v>
      </c>
      <c r="W1032" s="4">
        <v>19549.352999999999</v>
      </c>
      <c r="AD1032" s="7"/>
      <c r="AE1032" s="7"/>
      <c r="AF1032" s="7"/>
      <c r="AG1032" s="7"/>
      <c r="AH1032" s="7"/>
      <c r="AI1032" s="7"/>
      <c r="AJ1032" s="7"/>
      <c r="AK1032" s="7"/>
      <c r="BZ1032" s="4"/>
      <c r="CA1032" t="s">
        <v>899</v>
      </c>
      <c r="CC1032" s="7" t="s">
        <v>615</v>
      </c>
      <c r="CD1032" s="7">
        <v>0.7041341121235638</v>
      </c>
      <c r="CE1032" s="7" t="s">
        <v>621</v>
      </c>
      <c r="CF1032" s="7">
        <v>0.29586588787643608</v>
      </c>
      <c r="CH1032" s="7"/>
      <c r="CJ1032" s="7"/>
      <c r="CK1032" s="7">
        <f t="shared" si="17"/>
        <v>61</v>
      </c>
    </row>
    <row r="1033" spans="1:90" x14ac:dyDescent="0.3">
      <c r="A1033" s="43">
        <v>64</v>
      </c>
      <c r="B1033" s="23" t="s">
        <v>860</v>
      </c>
      <c r="C1033" s="54"/>
      <c r="D1033" s="54" t="s">
        <v>831</v>
      </c>
      <c r="E1033" s="23" t="s">
        <v>605</v>
      </c>
      <c r="F1033" s="54"/>
      <c r="G1033" s="23" t="s">
        <v>2302</v>
      </c>
      <c r="H1033" s="23" t="s">
        <v>838</v>
      </c>
      <c r="J1033" s="54" t="s">
        <v>9</v>
      </c>
      <c r="K1033" s="55">
        <v>30.38785</v>
      </c>
      <c r="L1033" s="24" t="s">
        <v>834</v>
      </c>
      <c r="M1033" s="24" t="s">
        <v>615</v>
      </c>
      <c r="N1033" s="7"/>
      <c r="U1033" s="4">
        <v>118208.7365</v>
      </c>
      <c r="AD1033" s="7"/>
      <c r="AE1033" s="7"/>
      <c r="AF1033" s="7"/>
      <c r="AG1033" s="7"/>
      <c r="AH1033" s="7"/>
      <c r="AI1033" s="7"/>
      <c r="AJ1033" s="7"/>
      <c r="AK1033" s="7"/>
      <c r="BZ1033" s="4"/>
      <c r="CA1033" t="s">
        <v>856</v>
      </c>
      <c r="CC1033" s="7" t="s">
        <v>615</v>
      </c>
      <c r="CD1033" s="7">
        <v>1</v>
      </c>
      <c r="CF1033" s="7"/>
      <c r="CH1033" s="7"/>
      <c r="CJ1033" s="7"/>
      <c r="CK1033" s="7">
        <f t="shared" ref="CK1033:CK1064" si="18">COUNTBLANK(N1033:BX1033)</f>
        <v>62</v>
      </c>
    </row>
    <row r="1034" spans="1:90" hidden="1" x14ac:dyDescent="0.3">
      <c r="A1034" s="43">
        <v>58</v>
      </c>
      <c r="B1034" s="23" t="s">
        <v>913</v>
      </c>
      <c r="C1034" s="54"/>
      <c r="D1034" s="23" t="s">
        <v>831</v>
      </c>
      <c r="E1034" s="23" t="s">
        <v>614</v>
      </c>
      <c r="G1034" s="23" t="s">
        <v>2303</v>
      </c>
      <c r="I1034" s="54"/>
      <c r="J1034" s="54" t="s">
        <v>9</v>
      </c>
      <c r="K1034" s="47">
        <v>90.72</v>
      </c>
      <c r="L1034" s="24" t="s">
        <v>834</v>
      </c>
      <c r="M1034" s="24" t="s">
        <v>633</v>
      </c>
      <c r="N1034" s="7"/>
      <c r="AA1034" s="107">
        <v>65255.830574123829</v>
      </c>
      <c r="AD1034" s="4">
        <v>87.654442183118263</v>
      </c>
      <c r="AH1034" s="7"/>
      <c r="AI1034" s="7"/>
      <c r="BY1034" s="7"/>
      <c r="BZ1034" s="4"/>
      <c r="CA1034" t="s">
        <v>846</v>
      </c>
      <c r="CC1034" s="7" t="s">
        <v>633</v>
      </c>
      <c r="CD1034" s="7">
        <v>0.85657515371859216</v>
      </c>
      <c r="CF1034" s="7"/>
      <c r="CH1034" s="7"/>
      <c r="CJ1034" s="7"/>
      <c r="CK1034" s="7">
        <f t="shared" si="18"/>
        <v>61</v>
      </c>
    </row>
    <row r="1035" spans="1:90" hidden="1" x14ac:dyDescent="0.3">
      <c r="A1035" s="43">
        <v>76</v>
      </c>
      <c r="B1035" s="23" t="s">
        <v>2304</v>
      </c>
      <c r="D1035" s="23" t="s">
        <v>831</v>
      </c>
      <c r="E1035" s="23" t="s">
        <v>1044</v>
      </c>
      <c r="G1035" s="23" t="s">
        <v>2305</v>
      </c>
      <c r="J1035" s="23" t="s">
        <v>9</v>
      </c>
      <c r="K1035" s="47">
        <v>266</v>
      </c>
      <c r="L1035" s="24" t="s">
        <v>834</v>
      </c>
      <c r="M1035" s="24" t="s">
        <v>639</v>
      </c>
      <c r="AB1035" s="4">
        <v>5000799.9999999991</v>
      </c>
      <c r="AC1035" s="4">
        <v>11198600</v>
      </c>
      <c r="BZ1035" s="4"/>
      <c r="CA1035" t="s">
        <v>1373</v>
      </c>
      <c r="CC1035" s="7" t="s">
        <v>639</v>
      </c>
      <c r="CD1035" s="7">
        <v>0.69200834338318495</v>
      </c>
      <c r="CE1035" s="7" t="s">
        <v>636</v>
      </c>
      <c r="CF1035" s="7">
        <v>0.30799165661681488</v>
      </c>
      <c r="CH1035" s="7"/>
      <c r="CJ1035" s="7"/>
      <c r="CK1035" s="7">
        <f t="shared" si="18"/>
        <v>61</v>
      </c>
    </row>
    <row r="1036" spans="1:90" hidden="1" x14ac:dyDescent="0.3">
      <c r="A1036" s="43">
        <v>65</v>
      </c>
      <c r="B1036" s="56" t="s">
        <v>2259</v>
      </c>
      <c r="D1036" s="23" t="s">
        <v>831</v>
      </c>
      <c r="E1036" s="23" t="s">
        <v>796</v>
      </c>
      <c r="G1036" s="23" t="s">
        <v>2306</v>
      </c>
      <c r="H1036" s="57" t="s">
        <v>831</v>
      </c>
      <c r="I1036" s="57"/>
      <c r="J1036" s="23" t="s">
        <v>9</v>
      </c>
      <c r="K1036" s="47">
        <v>44.89</v>
      </c>
      <c r="L1036" s="24" t="s">
        <v>834</v>
      </c>
      <c r="M1036" s="24" t="s">
        <v>624</v>
      </c>
      <c r="X1036" s="4">
        <v>574592</v>
      </c>
      <c r="Y1036" s="4">
        <v>58357</v>
      </c>
      <c r="AM1036" s="4">
        <v>18526103</v>
      </c>
      <c r="BA1036" s="4">
        <v>1301.81</v>
      </c>
      <c r="BZ1036" s="4"/>
      <c r="CA1036" t="s">
        <v>2307</v>
      </c>
      <c r="CC1036" s="7" t="s">
        <v>624</v>
      </c>
      <c r="CD1036" s="7">
        <v>0.70038955846488093</v>
      </c>
      <c r="CF1036" s="7"/>
      <c r="CH1036" s="7"/>
      <c r="CJ1036" s="7"/>
      <c r="CK1036" s="7">
        <f t="shared" si="18"/>
        <v>59</v>
      </c>
    </row>
    <row r="1037" spans="1:90" hidden="1" x14ac:dyDescent="0.3">
      <c r="A1037" s="43">
        <v>64</v>
      </c>
      <c r="B1037" s="23" t="s">
        <v>1961</v>
      </c>
      <c r="C1037" s="54"/>
      <c r="D1037" s="54" t="s">
        <v>831</v>
      </c>
      <c r="E1037" s="23" t="s">
        <v>662</v>
      </c>
      <c r="F1037" s="54"/>
      <c r="G1037" s="23" t="s">
        <v>2308</v>
      </c>
      <c r="J1037" s="54" t="s">
        <v>9</v>
      </c>
      <c r="K1037" s="55">
        <v>1.6</v>
      </c>
      <c r="L1037" s="24" t="s">
        <v>834</v>
      </c>
      <c r="M1037" s="24" t="s">
        <v>615</v>
      </c>
      <c r="N1037" s="7"/>
      <c r="U1037" s="4">
        <v>19680</v>
      </c>
      <c r="AD1037" s="7"/>
      <c r="AE1037" s="7"/>
      <c r="AF1037" s="7"/>
      <c r="AG1037" s="7"/>
      <c r="AH1037" s="7"/>
      <c r="AI1037" s="7"/>
      <c r="AJ1037" s="7"/>
      <c r="AK1037" s="7"/>
      <c r="BZ1037" s="4"/>
      <c r="CA1037" t="s">
        <v>856</v>
      </c>
      <c r="CC1037" s="7" t="s">
        <v>615</v>
      </c>
      <c r="CD1037" s="7">
        <v>1</v>
      </c>
      <c r="CF1037" s="7"/>
      <c r="CH1037" s="7"/>
      <c r="CJ1037" s="7"/>
      <c r="CK1037" s="7">
        <f t="shared" si="18"/>
        <v>62</v>
      </c>
    </row>
    <row r="1038" spans="1:90" x14ac:dyDescent="0.3">
      <c r="A1038" s="43">
        <v>58</v>
      </c>
      <c r="B1038" s="23" t="s">
        <v>860</v>
      </c>
      <c r="D1038" s="54" t="s">
        <v>831</v>
      </c>
      <c r="E1038" s="23" t="s">
        <v>611</v>
      </c>
      <c r="G1038" s="23" t="s">
        <v>2309</v>
      </c>
      <c r="J1038" s="54" t="s">
        <v>9</v>
      </c>
      <c r="K1038" s="47">
        <v>0.1</v>
      </c>
      <c r="L1038" s="24" t="s">
        <v>834</v>
      </c>
      <c r="M1038" s="24" t="s">
        <v>642</v>
      </c>
      <c r="AD1038" s="4">
        <v>1.91</v>
      </c>
      <c r="BZ1038" s="4"/>
      <c r="CA1038" t="s">
        <v>910</v>
      </c>
      <c r="CC1038" s="7" t="s">
        <v>642</v>
      </c>
      <c r="CD1038" s="7">
        <v>1</v>
      </c>
      <c r="CF1038" s="7"/>
      <c r="CH1038" s="7"/>
      <c r="CJ1038" s="7"/>
      <c r="CK1038" s="7">
        <f t="shared" si="18"/>
        <v>62</v>
      </c>
    </row>
    <row r="1039" spans="1:90" hidden="1" x14ac:dyDescent="0.3">
      <c r="A1039" s="43" t="s">
        <v>932</v>
      </c>
      <c r="B1039" s="23" t="s">
        <v>913</v>
      </c>
      <c r="C1039" s="54"/>
      <c r="D1039" s="54" t="s">
        <v>831</v>
      </c>
      <c r="E1039" s="23" t="s">
        <v>605</v>
      </c>
      <c r="F1039" s="54"/>
      <c r="G1039" s="23" t="s">
        <v>2310</v>
      </c>
      <c r="H1039" s="23" t="s">
        <v>880</v>
      </c>
      <c r="J1039" s="54" t="s">
        <v>9</v>
      </c>
      <c r="K1039" s="55">
        <v>40</v>
      </c>
      <c r="L1039" s="24" t="s">
        <v>834</v>
      </c>
      <c r="M1039" s="24" t="s">
        <v>615</v>
      </c>
      <c r="N1039" s="7"/>
      <c r="U1039" s="4">
        <v>200000</v>
      </c>
      <c r="AD1039" s="7"/>
      <c r="AE1039" s="7"/>
      <c r="AF1039" s="7"/>
      <c r="AG1039" s="7"/>
      <c r="AH1039" s="7"/>
      <c r="AI1039" s="7"/>
      <c r="AJ1039" s="7"/>
      <c r="AK1039" s="7"/>
      <c r="BZ1039" s="4">
        <v>5000000</v>
      </c>
      <c r="CA1039" t="s">
        <v>934</v>
      </c>
      <c r="CC1039" s="7" t="s">
        <v>615</v>
      </c>
      <c r="CD1039" s="7">
        <v>1</v>
      </c>
      <c r="CF1039" s="7"/>
      <c r="CH1039" s="7"/>
      <c r="CJ1039" s="7"/>
      <c r="CK1039" s="7">
        <f t="shared" si="18"/>
        <v>62</v>
      </c>
    </row>
    <row r="1040" spans="1:90" hidden="1" x14ac:dyDescent="0.3">
      <c r="A1040" s="43">
        <v>64</v>
      </c>
      <c r="B1040" s="23" t="s">
        <v>913</v>
      </c>
      <c r="C1040" s="54"/>
      <c r="D1040" s="54" t="s">
        <v>831</v>
      </c>
      <c r="E1040" s="23" t="s">
        <v>707</v>
      </c>
      <c r="F1040" s="54"/>
      <c r="G1040" s="23" t="s">
        <v>2311</v>
      </c>
      <c r="J1040" s="54" t="s">
        <v>9</v>
      </c>
      <c r="K1040" s="55">
        <v>1.0623312</v>
      </c>
      <c r="L1040" s="24" t="s">
        <v>834</v>
      </c>
      <c r="M1040" s="24" t="s">
        <v>618</v>
      </c>
      <c r="N1040" s="7"/>
      <c r="U1040" s="4">
        <v>4313.0646720000004</v>
      </c>
      <c r="V1040" s="4">
        <v>8.0484001000000003</v>
      </c>
      <c r="AD1040" s="7"/>
      <c r="AE1040" s="7"/>
      <c r="AF1040" s="7"/>
      <c r="AG1040" s="7"/>
      <c r="AH1040" s="7"/>
      <c r="AI1040" s="7"/>
      <c r="AJ1040" s="7"/>
      <c r="AK1040" s="7"/>
      <c r="BZ1040" s="4"/>
      <c r="CA1040" t="s">
        <v>902</v>
      </c>
      <c r="CC1040" s="7" t="s">
        <v>618</v>
      </c>
      <c r="CD1040" s="7">
        <v>0.92027693156945345</v>
      </c>
      <c r="CF1040" s="7"/>
      <c r="CH1040" s="7"/>
      <c r="CJ1040" s="7"/>
      <c r="CK1040" s="7">
        <f t="shared" si="18"/>
        <v>61</v>
      </c>
      <c r="CL1040" t="s">
        <v>2311</v>
      </c>
    </row>
    <row r="1041" spans="1:90" hidden="1" x14ac:dyDescent="0.3">
      <c r="A1041" s="43" t="s">
        <v>932</v>
      </c>
      <c r="B1041" s="23" t="s">
        <v>1025</v>
      </c>
      <c r="C1041" s="54"/>
      <c r="D1041" s="54" t="s">
        <v>831</v>
      </c>
      <c r="E1041" s="23" t="s">
        <v>659</v>
      </c>
      <c r="F1041" s="54"/>
      <c r="G1041" s="23" t="s">
        <v>2312</v>
      </c>
      <c r="H1041" s="54" t="s">
        <v>880</v>
      </c>
      <c r="I1041" s="54"/>
      <c r="J1041" s="54" t="s">
        <v>9</v>
      </c>
      <c r="K1041" s="58">
        <v>25.4</v>
      </c>
      <c r="L1041" s="24" t="s">
        <v>834</v>
      </c>
      <c r="M1041" s="24" t="s">
        <v>615</v>
      </c>
      <c r="U1041" s="4">
        <v>566300</v>
      </c>
      <c r="V1041" s="4">
        <v>20.93</v>
      </c>
      <c r="W1041" s="4">
        <v>1089.0999999999999</v>
      </c>
      <c r="AB1041" s="4">
        <v>117400</v>
      </c>
      <c r="AC1041" s="4">
        <v>1300400</v>
      </c>
      <c r="AD1041" s="7"/>
      <c r="AE1041" s="7"/>
      <c r="AF1041" s="7"/>
      <c r="AG1041" s="7"/>
      <c r="AH1041" s="7"/>
      <c r="AI1041" s="7"/>
      <c r="AJ1041" s="7"/>
      <c r="AK1041" s="7"/>
      <c r="BZ1041" s="4">
        <v>1300000</v>
      </c>
      <c r="CA1041" t="s">
        <v>1040</v>
      </c>
      <c r="CC1041" s="7" t="s">
        <v>615</v>
      </c>
      <c r="CD1041" s="7">
        <v>0.43851195852239311</v>
      </c>
      <c r="CE1041" s="7" t="s">
        <v>639</v>
      </c>
      <c r="CF1041" s="7">
        <v>0.3456244518830115</v>
      </c>
      <c r="CH1041" s="7"/>
      <c r="CJ1041" s="7"/>
      <c r="CK1041" s="7">
        <f t="shared" si="18"/>
        <v>58</v>
      </c>
      <c r="CL1041" t="s">
        <v>2312</v>
      </c>
    </row>
    <row r="1042" spans="1:90" hidden="1" x14ac:dyDescent="0.3">
      <c r="A1042" s="43">
        <v>64</v>
      </c>
      <c r="B1042" s="23" t="s">
        <v>1094</v>
      </c>
      <c r="C1042" s="54"/>
      <c r="D1042" s="54" t="s">
        <v>831</v>
      </c>
      <c r="E1042" s="23" t="s">
        <v>659</v>
      </c>
      <c r="F1042" s="54"/>
      <c r="G1042" s="23" t="s">
        <v>2313</v>
      </c>
      <c r="J1042" s="54" t="s">
        <v>9</v>
      </c>
      <c r="K1042" s="55">
        <v>28.760999999999999</v>
      </c>
      <c r="L1042" s="24" t="s">
        <v>834</v>
      </c>
      <c r="M1042" s="24" t="s">
        <v>615</v>
      </c>
      <c r="N1042" s="7"/>
      <c r="U1042" s="4">
        <v>323044.40000000002</v>
      </c>
      <c r="V1042" s="4">
        <v>35.446440000000003</v>
      </c>
      <c r="W1042" s="4">
        <v>230.04166000000001</v>
      </c>
      <c r="AD1042" s="7"/>
      <c r="AE1042" s="7"/>
      <c r="AF1042" s="7"/>
      <c r="AG1042" s="7"/>
      <c r="AH1042" s="7"/>
      <c r="AI1042" s="7"/>
      <c r="AJ1042" s="7"/>
      <c r="AK1042" s="7"/>
      <c r="BZ1042" s="4"/>
      <c r="CA1042" t="s">
        <v>859</v>
      </c>
      <c r="CC1042" s="7" t="s">
        <v>615</v>
      </c>
      <c r="CD1042" s="7">
        <v>0.57138776434002003</v>
      </c>
      <c r="CE1042" s="7" t="s">
        <v>618</v>
      </c>
      <c r="CF1042" s="7">
        <v>0.38783972109876957</v>
      </c>
      <c r="CH1042" s="7"/>
      <c r="CJ1042" s="7"/>
      <c r="CK1042" s="7">
        <f t="shared" si="18"/>
        <v>60</v>
      </c>
    </row>
    <row r="1043" spans="1:90" hidden="1" x14ac:dyDescent="0.3">
      <c r="A1043" s="43">
        <v>64</v>
      </c>
      <c r="B1043" s="23" t="s">
        <v>907</v>
      </c>
      <c r="C1043" s="54"/>
      <c r="D1043" s="54" t="s">
        <v>831</v>
      </c>
      <c r="E1043" s="23" t="s">
        <v>659</v>
      </c>
      <c r="F1043" s="54"/>
      <c r="G1043" s="23" t="s">
        <v>2314</v>
      </c>
      <c r="J1043" s="54" t="s">
        <v>9</v>
      </c>
      <c r="K1043" s="55">
        <v>1</v>
      </c>
      <c r="L1043" s="24" t="s">
        <v>834</v>
      </c>
      <c r="M1043" s="24" t="s">
        <v>615</v>
      </c>
      <c r="N1043" s="7"/>
      <c r="U1043" s="4">
        <v>8000</v>
      </c>
      <c r="AD1043" s="7"/>
      <c r="AE1043" s="7"/>
      <c r="AF1043" s="7"/>
      <c r="AG1043" s="7"/>
      <c r="AH1043" s="7"/>
      <c r="AI1043" s="7"/>
      <c r="AJ1043" s="7"/>
      <c r="AK1043" s="7"/>
      <c r="BZ1043" s="4"/>
      <c r="CA1043" t="s">
        <v>856</v>
      </c>
      <c r="CC1043" s="7" t="s">
        <v>615</v>
      </c>
      <c r="CD1043" s="7">
        <v>1</v>
      </c>
      <c r="CF1043" s="7"/>
      <c r="CH1043" s="7"/>
      <c r="CJ1043" s="7"/>
      <c r="CK1043" s="7">
        <f t="shared" si="18"/>
        <v>62</v>
      </c>
    </row>
    <row r="1044" spans="1:90" x14ac:dyDescent="0.3">
      <c r="A1044" s="43" t="s">
        <v>932</v>
      </c>
      <c r="B1044" s="23" t="s">
        <v>860</v>
      </c>
      <c r="C1044" s="54"/>
      <c r="D1044" s="54" t="s">
        <v>831</v>
      </c>
      <c r="E1044" s="23" t="s">
        <v>659</v>
      </c>
      <c r="F1044" s="54"/>
      <c r="G1044" s="23" t="s">
        <v>2315</v>
      </c>
      <c r="H1044" s="23" t="s">
        <v>880</v>
      </c>
      <c r="J1044" s="54" t="s">
        <v>9</v>
      </c>
      <c r="K1044" s="55">
        <v>0.45</v>
      </c>
      <c r="L1044" s="24" t="s">
        <v>834</v>
      </c>
      <c r="M1044" s="24" t="s">
        <v>615</v>
      </c>
      <c r="N1044" s="7"/>
      <c r="U1044" s="4">
        <v>11835</v>
      </c>
      <c r="V1044" s="4">
        <v>0.92249999999999999</v>
      </c>
      <c r="AC1044" s="4">
        <v>5445</v>
      </c>
      <c r="AD1044" s="7"/>
      <c r="AE1044" s="7"/>
      <c r="AF1044" s="7"/>
      <c r="AG1044" s="7"/>
      <c r="AH1044" s="7"/>
      <c r="AI1044" s="7"/>
      <c r="AJ1044" s="7"/>
      <c r="AK1044" s="7"/>
      <c r="BZ1044" s="4">
        <v>13200</v>
      </c>
      <c r="CA1044" t="s">
        <v>958</v>
      </c>
      <c r="CC1044" s="7" t="s">
        <v>615</v>
      </c>
      <c r="CD1044" s="7">
        <v>0.60972098974075073</v>
      </c>
      <c r="CE1044" s="7" t="s">
        <v>618</v>
      </c>
      <c r="CF1044" s="7">
        <v>0.29399517367613831</v>
      </c>
      <c r="CH1044" s="7"/>
      <c r="CJ1044" s="7"/>
      <c r="CK1044" s="7">
        <f t="shared" si="18"/>
        <v>60</v>
      </c>
    </row>
    <row r="1045" spans="1:90" hidden="1" x14ac:dyDescent="0.3">
      <c r="A1045" s="43">
        <v>65</v>
      </c>
      <c r="B1045" s="56" t="s">
        <v>1025</v>
      </c>
      <c r="D1045" s="23" t="s">
        <v>831</v>
      </c>
      <c r="E1045" s="23" t="s">
        <v>798</v>
      </c>
      <c r="G1045" s="23" t="s">
        <v>2316</v>
      </c>
      <c r="H1045" s="57"/>
      <c r="J1045" s="23" t="s">
        <v>9</v>
      </c>
      <c r="K1045" s="47">
        <v>0.39</v>
      </c>
      <c r="L1045" s="24" t="s">
        <v>834</v>
      </c>
      <c r="M1045" s="24" t="s">
        <v>624</v>
      </c>
      <c r="X1045" s="4">
        <v>14742</v>
      </c>
      <c r="BZ1045" s="4"/>
      <c r="CA1045" t="s">
        <v>871</v>
      </c>
      <c r="CC1045" s="7" t="s">
        <v>624</v>
      </c>
      <c r="CD1045" s="7">
        <v>1</v>
      </c>
      <c r="CF1045" s="7"/>
      <c r="CH1045" s="7"/>
      <c r="CJ1045" s="7"/>
      <c r="CK1045" s="7">
        <f t="shared" si="18"/>
        <v>62</v>
      </c>
    </row>
    <row r="1046" spans="1:90" hidden="1" x14ac:dyDescent="0.3">
      <c r="A1046" s="43">
        <v>65</v>
      </c>
      <c r="B1046" s="56" t="s">
        <v>1025</v>
      </c>
      <c r="D1046" s="23" t="s">
        <v>831</v>
      </c>
      <c r="E1046" s="23" t="s">
        <v>796</v>
      </c>
      <c r="G1046" s="23" t="s">
        <v>2317</v>
      </c>
      <c r="H1046" s="57" t="s">
        <v>831</v>
      </c>
      <c r="I1046" s="57"/>
      <c r="J1046" s="23" t="s">
        <v>9</v>
      </c>
      <c r="K1046" s="47">
        <v>48.457667999999998</v>
      </c>
      <c r="L1046" s="24" t="s">
        <v>834</v>
      </c>
      <c r="M1046" s="24" t="s">
        <v>624</v>
      </c>
      <c r="X1046" s="4">
        <v>316878.402</v>
      </c>
      <c r="Y1046" s="4">
        <v>27997.497660000001</v>
      </c>
      <c r="Z1046" s="4">
        <v>771192.04739999981</v>
      </c>
      <c r="AM1046" s="4">
        <v>19867643.879999999</v>
      </c>
      <c r="BZ1046" s="4"/>
      <c r="CA1046" t="s">
        <v>1968</v>
      </c>
      <c r="CC1046" s="7" t="s">
        <v>624</v>
      </c>
      <c r="CD1046" s="7">
        <v>0.51281982372423518</v>
      </c>
      <c r="CF1046" s="7"/>
      <c r="CH1046" s="7"/>
      <c r="CJ1046" s="7"/>
      <c r="CK1046" s="7">
        <f t="shared" si="18"/>
        <v>59</v>
      </c>
    </row>
    <row r="1047" spans="1:90" hidden="1" x14ac:dyDescent="0.3">
      <c r="A1047" s="43">
        <v>65</v>
      </c>
      <c r="B1047" s="56" t="s">
        <v>1025</v>
      </c>
      <c r="D1047" s="23" t="s">
        <v>831</v>
      </c>
      <c r="E1047" s="23" t="s">
        <v>796</v>
      </c>
      <c r="G1047" s="23" t="s">
        <v>2318</v>
      </c>
      <c r="H1047" s="57" t="s">
        <v>831</v>
      </c>
      <c r="I1047" s="57"/>
      <c r="J1047" s="23" t="s">
        <v>9</v>
      </c>
      <c r="K1047" s="47">
        <v>7.7690999999999996E-2</v>
      </c>
      <c r="L1047" s="24" t="s">
        <v>834</v>
      </c>
      <c r="M1047" s="24" t="s">
        <v>627</v>
      </c>
      <c r="X1047" s="4">
        <v>233.07300000000001</v>
      </c>
      <c r="Y1047" s="4">
        <v>346.50186000000002</v>
      </c>
      <c r="BZ1047" s="4"/>
      <c r="CA1047" t="s">
        <v>1009</v>
      </c>
      <c r="CC1047" s="7" t="s">
        <v>627</v>
      </c>
      <c r="CD1047" s="7">
        <v>0.77746344699967118</v>
      </c>
      <c r="CE1047" s="7" t="s">
        <v>624</v>
      </c>
      <c r="CF1047" s="7">
        <v>0.22253655300032871</v>
      </c>
      <c r="CH1047" s="7"/>
      <c r="CJ1047" s="7"/>
      <c r="CK1047" s="7">
        <f t="shared" si="18"/>
        <v>61</v>
      </c>
    </row>
    <row r="1048" spans="1:90" hidden="1" x14ac:dyDescent="0.3">
      <c r="A1048" s="43">
        <v>76</v>
      </c>
      <c r="B1048" s="23" t="s">
        <v>868</v>
      </c>
      <c r="D1048" s="23" t="s">
        <v>831</v>
      </c>
      <c r="E1048" s="23" t="s">
        <v>1044</v>
      </c>
      <c r="G1048" s="23" t="s">
        <v>2319</v>
      </c>
      <c r="J1048" s="23" t="s">
        <v>9</v>
      </c>
      <c r="K1048" s="47">
        <v>300</v>
      </c>
      <c r="L1048" s="24" t="s">
        <v>834</v>
      </c>
      <c r="M1048" s="24" t="s">
        <v>636</v>
      </c>
      <c r="AB1048" s="4">
        <v>19500000</v>
      </c>
      <c r="AC1048" s="4">
        <v>4199999.9999999991</v>
      </c>
      <c r="BZ1048" s="4"/>
      <c r="CA1048" t="s">
        <v>2320</v>
      </c>
      <c r="CC1048" s="7" t="s">
        <v>636</v>
      </c>
      <c r="CD1048" s="7">
        <v>0.82229809098053808</v>
      </c>
      <c r="CF1048" s="7"/>
      <c r="CH1048" s="7"/>
      <c r="CJ1048" s="7"/>
      <c r="CK1048" s="7">
        <f t="shared" si="18"/>
        <v>61</v>
      </c>
    </row>
    <row r="1049" spans="1:90" hidden="1" x14ac:dyDescent="0.3">
      <c r="A1049" s="43">
        <v>65</v>
      </c>
      <c r="B1049" s="56" t="s">
        <v>900</v>
      </c>
      <c r="D1049" s="23" t="s">
        <v>831</v>
      </c>
      <c r="E1049" s="23" t="s">
        <v>796</v>
      </c>
      <c r="G1049" s="23" t="s">
        <v>2321</v>
      </c>
      <c r="H1049" s="57" t="s">
        <v>831</v>
      </c>
      <c r="I1049" s="57"/>
      <c r="J1049" s="23" t="s">
        <v>9</v>
      </c>
      <c r="K1049" s="66">
        <v>9.6999999999999993</v>
      </c>
      <c r="L1049" s="24" t="s">
        <v>834</v>
      </c>
      <c r="M1049" s="24" t="s">
        <v>624</v>
      </c>
      <c r="X1049" s="4">
        <v>88270</v>
      </c>
      <c r="BZ1049" s="4"/>
      <c r="CA1049" t="s">
        <v>871</v>
      </c>
      <c r="CC1049" s="7" t="s">
        <v>624</v>
      </c>
      <c r="CD1049" s="7">
        <v>1</v>
      </c>
      <c r="CF1049" s="7"/>
      <c r="CH1049" s="7"/>
      <c r="CJ1049" s="7"/>
      <c r="CK1049" s="7">
        <f t="shared" si="18"/>
        <v>62</v>
      </c>
    </row>
    <row r="1050" spans="1:90" hidden="1" x14ac:dyDescent="0.3">
      <c r="A1050" s="43">
        <v>31</v>
      </c>
      <c r="B1050" s="23" t="s">
        <v>2322</v>
      </c>
      <c r="D1050" s="23" t="s">
        <v>831</v>
      </c>
      <c r="E1050" s="23" t="s">
        <v>1011</v>
      </c>
      <c r="G1050" s="42" t="s">
        <v>2323</v>
      </c>
      <c r="H1050" s="24" t="s">
        <v>1013</v>
      </c>
      <c r="I1050" s="24"/>
      <c r="J1050" s="23" t="s">
        <v>9</v>
      </c>
      <c r="K1050" s="47">
        <v>323</v>
      </c>
      <c r="L1050" s="24" t="s">
        <v>834</v>
      </c>
      <c r="M1050" s="24" t="s">
        <v>627</v>
      </c>
      <c r="Y1050" s="4">
        <v>355300</v>
      </c>
      <c r="BZ1050" s="4"/>
      <c r="CA1050" t="s">
        <v>1014</v>
      </c>
      <c r="CC1050" s="7" t="s">
        <v>627</v>
      </c>
      <c r="CD1050" s="7">
        <v>1</v>
      </c>
      <c r="CF1050" s="7"/>
      <c r="CH1050" s="7"/>
      <c r="CJ1050" s="7"/>
      <c r="CK1050" s="7">
        <f t="shared" si="18"/>
        <v>62</v>
      </c>
    </row>
    <row r="1051" spans="1:90" hidden="1" x14ac:dyDescent="0.3">
      <c r="A1051" s="43">
        <v>64</v>
      </c>
      <c r="B1051" s="23" t="s">
        <v>897</v>
      </c>
      <c r="C1051" s="54"/>
      <c r="D1051" s="54" t="s">
        <v>831</v>
      </c>
      <c r="E1051" s="23" t="s">
        <v>668</v>
      </c>
      <c r="F1051" s="54"/>
      <c r="G1051" s="23" t="s">
        <v>2324</v>
      </c>
      <c r="J1051" s="54" t="s">
        <v>9</v>
      </c>
      <c r="K1051" s="55">
        <v>3.8</v>
      </c>
      <c r="L1051" s="24" t="s">
        <v>834</v>
      </c>
      <c r="M1051" s="24" t="s">
        <v>615</v>
      </c>
      <c r="N1051" s="7"/>
      <c r="U1051" s="4">
        <v>45219.999999999993</v>
      </c>
      <c r="W1051" s="4">
        <v>95.38</v>
      </c>
      <c r="AD1051" s="7"/>
      <c r="AE1051" s="7"/>
      <c r="AF1051" s="7"/>
      <c r="AG1051" s="7"/>
      <c r="AH1051" s="7"/>
      <c r="AI1051" s="7"/>
      <c r="AJ1051" s="7"/>
      <c r="AK1051" s="7"/>
      <c r="BZ1051" s="4"/>
      <c r="CA1051" t="s">
        <v>899</v>
      </c>
      <c r="CC1051" s="7" t="s">
        <v>615</v>
      </c>
      <c r="CD1051" s="7">
        <v>0.82551967121506953</v>
      </c>
      <c r="CF1051" s="7"/>
      <c r="CH1051" s="7"/>
      <c r="CJ1051" s="7"/>
      <c r="CK1051" s="7">
        <f t="shared" si="18"/>
        <v>61</v>
      </c>
    </row>
    <row r="1052" spans="1:90" hidden="1" x14ac:dyDescent="0.3">
      <c r="A1052" s="43">
        <v>64</v>
      </c>
      <c r="B1052" s="23" t="s">
        <v>907</v>
      </c>
      <c r="C1052" s="54"/>
      <c r="D1052" s="54" t="s">
        <v>831</v>
      </c>
      <c r="E1052" s="23" t="s">
        <v>668</v>
      </c>
      <c r="F1052" s="54"/>
      <c r="G1052" s="23" t="s">
        <v>2325</v>
      </c>
      <c r="J1052" s="54" t="s">
        <v>9</v>
      </c>
      <c r="K1052" s="55">
        <v>2.79</v>
      </c>
      <c r="L1052" s="24" t="s">
        <v>834</v>
      </c>
      <c r="M1052" s="24" t="s">
        <v>636</v>
      </c>
      <c r="N1052" s="7"/>
      <c r="U1052" s="4">
        <v>2790</v>
      </c>
      <c r="W1052" s="4">
        <v>172.98</v>
      </c>
      <c r="AB1052" s="4">
        <v>117180</v>
      </c>
      <c r="AC1052" s="4">
        <v>111600</v>
      </c>
      <c r="AD1052" s="7"/>
      <c r="AE1052" s="7"/>
      <c r="AF1052" s="7"/>
      <c r="AG1052" s="7"/>
      <c r="AH1052" s="7"/>
      <c r="AI1052" s="7"/>
      <c r="AJ1052" s="7"/>
      <c r="AK1052" s="7"/>
      <c r="BZ1052" s="4"/>
      <c r="CA1052" t="s">
        <v>966</v>
      </c>
      <c r="CC1052" s="7" t="s">
        <v>636</v>
      </c>
      <c r="CD1052" s="7">
        <v>0.40690668340700381</v>
      </c>
      <c r="CE1052" s="7" t="s">
        <v>639</v>
      </c>
      <c r="CF1052" s="7">
        <v>0.38882453063416972</v>
      </c>
      <c r="CH1052" s="7"/>
      <c r="CJ1052" s="7"/>
      <c r="CK1052" s="7">
        <f t="shared" si="18"/>
        <v>59</v>
      </c>
    </row>
    <row r="1053" spans="1:90" hidden="1" x14ac:dyDescent="0.3">
      <c r="A1053" s="43" t="s">
        <v>2326</v>
      </c>
      <c r="B1053" s="23" t="s">
        <v>1114</v>
      </c>
      <c r="C1053" s="54"/>
      <c r="D1053" s="54" t="s">
        <v>831</v>
      </c>
      <c r="E1053" s="23" t="s">
        <v>668</v>
      </c>
      <c r="F1053" s="54"/>
      <c r="G1053" s="23" t="s">
        <v>2327</v>
      </c>
      <c r="J1053" s="54" t="s">
        <v>9</v>
      </c>
      <c r="K1053" s="55">
        <v>110</v>
      </c>
      <c r="L1053" s="24" t="s">
        <v>834</v>
      </c>
      <c r="M1053" s="24" t="s">
        <v>636</v>
      </c>
      <c r="N1053" s="7"/>
      <c r="U1053" s="4">
        <v>242000</v>
      </c>
      <c r="W1053" s="4">
        <v>3960</v>
      </c>
      <c r="AB1053" s="4">
        <v>2750000</v>
      </c>
      <c r="AC1053" s="4">
        <v>2200000</v>
      </c>
      <c r="AD1053" s="7"/>
      <c r="AE1053" s="7"/>
      <c r="AF1053" s="7"/>
      <c r="AG1053" s="7"/>
      <c r="AH1053" s="7"/>
      <c r="AI1053" s="7"/>
      <c r="AJ1053" s="7"/>
      <c r="AK1053" s="7"/>
      <c r="BZ1053" s="4">
        <f>1300*365</f>
        <v>474500</v>
      </c>
      <c r="CA1053" t="s">
        <v>2328</v>
      </c>
      <c r="CC1053" s="7" t="s">
        <v>636</v>
      </c>
      <c r="CD1053" s="7">
        <v>0.40294708553783343</v>
      </c>
      <c r="CE1053" s="7" t="s">
        <v>639</v>
      </c>
      <c r="CF1053" s="7">
        <v>0.32343434734953952</v>
      </c>
      <c r="CH1053" s="7"/>
      <c r="CJ1053" s="7"/>
      <c r="CK1053" s="7">
        <f t="shared" si="18"/>
        <v>59</v>
      </c>
    </row>
    <row r="1054" spans="1:90" x14ac:dyDescent="0.3">
      <c r="A1054" s="43">
        <v>64</v>
      </c>
      <c r="B1054" s="23" t="s">
        <v>860</v>
      </c>
      <c r="C1054" s="54"/>
      <c r="D1054" s="54" t="s">
        <v>831</v>
      </c>
      <c r="E1054" s="23" t="s">
        <v>659</v>
      </c>
      <c r="F1054" s="54"/>
      <c r="G1054" s="23" t="s">
        <v>2329</v>
      </c>
      <c r="J1054" s="54" t="s">
        <v>9</v>
      </c>
      <c r="K1054" s="55">
        <v>1.7</v>
      </c>
      <c r="L1054" s="24" t="s">
        <v>834</v>
      </c>
      <c r="M1054" s="24" t="s">
        <v>639</v>
      </c>
      <c r="N1054" s="7"/>
      <c r="U1054" s="4">
        <v>3400</v>
      </c>
      <c r="V1054" s="4">
        <v>1.7</v>
      </c>
      <c r="W1054" s="4">
        <v>129.19999999999999</v>
      </c>
      <c r="AB1054" s="4">
        <v>44200</v>
      </c>
      <c r="AC1054" s="4">
        <v>103700</v>
      </c>
      <c r="AD1054" s="7"/>
      <c r="AE1054" s="7"/>
      <c r="AF1054" s="7"/>
      <c r="AG1054" s="7"/>
      <c r="AH1054" s="7"/>
      <c r="AI1054" s="7"/>
      <c r="AJ1054" s="7"/>
      <c r="AK1054" s="7"/>
      <c r="BZ1054" s="4"/>
      <c r="CA1054" t="s">
        <v>842</v>
      </c>
      <c r="CC1054" s="7" t="s">
        <v>639</v>
      </c>
      <c r="CD1054" s="7">
        <v>0.45881657752939531</v>
      </c>
      <c r="CF1054" s="7"/>
      <c r="CH1054" s="7"/>
      <c r="CJ1054" s="7"/>
      <c r="CK1054" s="7">
        <f t="shared" si="18"/>
        <v>58</v>
      </c>
    </row>
    <row r="1055" spans="1:90" x14ac:dyDescent="0.3">
      <c r="A1055" s="43">
        <v>64</v>
      </c>
      <c r="B1055" s="23" t="s">
        <v>860</v>
      </c>
      <c r="C1055" s="54"/>
      <c r="D1055" s="54" t="s">
        <v>831</v>
      </c>
      <c r="E1055" s="23" t="s">
        <v>605</v>
      </c>
      <c r="F1055" s="54"/>
      <c r="G1055" s="23" t="s">
        <v>2330</v>
      </c>
      <c r="J1055" s="54" t="s">
        <v>9</v>
      </c>
      <c r="K1055" s="55">
        <v>0.31682871359999998</v>
      </c>
      <c r="L1055" s="24" t="s">
        <v>834</v>
      </c>
      <c r="M1055" s="24" t="s">
        <v>615</v>
      </c>
      <c r="N1055" s="7"/>
      <c r="U1055" s="4">
        <v>3738.5788204800001</v>
      </c>
      <c r="V1055" s="4">
        <v>0.212275238112</v>
      </c>
      <c r="AD1055" s="7"/>
      <c r="AE1055" s="7"/>
      <c r="AF1055" s="7"/>
      <c r="AG1055" s="7"/>
      <c r="AH1055" s="7"/>
      <c r="AI1055" s="7"/>
      <c r="AJ1055" s="7"/>
      <c r="AK1055" s="7"/>
      <c r="BZ1055" s="4"/>
      <c r="CA1055" t="s">
        <v>902</v>
      </c>
      <c r="CC1055" s="7" t="s">
        <v>615</v>
      </c>
      <c r="CD1055" s="7">
        <v>0.74006108318750485</v>
      </c>
      <c r="CE1055" s="7" t="s">
        <v>618</v>
      </c>
      <c r="CF1055" s="7">
        <v>0.2599389168124952</v>
      </c>
      <c r="CH1055" s="7"/>
      <c r="CJ1055" s="7"/>
      <c r="CK1055" s="7">
        <f t="shared" si="18"/>
        <v>61</v>
      </c>
    </row>
    <row r="1056" spans="1:90" x14ac:dyDescent="0.3">
      <c r="A1056" s="43" t="s">
        <v>843</v>
      </c>
      <c r="B1056" s="23" t="s">
        <v>860</v>
      </c>
      <c r="C1056" s="54"/>
      <c r="D1056" s="54" t="s">
        <v>831</v>
      </c>
      <c r="E1056" s="23" t="s">
        <v>605</v>
      </c>
      <c r="F1056" s="54"/>
      <c r="G1056" s="23" t="s">
        <v>2331</v>
      </c>
      <c r="H1056" s="54"/>
      <c r="J1056" s="54" t="s">
        <v>9</v>
      </c>
      <c r="K1056" s="55">
        <v>93</v>
      </c>
      <c r="L1056" s="24" t="s">
        <v>834</v>
      </c>
      <c r="M1056" s="24" t="s">
        <v>615</v>
      </c>
      <c r="N1056" s="7"/>
      <c r="U1056" s="4">
        <v>286200</v>
      </c>
      <c r="V1056" s="4">
        <v>9.48</v>
      </c>
      <c r="AA1056" s="107">
        <v>9300.0000000000018</v>
      </c>
      <c r="AD1056" s="4">
        <v>3.72</v>
      </c>
      <c r="AE1056" s="7"/>
      <c r="AF1056" s="7"/>
      <c r="AG1056" s="7"/>
      <c r="AH1056" s="7"/>
      <c r="AI1056" s="7"/>
      <c r="AJ1056" s="7"/>
      <c r="AK1056" s="7"/>
      <c r="BZ1056" s="4"/>
      <c r="CA1056" t="s">
        <v>1187</v>
      </c>
      <c r="CC1056" s="7" t="s">
        <v>615</v>
      </c>
      <c r="CD1056" s="7">
        <v>0.75457050546628301</v>
      </c>
      <c r="CF1056" s="7"/>
      <c r="CH1056" s="7"/>
      <c r="CJ1056" s="7"/>
      <c r="CK1056" s="7">
        <f t="shared" si="18"/>
        <v>59</v>
      </c>
    </row>
    <row r="1057" spans="1:90" x14ac:dyDescent="0.3">
      <c r="A1057" s="43">
        <v>65</v>
      </c>
      <c r="B1057" s="56" t="s">
        <v>860</v>
      </c>
      <c r="D1057" s="23" t="s">
        <v>831</v>
      </c>
      <c r="E1057" s="23" t="s">
        <v>798</v>
      </c>
      <c r="G1057" s="23" t="s">
        <v>2332</v>
      </c>
      <c r="H1057" s="57" t="s">
        <v>831</v>
      </c>
      <c r="I1057" s="57"/>
      <c r="J1057" s="23" t="s">
        <v>9</v>
      </c>
      <c r="K1057" s="47">
        <v>18.563400000000001</v>
      </c>
      <c r="L1057" s="24" t="s">
        <v>834</v>
      </c>
      <c r="M1057" s="24" t="s">
        <v>624</v>
      </c>
      <c r="U1057" s="4">
        <v>12094.56</v>
      </c>
      <c r="X1057" s="4">
        <v>124958.22</v>
      </c>
      <c r="Y1057" s="4">
        <v>3412.74</v>
      </c>
      <c r="AG1057" s="4">
        <v>2.358924</v>
      </c>
      <c r="AH1057" s="4">
        <v>5.7416700000000001</v>
      </c>
      <c r="BZ1057" s="4"/>
      <c r="CA1057" t="s">
        <v>1806</v>
      </c>
      <c r="CC1057" s="7" t="s">
        <v>624</v>
      </c>
      <c r="CD1057" s="7">
        <v>0.79038921969997933</v>
      </c>
      <c r="CF1057" s="7"/>
      <c r="CH1057" s="7"/>
      <c r="CJ1057" s="7"/>
      <c r="CK1057" s="7">
        <f t="shared" si="18"/>
        <v>58</v>
      </c>
    </row>
    <row r="1058" spans="1:90" hidden="1" x14ac:dyDescent="0.3">
      <c r="A1058" s="43" t="s">
        <v>932</v>
      </c>
      <c r="B1058" s="23" t="s">
        <v>1025</v>
      </c>
      <c r="C1058" s="54"/>
      <c r="D1058" s="54" t="s">
        <v>831</v>
      </c>
      <c r="E1058" s="23" t="s">
        <v>620</v>
      </c>
      <c r="F1058" s="54"/>
      <c r="G1058" s="23" t="s">
        <v>2333</v>
      </c>
      <c r="H1058" s="23" t="s">
        <v>838</v>
      </c>
      <c r="J1058" s="54" t="s">
        <v>9</v>
      </c>
      <c r="K1058" s="55">
        <v>2.2000000000000002</v>
      </c>
      <c r="L1058" s="24" t="s">
        <v>834</v>
      </c>
      <c r="M1058" s="24" t="s">
        <v>615</v>
      </c>
      <c r="N1058" s="7"/>
      <c r="U1058" s="4">
        <v>33880</v>
      </c>
      <c r="V1058" s="4">
        <v>0.28599999999999998</v>
      </c>
      <c r="AD1058" s="7"/>
      <c r="AE1058" s="7"/>
      <c r="AF1058" s="7"/>
      <c r="AG1058" s="7"/>
      <c r="AH1058" s="7"/>
      <c r="AI1058" s="7"/>
      <c r="AJ1058" s="7"/>
      <c r="AK1058" s="7"/>
      <c r="BZ1058" s="4">
        <v>650000</v>
      </c>
      <c r="CA1058" t="s">
        <v>1032</v>
      </c>
      <c r="CC1058" s="7" t="s">
        <v>615</v>
      </c>
      <c r="CD1058" s="7">
        <v>0.95037195298232258</v>
      </c>
      <c r="CF1058" s="7"/>
      <c r="CH1058" s="7"/>
      <c r="CJ1058" s="7"/>
      <c r="CK1058" s="7">
        <f t="shared" si="18"/>
        <v>61</v>
      </c>
    </row>
    <row r="1059" spans="1:90" hidden="1" x14ac:dyDescent="0.3">
      <c r="A1059" s="43" t="s">
        <v>2334</v>
      </c>
      <c r="B1059" s="23" t="s">
        <v>913</v>
      </c>
      <c r="D1059" s="23" t="s">
        <v>632</v>
      </c>
      <c r="E1059" s="23" t="s">
        <v>632</v>
      </c>
      <c r="G1059" s="23" t="s">
        <v>2335</v>
      </c>
      <c r="J1059" s="54" t="s">
        <v>9</v>
      </c>
      <c r="K1059" s="47">
        <v>10192.30769230769</v>
      </c>
      <c r="L1059" s="47" t="s">
        <v>1121</v>
      </c>
      <c r="M1059" s="24" t="s">
        <v>768</v>
      </c>
      <c r="BS1059" s="4">
        <v>203846.1538461539</v>
      </c>
      <c r="BT1059" s="107">
        <v>45865384.615384623</v>
      </c>
      <c r="BU1059" s="4">
        <v>30576923.07692308</v>
      </c>
      <c r="BY1059" s="64"/>
      <c r="BZ1059" s="4"/>
      <c r="CA1059" t="s">
        <v>2336</v>
      </c>
      <c r="CC1059" s="7" t="s">
        <v>768</v>
      </c>
      <c r="CD1059" s="7">
        <v>0.93568351059480959</v>
      </c>
      <c r="CF1059" s="7"/>
      <c r="CH1059" s="7"/>
      <c r="CJ1059" s="7"/>
      <c r="CK1059" s="7">
        <f t="shared" si="18"/>
        <v>60</v>
      </c>
    </row>
    <row r="1060" spans="1:90" hidden="1" x14ac:dyDescent="0.3">
      <c r="A1060" s="43">
        <v>64</v>
      </c>
      <c r="B1060" s="23" t="s">
        <v>1025</v>
      </c>
      <c r="C1060" s="54"/>
      <c r="D1060" s="54" t="s">
        <v>831</v>
      </c>
      <c r="E1060" s="23" t="s">
        <v>653</v>
      </c>
      <c r="F1060" s="54"/>
      <c r="G1060" s="23" t="s">
        <v>2337</v>
      </c>
      <c r="J1060" s="54" t="s">
        <v>9</v>
      </c>
      <c r="K1060" s="55">
        <v>17.834</v>
      </c>
      <c r="L1060" s="24" t="s">
        <v>834</v>
      </c>
      <c r="M1060" s="24" t="s">
        <v>618</v>
      </c>
      <c r="N1060" s="7"/>
      <c r="U1060" s="4">
        <v>127486</v>
      </c>
      <c r="V1060" s="4">
        <v>29.13</v>
      </c>
      <c r="W1060" s="4">
        <v>329.23520000000002</v>
      </c>
      <c r="AD1060" s="7"/>
      <c r="AE1060" s="7"/>
      <c r="AF1060" s="7"/>
      <c r="AG1060" s="7"/>
      <c r="AH1060" s="7"/>
      <c r="AI1060" s="7"/>
      <c r="AJ1060" s="7"/>
      <c r="AK1060" s="7"/>
      <c r="BZ1060" s="4"/>
      <c r="CA1060" t="s">
        <v>859</v>
      </c>
      <c r="CC1060" s="7" t="s">
        <v>618</v>
      </c>
      <c r="CD1060" s="7">
        <v>0.52894448456856225</v>
      </c>
      <c r="CE1060" s="7" t="s">
        <v>615</v>
      </c>
      <c r="CF1060" s="7">
        <v>0.37421497337994691</v>
      </c>
      <c r="CH1060" s="7"/>
      <c r="CJ1060" s="7"/>
      <c r="CK1060" s="7">
        <f t="shared" si="18"/>
        <v>60</v>
      </c>
      <c r="CL1060" t="s">
        <v>2337</v>
      </c>
    </row>
    <row r="1061" spans="1:90" hidden="1" x14ac:dyDescent="0.3">
      <c r="A1061" s="43" t="s">
        <v>843</v>
      </c>
      <c r="B1061" s="23" t="s">
        <v>1025</v>
      </c>
      <c r="D1061" s="23" t="s">
        <v>831</v>
      </c>
      <c r="E1061" s="23" t="s">
        <v>605</v>
      </c>
      <c r="G1061" s="53" t="s">
        <v>2338</v>
      </c>
      <c r="J1061" s="23" t="s">
        <v>9</v>
      </c>
      <c r="K1061" s="47">
        <v>242</v>
      </c>
      <c r="L1061" s="24" t="s">
        <v>834</v>
      </c>
      <c r="M1061" s="24" t="s">
        <v>615</v>
      </c>
      <c r="U1061" s="4">
        <v>283866</v>
      </c>
      <c r="W1061" s="4">
        <v>372.68</v>
      </c>
      <c r="AA1061" s="107">
        <v>57838</v>
      </c>
      <c r="AD1061" s="4">
        <v>87.968871141660131</v>
      </c>
      <c r="BZ1061" s="4"/>
      <c r="CA1061" t="s">
        <v>846</v>
      </c>
      <c r="CC1061" s="7" t="s">
        <v>615</v>
      </c>
      <c r="CD1061" s="7">
        <v>0.50336069407818618</v>
      </c>
      <c r="CE1061" s="7" t="s">
        <v>633</v>
      </c>
      <c r="CF1061" s="7">
        <v>0.36182028542257738</v>
      </c>
      <c r="CH1061" s="7"/>
      <c r="CJ1061" s="7"/>
      <c r="CK1061" s="7">
        <f t="shared" si="18"/>
        <v>59</v>
      </c>
    </row>
    <row r="1062" spans="1:90" hidden="1" x14ac:dyDescent="0.3">
      <c r="A1062" s="43">
        <v>157</v>
      </c>
      <c r="B1062" s="23" t="s">
        <v>1007</v>
      </c>
      <c r="D1062" s="23" t="s">
        <v>831</v>
      </c>
      <c r="E1062" s="23" t="s">
        <v>2339</v>
      </c>
      <c r="G1062" s="23" t="s">
        <v>2340</v>
      </c>
      <c r="J1062" s="23" t="s">
        <v>9</v>
      </c>
      <c r="K1062" s="47">
        <v>60</v>
      </c>
      <c r="L1062" s="57" t="s">
        <v>834</v>
      </c>
      <c r="M1062" s="24" t="s">
        <v>717</v>
      </c>
      <c r="BC1062" s="4">
        <v>228547.74576643939</v>
      </c>
      <c r="BZ1062" s="4"/>
      <c r="CA1062" t="s">
        <v>2341</v>
      </c>
      <c r="CC1062" s="7" t="s">
        <v>717</v>
      </c>
      <c r="CD1062" s="7">
        <v>1</v>
      </c>
      <c r="CF1062" s="7"/>
      <c r="CH1062" s="7"/>
      <c r="CJ1062" s="7"/>
      <c r="CK1062" s="7">
        <f t="shared" si="18"/>
        <v>62</v>
      </c>
    </row>
    <row r="1063" spans="1:90" hidden="1" x14ac:dyDescent="0.3">
      <c r="A1063" s="43">
        <v>109</v>
      </c>
      <c r="B1063" s="23" t="s">
        <v>1025</v>
      </c>
      <c r="C1063" s="54"/>
      <c r="D1063" s="23" t="s">
        <v>831</v>
      </c>
      <c r="E1063" s="23" t="s">
        <v>629</v>
      </c>
      <c r="G1063" s="23" t="s">
        <v>2342</v>
      </c>
      <c r="I1063" s="54"/>
      <c r="J1063" s="54" t="s">
        <v>9</v>
      </c>
      <c r="K1063" s="47">
        <v>360</v>
      </c>
      <c r="L1063" s="24" t="s">
        <v>834</v>
      </c>
      <c r="M1063" s="24" t="s">
        <v>765</v>
      </c>
      <c r="N1063" s="7"/>
      <c r="X1063" s="7"/>
      <c r="AH1063" s="7"/>
      <c r="AI1063" s="7"/>
      <c r="BS1063" s="4">
        <v>92700000</v>
      </c>
      <c r="BT1063" s="7"/>
      <c r="BU1063" s="7"/>
      <c r="BV1063" s="7"/>
      <c r="BW1063" s="7"/>
      <c r="BX1063" s="7"/>
      <c r="BY1063" s="7"/>
      <c r="BZ1063" s="4">
        <v>9500000</v>
      </c>
      <c r="CA1063" t="s">
        <v>2343</v>
      </c>
      <c r="CC1063" s="7" t="s">
        <v>765</v>
      </c>
      <c r="CD1063" s="7">
        <v>1</v>
      </c>
      <c r="CF1063" s="7"/>
      <c r="CH1063" s="7"/>
      <c r="CJ1063" s="7"/>
      <c r="CK1063" s="7">
        <f t="shared" si="18"/>
        <v>62</v>
      </c>
      <c r="CL1063" t="s">
        <v>2342</v>
      </c>
    </row>
    <row r="1064" spans="1:90" x14ac:dyDescent="0.3">
      <c r="A1064" s="43">
        <v>64</v>
      </c>
      <c r="B1064" s="23" t="s">
        <v>860</v>
      </c>
      <c r="C1064" s="54"/>
      <c r="D1064" s="54" t="s">
        <v>831</v>
      </c>
      <c r="E1064" s="23" t="s">
        <v>680</v>
      </c>
      <c r="F1064" s="54"/>
      <c r="G1064" s="23" t="s">
        <v>2344</v>
      </c>
      <c r="J1064" s="54" t="s">
        <v>9</v>
      </c>
      <c r="K1064" s="55">
        <v>0.20499999999999999</v>
      </c>
      <c r="L1064" s="24" t="s">
        <v>834</v>
      </c>
      <c r="M1064" s="24" t="s">
        <v>618</v>
      </c>
      <c r="N1064" s="7"/>
      <c r="U1064" s="4">
        <v>1093.4000000000001</v>
      </c>
      <c r="V1064" s="4">
        <v>2.1873499999999999</v>
      </c>
      <c r="AD1064" s="7"/>
      <c r="AE1064" s="7"/>
      <c r="AF1064" s="7"/>
      <c r="AG1064" s="7"/>
      <c r="AH1064" s="7"/>
      <c r="AI1064" s="7"/>
      <c r="AJ1064" s="7"/>
      <c r="AK1064" s="7"/>
      <c r="BZ1064" s="4"/>
      <c r="CA1064" t="s">
        <v>902</v>
      </c>
      <c r="CC1064" s="7" t="s">
        <v>618</v>
      </c>
      <c r="CD1064" s="7">
        <v>0.92523443263921179</v>
      </c>
      <c r="CF1064" s="7"/>
      <c r="CH1064" s="7"/>
      <c r="CJ1064" s="7"/>
      <c r="CK1064" s="7">
        <f t="shared" si="18"/>
        <v>61</v>
      </c>
    </row>
    <row r="1065" spans="1:90" x14ac:dyDescent="0.3">
      <c r="A1065" s="43">
        <v>64</v>
      </c>
      <c r="B1065" s="23" t="s">
        <v>860</v>
      </c>
      <c r="C1065" s="54"/>
      <c r="D1065" s="54" t="s">
        <v>831</v>
      </c>
      <c r="E1065" s="23" t="s">
        <v>605</v>
      </c>
      <c r="F1065" s="54"/>
      <c r="G1065" s="23" t="s">
        <v>2345</v>
      </c>
      <c r="J1065" s="54" t="s">
        <v>9</v>
      </c>
      <c r="K1065" s="55">
        <v>0.38400000000000001</v>
      </c>
      <c r="L1065" s="24" t="s">
        <v>834</v>
      </c>
      <c r="M1065" s="24" t="s">
        <v>618</v>
      </c>
      <c r="N1065" s="7"/>
      <c r="U1065" s="4">
        <v>4027.2</v>
      </c>
      <c r="V1065" s="4">
        <v>2.4611999999999998</v>
      </c>
      <c r="AD1065" s="7"/>
      <c r="AE1065" s="7"/>
      <c r="AF1065" s="7"/>
      <c r="AG1065" s="7"/>
      <c r="AH1065" s="7"/>
      <c r="AI1065" s="7"/>
      <c r="AJ1065" s="7"/>
      <c r="AK1065" s="7"/>
      <c r="BZ1065" s="4"/>
      <c r="CA1065" t="s">
        <v>902</v>
      </c>
      <c r="CC1065" s="7" t="s">
        <v>618</v>
      </c>
      <c r="CD1065" s="7">
        <v>0.79081892019400035</v>
      </c>
      <c r="CE1065" s="7" t="s">
        <v>615</v>
      </c>
      <c r="CF1065" s="7">
        <v>0.20918107980599959</v>
      </c>
      <c r="CH1065" s="7"/>
      <c r="CJ1065" s="7"/>
      <c r="CK1065" s="7">
        <f t="shared" ref="CK1065:CK1101" si="19">COUNTBLANK(N1065:BX1065)</f>
        <v>61</v>
      </c>
    </row>
    <row r="1066" spans="1:90" hidden="1" x14ac:dyDescent="0.3">
      <c r="A1066" s="43">
        <v>64</v>
      </c>
      <c r="B1066" s="23" t="s">
        <v>1076</v>
      </c>
      <c r="C1066" s="54"/>
      <c r="D1066" s="54" t="s">
        <v>831</v>
      </c>
      <c r="E1066" s="23" t="s">
        <v>659</v>
      </c>
      <c r="F1066" s="54"/>
      <c r="G1066" s="23" t="s">
        <v>2346</v>
      </c>
      <c r="J1066" s="54" t="s">
        <v>9</v>
      </c>
      <c r="K1066" s="55">
        <v>0.15</v>
      </c>
      <c r="L1066" s="24" t="s">
        <v>834</v>
      </c>
      <c r="M1066" s="24" t="s">
        <v>615</v>
      </c>
      <c r="N1066" s="7"/>
      <c r="U1066" s="4">
        <v>1500</v>
      </c>
      <c r="AD1066" s="7"/>
      <c r="AE1066" s="7"/>
      <c r="AF1066" s="7"/>
      <c r="AG1066" s="7"/>
      <c r="AH1066" s="7"/>
      <c r="AI1066" s="7"/>
      <c r="AJ1066" s="7"/>
      <c r="AK1066" s="7"/>
      <c r="BZ1066" s="4"/>
      <c r="CA1066" t="s">
        <v>856</v>
      </c>
      <c r="CC1066" s="7" t="s">
        <v>615</v>
      </c>
      <c r="CD1066" s="7">
        <v>1</v>
      </c>
      <c r="CF1066" s="7"/>
      <c r="CH1066" s="7"/>
      <c r="CJ1066" s="7"/>
      <c r="CK1066" s="7">
        <f t="shared" si="19"/>
        <v>62</v>
      </c>
    </row>
    <row r="1067" spans="1:90" hidden="1" x14ac:dyDescent="0.3">
      <c r="A1067" s="43">
        <v>64</v>
      </c>
      <c r="B1067" s="23" t="s">
        <v>1076</v>
      </c>
      <c r="C1067" s="54"/>
      <c r="D1067" s="54" t="s">
        <v>831</v>
      </c>
      <c r="E1067" s="23" t="s">
        <v>659</v>
      </c>
      <c r="F1067" s="54"/>
      <c r="G1067" s="23" t="s">
        <v>2347</v>
      </c>
      <c r="J1067" s="54" t="s">
        <v>9</v>
      </c>
      <c r="K1067" s="55">
        <v>8.2899999999999991</v>
      </c>
      <c r="L1067" s="24" t="s">
        <v>834</v>
      </c>
      <c r="M1067" s="24" t="s">
        <v>639</v>
      </c>
      <c r="N1067" s="7"/>
      <c r="U1067" s="4">
        <v>41449.999999999993</v>
      </c>
      <c r="AC1067" s="4">
        <v>190670</v>
      </c>
      <c r="AD1067" s="7"/>
      <c r="AE1067" s="7"/>
      <c r="AF1067" s="7"/>
      <c r="AG1067" s="7"/>
      <c r="AH1067" s="7"/>
      <c r="AI1067" s="7"/>
      <c r="AJ1067" s="7"/>
      <c r="AK1067" s="7"/>
      <c r="BZ1067" s="4"/>
      <c r="CA1067" t="s">
        <v>885</v>
      </c>
      <c r="CC1067" s="7" t="s">
        <v>639</v>
      </c>
      <c r="CD1067" s="7">
        <v>0.61223549427568857</v>
      </c>
      <c r="CE1067" s="7" t="s">
        <v>615</v>
      </c>
      <c r="CF1067" s="7">
        <v>0.38776450572431148</v>
      </c>
      <c r="CH1067" s="7"/>
      <c r="CJ1067" s="7"/>
      <c r="CK1067" s="7">
        <f t="shared" si="19"/>
        <v>61</v>
      </c>
    </row>
    <row r="1068" spans="1:90" hidden="1" x14ac:dyDescent="0.3">
      <c r="A1068" s="43">
        <v>64</v>
      </c>
      <c r="B1068" s="23" t="s">
        <v>1066</v>
      </c>
      <c r="C1068" s="54"/>
      <c r="D1068" s="54" t="s">
        <v>831</v>
      </c>
      <c r="E1068" s="23" t="s">
        <v>659</v>
      </c>
      <c r="F1068" s="54"/>
      <c r="G1068" s="23" t="s">
        <v>2348</v>
      </c>
      <c r="H1068" s="23" t="s">
        <v>1529</v>
      </c>
      <c r="J1068" s="54" t="s">
        <v>9</v>
      </c>
      <c r="K1068" s="55">
        <v>98.2</v>
      </c>
      <c r="L1068" s="24" t="s">
        <v>834</v>
      </c>
      <c r="M1068" s="24" t="s">
        <v>618</v>
      </c>
      <c r="N1068" s="7"/>
      <c r="U1068" s="4">
        <v>108020</v>
      </c>
      <c r="V1068" s="4">
        <v>46.154000000000003</v>
      </c>
      <c r="AD1068" s="7"/>
      <c r="AE1068" s="7"/>
      <c r="AF1068" s="7"/>
      <c r="AG1068" s="7"/>
      <c r="AH1068" s="7"/>
      <c r="AI1068" s="7"/>
      <c r="AJ1068" s="7"/>
      <c r="AK1068" s="7"/>
      <c r="BZ1068" s="4"/>
      <c r="CA1068" t="s">
        <v>902</v>
      </c>
      <c r="CC1068" s="7" t="s">
        <v>618</v>
      </c>
      <c r="CD1068" s="7">
        <v>0.7255096512987198</v>
      </c>
      <c r="CE1068" s="7" t="s">
        <v>615</v>
      </c>
      <c r="CF1068" s="7">
        <v>0.2744903487012802</v>
      </c>
      <c r="CH1068" s="7"/>
      <c r="CJ1068" s="7"/>
      <c r="CK1068" s="7">
        <f t="shared" si="19"/>
        <v>61</v>
      </c>
    </row>
    <row r="1069" spans="1:90" hidden="1" x14ac:dyDescent="0.3">
      <c r="A1069" s="43" t="s">
        <v>890</v>
      </c>
      <c r="B1069" s="23" t="s">
        <v>863</v>
      </c>
      <c r="D1069" s="23" t="s">
        <v>831</v>
      </c>
      <c r="E1069" s="23" t="s">
        <v>671</v>
      </c>
      <c r="G1069" s="53" t="s">
        <v>2349</v>
      </c>
      <c r="J1069" s="23" t="s">
        <v>9</v>
      </c>
      <c r="K1069" s="47">
        <v>12.2</v>
      </c>
      <c r="L1069" s="24" t="s">
        <v>834</v>
      </c>
      <c r="M1069" s="24" t="s">
        <v>651</v>
      </c>
      <c r="U1069" s="4">
        <v>7416.2689387288747</v>
      </c>
      <c r="V1069" s="4">
        <v>0.73199999999999998</v>
      </c>
      <c r="X1069" s="4">
        <v>18780.404294275169</v>
      </c>
      <c r="AG1069" s="4">
        <v>28.67</v>
      </c>
      <c r="AH1069" s="4">
        <v>22.326000000000001</v>
      </c>
      <c r="AI1069" s="4">
        <v>4.1479999999999997</v>
      </c>
      <c r="AJ1069" s="4">
        <v>8.2932420629760006</v>
      </c>
      <c r="AK1069" s="4">
        <v>1.7985344232960001</v>
      </c>
      <c r="BX1069" s="4"/>
      <c r="BZ1069" s="4"/>
      <c r="CA1069" t="s">
        <v>1419</v>
      </c>
      <c r="CC1069" s="7" t="s">
        <v>651</v>
      </c>
      <c r="CD1069" s="7">
        <v>0.52274446901356908</v>
      </c>
      <c r="CE1069" s="7" t="s">
        <v>654</v>
      </c>
      <c r="CF1069" s="7">
        <v>0.23286270806102449</v>
      </c>
      <c r="CH1069" s="7"/>
      <c r="CJ1069" s="7"/>
      <c r="CK1069" s="7">
        <f t="shared" si="19"/>
        <v>55</v>
      </c>
    </row>
    <row r="1070" spans="1:90" hidden="1" x14ac:dyDescent="0.3">
      <c r="A1070" s="43">
        <v>64</v>
      </c>
      <c r="B1070" s="23" t="s">
        <v>863</v>
      </c>
      <c r="C1070" s="54"/>
      <c r="D1070" s="54" t="s">
        <v>831</v>
      </c>
      <c r="E1070" s="23" t="s">
        <v>683</v>
      </c>
      <c r="F1070" s="54"/>
      <c r="G1070" s="23" t="s">
        <v>2350</v>
      </c>
      <c r="J1070" s="54" t="s">
        <v>9</v>
      </c>
      <c r="K1070" s="55">
        <v>1.075</v>
      </c>
      <c r="L1070" s="24" t="s">
        <v>834</v>
      </c>
      <c r="M1070" s="24" t="s">
        <v>651</v>
      </c>
      <c r="N1070" s="7"/>
      <c r="U1070" s="4">
        <v>118.25</v>
      </c>
      <c r="X1070" s="4">
        <v>1053.5</v>
      </c>
      <c r="AD1070" s="7"/>
      <c r="AE1070" s="7"/>
      <c r="AF1070" s="7"/>
      <c r="AG1070" s="7">
        <v>1.2470000000000001</v>
      </c>
      <c r="AH1070" s="7">
        <v>0.82301999999999986</v>
      </c>
      <c r="AI1070" s="7">
        <v>0.42398000000000002</v>
      </c>
      <c r="AJ1070" s="7"/>
      <c r="AK1070" s="7"/>
      <c r="BZ1070" s="4"/>
      <c r="CA1070" t="s">
        <v>2351</v>
      </c>
      <c r="CC1070" s="7" t="s">
        <v>651</v>
      </c>
      <c r="CD1070" s="7">
        <v>0.49749737295521862</v>
      </c>
      <c r="CF1070" s="7"/>
      <c r="CH1070" s="7"/>
      <c r="CJ1070" s="7"/>
      <c r="CK1070" s="7">
        <f t="shared" si="19"/>
        <v>58</v>
      </c>
    </row>
    <row r="1071" spans="1:90" hidden="1" x14ac:dyDescent="0.3">
      <c r="A1071" s="43">
        <v>64</v>
      </c>
      <c r="B1071" s="23" t="s">
        <v>830</v>
      </c>
      <c r="C1071" s="54"/>
      <c r="D1071" s="54" t="s">
        <v>831</v>
      </c>
      <c r="E1071" s="23" t="s">
        <v>737</v>
      </c>
      <c r="F1071" s="54"/>
      <c r="G1071" s="23" t="s">
        <v>2352</v>
      </c>
      <c r="H1071" s="23" t="s">
        <v>838</v>
      </c>
      <c r="J1071" s="54" t="s">
        <v>9</v>
      </c>
      <c r="K1071" s="55">
        <v>0.16</v>
      </c>
      <c r="L1071" s="24" t="s">
        <v>834</v>
      </c>
      <c r="M1071" s="24" t="s">
        <v>636</v>
      </c>
      <c r="N1071" s="7"/>
      <c r="U1071" s="4">
        <v>2464</v>
      </c>
      <c r="W1071" s="4">
        <v>2.464</v>
      </c>
      <c r="AB1071" s="4">
        <v>9360</v>
      </c>
      <c r="AD1071" s="7"/>
      <c r="AE1071" s="7"/>
      <c r="AF1071" s="7"/>
      <c r="AG1071" s="7"/>
      <c r="AH1071" s="7"/>
      <c r="AI1071" s="7"/>
      <c r="AJ1071" s="7"/>
      <c r="AK1071" s="7"/>
      <c r="BZ1071" s="4"/>
      <c r="CA1071" t="s">
        <v>2353</v>
      </c>
      <c r="CC1071" s="7" t="s">
        <v>636</v>
      </c>
      <c r="CD1071" s="7">
        <v>0.54152665940298472</v>
      </c>
      <c r="CE1071" s="7" t="s">
        <v>615</v>
      </c>
      <c r="CF1071" s="7">
        <v>0.41671603249611361</v>
      </c>
      <c r="CH1071" s="7"/>
      <c r="CJ1071" s="7"/>
      <c r="CK1071" s="7">
        <f t="shared" si="19"/>
        <v>60</v>
      </c>
    </row>
    <row r="1072" spans="1:90" hidden="1" x14ac:dyDescent="0.3">
      <c r="A1072" s="43">
        <v>58</v>
      </c>
      <c r="B1072" s="23" t="s">
        <v>916</v>
      </c>
      <c r="C1072" s="54"/>
      <c r="D1072" s="23" t="s">
        <v>831</v>
      </c>
      <c r="E1072" s="23" t="s">
        <v>605</v>
      </c>
      <c r="G1072" s="23" t="s">
        <v>2354</v>
      </c>
      <c r="I1072" s="54"/>
      <c r="J1072" s="54" t="s">
        <v>9</v>
      </c>
      <c r="K1072" s="47">
        <v>76</v>
      </c>
      <c r="L1072" s="24" t="s">
        <v>834</v>
      </c>
      <c r="M1072" s="24" t="s">
        <v>633</v>
      </c>
      <c r="N1072" s="7"/>
      <c r="AA1072" s="107">
        <v>18772</v>
      </c>
      <c r="AD1072" s="4">
        <v>27.860677379261119</v>
      </c>
      <c r="AH1072" s="7"/>
      <c r="AI1072" s="7"/>
      <c r="BY1072" s="7"/>
      <c r="BZ1072" s="4"/>
      <c r="CA1072" t="s">
        <v>846</v>
      </c>
      <c r="CC1072" s="7" t="s">
        <v>633</v>
      </c>
      <c r="CD1072" s="7">
        <v>0.84387769782008404</v>
      </c>
      <c r="CF1072" s="7"/>
      <c r="CH1072" s="7"/>
      <c r="CJ1072" s="7"/>
      <c r="CK1072" s="7">
        <f t="shared" si="19"/>
        <v>61</v>
      </c>
    </row>
    <row r="1073" spans="1:90" x14ac:dyDescent="0.3">
      <c r="A1073" s="43">
        <v>64</v>
      </c>
      <c r="B1073" s="23" t="s">
        <v>860</v>
      </c>
      <c r="C1073" s="54"/>
      <c r="D1073" s="54" t="s">
        <v>831</v>
      </c>
      <c r="E1073" s="23" t="s">
        <v>668</v>
      </c>
      <c r="F1073" s="54"/>
      <c r="G1073" s="23" t="s">
        <v>2355</v>
      </c>
      <c r="J1073" s="54" t="s">
        <v>9</v>
      </c>
      <c r="K1073" s="55">
        <v>38.008000000000003</v>
      </c>
      <c r="L1073" s="24" t="s">
        <v>834</v>
      </c>
      <c r="M1073" s="24" t="s">
        <v>639</v>
      </c>
      <c r="N1073" s="7"/>
      <c r="U1073" s="4">
        <v>45609.599999999999</v>
      </c>
      <c r="V1073" s="4">
        <v>27.073270000000001</v>
      </c>
      <c r="W1073" s="4">
        <v>2084.1325999999999</v>
      </c>
      <c r="AB1073" s="4">
        <v>1341582.3999999999</v>
      </c>
      <c r="AC1073" s="4">
        <v>1933570.5</v>
      </c>
      <c r="AD1073" s="7"/>
      <c r="AE1073" s="7"/>
      <c r="AF1073" s="7"/>
      <c r="AG1073" s="7"/>
      <c r="AH1073" s="7"/>
      <c r="AI1073" s="7"/>
      <c r="AJ1073" s="7"/>
      <c r="AK1073" s="7"/>
      <c r="BZ1073" s="4"/>
      <c r="CA1073" t="s">
        <v>842</v>
      </c>
      <c r="CC1073" s="7" t="s">
        <v>639</v>
      </c>
      <c r="CD1073" s="7">
        <v>0.42968710652835401</v>
      </c>
      <c r="CE1073" s="7" t="s">
        <v>636</v>
      </c>
      <c r="CF1073" s="7">
        <v>0.29714028153053729</v>
      </c>
      <c r="CH1073" s="7"/>
      <c r="CJ1073" s="7"/>
      <c r="CK1073" s="7">
        <f t="shared" si="19"/>
        <v>58</v>
      </c>
    </row>
    <row r="1074" spans="1:90" hidden="1" x14ac:dyDescent="0.3">
      <c r="A1074" s="43">
        <v>64</v>
      </c>
      <c r="B1074" s="23" t="s">
        <v>891</v>
      </c>
      <c r="C1074" s="54"/>
      <c r="D1074" s="54" t="s">
        <v>831</v>
      </c>
      <c r="E1074" s="23" t="s">
        <v>659</v>
      </c>
      <c r="F1074" s="54"/>
      <c r="G1074" s="23" t="s">
        <v>2356</v>
      </c>
      <c r="J1074" s="54" t="s">
        <v>9</v>
      </c>
      <c r="K1074" s="55">
        <v>1</v>
      </c>
      <c r="L1074" s="24" t="s">
        <v>834</v>
      </c>
      <c r="M1074" s="24" t="s">
        <v>615</v>
      </c>
      <c r="N1074" s="7"/>
      <c r="U1074" s="4">
        <v>18500</v>
      </c>
      <c r="AB1074" s="4">
        <v>20000</v>
      </c>
      <c r="AC1074" s="4">
        <v>40000</v>
      </c>
      <c r="AD1074" s="7"/>
      <c r="AE1074" s="7"/>
      <c r="AF1074" s="7"/>
      <c r="AG1074" s="7"/>
      <c r="AH1074" s="7"/>
      <c r="AI1074" s="7"/>
      <c r="AJ1074" s="7"/>
      <c r="AK1074" s="7"/>
      <c r="BZ1074" s="4"/>
      <c r="CA1074" t="s">
        <v>1006</v>
      </c>
      <c r="CC1074" s="7" t="s">
        <v>615</v>
      </c>
      <c r="CD1074" s="7">
        <v>0.47349335579262591</v>
      </c>
      <c r="CE1074" s="7" t="s">
        <v>639</v>
      </c>
      <c r="CF1074" s="7">
        <v>0.35139434774471268</v>
      </c>
      <c r="CH1074" s="7"/>
      <c r="CJ1074" s="7"/>
      <c r="CK1074" s="7">
        <f t="shared" si="19"/>
        <v>60</v>
      </c>
    </row>
    <row r="1075" spans="1:90" hidden="1" x14ac:dyDescent="0.3">
      <c r="A1075" s="43">
        <v>64</v>
      </c>
      <c r="B1075" s="23" t="s">
        <v>1085</v>
      </c>
      <c r="C1075" s="54"/>
      <c r="D1075" s="54" t="s">
        <v>831</v>
      </c>
      <c r="E1075" s="23" t="s">
        <v>659</v>
      </c>
      <c r="F1075" s="54"/>
      <c r="G1075" s="23" t="s">
        <v>2357</v>
      </c>
      <c r="H1075" s="23" t="s">
        <v>838</v>
      </c>
      <c r="J1075" s="54" t="s">
        <v>9</v>
      </c>
      <c r="K1075" s="55">
        <v>5</v>
      </c>
      <c r="L1075" s="24" t="s">
        <v>834</v>
      </c>
      <c r="M1075" s="24" t="s">
        <v>615</v>
      </c>
      <c r="N1075" s="7"/>
      <c r="U1075" s="4">
        <v>40500.000000000007</v>
      </c>
      <c r="AD1075" s="7"/>
      <c r="AE1075" s="7"/>
      <c r="AF1075" s="7"/>
      <c r="AG1075" s="7"/>
      <c r="AH1075" s="7"/>
      <c r="AI1075" s="7"/>
      <c r="AJ1075" s="7"/>
      <c r="AK1075" s="7"/>
      <c r="BZ1075" s="4"/>
      <c r="CA1075" t="s">
        <v>856</v>
      </c>
      <c r="CC1075" s="7" t="s">
        <v>615</v>
      </c>
      <c r="CD1075" s="7">
        <v>1</v>
      </c>
      <c r="CF1075" s="7"/>
      <c r="CH1075" s="7"/>
      <c r="CJ1075" s="7"/>
      <c r="CK1075" s="7">
        <f t="shared" si="19"/>
        <v>62</v>
      </c>
    </row>
    <row r="1076" spans="1:90" hidden="1" x14ac:dyDescent="0.3">
      <c r="A1076" s="43">
        <v>64</v>
      </c>
      <c r="B1076" s="23" t="s">
        <v>844</v>
      </c>
      <c r="C1076" s="54"/>
      <c r="D1076" s="54" t="s">
        <v>831</v>
      </c>
      <c r="E1076" s="23" t="s">
        <v>659</v>
      </c>
      <c r="F1076" s="54"/>
      <c r="G1076" s="23" t="s">
        <v>2358</v>
      </c>
      <c r="J1076" s="54" t="s">
        <v>9</v>
      </c>
      <c r="K1076" s="55">
        <v>28</v>
      </c>
      <c r="L1076" s="24" t="s">
        <v>834</v>
      </c>
      <c r="M1076" s="24" t="s">
        <v>615</v>
      </c>
      <c r="N1076" s="7"/>
      <c r="U1076" s="4">
        <v>504000</v>
      </c>
      <c r="V1076" s="4">
        <v>5.6000000000000014</v>
      </c>
      <c r="W1076" s="4">
        <v>336</v>
      </c>
      <c r="AC1076" s="4">
        <v>112000</v>
      </c>
      <c r="AD1076" s="7"/>
      <c r="AE1076" s="7"/>
      <c r="AF1076" s="7"/>
      <c r="AG1076" s="7"/>
      <c r="AH1076" s="7"/>
      <c r="AI1076" s="7"/>
      <c r="AJ1076" s="7"/>
      <c r="AK1076" s="7"/>
      <c r="BZ1076" s="4"/>
      <c r="CA1076" t="s">
        <v>839</v>
      </c>
      <c r="CC1076" s="7" t="s">
        <v>615</v>
      </c>
      <c r="CD1076" s="7">
        <v>0.82521057704395939</v>
      </c>
      <c r="CF1076" s="7"/>
      <c r="CH1076" s="7"/>
      <c r="CJ1076" s="7"/>
      <c r="CK1076" s="7">
        <f t="shared" si="19"/>
        <v>59</v>
      </c>
    </row>
    <row r="1077" spans="1:90" hidden="1" x14ac:dyDescent="0.3">
      <c r="A1077" s="43">
        <v>65</v>
      </c>
      <c r="B1077" s="56" t="s">
        <v>1570</v>
      </c>
      <c r="D1077" s="23" t="s">
        <v>831</v>
      </c>
      <c r="E1077" s="23" t="s">
        <v>796</v>
      </c>
      <c r="G1077" s="23" t="s">
        <v>2359</v>
      </c>
      <c r="H1077" s="57" t="s">
        <v>831</v>
      </c>
      <c r="I1077" s="57"/>
      <c r="J1077" s="23" t="s">
        <v>9</v>
      </c>
      <c r="K1077" s="47">
        <v>44.4</v>
      </c>
      <c r="L1077" s="24" t="s">
        <v>834</v>
      </c>
      <c r="M1077" s="24" t="s">
        <v>627</v>
      </c>
      <c r="Y1077" s="4">
        <v>35520</v>
      </c>
      <c r="BZ1077" s="4"/>
      <c r="CA1077" t="s">
        <v>2360</v>
      </c>
      <c r="CC1077" s="7" t="s">
        <v>627</v>
      </c>
      <c r="CD1077" s="7">
        <v>1</v>
      </c>
      <c r="CF1077" s="7"/>
      <c r="CH1077" s="7"/>
      <c r="CJ1077" s="7"/>
      <c r="CK1077" s="7">
        <f t="shared" si="19"/>
        <v>62</v>
      </c>
    </row>
    <row r="1078" spans="1:90" hidden="1" x14ac:dyDescent="0.3">
      <c r="A1078" s="43">
        <v>58</v>
      </c>
      <c r="B1078" s="23" t="s">
        <v>1058</v>
      </c>
      <c r="C1078" s="54"/>
      <c r="D1078" s="23" t="s">
        <v>831</v>
      </c>
      <c r="E1078" s="23" t="s">
        <v>614</v>
      </c>
      <c r="G1078" s="23" t="s">
        <v>2361</v>
      </c>
      <c r="I1078" s="54"/>
      <c r="J1078" s="54" t="s">
        <v>9</v>
      </c>
      <c r="K1078" s="47">
        <v>6.8181818181818166</v>
      </c>
      <c r="L1078" s="24" t="s">
        <v>834</v>
      </c>
      <c r="M1078" s="24" t="s">
        <v>633</v>
      </c>
      <c r="N1078" s="7"/>
      <c r="AA1078" s="107">
        <v>15000</v>
      </c>
      <c r="AD1078" s="4">
        <v>19.823956155004929</v>
      </c>
      <c r="AH1078" s="7"/>
      <c r="AI1078" s="7"/>
      <c r="BY1078" s="7"/>
      <c r="BZ1078" s="4"/>
      <c r="CA1078" t="s">
        <v>846</v>
      </c>
      <c r="CC1078" s="7" t="s">
        <v>633</v>
      </c>
      <c r="CD1078" s="7">
        <v>0.85855950105642997</v>
      </c>
      <c r="CF1078" s="7"/>
      <c r="CH1078" s="7"/>
      <c r="CJ1078" s="7"/>
      <c r="CK1078" s="7">
        <f t="shared" si="19"/>
        <v>61</v>
      </c>
    </row>
    <row r="1079" spans="1:90" hidden="1" x14ac:dyDescent="0.3">
      <c r="A1079" s="43" t="s">
        <v>932</v>
      </c>
      <c r="B1079" s="23" t="s">
        <v>2362</v>
      </c>
      <c r="C1079" s="54"/>
      <c r="D1079" s="54" t="s">
        <v>831</v>
      </c>
      <c r="E1079" s="23" t="s">
        <v>620</v>
      </c>
      <c r="F1079" s="54"/>
      <c r="G1079" s="23" t="s">
        <v>2363</v>
      </c>
      <c r="H1079" s="23" t="s">
        <v>880</v>
      </c>
      <c r="J1079" s="54" t="s">
        <v>9</v>
      </c>
      <c r="K1079" s="55">
        <v>54.57</v>
      </c>
      <c r="L1079" s="24" t="s">
        <v>834</v>
      </c>
      <c r="M1079" s="24" t="s">
        <v>615</v>
      </c>
      <c r="N1079" s="7"/>
      <c r="U1079" s="4">
        <v>429807.99999999988</v>
      </c>
      <c r="V1079" s="4">
        <v>40.247300000000003</v>
      </c>
      <c r="AD1079" s="7"/>
      <c r="AE1079" s="7"/>
      <c r="AF1079" s="7"/>
      <c r="AG1079" s="7"/>
      <c r="AH1079" s="7"/>
      <c r="AI1079" s="7"/>
      <c r="AJ1079" s="7"/>
      <c r="AK1079" s="7"/>
      <c r="BZ1079" s="4">
        <v>4000000</v>
      </c>
      <c r="CA1079" t="s">
        <v>1032</v>
      </c>
      <c r="CC1079" s="7" t="s">
        <v>615</v>
      </c>
      <c r="CD1079" s="7">
        <v>0.63320814067623943</v>
      </c>
      <c r="CE1079" s="7" t="s">
        <v>618</v>
      </c>
      <c r="CF1079" s="7">
        <v>0.36679185932376052</v>
      </c>
      <c r="CH1079" s="7"/>
      <c r="CJ1079" s="7"/>
      <c r="CK1079" s="7">
        <f t="shared" si="19"/>
        <v>61</v>
      </c>
      <c r="CL1079" t="s">
        <v>2363</v>
      </c>
    </row>
    <row r="1080" spans="1:90" hidden="1" x14ac:dyDescent="0.3">
      <c r="A1080" s="43" t="s">
        <v>872</v>
      </c>
      <c r="B1080" s="23" t="s">
        <v>921</v>
      </c>
      <c r="C1080" s="54"/>
      <c r="D1080" s="23" t="s">
        <v>831</v>
      </c>
      <c r="E1080" s="23" t="s">
        <v>605</v>
      </c>
      <c r="G1080" s="23" t="s">
        <v>2364</v>
      </c>
      <c r="H1080" s="23" t="s">
        <v>838</v>
      </c>
      <c r="I1080" s="54"/>
      <c r="J1080" s="54" t="s">
        <v>9</v>
      </c>
      <c r="K1080" s="47">
        <v>80</v>
      </c>
      <c r="L1080" s="24" t="s">
        <v>834</v>
      </c>
      <c r="M1080" s="24" t="s">
        <v>615</v>
      </c>
      <c r="N1080" s="7"/>
      <c r="U1080" s="4">
        <v>400000</v>
      </c>
      <c r="V1080" s="4">
        <v>24</v>
      </c>
      <c r="AA1080" s="107">
        <v>5199.9999999999991</v>
      </c>
      <c r="AD1080" s="4">
        <v>9.9474195598951791</v>
      </c>
      <c r="AH1080" s="7"/>
      <c r="AI1080" s="7"/>
      <c r="BY1080" s="7"/>
      <c r="BZ1080" s="4"/>
      <c r="CA1080" t="s">
        <v>2365</v>
      </c>
      <c r="CC1080" s="7" t="s">
        <v>615</v>
      </c>
      <c r="CD1080" s="7">
        <v>0.70029994396280015</v>
      </c>
      <c r="CE1080" s="7" t="s">
        <v>618</v>
      </c>
      <c r="CF1080" s="7">
        <v>0.25992394172403571</v>
      </c>
      <c r="CH1080" s="7"/>
      <c r="CJ1080" s="7"/>
      <c r="CK1080" s="7">
        <f t="shared" si="19"/>
        <v>59</v>
      </c>
    </row>
    <row r="1081" spans="1:90" hidden="1" x14ac:dyDescent="0.3">
      <c r="A1081" s="43">
        <v>64</v>
      </c>
      <c r="B1081" s="23" t="s">
        <v>913</v>
      </c>
      <c r="C1081" s="54"/>
      <c r="D1081" s="54" t="s">
        <v>831</v>
      </c>
      <c r="E1081" s="23" t="s">
        <v>605</v>
      </c>
      <c r="F1081" s="54"/>
      <c r="G1081" s="23" t="s">
        <v>2366</v>
      </c>
      <c r="J1081" s="54" t="s">
        <v>9</v>
      </c>
      <c r="K1081" s="55">
        <v>1025.9524799999999</v>
      </c>
      <c r="L1081" s="24" t="s">
        <v>834</v>
      </c>
      <c r="M1081" s="24" t="s">
        <v>615</v>
      </c>
      <c r="N1081" s="7"/>
      <c r="U1081" s="4">
        <v>2871224.4960000012</v>
      </c>
      <c r="AD1081" s="7"/>
      <c r="AE1081" s="7"/>
      <c r="AF1081" s="7"/>
      <c r="AG1081" s="7"/>
      <c r="AH1081" s="7"/>
      <c r="AI1081" s="7"/>
      <c r="AJ1081" s="7"/>
      <c r="AK1081" s="7"/>
      <c r="BZ1081" s="4"/>
      <c r="CA1081" t="s">
        <v>856</v>
      </c>
      <c r="CC1081" s="7" t="s">
        <v>615</v>
      </c>
      <c r="CD1081" s="7">
        <v>1</v>
      </c>
      <c r="CF1081" s="7"/>
      <c r="CH1081" s="7"/>
      <c r="CJ1081" s="7"/>
      <c r="CK1081" s="7">
        <f t="shared" si="19"/>
        <v>62</v>
      </c>
      <c r="CL1081" t="s">
        <v>2366</v>
      </c>
    </row>
    <row r="1082" spans="1:90" hidden="1" x14ac:dyDescent="0.3">
      <c r="A1082" s="43" t="s">
        <v>932</v>
      </c>
      <c r="B1082" s="23" t="s">
        <v>1176</v>
      </c>
      <c r="C1082" s="54"/>
      <c r="D1082" s="54" t="s">
        <v>831</v>
      </c>
      <c r="E1082" s="23" t="s">
        <v>617</v>
      </c>
      <c r="F1082" s="54"/>
      <c r="G1082" s="23" t="s">
        <v>2367</v>
      </c>
      <c r="H1082" s="23" t="s">
        <v>838</v>
      </c>
      <c r="J1082" s="54" t="s">
        <v>9</v>
      </c>
      <c r="K1082" s="70">
        <v>2.79358</v>
      </c>
      <c r="L1082" s="24" t="s">
        <v>834</v>
      </c>
      <c r="M1082" s="24" t="s">
        <v>618</v>
      </c>
      <c r="N1082" s="7"/>
      <c r="U1082" s="4">
        <v>8439.9999999999982</v>
      </c>
      <c r="V1082" s="4">
        <v>13.9958358</v>
      </c>
      <c r="W1082" s="4">
        <v>33.516159000000002</v>
      </c>
      <c r="AB1082" s="4">
        <v>13180</v>
      </c>
      <c r="AC1082" s="4">
        <v>44740</v>
      </c>
      <c r="AD1082" s="7"/>
      <c r="AE1082" s="7"/>
      <c r="AF1082" s="7"/>
      <c r="AG1082" s="7"/>
      <c r="AH1082" s="7"/>
      <c r="AI1082" s="7"/>
      <c r="AJ1082" s="7"/>
      <c r="AK1082" s="7"/>
      <c r="BZ1082" s="4">
        <v>800000</v>
      </c>
      <c r="CA1082" t="s">
        <v>1040</v>
      </c>
      <c r="CC1082" s="7" t="s">
        <v>618</v>
      </c>
      <c r="CD1082" s="7">
        <v>0.73221327011460768</v>
      </c>
      <c r="CF1082" s="7"/>
      <c r="CH1082" s="7"/>
      <c r="CJ1082" s="7"/>
      <c r="CK1082" s="7">
        <f t="shared" si="19"/>
        <v>58</v>
      </c>
    </row>
    <row r="1083" spans="1:90" hidden="1" x14ac:dyDescent="0.3">
      <c r="A1083" s="43">
        <v>64</v>
      </c>
      <c r="B1083" s="23" t="s">
        <v>1058</v>
      </c>
      <c r="C1083" s="54"/>
      <c r="D1083" s="54" t="s">
        <v>831</v>
      </c>
      <c r="E1083" s="23" t="s">
        <v>659</v>
      </c>
      <c r="F1083" s="54"/>
      <c r="G1083" s="23" t="s">
        <v>2368</v>
      </c>
      <c r="J1083" s="54" t="s">
        <v>9</v>
      </c>
      <c r="K1083" s="55">
        <v>4.9000000000000004</v>
      </c>
      <c r="L1083" s="24" t="s">
        <v>834</v>
      </c>
      <c r="M1083" s="24" t="s">
        <v>639</v>
      </c>
      <c r="N1083" s="7"/>
      <c r="U1083" s="4">
        <v>43610.000000000007</v>
      </c>
      <c r="AB1083" s="4">
        <v>150920</v>
      </c>
      <c r="AC1083" s="4">
        <v>165620</v>
      </c>
      <c r="AD1083" s="7"/>
      <c r="AE1083" s="7"/>
      <c r="AF1083" s="7"/>
      <c r="AG1083" s="7"/>
      <c r="AH1083" s="7"/>
      <c r="AI1083" s="7"/>
      <c r="AJ1083" s="7"/>
      <c r="AK1083" s="7"/>
      <c r="BZ1083" s="4"/>
      <c r="CA1083" t="s">
        <v>1006</v>
      </c>
      <c r="CC1083" s="7" t="s">
        <v>639</v>
      </c>
      <c r="CD1083" s="7">
        <v>0.37378148983666809</v>
      </c>
      <c r="CE1083" s="7" t="s">
        <v>636</v>
      </c>
      <c r="CF1083" s="7">
        <v>0.33947177768484538</v>
      </c>
      <c r="CG1083" s="7" t="s">
        <v>615</v>
      </c>
      <c r="CH1083" s="7">
        <v>0.28674673247848648</v>
      </c>
      <c r="CJ1083" s="7"/>
      <c r="CK1083" s="7">
        <f t="shared" si="19"/>
        <v>60</v>
      </c>
    </row>
    <row r="1084" spans="1:90" hidden="1" x14ac:dyDescent="0.3">
      <c r="A1084" s="43">
        <v>64</v>
      </c>
      <c r="B1084" s="23" t="s">
        <v>1961</v>
      </c>
      <c r="C1084" s="54"/>
      <c r="D1084" s="54" t="s">
        <v>831</v>
      </c>
      <c r="E1084" s="23" t="s">
        <v>659</v>
      </c>
      <c r="F1084" s="54"/>
      <c r="G1084" s="23" t="s">
        <v>2369</v>
      </c>
      <c r="J1084" s="54" t="s">
        <v>9</v>
      </c>
      <c r="K1084" s="55">
        <v>1</v>
      </c>
      <c r="L1084" s="24" t="s">
        <v>834</v>
      </c>
      <c r="M1084" s="24" t="s">
        <v>615</v>
      </c>
      <c r="N1084" s="7"/>
      <c r="U1084" s="4">
        <v>23400</v>
      </c>
      <c r="V1084" s="4">
        <v>1.1499999999999999</v>
      </c>
      <c r="AD1084" s="7"/>
      <c r="AE1084" s="7"/>
      <c r="AF1084" s="7"/>
      <c r="AG1084" s="7"/>
      <c r="AH1084" s="7"/>
      <c r="AI1084" s="7"/>
      <c r="AJ1084" s="7"/>
      <c r="AK1084" s="7"/>
      <c r="BZ1084" s="4"/>
      <c r="CA1084" t="s">
        <v>902</v>
      </c>
      <c r="CC1084" s="7" t="s">
        <v>615</v>
      </c>
      <c r="CD1084" s="7">
        <v>0.76686320339641834</v>
      </c>
      <c r="CE1084" s="7" t="s">
        <v>618</v>
      </c>
      <c r="CF1084" s="7">
        <v>0.23313679660358169</v>
      </c>
      <c r="CH1084" s="7"/>
      <c r="CJ1084" s="7"/>
      <c r="CK1084" s="7">
        <f t="shared" si="19"/>
        <v>61</v>
      </c>
    </row>
    <row r="1085" spans="1:90" hidden="1" x14ac:dyDescent="0.3">
      <c r="A1085" s="43">
        <v>64</v>
      </c>
      <c r="B1085" s="23" t="s">
        <v>921</v>
      </c>
      <c r="C1085" s="54"/>
      <c r="D1085" s="54" t="s">
        <v>831</v>
      </c>
      <c r="E1085" s="23" t="s">
        <v>605</v>
      </c>
      <c r="F1085" s="54"/>
      <c r="G1085" s="23" t="s">
        <v>2370</v>
      </c>
      <c r="J1085" s="54" t="s">
        <v>9</v>
      </c>
      <c r="K1085" s="55">
        <v>186.2</v>
      </c>
      <c r="L1085" s="24" t="s">
        <v>834</v>
      </c>
      <c r="M1085" s="24" t="s">
        <v>615</v>
      </c>
      <c r="N1085" s="7"/>
      <c r="U1085" s="4">
        <v>558599.99999999988</v>
      </c>
      <c r="AA1085" s="107">
        <v>22344</v>
      </c>
      <c r="AD1085" s="7"/>
      <c r="AE1085" s="7"/>
      <c r="AF1085" s="7"/>
      <c r="AG1085" s="7"/>
      <c r="AH1085" s="7"/>
      <c r="AI1085" s="7"/>
      <c r="AJ1085" s="7"/>
      <c r="AK1085" s="7"/>
      <c r="BZ1085" s="4"/>
      <c r="CA1085" t="s">
        <v>1829</v>
      </c>
      <c r="CC1085" s="7" t="s">
        <v>615</v>
      </c>
      <c r="CD1085" s="7">
        <v>0.87633573110751528</v>
      </c>
      <c r="CF1085" s="7"/>
      <c r="CH1085" s="7"/>
      <c r="CJ1085" s="7"/>
      <c r="CK1085" s="7">
        <f t="shared" si="19"/>
        <v>61</v>
      </c>
    </row>
    <row r="1086" spans="1:90" hidden="1" x14ac:dyDescent="0.3">
      <c r="A1086" s="43" t="s">
        <v>843</v>
      </c>
      <c r="B1086" s="23" t="s">
        <v>1058</v>
      </c>
      <c r="D1086" s="23" t="s">
        <v>831</v>
      </c>
      <c r="E1086" s="23" t="s">
        <v>605</v>
      </c>
      <c r="G1086" s="53" t="s">
        <v>2371</v>
      </c>
      <c r="J1086" s="23" t="s">
        <v>9</v>
      </c>
      <c r="K1086" s="47">
        <v>194.11</v>
      </c>
      <c r="L1086" s="24" t="s">
        <v>834</v>
      </c>
      <c r="M1086" s="24" t="s">
        <v>615</v>
      </c>
      <c r="U1086" s="4">
        <v>291114</v>
      </c>
      <c r="AA1086" s="107">
        <v>77633.799999999988</v>
      </c>
      <c r="AD1086" s="4">
        <v>110.0548627519828</v>
      </c>
      <c r="BZ1086" s="4"/>
      <c r="CA1086" t="s">
        <v>846</v>
      </c>
      <c r="CC1086" s="7" t="s">
        <v>615</v>
      </c>
      <c r="CD1086" s="7">
        <v>0.47459493447275519</v>
      </c>
      <c r="CE1086" s="7" t="s">
        <v>633</v>
      </c>
      <c r="CF1086" s="7">
        <v>0.44650319878842398</v>
      </c>
      <c r="CH1086" s="7"/>
      <c r="CJ1086" s="7"/>
      <c r="CK1086" s="7">
        <f t="shared" si="19"/>
        <v>60</v>
      </c>
    </row>
    <row r="1087" spans="1:90" hidden="1" x14ac:dyDescent="0.3">
      <c r="A1087" s="43">
        <v>58</v>
      </c>
      <c r="B1087" s="23" t="s">
        <v>921</v>
      </c>
      <c r="C1087" s="54"/>
      <c r="D1087" s="23" t="s">
        <v>831</v>
      </c>
      <c r="E1087" s="23" t="s">
        <v>605</v>
      </c>
      <c r="G1087" s="23" t="s">
        <v>2372</v>
      </c>
      <c r="I1087" s="54"/>
      <c r="J1087" s="54" t="s">
        <v>9</v>
      </c>
      <c r="K1087" s="47">
        <v>115</v>
      </c>
      <c r="L1087" s="24" t="s">
        <v>834</v>
      </c>
      <c r="M1087" s="24" t="s">
        <v>615</v>
      </c>
      <c r="N1087" s="7"/>
      <c r="U1087" s="4">
        <v>207000</v>
      </c>
      <c r="AA1087" s="107">
        <v>13800</v>
      </c>
      <c r="AD1087" s="4">
        <v>23.95086403956363</v>
      </c>
      <c r="AH1087" s="7"/>
      <c r="AI1087" s="7"/>
      <c r="BY1087" s="7"/>
      <c r="BZ1087" s="4"/>
      <c r="CA1087" t="s">
        <v>846</v>
      </c>
      <c r="CC1087" s="7" t="s">
        <v>615</v>
      </c>
      <c r="CD1087" s="7">
        <v>0.77755992721624467</v>
      </c>
      <c r="CF1087" s="7"/>
      <c r="CH1087" s="7"/>
      <c r="CJ1087" s="7"/>
      <c r="CK1087" s="7">
        <f t="shared" si="19"/>
        <v>60</v>
      </c>
    </row>
    <row r="1088" spans="1:90" hidden="1" x14ac:dyDescent="0.3">
      <c r="A1088" s="43">
        <v>64</v>
      </c>
      <c r="B1088" s="23" t="s">
        <v>905</v>
      </c>
      <c r="C1088" s="54"/>
      <c r="D1088" s="54" t="s">
        <v>831</v>
      </c>
      <c r="E1088" s="23" t="s">
        <v>719</v>
      </c>
      <c r="F1088" s="54"/>
      <c r="G1088" s="23" t="s">
        <v>2373</v>
      </c>
      <c r="J1088" s="54" t="s">
        <v>9</v>
      </c>
      <c r="K1088" s="55">
        <v>4.68</v>
      </c>
      <c r="L1088" s="24" t="s">
        <v>834</v>
      </c>
      <c r="M1088" s="24" t="s">
        <v>627</v>
      </c>
      <c r="N1088" s="7"/>
      <c r="U1088" s="4">
        <v>15912</v>
      </c>
      <c r="Y1088" s="4">
        <v>7956</v>
      </c>
      <c r="AD1088" s="7"/>
      <c r="AE1088" s="7"/>
      <c r="AF1088" s="7"/>
      <c r="AG1088" s="7"/>
      <c r="AH1088" s="7"/>
      <c r="AI1088" s="7"/>
      <c r="AJ1088" s="7"/>
      <c r="AK1088" s="7"/>
      <c r="BZ1088" s="4"/>
      <c r="CA1088" t="s">
        <v>1230</v>
      </c>
      <c r="CC1088" s="7" t="s">
        <v>627</v>
      </c>
      <c r="CD1088" s="7">
        <v>0.72358031709936199</v>
      </c>
      <c r="CE1088" s="7" t="s">
        <v>615</v>
      </c>
      <c r="CF1088" s="7">
        <v>0.27641968290063801</v>
      </c>
      <c r="CH1088" s="7"/>
      <c r="CJ1088" s="7"/>
      <c r="CK1088" s="7">
        <f t="shared" si="19"/>
        <v>61</v>
      </c>
    </row>
    <row r="1089" spans="1:90" hidden="1" x14ac:dyDescent="0.3">
      <c r="A1089" s="43">
        <v>64</v>
      </c>
      <c r="B1089" s="23" t="s">
        <v>921</v>
      </c>
      <c r="C1089" s="54"/>
      <c r="D1089" s="54" t="s">
        <v>831</v>
      </c>
      <c r="E1089" s="23" t="s">
        <v>659</v>
      </c>
      <c r="F1089" s="54"/>
      <c r="G1089" s="23" t="s">
        <v>2374</v>
      </c>
      <c r="J1089" s="54" t="s">
        <v>9</v>
      </c>
      <c r="K1089" s="55">
        <v>0.04</v>
      </c>
      <c r="L1089" s="24" t="s">
        <v>834</v>
      </c>
      <c r="M1089" s="24" t="s">
        <v>615</v>
      </c>
      <c r="N1089" s="7"/>
      <c r="U1089" s="4">
        <v>640</v>
      </c>
      <c r="AD1089" s="7"/>
      <c r="AE1089" s="7"/>
      <c r="AF1089" s="7"/>
      <c r="AG1089" s="7"/>
      <c r="AH1089" s="7"/>
      <c r="AI1089" s="7"/>
      <c r="AJ1089" s="7"/>
      <c r="AK1089" s="7"/>
      <c r="BZ1089" s="4"/>
      <c r="CA1089" t="s">
        <v>856</v>
      </c>
      <c r="CC1089" s="7" t="s">
        <v>615</v>
      </c>
      <c r="CD1089" s="7">
        <v>1</v>
      </c>
      <c r="CF1089" s="7"/>
      <c r="CH1089" s="7"/>
      <c r="CJ1089" s="7"/>
      <c r="CK1089" s="7">
        <f t="shared" si="19"/>
        <v>62</v>
      </c>
    </row>
    <row r="1090" spans="1:90" x14ac:dyDescent="0.3">
      <c r="A1090" s="43" t="s">
        <v>932</v>
      </c>
      <c r="B1090" s="23" t="s">
        <v>860</v>
      </c>
      <c r="C1090" s="54"/>
      <c r="D1090" s="54" t="s">
        <v>831</v>
      </c>
      <c r="E1090" s="23" t="s">
        <v>659</v>
      </c>
      <c r="F1090" s="54"/>
      <c r="G1090" s="23" t="s">
        <v>2375</v>
      </c>
      <c r="H1090" s="23" t="s">
        <v>930</v>
      </c>
      <c r="J1090" s="54" t="s">
        <v>9</v>
      </c>
      <c r="K1090" s="55">
        <v>87</v>
      </c>
      <c r="L1090" s="24" t="s">
        <v>834</v>
      </c>
      <c r="M1090" s="24" t="s">
        <v>621</v>
      </c>
      <c r="N1090" s="7"/>
      <c r="U1090" s="4">
        <v>375000</v>
      </c>
      <c r="V1090" s="4">
        <v>20.100000000000001</v>
      </c>
      <c r="W1090" s="4">
        <v>12510</v>
      </c>
      <c r="AB1090" s="4">
        <v>462000</v>
      </c>
      <c r="AC1090" s="4">
        <v>3315000</v>
      </c>
      <c r="AD1090" s="7"/>
      <c r="AE1090" s="7"/>
      <c r="AF1090" s="7"/>
      <c r="AG1090" s="7"/>
      <c r="AH1090" s="7"/>
      <c r="AI1090" s="7"/>
      <c r="AJ1090" s="7"/>
      <c r="AK1090" s="7"/>
      <c r="BZ1090" s="4">
        <v>5600000</v>
      </c>
      <c r="CA1090" t="s">
        <v>1040</v>
      </c>
      <c r="CC1090" s="7" t="s">
        <v>621</v>
      </c>
      <c r="CD1090" s="7">
        <v>0.41117121436097892</v>
      </c>
      <c r="CE1090" s="7" t="s">
        <v>639</v>
      </c>
      <c r="CF1090" s="7">
        <v>0.37320655285325782</v>
      </c>
      <c r="CH1090" s="7"/>
      <c r="CJ1090" s="7"/>
      <c r="CK1090" s="7">
        <f t="shared" si="19"/>
        <v>58</v>
      </c>
    </row>
    <row r="1091" spans="1:90" hidden="1" x14ac:dyDescent="0.3">
      <c r="A1091" s="43">
        <v>64</v>
      </c>
      <c r="B1091" s="23" t="s">
        <v>840</v>
      </c>
      <c r="C1091" s="54"/>
      <c r="D1091" s="54" t="s">
        <v>831</v>
      </c>
      <c r="E1091" s="23" t="s">
        <v>659</v>
      </c>
      <c r="F1091" s="54"/>
      <c r="G1091" s="23" t="s">
        <v>2376</v>
      </c>
      <c r="J1091" s="54" t="s">
        <v>9</v>
      </c>
      <c r="K1091" s="55">
        <v>67.8</v>
      </c>
      <c r="L1091" s="24" t="s">
        <v>834</v>
      </c>
      <c r="M1091" s="24" t="s">
        <v>615</v>
      </c>
      <c r="N1091" s="7"/>
      <c r="U1091" s="4">
        <v>703620</v>
      </c>
      <c r="V1091" s="4">
        <v>75.938999999999993</v>
      </c>
      <c r="AC1091" s="4">
        <v>511380.00000000012</v>
      </c>
      <c r="AD1091" s="7"/>
      <c r="AE1091" s="7"/>
      <c r="AF1091" s="7"/>
      <c r="AG1091" s="7"/>
      <c r="AH1091" s="7"/>
      <c r="AI1091" s="7"/>
      <c r="AJ1091" s="7"/>
      <c r="AK1091" s="7"/>
      <c r="BZ1091" s="4"/>
      <c r="CA1091" t="s">
        <v>968</v>
      </c>
      <c r="CC1091" s="7" t="s">
        <v>615</v>
      </c>
      <c r="CD1091" s="7">
        <v>0.52162359533821512</v>
      </c>
      <c r="CE1091" s="7" t="s">
        <v>618</v>
      </c>
      <c r="CF1091" s="7">
        <v>0.34825300214468802</v>
      </c>
      <c r="CH1091" s="7"/>
      <c r="CJ1091" s="7"/>
      <c r="CK1091" s="7">
        <f t="shared" si="19"/>
        <v>60</v>
      </c>
    </row>
    <row r="1092" spans="1:90" hidden="1" x14ac:dyDescent="0.3">
      <c r="A1092" s="43">
        <v>64</v>
      </c>
      <c r="B1092" s="23" t="s">
        <v>840</v>
      </c>
      <c r="C1092" s="54"/>
      <c r="D1092" s="54" t="s">
        <v>831</v>
      </c>
      <c r="E1092" s="23" t="s">
        <v>659</v>
      </c>
      <c r="F1092" s="54"/>
      <c r="G1092" s="23" t="s">
        <v>2377</v>
      </c>
      <c r="J1092" s="54" t="s">
        <v>9</v>
      </c>
      <c r="K1092" s="55">
        <v>8.4</v>
      </c>
      <c r="L1092" s="24" t="s">
        <v>834</v>
      </c>
      <c r="M1092" s="24" t="s">
        <v>615</v>
      </c>
      <c r="N1092" s="7"/>
      <c r="U1092" s="4">
        <v>78120.000000000015</v>
      </c>
      <c r="V1092" s="4">
        <v>8.82</v>
      </c>
      <c r="AC1092" s="4">
        <v>165480</v>
      </c>
      <c r="AD1092" s="7"/>
      <c r="AE1092" s="7"/>
      <c r="AF1092" s="7"/>
      <c r="AG1092" s="7"/>
      <c r="AH1092" s="7"/>
      <c r="AI1092" s="7"/>
      <c r="AJ1092" s="7"/>
      <c r="AK1092" s="7"/>
      <c r="BZ1092" s="4"/>
      <c r="CA1092" t="s">
        <v>968</v>
      </c>
      <c r="CC1092" s="7" t="s">
        <v>615</v>
      </c>
      <c r="CD1092" s="7">
        <v>0.41228774882306413</v>
      </c>
      <c r="CE1092" s="7" t="s">
        <v>639</v>
      </c>
      <c r="CF1092" s="7">
        <v>0.29976182685186958</v>
      </c>
      <c r="CG1092" s="7" t="s">
        <v>618</v>
      </c>
      <c r="CH1092" s="7">
        <v>0.28795042432506629</v>
      </c>
      <c r="CJ1092" s="7"/>
      <c r="CK1092" s="7">
        <f t="shared" si="19"/>
        <v>60</v>
      </c>
    </row>
    <row r="1093" spans="1:90" hidden="1" x14ac:dyDescent="0.3">
      <c r="A1093" s="43" t="s">
        <v>843</v>
      </c>
      <c r="B1093" s="23" t="s">
        <v>973</v>
      </c>
      <c r="C1093" s="54"/>
      <c r="D1093" s="54" t="s">
        <v>831</v>
      </c>
      <c r="E1093" s="23" t="s">
        <v>605</v>
      </c>
      <c r="F1093" s="54"/>
      <c r="G1093" s="23" t="s">
        <v>2378</v>
      </c>
      <c r="J1093" s="54" t="s">
        <v>9</v>
      </c>
      <c r="K1093" s="55">
        <v>184</v>
      </c>
      <c r="L1093" s="24" t="s">
        <v>834</v>
      </c>
      <c r="M1093" s="24" t="s">
        <v>615</v>
      </c>
      <c r="N1093" s="7"/>
      <c r="U1093" s="4">
        <v>478400.00000000012</v>
      </c>
      <c r="AA1093" s="107">
        <v>55199.999999999993</v>
      </c>
      <c r="AD1093" s="4">
        <v>55.2</v>
      </c>
      <c r="AE1093" s="7"/>
      <c r="AF1093" s="7"/>
      <c r="AG1093" s="7"/>
      <c r="AH1093" s="7"/>
      <c r="AI1093" s="7"/>
      <c r="AJ1093" s="7"/>
      <c r="AK1093" s="7"/>
      <c r="BZ1093" s="4"/>
      <c r="CA1093" t="s">
        <v>1187</v>
      </c>
      <c r="CC1093" s="7" t="s">
        <v>615</v>
      </c>
      <c r="CD1093" s="7">
        <v>0.68596288989962817</v>
      </c>
      <c r="CE1093" s="7" t="s">
        <v>633</v>
      </c>
      <c r="CF1093" s="7">
        <v>0.27923011252646751</v>
      </c>
      <c r="CH1093" s="7"/>
      <c r="CJ1093" s="7"/>
      <c r="CK1093" s="7">
        <f t="shared" si="19"/>
        <v>60</v>
      </c>
    </row>
    <row r="1094" spans="1:90" hidden="1" x14ac:dyDescent="0.3">
      <c r="A1094" s="43" t="s">
        <v>2379</v>
      </c>
      <c r="B1094" s="53" t="s">
        <v>852</v>
      </c>
      <c r="D1094" s="23" t="s">
        <v>831</v>
      </c>
      <c r="E1094" s="23" t="s">
        <v>595</v>
      </c>
      <c r="G1094" s="53" t="s">
        <v>2380</v>
      </c>
      <c r="H1094" s="23" t="s">
        <v>930</v>
      </c>
      <c r="J1094" s="23" t="s">
        <v>9</v>
      </c>
      <c r="K1094" s="47">
        <v>2548</v>
      </c>
      <c r="L1094" s="24" t="s">
        <v>834</v>
      </c>
      <c r="M1094" s="24" t="s">
        <v>717</v>
      </c>
      <c r="X1094" s="4">
        <v>797361</v>
      </c>
      <c r="AA1094" s="107">
        <v>510185</v>
      </c>
      <c r="AC1094" s="4">
        <v>1106344</v>
      </c>
      <c r="BC1094" s="4">
        <v>3871363.5435451949</v>
      </c>
      <c r="BU1094" s="4">
        <v>79039532.052741095</v>
      </c>
      <c r="BZ1094" s="4">
        <v>3600000</v>
      </c>
      <c r="CA1094" t="s">
        <v>2381</v>
      </c>
      <c r="CK1094" s="7">
        <f t="shared" si="19"/>
        <v>58</v>
      </c>
    </row>
    <row r="1095" spans="1:90" hidden="1" x14ac:dyDescent="0.3">
      <c r="A1095" s="43">
        <v>58</v>
      </c>
      <c r="B1095" s="23" t="s">
        <v>852</v>
      </c>
      <c r="C1095" s="54"/>
      <c r="D1095" s="23" t="s">
        <v>831</v>
      </c>
      <c r="E1095" s="23" t="s">
        <v>779</v>
      </c>
      <c r="G1095" s="23" t="s">
        <v>2382</v>
      </c>
      <c r="I1095" s="54"/>
      <c r="J1095" s="54" t="s">
        <v>9</v>
      </c>
      <c r="K1095" s="47">
        <v>2350</v>
      </c>
      <c r="L1095" s="24" t="s">
        <v>834</v>
      </c>
      <c r="M1095" s="24" t="s">
        <v>717</v>
      </c>
      <c r="N1095" s="7"/>
      <c r="O1095" s="7"/>
      <c r="X1095" s="4">
        <v>780000</v>
      </c>
      <c r="AA1095" s="107">
        <v>486450</v>
      </c>
      <c r="AC1095" s="4">
        <v>1040000</v>
      </c>
      <c r="AD1095" s="4">
        <v>905.51988068020069</v>
      </c>
      <c r="AH1095" s="7"/>
      <c r="AI1095" s="7"/>
      <c r="BC1095" s="4">
        <v>3569650</v>
      </c>
      <c r="BZ1095" s="4"/>
      <c r="CA1095" t="s">
        <v>846</v>
      </c>
      <c r="CC1095" s="7" t="s">
        <v>717</v>
      </c>
      <c r="CD1095" s="7">
        <v>0.76760571816871981</v>
      </c>
      <c r="CF1095" s="7"/>
      <c r="CH1095" s="7"/>
      <c r="CJ1095" s="7"/>
      <c r="CK1095" s="7">
        <f t="shared" si="19"/>
        <v>58</v>
      </c>
    </row>
    <row r="1096" spans="1:90" hidden="1" x14ac:dyDescent="0.3">
      <c r="A1096" s="43" t="s">
        <v>932</v>
      </c>
      <c r="B1096" s="23" t="s">
        <v>830</v>
      </c>
      <c r="C1096" s="54"/>
      <c r="D1096" s="54" t="s">
        <v>831</v>
      </c>
      <c r="E1096" s="23" t="s">
        <v>605</v>
      </c>
      <c r="F1096" s="54"/>
      <c r="G1096" s="23" t="s">
        <v>2383</v>
      </c>
      <c r="H1096" s="23" t="s">
        <v>930</v>
      </c>
      <c r="J1096" s="54" t="s">
        <v>9</v>
      </c>
      <c r="K1096" s="55">
        <v>1353</v>
      </c>
      <c r="L1096" s="24" t="s">
        <v>834</v>
      </c>
      <c r="M1096" s="24" t="s">
        <v>615</v>
      </c>
      <c r="N1096" s="7"/>
      <c r="U1096" s="4">
        <v>3111900</v>
      </c>
      <c r="AD1096" s="7"/>
      <c r="AE1096" s="7"/>
      <c r="AF1096" s="7"/>
      <c r="AG1096" s="7"/>
      <c r="AH1096" s="7"/>
      <c r="AI1096" s="7"/>
      <c r="AJ1096" s="7"/>
      <c r="AK1096" s="7"/>
      <c r="BZ1096" s="4">
        <v>20000000</v>
      </c>
      <c r="CA1096" t="s">
        <v>934</v>
      </c>
      <c r="CC1096" s="7" t="s">
        <v>615</v>
      </c>
      <c r="CD1096" s="7">
        <v>1</v>
      </c>
      <c r="CF1096" s="7"/>
      <c r="CH1096" s="7"/>
      <c r="CJ1096" s="7"/>
      <c r="CK1096" s="7">
        <f t="shared" si="19"/>
        <v>62</v>
      </c>
    </row>
    <row r="1097" spans="1:90" hidden="1" x14ac:dyDescent="0.3">
      <c r="A1097" s="43">
        <v>64</v>
      </c>
      <c r="B1097" s="23" t="s">
        <v>913</v>
      </c>
      <c r="C1097" s="54"/>
      <c r="D1097" s="54" t="s">
        <v>831</v>
      </c>
      <c r="E1097" s="23" t="s">
        <v>659</v>
      </c>
      <c r="F1097" s="54"/>
      <c r="G1097" s="23" t="s">
        <v>2384</v>
      </c>
      <c r="J1097" s="54" t="s">
        <v>9</v>
      </c>
      <c r="K1097" s="55">
        <v>9.1329999999999991</v>
      </c>
      <c r="L1097" s="24" t="s">
        <v>834</v>
      </c>
      <c r="M1097" s="24" t="s">
        <v>639</v>
      </c>
      <c r="N1097" s="7"/>
      <c r="U1097" s="4">
        <v>118729</v>
      </c>
      <c r="V1097" s="4">
        <v>2.7399</v>
      </c>
      <c r="W1097" s="4">
        <v>275.81659999999999</v>
      </c>
      <c r="AC1097" s="4">
        <v>456649.99999999988</v>
      </c>
      <c r="AD1097" s="7"/>
      <c r="AE1097" s="7"/>
      <c r="AF1097" s="7"/>
      <c r="AG1097" s="7"/>
      <c r="AH1097" s="7"/>
      <c r="AI1097" s="7"/>
      <c r="AJ1097" s="7"/>
      <c r="AK1097" s="7"/>
      <c r="BZ1097" s="4"/>
      <c r="CA1097" t="s">
        <v>839</v>
      </c>
      <c r="CC1097" s="7" t="s">
        <v>639</v>
      </c>
      <c r="CD1097" s="7">
        <v>0.4897239482835859</v>
      </c>
      <c r="CE1097" s="7" t="s">
        <v>615</v>
      </c>
      <c r="CF1097" s="7">
        <v>0.37096426058530818</v>
      </c>
      <c r="CH1097" s="7"/>
      <c r="CJ1097" s="7"/>
      <c r="CK1097" s="7">
        <f t="shared" si="19"/>
        <v>59</v>
      </c>
    </row>
    <row r="1098" spans="1:90" x14ac:dyDescent="0.3">
      <c r="A1098" s="43">
        <v>64</v>
      </c>
      <c r="B1098" s="23" t="s">
        <v>860</v>
      </c>
      <c r="C1098" s="54"/>
      <c r="D1098" s="54" t="s">
        <v>831</v>
      </c>
      <c r="E1098" s="23" t="s">
        <v>659</v>
      </c>
      <c r="F1098" s="54"/>
      <c r="G1098" s="23" t="s">
        <v>2385</v>
      </c>
      <c r="J1098" s="54" t="s">
        <v>9</v>
      </c>
      <c r="K1098" s="55">
        <v>12.340299999999999</v>
      </c>
      <c r="L1098" s="24" t="s">
        <v>834</v>
      </c>
      <c r="M1098" s="24" t="s">
        <v>639</v>
      </c>
      <c r="N1098" s="7"/>
      <c r="U1098" s="4">
        <v>21967.67</v>
      </c>
      <c r="W1098" s="4">
        <v>317.42244399999998</v>
      </c>
      <c r="AB1098" s="4">
        <v>272866.53000000003</v>
      </c>
      <c r="AC1098" s="4">
        <v>915357.71</v>
      </c>
      <c r="AD1098" s="7"/>
      <c r="AE1098" s="7"/>
      <c r="AF1098" s="7"/>
      <c r="AG1098" s="7"/>
      <c r="AH1098" s="7"/>
      <c r="AI1098" s="7"/>
      <c r="AJ1098" s="7"/>
      <c r="AK1098" s="7"/>
      <c r="BZ1098" s="4"/>
      <c r="CA1098" t="s">
        <v>966</v>
      </c>
      <c r="CC1098" s="7" t="s">
        <v>639</v>
      </c>
      <c r="CD1098" s="7">
        <v>0.68107622226147213</v>
      </c>
      <c r="CE1098" s="7" t="s">
        <v>636</v>
      </c>
      <c r="CF1098" s="7">
        <v>0.20235177125584461</v>
      </c>
      <c r="CH1098" s="7"/>
      <c r="CJ1098" s="7"/>
      <c r="CK1098" s="7">
        <f t="shared" si="19"/>
        <v>59</v>
      </c>
    </row>
    <row r="1099" spans="1:90" hidden="1" x14ac:dyDescent="0.3">
      <c r="A1099" s="43" t="s">
        <v>843</v>
      </c>
      <c r="B1099" s="23" t="s">
        <v>921</v>
      </c>
      <c r="D1099" s="23" t="s">
        <v>831</v>
      </c>
      <c r="E1099" s="23" t="s">
        <v>605</v>
      </c>
      <c r="G1099" s="53" t="s">
        <v>2386</v>
      </c>
      <c r="J1099" s="23" t="s">
        <v>9</v>
      </c>
      <c r="K1099" s="47">
        <v>533.18299999999999</v>
      </c>
      <c r="L1099" s="24" t="s">
        <v>834</v>
      </c>
      <c r="M1099" s="24" t="s">
        <v>615</v>
      </c>
      <c r="U1099" s="4">
        <v>1024780</v>
      </c>
      <c r="V1099" s="4">
        <v>115.44929</v>
      </c>
      <c r="AA1099" s="107">
        <v>32066</v>
      </c>
      <c r="AD1099" s="4">
        <v>70.852149094214525</v>
      </c>
      <c r="BZ1099" s="4"/>
      <c r="CA1099" t="s">
        <v>846</v>
      </c>
      <c r="CC1099" s="7" t="s">
        <v>615</v>
      </c>
      <c r="CD1099" s="7">
        <v>0.54415965049036097</v>
      </c>
      <c r="CE1099" s="7" t="s">
        <v>618</v>
      </c>
      <c r="CF1099" s="7">
        <v>0.37922582388224008</v>
      </c>
      <c r="CH1099" s="7"/>
      <c r="CJ1099" s="7"/>
      <c r="CK1099" s="7">
        <f t="shared" si="19"/>
        <v>59</v>
      </c>
    </row>
    <row r="1100" spans="1:90" hidden="1" x14ac:dyDescent="0.3">
      <c r="A1100" s="43">
        <v>3</v>
      </c>
      <c r="B1100" s="53" t="s">
        <v>2253</v>
      </c>
      <c r="C1100" s="67"/>
      <c r="D1100" s="67" t="s">
        <v>831</v>
      </c>
      <c r="E1100" s="23" t="s">
        <v>2254</v>
      </c>
      <c r="F1100" s="67"/>
      <c r="G1100" s="53" t="s">
        <v>2387</v>
      </c>
      <c r="J1100" s="23" t="s">
        <v>9</v>
      </c>
      <c r="K1100" s="47">
        <v>25</v>
      </c>
      <c r="L1100" s="24" t="s">
        <v>834</v>
      </c>
      <c r="M1100" s="24" t="s">
        <v>603</v>
      </c>
      <c r="Q1100" s="4">
        <v>6364239.8075033994</v>
      </c>
      <c r="AW1100" s="4">
        <v>1000</v>
      </c>
      <c r="BZ1100" s="4"/>
      <c r="CA1100" t="s">
        <v>1406</v>
      </c>
      <c r="CK1100" s="7">
        <f t="shared" si="19"/>
        <v>61</v>
      </c>
    </row>
    <row r="1101" spans="1:90" hidden="1" x14ac:dyDescent="0.3">
      <c r="A1101" s="43" t="s">
        <v>2388</v>
      </c>
      <c r="B1101" s="23" t="s">
        <v>1025</v>
      </c>
      <c r="D1101" s="23" t="s">
        <v>831</v>
      </c>
      <c r="G1101" s="23" t="s">
        <v>2389</v>
      </c>
      <c r="J1101" s="23" t="s">
        <v>9</v>
      </c>
      <c r="K1101" s="47">
        <v>343.2</v>
      </c>
      <c r="L1101" s="24" t="s">
        <v>834</v>
      </c>
      <c r="M1101" s="24" t="s">
        <v>669</v>
      </c>
      <c r="Q1101" s="4">
        <v>8355386.834845541</v>
      </c>
      <c r="AM1101" s="4">
        <v>187044000</v>
      </c>
      <c r="BB1101" s="4">
        <v>17486179.45786171</v>
      </c>
      <c r="CA1101" t="s">
        <v>2390</v>
      </c>
      <c r="CK1101" s="7">
        <f t="shared" si="19"/>
        <v>60</v>
      </c>
    </row>
    <row r="1102" spans="1:90" hidden="1" x14ac:dyDescent="0.3">
      <c r="A1102" s="43" t="s">
        <v>932</v>
      </c>
      <c r="B1102" s="23" t="s">
        <v>1058</v>
      </c>
      <c r="C1102" s="54"/>
      <c r="D1102" s="54" t="s">
        <v>831</v>
      </c>
      <c r="E1102" s="23" t="s">
        <v>605</v>
      </c>
      <c r="F1102" s="54"/>
      <c r="G1102" s="23" t="s">
        <v>2391</v>
      </c>
      <c r="J1102" s="54" t="s">
        <v>9</v>
      </c>
      <c r="K1102" s="55">
        <v>29.92</v>
      </c>
      <c r="L1102" s="24" t="s">
        <v>834</v>
      </c>
      <c r="M1102" s="24" t="s">
        <v>615</v>
      </c>
      <c r="N1102" s="7"/>
      <c r="U1102" s="4">
        <v>208207</v>
      </c>
      <c r="AD1102" s="7"/>
      <c r="AE1102" s="7"/>
      <c r="AF1102" s="7"/>
      <c r="AG1102" s="7"/>
      <c r="AH1102" s="7"/>
      <c r="AI1102" s="7"/>
      <c r="AJ1102" s="7"/>
      <c r="AK1102" s="7"/>
      <c r="BZ1102" s="4">
        <v>1320000</v>
      </c>
      <c r="CA1102" t="s">
        <v>934</v>
      </c>
      <c r="CC1102" s="7" t="s">
        <v>615</v>
      </c>
      <c r="CD1102" s="7">
        <v>1</v>
      </c>
      <c r="CF1102" s="7"/>
      <c r="CH1102" s="7"/>
      <c r="CJ1102" s="7"/>
      <c r="CK1102" s="7">
        <f t="shared" ref="CK1102:CK1133" si="20">COUNTBLANK(N1102:BX1102)</f>
        <v>62</v>
      </c>
    </row>
    <row r="1103" spans="1:90" x14ac:dyDescent="0.3">
      <c r="A1103" s="43">
        <v>64</v>
      </c>
      <c r="B1103" s="23" t="s">
        <v>860</v>
      </c>
      <c r="C1103" s="54"/>
      <c r="D1103" s="54" t="s">
        <v>831</v>
      </c>
      <c r="E1103" s="23" t="s">
        <v>659</v>
      </c>
      <c r="F1103" s="54"/>
      <c r="G1103" s="23" t="s">
        <v>2392</v>
      </c>
      <c r="J1103" s="54" t="s">
        <v>9</v>
      </c>
      <c r="K1103" s="55">
        <v>2.27</v>
      </c>
      <c r="L1103" s="24" t="s">
        <v>834</v>
      </c>
      <c r="M1103" s="24" t="s">
        <v>618</v>
      </c>
      <c r="N1103" s="7"/>
      <c r="U1103" s="4">
        <v>59474</v>
      </c>
      <c r="V1103" s="4">
        <v>30.417999999999999</v>
      </c>
      <c r="W1103" s="4">
        <v>127.12</v>
      </c>
      <c r="AD1103" s="7"/>
      <c r="AE1103" s="7"/>
      <c r="AF1103" s="7"/>
      <c r="AG1103" s="7"/>
      <c r="AH1103" s="7"/>
      <c r="AI1103" s="7"/>
      <c r="AJ1103" s="7"/>
      <c r="AK1103" s="7"/>
      <c r="BZ1103" s="4"/>
      <c r="CA1103" t="s">
        <v>859</v>
      </c>
      <c r="CC1103" s="7" t="s">
        <v>618</v>
      </c>
      <c r="CD1103" s="7">
        <v>0.72266454585082196</v>
      </c>
      <c r="CE1103" s="7" t="s">
        <v>615</v>
      </c>
      <c r="CF1103" s="7">
        <v>0.228413779034046</v>
      </c>
      <c r="CH1103" s="7"/>
      <c r="CJ1103" s="7"/>
      <c r="CK1103" s="7">
        <f t="shared" si="20"/>
        <v>60</v>
      </c>
    </row>
    <row r="1104" spans="1:90" hidden="1" x14ac:dyDescent="0.3">
      <c r="A1104" s="43" t="s">
        <v>932</v>
      </c>
      <c r="B1104" s="23" t="s">
        <v>905</v>
      </c>
      <c r="C1104" s="54"/>
      <c r="D1104" s="54" t="s">
        <v>831</v>
      </c>
      <c r="E1104" s="23" t="s">
        <v>620</v>
      </c>
      <c r="F1104" s="54"/>
      <c r="G1104" s="23" t="s">
        <v>2393</v>
      </c>
      <c r="H1104" s="23" t="s">
        <v>1082</v>
      </c>
      <c r="J1104" s="54" t="s">
        <v>9</v>
      </c>
      <c r="K1104" s="55">
        <v>250</v>
      </c>
      <c r="L1104" s="24" t="s">
        <v>834</v>
      </c>
      <c r="M1104" s="24" t="s">
        <v>669</v>
      </c>
      <c r="N1104" s="7"/>
      <c r="U1104" s="4">
        <v>431100</v>
      </c>
      <c r="V1104" s="4">
        <v>24.279</v>
      </c>
      <c r="AD1104" s="7"/>
      <c r="AE1104" s="7"/>
      <c r="AF1104" s="7"/>
      <c r="AG1104" s="7"/>
      <c r="AH1104" s="7"/>
      <c r="AI1104" s="7"/>
      <c r="AJ1104" s="7"/>
      <c r="AK1104" s="7"/>
      <c r="AM1104" s="4">
        <v>76366299.999999985</v>
      </c>
      <c r="BZ1104" s="4">
        <v>6500000</v>
      </c>
      <c r="CA1104" t="s">
        <v>2394</v>
      </c>
      <c r="CC1104" s="7" t="s">
        <v>669</v>
      </c>
      <c r="CD1104" s="7">
        <v>0.6309010019429252</v>
      </c>
      <c r="CE1104" s="7" t="s">
        <v>615</v>
      </c>
      <c r="CF1104" s="7">
        <v>0.27373343749119883</v>
      </c>
      <c r="CH1104" s="7"/>
      <c r="CJ1104" s="7"/>
      <c r="CK1104" s="7">
        <f t="shared" si="20"/>
        <v>60</v>
      </c>
      <c r="CL1104" t="s">
        <v>2393</v>
      </c>
    </row>
    <row r="1105" spans="1:90" hidden="1" x14ac:dyDescent="0.3">
      <c r="A1105" s="43">
        <v>64</v>
      </c>
      <c r="B1105" s="23" t="s">
        <v>921</v>
      </c>
      <c r="C1105" s="54"/>
      <c r="D1105" s="54" t="s">
        <v>831</v>
      </c>
      <c r="E1105" s="23" t="s">
        <v>659</v>
      </c>
      <c r="F1105" s="54"/>
      <c r="G1105" s="23" t="s">
        <v>2395</v>
      </c>
      <c r="J1105" s="54" t="s">
        <v>9</v>
      </c>
      <c r="K1105" s="55">
        <v>12</v>
      </c>
      <c r="L1105" s="24" t="s">
        <v>834</v>
      </c>
      <c r="M1105" s="24" t="s">
        <v>615</v>
      </c>
      <c r="N1105" s="7"/>
      <c r="U1105" s="4">
        <v>187200</v>
      </c>
      <c r="AD1105" s="7"/>
      <c r="AE1105" s="7"/>
      <c r="AF1105" s="7"/>
      <c r="AG1105" s="7"/>
      <c r="AH1105" s="7"/>
      <c r="AI1105" s="7"/>
      <c r="AJ1105" s="7"/>
      <c r="AK1105" s="7"/>
      <c r="BZ1105" s="4"/>
      <c r="CA1105" t="s">
        <v>856</v>
      </c>
      <c r="CC1105" s="7" t="s">
        <v>615</v>
      </c>
      <c r="CD1105" s="7">
        <v>1</v>
      </c>
      <c r="CF1105" s="7"/>
      <c r="CH1105" s="7"/>
      <c r="CJ1105" s="7"/>
      <c r="CK1105" s="7">
        <f t="shared" si="20"/>
        <v>62</v>
      </c>
    </row>
    <row r="1106" spans="1:90" hidden="1" x14ac:dyDescent="0.3">
      <c r="A1106" s="43" t="s">
        <v>932</v>
      </c>
      <c r="B1106" s="23" t="s">
        <v>895</v>
      </c>
      <c r="C1106" s="54"/>
      <c r="D1106" s="54" t="s">
        <v>831</v>
      </c>
      <c r="E1106" s="23" t="s">
        <v>704</v>
      </c>
      <c r="F1106" s="54"/>
      <c r="G1106" s="23" t="s">
        <v>2396</v>
      </c>
      <c r="H1106" s="23" t="s">
        <v>930</v>
      </c>
      <c r="J1106" s="54" t="s">
        <v>9</v>
      </c>
      <c r="K1106" s="55">
        <v>975</v>
      </c>
      <c r="L1106" s="24" t="s">
        <v>834</v>
      </c>
      <c r="M1106" s="24" t="s">
        <v>615</v>
      </c>
      <c r="N1106" s="7"/>
      <c r="U1106" s="4">
        <v>5323200.0000000009</v>
      </c>
      <c r="AD1106" s="7"/>
      <c r="AE1106" s="7"/>
      <c r="AF1106" s="7"/>
      <c r="AG1106" s="7"/>
      <c r="AH1106" s="7"/>
      <c r="AI1106" s="7"/>
      <c r="AJ1106" s="7"/>
      <c r="AK1106" s="7"/>
      <c r="BZ1106" s="4">
        <v>42900000</v>
      </c>
      <c r="CA1106" t="s">
        <v>934</v>
      </c>
      <c r="CC1106" s="7" t="s">
        <v>615</v>
      </c>
      <c r="CD1106" s="7">
        <v>1</v>
      </c>
      <c r="CF1106" s="7"/>
      <c r="CH1106" s="7"/>
      <c r="CJ1106" s="7"/>
      <c r="CK1106" s="7">
        <f t="shared" si="20"/>
        <v>62</v>
      </c>
    </row>
    <row r="1107" spans="1:90" hidden="1" x14ac:dyDescent="0.3">
      <c r="A1107" s="43">
        <v>64</v>
      </c>
      <c r="B1107" s="23" t="s">
        <v>921</v>
      </c>
      <c r="C1107" s="54"/>
      <c r="D1107" s="54" t="s">
        <v>831</v>
      </c>
      <c r="E1107" s="23" t="s">
        <v>659</v>
      </c>
      <c r="F1107" s="54"/>
      <c r="G1107" s="23" t="s">
        <v>2397</v>
      </c>
      <c r="J1107" s="54" t="s">
        <v>9</v>
      </c>
      <c r="K1107" s="55">
        <v>1.9</v>
      </c>
      <c r="L1107" s="24" t="s">
        <v>834</v>
      </c>
      <c r="M1107" s="24" t="s">
        <v>639</v>
      </c>
      <c r="N1107" s="7"/>
      <c r="U1107" s="4">
        <v>16055</v>
      </c>
      <c r="AB1107" s="4">
        <v>71630</v>
      </c>
      <c r="AC1107" s="4">
        <v>146300</v>
      </c>
      <c r="AD1107" s="7"/>
      <c r="AE1107" s="7"/>
      <c r="AF1107" s="7"/>
      <c r="AG1107" s="7"/>
      <c r="AH1107" s="7"/>
      <c r="AI1107" s="7"/>
      <c r="AJ1107" s="7"/>
      <c r="AK1107" s="7"/>
      <c r="BZ1107" s="4"/>
      <c r="CA1107" t="s">
        <v>1006</v>
      </c>
      <c r="CC1107" s="7" t="s">
        <v>639</v>
      </c>
      <c r="CD1107" s="7">
        <v>0.55318817170099122</v>
      </c>
      <c r="CE1107" s="7" t="s">
        <v>636</v>
      </c>
      <c r="CF1107" s="7">
        <v>0.26994505618025888</v>
      </c>
      <c r="CH1107" s="7"/>
      <c r="CJ1107" s="7"/>
      <c r="CK1107" s="7">
        <f t="shared" si="20"/>
        <v>60</v>
      </c>
    </row>
    <row r="1108" spans="1:90" x14ac:dyDescent="0.3">
      <c r="A1108" s="43">
        <v>64</v>
      </c>
      <c r="B1108" s="23" t="s">
        <v>860</v>
      </c>
      <c r="C1108" s="54"/>
      <c r="D1108" s="54" t="s">
        <v>831</v>
      </c>
      <c r="E1108" s="23" t="s">
        <v>659</v>
      </c>
      <c r="F1108" s="54"/>
      <c r="G1108" s="23" t="s">
        <v>2398</v>
      </c>
      <c r="J1108" s="54" t="s">
        <v>9</v>
      </c>
      <c r="K1108" s="55">
        <v>1674.248</v>
      </c>
      <c r="L1108" s="24" t="s">
        <v>834</v>
      </c>
      <c r="M1108" s="24" t="s">
        <v>615</v>
      </c>
      <c r="N1108" s="7"/>
      <c r="U1108" s="4">
        <v>3801503.6</v>
      </c>
      <c r="V1108" s="4">
        <v>44.867279000000003</v>
      </c>
      <c r="W1108" s="4">
        <v>1841.6728000000001</v>
      </c>
      <c r="AD1108" s="7"/>
      <c r="AE1108" s="7"/>
      <c r="AF1108" s="7"/>
      <c r="AG1108" s="7"/>
      <c r="AH1108" s="7"/>
      <c r="AI1108" s="7"/>
      <c r="AJ1108" s="7"/>
      <c r="AK1108" s="7"/>
      <c r="BZ1108" s="4"/>
      <c r="CA1108" t="s">
        <v>859</v>
      </c>
      <c r="CC1108" s="7" t="s">
        <v>615</v>
      </c>
      <c r="CD1108" s="7">
        <v>0.89161840411247073</v>
      </c>
      <c r="CF1108" s="7"/>
      <c r="CH1108" s="7"/>
      <c r="CJ1108" s="7"/>
      <c r="CK1108" s="7">
        <f t="shared" si="20"/>
        <v>60</v>
      </c>
    </row>
    <row r="1109" spans="1:90" x14ac:dyDescent="0.3">
      <c r="A1109" s="43" t="s">
        <v>932</v>
      </c>
      <c r="B1109" s="23" t="s">
        <v>860</v>
      </c>
      <c r="C1109" s="54"/>
      <c r="D1109" s="54" t="s">
        <v>831</v>
      </c>
      <c r="E1109" s="23" t="s">
        <v>671</v>
      </c>
      <c r="F1109" s="54"/>
      <c r="G1109" s="23" t="s">
        <v>2399</v>
      </c>
      <c r="J1109" s="54" t="s">
        <v>9</v>
      </c>
      <c r="K1109" s="55">
        <v>1.8680000000000001</v>
      </c>
      <c r="L1109" s="24" t="s">
        <v>834</v>
      </c>
      <c r="M1109" s="24" t="s">
        <v>624</v>
      </c>
      <c r="N1109" s="7"/>
      <c r="U1109" s="4">
        <v>1803.6</v>
      </c>
      <c r="X1109" s="4">
        <v>25733.4</v>
      </c>
      <c r="AD1109" s="7"/>
      <c r="AE1109" s="7"/>
      <c r="AF1109" s="7"/>
      <c r="AG1109" s="7"/>
      <c r="AH1109" s="7"/>
      <c r="AI1109" s="7"/>
      <c r="AJ1109" s="7"/>
      <c r="AK1109" s="7"/>
      <c r="BZ1109" s="4">
        <v>250000</v>
      </c>
      <c r="CA1109" t="s">
        <v>2400</v>
      </c>
      <c r="CC1109" s="7" t="s">
        <v>624</v>
      </c>
      <c r="CD1109" s="7">
        <v>0.96949943671861116</v>
      </c>
      <c r="CF1109" s="7"/>
      <c r="CH1109" s="7"/>
      <c r="CJ1109" s="7"/>
      <c r="CK1109" s="7">
        <f t="shared" si="20"/>
        <v>61</v>
      </c>
      <c r="CL1109" t="s">
        <v>2399</v>
      </c>
    </row>
    <row r="1110" spans="1:90" x14ac:dyDescent="0.3">
      <c r="A1110" s="43">
        <v>64</v>
      </c>
      <c r="B1110" s="23" t="s">
        <v>860</v>
      </c>
      <c r="C1110" s="54"/>
      <c r="D1110" s="54" t="s">
        <v>831</v>
      </c>
      <c r="E1110" s="23" t="s">
        <v>659</v>
      </c>
      <c r="F1110" s="54"/>
      <c r="G1110" s="23" t="s">
        <v>2401</v>
      </c>
      <c r="H1110" s="23" t="s">
        <v>1232</v>
      </c>
      <c r="J1110" s="54" t="s">
        <v>9</v>
      </c>
      <c r="K1110" s="55">
        <v>0.52384900000000001</v>
      </c>
      <c r="L1110" s="24" t="s">
        <v>834</v>
      </c>
      <c r="M1110" s="24" t="s">
        <v>615</v>
      </c>
      <c r="N1110" s="7"/>
      <c r="U1110" s="4">
        <v>7595.8104999999996</v>
      </c>
      <c r="V1110" s="4">
        <v>0.73862708999999993</v>
      </c>
      <c r="W1110" s="4">
        <v>26.035295300000001</v>
      </c>
      <c r="AB1110" s="4">
        <v>4557.4862999999996</v>
      </c>
      <c r="AC1110" s="4">
        <v>19120.488499999999</v>
      </c>
      <c r="AD1110" s="7"/>
      <c r="AE1110" s="7"/>
      <c r="AF1110" s="7"/>
      <c r="AG1110" s="7"/>
      <c r="AH1110" s="7"/>
      <c r="AI1110" s="7"/>
      <c r="AJ1110" s="7"/>
      <c r="AK1110" s="7"/>
      <c r="BZ1110" s="4"/>
      <c r="CA1110" t="s">
        <v>842</v>
      </c>
      <c r="CC1110" s="7" t="s">
        <v>615</v>
      </c>
      <c r="CD1110" s="7">
        <v>0.33175599527452138</v>
      </c>
      <c r="CE1110" s="7" t="s">
        <v>639</v>
      </c>
      <c r="CF1110" s="7">
        <v>0.2866396477484569</v>
      </c>
      <c r="CH1110" s="7"/>
      <c r="CJ1110" s="7"/>
      <c r="CK1110" s="7">
        <f t="shared" si="20"/>
        <v>58</v>
      </c>
    </row>
    <row r="1111" spans="1:90" hidden="1" x14ac:dyDescent="0.3">
      <c r="A1111" s="43">
        <v>64</v>
      </c>
      <c r="B1111" s="23" t="s">
        <v>857</v>
      </c>
      <c r="C1111" s="54"/>
      <c r="D1111" s="54" t="s">
        <v>831</v>
      </c>
      <c r="E1111" s="23" t="s">
        <v>659</v>
      </c>
      <c r="F1111" s="54"/>
      <c r="G1111" s="23" t="s">
        <v>2402</v>
      </c>
      <c r="J1111" s="54" t="s">
        <v>9</v>
      </c>
      <c r="K1111" s="55">
        <v>6.0510000000000002</v>
      </c>
      <c r="L1111" s="24" t="s">
        <v>834</v>
      </c>
      <c r="M1111" s="24" t="s">
        <v>615</v>
      </c>
      <c r="N1111" s="7"/>
      <c r="U1111" s="4">
        <v>75827.199999999997</v>
      </c>
      <c r="V1111" s="4">
        <v>7.8578600000000014</v>
      </c>
      <c r="W1111" s="4">
        <v>509.96128590145759</v>
      </c>
      <c r="AC1111" s="4">
        <v>94810.5</v>
      </c>
      <c r="AD1111" s="7"/>
      <c r="AE1111" s="7"/>
      <c r="AF1111" s="7"/>
      <c r="AG1111" s="7"/>
      <c r="AH1111" s="7"/>
      <c r="AI1111" s="7"/>
      <c r="AJ1111" s="7"/>
      <c r="AK1111" s="7"/>
      <c r="BZ1111" s="4"/>
      <c r="CA1111" t="s">
        <v>839</v>
      </c>
      <c r="CC1111" s="7" t="s">
        <v>615</v>
      </c>
      <c r="CD1111" s="7">
        <v>0.36441472268053021</v>
      </c>
      <c r="CE1111" s="7" t="s">
        <v>621</v>
      </c>
      <c r="CF1111" s="7">
        <v>0.24558417995025869</v>
      </c>
      <c r="CG1111" s="7" t="s">
        <v>618</v>
      </c>
      <c r="CH1111" s="7">
        <v>0.2336071464136999</v>
      </c>
      <c r="CJ1111" s="7"/>
      <c r="CK1111" s="7">
        <f t="shared" si="20"/>
        <v>59</v>
      </c>
    </row>
    <row r="1112" spans="1:90" hidden="1" x14ac:dyDescent="0.3">
      <c r="A1112" s="43">
        <v>58</v>
      </c>
      <c r="B1112" s="23" t="s">
        <v>1058</v>
      </c>
      <c r="C1112" s="54"/>
      <c r="D1112" s="23" t="s">
        <v>831</v>
      </c>
      <c r="E1112" s="23" t="s">
        <v>605</v>
      </c>
      <c r="G1112" s="23" t="s">
        <v>2403</v>
      </c>
      <c r="I1112" s="54"/>
      <c r="J1112" s="54" t="s">
        <v>9</v>
      </c>
      <c r="K1112" s="47">
        <v>100</v>
      </c>
      <c r="L1112" s="24" t="s">
        <v>834</v>
      </c>
      <c r="M1112" s="24" t="s">
        <v>633</v>
      </c>
      <c r="N1112" s="7"/>
      <c r="AA1112" s="107">
        <v>130000</v>
      </c>
      <c r="AD1112" s="4">
        <v>170.27086968503539</v>
      </c>
      <c r="AH1112" s="7"/>
      <c r="AI1112" s="7"/>
      <c r="BY1112" s="7"/>
      <c r="BZ1112" s="4"/>
      <c r="CA1112" t="s">
        <v>846</v>
      </c>
      <c r="CC1112" s="7" t="s">
        <v>633</v>
      </c>
      <c r="CD1112" s="7">
        <v>0.85964706513918032</v>
      </c>
      <c r="CF1112" s="7"/>
      <c r="CH1112" s="7"/>
      <c r="CJ1112" s="7"/>
      <c r="CK1112" s="7">
        <f t="shared" si="20"/>
        <v>61</v>
      </c>
    </row>
    <row r="1113" spans="1:90" hidden="1" x14ac:dyDescent="0.3">
      <c r="A1113" s="43">
        <v>64</v>
      </c>
      <c r="B1113" s="23" t="s">
        <v>840</v>
      </c>
      <c r="C1113" s="54"/>
      <c r="D1113" s="54" t="s">
        <v>831</v>
      </c>
      <c r="E1113" s="23" t="s">
        <v>659</v>
      </c>
      <c r="F1113" s="54"/>
      <c r="G1113" s="23" t="s">
        <v>2404</v>
      </c>
      <c r="J1113" s="54" t="s">
        <v>9</v>
      </c>
      <c r="K1113" s="55">
        <v>42.1</v>
      </c>
      <c r="L1113" s="24" t="s">
        <v>834</v>
      </c>
      <c r="M1113" s="24" t="s">
        <v>615</v>
      </c>
      <c r="N1113" s="7"/>
      <c r="U1113" s="4">
        <v>526380</v>
      </c>
      <c r="V1113" s="4">
        <v>62.040999999999997</v>
      </c>
      <c r="AC1113" s="4">
        <v>120210</v>
      </c>
      <c r="AD1113" s="7"/>
      <c r="AE1113" s="7"/>
      <c r="AF1113" s="7"/>
      <c r="AG1113" s="7"/>
      <c r="AH1113" s="7"/>
      <c r="AI1113" s="7"/>
      <c r="AJ1113" s="7"/>
      <c r="AK1113" s="7"/>
      <c r="BZ1113" s="4"/>
      <c r="CA1113" t="s">
        <v>968</v>
      </c>
      <c r="CC1113" s="7" t="s">
        <v>615</v>
      </c>
      <c r="CD1113" s="7">
        <v>0.55325321679526696</v>
      </c>
      <c r="CE1113" s="7" t="s">
        <v>618</v>
      </c>
      <c r="CF1113" s="7">
        <v>0.40337994252484471</v>
      </c>
      <c r="CH1113" s="7"/>
      <c r="CJ1113" s="7"/>
      <c r="CK1113" s="7">
        <f t="shared" si="20"/>
        <v>60</v>
      </c>
    </row>
    <row r="1114" spans="1:90" hidden="1" x14ac:dyDescent="0.3">
      <c r="A1114" s="43" t="s">
        <v>890</v>
      </c>
      <c r="B1114" s="23" t="s">
        <v>905</v>
      </c>
      <c r="D1114" s="23" t="s">
        <v>831</v>
      </c>
      <c r="E1114" s="23" t="s">
        <v>671</v>
      </c>
      <c r="G1114" s="53" t="s">
        <v>2405</v>
      </c>
      <c r="J1114" s="23" t="s">
        <v>9</v>
      </c>
      <c r="K1114" s="47">
        <v>23.2</v>
      </c>
      <c r="L1114" s="24" t="s">
        <v>834</v>
      </c>
      <c r="M1114" s="24" t="s">
        <v>624</v>
      </c>
      <c r="U1114" s="4">
        <v>48720</v>
      </c>
      <c r="V1114" s="4">
        <v>2.3199999999999998</v>
      </c>
      <c r="X1114" s="4">
        <v>32480</v>
      </c>
      <c r="Y1114" s="4">
        <v>997.6</v>
      </c>
      <c r="AG1114" s="4">
        <v>2.7839999999999998</v>
      </c>
      <c r="AH1114" s="4">
        <v>7.1920000000000002</v>
      </c>
      <c r="BX1114" s="4"/>
      <c r="BZ1114" s="4"/>
      <c r="CA1114" t="s">
        <v>972</v>
      </c>
      <c r="CC1114" s="7" t="s">
        <v>624</v>
      </c>
      <c r="CD1114" s="7">
        <v>0.3724643393841926</v>
      </c>
      <c r="CE1114" s="7" t="s">
        <v>615</v>
      </c>
      <c r="CF1114" s="7">
        <v>0.25078017475821518</v>
      </c>
      <c r="CH1114" s="7"/>
      <c r="CJ1114" s="7"/>
      <c r="CK1114" s="7">
        <f t="shared" si="20"/>
        <v>57</v>
      </c>
    </row>
    <row r="1115" spans="1:90" hidden="1" x14ac:dyDescent="0.3">
      <c r="A1115" s="43">
        <v>65</v>
      </c>
      <c r="B1115" s="56" t="s">
        <v>868</v>
      </c>
      <c r="D1115" s="23" t="s">
        <v>831</v>
      </c>
      <c r="E1115" s="23" t="s">
        <v>798</v>
      </c>
      <c r="G1115" s="23" t="s">
        <v>2406</v>
      </c>
      <c r="H1115" s="57"/>
      <c r="J1115" s="23" t="s">
        <v>9</v>
      </c>
      <c r="K1115" s="47">
        <v>0.3</v>
      </c>
      <c r="L1115" s="24" t="s">
        <v>834</v>
      </c>
      <c r="M1115" s="24" t="s">
        <v>624</v>
      </c>
      <c r="U1115" s="4">
        <v>1770</v>
      </c>
      <c r="X1115" s="4">
        <v>1470</v>
      </c>
      <c r="BZ1115" s="4"/>
      <c r="CA1115" t="s">
        <v>936</v>
      </c>
      <c r="CC1115" s="7" t="s">
        <v>624</v>
      </c>
      <c r="CD1115" s="7">
        <v>0.6491517016925199</v>
      </c>
      <c r="CE1115" s="7" t="s">
        <v>615</v>
      </c>
      <c r="CF1115" s="7">
        <v>0.35084829830748021</v>
      </c>
      <c r="CH1115" s="7"/>
      <c r="CJ1115" s="7"/>
      <c r="CK1115" s="7">
        <f t="shared" si="20"/>
        <v>61</v>
      </c>
    </row>
    <row r="1116" spans="1:90" hidden="1" x14ac:dyDescent="0.3">
      <c r="A1116" s="43">
        <v>64</v>
      </c>
      <c r="B1116" s="23" t="s">
        <v>905</v>
      </c>
      <c r="C1116" s="54"/>
      <c r="D1116" s="54" t="s">
        <v>831</v>
      </c>
      <c r="E1116" s="23" t="s">
        <v>620</v>
      </c>
      <c r="F1116" s="54"/>
      <c r="G1116" s="23" t="s">
        <v>2407</v>
      </c>
      <c r="H1116" s="23" t="s">
        <v>838</v>
      </c>
      <c r="J1116" s="54" t="s">
        <v>9</v>
      </c>
      <c r="K1116" s="55">
        <v>24.7</v>
      </c>
      <c r="L1116" s="24" t="s">
        <v>834</v>
      </c>
      <c r="M1116" s="24" t="s">
        <v>618</v>
      </c>
      <c r="N1116" s="7"/>
      <c r="U1116" s="4">
        <v>31404.28571428571</v>
      </c>
      <c r="V1116" s="4">
        <v>21.983000000000001</v>
      </c>
      <c r="AD1116" s="7"/>
      <c r="AE1116" s="7"/>
      <c r="AF1116" s="7"/>
      <c r="AG1116" s="7"/>
      <c r="AH1116" s="7"/>
      <c r="AI1116" s="7"/>
      <c r="AJ1116" s="7"/>
      <c r="AK1116" s="7"/>
      <c r="BZ1116" s="4"/>
      <c r="CA1116" t="s">
        <v>902</v>
      </c>
      <c r="CC1116" s="7" t="s">
        <v>618</v>
      </c>
      <c r="CD1116" s="7">
        <v>0.81239013933547699</v>
      </c>
      <c r="CF1116" s="7"/>
      <c r="CH1116" s="7"/>
      <c r="CJ1116" s="7"/>
      <c r="CK1116" s="7">
        <f t="shared" si="20"/>
        <v>61</v>
      </c>
    </row>
    <row r="1117" spans="1:90" x14ac:dyDescent="0.3">
      <c r="A1117" s="43">
        <v>64</v>
      </c>
      <c r="B1117" s="23" t="s">
        <v>860</v>
      </c>
      <c r="C1117" s="54"/>
      <c r="D1117" s="54" t="s">
        <v>831</v>
      </c>
      <c r="E1117" s="23" t="s">
        <v>668</v>
      </c>
      <c r="F1117" s="54"/>
      <c r="G1117" s="23" t="s">
        <v>2408</v>
      </c>
      <c r="H1117" s="23" t="s">
        <v>838</v>
      </c>
      <c r="J1117" s="54" t="s">
        <v>9</v>
      </c>
      <c r="K1117" s="55">
        <v>3.6287E-2</v>
      </c>
      <c r="L1117" s="24" t="s">
        <v>834</v>
      </c>
      <c r="M1117" s="24" t="s">
        <v>639</v>
      </c>
      <c r="N1117" s="7"/>
      <c r="U1117" s="4">
        <v>18.1435</v>
      </c>
      <c r="W1117" s="4">
        <v>0.17417759999999999</v>
      </c>
      <c r="AB1117" s="4">
        <v>279.40989999999999</v>
      </c>
      <c r="AC1117" s="4">
        <v>1487.7670000000001</v>
      </c>
      <c r="AD1117" s="7"/>
      <c r="AE1117" s="7"/>
      <c r="AF1117" s="7"/>
      <c r="AG1117" s="7"/>
      <c r="AH1117" s="7"/>
      <c r="AI1117" s="7"/>
      <c r="AJ1117" s="7"/>
      <c r="AK1117" s="7"/>
      <c r="BZ1117" s="4"/>
      <c r="CA1117" t="s">
        <v>966</v>
      </c>
      <c r="CC1117" s="7" t="s">
        <v>639</v>
      </c>
      <c r="CD1117" s="7">
        <v>0.79561560017415633</v>
      </c>
      <c r="CF1117" s="7"/>
      <c r="CH1117" s="7"/>
      <c r="CJ1117" s="7"/>
      <c r="CK1117" s="7">
        <f t="shared" si="20"/>
        <v>59</v>
      </c>
    </row>
    <row r="1118" spans="1:90" x14ac:dyDescent="0.3">
      <c r="A1118" s="43">
        <v>27</v>
      </c>
      <c r="B1118" s="42" t="s">
        <v>860</v>
      </c>
      <c r="D1118" s="23" t="s">
        <v>831</v>
      </c>
      <c r="E1118" s="23" t="s">
        <v>659</v>
      </c>
      <c r="G1118" s="42" t="s">
        <v>2409</v>
      </c>
      <c r="J1118" s="23" t="s">
        <v>9</v>
      </c>
      <c r="K1118" s="58">
        <v>21.4</v>
      </c>
      <c r="L1118" s="24" t="s">
        <v>834</v>
      </c>
      <c r="M1118" s="24" t="s">
        <v>639</v>
      </c>
      <c r="U1118" s="59">
        <v>107000</v>
      </c>
      <c r="V1118" s="59"/>
      <c r="W1118" s="59">
        <v>856</v>
      </c>
      <c r="AB1118" s="60">
        <v>470800</v>
      </c>
      <c r="AC1118" s="60">
        <v>2247000</v>
      </c>
      <c r="AP1118" s="59"/>
      <c r="AQ1118" s="59">
        <v>1050.74</v>
      </c>
      <c r="BZ1118" s="4"/>
      <c r="CA1118" t="s">
        <v>1509</v>
      </c>
      <c r="CC1118" s="7" t="s">
        <v>639</v>
      </c>
      <c r="CD1118" s="7">
        <v>0.64101594870116529</v>
      </c>
      <c r="CF1118" s="7"/>
      <c r="CH1118" s="7"/>
      <c r="CJ1118" s="7"/>
      <c r="CK1118" s="7">
        <f t="shared" si="20"/>
        <v>58</v>
      </c>
    </row>
    <row r="1119" spans="1:90" hidden="1" x14ac:dyDescent="0.3">
      <c r="A1119" s="43" t="s">
        <v>843</v>
      </c>
      <c r="B1119" s="23" t="s">
        <v>913</v>
      </c>
      <c r="D1119" s="23" t="s">
        <v>831</v>
      </c>
      <c r="E1119" s="23" t="s">
        <v>605</v>
      </c>
      <c r="G1119" s="53" t="s">
        <v>2410</v>
      </c>
      <c r="J1119" s="23" t="s">
        <v>9</v>
      </c>
      <c r="K1119" s="47">
        <v>302</v>
      </c>
      <c r="L1119" s="24" t="s">
        <v>834</v>
      </c>
      <c r="M1119" s="24" t="s">
        <v>615</v>
      </c>
      <c r="U1119" s="4">
        <v>1087200</v>
      </c>
      <c r="V1119" s="4">
        <v>16.006</v>
      </c>
      <c r="W1119" s="4">
        <v>1570.4</v>
      </c>
      <c r="AA1119" s="107">
        <v>15100</v>
      </c>
      <c r="AD1119" s="4">
        <v>33.85821867604659</v>
      </c>
      <c r="BZ1119" s="4"/>
      <c r="CA1119" t="s">
        <v>846</v>
      </c>
      <c r="CC1119" s="7" t="s">
        <v>615</v>
      </c>
      <c r="CD1119" s="7">
        <v>0.77011518032395443</v>
      </c>
      <c r="CF1119" s="7"/>
      <c r="CH1119" s="7"/>
      <c r="CJ1119" s="7"/>
      <c r="CK1119" s="7">
        <f t="shared" si="20"/>
        <v>58</v>
      </c>
    </row>
    <row r="1120" spans="1:90" hidden="1" x14ac:dyDescent="0.3">
      <c r="A1120" s="43" t="s">
        <v>932</v>
      </c>
      <c r="B1120" s="23" t="s">
        <v>1025</v>
      </c>
      <c r="C1120" s="54"/>
      <c r="D1120" s="54" t="s">
        <v>831</v>
      </c>
      <c r="E1120" s="23" t="s">
        <v>683</v>
      </c>
      <c r="F1120" s="54"/>
      <c r="G1120" s="23" t="s">
        <v>2411</v>
      </c>
      <c r="H1120" s="23" t="s">
        <v>880</v>
      </c>
      <c r="J1120" s="54" t="s">
        <v>9</v>
      </c>
      <c r="K1120" s="55">
        <v>9.5</v>
      </c>
      <c r="L1120" s="24" t="s">
        <v>834</v>
      </c>
      <c r="M1120" s="24" t="s">
        <v>618</v>
      </c>
      <c r="N1120" s="7"/>
      <c r="U1120" s="4">
        <v>19000</v>
      </c>
      <c r="V1120" s="4">
        <v>24.7</v>
      </c>
      <c r="W1120" s="4">
        <v>988</v>
      </c>
      <c r="AB1120" s="4">
        <v>285000</v>
      </c>
      <c r="AC1120" s="4">
        <v>237500</v>
      </c>
      <c r="AD1120" s="7"/>
      <c r="AE1120" s="7"/>
      <c r="AF1120" s="7"/>
      <c r="AG1120" s="7"/>
      <c r="AH1120" s="7"/>
      <c r="AI1120" s="7"/>
      <c r="AJ1120" s="7"/>
      <c r="AK1120" s="7"/>
      <c r="BZ1120" s="4">
        <v>1250000</v>
      </c>
      <c r="CA1120" t="s">
        <v>1040</v>
      </c>
      <c r="CC1120" s="7" t="s">
        <v>618</v>
      </c>
      <c r="CD1120" s="7">
        <v>0.33968474599175658</v>
      </c>
      <c r="CE1120" s="7" t="s">
        <v>621</v>
      </c>
      <c r="CF1120" s="7">
        <v>0.22009864960086489</v>
      </c>
      <c r="CG1120" s="7" t="s">
        <v>636</v>
      </c>
      <c r="CH1120" s="7">
        <v>0.21674919642081489</v>
      </c>
      <c r="CJ1120" s="7"/>
      <c r="CK1120" s="7">
        <f t="shared" si="20"/>
        <v>58</v>
      </c>
    </row>
    <row r="1121" spans="1:90" hidden="1" x14ac:dyDescent="0.3">
      <c r="A1121" s="43" t="s">
        <v>2412</v>
      </c>
      <c r="B1121" s="23" t="s">
        <v>1796</v>
      </c>
      <c r="D1121" s="23" t="s">
        <v>831</v>
      </c>
      <c r="E1121" s="23" t="s">
        <v>595</v>
      </c>
      <c r="G1121" s="23" t="s">
        <v>2413</v>
      </c>
      <c r="J1121" s="23" t="s">
        <v>9</v>
      </c>
      <c r="K1121" s="47">
        <v>351.5</v>
      </c>
      <c r="L1121" s="24" t="s">
        <v>834</v>
      </c>
      <c r="M1121" s="24" t="s">
        <v>684</v>
      </c>
      <c r="AP1121" s="4">
        <v>105450</v>
      </c>
      <c r="AR1121" s="4">
        <v>334477.1708385055</v>
      </c>
      <c r="BZ1121" s="4"/>
      <c r="CA1121" t="s">
        <v>2414</v>
      </c>
      <c r="CC1121" s="7" t="s">
        <v>684</v>
      </c>
      <c r="CD1121" s="7">
        <v>0.84459496755528507</v>
      </c>
      <c r="CF1121" s="7"/>
      <c r="CH1121" s="7"/>
      <c r="CJ1121" s="7"/>
      <c r="CK1121" s="7">
        <f t="shared" si="20"/>
        <v>61</v>
      </c>
      <c r="CL1121" t="s">
        <v>2413</v>
      </c>
    </row>
    <row r="1122" spans="1:90" hidden="1" x14ac:dyDescent="0.3">
      <c r="A1122" s="43" t="s">
        <v>938</v>
      </c>
      <c r="B1122" s="23" t="s">
        <v>913</v>
      </c>
      <c r="D1122" s="54" t="s">
        <v>831</v>
      </c>
      <c r="E1122" s="23" t="s">
        <v>605</v>
      </c>
      <c r="G1122" s="23" t="s">
        <v>2415</v>
      </c>
      <c r="H1122" s="54" t="s">
        <v>880</v>
      </c>
      <c r="I1122" s="54"/>
      <c r="J1122" s="54" t="s">
        <v>9</v>
      </c>
      <c r="K1122" s="47">
        <v>159</v>
      </c>
      <c r="L1122" s="24" t="s">
        <v>834</v>
      </c>
      <c r="M1122" s="24" t="s">
        <v>633</v>
      </c>
      <c r="AA1122" s="107">
        <v>254400</v>
      </c>
      <c r="AD1122" s="4">
        <v>12.72</v>
      </c>
      <c r="BZ1122" s="4">
        <v>12000000</v>
      </c>
      <c r="CA1122" t="s">
        <v>1993</v>
      </c>
      <c r="CC1122" s="7" t="s">
        <v>633</v>
      </c>
      <c r="CD1122" s="7">
        <v>0.99380593296605813</v>
      </c>
      <c r="CF1122" s="7"/>
      <c r="CH1122" s="7"/>
      <c r="CJ1122" s="7"/>
      <c r="CK1122" s="7">
        <f t="shared" si="20"/>
        <v>61</v>
      </c>
    </row>
    <row r="1123" spans="1:90" hidden="1" x14ac:dyDescent="0.3">
      <c r="A1123" s="43">
        <v>65</v>
      </c>
      <c r="B1123" s="56" t="s">
        <v>1176</v>
      </c>
      <c r="D1123" s="23" t="s">
        <v>831</v>
      </c>
      <c r="E1123" s="23" t="s">
        <v>796</v>
      </c>
      <c r="G1123" s="23" t="s">
        <v>2416</v>
      </c>
      <c r="H1123" s="57" t="s">
        <v>831</v>
      </c>
      <c r="I1123" s="57"/>
      <c r="J1123" s="23" t="s">
        <v>9</v>
      </c>
      <c r="K1123" s="66">
        <v>37.058</v>
      </c>
      <c r="L1123" s="24" t="s">
        <v>834</v>
      </c>
      <c r="M1123" s="24" t="s">
        <v>624</v>
      </c>
      <c r="X1123" s="4">
        <v>673306</v>
      </c>
      <c r="Y1123" s="4">
        <v>21009.400000000009</v>
      </c>
      <c r="AM1123" s="4">
        <v>6140526.0000000009</v>
      </c>
      <c r="BZ1123" s="4"/>
      <c r="CA1123" t="s">
        <v>992</v>
      </c>
      <c r="CC1123" s="7" t="s">
        <v>624</v>
      </c>
      <c r="CD1123" s="7">
        <v>0.8876346102312892</v>
      </c>
      <c r="CF1123" s="7"/>
      <c r="CH1123" s="7"/>
      <c r="CJ1123" s="7"/>
      <c r="CK1123" s="7">
        <f t="shared" si="20"/>
        <v>60</v>
      </c>
    </row>
    <row r="1124" spans="1:90" hidden="1" x14ac:dyDescent="0.3">
      <c r="A1124" s="43">
        <v>64</v>
      </c>
      <c r="B1124" s="23" t="s">
        <v>913</v>
      </c>
      <c r="C1124" s="54"/>
      <c r="D1124" s="54" t="s">
        <v>831</v>
      </c>
      <c r="E1124" s="23" t="s">
        <v>617</v>
      </c>
      <c r="F1124" s="54"/>
      <c r="G1124" s="23" t="s">
        <v>2417</v>
      </c>
      <c r="J1124" s="54" t="s">
        <v>9</v>
      </c>
      <c r="K1124" s="55">
        <v>205.78017600000001</v>
      </c>
      <c r="L1124" s="24" t="s">
        <v>834</v>
      </c>
      <c r="M1124" s="24" t="s">
        <v>621</v>
      </c>
      <c r="N1124" s="7"/>
      <c r="U1124" s="4">
        <v>78216.062399999995</v>
      </c>
      <c r="V1124" s="4">
        <v>16.475847000000002</v>
      </c>
      <c r="W1124" s="4">
        <v>8802.9483</v>
      </c>
      <c r="AB1124" s="4">
        <v>1193720.976</v>
      </c>
      <c r="AC1124" s="4">
        <v>1605281.328</v>
      </c>
      <c r="AD1124" s="7"/>
      <c r="AE1124" s="7"/>
      <c r="AF1124" s="7"/>
      <c r="AG1124" s="7"/>
      <c r="AH1124" s="7"/>
      <c r="AI1124" s="7"/>
      <c r="AJ1124" s="7"/>
      <c r="AK1124" s="7"/>
      <c r="BZ1124" s="4"/>
      <c r="CA1124" t="s">
        <v>842</v>
      </c>
      <c r="CC1124" s="7" t="s">
        <v>621</v>
      </c>
      <c r="CD1124" s="7">
        <v>0.43634122824651761</v>
      </c>
      <c r="CE1124" s="7" t="s">
        <v>639</v>
      </c>
      <c r="CF1124" s="7">
        <v>0.27255213457817568</v>
      </c>
      <c r="CG1124" s="7" t="s">
        <v>636</v>
      </c>
      <c r="CH1124" s="7">
        <v>0.20200081725432331</v>
      </c>
      <c r="CJ1124" s="7"/>
      <c r="CK1124" s="7">
        <f t="shared" si="20"/>
        <v>58</v>
      </c>
    </row>
    <row r="1125" spans="1:90" hidden="1" x14ac:dyDescent="0.3">
      <c r="A1125" s="43" t="s">
        <v>2418</v>
      </c>
      <c r="B1125" s="23" t="s">
        <v>913</v>
      </c>
      <c r="C1125" s="54"/>
      <c r="D1125" s="54" t="s">
        <v>831</v>
      </c>
      <c r="E1125" s="23" t="s">
        <v>617</v>
      </c>
      <c r="F1125" s="54"/>
      <c r="G1125" s="23" t="s">
        <v>2419</v>
      </c>
      <c r="J1125" s="54" t="s">
        <v>9</v>
      </c>
      <c r="K1125" s="55">
        <v>124.5059424</v>
      </c>
      <c r="L1125" s="24" t="s">
        <v>834</v>
      </c>
      <c r="M1125" s="24" t="s">
        <v>636</v>
      </c>
      <c r="N1125" s="7"/>
      <c r="U1125" s="4">
        <v>124505.9424</v>
      </c>
      <c r="W1125" s="4">
        <v>8056.6291600000022</v>
      </c>
      <c r="AB1125" s="4">
        <v>4999768.8048</v>
      </c>
      <c r="AC1125" s="4">
        <v>4431761.8128000004</v>
      </c>
      <c r="AD1125" s="7"/>
      <c r="AE1125" s="7"/>
      <c r="AF1125" s="7"/>
      <c r="AG1125" s="7"/>
      <c r="AH1125" s="7"/>
      <c r="AI1125" s="7"/>
      <c r="AJ1125" s="7"/>
      <c r="AK1125" s="7"/>
      <c r="BZ1125" s="4">
        <v>4300000</v>
      </c>
      <c r="CA1125" t="s">
        <v>2420</v>
      </c>
      <c r="CC1125" s="7" t="s">
        <v>636</v>
      </c>
      <c r="CD1125" s="7">
        <v>0.41081967869122099</v>
      </c>
      <c r="CE1125" s="7" t="s">
        <v>639</v>
      </c>
      <c r="CF1125" s="7">
        <v>0.36536408925958358</v>
      </c>
      <c r="CH1125" s="7"/>
      <c r="CJ1125" s="7"/>
      <c r="CK1125" s="7">
        <f t="shared" si="20"/>
        <v>59</v>
      </c>
    </row>
    <row r="1126" spans="1:90" hidden="1" x14ac:dyDescent="0.3">
      <c r="A1126" s="43">
        <v>64</v>
      </c>
      <c r="B1126" s="23" t="s">
        <v>2421</v>
      </c>
      <c r="C1126" s="54"/>
      <c r="D1126" s="54" t="s">
        <v>831</v>
      </c>
      <c r="E1126" s="23" t="s">
        <v>605</v>
      </c>
      <c r="F1126" s="54"/>
      <c r="G1126" s="23" t="s">
        <v>2422</v>
      </c>
      <c r="J1126" s="54" t="s">
        <v>9</v>
      </c>
      <c r="K1126" s="55">
        <v>20</v>
      </c>
      <c r="L1126" s="24" t="s">
        <v>834</v>
      </c>
      <c r="M1126" s="24" t="s">
        <v>615</v>
      </c>
      <c r="N1126" s="7"/>
      <c r="U1126" s="4">
        <v>34000</v>
      </c>
      <c r="AA1126" s="107">
        <v>4000</v>
      </c>
      <c r="AD1126" s="7"/>
      <c r="AE1126" s="7"/>
      <c r="AF1126" s="7"/>
      <c r="AG1126" s="7"/>
      <c r="AH1126" s="7"/>
      <c r="AI1126" s="7"/>
      <c r="AJ1126" s="7"/>
      <c r="AK1126" s="7"/>
      <c r="BZ1126" s="4"/>
      <c r="CA1126" t="s">
        <v>1829</v>
      </c>
      <c r="CC1126" s="7" t="s">
        <v>615</v>
      </c>
      <c r="CD1126" s="7">
        <v>0.70669149219135929</v>
      </c>
      <c r="CE1126" s="7" t="s">
        <v>633</v>
      </c>
      <c r="CF1126" s="7">
        <v>0.29330850780864082</v>
      </c>
      <c r="CH1126" s="7"/>
      <c r="CJ1126" s="7"/>
      <c r="CK1126" s="7">
        <f t="shared" si="20"/>
        <v>61</v>
      </c>
    </row>
    <row r="1127" spans="1:90" x14ac:dyDescent="0.3">
      <c r="A1127" s="43">
        <v>64</v>
      </c>
      <c r="B1127" s="23" t="s">
        <v>860</v>
      </c>
      <c r="C1127" s="54"/>
      <c r="D1127" s="54" t="s">
        <v>831</v>
      </c>
      <c r="E1127" s="23" t="s">
        <v>659</v>
      </c>
      <c r="F1127" s="54"/>
      <c r="G1127" s="23" t="s">
        <v>2423</v>
      </c>
      <c r="J1127" s="54" t="s">
        <v>9</v>
      </c>
      <c r="K1127" s="55">
        <v>24.33184</v>
      </c>
      <c r="L1127" s="24" t="s">
        <v>834</v>
      </c>
      <c r="M1127" s="24" t="s">
        <v>615</v>
      </c>
      <c r="N1127" s="7"/>
      <c r="U1127" s="4">
        <v>262783.87199999997</v>
      </c>
      <c r="V1127" s="4">
        <v>4.1364127999999996</v>
      </c>
      <c r="W1127" s="4">
        <v>250.617952</v>
      </c>
      <c r="AD1127" s="7"/>
      <c r="AE1127" s="7"/>
      <c r="AF1127" s="7"/>
      <c r="AG1127" s="7"/>
      <c r="AH1127" s="7"/>
      <c r="AI1127" s="7"/>
      <c r="AJ1127" s="7"/>
      <c r="AK1127" s="7"/>
      <c r="BZ1127" s="4"/>
      <c r="CA1127" t="s">
        <v>859</v>
      </c>
      <c r="CC1127" s="7" t="s">
        <v>615</v>
      </c>
      <c r="CD1127" s="7">
        <v>0.83826585135488663</v>
      </c>
      <c r="CF1127" s="7"/>
      <c r="CH1127" s="7"/>
      <c r="CJ1127" s="7"/>
      <c r="CK1127" s="7">
        <f t="shared" si="20"/>
        <v>60</v>
      </c>
    </row>
    <row r="1128" spans="1:90" hidden="1" x14ac:dyDescent="0.3">
      <c r="A1128" s="43">
        <v>64</v>
      </c>
      <c r="B1128" s="23" t="s">
        <v>1085</v>
      </c>
      <c r="C1128" s="54"/>
      <c r="D1128" s="54" t="s">
        <v>831</v>
      </c>
      <c r="E1128" s="23" t="s">
        <v>659</v>
      </c>
      <c r="F1128" s="54"/>
      <c r="G1128" s="23" t="s">
        <v>2424</v>
      </c>
      <c r="J1128" s="54" t="s">
        <v>9</v>
      </c>
      <c r="K1128" s="55">
        <v>11.39</v>
      </c>
      <c r="L1128" s="24" t="s">
        <v>834</v>
      </c>
      <c r="M1128" s="24" t="s">
        <v>615</v>
      </c>
      <c r="N1128" s="7"/>
      <c r="U1128" s="4">
        <v>200464</v>
      </c>
      <c r="W1128" s="4">
        <v>125.29</v>
      </c>
      <c r="AD1128" s="7"/>
      <c r="AE1128" s="7"/>
      <c r="AF1128" s="7"/>
      <c r="AG1128" s="7"/>
      <c r="AH1128" s="7"/>
      <c r="AI1128" s="7"/>
      <c r="AJ1128" s="7"/>
      <c r="AK1128" s="7"/>
      <c r="BZ1128" s="4"/>
      <c r="CA1128" t="s">
        <v>899</v>
      </c>
      <c r="CC1128" s="7" t="s">
        <v>615</v>
      </c>
      <c r="CD1128" s="7">
        <v>0.94106262012607356</v>
      </c>
      <c r="CF1128" s="7"/>
      <c r="CH1128" s="7"/>
      <c r="CJ1128" s="7"/>
      <c r="CK1128" s="7">
        <f t="shared" si="20"/>
        <v>61</v>
      </c>
    </row>
    <row r="1129" spans="1:90" hidden="1" x14ac:dyDescent="0.3">
      <c r="A1129" s="43" t="s">
        <v>890</v>
      </c>
      <c r="B1129" s="23" t="s">
        <v>913</v>
      </c>
      <c r="D1129" s="23" t="s">
        <v>831</v>
      </c>
      <c r="E1129" s="23" t="s">
        <v>668</v>
      </c>
      <c r="G1129" s="53" t="s">
        <v>2425</v>
      </c>
      <c r="J1129" s="23" t="s">
        <v>9</v>
      </c>
      <c r="K1129" s="47">
        <v>3.55</v>
      </c>
      <c r="L1129" s="24" t="s">
        <v>834</v>
      </c>
      <c r="M1129" s="24" t="s">
        <v>636</v>
      </c>
      <c r="U1129" s="4">
        <v>12070</v>
      </c>
      <c r="X1129" s="4">
        <v>3692</v>
      </c>
      <c r="Y1129" s="4">
        <v>2840</v>
      </c>
      <c r="AB1129" s="4">
        <v>163300</v>
      </c>
      <c r="AC1129" s="4">
        <v>49700</v>
      </c>
      <c r="BX1129" s="4"/>
      <c r="BZ1129" s="4"/>
      <c r="CA1129" t="s">
        <v>2426</v>
      </c>
      <c r="CC1129" s="7" t="s">
        <v>636</v>
      </c>
      <c r="CD1129" s="7">
        <v>0.51684477754253821</v>
      </c>
      <c r="CF1129" s="7"/>
      <c r="CH1129" s="7"/>
      <c r="CJ1129" s="7"/>
      <c r="CK1129" s="7">
        <f t="shared" si="20"/>
        <v>58</v>
      </c>
    </row>
    <row r="1130" spans="1:90" x14ac:dyDescent="0.3">
      <c r="A1130" s="43" t="s">
        <v>932</v>
      </c>
      <c r="B1130" s="23" t="s">
        <v>860</v>
      </c>
      <c r="C1130" s="54"/>
      <c r="D1130" s="54" t="s">
        <v>831</v>
      </c>
      <c r="E1130" s="23" t="s">
        <v>659</v>
      </c>
      <c r="F1130" s="54"/>
      <c r="G1130" s="23" t="s">
        <v>2427</v>
      </c>
      <c r="J1130" s="54" t="s">
        <v>9</v>
      </c>
      <c r="K1130" s="55">
        <v>14</v>
      </c>
      <c r="L1130" s="24" t="s">
        <v>834</v>
      </c>
      <c r="M1130" s="24" t="s">
        <v>615</v>
      </c>
      <c r="N1130" s="7"/>
      <c r="U1130" s="4">
        <v>350000</v>
      </c>
      <c r="V1130" s="4">
        <v>18.2</v>
      </c>
      <c r="W1130" s="4">
        <v>1176</v>
      </c>
      <c r="AB1130" s="4">
        <v>56000.000000000007</v>
      </c>
      <c r="AC1130" s="4">
        <v>532000</v>
      </c>
      <c r="AD1130" s="7"/>
      <c r="AE1130" s="7"/>
      <c r="AF1130" s="7"/>
      <c r="AG1130" s="7"/>
      <c r="AH1130" s="7"/>
      <c r="AI1130" s="7"/>
      <c r="AJ1130" s="7"/>
      <c r="AK1130" s="7"/>
      <c r="BZ1130" s="4">
        <v>600000</v>
      </c>
      <c r="CA1130" t="s">
        <v>1040</v>
      </c>
      <c r="CC1130" s="7" t="s">
        <v>615</v>
      </c>
      <c r="CD1130" s="7">
        <v>0.4474638940811243</v>
      </c>
      <c r="CE1130" s="7" t="s">
        <v>639</v>
      </c>
      <c r="CF1130" s="7">
        <v>0.23345017567252521</v>
      </c>
      <c r="CH1130" s="7"/>
      <c r="CJ1130" s="7"/>
      <c r="CK1130" s="7">
        <f t="shared" si="20"/>
        <v>58</v>
      </c>
    </row>
    <row r="1131" spans="1:90" x14ac:dyDescent="0.3">
      <c r="A1131" s="43" t="s">
        <v>872</v>
      </c>
      <c r="B1131" s="23" t="s">
        <v>860</v>
      </c>
      <c r="C1131" s="54"/>
      <c r="D1131" s="54" t="s">
        <v>831</v>
      </c>
      <c r="E1131" s="23" t="s">
        <v>605</v>
      </c>
      <c r="F1131" s="54"/>
      <c r="G1131" s="23" t="s">
        <v>2428</v>
      </c>
      <c r="J1131" s="54" t="s">
        <v>9</v>
      </c>
      <c r="K1131" s="55">
        <v>2040.4</v>
      </c>
      <c r="L1131" s="24" t="s">
        <v>834</v>
      </c>
      <c r="M1131" s="24" t="s">
        <v>615</v>
      </c>
      <c r="N1131" s="7"/>
      <c r="U1131" s="4">
        <v>5489259.9999999991</v>
      </c>
      <c r="AA1131" s="107">
        <v>176088</v>
      </c>
      <c r="AD1131" s="4">
        <v>163.232</v>
      </c>
      <c r="AE1131" s="7"/>
      <c r="AF1131" s="7"/>
      <c r="AG1131" s="7"/>
      <c r="AH1131" s="7"/>
      <c r="AI1131" s="7"/>
      <c r="AJ1131" s="7"/>
      <c r="AK1131" s="7"/>
      <c r="BZ1131" s="4">
        <v>52800000</v>
      </c>
      <c r="CA1131" t="s">
        <v>875</v>
      </c>
      <c r="CC1131" s="7" t="s">
        <v>615</v>
      </c>
      <c r="CD1131" s="7">
        <v>0.88790499795199895</v>
      </c>
      <c r="CF1131" s="7"/>
      <c r="CH1131" s="7"/>
      <c r="CJ1131" s="7"/>
      <c r="CK1131" s="7">
        <f t="shared" si="20"/>
        <v>60</v>
      </c>
      <c r="CL1131" t="s">
        <v>2428</v>
      </c>
    </row>
    <row r="1132" spans="1:90" hidden="1" x14ac:dyDescent="0.3">
      <c r="A1132" s="43" t="s">
        <v>932</v>
      </c>
      <c r="B1132" s="23" t="s">
        <v>895</v>
      </c>
      <c r="C1132" s="54"/>
      <c r="D1132" s="54" t="s">
        <v>831</v>
      </c>
      <c r="E1132" s="23" t="s">
        <v>614</v>
      </c>
      <c r="F1132" s="54"/>
      <c r="G1132" s="23" t="s">
        <v>2429</v>
      </c>
      <c r="H1132" s="23" t="s">
        <v>1003</v>
      </c>
      <c r="J1132" s="54" t="s">
        <v>9</v>
      </c>
      <c r="K1132" s="55">
        <v>106.9</v>
      </c>
      <c r="L1132" s="24" t="s">
        <v>834</v>
      </c>
      <c r="M1132" s="24" t="s">
        <v>639</v>
      </c>
      <c r="N1132" s="7"/>
      <c r="U1132" s="4">
        <v>64140</v>
      </c>
      <c r="W1132" s="4">
        <v>3289.94</v>
      </c>
      <c r="AB1132" s="4">
        <v>733210</v>
      </c>
      <c r="AC1132" s="4">
        <v>4032290</v>
      </c>
      <c r="AD1132" s="7"/>
      <c r="AE1132" s="7"/>
      <c r="AF1132" s="7"/>
      <c r="AG1132" s="7"/>
      <c r="AH1132" s="7"/>
      <c r="AI1132" s="7"/>
      <c r="AJ1132" s="7"/>
      <c r="AK1132" s="7"/>
      <c r="BZ1132" s="4">
        <v>3650000</v>
      </c>
      <c r="CA1132" t="s">
        <v>977</v>
      </c>
      <c r="CC1132" s="7" t="s">
        <v>639</v>
      </c>
      <c r="CD1132" s="7">
        <v>0.68223566831549376</v>
      </c>
      <c r="CF1132" s="7"/>
      <c r="CH1132" s="7"/>
      <c r="CJ1132" s="7"/>
      <c r="CK1132" s="7">
        <f t="shared" si="20"/>
        <v>59</v>
      </c>
    </row>
    <row r="1133" spans="1:90" hidden="1" x14ac:dyDescent="0.3">
      <c r="A1133" s="43" t="s">
        <v>932</v>
      </c>
      <c r="B1133" s="23" t="s">
        <v>1025</v>
      </c>
      <c r="C1133" s="54"/>
      <c r="D1133" s="54" t="s">
        <v>831</v>
      </c>
      <c r="E1133" s="23" t="s">
        <v>620</v>
      </c>
      <c r="F1133" s="54"/>
      <c r="G1133" s="23" t="s">
        <v>2430</v>
      </c>
      <c r="H1133" s="23" t="s">
        <v>1082</v>
      </c>
      <c r="J1133" s="54" t="s">
        <v>9</v>
      </c>
      <c r="K1133" s="55">
        <v>337</v>
      </c>
      <c r="L1133" s="24" t="s">
        <v>834</v>
      </c>
      <c r="M1133" s="24" t="s">
        <v>615</v>
      </c>
      <c r="N1133" s="7"/>
      <c r="U1133" s="4">
        <v>2022000</v>
      </c>
      <c r="V1133" s="4">
        <v>47.180000000000007</v>
      </c>
      <c r="AD1133" s="7"/>
      <c r="AE1133" s="7"/>
      <c r="AF1133" s="7"/>
      <c r="AG1133" s="7"/>
      <c r="AH1133" s="7"/>
      <c r="AI1133" s="7"/>
      <c r="AJ1133" s="7"/>
      <c r="AK1133" s="7"/>
      <c r="AM1133" s="4">
        <v>52909000</v>
      </c>
      <c r="BZ1133" s="4">
        <v>7000000</v>
      </c>
      <c r="CA1133" t="s">
        <v>2394</v>
      </c>
      <c r="CC1133" s="7" t="s">
        <v>615</v>
      </c>
      <c r="CD1133" s="7">
        <v>0.67349408815015677</v>
      </c>
      <c r="CE1133" s="7" t="s">
        <v>669</v>
      </c>
      <c r="CF1133" s="7">
        <v>0.22929354533280091</v>
      </c>
      <c r="CH1133" s="7"/>
      <c r="CJ1133" s="7"/>
      <c r="CK1133" s="7">
        <f t="shared" si="20"/>
        <v>60</v>
      </c>
      <c r="CL1133" t="s">
        <v>2430</v>
      </c>
    </row>
    <row r="1134" spans="1:90" hidden="1" x14ac:dyDescent="0.3">
      <c r="A1134" s="43">
        <v>65</v>
      </c>
      <c r="B1134" s="56" t="s">
        <v>848</v>
      </c>
      <c r="D1134" s="23" t="s">
        <v>831</v>
      </c>
      <c r="E1134" s="23" t="s">
        <v>796</v>
      </c>
      <c r="G1134" s="23" t="s">
        <v>2431</v>
      </c>
      <c r="H1134" s="57" t="s">
        <v>880</v>
      </c>
      <c r="I1134" s="57"/>
      <c r="J1134" s="23" t="s">
        <v>9</v>
      </c>
      <c r="K1134" s="47">
        <v>19.536999999999999</v>
      </c>
      <c r="L1134" s="24" t="s">
        <v>834</v>
      </c>
      <c r="M1134" s="24" t="s">
        <v>624</v>
      </c>
      <c r="X1134" s="4">
        <v>227884.9</v>
      </c>
      <c r="AM1134" s="4">
        <v>5212302.6000000006</v>
      </c>
      <c r="BZ1134" s="4"/>
      <c r="CA1134" t="s">
        <v>1567</v>
      </c>
      <c r="CC1134" s="7" t="s">
        <v>624</v>
      </c>
      <c r="CD1134" s="7">
        <v>0.88216105755632723</v>
      </c>
      <c r="CF1134" s="7"/>
      <c r="CH1134" s="7"/>
      <c r="CJ1134" s="7"/>
      <c r="CK1134" s="7">
        <f t="shared" ref="CK1134:CK1165" si="21">COUNTBLANK(N1134:BX1134)</f>
        <v>61</v>
      </c>
    </row>
    <row r="1135" spans="1:90" hidden="1" x14ac:dyDescent="0.3">
      <c r="A1135" s="43">
        <v>64</v>
      </c>
      <c r="B1135" s="23" t="s">
        <v>848</v>
      </c>
      <c r="C1135" s="54"/>
      <c r="D1135" s="54" t="s">
        <v>831</v>
      </c>
      <c r="E1135" s="23" t="s">
        <v>605</v>
      </c>
      <c r="F1135" s="54"/>
      <c r="G1135" s="23" t="s">
        <v>2432</v>
      </c>
      <c r="J1135" s="54" t="s">
        <v>9</v>
      </c>
      <c r="K1135" s="55">
        <v>319.3</v>
      </c>
      <c r="L1135" s="24" t="s">
        <v>834</v>
      </c>
      <c r="M1135" s="24" t="s">
        <v>615</v>
      </c>
      <c r="N1135" s="7"/>
      <c r="U1135" s="4">
        <v>1117550</v>
      </c>
      <c r="V1135" s="4">
        <v>44.702000000000012</v>
      </c>
      <c r="W1135" s="4">
        <v>108.562</v>
      </c>
      <c r="AD1135" s="7"/>
      <c r="AE1135" s="7"/>
      <c r="AF1135" s="7"/>
      <c r="AG1135" s="7"/>
      <c r="AH1135" s="7"/>
      <c r="AI1135" s="7"/>
      <c r="AJ1135" s="7"/>
      <c r="AK1135" s="7"/>
      <c r="BZ1135" s="4"/>
      <c r="CA1135" t="s">
        <v>859</v>
      </c>
      <c r="CC1135" s="7" t="s">
        <v>615</v>
      </c>
      <c r="CD1135" s="7">
        <v>0.79543430266285597</v>
      </c>
      <c r="CF1135" s="7"/>
      <c r="CH1135" s="7"/>
      <c r="CJ1135" s="7"/>
      <c r="CK1135" s="7">
        <f t="shared" si="21"/>
        <v>60</v>
      </c>
    </row>
    <row r="1136" spans="1:90" hidden="1" x14ac:dyDescent="0.3">
      <c r="A1136" s="43" t="s">
        <v>918</v>
      </c>
      <c r="B1136" s="23" t="s">
        <v>905</v>
      </c>
      <c r="D1136" s="23" t="s">
        <v>831</v>
      </c>
      <c r="E1136" s="23" t="s">
        <v>671</v>
      </c>
      <c r="G1136" s="53" t="s">
        <v>2433</v>
      </c>
      <c r="H1136" s="23" t="s">
        <v>880</v>
      </c>
      <c r="J1136" s="23" t="s">
        <v>9</v>
      </c>
      <c r="K1136" s="47">
        <v>4.72</v>
      </c>
      <c r="L1136" s="24" t="s">
        <v>834</v>
      </c>
      <c r="M1136" s="24" t="s">
        <v>624</v>
      </c>
      <c r="U1136" s="4">
        <v>8742.2000000000007</v>
      </c>
      <c r="X1136" s="4">
        <v>24259.8</v>
      </c>
      <c r="Y1136" s="4">
        <v>943.99999999999989</v>
      </c>
      <c r="AG1136" s="4">
        <v>0.47199999999999998</v>
      </c>
      <c r="AH1136" s="4">
        <v>0.47199999999999998</v>
      </c>
      <c r="BX1136" s="4"/>
      <c r="BZ1136" s="4">
        <v>650000</v>
      </c>
      <c r="CA1136" t="s">
        <v>2174</v>
      </c>
      <c r="CC1136" s="7" t="s">
        <v>624</v>
      </c>
      <c r="CD1136" s="7">
        <v>0.73534248658265366</v>
      </c>
      <c r="CF1136" s="7"/>
      <c r="CH1136" s="7"/>
      <c r="CJ1136" s="7"/>
      <c r="CK1136" s="7">
        <f t="shared" si="21"/>
        <v>58</v>
      </c>
      <c r="CL1136" t="s">
        <v>2433</v>
      </c>
    </row>
    <row r="1137" spans="1:89" hidden="1" x14ac:dyDescent="0.3">
      <c r="A1137" s="43" t="s">
        <v>890</v>
      </c>
      <c r="B1137" s="23" t="s">
        <v>863</v>
      </c>
      <c r="D1137" s="23" t="s">
        <v>831</v>
      </c>
      <c r="E1137" s="23" t="s">
        <v>671</v>
      </c>
      <c r="G1137" s="53" t="s">
        <v>2434</v>
      </c>
      <c r="J1137" s="23" t="s">
        <v>9</v>
      </c>
      <c r="K1137" s="47">
        <v>44.054054054054049</v>
      </c>
      <c r="L1137" s="24" t="s">
        <v>834</v>
      </c>
      <c r="M1137" s="24" t="s">
        <v>651</v>
      </c>
      <c r="U1137" s="4">
        <v>22205.584759418431</v>
      </c>
      <c r="V1137" s="4">
        <v>8.9387041459459446</v>
      </c>
      <c r="X1137" s="4">
        <v>70210.294481544945</v>
      </c>
      <c r="AG1137" s="4">
        <v>144.54254135135139</v>
      </c>
      <c r="AH1137" s="4">
        <v>74.339897135135146</v>
      </c>
      <c r="AI1137" s="4">
        <v>17.19289919729729</v>
      </c>
      <c r="AJ1137" s="4">
        <v>33.430180703520001</v>
      </c>
      <c r="AK1137" s="4">
        <v>8.1636786342000001</v>
      </c>
      <c r="BX1137" s="4"/>
      <c r="BZ1137" s="4"/>
      <c r="CA1137" t="s">
        <v>1419</v>
      </c>
      <c r="CC1137" s="7" t="s">
        <v>651</v>
      </c>
      <c r="CD1137" s="7">
        <v>0.59140050097454078</v>
      </c>
      <c r="CF1137" s="7"/>
      <c r="CH1137" s="7"/>
      <c r="CJ1137" s="7"/>
      <c r="CK1137" s="7">
        <f t="shared" si="21"/>
        <v>55</v>
      </c>
    </row>
    <row r="1138" spans="1:89" hidden="1" x14ac:dyDescent="0.3">
      <c r="A1138" s="43">
        <v>64</v>
      </c>
      <c r="B1138" s="23" t="s">
        <v>2435</v>
      </c>
      <c r="C1138" s="54"/>
      <c r="D1138" s="54" t="s">
        <v>831</v>
      </c>
      <c r="E1138" s="23" t="s">
        <v>620</v>
      </c>
      <c r="F1138" s="54"/>
      <c r="G1138" s="23" t="s">
        <v>2436</v>
      </c>
      <c r="J1138" s="54" t="s">
        <v>9</v>
      </c>
      <c r="K1138" s="55">
        <v>20</v>
      </c>
      <c r="L1138" s="24" t="s">
        <v>834</v>
      </c>
      <c r="M1138" s="24" t="s">
        <v>615</v>
      </c>
      <c r="N1138" s="7"/>
      <c r="U1138" s="4">
        <v>1180000</v>
      </c>
      <c r="AD1138" s="7"/>
      <c r="AE1138" s="7"/>
      <c r="AF1138" s="7"/>
      <c r="AG1138" s="7"/>
      <c r="AH1138" s="7"/>
      <c r="AI1138" s="7"/>
      <c r="AJ1138" s="7"/>
      <c r="AK1138" s="7"/>
      <c r="BZ1138" s="4"/>
      <c r="CA1138" t="s">
        <v>856</v>
      </c>
      <c r="CC1138" s="7" t="s">
        <v>615</v>
      </c>
      <c r="CD1138" s="7">
        <v>1</v>
      </c>
      <c r="CF1138" s="7"/>
      <c r="CH1138" s="7"/>
      <c r="CJ1138" s="7"/>
      <c r="CK1138" s="7">
        <f t="shared" si="21"/>
        <v>62</v>
      </c>
    </row>
    <row r="1139" spans="1:89" x14ac:dyDescent="0.3">
      <c r="A1139" s="43" t="s">
        <v>1102</v>
      </c>
      <c r="B1139" s="23" t="s">
        <v>860</v>
      </c>
      <c r="C1139" s="23" t="s">
        <v>1103</v>
      </c>
      <c r="D1139" s="23" t="s">
        <v>831</v>
      </c>
      <c r="E1139" s="23" t="s">
        <v>1501</v>
      </c>
      <c r="G1139" s="23" t="s">
        <v>2437</v>
      </c>
      <c r="H1139" s="23" t="s">
        <v>838</v>
      </c>
      <c r="J1139" s="54" t="s">
        <v>8</v>
      </c>
      <c r="K1139" s="47">
        <v>1.526086956521739</v>
      </c>
      <c r="L1139" s="57" t="s">
        <v>834</v>
      </c>
      <c r="M1139" s="24" t="s">
        <v>729</v>
      </c>
      <c r="N1139" s="7"/>
      <c r="O1139" s="7"/>
      <c r="X1139" s="7"/>
      <c r="AL1139" s="61"/>
      <c r="BD1139" s="4">
        <v>6117.8210147160989</v>
      </c>
      <c r="BE1139" s="4">
        <v>13972.88947001542</v>
      </c>
      <c r="BF1139" s="4">
        <v>1729.5636167041141</v>
      </c>
      <c r="BG1139" s="4">
        <v>6188.9577278088527</v>
      </c>
      <c r="BH1139" s="4">
        <v>819.04745185093896</v>
      </c>
      <c r="BI1139" s="4">
        <v>164.05625644614179</v>
      </c>
      <c r="BJ1139" s="4">
        <v>380.32048348230779</v>
      </c>
      <c r="BK1139" s="4">
        <v>37.270907202799172</v>
      </c>
      <c r="BL1139" s="4">
        <v>101.85881738408339</v>
      </c>
      <c r="BN1139" s="4">
        <v>76.674915279826692</v>
      </c>
      <c r="BP1139" s="4">
        <v>12.83294169191123</v>
      </c>
      <c r="BR1139" s="4">
        <v>322.1810286526802</v>
      </c>
      <c r="BY1139" s="7"/>
      <c r="BZ1139" s="4">
        <v>165000</v>
      </c>
      <c r="CA1139" t="s">
        <v>2438</v>
      </c>
      <c r="CC1139" s="7" t="s">
        <v>729</v>
      </c>
      <c r="CD1139" s="7">
        <v>0.3230881946251693</v>
      </c>
      <c r="CE1139" s="7" t="s">
        <v>723</v>
      </c>
      <c r="CF1139" s="7">
        <v>0.21706885928984629</v>
      </c>
      <c r="CH1139" s="7"/>
      <c r="CJ1139" s="7"/>
      <c r="CK1139" s="7">
        <f t="shared" si="21"/>
        <v>51</v>
      </c>
    </row>
    <row r="1140" spans="1:89" hidden="1" x14ac:dyDescent="0.3">
      <c r="A1140" s="43">
        <v>64</v>
      </c>
      <c r="B1140" s="23" t="s">
        <v>905</v>
      </c>
      <c r="C1140" s="54"/>
      <c r="D1140" s="54" t="s">
        <v>831</v>
      </c>
      <c r="E1140" s="23" t="s">
        <v>659</v>
      </c>
      <c r="F1140" s="54"/>
      <c r="G1140" s="23" t="s">
        <v>2439</v>
      </c>
      <c r="J1140" s="54" t="s">
        <v>9</v>
      </c>
      <c r="K1140" s="55">
        <v>0.2</v>
      </c>
      <c r="L1140" s="24" t="s">
        <v>834</v>
      </c>
      <c r="M1140" s="24" t="s">
        <v>615</v>
      </c>
      <c r="N1140" s="7"/>
      <c r="U1140" s="4">
        <v>1000</v>
      </c>
      <c r="X1140" s="4">
        <v>300</v>
      </c>
      <c r="Y1140" s="4">
        <v>80</v>
      </c>
      <c r="AD1140" s="7"/>
      <c r="AE1140" s="7"/>
      <c r="AF1140" s="7"/>
      <c r="AG1140" s="7"/>
      <c r="AH1140" s="7"/>
      <c r="AI1140" s="7"/>
      <c r="AJ1140" s="7"/>
      <c r="AK1140" s="7"/>
      <c r="BZ1140" s="4"/>
      <c r="CA1140" t="s">
        <v>1473</v>
      </c>
      <c r="CC1140" s="7" t="s">
        <v>615</v>
      </c>
      <c r="CD1140" s="7">
        <v>0.47911534461049993</v>
      </c>
      <c r="CE1140" s="7" t="s">
        <v>624</v>
      </c>
      <c r="CF1140" s="7">
        <v>0.32021678436524881</v>
      </c>
      <c r="CG1140" s="7" t="s">
        <v>627</v>
      </c>
      <c r="CH1140" s="7">
        <v>0.2006678710242514</v>
      </c>
      <c r="CJ1140" s="7"/>
      <c r="CK1140" s="7">
        <f t="shared" si="21"/>
        <v>60</v>
      </c>
    </row>
    <row r="1141" spans="1:89" hidden="1" x14ac:dyDescent="0.3">
      <c r="A1141" s="43">
        <v>58</v>
      </c>
      <c r="B1141" s="23" t="s">
        <v>1025</v>
      </c>
      <c r="C1141" s="54"/>
      <c r="D1141" s="23" t="s">
        <v>831</v>
      </c>
      <c r="E1141" s="23" t="s">
        <v>611</v>
      </c>
      <c r="G1141" s="23" t="s">
        <v>2440</v>
      </c>
      <c r="I1141" s="54"/>
      <c r="J1141" s="54" t="s">
        <v>9</v>
      </c>
      <c r="K1141" s="47">
        <v>0.5</v>
      </c>
      <c r="L1141" s="24" t="s">
        <v>834</v>
      </c>
      <c r="M1141" s="24" t="s">
        <v>633</v>
      </c>
      <c r="N1141" s="7"/>
      <c r="AA1141" s="107">
        <v>500</v>
      </c>
      <c r="AD1141" s="4">
        <v>0.85605398962033463</v>
      </c>
      <c r="AH1141" s="7"/>
      <c r="AI1141" s="7"/>
      <c r="BY1141" s="7"/>
      <c r="BZ1141" s="4"/>
      <c r="CA1141" t="s">
        <v>846</v>
      </c>
      <c r="CC1141" s="7" t="s">
        <v>633</v>
      </c>
      <c r="CD1141" s="7">
        <v>0.82411684274538188</v>
      </c>
      <c r="CF1141" s="7"/>
      <c r="CH1141" s="7"/>
      <c r="CJ1141" s="7"/>
      <c r="CK1141" s="7">
        <f t="shared" si="21"/>
        <v>61</v>
      </c>
    </row>
    <row r="1142" spans="1:89" x14ac:dyDescent="0.3">
      <c r="A1142" s="43">
        <v>76</v>
      </c>
      <c r="B1142" s="23" t="s">
        <v>860</v>
      </c>
      <c r="D1142" s="23" t="s">
        <v>831</v>
      </c>
      <c r="E1142" s="23" t="s">
        <v>707</v>
      </c>
      <c r="G1142" s="23" t="s">
        <v>2441</v>
      </c>
      <c r="J1142" s="23" t="s">
        <v>9</v>
      </c>
      <c r="K1142" s="47">
        <v>3.5999999999999997E-2</v>
      </c>
      <c r="L1142" s="24" t="s">
        <v>834</v>
      </c>
      <c r="M1142" s="24" t="s">
        <v>639</v>
      </c>
      <c r="W1142" s="4">
        <v>15.379200000000001</v>
      </c>
      <c r="AB1142" s="4">
        <v>5382</v>
      </c>
      <c r="AC1142" s="4">
        <v>7480.8</v>
      </c>
      <c r="BZ1142" s="4"/>
      <c r="CA1142" t="s">
        <v>1046</v>
      </c>
      <c r="CC1142" s="7" t="s">
        <v>639</v>
      </c>
      <c r="CD1142" s="7">
        <v>0.43154933955234759</v>
      </c>
      <c r="CE1142" s="7" t="s">
        <v>636</v>
      </c>
      <c r="CF1142" s="7">
        <v>0.3094410837389247</v>
      </c>
      <c r="CG1142" s="7" t="s">
        <v>621</v>
      </c>
      <c r="CH1142" s="7">
        <v>0.25900957670872771</v>
      </c>
      <c r="CJ1142" s="7"/>
      <c r="CK1142" s="7">
        <f t="shared" si="21"/>
        <v>60</v>
      </c>
    </row>
    <row r="1143" spans="1:89" hidden="1" x14ac:dyDescent="0.3">
      <c r="A1143" s="43">
        <v>64</v>
      </c>
      <c r="B1143" s="23" t="s">
        <v>1025</v>
      </c>
      <c r="C1143" s="54"/>
      <c r="D1143" s="54" t="s">
        <v>831</v>
      </c>
      <c r="E1143" s="23" t="s">
        <v>659</v>
      </c>
      <c r="F1143" s="54"/>
      <c r="G1143" s="23" t="s">
        <v>2442</v>
      </c>
      <c r="J1143" s="54" t="s">
        <v>9</v>
      </c>
      <c r="K1143" s="55">
        <v>0.1206576</v>
      </c>
      <c r="L1143" s="24" t="s">
        <v>834</v>
      </c>
      <c r="M1143" s="24" t="s">
        <v>615</v>
      </c>
      <c r="N1143" s="7"/>
      <c r="U1143" s="4">
        <v>17781.12</v>
      </c>
      <c r="AD1143" s="7"/>
      <c r="AE1143" s="7"/>
      <c r="AF1143" s="7"/>
      <c r="AG1143" s="7"/>
      <c r="AH1143" s="7"/>
      <c r="AI1143" s="7"/>
      <c r="AJ1143" s="7"/>
      <c r="AK1143" s="7"/>
      <c r="BZ1143" s="4"/>
      <c r="CA1143" t="s">
        <v>856</v>
      </c>
      <c r="CC1143" s="7" t="s">
        <v>615</v>
      </c>
      <c r="CD1143" s="7">
        <v>1</v>
      </c>
      <c r="CF1143" s="7"/>
      <c r="CH1143" s="7"/>
      <c r="CJ1143" s="7"/>
      <c r="CK1143" s="7">
        <f t="shared" si="21"/>
        <v>62</v>
      </c>
    </row>
    <row r="1144" spans="1:89" hidden="1" x14ac:dyDescent="0.3">
      <c r="A1144" s="43">
        <v>65</v>
      </c>
      <c r="B1144" s="56" t="s">
        <v>1025</v>
      </c>
      <c r="D1144" s="23" t="s">
        <v>831</v>
      </c>
      <c r="E1144" s="23" t="s">
        <v>796</v>
      </c>
      <c r="G1144" s="23" t="s">
        <v>2443</v>
      </c>
      <c r="H1144" s="57" t="s">
        <v>831</v>
      </c>
      <c r="I1144" s="57"/>
      <c r="J1144" s="23" t="s">
        <v>9</v>
      </c>
      <c r="K1144" s="47">
        <v>339</v>
      </c>
      <c r="L1144" s="24" t="s">
        <v>834</v>
      </c>
      <c r="M1144" s="24" t="s">
        <v>624</v>
      </c>
      <c r="X1144" s="4">
        <v>2745900</v>
      </c>
      <c r="Y1144" s="4">
        <v>169500</v>
      </c>
      <c r="BZ1144" s="4"/>
      <c r="CA1144" t="s">
        <v>1009</v>
      </c>
      <c r="CC1144" s="7" t="s">
        <v>624</v>
      </c>
      <c r="CD1144" s="7">
        <v>0.87331608824853268</v>
      </c>
      <c r="CF1144" s="7"/>
      <c r="CH1144" s="7"/>
      <c r="CJ1144" s="7"/>
      <c r="CK1144" s="7">
        <f t="shared" si="21"/>
        <v>61</v>
      </c>
    </row>
    <row r="1145" spans="1:89" hidden="1" x14ac:dyDescent="0.3">
      <c r="A1145" s="43">
        <v>65</v>
      </c>
      <c r="B1145" s="56" t="s">
        <v>1025</v>
      </c>
      <c r="D1145" s="23" t="s">
        <v>831</v>
      </c>
      <c r="E1145" s="23" t="s">
        <v>798</v>
      </c>
      <c r="G1145" s="23" t="s">
        <v>2444</v>
      </c>
      <c r="H1145" s="57" t="s">
        <v>831</v>
      </c>
      <c r="I1145" s="57"/>
      <c r="J1145" s="23" t="s">
        <v>9</v>
      </c>
      <c r="K1145" s="47">
        <v>185.2</v>
      </c>
      <c r="L1145" s="24" t="s">
        <v>834</v>
      </c>
      <c r="M1145" s="24" t="s">
        <v>624</v>
      </c>
      <c r="X1145" s="4">
        <v>1259360</v>
      </c>
      <c r="BZ1145" s="4"/>
      <c r="CA1145" t="s">
        <v>871</v>
      </c>
      <c r="CC1145" s="7" t="s">
        <v>624</v>
      </c>
      <c r="CD1145" s="7">
        <v>1</v>
      </c>
      <c r="CF1145" s="7"/>
      <c r="CH1145" s="7"/>
      <c r="CJ1145" s="7"/>
      <c r="CK1145" s="7">
        <f t="shared" si="21"/>
        <v>62</v>
      </c>
    </row>
    <row r="1146" spans="1:89" hidden="1" x14ac:dyDescent="0.3">
      <c r="A1146" s="43">
        <v>64</v>
      </c>
      <c r="B1146" s="23" t="s">
        <v>1058</v>
      </c>
      <c r="C1146" s="54"/>
      <c r="D1146" s="54" t="s">
        <v>831</v>
      </c>
      <c r="E1146" s="23" t="s">
        <v>659</v>
      </c>
      <c r="F1146" s="54"/>
      <c r="G1146" s="23" t="s">
        <v>2445</v>
      </c>
      <c r="H1146" s="23" t="s">
        <v>880</v>
      </c>
      <c r="J1146" s="54" t="s">
        <v>9</v>
      </c>
      <c r="K1146" s="55">
        <v>3.7</v>
      </c>
      <c r="L1146" s="24" t="s">
        <v>834</v>
      </c>
      <c r="M1146" s="24" t="s">
        <v>615</v>
      </c>
      <c r="N1146" s="7"/>
      <c r="U1146" s="4">
        <v>135420</v>
      </c>
      <c r="V1146" s="4">
        <v>8.4359999999999999</v>
      </c>
      <c r="W1146" s="4">
        <v>180.227</v>
      </c>
      <c r="AD1146" s="7"/>
      <c r="AE1146" s="7"/>
      <c r="AF1146" s="7"/>
      <c r="AG1146" s="7"/>
      <c r="AH1146" s="7"/>
      <c r="AI1146" s="7"/>
      <c r="AJ1146" s="7"/>
      <c r="AK1146" s="7"/>
      <c r="BZ1146" s="4"/>
      <c r="CA1146" t="s">
        <v>859</v>
      </c>
      <c r="CC1146" s="7" t="s">
        <v>615</v>
      </c>
      <c r="CD1146" s="7">
        <v>0.65844946443650931</v>
      </c>
      <c r="CE1146" s="7" t="s">
        <v>618</v>
      </c>
      <c r="CF1146" s="7">
        <v>0.25373895843470329</v>
      </c>
      <c r="CH1146" s="7"/>
      <c r="CJ1146" s="7"/>
      <c r="CK1146" s="7">
        <f t="shared" si="21"/>
        <v>60</v>
      </c>
    </row>
    <row r="1147" spans="1:89" hidden="1" x14ac:dyDescent="0.3">
      <c r="A1147" s="43">
        <v>65</v>
      </c>
      <c r="B1147" s="23" t="s">
        <v>1058</v>
      </c>
      <c r="D1147" s="23" t="s">
        <v>831</v>
      </c>
      <c r="E1147" s="23" t="s">
        <v>595</v>
      </c>
      <c r="G1147" s="23" t="s">
        <v>2446</v>
      </c>
      <c r="J1147" s="54" t="s">
        <v>9</v>
      </c>
      <c r="K1147" s="58">
        <v>8.9</v>
      </c>
      <c r="L1147" s="24" t="s">
        <v>834</v>
      </c>
      <c r="M1147" s="24" t="s">
        <v>624</v>
      </c>
      <c r="U1147" s="4">
        <v>56070</v>
      </c>
      <c r="X1147" s="4">
        <v>204700</v>
      </c>
      <c r="AG1147" s="2"/>
      <c r="AH1147" s="2"/>
      <c r="AI1147" s="2"/>
      <c r="AJ1147" s="2"/>
      <c r="AK1147" s="2"/>
      <c r="BZ1147" s="4"/>
      <c r="CA1147" t="s">
        <v>936</v>
      </c>
      <c r="CC1147" s="7" t="s">
        <v>624</v>
      </c>
      <c r="CD1147" s="7">
        <v>0.89051127937797214</v>
      </c>
      <c r="CF1147" s="7"/>
      <c r="CH1147" s="7"/>
      <c r="CJ1147" s="7"/>
      <c r="CK1147" s="7">
        <f t="shared" si="21"/>
        <v>61</v>
      </c>
    </row>
    <row r="1148" spans="1:89" hidden="1" x14ac:dyDescent="0.3">
      <c r="A1148" s="43" t="s">
        <v>938</v>
      </c>
      <c r="B1148" s="23" t="s">
        <v>1058</v>
      </c>
      <c r="C1148" s="54"/>
      <c r="D1148" s="23" t="s">
        <v>831</v>
      </c>
      <c r="E1148" s="23" t="s">
        <v>605</v>
      </c>
      <c r="G1148" s="23" t="s">
        <v>2447</v>
      </c>
      <c r="H1148" s="23" t="s">
        <v>880</v>
      </c>
      <c r="I1148" s="54"/>
      <c r="J1148" s="54" t="s">
        <v>9</v>
      </c>
      <c r="K1148" s="47">
        <v>52.845528455284551</v>
      </c>
      <c r="L1148" s="24" t="s">
        <v>834</v>
      </c>
      <c r="M1148" s="24" t="s">
        <v>615</v>
      </c>
      <c r="N1148" s="7"/>
      <c r="U1148" s="4">
        <v>650000</v>
      </c>
      <c r="AA1148" s="107">
        <v>73983.739837398389</v>
      </c>
      <c r="AD1148" s="4">
        <v>96.480855650788129</v>
      </c>
      <c r="AH1148" s="7"/>
      <c r="AI1148" s="7"/>
      <c r="BY1148" s="7"/>
      <c r="BZ1148" s="4">
        <v>330000</v>
      </c>
      <c r="CA1148" t="s">
        <v>915</v>
      </c>
      <c r="CC1148" s="7" t="s">
        <v>615</v>
      </c>
      <c r="CD1148" s="7">
        <v>0.68174593992602472</v>
      </c>
      <c r="CE1148" s="7" t="s">
        <v>633</v>
      </c>
      <c r="CF1148" s="7">
        <v>0.27375320203343362</v>
      </c>
      <c r="CH1148" s="7"/>
      <c r="CJ1148" s="7"/>
      <c r="CK1148" s="7">
        <f t="shared" si="21"/>
        <v>60</v>
      </c>
    </row>
    <row r="1149" spans="1:89" x14ac:dyDescent="0.3">
      <c r="A1149" s="43">
        <v>64</v>
      </c>
      <c r="B1149" s="23" t="s">
        <v>860</v>
      </c>
      <c r="C1149" s="54"/>
      <c r="D1149" s="54" t="s">
        <v>831</v>
      </c>
      <c r="E1149" s="23" t="s">
        <v>617</v>
      </c>
      <c r="F1149" s="54"/>
      <c r="G1149" s="23" t="s">
        <v>2448</v>
      </c>
      <c r="H1149" s="23" t="s">
        <v>930</v>
      </c>
      <c r="J1149" s="54" t="s">
        <v>9</v>
      </c>
      <c r="K1149" s="55">
        <v>9.2710000000000008</v>
      </c>
      <c r="L1149" s="24" t="s">
        <v>834</v>
      </c>
      <c r="M1149" s="24" t="s">
        <v>618</v>
      </c>
      <c r="N1149" s="7"/>
      <c r="U1149" s="4">
        <v>7416.8000000000011</v>
      </c>
      <c r="V1149" s="4">
        <v>37.130709999999993</v>
      </c>
      <c r="AD1149" s="7"/>
      <c r="AE1149" s="7"/>
      <c r="AF1149" s="7"/>
      <c r="AG1149" s="7"/>
      <c r="AH1149" s="7"/>
      <c r="AI1149" s="7"/>
      <c r="AJ1149" s="7"/>
      <c r="AK1149" s="7"/>
      <c r="BZ1149" s="4"/>
      <c r="CA1149" t="s">
        <v>902</v>
      </c>
      <c r="CC1149" s="7" t="s">
        <v>618</v>
      </c>
      <c r="CD1149" s="7">
        <v>0.96871972832829378</v>
      </c>
      <c r="CF1149" s="7"/>
      <c r="CH1149" s="7"/>
      <c r="CJ1149" s="7"/>
      <c r="CK1149" s="7">
        <f t="shared" si="21"/>
        <v>61</v>
      </c>
    </row>
    <row r="1150" spans="1:89" x14ac:dyDescent="0.3">
      <c r="A1150" s="43">
        <v>27</v>
      </c>
      <c r="B1150" s="42" t="s">
        <v>860</v>
      </c>
      <c r="D1150" s="23" t="s">
        <v>831</v>
      </c>
      <c r="E1150" s="23" t="s">
        <v>659</v>
      </c>
      <c r="G1150" s="42" t="s">
        <v>2449</v>
      </c>
      <c r="J1150" s="23" t="s">
        <v>9</v>
      </c>
      <c r="K1150" s="58">
        <v>67.599999999999994</v>
      </c>
      <c r="L1150" s="24" t="s">
        <v>834</v>
      </c>
      <c r="M1150" s="24" t="s">
        <v>618</v>
      </c>
      <c r="U1150" s="59">
        <v>135200</v>
      </c>
      <c r="V1150" s="59">
        <v>121.68</v>
      </c>
      <c r="W1150" s="59"/>
      <c r="AB1150" s="59"/>
      <c r="AC1150" s="60">
        <v>473199.99999999988</v>
      </c>
      <c r="AP1150" s="59"/>
      <c r="AQ1150" s="59">
        <v>3.38</v>
      </c>
      <c r="BZ1150" s="4"/>
      <c r="CA1150" t="s">
        <v>2450</v>
      </c>
      <c r="CC1150" s="7" t="s">
        <v>618</v>
      </c>
      <c r="CD1150" s="7">
        <v>0.71647179327922805</v>
      </c>
      <c r="CF1150" s="7"/>
      <c r="CH1150" s="7"/>
      <c r="CJ1150" s="7"/>
      <c r="CK1150" s="7">
        <f t="shared" si="21"/>
        <v>59</v>
      </c>
    </row>
    <row r="1151" spans="1:89" x14ac:dyDescent="0.3">
      <c r="A1151" s="43" t="s">
        <v>932</v>
      </c>
      <c r="B1151" s="23" t="s">
        <v>860</v>
      </c>
      <c r="C1151" s="54"/>
      <c r="D1151" s="54" t="s">
        <v>831</v>
      </c>
      <c r="E1151" s="23" t="s">
        <v>659</v>
      </c>
      <c r="F1151" s="54"/>
      <c r="G1151" s="23" t="s">
        <v>2451</v>
      </c>
      <c r="H1151" s="23" t="s">
        <v>1038</v>
      </c>
      <c r="J1151" s="54" t="s">
        <v>9</v>
      </c>
      <c r="K1151" s="55">
        <v>101.36369999999999</v>
      </c>
      <c r="L1151" s="24" t="s">
        <v>834</v>
      </c>
      <c r="M1151" s="24" t="s">
        <v>618</v>
      </c>
      <c r="N1151" s="7"/>
      <c r="U1151" s="4">
        <v>188202.33</v>
      </c>
      <c r="V1151" s="4">
        <v>163.65894</v>
      </c>
      <c r="W1151" s="4">
        <v>1621.6480349999999</v>
      </c>
      <c r="AC1151" s="4">
        <v>847133.04</v>
      </c>
      <c r="AD1151" s="7"/>
      <c r="AE1151" s="7"/>
      <c r="AF1151" s="7"/>
      <c r="AG1151" s="7"/>
      <c r="AH1151" s="7"/>
      <c r="AI1151" s="7"/>
      <c r="AJ1151" s="7"/>
      <c r="AK1151" s="7"/>
      <c r="BZ1151" s="4">
        <v>5200000</v>
      </c>
      <c r="CA1151" t="s">
        <v>951</v>
      </c>
      <c r="CC1151" s="7" t="s">
        <v>618</v>
      </c>
      <c r="CD1151" s="7">
        <v>0.61214029835474859</v>
      </c>
      <c r="CF1151" s="7"/>
      <c r="CH1151" s="7"/>
      <c r="CJ1151" s="7"/>
      <c r="CK1151" s="7">
        <f t="shared" si="21"/>
        <v>59</v>
      </c>
    </row>
    <row r="1152" spans="1:89" hidden="1" x14ac:dyDescent="0.3">
      <c r="A1152" s="43">
        <v>64</v>
      </c>
      <c r="B1152" s="23" t="s">
        <v>1025</v>
      </c>
      <c r="C1152" s="54"/>
      <c r="D1152" s="54" t="s">
        <v>831</v>
      </c>
      <c r="E1152" s="23" t="s">
        <v>620</v>
      </c>
      <c r="F1152" s="54"/>
      <c r="G1152" s="23" t="s">
        <v>2452</v>
      </c>
      <c r="J1152" s="54" t="s">
        <v>9</v>
      </c>
      <c r="K1152" s="55">
        <v>0.96</v>
      </c>
      <c r="L1152" s="24" t="s">
        <v>834</v>
      </c>
      <c r="M1152" s="24" t="s">
        <v>615</v>
      </c>
      <c r="N1152" s="7"/>
      <c r="U1152" s="4">
        <v>14400</v>
      </c>
      <c r="V1152" s="4">
        <v>9.6000000000000002E-2</v>
      </c>
      <c r="Y1152" s="4">
        <v>192</v>
      </c>
      <c r="AD1152" s="7"/>
      <c r="AE1152" s="7"/>
      <c r="AF1152" s="7"/>
      <c r="AG1152" s="7"/>
      <c r="AH1152" s="7"/>
      <c r="AI1152" s="7"/>
      <c r="AJ1152" s="7"/>
      <c r="AK1152" s="7"/>
      <c r="BZ1152" s="4"/>
      <c r="CA1152" t="s">
        <v>1595</v>
      </c>
      <c r="CC1152" s="7" t="s">
        <v>615</v>
      </c>
      <c r="CD1152" s="7">
        <v>0.90005347666908897</v>
      </c>
      <c r="CF1152" s="7"/>
      <c r="CH1152" s="7"/>
      <c r="CJ1152" s="7"/>
      <c r="CK1152" s="7">
        <f t="shared" si="21"/>
        <v>60</v>
      </c>
    </row>
    <row r="1153" spans="1:90" hidden="1" x14ac:dyDescent="0.3">
      <c r="A1153" s="43">
        <v>64</v>
      </c>
      <c r="B1153" s="23" t="s">
        <v>1025</v>
      </c>
      <c r="C1153" s="54"/>
      <c r="D1153" s="54" t="s">
        <v>831</v>
      </c>
      <c r="E1153" s="23" t="s">
        <v>659</v>
      </c>
      <c r="F1153" s="54"/>
      <c r="G1153" s="23" t="s">
        <v>2453</v>
      </c>
      <c r="J1153" s="54" t="s">
        <v>9</v>
      </c>
      <c r="K1153" s="55">
        <v>13.093</v>
      </c>
      <c r="L1153" s="24" t="s">
        <v>834</v>
      </c>
      <c r="M1153" s="24" t="s">
        <v>615</v>
      </c>
      <c r="N1153" s="7"/>
      <c r="U1153" s="4">
        <v>131173</v>
      </c>
      <c r="V1153" s="4">
        <v>1.3263100000000001</v>
      </c>
      <c r="W1153" s="4">
        <v>25.557099999999998</v>
      </c>
      <c r="AD1153" s="7"/>
      <c r="AE1153" s="7"/>
      <c r="AF1153" s="7"/>
      <c r="AG1153" s="7"/>
      <c r="AH1153" s="7"/>
      <c r="AI1153" s="7"/>
      <c r="AJ1153" s="7"/>
      <c r="AK1153" s="7"/>
      <c r="BZ1153" s="4"/>
      <c r="CA1153" t="s">
        <v>859</v>
      </c>
      <c r="CC1153" s="7" t="s">
        <v>615</v>
      </c>
      <c r="CD1153" s="7">
        <v>0.92415351483429786</v>
      </c>
      <c r="CF1153" s="7"/>
      <c r="CH1153" s="7"/>
      <c r="CJ1153" s="7"/>
      <c r="CK1153" s="7">
        <f t="shared" si="21"/>
        <v>60</v>
      </c>
    </row>
    <row r="1154" spans="1:90" hidden="1" x14ac:dyDescent="0.3">
      <c r="A1154" s="43">
        <v>64</v>
      </c>
      <c r="B1154" s="23" t="s">
        <v>1025</v>
      </c>
      <c r="C1154" s="54"/>
      <c r="D1154" s="54" t="s">
        <v>831</v>
      </c>
      <c r="E1154" s="23" t="s">
        <v>683</v>
      </c>
      <c r="F1154" s="54"/>
      <c r="G1154" s="23" t="s">
        <v>2454</v>
      </c>
      <c r="J1154" s="54" t="s">
        <v>9</v>
      </c>
      <c r="K1154" s="55">
        <v>1.421</v>
      </c>
      <c r="L1154" s="24" t="s">
        <v>834</v>
      </c>
      <c r="M1154" s="24" t="s">
        <v>615</v>
      </c>
      <c r="N1154" s="7"/>
      <c r="U1154" s="4">
        <v>6820.8</v>
      </c>
      <c r="V1154" s="4">
        <v>0.48314000000000012</v>
      </c>
      <c r="W1154" s="4">
        <v>9.2364999999999995</v>
      </c>
      <c r="AD1154" s="7"/>
      <c r="AE1154" s="7"/>
      <c r="AF1154" s="7"/>
      <c r="AG1154" s="7"/>
      <c r="AH1154" s="7"/>
      <c r="AI1154" s="7"/>
      <c r="AJ1154" s="7"/>
      <c r="AK1154" s="7"/>
      <c r="BZ1154" s="4"/>
      <c r="CA1154" t="s">
        <v>859</v>
      </c>
      <c r="CC1154" s="7" t="s">
        <v>615</v>
      </c>
      <c r="CD1154" s="7">
        <v>0.63537600370248815</v>
      </c>
      <c r="CE1154" s="7" t="s">
        <v>618</v>
      </c>
      <c r="CF1154" s="7">
        <v>0.2784065386424513</v>
      </c>
      <c r="CH1154" s="7"/>
      <c r="CJ1154" s="7"/>
      <c r="CK1154" s="7">
        <f t="shared" si="21"/>
        <v>60</v>
      </c>
    </row>
    <row r="1155" spans="1:90" hidden="1" x14ac:dyDescent="0.3">
      <c r="A1155" s="43">
        <v>64</v>
      </c>
      <c r="B1155" s="23" t="s">
        <v>913</v>
      </c>
      <c r="C1155" s="54"/>
      <c r="D1155" s="54" t="s">
        <v>831</v>
      </c>
      <c r="E1155" s="23" t="s">
        <v>605</v>
      </c>
      <c r="F1155" s="54"/>
      <c r="G1155" s="23" t="s">
        <v>2455</v>
      </c>
      <c r="J1155" s="54" t="s">
        <v>9</v>
      </c>
      <c r="K1155" s="55">
        <v>60</v>
      </c>
      <c r="L1155" s="24" t="s">
        <v>834</v>
      </c>
      <c r="M1155" s="24" t="s">
        <v>615</v>
      </c>
      <c r="N1155" s="7"/>
      <c r="U1155" s="4">
        <v>90000</v>
      </c>
      <c r="AD1155" s="7"/>
      <c r="AE1155" s="7"/>
      <c r="AF1155" s="7"/>
      <c r="AG1155" s="7"/>
      <c r="AH1155" s="7"/>
      <c r="AI1155" s="7"/>
      <c r="AJ1155" s="7"/>
      <c r="AK1155" s="7"/>
      <c r="BZ1155" s="4"/>
      <c r="CA1155" t="s">
        <v>856</v>
      </c>
      <c r="CC1155" s="7" t="s">
        <v>615</v>
      </c>
      <c r="CD1155" s="7">
        <v>1</v>
      </c>
      <c r="CF1155" s="7"/>
      <c r="CH1155" s="7"/>
      <c r="CJ1155" s="7"/>
      <c r="CK1155" s="7">
        <f t="shared" si="21"/>
        <v>62</v>
      </c>
    </row>
    <row r="1156" spans="1:90" hidden="1" x14ac:dyDescent="0.3">
      <c r="A1156" s="43">
        <v>64</v>
      </c>
      <c r="B1156" s="23" t="s">
        <v>921</v>
      </c>
      <c r="C1156" s="54"/>
      <c r="D1156" s="54" t="s">
        <v>831</v>
      </c>
      <c r="E1156" s="23" t="s">
        <v>659</v>
      </c>
      <c r="F1156" s="54"/>
      <c r="G1156" s="23" t="s">
        <v>2456</v>
      </c>
      <c r="J1156" s="54" t="s">
        <v>9</v>
      </c>
      <c r="K1156" s="55">
        <v>8.3640000000000008</v>
      </c>
      <c r="L1156" s="24" t="s">
        <v>834</v>
      </c>
      <c r="M1156" s="24" t="s">
        <v>618</v>
      </c>
      <c r="N1156" s="7"/>
      <c r="U1156" s="4">
        <v>169392</v>
      </c>
      <c r="V1156" s="4">
        <v>67.197000000000003</v>
      </c>
      <c r="AD1156" s="7"/>
      <c r="AE1156" s="7"/>
      <c r="AF1156" s="7"/>
      <c r="AG1156" s="7"/>
      <c r="AH1156" s="7"/>
      <c r="AI1156" s="7"/>
      <c r="AJ1156" s="7"/>
      <c r="AK1156" s="7"/>
      <c r="BZ1156" s="4"/>
      <c r="CA1156" t="s">
        <v>902</v>
      </c>
      <c r="CC1156" s="7" t="s">
        <v>618</v>
      </c>
      <c r="CD1156" s="7">
        <v>0.71047746330017614</v>
      </c>
      <c r="CE1156" s="7" t="s">
        <v>615</v>
      </c>
      <c r="CF1156" s="7">
        <v>0.28952253669982392</v>
      </c>
      <c r="CH1156" s="7"/>
      <c r="CJ1156" s="7"/>
      <c r="CK1156" s="7">
        <f t="shared" si="21"/>
        <v>61</v>
      </c>
    </row>
    <row r="1157" spans="1:90" hidden="1" x14ac:dyDescent="0.3">
      <c r="A1157" s="43">
        <v>65</v>
      </c>
      <c r="B1157" s="56" t="s">
        <v>905</v>
      </c>
      <c r="D1157" s="23" t="s">
        <v>831</v>
      </c>
      <c r="E1157" s="23" t="s">
        <v>798</v>
      </c>
      <c r="G1157" s="23" t="s">
        <v>2457</v>
      </c>
      <c r="H1157" s="57" t="s">
        <v>831</v>
      </c>
      <c r="I1157" s="57"/>
      <c r="J1157" s="23" t="s">
        <v>9</v>
      </c>
      <c r="K1157" s="47">
        <v>1.2669999999999999</v>
      </c>
      <c r="L1157" s="24" t="s">
        <v>834</v>
      </c>
      <c r="M1157" s="24" t="s">
        <v>624</v>
      </c>
      <c r="X1157" s="4">
        <v>5448.0999999999995</v>
      </c>
      <c r="Y1157" s="4">
        <v>380.1</v>
      </c>
      <c r="BZ1157" s="4"/>
      <c r="CA1157" t="s">
        <v>1009</v>
      </c>
      <c r="CC1157" s="7" t="s">
        <v>624</v>
      </c>
      <c r="CD1157" s="7">
        <v>0.8591416514836957</v>
      </c>
      <c r="CF1157" s="7"/>
      <c r="CH1157" s="7"/>
      <c r="CJ1157" s="7"/>
      <c r="CK1157" s="7">
        <f t="shared" si="21"/>
        <v>61</v>
      </c>
    </row>
    <row r="1158" spans="1:90" hidden="1" x14ac:dyDescent="0.3">
      <c r="A1158" s="43">
        <v>58</v>
      </c>
      <c r="B1158" s="23" t="s">
        <v>1058</v>
      </c>
      <c r="C1158" s="54"/>
      <c r="D1158" s="23" t="s">
        <v>831</v>
      </c>
      <c r="E1158" s="23" t="s">
        <v>605</v>
      </c>
      <c r="G1158" s="23" t="s">
        <v>2458</v>
      </c>
      <c r="I1158" s="54"/>
      <c r="J1158" s="54" t="s">
        <v>9</v>
      </c>
      <c r="K1158" s="47">
        <v>13.51351351351351</v>
      </c>
      <c r="L1158" s="24" t="s">
        <v>834</v>
      </c>
      <c r="M1158" s="24" t="s">
        <v>633</v>
      </c>
      <c r="N1158" s="7"/>
      <c r="AA1158" s="107">
        <v>10000</v>
      </c>
      <c r="AD1158" s="4">
        <v>13.379633793551051</v>
      </c>
      <c r="AH1158" s="7"/>
      <c r="AI1158" s="7"/>
      <c r="BY1158" s="7"/>
      <c r="BZ1158" s="4"/>
      <c r="CA1158" t="s">
        <v>846</v>
      </c>
      <c r="CC1158" s="7" t="s">
        <v>633</v>
      </c>
      <c r="CD1158" s="7">
        <v>0.8570583110965605</v>
      </c>
      <c r="CF1158" s="7"/>
      <c r="CH1158" s="7"/>
      <c r="CJ1158" s="7"/>
      <c r="CK1158" s="7">
        <f t="shared" si="21"/>
        <v>61</v>
      </c>
    </row>
    <row r="1159" spans="1:90" hidden="1" x14ac:dyDescent="0.3">
      <c r="A1159" s="43">
        <v>58</v>
      </c>
      <c r="B1159" s="23" t="s">
        <v>1058</v>
      </c>
      <c r="C1159" s="54"/>
      <c r="D1159" s="23" t="s">
        <v>831</v>
      </c>
      <c r="E1159" s="23" t="s">
        <v>605</v>
      </c>
      <c r="G1159" s="23" t="s">
        <v>2459</v>
      </c>
      <c r="I1159" s="54"/>
      <c r="J1159" s="54" t="s">
        <v>9</v>
      </c>
      <c r="K1159" s="47">
        <v>11.76470588235294</v>
      </c>
      <c r="L1159" s="24" t="s">
        <v>834</v>
      </c>
      <c r="M1159" s="24" t="s">
        <v>633</v>
      </c>
      <c r="N1159" s="7"/>
      <c r="AA1159" s="107">
        <v>10000</v>
      </c>
      <c r="AD1159" s="4">
        <v>13.297255817387629</v>
      </c>
      <c r="AH1159" s="7"/>
      <c r="AI1159" s="7"/>
      <c r="BY1159" s="7"/>
      <c r="BZ1159" s="4"/>
      <c r="CA1159" t="s">
        <v>846</v>
      </c>
      <c r="CC1159" s="7" t="s">
        <v>633</v>
      </c>
      <c r="CD1159" s="7">
        <v>0.85781326173482486</v>
      </c>
      <c r="CF1159" s="7"/>
      <c r="CH1159" s="7"/>
      <c r="CJ1159" s="7"/>
      <c r="CK1159" s="7">
        <f t="shared" si="21"/>
        <v>61</v>
      </c>
    </row>
    <row r="1160" spans="1:90" hidden="1" x14ac:dyDescent="0.3">
      <c r="A1160" s="43">
        <v>64</v>
      </c>
      <c r="B1160" s="23" t="s">
        <v>1058</v>
      </c>
      <c r="C1160" s="54"/>
      <c r="D1160" s="54" t="s">
        <v>831</v>
      </c>
      <c r="E1160" s="23" t="s">
        <v>605</v>
      </c>
      <c r="F1160" s="54"/>
      <c r="G1160" s="23" t="s">
        <v>2460</v>
      </c>
      <c r="J1160" s="54" t="s">
        <v>9</v>
      </c>
      <c r="K1160" s="55">
        <v>110</v>
      </c>
      <c r="L1160" s="24" t="s">
        <v>834</v>
      </c>
      <c r="M1160" s="24" t="s">
        <v>615</v>
      </c>
      <c r="N1160" s="7"/>
      <c r="U1160" s="4">
        <v>40699.999999999993</v>
      </c>
      <c r="AD1160" s="7"/>
      <c r="AE1160" s="7"/>
      <c r="AF1160" s="7"/>
      <c r="AG1160" s="7"/>
      <c r="AH1160" s="7"/>
      <c r="AI1160" s="7"/>
      <c r="AJ1160" s="7"/>
      <c r="AK1160" s="7"/>
      <c r="BZ1160" s="4"/>
      <c r="CA1160" t="s">
        <v>856</v>
      </c>
      <c r="CC1160" s="7" t="s">
        <v>615</v>
      </c>
      <c r="CD1160" s="7">
        <v>1</v>
      </c>
      <c r="CF1160" s="7"/>
      <c r="CH1160" s="7"/>
      <c r="CJ1160" s="7"/>
      <c r="CK1160" s="7">
        <f t="shared" si="21"/>
        <v>62</v>
      </c>
    </row>
    <row r="1161" spans="1:90" hidden="1" x14ac:dyDescent="0.3">
      <c r="A1161" s="43">
        <v>58</v>
      </c>
      <c r="B1161" s="23" t="s">
        <v>1058</v>
      </c>
      <c r="C1161" s="54"/>
      <c r="D1161" s="23" t="s">
        <v>831</v>
      </c>
      <c r="E1161" s="23" t="s">
        <v>611</v>
      </c>
      <c r="G1161" s="23" t="s">
        <v>2461</v>
      </c>
      <c r="I1161" s="54"/>
      <c r="J1161" s="54" t="s">
        <v>9</v>
      </c>
      <c r="K1161" s="47">
        <v>31.25</v>
      </c>
      <c r="L1161" s="24" t="s">
        <v>834</v>
      </c>
      <c r="M1161" s="24" t="s">
        <v>633</v>
      </c>
      <c r="N1161" s="7"/>
      <c r="AA1161" s="107">
        <v>25000</v>
      </c>
      <c r="AD1161" s="4">
        <v>45.871953237998248</v>
      </c>
      <c r="AH1161" s="7"/>
      <c r="AI1161" s="7"/>
      <c r="BY1161" s="7"/>
      <c r="BZ1161" s="4"/>
      <c r="CA1161" t="s">
        <v>846</v>
      </c>
      <c r="CC1161" s="7" t="s">
        <v>633</v>
      </c>
      <c r="CD1161" s="7">
        <v>0.81385248960144452</v>
      </c>
      <c r="CF1161" s="7"/>
      <c r="CH1161" s="7"/>
      <c r="CJ1161" s="7"/>
      <c r="CK1161" s="7">
        <f t="shared" si="21"/>
        <v>61</v>
      </c>
    </row>
    <row r="1162" spans="1:90" hidden="1" x14ac:dyDescent="0.3">
      <c r="A1162" s="43" t="s">
        <v>890</v>
      </c>
      <c r="B1162" s="23" t="s">
        <v>1058</v>
      </c>
      <c r="D1162" s="23" t="s">
        <v>831</v>
      </c>
      <c r="E1162" s="23" t="s">
        <v>671</v>
      </c>
      <c r="G1162" s="53" t="s">
        <v>2462</v>
      </c>
      <c r="J1162" s="23" t="s">
        <v>9</v>
      </c>
      <c r="K1162" s="47">
        <v>79.165654000000004</v>
      </c>
      <c r="L1162" s="24" t="s">
        <v>834</v>
      </c>
      <c r="M1162" s="24" t="s">
        <v>624</v>
      </c>
      <c r="U1162" s="4">
        <v>213747.26579999999</v>
      </c>
      <c r="X1162" s="4">
        <v>356245.44300000003</v>
      </c>
      <c r="BX1162" s="4"/>
      <c r="BZ1162" s="4"/>
      <c r="CA1162" t="s">
        <v>1168</v>
      </c>
      <c r="CC1162" s="7" t="s">
        <v>624</v>
      </c>
      <c r="CD1162" s="7">
        <v>0.78782344479821576</v>
      </c>
      <c r="CE1162" s="7" t="s">
        <v>615</v>
      </c>
      <c r="CF1162" s="7">
        <v>0.2121765552017843</v>
      </c>
      <c r="CH1162" s="7"/>
      <c r="CJ1162" s="7"/>
      <c r="CK1162" s="7">
        <f t="shared" si="21"/>
        <v>61</v>
      </c>
      <c r="CL1162" t="s">
        <v>2462</v>
      </c>
    </row>
    <row r="1163" spans="1:90" hidden="1" x14ac:dyDescent="0.3">
      <c r="A1163" s="43" t="s">
        <v>872</v>
      </c>
      <c r="B1163" s="23" t="s">
        <v>1058</v>
      </c>
      <c r="C1163" s="54"/>
      <c r="D1163" s="54" t="s">
        <v>831</v>
      </c>
      <c r="E1163" s="23" t="s">
        <v>614</v>
      </c>
      <c r="F1163" s="54"/>
      <c r="G1163" s="23" t="s">
        <v>2463</v>
      </c>
      <c r="J1163" s="54" t="s">
        <v>9</v>
      </c>
      <c r="K1163" s="55">
        <v>20.350000000000001</v>
      </c>
      <c r="L1163" s="24" t="s">
        <v>834</v>
      </c>
      <c r="M1163" s="24" t="s">
        <v>615</v>
      </c>
      <c r="N1163" s="7"/>
      <c r="U1163" s="4">
        <v>227920.00000000009</v>
      </c>
      <c r="AD1163" s="4">
        <v>0.20349999999999999</v>
      </c>
      <c r="AE1163" s="7"/>
      <c r="AF1163" s="7"/>
      <c r="AG1163" s="7"/>
      <c r="AH1163" s="7"/>
      <c r="AI1163" s="7"/>
      <c r="AJ1163" s="7"/>
      <c r="AK1163" s="7"/>
      <c r="BZ1163" s="4">
        <v>1200000</v>
      </c>
      <c r="CA1163" t="s">
        <v>875</v>
      </c>
      <c r="CC1163" s="7" t="s">
        <v>615</v>
      </c>
      <c r="CD1163" s="7">
        <v>0.99960750916308239</v>
      </c>
      <c r="CF1163" s="7"/>
      <c r="CH1163" s="7"/>
      <c r="CJ1163" s="7"/>
      <c r="CK1163" s="7">
        <f t="shared" si="21"/>
        <v>61</v>
      </c>
    </row>
    <row r="1164" spans="1:90" hidden="1" x14ac:dyDescent="0.3">
      <c r="A1164" s="43">
        <v>64</v>
      </c>
      <c r="B1164" s="23" t="s">
        <v>1058</v>
      </c>
      <c r="C1164" s="54"/>
      <c r="D1164" s="54" t="s">
        <v>831</v>
      </c>
      <c r="E1164" s="23" t="s">
        <v>668</v>
      </c>
      <c r="F1164" s="54"/>
      <c r="G1164" s="23" t="s">
        <v>2464</v>
      </c>
      <c r="H1164" s="23" t="s">
        <v>880</v>
      </c>
      <c r="J1164" s="54" t="s">
        <v>9</v>
      </c>
      <c r="K1164" s="55">
        <v>15.4</v>
      </c>
      <c r="L1164" s="24" t="s">
        <v>834</v>
      </c>
      <c r="M1164" s="24" t="s">
        <v>615</v>
      </c>
      <c r="N1164" s="7"/>
      <c r="U1164" s="4">
        <v>113960</v>
      </c>
      <c r="AB1164" s="4">
        <v>81620.000000000015</v>
      </c>
      <c r="AC1164" s="4">
        <v>308000</v>
      </c>
      <c r="AD1164" s="7"/>
      <c r="AE1164" s="7"/>
      <c r="AF1164" s="7"/>
      <c r="AG1164" s="7"/>
      <c r="AH1164" s="7"/>
      <c r="AI1164" s="7"/>
      <c r="AJ1164" s="7"/>
      <c r="AK1164" s="7"/>
      <c r="BZ1164" s="4"/>
      <c r="CA1164" t="s">
        <v>1006</v>
      </c>
      <c r="CC1164" s="7" t="s">
        <v>615</v>
      </c>
      <c r="CD1164" s="7">
        <v>0.46026166736548868</v>
      </c>
      <c r="CE1164" s="7" t="s">
        <v>639</v>
      </c>
      <c r="CF1164" s="7">
        <v>0.42696836823889772</v>
      </c>
      <c r="CH1164" s="7"/>
      <c r="CJ1164" s="7"/>
      <c r="CK1164" s="7">
        <f t="shared" si="21"/>
        <v>60</v>
      </c>
    </row>
    <row r="1165" spans="1:90" hidden="1" x14ac:dyDescent="0.3">
      <c r="A1165" s="43">
        <v>65</v>
      </c>
      <c r="B1165" s="23" t="s">
        <v>1058</v>
      </c>
      <c r="D1165" s="23" t="s">
        <v>831</v>
      </c>
      <c r="E1165" s="23" t="s">
        <v>595</v>
      </c>
      <c r="G1165" s="23" t="s">
        <v>2465</v>
      </c>
      <c r="J1165" s="54" t="s">
        <v>9</v>
      </c>
      <c r="K1165" s="58">
        <v>80</v>
      </c>
      <c r="L1165" s="24" t="s">
        <v>834</v>
      </c>
      <c r="M1165" s="24" t="s">
        <v>624</v>
      </c>
      <c r="U1165" s="4">
        <v>240000</v>
      </c>
      <c r="X1165" s="4">
        <v>432000</v>
      </c>
      <c r="AG1165" s="2"/>
      <c r="AH1165" s="2"/>
      <c r="AI1165" s="2"/>
      <c r="AJ1165" s="2"/>
      <c r="AK1165" s="2"/>
      <c r="BZ1165" s="4"/>
      <c r="CA1165" t="s">
        <v>936</v>
      </c>
      <c r="CC1165" s="7" t="s">
        <v>624</v>
      </c>
      <c r="CD1165" s="7">
        <v>0.80040320741463766</v>
      </c>
      <c r="CF1165" s="7"/>
      <c r="CH1165" s="7"/>
      <c r="CJ1165" s="7"/>
      <c r="CK1165" s="7">
        <f t="shared" si="21"/>
        <v>61</v>
      </c>
    </row>
    <row r="1166" spans="1:90" hidden="1" x14ac:dyDescent="0.3">
      <c r="A1166" s="43">
        <v>27</v>
      </c>
      <c r="B1166" s="42" t="s">
        <v>1139</v>
      </c>
      <c r="D1166" s="23" t="s">
        <v>831</v>
      </c>
      <c r="E1166" s="23" t="s">
        <v>668</v>
      </c>
      <c r="G1166" s="42" t="s">
        <v>2466</v>
      </c>
      <c r="J1166" s="23" t="s">
        <v>9</v>
      </c>
      <c r="K1166" s="58">
        <v>3</v>
      </c>
      <c r="L1166" s="24" t="s">
        <v>834</v>
      </c>
      <c r="M1166" s="24" t="s">
        <v>681</v>
      </c>
      <c r="U1166" s="59"/>
      <c r="V1166" s="59"/>
      <c r="W1166" s="59"/>
      <c r="AB1166" s="59"/>
      <c r="AC1166" s="59"/>
      <c r="AP1166" s="59"/>
      <c r="AQ1166" s="59">
        <v>5601</v>
      </c>
      <c r="BZ1166" s="4"/>
      <c r="CA1166" t="s">
        <v>926</v>
      </c>
      <c r="CC1166" s="7" t="s">
        <v>681</v>
      </c>
      <c r="CD1166" s="7">
        <v>1</v>
      </c>
      <c r="CF1166" s="7"/>
      <c r="CH1166" s="7"/>
      <c r="CJ1166" s="7"/>
      <c r="CK1166" s="7">
        <f t="shared" ref="CK1166:CK1197" si="22">COUNTBLANK(N1166:BX1166)</f>
        <v>62</v>
      </c>
    </row>
    <row r="1167" spans="1:90" hidden="1" x14ac:dyDescent="0.3">
      <c r="A1167" s="43" t="s">
        <v>932</v>
      </c>
      <c r="B1167" s="23" t="s">
        <v>895</v>
      </c>
      <c r="C1167" s="54"/>
      <c r="D1167" s="54" t="s">
        <v>831</v>
      </c>
      <c r="E1167" s="23" t="s">
        <v>617</v>
      </c>
      <c r="F1167" s="54"/>
      <c r="G1167" s="23" t="s">
        <v>2467</v>
      </c>
      <c r="H1167" s="23" t="s">
        <v>880</v>
      </c>
      <c r="J1167" s="54" t="s">
        <v>9</v>
      </c>
      <c r="K1167" s="55">
        <v>20.2</v>
      </c>
      <c r="L1167" s="24" t="s">
        <v>834</v>
      </c>
      <c r="M1167" s="24" t="s">
        <v>621</v>
      </c>
      <c r="N1167" s="7"/>
      <c r="U1167" s="4">
        <v>71910</v>
      </c>
      <c r="W1167" s="4">
        <v>3298.9</v>
      </c>
      <c r="AB1167" s="4">
        <v>302440</v>
      </c>
      <c r="AC1167" s="4">
        <v>591740.00000000012</v>
      </c>
      <c r="AD1167" s="7"/>
      <c r="AE1167" s="7"/>
      <c r="AF1167" s="7"/>
      <c r="AG1167" s="7"/>
      <c r="AH1167" s="7"/>
      <c r="AI1167" s="7"/>
      <c r="AJ1167" s="7"/>
      <c r="AK1167" s="7"/>
      <c r="BZ1167" s="4">
        <v>830000</v>
      </c>
      <c r="CA1167" t="s">
        <v>977</v>
      </c>
      <c r="CC1167" s="7" t="s">
        <v>621</v>
      </c>
      <c r="CD1167" s="7">
        <v>0.46621483618187909</v>
      </c>
      <c r="CE1167" s="7" t="s">
        <v>639</v>
      </c>
      <c r="CF1167" s="7">
        <v>0.28644958753067812</v>
      </c>
      <c r="CH1167" s="7"/>
      <c r="CJ1167" s="7"/>
      <c r="CK1167" s="7">
        <f t="shared" si="22"/>
        <v>59</v>
      </c>
      <c r="CL1167" t="s">
        <v>2467</v>
      </c>
    </row>
    <row r="1168" spans="1:90" x14ac:dyDescent="0.3">
      <c r="A1168" s="43" t="s">
        <v>872</v>
      </c>
      <c r="B1168" s="23" t="s">
        <v>860</v>
      </c>
      <c r="C1168" s="54"/>
      <c r="D1168" s="54" t="s">
        <v>831</v>
      </c>
      <c r="E1168" s="23" t="s">
        <v>605</v>
      </c>
      <c r="F1168" s="54"/>
      <c r="G1168" s="23" t="s">
        <v>2468</v>
      </c>
      <c r="J1168" s="54" t="s">
        <v>9</v>
      </c>
      <c r="K1168" s="55">
        <v>240.884343</v>
      </c>
      <c r="L1168" s="24" t="s">
        <v>834</v>
      </c>
      <c r="M1168" s="24" t="s">
        <v>615</v>
      </c>
      <c r="N1168" s="7"/>
      <c r="U1168" s="4">
        <v>724337.11482999998</v>
      </c>
      <c r="AA1168" s="107">
        <v>24088.434300000001</v>
      </c>
      <c r="AD1168" s="4">
        <v>14.453060580000001</v>
      </c>
      <c r="AE1168" s="7"/>
      <c r="AF1168" s="7"/>
      <c r="AG1168" s="7"/>
      <c r="AH1168" s="7"/>
      <c r="AI1168" s="7"/>
      <c r="AJ1168" s="7"/>
      <c r="AK1168" s="7"/>
      <c r="BZ1168" s="4">
        <v>6600000</v>
      </c>
      <c r="CA1168" t="s">
        <v>1993</v>
      </c>
      <c r="CC1168" s="7" t="s">
        <v>615</v>
      </c>
      <c r="CD1168" s="7">
        <v>0.88802268006408003</v>
      </c>
      <c r="CF1168" s="7"/>
      <c r="CH1168" s="7"/>
      <c r="CJ1168" s="7"/>
      <c r="CK1168" s="7">
        <f t="shared" si="22"/>
        <v>60</v>
      </c>
      <c r="CL1168" t="s">
        <v>2468</v>
      </c>
    </row>
    <row r="1169" spans="1:90" x14ac:dyDescent="0.3">
      <c r="A1169" s="43">
        <v>76</v>
      </c>
      <c r="B1169" s="23" t="s">
        <v>860</v>
      </c>
      <c r="D1169" s="23" t="s">
        <v>831</v>
      </c>
      <c r="E1169" s="23" t="s">
        <v>617</v>
      </c>
      <c r="G1169" s="23" t="s">
        <v>2469</v>
      </c>
      <c r="J1169" s="23" t="s">
        <v>9</v>
      </c>
      <c r="K1169" s="66">
        <v>0.03</v>
      </c>
      <c r="L1169" s="24" t="s">
        <v>834</v>
      </c>
      <c r="M1169" s="24" t="s">
        <v>639</v>
      </c>
      <c r="W1169" s="4">
        <v>13.4739</v>
      </c>
      <c r="AB1169" s="4">
        <v>2010</v>
      </c>
      <c r="AC1169" s="4">
        <v>5310</v>
      </c>
      <c r="BZ1169" s="4"/>
      <c r="CA1169" t="s">
        <v>1046</v>
      </c>
      <c r="CC1169" s="7" t="s">
        <v>639</v>
      </c>
      <c r="CD1169" s="7">
        <v>0.4721286629189787</v>
      </c>
      <c r="CE1169" s="7" t="s">
        <v>621</v>
      </c>
      <c r="CF1169" s="7">
        <v>0.34975089216723171</v>
      </c>
      <c r="CH1169" s="7"/>
      <c r="CJ1169" s="7"/>
      <c r="CK1169" s="7">
        <f t="shared" si="22"/>
        <v>60</v>
      </c>
    </row>
    <row r="1170" spans="1:90" x14ac:dyDescent="0.3">
      <c r="A1170" s="43">
        <v>64</v>
      </c>
      <c r="B1170" s="23" t="s">
        <v>860</v>
      </c>
      <c r="C1170" s="54"/>
      <c r="D1170" s="54" t="s">
        <v>831</v>
      </c>
      <c r="E1170" s="23" t="s">
        <v>659</v>
      </c>
      <c r="F1170" s="54"/>
      <c r="G1170" s="23" t="s">
        <v>2470</v>
      </c>
      <c r="J1170" s="54" t="s">
        <v>9</v>
      </c>
      <c r="K1170" s="55">
        <v>7.7129999999999992</v>
      </c>
      <c r="L1170" s="24" t="s">
        <v>834</v>
      </c>
      <c r="M1170" s="24" t="s">
        <v>639</v>
      </c>
      <c r="N1170" s="7"/>
      <c r="U1170" s="4">
        <v>118787</v>
      </c>
      <c r="V1170" s="4">
        <v>14.38208</v>
      </c>
      <c r="W1170" s="4">
        <v>213.02159</v>
      </c>
      <c r="AC1170" s="4">
        <v>361478.5</v>
      </c>
      <c r="AD1170" s="7"/>
      <c r="AE1170" s="7"/>
      <c r="AF1170" s="7"/>
      <c r="AG1170" s="7"/>
      <c r="AH1170" s="7"/>
      <c r="AI1170" s="7"/>
      <c r="AJ1170" s="7"/>
      <c r="AK1170" s="7"/>
      <c r="BZ1170" s="4"/>
      <c r="CA1170" t="s">
        <v>839</v>
      </c>
      <c r="CC1170" s="7" t="s">
        <v>639</v>
      </c>
      <c r="CD1170" s="7">
        <v>0.35130754049484908</v>
      </c>
      <c r="CE1170" s="7" t="s">
        <v>615</v>
      </c>
      <c r="CF1170" s="7">
        <v>0.33634214928121969</v>
      </c>
      <c r="CG1170" s="7" t="s">
        <v>618</v>
      </c>
      <c r="CH1170" s="7">
        <v>0.25190977700009581</v>
      </c>
      <c r="CJ1170" s="7"/>
      <c r="CK1170" s="7">
        <f t="shared" si="22"/>
        <v>59</v>
      </c>
      <c r="CL1170" t="s">
        <v>2470</v>
      </c>
    </row>
    <row r="1171" spans="1:90" x14ac:dyDescent="0.3">
      <c r="A1171" s="43">
        <v>64</v>
      </c>
      <c r="B1171" s="23" t="s">
        <v>860</v>
      </c>
      <c r="C1171" s="54"/>
      <c r="D1171" s="54" t="s">
        <v>831</v>
      </c>
      <c r="E1171" s="23" t="s">
        <v>659</v>
      </c>
      <c r="F1171" s="54"/>
      <c r="G1171" s="23" t="s">
        <v>2471</v>
      </c>
      <c r="J1171" s="54" t="s">
        <v>9</v>
      </c>
      <c r="K1171" s="55">
        <v>1.05</v>
      </c>
      <c r="L1171" s="24" t="s">
        <v>834</v>
      </c>
      <c r="M1171" s="24" t="s">
        <v>639</v>
      </c>
      <c r="N1171" s="7"/>
      <c r="U1171" s="4">
        <v>20148.400000000009</v>
      </c>
      <c r="V1171" s="4">
        <v>5.638E-2</v>
      </c>
      <c r="W1171" s="4">
        <v>12.7064</v>
      </c>
      <c r="AC1171" s="4">
        <v>90010.6</v>
      </c>
      <c r="AD1171" s="7"/>
      <c r="AE1171" s="7"/>
      <c r="AF1171" s="7"/>
      <c r="AG1171" s="7"/>
      <c r="AH1171" s="7"/>
      <c r="AI1171" s="7"/>
      <c r="AJ1171" s="7"/>
      <c r="AK1171" s="7"/>
      <c r="BZ1171" s="4"/>
      <c r="CA1171" t="s">
        <v>839</v>
      </c>
      <c r="CC1171" s="7" t="s">
        <v>639</v>
      </c>
      <c r="CD1171" s="7">
        <v>0.58662672715050523</v>
      </c>
      <c r="CE1171" s="7" t="s">
        <v>615</v>
      </c>
      <c r="CF1171" s="7">
        <v>0.38257460106141877</v>
      </c>
      <c r="CH1171" s="7"/>
      <c r="CJ1171" s="7"/>
      <c r="CK1171" s="7">
        <f t="shared" si="22"/>
        <v>59</v>
      </c>
    </row>
    <row r="1172" spans="1:90" x14ac:dyDescent="0.3">
      <c r="A1172" s="43">
        <v>64</v>
      </c>
      <c r="B1172" s="23" t="s">
        <v>860</v>
      </c>
      <c r="C1172" s="54"/>
      <c r="D1172" s="54" t="s">
        <v>831</v>
      </c>
      <c r="E1172" s="23" t="s">
        <v>659</v>
      </c>
      <c r="F1172" s="54"/>
      <c r="G1172" s="23" t="s">
        <v>2472</v>
      </c>
      <c r="J1172" s="54" t="s">
        <v>9</v>
      </c>
      <c r="K1172" s="55">
        <v>23.26</v>
      </c>
      <c r="L1172" s="24" t="s">
        <v>834</v>
      </c>
      <c r="M1172" s="24" t="s">
        <v>618</v>
      </c>
      <c r="N1172" s="7"/>
      <c r="U1172" s="4">
        <v>170940.7</v>
      </c>
      <c r="V1172" s="4">
        <v>72.444770000000005</v>
      </c>
      <c r="W1172" s="4">
        <v>627.60345999999993</v>
      </c>
      <c r="AC1172" s="4">
        <v>1075382.3</v>
      </c>
      <c r="AD1172" s="7"/>
      <c r="AE1172" s="7"/>
      <c r="AF1172" s="7"/>
      <c r="AG1172" s="7"/>
      <c r="AH1172" s="7"/>
      <c r="AI1172" s="7"/>
      <c r="AJ1172" s="7"/>
      <c r="AK1172" s="7"/>
      <c r="BZ1172" s="4"/>
      <c r="CA1172" t="s">
        <v>2473</v>
      </c>
      <c r="CC1172" s="7" t="s">
        <v>618</v>
      </c>
      <c r="CD1172" s="7">
        <v>0.42636391788580758</v>
      </c>
      <c r="CE1172" s="7" t="s">
        <v>639</v>
      </c>
      <c r="CF1172" s="7">
        <v>0.35117045256947899</v>
      </c>
      <c r="CH1172" s="7"/>
      <c r="CJ1172" s="7"/>
      <c r="CK1172" s="7">
        <f t="shared" si="22"/>
        <v>59</v>
      </c>
      <c r="CL1172" t="s">
        <v>2472</v>
      </c>
    </row>
    <row r="1173" spans="1:90" x14ac:dyDescent="0.3">
      <c r="A1173" s="43">
        <v>64</v>
      </c>
      <c r="B1173" s="23" t="s">
        <v>860</v>
      </c>
      <c r="C1173" s="54"/>
      <c r="D1173" s="54" t="s">
        <v>831</v>
      </c>
      <c r="E1173" s="23" t="s">
        <v>659</v>
      </c>
      <c r="F1173" s="54"/>
      <c r="G1173" s="23" t="s">
        <v>2474</v>
      </c>
      <c r="J1173" s="54" t="s">
        <v>9</v>
      </c>
      <c r="K1173" s="55">
        <v>0.48</v>
      </c>
      <c r="L1173" s="24" t="s">
        <v>834</v>
      </c>
      <c r="M1173" s="24" t="s">
        <v>639</v>
      </c>
      <c r="N1173" s="7"/>
      <c r="U1173" s="4">
        <v>8433</v>
      </c>
      <c r="V1173" s="4">
        <v>0.4662</v>
      </c>
      <c r="W1173" s="4">
        <v>9.3584999999999994</v>
      </c>
      <c r="AC1173" s="4">
        <v>29349</v>
      </c>
      <c r="AD1173" s="7"/>
      <c r="AE1173" s="7"/>
      <c r="AF1173" s="7"/>
      <c r="AG1173" s="7"/>
      <c r="AH1173" s="7"/>
      <c r="AI1173" s="7"/>
      <c r="AJ1173" s="7"/>
      <c r="AK1173" s="7"/>
      <c r="BZ1173" s="4"/>
      <c r="CA1173" t="s">
        <v>839</v>
      </c>
      <c r="CC1173" s="7" t="s">
        <v>639</v>
      </c>
      <c r="CD1173" s="7">
        <v>0.45115920013799998</v>
      </c>
      <c r="CE1173" s="7" t="s">
        <v>615</v>
      </c>
      <c r="CF1173" s="7">
        <v>0.3776817421882227</v>
      </c>
      <c r="CH1173" s="7"/>
      <c r="CJ1173" s="7"/>
      <c r="CK1173" s="7">
        <f t="shared" si="22"/>
        <v>59</v>
      </c>
    </row>
    <row r="1174" spans="1:90" x14ac:dyDescent="0.3">
      <c r="A1174" s="43">
        <v>64</v>
      </c>
      <c r="B1174" s="23" t="s">
        <v>860</v>
      </c>
      <c r="C1174" s="54"/>
      <c r="D1174" s="54" t="s">
        <v>831</v>
      </c>
      <c r="E1174" s="23" t="s">
        <v>662</v>
      </c>
      <c r="F1174" s="54"/>
      <c r="G1174" s="23" t="s">
        <v>2475</v>
      </c>
      <c r="J1174" s="54" t="s">
        <v>9</v>
      </c>
      <c r="K1174" s="55">
        <v>1.397</v>
      </c>
      <c r="L1174" s="24" t="s">
        <v>834</v>
      </c>
      <c r="M1174" s="24" t="s">
        <v>615</v>
      </c>
      <c r="N1174" s="7"/>
      <c r="U1174" s="4">
        <v>58233.499999999993</v>
      </c>
      <c r="V1174" s="4">
        <v>0.66591</v>
      </c>
      <c r="W1174" s="4">
        <v>8.0246700000000004</v>
      </c>
      <c r="AC1174" s="4">
        <v>5328.9</v>
      </c>
      <c r="AD1174" s="7"/>
      <c r="AE1174" s="7"/>
      <c r="AF1174" s="7"/>
      <c r="AG1174" s="7"/>
      <c r="AH1174" s="7"/>
      <c r="AI1174" s="7"/>
      <c r="AJ1174" s="7"/>
      <c r="AK1174" s="7"/>
      <c r="BZ1174" s="4"/>
      <c r="CA1174" t="s">
        <v>839</v>
      </c>
      <c r="CC1174" s="7" t="s">
        <v>615</v>
      </c>
      <c r="CD1174" s="7">
        <v>0.89609278629485989</v>
      </c>
      <c r="CF1174" s="7"/>
      <c r="CH1174" s="7"/>
      <c r="CJ1174" s="7"/>
      <c r="CK1174" s="7">
        <f t="shared" si="22"/>
        <v>59</v>
      </c>
      <c r="CL1174" t="s">
        <v>2475</v>
      </c>
    </row>
    <row r="1175" spans="1:90" x14ac:dyDescent="0.3">
      <c r="A1175" s="43">
        <v>64</v>
      </c>
      <c r="B1175" s="23" t="s">
        <v>860</v>
      </c>
      <c r="C1175" s="54"/>
      <c r="D1175" s="54" t="s">
        <v>831</v>
      </c>
      <c r="E1175" s="23" t="s">
        <v>659</v>
      </c>
      <c r="F1175" s="54"/>
      <c r="G1175" s="23" t="s">
        <v>2476</v>
      </c>
      <c r="J1175" s="54" t="s">
        <v>9</v>
      </c>
      <c r="K1175" s="55">
        <v>6.62</v>
      </c>
      <c r="L1175" s="24" t="s">
        <v>834</v>
      </c>
      <c r="M1175" s="24" t="s">
        <v>615</v>
      </c>
      <c r="N1175" s="7"/>
      <c r="U1175" s="4">
        <v>124456</v>
      </c>
      <c r="V1175" s="4">
        <v>4.3692000000000002</v>
      </c>
      <c r="W1175" s="4">
        <v>169.53819999999999</v>
      </c>
      <c r="AC1175" s="4">
        <v>174106</v>
      </c>
      <c r="AD1175" s="7"/>
      <c r="AE1175" s="7"/>
      <c r="AF1175" s="7"/>
      <c r="AG1175" s="7"/>
      <c r="AH1175" s="7"/>
      <c r="AI1175" s="7"/>
      <c r="AJ1175" s="7"/>
      <c r="AK1175" s="7"/>
      <c r="BZ1175" s="4"/>
      <c r="CA1175" t="s">
        <v>839</v>
      </c>
      <c r="CC1175" s="7" t="s">
        <v>615</v>
      </c>
      <c r="CD1175" s="7">
        <v>0.54530467893417933</v>
      </c>
      <c r="CE1175" s="7" t="s">
        <v>639</v>
      </c>
      <c r="CF1175" s="7">
        <v>0.26183623208391649</v>
      </c>
      <c r="CH1175" s="7"/>
      <c r="CJ1175" s="7"/>
      <c r="CK1175" s="7">
        <f t="shared" si="22"/>
        <v>59</v>
      </c>
    </row>
    <row r="1176" spans="1:90" x14ac:dyDescent="0.3">
      <c r="A1176" s="43">
        <v>64</v>
      </c>
      <c r="B1176" s="23" t="s">
        <v>860</v>
      </c>
      <c r="C1176" s="54"/>
      <c r="D1176" s="54" t="s">
        <v>831</v>
      </c>
      <c r="E1176" s="23" t="s">
        <v>659</v>
      </c>
      <c r="F1176" s="54"/>
      <c r="G1176" s="23" t="s">
        <v>2477</v>
      </c>
      <c r="H1176" s="23" t="s">
        <v>838</v>
      </c>
      <c r="J1176" s="54" t="s">
        <v>9</v>
      </c>
      <c r="K1176" s="55">
        <v>1.357</v>
      </c>
      <c r="L1176" s="24" t="s">
        <v>834</v>
      </c>
      <c r="M1176" s="24" t="s">
        <v>618</v>
      </c>
      <c r="N1176" s="7"/>
      <c r="U1176" s="4">
        <v>14392.5</v>
      </c>
      <c r="V1176" s="4">
        <v>4.8970299999999991</v>
      </c>
      <c r="W1176" s="4">
        <v>15.32024</v>
      </c>
      <c r="AC1176" s="4">
        <v>21891.1</v>
      </c>
      <c r="AD1176" s="7"/>
      <c r="AE1176" s="7"/>
      <c r="AF1176" s="7"/>
      <c r="AG1176" s="7"/>
      <c r="AH1176" s="7"/>
      <c r="AI1176" s="7"/>
      <c r="AJ1176" s="7"/>
      <c r="AK1176" s="7"/>
      <c r="BZ1176" s="4"/>
      <c r="CA1176" t="s">
        <v>839</v>
      </c>
      <c r="CC1176" s="7" t="s">
        <v>618</v>
      </c>
      <c r="CD1176" s="7">
        <v>0.56375423332301733</v>
      </c>
      <c r="CE1176" s="7" t="s">
        <v>615</v>
      </c>
      <c r="CF1176" s="7">
        <v>0.26784426213652518</v>
      </c>
      <c r="CH1176" s="7"/>
      <c r="CJ1176" s="7"/>
      <c r="CK1176" s="7">
        <f t="shared" si="22"/>
        <v>59</v>
      </c>
    </row>
    <row r="1177" spans="1:90" hidden="1" x14ac:dyDescent="0.3">
      <c r="A1177" s="43">
        <v>64</v>
      </c>
      <c r="B1177" s="23" t="s">
        <v>1058</v>
      </c>
      <c r="C1177" s="54"/>
      <c r="D1177" s="54" t="s">
        <v>831</v>
      </c>
      <c r="E1177" s="23" t="s">
        <v>605</v>
      </c>
      <c r="F1177" s="54"/>
      <c r="G1177" s="23" t="s">
        <v>2478</v>
      </c>
      <c r="J1177" s="54" t="s">
        <v>9</v>
      </c>
      <c r="K1177" s="55">
        <v>161.47</v>
      </c>
      <c r="L1177" s="24" t="s">
        <v>834</v>
      </c>
      <c r="M1177" s="24" t="s">
        <v>618</v>
      </c>
      <c r="N1177" s="7"/>
      <c r="U1177" s="4">
        <v>271510.00000000012</v>
      </c>
      <c r="V1177" s="4">
        <v>69.133200000000002</v>
      </c>
      <c r="AD1177" s="7"/>
      <c r="AE1177" s="7"/>
      <c r="AF1177" s="7"/>
      <c r="AG1177" s="7"/>
      <c r="AH1177" s="7"/>
      <c r="AI1177" s="7"/>
      <c r="AJ1177" s="7"/>
      <c r="AK1177" s="7"/>
      <c r="BZ1177" s="4"/>
      <c r="CA1177" t="s">
        <v>902</v>
      </c>
      <c r="CC1177" s="7" t="s">
        <v>618</v>
      </c>
      <c r="CD1177" s="7">
        <v>0.61166755773713488</v>
      </c>
      <c r="CE1177" s="7" t="s">
        <v>615</v>
      </c>
      <c r="CF1177" s="7">
        <v>0.38833244226286512</v>
      </c>
      <c r="CH1177" s="7"/>
      <c r="CJ1177" s="7"/>
      <c r="CK1177" s="7">
        <f t="shared" si="22"/>
        <v>61</v>
      </c>
      <c r="CL1177" t="s">
        <v>2478</v>
      </c>
    </row>
    <row r="1178" spans="1:90" hidden="1" x14ac:dyDescent="0.3">
      <c r="A1178" s="43" t="s">
        <v>932</v>
      </c>
      <c r="B1178" s="23" t="s">
        <v>1058</v>
      </c>
      <c r="C1178" s="54"/>
      <c r="D1178" s="54" t="s">
        <v>831</v>
      </c>
      <c r="E1178" s="23" t="s">
        <v>668</v>
      </c>
      <c r="F1178" s="54"/>
      <c r="G1178" s="23" t="s">
        <v>2479</v>
      </c>
      <c r="H1178" s="23" t="s">
        <v>880</v>
      </c>
      <c r="J1178" s="54" t="s">
        <v>9</v>
      </c>
      <c r="K1178" s="55">
        <v>97.8</v>
      </c>
      <c r="L1178" s="24" t="s">
        <v>834</v>
      </c>
      <c r="M1178" s="24" t="s">
        <v>615</v>
      </c>
      <c r="N1178" s="7"/>
      <c r="U1178" s="4">
        <v>1075800</v>
      </c>
      <c r="W1178" s="4">
        <v>625.92000000000007</v>
      </c>
      <c r="AB1178" s="4">
        <v>1369200</v>
      </c>
      <c r="AC1178" s="4">
        <v>1075800</v>
      </c>
      <c r="AD1178" s="7"/>
      <c r="AE1178" s="7"/>
      <c r="AF1178" s="7"/>
      <c r="AG1178" s="7"/>
      <c r="AH1178" s="7"/>
      <c r="AI1178" s="7"/>
      <c r="AJ1178" s="7"/>
      <c r="AK1178" s="7"/>
      <c r="BZ1178" s="4">
        <v>4500000</v>
      </c>
      <c r="CA1178" t="s">
        <v>977</v>
      </c>
      <c r="CC1178" s="7" t="s">
        <v>615</v>
      </c>
      <c r="CD1178" s="7">
        <v>0.5443869426751593</v>
      </c>
      <c r="CE1178" s="7" t="s">
        <v>636</v>
      </c>
      <c r="CF1178" s="7">
        <v>0.2370213882455125</v>
      </c>
      <c r="CH1178" s="7"/>
      <c r="CJ1178" s="7"/>
      <c r="CK1178" s="7">
        <f t="shared" si="22"/>
        <v>59</v>
      </c>
    </row>
    <row r="1179" spans="1:90" hidden="1" x14ac:dyDescent="0.3">
      <c r="A1179" s="43">
        <v>58</v>
      </c>
      <c r="B1179" s="23" t="s">
        <v>1058</v>
      </c>
      <c r="C1179" s="54"/>
      <c r="D1179" s="23" t="s">
        <v>831</v>
      </c>
      <c r="E1179" s="23" t="s">
        <v>605</v>
      </c>
      <c r="G1179" s="23" t="s">
        <v>2480</v>
      </c>
      <c r="I1179" s="54"/>
      <c r="J1179" s="54" t="s">
        <v>9</v>
      </c>
      <c r="K1179" s="47">
        <v>392.85714285714278</v>
      </c>
      <c r="L1179" s="24" t="s">
        <v>834</v>
      </c>
      <c r="M1179" s="24" t="s">
        <v>633</v>
      </c>
      <c r="N1179" s="7"/>
      <c r="AA1179" s="107">
        <v>275000</v>
      </c>
      <c r="AD1179" s="4">
        <v>368.92819150629452</v>
      </c>
      <c r="AH1179" s="7"/>
      <c r="AI1179" s="7"/>
      <c r="BY1179" s="7"/>
      <c r="BZ1179" s="4"/>
      <c r="CA1179" t="s">
        <v>846</v>
      </c>
      <c r="CC1179" s="7" t="s">
        <v>633</v>
      </c>
      <c r="CD1179" s="7">
        <v>0.85672938538039134</v>
      </c>
      <c r="CF1179" s="7"/>
      <c r="CH1179" s="7"/>
      <c r="CJ1179" s="7"/>
      <c r="CK1179" s="7">
        <f t="shared" si="22"/>
        <v>61</v>
      </c>
    </row>
    <row r="1180" spans="1:90" hidden="1" x14ac:dyDescent="0.3">
      <c r="A1180" s="43">
        <v>58</v>
      </c>
      <c r="B1180" s="23" t="s">
        <v>1058</v>
      </c>
      <c r="C1180" s="54"/>
      <c r="D1180" s="23" t="s">
        <v>831</v>
      </c>
      <c r="E1180" s="23" t="s">
        <v>614</v>
      </c>
      <c r="G1180" s="23" t="s">
        <v>2481</v>
      </c>
      <c r="I1180" s="54"/>
      <c r="J1180" s="54" t="s">
        <v>9</v>
      </c>
      <c r="K1180" s="47">
        <v>2.4102564102564101</v>
      </c>
      <c r="L1180" s="24" t="s">
        <v>834</v>
      </c>
      <c r="M1180" s="24" t="s">
        <v>633</v>
      </c>
      <c r="N1180" s="7"/>
      <c r="AA1180" s="107">
        <v>4700</v>
      </c>
      <c r="AD1180" s="4">
        <v>6.2195005226498159</v>
      </c>
      <c r="AH1180" s="7"/>
      <c r="AI1180" s="7"/>
      <c r="BY1180" s="7"/>
      <c r="BZ1180" s="4"/>
      <c r="CA1180" t="s">
        <v>846</v>
      </c>
      <c r="CC1180" s="7" t="s">
        <v>633</v>
      </c>
      <c r="CD1180" s="7">
        <v>0.85840324152748237</v>
      </c>
      <c r="CF1180" s="7"/>
      <c r="CH1180" s="7"/>
      <c r="CJ1180" s="7"/>
      <c r="CK1180" s="7">
        <f t="shared" si="22"/>
        <v>61</v>
      </c>
    </row>
    <row r="1181" spans="1:90" hidden="1" x14ac:dyDescent="0.3">
      <c r="A1181" s="43">
        <v>64</v>
      </c>
      <c r="B1181" s="23" t="s">
        <v>852</v>
      </c>
      <c r="C1181" s="54"/>
      <c r="D1181" s="54" t="s">
        <v>831</v>
      </c>
      <c r="E1181" s="23" t="s">
        <v>671</v>
      </c>
      <c r="F1181" s="54"/>
      <c r="G1181" s="23" t="s">
        <v>2482</v>
      </c>
      <c r="J1181" s="54" t="s">
        <v>9</v>
      </c>
      <c r="K1181" s="55">
        <v>0.125</v>
      </c>
      <c r="L1181" s="24" t="s">
        <v>834</v>
      </c>
      <c r="M1181" s="24" t="s">
        <v>639</v>
      </c>
      <c r="N1181" s="7"/>
      <c r="U1181" s="4">
        <v>250</v>
      </c>
      <c r="W1181" s="4">
        <v>1.5</v>
      </c>
      <c r="AB1181" s="4">
        <v>3250</v>
      </c>
      <c r="AC1181" s="4">
        <v>5625</v>
      </c>
      <c r="AD1181" s="7"/>
      <c r="AE1181" s="7"/>
      <c r="AF1181" s="7"/>
      <c r="AG1181" s="7"/>
      <c r="AH1181" s="7"/>
      <c r="AI1181" s="7"/>
      <c r="AJ1181" s="7"/>
      <c r="AK1181" s="7"/>
      <c r="BZ1181" s="4"/>
      <c r="CA1181" t="s">
        <v>966</v>
      </c>
      <c r="CC1181" s="7" t="s">
        <v>639</v>
      </c>
      <c r="CD1181" s="7">
        <v>0.56079186233675726</v>
      </c>
      <c r="CE1181" s="7" t="s">
        <v>636</v>
      </c>
      <c r="CF1181" s="7">
        <v>0.32293447057066521</v>
      </c>
      <c r="CH1181" s="7"/>
      <c r="CJ1181" s="7"/>
      <c r="CK1181" s="7">
        <f t="shared" si="22"/>
        <v>59</v>
      </c>
    </row>
    <row r="1182" spans="1:90" hidden="1" x14ac:dyDescent="0.3">
      <c r="A1182" s="43">
        <v>65</v>
      </c>
      <c r="B1182" s="56" t="s">
        <v>868</v>
      </c>
      <c r="D1182" s="23" t="s">
        <v>831</v>
      </c>
      <c r="E1182" s="23" t="s">
        <v>798</v>
      </c>
      <c r="G1182" s="23" t="s">
        <v>2483</v>
      </c>
      <c r="H1182" s="57" t="s">
        <v>831</v>
      </c>
      <c r="I1182" s="57"/>
      <c r="J1182" s="23" t="s">
        <v>9</v>
      </c>
      <c r="K1182" s="47">
        <v>1125</v>
      </c>
      <c r="L1182" s="24" t="s">
        <v>834</v>
      </c>
      <c r="M1182" s="24" t="s">
        <v>624</v>
      </c>
      <c r="X1182" s="4">
        <v>4500000</v>
      </c>
      <c r="BZ1182" s="4"/>
      <c r="CA1182" t="s">
        <v>871</v>
      </c>
      <c r="CC1182" s="7" t="s">
        <v>624</v>
      </c>
      <c r="CD1182" s="7">
        <v>1</v>
      </c>
      <c r="CF1182" s="7"/>
      <c r="CH1182" s="7"/>
      <c r="CJ1182" s="7"/>
      <c r="CK1182" s="7">
        <f t="shared" si="22"/>
        <v>62</v>
      </c>
    </row>
    <row r="1183" spans="1:90" x14ac:dyDescent="0.3">
      <c r="A1183" s="43">
        <v>64</v>
      </c>
      <c r="B1183" s="23" t="s">
        <v>860</v>
      </c>
      <c r="C1183" s="54"/>
      <c r="D1183" s="54" t="s">
        <v>831</v>
      </c>
      <c r="E1183" s="23" t="s">
        <v>605</v>
      </c>
      <c r="F1183" s="54"/>
      <c r="G1183" s="23" t="s">
        <v>2484</v>
      </c>
      <c r="J1183" s="54" t="s">
        <v>9</v>
      </c>
      <c r="K1183" s="55">
        <v>1977.42</v>
      </c>
      <c r="L1183" s="24" t="s">
        <v>834</v>
      </c>
      <c r="M1183" s="24" t="s">
        <v>615</v>
      </c>
      <c r="N1183" s="7"/>
      <c r="U1183" s="4">
        <v>2142606</v>
      </c>
      <c r="V1183" s="4">
        <v>271.9554</v>
      </c>
      <c r="AA1183" s="107">
        <v>103292</v>
      </c>
      <c r="AD1183" s="4">
        <v>606.02660000000003</v>
      </c>
      <c r="AE1183" s="7"/>
      <c r="AF1183" s="7"/>
      <c r="AG1183" s="7"/>
      <c r="AH1183" s="7"/>
      <c r="AI1183" s="7"/>
      <c r="AJ1183" s="7"/>
      <c r="AK1183" s="7"/>
      <c r="BZ1183" s="4"/>
      <c r="CA1183" t="s">
        <v>846</v>
      </c>
      <c r="CC1183" s="7" t="s">
        <v>615</v>
      </c>
      <c r="CD1183" s="7">
        <v>0.48085393057501469</v>
      </c>
      <c r="CE1183" s="7" t="s">
        <v>618</v>
      </c>
      <c r="CF1183" s="7">
        <v>0.37755435382126118</v>
      </c>
      <c r="CH1183" s="7"/>
      <c r="CJ1183" s="7"/>
      <c r="CK1183" s="7">
        <f t="shared" si="22"/>
        <v>59</v>
      </c>
    </row>
    <row r="1184" spans="1:90" hidden="1" x14ac:dyDescent="0.3">
      <c r="A1184" s="43">
        <v>76</v>
      </c>
      <c r="B1184" s="23" t="s">
        <v>2304</v>
      </c>
      <c r="D1184" s="23" t="s">
        <v>831</v>
      </c>
      <c r="E1184" s="23" t="s">
        <v>605</v>
      </c>
      <c r="G1184" s="23" t="s">
        <v>2485</v>
      </c>
      <c r="J1184" s="23" t="s">
        <v>9</v>
      </c>
      <c r="K1184" s="47">
        <v>160</v>
      </c>
      <c r="L1184" s="24" t="s">
        <v>834</v>
      </c>
      <c r="M1184" s="24" t="s">
        <v>621</v>
      </c>
      <c r="W1184" s="4">
        <v>28800</v>
      </c>
      <c r="AB1184" s="4">
        <v>5120000</v>
      </c>
      <c r="AC1184" s="4">
        <v>5760000.0000000009</v>
      </c>
      <c r="BZ1184" s="4"/>
      <c r="CA1184" t="s">
        <v>2486</v>
      </c>
      <c r="CC1184" s="7" t="s">
        <v>621</v>
      </c>
      <c r="CD1184" s="7">
        <v>0.43630393685118241</v>
      </c>
      <c r="CE1184" s="7" t="s">
        <v>639</v>
      </c>
      <c r="CF1184" s="7">
        <v>0.29889555901960141</v>
      </c>
      <c r="CG1184" s="7" t="s">
        <v>636</v>
      </c>
      <c r="CH1184" s="7">
        <v>0.2648005041292163</v>
      </c>
      <c r="CJ1184" s="7"/>
      <c r="CK1184" s="7">
        <f t="shared" si="22"/>
        <v>60</v>
      </c>
    </row>
    <row r="1185" spans="1:89" hidden="1" x14ac:dyDescent="0.3">
      <c r="A1185" s="43">
        <v>65</v>
      </c>
      <c r="B1185" s="56" t="s">
        <v>1116</v>
      </c>
      <c r="D1185" s="23" t="s">
        <v>831</v>
      </c>
      <c r="E1185" s="23" t="s">
        <v>796</v>
      </c>
      <c r="G1185" s="23" t="s">
        <v>2487</v>
      </c>
      <c r="H1185" s="57" t="s">
        <v>831</v>
      </c>
      <c r="I1185" s="57"/>
      <c r="J1185" s="23" t="s">
        <v>9</v>
      </c>
      <c r="K1185" s="47">
        <v>150</v>
      </c>
      <c r="L1185" s="24" t="s">
        <v>834</v>
      </c>
      <c r="M1185" s="24" t="s">
        <v>624</v>
      </c>
      <c r="X1185" s="4">
        <v>1050000</v>
      </c>
      <c r="BZ1185" s="4"/>
      <c r="CA1185" t="s">
        <v>871</v>
      </c>
      <c r="CC1185" s="7" t="s">
        <v>624</v>
      </c>
      <c r="CD1185" s="7">
        <v>1</v>
      </c>
      <c r="CF1185" s="7"/>
      <c r="CH1185" s="7"/>
      <c r="CJ1185" s="7"/>
      <c r="CK1185" s="7">
        <f t="shared" si="22"/>
        <v>62</v>
      </c>
    </row>
    <row r="1186" spans="1:89" x14ac:dyDescent="0.3">
      <c r="A1186" s="43">
        <v>64</v>
      </c>
      <c r="B1186" s="23" t="s">
        <v>860</v>
      </c>
      <c r="C1186" s="54"/>
      <c r="D1186" s="54" t="s">
        <v>831</v>
      </c>
      <c r="E1186" s="23" t="s">
        <v>659</v>
      </c>
      <c r="F1186" s="54"/>
      <c r="G1186" s="23" t="s">
        <v>2488</v>
      </c>
      <c r="H1186" s="23" t="s">
        <v>838</v>
      </c>
      <c r="J1186" s="54" t="s">
        <v>9</v>
      </c>
      <c r="K1186" s="55">
        <v>4.5618629999999998</v>
      </c>
      <c r="L1186" s="24" t="s">
        <v>834</v>
      </c>
      <c r="M1186" s="24" t="s">
        <v>615</v>
      </c>
      <c r="N1186" s="7"/>
      <c r="U1186" s="4">
        <v>67515.57239999999</v>
      </c>
      <c r="AD1186" s="7"/>
      <c r="AE1186" s="7"/>
      <c r="AF1186" s="7"/>
      <c r="AG1186" s="7"/>
      <c r="AH1186" s="7"/>
      <c r="AI1186" s="7"/>
      <c r="AJ1186" s="7"/>
      <c r="AK1186" s="7"/>
      <c r="BZ1186" s="4"/>
      <c r="CA1186" t="s">
        <v>856</v>
      </c>
      <c r="CC1186" s="7" t="s">
        <v>615</v>
      </c>
      <c r="CD1186" s="7">
        <v>1</v>
      </c>
      <c r="CF1186" s="7"/>
      <c r="CH1186" s="7"/>
      <c r="CJ1186" s="7"/>
      <c r="CK1186" s="7">
        <f t="shared" si="22"/>
        <v>62</v>
      </c>
    </row>
    <row r="1187" spans="1:89" hidden="1" x14ac:dyDescent="0.3">
      <c r="A1187" s="43">
        <v>64</v>
      </c>
      <c r="B1187" s="23" t="s">
        <v>913</v>
      </c>
      <c r="C1187" s="54"/>
      <c r="D1187" s="54" t="s">
        <v>831</v>
      </c>
      <c r="E1187" s="23" t="s">
        <v>650</v>
      </c>
      <c r="F1187" s="54"/>
      <c r="G1187" s="23" t="s">
        <v>2489</v>
      </c>
      <c r="J1187" s="54" t="s">
        <v>9</v>
      </c>
      <c r="K1187" s="55">
        <v>8.211974399999999</v>
      </c>
      <c r="L1187" s="24" t="s">
        <v>834</v>
      </c>
      <c r="M1187" s="24" t="s">
        <v>627</v>
      </c>
      <c r="N1187" s="7"/>
      <c r="U1187" s="4">
        <v>46915.03151999999</v>
      </c>
      <c r="V1187" s="4">
        <v>3.1833338000000002</v>
      </c>
      <c r="Y1187" s="4">
        <v>30037.392</v>
      </c>
      <c r="AD1187" s="7"/>
      <c r="AE1187" s="7"/>
      <c r="AF1187" s="7"/>
      <c r="AG1187" s="7"/>
      <c r="AH1187" s="7"/>
      <c r="AI1187" s="7"/>
      <c r="AJ1187" s="7"/>
      <c r="AK1187" s="7"/>
      <c r="BZ1187" s="4"/>
      <c r="CA1187" t="s">
        <v>1595</v>
      </c>
      <c r="CC1187" s="7" t="s">
        <v>627</v>
      </c>
      <c r="CD1187" s="7">
        <v>0.70246611403301895</v>
      </c>
      <c r="CE1187" s="7" t="s">
        <v>615</v>
      </c>
      <c r="CF1187" s="7">
        <v>0.20956917011693829</v>
      </c>
      <c r="CH1187" s="7"/>
      <c r="CJ1187" s="7"/>
      <c r="CK1187" s="7">
        <f t="shared" si="22"/>
        <v>60</v>
      </c>
    </row>
    <row r="1188" spans="1:89" hidden="1" x14ac:dyDescent="0.3">
      <c r="A1188" s="43" t="s">
        <v>1444</v>
      </c>
      <c r="B1188" s="23" t="s">
        <v>913</v>
      </c>
      <c r="D1188" s="23" t="s">
        <v>831</v>
      </c>
      <c r="E1188" s="23" t="s">
        <v>1379</v>
      </c>
      <c r="G1188" s="42" t="s">
        <v>2490</v>
      </c>
      <c r="H1188" s="24"/>
      <c r="J1188" s="23" t="s">
        <v>9</v>
      </c>
      <c r="K1188" s="47">
        <v>5.7</v>
      </c>
      <c r="L1188" s="24" t="s">
        <v>834</v>
      </c>
      <c r="M1188" s="24" t="s">
        <v>627</v>
      </c>
      <c r="Y1188" s="4">
        <v>31350</v>
      </c>
      <c r="BZ1188" s="4">
        <v>397347</v>
      </c>
      <c r="CA1188" t="s">
        <v>1447</v>
      </c>
      <c r="CC1188" s="7" t="s">
        <v>627</v>
      </c>
      <c r="CD1188" s="7">
        <v>1</v>
      </c>
      <c r="CF1188" s="7"/>
      <c r="CH1188" s="7"/>
      <c r="CJ1188" s="7"/>
      <c r="CK1188" s="7">
        <f t="shared" si="22"/>
        <v>62</v>
      </c>
    </row>
    <row r="1189" spans="1:89" hidden="1" x14ac:dyDescent="0.3">
      <c r="A1189" s="43">
        <v>64</v>
      </c>
      <c r="B1189" s="23" t="s">
        <v>886</v>
      </c>
      <c r="C1189" s="54"/>
      <c r="D1189" s="54" t="s">
        <v>831</v>
      </c>
      <c r="E1189" s="23" t="s">
        <v>620</v>
      </c>
      <c r="F1189" s="54"/>
      <c r="G1189" s="23" t="s">
        <v>2491</v>
      </c>
      <c r="J1189" s="54" t="s">
        <v>9</v>
      </c>
      <c r="K1189" s="55">
        <v>219</v>
      </c>
      <c r="L1189" s="24" t="s">
        <v>834</v>
      </c>
      <c r="M1189" s="24" t="s">
        <v>615</v>
      </c>
      <c r="N1189" s="7"/>
      <c r="U1189" s="4">
        <v>3066000</v>
      </c>
      <c r="V1189" s="4">
        <v>188.34</v>
      </c>
      <c r="AD1189" s="7"/>
      <c r="AE1189" s="7"/>
      <c r="AF1189" s="7"/>
      <c r="AG1189" s="7"/>
      <c r="AH1189" s="7"/>
      <c r="AI1189" s="7"/>
      <c r="AJ1189" s="7"/>
      <c r="AK1189" s="7"/>
      <c r="BZ1189" s="4"/>
      <c r="CA1189" t="s">
        <v>902</v>
      </c>
      <c r="CC1189" s="7" t="s">
        <v>615</v>
      </c>
      <c r="CD1189" s="7">
        <v>0.72463870969268152</v>
      </c>
      <c r="CE1189" s="7" t="s">
        <v>618</v>
      </c>
      <c r="CF1189" s="7">
        <v>0.27536129030731848</v>
      </c>
      <c r="CH1189" s="7"/>
      <c r="CJ1189" s="7"/>
      <c r="CK1189" s="7">
        <f t="shared" si="22"/>
        <v>61</v>
      </c>
    </row>
    <row r="1190" spans="1:89" hidden="1" x14ac:dyDescent="0.3">
      <c r="A1190" s="43" t="s">
        <v>843</v>
      </c>
      <c r="B1190" s="23" t="s">
        <v>973</v>
      </c>
      <c r="D1190" s="23" t="s">
        <v>831</v>
      </c>
      <c r="E1190" s="23" t="s">
        <v>605</v>
      </c>
      <c r="G1190" s="53" t="s">
        <v>2492</v>
      </c>
      <c r="J1190" s="23" t="s">
        <v>9</v>
      </c>
      <c r="K1190" s="47">
        <v>74</v>
      </c>
      <c r="L1190" s="24" t="s">
        <v>834</v>
      </c>
      <c r="M1190" s="24" t="s">
        <v>615</v>
      </c>
      <c r="U1190" s="4">
        <v>229400</v>
      </c>
      <c r="AA1190" s="107">
        <v>1480</v>
      </c>
      <c r="AD1190" s="4">
        <v>6.1707763793254484</v>
      </c>
      <c r="BZ1190" s="4"/>
      <c r="CA1190" t="s">
        <v>846</v>
      </c>
      <c r="CC1190" s="7" t="s">
        <v>615</v>
      </c>
      <c r="CD1190" s="7">
        <v>0.96656650468807048</v>
      </c>
      <c r="CF1190" s="7"/>
      <c r="CH1190" s="7"/>
      <c r="CJ1190" s="7"/>
      <c r="CK1190" s="7">
        <f t="shared" si="22"/>
        <v>60</v>
      </c>
    </row>
    <row r="1191" spans="1:89" hidden="1" x14ac:dyDescent="0.3">
      <c r="A1191" s="43">
        <v>64</v>
      </c>
      <c r="B1191" s="23" t="s">
        <v>1153</v>
      </c>
      <c r="C1191" s="54"/>
      <c r="D1191" s="54" t="s">
        <v>831</v>
      </c>
      <c r="E1191" s="23" t="s">
        <v>653</v>
      </c>
      <c r="F1191" s="54"/>
      <c r="G1191" s="23" t="s">
        <v>2493</v>
      </c>
      <c r="J1191" s="54" t="s">
        <v>9</v>
      </c>
      <c r="K1191" s="55">
        <v>3.1</v>
      </c>
      <c r="L1191" s="24" t="s">
        <v>834</v>
      </c>
      <c r="M1191" s="24" t="s">
        <v>618</v>
      </c>
      <c r="N1191" s="7"/>
      <c r="U1191" s="4">
        <v>4030</v>
      </c>
      <c r="V1191" s="4">
        <v>17.36</v>
      </c>
      <c r="W1191" s="4">
        <v>14.57</v>
      </c>
      <c r="AD1191" s="7"/>
      <c r="AE1191" s="7"/>
      <c r="AF1191" s="7"/>
      <c r="AG1191" s="7"/>
      <c r="AH1191" s="7"/>
      <c r="AI1191" s="7"/>
      <c r="AJ1191" s="7"/>
      <c r="AK1191" s="7"/>
      <c r="BZ1191" s="4"/>
      <c r="CA1191" t="s">
        <v>859</v>
      </c>
      <c r="CC1191" s="7" t="s">
        <v>618</v>
      </c>
      <c r="CD1191" s="7">
        <v>0.95136397083626867</v>
      </c>
      <c r="CF1191" s="7"/>
      <c r="CH1191" s="7"/>
      <c r="CJ1191" s="7"/>
      <c r="CK1191" s="7">
        <f t="shared" si="22"/>
        <v>60</v>
      </c>
    </row>
    <row r="1192" spans="1:89" hidden="1" x14ac:dyDescent="0.3">
      <c r="A1192" s="43" t="s">
        <v>843</v>
      </c>
      <c r="B1192" s="23" t="s">
        <v>921</v>
      </c>
      <c r="D1192" s="23" t="s">
        <v>831</v>
      </c>
      <c r="E1192" s="23" t="s">
        <v>614</v>
      </c>
      <c r="G1192" s="53" t="s">
        <v>2494</v>
      </c>
      <c r="J1192" s="23" t="s">
        <v>9</v>
      </c>
      <c r="K1192" s="47">
        <v>15.7</v>
      </c>
      <c r="L1192" s="24" t="s">
        <v>834</v>
      </c>
      <c r="M1192" s="24" t="s">
        <v>615</v>
      </c>
      <c r="U1192" s="4">
        <v>95940.000000000015</v>
      </c>
      <c r="AA1192" s="107">
        <v>8290.0000000000018</v>
      </c>
      <c r="AD1192" s="4">
        <v>10.75707043579988</v>
      </c>
      <c r="AR1192">
        <v>697.80538302277444</v>
      </c>
      <c r="BZ1192" s="4"/>
      <c r="CA1192" t="s">
        <v>846</v>
      </c>
      <c r="CC1192" s="7" t="s">
        <v>615</v>
      </c>
      <c r="CD1192" s="7">
        <v>0.71613795148883197</v>
      </c>
      <c r="CE1192" s="7" t="s">
        <v>633</v>
      </c>
      <c r="CF1192" s="7">
        <v>0.21830577738698281</v>
      </c>
      <c r="CH1192" s="7"/>
      <c r="CJ1192" s="7"/>
      <c r="CK1192" s="7">
        <f t="shared" si="22"/>
        <v>59</v>
      </c>
    </row>
    <row r="1193" spans="1:89" hidden="1" x14ac:dyDescent="0.3">
      <c r="A1193" s="43" t="s">
        <v>843</v>
      </c>
      <c r="B1193" s="23" t="s">
        <v>921</v>
      </c>
      <c r="C1193" s="54"/>
      <c r="D1193" s="23" t="s">
        <v>831</v>
      </c>
      <c r="E1193" s="23" t="s">
        <v>605</v>
      </c>
      <c r="G1193" s="23" t="s">
        <v>2495</v>
      </c>
      <c r="I1193" s="54"/>
      <c r="J1193" s="54" t="s">
        <v>9</v>
      </c>
      <c r="K1193" s="47">
        <v>236.7</v>
      </c>
      <c r="L1193" s="24" t="s">
        <v>834</v>
      </c>
      <c r="M1193" s="24" t="s">
        <v>615</v>
      </c>
      <c r="N1193" s="7"/>
      <c r="U1193" s="4">
        <v>686430</v>
      </c>
      <c r="AA1193" s="107">
        <v>9468</v>
      </c>
      <c r="AD1193" s="4">
        <v>24.470516549732089</v>
      </c>
      <c r="AH1193" s="7"/>
      <c r="AI1193" s="7"/>
      <c r="BY1193" s="7"/>
      <c r="BZ1193" s="4"/>
      <c r="CA1193" t="s">
        <v>2496</v>
      </c>
      <c r="CC1193" s="7" t="s">
        <v>615</v>
      </c>
      <c r="CD1193" s="7">
        <v>0.9395516207283654</v>
      </c>
      <c r="CF1193" s="7"/>
      <c r="CH1193" s="7"/>
      <c r="CJ1193" s="7"/>
      <c r="CK1193" s="7">
        <f t="shared" si="22"/>
        <v>60</v>
      </c>
    </row>
    <row r="1194" spans="1:89" hidden="1" x14ac:dyDescent="0.3">
      <c r="A1194" s="43">
        <v>27</v>
      </c>
      <c r="B1194" s="42" t="s">
        <v>924</v>
      </c>
      <c r="D1194" s="23" t="s">
        <v>831</v>
      </c>
      <c r="E1194" s="23" t="s">
        <v>617</v>
      </c>
      <c r="G1194" s="42" t="s">
        <v>2497</v>
      </c>
      <c r="J1194" s="23" t="s">
        <v>9</v>
      </c>
      <c r="K1194" s="58">
        <v>17.100000000000001</v>
      </c>
      <c r="L1194" s="24" t="s">
        <v>834</v>
      </c>
      <c r="M1194" s="24" t="s">
        <v>681</v>
      </c>
      <c r="U1194" s="59"/>
      <c r="V1194" s="59"/>
      <c r="W1194" s="59"/>
      <c r="AB1194" s="59"/>
      <c r="AC1194" s="59"/>
      <c r="AP1194" s="59"/>
      <c r="AQ1194" s="59">
        <v>1094.4000000000001</v>
      </c>
      <c r="BZ1194" s="4"/>
      <c r="CA1194" t="s">
        <v>926</v>
      </c>
      <c r="CC1194" s="7" t="s">
        <v>681</v>
      </c>
      <c r="CD1194" s="7">
        <v>1</v>
      </c>
      <c r="CF1194" s="7"/>
      <c r="CH1194" s="7"/>
      <c r="CJ1194" s="7"/>
      <c r="CK1194" s="7">
        <f t="shared" si="22"/>
        <v>62</v>
      </c>
    </row>
    <row r="1195" spans="1:89" hidden="1" x14ac:dyDescent="0.3">
      <c r="A1195" s="43">
        <v>64</v>
      </c>
      <c r="B1195" s="23" t="s">
        <v>1179</v>
      </c>
      <c r="C1195" s="54"/>
      <c r="D1195" s="54" t="s">
        <v>831</v>
      </c>
      <c r="E1195" s="23" t="s">
        <v>605</v>
      </c>
      <c r="F1195" s="54"/>
      <c r="G1195" s="23" t="s">
        <v>2498</v>
      </c>
      <c r="J1195" s="54" t="s">
        <v>9</v>
      </c>
      <c r="K1195" s="55">
        <v>0.3</v>
      </c>
      <c r="L1195" s="24" t="s">
        <v>834</v>
      </c>
      <c r="M1195" s="24" t="s">
        <v>615</v>
      </c>
      <c r="N1195" s="7"/>
      <c r="U1195" s="4">
        <v>1800</v>
      </c>
      <c r="V1195" s="4">
        <v>0.09</v>
      </c>
      <c r="W1195" s="4">
        <v>3.3</v>
      </c>
      <c r="AD1195" s="7"/>
      <c r="AE1195" s="7"/>
      <c r="AF1195" s="7"/>
      <c r="AG1195" s="7"/>
      <c r="AH1195" s="7"/>
      <c r="AI1195" s="7"/>
      <c r="AJ1195" s="7"/>
      <c r="AK1195" s="7"/>
      <c r="BZ1195" s="4"/>
      <c r="CA1195" t="s">
        <v>859</v>
      </c>
      <c r="CC1195" s="7" t="s">
        <v>615</v>
      </c>
      <c r="CD1195" s="7">
        <v>0.66978737516103104</v>
      </c>
      <c r="CE1195" s="7" t="s">
        <v>618</v>
      </c>
      <c r="CF1195" s="7">
        <v>0.20716572492697791</v>
      </c>
      <c r="CH1195" s="7"/>
      <c r="CJ1195" s="7"/>
      <c r="CK1195" s="7">
        <f t="shared" si="22"/>
        <v>60</v>
      </c>
    </row>
    <row r="1196" spans="1:89" hidden="1" x14ac:dyDescent="0.3">
      <c r="A1196" s="43">
        <v>64</v>
      </c>
      <c r="B1196" s="23" t="s">
        <v>1025</v>
      </c>
      <c r="C1196" s="54"/>
      <c r="D1196" s="54" t="s">
        <v>831</v>
      </c>
      <c r="E1196" s="23" t="s">
        <v>659</v>
      </c>
      <c r="F1196" s="54"/>
      <c r="G1196" s="23" t="s">
        <v>2499</v>
      </c>
      <c r="H1196" s="23" t="s">
        <v>838</v>
      </c>
      <c r="J1196" s="54" t="s">
        <v>9</v>
      </c>
      <c r="K1196" s="55">
        <v>1.1080000000000001</v>
      </c>
      <c r="L1196" s="24" t="s">
        <v>834</v>
      </c>
      <c r="M1196" s="24" t="s">
        <v>615</v>
      </c>
      <c r="N1196" s="7"/>
      <c r="U1196" s="4">
        <v>20941.2</v>
      </c>
      <c r="AD1196" s="7"/>
      <c r="AE1196" s="7"/>
      <c r="AF1196" s="7"/>
      <c r="AG1196" s="7"/>
      <c r="AH1196" s="7"/>
      <c r="AI1196" s="7"/>
      <c r="AJ1196" s="7"/>
      <c r="AK1196" s="7"/>
      <c r="BZ1196" s="4"/>
      <c r="CA1196" t="s">
        <v>856</v>
      </c>
      <c r="CC1196" s="7" t="s">
        <v>615</v>
      </c>
      <c r="CD1196" s="7">
        <v>1</v>
      </c>
      <c r="CF1196" s="7"/>
      <c r="CH1196" s="7"/>
      <c r="CJ1196" s="7"/>
      <c r="CK1196" s="7">
        <f t="shared" si="22"/>
        <v>62</v>
      </c>
    </row>
    <row r="1197" spans="1:89" hidden="1" x14ac:dyDescent="0.3">
      <c r="A1197" s="43">
        <v>65</v>
      </c>
      <c r="B1197" s="56" t="s">
        <v>905</v>
      </c>
      <c r="D1197" s="23" t="s">
        <v>831</v>
      </c>
      <c r="E1197" s="23" t="s">
        <v>798</v>
      </c>
      <c r="G1197" s="23" t="s">
        <v>2500</v>
      </c>
      <c r="H1197" s="57"/>
      <c r="J1197" s="23" t="s">
        <v>9</v>
      </c>
      <c r="K1197" s="47">
        <v>0.21</v>
      </c>
      <c r="L1197" s="24" t="s">
        <v>834</v>
      </c>
      <c r="M1197" s="24" t="s">
        <v>624</v>
      </c>
      <c r="U1197" s="4">
        <v>588</v>
      </c>
      <c r="X1197" s="4">
        <v>776.99999999999989</v>
      </c>
      <c r="Y1197" s="4">
        <v>84</v>
      </c>
      <c r="BZ1197" s="4"/>
      <c r="CA1197" t="s">
        <v>1511</v>
      </c>
      <c r="CC1197" s="7" t="s">
        <v>624</v>
      </c>
      <c r="CD1197" s="7">
        <v>0.62745681280125809</v>
      </c>
      <c r="CE1197" s="7" t="s">
        <v>615</v>
      </c>
      <c r="CF1197" s="7">
        <v>0.213136283857007</v>
      </c>
      <c r="CH1197" s="7"/>
      <c r="CJ1197" s="7"/>
      <c r="CK1197" s="7">
        <f t="shared" si="22"/>
        <v>60</v>
      </c>
    </row>
    <row r="1198" spans="1:89" hidden="1" x14ac:dyDescent="0.3">
      <c r="A1198" s="43">
        <v>65</v>
      </c>
      <c r="B1198" s="56" t="s">
        <v>905</v>
      </c>
      <c r="D1198" s="23" t="s">
        <v>831</v>
      </c>
      <c r="E1198" s="23" t="s">
        <v>798</v>
      </c>
      <c r="G1198" s="23" t="s">
        <v>2501</v>
      </c>
      <c r="H1198" s="57"/>
      <c r="J1198" s="23" t="s">
        <v>9</v>
      </c>
      <c r="K1198" s="47">
        <v>0.104</v>
      </c>
      <c r="L1198" s="24" t="s">
        <v>834</v>
      </c>
      <c r="M1198" s="24" t="s">
        <v>624</v>
      </c>
      <c r="U1198" s="4">
        <v>291.2</v>
      </c>
      <c r="X1198" s="4">
        <v>447.19999999999987</v>
      </c>
      <c r="Y1198" s="4">
        <v>31.2</v>
      </c>
      <c r="BZ1198" s="4"/>
      <c r="CA1198" t="s">
        <v>1511</v>
      </c>
      <c r="CC1198" s="7" t="s">
        <v>624</v>
      </c>
      <c r="CD1198" s="7">
        <v>0.68670112127640404</v>
      </c>
      <c r="CE1198" s="7" t="s">
        <v>615</v>
      </c>
      <c r="CF1198" s="7">
        <v>0.20071257156429939</v>
      </c>
      <c r="CH1198" s="7"/>
      <c r="CJ1198" s="7"/>
      <c r="CK1198" s="7">
        <f t="shared" ref="CK1198:CK1231" si="23">COUNTBLANK(N1198:BX1198)</f>
        <v>60</v>
      </c>
    </row>
    <row r="1199" spans="1:89" hidden="1" x14ac:dyDescent="0.3">
      <c r="A1199" s="43">
        <v>65</v>
      </c>
      <c r="B1199" s="56" t="s">
        <v>905</v>
      </c>
      <c r="D1199" s="23" t="s">
        <v>831</v>
      </c>
      <c r="E1199" s="23" t="s">
        <v>798</v>
      </c>
      <c r="G1199" s="23" t="s">
        <v>2502</v>
      </c>
      <c r="H1199" s="57"/>
      <c r="J1199" s="23" t="s">
        <v>9</v>
      </c>
      <c r="K1199" s="47">
        <v>0.13700000000000001</v>
      </c>
      <c r="L1199" s="24" t="s">
        <v>834</v>
      </c>
      <c r="M1199" s="24" t="s">
        <v>624</v>
      </c>
      <c r="U1199" s="4">
        <v>397.3</v>
      </c>
      <c r="X1199" s="4">
        <v>328.8</v>
      </c>
      <c r="BZ1199" s="4"/>
      <c r="CA1199" t="s">
        <v>936</v>
      </c>
      <c r="CC1199" s="7" t="s">
        <v>624</v>
      </c>
      <c r="CD1199" s="7">
        <v>0.64834848148969182</v>
      </c>
      <c r="CE1199" s="7" t="s">
        <v>615</v>
      </c>
      <c r="CF1199" s="7">
        <v>0.35165151851030813</v>
      </c>
      <c r="CH1199" s="7"/>
      <c r="CJ1199" s="7"/>
      <c r="CK1199" s="7">
        <f t="shared" si="23"/>
        <v>61</v>
      </c>
    </row>
    <row r="1200" spans="1:89" hidden="1" x14ac:dyDescent="0.3">
      <c r="A1200" s="43">
        <v>65</v>
      </c>
      <c r="B1200" s="56" t="s">
        <v>905</v>
      </c>
      <c r="D1200" s="23" t="s">
        <v>831</v>
      </c>
      <c r="E1200" s="23" t="s">
        <v>798</v>
      </c>
      <c r="G1200" s="23" t="s">
        <v>2503</v>
      </c>
      <c r="H1200" s="57"/>
      <c r="J1200" s="23" t="s">
        <v>9</v>
      </c>
      <c r="K1200" s="47">
        <v>0.11600000000000001</v>
      </c>
      <c r="L1200" s="24" t="s">
        <v>834</v>
      </c>
      <c r="M1200" s="24" t="s">
        <v>624</v>
      </c>
      <c r="U1200" s="4">
        <v>382.8</v>
      </c>
      <c r="X1200" s="4">
        <v>696</v>
      </c>
      <c r="Y1200" s="4">
        <v>34.799999999999997</v>
      </c>
      <c r="BZ1200" s="4"/>
      <c r="CA1200" t="s">
        <v>1511</v>
      </c>
      <c r="CC1200" s="7" t="s">
        <v>624</v>
      </c>
      <c r="CD1200" s="7">
        <v>0.73293587844797115</v>
      </c>
      <c r="CF1200" s="7"/>
      <c r="CH1200" s="7"/>
      <c r="CJ1200" s="7"/>
      <c r="CK1200" s="7">
        <f t="shared" si="23"/>
        <v>60</v>
      </c>
    </row>
    <row r="1201" spans="1:90" hidden="1" x14ac:dyDescent="0.3">
      <c r="A1201" s="43">
        <v>64</v>
      </c>
      <c r="B1201" s="23" t="s">
        <v>1513</v>
      </c>
      <c r="C1201" s="54"/>
      <c r="D1201" s="54" t="s">
        <v>831</v>
      </c>
      <c r="E1201" s="23" t="s">
        <v>605</v>
      </c>
      <c r="F1201" s="54"/>
      <c r="G1201" s="23" t="s">
        <v>2504</v>
      </c>
      <c r="J1201" s="54" t="s">
        <v>9</v>
      </c>
      <c r="K1201" s="55">
        <v>256.8</v>
      </c>
      <c r="L1201" s="24" t="s">
        <v>834</v>
      </c>
      <c r="M1201" s="24" t="s">
        <v>615</v>
      </c>
      <c r="N1201" s="7"/>
      <c r="U1201" s="4">
        <v>557730</v>
      </c>
      <c r="V1201" s="4">
        <v>81.801999999999992</v>
      </c>
      <c r="AD1201" s="7"/>
      <c r="AE1201" s="7"/>
      <c r="AF1201" s="7"/>
      <c r="AG1201" s="7"/>
      <c r="AH1201" s="7"/>
      <c r="AI1201" s="7"/>
      <c r="AJ1201" s="7"/>
      <c r="AK1201" s="7"/>
      <c r="BZ1201" s="4"/>
      <c r="CA1201" t="s">
        <v>902</v>
      </c>
      <c r="CC1201" s="7" t="s">
        <v>615</v>
      </c>
      <c r="CD1201" s="7">
        <v>0.52430139830821565</v>
      </c>
      <c r="CE1201" s="7" t="s">
        <v>618</v>
      </c>
      <c r="CF1201" s="7">
        <v>0.47569860169178452</v>
      </c>
      <c r="CH1201" s="7"/>
      <c r="CJ1201" s="7"/>
      <c r="CK1201" s="7">
        <f t="shared" si="23"/>
        <v>61</v>
      </c>
      <c r="CL1201" t="s">
        <v>2504</v>
      </c>
    </row>
    <row r="1202" spans="1:90" hidden="1" x14ac:dyDescent="0.3">
      <c r="A1202" s="43">
        <v>64</v>
      </c>
      <c r="B1202" s="23" t="s">
        <v>863</v>
      </c>
      <c r="C1202" s="54"/>
      <c r="D1202" s="54" t="s">
        <v>831</v>
      </c>
      <c r="E1202" s="23" t="s">
        <v>671</v>
      </c>
      <c r="F1202" s="54"/>
      <c r="G1202" s="23" t="s">
        <v>2505</v>
      </c>
      <c r="H1202" s="23" t="s">
        <v>838</v>
      </c>
      <c r="J1202" s="54" t="s">
        <v>9</v>
      </c>
      <c r="K1202" s="55">
        <v>68.400000000000006</v>
      </c>
      <c r="L1202" s="24" t="s">
        <v>834</v>
      </c>
      <c r="M1202" s="24" t="s">
        <v>651</v>
      </c>
      <c r="N1202" s="7"/>
      <c r="U1202" s="4">
        <v>6840.0000000000009</v>
      </c>
      <c r="V1202" s="4">
        <v>1.5640320000000001</v>
      </c>
      <c r="X1202" s="4">
        <v>20520</v>
      </c>
      <c r="AD1202" s="7"/>
      <c r="AE1202" s="7"/>
      <c r="AF1202" s="7"/>
      <c r="AG1202" s="7">
        <v>191.202912</v>
      </c>
      <c r="AH1202" s="7">
        <v>85.630752000000015</v>
      </c>
      <c r="AI1202" s="7">
        <v>36.363743999999997</v>
      </c>
      <c r="AJ1202" s="7">
        <v>62.170272000000011</v>
      </c>
      <c r="AK1202" s="7">
        <v>14.467295999999999</v>
      </c>
      <c r="BZ1202" s="4"/>
      <c r="CA1202" t="s">
        <v>1280</v>
      </c>
      <c r="CC1202" s="7" t="s">
        <v>651</v>
      </c>
      <c r="CD1202" s="7">
        <v>0.63042878582362749</v>
      </c>
      <c r="CF1202" s="7"/>
      <c r="CH1202" s="7"/>
      <c r="CJ1202" s="7"/>
      <c r="CK1202" s="7">
        <f t="shared" si="23"/>
        <v>55</v>
      </c>
    </row>
    <row r="1203" spans="1:90" hidden="1" x14ac:dyDescent="0.3">
      <c r="A1203" s="43" t="s">
        <v>932</v>
      </c>
      <c r="B1203" s="23" t="s">
        <v>1036</v>
      </c>
      <c r="C1203" s="54"/>
      <c r="D1203" s="54" t="s">
        <v>831</v>
      </c>
      <c r="E1203" s="23" t="s">
        <v>605</v>
      </c>
      <c r="F1203" s="54"/>
      <c r="G1203" s="23" t="s">
        <v>2506</v>
      </c>
      <c r="H1203" s="23" t="s">
        <v>880</v>
      </c>
      <c r="J1203" s="54" t="s">
        <v>9</v>
      </c>
      <c r="K1203" s="55">
        <v>43.891000000000012</v>
      </c>
      <c r="L1203" s="24" t="s">
        <v>834</v>
      </c>
      <c r="M1203" s="24" t="s">
        <v>639</v>
      </c>
      <c r="N1203" s="7"/>
      <c r="U1203" s="4">
        <v>217732.96</v>
      </c>
      <c r="AB1203" s="4">
        <v>429310.23</v>
      </c>
      <c r="AC1203" s="4">
        <v>1264226.76</v>
      </c>
      <c r="AD1203" s="7"/>
      <c r="AE1203" s="7"/>
      <c r="AF1203" s="7"/>
      <c r="AG1203" s="7"/>
      <c r="AH1203" s="7"/>
      <c r="AI1203" s="7"/>
      <c r="AJ1203" s="7"/>
      <c r="AK1203" s="7"/>
      <c r="BZ1203" s="4">
        <v>5857500</v>
      </c>
      <c r="CA1203" t="s">
        <v>1004</v>
      </c>
      <c r="CC1203" s="7" t="s">
        <v>639</v>
      </c>
      <c r="CD1203" s="7">
        <v>0.54341181365592306</v>
      </c>
      <c r="CE1203" s="7" t="s">
        <v>615</v>
      </c>
      <c r="CF1203" s="7">
        <v>0.27266893016295252</v>
      </c>
      <c r="CH1203" s="7"/>
      <c r="CJ1203" s="7"/>
      <c r="CK1203" s="7">
        <f t="shared" si="23"/>
        <v>60</v>
      </c>
      <c r="CL1203" t="s">
        <v>2506</v>
      </c>
    </row>
    <row r="1204" spans="1:90" hidden="1" x14ac:dyDescent="0.3">
      <c r="A1204" s="43" t="s">
        <v>918</v>
      </c>
      <c r="B1204" s="23" t="s">
        <v>863</v>
      </c>
      <c r="D1204" s="23" t="s">
        <v>831</v>
      </c>
      <c r="E1204" s="23" t="s">
        <v>671</v>
      </c>
      <c r="G1204" s="53" t="s">
        <v>2507</v>
      </c>
      <c r="J1204" s="23" t="s">
        <v>9</v>
      </c>
      <c r="K1204" s="47">
        <v>452.8</v>
      </c>
      <c r="L1204" s="24" t="s">
        <v>834</v>
      </c>
      <c r="M1204" s="24" t="s">
        <v>630</v>
      </c>
      <c r="U1204" s="4">
        <v>213120</v>
      </c>
      <c r="V1204" s="4">
        <v>56.293655999999999</v>
      </c>
      <c r="X1204" s="4">
        <v>945650</v>
      </c>
      <c r="Z1204" s="4">
        <v>54865759.228436291</v>
      </c>
      <c r="AG1204" s="4">
        <v>1582.795642</v>
      </c>
      <c r="AH1204" s="4">
        <v>773.10773200000006</v>
      </c>
      <c r="AI1204" s="4">
        <v>211.98129399999999</v>
      </c>
      <c r="AJ1204" s="4">
        <v>389.70882499999999</v>
      </c>
      <c r="AK1204" s="4">
        <v>91.879842999999994</v>
      </c>
      <c r="BX1204" s="4"/>
      <c r="BZ1204" s="4">
        <v>16000000</v>
      </c>
      <c r="CA1204" t="s">
        <v>2098</v>
      </c>
      <c r="CC1204" s="7" t="s">
        <v>630</v>
      </c>
      <c r="CD1204" s="7">
        <v>0.4740722210731827</v>
      </c>
      <c r="CE1204" s="7" t="s">
        <v>651</v>
      </c>
      <c r="CF1204" s="7">
        <v>0.30869007157355088</v>
      </c>
      <c r="CH1204" s="7"/>
      <c r="CJ1204" s="7"/>
      <c r="CK1204" s="7">
        <f t="shared" si="23"/>
        <v>54</v>
      </c>
      <c r="CL1204" t="s">
        <v>2507</v>
      </c>
    </row>
    <row r="1205" spans="1:90" hidden="1" x14ac:dyDescent="0.3">
      <c r="A1205" s="43">
        <v>64</v>
      </c>
      <c r="B1205" s="23" t="s">
        <v>863</v>
      </c>
      <c r="C1205" s="54"/>
      <c r="D1205" s="54" t="s">
        <v>831</v>
      </c>
      <c r="E1205" s="23" t="s">
        <v>683</v>
      </c>
      <c r="F1205" s="54"/>
      <c r="G1205" s="23" t="s">
        <v>2508</v>
      </c>
      <c r="J1205" s="54" t="s">
        <v>9</v>
      </c>
      <c r="K1205" s="55">
        <v>48.1</v>
      </c>
      <c r="L1205" s="24" t="s">
        <v>834</v>
      </c>
      <c r="M1205" s="24" t="s">
        <v>651</v>
      </c>
      <c r="N1205" s="7"/>
      <c r="U1205" s="4">
        <v>4810</v>
      </c>
      <c r="X1205" s="4">
        <v>48100.000000000007</v>
      </c>
      <c r="AD1205" s="7"/>
      <c r="AE1205" s="7"/>
      <c r="AF1205" s="7"/>
      <c r="AG1205" s="7">
        <v>20.202000000000002</v>
      </c>
      <c r="AH1205" s="7">
        <v>14.396811</v>
      </c>
      <c r="AI1205" s="7">
        <v>6.2063430000000004</v>
      </c>
      <c r="AJ1205" s="7"/>
      <c r="AK1205" s="7"/>
      <c r="BZ1205" s="4"/>
      <c r="CA1205" t="s">
        <v>2351</v>
      </c>
      <c r="CC1205" s="7" t="s">
        <v>651</v>
      </c>
      <c r="CD1205" s="7">
        <v>0.40610646148648588</v>
      </c>
      <c r="CE1205" s="7" t="s">
        <v>624</v>
      </c>
      <c r="CF1205" s="7">
        <v>0.27712947959708351</v>
      </c>
      <c r="CH1205" s="7"/>
      <c r="CJ1205" s="7"/>
      <c r="CK1205" s="7">
        <f t="shared" si="23"/>
        <v>58</v>
      </c>
    </row>
    <row r="1206" spans="1:90" hidden="1" x14ac:dyDescent="0.3">
      <c r="A1206" s="43" t="s">
        <v>890</v>
      </c>
      <c r="B1206" s="23" t="s">
        <v>863</v>
      </c>
      <c r="D1206" s="23" t="s">
        <v>831</v>
      </c>
      <c r="E1206" s="23" t="s">
        <v>671</v>
      </c>
      <c r="G1206" s="53" t="s">
        <v>2509</v>
      </c>
      <c r="J1206" s="23" t="s">
        <v>9</v>
      </c>
      <c r="K1206" s="47">
        <v>11.4</v>
      </c>
      <c r="L1206" s="24" t="s">
        <v>834</v>
      </c>
      <c r="M1206" s="24" t="s">
        <v>651</v>
      </c>
      <c r="U1206" s="4">
        <v>6887.7682149826051</v>
      </c>
      <c r="V1206" s="4">
        <v>3.70664553742</v>
      </c>
      <c r="X1206" s="4">
        <v>20039.772810834849</v>
      </c>
      <c r="AG1206" s="4">
        <v>46.571225255999991</v>
      </c>
      <c r="AH1206" s="4">
        <v>24.185073492000001</v>
      </c>
      <c r="AI1206" s="4">
        <v>4.549326056</v>
      </c>
      <c r="AJ1206" s="4">
        <v>7.68725478</v>
      </c>
      <c r="AK1206" s="4">
        <v>1.6705927748</v>
      </c>
      <c r="BX1206" s="4"/>
      <c r="BZ1206" s="4"/>
      <c r="CA1206" t="s">
        <v>1419</v>
      </c>
      <c r="CC1206" s="7" t="s">
        <v>651</v>
      </c>
      <c r="CD1206" s="7">
        <v>0.60653812214820679</v>
      </c>
      <c r="CF1206" s="7"/>
      <c r="CH1206" s="7"/>
      <c r="CJ1206" s="7"/>
      <c r="CK1206" s="7">
        <f t="shared" si="23"/>
        <v>55</v>
      </c>
    </row>
    <row r="1207" spans="1:90" hidden="1" x14ac:dyDescent="0.3">
      <c r="A1207" s="43" t="s">
        <v>932</v>
      </c>
      <c r="B1207" s="23" t="s">
        <v>1028</v>
      </c>
      <c r="C1207" s="54"/>
      <c r="D1207" s="54" t="s">
        <v>831</v>
      </c>
      <c r="E1207" s="23" t="s">
        <v>605</v>
      </c>
      <c r="F1207" s="54"/>
      <c r="G1207" s="23" t="s">
        <v>2510</v>
      </c>
      <c r="H1207" s="23" t="s">
        <v>1082</v>
      </c>
      <c r="J1207" s="54" t="s">
        <v>9</v>
      </c>
      <c r="K1207" s="55">
        <v>460</v>
      </c>
      <c r="L1207" s="24" t="s">
        <v>834</v>
      </c>
      <c r="M1207" s="24" t="s">
        <v>615</v>
      </c>
      <c r="N1207" s="7"/>
      <c r="U1207" s="4">
        <v>1659100</v>
      </c>
      <c r="V1207" s="4">
        <v>38.900000000000013</v>
      </c>
      <c r="W1207" s="4">
        <v>661.3</v>
      </c>
      <c r="AD1207" s="7"/>
      <c r="AE1207" s="7"/>
      <c r="AF1207" s="7"/>
      <c r="AG1207" s="7"/>
      <c r="AH1207" s="7"/>
      <c r="AI1207" s="7"/>
      <c r="AJ1207" s="7"/>
      <c r="AK1207" s="7"/>
      <c r="BZ1207" s="4">
        <v>9000000</v>
      </c>
      <c r="CA1207" t="s">
        <v>1069</v>
      </c>
      <c r="CC1207" s="7" t="s">
        <v>615</v>
      </c>
      <c r="CD1207" s="7">
        <v>0.84389538752774529</v>
      </c>
      <c r="CF1207" s="7"/>
      <c r="CH1207" s="7"/>
      <c r="CJ1207" s="7"/>
      <c r="CK1207" s="7">
        <f t="shared" si="23"/>
        <v>60</v>
      </c>
    </row>
    <row r="1208" spans="1:90" hidden="1" x14ac:dyDescent="0.3">
      <c r="A1208" s="43">
        <v>64</v>
      </c>
      <c r="B1208" s="23" t="s">
        <v>888</v>
      </c>
      <c r="C1208" s="54"/>
      <c r="D1208" s="54" t="s">
        <v>831</v>
      </c>
      <c r="E1208" s="23" t="s">
        <v>605</v>
      </c>
      <c r="F1208" s="54"/>
      <c r="G1208" s="23" t="s">
        <v>2511</v>
      </c>
      <c r="J1208" s="54" t="s">
        <v>9</v>
      </c>
      <c r="K1208" s="55">
        <v>30</v>
      </c>
      <c r="L1208" s="24" t="s">
        <v>834</v>
      </c>
      <c r="M1208" s="24" t="s">
        <v>615</v>
      </c>
      <c r="N1208" s="7"/>
      <c r="U1208" s="4">
        <v>180000</v>
      </c>
      <c r="AD1208" s="7"/>
      <c r="AE1208" s="7"/>
      <c r="AF1208" s="7"/>
      <c r="AG1208" s="7"/>
      <c r="AH1208" s="7"/>
      <c r="AI1208" s="7"/>
      <c r="AJ1208" s="7"/>
      <c r="AK1208" s="7"/>
      <c r="BZ1208" s="4"/>
      <c r="CA1208" t="s">
        <v>856</v>
      </c>
      <c r="CC1208" s="7" t="s">
        <v>615</v>
      </c>
      <c r="CD1208" s="7">
        <v>1</v>
      </c>
      <c r="CF1208" s="7"/>
      <c r="CH1208" s="7"/>
      <c r="CJ1208" s="7"/>
      <c r="CK1208" s="7">
        <f t="shared" si="23"/>
        <v>62</v>
      </c>
    </row>
    <row r="1209" spans="1:90" hidden="1" x14ac:dyDescent="0.3">
      <c r="A1209" s="43" t="s">
        <v>932</v>
      </c>
      <c r="B1209" s="23" t="s">
        <v>907</v>
      </c>
      <c r="C1209" s="54"/>
      <c r="D1209" s="54" t="s">
        <v>831</v>
      </c>
      <c r="E1209" s="23" t="s">
        <v>650</v>
      </c>
      <c r="F1209" s="54"/>
      <c r="G1209" s="23" t="s">
        <v>2512</v>
      </c>
      <c r="H1209" s="23" t="s">
        <v>880</v>
      </c>
      <c r="J1209" s="54" t="s">
        <v>9</v>
      </c>
      <c r="K1209" s="55">
        <v>316.47000000000003</v>
      </c>
      <c r="L1209" s="24" t="s">
        <v>834</v>
      </c>
      <c r="M1209" s="24" t="s">
        <v>615</v>
      </c>
      <c r="N1209" s="7"/>
      <c r="U1209" s="4">
        <v>3589566</v>
      </c>
      <c r="AD1209" s="7"/>
      <c r="AE1209" s="7"/>
      <c r="AF1209" s="7"/>
      <c r="AG1209" s="7"/>
      <c r="AH1209" s="7"/>
      <c r="AI1209" s="7"/>
      <c r="AJ1209" s="7"/>
      <c r="AK1209" s="7"/>
      <c r="BZ1209" s="4">
        <v>20200000</v>
      </c>
      <c r="CA1209" t="s">
        <v>934</v>
      </c>
      <c r="CC1209" s="7" t="s">
        <v>615</v>
      </c>
      <c r="CD1209" s="7">
        <v>1</v>
      </c>
      <c r="CF1209" s="7"/>
      <c r="CH1209" s="7"/>
      <c r="CJ1209" s="7"/>
      <c r="CK1209" s="7">
        <f t="shared" si="23"/>
        <v>62</v>
      </c>
      <c r="CL1209" t="s">
        <v>2512</v>
      </c>
    </row>
    <row r="1210" spans="1:90" x14ac:dyDescent="0.3">
      <c r="A1210" s="43">
        <v>64</v>
      </c>
      <c r="B1210" s="23" t="s">
        <v>860</v>
      </c>
      <c r="C1210" s="54"/>
      <c r="D1210" s="54" t="s">
        <v>831</v>
      </c>
      <c r="E1210" s="23" t="s">
        <v>659</v>
      </c>
      <c r="F1210" s="54"/>
      <c r="G1210" s="23" t="s">
        <v>2513</v>
      </c>
      <c r="H1210" s="23" t="s">
        <v>838</v>
      </c>
      <c r="J1210" s="54" t="s">
        <v>9</v>
      </c>
      <c r="K1210" s="55">
        <v>0.68266799999999994</v>
      </c>
      <c r="L1210" s="24" t="s">
        <v>834</v>
      </c>
      <c r="M1210" s="24" t="s">
        <v>615</v>
      </c>
      <c r="N1210" s="7"/>
      <c r="U1210" s="4">
        <v>7315.4340000000011</v>
      </c>
      <c r="AD1210" s="7"/>
      <c r="AE1210" s="7"/>
      <c r="AF1210" s="7"/>
      <c r="AG1210" s="7"/>
      <c r="AH1210" s="7"/>
      <c r="AI1210" s="7"/>
      <c r="AJ1210" s="7"/>
      <c r="AK1210" s="7"/>
      <c r="BZ1210" s="4"/>
      <c r="CA1210" t="s">
        <v>856</v>
      </c>
      <c r="CC1210" s="7" t="s">
        <v>615</v>
      </c>
      <c r="CD1210" s="7">
        <v>1</v>
      </c>
      <c r="CF1210" s="7"/>
      <c r="CH1210" s="7"/>
      <c r="CJ1210" s="7"/>
      <c r="CK1210" s="7">
        <f t="shared" si="23"/>
        <v>62</v>
      </c>
    </row>
    <row r="1211" spans="1:90" hidden="1" x14ac:dyDescent="0.3">
      <c r="A1211" s="43">
        <v>65</v>
      </c>
      <c r="B1211" s="56" t="s">
        <v>848</v>
      </c>
      <c r="D1211" s="23" t="s">
        <v>831</v>
      </c>
      <c r="E1211" s="23" t="s">
        <v>796</v>
      </c>
      <c r="G1211" s="23" t="s">
        <v>2514</v>
      </c>
      <c r="H1211" s="57" t="s">
        <v>831</v>
      </c>
      <c r="I1211" s="57"/>
      <c r="J1211" s="23" t="s">
        <v>9</v>
      </c>
      <c r="K1211" s="47">
        <v>52.746000000000002</v>
      </c>
      <c r="L1211" s="24" t="s">
        <v>834</v>
      </c>
      <c r="M1211" s="24" t="s">
        <v>624</v>
      </c>
      <c r="X1211" s="4">
        <v>587027.4</v>
      </c>
      <c r="AM1211" s="4">
        <v>14345175.4</v>
      </c>
      <c r="BZ1211" s="4"/>
      <c r="CA1211" t="s">
        <v>1567</v>
      </c>
      <c r="CC1211" s="7" t="s">
        <v>624</v>
      </c>
      <c r="CD1211" s="7">
        <v>0.8751076461410553</v>
      </c>
      <c r="CF1211" s="7"/>
      <c r="CH1211" s="7"/>
      <c r="CJ1211" s="7"/>
      <c r="CK1211" s="7">
        <f t="shared" si="23"/>
        <v>61</v>
      </c>
    </row>
    <row r="1212" spans="1:90" hidden="1" x14ac:dyDescent="0.3">
      <c r="A1212" s="43">
        <v>64</v>
      </c>
      <c r="B1212" s="23" t="s">
        <v>863</v>
      </c>
      <c r="C1212" s="54"/>
      <c r="D1212" s="54" t="s">
        <v>831</v>
      </c>
      <c r="E1212" s="23" t="s">
        <v>671</v>
      </c>
      <c r="F1212" s="54"/>
      <c r="G1212" s="23" t="s">
        <v>2515</v>
      </c>
      <c r="H1212" s="23" t="s">
        <v>1232</v>
      </c>
      <c r="J1212" s="54" t="s">
        <v>9</v>
      </c>
      <c r="K1212" s="55">
        <v>106.3</v>
      </c>
      <c r="L1212" s="24" t="s">
        <v>834</v>
      </c>
      <c r="M1212" s="24" t="s">
        <v>651</v>
      </c>
      <c r="N1212" s="7"/>
      <c r="U1212" s="4">
        <v>10630</v>
      </c>
      <c r="V1212" s="4">
        <v>2.570792</v>
      </c>
      <c r="X1212" s="4">
        <v>31890</v>
      </c>
      <c r="AD1212" s="7"/>
      <c r="AE1212" s="7"/>
      <c r="AF1212" s="7"/>
      <c r="AG1212" s="7">
        <v>314.27932199999998</v>
      </c>
      <c r="AH1212" s="7">
        <v>140.75086200000001</v>
      </c>
      <c r="AI1212" s="7">
        <v>59.770913999999998</v>
      </c>
      <c r="AJ1212" s="7">
        <v>102.188982</v>
      </c>
      <c r="AK1212" s="7">
        <v>23.779826</v>
      </c>
      <c r="BZ1212" s="4"/>
      <c r="CA1212" t="s">
        <v>1280</v>
      </c>
      <c r="CC1212" s="7" t="s">
        <v>651</v>
      </c>
      <c r="CD1212" s="7">
        <v>0.63119583856210881</v>
      </c>
      <c r="CF1212" s="7"/>
      <c r="CH1212" s="7"/>
      <c r="CJ1212" s="7"/>
      <c r="CK1212" s="7">
        <f t="shared" si="23"/>
        <v>55</v>
      </c>
    </row>
    <row r="1213" spans="1:90" x14ac:dyDescent="0.3">
      <c r="A1213" s="43">
        <v>64</v>
      </c>
      <c r="B1213" s="23" t="s">
        <v>860</v>
      </c>
      <c r="C1213" s="54"/>
      <c r="D1213" s="54" t="s">
        <v>831</v>
      </c>
      <c r="E1213" s="23" t="s">
        <v>659</v>
      </c>
      <c r="F1213" s="54"/>
      <c r="G1213" s="23" t="s">
        <v>2516</v>
      </c>
      <c r="H1213" s="23" t="s">
        <v>838</v>
      </c>
      <c r="J1213" s="54" t="s">
        <v>9</v>
      </c>
      <c r="K1213" s="55">
        <v>0.12</v>
      </c>
      <c r="L1213" s="24" t="s">
        <v>834</v>
      </c>
      <c r="M1213" s="24" t="s">
        <v>618</v>
      </c>
      <c r="N1213" s="7"/>
      <c r="U1213" s="4">
        <v>2040</v>
      </c>
      <c r="V1213" s="4">
        <v>0.5484</v>
      </c>
      <c r="AC1213" s="4">
        <v>360</v>
      </c>
      <c r="AD1213" s="7"/>
      <c r="AE1213" s="7"/>
      <c r="AF1213" s="7"/>
      <c r="AG1213" s="7"/>
      <c r="AH1213" s="7"/>
      <c r="AI1213" s="7"/>
      <c r="AJ1213" s="7"/>
      <c r="AK1213" s="7"/>
      <c r="BZ1213" s="4"/>
      <c r="CA1213" t="s">
        <v>968</v>
      </c>
      <c r="CC1213" s="7" t="s">
        <v>618</v>
      </c>
      <c r="CD1213" s="7">
        <v>0.61058774114928394</v>
      </c>
      <c r="CE1213" s="7" t="s">
        <v>615</v>
      </c>
      <c r="CF1213" s="7">
        <v>0.36717225735028108</v>
      </c>
      <c r="CH1213" s="7"/>
      <c r="CJ1213" s="7"/>
      <c r="CK1213" s="7">
        <f t="shared" si="23"/>
        <v>60</v>
      </c>
    </row>
    <row r="1214" spans="1:90" hidden="1" x14ac:dyDescent="0.3">
      <c r="A1214" s="43" t="s">
        <v>843</v>
      </c>
      <c r="B1214" s="23" t="s">
        <v>848</v>
      </c>
      <c r="D1214" s="23" t="s">
        <v>831</v>
      </c>
      <c r="E1214" s="23" t="s">
        <v>605</v>
      </c>
      <c r="G1214" s="53" t="s">
        <v>2517</v>
      </c>
      <c r="J1214" s="23" t="s">
        <v>9</v>
      </c>
      <c r="K1214" s="47">
        <v>50</v>
      </c>
      <c r="L1214" s="24" t="s">
        <v>834</v>
      </c>
      <c r="M1214" s="24" t="s">
        <v>615</v>
      </c>
      <c r="U1214" s="4">
        <v>250000</v>
      </c>
      <c r="V1214" s="4">
        <v>1.5</v>
      </c>
      <c r="W1214" s="4">
        <v>65</v>
      </c>
      <c r="AA1214" s="107">
        <v>2500</v>
      </c>
      <c r="AD1214" s="4">
        <v>5.2722879169608854</v>
      </c>
      <c r="BZ1214" s="4"/>
      <c r="CA1214" t="s">
        <v>846</v>
      </c>
      <c r="CC1214" s="7" t="s">
        <v>615</v>
      </c>
      <c r="CD1214" s="7">
        <v>0.90275311496815291</v>
      </c>
      <c r="CF1214" s="7"/>
      <c r="CH1214" s="7"/>
      <c r="CJ1214" s="7"/>
      <c r="CK1214" s="7">
        <f t="shared" si="23"/>
        <v>58</v>
      </c>
    </row>
    <row r="1215" spans="1:90" x14ac:dyDescent="0.3">
      <c r="A1215" s="43">
        <v>64</v>
      </c>
      <c r="B1215" s="23" t="s">
        <v>860</v>
      </c>
      <c r="C1215" s="54"/>
      <c r="D1215" s="54" t="s">
        <v>831</v>
      </c>
      <c r="E1215" s="23" t="s">
        <v>605</v>
      </c>
      <c r="F1215" s="54"/>
      <c r="G1215" s="23" t="s">
        <v>2518</v>
      </c>
      <c r="J1215" s="54" t="s">
        <v>9</v>
      </c>
      <c r="K1215" s="55">
        <v>45.372999999999998</v>
      </c>
      <c r="L1215" s="24" t="s">
        <v>834</v>
      </c>
      <c r="M1215" s="24" t="s">
        <v>615</v>
      </c>
      <c r="N1215" s="7"/>
      <c r="U1215" s="4">
        <v>213253.1</v>
      </c>
      <c r="V1215" s="4">
        <v>17.24174</v>
      </c>
      <c r="W1215" s="4">
        <v>507.72386999999998</v>
      </c>
      <c r="AD1215" s="7"/>
      <c r="AE1215" s="7"/>
      <c r="AF1215" s="7"/>
      <c r="AG1215" s="7"/>
      <c r="AH1215" s="7"/>
      <c r="AI1215" s="7"/>
      <c r="AJ1215" s="7"/>
      <c r="AK1215" s="7"/>
      <c r="BZ1215" s="4"/>
      <c r="CA1215" t="s">
        <v>859</v>
      </c>
      <c r="CC1215" s="7" t="s">
        <v>615</v>
      </c>
      <c r="CD1215" s="7">
        <v>0.57513552269724677</v>
      </c>
      <c r="CE1215" s="7" t="s">
        <v>618</v>
      </c>
      <c r="CF1215" s="7">
        <v>0.28765165252331371</v>
      </c>
      <c r="CH1215" s="7"/>
      <c r="CJ1215" s="7"/>
      <c r="CK1215" s="7">
        <f t="shared" si="23"/>
        <v>60</v>
      </c>
    </row>
    <row r="1216" spans="1:90" hidden="1" x14ac:dyDescent="0.3">
      <c r="A1216" s="43">
        <v>58</v>
      </c>
      <c r="B1216" s="23" t="s">
        <v>1025</v>
      </c>
      <c r="C1216" s="54"/>
      <c r="D1216" s="23" t="s">
        <v>831</v>
      </c>
      <c r="E1216" s="23" t="s">
        <v>614</v>
      </c>
      <c r="G1216" s="23" t="s">
        <v>2519</v>
      </c>
      <c r="I1216" s="54"/>
      <c r="J1216" s="54" t="s">
        <v>9</v>
      </c>
      <c r="K1216" s="47">
        <v>0.25</v>
      </c>
      <c r="L1216" s="24" t="s">
        <v>834</v>
      </c>
      <c r="M1216" s="24" t="s">
        <v>684</v>
      </c>
      <c r="N1216" s="7"/>
      <c r="AA1216" s="107">
        <v>300</v>
      </c>
      <c r="AD1216" s="4">
        <v>0.3994362092245779</v>
      </c>
      <c r="AH1216" s="7"/>
      <c r="AI1216" s="7"/>
      <c r="AR1216" s="4">
        <v>931.72877846790891</v>
      </c>
      <c r="BY1216" s="7"/>
      <c r="BZ1216" s="4"/>
      <c r="CA1216" t="s">
        <v>846</v>
      </c>
      <c r="CC1216" s="7" t="s">
        <v>684</v>
      </c>
      <c r="CD1216" s="7">
        <v>0.81427278728753116</v>
      </c>
      <c r="CF1216" s="7"/>
      <c r="CH1216" s="7"/>
      <c r="CJ1216" s="7"/>
      <c r="CK1216" s="7">
        <f t="shared" si="23"/>
        <v>60</v>
      </c>
    </row>
    <row r="1217" spans="1:89" hidden="1" x14ac:dyDescent="0.3">
      <c r="A1217" s="43" t="s">
        <v>932</v>
      </c>
      <c r="B1217" s="23" t="s">
        <v>895</v>
      </c>
      <c r="C1217" s="54"/>
      <c r="D1217" s="54" t="s">
        <v>831</v>
      </c>
      <c r="E1217" s="23" t="s">
        <v>617</v>
      </c>
      <c r="F1217" s="54"/>
      <c r="G1217" s="23" t="s">
        <v>2520</v>
      </c>
      <c r="H1217" s="23" t="s">
        <v>930</v>
      </c>
      <c r="J1217" s="54" t="s">
        <v>9</v>
      </c>
      <c r="K1217" s="55">
        <v>21.62</v>
      </c>
      <c r="L1217" s="24" t="s">
        <v>834</v>
      </c>
      <c r="M1217" s="24" t="s">
        <v>618</v>
      </c>
      <c r="N1217" s="7"/>
      <c r="U1217" s="4">
        <v>67609</v>
      </c>
      <c r="V1217" s="4">
        <v>25.662099999999999</v>
      </c>
      <c r="W1217" s="4">
        <v>225.76089999999999</v>
      </c>
      <c r="AB1217" s="4">
        <v>36754</v>
      </c>
      <c r="AC1217" s="4">
        <v>41693.999999999993</v>
      </c>
      <c r="AD1217" s="7"/>
      <c r="AE1217" s="7"/>
      <c r="AF1217" s="7"/>
      <c r="AG1217" s="7"/>
      <c r="AH1217" s="7"/>
      <c r="AI1217" s="7"/>
      <c r="AJ1217" s="7"/>
      <c r="AK1217" s="7"/>
      <c r="BZ1217" s="4">
        <v>105300</v>
      </c>
      <c r="CA1217" t="s">
        <v>1040</v>
      </c>
      <c r="CC1217" s="7" t="s">
        <v>618</v>
      </c>
      <c r="CD1217" s="7">
        <v>0.57545523182662361</v>
      </c>
      <c r="CE1217" s="7" t="s">
        <v>615</v>
      </c>
      <c r="CF1217" s="7">
        <v>0.2450828487595629</v>
      </c>
      <c r="CH1217" s="7"/>
      <c r="CJ1217" s="7"/>
      <c r="CK1217" s="7">
        <f t="shared" si="23"/>
        <v>58</v>
      </c>
    </row>
    <row r="1218" spans="1:89" hidden="1" x14ac:dyDescent="0.3">
      <c r="A1218" s="43">
        <v>65</v>
      </c>
      <c r="B1218" s="56" t="s">
        <v>886</v>
      </c>
      <c r="D1218" s="23" t="s">
        <v>831</v>
      </c>
      <c r="E1218" s="23" t="s">
        <v>796</v>
      </c>
      <c r="G1218" s="23" t="s">
        <v>2521</v>
      </c>
      <c r="H1218" s="57" t="s">
        <v>831</v>
      </c>
      <c r="I1218" s="57"/>
      <c r="J1218" s="23" t="s">
        <v>9</v>
      </c>
      <c r="K1218" s="47">
        <v>4</v>
      </c>
      <c r="L1218" s="24" t="s">
        <v>834</v>
      </c>
      <c r="M1218" s="24" t="s">
        <v>624</v>
      </c>
      <c r="X1218" s="4">
        <v>48000</v>
      </c>
      <c r="BZ1218" s="4"/>
      <c r="CA1218" t="s">
        <v>871</v>
      </c>
      <c r="CC1218" s="7" t="s">
        <v>624</v>
      </c>
      <c r="CD1218" s="7">
        <v>1</v>
      </c>
      <c r="CF1218" s="7"/>
      <c r="CH1218" s="7"/>
      <c r="CJ1218" s="7"/>
      <c r="CK1218" s="7">
        <f t="shared" si="23"/>
        <v>62</v>
      </c>
    </row>
    <row r="1219" spans="1:89" hidden="1" x14ac:dyDescent="0.3">
      <c r="A1219" s="43">
        <v>65</v>
      </c>
      <c r="B1219" s="56" t="s">
        <v>848</v>
      </c>
      <c r="D1219" s="23" t="s">
        <v>831</v>
      </c>
      <c r="E1219" s="23" t="s">
        <v>796</v>
      </c>
      <c r="G1219" s="23" t="s">
        <v>2522</v>
      </c>
      <c r="H1219" s="57" t="s">
        <v>831</v>
      </c>
      <c r="I1219" s="57"/>
      <c r="J1219" s="23" t="s">
        <v>9</v>
      </c>
      <c r="K1219" s="47">
        <v>43.37</v>
      </c>
      <c r="L1219" s="24" t="s">
        <v>834</v>
      </c>
      <c r="M1219" s="24" t="s">
        <v>624</v>
      </c>
      <c r="X1219" s="4">
        <v>520439.99999999988</v>
      </c>
      <c r="BZ1219" s="4"/>
      <c r="CA1219" t="s">
        <v>871</v>
      </c>
      <c r="CC1219" s="7" t="s">
        <v>624</v>
      </c>
      <c r="CD1219" s="7">
        <v>1</v>
      </c>
      <c r="CF1219" s="7"/>
      <c r="CH1219" s="7"/>
      <c r="CJ1219" s="7"/>
      <c r="CK1219" s="7">
        <f t="shared" si="23"/>
        <v>62</v>
      </c>
    </row>
    <row r="1220" spans="1:89" hidden="1" x14ac:dyDescent="0.3">
      <c r="A1220" s="43">
        <v>137</v>
      </c>
      <c r="B1220" s="23" t="s">
        <v>886</v>
      </c>
      <c r="D1220" s="23" t="s">
        <v>831</v>
      </c>
      <c r="E1220" s="23" t="s">
        <v>595</v>
      </c>
      <c r="G1220" s="23" t="s">
        <v>2523</v>
      </c>
      <c r="H1220" s="23" t="s">
        <v>880</v>
      </c>
      <c r="J1220" s="23" t="s">
        <v>9</v>
      </c>
      <c r="K1220" s="47">
        <v>8.6999999999999993</v>
      </c>
      <c r="L1220" s="24" t="s">
        <v>834</v>
      </c>
      <c r="M1220" s="24" t="s">
        <v>780</v>
      </c>
      <c r="BX1220" s="4">
        <v>550544.65279814939</v>
      </c>
      <c r="BZ1220" s="4"/>
      <c r="CA1220" t="s">
        <v>1042</v>
      </c>
      <c r="CK1220" s="7">
        <f t="shared" si="23"/>
        <v>62</v>
      </c>
    </row>
    <row r="1221" spans="1:89" hidden="1" x14ac:dyDescent="0.3">
      <c r="A1221" s="43">
        <v>64</v>
      </c>
      <c r="B1221" s="23" t="s">
        <v>1025</v>
      </c>
      <c r="C1221" s="54"/>
      <c r="D1221" s="54" t="s">
        <v>831</v>
      </c>
      <c r="E1221" s="23" t="s">
        <v>659</v>
      </c>
      <c r="F1221" s="54"/>
      <c r="G1221" s="23" t="s">
        <v>2524</v>
      </c>
      <c r="J1221" s="54" t="s">
        <v>9</v>
      </c>
      <c r="K1221" s="55">
        <v>2.6</v>
      </c>
      <c r="L1221" s="24" t="s">
        <v>834</v>
      </c>
      <c r="M1221" s="24" t="s">
        <v>639</v>
      </c>
      <c r="N1221" s="7"/>
      <c r="U1221" s="4">
        <v>7800</v>
      </c>
      <c r="V1221" s="4">
        <v>6.24</v>
      </c>
      <c r="W1221" s="4">
        <v>338</v>
      </c>
      <c r="AB1221" s="4">
        <v>23400</v>
      </c>
      <c r="AC1221" s="4">
        <v>124800</v>
      </c>
      <c r="AD1221" s="7"/>
      <c r="AE1221" s="7"/>
      <c r="AF1221" s="7"/>
      <c r="AG1221" s="7"/>
      <c r="AH1221" s="7"/>
      <c r="AI1221" s="7"/>
      <c r="AJ1221" s="7"/>
      <c r="AK1221" s="7"/>
      <c r="BZ1221" s="4"/>
      <c r="CA1221" t="s">
        <v>842</v>
      </c>
      <c r="CC1221" s="7" t="s">
        <v>639</v>
      </c>
      <c r="CD1221" s="7">
        <v>0.3267140979743508</v>
      </c>
      <c r="CE1221" s="7" t="s">
        <v>618</v>
      </c>
      <c r="CF1221" s="7">
        <v>0.29441247111070828</v>
      </c>
      <c r="CG1221" s="7" t="s">
        <v>621</v>
      </c>
      <c r="CH1221" s="7">
        <v>0.25832691349073278</v>
      </c>
      <c r="CJ1221" s="7"/>
      <c r="CK1221" s="7">
        <f t="shared" si="23"/>
        <v>58</v>
      </c>
    </row>
    <row r="1222" spans="1:89" hidden="1" x14ac:dyDescent="0.3">
      <c r="A1222" s="43" t="s">
        <v>2525</v>
      </c>
      <c r="B1222" s="23" t="s">
        <v>913</v>
      </c>
      <c r="C1222" s="54"/>
      <c r="D1222" s="54" t="s">
        <v>831</v>
      </c>
      <c r="E1222" s="23" t="s">
        <v>620</v>
      </c>
      <c r="F1222" s="54"/>
      <c r="G1222" s="23" t="s">
        <v>2526</v>
      </c>
      <c r="J1222" s="54" t="s">
        <v>9</v>
      </c>
      <c r="K1222" s="55">
        <v>1.1603087999999999</v>
      </c>
      <c r="L1222" s="24" t="s">
        <v>834</v>
      </c>
      <c r="M1222" s="24" t="s">
        <v>627</v>
      </c>
      <c r="N1222" s="7"/>
      <c r="U1222" s="4">
        <v>3356.2771200000002</v>
      </c>
      <c r="Y1222" s="4">
        <v>6807.8102399999998</v>
      </c>
      <c r="AD1222" s="7"/>
      <c r="AE1222" s="7"/>
      <c r="AF1222" s="7"/>
      <c r="AG1222" s="7"/>
      <c r="AH1222" s="7"/>
      <c r="AI1222" s="7"/>
      <c r="AJ1222" s="7"/>
      <c r="AK1222" s="7"/>
      <c r="BZ1222" s="4"/>
      <c r="CA1222" t="s">
        <v>2527</v>
      </c>
      <c r="CC1222" s="7" t="s">
        <v>627</v>
      </c>
      <c r="CD1222" s="7">
        <v>0.9139365700930282</v>
      </c>
      <c r="CF1222" s="7"/>
      <c r="CH1222" s="7"/>
      <c r="CJ1222" s="7"/>
      <c r="CK1222" s="7">
        <f t="shared" si="23"/>
        <v>61</v>
      </c>
    </row>
    <row r="1223" spans="1:89" x14ac:dyDescent="0.3">
      <c r="A1223" s="43">
        <v>64</v>
      </c>
      <c r="B1223" s="23" t="s">
        <v>860</v>
      </c>
      <c r="C1223" s="54"/>
      <c r="D1223" s="54" t="s">
        <v>831</v>
      </c>
      <c r="E1223" s="23" t="s">
        <v>605</v>
      </c>
      <c r="F1223" s="54"/>
      <c r="G1223" s="23" t="s">
        <v>2528</v>
      </c>
      <c r="J1223" s="54" t="s">
        <v>9</v>
      </c>
      <c r="K1223" s="55">
        <v>2.4</v>
      </c>
      <c r="L1223" s="24" t="s">
        <v>834</v>
      </c>
      <c r="M1223" s="24" t="s">
        <v>615</v>
      </c>
      <c r="N1223" s="7"/>
      <c r="U1223" s="4">
        <v>9600</v>
      </c>
      <c r="AD1223" s="7"/>
      <c r="AE1223" s="7"/>
      <c r="AF1223" s="7"/>
      <c r="AG1223" s="7"/>
      <c r="AH1223" s="7"/>
      <c r="AI1223" s="7"/>
      <c r="AJ1223" s="7"/>
      <c r="AK1223" s="7"/>
      <c r="BZ1223" s="4"/>
      <c r="CA1223" t="s">
        <v>856</v>
      </c>
      <c r="CC1223" s="7" t="s">
        <v>615</v>
      </c>
      <c r="CD1223" s="7">
        <v>1</v>
      </c>
      <c r="CF1223" s="7"/>
      <c r="CH1223" s="7"/>
      <c r="CJ1223" s="7"/>
      <c r="CK1223" s="7">
        <f t="shared" si="23"/>
        <v>62</v>
      </c>
    </row>
    <row r="1224" spans="1:89" hidden="1" x14ac:dyDescent="0.3">
      <c r="A1224" s="43">
        <v>64</v>
      </c>
      <c r="B1224" s="23" t="s">
        <v>921</v>
      </c>
      <c r="C1224" s="54"/>
      <c r="D1224" s="54" t="s">
        <v>831</v>
      </c>
      <c r="E1224" s="23" t="s">
        <v>659</v>
      </c>
      <c r="F1224" s="54"/>
      <c r="G1224" s="23" t="s">
        <v>2529</v>
      </c>
      <c r="J1224" s="54" t="s">
        <v>9</v>
      </c>
      <c r="K1224" s="55">
        <v>0.65800000000000003</v>
      </c>
      <c r="L1224" s="24" t="s">
        <v>834</v>
      </c>
      <c r="M1224" s="24" t="s">
        <v>639</v>
      </c>
      <c r="N1224" s="7"/>
      <c r="U1224" s="4">
        <v>4145.4000000000005</v>
      </c>
      <c r="W1224" s="4">
        <v>32.9</v>
      </c>
      <c r="AB1224" s="4">
        <v>12699.4</v>
      </c>
      <c r="AC1224" s="4">
        <v>30926</v>
      </c>
      <c r="AD1224" s="7"/>
      <c r="AE1224" s="7"/>
      <c r="AF1224" s="7"/>
      <c r="AG1224" s="7"/>
      <c r="AH1224" s="7"/>
      <c r="AI1224" s="7"/>
      <c r="AJ1224" s="7"/>
      <c r="AK1224" s="7"/>
      <c r="BZ1224" s="4"/>
      <c r="CA1224" t="s">
        <v>966</v>
      </c>
      <c r="CC1224" s="7" t="s">
        <v>639</v>
      </c>
      <c r="CD1224" s="7">
        <v>0.47384915683256601</v>
      </c>
      <c r="CF1224" s="7"/>
      <c r="CH1224" s="7"/>
      <c r="CJ1224" s="7"/>
      <c r="CK1224" s="7">
        <f t="shared" si="23"/>
        <v>59</v>
      </c>
    </row>
    <row r="1225" spans="1:89" hidden="1" x14ac:dyDescent="0.3">
      <c r="A1225" s="43">
        <v>27</v>
      </c>
      <c r="B1225" s="42" t="s">
        <v>1025</v>
      </c>
      <c r="D1225" s="23" t="s">
        <v>831</v>
      </c>
      <c r="E1225" s="23" t="s">
        <v>1755</v>
      </c>
      <c r="G1225" s="42" t="s">
        <v>2530</v>
      </c>
      <c r="H1225" s="23" t="s">
        <v>880</v>
      </c>
      <c r="J1225" s="23" t="s">
        <v>9</v>
      </c>
      <c r="K1225" s="58">
        <v>0.05</v>
      </c>
      <c r="L1225" s="24" t="s">
        <v>834</v>
      </c>
      <c r="M1225" s="24" t="s">
        <v>681</v>
      </c>
      <c r="U1225" s="59"/>
      <c r="V1225" s="59"/>
      <c r="W1225" s="59"/>
      <c r="AB1225" s="59"/>
      <c r="AC1225" s="59"/>
      <c r="AP1225" s="59"/>
      <c r="AQ1225" s="59">
        <v>7</v>
      </c>
      <c r="BZ1225" s="4"/>
      <c r="CA1225" t="s">
        <v>926</v>
      </c>
      <c r="CC1225" s="7" t="s">
        <v>681</v>
      </c>
      <c r="CD1225" s="7">
        <v>1</v>
      </c>
      <c r="CF1225" s="7"/>
      <c r="CH1225" s="7"/>
      <c r="CJ1225" s="7"/>
      <c r="CK1225" s="7">
        <f t="shared" si="23"/>
        <v>62</v>
      </c>
    </row>
    <row r="1226" spans="1:89" hidden="1" x14ac:dyDescent="0.3">
      <c r="A1226" s="43">
        <v>65</v>
      </c>
      <c r="B1226" s="56" t="s">
        <v>2531</v>
      </c>
      <c r="D1226" s="23" t="s">
        <v>831</v>
      </c>
      <c r="E1226" s="23" t="s">
        <v>796</v>
      </c>
      <c r="G1226" s="23" t="s">
        <v>2532</v>
      </c>
      <c r="H1226" s="57" t="s">
        <v>880</v>
      </c>
      <c r="I1226" s="57"/>
      <c r="J1226" s="23" t="s">
        <v>9</v>
      </c>
      <c r="K1226" s="47">
        <v>16</v>
      </c>
      <c r="L1226" s="24" t="s">
        <v>834</v>
      </c>
      <c r="M1226" s="24" t="s">
        <v>624</v>
      </c>
      <c r="X1226" s="4">
        <v>202700</v>
      </c>
      <c r="Y1226" s="4">
        <v>11200</v>
      </c>
      <c r="BZ1226" s="4"/>
      <c r="CA1226" t="s">
        <v>1009</v>
      </c>
      <c r="CC1226" s="7" t="s">
        <v>624</v>
      </c>
      <c r="CD1226" s="7">
        <v>0.88507620522697417</v>
      </c>
      <c r="CF1226" s="7"/>
      <c r="CH1226" s="7"/>
      <c r="CJ1226" s="7"/>
      <c r="CK1226" s="7">
        <f t="shared" si="23"/>
        <v>61</v>
      </c>
    </row>
    <row r="1227" spans="1:89" hidden="1" x14ac:dyDescent="0.3">
      <c r="A1227" s="43">
        <v>65</v>
      </c>
      <c r="B1227" s="56" t="s">
        <v>848</v>
      </c>
      <c r="D1227" s="23" t="s">
        <v>831</v>
      </c>
      <c r="E1227" s="23" t="s">
        <v>796</v>
      </c>
      <c r="G1227" s="23" t="s">
        <v>2533</v>
      </c>
      <c r="H1227" s="57" t="s">
        <v>831</v>
      </c>
      <c r="I1227" s="57"/>
      <c r="J1227" s="23" t="s">
        <v>9</v>
      </c>
      <c r="K1227" s="47">
        <v>42.38</v>
      </c>
      <c r="L1227" s="24" t="s">
        <v>834</v>
      </c>
      <c r="M1227" s="24" t="s">
        <v>624</v>
      </c>
      <c r="X1227" s="4">
        <v>491608</v>
      </c>
      <c r="BZ1227" s="4"/>
      <c r="CA1227" t="s">
        <v>871</v>
      </c>
      <c r="CC1227" s="7" t="s">
        <v>624</v>
      </c>
      <c r="CD1227" s="7">
        <v>1</v>
      </c>
      <c r="CF1227" s="7"/>
      <c r="CH1227" s="7"/>
      <c r="CJ1227" s="7"/>
      <c r="CK1227" s="7">
        <f t="shared" si="23"/>
        <v>62</v>
      </c>
    </row>
    <row r="1228" spans="1:89" hidden="1" x14ac:dyDescent="0.3">
      <c r="A1228" s="43">
        <v>65</v>
      </c>
      <c r="B1228" s="56" t="s">
        <v>868</v>
      </c>
      <c r="D1228" s="23" t="s">
        <v>831</v>
      </c>
      <c r="E1228" s="23" t="s">
        <v>798</v>
      </c>
      <c r="G1228" s="23" t="s">
        <v>2534</v>
      </c>
      <c r="H1228" s="57" t="s">
        <v>831</v>
      </c>
      <c r="I1228" s="57"/>
      <c r="J1228" s="23" t="s">
        <v>9</v>
      </c>
      <c r="K1228" s="47">
        <v>1</v>
      </c>
      <c r="L1228" s="24" t="s">
        <v>834</v>
      </c>
      <c r="M1228" s="24" t="s">
        <v>615</v>
      </c>
      <c r="U1228" s="4">
        <v>64000</v>
      </c>
      <c r="V1228" s="4">
        <v>1.4</v>
      </c>
      <c r="W1228" s="4">
        <v>5.0999999999999996</v>
      </c>
      <c r="X1228" s="4">
        <v>3000</v>
      </c>
      <c r="Y1228" s="4">
        <v>2000</v>
      </c>
      <c r="AG1228" s="4">
        <v>1</v>
      </c>
      <c r="BZ1228" s="4"/>
      <c r="CA1228" t="s">
        <v>2535</v>
      </c>
      <c r="CC1228" s="7" t="s">
        <v>615</v>
      </c>
      <c r="CD1228" s="7">
        <v>0.6524037936259206</v>
      </c>
      <c r="CF1228" s="7"/>
      <c r="CH1228" s="7"/>
      <c r="CJ1228" s="7"/>
      <c r="CK1228" s="7">
        <f t="shared" si="23"/>
        <v>57</v>
      </c>
    </row>
    <row r="1229" spans="1:89" hidden="1" x14ac:dyDescent="0.3">
      <c r="A1229" s="43">
        <v>65</v>
      </c>
      <c r="B1229" s="56" t="s">
        <v>905</v>
      </c>
      <c r="D1229" s="23" t="s">
        <v>831</v>
      </c>
      <c r="E1229" s="23" t="s">
        <v>798</v>
      </c>
      <c r="G1229" s="23" t="s">
        <v>2536</v>
      </c>
      <c r="H1229" s="57"/>
      <c r="J1229" s="23" t="s">
        <v>9</v>
      </c>
      <c r="K1229" s="47">
        <v>0.5</v>
      </c>
      <c r="L1229" s="24" t="s">
        <v>834</v>
      </c>
      <c r="M1229" s="24" t="s">
        <v>624</v>
      </c>
      <c r="U1229" s="4">
        <v>50</v>
      </c>
      <c r="X1229" s="4">
        <v>1450</v>
      </c>
      <c r="Y1229" s="4">
        <v>250</v>
      </c>
      <c r="BZ1229" s="4"/>
      <c r="CA1229" t="s">
        <v>1511</v>
      </c>
      <c r="CC1229" s="7" t="s">
        <v>624</v>
      </c>
      <c r="CD1229" s="7">
        <v>0.70390417456124399</v>
      </c>
      <c r="CE1229" s="7" t="s">
        <v>627</v>
      </c>
      <c r="CF1229" s="7">
        <v>0.28520068617467581</v>
      </c>
      <c r="CH1229" s="7"/>
      <c r="CJ1229" s="7"/>
      <c r="CK1229" s="7">
        <f t="shared" si="23"/>
        <v>60</v>
      </c>
    </row>
    <row r="1230" spans="1:89" hidden="1" x14ac:dyDescent="0.3">
      <c r="A1230" s="43">
        <v>64</v>
      </c>
      <c r="B1230" s="23" t="s">
        <v>921</v>
      </c>
      <c r="C1230" s="54"/>
      <c r="D1230" s="54" t="s">
        <v>831</v>
      </c>
      <c r="E1230" s="23" t="s">
        <v>659</v>
      </c>
      <c r="F1230" s="54"/>
      <c r="G1230" s="23" t="s">
        <v>2537</v>
      </c>
      <c r="J1230" s="54" t="s">
        <v>9</v>
      </c>
      <c r="K1230" s="55">
        <v>3.62</v>
      </c>
      <c r="L1230" s="24" t="s">
        <v>834</v>
      </c>
      <c r="M1230" s="24" t="s">
        <v>615</v>
      </c>
      <c r="N1230" s="7"/>
      <c r="U1230" s="4">
        <v>36200</v>
      </c>
      <c r="AD1230" s="7"/>
      <c r="AE1230" s="7"/>
      <c r="AF1230" s="7"/>
      <c r="AG1230" s="7"/>
      <c r="AH1230" s="7"/>
      <c r="AI1230" s="7"/>
      <c r="AJ1230" s="7"/>
      <c r="AK1230" s="7"/>
      <c r="BZ1230" s="4"/>
      <c r="CA1230" t="s">
        <v>856</v>
      </c>
      <c r="CC1230" s="7" t="s">
        <v>615</v>
      </c>
      <c r="CD1230" s="7">
        <v>1</v>
      </c>
      <c r="CF1230" s="7"/>
      <c r="CH1230" s="7"/>
      <c r="CJ1230" s="7"/>
      <c r="CK1230" s="7">
        <f t="shared" si="23"/>
        <v>62</v>
      </c>
    </row>
    <row r="1231" spans="1:89" hidden="1" x14ac:dyDescent="0.3">
      <c r="A1231" s="43" t="s">
        <v>2538</v>
      </c>
      <c r="B1231" s="53" t="s">
        <v>886</v>
      </c>
      <c r="D1231" s="23" t="s">
        <v>831</v>
      </c>
      <c r="G1231" s="23" t="s">
        <v>2539</v>
      </c>
      <c r="H1231" s="23" t="s">
        <v>880</v>
      </c>
      <c r="I1231" s="54" t="s">
        <v>2261</v>
      </c>
      <c r="J1231" s="23" t="s">
        <v>9</v>
      </c>
      <c r="K1231" s="47">
        <v>731.8</v>
      </c>
      <c r="L1231" s="24" t="s">
        <v>834</v>
      </c>
      <c r="M1231" s="24" t="s">
        <v>669</v>
      </c>
      <c r="AM1231" s="4">
        <v>335544300</v>
      </c>
      <c r="CA1231" t="s">
        <v>2540</v>
      </c>
      <c r="CK1231" s="7">
        <f t="shared" si="23"/>
        <v>62</v>
      </c>
    </row>
    <row r="1232" spans="1:89" hidden="1" x14ac:dyDescent="0.3">
      <c r="A1232" s="43">
        <v>137</v>
      </c>
      <c r="B1232" s="23" t="s">
        <v>886</v>
      </c>
      <c r="D1232" s="23" t="s">
        <v>831</v>
      </c>
      <c r="E1232" s="23" t="s">
        <v>595</v>
      </c>
      <c r="G1232" s="23" t="s">
        <v>2541</v>
      </c>
      <c r="H1232" s="23" t="s">
        <v>1003</v>
      </c>
      <c r="J1232" s="23" t="s">
        <v>9</v>
      </c>
      <c r="K1232" s="47">
        <v>79.5</v>
      </c>
      <c r="L1232" s="24" t="s">
        <v>834</v>
      </c>
      <c r="M1232" s="24" t="s">
        <v>780</v>
      </c>
      <c r="BX1232" s="4">
        <v>3816498.603820703</v>
      </c>
      <c r="BZ1232" s="4"/>
      <c r="CA1232" t="s">
        <v>1042</v>
      </c>
      <c r="CK1232" s="7">
        <f t="shared" ref="CK1232:CK1263" si="24">COUNTBLANK(N1232:BX1232)</f>
        <v>62</v>
      </c>
    </row>
    <row r="1233" spans="1:90" hidden="1" x14ac:dyDescent="0.3">
      <c r="A1233" s="43" t="s">
        <v>932</v>
      </c>
      <c r="B1233" s="23" t="s">
        <v>1028</v>
      </c>
      <c r="C1233" s="54"/>
      <c r="D1233" s="54" t="s">
        <v>831</v>
      </c>
      <c r="E1233" s="23" t="s">
        <v>704</v>
      </c>
      <c r="F1233" s="54"/>
      <c r="G1233" s="23" t="s">
        <v>2542</v>
      </c>
      <c r="H1233" s="23" t="s">
        <v>880</v>
      </c>
      <c r="J1233" s="54" t="s">
        <v>9</v>
      </c>
      <c r="K1233" s="55">
        <v>24.852557999999998</v>
      </c>
      <c r="L1233" s="24" t="s">
        <v>834</v>
      </c>
      <c r="M1233" s="24" t="s">
        <v>615</v>
      </c>
      <c r="N1233" s="7"/>
      <c r="U1233" s="4">
        <v>310656.97499999998</v>
      </c>
      <c r="AD1233" s="7"/>
      <c r="AE1233" s="7"/>
      <c r="AF1233" s="7"/>
      <c r="AG1233" s="7"/>
      <c r="AH1233" s="7"/>
      <c r="AI1233" s="7"/>
      <c r="AJ1233" s="7"/>
      <c r="AK1233" s="7"/>
      <c r="BZ1233" s="4">
        <v>450000</v>
      </c>
      <c r="CA1233" t="s">
        <v>934</v>
      </c>
      <c r="CC1233" s="7" t="s">
        <v>615</v>
      </c>
      <c r="CD1233" s="7">
        <v>1</v>
      </c>
      <c r="CF1233" s="7"/>
      <c r="CH1233" s="7"/>
      <c r="CJ1233" s="7"/>
      <c r="CK1233" s="7">
        <f t="shared" si="24"/>
        <v>62</v>
      </c>
    </row>
    <row r="1234" spans="1:90" hidden="1" x14ac:dyDescent="0.3">
      <c r="A1234" s="43">
        <v>64</v>
      </c>
      <c r="B1234" s="23" t="s">
        <v>868</v>
      </c>
      <c r="C1234" s="54"/>
      <c r="D1234" s="54" t="s">
        <v>831</v>
      </c>
      <c r="E1234" s="23" t="s">
        <v>659</v>
      </c>
      <c r="F1234" s="54"/>
      <c r="G1234" s="23" t="s">
        <v>2543</v>
      </c>
      <c r="J1234" s="54" t="s">
        <v>9</v>
      </c>
      <c r="K1234" s="55">
        <v>10</v>
      </c>
      <c r="L1234" s="24" t="s">
        <v>834</v>
      </c>
      <c r="M1234" s="24" t="s">
        <v>615</v>
      </c>
      <c r="N1234" s="7"/>
      <c r="U1234" s="4">
        <v>108000</v>
      </c>
      <c r="V1234" s="4">
        <v>13</v>
      </c>
      <c r="W1234" s="4">
        <v>113</v>
      </c>
      <c r="AC1234" s="4">
        <v>30000</v>
      </c>
      <c r="AD1234" s="7"/>
      <c r="AE1234" s="7"/>
      <c r="AF1234" s="7"/>
      <c r="AG1234" s="7"/>
      <c r="AH1234" s="7"/>
      <c r="AI1234" s="7"/>
      <c r="AJ1234" s="7"/>
      <c r="AK1234" s="7"/>
      <c r="BZ1234" s="4"/>
      <c r="CA1234" t="s">
        <v>839</v>
      </c>
      <c r="CC1234" s="7" t="s">
        <v>615</v>
      </c>
      <c r="CD1234" s="7">
        <v>0.51419143242756593</v>
      </c>
      <c r="CE1234" s="7" t="s">
        <v>618</v>
      </c>
      <c r="CF1234" s="7">
        <v>0.38287355902901488</v>
      </c>
      <c r="CH1234" s="7"/>
      <c r="CJ1234" s="7"/>
      <c r="CK1234" s="7">
        <f t="shared" si="24"/>
        <v>59</v>
      </c>
    </row>
    <row r="1235" spans="1:90" x14ac:dyDescent="0.3">
      <c r="A1235" s="43" t="s">
        <v>932</v>
      </c>
      <c r="B1235" s="23" t="s">
        <v>860</v>
      </c>
      <c r="C1235" s="54"/>
      <c r="D1235" s="54" t="s">
        <v>831</v>
      </c>
      <c r="E1235" s="23" t="s">
        <v>659</v>
      </c>
      <c r="F1235" s="54"/>
      <c r="G1235" s="23" t="s">
        <v>2544</v>
      </c>
      <c r="H1235" s="23" t="s">
        <v>1003</v>
      </c>
      <c r="J1235" s="54" t="s">
        <v>9</v>
      </c>
      <c r="K1235" s="55">
        <v>14.6</v>
      </c>
      <c r="L1235" s="24" t="s">
        <v>834</v>
      </c>
      <c r="M1235" s="24" t="s">
        <v>639</v>
      </c>
      <c r="N1235" s="7"/>
      <c r="U1235" s="4">
        <v>335800</v>
      </c>
      <c r="V1235" s="4">
        <v>2.92</v>
      </c>
      <c r="W1235" s="4">
        <v>1065.8</v>
      </c>
      <c r="AB1235" s="4">
        <v>204400</v>
      </c>
      <c r="AC1235" s="4">
        <v>1912600</v>
      </c>
      <c r="AD1235" s="7"/>
      <c r="AE1235" s="7"/>
      <c r="AF1235" s="7"/>
      <c r="AG1235" s="7"/>
      <c r="AH1235" s="7"/>
      <c r="AI1235" s="7"/>
      <c r="AJ1235" s="7"/>
      <c r="AK1235" s="7"/>
      <c r="BZ1235" s="4">
        <v>1400000</v>
      </c>
      <c r="CA1235" t="s">
        <v>1040</v>
      </c>
      <c r="CC1235" s="7" t="s">
        <v>639</v>
      </c>
      <c r="CD1235" s="7">
        <v>0.55302458595951287</v>
      </c>
      <c r="CE1235" s="7" t="s">
        <v>615</v>
      </c>
      <c r="CF1235" s="7">
        <v>0.28288398434480772</v>
      </c>
      <c r="CH1235" s="7"/>
      <c r="CJ1235" s="7"/>
      <c r="CK1235" s="7">
        <f t="shared" si="24"/>
        <v>58</v>
      </c>
    </row>
    <row r="1236" spans="1:90" hidden="1" x14ac:dyDescent="0.3">
      <c r="A1236" s="43">
        <v>64</v>
      </c>
      <c r="B1236" s="23" t="s">
        <v>949</v>
      </c>
      <c r="C1236" s="54"/>
      <c r="D1236" s="54" t="s">
        <v>831</v>
      </c>
      <c r="E1236" s="23" t="s">
        <v>650</v>
      </c>
      <c r="F1236" s="54"/>
      <c r="G1236" s="23" t="s">
        <v>2545</v>
      </c>
      <c r="J1236" s="54" t="s">
        <v>9</v>
      </c>
      <c r="K1236" s="55">
        <v>0.35</v>
      </c>
      <c r="L1236" s="24" t="s">
        <v>834</v>
      </c>
      <c r="M1236" s="24" t="s">
        <v>615</v>
      </c>
      <c r="N1236" s="7"/>
      <c r="U1236" s="4">
        <v>5914.9999999999991</v>
      </c>
      <c r="W1236" s="4">
        <v>7.9449999999999994</v>
      </c>
      <c r="AD1236" s="7"/>
      <c r="AE1236" s="7"/>
      <c r="AF1236" s="7"/>
      <c r="AG1236" s="7"/>
      <c r="AH1236" s="7"/>
      <c r="AI1236" s="7"/>
      <c r="AJ1236" s="7"/>
      <c r="AK1236" s="7"/>
      <c r="BZ1236" s="4"/>
      <c r="CA1236" t="s">
        <v>899</v>
      </c>
      <c r="CC1236" s="7" t="s">
        <v>615</v>
      </c>
      <c r="CD1236" s="7">
        <v>0.881371162703116</v>
      </c>
      <c r="CF1236" s="7"/>
      <c r="CH1236" s="7"/>
      <c r="CJ1236" s="7"/>
      <c r="CK1236" s="7">
        <f t="shared" si="24"/>
        <v>61</v>
      </c>
    </row>
    <row r="1237" spans="1:90" hidden="1" x14ac:dyDescent="0.3">
      <c r="A1237" s="43">
        <v>64</v>
      </c>
      <c r="B1237" s="23" t="s">
        <v>949</v>
      </c>
      <c r="C1237" s="54"/>
      <c r="D1237" s="54" t="s">
        <v>831</v>
      </c>
      <c r="E1237" s="23" t="s">
        <v>659</v>
      </c>
      <c r="F1237" s="54"/>
      <c r="G1237" s="23" t="s">
        <v>2546</v>
      </c>
      <c r="J1237" s="54" t="s">
        <v>9</v>
      </c>
      <c r="K1237" s="55">
        <v>25.521999999999998</v>
      </c>
      <c r="L1237" s="24" t="s">
        <v>834</v>
      </c>
      <c r="M1237" s="24" t="s">
        <v>615</v>
      </c>
      <c r="N1237" s="7"/>
      <c r="U1237" s="4">
        <v>647406.60000000009</v>
      </c>
      <c r="AD1237" s="7"/>
      <c r="AE1237" s="7"/>
      <c r="AF1237" s="7"/>
      <c r="AG1237" s="7"/>
      <c r="AH1237" s="7"/>
      <c r="AI1237" s="7"/>
      <c r="AJ1237" s="7"/>
      <c r="AK1237" s="7"/>
      <c r="BZ1237" s="4"/>
      <c r="CA1237" t="s">
        <v>856</v>
      </c>
      <c r="CC1237" s="7" t="s">
        <v>615</v>
      </c>
      <c r="CD1237" s="7">
        <v>1</v>
      </c>
      <c r="CF1237" s="7"/>
      <c r="CH1237" s="7"/>
      <c r="CJ1237" s="7"/>
      <c r="CK1237" s="7">
        <f t="shared" si="24"/>
        <v>62</v>
      </c>
      <c r="CL1237" t="s">
        <v>2546</v>
      </c>
    </row>
    <row r="1238" spans="1:90" hidden="1" x14ac:dyDescent="0.3">
      <c r="A1238" s="43">
        <v>76</v>
      </c>
      <c r="B1238" s="23" t="s">
        <v>2547</v>
      </c>
      <c r="D1238" s="23" t="s">
        <v>831</v>
      </c>
      <c r="E1238" s="23" t="s">
        <v>1044</v>
      </c>
      <c r="G1238" s="23" t="s">
        <v>2548</v>
      </c>
      <c r="J1238" s="23" t="s">
        <v>9</v>
      </c>
      <c r="K1238" s="47">
        <v>0.12</v>
      </c>
      <c r="L1238" s="24" t="s">
        <v>834</v>
      </c>
      <c r="M1238" s="24" t="s">
        <v>639</v>
      </c>
      <c r="W1238" s="4">
        <v>19.2</v>
      </c>
      <c r="AB1238" s="4">
        <v>4200.0000000000009</v>
      </c>
      <c r="AC1238" s="4">
        <v>28800</v>
      </c>
      <c r="BZ1238" s="4"/>
      <c r="CA1238" t="s">
        <v>1046</v>
      </c>
      <c r="CC1238" s="7" t="s">
        <v>639</v>
      </c>
      <c r="CD1238" s="7">
        <v>0.74628132536979719</v>
      </c>
      <c r="CF1238" s="7"/>
      <c r="CH1238" s="7"/>
      <c r="CJ1238" s="7"/>
      <c r="CK1238" s="7">
        <f t="shared" si="24"/>
        <v>60</v>
      </c>
    </row>
    <row r="1239" spans="1:90" hidden="1" x14ac:dyDescent="0.3">
      <c r="A1239" s="43">
        <v>31</v>
      </c>
      <c r="B1239" s="23" t="s">
        <v>2203</v>
      </c>
      <c r="D1239" s="23" t="s">
        <v>831</v>
      </c>
      <c r="E1239" s="23" t="s">
        <v>1011</v>
      </c>
      <c r="G1239" s="23" t="s">
        <v>2549</v>
      </c>
      <c r="H1239" s="24" t="s">
        <v>2550</v>
      </c>
      <c r="I1239" s="24"/>
      <c r="J1239" s="23" t="s">
        <v>9</v>
      </c>
      <c r="K1239" s="47">
        <v>185.1</v>
      </c>
      <c r="L1239" s="24" t="s">
        <v>834</v>
      </c>
      <c r="M1239" s="24" t="s">
        <v>627</v>
      </c>
      <c r="Y1239" s="4">
        <v>351690</v>
      </c>
      <c r="BZ1239" s="4"/>
      <c r="CA1239" t="s">
        <v>1014</v>
      </c>
      <c r="CC1239" s="7" t="s">
        <v>627</v>
      </c>
      <c r="CD1239" s="7">
        <v>1</v>
      </c>
      <c r="CF1239" s="7"/>
      <c r="CH1239" s="7"/>
      <c r="CJ1239" s="7"/>
      <c r="CK1239" s="7">
        <f t="shared" si="24"/>
        <v>62</v>
      </c>
    </row>
    <row r="1240" spans="1:90" hidden="1" x14ac:dyDescent="0.3">
      <c r="A1240" s="43">
        <v>65</v>
      </c>
      <c r="B1240" s="56" t="s">
        <v>863</v>
      </c>
      <c r="D1240" s="23" t="s">
        <v>831</v>
      </c>
      <c r="E1240" s="23" t="s">
        <v>798</v>
      </c>
      <c r="G1240" s="23" t="s">
        <v>2551</v>
      </c>
      <c r="H1240" s="57" t="s">
        <v>831</v>
      </c>
      <c r="I1240" s="57"/>
      <c r="J1240" s="23" t="s">
        <v>9</v>
      </c>
      <c r="K1240" s="47">
        <v>114.18</v>
      </c>
      <c r="L1240" s="24" t="s">
        <v>834</v>
      </c>
      <c r="M1240" s="24" t="s">
        <v>624</v>
      </c>
      <c r="U1240" s="4">
        <v>191538</v>
      </c>
      <c r="X1240" s="4">
        <v>281598</v>
      </c>
      <c r="BZ1240" s="4"/>
      <c r="CA1240" t="s">
        <v>936</v>
      </c>
      <c r="CC1240" s="7" t="s">
        <v>624</v>
      </c>
      <c r="CD1240" s="7">
        <v>0.76610088058270709</v>
      </c>
      <c r="CE1240" s="7" t="s">
        <v>615</v>
      </c>
      <c r="CF1240" s="7">
        <v>0.23389911941729299</v>
      </c>
      <c r="CH1240" s="7"/>
      <c r="CJ1240" s="7"/>
      <c r="CK1240" s="7">
        <f t="shared" si="24"/>
        <v>61</v>
      </c>
    </row>
    <row r="1241" spans="1:90" hidden="1" x14ac:dyDescent="0.3">
      <c r="A1241" s="43">
        <v>65</v>
      </c>
      <c r="B1241" s="56" t="s">
        <v>886</v>
      </c>
      <c r="D1241" s="23" t="s">
        <v>831</v>
      </c>
      <c r="E1241" s="23" t="s">
        <v>796</v>
      </c>
      <c r="G1241" s="23" t="s">
        <v>2552</v>
      </c>
      <c r="H1241" s="57" t="s">
        <v>831</v>
      </c>
      <c r="I1241" s="57"/>
      <c r="J1241" s="23" t="s">
        <v>9</v>
      </c>
      <c r="K1241" s="47">
        <v>13</v>
      </c>
      <c r="L1241" s="24" t="s">
        <v>834</v>
      </c>
      <c r="M1241" s="24" t="s">
        <v>624</v>
      </c>
      <c r="X1241" s="4">
        <v>182000</v>
      </c>
      <c r="BZ1241" s="4"/>
      <c r="CA1241" t="s">
        <v>871</v>
      </c>
      <c r="CC1241" s="7" t="s">
        <v>624</v>
      </c>
      <c r="CD1241" s="7">
        <v>1</v>
      </c>
      <c r="CF1241" s="7"/>
      <c r="CH1241" s="7"/>
      <c r="CJ1241" s="7"/>
      <c r="CK1241" s="7">
        <f t="shared" si="24"/>
        <v>62</v>
      </c>
    </row>
    <row r="1242" spans="1:90" hidden="1" x14ac:dyDescent="0.3">
      <c r="A1242" s="43">
        <v>115</v>
      </c>
      <c r="B1242" s="23" t="s">
        <v>916</v>
      </c>
      <c r="C1242" s="54"/>
      <c r="D1242" s="23" t="s">
        <v>831</v>
      </c>
      <c r="E1242" s="23" t="s">
        <v>638</v>
      </c>
      <c r="G1242" s="23" t="s">
        <v>2553</v>
      </c>
      <c r="H1242" s="54" t="s">
        <v>2554</v>
      </c>
      <c r="I1242" s="54"/>
      <c r="J1242" s="54" t="s">
        <v>9</v>
      </c>
      <c r="K1242" s="47">
        <v>143.5</v>
      </c>
      <c r="L1242" s="24" t="s">
        <v>834</v>
      </c>
      <c r="M1242" s="24" t="s">
        <v>765</v>
      </c>
      <c r="N1242" s="7"/>
      <c r="X1242" s="7"/>
      <c r="AH1242" s="7"/>
      <c r="AI1242" s="7"/>
      <c r="BS1242" s="4">
        <v>1199803.5</v>
      </c>
      <c r="BT1242" s="7"/>
      <c r="BU1242" s="7"/>
      <c r="BV1242" s="4">
        <v>6405840.0000000009</v>
      </c>
      <c r="BW1242" s="7"/>
      <c r="BX1242" s="7"/>
      <c r="BY1242" s="7"/>
      <c r="BZ1242" s="4"/>
      <c r="CA1242" t="s">
        <v>2555</v>
      </c>
      <c r="CK1242" s="7">
        <f t="shared" si="24"/>
        <v>61</v>
      </c>
    </row>
    <row r="1243" spans="1:90" hidden="1" x14ac:dyDescent="0.3">
      <c r="A1243" s="43">
        <v>64</v>
      </c>
      <c r="B1243" s="23" t="s">
        <v>949</v>
      </c>
      <c r="C1243" s="54"/>
      <c r="D1243" s="54" t="s">
        <v>831</v>
      </c>
      <c r="E1243" s="23" t="s">
        <v>659</v>
      </c>
      <c r="F1243" s="54"/>
      <c r="G1243" s="23" t="s">
        <v>2556</v>
      </c>
      <c r="J1243" s="54" t="s">
        <v>9</v>
      </c>
      <c r="K1243" s="55">
        <v>0.69599999999999995</v>
      </c>
      <c r="L1243" s="24" t="s">
        <v>834</v>
      </c>
      <c r="M1243" s="24" t="s">
        <v>615</v>
      </c>
      <c r="N1243" s="7"/>
      <c r="U1243" s="4">
        <v>17400</v>
      </c>
      <c r="W1243" s="4">
        <v>13.92</v>
      </c>
      <c r="AC1243" s="4">
        <v>11832</v>
      </c>
      <c r="AD1243" s="7"/>
      <c r="AE1243" s="7"/>
      <c r="AF1243" s="7"/>
      <c r="AG1243" s="7"/>
      <c r="AH1243" s="7"/>
      <c r="AI1243" s="7"/>
      <c r="AJ1243" s="7"/>
      <c r="AK1243" s="7"/>
      <c r="BZ1243" s="4"/>
      <c r="CA1243" t="s">
        <v>1027</v>
      </c>
      <c r="CC1243" s="7" t="s">
        <v>615</v>
      </c>
      <c r="CD1243" s="7">
        <v>0.76128709012971119</v>
      </c>
      <c r="CF1243" s="7"/>
      <c r="CH1243" s="7"/>
      <c r="CJ1243" s="7"/>
      <c r="CK1243" s="7">
        <f t="shared" si="24"/>
        <v>60</v>
      </c>
    </row>
    <row r="1244" spans="1:90" hidden="1" x14ac:dyDescent="0.3">
      <c r="A1244" s="43">
        <v>65</v>
      </c>
      <c r="B1244" s="56" t="s">
        <v>886</v>
      </c>
      <c r="D1244" s="23" t="s">
        <v>831</v>
      </c>
      <c r="E1244" s="23" t="s">
        <v>798</v>
      </c>
      <c r="G1244" s="23" t="s">
        <v>2557</v>
      </c>
      <c r="H1244" s="57" t="s">
        <v>831</v>
      </c>
      <c r="I1244" s="57"/>
      <c r="J1244" s="23" t="s">
        <v>9</v>
      </c>
      <c r="K1244" s="47">
        <v>40.4</v>
      </c>
      <c r="L1244" s="24" t="s">
        <v>834</v>
      </c>
      <c r="M1244" s="24" t="s">
        <v>624</v>
      </c>
      <c r="U1244" s="4">
        <v>26380</v>
      </c>
      <c r="X1244" s="4">
        <v>314880</v>
      </c>
      <c r="Y1244" s="4">
        <v>5387.2000000000007</v>
      </c>
      <c r="BZ1244" s="4"/>
      <c r="CA1244" t="s">
        <v>1511</v>
      </c>
      <c r="CC1244" s="7" t="s">
        <v>624</v>
      </c>
      <c r="CD1244" s="7">
        <v>0.9278069742252838</v>
      </c>
      <c r="CF1244" s="7"/>
      <c r="CH1244" s="7"/>
      <c r="CJ1244" s="7"/>
      <c r="CK1244" s="7">
        <f t="shared" si="24"/>
        <v>60</v>
      </c>
    </row>
    <row r="1245" spans="1:90" hidden="1" x14ac:dyDescent="0.3">
      <c r="A1245" s="43">
        <v>58</v>
      </c>
      <c r="B1245" s="23" t="s">
        <v>868</v>
      </c>
      <c r="D1245" s="23" t="s">
        <v>831</v>
      </c>
      <c r="E1245" s="23" t="s">
        <v>605</v>
      </c>
      <c r="G1245" s="23" t="s">
        <v>2558</v>
      </c>
      <c r="H1245" s="23" t="s">
        <v>831</v>
      </c>
      <c r="J1245" s="23" t="s">
        <v>9</v>
      </c>
      <c r="K1245" s="47">
        <v>10.9</v>
      </c>
      <c r="L1245" s="24" t="s">
        <v>834</v>
      </c>
      <c r="M1245" s="24" t="s">
        <v>633</v>
      </c>
      <c r="AA1245" s="107">
        <v>3270</v>
      </c>
      <c r="AD1245" s="4">
        <v>0.218</v>
      </c>
      <c r="BZ1245" s="4"/>
      <c r="CA1245" t="s">
        <v>1187</v>
      </c>
      <c r="CC1245" s="7" t="s">
        <v>633</v>
      </c>
      <c r="CD1245" s="7">
        <v>0.99175826058355143</v>
      </c>
      <c r="CF1245" s="7"/>
      <c r="CH1245" s="7"/>
      <c r="CJ1245" s="7"/>
      <c r="CK1245" s="7">
        <f t="shared" si="24"/>
        <v>61</v>
      </c>
    </row>
    <row r="1246" spans="1:90" hidden="1" x14ac:dyDescent="0.3">
      <c r="A1246" s="43">
        <v>64</v>
      </c>
      <c r="B1246" s="23" t="s">
        <v>916</v>
      </c>
      <c r="C1246" s="54"/>
      <c r="D1246" s="54" t="s">
        <v>831</v>
      </c>
      <c r="E1246" s="23" t="s">
        <v>662</v>
      </c>
      <c r="F1246" s="54"/>
      <c r="G1246" s="23" t="s">
        <v>2559</v>
      </c>
      <c r="J1246" s="54" t="s">
        <v>9</v>
      </c>
      <c r="K1246" s="55">
        <v>1.0640000000000001</v>
      </c>
      <c r="L1246" s="24" t="s">
        <v>834</v>
      </c>
      <c r="M1246" s="24" t="s">
        <v>615</v>
      </c>
      <c r="N1246" s="7"/>
      <c r="U1246" s="4">
        <v>24754.05</v>
      </c>
      <c r="V1246" s="4">
        <v>0.9141189999999999</v>
      </c>
      <c r="AD1246" s="7"/>
      <c r="AE1246" s="7"/>
      <c r="AF1246" s="7"/>
      <c r="AG1246" s="7"/>
      <c r="AH1246" s="7"/>
      <c r="AI1246" s="7"/>
      <c r="AJ1246" s="7"/>
      <c r="AK1246" s="7"/>
      <c r="BZ1246" s="4"/>
      <c r="CA1246" t="s">
        <v>902</v>
      </c>
      <c r="CC1246" s="7" t="s">
        <v>615</v>
      </c>
      <c r="CD1246" s="7">
        <v>0.81404222291730954</v>
      </c>
      <c r="CF1246" s="7"/>
      <c r="CH1246" s="7"/>
      <c r="CJ1246" s="7"/>
      <c r="CK1246" s="7">
        <f t="shared" si="24"/>
        <v>61</v>
      </c>
    </row>
    <row r="1247" spans="1:90" x14ac:dyDescent="0.3">
      <c r="A1247" s="43" t="s">
        <v>2560</v>
      </c>
      <c r="B1247" s="23" t="s">
        <v>860</v>
      </c>
      <c r="C1247" s="23" t="s">
        <v>2561</v>
      </c>
      <c r="D1247" s="23" t="s">
        <v>831</v>
      </c>
      <c r="E1247" s="23" t="s">
        <v>602</v>
      </c>
      <c r="G1247" s="23" t="s">
        <v>2562</v>
      </c>
      <c r="J1247" s="23" t="s">
        <v>9</v>
      </c>
      <c r="K1247" s="47">
        <v>40.299999999999997</v>
      </c>
      <c r="L1247" s="24" t="s">
        <v>834</v>
      </c>
      <c r="M1247" s="24" t="s">
        <v>765</v>
      </c>
      <c r="BS1247" s="4">
        <v>262110.35627514101</v>
      </c>
      <c r="BZ1247" s="4">
        <v>2000000</v>
      </c>
      <c r="CA1247" t="s">
        <v>2563</v>
      </c>
      <c r="CK1247" s="7">
        <f t="shared" si="24"/>
        <v>62</v>
      </c>
    </row>
    <row r="1248" spans="1:90" hidden="1" x14ac:dyDescent="0.3">
      <c r="A1248" s="43">
        <v>3</v>
      </c>
      <c r="B1248" s="53" t="s">
        <v>907</v>
      </c>
      <c r="C1248" s="67"/>
      <c r="D1248" s="67" t="s">
        <v>831</v>
      </c>
      <c r="E1248" s="23" t="s">
        <v>793</v>
      </c>
      <c r="F1248" s="67"/>
      <c r="G1248" s="53" t="s">
        <v>2564</v>
      </c>
      <c r="J1248" s="23" t="s">
        <v>9</v>
      </c>
      <c r="K1248" s="47">
        <v>70</v>
      </c>
      <c r="L1248" s="24" t="s">
        <v>834</v>
      </c>
      <c r="M1248" s="24" t="s">
        <v>603</v>
      </c>
      <c r="Q1248" s="4">
        <v>16407618.862062151</v>
      </c>
      <c r="AW1248" s="4">
        <v>5814.2</v>
      </c>
      <c r="BZ1248" s="4"/>
      <c r="CA1248" t="s">
        <v>1406</v>
      </c>
      <c r="CK1248" s="7">
        <f t="shared" si="24"/>
        <v>61</v>
      </c>
    </row>
    <row r="1249" spans="1:90" hidden="1" x14ac:dyDescent="0.3">
      <c r="A1249" s="43">
        <v>64</v>
      </c>
      <c r="B1249" s="23" t="s">
        <v>895</v>
      </c>
      <c r="C1249" s="54"/>
      <c r="D1249" s="54" t="s">
        <v>831</v>
      </c>
      <c r="E1249" s="23" t="s">
        <v>713</v>
      </c>
      <c r="F1249" s="54"/>
      <c r="G1249" s="23" t="s">
        <v>2565</v>
      </c>
      <c r="H1249" s="23" t="s">
        <v>838</v>
      </c>
      <c r="J1249" s="54" t="s">
        <v>9</v>
      </c>
      <c r="K1249" s="55">
        <v>12.18727</v>
      </c>
      <c r="L1249" s="24" t="s">
        <v>834</v>
      </c>
      <c r="M1249" s="24" t="s">
        <v>615</v>
      </c>
      <c r="N1249" s="7"/>
      <c r="U1249" s="4">
        <v>160871.96400000001</v>
      </c>
      <c r="V1249" s="4">
        <v>3.8999264</v>
      </c>
      <c r="AD1249" s="7"/>
      <c r="AE1249" s="7"/>
      <c r="AF1249" s="7"/>
      <c r="AG1249" s="7"/>
      <c r="AH1249" s="7"/>
      <c r="AI1249" s="7"/>
      <c r="AJ1249" s="7"/>
      <c r="AK1249" s="7"/>
      <c r="BZ1249" s="4"/>
      <c r="CA1249" t="s">
        <v>902</v>
      </c>
      <c r="CC1249" s="7" t="s">
        <v>615</v>
      </c>
      <c r="CD1249" s="7">
        <v>0.86959244628576937</v>
      </c>
      <c r="CF1249" s="7"/>
      <c r="CH1249" s="7"/>
      <c r="CJ1249" s="7"/>
      <c r="CK1249" s="7">
        <f t="shared" si="24"/>
        <v>61</v>
      </c>
    </row>
    <row r="1250" spans="1:90" hidden="1" x14ac:dyDescent="0.3">
      <c r="A1250" s="43">
        <v>65</v>
      </c>
      <c r="B1250" s="56" t="s">
        <v>905</v>
      </c>
      <c r="D1250" s="23" t="s">
        <v>831</v>
      </c>
      <c r="E1250" s="23" t="s">
        <v>798</v>
      </c>
      <c r="G1250" s="23" t="s">
        <v>2566</v>
      </c>
      <c r="H1250" s="57" t="s">
        <v>831</v>
      </c>
      <c r="I1250" s="57"/>
      <c r="J1250" s="23" t="s">
        <v>9</v>
      </c>
      <c r="K1250" s="47">
        <v>16.5</v>
      </c>
      <c r="L1250" s="24" t="s">
        <v>834</v>
      </c>
      <c r="M1250" s="24" t="s">
        <v>669</v>
      </c>
      <c r="U1250" s="4">
        <v>4950</v>
      </c>
      <c r="X1250" s="4">
        <v>8250</v>
      </c>
      <c r="AM1250" s="4">
        <v>4455000</v>
      </c>
      <c r="BZ1250" s="4"/>
      <c r="CA1250" t="s">
        <v>2567</v>
      </c>
      <c r="CC1250" s="7" t="s">
        <v>669</v>
      </c>
      <c r="CD1250" s="7">
        <v>0.71301974673492874</v>
      </c>
      <c r="CE1250" s="7" t="s">
        <v>624</v>
      </c>
      <c r="CF1250" s="7">
        <v>0.22608977171635281</v>
      </c>
      <c r="CH1250" s="7"/>
      <c r="CJ1250" s="7"/>
      <c r="CK1250" s="7">
        <f t="shared" si="24"/>
        <v>60</v>
      </c>
    </row>
    <row r="1251" spans="1:90" x14ac:dyDescent="0.3">
      <c r="A1251" s="43">
        <v>64</v>
      </c>
      <c r="B1251" s="23" t="s">
        <v>860</v>
      </c>
      <c r="C1251" s="54"/>
      <c r="D1251" s="54" t="s">
        <v>831</v>
      </c>
      <c r="E1251" s="23" t="s">
        <v>659</v>
      </c>
      <c r="F1251" s="54"/>
      <c r="G1251" s="23" t="s">
        <v>2568</v>
      </c>
      <c r="J1251" s="54" t="s">
        <v>9</v>
      </c>
      <c r="K1251" s="55">
        <v>2.74</v>
      </c>
      <c r="L1251" s="24" t="s">
        <v>834</v>
      </c>
      <c r="M1251" s="24" t="s">
        <v>615</v>
      </c>
      <c r="N1251" s="7"/>
      <c r="U1251" s="4">
        <v>34524</v>
      </c>
      <c r="W1251" s="4">
        <v>46.963600000000007</v>
      </c>
      <c r="AD1251" s="7"/>
      <c r="AE1251" s="7"/>
      <c r="AF1251" s="7"/>
      <c r="AG1251" s="7"/>
      <c r="AH1251" s="7"/>
      <c r="AI1251" s="7"/>
      <c r="AJ1251" s="7"/>
      <c r="AK1251" s="7"/>
      <c r="BZ1251" s="4"/>
      <c r="CA1251" t="s">
        <v>899</v>
      </c>
      <c r="CC1251" s="7" t="s">
        <v>615</v>
      </c>
      <c r="CD1251" s="7">
        <v>0.88004036167817623</v>
      </c>
      <c r="CF1251" s="7"/>
      <c r="CH1251" s="7"/>
      <c r="CJ1251" s="7"/>
      <c r="CK1251" s="7">
        <f t="shared" si="24"/>
        <v>61</v>
      </c>
    </row>
    <row r="1252" spans="1:90" hidden="1" x14ac:dyDescent="0.3">
      <c r="A1252" s="43">
        <v>64</v>
      </c>
      <c r="B1252" s="23" t="s">
        <v>881</v>
      </c>
      <c r="C1252" s="54"/>
      <c r="D1252" s="54" t="s">
        <v>831</v>
      </c>
      <c r="E1252" s="23" t="s">
        <v>650</v>
      </c>
      <c r="F1252" s="54"/>
      <c r="G1252" s="23" t="s">
        <v>2569</v>
      </c>
      <c r="J1252" s="54" t="s">
        <v>9</v>
      </c>
      <c r="K1252" s="55">
        <v>7.5</v>
      </c>
      <c r="L1252" s="24" t="s">
        <v>834</v>
      </c>
      <c r="M1252" s="24" t="s">
        <v>615</v>
      </c>
      <c r="N1252" s="7"/>
      <c r="U1252" s="4">
        <v>75000</v>
      </c>
      <c r="AD1252" s="7"/>
      <c r="AE1252" s="7"/>
      <c r="AF1252" s="7"/>
      <c r="AG1252" s="7"/>
      <c r="AH1252" s="7"/>
      <c r="AI1252" s="7"/>
      <c r="AJ1252" s="7"/>
      <c r="AK1252" s="7"/>
      <c r="BZ1252" s="4"/>
      <c r="CA1252" t="s">
        <v>856</v>
      </c>
      <c r="CC1252" s="7" t="s">
        <v>615</v>
      </c>
      <c r="CD1252" s="7">
        <v>1</v>
      </c>
      <c r="CF1252" s="7"/>
      <c r="CH1252" s="7"/>
      <c r="CJ1252" s="7"/>
      <c r="CK1252" s="7">
        <f t="shared" si="24"/>
        <v>62</v>
      </c>
    </row>
    <row r="1253" spans="1:90" hidden="1" x14ac:dyDescent="0.3">
      <c r="A1253" s="43">
        <v>64</v>
      </c>
      <c r="B1253" s="23" t="s">
        <v>881</v>
      </c>
      <c r="C1253" s="54"/>
      <c r="D1253" s="54" t="s">
        <v>831</v>
      </c>
      <c r="E1253" s="23" t="s">
        <v>650</v>
      </c>
      <c r="F1253" s="54"/>
      <c r="G1253" s="23" t="s">
        <v>2570</v>
      </c>
      <c r="J1253" s="54" t="s">
        <v>9</v>
      </c>
      <c r="K1253" s="55">
        <v>4</v>
      </c>
      <c r="L1253" s="24" t="s">
        <v>834</v>
      </c>
      <c r="M1253" s="24" t="s">
        <v>615</v>
      </c>
      <c r="N1253" s="7"/>
      <c r="U1253" s="4">
        <v>32000</v>
      </c>
      <c r="AD1253" s="7"/>
      <c r="AE1253" s="7"/>
      <c r="AF1253" s="7"/>
      <c r="AG1253" s="7"/>
      <c r="AH1253" s="7"/>
      <c r="AI1253" s="7"/>
      <c r="AJ1253" s="7"/>
      <c r="AK1253" s="7"/>
      <c r="BZ1253" s="4"/>
      <c r="CA1253" t="s">
        <v>856</v>
      </c>
      <c r="CC1253" s="7" t="s">
        <v>615</v>
      </c>
      <c r="CD1253" s="7">
        <v>1</v>
      </c>
      <c r="CF1253" s="7"/>
      <c r="CH1253" s="7"/>
      <c r="CJ1253" s="7"/>
      <c r="CK1253" s="7">
        <f t="shared" si="24"/>
        <v>62</v>
      </c>
    </row>
    <row r="1254" spans="1:90" hidden="1" x14ac:dyDescent="0.3">
      <c r="A1254" s="43">
        <v>65</v>
      </c>
      <c r="B1254" s="56" t="s">
        <v>1025</v>
      </c>
      <c r="D1254" s="23" t="s">
        <v>831</v>
      </c>
      <c r="E1254" s="23" t="s">
        <v>798</v>
      </c>
      <c r="G1254" s="23" t="s">
        <v>2571</v>
      </c>
      <c r="H1254" s="57" t="s">
        <v>831</v>
      </c>
      <c r="I1254" s="57"/>
      <c r="J1254" s="23" t="s">
        <v>9</v>
      </c>
      <c r="K1254" s="47">
        <v>31</v>
      </c>
      <c r="L1254" s="24" t="s">
        <v>834</v>
      </c>
      <c r="M1254" s="24" t="s">
        <v>624</v>
      </c>
      <c r="X1254" s="4">
        <v>182900</v>
      </c>
      <c r="BZ1254" s="4"/>
      <c r="CA1254" t="s">
        <v>871</v>
      </c>
      <c r="CC1254" s="7" t="s">
        <v>624</v>
      </c>
      <c r="CD1254" s="7">
        <v>1</v>
      </c>
      <c r="CF1254" s="7"/>
      <c r="CH1254" s="7"/>
      <c r="CJ1254" s="7"/>
      <c r="CK1254" s="7">
        <f t="shared" si="24"/>
        <v>62</v>
      </c>
    </row>
    <row r="1255" spans="1:90" hidden="1" x14ac:dyDescent="0.3">
      <c r="A1255" s="43">
        <v>123</v>
      </c>
      <c r="B1255" s="23" t="s">
        <v>913</v>
      </c>
      <c r="D1255" s="23" t="s">
        <v>831</v>
      </c>
      <c r="E1255" s="23" t="s">
        <v>595</v>
      </c>
      <c r="G1255" s="23" t="s">
        <v>2572</v>
      </c>
      <c r="H1255" s="23" t="s">
        <v>1360</v>
      </c>
      <c r="J1255" s="54" t="s">
        <v>9</v>
      </c>
      <c r="K1255" s="47">
        <v>18.885999999999999</v>
      </c>
      <c r="L1255" s="24" t="s">
        <v>834</v>
      </c>
      <c r="M1255" s="24" t="s">
        <v>618</v>
      </c>
      <c r="N1255" s="7"/>
      <c r="V1255" s="79">
        <v>100.42152</v>
      </c>
      <c r="W1255" s="2"/>
      <c r="AG1255" s="63"/>
      <c r="AH1255" s="2"/>
      <c r="AI1255" s="2"/>
      <c r="AJ1255" s="63"/>
      <c r="AK1255" s="63"/>
      <c r="BZ1255" s="4">
        <v>1460000</v>
      </c>
      <c r="CA1255" t="s">
        <v>2573</v>
      </c>
      <c r="CC1255" s="7" t="s">
        <v>618</v>
      </c>
      <c r="CD1255" s="7">
        <v>1</v>
      </c>
      <c r="CF1255" s="7"/>
      <c r="CH1255" s="7"/>
      <c r="CJ1255" s="7"/>
      <c r="CK1255" s="7">
        <f t="shared" si="24"/>
        <v>62</v>
      </c>
    </row>
    <row r="1256" spans="1:90" hidden="1" x14ac:dyDescent="0.3">
      <c r="A1256" s="43" t="s">
        <v>932</v>
      </c>
      <c r="B1256" s="23" t="s">
        <v>1025</v>
      </c>
      <c r="C1256" s="54"/>
      <c r="D1256" s="54" t="s">
        <v>831</v>
      </c>
      <c r="E1256" s="23" t="s">
        <v>692</v>
      </c>
      <c r="F1256" s="54"/>
      <c r="G1256" s="23" t="s">
        <v>2574</v>
      </c>
      <c r="H1256" s="23" t="s">
        <v>1082</v>
      </c>
      <c r="J1256" s="54" t="s">
        <v>9</v>
      </c>
      <c r="K1256" s="55">
        <v>30.5</v>
      </c>
      <c r="L1256" s="24" t="s">
        <v>834</v>
      </c>
      <c r="M1256" s="24" t="s">
        <v>615</v>
      </c>
      <c r="N1256" s="7"/>
      <c r="U1256" s="4">
        <v>326400</v>
      </c>
      <c r="V1256" s="4">
        <v>3.4239999999999999</v>
      </c>
      <c r="W1256" s="4">
        <v>699.72</v>
      </c>
      <c r="AB1256" s="4">
        <v>140600</v>
      </c>
      <c r="AC1256" s="4">
        <v>45599.999999999993</v>
      </c>
      <c r="AD1256" s="7"/>
      <c r="AE1256" s="7"/>
      <c r="AF1256" s="7"/>
      <c r="AG1256" s="7"/>
      <c r="AH1256" s="7"/>
      <c r="AI1256" s="7"/>
      <c r="AJ1256" s="7"/>
      <c r="AK1256" s="7"/>
      <c r="BZ1256" s="4">
        <v>1600000</v>
      </c>
      <c r="CA1256" t="s">
        <v>1040</v>
      </c>
      <c r="CC1256" s="7" t="s">
        <v>615</v>
      </c>
      <c r="CD1256" s="7">
        <v>0.67795668590443359</v>
      </c>
      <c r="CF1256" s="7"/>
      <c r="CH1256" s="7"/>
      <c r="CJ1256" s="7"/>
      <c r="CK1256" s="7">
        <f t="shared" si="24"/>
        <v>58</v>
      </c>
    </row>
    <row r="1257" spans="1:90" hidden="1" x14ac:dyDescent="0.3">
      <c r="A1257" s="43">
        <v>64</v>
      </c>
      <c r="B1257" s="23" t="s">
        <v>1036</v>
      </c>
      <c r="C1257" s="54"/>
      <c r="D1257" s="54" t="s">
        <v>831</v>
      </c>
      <c r="E1257" s="23" t="s">
        <v>659</v>
      </c>
      <c r="F1257" s="54"/>
      <c r="G1257" s="23" t="s">
        <v>2575</v>
      </c>
      <c r="J1257" s="54" t="s">
        <v>9</v>
      </c>
      <c r="K1257" s="55">
        <v>0.12</v>
      </c>
      <c r="L1257" s="24" t="s">
        <v>834</v>
      </c>
      <c r="M1257" s="24" t="s">
        <v>621</v>
      </c>
      <c r="N1257" s="7"/>
      <c r="U1257" s="4">
        <v>144</v>
      </c>
      <c r="V1257" s="4">
        <v>3.9600000000000003E-2</v>
      </c>
      <c r="W1257" s="4">
        <v>20.04</v>
      </c>
      <c r="AB1257" s="4">
        <v>1980</v>
      </c>
      <c r="AC1257" s="4">
        <v>4044</v>
      </c>
      <c r="AD1257" s="7"/>
      <c r="AE1257" s="7"/>
      <c r="AF1257" s="7"/>
      <c r="AG1257" s="7"/>
      <c r="AH1257" s="7"/>
      <c r="AI1257" s="7"/>
      <c r="AJ1257" s="7"/>
      <c r="AK1257" s="7"/>
      <c r="BZ1257" s="4"/>
      <c r="CA1257" t="s">
        <v>842</v>
      </c>
      <c r="CC1257" s="7" t="s">
        <v>621</v>
      </c>
      <c r="CD1257" s="7">
        <v>0.4500014440947892</v>
      </c>
      <c r="CE1257" s="7" t="s">
        <v>639</v>
      </c>
      <c r="CF1257" s="7">
        <v>0.3110481854488093</v>
      </c>
      <c r="CH1257" s="7"/>
      <c r="CJ1257" s="7"/>
      <c r="CK1257" s="7">
        <f t="shared" si="24"/>
        <v>58</v>
      </c>
    </row>
    <row r="1258" spans="1:90" hidden="1" x14ac:dyDescent="0.3">
      <c r="A1258" s="43">
        <v>64</v>
      </c>
      <c r="B1258" s="23" t="s">
        <v>913</v>
      </c>
      <c r="C1258" s="54"/>
      <c r="D1258" s="54" t="s">
        <v>831</v>
      </c>
      <c r="E1258" s="23" t="s">
        <v>650</v>
      </c>
      <c r="F1258" s="54"/>
      <c r="G1258" s="23" t="s">
        <v>2576</v>
      </c>
      <c r="J1258" s="54" t="s">
        <v>9</v>
      </c>
      <c r="K1258" s="55">
        <v>13.6</v>
      </c>
      <c r="L1258" s="24" t="s">
        <v>834</v>
      </c>
      <c r="M1258" s="24" t="s">
        <v>621</v>
      </c>
      <c r="N1258" s="7"/>
      <c r="U1258" s="4">
        <v>54400.000000000007</v>
      </c>
      <c r="W1258" s="4">
        <v>606.56000000000006</v>
      </c>
      <c r="AD1258" s="7"/>
      <c r="AE1258" s="7"/>
      <c r="AF1258" s="7"/>
      <c r="AG1258" s="7"/>
      <c r="AH1258" s="7"/>
      <c r="AI1258" s="7"/>
      <c r="AJ1258" s="7"/>
      <c r="AK1258" s="7"/>
      <c r="BZ1258" s="4"/>
      <c r="CA1258" t="s">
        <v>899</v>
      </c>
      <c r="CC1258" s="7" t="s">
        <v>621</v>
      </c>
      <c r="CD1258" s="7">
        <v>0.52769885405452077</v>
      </c>
      <c r="CE1258" s="7" t="s">
        <v>615</v>
      </c>
      <c r="CF1258" s="7">
        <v>0.47230114594547917</v>
      </c>
      <c r="CH1258" s="7"/>
      <c r="CJ1258" s="7"/>
      <c r="CK1258" s="7">
        <f t="shared" si="24"/>
        <v>61</v>
      </c>
    </row>
    <row r="1259" spans="1:90" hidden="1" x14ac:dyDescent="0.3">
      <c r="A1259" s="43">
        <v>64</v>
      </c>
      <c r="B1259" s="23" t="s">
        <v>1058</v>
      </c>
      <c r="C1259" s="54"/>
      <c r="D1259" s="54" t="s">
        <v>831</v>
      </c>
      <c r="E1259" s="23" t="s">
        <v>659</v>
      </c>
      <c r="F1259" s="54"/>
      <c r="G1259" s="23" t="s">
        <v>2577</v>
      </c>
      <c r="J1259" s="54" t="s">
        <v>9</v>
      </c>
      <c r="K1259" s="55">
        <v>8.6</v>
      </c>
      <c r="L1259" s="24" t="s">
        <v>834</v>
      </c>
      <c r="M1259" s="24" t="s">
        <v>639</v>
      </c>
      <c r="N1259" s="7"/>
      <c r="U1259" s="4">
        <v>111800</v>
      </c>
      <c r="V1259" s="4">
        <v>19.608000000000001</v>
      </c>
      <c r="W1259" s="4">
        <v>1083.5999999999999</v>
      </c>
      <c r="AB1259" s="4">
        <v>295840</v>
      </c>
      <c r="AC1259" s="4">
        <v>459240</v>
      </c>
      <c r="AD1259" s="7"/>
      <c r="AE1259" s="7"/>
      <c r="AF1259" s="7"/>
      <c r="AG1259" s="7"/>
      <c r="AH1259" s="7"/>
      <c r="AI1259" s="7"/>
      <c r="AJ1259" s="7"/>
      <c r="AK1259" s="7"/>
      <c r="BZ1259" s="4"/>
      <c r="CA1259" t="s">
        <v>842</v>
      </c>
      <c r="CC1259" s="7" t="s">
        <v>639</v>
      </c>
      <c r="CD1259" s="7">
        <v>0.26248927386960819</v>
      </c>
      <c r="CE1259" s="7" t="s">
        <v>618</v>
      </c>
      <c r="CF1259" s="7">
        <v>0.20198702588212811</v>
      </c>
      <c r="CH1259" s="7"/>
      <c r="CJ1259" s="7"/>
      <c r="CK1259" s="7">
        <f t="shared" si="24"/>
        <v>58</v>
      </c>
    </row>
    <row r="1260" spans="1:90" hidden="1" x14ac:dyDescent="0.3">
      <c r="A1260" s="43" t="s">
        <v>872</v>
      </c>
      <c r="B1260" s="23" t="s">
        <v>1058</v>
      </c>
      <c r="C1260" s="54"/>
      <c r="D1260" s="54" t="s">
        <v>831</v>
      </c>
      <c r="E1260" s="23" t="s">
        <v>605</v>
      </c>
      <c r="F1260" s="54"/>
      <c r="G1260" s="23" t="s">
        <v>2578</v>
      </c>
      <c r="J1260" s="54" t="s">
        <v>9</v>
      </c>
      <c r="K1260" s="55">
        <v>1887.9</v>
      </c>
      <c r="L1260" s="24" t="s">
        <v>834</v>
      </c>
      <c r="M1260" s="24" t="s">
        <v>615</v>
      </c>
      <c r="N1260" s="7"/>
      <c r="U1260" s="4">
        <v>7324610</v>
      </c>
      <c r="V1260" s="4">
        <v>202.64</v>
      </c>
      <c r="W1260" s="4">
        <v>11177.746999999999</v>
      </c>
      <c r="AA1260" s="107">
        <v>576050</v>
      </c>
      <c r="AB1260" s="4">
        <v>1056100</v>
      </c>
      <c r="AC1260" s="4">
        <v>597300</v>
      </c>
      <c r="AD1260" s="4">
        <v>415.33800000000002</v>
      </c>
      <c r="AE1260" s="7"/>
      <c r="AF1260" s="7"/>
      <c r="AG1260" s="7"/>
      <c r="AH1260" s="7"/>
      <c r="AI1260" s="7"/>
      <c r="AJ1260" s="7"/>
      <c r="AK1260" s="7"/>
      <c r="BZ1260" s="4">
        <v>16500000</v>
      </c>
      <c r="CA1260" t="s">
        <v>875</v>
      </c>
      <c r="CC1260" s="7" t="s">
        <v>615</v>
      </c>
      <c r="CD1260" s="7">
        <v>0.58693597964599487</v>
      </c>
      <c r="CF1260" s="7"/>
      <c r="CH1260" s="7"/>
      <c r="CJ1260" s="7"/>
      <c r="CK1260" s="7">
        <f t="shared" si="24"/>
        <v>56</v>
      </c>
      <c r="CL1260" t="s">
        <v>2578</v>
      </c>
    </row>
    <row r="1261" spans="1:90" hidden="1" x14ac:dyDescent="0.3">
      <c r="A1261" s="43">
        <v>64</v>
      </c>
      <c r="B1261" s="23" t="s">
        <v>1058</v>
      </c>
      <c r="C1261" s="54"/>
      <c r="D1261" s="54" t="s">
        <v>831</v>
      </c>
      <c r="E1261" s="23" t="s">
        <v>617</v>
      </c>
      <c r="F1261" s="54"/>
      <c r="G1261" s="23" t="s">
        <v>2579</v>
      </c>
      <c r="J1261" s="54" t="s">
        <v>9</v>
      </c>
      <c r="K1261" s="55">
        <v>5</v>
      </c>
      <c r="L1261" s="24" t="s">
        <v>834</v>
      </c>
      <c r="M1261" s="24" t="s">
        <v>639</v>
      </c>
      <c r="N1261" s="7"/>
      <c r="U1261" s="4">
        <v>20000</v>
      </c>
      <c r="W1261" s="4">
        <v>625</v>
      </c>
      <c r="AB1261" s="4">
        <v>165000</v>
      </c>
      <c r="AC1261" s="4">
        <v>260000</v>
      </c>
      <c r="AD1261" s="7"/>
      <c r="AE1261" s="7"/>
      <c r="AF1261" s="7"/>
      <c r="AG1261" s="7"/>
      <c r="AH1261" s="7"/>
      <c r="AI1261" s="7"/>
      <c r="AJ1261" s="7"/>
      <c r="AK1261" s="7"/>
      <c r="BZ1261" s="4"/>
      <c r="CA1261" t="s">
        <v>966</v>
      </c>
      <c r="CC1261" s="7" t="s">
        <v>639</v>
      </c>
      <c r="CD1261" s="7">
        <v>0.39086885044902581</v>
      </c>
      <c r="CE1261" s="7" t="s">
        <v>621</v>
      </c>
      <c r="CF1261" s="7">
        <v>0.27430731928245961</v>
      </c>
      <c r="CG1261" s="7" t="s">
        <v>636</v>
      </c>
      <c r="CH1261" s="7">
        <v>0.24722564889163581</v>
      </c>
      <c r="CJ1261" s="7"/>
      <c r="CK1261" s="7">
        <f t="shared" si="24"/>
        <v>59</v>
      </c>
    </row>
    <row r="1262" spans="1:90" hidden="1" x14ac:dyDescent="0.3">
      <c r="A1262" s="43">
        <v>58</v>
      </c>
      <c r="B1262" s="23" t="s">
        <v>1058</v>
      </c>
      <c r="D1262" s="54" t="s">
        <v>831</v>
      </c>
      <c r="E1262" s="23" t="s">
        <v>605</v>
      </c>
      <c r="G1262" s="23" t="s">
        <v>2580</v>
      </c>
      <c r="H1262" s="23" t="s">
        <v>831</v>
      </c>
      <c r="J1262" s="54" t="s">
        <v>9</v>
      </c>
      <c r="K1262" s="47">
        <v>459.8</v>
      </c>
      <c r="L1262" s="24" t="s">
        <v>834</v>
      </c>
      <c r="M1262" s="24" t="s">
        <v>633</v>
      </c>
      <c r="AA1262" s="107">
        <v>413820</v>
      </c>
      <c r="AD1262" s="4">
        <v>4.5979999999999999</v>
      </c>
      <c r="BZ1262" s="4"/>
      <c r="CA1262" t="s">
        <v>1187</v>
      </c>
      <c r="CC1262" s="7" t="s">
        <v>633</v>
      </c>
      <c r="CD1262" s="7">
        <v>0.99861687731664428</v>
      </c>
      <c r="CF1262" s="7"/>
      <c r="CH1262" s="7"/>
      <c r="CJ1262" s="7"/>
      <c r="CK1262" s="7">
        <f t="shared" si="24"/>
        <v>61</v>
      </c>
    </row>
    <row r="1263" spans="1:90" hidden="1" x14ac:dyDescent="0.3">
      <c r="A1263" s="43" t="s">
        <v>938</v>
      </c>
      <c r="B1263" s="23" t="s">
        <v>1058</v>
      </c>
      <c r="C1263" s="54"/>
      <c r="D1263" s="23" t="s">
        <v>831</v>
      </c>
      <c r="E1263" s="23" t="s">
        <v>614</v>
      </c>
      <c r="G1263" s="23" t="s">
        <v>2581</v>
      </c>
      <c r="I1263" s="54"/>
      <c r="J1263" s="54" t="s">
        <v>9</v>
      </c>
      <c r="K1263" s="47">
        <v>100</v>
      </c>
      <c r="L1263" s="24" t="s">
        <v>834</v>
      </c>
      <c r="M1263" s="24" t="s">
        <v>633</v>
      </c>
      <c r="N1263" s="7"/>
      <c r="U1263" s="4">
        <v>240000</v>
      </c>
      <c r="AA1263" s="107">
        <v>90000</v>
      </c>
      <c r="AD1263" s="4">
        <v>119.23904345245251</v>
      </c>
      <c r="AH1263" s="7"/>
      <c r="AI1263" s="7"/>
      <c r="BY1263" s="7"/>
      <c r="BZ1263" s="4">
        <v>330000</v>
      </c>
      <c r="CA1263" t="s">
        <v>915</v>
      </c>
      <c r="CC1263" s="7" t="s">
        <v>633</v>
      </c>
      <c r="CD1263" s="7">
        <v>0.52055288562779078</v>
      </c>
      <c r="CE1263" s="7" t="s">
        <v>615</v>
      </c>
      <c r="CF1263" s="7">
        <v>0.3934774672897548</v>
      </c>
      <c r="CH1263" s="7"/>
      <c r="CJ1263" s="7"/>
      <c r="CK1263" s="7">
        <f t="shared" si="24"/>
        <v>60</v>
      </c>
    </row>
    <row r="1264" spans="1:90" hidden="1" x14ac:dyDescent="0.3">
      <c r="A1264" s="43">
        <v>65</v>
      </c>
      <c r="B1264" s="56" t="s">
        <v>1025</v>
      </c>
      <c r="D1264" s="23" t="s">
        <v>831</v>
      </c>
      <c r="E1264" s="23" t="s">
        <v>796</v>
      </c>
      <c r="G1264" s="23" t="s">
        <v>2582</v>
      </c>
      <c r="H1264" s="57" t="s">
        <v>831</v>
      </c>
      <c r="I1264" s="57"/>
      <c r="J1264" s="23" t="s">
        <v>9</v>
      </c>
      <c r="K1264" s="47">
        <v>4.3099999999999996</v>
      </c>
      <c r="L1264" s="24" t="s">
        <v>834</v>
      </c>
      <c r="M1264" s="24" t="s">
        <v>624</v>
      </c>
      <c r="X1264" s="4">
        <v>43961.999999999993</v>
      </c>
      <c r="Y1264" s="4">
        <v>2715.3</v>
      </c>
      <c r="BZ1264" s="4"/>
      <c r="CA1264" t="s">
        <v>1009</v>
      </c>
      <c r="CC1264" s="7" t="s">
        <v>624</v>
      </c>
      <c r="CD1264" s="7">
        <v>0.87325101362832835</v>
      </c>
      <c r="CF1264" s="7"/>
      <c r="CH1264" s="7"/>
      <c r="CJ1264" s="7"/>
      <c r="CK1264" s="7">
        <f t="shared" ref="CK1264:CK1286" si="25">COUNTBLANK(N1264:BX1264)</f>
        <v>61</v>
      </c>
    </row>
    <row r="1265" spans="1:90" hidden="1" x14ac:dyDescent="0.3">
      <c r="A1265" s="43">
        <v>58</v>
      </c>
      <c r="B1265" s="23" t="s">
        <v>1058</v>
      </c>
      <c r="C1265" s="54"/>
      <c r="D1265" s="23" t="s">
        <v>831</v>
      </c>
      <c r="E1265" s="23" t="s">
        <v>605</v>
      </c>
      <c r="G1265" s="23" t="s">
        <v>2583</v>
      </c>
      <c r="H1265" s="23" t="s">
        <v>880</v>
      </c>
      <c r="I1265" s="54"/>
      <c r="J1265" s="54" t="s">
        <v>9</v>
      </c>
      <c r="K1265" s="47">
        <v>65.573770491803288</v>
      </c>
      <c r="L1265" s="24" t="s">
        <v>834</v>
      </c>
      <c r="M1265" s="24" t="s">
        <v>633</v>
      </c>
      <c r="N1265" s="7"/>
      <c r="AA1265" s="107">
        <v>40000.000000000007</v>
      </c>
      <c r="AD1265" s="4">
        <v>54.050178215068343</v>
      </c>
      <c r="AH1265" s="7"/>
      <c r="AI1265" s="7"/>
      <c r="BY1265" s="7"/>
      <c r="BZ1265" s="4"/>
      <c r="CA1265" t="s">
        <v>846</v>
      </c>
      <c r="CC1265" s="7" t="s">
        <v>633</v>
      </c>
      <c r="CD1265" s="7">
        <v>0.85584305179564291</v>
      </c>
      <c r="CF1265" s="7"/>
      <c r="CH1265" s="7"/>
      <c r="CJ1265" s="7"/>
      <c r="CK1265" s="7">
        <f t="shared" si="25"/>
        <v>61</v>
      </c>
    </row>
    <row r="1266" spans="1:90" hidden="1" x14ac:dyDescent="0.3">
      <c r="A1266" s="43" t="s">
        <v>2584</v>
      </c>
      <c r="B1266" s="23" t="s">
        <v>1058</v>
      </c>
      <c r="D1266" s="23" t="s">
        <v>831</v>
      </c>
      <c r="E1266" s="23" t="s">
        <v>671</v>
      </c>
      <c r="G1266" s="53" t="s">
        <v>2585</v>
      </c>
      <c r="I1266" s="24"/>
      <c r="J1266" s="23" t="s">
        <v>9</v>
      </c>
      <c r="K1266" s="47">
        <v>361.91356846301909</v>
      </c>
      <c r="L1266" s="24" t="s">
        <v>834</v>
      </c>
      <c r="M1266" s="24" t="s">
        <v>624</v>
      </c>
      <c r="U1266" s="4">
        <v>2388629.5518559259</v>
      </c>
      <c r="V1266" s="4">
        <v>126.6697489620567</v>
      </c>
      <c r="X1266" s="4">
        <v>4270580.1078636246</v>
      </c>
      <c r="Y1266" s="4">
        <v>112193.2062235359</v>
      </c>
      <c r="AG1266" s="4">
        <v>83.240120746494398</v>
      </c>
      <c r="AH1266" s="4">
        <v>39.810492530932102</v>
      </c>
      <c r="AI1266" s="4">
        <v>1.8095678423150949</v>
      </c>
      <c r="BX1266" s="4"/>
      <c r="BZ1266" s="4"/>
      <c r="CA1266" t="s">
        <v>2586</v>
      </c>
      <c r="CC1266" s="7" t="s">
        <v>624</v>
      </c>
      <c r="CD1266" s="7">
        <v>0.67412038793313112</v>
      </c>
      <c r="CF1266" s="7"/>
      <c r="CH1266" s="7"/>
      <c r="CJ1266" s="7"/>
      <c r="CK1266" s="7">
        <f t="shared" si="25"/>
        <v>56</v>
      </c>
    </row>
    <row r="1267" spans="1:90" hidden="1" x14ac:dyDescent="0.3">
      <c r="A1267" s="43" t="s">
        <v>843</v>
      </c>
      <c r="B1267" s="23" t="s">
        <v>1058</v>
      </c>
      <c r="C1267" s="54"/>
      <c r="D1267" s="54" t="s">
        <v>831</v>
      </c>
      <c r="E1267" s="23" t="s">
        <v>605</v>
      </c>
      <c r="F1267" s="54"/>
      <c r="G1267" s="23" t="s">
        <v>2587</v>
      </c>
      <c r="H1267" s="54"/>
      <c r="J1267" s="54" t="s">
        <v>9</v>
      </c>
      <c r="K1267" s="55">
        <v>1400</v>
      </c>
      <c r="L1267" s="24" t="s">
        <v>834</v>
      </c>
      <c r="M1267" s="24" t="s">
        <v>633</v>
      </c>
      <c r="N1267" s="7"/>
      <c r="U1267" s="4">
        <v>392000</v>
      </c>
      <c r="AA1267" s="107">
        <v>1274000</v>
      </c>
      <c r="AD1267" s="4">
        <v>42</v>
      </c>
      <c r="AE1267" s="7"/>
      <c r="AF1267" s="7"/>
      <c r="AG1267" s="7"/>
      <c r="AH1267" s="7"/>
      <c r="AI1267" s="7"/>
      <c r="AJ1267" s="7"/>
      <c r="AK1267" s="7"/>
      <c r="BZ1267" s="4"/>
      <c r="CA1267" t="s">
        <v>910</v>
      </c>
      <c r="CC1267" s="7" t="s">
        <v>633</v>
      </c>
      <c r="CD1267" s="7">
        <v>0.91631580073354424</v>
      </c>
      <c r="CF1267" s="7"/>
      <c r="CH1267" s="7"/>
      <c r="CJ1267" s="7"/>
      <c r="CK1267" s="7">
        <f t="shared" si="25"/>
        <v>60</v>
      </c>
    </row>
    <row r="1268" spans="1:90" hidden="1" x14ac:dyDescent="0.3">
      <c r="A1268" s="43">
        <v>137</v>
      </c>
      <c r="B1268" s="23" t="s">
        <v>886</v>
      </c>
      <c r="D1268" s="23" t="s">
        <v>831</v>
      </c>
      <c r="E1268" s="23" t="s">
        <v>595</v>
      </c>
      <c r="G1268" s="23" t="s">
        <v>2588</v>
      </c>
      <c r="H1268" s="23" t="s">
        <v>1003</v>
      </c>
      <c r="J1268" s="23" t="s">
        <v>9</v>
      </c>
      <c r="K1268" s="47">
        <v>2.41</v>
      </c>
      <c r="L1268" s="24" t="s">
        <v>834</v>
      </c>
      <c r="M1268" s="24" t="s">
        <v>780</v>
      </c>
      <c r="BX1268" s="4">
        <v>118534.9040923876</v>
      </c>
      <c r="BZ1268" s="4"/>
      <c r="CA1268" t="s">
        <v>1042</v>
      </c>
      <c r="CK1268" s="7">
        <f t="shared" si="25"/>
        <v>62</v>
      </c>
    </row>
    <row r="1269" spans="1:90" x14ac:dyDescent="0.3">
      <c r="A1269" s="43" t="s">
        <v>843</v>
      </c>
      <c r="B1269" s="23" t="s">
        <v>860</v>
      </c>
      <c r="D1269" s="23" t="s">
        <v>831</v>
      </c>
      <c r="E1269" s="23" t="s">
        <v>605</v>
      </c>
      <c r="G1269" s="53" t="s">
        <v>2589</v>
      </c>
      <c r="J1269" s="23" t="s">
        <v>9</v>
      </c>
      <c r="K1269" s="47">
        <v>20</v>
      </c>
      <c r="L1269" s="24" t="s">
        <v>834</v>
      </c>
      <c r="M1269" s="24" t="s">
        <v>615</v>
      </c>
      <c r="U1269" s="4">
        <v>38000</v>
      </c>
      <c r="AA1269" s="107">
        <v>10000</v>
      </c>
      <c r="AD1269" s="4">
        <v>13.932424480890329</v>
      </c>
      <c r="BZ1269" s="4"/>
      <c r="CA1269" t="s">
        <v>846</v>
      </c>
      <c r="CC1269" s="7" t="s">
        <v>615</v>
      </c>
      <c r="CD1269" s="7">
        <v>0.47855477057281282</v>
      </c>
      <c r="CE1269" s="7" t="s">
        <v>633</v>
      </c>
      <c r="CF1269" s="7">
        <v>0.44428512869858822</v>
      </c>
      <c r="CH1269" s="7"/>
      <c r="CJ1269" s="7"/>
      <c r="CK1269" s="7">
        <f t="shared" si="25"/>
        <v>60</v>
      </c>
    </row>
    <row r="1270" spans="1:90" hidden="1" x14ac:dyDescent="0.3">
      <c r="A1270" s="43">
        <v>64</v>
      </c>
      <c r="B1270" s="23" t="s">
        <v>1025</v>
      </c>
      <c r="C1270" s="54"/>
      <c r="D1270" s="54" t="s">
        <v>831</v>
      </c>
      <c r="E1270" s="23" t="s">
        <v>659</v>
      </c>
      <c r="F1270" s="54"/>
      <c r="G1270" s="23" t="s">
        <v>2590</v>
      </c>
      <c r="J1270" s="54" t="s">
        <v>9</v>
      </c>
      <c r="K1270" s="55">
        <v>0.89500000000000002</v>
      </c>
      <c r="L1270" s="24" t="s">
        <v>834</v>
      </c>
      <c r="M1270" s="24" t="s">
        <v>639</v>
      </c>
      <c r="N1270" s="7"/>
      <c r="U1270" s="4">
        <v>7160.0000000000009</v>
      </c>
      <c r="W1270" s="4">
        <v>14.32</v>
      </c>
      <c r="AB1270" s="4">
        <v>6533.5</v>
      </c>
      <c r="AC1270" s="4">
        <v>35263</v>
      </c>
      <c r="AD1270" s="7"/>
      <c r="AE1270" s="7"/>
      <c r="AF1270" s="7"/>
      <c r="AG1270" s="7"/>
      <c r="AH1270" s="7"/>
      <c r="AI1270" s="7"/>
      <c r="AJ1270" s="7"/>
      <c r="AK1270" s="7"/>
      <c r="BZ1270" s="4"/>
      <c r="CA1270" t="s">
        <v>966</v>
      </c>
      <c r="CC1270" s="7" t="s">
        <v>639</v>
      </c>
      <c r="CD1270" s="7">
        <v>0.52776531714273234</v>
      </c>
      <c r="CE1270" s="7" t="s">
        <v>615</v>
      </c>
      <c r="CF1270" s="7">
        <v>0.31220653718109831</v>
      </c>
      <c r="CH1270" s="7"/>
      <c r="CJ1270" s="7"/>
      <c r="CK1270" s="7">
        <f t="shared" si="25"/>
        <v>59</v>
      </c>
    </row>
    <row r="1271" spans="1:90" hidden="1" x14ac:dyDescent="0.3">
      <c r="A1271" s="43">
        <v>64</v>
      </c>
      <c r="B1271" s="23" t="s">
        <v>913</v>
      </c>
      <c r="C1271" s="54"/>
      <c r="D1271" s="54" t="s">
        <v>831</v>
      </c>
      <c r="E1271" s="23" t="s">
        <v>662</v>
      </c>
      <c r="F1271" s="54"/>
      <c r="G1271" s="23" t="s">
        <v>2591</v>
      </c>
      <c r="H1271" s="23" t="s">
        <v>1529</v>
      </c>
      <c r="J1271" s="54" t="s">
        <v>9</v>
      </c>
      <c r="K1271" s="55">
        <v>60.056640000000002</v>
      </c>
      <c r="L1271" s="24" t="s">
        <v>834</v>
      </c>
      <c r="M1271" s="24" t="s">
        <v>615</v>
      </c>
      <c r="N1271" s="7"/>
      <c r="U1271" s="4">
        <v>201790.31039999999</v>
      </c>
      <c r="AD1271" s="7"/>
      <c r="AE1271" s="7"/>
      <c r="AF1271" s="7"/>
      <c r="AG1271" s="7"/>
      <c r="AH1271" s="7"/>
      <c r="AI1271" s="7"/>
      <c r="AJ1271" s="7"/>
      <c r="AK1271" s="7"/>
      <c r="BZ1271" s="4"/>
      <c r="CA1271" t="s">
        <v>856</v>
      </c>
      <c r="CC1271" s="7" t="s">
        <v>615</v>
      </c>
      <c r="CD1271" s="7">
        <v>1</v>
      </c>
      <c r="CF1271" s="7"/>
      <c r="CH1271" s="7"/>
      <c r="CJ1271" s="7"/>
      <c r="CK1271" s="7">
        <f t="shared" si="25"/>
        <v>62</v>
      </c>
      <c r="CL1271" t="s">
        <v>2591</v>
      </c>
    </row>
    <row r="1272" spans="1:90" hidden="1" x14ac:dyDescent="0.3">
      <c r="A1272" s="43" t="s">
        <v>932</v>
      </c>
      <c r="B1272" s="23" t="s">
        <v>1028</v>
      </c>
      <c r="C1272" s="54"/>
      <c r="D1272" s="54" t="s">
        <v>831</v>
      </c>
      <c r="E1272" s="23" t="s">
        <v>605</v>
      </c>
      <c r="F1272" s="54"/>
      <c r="G1272" s="23" t="s">
        <v>2592</v>
      </c>
      <c r="H1272" s="23" t="s">
        <v>1082</v>
      </c>
      <c r="J1272" s="54" t="s">
        <v>9</v>
      </c>
      <c r="K1272" s="55">
        <v>1554</v>
      </c>
      <c r="L1272" s="24" t="s">
        <v>834</v>
      </c>
      <c r="M1272" s="24" t="s">
        <v>615</v>
      </c>
      <c r="N1272" s="7"/>
      <c r="U1272" s="4">
        <v>4012099.9999999991</v>
      </c>
      <c r="V1272" s="4">
        <v>316.19</v>
      </c>
      <c r="W1272" s="4">
        <v>1472.5</v>
      </c>
      <c r="AD1272" s="7"/>
      <c r="AE1272" s="7"/>
      <c r="AF1272" s="7"/>
      <c r="AG1272" s="7"/>
      <c r="AH1272" s="7"/>
      <c r="AI1272" s="7"/>
      <c r="AJ1272" s="7"/>
      <c r="AK1272" s="7"/>
      <c r="BZ1272" s="4">
        <v>55480000</v>
      </c>
      <c r="CA1272" t="s">
        <v>1069</v>
      </c>
      <c r="CC1272" s="7" t="s">
        <v>615</v>
      </c>
      <c r="CD1272" s="7">
        <v>0.6560426157120065</v>
      </c>
      <c r="CE1272" s="7" t="s">
        <v>618</v>
      </c>
      <c r="CF1272" s="7">
        <v>0.31983013062245053</v>
      </c>
      <c r="CH1272" s="7"/>
      <c r="CJ1272" s="7"/>
      <c r="CK1272" s="7">
        <f t="shared" si="25"/>
        <v>60</v>
      </c>
    </row>
    <row r="1273" spans="1:90" hidden="1" x14ac:dyDescent="0.3">
      <c r="A1273" s="43">
        <v>64</v>
      </c>
      <c r="B1273" s="23" t="s">
        <v>1085</v>
      </c>
      <c r="C1273" s="54"/>
      <c r="D1273" s="54" t="s">
        <v>831</v>
      </c>
      <c r="E1273" s="23" t="s">
        <v>659</v>
      </c>
      <c r="F1273" s="54"/>
      <c r="G1273" s="23" t="s">
        <v>2593</v>
      </c>
      <c r="J1273" s="54" t="s">
        <v>9</v>
      </c>
      <c r="K1273" s="55">
        <v>0.57999999999999996</v>
      </c>
      <c r="L1273" s="24" t="s">
        <v>834</v>
      </c>
      <c r="M1273" s="24" t="s">
        <v>615</v>
      </c>
      <c r="N1273" s="7"/>
      <c r="U1273" s="4">
        <v>8003.9999999999991</v>
      </c>
      <c r="AD1273" s="7"/>
      <c r="AE1273" s="7"/>
      <c r="AF1273" s="7"/>
      <c r="AG1273" s="7"/>
      <c r="AH1273" s="7"/>
      <c r="AI1273" s="7"/>
      <c r="AJ1273" s="7"/>
      <c r="AK1273" s="7"/>
      <c r="BZ1273" s="4"/>
      <c r="CA1273" t="s">
        <v>856</v>
      </c>
      <c r="CC1273" s="7" t="s">
        <v>615</v>
      </c>
      <c r="CD1273" s="7">
        <v>1</v>
      </c>
      <c r="CF1273" s="7"/>
      <c r="CH1273" s="7"/>
      <c r="CJ1273" s="7"/>
      <c r="CK1273" s="7">
        <f t="shared" si="25"/>
        <v>62</v>
      </c>
    </row>
    <row r="1274" spans="1:90" hidden="1" x14ac:dyDescent="0.3">
      <c r="A1274" s="43">
        <v>58</v>
      </c>
      <c r="B1274" s="23" t="s">
        <v>1058</v>
      </c>
      <c r="C1274" s="54"/>
      <c r="D1274" s="23" t="s">
        <v>831</v>
      </c>
      <c r="E1274" s="23" t="s">
        <v>605</v>
      </c>
      <c r="G1274" s="23" t="s">
        <v>2594</v>
      </c>
      <c r="I1274" s="54"/>
      <c r="J1274" s="54" t="s">
        <v>9</v>
      </c>
      <c r="K1274" s="47">
        <v>4.166666666666667</v>
      </c>
      <c r="L1274" s="24" t="s">
        <v>834</v>
      </c>
      <c r="M1274" s="24" t="s">
        <v>633</v>
      </c>
      <c r="N1274" s="7"/>
      <c r="AA1274" s="107">
        <v>10000</v>
      </c>
      <c r="AD1274" s="4">
        <v>12.907902186641961</v>
      </c>
      <c r="AH1274" s="7"/>
      <c r="AI1274" s="7"/>
      <c r="BY1274" s="7"/>
      <c r="BZ1274" s="4"/>
      <c r="CA1274" t="s">
        <v>846</v>
      </c>
      <c r="CC1274" s="7" t="s">
        <v>633</v>
      </c>
      <c r="CD1274" s="7">
        <v>0.86139955615317887</v>
      </c>
      <c r="CF1274" s="7"/>
      <c r="CH1274" s="7"/>
      <c r="CJ1274" s="7"/>
      <c r="CK1274" s="7">
        <f t="shared" si="25"/>
        <v>61</v>
      </c>
    </row>
    <row r="1275" spans="1:90" hidden="1" x14ac:dyDescent="0.3">
      <c r="A1275" s="43" t="s">
        <v>932</v>
      </c>
      <c r="B1275" s="23" t="s">
        <v>895</v>
      </c>
      <c r="C1275" s="54"/>
      <c r="D1275" s="54" t="s">
        <v>831</v>
      </c>
      <c r="E1275" s="23" t="s">
        <v>617</v>
      </c>
      <c r="F1275" s="54"/>
      <c r="G1275" s="23" t="s">
        <v>2595</v>
      </c>
      <c r="H1275" s="23" t="s">
        <v>880</v>
      </c>
      <c r="J1275" s="54" t="s">
        <v>9</v>
      </c>
      <c r="K1275" s="55">
        <v>0.28877900000000001</v>
      </c>
      <c r="L1275" s="24" t="s">
        <v>834</v>
      </c>
      <c r="M1275" s="24" t="s">
        <v>621</v>
      </c>
      <c r="N1275" s="7"/>
      <c r="U1275" s="4">
        <v>1582.7505000000001</v>
      </c>
      <c r="V1275" s="4">
        <v>0.14581975</v>
      </c>
      <c r="W1275" s="4">
        <v>187.18507862999999</v>
      </c>
      <c r="AB1275" s="4">
        <v>7290.7146000000012</v>
      </c>
      <c r="AD1275" s="7"/>
      <c r="AE1275" s="7"/>
      <c r="AF1275" s="7"/>
      <c r="AG1275" s="7"/>
      <c r="AH1275" s="7"/>
      <c r="AI1275" s="7"/>
      <c r="AJ1275" s="7"/>
      <c r="AK1275" s="7"/>
      <c r="BZ1275" s="4">
        <v>200000</v>
      </c>
      <c r="CA1275" t="s">
        <v>2596</v>
      </c>
      <c r="CC1275" s="7" t="s">
        <v>621</v>
      </c>
      <c r="CD1275" s="7">
        <v>0.79023769780412634</v>
      </c>
      <c r="CF1275" s="7"/>
      <c r="CH1275" s="7"/>
      <c r="CJ1275" s="7"/>
      <c r="CK1275" s="7">
        <f t="shared" si="25"/>
        <v>59</v>
      </c>
      <c r="CL1275" t="s">
        <v>2595</v>
      </c>
    </row>
    <row r="1276" spans="1:90" hidden="1" x14ac:dyDescent="0.3">
      <c r="A1276" s="43">
        <v>65</v>
      </c>
      <c r="B1276" s="56" t="s">
        <v>1025</v>
      </c>
      <c r="D1276" s="23" t="s">
        <v>831</v>
      </c>
      <c r="E1276" s="23" t="s">
        <v>796</v>
      </c>
      <c r="G1276" s="23" t="s">
        <v>2597</v>
      </c>
      <c r="H1276" s="57" t="s">
        <v>831</v>
      </c>
      <c r="I1276" s="57"/>
      <c r="J1276" s="23" t="s">
        <v>9</v>
      </c>
      <c r="K1276" s="47">
        <v>25.9284</v>
      </c>
      <c r="L1276" s="24" t="s">
        <v>834</v>
      </c>
      <c r="M1276" s="24" t="s">
        <v>624</v>
      </c>
      <c r="X1276" s="4">
        <v>192659.11</v>
      </c>
      <c r="BZ1276" s="4"/>
      <c r="CA1276" t="s">
        <v>871</v>
      </c>
      <c r="CC1276" s="7" t="s">
        <v>624</v>
      </c>
      <c r="CD1276" s="7">
        <v>1</v>
      </c>
      <c r="CF1276" s="7"/>
      <c r="CH1276" s="7"/>
      <c r="CJ1276" s="7"/>
      <c r="CK1276" s="7">
        <f t="shared" si="25"/>
        <v>62</v>
      </c>
    </row>
    <row r="1277" spans="1:90" hidden="1" x14ac:dyDescent="0.3">
      <c r="A1277" s="43" t="s">
        <v>2598</v>
      </c>
      <c r="B1277" s="53" t="s">
        <v>1025</v>
      </c>
      <c r="D1277" s="23" t="s">
        <v>831</v>
      </c>
      <c r="E1277" s="23" t="s">
        <v>595</v>
      </c>
      <c r="G1277" s="53" t="s">
        <v>2599</v>
      </c>
      <c r="H1277" s="23" t="s">
        <v>930</v>
      </c>
      <c r="J1277" s="23" t="s">
        <v>9</v>
      </c>
      <c r="K1277" s="47">
        <v>2850</v>
      </c>
      <c r="L1277" s="24" t="s">
        <v>834</v>
      </c>
      <c r="M1277" s="24" t="s">
        <v>717</v>
      </c>
      <c r="BC1277" s="107">
        <v>4949066.9947217954</v>
      </c>
      <c r="BZ1277" s="4"/>
      <c r="CA1277" t="s">
        <v>2600</v>
      </c>
      <c r="CK1277" s="7">
        <f t="shared" si="25"/>
        <v>62</v>
      </c>
    </row>
    <row r="1278" spans="1:90" hidden="1" x14ac:dyDescent="0.3">
      <c r="A1278" s="43">
        <v>58</v>
      </c>
      <c r="B1278" s="23" t="s">
        <v>1025</v>
      </c>
      <c r="C1278" s="54"/>
      <c r="D1278" s="23" t="s">
        <v>831</v>
      </c>
      <c r="E1278" s="23" t="s">
        <v>608</v>
      </c>
      <c r="G1278" s="23" t="s">
        <v>2601</v>
      </c>
      <c r="H1278" s="54" t="s">
        <v>880</v>
      </c>
      <c r="I1278" s="54"/>
      <c r="J1278" s="54" t="s">
        <v>9</v>
      </c>
      <c r="K1278" s="47">
        <v>5308</v>
      </c>
      <c r="L1278" s="24" t="s">
        <v>834</v>
      </c>
      <c r="M1278" s="24" t="s">
        <v>717</v>
      </c>
      <c r="N1278" s="7"/>
      <c r="AA1278" s="107">
        <v>1102203.2122264679</v>
      </c>
      <c r="AD1278" s="4">
        <v>1755.293485869697</v>
      </c>
      <c r="AH1278" s="7"/>
      <c r="AI1278" s="7"/>
      <c r="BC1278" s="107">
        <v>11131315.38000001</v>
      </c>
      <c r="BY1278" s="7"/>
      <c r="BZ1278" s="4"/>
      <c r="CA1278" t="s">
        <v>846</v>
      </c>
      <c r="CC1278" s="7" t="s">
        <v>717</v>
      </c>
      <c r="CD1278" s="7">
        <v>0.90293554024045086</v>
      </c>
      <c r="CF1278" s="7"/>
      <c r="CH1278" s="7"/>
      <c r="CJ1278" s="7"/>
      <c r="CK1278" s="7">
        <f t="shared" si="25"/>
        <v>60</v>
      </c>
    </row>
    <row r="1279" spans="1:90" hidden="1" x14ac:dyDescent="0.3">
      <c r="A1279" s="43" t="s">
        <v>843</v>
      </c>
      <c r="B1279" s="23" t="s">
        <v>1025</v>
      </c>
      <c r="D1279" s="23" t="s">
        <v>831</v>
      </c>
      <c r="E1279" s="23" t="s">
        <v>605</v>
      </c>
      <c r="G1279" s="53" t="s">
        <v>2602</v>
      </c>
      <c r="J1279" s="23" t="s">
        <v>9</v>
      </c>
      <c r="K1279" s="47">
        <v>35</v>
      </c>
      <c r="L1279" s="24" t="s">
        <v>834</v>
      </c>
      <c r="M1279" s="24" t="s">
        <v>615</v>
      </c>
      <c r="U1279" s="4">
        <v>56000</v>
      </c>
      <c r="AA1279" s="107">
        <v>3500</v>
      </c>
      <c r="AD1279" s="4">
        <v>6.4236802606051668</v>
      </c>
      <c r="BZ1279" s="4"/>
      <c r="CA1279" t="s">
        <v>846</v>
      </c>
      <c r="CC1279" s="7" t="s">
        <v>615</v>
      </c>
      <c r="CD1279" s="7">
        <v>0.78682108007600837</v>
      </c>
      <c r="CF1279" s="7"/>
      <c r="CH1279" s="7"/>
      <c r="CJ1279" s="7"/>
      <c r="CK1279" s="7">
        <f t="shared" si="25"/>
        <v>60</v>
      </c>
    </row>
    <row r="1280" spans="1:90" x14ac:dyDescent="0.3">
      <c r="A1280" s="43">
        <v>64</v>
      </c>
      <c r="B1280" s="23" t="s">
        <v>860</v>
      </c>
      <c r="C1280" s="54"/>
      <c r="D1280" s="54" t="s">
        <v>831</v>
      </c>
      <c r="E1280" s="23" t="s">
        <v>605</v>
      </c>
      <c r="F1280" s="54"/>
      <c r="G1280" s="23" t="s">
        <v>2603</v>
      </c>
      <c r="J1280" s="54" t="s">
        <v>9</v>
      </c>
      <c r="K1280" s="55">
        <v>30.4</v>
      </c>
      <c r="L1280" s="24" t="s">
        <v>834</v>
      </c>
      <c r="M1280" s="24" t="s">
        <v>615</v>
      </c>
      <c r="N1280" s="7"/>
      <c r="U1280" s="4">
        <v>118560</v>
      </c>
      <c r="AD1280" s="7"/>
      <c r="AE1280" s="7"/>
      <c r="AF1280" s="7"/>
      <c r="AG1280" s="7"/>
      <c r="AH1280" s="7"/>
      <c r="AI1280" s="7"/>
      <c r="AJ1280" s="7"/>
      <c r="AK1280" s="7"/>
      <c r="BZ1280" s="4"/>
      <c r="CA1280" t="s">
        <v>856</v>
      </c>
      <c r="CC1280" s="7" t="s">
        <v>615</v>
      </c>
      <c r="CD1280" s="7">
        <v>1</v>
      </c>
      <c r="CF1280" s="7"/>
      <c r="CH1280" s="7"/>
      <c r="CJ1280" s="7"/>
      <c r="CK1280" s="7">
        <f t="shared" si="25"/>
        <v>62</v>
      </c>
    </row>
    <row r="1281" spans="1:90" x14ac:dyDescent="0.3">
      <c r="A1281" s="43">
        <v>64</v>
      </c>
      <c r="B1281" s="23" t="s">
        <v>860</v>
      </c>
      <c r="C1281" s="54"/>
      <c r="D1281" s="54" t="s">
        <v>831</v>
      </c>
      <c r="E1281" s="23" t="s">
        <v>650</v>
      </c>
      <c r="F1281" s="54"/>
      <c r="G1281" s="23" t="s">
        <v>2604</v>
      </c>
      <c r="J1281" s="54" t="s">
        <v>9</v>
      </c>
      <c r="K1281" s="55">
        <v>0.25</v>
      </c>
      <c r="L1281" s="24" t="s">
        <v>834</v>
      </c>
      <c r="M1281" s="24" t="s">
        <v>615</v>
      </c>
      <c r="N1281" s="7"/>
      <c r="U1281" s="4">
        <v>8500</v>
      </c>
      <c r="AD1281" s="7"/>
      <c r="AE1281" s="7"/>
      <c r="AF1281" s="7"/>
      <c r="AG1281" s="7"/>
      <c r="AH1281" s="7"/>
      <c r="AI1281" s="7"/>
      <c r="AJ1281" s="7"/>
      <c r="AK1281" s="7"/>
      <c r="BZ1281" s="4"/>
      <c r="CA1281" t="s">
        <v>856</v>
      </c>
      <c r="CC1281" s="7" t="s">
        <v>615</v>
      </c>
      <c r="CD1281" s="7">
        <v>1</v>
      </c>
      <c r="CF1281" s="7"/>
      <c r="CH1281" s="7"/>
      <c r="CJ1281" s="7"/>
      <c r="CK1281" s="7">
        <f t="shared" si="25"/>
        <v>62</v>
      </c>
    </row>
    <row r="1282" spans="1:90" x14ac:dyDescent="0.3">
      <c r="A1282" s="43">
        <v>65</v>
      </c>
      <c r="B1282" s="56" t="s">
        <v>860</v>
      </c>
      <c r="D1282" s="23" t="s">
        <v>831</v>
      </c>
      <c r="E1282" s="23" t="s">
        <v>798</v>
      </c>
      <c r="G1282" s="23" t="s">
        <v>2605</v>
      </c>
      <c r="H1282" s="57" t="s">
        <v>831</v>
      </c>
      <c r="I1282" s="57"/>
      <c r="J1282" s="23" t="s">
        <v>9</v>
      </c>
      <c r="K1282" s="47">
        <v>3.86</v>
      </c>
      <c r="L1282" s="24" t="s">
        <v>834</v>
      </c>
      <c r="M1282" s="24" t="s">
        <v>624</v>
      </c>
      <c r="U1282" s="4">
        <v>16780</v>
      </c>
      <c r="V1282" s="4">
        <v>0.1158</v>
      </c>
      <c r="X1282" s="4">
        <v>23875.200000000001</v>
      </c>
      <c r="Y1282" s="4">
        <v>1930</v>
      </c>
      <c r="AG1282" s="4">
        <v>0.47339999999999999</v>
      </c>
      <c r="AH1282" s="4">
        <v>2.0287600000000001</v>
      </c>
      <c r="BZ1282" s="4"/>
      <c r="CA1282" t="s">
        <v>2050</v>
      </c>
      <c r="CC1282" s="7" t="s">
        <v>624</v>
      </c>
      <c r="CD1282" s="7">
        <v>0.56893017466794527</v>
      </c>
      <c r="CF1282" s="7"/>
      <c r="CH1282" s="7"/>
      <c r="CJ1282" s="7"/>
      <c r="CK1282" s="7">
        <f t="shared" si="25"/>
        <v>57</v>
      </c>
    </row>
    <row r="1283" spans="1:90" x14ac:dyDescent="0.3">
      <c r="A1283" s="43">
        <v>65</v>
      </c>
      <c r="B1283" s="56" t="s">
        <v>860</v>
      </c>
      <c r="D1283" s="23" t="s">
        <v>831</v>
      </c>
      <c r="E1283" s="23" t="s">
        <v>798</v>
      </c>
      <c r="G1283" s="23" t="s">
        <v>2606</v>
      </c>
      <c r="H1283" s="57" t="s">
        <v>831</v>
      </c>
      <c r="I1283" s="57"/>
      <c r="J1283" s="23" t="s">
        <v>9</v>
      </c>
      <c r="K1283" s="47">
        <v>1.264</v>
      </c>
      <c r="L1283" s="24" t="s">
        <v>834</v>
      </c>
      <c r="M1283" s="24" t="s">
        <v>624</v>
      </c>
      <c r="U1283" s="4">
        <v>884.80000000000018</v>
      </c>
      <c r="V1283" s="4">
        <v>1.264E-2</v>
      </c>
      <c r="X1283" s="4">
        <v>7909.2000000000007</v>
      </c>
      <c r="Y1283" s="4">
        <v>252.8</v>
      </c>
      <c r="AG1283" s="4">
        <v>4.6960000000000002E-2</v>
      </c>
      <c r="AH1283" s="4">
        <v>6.1400000000000003E-2</v>
      </c>
      <c r="BZ1283" s="4"/>
      <c r="CA1283" t="s">
        <v>2050</v>
      </c>
      <c r="CC1283" s="7" t="s">
        <v>624</v>
      </c>
      <c r="CD1283" s="7">
        <v>0.85765183570873327</v>
      </c>
      <c r="CF1283" s="7"/>
      <c r="CH1283" s="7"/>
      <c r="CJ1283" s="7"/>
      <c r="CK1283" s="7">
        <f t="shared" si="25"/>
        <v>57</v>
      </c>
    </row>
    <row r="1284" spans="1:90" hidden="1" x14ac:dyDescent="0.3">
      <c r="A1284" s="43">
        <v>64</v>
      </c>
      <c r="B1284" s="23" t="s">
        <v>1025</v>
      </c>
      <c r="C1284" s="54"/>
      <c r="D1284" s="54" t="s">
        <v>831</v>
      </c>
      <c r="E1284" s="23" t="s">
        <v>620</v>
      </c>
      <c r="F1284" s="54"/>
      <c r="G1284" s="23" t="s">
        <v>2607</v>
      </c>
      <c r="J1284" s="54" t="s">
        <v>9</v>
      </c>
      <c r="K1284" s="55">
        <v>1.04</v>
      </c>
      <c r="L1284" s="24" t="s">
        <v>834</v>
      </c>
      <c r="M1284" s="24" t="s">
        <v>615</v>
      </c>
      <c r="N1284" s="7"/>
      <c r="U1284" s="4">
        <v>5200</v>
      </c>
      <c r="AD1284" s="7"/>
      <c r="AE1284" s="7"/>
      <c r="AF1284" s="7"/>
      <c r="AG1284" s="7"/>
      <c r="AH1284" s="7"/>
      <c r="AI1284" s="7"/>
      <c r="AJ1284" s="7"/>
      <c r="AK1284" s="7"/>
      <c r="BZ1284" s="4"/>
      <c r="CA1284" t="s">
        <v>856</v>
      </c>
      <c r="CC1284" s="7" t="s">
        <v>615</v>
      </c>
      <c r="CD1284" s="7">
        <v>1</v>
      </c>
      <c r="CF1284" s="7"/>
      <c r="CH1284" s="7"/>
      <c r="CJ1284" s="7"/>
      <c r="CK1284" s="7">
        <f t="shared" si="25"/>
        <v>62</v>
      </c>
    </row>
    <row r="1285" spans="1:90" hidden="1" x14ac:dyDescent="0.3">
      <c r="A1285" s="43">
        <v>64</v>
      </c>
      <c r="B1285" s="23" t="s">
        <v>888</v>
      </c>
      <c r="C1285" s="54"/>
      <c r="D1285" s="54" t="s">
        <v>831</v>
      </c>
      <c r="E1285" s="23" t="s">
        <v>650</v>
      </c>
      <c r="F1285" s="54"/>
      <c r="G1285" s="23" t="s">
        <v>2608</v>
      </c>
      <c r="J1285" s="54" t="s">
        <v>9</v>
      </c>
      <c r="K1285" s="55">
        <v>44.7</v>
      </c>
      <c r="L1285" s="24" t="s">
        <v>834</v>
      </c>
      <c r="M1285" s="24" t="s">
        <v>615</v>
      </c>
      <c r="N1285" s="7"/>
      <c r="U1285" s="4">
        <v>357600.00000000012</v>
      </c>
      <c r="W1285" s="4">
        <v>974.46000000000015</v>
      </c>
      <c r="AD1285" s="7"/>
      <c r="AE1285" s="7"/>
      <c r="AF1285" s="7"/>
      <c r="AG1285" s="7"/>
      <c r="AH1285" s="7"/>
      <c r="AI1285" s="7"/>
      <c r="AJ1285" s="7"/>
      <c r="AK1285" s="7"/>
      <c r="BZ1285" s="4"/>
      <c r="CA1285" t="s">
        <v>899</v>
      </c>
      <c r="CC1285" s="7" t="s">
        <v>615</v>
      </c>
      <c r="CD1285" s="7">
        <v>0.78550865769297229</v>
      </c>
      <c r="CE1285" s="7" t="s">
        <v>621</v>
      </c>
      <c r="CF1285" s="7">
        <v>0.21449134230702779</v>
      </c>
      <c r="CH1285" s="7"/>
      <c r="CJ1285" s="7"/>
      <c r="CK1285" s="7">
        <f t="shared" si="25"/>
        <v>61</v>
      </c>
    </row>
    <row r="1286" spans="1:90" hidden="1" x14ac:dyDescent="0.3">
      <c r="A1286" s="43" t="s">
        <v>2609</v>
      </c>
      <c r="B1286" s="23" t="s">
        <v>886</v>
      </c>
      <c r="D1286" s="23" t="s">
        <v>831</v>
      </c>
      <c r="E1286" s="23" t="s">
        <v>793</v>
      </c>
      <c r="G1286" s="23" t="s">
        <v>2610</v>
      </c>
      <c r="H1286" s="23" t="s">
        <v>880</v>
      </c>
      <c r="J1286" s="23" t="s">
        <v>9</v>
      </c>
      <c r="K1286" s="47">
        <v>627.9</v>
      </c>
      <c r="L1286" s="24" t="s">
        <v>834</v>
      </c>
      <c r="M1286" s="24" t="s">
        <v>603</v>
      </c>
      <c r="Q1286" s="4">
        <f>45.7%*K1286*1000000*Conversion!N13</f>
        <v>151868650.48108459</v>
      </c>
      <c r="AW1286" s="4">
        <v>37046.1</v>
      </c>
      <c r="BB1286" s="4">
        <f>4.7%*K1286*1000000*Conversion!K12</f>
        <v>13794612.172397781</v>
      </c>
      <c r="BZ1286" s="4"/>
      <c r="CA1286" t="s">
        <v>2611</v>
      </c>
      <c r="CK1286" s="7">
        <f t="shared" si="25"/>
        <v>60</v>
      </c>
    </row>
    <row r="1287" spans="1:90" hidden="1" x14ac:dyDescent="0.3">
      <c r="A1287" s="43">
        <v>64</v>
      </c>
      <c r="B1287" s="23" t="s">
        <v>1025</v>
      </c>
      <c r="C1287" s="54"/>
      <c r="D1287" s="54" t="s">
        <v>831</v>
      </c>
      <c r="E1287" s="23" t="s">
        <v>659</v>
      </c>
      <c r="F1287" s="54"/>
      <c r="G1287" s="23" t="s">
        <v>2612</v>
      </c>
      <c r="J1287" s="54" t="s">
        <v>9</v>
      </c>
      <c r="K1287" s="55">
        <v>2.343</v>
      </c>
      <c r="L1287" s="24" t="s">
        <v>834</v>
      </c>
      <c r="M1287" s="24" t="s">
        <v>615</v>
      </c>
      <c r="N1287" s="7"/>
      <c r="U1287" s="4">
        <v>28818.9</v>
      </c>
      <c r="V1287" s="4">
        <v>1.26522</v>
      </c>
      <c r="W1287" s="4">
        <v>3.9830999999999999</v>
      </c>
      <c r="AD1287" s="7"/>
      <c r="AE1287" s="7"/>
      <c r="AF1287" s="7"/>
      <c r="AG1287" s="7"/>
      <c r="AH1287" s="7"/>
      <c r="AI1287" s="7"/>
      <c r="AJ1287" s="7"/>
      <c r="AK1287" s="7"/>
      <c r="BZ1287" s="4"/>
      <c r="CA1287" t="s">
        <v>859</v>
      </c>
      <c r="CC1287" s="7" t="s">
        <v>615</v>
      </c>
      <c r="CD1287" s="7">
        <v>0.7779493713148441</v>
      </c>
      <c r="CE1287" s="7" t="s">
        <v>618</v>
      </c>
      <c r="CF1287" s="7">
        <v>0.21127636925740781</v>
      </c>
      <c r="CH1287" s="7"/>
      <c r="CJ1287" s="7"/>
      <c r="CK1287" s="7">
        <f t="shared" ref="CK1287:CK1350" si="26">COUNTBLANK(N1287:BX1287)</f>
        <v>60</v>
      </c>
    </row>
    <row r="1288" spans="1:90" hidden="1" x14ac:dyDescent="0.3">
      <c r="A1288" s="43">
        <v>65</v>
      </c>
      <c r="B1288" s="56" t="s">
        <v>868</v>
      </c>
      <c r="D1288" s="23" t="s">
        <v>831</v>
      </c>
      <c r="E1288" s="23" t="s">
        <v>798</v>
      </c>
      <c r="G1288" s="23" t="s">
        <v>2613</v>
      </c>
      <c r="H1288" s="57" t="s">
        <v>831</v>
      </c>
      <c r="I1288" s="57"/>
      <c r="J1288" s="23" t="s">
        <v>9</v>
      </c>
      <c r="K1288" s="47">
        <v>4.2</v>
      </c>
      <c r="L1288" s="24" t="s">
        <v>834</v>
      </c>
      <c r="M1288" s="24" t="s">
        <v>624</v>
      </c>
      <c r="X1288" s="4">
        <v>15960</v>
      </c>
      <c r="BZ1288" s="4"/>
      <c r="CA1288" t="s">
        <v>871</v>
      </c>
      <c r="CC1288" s="7" t="s">
        <v>624</v>
      </c>
      <c r="CD1288" s="7">
        <v>1</v>
      </c>
      <c r="CF1288" s="7"/>
      <c r="CH1288" s="7"/>
      <c r="CJ1288" s="7"/>
      <c r="CK1288" s="7">
        <f t="shared" si="26"/>
        <v>62</v>
      </c>
    </row>
    <row r="1289" spans="1:90" hidden="1" x14ac:dyDescent="0.3">
      <c r="A1289" s="43">
        <v>64</v>
      </c>
      <c r="B1289" s="23" t="s">
        <v>1248</v>
      </c>
      <c r="C1289" s="54"/>
      <c r="D1289" s="54" t="s">
        <v>831</v>
      </c>
      <c r="E1289" s="23" t="s">
        <v>650</v>
      </c>
      <c r="F1289" s="54"/>
      <c r="G1289" s="23" t="s">
        <v>2614</v>
      </c>
      <c r="J1289" s="54" t="s">
        <v>9</v>
      </c>
      <c r="K1289" s="55">
        <v>4.8</v>
      </c>
      <c r="L1289" s="24" t="s">
        <v>834</v>
      </c>
      <c r="M1289" s="24" t="s">
        <v>627</v>
      </c>
      <c r="N1289" s="7"/>
      <c r="U1289" s="4">
        <v>62400</v>
      </c>
      <c r="Y1289" s="4">
        <v>33600</v>
      </c>
      <c r="AD1289" s="7"/>
      <c r="AE1289" s="7"/>
      <c r="AF1289" s="7"/>
      <c r="AG1289" s="7"/>
      <c r="AH1289" s="7"/>
      <c r="AI1289" s="7"/>
      <c r="AJ1289" s="7"/>
      <c r="AK1289" s="7"/>
      <c r="BZ1289" s="4"/>
      <c r="CA1289" t="s">
        <v>1230</v>
      </c>
      <c r="CC1289" s="7" t="s">
        <v>627</v>
      </c>
      <c r="CD1289" s="7">
        <v>0.73815463642305468</v>
      </c>
      <c r="CE1289" s="7" t="s">
        <v>615</v>
      </c>
      <c r="CF1289" s="7">
        <v>0.26184536357694538</v>
      </c>
      <c r="CH1289" s="7"/>
      <c r="CJ1289" s="7"/>
      <c r="CK1289" s="7">
        <f t="shared" si="26"/>
        <v>61</v>
      </c>
    </row>
    <row r="1290" spans="1:90" hidden="1" x14ac:dyDescent="0.3">
      <c r="A1290" s="43" t="s">
        <v>2584</v>
      </c>
      <c r="B1290" s="23" t="s">
        <v>1527</v>
      </c>
      <c r="D1290" s="23" t="s">
        <v>831</v>
      </c>
      <c r="E1290" s="23" t="s">
        <v>671</v>
      </c>
      <c r="G1290" s="53" t="s">
        <v>2615</v>
      </c>
      <c r="H1290" s="24" t="s">
        <v>1013</v>
      </c>
      <c r="I1290" s="24"/>
      <c r="J1290" s="23" t="s">
        <v>9</v>
      </c>
      <c r="K1290" s="47">
        <v>58.2</v>
      </c>
      <c r="L1290" s="24" t="s">
        <v>834</v>
      </c>
      <c r="M1290" s="24" t="s">
        <v>624</v>
      </c>
      <c r="U1290" s="4">
        <v>194160</v>
      </c>
      <c r="X1290" s="4">
        <v>1526100</v>
      </c>
      <c r="Y1290" s="4">
        <v>115440</v>
      </c>
      <c r="AG1290" s="4">
        <v>18.102</v>
      </c>
      <c r="AH1290" s="4">
        <v>15.474</v>
      </c>
      <c r="BX1290" s="4"/>
      <c r="BZ1290" s="4"/>
      <c r="CA1290" t="s">
        <v>2616</v>
      </c>
      <c r="CC1290" s="7" t="s">
        <v>624</v>
      </c>
      <c r="CD1290" s="7">
        <v>0.77131177673306484</v>
      </c>
      <c r="CF1290" s="7"/>
      <c r="CH1290" s="7"/>
      <c r="CJ1290" s="7"/>
      <c r="CK1290" s="7">
        <f t="shared" si="26"/>
        <v>58</v>
      </c>
    </row>
    <row r="1291" spans="1:90" hidden="1" x14ac:dyDescent="0.3">
      <c r="A1291" s="43">
        <v>64</v>
      </c>
      <c r="B1291" s="23" t="s">
        <v>1248</v>
      </c>
      <c r="C1291" s="54"/>
      <c r="D1291" s="54" t="s">
        <v>831</v>
      </c>
      <c r="E1291" s="23" t="s">
        <v>650</v>
      </c>
      <c r="F1291" s="54"/>
      <c r="G1291" s="23" t="s">
        <v>2617</v>
      </c>
      <c r="H1291" s="23" t="s">
        <v>880</v>
      </c>
      <c r="J1291" s="54" t="s">
        <v>9</v>
      </c>
      <c r="K1291" s="55">
        <v>8.9</v>
      </c>
      <c r="L1291" s="24" t="s">
        <v>834</v>
      </c>
      <c r="M1291" s="24" t="s">
        <v>627</v>
      </c>
      <c r="N1291" s="7"/>
      <c r="U1291" s="4">
        <v>115700</v>
      </c>
      <c r="Y1291" s="4">
        <v>26700</v>
      </c>
      <c r="AD1291" s="7"/>
      <c r="AE1291" s="7"/>
      <c r="AF1291" s="7"/>
      <c r="AG1291" s="7"/>
      <c r="AH1291" s="7"/>
      <c r="AI1291" s="7"/>
      <c r="AJ1291" s="7"/>
      <c r="AK1291" s="7"/>
      <c r="BZ1291" s="4"/>
      <c r="CA1291" t="s">
        <v>1230</v>
      </c>
      <c r="CC1291" s="7" t="s">
        <v>627</v>
      </c>
      <c r="CD1291" s="7">
        <v>0.5471349647343533</v>
      </c>
      <c r="CE1291" s="7" t="s">
        <v>615</v>
      </c>
      <c r="CF1291" s="7">
        <v>0.4528650352656467</v>
      </c>
      <c r="CH1291" s="7"/>
      <c r="CJ1291" s="7"/>
      <c r="CK1291" s="7">
        <f t="shared" si="26"/>
        <v>61</v>
      </c>
      <c r="CL1291" t="s">
        <v>2617</v>
      </c>
    </row>
    <row r="1292" spans="1:90" hidden="1" x14ac:dyDescent="0.3">
      <c r="A1292" s="43">
        <v>64</v>
      </c>
      <c r="B1292" s="23" t="s">
        <v>1248</v>
      </c>
      <c r="C1292" s="54"/>
      <c r="D1292" s="54" t="s">
        <v>831</v>
      </c>
      <c r="E1292" s="23" t="s">
        <v>650</v>
      </c>
      <c r="F1292" s="54"/>
      <c r="G1292" s="23" t="s">
        <v>2618</v>
      </c>
      <c r="J1292" s="54" t="s">
        <v>9</v>
      </c>
      <c r="K1292" s="55">
        <v>0.373</v>
      </c>
      <c r="L1292" s="24" t="s">
        <v>834</v>
      </c>
      <c r="M1292" s="24" t="s">
        <v>615</v>
      </c>
      <c r="N1292" s="7"/>
      <c r="U1292" s="4">
        <v>5905</v>
      </c>
      <c r="W1292" s="4">
        <v>21.045999999999999</v>
      </c>
      <c r="AD1292" s="7"/>
      <c r="AE1292" s="7"/>
      <c r="AF1292" s="7"/>
      <c r="AG1292" s="7"/>
      <c r="AH1292" s="7"/>
      <c r="AI1292" s="7"/>
      <c r="AJ1292" s="7"/>
      <c r="AK1292" s="7"/>
      <c r="BZ1292" s="4"/>
      <c r="CA1292" t="s">
        <v>899</v>
      </c>
      <c r="CC1292" s="7" t="s">
        <v>615</v>
      </c>
      <c r="CD1292" s="7">
        <v>0.73684211426797452</v>
      </c>
      <c r="CE1292" s="7" t="s">
        <v>621</v>
      </c>
      <c r="CF1292" s="7">
        <v>0.26315788573202548</v>
      </c>
      <c r="CH1292" s="7"/>
      <c r="CJ1292" s="7"/>
      <c r="CK1292" s="7">
        <f t="shared" si="26"/>
        <v>61</v>
      </c>
    </row>
    <row r="1293" spans="1:90" hidden="1" x14ac:dyDescent="0.3">
      <c r="A1293" s="43" t="s">
        <v>872</v>
      </c>
      <c r="B1293" s="23" t="s">
        <v>973</v>
      </c>
      <c r="D1293" s="23" t="s">
        <v>831</v>
      </c>
      <c r="E1293" s="23" t="s">
        <v>605</v>
      </c>
      <c r="G1293" s="53" t="s">
        <v>2619</v>
      </c>
      <c r="J1293" s="23" t="s">
        <v>9</v>
      </c>
      <c r="K1293" s="47">
        <v>70</v>
      </c>
      <c r="L1293" s="24" t="s">
        <v>834</v>
      </c>
      <c r="M1293" s="24" t="s">
        <v>615</v>
      </c>
      <c r="U1293" s="4">
        <v>420000</v>
      </c>
      <c r="AA1293" s="107">
        <v>4900.0000000000009</v>
      </c>
      <c r="AD1293" s="4">
        <v>8.8695186645116664</v>
      </c>
      <c r="BZ1293" s="4">
        <v>3500000</v>
      </c>
      <c r="CA1293" t="s">
        <v>915</v>
      </c>
      <c r="CC1293" s="7" t="s">
        <v>615</v>
      </c>
      <c r="CD1293" s="7">
        <v>0.95197708730943076</v>
      </c>
      <c r="CF1293" s="7"/>
      <c r="CH1293" s="7"/>
      <c r="CJ1293" s="7"/>
      <c r="CK1293" s="7">
        <f t="shared" si="26"/>
        <v>60</v>
      </c>
    </row>
    <row r="1294" spans="1:90" hidden="1" x14ac:dyDescent="0.3">
      <c r="A1294" s="43" t="s">
        <v>932</v>
      </c>
      <c r="B1294" s="23" t="s">
        <v>1083</v>
      </c>
      <c r="C1294" s="54"/>
      <c r="D1294" s="54" t="s">
        <v>831</v>
      </c>
      <c r="E1294" s="23" t="s">
        <v>617</v>
      </c>
      <c r="F1294" s="54"/>
      <c r="G1294" s="23" t="s">
        <v>2620</v>
      </c>
      <c r="H1294" s="23" t="s">
        <v>1360</v>
      </c>
      <c r="J1294" s="54" t="s">
        <v>9</v>
      </c>
      <c r="K1294" s="55">
        <v>5.5</v>
      </c>
      <c r="L1294" s="24" t="s">
        <v>834</v>
      </c>
      <c r="M1294" s="24" t="s">
        <v>618</v>
      </c>
      <c r="N1294" s="7"/>
      <c r="U1294" s="4">
        <v>100480</v>
      </c>
      <c r="V1294" s="4">
        <v>44.106000000000009</v>
      </c>
      <c r="W1294" s="4">
        <v>163.12</v>
      </c>
      <c r="AD1294" s="7"/>
      <c r="AE1294" s="7"/>
      <c r="AF1294" s="7"/>
      <c r="AG1294" s="7"/>
      <c r="AH1294" s="7"/>
      <c r="AI1294" s="7"/>
      <c r="AJ1294" s="7"/>
      <c r="AK1294" s="7"/>
      <c r="BZ1294" s="4">
        <v>879000</v>
      </c>
      <c r="CA1294" t="s">
        <v>1069</v>
      </c>
      <c r="CC1294" s="7" t="s">
        <v>618</v>
      </c>
      <c r="CD1294" s="7">
        <v>0.70019048216443691</v>
      </c>
      <c r="CE1294" s="7" t="s">
        <v>615</v>
      </c>
      <c r="CF1294" s="7">
        <v>0.25786192106792472</v>
      </c>
      <c r="CH1294" s="7"/>
      <c r="CJ1294" s="7"/>
      <c r="CK1294" s="7">
        <f t="shared" si="26"/>
        <v>60</v>
      </c>
    </row>
    <row r="1295" spans="1:90" hidden="1" x14ac:dyDescent="0.3">
      <c r="A1295" s="43" t="s">
        <v>843</v>
      </c>
      <c r="B1295" s="23" t="s">
        <v>873</v>
      </c>
      <c r="C1295" s="54"/>
      <c r="D1295" s="54" t="s">
        <v>831</v>
      </c>
      <c r="E1295" s="23" t="s">
        <v>605</v>
      </c>
      <c r="F1295" s="54"/>
      <c r="G1295" s="23" t="s">
        <v>2621</v>
      </c>
      <c r="J1295" s="54" t="s">
        <v>9</v>
      </c>
      <c r="K1295" s="55">
        <v>2107.6</v>
      </c>
      <c r="L1295" s="24" t="s">
        <v>834</v>
      </c>
      <c r="M1295" s="24" t="s">
        <v>618</v>
      </c>
      <c r="N1295" s="7"/>
      <c r="U1295" s="4">
        <v>4978132.1266968315</v>
      </c>
      <c r="V1295" s="4">
        <v>1369.94</v>
      </c>
      <c r="W1295" s="4">
        <v>4215.2</v>
      </c>
      <c r="AA1295" s="107">
        <v>686638.91402714944</v>
      </c>
      <c r="AD1295" s="4">
        <v>547.976</v>
      </c>
      <c r="AE1295" s="7"/>
      <c r="AF1295" s="7"/>
      <c r="AG1295" s="7"/>
      <c r="AH1295" s="7"/>
      <c r="AI1295" s="7"/>
      <c r="AJ1295" s="7"/>
      <c r="AK1295" s="7"/>
      <c r="BZ1295" s="4"/>
      <c r="CA1295" t="s">
        <v>910</v>
      </c>
      <c r="CC1295" s="7" t="s">
        <v>618</v>
      </c>
      <c r="CD1295" s="7">
        <v>0.51241331396472944</v>
      </c>
      <c r="CE1295" s="7" t="s">
        <v>615</v>
      </c>
      <c r="CF1295" s="7">
        <v>0.30100543382887268</v>
      </c>
      <c r="CH1295" s="7"/>
      <c r="CJ1295" s="7"/>
      <c r="CK1295" s="7">
        <f t="shared" si="26"/>
        <v>58</v>
      </c>
    </row>
    <row r="1296" spans="1:90" hidden="1" x14ac:dyDescent="0.3">
      <c r="A1296" s="43">
        <v>64</v>
      </c>
      <c r="B1296" s="23" t="s">
        <v>1248</v>
      </c>
      <c r="C1296" s="54"/>
      <c r="D1296" s="54" t="s">
        <v>831</v>
      </c>
      <c r="E1296" s="23" t="s">
        <v>650</v>
      </c>
      <c r="F1296" s="54"/>
      <c r="G1296" s="23" t="s">
        <v>2622</v>
      </c>
      <c r="J1296" s="54" t="s">
        <v>9</v>
      </c>
      <c r="K1296" s="55">
        <v>94.4</v>
      </c>
      <c r="L1296" s="24" t="s">
        <v>834</v>
      </c>
      <c r="M1296" s="24" t="s">
        <v>615</v>
      </c>
      <c r="N1296" s="7"/>
      <c r="U1296" s="4">
        <v>2171200</v>
      </c>
      <c r="Y1296" s="4">
        <v>94400.000000000015</v>
      </c>
      <c r="AD1296" s="7"/>
      <c r="AE1296" s="7"/>
      <c r="AF1296" s="7"/>
      <c r="AG1296" s="7"/>
      <c r="AH1296" s="7"/>
      <c r="AI1296" s="7"/>
      <c r="AJ1296" s="7"/>
      <c r="AK1296" s="7"/>
      <c r="BZ1296" s="4"/>
      <c r="CA1296" t="s">
        <v>1230</v>
      </c>
      <c r="CC1296" s="7" t="s">
        <v>615</v>
      </c>
      <c r="CD1296" s="7">
        <v>0.81458100649087872</v>
      </c>
      <c r="CF1296" s="7"/>
      <c r="CH1296" s="7"/>
      <c r="CJ1296" s="7"/>
      <c r="CK1296" s="7">
        <f t="shared" si="26"/>
        <v>61</v>
      </c>
    </row>
    <row r="1297" spans="1:90" hidden="1" x14ac:dyDescent="0.3">
      <c r="A1297" s="43">
        <v>64</v>
      </c>
      <c r="B1297" s="23" t="s">
        <v>1248</v>
      </c>
      <c r="C1297" s="54"/>
      <c r="D1297" s="54" t="s">
        <v>831</v>
      </c>
      <c r="E1297" s="23" t="s">
        <v>683</v>
      </c>
      <c r="F1297" s="54"/>
      <c r="G1297" s="23" t="s">
        <v>2623</v>
      </c>
      <c r="J1297" s="54" t="s">
        <v>9</v>
      </c>
      <c r="K1297" s="55">
        <v>18.5</v>
      </c>
      <c r="L1297" s="24" t="s">
        <v>834</v>
      </c>
      <c r="M1297" s="24" t="s">
        <v>615</v>
      </c>
      <c r="N1297" s="7"/>
      <c r="U1297" s="4">
        <v>222000</v>
      </c>
      <c r="Y1297" s="4">
        <v>27750</v>
      </c>
      <c r="AD1297" s="7"/>
      <c r="AE1297" s="7"/>
      <c r="AF1297" s="7"/>
      <c r="AG1297" s="7"/>
      <c r="AH1297" s="7"/>
      <c r="AI1297" s="7"/>
      <c r="AJ1297" s="7"/>
      <c r="AK1297" s="7"/>
      <c r="BZ1297" s="4"/>
      <c r="CA1297" t="s">
        <v>1230</v>
      </c>
      <c r="CC1297" s="7" t="s">
        <v>615</v>
      </c>
      <c r="CD1297" s="7">
        <v>0.60444076107600408</v>
      </c>
      <c r="CE1297" s="7" t="s">
        <v>627</v>
      </c>
      <c r="CF1297" s="7">
        <v>0.39555923892399603</v>
      </c>
      <c r="CH1297" s="7"/>
      <c r="CJ1297" s="7"/>
      <c r="CK1297" s="7">
        <f t="shared" si="26"/>
        <v>61</v>
      </c>
    </row>
    <row r="1298" spans="1:90" hidden="1" x14ac:dyDescent="0.3">
      <c r="A1298" s="43">
        <v>64</v>
      </c>
      <c r="B1298" s="23" t="s">
        <v>1226</v>
      </c>
      <c r="C1298" s="54"/>
      <c r="D1298" s="54" t="s">
        <v>831</v>
      </c>
      <c r="E1298" s="23" t="s">
        <v>683</v>
      </c>
      <c r="F1298" s="54"/>
      <c r="G1298" s="23" t="s">
        <v>2624</v>
      </c>
      <c r="H1298" s="23" t="s">
        <v>838</v>
      </c>
      <c r="J1298" s="54" t="s">
        <v>9</v>
      </c>
      <c r="K1298" s="55">
        <v>9.08</v>
      </c>
      <c r="L1298" s="24" t="s">
        <v>834</v>
      </c>
      <c r="M1298" s="24" t="s">
        <v>615</v>
      </c>
      <c r="N1298" s="7"/>
      <c r="U1298" s="4">
        <v>54479.999999999993</v>
      </c>
      <c r="AD1298" s="7"/>
      <c r="AE1298" s="7"/>
      <c r="AF1298" s="7"/>
      <c r="AG1298" s="7"/>
      <c r="AH1298" s="7"/>
      <c r="AI1298" s="7"/>
      <c r="AJ1298" s="7"/>
      <c r="AK1298" s="7"/>
      <c r="BZ1298" s="4"/>
      <c r="CA1298" t="s">
        <v>856</v>
      </c>
      <c r="CC1298" s="7" t="s">
        <v>615</v>
      </c>
      <c r="CD1298" s="7">
        <v>1</v>
      </c>
      <c r="CF1298" s="7"/>
      <c r="CH1298" s="7"/>
      <c r="CJ1298" s="7"/>
      <c r="CK1298" s="7">
        <f t="shared" si="26"/>
        <v>62</v>
      </c>
    </row>
    <row r="1299" spans="1:90" hidden="1" x14ac:dyDescent="0.3">
      <c r="A1299" s="43">
        <v>64</v>
      </c>
      <c r="B1299" s="23" t="s">
        <v>1248</v>
      </c>
      <c r="C1299" s="54"/>
      <c r="D1299" s="54" t="s">
        <v>831</v>
      </c>
      <c r="E1299" s="23" t="s">
        <v>650</v>
      </c>
      <c r="F1299" s="54"/>
      <c r="G1299" s="23" t="s">
        <v>2625</v>
      </c>
      <c r="J1299" s="54" t="s">
        <v>9</v>
      </c>
      <c r="K1299" s="55">
        <v>293</v>
      </c>
      <c r="L1299" s="24" t="s">
        <v>834</v>
      </c>
      <c r="M1299" s="24" t="s">
        <v>615</v>
      </c>
      <c r="N1299" s="7"/>
      <c r="U1299" s="4">
        <v>9391400.0000000019</v>
      </c>
      <c r="AD1299" s="7"/>
      <c r="AE1299" s="7"/>
      <c r="AF1299" s="7"/>
      <c r="AG1299" s="7"/>
      <c r="AH1299" s="7"/>
      <c r="AI1299" s="7"/>
      <c r="AJ1299" s="7"/>
      <c r="AK1299" s="7"/>
      <c r="BZ1299" s="4"/>
      <c r="CA1299" t="s">
        <v>856</v>
      </c>
      <c r="CC1299" s="7" t="s">
        <v>615</v>
      </c>
      <c r="CD1299" s="7">
        <v>1</v>
      </c>
      <c r="CF1299" s="7"/>
      <c r="CH1299" s="7"/>
      <c r="CJ1299" s="7"/>
      <c r="CK1299" s="7">
        <f t="shared" si="26"/>
        <v>62</v>
      </c>
    </row>
    <row r="1300" spans="1:90" hidden="1" x14ac:dyDescent="0.3">
      <c r="A1300" s="43" t="s">
        <v>843</v>
      </c>
      <c r="B1300" s="23" t="s">
        <v>1901</v>
      </c>
      <c r="C1300" s="54"/>
      <c r="D1300" s="54" t="s">
        <v>831</v>
      </c>
      <c r="E1300" s="23" t="s">
        <v>605</v>
      </c>
      <c r="F1300" s="54"/>
      <c r="G1300" s="23" t="s">
        <v>2626</v>
      </c>
      <c r="J1300" s="54" t="s">
        <v>9</v>
      </c>
      <c r="K1300" s="55">
        <v>6080</v>
      </c>
      <c r="L1300" s="24" t="s">
        <v>834</v>
      </c>
      <c r="M1300" s="24" t="s">
        <v>615</v>
      </c>
      <c r="N1300" s="7"/>
      <c r="U1300" s="4">
        <v>23712000</v>
      </c>
      <c r="V1300" s="4">
        <v>2249.6</v>
      </c>
      <c r="W1300" s="4">
        <v>13376</v>
      </c>
      <c r="AA1300" s="107">
        <v>139840</v>
      </c>
      <c r="AD1300" s="4">
        <v>912</v>
      </c>
      <c r="AE1300" s="7"/>
      <c r="AF1300" s="7"/>
      <c r="AG1300" s="7"/>
      <c r="AH1300" s="7"/>
      <c r="AI1300" s="7"/>
      <c r="AJ1300" s="7"/>
      <c r="AK1300" s="7"/>
      <c r="BZ1300" s="4"/>
      <c r="CA1300" t="s">
        <v>910</v>
      </c>
      <c r="CC1300" s="7" t="s">
        <v>615</v>
      </c>
      <c r="CD1300" s="7">
        <v>0.59484013200917063</v>
      </c>
      <c r="CE1300" s="7" t="s">
        <v>618</v>
      </c>
      <c r="CF1300" s="7">
        <v>0.34909877174979198</v>
      </c>
      <c r="CH1300" s="7"/>
      <c r="CJ1300" s="7"/>
      <c r="CK1300" s="7">
        <f t="shared" si="26"/>
        <v>58</v>
      </c>
    </row>
    <row r="1301" spans="1:90" hidden="1" x14ac:dyDescent="0.3">
      <c r="A1301" s="43">
        <v>64</v>
      </c>
      <c r="B1301" s="23" t="s">
        <v>907</v>
      </c>
      <c r="C1301" s="54"/>
      <c r="D1301" s="54" t="s">
        <v>831</v>
      </c>
      <c r="E1301" s="23" t="s">
        <v>659</v>
      </c>
      <c r="F1301" s="54"/>
      <c r="G1301" s="23" t="s">
        <v>2627</v>
      </c>
      <c r="J1301" s="54" t="s">
        <v>9</v>
      </c>
      <c r="K1301" s="55">
        <v>1</v>
      </c>
      <c r="L1301" s="24" t="s">
        <v>834</v>
      </c>
      <c r="M1301" s="24" t="s">
        <v>639</v>
      </c>
      <c r="N1301" s="7"/>
      <c r="U1301" s="4">
        <v>4000</v>
      </c>
      <c r="AC1301" s="4">
        <v>67000</v>
      </c>
      <c r="AD1301" s="7"/>
      <c r="AE1301" s="7"/>
      <c r="AF1301" s="7"/>
      <c r="AG1301" s="7"/>
      <c r="AH1301" s="7"/>
      <c r="AI1301" s="7"/>
      <c r="AJ1301" s="7"/>
      <c r="AK1301" s="7"/>
      <c r="BZ1301" s="4"/>
      <c r="CA1301" t="s">
        <v>885</v>
      </c>
      <c r="CC1301" s="7" t="s">
        <v>639</v>
      </c>
      <c r="CD1301" s="7">
        <v>0.85183429548494127</v>
      </c>
      <c r="CF1301" s="7"/>
      <c r="CH1301" s="7"/>
      <c r="CJ1301" s="7"/>
      <c r="CK1301" s="7">
        <f t="shared" si="26"/>
        <v>61</v>
      </c>
    </row>
    <row r="1302" spans="1:90" hidden="1" x14ac:dyDescent="0.3">
      <c r="A1302" s="43" t="s">
        <v>2628</v>
      </c>
      <c r="B1302" s="23" t="s">
        <v>1058</v>
      </c>
      <c r="D1302" s="23" t="s">
        <v>831</v>
      </c>
      <c r="E1302" s="23" t="s">
        <v>671</v>
      </c>
      <c r="G1302" s="53" t="s">
        <v>2629</v>
      </c>
      <c r="H1302" s="23" t="s">
        <v>1360</v>
      </c>
      <c r="J1302" s="23" t="s">
        <v>9</v>
      </c>
      <c r="K1302" s="47">
        <v>29.825994000000001</v>
      </c>
      <c r="L1302" s="24" t="s">
        <v>834</v>
      </c>
      <c r="M1302" s="24" t="s">
        <v>624</v>
      </c>
      <c r="U1302" s="4">
        <v>289312.14179999998</v>
      </c>
      <c r="X1302" s="4">
        <v>167025.56640000001</v>
      </c>
      <c r="AD1302" s="4">
        <v>0.59651988</v>
      </c>
      <c r="BX1302" s="4"/>
      <c r="BZ1302" s="4">
        <v>1080000</v>
      </c>
      <c r="CA1302" t="s">
        <v>875</v>
      </c>
      <c r="CC1302" s="7" t="s">
        <v>624</v>
      </c>
      <c r="CD1302" s="7">
        <v>0.56236454997857033</v>
      </c>
      <c r="CE1302" s="7" t="s">
        <v>615</v>
      </c>
      <c r="CF1302" s="7">
        <v>0.43723899385010861</v>
      </c>
      <c r="CH1302" s="7"/>
      <c r="CJ1302" s="7"/>
      <c r="CK1302" s="7">
        <f t="shared" si="26"/>
        <v>60</v>
      </c>
      <c r="CL1302" t="s">
        <v>2629</v>
      </c>
    </row>
    <row r="1303" spans="1:90" hidden="1" x14ac:dyDescent="0.3">
      <c r="A1303" s="43" t="s">
        <v>843</v>
      </c>
      <c r="B1303" s="23" t="s">
        <v>973</v>
      </c>
      <c r="D1303" s="23" t="s">
        <v>831</v>
      </c>
      <c r="E1303" s="23" t="s">
        <v>605</v>
      </c>
      <c r="G1303" s="53" t="s">
        <v>2630</v>
      </c>
      <c r="J1303" s="23" t="s">
        <v>9</v>
      </c>
      <c r="K1303" s="47">
        <v>245</v>
      </c>
      <c r="L1303" s="24" t="s">
        <v>834</v>
      </c>
      <c r="M1303" s="24" t="s">
        <v>615</v>
      </c>
      <c r="U1303" s="4">
        <v>637000</v>
      </c>
      <c r="V1303" s="4">
        <v>24.5</v>
      </c>
      <c r="AA1303" s="107">
        <v>63699.999999999993</v>
      </c>
      <c r="AD1303" s="4">
        <v>92.933638928788156</v>
      </c>
      <c r="BZ1303" s="4"/>
      <c r="CA1303" t="s">
        <v>846</v>
      </c>
      <c r="CC1303" s="7" t="s">
        <v>615</v>
      </c>
      <c r="CD1303" s="7">
        <v>0.60427718953714649</v>
      </c>
      <c r="CE1303" s="7" t="s">
        <v>633</v>
      </c>
      <c r="CF1303" s="7">
        <v>0.21318170137281681</v>
      </c>
      <c r="CH1303" s="7"/>
      <c r="CJ1303" s="7"/>
      <c r="CK1303" s="7">
        <f t="shared" si="26"/>
        <v>59</v>
      </c>
    </row>
    <row r="1304" spans="1:90" hidden="1" x14ac:dyDescent="0.3">
      <c r="A1304" s="43">
        <v>64</v>
      </c>
      <c r="B1304" s="23" t="s">
        <v>1226</v>
      </c>
      <c r="C1304" s="54"/>
      <c r="D1304" s="54" t="s">
        <v>831</v>
      </c>
      <c r="E1304" s="23" t="s">
        <v>650</v>
      </c>
      <c r="F1304" s="54"/>
      <c r="G1304" s="23" t="s">
        <v>2631</v>
      </c>
      <c r="J1304" s="54" t="s">
        <v>9</v>
      </c>
      <c r="K1304" s="55">
        <v>3.2949999999999999</v>
      </c>
      <c r="L1304" s="24" t="s">
        <v>834</v>
      </c>
      <c r="M1304" s="24" t="s">
        <v>615</v>
      </c>
      <c r="N1304" s="7"/>
      <c r="U1304" s="4">
        <v>76590</v>
      </c>
      <c r="AD1304" s="7"/>
      <c r="AE1304" s="7"/>
      <c r="AF1304" s="7"/>
      <c r="AG1304" s="7"/>
      <c r="AH1304" s="7"/>
      <c r="AI1304" s="7"/>
      <c r="AJ1304" s="7"/>
      <c r="AK1304" s="7"/>
      <c r="BZ1304" s="4"/>
      <c r="CA1304" t="s">
        <v>856</v>
      </c>
      <c r="CC1304" s="7" t="s">
        <v>615</v>
      </c>
      <c r="CD1304" s="7">
        <v>1</v>
      </c>
      <c r="CF1304" s="7"/>
      <c r="CH1304" s="7"/>
      <c r="CJ1304" s="7"/>
      <c r="CK1304" s="7">
        <f t="shared" si="26"/>
        <v>62</v>
      </c>
    </row>
    <row r="1305" spans="1:90" hidden="1" x14ac:dyDescent="0.3">
      <c r="A1305" s="43">
        <v>64</v>
      </c>
      <c r="B1305" s="23" t="s">
        <v>1226</v>
      </c>
      <c r="C1305" s="54"/>
      <c r="D1305" s="54" t="s">
        <v>831</v>
      </c>
      <c r="E1305" s="23" t="s">
        <v>683</v>
      </c>
      <c r="F1305" s="54"/>
      <c r="G1305" s="23" t="s">
        <v>2632</v>
      </c>
      <c r="J1305" s="54" t="s">
        <v>9</v>
      </c>
      <c r="K1305" s="55">
        <v>2</v>
      </c>
      <c r="L1305" s="24" t="s">
        <v>834</v>
      </c>
      <c r="M1305" s="24" t="s">
        <v>615</v>
      </c>
      <c r="N1305" s="7"/>
      <c r="U1305" s="4">
        <v>20300</v>
      </c>
      <c r="AD1305" s="7"/>
      <c r="AE1305" s="7"/>
      <c r="AF1305" s="7"/>
      <c r="AG1305" s="7"/>
      <c r="AH1305" s="7"/>
      <c r="AI1305" s="7"/>
      <c r="AJ1305" s="7"/>
      <c r="AK1305" s="7"/>
      <c r="BZ1305" s="4"/>
      <c r="CA1305" t="s">
        <v>856</v>
      </c>
      <c r="CC1305" s="7" t="s">
        <v>615</v>
      </c>
      <c r="CD1305" s="7">
        <v>1</v>
      </c>
      <c r="CF1305" s="7"/>
      <c r="CH1305" s="7"/>
      <c r="CJ1305" s="7"/>
      <c r="CK1305" s="7">
        <f t="shared" si="26"/>
        <v>62</v>
      </c>
    </row>
    <row r="1306" spans="1:90" hidden="1" x14ac:dyDescent="0.3">
      <c r="A1306" s="43">
        <v>65</v>
      </c>
      <c r="B1306" s="56" t="s">
        <v>907</v>
      </c>
      <c r="D1306" s="23" t="s">
        <v>831</v>
      </c>
      <c r="E1306" s="23" t="s">
        <v>796</v>
      </c>
      <c r="G1306" s="23" t="s">
        <v>2633</v>
      </c>
      <c r="H1306" s="57" t="s">
        <v>831</v>
      </c>
      <c r="I1306" s="57"/>
      <c r="J1306" s="23" t="s">
        <v>9</v>
      </c>
      <c r="K1306" s="47">
        <v>64.599999999999994</v>
      </c>
      <c r="L1306" s="24" t="s">
        <v>834</v>
      </c>
      <c r="M1306" s="24" t="s">
        <v>624</v>
      </c>
      <c r="X1306" s="4">
        <v>568479.99999999988</v>
      </c>
      <c r="BZ1306" s="4"/>
      <c r="CA1306" t="s">
        <v>871</v>
      </c>
      <c r="CC1306" s="7" t="s">
        <v>624</v>
      </c>
      <c r="CD1306" s="7">
        <v>1</v>
      </c>
      <c r="CF1306" s="7"/>
      <c r="CH1306" s="7"/>
      <c r="CJ1306" s="7"/>
      <c r="CK1306" s="7">
        <f t="shared" si="26"/>
        <v>62</v>
      </c>
    </row>
    <row r="1307" spans="1:90" hidden="1" x14ac:dyDescent="0.3">
      <c r="A1307" s="43">
        <v>64</v>
      </c>
      <c r="B1307" s="23" t="s">
        <v>921</v>
      </c>
      <c r="C1307" s="54"/>
      <c r="D1307" s="54" t="s">
        <v>831</v>
      </c>
      <c r="E1307" s="23" t="s">
        <v>659</v>
      </c>
      <c r="F1307" s="54"/>
      <c r="G1307" s="23" t="s">
        <v>2634</v>
      </c>
      <c r="J1307" s="54" t="s">
        <v>9</v>
      </c>
      <c r="K1307" s="55">
        <v>0.19</v>
      </c>
      <c r="L1307" s="24" t="s">
        <v>834</v>
      </c>
      <c r="M1307" s="24" t="s">
        <v>636</v>
      </c>
      <c r="N1307" s="7"/>
      <c r="U1307" s="4">
        <v>4313</v>
      </c>
      <c r="W1307" s="4">
        <v>22.61</v>
      </c>
      <c r="AB1307" s="4">
        <v>15200</v>
      </c>
      <c r="AD1307" s="7"/>
      <c r="AE1307" s="7"/>
      <c r="AF1307" s="7"/>
      <c r="AG1307" s="7"/>
      <c r="AH1307" s="7"/>
      <c r="AI1307" s="7"/>
      <c r="AJ1307" s="7"/>
      <c r="AK1307" s="7"/>
      <c r="BZ1307" s="4"/>
      <c r="CA1307" t="s">
        <v>2353</v>
      </c>
      <c r="CC1307" s="7" t="s">
        <v>636</v>
      </c>
      <c r="CD1307" s="7">
        <v>0.44146806563188062</v>
      </c>
      <c r="CE1307" s="7" t="s">
        <v>615</v>
      </c>
      <c r="CF1307" s="7">
        <v>0.36617667495955247</v>
      </c>
      <c r="CH1307" s="7"/>
      <c r="CJ1307" s="7"/>
      <c r="CK1307" s="7">
        <f t="shared" si="26"/>
        <v>60</v>
      </c>
    </row>
    <row r="1308" spans="1:90" hidden="1" x14ac:dyDescent="0.3">
      <c r="A1308" s="43" t="s">
        <v>932</v>
      </c>
      <c r="B1308" s="23" t="s">
        <v>1025</v>
      </c>
      <c r="C1308" s="54"/>
      <c r="D1308" s="54" t="s">
        <v>831</v>
      </c>
      <c r="E1308" s="23" t="s">
        <v>620</v>
      </c>
      <c r="F1308" s="54"/>
      <c r="G1308" s="23" t="s">
        <v>2635</v>
      </c>
      <c r="H1308" s="23" t="s">
        <v>930</v>
      </c>
      <c r="J1308" s="54" t="s">
        <v>9</v>
      </c>
      <c r="K1308" s="55">
        <v>124.51</v>
      </c>
      <c r="L1308" s="24" t="s">
        <v>834</v>
      </c>
      <c r="M1308" s="24" t="s">
        <v>615</v>
      </c>
      <c r="N1308" s="7"/>
      <c r="U1308" s="4">
        <v>620418</v>
      </c>
      <c r="V1308" s="4">
        <v>47.959499999999998</v>
      </c>
      <c r="AD1308" s="7"/>
      <c r="AE1308" s="7"/>
      <c r="AF1308" s="7"/>
      <c r="AG1308" s="7"/>
      <c r="AH1308" s="7"/>
      <c r="AI1308" s="7"/>
      <c r="AJ1308" s="7"/>
      <c r="AK1308" s="7"/>
      <c r="BZ1308" s="4">
        <v>4000000</v>
      </c>
      <c r="CA1308" t="s">
        <v>1032</v>
      </c>
      <c r="CC1308" s="7" t="s">
        <v>615</v>
      </c>
      <c r="CD1308" s="7">
        <v>0.67650266282301608</v>
      </c>
      <c r="CE1308" s="7" t="s">
        <v>618</v>
      </c>
      <c r="CF1308" s="7">
        <v>0.32349733717698392</v>
      </c>
      <c r="CH1308" s="7"/>
      <c r="CJ1308" s="7"/>
      <c r="CK1308" s="7">
        <f t="shared" si="26"/>
        <v>61</v>
      </c>
    </row>
    <row r="1309" spans="1:90" hidden="1" x14ac:dyDescent="0.3">
      <c r="A1309" s="43">
        <v>58</v>
      </c>
      <c r="B1309" s="23" t="s">
        <v>1025</v>
      </c>
      <c r="C1309" s="54"/>
      <c r="D1309" s="23" t="s">
        <v>831</v>
      </c>
      <c r="E1309" s="23" t="s">
        <v>620</v>
      </c>
      <c r="G1309" s="23" t="s">
        <v>2636</v>
      </c>
      <c r="I1309" s="54"/>
      <c r="J1309" s="54" t="s">
        <v>9</v>
      </c>
      <c r="K1309" s="47">
        <v>4.5</v>
      </c>
      <c r="L1309" s="24" t="s">
        <v>834</v>
      </c>
      <c r="M1309" s="24" t="s">
        <v>633</v>
      </c>
      <c r="N1309" s="7"/>
      <c r="AA1309" s="107">
        <v>2767.5</v>
      </c>
      <c r="AD1309" s="4">
        <v>4.2775475984607612</v>
      </c>
      <c r="AH1309" s="7"/>
      <c r="AI1309" s="7"/>
      <c r="BY1309" s="7"/>
      <c r="BZ1309" s="4"/>
      <c r="CA1309" t="s">
        <v>846</v>
      </c>
      <c r="CC1309" s="7" t="s">
        <v>633</v>
      </c>
      <c r="CD1309" s="7">
        <v>0.83845569511746887</v>
      </c>
      <c r="CF1309" s="7"/>
      <c r="CH1309" s="7"/>
      <c r="CJ1309" s="7"/>
      <c r="CK1309" s="7">
        <f t="shared" si="26"/>
        <v>61</v>
      </c>
    </row>
    <row r="1310" spans="1:90" hidden="1" x14ac:dyDescent="0.3">
      <c r="A1310" s="43">
        <v>64</v>
      </c>
      <c r="B1310" s="23" t="s">
        <v>1025</v>
      </c>
      <c r="C1310" s="54"/>
      <c r="D1310" s="54" t="s">
        <v>831</v>
      </c>
      <c r="E1310" s="23" t="s">
        <v>620</v>
      </c>
      <c r="F1310" s="54"/>
      <c r="G1310" s="23" t="s">
        <v>2637</v>
      </c>
      <c r="J1310" s="54" t="s">
        <v>9</v>
      </c>
      <c r="K1310" s="55">
        <v>30</v>
      </c>
      <c r="L1310" s="24" t="s">
        <v>834</v>
      </c>
      <c r="M1310" s="24" t="s">
        <v>615</v>
      </c>
      <c r="N1310" s="7"/>
      <c r="U1310" s="4">
        <v>162000</v>
      </c>
      <c r="V1310" s="4">
        <v>8.4</v>
      </c>
      <c r="W1310" s="4">
        <v>39</v>
      </c>
      <c r="AA1310" s="107">
        <v>24000</v>
      </c>
      <c r="AD1310" s="4">
        <v>66</v>
      </c>
      <c r="AE1310" s="7"/>
      <c r="AF1310" s="7"/>
      <c r="AG1310" s="7"/>
      <c r="AH1310" s="7"/>
      <c r="AI1310" s="7"/>
      <c r="AJ1310" s="7"/>
      <c r="AK1310" s="7"/>
      <c r="BZ1310" s="4"/>
      <c r="CA1310" t="s">
        <v>846</v>
      </c>
      <c r="CC1310" s="7" t="s">
        <v>615</v>
      </c>
      <c r="CD1310" s="7">
        <v>0.48859350928053502</v>
      </c>
      <c r="CE1310" s="7" t="s">
        <v>633</v>
      </c>
      <c r="CF1310" s="7">
        <v>0.25536280710518311</v>
      </c>
      <c r="CH1310" s="7"/>
      <c r="CJ1310" s="7"/>
      <c r="CK1310" s="7">
        <f t="shared" si="26"/>
        <v>58</v>
      </c>
    </row>
    <row r="1311" spans="1:90" hidden="1" x14ac:dyDescent="0.3">
      <c r="A1311" s="43" t="s">
        <v>932</v>
      </c>
      <c r="B1311" s="23" t="s">
        <v>1248</v>
      </c>
      <c r="C1311" s="54"/>
      <c r="D1311" s="54" t="s">
        <v>831</v>
      </c>
      <c r="E1311" s="23" t="s">
        <v>650</v>
      </c>
      <c r="F1311" s="54"/>
      <c r="G1311" s="23" t="s">
        <v>2638</v>
      </c>
      <c r="H1311" s="23" t="s">
        <v>1082</v>
      </c>
      <c r="J1311" s="54" t="s">
        <v>9</v>
      </c>
      <c r="K1311" s="55">
        <v>10.41</v>
      </c>
      <c r="L1311" s="24" t="s">
        <v>834</v>
      </c>
      <c r="M1311" s="24" t="s">
        <v>615</v>
      </c>
      <c r="N1311" s="7"/>
      <c r="U1311" s="4">
        <v>275914</v>
      </c>
      <c r="Y1311" s="4">
        <v>29088</v>
      </c>
      <c r="AD1311" s="7"/>
      <c r="AE1311" s="7"/>
      <c r="AF1311" s="7"/>
      <c r="AG1311" s="7"/>
      <c r="AH1311" s="7"/>
      <c r="AI1311" s="7"/>
      <c r="AJ1311" s="7"/>
      <c r="AK1311" s="7"/>
      <c r="BZ1311" s="4">
        <v>1160000</v>
      </c>
      <c r="CA1311" t="s">
        <v>1228</v>
      </c>
      <c r="CC1311" s="7" t="s">
        <v>615</v>
      </c>
      <c r="CD1311" s="7">
        <v>0.64435690191800377</v>
      </c>
      <c r="CE1311" s="7" t="s">
        <v>627</v>
      </c>
      <c r="CF1311" s="7">
        <v>0.35564309808199618</v>
      </c>
      <c r="CH1311" s="7"/>
      <c r="CJ1311" s="7"/>
      <c r="CK1311" s="7">
        <f t="shared" si="26"/>
        <v>61</v>
      </c>
    </row>
    <row r="1312" spans="1:90" hidden="1" x14ac:dyDescent="0.3">
      <c r="A1312" s="43">
        <v>64</v>
      </c>
      <c r="B1312" s="23" t="s">
        <v>868</v>
      </c>
      <c r="C1312" s="54"/>
      <c r="D1312" s="54" t="s">
        <v>831</v>
      </c>
      <c r="E1312" s="23" t="s">
        <v>659</v>
      </c>
      <c r="F1312" s="54"/>
      <c r="G1312" s="23" t="s">
        <v>2639</v>
      </c>
      <c r="J1312" s="54" t="s">
        <v>9</v>
      </c>
      <c r="K1312" s="55">
        <v>0.94</v>
      </c>
      <c r="L1312" s="24" t="s">
        <v>834</v>
      </c>
      <c r="M1312" s="24" t="s">
        <v>615</v>
      </c>
      <c r="N1312" s="7"/>
      <c r="U1312" s="4">
        <v>36283.999999999993</v>
      </c>
      <c r="V1312" s="4">
        <v>3.9104000000000001</v>
      </c>
      <c r="W1312" s="4">
        <v>53.392000000000003</v>
      </c>
      <c r="AC1312" s="4">
        <v>25662</v>
      </c>
      <c r="AD1312" s="7"/>
      <c r="AE1312" s="7"/>
      <c r="AF1312" s="7"/>
      <c r="AG1312" s="7"/>
      <c r="AH1312" s="7"/>
      <c r="AI1312" s="7"/>
      <c r="AJ1312" s="7"/>
      <c r="AK1312" s="7"/>
      <c r="BZ1312" s="4"/>
      <c r="CA1312" t="s">
        <v>839</v>
      </c>
      <c r="CC1312" s="7" t="s">
        <v>615</v>
      </c>
      <c r="CD1312" s="7">
        <v>0.48617156185797561</v>
      </c>
      <c r="CE1312" s="7" t="s">
        <v>618</v>
      </c>
      <c r="CF1312" s="7">
        <v>0.32412051478803883</v>
      </c>
      <c r="CH1312" s="7"/>
      <c r="CJ1312" s="7"/>
      <c r="CK1312" s="7">
        <f t="shared" si="26"/>
        <v>59</v>
      </c>
    </row>
    <row r="1313" spans="1:90" hidden="1" x14ac:dyDescent="0.3">
      <c r="A1313" s="43" t="s">
        <v>932</v>
      </c>
      <c r="B1313" s="23" t="s">
        <v>1248</v>
      </c>
      <c r="C1313" s="54"/>
      <c r="D1313" s="54" t="s">
        <v>831</v>
      </c>
      <c r="E1313" s="23" t="s">
        <v>650</v>
      </c>
      <c r="F1313" s="54"/>
      <c r="G1313" s="23" t="s">
        <v>2640</v>
      </c>
      <c r="H1313" s="23" t="s">
        <v>1003</v>
      </c>
      <c r="J1313" s="54" t="s">
        <v>9</v>
      </c>
      <c r="K1313" s="55">
        <v>27.175082</v>
      </c>
      <c r="L1313" s="24" t="s">
        <v>834</v>
      </c>
      <c r="M1313" s="24" t="s">
        <v>627</v>
      </c>
      <c r="N1313" s="7"/>
      <c r="U1313" s="4">
        <v>689180.39980000001</v>
      </c>
      <c r="Y1313" s="4">
        <v>161261.79800000001</v>
      </c>
      <c r="AD1313" s="7"/>
      <c r="AE1313" s="7"/>
      <c r="AF1313" s="7"/>
      <c r="AG1313" s="7"/>
      <c r="AH1313" s="7"/>
      <c r="AI1313" s="7"/>
      <c r="AJ1313" s="7"/>
      <c r="AK1313" s="7"/>
      <c r="BZ1313" s="4">
        <v>800000</v>
      </c>
      <c r="CA1313" t="s">
        <v>1228</v>
      </c>
      <c r="CC1313" s="7" t="s">
        <v>627</v>
      </c>
      <c r="CD1313" s="7">
        <v>0.55056764757015453</v>
      </c>
      <c r="CE1313" s="7" t="s">
        <v>615</v>
      </c>
      <c r="CF1313" s="7">
        <v>0.44943235242984553</v>
      </c>
      <c r="CH1313" s="7"/>
      <c r="CJ1313" s="7"/>
      <c r="CK1313" s="7">
        <f t="shared" si="26"/>
        <v>61</v>
      </c>
      <c r="CL1313" t="s">
        <v>2640</v>
      </c>
    </row>
    <row r="1314" spans="1:90" hidden="1" x14ac:dyDescent="0.3">
      <c r="A1314" s="43">
        <v>65</v>
      </c>
      <c r="B1314" s="56" t="s">
        <v>1226</v>
      </c>
      <c r="D1314" s="23" t="s">
        <v>831</v>
      </c>
      <c r="E1314" s="23" t="s">
        <v>798</v>
      </c>
      <c r="G1314" s="23" t="s">
        <v>2641</v>
      </c>
      <c r="H1314" s="57" t="s">
        <v>831</v>
      </c>
      <c r="I1314" s="57"/>
      <c r="J1314" s="23" t="s">
        <v>9</v>
      </c>
      <c r="K1314" s="47">
        <v>60.6</v>
      </c>
      <c r="L1314" s="24" t="s">
        <v>834</v>
      </c>
      <c r="M1314" s="24" t="s">
        <v>624</v>
      </c>
      <c r="X1314" s="4">
        <v>531780</v>
      </c>
      <c r="BZ1314" s="4"/>
      <c r="CA1314" t="s">
        <v>871</v>
      </c>
      <c r="CC1314" s="7" t="s">
        <v>624</v>
      </c>
      <c r="CD1314" s="7">
        <v>1</v>
      </c>
      <c r="CF1314" s="7"/>
      <c r="CH1314" s="7"/>
      <c r="CJ1314" s="7"/>
      <c r="CK1314" s="7">
        <f t="shared" si="26"/>
        <v>62</v>
      </c>
      <c r="CL1314" t="s">
        <v>2641</v>
      </c>
    </row>
    <row r="1315" spans="1:90" hidden="1" x14ac:dyDescent="0.3">
      <c r="A1315" s="43">
        <v>64</v>
      </c>
      <c r="B1315" s="23" t="s">
        <v>1248</v>
      </c>
      <c r="C1315" s="54"/>
      <c r="D1315" s="54" t="s">
        <v>831</v>
      </c>
      <c r="E1315" s="23" t="s">
        <v>650</v>
      </c>
      <c r="F1315" s="54"/>
      <c r="G1315" s="23" t="s">
        <v>2642</v>
      </c>
      <c r="J1315" s="54" t="s">
        <v>9</v>
      </c>
      <c r="K1315" s="55">
        <v>70.13900000000001</v>
      </c>
      <c r="L1315" s="24" t="s">
        <v>834</v>
      </c>
      <c r="M1315" s="24" t="s">
        <v>615</v>
      </c>
      <c r="N1315" s="7"/>
      <c r="U1315" s="4">
        <v>1372196.5000000009</v>
      </c>
      <c r="AD1315" s="7"/>
      <c r="AE1315" s="7"/>
      <c r="AF1315" s="7"/>
      <c r="AG1315" s="7"/>
      <c r="AH1315" s="7"/>
      <c r="AI1315" s="7"/>
      <c r="AJ1315" s="7"/>
      <c r="AK1315" s="7"/>
      <c r="BZ1315" s="4"/>
      <c r="CA1315" t="s">
        <v>856</v>
      </c>
      <c r="CC1315" s="7" t="s">
        <v>615</v>
      </c>
      <c r="CD1315" s="7">
        <v>1</v>
      </c>
      <c r="CF1315" s="7"/>
      <c r="CH1315" s="7"/>
      <c r="CJ1315" s="7"/>
      <c r="CK1315" s="7">
        <f t="shared" si="26"/>
        <v>62</v>
      </c>
    </row>
    <row r="1316" spans="1:90" hidden="1" x14ac:dyDescent="0.3">
      <c r="A1316" s="43">
        <v>64</v>
      </c>
      <c r="B1316" s="23" t="s">
        <v>1025</v>
      </c>
      <c r="C1316" s="54"/>
      <c r="D1316" s="54" t="s">
        <v>831</v>
      </c>
      <c r="E1316" s="23" t="s">
        <v>671</v>
      </c>
      <c r="F1316" s="54"/>
      <c r="G1316" s="23" t="s">
        <v>2643</v>
      </c>
      <c r="H1316" s="23" t="s">
        <v>1003</v>
      </c>
      <c r="J1316" s="54" t="s">
        <v>9</v>
      </c>
      <c r="K1316" s="55">
        <v>22.602399999999999</v>
      </c>
      <c r="L1316" s="24" t="s">
        <v>834</v>
      </c>
      <c r="M1316" s="24" t="s">
        <v>624</v>
      </c>
      <c r="N1316" s="7"/>
      <c r="U1316" s="4">
        <v>45204.80000000001</v>
      </c>
      <c r="X1316" s="4">
        <v>563333.08000000007</v>
      </c>
      <c r="AD1316" s="7"/>
      <c r="AE1316" s="7"/>
      <c r="AF1316" s="7"/>
      <c r="AG1316" s="7"/>
      <c r="AH1316" s="7"/>
      <c r="AI1316" s="7"/>
      <c r="AJ1316" s="7"/>
      <c r="AK1316" s="7"/>
      <c r="BZ1316" s="4"/>
      <c r="CA1316" t="s">
        <v>862</v>
      </c>
      <c r="CC1316" s="7" t="s">
        <v>624</v>
      </c>
      <c r="CD1316" s="7">
        <v>0.96523288530544304</v>
      </c>
      <c r="CF1316" s="7"/>
      <c r="CH1316" s="7"/>
      <c r="CJ1316" s="7"/>
      <c r="CK1316" s="7">
        <f t="shared" si="26"/>
        <v>61</v>
      </c>
      <c r="CL1316" t="s">
        <v>2643</v>
      </c>
    </row>
    <row r="1317" spans="1:90" hidden="1" x14ac:dyDescent="0.3">
      <c r="A1317" s="43">
        <v>65</v>
      </c>
      <c r="B1317" s="56" t="s">
        <v>1025</v>
      </c>
      <c r="D1317" s="23" t="s">
        <v>831</v>
      </c>
      <c r="E1317" s="23" t="s">
        <v>798</v>
      </c>
      <c r="G1317" s="23" t="s">
        <v>2644</v>
      </c>
      <c r="H1317" s="57" t="s">
        <v>1137</v>
      </c>
      <c r="I1317" s="57"/>
      <c r="J1317" s="23" t="s">
        <v>9</v>
      </c>
      <c r="K1317" s="47">
        <v>32.64</v>
      </c>
      <c r="L1317" s="24" t="s">
        <v>834</v>
      </c>
      <c r="M1317" s="24" t="s">
        <v>624</v>
      </c>
      <c r="U1317" s="4">
        <v>32640</v>
      </c>
      <c r="X1317" s="4">
        <v>133824</v>
      </c>
      <c r="BZ1317" s="4"/>
      <c r="CA1317" t="s">
        <v>936</v>
      </c>
      <c r="CC1317" s="7" t="s">
        <v>624</v>
      </c>
      <c r="CD1317" s="7">
        <v>0.90132342959710832</v>
      </c>
      <c r="CF1317" s="7"/>
      <c r="CH1317" s="7"/>
      <c r="CJ1317" s="7"/>
      <c r="CK1317" s="7">
        <f t="shared" si="26"/>
        <v>61</v>
      </c>
    </row>
    <row r="1318" spans="1:90" hidden="1" x14ac:dyDescent="0.3">
      <c r="A1318" s="43">
        <v>65</v>
      </c>
      <c r="B1318" s="56" t="s">
        <v>1025</v>
      </c>
      <c r="D1318" s="23" t="s">
        <v>831</v>
      </c>
      <c r="E1318" s="23" t="s">
        <v>798</v>
      </c>
      <c r="G1318" s="23" t="s">
        <v>2645</v>
      </c>
      <c r="H1318" s="57"/>
      <c r="J1318" s="23" t="s">
        <v>9</v>
      </c>
      <c r="K1318" s="47">
        <v>0.59499999999999997</v>
      </c>
      <c r="L1318" s="24" t="s">
        <v>834</v>
      </c>
      <c r="M1318" s="24" t="s">
        <v>624</v>
      </c>
      <c r="U1318" s="4">
        <v>1190</v>
      </c>
      <c r="X1318" s="4">
        <v>23080</v>
      </c>
      <c r="Y1318" s="4">
        <v>178.5</v>
      </c>
      <c r="BZ1318" s="4"/>
      <c r="CA1318" t="s">
        <v>1511</v>
      </c>
      <c r="CC1318" s="7" t="s">
        <v>624</v>
      </c>
      <c r="CD1318" s="7">
        <v>0.96032127862034844</v>
      </c>
      <c r="CF1318" s="7"/>
      <c r="CH1318" s="7"/>
      <c r="CJ1318" s="7"/>
      <c r="CK1318" s="7">
        <f t="shared" si="26"/>
        <v>60</v>
      </c>
    </row>
    <row r="1319" spans="1:90" hidden="1" x14ac:dyDescent="0.3">
      <c r="A1319" s="43">
        <v>65</v>
      </c>
      <c r="B1319" s="56" t="s">
        <v>1025</v>
      </c>
      <c r="D1319" s="23" t="s">
        <v>831</v>
      </c>
      <c r="E1319" s="23" t="s">
        <v>798</v>
      </c>
      <c r="G1319" s="23" t="s">
        <v>2646</v>
      </c>
      <c r="H1319" s="57"/>
      <c r="J1319" s="23" t="s">
        <v>9</v>
      </c>
      <c r="K1319" s="47">
        <v>0.22270999999999999</v>
      </c>
      <c r="L1319" s="24" t="s">
        <v>834</v>
      </c>
      <c r="M1319" s="24" t="s">
        <v>624</v>
      </c>
      <c r="U1319" s="4">
        <v>445.42</v>
      </c>
      <c r="X1319" s="4">
        <v>6509.8420000000006</v>
      </c>
      <c r="Y1319" s="4">
        <v>66.812999999999988</v>
      </c>
      <c r="BZ1319" s="4"/>
      <c r="CA1319" t="s">
        <v>1511</v>
      </c>
      <c r="CC1319" s="7" t="s">
        <v>624</v>
      </c>
      <c r="CD1319" s="7">
        <v>0.9480188142581224</v>
      </c>
      <c r="CF1319" s="7"/>
      <c r="CH1319" s="7"/>
      <c r="CJ1319" s="7"/>
      <c r="CK1319" s="7">
        <f t="shared" si="26"/>
        <v>60</v>
      </c>
    </row>
    <row r="1320" spans="1:90" hidden="1" x14ac:dyDescent="0.3">
      <c r="A1320" s="43">
        <v>65</v>
      </c>
      <c r="B1320" s="56" t="s">
        <v>1025</v>
      </c>
      <c r="D1320" s="23" t="s">
        <v>831</v>
      </c>
      <c r="E1320" s="23" t="s">
        <v>798</v>
      </c>
      <c r="G1320" s="23" t="s">
        <v>2647</v>
      </c>
      <c r="H1320" s="57" t="s">
        <v>1137</v>
      </c>
      <c r="I1320" s="57"/>
      <c r="J1320" s="23" t="s">
        <v>9</v>
      </c>
      <c r="K1320" s="47">
        <v>0.98799999999999999</v>
      </c>
      <c r="L1320" s="24" t="s">
        <v>834</v>
      </c>
      <c r="M1320" s="24" t="s">
        <v>624</v>
      </c>
      <c r="U1320" s="4">
        <v>1976</v>
      </c>
      <c r="X1320" s="4">
        <v>24959.1</v>
      </c>
      <c r="Y1320" s="4">
        <v>296.39999999999998</v>
      </c>
      <c r="BZ1320" s="4"/>
      <c r="CA1320" t="s">
        <v>1511</v>
      </c>
      <c r="CC1320" s="7" t="s">
        <v>624</v>
      </c>
      <c r="CD1320" s="7">
        <v>0.94034133818424226</v>
      </c>
      <c r="CF1320" s="7"/>
      <c r="CH1320" s="7"/>
      <c r="CJ1320" s="7"/>
      <c r="CK1320" s="7">
        <f t="shared" si="26"/>
        <v>60</v>
      </c>
    </row>
    <row r="1321" spans="1:90" hidden="1" x14ac:dyDescent="0.3">
      <c r="A1321" s="43">
        <v>65</v>
      </c>
      <c r="B1321" s="56" t="s">
        <v>1025</v>
      </c>
      <c r="D1321" s="23" t="s">
        <v>831</v>
      </c>
      <c r="E1321" s="23" t="s">
        <v>798</v>
      </c>
      <c r="G1321" s="23" t="s">
        <v>2648</v>
      </c>
      <c r="H1321" s="57" t="s">
        <v>1137</v>
      </c>
      <c r="I1321" s="57"/>
      <c r="J1321" s="23" t="s">
        <v>9</v>
      </c>
      <c r="K1321" s="47">
        <v>0.75</v>
      </c>
      <c r="L1321" s="24" t="s">
        <v>834</v>
      </c>
      <c r="M1321" s="24" t="s">
        <v>624</v>
      </c>
      <c r="U1321" s="4">
        <v>1500</v>
      </c>
      <c r="X1321" s="4">
        <v>31440</v>
      </c>
      <c r="Y1321" s="4">
        <v>225</v>
      </c>
      <c r="BZ1321" s="4"/>
      <c r="CA1321" t="s">
        <v>1511</v>
      </c>
      <c r="CC1321" s="7" t="s">
        <v>624</v>
      </c>
      <c r="CD1321" s="7">
        <v>0.96317490789838256</v>
      </c>
      <c r="CF1321" s="7"/>
      <c r="CH1321" s="7"/>
      <c r="CJ1321" s="7"/>
      <c r="CK1321" s="7">
        <f t="shared" si="26"/>
        <v>60</v>
      </c>
    </row>
    <row r="1322" spans="1:90" hidden="1" x14ac:dyDescent="0.3">
      <c r="A1322" s="43">
        <v>65</v>
      </c>
      <c r="B1322" s="56" t="s">
        <v>1025</v>
      </c>
      <c r="D1322" s="23" t="s">
        <v>831</v>
      </c>
      <c r="E1322" s="23" t="s">
        <v>798</v>
      </c>
      <c r="G1322" s="23" t="s">
        <v>2649</v>
      </c>
      <c r="H1322" s="57" t="s">
        <v>1137</v>
      </c>
      <c r="I1322" s="57"/>
      <c r="J1322" s="23" t="s">
        <v>9</v>
      </c>
      <c r="K1322" s="47">
        <v>5.6529999999999996</v>
      </c>
      <c r="L1322" s="24" t="s">
        <v>834</v>
      </c>
      <c r="M1322" s="24" t="s">
        <v>624</v>
      </c>
      <c r="U1322" s="4">
        <v>11306</v>
      </c>
      <c r="X1322" s="4">
        <v>95174.799999999988</v>
      </c>
      <c r="Y1322" s="4">
        <v>1695.9</v>
      </c>
      <c r="BZ1322" s="4"/>
      <c r="CA1322" t="s">
        <v>1511</v>
      </c>
      <c r="CC1322" s="7" t="s">
        <v>624</v>
      </c>
      <c r="CD1322" s="7">
        <v>0.91307888877505994</v>
      </c>
      <c r="CF1322" s="7"/>
      <c r="CH1322" s="7"/>
      <c r="CJ1322" s="7"/>
      <c r="CK1322" s="7">
        <f t="shared" si="26"/>
        <v>60</v>
      </c>
    </row>
    <row r="1323" spans="1:90" hidden="1" x14ac:dyDescent="0.3">
      <c r="A1323" s="43">
        <v>65</v>
      </c>
      <c r="B1323" s="56" t="s">
        <v>1025</v>
      </c>
      <c r="D1323" s="23" t="s">
        <v>831</v>
      </c>
      <c r="E1323" s="23" t="s">
        <v>798</v>
      </c>
      <c r="G1323" s="23" t="s">
        <v>2650</v>
      </c>
      <c r="H1323" s="57" t="s">
        <v>1137</v>
      </c>
      <c r="I1323" s="57"/>
      <c r="J1323" s="23" t="s">
        <v>9</v>
      </c>
      <c r="K1323" s="47">
        <v>3.7477857142857141</v>
      </c>
      <c r="L1323" s="24" t="s">
        <v>834</v>
      </c>
      <c r="M1323" s="24" t="s">
        <v>624</v>
      </c>
      <c r="U1323" s="4">
        <v>7495.5714285714284</v>
      </c>
      <c r="X1323" s="4">
        <v>134793.78571428571</v>
      </c>
      <c r="Y1323" s="4">
        <v>1124.3357142857139</v>
      </c>
      <c r="BZ1323" s="4"/>
      <c r="CA1323" t="s">
        <v>1511</v>
      </c>
      <c r="CC1323" s="7" t="s">
        <v>624</v>
      </c>
      <c r="CD1323" s="7">
        <v>0.95733904170825168</v>
      </c>
      <c r="CF1323" s="7"/>
      <c r="CH1323" s="7"/>
      <c r="CJ1323" s="7"/>
      <c r="CK1323" s="7">
        <f t="shared" si="26"/>
        <v>60</v>
      </c>
      <c r="CL1323" t="s">
        <v>2650</v>
      </c>
    </row>
    <row r="1324" spans="1:90" hidden="1" x14ac:dyDescent="0.3">
      <c r="A1324" s="43">
        <v>65</v>
      </c>
      <c r="B1324" s="56" t="s">
        <v>1025</v>
      </c>
      <c r="D1324" s="23" t="s">
        <v>831</v>
      </c>
      <c r="E1324" s="23" t="s">
        <v>798</v>
      </c>
      <c r="G1324" s="23" t="s">
        <v>2651</v>
      </c>
      <c r="H1324" s="57" t="s">
        <v>1137</v>
      </c>
      <c r="I1324" s="57"/>
      <c r="J1324" s="23" t="s">
        <v>9</v>
      </c>
      <c r="K1324" s="47">
        <v>7.3849999999999998</v>
      </c>
      <c r="L1324" s="24" t="s">
        <v>834</v>
      </c>
      <c r="M1324" s="24" t="s">
        <v>624</v>
      </c>
      <c r="U1324" s="4">
        <v>14770</v>
      </c>
      <c r="X1324" s="4">
        <v>123675</v>
      </c>
      <c r="Y1324" s="4">
        <v>2215.5</v>
      </c>
      <c r="BZ1324" s="4"/>
      <c r="CA1324" t="s">
        <v>1511</v>
      </c>
      <c r="CC1324" s="7" t="s">
        <v>624</v>
      </c>
      <c r="CD1324" s="7">
        <v>0.91265552780255088</v>
      </c>
      <c r="CF1324" s="7"/>
      <c r="CH1324" s="7"/>
      <c r="CJ1324" s="7"/>
      <c r="CK1324" s="7">
        <f t="shared" si="26"/>
        <v>60</v>
      </c>
    </row>
    <row r="1325" spans="1:90" hidden="1" x14ac:dyDescent="0.3">
      <c r="A1325" s="43">
        <v>65</v>
      </c>
      <c r="B1325" s="56" t="s">
        <v>1025</v>
      </c>
      <c r="D1325" s="23" t="s">
        <v>831</v>
      </c>
      <c r="E1325" s="23" t="s">
        <v>798</v>
      </c>
      <c r="G1325" s="23" t="s">
        <v>2652</v>
      </c>
      <c r="H1325" s="57"/>
      <c r="J1325" s="23" t="s">
        <v>9</v>
      </c>
      <c r="K1325" s="47">
        <v>0.34649999999999997</v>
      </c>
      <c r="L1325" s="24" t="s">
        <v>834</v>
      </c>
      <c r="M1325" s="24" t="s">
        <v>624</v>
      </c>
      <c r="U1325" s="4">
        <v>693</v>
      </c>
      <c r="X1325" s="4">
        <v>8218.83</v>
      </c>
      <c r="Y1325" s="4">
        <v>103.95</v>
      </c>
      <c r="BZ1325" s="4"/>
      <c r="CA1325" t="s">
        <v>1511</v>
      </c>
      <c r="CC1325" s="7" t="s">
        <v>624</v>
      </c>
      <c r="CD1325" s="7">
        <v>0.93670682503400937</v>
      </c>
      <c r="CF1325" s="7"/>
      <c r="CH1325" s="7"/>
      <c r="CJ1325" s="7"/>
      <c r="CK1325" s="7">
        <f t="shared" si="26"/>
        <v>60</v>
      </c>
    </row>
    <row r="1326" spans="1:90" hidden="1" x14ac:dyDescent="0.3">
      <c r="A1326" s="43" t="s">
        <v>932</v>
      </c>
      <c r="B1326" s="23" t="s">
        <v>868</v>
      </c>
      <c r="C1326" s="54"/>
      <c r="D1326" s="54" t="s">
        <v>831</v>
      </c>
      <c r="E1326" s="23" t="s">
        <v>659</v>
      </c>
      <c r="F1326" s="54"/>
      <c r="G1326" s="23" t="s">
        <v>2653</v>
      </c>
      <c r="H1326" s="23" t="s">
        <v>880</v>
      </c>
      <c r="J1326" s="54" t="s">
        <v>9</v>
      </c>
      <c r="K1326" s="55">
        <v>6.4</v>
      </c>
      <c r="L1326" s="24" t="s">
        <v>834</v>
      </c>
      <c r="M1326" s="24" t="s">
        <v>615</v>
      </c>
      <c r="N1326" s="7"/>
      <c r="U1326" s="4">
        <v>109440</v>
      </c>
      <c r="V1326" s="4">
        <v>6.4</v>
      </c>
      <c r="AD1326" s="7"/>
      <c r="AE1326" s="7"/>
      <c r="AF1326" s="7"/>
      <c r="AG1326" s="7"/>
      <c r="AH1326" s="7"/>
      <c r="AI1326" s="7"/>
      <c r="AJ1326" s="7"/>
      <c r="AK1326" s="7"/>
      <c r="BZ1326" s="4">
        <v>500000</v>
      </c>
      <c r="CA1326" t="s">
        <v>1032</v>
      </c>
      <c r="CC1326" s="7" t="s">
        <v>615</v>
      </c>
      <c r="CD1326" s="7">
        <v>0.73434635660983949</v>
      </c>
      <c r="CE1326" s="7" t="s">
        <v>618</v>
      </c>
      <c r="CF1326" s="7">
        <v>0.26565364339016051</v>
      </c>
      <c r="CH1326" s="7"/>
      <c r="CJ1326" s="7"/>
      <c r="CK1326" s="7">
        <f t="shared" si="26"/>
        <v>61</v>
      </c>
    </row>
    <row r="1327" spans="1:90" hidden="1" x14ac:dyDescent="0.3">
      <c r="A1327" s="43">
        <v>64</v>
      </c>
      <c r="B1327" s="23" t="s">
        <v>1248</v>
      </c>
      <c r="C1327" s="54"/>
      <c r="D1327" s="54" t="s">
        <v>831</v>
      </c>
      <c r="E1327" s="23" t="s">
        <v>650</v>
      </c>
      <c r="F1327" s="54"/>
      <c r="G1327" s="23" t="s">
        <v>2654</v>
      </c>
      <c r="J1327" s="54" t="s">
        <v>9</v>
      </c>
      <c r="K1327" s="55">
        <v>1001</v>
      </c>
      <c r="L1327" s="24" t="s">
        <v>834</v>
      </c>
      <c r="M1327" s="24" t="s">
        <v>615</v>
      </c>
      <c r="N1327" s="7"/>
      <c r="U1327" s="4">
        <v>24516200</v>
      </c>
      <c r="AD1327" s="7"/>
      <c r="AE1327" s="7"/>
      <c r="AF1327" s="7"/>
      <c r="AG1327" s="7"/>
      <c r="AH1327" s="7"/>
      <c r="AI1327" s="7"/>
      <c r="AJ1327" s="7"/>
      <c r="AK1327" s="7"/>
      <c r="BZ1327" s="4"/>
      <c r="CA1327" t="s">
        <v>856</v>
      </c>
      <c r="CC1327" s="7" t="s">
        <v>615</v>
      </c>
      <c r="CD1327" s="7">
        <v>1</v>
      </c>
      <c r="CF1327" s="7"/>
      <c r="CH1327" s="7"/>
      <c r="CJ1327" s="7"/>
      <c r="CK1327" s="7">
        <f t="shared" si="26"/>
        <v>62</v>
      </c>
    </row>
    <row r="1328" spans="1:90" hidden="1" x14ac:dyDescent="0.3">
      <c r="A1328" s="43">
        <v>94</v>
      </c>
      <c r="B1328" s="23" t="s">
        <v>1248</v>
      </c>
      <c r="C1328" s="54"/>
      <c r="D1328" s="23" t="s">
        <v>831</v>
      </c>
      <c r="E1328" s="23" t="s">
        <v>597</v>
      </c>
      <c r="G1328" s="23" t="s">
        <v>2655</v>
      </c>
      <c r="H1328" s="54" t="s">
        <v>880</v>
      </c>
      <c r="I1328" s="54"/>
      <c r="J1328" s="54" t="s">
        <v>9</v>
      </c>
      <c r="K1328" s="47">
        <v>1700</v>
      </c>
      <c r="L1328" s="24" t="s">
        <v>834</v>
      </c>
      <c r="M1328" s="24" t="s">
        <v>615</v>
      </c>
      <c r="N1328" s="7"/>
      <c r="U1328" s="4">
        <v>43120000</v>
      </c>
      <c r="X1328" s="7"/>
      <c r="AH1328" s="7"/>
      <c r="AI1328" s="7"/>
      <c r="BY1328" s="7"/>
      <c r="BZ1328" s="4">
        <v>3800000</v>
      </c>
      <c r="CA1328" t="s">
        <v>2656</v>
      </c>
      <c r="CK1328" s="7">
        <f t="shared" si="26"/>
        <v>62</v>
      </c>
    </row>
    <row r="1329" spans="1:90" hidden="1" x14ac:dyDescent="0.3">
      <c r="A1329" s="43">
        <v>64</v>
      </c>
      <c r="B1329" s="23" t="s">
        <v>1248</v>
      </c>
      <c r="C1329" s="54"/>
      <c r="D1329" s="54" t="s">
        <v>831</v>
      </c>
      <c r="E1329" s="23" t="s">
        <v>650</v>
      </c>
      <c r="F1329" s="54"/>
      <c r="G1329" s="23" t="s">
        <v>2657</v>
      </c>
      <c r="J1329" s="54" t="s">
        <v>9</v>
      </c>
      <c r="K1329" s="55">
        <v>407.6</v>
      </c>
      <c r="L1329" s="24" t="s">
        <v>834</v>
      </c>
      <c r="M1329" s="24" t="s">
        <v>615</v>
      </c>
      <c r="N1329" s="7"/>
      <c r="U1329" s="4">
        <v>14949120</v>
      </c>
      <c r="AD1329" s="7"/>
      <c r="AE1329" s="7"/>
      <c r="AF1329" s="7"/>
      <c r="AG1329" s="7"/>
      <c r="AH1329" s="7"/>
      <c r="AI1329" s="7"/>
      <c r="AJ1329" s="7"/>
      <c r="AK1329" s="7"/>
      <c r="BZ1329" s="4"/>
      <c r="CA1329" t="s">
        <v>856</v>
      </c>
      <c r="CC1329" s="7" t="s">
        <v>615</v>
      </c>
      <c r="CD1329" s="7">
        <v>1</v>
      </c>
      <c r="CF1329" s="7"/>
      <c r="CH1329" s="7"/>
      <c r="CJ1329" s="7"/>
      <c r="CK1329" s="7">
        <f t="shared" si="26"/>
        <v>62</v>
      </c>
      <c r="CL1329" t="s">
        <v>2657</v>
      </c>
    </row>
    <row r="1330" spans="1:90" hidden="1" x14ac:dyDescent="0.3">
      <c r="A1330" s="43">
        <v>58</v>
      </c>
      <c r="B1330" s="23" t="s">
        <v>1058</v>
      </c>
      <c r="C1330" s="54"/>
      <c r="D1330" s="23" t="s">
        <v>831</v>
      </c>
      <c r="E1330" s="23" t="s">
        <v>605</v>
      </c>
      <c r="G1330" s="23" t="s">
        <v>2658</v>
      </c>
      <c r="I1330" s="54"/>
      <c r="J1330" s="54" t="s">
        <v>9</v>
      </c>
      <c r="K1330" s="47">
        <v>31.74603174603175</v>
      </c>
      <c r="L1330" s="24" t="s">
        <v>834</v>
      </c>
      <c r="M1330" s="24" t="s">
        <v>633</v>
      </c>
      <c r="N1330" s="7"/>
      <c r="AA1330" s="107">
        <v>10000</v>
      </c>
      <c r="AD1330" s="4">
        <v>14.3116014354057</v>
      </c>
      <c r="AH1330" s="7"/>
      <c r="AI1330" s="7"/>
      <c r="BY1330" s="7"/>
      <c r="BZ1330" s="4"/>
      <c r="CA1330" t="s">
        <v>846</v>
      </c>
      <c r="CC1330" s="7" t="s">
        <v>633</v>
      </c>
      <c r="CD1330" s="7">
        <v>0.84860896438547073</v>
      </c>
      <c r="CF1330" s="7"/>
      <c r="CH1330" s="7"/>
      <c r="CJ1330" s="7"/>
      <c r="CK1330" s="7">
        <f t="shared" si="26"/>
        <v>61</v>
      </c>
    </row>
    <row r="1331" spans="1:90" hidden="1" x14ac:dyDescent="0.3">
      <c r="A1331" s="43">
        <v>64</v>
      </c>
      <c r="B1331" s="23" t="s">
        <v>1226</v>
      </c>
      <c r="C1331" s="54"/>
      <c r="D1331" s="54" t="s">
        <v>831</v>
      </c>
      <c r="E1331" s="23" t="s">
        <v>653</v>
      </c>
      <c r="F1331" s="54"/>
      <c r="G1331" s="23" t="s">
        <v>2659</v>
      </c>
      <c r="J1331" s="54" t="s">
        <v>9</v>
      </c>
      <c r="K1331" s="55">
        <v>68</v>
      </c>
      <c r="L1331" s="24" t="s">
        <v>834</v>
      </c>
      <c r="M1331" s="24" t="s">
        <v>615</v>
      </c>
      <c r="N1331" s="7"/>
      <c r="U1331" s="4">
        <v>353600</v>
      </c>
      <c r="AD1331" s="7"/>
      <c r="AE1331" s="7"/>
      <c r="AF1331" s="7"/>
      <c r="AG1331" s="7"/>
      <c r="AH1331" s="7"/>
      <c r="AI1331" s="7"/>
      <c r="AJ1331" s="7"/>
      <c r="AK1331" s="7"/>
      <c r="BZ1331" s="4"/>
      <c r="CA1331" t="s">
        <v>856</v>
      </c>
      <c r="CC1331" s="7" t="s">
        <v>615</v>
      </c>
      <c r="CD1331" s="7">
        <v>1</v>
      </c>
      <c r="CF1331" s="7"/>
      <c r="CH1331" s="7"/>
      <c r="CJ1331" s="7"/>
      <c r="CK1331" s="7">
        <f t="shared" si="26"/>
        <v>62</v>
      </c>
    </row>
    <row r="1332" spans="1:90" hidden="1" x14ac:dyDescent="0.3">
      <c r="A1332" s="43">
        <v>64</v>
      </c>
      <c r="B1332" s="23" t="s">
        <v>1025</v>
      </c>
      <c r="C1332" s="54"/>
      <c r="D1332" s="54" t="s">
        <v>831</v>
      </c>
      <c r="E1332" s="23" t="s">
        <v>686</v>
      </c>
      <c r="F1332" s="54"/>
      <c r="G1332" s="23" t="s">
        <v>2660</v>
      </c>
      <c r="J1332" s="54" t="s">
        <v>9</v>
      </c>
      <c r="K1332" s="55">
        <v>1.2569999999999999</v>
      </c>
      <c r="L1332" s="24" t="s">
        <v>834</v>
      </c>
      <c r="M1332" s="24" t="s">
        <v>615</v>
      </c>
      <c r="N1332" s="7"/>
      <c r="U1332" s="4">
        <v>16215.3</v>
      </c>
      <c r="V1332" s="4">
        <v>0.75419999999999987</v>
      </c>
      <c r="AD1332" s="7"/>
      <c r="AE1332" s="7"/>
      <c r="AF1332" s="7"/>
      <c r="AG1332" s="7"/>
      <c r="AH1332" s="7"/>
      <c r="AI1332" s="7"/>
      <c r="AJ1332" s="7"/>
      <c r="AK1332" s="7"/>
      <c r="BZ1332" s="4"/>
      <c r="CA1332" t="s">
        <v>902</v>
      </c>
      <c r="CC1332" s="7" t="s">
        <v>615</v>
      </c>
      <c r="CD1332" s="7">
        <v>0.7765653630916024</v>
      </c>
      <c r="CE1332" s="7" t="s">
        <v>618</v>
      </c>
      <c r="CF1332" s="7">
        <v>0.22343463690839749</v>
      </c>
      <c r="CH1332" s="7"/>
      <c r="CJ1332" s="7"/>
      <c r="CK1332" s="7">
        <f t="shared" si="26"/>
        <v>61</v>
      </c>
    </row>
    <row r="1333" spans="1:90" hidden="1" x14ac:dyDescent="0.3">
      <c r="A1333" s="43">
        <v>64</v>
      </c>
      <c r="B1333" s="23" t="s">
        <v>1025</v>
      </c>
      <c r="C1333" s="54"/>
      <c r="D1333" s="54" t="s">
        <v>831</v>
      </c>
      <c r="E1333" s="23" t="s">
        <v>605</v>
      </c>
      <c r="F1333" s="54"/>
      <c r="G1333" s="23" t="s">
        <v>2661</v>
      </c>
      <c r="H1333" s="23" t="s">
        <v>838</v>
      </c>
      <c r="J1333" s="54" t="s">
        <v>9</v>
      </c>
      <c r="K1333" s="55">
        <v>2.75</v>
      </c>
      <c r="L1333" s="24" t="s">
        <v>834</v>
      </c>
      <c r="M1333" s="24" t="s">
        <v>639</v>
      </c>
      <c r="N1333" s="7"/>
      <c r="U1333" s="4">
        <v>4950</v>
      </c>
      <c r="V1333" s="4">
        <v>1.375</v>
      </c>
      <c r="W1333" s="4">
        <v>66</v>
      </c>
      <c r="AB1333" s="4">
        <v>27500</v>
      </c>
      <c r="AC1333" s="4">
        <v>35750</v>
      </c>
      <c r="AD1333" s="7"/>
      <c r="AE1333" s="7"/>
      <c r="AF1333" s="7"/>
      <c r="AG1333" s="7"/>
      <c r="AH1333" s="7"/>
      <c r="AI1333" s="7"/>
      <c r="AJ1333" s="7"/>
      <c r="AK1333" s="7"/>
      <c r="BZ1333" s="4"/>
      <c r="CA1333" t="s">
        <v>842</v>
      </c>
      <c r="CC1333" s="7" t="s">
        <v>639</v>
      </c>
      <c r="CD1333" s="7">
        <v>0.29392549953486119</v>
      </c>
      <c r="CE1333" s="7" t="s">
        <v>636</v>
      </c>
      <c r="CF1333" s="7">
        <v>0.2253438865121824</v>
      </c>
      <c r="CG1333" s="7" t="s">
        <v>618</v>
      </c>
      <c r="CH1333" s="7">
        <v>0.2037427858344949</v>
      </c>
      <c r="CJ1333" s="7"/>
      <c r="CK1333" s="7">
        <f t="shared" si="26"/>
        <v>58</v>
      </c>
    </row>
    <row r="1334" spans="1:90" hidden="1" x14ac:dyDescent="0.3">
      <c r="A1334" s="43">
        <v>64</v>
      </c>
      <c r="B1334" s="23" t="s">
        <v>1248</v>
      </c>
      <c r="C1334" s="54"/>
      <c r="D1334" s="54" t="s">
        <v>831</v>
      </c>
      <c r="E1334" s="23" t="s">
        <v>650</v>
      </c>
      <c r="F1334" s="54"/>
      <c r="G1334" s="23" t="s">
        <v>2662</v>
      </c>
      <c r="J1334" s="54" t="s">
        <v>9</v>
      </c>
      <c r="K1334" s="55">
        <v>2.8</v>
      </c>
      <c r="L1334" s="24" t="s">
        <v>834</v>
      </c>
      <c r="M1334" s="24" t="s">
        <v>615</v>
      </c>
      <c r="N1334" s="7"/>
      <c r="U1334" s="4">
        <v>67200</v>
      </c>
      <c r="Y1334" s="4">
        <v>8400</v>
      </c>
      <c r="AD1334" s="7"/>
      <c r="AE1334" s="7"/>
      <c r="AF1334" s="7"/>
      <c r="AG1334" s="7"/>
      <c r="AH1334" s="7"/>
      <c r="AI1334" s="7"/>
      <c r="AJ1334" s="7"/>
      <c r="AK1334" s="7"/>
      <c r="BZ1334" s="4"/>
      <c r="CA1334" t="s">
        <v>1230</v>
      </c>
      <c r="CC1334" s="7" t="s">
        <v>615</v>
      </c>
      <c r="CD1334" s="7">
        <v>0.60444076107600408</v>
      </c>
      <c r="CE1334" s="7" t="s">
        <v>627</v>
      </c>
      <c r="CF1334" s="7">
        <v>0.39555923892399603</v>
      </c>
      <c r="CH1334" s="7"/>
      <c r="CJ1334" s="7"/>
      <c r="CK1334" s="7">
        <f t="shared" si="26"/>
        <v>61</v>
      </c>
    </row>
    <row r="1335" spans="1:90" hidden="1" x14ac:dyDescent="0.3">
      <c r="A1335" s="43">
        <v>64</v>
      </c>
      <c r="B1335" s="23" t="s">
        <v>921</v>
      </c>
      <c r="C1335" s="54"/>
      <c r="D1335" s="54" t="s">
        <v>831</v>
      </c>
      <c r="E1335" s="23" t="s">
        <v>659</v>
      </c>
      <c r="F1335" s="54"/>
      <c r="G1335" s="23" t="s">
        <v>2663</v>
      </c>
      <c r="J1335" s="54" t="s">
        <v>9</v>
      </c>
      <c r="K1335" s="55">
        <v>3.3</v>
      </c>
      <c r="L1335" s="24" t="s">
        <v>834</v>
      </c>
      <c r="M1335" s="24" t="s">
        <v>615</v>
      </c>
      <c r="N1335" s="7"/>
      <c r="U1335" s="4">
        <v>36630</v>
      </c>
      <c r="AD1335" s="7"/>
      <c r="AE1335" s="7"/>
      <c r="AF1335" s="7"/>
      <c r="AG1335" s="7"/>
      <c r="AH1335" s="7"/>
      <c r="AI1335" s="7"/>
      <c r="AJ1335" s="7"/>
      <c r="AK1335" s="7"/>
      <c r="BZ1335" s="4"/>
      <c r="CA1335" t="s">
        <v>856</v>
      </c>
      <c r="CC1335" s="7" t="s">
        <v>615</v>
      </c>
      <c r="CD1335" s="7">
        <v>1</v>
      </c>
      <c r="CF1335" s="7"/>
      <c r="CH1335" s="7"/>
      <c r="CJ1335" s="7"/>
      <c r="CK1335" s="7">
        <f t="shared" si="26"/>
        <v>62</v>
      </c>
    </row>
    <row r="1336" spans="1:90" hidden="1" x14ac:dyDescent="0.3">
      <c r="A1336" s="43" t="s">
        <v>932</v>
      </c>
      <c r="B1336" s="23" t="s">
        <v>1025</v>
      </c>
      <c r="C1336" s="54"/>
      <c r="D1336" s="54" t="s">
        <v>831</v>
      </c>
      <c r="E1336" s="23" t="s">
        <v>659</v>
      </c>
      <c r="F1336" s="54"/>
      <c r="G1336" s="23" t="s">
        <v>2664</v>
      </c>
      <c r="H1336" s="23" t="s">
        <v>880</v>
      </c>
      <c r="J1336" s="54" t="s">
        <v>9</v>
      </c>
      <c r="K1336" s="55">
        <v>21.937000000000001</v>
      </c>
      <c r="L1336" s="24" t="s">
        <v>834</v>
      </c>
      <c r="M1336" s="24" t="s">
        <v>615</v>
      </c>
      <c r="N1336" s="7"/>
      <c r="U1336" s="4">
        <v>185167.9</v>
      </c>
      <c r="V1336" s="4">
        <v>5.1915699999999996</v>
      </c>
      <c r="W1336" s="4">
        <v>42.603009999999983</v>
      </c>
      <c r="AD1336" s="7"/>
      <c r="AE1336" s="7"/>
      <c r="AF1336" s="7"/>
      <c r="AG1336" s="7"/>
      <c r="AH1336" s="7"/>
      <c r="AI1336" s="7"/>
      <c r="AJ1336" s="7"/>
      <c r="AK1336" s="7"/>
      <c r="BZ1336" s="4">
        <v>3600000</v>
      </c>
      <c r="CA1336" t="s">
        <v>1069</v>
      </c>
      <c r="CC1336" s="7" t="s">
        <v>615</v>
      </c>
      <c r="CD1336" s="7">
        <v>0.83577590791467959</v>
      </c>
      <c r="CF1336" s="7"/>
      <c r="CH1336" s="7"/>
      <c r="CJ1336" s="7"/>
      <c r="CK1336" s="7">
        <f t="shared" si="26"/>
        <v>60</v>
      </c>
      <c r="CL1336" t="s">
        <v>2664</v>
      </c>
    </row>
    <row r="1337" spans="1:90" hidden="1" x14ac:dyDescent="0.3">
      <c r="A1337" s="43">
        <v>65</v>
      </c>
      <c r="B1337" s="56" t="s">
        <v>907</v>
      </c>
      <c r="D1337" s="23" t="s">
        <v>831</v>
      </c>
      <c r="E1337" s="23" t="s">
        <v>796</v>
      </c>
      <c r="G1337" s="23" t="s">
        <v>2665</v>
      </c>
      <c r="H1337" s="57" t="s">
        <v>831</v>
      </c>
      <c r="I1337" s="57"/>
      <c r="J1337" s="23" t="s">
        <v>9</v>
      </c>
      <c r="K1337" s="47">
        <v>40.880000000000003</v>
      </c>
      <c r="L1337" s="24" t="s">
        <v>834</v>
      </c>
      <c r="M1337" s="24" t="s">
        <v>624</v>
      </c>
      <c r="X1337" s="4">
        <v>327040</v>
      </c>
      <c r="Y1337" s="4">
        <v>32704</v>
      </c>
      <c r="BZ1337" s="4"/>
      <c r="CA1337" t="s">
        <v>1009</v>
      </c>
      <c r="CC1337" s="7" t="s">
        <v>624</v>
      </c>
      <c r="CD1337" s="7">
        <v>0.80971760797342196</v>
      </c>
      <c r="CF1337" s="7"/>
      <c r="CH1337" s="7"/>
      <c r="CJ1337" s="7"/>
      <c r="CK1337" s="7">
        <f t="shared" si="26"/>
        <v>61</v>
      </c>
    </row>
    <row r="1338" spans="1:90" hidden="1" x14ac:dyDescent="0.3">
      <c r="A1338" s="43" t="s">
        <v>932</v>
      </c>
      <c r="B1338" s="23" t="s">
        <v>1226</v>
      </c>
      <c r="C1338" s="54"/>
      <c r="D1338" s="54" t="s">
        <v>831</v>
      </c>
      <c r="E1338" s="23" t="s">
        <v>650</v>
      </c>
      <c r="F1338" s="54"/>
      <c r="G1338" s="23" t="s">
        <v>2666</v>
      </c>
      <c r="H1338" s="23" t="s">
        <v>1360</v>
      </c>
      <c r="J1338" s="54" t="s">
        <v>9</v>
      </c>
      <c r="K1338" s="55">
        <v>1590.1</v>
      </c>
      <c r="L1338" s="24" t="s">
        <v>834</v>
      </c>
      <c r="M1338" s="24" t="s">
        <v>615</v>
      </c>
      <c r="N1338" s="7"/>
      <c r="U1338" s="4">
        <v>10488800</v>
      </c>
      <c r="V1338" s="4">
        <v>168.90600000000001</v>
      </c>
      <c r="AD1338" s="7"/>
      <c r="AE1338" s="7"/>
      <c r="AF1338" s="7"/>
      <c r="AG1338" s="7"/>
      <c r="AH1338" s="7"/>
      <c r="AI1338" s="7"/>
      <c r="AJ1338" s="7"/>
      <c r="AK1338" s="7"/>
      <c r="BZ1338" s="4">
        <v>28200000</v>
      </c>
      <c r="CA1338" t="s">
        <v>1032</v>
      </c>
      <c r="CC1338" s="7" t="s">
        <v>615</v>
      </c>
      <c r="CD1338" s="7">
        <v>0.90940816354130871</v>
      </c>
      <c r="CF1338" s="7"/>
      <c r="CH1338" s="7"/>
      <c r="CJ1338" s="7"/>
      <c r="CK1338" s="7">
        <f t="shared" si="26"/>
        <v>61</v>
      </c>
      <c r="CL1338" t="s">
        <v>2666</v>
      </c>
    </row>
    <row r="1339" spans="1:90" hidden="1" x14ac:dyDescent="0.3">
      <c r="A1339" s="43" t="s">
        <v>2667</v>
      </c>
      <c r="B1339" s="23" t="s">
        <v>1735</v>
      </c>
      <c r="D1339" s="23" t="s">
        <v>831</v>
      </c>
      <c r="E1339" s="23" t="s">
        <v>595</v>
      </c>
      <c r="G1339" s="23" t="s">
        <v>2668</v>
      </c>
      <c r="J1339" s="23" t="s">
        <v>9</v>
      </c>
      <c r="K1339" s="47">
        <v>68.3</v>
      </c>
      <c r="L1339" s="24" t="s">
        <v>834</v>
      </c>
      <c r="M1339" s="24" t="s">
        <v>606</v>
      </c>
      <c r="R1339" s="4">
        <v>135117.55510594419</v>
      </c>
      <c r="T1339" s="4">
        <v>7551.2889639749728</v>
      </c>
      <c r="AS1339" s="7">
        <v>4633.4803989444263</v>
      </c>
      <c r="BZ1339" s="4">
        <v>90000</v>
      </c>
      <c r="CA1339" t="s">
        <v>2669</v>
      </c>
      <c r="CC1339" s="7" t="s">
        <v>606</v>
      </c>
      <c r="CD1339" s="7">
        <v>0.77834633694705679</v>
      </c>
      <c r="CF1339" s="7"/>
      <c r="CH1339" s="7"/>
      <c r="CJ1339" s="7"/>
      <c r="CK1339" s="7">
        <f t="shared" si="26"/>
        <v>60</v>
      </c>
    </row>
    <row r="1340" spans="1:90" hidden="1" x14ac:dyDescent="0.3">
      <c r="A1340" s="43">
        <v>65</v>
      </c>
      <c r="B1340" s="56" t="s">
        <v>1527</v>
      </c>
      <c r="D1340" s="23" t="s">
        <v>831</v>
      </c>
      <c r="E1340" s="23" t="s">
        <v>796</v>
      </c>
      <c r="G1340" s="23" t="s">
        <v>2670</v>
      </c>
      <c r="H1340" s="57" t="s">
        <v>831</v>
      </c>
      <c r="I1340" s="57"/>
      <c r="J1340" s="23" t="s">
        <v>9</v>
      </c>
      <c r="K1340" s="47">
        <v>55.1</v>
      </c>
      <c r="L1340" s="24" t="s">
        <v>834</v>
      </c>
      <c r="M1340" s="24" t="s">
        <v>624</v>
      </c>
      <c r="X1340" s="4">
        <v>528960</v>
      </c>
      <c r="Y1340" s="4">
        <v>27550</v>
      </c>
      <c r="BZ1340" s="4"/>
      <c r="CA1340" t="s">
        <v>1009</v>
      </c>
      <c r="CC1340" s="7" t="s">
        <v>624</v>
      </c>
      <c r="CD1340" s="7">
        <v>0.89095191222081127</v>
      </c>
      <c r="CF1340" s="7"/>
      <c r="CH1340" s="7"/>
      <c r="CJ1340" s="7"/>
      <c r="CK1340" s="7">
        <f t="shared" si="26"/>
        <v>61</v>
      </c>
    </row>
    <row r="1341" spans="1:90" hidden="1" x14ac:dyDescent="0.3">
      <c r="A1341" s="43">
        <v>64</v>
      </c>
      <c r="B1341" s="23" t="s">
        <v>873</v>
      </c>
      <c r="C1341" s="54"/>
      <c r="D1341" s="54" t="s">
        <v>831</v>
      </c>
      <c r="E1341" s="23" t="s">
        <v>617</v>
      </c>
      <c r="F1341" s="54"/>
      <c r="G1341" s="23" t="s">
        <v>2671</v>
      </c>
      <c r="J1341" s="54" t="s">
        <v>9</v>
      </c>
      <c r="K1341" s="55">
        <v>14.7</v>
      </c>
      <c r="L1341" s="24" t="s">
        <v>834</v>
      </c>
      <c r="M1341" s="24" t="s">
        <v>618</v>
      </c>
      <c r="N1341" s="7"/>
      <c r="U1341" s="4">
        <v>74300</v>
      </c>
      <c r="V1341" s="4">
        <v>34.451000000000001</v>
      </c>
      <c r="W1341" s="4">
        <v>665.47</v>
      </c>
      <c r="AC1341" s="4">
        <v>269640</v>
      </c>
      <c r="AD1341" s="7"/>
      <c r="AE1341" s="7"/>
      <c r="AF1341" s="7"/>
      <c r="AG1341" s="7"/>
      <c r="AH1341" s="7"/>
      <c r="AI1341" s="7"/>
      <c r="AJ1341" s="7"/>
      <c r="AK1341" s="7"/>
      <c r="BZ1341" s="4"/>
      <c r="CA1341" t="s">
        <v>839</v>
      </c>
      <c r="CC1341" s="7" t="s">
        <v>618</v>
      </c>
      <c r="CD1341" s="7">
        <v>0.47714131871929338</v>
      </c>
      <c r="CE1341" s="7" t="s">
        <v>639</v>
      </c>
      <c r="CF1341" s="7">
        <v>0.2072102283427775</v>
      </c>
      <c r="CH1341" s="7"/>
      <c r="CJ1341" s="7"/>
      <c r="CK1341" s="7">
        <f t="shared" si="26"/>
        <v>59</v>
      </c>
    </row>
    <row r="1342" spans="1:90" hidden="1" x14ac:dyDescent="0.3">
      <c r="A1342" s="43">
        <v>64</v>
      </c>
      <c r="B1342" s="23" t="s">
        <v>1248</v>
      </c>
      <c r="C1342" s="54"/>
      <c r="D1342" s="54" t="s">
        <v>831</v>
      </c>
      <c r="E1342" s="23" t="s">
        <v>650</v>
      </c>
      <c r="F1342" s="54"/>
      <c r="G1342" s="23" t="s">
        <v>2672</v>
      </c>
      <c r="J1342" s="54" t="s">
        <v>9</v>
      </c>
      <c r="K1342" s="55">
        <v>9.097999999999999</v>
      </c>
      <c r="L1342" s="24" t="s">
        <v>834</v>
      </c>
      <c r="M1342" s="24" t="s">
        <v>615</v>
      </c>
      <c r="N1342" s="7"/>
      <c r="U1342" s="4">
        <v>245485.6</v>
      </c>
      <c r="AD1342" s="7"/>
      <c r="AE1342" s="7"/>
      <c r="AF1342" s="7"/>
      <c r="AG1342" s="7"/>
      <c r="AH1342" s="7"/>
      <c r="AI1342" s="7"/>
      <c r="AJ1342" s="7"/>
      <c r="AK1342" s="7"/>
      <c r="BZ1342" s="4"/>
      <c r="CA1342" t="s">
        <v>856</v>
      </c>
      <c r="CC1342" s="7" t="s">
        <v>615</v>
      </c>
      <c r="CD1342" s="7">
        <v>1</v>
      </c>
      <c r="CF1342" s="7"/>
      <c r="CH1342" s="7"/>
      <c r="CJ1342" s="7"/>
      <c r="CK1342" s="7">
        <f t="shared" si="26"/>
        <v>62</v>
      </c>
      <c r="CL1342" t="s">
        <v>2672</v>
      </c>
    </row>
    <row r="1343" spans="1:90" hidden="1" x14ac:dyDescent="0.3">
      <c r="A1343" s="43">
        <v>64</v>
      </c>
      <c r="B1343" s="23" t="s">
        <v>1176</v>
      </c>
      <c r="C1343" s="54"/>
      <c r="D1343" s="54" t="s">
        <v>831</v>
      </c>
      <c r="E1343" s="23" t="s">
        <v>605</v>
      </c>
      <c r="F1343" s="54"/>
      <c r="G1343" s="23" t="s">
        <v>2673</v>
      </c>
      <c r="J1343" s="54" t="s">
        <v>9</v>
      </c>
      <c r="K1343" s="70">
        <v>70</v>
      </c>
      <c r="L1343" s="24" t="s">
        <v>834</v>
      </c>
      <c r="M1343" s="24" t="s">
        <v>615</v>
      </c>
      <c r="N1343" s="7"/>
      <c r="U1343" s="4">
        <v>210000</v>
      </c>
      <c r="V1343" s="4">
        <v>14.7</v>
      </c>
      <c r="AD1343" s="7"/>
      <c r="AE1343" s="7"/>
      <c r="AF1343" s="7"/>
      <c r="AG1343" s="7"/>
      <c r="AH1343" s="7"/>
      <c r="AI1343" s="7"/>
      <c r="AJ1343" s="7"/>
      <c r="AK1343" s="7"/>
      <c r="BZ1343" s="4"/>
      <c r="CA1343" t="s">
        <v>902</v>
      </c>
      <c r="CC1343" s="7" t="s">
        <v>615</v>
      </c>
      <c r="CD1343" s="7">
        <v>0.69782646829003814</v>
      </c>
      <c r="CE1343" s="7" t="s">
        <v>618</v>
      </c>
      <c r="CF1343" s="7">
        <v>0.30217353170996192</v>
      </c>
      <c r="CH1343" s="7"/>
      <c r="CJ1343" s="7"/>
      <c r="CK1343" s="7">
        <f t="shared" si="26"/>
        <v>61</v>
      </c>
    </row>
    <row r="1344" spans="1:90" hidden="1" x14ac:dyDescent="0.3">
      <c r="A1344" s="43">
        <v>64</v>
      </c>
      <c r="B1344" s="23" t="s">
        <v>921</v>
      </c>
      <c r="C1344" s="54"/>
      <c r="D1344" s="54" t="s">
        <v>831</v>
      </c>
      <c r="E1344" s="23" t="s">
        <v>605</v>
      </c>
      <c r="F1344" s="54"/>
      <c r="G1344" s="23" t="s">
        <v>2674</v>
      </c>
      <c r="J1344" s="54" t="s">
        <v>9</v>
      </c>
      <c r="K1344" s="55">
        <v>81.942999999999998</v>
      </c>
      <c r="L1344" s="24" t="s">
        <v>834</v>
      </c>
      <c r="M1344" s="24" t="s">
        <v>615</v>
      </c>
      <c r="N1344" s="7"/>
      <c r="U1344" s="4">
        <v>195956.6</v>
      </c>
      <c r="V1344" s="4">
        <v>23.935790000000001</v>
      </c>
      <c r="AD1344" s="7"/>
      <c r="AE1344" s="7"/>
      <c r="AF1344" s="7"/>
      <c r="AG1344" s="7"/>
      <c r="AH1344" s="7"/>
      <c r="AI1344" s="7"/>
      <c r="AJ1344" s="7"/>
      <c r="AK1344" s="7"/>
      <c r="BZ1344" s="4"/>
      <c r="CA1344" t="s">
        <v>902</v>
      </c>
      <c r="CC1344" s="7" t="s">
        <v>615</v>
      </c>
      <c r="CD1344" s="7">
        <v>0.56960195831003313</v>
      </c>
      <c r="CE1344" s="7" t="s">
        <v>618</v>
      </c>
      <c r="CF1344" s="7">
        <v>0.43039804168996693</v>
      </c>
      <c r="CH1344" s="7"/>
      <c r="CJ1344" s="7"/>
      <c r="CK1344" s="7">
        <f t="shared" si="26"/>
        <v>61</v>
      </c>
    </row>
    <row r="1345" spans="1:90" hidden="1" x14ac:dyDescent="0.3">
      <c r="A1345" s="43">
        <v>64</v>
      </c>
      <c r="B1345" s="23" t="s">
        <v>868</v>
      </c>
      <c r="C1345" s="54"/>
      <c r="D1345" s="54" t="s">
        <v>831</v>
      </c>
      <c r="E1345" s="23" t="s">
        <v>617</v>
      </c>
      <c r="F1345" s="54"/>
      <c r="G1345" s="23" t="s">
        <v>2675</v>
      </c>
      <c r="H1345" s="23" t="s">
        <v>838</v>
      </c>
      <c r="J1345" s="54" t="s">
        <v>9</v>
      </c>
      <c r="K1345" s="55">
        <v>27.189150000000001</v>
      </c>
      <c r="L1345" s="24" t="s">
        <v>834</v>
      </c>
      <c r="M1345" s="24" t="s">
        <v>627</v>
      </c>
      <c r="N1345" s="7"/>
      <c r="U1345" s="4">
        <v>87563.372099999979</v>
      </c>
      <c r="W1345" s="4">
        <v>78.873179199999996</v>
      </c>
      <c r="Y1345" s="4">
        <v>27267.615300000001</v>
      </c>
      <c r="AD1345" s="7"/>
      <c r="AE1345" s="7"/>
      <c r="AF1345" s="7"/>
      <c r="AG1345" s="7"/>
      <c r="AH1345" s="7"/>
      <c r="AI1345" s="7"/>
      <c r="AJ1345" s="7"/>
      <c r="AK1345" s="7"/>
      <c r="AR1345" s="4">
        <v>11782.99642732919</v>
      </c>
      <c r="BZ1345" s="4"/>
      <c r="CA1345" t="s">
        <v>2676</v>
      </c>
      <c r="CC1345" s="7" t="s">
        <v>627</v>
      </c>
      <c r="CD1345" s="7">
        <v>0.46554507383901528</v>
      </c>
      <c r="CE1345" s="7" t="s">
        <v>615</v>
      </c>
      <c r="CF1345" s="7">
        <v>0.28555467818818048</v>
      </c>
      <c r="CG1345" s="7" t="s">
        <v>684</v>
      </c>
      <c r="CH1345" s="7">
        <v>0.2231258557906656</v>
      </c>
      <c r="CJ1345" s="7"/>
      <c r="CK1345" s="7">
        <f t="shared" si="26"/>
        <v>59</v>
      </c>
    </row>
    <row r="1346" spans="1:90" hidden="1" x14ac:dyDescent="0.3">
      <c r="A1346" s="43">
        <v>64</v>
      </c>
      <c r="B1346" s="23" t="s">
        <v>905</v>
      </c>
      <c r="C1346" s="54"/>
      <c r="D1346" s="54" t="s">
        <v>831</v>
      </c>
      <c r="E1346" s="23" t="s">
        <v>662</v>
      </c>
      <c r="F1346" s="54"/>
      <c r="G1346" s="23" t="s">
        <v>2677</v>
      </c>
      <c r="J1346" s="54" t="s">
        <v>9</v>
      </c>
      <c r="K1346" s="55">
        <v>0.37</v>
      </c>
      <c r="L1346" s="24" t="s">
        <v>834</v>
      </c>
      <c r="M1346" s="24" t="s">
        <v>615</v>
      </c>
      <c r="N1346" s="7"/>
      <c r="U1346" s="4">
        <v>3774</v>
      </c>
      <c r="AD1346" s="7"/>
      <c r="AE1346" s="7"/>
      <c r="AF1346" s="7"/>
      <c r="AG1346" s="7"/>
      <c r="AH1346" s="7"/>
      <c r="AI1346" s="7"/>
      <c r="AJ1346" s="7"/>
      <c r="AK1346" s="7"/>
      <c r="BZ1346" s="4"/>
      <c r="CA1346" t="s">
        <v>856</v>
      </c>
      <c r="CC1346" s="7" t="s">
        <v>615</v>
      </c>
      <c r="CD1346" s="7">
        <v>1</v>
      </c>
      <c r="CF1346" s="7"/>
      <c r="CH1346" s="7"/>
      <c r="CJ1346" s="7"/>
      <c r="CK1346" s="7">
        <f t="shared" si="26"/>
        <v>62</v>
      </c>
    </row>
    <row r="1347" spans="1:90" hidden="1" x14ac:dyDescent="0.3">
      <c r="A1347" s="43" t="s">
        <v>843</v>
      </c>
      <c r="B1347" s="23" t="s">
        <v>900</v>
      </c>
      <c r="C1347" s="54"/>
      <c r="D1347" s="23" t="s">
        <v>831</v>
      </c>
      <c r="E1347" s="23" t="s">
        <v>605</v>
      </c>
      <c r="G1347" s="23" t="s">
        <v>2678</v>
      </c>
      <c r="I1347" s="54"/>
      <c r="J1347" s="54" t="s">
        <v>9</v>
      </c>
      <c r="K1347" s="47">
        <v>29</v>
      </c>
      <c r="L1347" s="24" t="s">
        <v>834</v>
      </c>
      <c r="M1347" s="24" t="s">
        <v>615</v>
      </c>
      <c r="N1347" s="7"/>
      <c r="U1347" s="4">
        <v>127600</v>
      </c>
      <c r="AA1347" s="107">
        <v>6960</v>
      </c>
      <c r="AD1347" s="4">
        <v>10.133047403829259</v>
      </c>
      <c r="AH1347" s="7"/>
      <c r="AI1347" s="7"/>
      <c r="BY1347" s="7"/>
      <c r="BZ1347" s="4"/>
      <c r="CA1347" t="s">
        <v>2679</v>
      </c>
      <c r="CC1347" s="7" t="s">
        <v>615</v>
      </c>
      <c r="CD1347" s="7">
        <v>0.81476188725105991</v>
      </c>
      <c r="CF1347" s="7"/>
      <c r="CH1347" s="7"/>
      <c r="CJ1347" s="7"/>
      <c r="CK1347" s="7">
        <f t="shared" si="26"/>
        <v>60</v>
      </c>
    </row>
    <row r="1348" spans="1:90" hidden="1" x14ac:dyDescent="0.3">
      <c r="A1348" s="43">
        <v>64</v>
      </c>
      <c r="B1348" s="23" t="s">
        <v>900</v>
      </c>
      <c r="C1348" s="54"/>
      <c r="D1348" s="54" t="s">
        <v>831</v>
      </c>
      <c r="E1348" s="23" t="s">
        <v>659</v>
      </c>
      <c r="F1348" s="54"/>
      <c r="G1348" s="23" t="s">
        <v>2680</v>
      </c>
      <c r="H1348" s="23" t="s">
        <v>1082</v>
      </c>
      <c r="J1348" s="54" t="s">
        <v>9</v>
      </c>
      <c r="K1348" s="55">
        <v>10.82</v>
      </c>
      <c r="L1348" s="24" t="s">
        <v>834</v>
      </c>
      <c r="M1348" s="24" t="s">
        <v>615</v>
      </c>
      <c r="N1348" s="7"/>
      <c r="U1348" s="4">
        <v>187086</v>
      </c>
      <c r="V1348" s="4">
        <v>1.732</v>
      </c>
      <c r="AD1348" s="7"/>
      <c r="AE1348" s="7"/>
      <c r="AF1348" s="7"/>
      <c r="AG1348" s="7"/>
      <c r="AH1348" s="7"/>
      <c r="AI1348" s="7"/>
      <c r="AJ1348" s="7"/>
      <c r="AK1348" s="7"/>
      <c r="BZ1348" s="4"/>
      <c r="CA1348" t="s">
        <v>902</v>
      </c>
      <c r="CC1348" s="7" t="s">
        <v>615</v>
      </c>
      <c r="CD1348" s="7">
        <v>0.94583332798042807</v>
      </c>
      <c r="CF1348" s="7"/>
      <c r="CH1348" s="7"/>
      <c r="CJ1348" s="7"/>
      <c r="CK1348" s="7">
        <f t="shared" si="26"/>
        <v>61</v>
      </c>
      <c r="CL1348" t="s">
        <v>2680</v>
      </c>
    </row>
    <row r="1349" spans="1:90" hidden="1" x14ac:dyDescent="0.3">
      <c r="A1349" s="43">
        <v>64</v>
      </c>
      <c r="B1349" s="23" t="s">
        <v>1076</v>
      </c>
      <c r="C1349" s="54"/>
      <c r="D1349" s="54" t="s">
        <v>831</v>
      </c>
      <c r="E1349" s="23" t="s">
        <v>671</v>
      </c>
      <c r="F1349" s="54"/>
      <c r="G1349" s="23" t="s">
        <v>2681</v>
      </c>
      <c r="J1349" s="54" t="s">
        <v>9</v>
      </c>
      <c r="K1349" s="55">
        <v>0.7</v>
      </c>
      <c r="L1349" s="24" t="s">
        <v>834</v>
      </c>
      <c r="M1349" s="24" t="s">
        <v>651</v>
      </c>
      <c r="N1349" s="7"/>
      <c r="U1349" s="4">
        <v>3990</v>
      </c>
      <c r="AD1349" s="7"/>
      <c r="AE1349" s="7"/>
      <c r="AF1349" s="7"/>
      <c r="AG1349" s="7">
        <v>0.60899999999999999</v>
      </c>
      <c r="AH1349" s="7">
        <v>0.217</v>
      </c>
      <c r="AI1349" s="7"/>
      <c r="AJ1349" s="7"/>
      <c r="AK1349" s="7"/>
      <c r="BZ1349" s="4"/>
      <c r="CA1349" t="s">
        <v>2682</v>
      </c>
      <c r="CC1349" s="7" t="s">
        <v>651</v>
      </c>
      <c r="CD1349" s="7">
        <v>0.48858918789762168</v>
      </c>
      <c r="CE1349" s="7" t="s">
        <v>615</v>
      </c>
      <c r="CF1349" s="7">
        <v>0.41182130950919521</v>
      </c>
      <c r="CH1349" s="7"/>
      <c r="CJ1349" s="7"/>
      <c r="CK1349" s="7">
        <f t="shared" si="26"/>
        <v>60</v>
      </c>
    </row>
    <row r="1350" spans="1:90" hidden="1" x14ac:dyDescent="0.3">
      <c r="A1350" s="43">
        <v>64</v>
      </c>
      <c r="B1350" s="23" t="s">
        <v>905</v>
      </c>
      <c r="C1350" s="54"/>
      <c r="D1350" s="54" t="s">
        <v>831</v>
      </c>
      <c r="E1350" s="23" t="s">
        <v>722</v>
      </c>
      <c r="F1350" s="54"/>
      <c r="G1350" s="23" t="s">
        <v>2683</v>
      </c>
      <c r="J1350" s="54" t="s">
        <v>9</v>
      </c>
      <c r="K1350" s="55">
        <v>5.2</v>
      </c>
      <c r="L1350" s="24" t="s">
        <v>834</v>
      </c>
      <c r="M1350" s="24" t="s">
        <v>627</v>
      </c>
      <c r="N1350" s="7"/>
      <c r="U1350" s="4">
        <v>1560</v>
      </c>
      <c r="Y1350" s="4">
        <v>1040</v>
      </c>
      <c r="AD1350" s="7"/>
      <c r="AE1350" s="7"/>
      <c r="AF1350" s="7"/>
      <c r="AG1350" s="7"/>
      <c r="AH1350" s="7">
        <v>0.52</v>
      </c>
      <c r="AI1350" s="7"/>
      <c r="AJ1350" s="7"/>
      <c r="AK1350" s="7"/>
      <c r="BZ1350" s="4"/>
      <c r="CA1350" t="s">
        <v>2684</v>
      </c>
      <c r="CC1350" s="7" t="s">
        <v>627</v>
      </c>
      <c r="CD1350" s="7">
        <v>0.58439504523973596</v>
      </c>
      <c r="CE1350" s="7" t="s">
        <v>654</v>
      </c>
      <c r="CF1350" s="7">
        <v>0.24816850443492031</v>
      </c>
      <c r="CH1350" s="7"/>
      <c r="CJ1350" s="7"/>
      <c r="CK1350" s="7">
        <f t="shared" si="26"/>
        <v>60</v>
      </c>
    </row>
    <row r="1351" spans="1:90" hidden="1" x14ac:dyDescent="0.3">
      <c r="A1351" s="43" t="s">
        <v>843</v>
      </c>
      <c r="B1351" s="23" t="s">
        <v>1114</v>
      </c>
      <c r="D1351" s="23" t="s">
        <v>831</v>
      </c>
      <c r="E1351" s="23" t="s">
        <v>605</v>
      </c>
      <c r="G1351" s="53" t="s">
        <v>2685</v>
      </c>
      <c r="J1351" s="23" t="s">
        <v>9</v>
      </c>
      <c r="K1351" s="47">
        <v>61</v>
      </c>
      <c r="L1351" s="24" t="s">
        <v>834</v>
      </c>
      <c r="M1351" s="24" t="s">
        <v>615</v>
      </c>
      <c r="U1351" s="4">
        <v>128100</v>
      </c>
      <c r="V1351" s="4">
        <v>3.05</v>
      </c>
      <c r="AA1351" s="107">
        <v>3050</v>
      </c>
      <c r="AD1351" s="4">
        <v>6.8770731916317072</v>
      </c>
      <c r="BZ1351" s="4"/>
      <c r="CA1351" t="s">
        <v>846</v>
      </c>
      <c r="CC1351" s="7" t="s">
        <v>615</v>
      </c>
      <c r="CD1351" s="7">
        <v>0.79688137878850729</v>
      </c>
      <c r="CF1351" s="7"/>
      <c r="CH1351" s="7"/>
      <c r="CJ1351" s="7"/>
      <c r="CK1351" s="7">
        <f t="shared" ref="CK1351:CK1414" si="27">COUNTBLANK(N1351:BX1351)</f>
        <v>59</v>
      </c>
    </row>
    <row r="1352" spans="1:90" hidden="1" x14ac:dyDescent="0.3">
      <c r="A1352" s="43" t="s">
        <v>932</v>
      </c>
      <c r="B1352" s="23" t="s">
        <v>1961</v>
      </c>
      <c r="C1352" s="54"/>
      <c r="D1352" s="54" t="s">
        <v>831</v>
      </c>
      <c r="E1352" s="23" t="s">
        <v>659</v>
      </c>
      <c r="F1352" s="54"/>
      <c r="G1352" s="23" t="s">
        <v>2686</v>
      </c>
      <c r="H1352" s="23" t="s">
        <v>880</v>
      </c>
      <c r="J1352" s="54" t="s">
        <v>9</v>
      </c>
      <c r="K1352" s="55">
        <v>0.97</v>
      </c>
      <c r="L1352" s="24" t="s">
        <v>834</v>
      </c>
      <c r="M1352" s="24" t="s">
        <v>615</v>
      </c>
      <c r="N1352" s="7"/>
      <c r="U1352" s="4">
        <v>35987</v>
      </c>
      <c r="V1352" s="4">
        <v>0.19400000000000001</v>
      </c>
      <c r="AD1352" s="7"/>
      <c r="AE1352" s="7"/>
      <c r="AF1352" s="7"/>
      <c r="AG1352" s="7"/>
      <c r="AH1352" s="7"/>
      <c r="AI1352" s="7"/>
      <c r="AJ1352" s="7"/>
      <c r="AK1352" s="7"/>
      <c r="BZ1352" s="4">
        <v>5000000</v>
      </c>
      <c r="CA1352" t="s">
        <v>1032</v>
      </c>
      <c r="CC1352" s="7" t="s">
        <v>615</v>
      </c>
      <c r="CD1352" s="7">
        <v>0.96772839877065109</v>
      </c>
      <c r="CF1352" s="7"/>
      <c r="CH1352" s="7"/>
      <c r="CJ1352" s="7"/>
      <c r="CK1352" s="7">
        <f t="shared" si="27"/>
        <v>61</v>
      </c>
    </row>
    <row r="1353" spans="1:90" hidden="1" x14ac:dyDescent="0.3">
      <c r="A1353" s="43">
        <v>58</v>
      </c>
      <c r="B1353" s="23" t="s">
        <v>854</v>
      </c>
      <c r="C1353" s="54"/>
      <c r="D1353" s="23" t="s">
        <v>831</v>
      </c>
      <c r="E1353" s="23" t="s">
        <v>605</v>
      </c>
      <c r="G1353" s="23" t="s">
        <v>2687</v>
      </c>
      <c r="I1353" s="54"/>
      <c r="J1353" s="54" t="s">
        <v>9</v>
      </c>
      <c r="K1353" s="47">
        <v>5.5E-2</v>
      </c>
      <c r="L1353" s="24" t="s">
        <v>834</v>
      </c>
      <c r="M1353" s="24" t="s">
        <v>633</v>
      </c>
      <c r="N1353" s="7"/>
      <c r="AA1353" s="107">
        <v>539</v>
      </c>
      <c r="AD1353" s="4">
        <v>0.68381798630647872</v>
      </c>
      <c r="AH1353" s="7"/>
      <c r="AI1353" s="7"/>
      <c r="BY1353" s="7"/>
      <c r="BZ1353" s="4"/>
      <c r="CA1353" t="s">
        <v>846</v>
      </c>
      <c r="CC1353" s="7" t="s">
        <v>633</v>
      </c>
      <c r="CD1353" s="7">
        <v>0.86344957768613073</v>
      </c>
      <c r="CF1353" s="7"/>
      <c r="CH1353" s="7"/>
      <c r="CJ1353" s="7"/>
      <c r="CK1353" s="7">
        <f t="shared" si="27"/>
        <v>61</v>
      </c>
    </row>
    <row r="1354" spans="1:90" hidden="1" x14ac:dyDescent="0.3">
      <c r="A1354" s="43">
        <v>64</v>
      </c>
      <c r="B1354" s="23" t="s">
        <v>913</v>
      </c>
      <c r="C1354" s="54"/>
      <c r="D1354" s="54" t="s">
        <v>831</v>
      </c>
      <c r="E1354" s="23" t="s">
        <v>614</v>
      </c>
      <c r="F1354" s="54"/>
      <c r="G1354" s="23" t="s">
        <v>2688</v>
      </c>
      <c r="J1354" s="54" t="s">
        <v>9</v>
      </c>
      <c r="K1354" s="55">
        <v>3.6288</v>
      </c>
      <c r="L1354" s="24" t="s">
        <v>834</v>
      </c>
      <c r="M1354" s="24" t="s">
        <v>615</v>
      </c>
      <c r="N1354" s="7"/>
      <c r="U1354" s="4">
        <v>72576</v>
      </c>
      <c r="AD1354" s="7"/>
      <c r="AE1354" s="7"/>
      <c r="AF1354" s="7"/>
      <c r="AG1354" s="7"/>
      <c r="AH1354" s="7"/>
      <c r="AI1354" s="7"/>
      <c r="AJ1354" s="7"/>
      <c r="AK1354" s="7"/>
      <c r="AM1354" s="4">
        <v>1814400</v>
      </c>
      <c r="BZ1354" s="4"/>
      <c r="CA1354" t="s">
        <v>2689</v>
      </c>
      <c r="CC1354" s="7" t="s">
        <v>615</v>
      </c>
      <c r="CD1354" s="7">
        <v>0.75456081663620378</v>
      </c>
      <c r="CE1354" s="7" t="s">
        <v>669</v>
      </c>
      <c r="CF1354" s="7">
        <v>0.24543918336379619</v>
      </c>
      <c r="CH1354" s="7"/>
      <c r="CJ1354" s="7"/>
      <c r="CK1354" s="7">
        <f t="shared" si="27"/>
        <v>61</v>
      </c>
    </row>
    <row r="1355" spans="1:90" hidden="1" x14ac:dyDescent="0.3">
      <c r="A1355" s="43">
        <v>64</v>
      </c>
      <c r="B1355" s="23" t="s">
        <v>868</v>
      </c>
      <c r="C1355" s="54"/>
      <c r="D1355" s="54" t="s">
        <v>831</v>
      </c>
      <c r="E1355" s="23" t="s">
        <v>659</v>
      </c>
      <c r="F1355" s="54"/>
      <c r="G1355" s="23" t="s">
        <v>2690</v>
      </c>
      <c r="J1355" s="54" t="s">
        <v>9</v>
      </c>
      <c r="K1355" s="55">
        <v>5</v>
      </c>
      <c r="L1355" s="24" t="s">
        <v>834</v>
      </c>
      <c r="M1355" s="24" t="s">
        <v>615</v>
      </c>
      <c r="N1355" s="7"/>
      <c r="U1355" s="4">
        <v>80000</v>
      </c>
      <c r="AC1355" s="4">
        <v>100000</v>
      </c>
      <c r="AD1355" s="7"/>
      <c r="AE1355" s="7"/>
      <c r="AF1355" s="7"/>
      <c r="AG1355" s="7"/>
      <c r="AH1355" s="7"/>
      <c r="AI1355" s="7"/>
      <c r="AJ1355" s="7"/>
      <c r="AK1355" s="7"/>
      <c r="BZ1355" s="4"/>
      <c r="CA1355" t="s">
        <v>885</v>
      </c>
      <c r="CC1355" s="7" t="s">
        <v>615</v>
      </c>
      <c r="CD1355" s="7">
        <v>0.69976812984728542</v>
      </c>
      <c r="CE1355" s="7" t="s">
        <v>639</v>
      </c>
      <c r="CF1355" s="7">
        <v>0.30023187015271452</v>
      </c>
      <c r="CH1355" s="7"/>
      <c r="CJ1355" s="7"/>
      <c r="CK1355" s="7">
        <f t="shared" si="27"/>
        <v>61</v>
      </c>
    </row>
    <row r="1356" spans="1:90" hidden="1" x14ac:dyDescent="0.3">
      <c r="A1356" s="43">
        <v>64</v>
      </c>
      <c r="B1356" s="23" t="s">
        <v>2691</v>
      </c>
      <c r="C1356" s="54"/>
      <c r="D1356" s="54" t="s">
        <v>831</v>
      </c>
      <c r="E1356" s="23" t="s">
        <v>659</v>
      </c>
      <c r="F1356" s="54"/>
      <c r="G1356" s="23" t="s">
        <v>2692</v>
      </c>
      <c r="J1356" s="54" t="s">
        <v>9</v>
      </c>
      <c r="K1356" s="55">
        <v>19.5</v>
      </c>
      <c r="L1356" s="24" t="s">
        <v>834</v>
      </c>
      <c r="M1356" s="24" t="s">
        <v>615</v>
      </c>
      <c r="N1356" s="7"/>
      <c r="U1356" s="4">
        <v>364650.00000000012</v>
      </c>
      <c r="Y1356" s="4">
        <v>29250</v>
      </c>
      <c r="AD1356" s="7"/>
      <c r="AE1356" s="7"/>
      <c r="AF1356" s="7"/>
      <c r="AG1356" s="7"/>
      <c r="AH1356" s="7"/>
      <c r="AI1356" s="7"/>
      <c r="AJ1356" s="7"/>
      <c r="AK1356" s="7"/>
      <c r="BZ1356" s="4"/>
      <c r="CA1356" t="s">
        <v>1230</v>
      </c>
      <c r="CC1356" s="7" t="s">
        <v>615</v>
      </c>
      <c r="CD1356" s="7">
        <v>0.70425022505038903</v>
      </c>
      <c r="CE1356" s="7" t="s">
        <v>627</v>
      </c>
      <c r="CF1356" s="7">
        <v>0.29574977494961102</v>
      </c>
      <c r="CH1356" s="7"/>
      <c r="CJ1356" s="7"/>
      <c r="CK1356" s="7">
        <f t="shared" si="27"/>
        <v>61</v>
      </c>
    </row>
    <row r="1357" spans="1:90" hidden="1" x14ac:dyDescent="0.3">
      <c r="A1357" s="43">
        <v>64</v>
      </c>
      <c r="B1357" s="23" t="s">
        <v>921</v>
      </c>
      <c r="C1357" s="54"/>
      <c r="D1357" s="54" t="s">
        <v>831</v>
      </c>
      <c r="E1357" s="23" t="s">
        <v>659</v>
      </c>
      <c r="F1357" s="54"/>
      <c r="G1357" s="23" t="s">
        <v>2693</v>
      </c>
      <c r="J1357" s="54" t="s">
        <v>9</v>
      </c>
      <c r="K1357" s="55">
        <v>11.23</v>
      </c>
      <c r="L1357" s="24" t="s">
        <v>834</v>
      </c>
      <c r="M1357" s="24" t="s">
        <v>615</v>
      </c>
      <c r="N1357" s="7"/>
      <c r="U1357" s="4">
        <v>175188</v>
      </c>
      <c r="V1357" s="4">
        <v>27.8504</v>
      </c>
      <c r="W1357" s="4">
        <v>112.3</v>
      </c>
      <c r="AD1357" s="7"/>
      <c r="AE1357" s="7"/>
      <c r="AF1357" s="7"/>
      <c r="AG1357" s="7"/>
      <c r="AH1357" s="7"/>
      <c r="AI1357" s="7"/>
      <c r="AJ1357" s="7"/>
      <c r="AK1357" s="7"/>
      <c r="BZ1357" s="4"/>
      <c r="CA1357" t="s">
        <v>859</v>
      </c>
      <c r="CC1357" s="7" t="s">
        <v>615</v>
      </c>
      <c r="CD1357" s="7">
        <v>0.48836420711353651</v>
      </c>
      <c r="CE1357" s="7" t="s">
        <v>618</v>
      </c>
      <c r="CF1357" s="7">
        <v>0.48026601003546898</v>
      </c>
      <c r="CH1357" s="7"/>
      <c r="CJ1357" s="7"/>
      <c r="CK1357" s="7">
        <f t="shared" si="27"/>
        <v>60</v>
      </c>
    </row>
    <row r="1358" spans="1:90" hidden="1" x14ac:dyDescent="0.3">
      <c r="A1358" s="43">
        <v>65</v>
      </c>
      <c r="B1358" s="56" t="s">
        <v>878</v>
      </c>
      <c r="D1358" s="23" t="s">
        <v>831</v>
      </c>
      <c r="E1358" s="23" t="s">
        <v>796</v>
      </c>
      <c r="G1358" s="23" t="s">
        <v>2694</v>
      </c>
      <c r="H1358" s="57" t="s">
        <v>880</v>
      </c>
      <c r="I1358" s="57"/>
      <c r="J1358" s="23" t="s">
        <v>9</v>
      </c>
      <c r="K1358" s="47">
        <v>1.6</v>
      </c>
      <c r="L1358" s="24" t="s">
        <v>834</v>
      </c>
      <c r="M1358" s="24" t="s">
        <v>624</v>
      </c>
      <c r="X1358" s="4">
        <v>21120</v>
      </c>
      <c r="BZ1358" s="4"/>
      <c r="CA1358" t="s">
        <v>871</v>
      </c>
      <c r="CC1358" s="7" t="s">
        <v>624</v>
      </c>
      <c r="CD1358" s="7">
        <v>1</v>
      </c>
      <c r="CF1358" s="7"/>
      <c r="CH1358" s="7"/>
      <c r="CJ1358" s="7"/>
      <c r="CK1358" s="7">
        <f t="shared" si="27"/>
        <v>62</v>
      </c>
    </row>
    <row r="1359" spans="1:90" hidden="1" x14ac:dyDescent="0.3">
      <c r="A1359" s="43" t="s">
        <v>890</v>
      </c>
      <c r="B1359" s="23" t="s">
        <v>905</v>
      </c>
      <c r="D1359" s="23" t="s">
        <v>831</v>
      </c>
      <c r="E1359" s="23" t="s">
        <v>671</v>
      </c>
      <c r="G1359" s="53" t="s">
        <v>2695</v>
      </c>
      <c r="J1359" s="23" t="s">
        <v>9</v>
      </c>
      <c r="K1359" s="47">
        <v>21.86</v>
      </c>
      <c r="L1359" s="24" t="s">
        <v>834</v>
      </c>
      <c r="M1359" s="24" t="s">
        <v>654</v>
      </c>
      <c r="U1359" s="4">
        <v>30615</v>
      </c>
      <c r="V1359" s="4">
        <v>1.8586499999999999</v>
      </c>
      <c r="X1359" s="4">
        <v>18586.5</v>
      </c>
      <c r="Y1359" s="4">
        <v>1290.29</v>
      </c>
      <c r="AG1359" s="4">
        <v>5.1409500000000001</v>
      </c>
      <c r="AH1359" s="4">
        <v>15.857849999999999</v>
      </c>
      <c r="BX1359" s="4"/>
      <c r="BZ1359" s="4"/>
      <c r="CA1359" t="s">
        <v>972</v>
      </c>
      <c r="CC1359" s="7" t="s">
        <v>654</v>
      </c>
      <c r="CD1359" s="7">
        <v>0.35124555349162467</v>
      </c>
      <c r="CE1359" s="7" t="s">
        <v>624</v>
      </c>
      <c r="CF1359" s="7">
        <v>0.2062666393583972</v>
      </c>
      <c r="CH1359" s="7"/>
      <c r="CJ1359" s="7"/>
      <c r="CK1359" s="7">
        <f t="shared" si="27"/>
        <v>57</v>
      </c>
    </row>
    <row r="1360" spans="1:90" hidden="1" x14ac:dyDescent="0.3">
      <c r="A1360" s="43">
        <v>64</v>
      </c>
      <c r="B1360" s="23" t="s">
        <v>873</v>
      </c>
      <c r="C1360" s="54"/>
      <c r="D1360" s="54" t="s">
        <v>831</v>
      </c>
      <c r="E1360" s="23" t="s">
        <v>665</v>
      </c>
      <c r="F1360" s="54"/>
      <c r="G1360" s="23" t="s">
        <v>2696</v>
      </c>
      <c r="H1360" s="23" t="s">
        <v>838</v>
      </c>
      <c r="J1360" s="54" t="s">
        <v>9</v>
      </c>
      <c r="K1360" s="55">
        <v>466.3</v>
      </c>
      <c r="L1360" s="24" t="s">
        <v>834</v>
      </c>
      <c r="M1360" s="24" t="s">
        <v>618</v>
      </c>
      <c r="N1360" s="7"/>
      <c r="U1360" s="4">
        <v>419670</v>
      </c>
      <c r="V1360" s="4">
        <v>172.53100000000001</v>
      </c>
      <c r="W1360" s="4">
        <v>3030.95</v>
      </c>
      <c r="AC1360" s="4">
        <v>1492160</v>
      </c>
      <c r="AD1360" s="7"/>
      <c r="AE1360" s="7"/>
      <c r="AF1360" s="7"/>
      <c r="AG1360" s="7"/>
      <c r="AH1360" s="7"/>
      <c r="AI1360" s="7"/>
      <c r="AJ1360" s="7"/>
      <c r="AK1360" s="7"/>
      <c r="BZ1360" s="4"/>
      <c r="CA1360" t="s">
        <v>839</v>
      </c>
      <c r="CC1360" s="7" t="s">
        <v>618</v>
      </c>
      <c r="CD1360" s="7">
        <v>0.46346412351146071</v>
      </c>
      <c r="CE1360" s="7" t="s">
        <v>639</v>
      </c>
      <c r="CF1360" s="7">
        <v>0.2224057711484225</v>
      </c>
      <c r="CH1360" s="7"/>
      <c r="CJ1360" s="7"/>
      <c r="CK1360" s="7">
        <f t="shared" si="27"/>
        <v>59</v>
      </c>
    </row>
    <row r="1361" spans="1:90" hidden="1" x14ac:dyDescent="0.3">
      <c r="A1361" s="43">
        <v>64</v>
      </c>
      <c r="B1361" s="23" t="s">
        <v>1248</v>
      </c>
      <c r="C1361" s="54"/>
      <c r="D1361" s="54" t="s">
        <v>831</v>
      </c>
      <c r="E1361" s="23" t="s">
        <v>650</v>
      </c>
      <c r="F1361" s="54"/>
      <c r="G1361" s="23" t="s">
        <v>2697</v>
      </c>
      <c r="J1361" s="54" t="s">
        <v>9</v>
      </c>
      <c r="K1361" s="55">
        <v>3.6</v>
      </c>
      <c r="L1361" s="24" t="s">
        <v>834</v>
      </c>
      <c r="M1361" s="24" t="s">
        <v>615</v>
      </c>
      <c r="N1361" s="7"/>
      <c r="U1361" s="4">
        <v>111600</v>
      </c>
      <c r="AD1361" s="7"/>
      <c r="AE1361" s="7"/>
      <c r="AF1361" s="7"/>
      <c r="AG1361" s="7"/>
      <c r="AH1361" s="7"/>
      <c r="AI1361" s="7"/>
      <c r="AJ1361" s="7"/>
      <c r="AK1361" s="7"/>
      <c r="BZ1361" s="4"/>
      <c r="CA1361" t="s">
        <v>856</v>
      </c>
      <c r="CC1361" s="7" t="s">
        <v>615</v>
      </c>
      <c r="CD1361" s="7">
        <v>1</v>
      </c>
      <c r="CF1361" s="7"/>
      <c r="CH1361" s="7"/>
      <c r="CJ1361" s="7"/>
      <c r="CK1361" s="7">
        <f t="shared" si="27"/>
        <v>62</v>
      </c>
    </row>
    <row r="1362" spans="1:90" hidden="1" x14ac:dyDescent="0.3">
      <c r="A1362" s="43">
        <v>64</v>
      </c>
      <c r="B1362" s="23" t="s">
        <v>913</v>
      </c>
      <c r="C1362" s="54"/>
      <c r="D1362" s="54" t="s">
        <v>831</v>
      </c>
      <c r="E1362" s="23" t="s">
        <v>659</v>
      </c>
      <c r="F1362" s="54"/>
      <c r="G1362" s="23" t="s">
        <v>2698</v>
      </c>
      <c r="J1362" s="54" t="s">
        <v>9</v>
      </c>
      <c r="K1362" s="55">
        <v>5.4432</v>
      </c>
      <c r="L1362" s="24" t="s">
        <v>834</v>
      </c>
      <c r="M1362" s="24" t="s">
        <v>615</v>
      </c>
      <c r="N1362" s="7"/>
      <c r="U1362" s="4">
        <v>119750.39999999999</v>
      </c>
      <c r="AD1362" s="7"/>
      <c r="AE1362" s="7"/>
      <c r="AF1362" s="7"/>
      <c r="AG1362" s="7"/>
      <c r="AH1362" s="7"/>
      <c r="AI1362" s="7"/>
      <c r="AJ1362" s="7"/>
      <c r="AK1362" s="7"/>
      <c r="BZ1362" s="4"/>
      <c r="CA1362" t="s">
        <v>856</v>
      </c>
      <c r="CC1362" s="7" t="s">
        <v>615</v>
      </c>
      <c r="CD1362" s="7">
        <v>1</v>
      </c>
      <c r="CF1362" s="7"/>
      <c r="CH1362" s="7"/>
      <c r="CJ1362" s="7"/>
      <c r="CK1362" s="7">
        <f t="shared" si="27"/>
        <v>62</v>
      </c>
    </row>
    <row r="1363" spans="1:90" hidden="1" x14ac:dyDescent="0.3">
      <c r="A1363" s="43">
        <v>64</v>
      </c>
      <c r="B1363" s="23" t="s">
        <v>921</v>
      </c>
      <c r="C1363" s="54"/>
      <c r="D1363" s="54" t="s">
        <v>831</v>
      </c>
      <c r="E1363" s="23" t="s">
        <v>659</v>
      </c>
      <c r="F1363" s="54"/>
      <c r="G1363" s="23" t="s">
        <v>2699</v>
      </c>
      <c r="J1363" s="54" t="s">
        <v>9</v>
      </c>
      <c r="K1363" s="55">
        <v>3.3</v>
      </c>
      <c r="L1363" s="24" t="s">
        <v>834</v>
      </c>
      <c r="M1363" s="24" t="s">
        <v>615</v>
      </c>
      <c r="N1363" s="7"/>
      <c r="U1363" s="4">
        <v>36630</v>
      </c>
      <c r="AD1363" s="7"/>
      <c r="AE1363" s="7"/>
      <c r="AF1363" s="7"/>
      <c r="AG1363" s="7"/>
      <c r="AH1363" s="7"/>
      <c r="AI1363" s="7"/>
      <c r="AJ1363" s="7"/>
      <c r="AK1363" s="7"/>
      <c r="BZ1363" s="4"/>
      <c r="CA1363" t="s">
        <v>856</v>
      </c>
      <c r="CC1363" s="7" t="s">
        <v>615</v>
      </c>
      <c r="CD1363" s="7">
        <v>1</v>
      </c>
      <c r="CF1363" s="7"/>
      <c r="CH1363" s="7"/>
      <c r="CJ1363" s="7"/>
      <c r="CK1363" s="7">
        <f t="shared" si="27"/>
        <v>62</v>
      </c>
    </row>
    <row r="1364" spans="1:90" hidden="1" x14ac:dyDescent="0.3">
      <c r="A1364" s="43" t="s">
        <v>843</v>
      </c>
      <c r="B1364" s="23" t="s">
        <v>900</v>
      </c>
      <c r="C1364" s="54"/>
      <c r="D1364" s="23" t="s">
        <v>831</v>
      </c>
      <c r="E1364" s="23" t="s">
        <v>605</v>
      </c>
      <c r="G1364" s="23" t="s">
        <v>2700</v>
      </c>
      <c r="I1364" s="54"/>
      <c r="J1364" s="54" t="s">
        <v>9</v>
      </c>
      <c r="K1364" s="47">
        <v>375</v>
      </c>
      <c r="L1364" s="24" t="s">
        <v>834</v>
      </c>
      <c r="M1364" s="24" t="s">
        <v>615</v>
      </c>
      <c r="N1364" s="7"/>
      <c r="U1364" s="4">
        <v>1537500</v>
      </c>
      <c r="V1364" s="4">
        <v>22.125</v>
      </c>
      <c r="W1364" s="4">
        <v>296.25</v>
      </c>
      <c r="AA1364" s="107">
        <v>26250</v>
      </c>
      <c r="AD1364" s="4">
        <v>50.594309483178812</v>
      </c>
      <c r="AH1364" s="7"/>
      <c r="AI1364" s="7"/>
      <c r="BY1364" s="7"/>
      <c r="BZ1364" s="4"/>
      <c r="CA1364" t="s">
        <v>2701</v>
      </c>
      <c r="CC1364" s="7" t="s">
        <v>615</v>
      </c>
      <c r="CD1364" s="7">
        <v>0.84528748182867919</v>
      </c>
      <c r="CF1364" s="7"/>
      <c r="CH1364" s="7"/>
      <c r="CJ1364" s="7"/>
      <c r="CK1364" s="7">
        <f t="shared" si="27"/>
        <v>58</v>
      </c>
    </row>
    <row r="1365" spans="1:90" hidden="1" x14ac:dyDescent="0.3">
      <c r="A1365" s="43">
        <v>64</v>
      </c>
      <c r="B1365" s="23" t="s">
        <v>1248</v>
      </c>
      <c r="C1365" s="54"/>
      <c r="D1365" s="54" t="s">
        <v>831</v>
      </c>
      <c r="E1365" s="23" t="s">
        <v>650</v>
      </c>
      <c r="F1365" s="54"/>
      <c r="G1365" s="23" t="s">
        <v>2702</v>
      </c>
      <c r="J1365" s="54" t="s">
        <v>9</v>
      </c>
      <c r="K1365" s="55">
        <v>0.20200000000000001</v>
      </c>
      <c r="L1365" s="24" t="s">
        <v>834</v>
      </c>
      <c r="M1365" s="24" t="s">
        <v>615</v>
      </c>
      <c r="N1365" s="7"/>
      <c r="U1365" s="4">
        <v>3953.3</v>
      </c>
      <c r="W1365" s="4">
        <v>4.8281000000000001</v>
      </c>
      <c r="AD1365" s="7"/>
      <c r="AE1365" s="7"/>
      <c r="AF1365" s="7"/>
      <c r="AG1365" s="7"/>
      <c r="AH1365" s="7"/>
      <c r="AI1365" s="7"/>
      <c r="AJ1365" s="7"/>
      <c r="AK1365" s="7"/>
      <c r="BZ1365" s="4"/>
      <c r="CA1365" t="s">
        <v>899</v>
      </c>
      <c r="CC1365" s="7" t="s">
        <v>615</v>
      </c>
      <c r="CD1365" s="7">
        <v>0.89096422054682733</v>
      </c>
      <c r="CF1365" s="7"/>
      <c r="CH1365" s="7"/>
      <c r="CJ1365" s="7"/>
      <c r="CK1365" s="7">
        <f t="shared" si="27"/>
        <v>61</v>
      </c>
    </row>
    <row r="1366" spans="1:90" hidden="1" x14ac:dyDescent="0.3">
      <c r="A1366" s="43">
        <v>31</v>
      </c>
      <c r="B1366" s="23" t="s">
        <v>1248</v>
      </c>
      <c r="D1366" s="23" t="s">
        <v>831</v>
      </c>
      <c r="E1366" s="23" t="s">
        <v>1445</v>
      </c>
      <c r="G1366" s="42" t="s">
        <v>2703</v>
      </c>
      <c r="H1366" s="24" t="s">
        <v>2550</v>
      </c>
      <c r="I1366" s="24"/>
      <c r="J1366" s="23" t="s">
        <v>9</v>
      </c>
      <c r="K1366" s="47">
        <v>574</v>
      </c>
      <c r="L1366" s="24" t="s">
        <v>834</v>
      </c>
      <c r="M1366" s="24" t="s">
        <v>627</v>
      </c>
      <c r="Y1366" s="4">
        <v>2927400</v>
      </c>
      <c r="BZ1366" s="4"/>
      <c r="CA1366" t="s">
        <v>1014</v>
      </c>
      <c r="CC1366" s="7" t="s">
        <v>627</v>
      </c>
      <c r="CD1366" s="7">
        <v>1</v>
      </c>
      <c r="CF1366" s="7"/>
      <c r="CH1366" s="7"/>
      <c r="CJ1366" s="7"/>
      <c r="CK1366" s="7">
        <f t="shared" si="27"/>
        <v>62</v>
      </c>
    </row>
    <row r="1367" spans="1:90" hidden="1" x14ac:dyDescent="0.3">
      <c r="A1367" s="43">
        <v>64</v>
      </c>
      <c r="B1367" s="23" t="s">
        <v>1058</v>
      </c>
      <c r="C1367" s="54"/>
      <c r="D1367" s="54" t="s">
        <v>831</v>
      </c>
      <c r="E1367" s="23" t="s">
        <v>659</v>
      </c>
      <c r="F1367" s="54"/>
      <c r="G1367" s="23" t="s">
        <v>2704</v>
      </c>
      <c r="J1367" s="54" t="s">
        <v>9</v>
      </c>
      <c r="K1367" s="55">
        <v>64.2</v>
      </c>
      <c r="L1367" s="24" t="s">
        <v>834</v>
      </c>
      <c r="M1367" s="24" t="s">
        <v>639</v>
      </c>
      <c r="N1367" s="7"/>
      <c r="U1367" s="4">
        <v>51360</v>
      </c>
      <c r="V1367" s="4">
        <v>51.360000000000007</v>
      </c>
      <c r="W1367" s="4">
        <v>1264.74</v>
      </c>
      <c r="AB1367" s="4">
        <v>969420.00000000012</v>
      </c>
      <c r="AC1367" s="4">
        <v>2028720</v>
      </c>
      <c r="AD1367" s="7"/>
      <c r="AE1367" s="7"/>
      <c r="AF1367" s="7"/>
      <c r="AG1367" s="7"/>
      <c r="AH1367" s="7"/>
      <c r="AI1367" s="7"/>
      <c r="AJ1367" s="7"/>
      <c r="AK1367" s="7"/>
      <c r="BZ1367" s="4"/>
      <c r="CA1367" t="s">
        <v>842</v>
      </c>
      <c r="CC1367" s="7" t="s">
        <v>639</v>
      </c>
      <c r="CD1367" s="7">
        <v>0.45697824493095002</v>
      </c>
      <c r="CE1367" s="7" t="s">
        <v>636</v>
      </c>
      <c r="CF1367" s="7">
        <v>0.2176392685952622</v>
      </c>
      <c r="CG1367" s="7" t="s">
        <v>618</v>
      </c>
      <c r="CH1367" s="7">
        <v>0.20850513391900791</v>
      </c>
      <c r="CJ1367" s="7"/>
      <c r="CK1367" s="7">
        <f t="shared" si="27"/>
        <v>58</v>
      </c>
    </row>
    <row r="1368" spans="1:90" hidden="1" x14ac:dyDescent="0.3">
      <c r="A1368" s="43">
        <v>65</v>
      </c>
      <c r="B1368" s="56" t="s">
        <v>1025</v>
      </c>
      <c r="D1368" s="23" t="s">
        <v>831</v>
      </c>
      <c r="E1368" s="23" t="s">
        <v>798</v>
      </c>
      <c r="G1368" s="23" t="s">
        <v>2705</v>
      </c>
      <c r="H1368" s="57"/>
      <c r="J1368" s="23" t="s">
        <v>9</v>
      </c>
      <c r="K1368" s="47">
        <v>0.156</v>
      </c>
      <c r="L1368" s="24" t="s">
        <v>834</v>
      </c>
      <c r="M1368" s="24" t="s">
        <v>624</v>
      </c>
      <c r="X1368" s="4">
        <v>3619.2</v>
      </c>
      <c r="BZ1368" s="4"/>
      <c r="CA1368" t="s">
        <v>871</v>
      </c>
      <c r="CC1368" s="7" t="s">
        <v>624</v>
      </c>
      <c r="CD1368" s="7">
        <v>1</v>
      </c>
      <c r="CF1368" s="7"/>
      <c r="CH1368" s="7"/>
      <c r="CJ1368" s="7"/>
      <c r="CK1368" s="7">
        <f t="shared" si="27"/>
        <v>62</v>
      </c>
    </row>
    <row r="1369" spans="1:90" x14ac:dyDescent="0.3">
      <c r="A1369" s="43">
        <v>64</v>
      </c>
      <c r="B1369" s="23" t="s">
        <v>860</v>
      </c>
      <c r="C1369" s="54"/>
      <c r="D1369" s="54" t="s">
        <v>831</v>
      </c>
      <c r="E1369" s="23" t="s">
        <v>650</v>
      </c>
      <c r="F1369" s="54"/>
      <c r="G1369" s="23" t="s">
        <v>2706</v>
      </c>
      <c r="H1369" s="23" t="s">
        <v>1232</v>
      </c>
      <c r="J1369" s="54" t="s">
        <v>9</v>
      </c>
      <c r="K1369" s="55">
        <v>5.04</v>
      </c>
      <c r="L1369" s="24" t="s">
        <v>834</v>
      </c>
      <c r="M1369" s="24" t="s">
        <v>615</v>
      </c>
      <c r="N1369" s="7"/>
      <c r="U1369" s="4">
        <v>51912</v>
      </c>
      <c r="W1369" s="4">
        <v>92.73599999999999</v>
      </c>
      <c r="AD1369" s="7"/>
      <c r="AE1369" s="7"/>
      <c r="AF1369" s="7"/>
      <c r="AG1369" s="7"/>
      <c r="AH1369" s="7"/>
      <c r="AI1369" s="7"/>
      <c r="AJ1369" s="7"/>
      <c r="AK1369" s="7"/>
      <c r="BZ1369" s="4"/>
      <c r="CA1369" t="s">
        <v>899</v>
      </c>
      <c r="CC1369" s="7" t="s">
        <v>615</v>
      </c>
      <c r="CD1369" s="7">
        <v>0.84817053434999601</v>
      </c>
      <c r="CF1369" s="7"/>
      <c r="CH1369" s="7"/>
      <c r="CJ1369" s="7"/>
      <c r="CK1369" s="7">
        <f t="shared" si="27"/>
        <v>61</v>
      </c>
    </row>
    <row r="1370" spans="1:90" hidden="1" x14ac:dyDescent="0.3">
      <c r="A1370" s="43" t="s">
        <v>843</v>
      </c>
      <c r="B1370" s="23" t="s">
        <v>913</v>
      </c>
      <c r="D1370" s="23" t="s">
        <v>831</v>
      </c>
      <c r="E1370" s="23" t="s">
        <v>605</v>
      </c>
      <c r="G1370" s="53" t="s">
        <v>2707</v>
      </c>
      <c r="J1370" s="23" t="s">
        <v>9</v>
      </c>
      <c r="K1370" s="47">
        <v>285.15110399999998</v>
      </c>
      <c r="L1370" s="24" t="s">
        <v>834</v>
      </c>
      <c r="M1370" s="24" t="s">
        <v>615</v>
      </c>
      <c r="U1370" s="4">
        <v>801521.36064000009</v>
      </c>
      <c r="AA1370" s="107">
        <v>41917.212288000002</v>
      </c>
      <c r="AD1370" s="4">
        <v>67.887556432020546</v>
      </c>
      <c r="BZ1370" s="4"/>
      <c r="CA1370" t="s">
        <v>846</v>
      </c>
      <c r="CC1370" s="7" t="s">
        <v>615</v>
      </c>
      <c r="CD1370" s="7">
        <v>0.81850148613378693</v>
      </c>
      <c r="CF1370" s="7"/>
      <c r="CH1370" s="7"/>
      <c r="CJ1370" s="7"/>
      <c r="CK1370" s="7">
        <f t="shared" si="27"/>
        <v>60</v>
      </c>
    </row>
    <row r="1371" spans="1:90" x14ac:dyDescent="0.3">
      <c r="A1371" s="43" t="s">
        <v>843</v>
      </c>
      <c r="B1371" s="23" t="s">
        <v>860</v>
      </c>
      <c r="C1371" s="54"/>
      <c r="D1371" s="54" t="s">
        <v>831</v>
      </c>
      <c r="E1371" s="23" t="s">
        <v>605</v>
      </c>
      <c r="F1371" s="54"/>
      <c r="G1371" s="23" t="s">
        <v>2708</v>
      </c>
      <c r="H1371" s="54"/>
      <c r="J1371" s="54" t="s">
        <v>9</v>
      </c>
      <c r="K1371" s="55">
        <v>348.79</v>
      </c>
      <c r="L1371" s="24" t="s">
        <v>834</v>
      </c>
      <c r="M1371" s="24" t="s">
        <v>615</v>
      </c>
      <c r="N1371" s="7"/>
      <c r="U1371" s="4">
        <v>1086375.3</v>
      </c>
      <c r="V1371" s="4">
        <v>160.49095</v>
      </c>
      <c r="W1371" s="4">
        <v>661.83661999999993</v>
      </c>
      <c r="AD1371" s="4">
        <v>177.88290000000001</v>
      </c>
      <c r="AE1371" s="7"/>
      <c r="AF1371" s="7"/>
      <c r="AG1371" s="7"/>
      <c r="AH1371" s="7"/>
      <c r="AI1371" s="7"/>
      <c r="AJ1371" s="7"/>
      <c r="AK1371" s="7"/>
      <c r="BZ1371" s="4"/>
      <c r="CA1371" t="s">
        <v>910</v>
      </c>
      <c r="CC1371" s="7" t="s">
        <v>615</v>
      </c>
      <c r="CD1371" s="7">
        <v>0.4885394677302865</v>
      </c>
      <c r="CE1371" s="7" t="s">
        <v>618</v>
      </c>
      <c r="CF1371" s="7">
        <v>0.44645867115249183</v>
      </c>
      <c r="CH1371" s="7"/>
      <c r="CJ1371" s="7"/>
      <c r="CK1371" s="7">
        <f t="shared" si="27"/>
        <v>59</v>
      </c>
      <c r="CL1371" t="s">
        <v>2708</v>
      </c>
    </row>
    <row r="1372" spans="1:90" hidden="1" x14ac:dyDescent="0.3">
      <c r="A1372" s="43">
        <v>65</v>
      </c>
      <c r="B1372" s="56" t="s">
        <v>900</v>
      </c>
      <c r="D1372" s="23" t="s">
        <v>831</v>
      </c>
      <c r="E1372" s="23" t="s">
        <v>796</v>
      </c>
      <c r="G1372" s="23" t="s">
        <v>2709</v>
      </c>
      <c r="H1372" s="57" t="s">
        <v>1137</v>
      </c>
      <c r="I1372" s="57"/>
      <c r="J1372" s="23" t="s">
        <v>9</v>
      </c>
      <c r="K1372" s="66">
        <v>8.6999999999999993</v>
      </c>
      <c r="L1372" s="24" t="s">
        <v>834</v>
      </c>
      <c r="M1372" s="24" t="s">
        <v>624</v>
      </c>
      <c r="X1372" s="4">
        <v>99179.999999999971</v>
      </c>
      <c r="Y1372" s="4">
        <v>4697.9999999999991</v>
      </c>
      <c r="BZ1372" s="4"/>
      <c r="CA1372" t="s">
        <v>1009</v>
      </c>
      <c r="CC1372" s="7" t="s">
        <v>624</v>
      </c>
      <c r="CD1372" s="7">
        <v>0.89983483118775809</v>
      </c>
      <c r="CF1372" s="7"/>
      <c r="CH1372" s="7"/>
      <c r="CJ1372" s="7"/>
      <c r="CK1372" s="7">
        <f t="shared" si="27"/>
        <v>61</v>
      </c>
    </row>
    <row r="1373" spans="1:90" x14ac:dyDescent="0.3">
      <c r="A1373" s="43" t="s">
        <v>918</v>
      </c>
      <c r="B1373" s="23" t="s">
        <v>860</v>
      </c>
      <c r="D1373" s="23" t="s">
        <v>831</v>
      </c>
      <c r="E1373" s="23" t="s">
        <v>671</v>
      </c>
      <c r="G1373" s="53" t="s">
        <v>2710</v>
      </c>
      <c r="H1373" s="23" t="s">
        <v>930</v>
      </c>
      <c r="J1373" s="23" t="s">
        <v>9</v>
      </c>
      <c r="K1373" s="47">
        <v>7.2569999999999997</v>
      </c>
      <c r="L1373" s="24" t="s">
        <v>834</v>
      </c>
      <c r="M1373" s="24" t="s">
        <v>624</v>
      </c>
      <c r="U1373" s="4">
        <v>24680.6</v>
      </c>
      <c r="X1373" s="4">
        <v>46057.2</v>
      </c>
      <c r="Y1373" s="4">
        <v>984.93999999999994</v>
      </c>
      <c r="BX1373" s="4"/>
      <c r="BZ1373" s="4">
        <v>528000</v>
      </c>
      <c r="CA1373" t="s">
        <v>2711</v>
      </c>
      <c r="CC1373" s="7" t="s">
        <v>624</v>
      </c>
      <c r="CD1373" s="7">
        <v>0.77472044679620566</v>
      </c>
      <c r="CF1373" s="7"/>
      <c r="CH1373" s="7"/>
      <c r="CJ1373" s="7"/>
      <c r="CK1373" s="7">
        <f t="shared" si="27"/>
        <v>60</v>
      </c>
    </row>
    <row r="1374" spans="1:90" hidden="1" x14ac:dyDescent="0.3">
      <c r="A1374" s="43">
        <v>58</v>
      </c>
      <c r="B1374" s="23" t="s">
        <v>1058</v>
      </c>
      <c r="C1374" s="54"/>
      <c r="D1374" s="23" t="s">
        <v>831</v>
      </c>
      <c r="E1374" s="23" t="s">
        <v>605</v>
      </c>
      <c r="G1374" s="23" t="s">
        <v>2712</v>
      </c>
      <c r="I1374" s="54"/>
      <c r="J1374" s="54" t="s">
        <v>9</v>
      </c>
      <c r="K1374" s="47">
        <v>2.1590909090909092</v>
      </c>
      <c r="L1374" s="24" t="s">
        <v>834</v>
      </c>
      <c r="M1374" s="24" t="s">
        <v>615</v>
      </c>
      <c r="N1374" s="7"/>
      <c r="U1374" s="4">
        <v>19000</v>
      </c>
      <c r="AA1374" s="107">
        <v>1000</v>
      </c>
      <c r="AD1374" s="4">
        <v>1.32854478056624</v>
      </c>
      <c r="AH1374" s="7"/>
      <c r="AI1374" s="7"/>
      <c r="BY1374" s="7"/>
      <c r="BZ1374" s="4"/>
      <c r="CA1374" t="s">
        <v>846</v>
      </c>
      <c r="CC1374" s="7" t="s">
        <v>615</v>
      </c>
      <c r="CD1374" s="7">
        <v>0.82207938018385363</v>
      </c>
      <c r="CF1374" s="7"/>
      <c r="CH1374" s="7"/>
      <c r="CJ1374" s="7"/>
      <c r="CK1374" s="7">
        <f t="shared" si="27"/>
        <v>60</v>
      </c>
    </row>
    <row r="1375" spans="1:90" hidden="1" x14ac:dyDescent="0.3">
      <c r="A1375" s="43" t="s">
        <v>843</v>
      </c>
      <c r="B1375" s="23" t="s">
        <v>900</v>
      </c>
      <c r="D1375" s="23" t="s">
        <v>831</v>
      </c>
      <c r="E1375" s="23" t="s">
        <v>605</v>
      </c>
      <c r="G1375" s="53" t="s">
        <v>2713</v>
      </c>
      <c r="J1375" s="23" t="s">
        <v>9</v>
      </c>
      <c r="K1375" s="66">
        <v>23.7</v>
      </c>
      <c r="L1375" s="24" t="s">
        <v>834</v>
      </c>
      <c r="M1375" s="24" t="s">
        <v>615</v>
      </c>
      <c r="U1375" s="4">
        <v>80580</v>
      </c>
      <c r="AA1375" s="107">
        <v>4029</v>
      </c>
      <c r="AD1375" s="4">
        <v>6.2738909460955554</v>
      </c>
      <c r="BZ1375" s="4"/>
      <c r="CA1375" t="s">
        <v>846</v>
      </c>
      <c r="CC1375" s="7" t="s">
        <v>615</v>
      </c>
      <c r="CD1375" s="7">
        <v>0.82601382344896201</v>
      </c>
      <c r="CF1375" s="7"/>
      <c r="CH1375" s="7"/>
      <c r="CJ1375" s="7"/>
      <c r="CK1375" s="7">
        <f t="shared" si="27"/>
        <v>60</v>
      </c>
    </row>
    <row r="1376" spans="1:90" x14ac:dyDescent="0.3">
      <c r="A1376" s="43">
        <v>27</v>
      </c>
      <c r="B1376" s="42" t="s">
        <v>860</v>
      </c>
      <c r="D1376" s="23" t="s">
        <v>831</v>
      </c>
      <c r="E1376" s="23" t="s">
        <v>617</v>
      </c>
      <c r="G1376" s="42" t="s">
        <v>2714</v>
      </c>
      <c r="J1376" s="23" t="s">
        <v>9</v>
      </c>
      <c r="K1376" s="58">
        <v>0.8</v>
      </c>
      <c r="L1376" s="24" t="s">
        <v>834</v>
      </c>
      <c r="M1376" s="24" t="s">
        <v>639</v>
      </c>
      <c r="U1376" s="59"/>
      <c r="V1376" s="59">
        <v>0.48</v>
      </c>
      <c r="W1376" s="59">
        <v>157.28</v>
      </c>
      <c r="AB1376" s="60">
        <v>9600</v>
      </c>
      <c r="AC1376" s="60">
        <v>104800</v>
      </c>
      <c r="AP1376" s="59"/>
      <c r="AQ1376" s="59">
        <v>59.920000000000009</v>
      </c>
      <c r="BZ1376" s="4"/>
      <c r="CA1376" t="s">
        <v>2715</v>
      </c>
      <c r="CC1376" s="7" t="s">
        <v>639</v>
      </c>
      <c r="CD1376" s="7">
        <v>0.57611150238432662</v>
      </c>
      <c r="CE1376" s="7" t="s">
        <v>621</v>
      </c>
      <c r="CF1376" s="7">
        <v>0.25241690021549212</v>
      </c>
      <c r="CH1376" s="7"/>
      <c r="CJ1376" s="7"/>
      <c r="CK1376" s="7">
        <f t="shared" si="27"/>
        <v>58</v>
      </c>
    </row>
    <row r="1377" spans="1:90" hidden="1" x14ac:dyDescent="0.3">
      <c r="A1377" s="43" t="s">
        <v>843</v>
      </c>
      <c r="B1377" s="23" t="s">
        <v>900</v>
      </c>
      <c r="D1377" s="23" t="s">
        <v>831</v>
      </c>
      <c r="E1377" s="23" t="s">
        <v>605</v>
      </c>
      <c r="G1377" s="53" t="s">
        <v>2716</v>
      </c>
      <c r="J1377" s="23" t="s">
        <v>9</v>
      </c>
      <c r="K1377" s="66">
        <v>35.799999999999997</v>
      </c>
      <c r="L1377" s="24" t="s">
        <v>834</v>
      </c>
      <c r="M1377" s="24" t="s">
        <v>615</v>
      </c>
      <c r="U1377" s="4">
        <v>121720</v>
      </c>
      <c r="AA1377" s="107">
        <v>6443.9999999999991</v>
      </c>
      <c r="AD1377" s="4">
        <v>9.9350674299019115</v>
      </c>
      <c r="BZ1377" s="4"/>
      <c r="CA1377" t="s">
        <v>846</v>
      </c>
      <c r="CC1377" s="7" t="s">
        <v>615</v>
      </c>
      <c r="CD1377" s="7">
        <v>0.81788585481031906</v>
      </c>
      <c r="CF1377" s="7"/>
      <c r="CH1377" s="7"/>
      <c r="CJ1377" s="7"/>
      <c r="CK1377" s="7">
        <f t="shared" si="27"/>
        <v>60</v>
      </c>
    </row>
    <row r="1378" spans="1:90" hidden="1" x14ac:dyDescent="0.3">
      <c r="A1378" s="43">
        <v>58</v>
      </c>
      <c r="B1378" s="23" t="s">
        <v>973</v>
      </c>
      <c r="C1378" s="54"/>
      <c r="D1378" s="23" t="s">
        <v>831</v>
      </c>
      <c r="E1378" s="23" t="s">
        <v>605</v>
      </c>
      <c r="G1378" s="23" t="s">
        <v>2717</v>
      </c>
      <c r="I1378" s="54"/>
      <c r="J1378" s="54" t="s">
        <v>9</v>
      </c>
      <c r="K1378" s="47">
        <v>250</v>
      </c>
      <c r="L1378" s="24" t="s">
        <v>834</v>
      </c>
      <c r="M1378" s="24" t="s">
        <v>615</v>
      </c>
      <c r="N1378" s="7"/>
      <c r="U1378" s="4">
        <v>625000</v>
      </c>
      <c r="AA1378" s="107">
        <v>17500</v>
      </c>
      <c r="AD1378" s="4">
        <v>35.1571711172204</v>
      </c>
      <c r="AH1378" s="7"/>
      <c r="AI1378" s="7"/>
      <c r="BY1378" s="7"/>
      <c r="BZ1378" s="4"/>
      <c r="CA1378" t="s">
        <v>846</v>
      </c>
      <c r="CC1378" s="7" t="s">
        <v>615</v>
      </c>
      <c r="CD1378" s="7">
        <v>0.89006147461388552</v>
      </c>
      <c r="CF1378" s="7"/>
      <c r="CH1378" s="7"/>
      <c r="CJ1378" s="7"/>
      <c r="CK1378" s="7">
        <f t="shared" si="27"/>
        <v>60</v>
      </c>
    </row>
    <row r="1379" spans="1:90" hidden="1" x14ac:dyDescent="0.3">
      <c r="A1379" s="43">
        <v>64</v>
      </c>
      <c r="B1379" s="23" t="s">
        <v>905</v>
      </c>
      <c r="C1379" s="54"/>
      <c r="D1379" s="54" t="s">
        <v>831</v>
      </c>
      <c r="E1379" s="23" t="s">
        <v>659</v>
      </c>
      <c r="F1379" s="54"/>
      <c r="G1379" s="23" t="s">
        <v>2718</v>
      </c>
      <c r="J1379" s="54" t="s">
        <v>9</v>
      </c>
      <c r="K1379" s="55">
        <v>0.4</v>
      </c>
      <c r="L1379" s="24" t="s">
        <v>834</v>
      </c>
      <c r="M1379" s="24" t="s">
        <v>615</v>
      </c>
      <c r="N1379" s="7"/>
      <c r="U1379" s="4">
        <v>1760</v>
      </c>
      <c r="X1379" s="4">
        <v>720</v>
      </c>
      <c r="Y1379" s="4">
        <v>280.00000000000011</v>
      </c>
      <c r="AD1379" s="7"/>
      <c r="AE1379" s="7"/>
      <c r="AF1379" s="7"/>
      <c r="AG1379" s="7"/>
      <c r="AH1379" s="7">
        <v>4.0000000000000008E-2</v>
      </c>
      <c r="AI1379" s="7"/>
      <c r="AJ1379" s="7"/>
      <c r="AK1379" s="7"/>
      <c r="BZ1379" s="4"/>
      <c r="CA1379" t="s">
        <v>2719</v>
      </c>
      <c r="CC1379" s="7" t="s">
        <v>615</v>
      </c>
      <c r="CD1379" s="7">
        <v>0.35145138460030928</v>
      </c>
      <c r="CE1379" s="7" t="s">
        <v>624</v>
      </c>
      <c r="CF1379" s="7">
        <v>0.32030804321314332</v>
      </c>
      <c r="CG1379" s="7" t="s">
        <v>627</v>
      </c>
      <c r="CH1379" s="7">
        <v>0.29272404514475447</v>
      </c>
      <c r="CJ1379" s="7"/>
      <c r="CK1379" s="7">
        <f t="shared" si="27"/>
        <v>59</v>
      </c>
    </row>
    <row r="1380" spans="1:90" hidden="1" x14ac:dyDescent="0.3">
      <c r="A1380" s="43" t="s">
        <v>2720</v>
      </c>
      <c r="B1380" s="23" t="s">
        <v>905</v>
      </c>
      <c r="D1380" s="23" t="s">
        <v>831</v>
      </c>
      <c r="E1380" s="23" t="s">
        <v>671</v>
      </c>
      <c r="G1380" s="53" t="s">
        <v>2721</v>
      </c>
      <c r="H1380" s="24"/>
      <c r="J1380" s="23" t="s">
        <v>9</v>
      </c>
      <c r="K1380" s="47">
        <v>286.3</v>
      </c>
      <c r="L1380" s="24" t="s">
        <v>834</v>
      </c>
      <c r="M1380" s="24" t="s">
        <v>615</v>
      </c>
      <c r="U1380" s="4">
        <v>968750.00000000012</v>
      </c>
      <c r="V1380" s="4">
        <v>24.466999999999999</v>
      </c>
      <c r="X1380" s="4">
        <v>418222.36387782212</v>
      </c>
      <c r="Y1380" s="4">
        <v>18473.61388584855</v>
      </c>
      <c r="AG1380" s="4">
        <v>51.171999999999997</v>
      </c>
      <c r="AH1380" s="4">
        <v>31.227</v>
      </c>
      <c r="BX1380" s="4"/>
      <c r="BZ1380" s="4">
        <v>7900000</v>
      </c>
      <c r="CA1380" t="s">
        <v>2722</v>
      </c>
      <c r="CC1380" s="7" t="s">
        <v>615</v>
      </c>
      <c r="CD1380" s="7">
        <v>0.36077899648760708</v>
      </c>
      <c r="CE1380" s="7" t="s">
        <v>624</v>
      </c>
      <c r="CF1380" s="7">
        <v>0.34699206238209063</v>
      </c>
      <c r="CH1380" s="7"/>
      <c r="CJ1380" s="7"/>
      <c r="CK1380" s="7">
        <f t="shared" si="27"/>
        <v>57</v>
      </c>
      <c r="CL1380" t="s">
        <v>2721</v>
      </c>
    </row>
    <row r="1381" spans="1:90" hidden="1" x14ac:dyDescent="0.3">
      <c r="A1381" s="43">
        <v>64</v>
      </c>
      <c r="B1381" s="23" t="s">
        <v>913</v>
      </c>
      <c r="C1381" s="54"/>
      <c r="D1381" s="54" t="s">
        <v>831</v>
      </c>
      <c r="E1381" s="23" t="s">
        <v>764</v>
      </c>
      <c r="F1381" s="54"/>
      <c r="G1381" s="23" t="s">
        <v>2723</v>
      </c>
      <c r="J1381" s="54" t="s">
        <v>9</v>
      </c>
      <c r="K1381" s="55">
        <v>9.432228300000002</v>
      </c>
      <c r="L1381" s="24" t="s">
        <v>834</v>
      </c>
      <c r="M1381" s="24" t="s">
        <v>615</v>
      </c>
      <c r="N1381" s="7"/>
      <c r="U1381" s="4">
        <v>150804.69440000001</v>
      </c>
      <c r="AD1381" s="7"/>
      <c r="AE1381" s="7"/>
      <c r="AF1381" s="7"/>
      <c r="AG1381" s="7"/>
      <c r="AH1381" s="7"/>
      <c r="AI1381" s="7"/>
      <c r="AJ1381" s="7"/>
      <c r="AK1381" s="7"/>
      <c r="BZ1381" s="4"/>
      <c r="CA1381" t="s">
        <v>856</v>
      </c>
      <c r="CC1381" s="7" t="s">
        <v>615</v>
      </c>
      <c r="CD1381" s="7">
        <v>1</v>
      </c>
      <c r="CF1381" s="7"/>
      <c r="CH1381" s="7"/>
      <c r="CJ1381" s="7"/>
      <c r="CK1381" s="7">
        <f t="shared" si="27"/>
        <v>62</v>
      </c>
    </row>
    <row r="1382" spans="1:90" hidden="1" x14ac:dyDescent="0.3">
      <c r="A1382" s="43">
        <v>64</v>
      </c>
      <c r="B1382" s="23" t="s">
        <v>913</v>
      </c>
      <c r="C1382" s="54"/>
      <c r="D1382" s="54" t="s">
        <v>831</v>
      </c>
      <c r="E1382" s="23" t="s">
        <v>764</v>
      </c>
      <c r="F1382" s="54"/>
      <c r="G1382" s="23" t="s">
        <v>2724</v>
      </c>
      <c r="J1382" s="54" t="s">
        <v>9</v>
      </c>
      <c r="K1382" s="55">
        <v>2.1869999999999998</v>
      </c>
      <c r="L1382" s="24" t="s">
        <v>834</v>
      </c>
      <c r="M1382" s="24" t="s">
        <v>615</v>
      </c>
      <c r="N1382" s="7"/>
      <c r="U1382" s="4">
        <v>62869.8</v>
      </c>
      <c r="W1382" s="4">
        <v>10.39404</v>
      </c>
      <c r="AD1382" s="7"/>
      <c r="AE1382" s="7"/>
      <c r="AF1382" s="7"/>
      <c r="AG1382" s="7"/>
      <c r="AH1382" s="7"/>
      <c r="AI1382" s="7"/>
      <c r="AJ1382" s="7"/>
      <c r="AK1382" s="7"/>
      <c r="BZ1382" s="4"/>
      <c r="CA1382" t="s">
        <v>899</v>
      </c>
      <c r="CC1382" s="7" t="s">
        <v>615</v>
      </c>
      <c r="CD1382" s="7">
        <v>0.98370333518334607</v>
      </c>
      <c r="CF1382" s="7"/>
      <c r="CH1382" s="7"/>
      <c r="CJ1382" s="7"/>
      <c r="CK1382" s="7">
        <f t="shared" si="27"/>
        <v>61</v>
      </c>
    </row>
    <row r="1383" spans="1:90" hidden="1" x14ac:dyDescent="0.3">
      <c r="A1383" s="43">
        <v>64</v>
      </c>
      <c r="B1383" s="23" t="s">
        <v>1025</v>
      </c>
      <c r="C1383" s="54"/>
      <c r="D1383" s="54" t="s">
        <v>831</v>
      </c>
      <c r="E1383" s="23" t="s">
        <v>620</v>
      </c>
      <c r="F1383" s="54"/>
      <c r="G1383" s="23" t="s">
        <v>2725</v>
      </c>
      <c r="J1383" s="54" t="s">
        <v>9</v>
      </c>
      <c r="K1383" s="55">
        <v>202</v>
      </c>
      <c r="L1383" s="24" t="s">
        <v>834</v>
      </c>
      <c r="M1383" s="24" t="s">
        <v>615</v>
      </c>
      <c r="N1383" s="7"/>
      <c r="U1383" s="4">
        <v>1212000</v>
      </c>
      <c r="V1383" s="4">
        <v>20.2</v>
      </c>
      <c r="W1383" s="4">
        <v>343.4</v>
      </c>
      <c r="AD1383" s="7"/>
      <c r="AE1383" s="7"/>
      <c r="AF1383" s="7"/>
      <c r="AG1383" s="7"/>
      <c r="AH1383" s="7"/>
      <c r="AI1383" s="7"/>
      <c r="AJ1383" s="7"/>
      <c r="AK1383" s="7"/>
      <c r="AS1383" s="4">
        <v>17368.386623999999</v>
      </c>
      <c r="BZ1383" s="4"/>
      <c r="CA1383" t="s">
        <v>2726</v>
      </c>
      <c r="CC1383" s="7" t="s">
        <v>615</v>
      </c>
      <c r="CD1383" s="7">
        <v>0.77846688348315829</v>
      </c>
      <c r="CF1383" s="7"/>
      <c r="CH1383" s="7"/>
      <c r="CJ1383" s="7"/>
      <c r="CK1383" s="7">
        <f t="shared" si="27"/>
        <v>59</v>
      </c>
    </row>
    <row r="1384" spans="1:90" hidden="1" x14ac:dyDescent="0.3">
      <c r="A1384" s="43" t="s">
        <v>932</v>
      </c>
      <c r="B1384" s="23" t="s">
        <v>1901</v>
      </c>
      <c r="C1384" s="54"/>
      <c r="D1384" s="54" t="s">
        <v>831</v>
      </c>
      <c r="E1384" s="23" t="s">
        <v>605</v>
      </c>
      <c r="F1384" s="54"/>
      <c r="G1384" s="23" t="s">
        <v>2727</v>
      </c>
      <c r="H1384" s="23" t="s">
        <v>880</v>
      </c>
      <c r="J1384" s="54" t="s">
        <v>9</v>
      </c>
      <c r="K1384" s="55">
        <v>14.412000000000001</v>
      </c>
      <c r="L1384" s="24" t="s">
        <v>834</v>
      </c>
      <c r="M1384" s="24" t="s">
        <v>639</v>
      </c>
      <c r="N1384" s="7"/>
      <c r="U1384" s="4">
        <v>123943.2</v>
      </c>
      <c r="V1384" s="4">
        <v>5.4765600000000001</v>
      </c>
      <c r="W1384" s="4">
        <v>1931.2080000000001</v>
      </c>
      <c r="AB1384" s="4">
        <v>504420</v>
      </c>
      <c r="AC1384" s="4">
        <v>1043428.8</v>
      </c>
      <c r="AD1384" s="7"/>
      <c r="AE1384" s="7"/>
      <c r="AF1384" s="7"/>
      <c r="AG1384" s="7"/>
      <c r="AH1384" s="7"/>
      <c r="AI1384" s="7"/>
      <c r="AJ1384" s="7"/>
      <c r="AK1384" s="7"/>
      <c r="BZ1384" s="4">
        <v>650000</v>
      </c>
      <c r="CA1384" t="s">
        <v>1040</v>
      </c>
      <c r="CC1384" s="7" t="s">
        <v>639</v>
      </c>
      <c r="CD1384" s="7">
        <v>0.4060384065357574</v>
      </c>
      <c r="CE1384" s="7" t="s">
        <v>621</v>
      </c>
      <c r="CF1384" s="7">
        <v>0.21939817563354361</v>
      </c>
      <c r="CH1384" s="7"/>
      <c r="CJ1384" s="7"/>
      <c r="CK1384" s="7">
        <f t="shared" si="27"/>
        <v>58</v>
      </c>
    </row>
    <row r="1385" spans="1:90" hidden="1" x14ac:dyDescent="0.3">
      <c r="A1385" s="43">
        <v>64</v>
      </c>
      <c r="B1385" s="23" t="s">
        <v>1025</v>
      </c>
      <c r="C1385" s="54"/>
      <c r="D1385" s="54" t="s">
        <v>831</v>
      </c>
      <c r="E1385" s="23" t="s">
        <v>659</v>
      </c>
      <c r="F1385" s="54"/>
      <c r="G1385" s="23" t="s">
        <v>2728</v>
      </c>
      <c r="J1385" s="54" t="s">
        <v>9</v>
      </c>
      <c r="K1385" s="55">
        <v>0.05</v>
      </c>
      <c r="L1385" s="24" t="s">
        <v>834</v>
      </c>
      <c r="M1385" s="24" t="s">
        <v>639</v>
      </c>
      <c r="N1385" s="7"/>
      <c r="U1385" s="4">
        <v>500</v>
      </c>
      <c r="W1385" s="4">
        <v>6.8000000000000007</v>
      </c>
      <c r="AB1385" s="4">
        <v>1750</v>
      </c>
      <c r="AC1385" s="4">
        <v>12550</v>
      </c>
      <c r="AD1385" s="7"/>
      <c r="AE1385" s="7"/>
      <c r="AF1385" s="7"/>
      <c r="AG1385" s="7"/>
      <c r="AH1385" s="7"/>
      <c r="AI1385" s="7"/>
      <c r="AJ1385" s="7"/>
      <c r="AK1385" s="7"/>
      <c r="BZ1385" s="4"/>
      <c r="CA1385" t="s">
        <v>966</v>
      </c>
      <c r="CC1385" s="7" t="s">
        <v>639</v>
      </c>
      <c r="CD1385" s="7">
        <v>0.7075956328255063</v>
      </c>
      <c r="CF1385" s="7"/>
      <c r="CH1385" s="7"/>
      <c r="CJ1385" s="7"/>
      <c r="CK1385" s="7">
        <f t="shared" si="27"/>
        <v>59</v>
      </c>
    </row>
    <row r="1386" spans="1:90" hidden="1" x14ac:dyDescent="0.3">
      <c r="A1386" s="43">
        <v>64</v>
      </c>
      <c r="B1386" s="23" t="s">
        <v>1094</v>
      </c>
      <c r="C1386" s="54"/>
      <c r="D1386" s="54" t="s">
        <v>831</v>
      </c>
      <c r="E1386" s="23" t="s">
        <v>605</v>
      </c>
      <c r="F1386" s="54"/>
      <c r="G1386" s="23" t="s">
        <v>2729</v>
      </c>
      <c r="J1386" s="54" t="s">
        <v>9</v>
      </c>
      <c r="K1386" s="55">
        <v>203</v>
      </c>
      <c r="L1386" s="24" t="s">
        <v>834</v>
      </c>
      <c r="M1386" s="24" t="s">
        <v>615</v>
      </c>
      <c r="N1386" s="7"/>
      <c r="U1386" s="4">
        <v>690200.00000000012</v>
      </c>
      <c r="V1386" s="4">
        <v>66.990000000000009</v>
      </c>
      <c r="AD1386" s="7"/>
      <c r="AE1386" s="7"/>
      <c r="AF1386" s="7"/>
      <c r="AG1386" s="7"/>
      <c r="AH1386" s="7"/>
      <c r="AI1386" s="7"/>
      <c r="AJ1386" s="7"/>
      <c r="AK1386" s="7"/>
      <c r="BZ1386" s="4"/>
      <c r="CA1386" t="s">
        <v>902</v>
      </c>
      <c r="CC1386" s="7" t="s">
        <v>615</v>
      </c>
      <c r="CD1386" s="7">
        <v>0.62484093820212916</v>
      </c>
      <c r="CE1386" s="7" t="s">
        <v>618</v>
      </c>
      <c r="CF1386" s="7">
        <v>0.37515906179787067</v>
      </c>
      <c r="CH1386" s="7"/>
      <c r="CJ1386" s="7"/>
      <c r="CK1386" s="7">
        <f t="shared" si="27"/>
        <v>61</v>
      </c>
    </row>
    <row r="1387" spans="1:90" hidden="1" x14ac:dyDescent="0.3">
      <c r="A1387" s="43">
        <v>64</v>
      </c>
      <c r="B1387" s="23" t="s">
        <v>1116</v>
      </c>
      <c r="C1387" s="54"/>
      <c r="D1387" s="54" t="s">
        <v>831</v>
      </c>
      <c r="E1387" s="23" t="s">
        <v>659</v>
      </c>
      <c r="F1387" s="54"/>
      <c r="G1387" s="23" t="s">
        <v>2730</v>
      </c>
      <c r="J1387" s="54" t="s">
        <v>9</v>
      </c>
      <c r="K1387" s="55">
        <v>0.35</v>
      </c>
      <c r="L1387" s="24" t="s">
        <v>834</v>
      </c>
      <c r="M1387" s="24" t="s">
        <v>615</v>
      </c>
      <c r="N1387" s="7"/>
      <c r="U1387" s="4">
        <v>3500</v>
      </c>
      <c r="AD1387" s="7"/>
      <c r="AE1387" s="7"/>
      <c r="AF1387" s="7"/>
      <c r="AG1387" s="7"/>
      <c r="AH1387" s="7"/>
      <c r="AI1387" s="7"/>
      <c r="AJ1387" s="7"/>
      <c r="AK1387" s="7"/>
      <c r="BZ1387" s="4"/>
      <c r="CA1387" t="s">
        <v>856</v>
      </c>
      <c r="CC1387" s="7" t="s">
        <v>615</v>
      </c>
      <c r="CD1387" s="7">
        <v>1</v>
      </c>
      <c r="CF1387" s="7"/>
      <c r="CH1387" s="7"/>
      <c r="CJ1387" s="7"/>
      <c r="CK1387" s="7">
        <f t="shared" si="27"/>
        <v>62</v>
      </c>
    </row>
    <row r="1388" spans="1:90" hidden="1" x14ac:dyDescent="0.3">
      <c r="A1388" s="43">
        <v>76</v>
      </c>
      <c r="B1388" s="23" t="s">
        <v>2731</v>
      </c>
      <c r="D1388" s="23" t="s">
        <v>831</v>
      </c>
      <c r="E1388" s="23" t="s">
        <v>1044</v>
      </c>
      <c r="G1388" s="23" t="s">
        <v>2732</v>
      </c>
      <c r="J1388" s="23" t="s">
        <v>9</v>
      </c>
      <c r="K1388" s="47">
        <v>1.6</v>
      </c>
      <c r="L1388" s="24" t="s">
        <v>834</v>
      </c>
      <c r="M1388" s="24" t="s">
        <v>639</v>
      </c>
      <c r="AB1388" s="4">
        <v>57600.000000000007</v>
      </c>
      <c r="AC1388" s="4">
        <v>294400</v>
      </c>
      <c r="BZ1388" s="4"/>
      <c r="CA1388" t="s">
        <v>2194</v>
      </c>
      <c r="CC1388" s="7" t="s">
        <v>639</v>
      </c>
      <c r="CD1388" s="7">
        <v>0.83681947556470648</v>
      </c>
      <c r="CF1388" s="7"/>
      <c r="CH1388" s="7"/>
      <c r="CJ1388" s="7"/>
      <c r="CK1388" s="7">
        <f t="shared" si="27"/>
        <v>61</v>
      </c>
    </row>
    <row r="1389" spans="1:90" hidden="1" x14ac:dyDescent="0.3">
      <c r="A1389" s="43">
        <v>64</v>
      </c>
      <c r="B1389" s="23" t="s">
        <v>907</v>
      </c>
      <c r="C1389" s="54"/>
      <c r="D1389" s="54" t="s">
        <v>831</v>
      </c>
      <c r="E1389" s="23" t="s">
        <v>620</v>
      </c>
      <c r="F1389" s="54"/>
      <c r="G1389" s="23" t="s">
        <v>2733</v>
      </c>
      <c r="J1389" s="54" t="s">
        <v>9</v>
      </c>
      <c r="K1389" s="55">
        <v>134.12</v>
      </c>
      <c r="L1389" s="24" t="s">
        <v>834</v>
      </c>
      <c r="M1389" s="24" t="s">
        <v>615</v>
      </c>
      <c r="N1389" s="7"/>
      <c r="U1389" s="4">
        <v>1676835</v>
      </c>
      <c r="AD1389" s="7"/>
      <c r="AE1389" s="7"/>
      <c r="AF1389" s="7"/>
      <c r="AG1389" s="7"/>
      <c r="AH1389" s="7"/>
      <c r="AI1389" s="7"/>
      <c r="AJ1389" s="7"/>
      <c r="AK1389" s="7"/>
      <c r="BZ1389" s="4"/>
      <c r="CA1389" t="s">
        <v>856</v>
      </c>
      <c r="CC1389" s="7" t="s">
        <v>615</v>
      </c>
      <c r="CD1389" s="7">
        <v>1</v>
      </c>
      <c r="CF1389" s="7"/>
      <c r="CH1389" s="7"/>
      <c r="CJ1389" s="7"/>
      <c r="CK1389" s="7">
        <f t="shared" si="27"/>
        <v>62</v>
      </c>
      <c r="CL1389" t="s">
        <v>2733</v>
      </c>
    </row>
    <row r="1390" spans="1:90" hidden="1" x14ac:dyDescent="0.3">
      <c r="A1390" s="43">
        <v>65</v>
      </c>
      <c r="B1390" s="56" t="s">
        <v>868</v>
      </c>
      <c r="D1390" s="23" t="s">
        <v>831</v>
      </c>
      <c r="E1390" s="23" t="s">
        <v>798</v>
      </c>
      <c r="G1390" s="23" t="s">
        <v>2734</v>
      </c>
      <c r="H1390" s="57" t="s">
        <v>831</v>
      </c>
      <c r="I1390" s="57"/>
      <c r="J1390" s="23" t="s">
        <v>9</v>
      </c>
      <c r="K1390" s="47">
        <v>2.6</v>
      </c>
      <c r="L1390" s="24" t="s">
        <v>834</v>
      </c>
      <c r="M1390" s="24" t="s">
        <v>624</v>
      </c>
      <c r="U1390" s="4">
        <v>4420.0000000000009</v>
      </c>
      <c r="X1390" s="4">
        <v>12220</v>
      </c>
      <c r="BZ1390" s="4"/>
      <c r="CA1390" t="s">
        <v>936</v>
      </c>
      <c r="CC1390" s="7" t="s">
        <v>624</v>
      </c>
      <c r="CD1390" s="7">
        <v>0.86032163276035256</v>
      </c>
      <c r="CF1390" s="7"/>
      <c r="CH1390" s="7"/>
      <c r="CJ1390" s="7"/>
      <c r="CK1390" s="7">
        <f t="shared" si="27"/>
        <v>61</v>
      </c>
    </row>
    <row r="1391" spans="1:90" hidden="1" x14ac:dyDescent="0.3">
      <c r="A1391" s="43">
        <v>64</v>
      </c>
      <c r="B1391" s="23" t="s">
        <v>2165</v>
      </c>
      <c r="C1391" s="54"/>
      <c r="D1391" s="54" t="s">
        <v>831</v>
      </c>
      <c r="E1391" s="23" t="s">
        <v>650</v>
      </c>
      <c r="F1391" s="54"/>
      <c r="G1391" s="23" t="s">
        <v>2735</v>
      </c>
      <c r="J1391" s="54" t="s">
        <v>9</v>
      </c>
      <c r="K1391" s="55">
        <v>25</v>
      </c>
      <c r="L1391" s="24" t="s">
        <v>834</v>
      </c>
      <c r="M1391" s="24" t="s">
        <v>615</v>
      </c>
      <c r="N1391" s="7"/>
      <c r="U1391" s="4">
        <v>582500</v>
      </c>
      <c r="AD1391" s="7"/>
      <c r="AE1391" s="7"/>
      <c r="AF1391" s="7"/>
      <c r="AG1391" s="7"/>
      <c r="AH1391" s="7"/>
      <c r="AI1391" s="7"/>
      <c r="AJ1391" s="7"/>
      <c r="AK1391" s="7"/>
      <c r="BZ1391" s="4"/>
      <c r="CA1391" t="s">
        <v>856</v>
      </c>
      <c r="CC1391" s="7" t="s">
        <v>615</v>
      </c>
      <c r="CD1391" s="7">
        <v>1</v>
      </c>
      <c r="CF1391" s="7"/>
      <c r="CH1391" s="7"/>
      <c r="CJ1391" s="7"/>
      <c r="CK1391" s="7">
        <f t="shared" si="27"/>
        <v>62</v>
      </c>
    </row>
    <row r="1392" spans="1:90" hidden="1" x14ac:dyDescent="0.3">
      <c r="A1392" s="43" t="s">
        <v>932</v>
      </c>
      <c r="B1392" s="23" t="s">
        <v>949</v>
      </c>
      <c r="C1392" s="54"/>
      <c r="D1392" s="54" t="s">
        <v>831</v>
      </c>
      <c r="E1392" s="23" t="s">
        <v>659</v>
      </c>
      <c r="F1392" s="54"/>
      <c r="G1392" s="23" t="s">
        <v>2736</v>
      </c>
      <c r="H1392" s="23" t="s">
        <v>1082</v>
      </c>
      <c r="J1392" s="54" t="s">
        <v>9</v>
      </c>
      <c r="K1392" s="55">
        <v>38.17</v>
      </c>
      <c r="L1392" s="24" t="s">
        <v>834</v>
      </c>
      <c r="M1392" s="24" t="s">
        <v>639</v>
      </c>
      <c r="N1392" s="7"/>
      <c r="U1392" s="4">
        <v>98932</v>
      </c>
      <c r="AC1392" s="4">
        <v>1145676</v>
      </c>
      <c r="AD1392" s="7"/>
      <c r="AE1392" s="7"/>
      <c r="AF1392" s="7"/>
      <c r="AG1392" s="7"/>
      <c r="AH1392" s="7"/>
      <c r="AI1392" s="7"/>
      <c r="AJ1392" s="7"/>
      <c r="AK1392" s="7"/>
      <c r="BZ1392" s="4">
        <v>2000000</v>
      </c>
      <c r="CA1392" t="s">
        <v>2737</v>
      </c>
      <c r="CC1392" s="7" t="s">
        <v>639</v>
      </c>
      <c r="CD1392" s="7">
        <v>0.79898776847878838</v>
      </c>
      <c r="CE1392" s="7" t="s">
        <v>615</v>
      </c>
      <c r="CF1392" s="7">
        <v>0.20101223152121159</v>
      </c>
      <c r="CH1392" s="7"/>
      <c r="CJ1392" s="7"/>
      <c r="CK1392" s="7">
        <f t="shared" si="27"/>
        <v>61</v>
      </c>
      <c r="CL1392" t="s">
        <v>2736</v>
      </c>
    </row>
    <row r="1393" spans="1:90" hidden="1" x14ac:dyDescent="0.3">
      <c r="A1393" s="43" t="s">
        <v>932</v>
      </c>
      <c r="B1393" s="23" t="s">
        <v>868</v>
      </c>
      <c r="C1393" s="54"/>
      <c r="D1393" s="54" t="s">
        <v>831</v>
      </c>
      <c r="E1393" s="23" t="s">
        <v>668</v>
      </c>
      <c r="F1393" s="54"/>
      <c r="G1393" s="23" t="s">
        <v>2738</v>
      </c>
      <c r="H1393" s="23" t="s">
        <v>1003</v>
      </c>
      <c r="J1393" s="54" t="s">
        <v>9</v>
      </c>
      <c r="K1393" s="55">
        <v>519</v>
      </c>
      <c r="L1393" s="24" t="s">
        <v>834</v>
      </c>
      <c r="M1393" s="24" t="s">
        <v>639</v>
      </c>
      <c r="N1393" s="7"/>
      <c r="U1393" s="4">
        <v>181650</v>
      </c>
      <c r="V1393" s="4">
        <v>155.69999999999999</v>
      </c>
      <c r="W1393" s="4">
        <v>14532</v>
      </c>
      <c r="AB1393" s="4">
        <v>3360000</v>
      </c>
      <c r="AC1393" s="4">
        <v>21200000</v>
      </c>
      <c r="AD1393" s="7"/>
      <c r="AE1393" s="7"/>
      <c r="AF1393" s="7"/>
      <c r="AG1393" s="7"/>
      <c r="AH1393" s="7"/>
      <c r="AI1393" s="7"/>
      <c r="AJ1393" s="7"/>
      <c r="AK1393" s="7"/>
      <c r="BZ1393" s="4">
        <v>3000000</v>
      </c>
      <c r="CA1393" t="s">
        <v>1040</v>
      </c>
      <c r="CC1393" s="7" t="s">
        <v>639</v>
      </c>
      <c r="CD1393" s="7">
        <v>0.65988728623475623</v>
      </c>
      <c r="CF1393" s="7"/>
      <c r="CH1393" s="7"/>
      <c r="CJ1393" s="7"/>
      <c r="CK1393" s="7">
        <f t="shared" si="27"/>
        <v>58</v>
      </c>
    </row>
    <row r="1394" spans="1:90" hidden="1" x14ac:dyDescent="0.3">
      <c r="A1394" s="43">
        <v>64</v>
      </c>
      <c r="B1394" s="23" t="s">
        <v>863</v>
      </c>
      <c r="C1394" s="54"/>
      <c r="D1394" s="54" t="s">
        <v>831</v>
      </c>
      <c r="E1394" s="23" t="s">
        <v>671</v>
      </c>
      <c r="F1394" s="54"/>
      <c r="G1394" s="23" t="s">
        <v>2739</v>
      </c>
      <c r="J1394" s="54" t="s">
        <v>9</v>
      </c>
      <c r="K1394" s="55">
        <v>2.5</v>
      </c>
      <c r="L1394" s="24" t="s">
        <v>834</v>
      </c>
      <c r="M1394" s="24" t="s">
        <v>651</v>
      </c>
      <c r="N1394" s="7"/>
      <c r="U1394" s="4">
        <v>250</v>
      </c>
      <c r="V1394" s="4">
        <v>9.5799999999999996E-2</v>
      </c>
      <c r="X1394" s="4">
        <v>2500</v>
      </c>
      <c r="AD1394" s="7"/>
      <c r="AE1394" s="7"/>
      <c r="AF1394" s="7"/>
      <c r="AG1394" s="7">
        <v>6.2988499999999998</v>
      </c>
      <c r="AH1394" s="7">
        <v>4.3109999999999999</v>
      </c>
      <c r="AI1394" s="7">
        <v>1.281325</v>
      </c>
      <c r="AJ1394" s="7">
        <v>2.4703898099999999</v>
      </c>
      <c r="AK1394" s="7">
        <v>0.61759745250000009</v>
      </c>
      <c r="BZ1394" s="4"/>
      <c r="CA1394" t="s">
        <v>1280</v>
      </c>
      <c r="CC1394" s="7" t="s">
        <v>651</v>
      </c>
      <c r="CD1394" s="7">
        <v>0.54186542076229993</v>
      </c>
      <c r="CE1394" s="7" t="s">
        <v>654</v>
      </c>
      <c r="CF1394" s="7">
        <v>0.21214630102967211</v>
      </c>
      <c r="CH1394" s="7"/>
      <c r="CJ1394" s="7"/>
      <c r="CK1394" s="7">
        <f t="shared" si="27"/>
        <v>55</v>
      </c>
    </row>
    <row r="1395" spans="1:90" hidden="1" x14ac:dyDescent="0.3">
      <c r="A1395" s="43">
        <v>64</v>
      </c>
      <c r="B1395" s="23" t="s">
        <v>868</v>
      </c>
      <c r="C1395" s="54"/>
      <c r="D1395" s="54" t="s">
        <v>831</v>
      </c>
      <c r="E1395" s="23" t="s">
        <v>659</v>
      </c>
      <c r="F1395" s="54"/>
      <c r="G1395" s="23" t="s">
        <v>2740</v>
      </c>
      <c r="J1395" s="54" t="s">
        <v>9</v>
      </c>
      <c r="K1395" s="55">
        <v>6</v>
      </c>
      <c r="L1395" s="24" t="s">
        <v>834</v>
      </c>
      <c r="M1395" s="24" t="s">
        <v>639</v>
      </c>
      <c r="N1395" s="7"/>
      <c r="U1395" s="4">
        <v>41999.999999999993</v>
      </c>
      <c r="V1395" s="4">
        <v>9</v>
      </c>
      <c r="W1395" s="4">
        <v>1050</v>
      </c>
      <c r="AB1395" s="4">
        <v>309000</v>
      </c>
      <c r="AC1395" s="4">
        <v>894000</v>
      </c>
      <c r="AD1395" s="7"/>
      <c r="AE1395" s="7"/>
      <c r="AF1395" s="7"/>
      <c r="AG1395" s="7"/>
      <c r="AH1395" s="7"/>
      <c r="AI1395" s="7"/>
      <c r="AJ1395" s="7"/>
      <c r="AK1395" s="7"/>
      <c r="BZ1395" s="4"/>
      <c r="CA1395" t="s">
        <v>842</v>
      </c>
      <c r="CC1395" s="7" t="s">
        <v>639</v>
      </c>
      <c r="CD1395" s="7">
        <v>0.49858310238199199</v>
      </c>
      <c r="CF1395" s="7"/>
      <c r="CH1395" s="7"/>
      <c r="CJ1395" s="7"/>
      <c r="CK1395" s="7">
        <f t="shared" si="27"/>
        <v>58</v>
      </c>
    </row>
    <row r="1396" spans="1:90" hidden="1" x14ac:dyDescent="0.3">
      <c r="A1396" s="43" t="s">
        <v>2741</v>
      </c>
      <c r="B1396" s="23" t="s">
        <v>863</v>
      </c>
      <c r="C1396" s="23" t="s">
        <v>863</v>
      </c>
      <c r="D1396" s="23" t="s">
        <v>831</v>
      </c>
      <c r="E1396" s="23" t="s">
        <v>647</v>
      </c>
      <c r="G1396" s="23" t="s">
        <v>2742</v>
      </c>
      <c r="H1396" s="23" t="s">
        <v>880</v>
      </c>
      <c r="I1396" s="54"/>
      <c r="J1396" s="54" t="s">
        <v>9</v>
      </c>
      <c r="K1396" s="47">
        <v>577.66</v>
      </c>
      <c r="L1396" s="24" t="s">
        <v>834</v>
      </c>
      <c r="M1396" s="24" t="s">
        <v>669</v>
      </c>
      <c r="N1396" s="7"/>
      <c r="O1396"/>
      <c r="P1396"/>
      <c r="Q1396"/>
      <c r="R1396"/>
      <c r="S1396"/>
      <c r="T1396"/>
      <c r="U1396"/>
      <c r="V1396"/>
      <c r="W1396"/>
      <c r="X1396" s="7"/>
      <c r="Y1396"/>
      <c r="Z1396"/>
      <c r="AA1396"/>
      <c r="AB1396"/>
      <c r="AC1396"/>
      <c r="AD1396"/>
      <c r="AE1396"/>
      <c r="AF1396"/>
      <c r="AG1396"/>
      <c r="AH1396" s="7"/>
      <c r="AI1396" s="7"/>
      <c r="AJ1396"/>
      <c r="AK1396"/>
      <c r="AL1396"/>
      <c r="AM1396" s="4">
        <v>363507812.00000012</v>
      </c>
      <c r="AN1396"/>
      <c r="AO1396"/>
      <c r="AP1396"/>
      <c r="AQ1396"/>
      <c r="AR1396"/>
      <c r="AS1396"/>
      <c r="AT1396"/>
      <c r="AU1396"/>
      <c r="AV1396"/>
      <c r="AW1396"/>
      <c r="AX1396"/>
      <c r="AY1396"/>
      <c r="AZ1396"/>
      <c r="BA1396"/>
      <c r="BB1396"/>
      <c r="BC1396"/>
      <c r="BD1396"/>
      <c r="BE1396"/>
      <c r="BF1396"/>
      <c r="BG1396"/>
      <c r="BH1396"/>
      <c r="BI1396" s="71"/>
      <c r="BJ1396" s="71"/>
      <c r="BK1396" s="71"/>
      <c r="BL1396" s="71"/>
      <c r="BM1396" s="71"/>
      <c r="BN1396" s="71"/>
      <c r="BO1396" s="71"/>
      <c r="BP1396" s="71"/>
      <c r="BQ1396" s="71"/>
      <c r="BR1396" s="71"/>
      <c r="BS1396" s="7"/>
      <c r="BT1396" s="7"/>
      <c r="BU1396" s="7"/>
      <c r="BV1396" s="7"/>
      <c r="BW1396" s="7"/>
      <c r="BX1396" s="7"/>
      <c r="BY1396" s="7"/>
      <c r="BZ1396" s="4"/>
      <c r="CA1396" t="s">
        <v>2743</v>
      </c>
      <c r="CC1396"/>
      <c r="CE1396"/>
      <c r="CG1396"/>
      <c r="CI1396"/>
      <c r="CK1396" s="7">
        <f t="shared" si="27"/>
        <v>62</v>
      </c>
    </row>
    <row r="1397" spans="1:90" hidden="1" x14ac:dyDescent="0.3">
      <c r="A1397" s="43">
        <v>64</v>
      </c>
      <c r="B1397" s="23" t="s">
        <v>830</v>
      </c>
      <c r="C1397" s="54"/>
      <c r="D1397" s="54" t="s">
        <v>831</v>
      </c>
      <c r="E1397" s="23" t="s">
        <v>668</v>
      </c>
      <c r="F1397" s="54"/>
      <c r="G1397" s="23" t="s">
        <v>2744</v>
      </c>
      <c r="J1397" s="54" t="s">
        <v>9</v>
      </c>
      <c r="K1397" s="55">
        <v>0.245</v>
      </c>
      <c r="L1397" s="24" t="s">
        <v>834</v>
      </c>
      <c r="M1397" s="24" t="s">
        <v>615</v>
      </c>
      <c r="N1397" s="7"/>
      <c r="U1397" s="4">
        <v>11025</v>
      </c>
      <c r="W1397" s="4">
        <v>85.75</v>
      </c>
      <c r="AB1397" s="4">
        <v>2817.5</v>
      </c>
      <c r="AC1397" s="4">
        <v>3503.5</v>
      </c>
      <c r="AD1397" s="7"/>
      <c r="AE1397" s="7"/>
      <c r="AF1397" s="7"/>
      <c r="AG1397" s="7"/>
      <c r="AH1397" s="7"/>
      <c r="AI1397" s="7"/>
      <c r="AJ1397" s="7"/>
      <c r="AK1397" s="7"/>
      <c r="BZ1397" s="4"/>
      <c r="CA1397" t="s">
        <v>966</v>
      </c>
      <c r="CC1397" s="7" t="s">
        <v>615</v>
      </c>
      <c r="CD1397" s="7">
        <v>0.50610515689079949</v>
      </c>
      <c r="CE1397" s="7" t="s">
        <v>621</v>
      </c>
      <c r="CF1397" s="7">
        <v>0.39444692745183563</v>
      </c>
      <c r="CH1397" s="7"/>
      <c r="CJ1397" s="7"/>
      <c r="CK1397" s="7">
        <f t="shared" si="27"/>
        <v>59</v>
      </c>
    </row>
    <row r="1398" spans="1:90" x14ac:dyDescent="0.3">
      <c r="A1398" s="43" t="s">
        <v>872</v>
      </c>
      <c r="B1398" s="23" t="s">
        <v>860</v>
      </c>
      <c r="C1398" s="54"/>
      <c r="D1398" s="54" t="s">
        <v>831</v>
      </c>
      <c r="E1398" s="23" t="s">
        <v>659</v>
      </c>
      <c r="F1398" s="54"/>
      <c r="G1398" s="23" t="s">
        <v>2745</v>
      </c>
      <c r="J1398" s="54" t="s">
        <v>9</v>
      </c>
      <c r="K1398" s="55">
        <v>17.899999999999999</v>
      </c>
      <c r="L1398" s="24" t="s">
        <v>834</v>
      </c>
      <c r="M1398" s="24" t="s">
        <v>615</v>
      </c>
      <c r="N1398" s="7"/>
      <c r="U1398" s="4">
        <v>354940</v>
      </c>
      <c r="W1398" s="4">
        <v>949.2</v>
      </c>
      <c r="AC1398" s="4">
        <v>908099.99999999988</v>
      </c>
      <c r="AD1398" s="7"/>
      <c r="AE1398" s="7"/>
      <c r="AF1398" s="7"/>
      <c r="AG1398" s="7"/>
      <c r="AH1398" s="7"/>
      <c r="AI1398" s="7"/>
      <c r="AJ1398" s="7"/>
      <c r="AK1398" s="7"/>
      <c r="AQ1398" s="4">
        <v>894.99999999999989</v>
      </c>
      <c r="BZ1398" s="4">
        <v>2600000</v>
      </c>
      <c r="CA1398" t="s">
        <v>1166</v>
      </c>
      <c r="CC1398" s="7" t="s">
        <v>615</v>
      </c>
      <c r="CD1398" s="7">
        <v>0.42853739632695381</v>
      </c>
      <c r="CE1398" s="7" t="s">
        <v>639</v>
      </c>
      <c r="CF1398" s="7">
        <v>0.37632240597682781</v>
      </c>
      <c r="CH1398" s="7"/>
      <c r="CJ1398" s="7"/>
      <c r="CK1398" s="7">
        <f t="shared" si="27"/>
        <v>59</v>
      </c>
      <c r="CL1398" t="s">
        <v>2745</v>
      </c>
    </row>
    <row r="1399" spans="1:90" hidden="1" x14ac:dyDescent="0.3">
      <c r="A1399" s="43" t="s">
        <v>2746</v>
      </c>
      <c r="B1399" s="23" t="s">
        <v>1025</v>
      </c>
      <c r="D1399" s="54" t="s">
        <v>831</v>
      </c>
      <c r="E1399" s="23" t="s">
        <v>595</v>
      </c>
      <c r="G1399" s="23" t="s">
        <v>2747</v>
      </c>
      <c r="H1399" s="23" t="s">
        <v>930</v>
      </c>
      <c r="J1399" s="23" t="s">
        <v>9</v>
      </c>
      <c r="K1399" s="47">
        <v>7.2</v>
      </c>
      <c r="L1399" s="24" t="s">
        <v>834</v>
      </c>
      <c r="M1399" s="24" t="s">
        <v>684</v>
      </c>
      <c r="AR1399" s="4">
        <v>10863.767758386741</v>
      </c>
      <c r="BZ1399" s="4"/>
      <c r="CA1399" t="s">
        <v>2748</v>
      </c>
      <c r="CK1399" s="7">
        <f t="shared" si="27"/>
        <v>62</v>
      </c>
    </row>
    <row r="1400" spans="1:90" hidden="1" x14ac:dyDescent="0.3">
      <c r="A1400" s="43">
        <v>64</v>
      </c>
      <c r="B1400" s="23" t="s">
        <v>1083</v>
      </c>
      <c r="C1400" s="54"/>
      <c r="D1400" s="54" t="s">
        <v>831</v>
      </c>
      <c r="E1400" s="23" t="s">
        <v>605</v>
      </c>
      <c r="F1400" s="54"/>
      <c r="G1400" s="23" t="s">
        <v>2749</v>
      </c>
      <c r="H1400" s="23" t="s">
        <v>838</v>
      </c>
      <c r="J1400" s="54" t="s">
        <v>9</v>
      </c>
      <c r="K1400" s="55">
        <v>221.5</v>
      </c>
      <c r="L1400" s="24" t="s">
        <v>834</v>
      </c>
      <c r="M1400" s="24" t="s">
        <v>615</v>
      </c>
      <c r="N1400" s="7"/>
      <c r="U1400" s="4">
        <v>775249.99999999988</v>
      </c>
      <c r="V1400" s="4">
        <v>55.375</v>
      </c>
      <c r="AD1400" s="7"/>
      <c r="AE1400" s="7"/>
      <c r="AF1400" s="7"/>
      <c r="AG1400" s="7"/>
      <c r="AH1400" s="7"/>
      <c r="AI1400" s="7"/>
      <c r="AJ1400" s="7"/>
      <c r="AK1400" s="7"/>
      <c r="BZ1400" s="4"/>
      <c r="CA1400" t="s">
        <v>902</v>
      </c>
      <c r="CC1400" s="7" t="s">
        <v>615</v>
      </c>
      <c r="CD1400" s="7">
        <v>0.69354948264541394</v>
      </c>
      <c r="CE1400" s="7" t="s">
        <v>618</v>
      </c>
      <c r="CF1400" s="7">
        <v>0.30645051735458601</v>
      </c>
      <c r="CH1400" s="7"/>
      <c r="CJ1400" s="7"/>
      <c r="CK1400" s="7">
        <f t="shared" si="27"/>
        <v>61</v>
      </c>
    </row>
    <row r="1401" spans="1:90" hidden="1" x14ac:dyDescent="0.3">
      <c r="A1401" s="43">
        <v>64</v>
      </c>
      <c r="B1401" s="23" t="s">
        <v>848</v>
      </c>
      <c r="C1401" s="54"/>
      <c r="D1401" s="54" t="s">
        <v>831</v>
      </c>
      <c r="E1401" s="23" t="s">
        <v>605</v>
      </c>
      <c r="F1401" s="54"/>
      <c r="G1401" s="23" t="s">
        <v>2750</v>
      </c>
      <c r="H1401" s="23" t="s">
        <v>838</v>
      </c>
      <c r="J1401" s="54" t="s">
        <v>9</v>
      </c>
      <c r="K1401" s="55">
        <v>50</v>
      </c>
      <c r="L1401" s="24" t="s">
        <v>834</v>
      </c>
      <c r="M1401" s="24" t="s">
        <v>615</v>
      </c>
      <c r="N1401" s="7"/>
      <c r="U1401" s="4">
        <v>200000</v>
      </c>
      <c r="AD1401" s="7"/>
      <c r="AE1401" s="7"/>
      <c r="AF1401" s="7"/>
      <c r="AG1401" s="7"/>
      <c r="AH1401" s="7"/>
      <c r="AI1401" s="7"/>
      <c r="AJ1401" s="7"/>
      <c r="AK1401" s="7"/>
      <c r="BZ1401" s="4"/>
      <c r="CA1401" t="s">
        <v>856</v>
      </c>
      <c r="CC1401" s="7" t="s">
        <v>615</v>
      </c>
      <c r="CD1401" s="7">
        <v>1</v>
      </c>
      <c r="CF1401" s="7"/>
      <c r="CH1401" s="7"/>
      <c r="CJ1401" s="7"/>
      <c r="CK1401" s="7">
        <f t="shared" si="27"/>
        <v>62</v>
      </c>
    </row>
    <row r="1402" spans="1:90" hidden="1" x14ac:dyDescent="0.3">
      <c r="A1402" s="43">
        <v>64</v>
      </c>
      <c r="B1402" s="23" t="s">
        <v>905</v>
      </c>
      <c r="C1402" s="54"/>
      <c r="D1402" s="54" t="s">
        <v>831</v>
      </c>
      <c r="E1402" s="23" t="s">
        <v>671</v>
      </c>
      <c r="F1402" s="54"/>
      <c r="G1402" s="23" t="s">
        <v>2751</v>
      </c>
      <c r="J1402" s="54" t="s">
        <v>9</v>
      </c>
      <c r="K1402" s="55">
        <v>0.17499999999999999</v>
      </c>
      <c r="L1402" s="24" t="s">
        <v>834</v>
      </c>
      <c r="M1402" s="24" t="s">
        <v>615</v>
      </c>
      <c r="N1402" s="7"/>
      <c r="U1402" s="4">
        <v>10692.5</v>
      </c>
      <c r="V1402" s="4">
        <v>0.14699999999999999</v>
      </c>
      <c r="X1402" s="4">
        <v>490</v>
      </c>
      <c r="AD1402" s="7"/>
      <c r="AE1402" s="7"/>
      <c r="AF1402" s="7"/>
      <c r="AG1402" s="7">
        <v>1.0500000000000001E-2</v>
      </c>
      <c r="AH1402" s="7">
        <v>0.4375</v>
      </c>
      <c r="AI1402" s="7"/>
      <c r="AJ1402" s="7"/>
      <c r="AK1402" s="7"/>
      <c r="BZ1402" s="4"/>
      <c r="CA1402" t="s">
        <v>2752</v>
      </c>
      <c r="CC1402" s="7" t="s">
        <v>615</v>
      </c>
      <c r="CD1402" s="7">
        <v>0.72637087583344118</v>
      </c>
      <c r="CF1402" s="7"/>
      <c r="CH1402" s="7"/>
      <c r="CJ1402" s="7"/>
      <c r="CK1402" s="7">
        <f t="shared" si="27"/>
        <v>58</v>
      </c>
    </row>
    <row r="1403" spans="1:90" hidden="1" x14ac:dyDescent="0.3">
      <c r="A1403" s="43">
        <v>64</v>
      </c>
      <c r="B1403" s="23" t="s">
        <v>905</v>
      </c>
      <c r="C1403" s="54"/>
      <c r="D1403" s="54" t="s">
        <v>831</v>
      </c>
      <c r="E1403" s="23" t="s">
        <v>671</v>
      </c>
      <c r="F1403" s="54"/>
      <c r="G1403" s="23" t="s">
        <v>2753</v>
      </c>
      <c r="J1403" s="54" t="s">
        <v>9</v>
      </c>
      <c r="K1403" s="55">
        <v>3.2</v>
      </c>
      <c r="L1403" s="24" t="s">
        <v>834</v>
      </c>
      <c r="M1403" s="24" t="s">
        <v>615</v>
      </c>
      <c r="N1403" s="7"/>
      <c r="U1403" s="4">
        <v>16000</v>
      </c>
      <c r="AD1403" s="7"/>
      <c r="AE1403" s="7"/>
      <c r="AF1403" s="7"/>
      <c r="AG1403" s="7"/>
      <c r="AH1403" s="7"/>
      <c r="AI1403" s="7"/>
      <c r="AJ1403" s="7"/>
      <c r="AK1403" s="7"/>
      <c r="BZ1403" s="4"/>
      <c r="CA1403" t="s">
        <v>856</v>
      </c>
      <c r="CC1403" s="7" t="s">
        <v>615</v>
      </c>
      <c r="CD1403" s="7">
        <v>1</v>
      </c>
      <c r="CF1403" s="7"/>
      <c r="CH1403" s="7"/>
      <c r="CJ1403" s="7"/>
      <c r="CK1403" s="7">
        <f t="shared" si="27"/>
        <v>62</v>
      </c>
    </row>
    <row r="1404" spans="1:90" hidden="1" x14ac:dyDescent="0.3">
      <c r="A1404" s="43">
        <v>64</v>
      </c>
      <c r="B1404" s="23" t="s">
        <v>868</v>
      </c>
      <c r="C1404" s="54"/>
      <c r="D1404" s="54" t="s">
        <v>831</v>
      </c>
      <c r="E1404" s="23" t="s">
        <v>671</v>
      </c>
      <c r="F1404" s="54"/>
      <c r="G1404" s="23" t="s">
        <v>2754</v>
      </c>
      <c r="J1404" s="54" t="s">
        <v>9</v>
      </c>
      <c r="K1404" s="55">
        <v>592.8900000000001</v>
      </c>
      <c r="L1404" s="24" t="s">
        <v>834</v>
      </c>
      <c r="M1404" s="24" t="s">
        <v>624</v>
      </c>
      <c r="N1404" s="7"/>
      <c r="U1404" s="4">
        <v>1088471</v>
      </c>
      <c r="V1404" s="4">
        <v>48.250999999999998</v>
      </c>
      <c r="X1404" s="4">
        <v>2369363</v>
      </c>
      <c r="Y1404" s="4">
        <v>94675.3</v>
      </c>
      <c r="AD1404" s="7"/>
      <c r="AE1404" s="7"/>
      <c r="AF1404" s="7"/>
      <c r="AG1404" s="7">
        <v>127.6041</v>
      </c>
      <c r="AH1404" s="7">
        <v>125.3126</v>
      </c>
      <c r="AI1404" s="7"/>
      <c r="AJ1404" s="7"/>
      <c r="AK1404" s="7"/>
      <c r="BZ1404" s="4"/>
      <c r="CA1404" t="s">
        <v>1163</v>
      </c>
      <c r="CC1404" s="7" t="s">
        <v>624</v>
      </c>
      <c r="CD1404" s="7">
        <v>0.60601670525955298</v>
      </c>
      <c r="CF1404" s="7"/>
      <c r="CH1404" s="7"/>
      <c r="CJ1404" s="7"/>
      <c r="CK1404" s="7">
        <f t="shared" si="27"/>
        <v>57</v>
      </c>
    </row>
    <row r="1405" spans="1:90" hidden="1" x14ac:dyDescent="0.3">
      <c r="A1405" s="43">
        <v>65</v>
      </c>
      <c r="B1405" s="56" t="s">
        <v>868</v>
      </c>
      <c r="D1405" s="23" t="s">
        <v>831</v>
      </c>
      <c r="E1405" s="23" t="s">
        <v>798</v>
      </c>
      <c r="G1405" s="23" t="s">
        <v>2755</v>
      </c>
      <c r="H1405" s="57" t="s">
        <v>831</v>
      </c>
      <c r="I1405" s="57"/>
      <c r="J1405" s="23" t="s">
        <v>9</v>
      </c>
      <c r="K1405" s="47">
        <v>311.2</v>
      </c>
      <c r="L1405" s="24" t="s">
        <v>834</v>
      </c>
      <c r="M1405" s="24" t="s">
        <v>624</v>
      </c>
      <c r="U1405" s="4">
        <v>459809.3</v>
      </c>
      <c r="V1405" s="4">
        <v>21.72878</v>
      </c>
      <c r="X1405" s="4">
        <v>1140373.7</v>
      </c>
      <c r="Y1405" s="4">
        <v>48955.1</v>
      </c>
      <c r="AG1405" s="4">
        <v>55.502920000000003</v>
      </c>
      <c r="AH1405" s="4">
        <v>54.599200000000003</v>
      </c>
      <c r="BZ1405" s="4"/>
      <c r="CA1405" t="s">
        <v>2050</v>
      </c>
      <c r="CC1405" s="7" t="s">
        <v>624</v>
      </c>
      <c r="CD1405" s="7">
        <v>0.6249407028174957</v>
      </c>
      <c r="CF1405" s="7"/>
      <c r="CH1405" s="7"/>
      <c r="CJ1405" s="7"/>
      <c r="CK1405" s="7">
        <f t="shared" si="27"/>
        <v>57</v>
      </c>
    </row>
    <row r="1406" spans="1:90" hidden="1" x14ac:dyDescent="0.3">
      <c r="A1406" s="43">
        <v>65</v>
      </c>
      <c r="B1406" s="56" t="s">
        <v>868</v>
      </c>
      <c r="D1406" s="23" t="s">
        <v>831</v>
      </c>
      <c r="E1406" s="23" t="s">
        <v>798</v>
      </c>
      <c r="G1406" s="23" t="s">
        <v>2756</v>
      </c>
      <c r="H1406" s="57" t="s">
        <v>831</v>
      </c>
      <c r="I1406" s="57"/>
      <c r="J1406" s="23" t="s">
        <v>9</v>
      </c>
      <c r="K1406" s="47">
        <v>91.07</v>
      </c>
      <c r="L1406" s="24" t="s">
        <v>834</v>
      </c>
      <c r="M1406" s="24" t="s">
        <v>624</v>
      </c>
      <c r="U1406" s="4">
        <v>290290.5</v>
      </c>
      <c r="V1406" s="4">
        <v>12.068440000000001</v>
      </c>
      <c r="X1406" s="4">
        <v>488130.60000000009</v>
      </c>
      <c r="Y1406" s="4">
        <v>17303.3</v>
      </c>
      <c r="AG1406" s="4">
        <v>26.741620000000001</v>
      </c>
      <c r="AH1406" s="4">
        <v>24.905519999999999</v>
      </c>
      <c r="BZ1406" s="4"/>
      <c r="CA1406" t="s">
        <v>2050</v>
      </c>
      <c r="CC1406" s="7" t="s">
        <v>624</v>
      </c>
      <c r="CD1406" s="7">
        <v>0.5841561287970064</v>
      </c>
      <c r="CF1406" s="7"/>
      <c r="CH1406" s="7"/>
      <c r="CJ1406" s="7"/>
      <c r="CK1406" s="7">
        <f t="shared" si="27"/>
        <v>57</v>
      </c>
    </row>
    <row r="1407" spans="1:90" hidden="1" x14ac:dyDescent="0.3">
      <c r="A1407" s="43">
        <v>65</v>
      </c>
      <c r="B1407" s="56" t="s">
        <v>868</v>
      </c>
      <c r="D1407" s="23" t="s">
        <v>831</v>
      </c>
      <c r="E1407" s="23" t="s">
        <v>798</v>
      </c>
      <c r="G1407" s="23" t="s">
        <v>2757</v>
      </c>
      <c r="H1407" s="57" t="s">
        <v>831</v>
      </c>
      <c r="I1407" s="57"/>
      <c r="J1407" s="23" t="s">
        <v>9</v>
      </c>
      <c r="K1407" s="47">
        <v>190.62</v>
      </c>
      <c r="L1407" s="24" t="s">
        <v>834</v>
      </c>
      <c r="M1407" s="24" t="s">
        <v>624</v>
      </c>
      <c r="U1407" s="4">
        <v>349183.8</v>
      </c>
      <c r="V1407" s="4">
        <v>14.09613</v>
      </c>
      <c r="X1407" s="4">
        <v>741736.8</v>
      </c>
      <c r="Y1407" s="4">
        <v>28416.9</v>
      </c>
      <c r="AG1407" s="4">
        <v>51.551670000000001</v>
      </c>
      <c r="AH1407" s="4">
        <v>45.058380000000007</v>
      </c>
      <c r="BZ1407" s="4"/>
      <c r="CA1407" t="s">
        <v>2050</v>
      </c>
      <c r="CC1407" s="7" t="s">
        <v>624</v>
      </c>
      <c r="CD1407" s="7">
        <v>0.58212345589354497</v>
      </c>
      <c r="CF1407" s="7"/>
      <c r="CH1407" s="7"/>
      <c r="CJ1407" s="7"/>
      <c r="CK1407" s="7">
        <f t="shared" si="27"/>
        <v>57</v>
      </c>
    </row>
    <row r="1408" spans="1:90" hidden="1" x14ac:dyDescent="0.3">
      <c r="A1408" s="43" t="s">
        <v>932</v>
      </c>
      <c r="B1408" s="23" t="s">
        <v>848</v>
      </c>
      <c r="C1408" s="54"/>
      <c r="D1408" s="54" t="s">
        <v>831</v>
      </c>
      <c r="E1408" s="23" t="s">
        <v>605</v>
      </c>
      <c r="F1408" s="54"/>
      <c r="G1408" s="23" t="s">
        <v>2758</v>
      </c>
      <c r="H1408" s="23" t="s">
        <v>1286</v>
      </c>
      <c r="J1408" s="54" t="s">
        <v>9</v>
      </c>
      <c r="K1408" s="55">
        <v>1151.068</v>
      </c>
      <c r="L1408" s="24" t="s">
        <v>834</v>
      </c>
      <c r="M1408" s="24" t="s">
        <v>615</v>
      </c>
      <c r="N1408" s="7"/>
      <c r="U1408" s="4">
        <v>2848553.11</v>
      </c>
      <c r="V1408" s="4">
        <v>371.76199500000001</v>
      </c>
      <c r="W1408" s="4">
        <v>5755.34</v>
      </c>
      <c r="AD1408" s="7"/>
      <c r="AE1408" s="7"/>
      <c r="AF1408" s="7"/>
      <c r="AG1408" s="7"/>
      <c r="AH1408" s="7"/>
      <c r="AI1408" s="7"/>
      <c r="AJ1408" s="7"/>
      <c r="AK1408" s="7"/>
      <c r="BZ1408" s="4">
        <v>33000000</v>
      </c>
      <c r="CA1408" t="s">
        <v>1069</v>
      </c>
      <c r="CC1408" s="7" t="s">
        <v>615</v>
      </c>
      <c r="CD1408" s="7">
        <v>0.49756421545100321</v>
      </c>
      <c r="CE1408" s="7" t="s">
        <v>618</v>
      </c>
      <c r="CF1408" s="7">
        <v>0.40169899943644077</v>
      </c>
      <c r="CH1408" s="7"/>
      <c r="CJ1408" s="7"/>
      <c r="CK1408" s="7">
        <f t="shared" si="27"/>
        <v>60</v>
      </c>
      <c r="CL1408" t="s">
        <v>2758</v>
      </c>
    </row>
    <row r="1409" spans="1:90" hidden="1" x14ac:dyDescent="0.3">
      <c r="A1409" s="43">
        <v>27</v>
      </c>
      <c r="B1409" s="42" t="s">
        <v>913</v>
      </c>
      <c r="D1409" s="23" t="s">
        <v>831</v>
      </c>
      <c r="E1409" s="23" t="s">
        <v>605</v>
      </c>
      <c r="G1409" s="42" t="s">
        <v>2759</v>
      </c>
      <c r="J1409" s="23" t="s">
        <v>9</v>
      </c>
      <c r="K1409" s="58">
        <v>4.0999999999999996</v>
      </c>
      <c r="L1409" s="24" t="s">
        <v>834</v>
      </c>
      <c r="M1409" s="24" t="s">
        <v>618</v>
      </c>
      <c r="U1409" s="59">
        <v>28700</v>
      </c>
      <c r="V1409" s="59">
        <v>39.359999999999992</v>
      </c>
      <c r="W1409" s="59">
        <v>969.64999999999986</v>
      </c>
      <c r="AB1409" s="60">
        <v>491999.99999999988</v>
      </c>
      <c r="AC1409" s="60">
        <v>541199.99999999988</v>
      </c>
      <c r="AP1409" s="59"/>
      <c r="AQ1409" s="59">
        <v>1103.72</v>
      </c>
      <c r="BZ1409" s="4"/>
      <c r="CA1409" t="s">
        <v>1212</v>
      </c>
      <c r="CC1409" s="7" t="s">
        <v>618</v>
      </c>
      <c r="CD1409" s="7">
        <v>0.30229727995380112</v>
      </c>
      <c r="CE1409" s="7" t="s">
        <v>639</v>
      </c>
      <c r="CF1409" s="7">
        <v>0.23063149516977749</v>
      </c>
      <c r="CG1409" s="7" t="s">
        <v>636</v>
      </c>
      <c r="CH1409" s="7">
        <v>0.2089670428938124</v>
      </c>
      <c r="CJ1409" s="7"/>
      <c r="CK1409" s="7">
        <f t="shared" si="27"/>
        <v>57</v>
      </c>
    </row>
    <row r="1410" spans="1:90" hidden="1" x14ac:dyDescent="0.3">
      <c r="A1410" s="43">
        <v>113</v>
      </c>
      <c r="B1410" s="23" t="s">
        <v>913</v>
      </c>
      <c r="C1410" s="54"/>
      <c r="D1410" s="23" t="s">
        <v>831</v>
      </c>
      <c r="E1410" s="23" t="s">
        <v>635</v>
      </c>
      <c r="G1410" s="23" t="s">
        <v>2760</v>
      </c>
      <c r="H1410" s="54" t="s">
        <v>2761</v>
      </c>
      <c r="I1410" s="54"/>
      <c r="J1410" s="54" t="s">
        <v>9</v>
      </c>
      <c r="K1410" s="47">
        <v>27.9</v>
      </c>
      <c r="L1410" s="24" t="s">
        <v>834</v>
      </c>
      <c r="M1410" s="24" t="s">
        <v>765</v>
      </c>
      <c r="N1410" s="7"/>
      <c r="X1410" s="7"/>
      <c r="AH1410" s="7"/>
      <c r="AI1410" s="7"/>
      <c r="BS1410" s="4">
        <v>143530.5</v>
      </c>
      <c r="BT1410" s="7"/>
      <c r="BU1410" s="7"/>
      <c r="BV1410" s="7"/>
      <c r="BW1410" s="7"/>
      <c r="BX1410" s="7"/>
      <c r="BY1410" s="7"/>
      <c r="BZ1410" s="4"/>
      <c r="CA1410" t="s">
        <v>2762</v>
      </c>
      <c r="CC1410" s="7" t="s">
        <v>765</v>
      </c>
      <c r="CD1410" s="7">
        <v>1</v>
      </c>
      <c r="CF1410" s="7"/>
      <c r="CH1410" s="7"/>
      <c r="CJ1410" s="7"/>
      <c r="CK1410" s="7">
        <f t="shared" si="27"/>
        <v>62</v>
      </c>
    </row>
    <row r="1411" spans="1:90" hidden="1" x14ac:dyDescent="0.3">
      <c r="A1411" s="43" t="s">
        <v>932</v>
      </c>
      <c r="B1411" s="23" t="s">
        <v>1248</v>
      </c>
      <c r="C1411" s="54"/>
      <c r="D1411" s="54" t="s">
        <v>831</v>
      </c>
      <c r="E1411" s="23" t="s">
        <v>650</v>
      </c>
      <c r="F1411" s="54"/>
      <c r="G1411" s="23" t="s">
        <v>2763</v>
      </c>
      <c r="H1411" s="23" t="s">
        <v>1360</v>
      </c>
      <c r="J1411" s="54" t="s">
        <v>9</v>
      </c>
      <c r="K1411" s="55">
        <v>53.3</v>
      </c>
      <c r="L1411" s="24" t="s">
        <v>834</v>
      </c>
      <c r="M1411" s="24" t="s">
        <v>615</v>
      </c>
      <c r="N1411" s="7"/>
      <c r="U1411" s="4">
        <v>1483300</v>
      </c>
      <c r="AD1411" s="7"/>
      <c r="AE1411" s="7"/>
      <c r="AF1411" s="7"/>
      <c r="AG1411" s="7"/>
      <c r="AH1411" s="7"/>
      <c r="AI1411" s="7"/>
      <c r="AJ1411" s="7"/>
      <c r="AK1411" s="7"/>
      <c r="BZ1411" s="4">
        <v>1900000</v>
      </c>
      <c r="CA1411" t="s">
        <v>934</v>
      </c>
      <c r="CC1411" s="7" t="s">
        <v>615</v>
      </c>
      <c r="CD1411" s="7">
        <v>1</v>
      </c>
      <c r="CF1411" s="7"/>
      <c r="CH1411" s="7"/>
      <c r="CJ1411" s="7"/>
      <c r="CK1411" s="7">
        <f t="shared" si="27"/>
        <v>62</v>
      </c>
      <c r="CL1411" t="s">
        <v>2763</v>
      </c>
    </row>
    <row r="1412" spans="1:90" x14ac:dyDescent="0.3">
      <c r="A1412" s="24">
        <v>79</v>
      </c>
      <c r="B1412" s="23" t="s">
        <v>860</v>
      </c>
      <c r="C1412" s="23" t="s">
        <v>1103</v>
      </c>
      <c r="D1412" s="23" t="s">
        <v>831</v>
      </c>
      <c r="E1412" s="23" t="s">
        <v>1482</v>
      </c>
      <c r="G1412" s="23" t="s">
        <v>2764</v>
      </c>
      <c r="H1412" s="23" t="s">
        <v>2244</v>
      </c>
      <c r="J1412" s="54" t="s">
        <v>8</v>
      </c>
      <c r="K1412" s="47">
        <v>27.30769230769231</v>
      </c>
      <c r="L1412" s="57" t="s">
        <v>834</v>
      </c>
      <c r="M1412" s="24" t="s">
        <v>744</v>
      </c>
      <c r="N1412" s="7"/>
      <c r="O1412" s="7"/>
      <c r="X1412" s="7"/>
      <c r="AL1412" s="61"/>
      <c r="BD1412" s="4">
        <v>13003.904972375691</v>
      </c>
      <c r="BE1412" s="4">
        <v>26459.198494911951</v>
      </c>
      <c r="BF1412" s="4">
        <v>3138.09434110045</v>
      </c>
      <c r="BG1412" s="4">
        <v>12235.1940085592</v>
      </c>
      <c r="BH1412" s="4">
        <v>2755.0688468158351</v>
      </c>
      <c r="BI1412" s="4">
        <v>340.30369402136853</v>
      </c>
      <c r="BJ1412" s="4">
        <v>2679.4271523178809</v>
      </c>
      <c r="BK1412" s="4">
        <v>488.94269662921351</v>
      </c>
      <c r="BL1412" s="4">
        <v>3322.0576407506701</v>
      </c>
      <c r="BM1412" s="4">
        <v>725.15844362096357</v>
      </c>
      <c r="BN1412" s="4">
        <v>2291.1454250758129</v>
      </c>
      <c r="BO1412" s="4">
        <v>363.67348367029552</v>
      </c>
      <c r="BP1412" s="4">
        <v>2188.5555420219239</v>
      </c>
      <c r="BQ1412" s="4">
        <v>299.67782805429857</v>
      </c>
      <c r="BR1412" s="4">
        <v>19262.755934455268</v>
      </c>
      <c r="BY1412" s="7"/>
      <c r="BZ1412" s="4"/>
      <c r="CA1412" t="s">
        <v>1001</v>
      </c>
      <c r="CC1412" s="7" t="s">
        <v>744</v>
      </c>
      <c r="CD1412" s="7">
        <v>0.24282655165964201</v>
      </c>
      <c r="CF1412" s="7"/>
      <c r="CH1412" s="7"/>
      <c r="CJ1412" s="7"/>
      <c r="CK1412" s="7">
        <f t="shared" si="27"/>
        <v>48</v>
      </c>
    </row>
    <row r="1413" spans="1:90" hidden="1" x14ac:dyDescent="0.3">
      <c r="A1413" s="43">
        <v>64</v>
      </c>
      <c r="B1413" s="23" t="s">
        <v>1248</v>
      </c>
      <c r="C1413" s="54"/>
      <c r="D1413" s="54" t="s">
        <v>831</v>
      </c>
      <c r="E1413" s="23" t="s">
        <v>650</v>
      </c>
      <c r="F1413" s="54"/>
      <c r="G1413" s="23" t="s">
        <v>2765</v>
      </c>
      <c r="J1413" s="54" t="s">
        <v>9</v>
      </c>
      <c r="K1413" s="55">
        <v>71.099999999999994</v>
      </c>
      <c r="L1413" s="24" t="s">
        <v>834</v>
      </c>
      <c r="M1413" s="24" t="s">
        <v>615</v>
      </c>
      <c r="N1413" s="7"/>
      <c r="U1413" s="4">
        <v>874020</v>
      </c>
      <c r="Y1413" s="4">
        <v>44450</v>
      </c>
      <c r="AD1413" s="7"/>
      <c r="AE1413" s="7"/>
      <c r="AF1413" s="7"/>
      <c r="AG1413" s="7"/>
      <c r="AH1413" s="7"/>
      <c r="AI1413" s="7"/>
      <c r="AJ1413" s="7"/>
      <c r="AK1413" s="7"/>
      <c r="BZ1413" s="4"/>
      <c r="CA1413" t="s">
        <v>1230</v>
      </c>
      <c r="CC1413" s="7" t="s">
        <v>615</v>
      </c>
      <c r="CD1413" s="7">
        <v>0.7897301942315812</v>
      </c>
      <c r="CE1413" s="7" t="s">
        <v>627</v>
      </c>
      <c r="CF1413" s="7">
        <v>0.21026980576841869</v>
      </c>
      <c r="CH1413" s="7"/>
      <c r="CJ1413" s="7"/>
      <c r="CK1413" s="7">
        <f t="shared" si="27"/>
        <v>61</v>
      </c>
      <c r="CL1413" t="s">
        <v>2765</v>
      </c>
    </row>
    <row r="1414" spans="1:90" hidden="1" x14ac:dyDescent="0.3">
      <c r="A1414" s="43" t="s">
        <v>2766</v>
      </c>
      <c r="B1414" s="23" t="s">
        <v>1248</v>
      </c>
      <c r="C1414" s="54"/>
      <c r="D1414" s="54" t="s">
        <v>831</v>
      </c>
      <c r="E1414" s="23" t="s">
        <v>668</v>
      </c>
      <c r="F1414" s="54"/>
      <c r="G1414" s="23" t="s">
        <v>2767</v>
      </c>
      <c r="H1414" s="23" t="s">
        <v>1204</v>
      </c>
      <c r="J1414" s="54" t="s">
        <v>9</v>
      </c>
      <c r="K1414" s="55">
        <v>25.975458</v>
      </c>
      <c r="L1414" s="24" t="s">
        <v>834</v>
      </c>
      <c r="M1414" s="24" t="s">
        <v>639</v>
      </c>
      <c r="N1414" s="7"/>
      <c r="U1414" s="4">
        <v>567349.85279999999</v>
      </c>
      <c r="AC1414" s="4">
        <v>4946927.4520000014</v>
      </c>
      <c r="AD1414" s="7"/>
      <c r="AE1414" s="7"/>
      <c r="AF1414" s="7"/>
      <c r="AG1414" s="7"/>
      <c r="AH1414" s="7"/>
      <c r="AI1414" s="7"/>
      <c r="AJ1414" s="7"/>
      <c r="AK1414" s="7"/>
      <c r="BZ1414" s="4">
        <v>800000</v>
      </c>
      <c r="CA1414" t="s">
        <v>2768</v>
      </c>
      <c r="CC1414" s="7" t="s">
        <v>639</v>
      </c>
      <c r="CD1414" s="7">
        <v>0.74954898062538933</v>
      </c>
      <c r="CE1414" s="7" t="s">
        <v>615</v>
      </c>
      <c r="CF1414" s="7">
        <v>0.25045101937461067</v>
      </c>
      <c r="CH1414" s="7"/>
      <c r="CJ1414" s="7"/>
      <c r="CK1414" s="7">
        <f t="shared" si="27"/>
        <v>61</v>
      </c>
    </row>
    <row r="1415" spans="1:90" hidden="1" x14ac:dyDescent="0.3">
      <c r="A1415" s="43">
        <v>64</v>
      </c>
      <c r="B1415" s="23" t="s">
        <v>1248</v>
      </c>
      <c r="C1415" s="54"/>
      <c r="D1415" s="54" t="s">
        <v>831</v>
      </c>
      <c r="E1415" s="23" t="s">
        <v>698</v>
      </c>
      <c r="F1415" s="54"/>
      <c r="G1415" s="23" t="s">
        <v>2769</v>
      </c>
      <c r="J1415" s="54" t="s">
        <v>9</v>
      </c>
      <c r="K1415" s="55">
        <v>96</v>
      </c>
      <c r="L1415" s="24" t="s">
        <v>834</v>
      </c>
      <c r="M1415" s="24" t="s">
        <v>615</v>
      </c>
      <c r="N1415" s="7"/>
      <c r="U1415" s="4">
        <v>2700400</v>
      </c>
      <c r="AD1415" s="7"/>
      <c r="AE1415" s="7"/>
      <c r="AF1415" s="7"/>
      <c r="AG1415" s="7"/>
      <c r="AH1415" s="7"/>
      <c r="AI1415" s="7"/>
      <c r="AJ1415" s="7"/>
      <c r="AK1415" s="7"/>
      <c r="BZ1415" s="4"/>
      <c r="CA1415" t="s">
        <v>856</v>
      </c>
      <c r="CC1415" s="7" t="s">
        <v>615</v>
      </c>
      <c r="CD1415" s="7">
        <v>1</v>
      </c>
      <c r="CF1415" s="7"/>
      <c r="CH1415" s="7"/>
      <c r="CJ1415" s="7"/>
      <c r="CK1415" s="7">
        <f t="shared" ref="CK1415:CK1478" si="28">COUNTBLANK(N1415:BX1415)</f>
        <v>62</v>
      </c>
    </row>
    <row r="1416" spans="1:90" hidden="1" x14ac:dyDescent="0.3">
      <c r="A1416" s="43">
        <v>64</v>
      </c>
      <c r="B1416" s="23" t="s">
        <v>921</v>
      </c>
      <c r="C1416" s="54"/>
      <c r="D1416" s="54" t="s">
        <v>831</v>
      </c>
      <c r="E1416" s="23" t="s">
        <v>653</v>
      </c>
      <c r="F1416" s="54"/>
      <c r="G1416" s="23" t="s">
        <v>2770</v>
      </c>
      <c r="J1416" s="54" t="s">
        <v>9</v>
      </c>
      <c r="K1416" s="55">
        <v>0.57299999999999995</v>
      </c>
      <c r="L1416" s="24" t="s">
        <v>834</v>
      </c>
      <c r="M1416" s="24" t="s">
        <v>615</v>
      </c>
      <c r="N1416" s="7"/>
      <c r="U1416" s="4">
        <v>4584</v>
      </c>
      <c r="AD1416" s="7"/>
      <c r="AE1416" s="7"/>
      <c r="AF1416" s="7"/>
      <c r="AG1416" s="7"/>
      <c r="AH1416" s="7"/>
      <c r="AI1416" s="7"/>
      <c r="AJ1416" s="7"/>
      <c r="AK1416" s="7"/>
      <c r="BZ1416" s="4"/>
      <c r="CA1416" t="s">
        <v>856</v>
      </c>
      <c r="CC1416" s="7" t="s">
        <v>615</v>
      </c>
      <c r="CD1416" s="7">
        <v>1</v>
      </c>
      <c r="CF1416" s="7"/>
      <c r="CH1416" s="7"/>
      <c r="CJ1416" s="7"/>
      <c r="CK1416" s="7">
        <f t="shared" si="28"/>
        <v>62</v>
      </c>
    </row>
    <row r="1417" spans="1:90" x14ac:dyDescent="0.3">
      <c r="A1417" s="43" t="s">
        <v>938</v>
      </c>
      <c r="B1417" s="23" t="s">
        <v>860</v>
      </c>
      <c r="D1417" s="54" t="s">
        <v>831</v>
      </c>
      <c r="E1417" s="23" t="s">
        <v>605</v>
      </c>
      <c r="G1417" s="23" t="s">
        <v>2771</v>
      </c>
      <c r="H1417" s="54" t="s">
        <v>880</v>
      </c>
      <c r="I1417" s="54"/>
      <c r="J1417" s="54" t="s">
        <v>9</v>
      </c>
      <c r="K1417" s="47">
        <v>691.9</v>
      </c>
      <c r="L1417" s="24" t="s">
        <v>834</v>
      </c>
      <c r="M1417" s="24" t="s">
        <v>633</v>
      </c>
      <c r="W1417" s="4">
        <v>3168.902</v>
      </c>
      <c r="AA1417" s="107">
        <v>345950</v>
      </c>
      <c r="AD1417" s="4">
        <v>96.866</v>
      </c>
      <c r="BZ1417" s="4">
        <v>15000000</v>
      </c>
      <c r="CA1417" t="s">
        <v>2772</v>
      </c>
      <c r="CC1417" s="7" t="s">
        <v>633</v>
      </c>
      <c r="CD1417" s="7">
        <v>0.77215125801935947</v>
      </c>
      <c r="CE1417" s="7" t="s">
        <v>621</v>
      </c>
      <c r="CF1417" s="7">
        <v>0.20089837233035629</v>
      </c>
      <c r="CH1417" s="7"/>
      <c r="CJ1417" s="7"/>
      <c r="CK1417" s="7">
        <f t="shared" si="28"/>
        <v>60</v>
      </c>
    </row>
    <row r="1418" spans="1:90" hidden="1" x14ac:dyDescent="0.3">
      <c r="A1418" s="43">
        <v>64</v>
      </c>
      <c r="B1418" s="23" t="s">
        <v>852</v>
      </c>
      <c r="C1418" s="54"/>
      <c r="D1418" s="54" t="s">
        <v>831</v>
      </c>
      <c r="E1418" s="23" t="s">
        <v>659</v>
      </c>
      <c r="F1418" s="54"/>
      <c r="G1418" s="23" t="s">
        <v>2773</v>
      </c>
      <c r="J1418" s="54" t="s">
        <v>9</v>
      </c>
      <c r="K1418" s="55">
        <v>0.12</v>
      </c>
      <c r="L1418" s="24" t="s">
        <v>834</v>
      </c>
      <c r="M1418" s="24" t="s">
        <v>639</v>
      </c>
      <c r="N1418" s="7"/>
      <c r="U1418" s="4">
        <v>383.99999999999989</v>
      </c>
      <c r="V1418" s="4">
        <v>3.1199999999999999E-2</v>
      </c>
      <c r="W1418" s="4">
        <v>3.24</v>
      </c>
      <c r="AB1418" s="4">
        <v>204</v>
      </c>
      <c r="AC1418" s="4">
        <v>3840</v>
      </c>
      <c r="AD1418" s="7"/>
      <c r="AE1418" s="7"/>
      <c r="AF1418" s="7"/>
      <c r="AG1418" s="7"/>
      <c r="AH1418" s="7"/>
      <c r="AI1418" s="7"/>
      <c r="AJ1418" s="7"/>
      <c r="AK1418" s="7"/>
      <c r="BZ1418" s="4"/>
      <c r="CA1418" t="s">
        <v>842</v>
      </c>
      <c r="CC1418" s="7" t="s">
        <v>639</v>
      </c>
      <c r="CD1418" s="7">
        <v>0.57568708991996631</v>
      </c>
      <c r="CF1418" s="7"/>
      <c r="CH1418" s="7"/>
      <c r="CJ1418" s="7"/>
      <c r="CK1418" s="7">
        <f t="shared" si="28"/>
        <v>58</v>
      </c>
    </row>
    <row r="1419" spans="1:90" hidden="1" x14ac:dyDescent="0.3">
      <c r="A1419" s="43">
        <v>97</v>
      </c>
      <c r="B1419" s="23" t="s">
        <v>905</v>
      </c>
      <c r="C1419" s="54"/>
      <c r="D1419" s="23" t="s">
        <v>831</v>
      </c>
      <c r="E1419" s="23" t="s">
        <v>595</v>
      </c>
      <c r="G1419" s="23" t="s">
        <v>2774</v>
      </c>
      <c r="H1419" s="54" t="s">
        <v>880</v>
      </c>
      <c r="I1419" s="54"/>
      <c r="J1419" s="54" t="s">
        <v>9</v>
      </c>
      <c r="K1419" s="47">
        <v>64.22</v>
      </c>
      <c r="L1419" s="24" t="s">
        <v>834</v>
      </c>
      <c r="M1419" s="24" t="s">
        <v>618</v>
      </c>
      <c r="N1419" s="7"/>
      <c r="V1419" s="7">
        <v>265.87079999999997</v>
      </c>
      <c r="X1419" s="7"/>
      <c r="AH1419" s="7"/>
      <c r="AI1419" s="7"/>
      <c r="BY1419" s="7"/>
      <c r="BZ1419" s="4">
        <v>2700000</v>
      </c>
      <c r="CA1419" t="s">
        <v>2775</v>
      </c>
      <c r="CK1419" s="7">
        <f t="shared" si="28"/>
        <v>62</v>
      </c>
    </row>
    <row r="1420" spans="1:90" hidden="1" x14ac:dyDescent="0.3">
      <c r="A1420" s="43">
        <v>58</v>
      </c>
      <c r="B1420" s="23" t="s">
        <v>905</v>
      </c>
      <c r="C1420" s="54"/>
      <c r="D1420" s="23" t="s">
        <v>831</v>
      </c>
      <c r="E1420" s="23" t="s">
        <v>614</v>
      </c>
      <c r="G1420" s="23" t="s">
        <v>2776</v>
      </c>
      <c r="I1420" s="54"/>
      <c r="J1420" s="54" t="s">
        <v>9</v>
      </c>
      <c r="K1420" s="47">
        <v>0.44</v>
      </c>
      <c r="L1420" s="24" t="s">
        <v>834</v>
      </c>
      <c r="M1420" s="24" t="s">
        <v>633</v>
      </c>
      <c r="N1420" s="7"/>
      <c r="AA1420" s="107">
        <v>484.00000000000011</v>
      </c>
      <c r="AD1420" s="4">
        <v>0.64526257353362471</v>
      </c>
      <c r="AH1420" s="7"/>
      <c r="AI1420" s="7"/>
      <c r="BY1420" s="7"/>
      <c r="BZ1420" s="4"/>
      <c r="CA1420" t="s">
        <v>846</v>
      </c>
      <c r="CC1420" s="7" t="s">
        <v>633</v>
      </c>
      <c r="CD1420" s="7">
        <v>0.85749586666860123</v>
      </c>
      <c r="CF1420" s="7"/>
      <c r="CH1420" s="7"/>
      <c r="CJ1420" s="7"/>
      <c r="CK1420" s="7">
        <f t="shared" si="28"/>
        <v>61</v>
      </c>
    </row>
    <row r="1421" spans="1:90" hidden="1" x14ac:dyDescent="0.3">
      <c r="A1421" s="43" t="s">
        <v>843</v>
      </c>
      <c r="B1421" s="23" t="s">
        <v>1025</v>
      </c>
      <c r="D1421" s="23" t="s">
        <v>831</v>
      </c>
      <c r="E1421" s="23" t="s">
        <v>605</v>
      </c>
      <c r="G1421" s="53" t="s">
        <v>2777</v>
      </c>
      <c r="J1421" s="23" t="s">
        <v>9</v>
      </c>
      <c r="K1421" s="47">
        <v>200</v>
      </c>
      <c r="L1421" s="24" t="s">
        <v>834</v>
      </c>
      <c r="M1421" s="24" t="s">
        <v>615</v>
      </c>
      <c r="U1421" s="4">
        <v>300000</v>
      </c>
      <c r="AA1421" s="107">
        <v>20000</v>
      </c>
      <c r="AD1421" s="4">
        <v>36.80199503967394</v>
      </c>
      <c r="BZ1421" s="4"/>
      <c r="CA1421" t="s">
        <v>846</v>
      </c>
      <c r="CC1421" s="7" t="s">
        <v>615</v>
      </c>
      <c r="CD1421" s="7">
        <v>0.77571150411028444</v>
      </c>
      <c r="CF1421" s="7"/>
      <c r="CH1421" s="7"/>
      <c r="CJ1421" s="7"/>
      <c r="CK1421" s="7">
        <f t="shared" si="28"/>
        <v>60</v>
      </c>
    </row>
    <row r="1422" spans="1:90" hidden="1" x14ac:dyDescent="0.3">
      <c r="A1422" s="43" t="s">
        <v>843</v>
      </c>
      <c r="B1422" s="23" t="s">
        <v>868</v>
      </c>
      <c r="D1422" s="23" t="s">
        <v>831</v>
      </c>
      <c r="E1422" s="23" t="s">
        <v>605</v>
      </c>
      <c r="G1422" s="53" t="s">
        <v>2778</v>
      </c>
      <c r="J1422" s="23" t="s">
        <v>9</v>
      </c>
      <c r="K1422" s="47">
        <v>30</v>
      </c>
      <c r="L1422" s="24" t="s">
        <v>834</v>
      </c>
      <c r="M1422" s="24" t="s">
        <v>615</v>
      </c>
      <c r="U1422" s="4">
        <v>300000</v>
      </c>
      <c r="AA1422" s="107">
        <v>15000</v>
      </c>
      <c r="AD1422" s="4">
        <v>19.86948230322156</v>
      </c>
      <c r="BZ1422" s="4"/>
      <c r="CA1422" t="s">
        <v>846</v>
      </c>
      <c r="CC1422" s="7" t="s">
        <v>615</v>
      </c>
      <c r="CD1422" s="7">
        <v>0.82951746047567387</v>
      </c>
      <c r="CF1422" s="7"/>
      <c r="CH1422" s="7"/>
      <c r="CJ1422" s="7"/>
      <c r="CK1422" s="7">
        <f t="shared" si="28"/>
        <v>60</v>
      </c>
    </row>
    <row r="1423" spans="1:90" hidden="1" x14ac:dyDescent="0.3">
      <c r="A1423" s="43">
        <v>64</v>
      </c>
      <c r="B1423" s="23" t="s">
        <v>921</v>
      </c>
      <c r="C1423" s="54"/>
      <c r="D1423" s="54" t="s">
        <v>831</v>
      </c>
      <c r="E1423" s="23" t="s">
        <v>659</v>
      </c>
      <c r="F1423" s="54"/>
      <c r="G1423" s="23" t="s">
        <v>2779</v>
      </c>
      <c r="J1423" s="54" t="s">
        <v>9</v>
      </c>
      <c r="K1423" s="55">
        <v>5.0999999999999996</v>
      </c>
      <c r="L1423" s="24" t="s">
        <v>834</v>
      </c>
      <c r="M1423" s="24" t="s">
        <v>615</v>
      </c>
      <c r="N1423" s="7"/>
      <c r="U1423" s="4">
        <v>40800</v>
      </c>
      <c r="AB1423" s="4">
        <v>1020</v>
      </c>
      <c r="AC1423" s="4">
        <v>51000</v>
      </c>
      <c r="AD1423" s="7"/>
      <c r="AE1423" s="7"/>
      <c r="AF1423" s="7"/>
      <c r="AG1423" s="7"/>
      <c r="AH1423" s="7"/>
      <c r="AI1423" s="7"/>
      <c r="AJ1423" s="7"/>
      <c r="AK1423" s="7"/>
      <c r="BZ1423" s="4"/>
      <c r="CA1423" t="s">
        <v>1006</v>
      </c>
      <c r="CC1423" s="7" t="s">
        <v>615</v>
      </c>
      <c r="CD1423" s="7">
        <v>0.69560517729904592</v>
      </c>
      <c r="CE1423" s="7" t="s">
        <v>639</v>
      </c>
      <c r="CF1423" s="7">
        <v>0.29844577705186442</v>
      </c>
      <c r="CH1423" s="7"/>
      <c r="CJ1423" s="7"/>
      <c r="CK1423" s="7">
        <f t="shared" si="28"/>
        <v>60</v>
      </c>
    </row>
    <row r="1424" spans="1:90" x14ac:dyDescent="0.3">
      <c r="A1424" s="43">
        <v>64</v>
      </c>
      <c r="B1424" s="23" t="s">
        <v>860</v>
      </c>
      <c r="C1424" s="54"/>
      <c r="D1424" s="54" t="s">
        <v>831</v>
      </c>
      <c r="E1424" s="23" t="s">
        <v>617</v>
      </c>
      <c r="F1424" s="54"/>
      <c r="G1424" s="23" t="s">
        <v>2780</v>
      </c>
      <c r="J1424" s="54" t="s">
        <v>9</v>
      </c>
      <c r="K1424" s="55">
        <v>9.0689999999999991</v>
      </c>
      <c r="L1424" s="24" t="s">
        <v>834</v>
      </c>
      <c r="M1424" s="24" t="s">
        <v>618</v>
      </c>
      <c r="N1424" s="7"/>
      <c r="U1424" s="4">
        <v>8059.6999999999971</v>
      </c>
      <c r="V1424" s="4">
        <v>32.071129999999997</v>
      </c>
      <c r="W1424" s="4">
        <v>768.97081000000003</v>
      </c>
      <c r="AB1424" s="4">
        <v>62894.599999999991</v>
      </c>
      <c r="AC1424" s="4">
        <v>75930.100000000006</v>
      </c>
      <c r="AD1424" s="7"/>
      <c r="AE1424" s="7"/>
      <c r="AF1424" s="7"/>
      <c r="AG1424" s="7"/>
      <c r="AH1424" s="7"/>
      <c r="AI1424" s="7"/>
      <c r="AJ1424" s="7"/>
      <c r="AK1424" s="7"/>
      <c r="BZ1424" s="4"/>
      <c r="CA1424" t="s">
        <v>842</v>
      </c>
      <c r="CC1424" s="7" t="s">
        <v>618</v>
      </c>
      <c r="CD1424" s="7">
        <v>0.59921888028585346</v>
      </c>
      <c r="CE1424" s="7" t="s">
        <v>621</v>
      </c>
      <c r="CF1424" s="7">
        <v>0.2327353874360536</v>
      </c>
      <c r="CH1424" s="7"/>
      <c r="CJ1424" s="7"/>
      <c r="CK1424" s="7">
        <f t="shared" si="28"/>
        <v>58</v>
      </c>
    </row>
    <row r="1425" spans="1:89" hidden="1" x14ac:dyDescent="0.3">
      <c r="A1425" s="43">
        <v>64</v>
      </c>
      <c r="B1425" s="23" t="s">
        <v>830</v>
      </c>
      <c r="C1425" s="54"/>
      <c r="D1425" s="54" t="s">
        <v>831</v>
      </c>
      <c r="E1425" s="23" t="s">
        <v>650</v>
      </c>
      <c r="F1425" s="54"/>
      <c r="G1425" s="23" t="s">
        <v>2781</v>
      </c>
      <c r="J1425" s="54" t="s">
        <v>9</v>
      </c>
      <c r="K1425" s="55">
        <v>7.5</v>
      </c>
      <c r="L1425" s="24" t="s">
        <v>834</v>
      </c>
      <c r="M1425" s="24" t="s">
        <v>615</v>
      </c>
      <c r="N1425" s="7"/>
      <c r="U1425" s="4">
        <v>150000</v>
      </c>
      <c r="W1425" s="4">
        <v>375</v>
      </c>
      <c r="AD1425" s="7"/>
      <c r="AE1425" s="7"/>
      <c r="AF1425" s="7"/>
      <c r="AG1425" s="7"/>
      <c r="AH1425" s="7"/>
      <c r="AI1425" s="7"/>
      <c r="AJ1425" s="7"/>
      <c r="AK1425" s="7"/>
      <c r="BZ1425" s="4"/>
      <c r="CA1425" t="s">
        <v>899</v>
      </c>
      <c r="CC1425" s="7" t="s">
        <v>615</v>
      </c>
      <c r="CD1425" s="7">
        <v>0.79967106765955498</v>
      </c>
      <c r="CE1425" s="7" t="s">
        <v>621</v>
      </c>
      <c r="CF1425" s="7">
        <v>0.20032893234044499</v>
      </c>
      <c r="CH1425" s="7"/>
      <c r="CJ1425" s="7"/>
      <c r="CK1425" s="7">
        <f t="shared" si="28"/>
        <v>61</v>
      </c>
    </row>
    <row r="1426" spans="1:89" hidden="1" x14ac:dyDescent="0.3">
      <c r="A1426" s="43" t="s">
        <v>890</v>
      </c>
      <c r="B1426" s="23" t="s">
        <v>863</v>
      </c>
      <c r="D1426" s="23" t="s">
        <v>831</v>
      </c>
      <c r="E1426" s="23" t="s">
        <v>671</v>
      </c>
      <c r="G1426" s="53" t="s">
        <v>2782</v>
      </c>
      <c r="J1426" s="23" t="s">
        <v>9</v>
      </c>
      <c r="K1426" s="47">
        <v>109.6</v>
      </c>
      <c r="L1426" s="24" t="s">
        <v>834</v>
      </c>
      <c r="M1426" s="24" t="s">
        <v>651</v>
      </c>
      <c r="U1426" s="4">
        <v>31946.86048148591</v>
      </c>
      <c r="V1426" s="4">
        <v>4.2851079199999997</v>
      </c>
      <c r="X1426" s="4">
        <v>123192.93414510319</v>
      </c>
      <c r="AG1426" s="4">
        <v>120.1892232</v>
      </c>
      <c r="AH1426" s="4">
        <v>105.9668696</v>
      </c>
      <c r="AI1426" s="4">
        <v>21.639555519999998</v>
      </c>
      <c r="AJ1426" s="4">
        <v>23.282713791999999</v>
      </c>
      <c r="AK1426" s="4">
        <v>5.0492632319999986</v>
      </c>
      <c r="BX1426" s="4"/>
      <c r="BZ1426" s="4"/>
      <c r="CA1426" t="s">
        <v>1419</v>
      </c>
      <c r="CC1426" s="7" t="s">
        <v>651</v>
      </c>
      <c r="CD1426" s="7">
        <v>0.47513806567312872</v>
      </c>
      <c r="CE1426" s="7" t="s">
        <v>654</v>
      </c>
      <c r="CF1426" s="7">
        <v>0.23963578485234521</v>
      </c>
      <c r="CH1426" s="7"/>
      <c r="CJ1426" s="7"/>
      <c r="CK1426" s="7">
        <f t="shared" si="28"/>
        <v>55</v>
      </c>
    </row>
    <row r="1427" spans="1:89" x14ac:dyDescent="0.3">
      <c r="A1427" s="43" t="s">
        <v>843</v>
      </c>
      <c r="B1427" s="23" t="s">
        <v>860</v>
      </c>
      <c r="D1427" s="23" t="s">
        <v>831</v>
      </c>
      <c r="E1427" s="23" t="s">
        <v>605</v>
      </c>
      <c r="G1427" s="53" t="s">
        <v>2783</v>
      </c>
      <c r="J1427" s="23" t="s">
        <v>9</v>
      </c>
      <c r="K1427" s="47">
        <v>105.5</v>
      </c>
      <c r="L1427" s="24" t="s">
        <v>834</v>
      </c>
      <c r="M1427" s="24" t="s">
        <v>633</v>
      </c>
      <c r="U1427" s="4">
        <v>94950</v>
      </c>
      <c r="W1427" s="4">
        <v>278.19</v>
      </c>
      <c r="AA1427" s="107">
        <v>56304</v>
      </c>
      <c r="AD1427" s="4">
        <v>78.666072942552944</v>
      </c>
      <c r="BZ1427" s="4"/>
      <c r="CA1427" t="s">
        <v>846</v>
      </c>
      <c r="CC1427" s="7" t="s">
        <v>633</v>
      </c>
      <c r="CD1427" s="7">
        <v>0.55787477708092248</v>
      </c>
      <c r="CE1427" s="7" t="s">
        <v>615</v>
      </c>
      <c r="CF1427" s="7">
        <v>0.2666728010397702</v>
      </c>
      <c r="CH1427" s="7"/>
      <c r="CJ1427" s="7"/>
      <c r="CK1427" s="7">
        <f t="shared" si="28"/>
        <v>59</v>
      </c>
    </row>
    <row r="1428" spans="1:89" hidden="1" x14ac:dyDescent="0.3">
      <c r="A1428" s="43">
        <v>58</v>
      </c>
      <c r="B1428" s="23" t="s">
        <v>1076</v>
      </c>
      <c r="D1428" s="23" t="s">
        <v>831</v>
      </c>
      <c r="E1428" s="23" t="s">
        <v>611</v>
      </c>
      <c r="G1428" s="23" t="s">
        <v>2784</v>
      </c>
      <c r="H1428" s="23" t="s">
        <v>831</v>
      </c>
      <c r="J1428" s="23" t="s">
        <v>9</v>
      </c>
      <c r="K1428" s="47">
        <v>11.1</v>
      </c>
      <c r="L1428" s="24" t="s">
        <v>834</v>
      </c>
      <c r="M1428" s="24" t="s">
        <v>633</v>
      </c>
      <c r="AA1428" s="107">
        <v>13320</v>
      </c>
      <c r="AD1428" s="4">
        <v>0.33300000000000002</v>
      </c>
      <c r="BZ1428" s="4"/>
      <c r="CA1428" t="s">
        <v>1187</v>
      </c>
      <c r="CC1428" s="7" t="s">
        <v>633</v>
      </c>
      <c r="CD1428" s="7">
        <v>0.99689334506858085</v>
      </c>
      <c r="CF1428" s="7"/>
      <c r="CH1428" s="7"/>
      <c r="CJ1428" s="7"/>
      <c r="CK1428" s="7">
        <f t="shared" si="28"/>
        <v>61</v>
      </c>
    </row>
    <row r="1429" spans="1:89" hidden="1" x14ac:dyDescent="0.3">
      <c r="A1429" s="43">
        <v>65</v>
      </c>
      <c r="B1429" s="56" t="s">
        <v>1025</v>
      </c>
      <c r="D1429" s="23" t="s">
        <v>831</v>
      </c>
      <c r="E1429" s="23" t="s">
        <v>796</v>
      </c>
      <c r="G1429" s="23" t="s">
        <v>2785</v>
      </c>
      <c r="H1429" s="57" t="s">
        <v>831</v>
      </c>
      <c r="I1429" s="57"/>
      <c r="J1429" s="23" t="s">
        <v>9</v>
      </c>
      <c r="K1429" s="47">
        <v>39.9</v>
      </c>
      <c r="L1429" s="24" t="s">
        <v>834</v>
      </c>
      <c r="M1429" s="24" t="s">
        <v>624</v>
      </c>
      <c r="X1429" s="4">
        <v>358140.00000000012</v>
      </c>
      <c r="Y1429" s="4">
        <v>21540</v>
      </c>
      <c r="BZ1429" s="4"/>
      <c r="CA1429" t="s">
        <v>1009</v>
      </c>
      <c r="CC1429" s="7" t="s">
        <v>624</v>
      </c>
      <c r="CD1429" s="7">
        <v>0.87616490493751165</v>
      </c>
      <c r="CF1429" s="7"/>
      <c r="CH1429" s="7"/>
      <c r="CJ1429" s="7"/>
      <c r="CK1429" s="7">
        <f t="shared" si="28"/>
        <v>61</v>
      </c>
    </row>
    <row r="1430" spans="1:89" hidden="1" x14ac:dyDescent="0.3">
      <c r="A1430" s="43">
        <v>65</v>
      </c>
      <c r="B1430" s="56" t="s">
        <v>1025</v>
      </c>
      <c r="D1430" s="23" t="s">
        <v>831</v>
      </c>
      <c r="E1430" s="23" t="s">
        <v>796</v>
      </c>
      <c r="G1430" s="23" t="s">
        <v>2786</v>
      </c>
      <c r="H1430" s="57" t="s">
        <v>831</v>
      </c>
      <c r="I1430" s="57"/>
      <c r="J1430" s="23" t="s">
        <v>9</v>
      </c>
      <c r="K1430" s="47">
        <v>14.2</v>
      </c>
      <c r="L1430" s="24" t="s">
        <v>834</v>
      </c>
      <c r="M1430" s="24" t="s">
        <v>624</v>
      </c>
      <c r="X1430" s="4">
        <v>119280</v>
      </c>
      <c r="Y1430" s="4">
        <v>7100</v>
      </c>
      <c r="BZ1430" s="4"/>
      <c r="CA1430" t="s">
        <v>1009</v>
      </c>
      <c r="CC1430" s="7" t="s">
        <v>624</v>
      </c>
      <c r="CD1430" s="7">
        <v>0.87728530016090567</v>
      </c>
      <c r="CF1430" s="7"/>
      <c r="CH1430" s="7"/>
      <c r="CJ1430" s="7"/>
      <c r="CK1430" s="7">
        <f t="shared" si="28"/>
        <v>61</v>
      </c>
    </row>
    <row r="1431" spans="1:89" hidden="1" x14ac:dyDescent="0.3">
      <c r="A1431" s="43">
        <v>65</v>
      </c>
      <c r="B1431" s="56" t="s">
        <v>1025</v>
      </c>
      <c r="D1431" s="23" t="s">
        <v>831</v>
      </c>
      <c r="E1431" s="23" t="s">
        <v>796</v>
      </c>
      <c r="G1431" s="23" t="s">
        <v>2787</v>
      </c>
      <c r="H1431" s="57" t="s">
        <v>831</v>
      </c>
      <c r="I1431" s="57"/>
      <c r="J1431" s="23" t="s">
        <v>9</v>
      </c>
      <c r="K1431" s="47">
        <v>75</v>
      </c>
      <c r="L1431" s="24" t="s">
        <v>834</v>
      </c>
      <c r="M1431" s="24" t="s">
        <v>624</v>
      </c>
      <c r="X1431" s="4">
        <v>547500</v>
      </c>
      <c r="Y1431" s="4">
        <v>33000</v>
      </c>
      <c r="BZ1431" s="4"/>
      <c r="CA1431" t="s">
        <v>1009</v>
      </c>
      <c r="CC1431" s="7" t="s">
        <v>624</v>
      </c>
      <c r="CD1431" s="7">
        <v>0.8759306371472072</v>
      </c>
      <c r="CF1431" s="7"/>
      <c r="CH1431" s="7"/>
      <c r="CJ1431" s="7"/>
      <c r="CK1431" s="7">
        <f t="shared" si="28"/>
        <v>61</v>
      </c>
    </row>
    <row r="1432" spans="1:89" hidden="1" x14ac:dyDescent="0.3">
      <c r="A1432" s="43">
        <v>65</v>
      </c>
      <c r="B1432" s="56" t="s">
        <v>1025</v>
      </c>
      <c r="D1432" s="23" t="s">
        <v>831</v>
      </c>
      <c r="E1432" s="23" t="s">
        <v>796</v>
      </c>
      <c r="G1432" s="23" t="s">
        <v>2788</v>
      </c>
      <c r="H1432" s="57" t="s">
        <v>831</v>
      </c>
      <c r="I1432" s="57"/>
      <c r="J1432" s="23" t="s">
        <v>9</v>
      </c>
      <c r="K1432" s="47">
        <v>41.8</v>
      </c>
      <c r="L1432" s="24" t="s">
        <v>834</v>
      </c>
      <c r="M1432" s="24" t="s">
        <v>624</v>
      </c>
      <c r="X1432" s="4">
        <v>289180</v>
      </c>
      <c r="Y1432" s="4">
        <v>34200</v>
      </c>
      <c r="BZ1432" s="4"/>
      <c r="CA1432" t="s">
        <v>1009</v>
      </c>
      <c r="CC1432" s="7" t="s">
        <v>624</v>
      </c>
      <c r="CD1432" s="7">
        <v>0.78252039444824217</v>
      </c>
      <c r="CE1432" s="7" t="s">
        <v>627</v>
      </c>
      <c r="CF1432" s="7">
        <v>0.21747960555175791</v>
      </c>
      <c r="CH1432" s="7"/>
      <c r="CJ1432" s="7"/>
      <c r="CK1432" s="7">
        <f t="shared" si="28"/>
        <v>61</v>
      </c>
    </row>
    <row r="1433" spans="1:89" hidden="1" x14ac:dyDescent="0.3">
      <c r="A1433" s="43">
        <v>65</v>
      </c>
      <c r="B1433" s="56" t="s">
        <v>1025</v>
      </c>
      <c r="D1433" s="23" t="s">
        <v>831</v>
      </c>
      <c r="E1433" s="23" t="s">
        <v>796</v>
      </c>
      <c r="G1433" s="23" t="s">
        <v>2789</v>
      </c>
      <c r="H1433" s="57" t="s">
        <v>831</v>
      </c>
      <c r="I1433" s="57"/>
      <c r="J1433" s="23" t="s">
        <v>9</v>
      </c>
      <c r="K1433" s="47">
        <v>47.3</v>
      </c>
      <c r="L1433" s="24" t="s">
        <v>834</v>
      </c>
      <c r="M1433" s="24" t="s">
        <v>624</v>
      </c>
      <c r="X1433" s="4">
        <v>312180</v>
      </c>
      <c r="Y1433" s="4">
        <v>18920</v>
      </c>
      <c r="BZ1433" s="4"/>
      <c r="CA1433" t="s">
        <v>1009</v>
      </c>
      <c r="CC1433" s="7" t="s">
        <v>624</v>
      </c>
      <c r="CD1433" s="7">
        <v>0.87533227947118253</v>
      </c>
      <c r="CF1433" s="7"/>
      <c r="CH1433" s="7"/>
      <c r="CJ1433" s="7"/>
      <c r="CK1433" s="7">
        <f t="shared" si="28"/>
        <v>61</v>
      </c>
    </row>
    <row r="1434" spans="1:89" hidden="1" x14ac:dyDescent="0.3">
      <c r="A1434" s="43">
        <v>65</v>
      </c>
      <c r="B1434" s="56" t="s">
        <v>1025</v>
      </c>
      <c r="D1434" s="23" t="s">
        <v>831</v>
      </c>
      <c r="E1434" s="23" t="s">
        <v>796</v>
      </c>
      <c r="G1434" s="23" t="s">
        <v>2790</v>
      </c>
      <c r="H1434" s="57" t="s">
        <v>831</v>
      </c>
      <c r="I1434" s="57"/>
      <c r="J1434" s="23" t="s">
        <v>9</v>
      </c>
      <c r="K1434" s="47">
        <v>53.6</v>
      </c>
      <c r="L1434" s="24" t="s">
        <v>834</v>
      </c>
      <c r="M1434" s="24" t="s">
        <v>624</v>
      </c>
      <c r="X1434" s="4">
        <v>321599.99999999988</v>
      </c>
      <c r="Y1434" s="4">
        <v>21440</v>
      </c>
      <c r="BZ1434" s="4"/>
      <c r="CA1434" t="s">
        <v>1009</v>
      </c>
      <c r="CC1434" s="7" t="s">
        <v>624</v>
      </c>
      <c r="CD1434" s="7">
        <v>0.86455408081823282</v>
      </c>
      <c r="CF1434" s="7"/>
      <c r="CH1434" s="7"/>
      <c r="CJ1434" s="7"/>
      <c r="CK1434" s="7">
        <f t="shared" si="28"/>
        <v>61</v>
      </c>
    </row>
    <row r="1435" spans="1:89" hidden="1" x14ac:dyDescent="0.3">
      <c r="A1435" s="43">
        <v>65</v>
      </c>
      <c r="B1435" s="56" t="s">
        <v>1025</v>
      </c>
      <c r="D1435" s="23" t="s">
        <v>831</v>
      </c>
      <c r="E1435" s="23" t="s">
        <v>796</v>
      </c>
      <c r="G1435" s="23" t="s">
        <v>2791</v>
      </c>
      <c r="H1435" s="57" t="s">
        <v>831</v>
      </c>
      <c r="I1435" s="57"/>
      <c r="J1435" s="23" t="s">
        <v>9</v>
      </c>
      <c r="K1435" s="47">
        <v>83</v>
      </c>
      <c r="L1435" s="24" t="s">
        <v>834</v>
      </c>
      <c r="M1435" s="24" t="s">
        <v>624</v>
      </c>
      <c r="X1435" s="4">
        <v>626100</v>
      </c>
      <c r="Y1435" s="4">
        <v>67300</v>
      </c>
      <c r="BZ1435" s="4"/>
      <c r="CA1435" t="s">
        <v>1009</v>
      </c>
      <c r="CC1435" s="7" t="s">
        <v>624</v>
      </c>
      <c r="CD1435" s="7">
        <v>0.79833832958924222</v>
      </c>
      <c r="CE1435" s="7" t="s">
        <v>627</v>
      </c>
      <c r="CF1435" s="7">
        <v>0.20166167041075769</v>
      </c>
      <c r="CH1435" s="7"/>
      <c r="CJ1435" s="7"/>
      <c r="CK1435" s="7">
        <f t="shared" si="28"/>
        <v>61</v>
      </c>
    </row>
    <row r="1436" spans="1:89" hidden="1" x14ac:dyDescent="0.3">
      <c r="A1436" s="43">
        <v>65</v>
      </c>
      <c r="B1436" s="56" t="s">
        <v>1025</v>
      </c>
      <c r="D1436" s="23" t="s">
        <v>831</v>
      </c>
      <c r="E1436" s="23" t="s">
        <v>796</v>
      </c>
      <c r="G1436" s="23" t="s">
        <v>2792</v>
      </c>
      <c r="H1436" s="57" t="s">
        <v>831</v>
      </c>
      <c r="I1436" s="57"/>
      <c r="J1436" s="23" t="s">
        <v>9</v>
      </c>
      <c r="K1436" s="47">
        <v>87</v>
      </c>
      <c r="L1436" s="24" t="s">
        <v>834</v>
      </c>
      <c r="M1436" s="24" t="s">
        <v>624</v>
      </c>
      <c r="X1436" s="4">
        <v>567380</v>
      </c>
      <c r="Y1436" s="4">
        <v>34800.000000000007</v>
      </c>
      <c r="BZ1436" s="4"/>
      <c r="CA1436" t="s">
        <v>1009</v>
      </c>
      <c r="CC1436" s="7" t="s">
        <v>624</v>
      </c>
      <c r="CD1436" s="7">
        <v>0.8740225337146722</v>
      </c>
      <c r="CF1436" s="7"/>
      <c r="CH1436" s="7"/>
      <c r="CJ1436" s="7"/>
      <c r="CK1436" s="7">
        <f t="shared" si="28"/>
        <v>61</v>
      </c>
    </row>
    <row r="1437" spans="1:89" hidden="1" x14ac:dyDescent="0.3">
      <c r="A1437" s="43">
        <v>65</v>
      </c>
      <c r="B1437" s="56" t="s">
        <v>1025</v>
      </c>
      <c r="D1437" s="23" t="s">
        <v>831</v>
      </c>
      <c r="E1437" s="23" t="s">
        <v>796</v>
      </c>
      <c r="G1437" s="23" t="s">
        <v>2793</v>
      </c>
      <c r="H1437" s="57" t="s">
        <v>831</v>
      </c>
      <c r="I1437" s="57"/>
      <c r="J1437" s="23" t="s">
        <v>9</v>
      </c>
      <c r="K1437" s="47">
        <v>11.2</v>
      </c>
      <c r="L1437" s="24" t="s">
        <v>834</v>
      </c>
      <c r="M1437" s="24" t="s">
        <v>624</v>
      </c>
      <c r="X1437" s="4">
        <v>86239.999999999985</v>
      </c>
      <c r="Y1437" s="4">
        <v>8959.9999999999982</v>
      </c>
      <c r="BZ1437" s="4"/>
      <c r="CA1437" t="s">
        <v>1009</v>
      </c>
      <c r="CC1437" s="7" t="s">
        <v>624</v>
      </c>
      <c r="CD1437" s="7">
        <v>0.80375886152729314</v>
      </c>
      <c r="CF1437" s="7"/>
      <c r="CH1437" s="7"/>
      <c r="CJ1437" s="7"/>
      <c r="CK1437" s="7">
        <f t="shared" si="28"/>
        <v>61</v>
      </c>
    </row>
    <row r="1438" spans="1:89" hidden="1" x14ac:dyDescent="0.3">
      <c r="A1438" s="43">
        <v>65</v>
      </c>
      <c r="B1438" s="56" t="s">
        <v>1025</v>
      </c>
      <c r="D1438" s="23" t="s">
        <v>831</v>
      </c>
      <c r="E1438" s="23" t="s">
        <v>796</v>
      </c>
      <c r="G1438" s="23" t="s">
        <v>2794</v>
      </c>
      <c r="H1438" s="57" t="s">
        <v>831</v>
      </c>
      <c r="I1438" s="57"/>
      <c r="J1438" s="23" t="s">
        <v>9</v>
      </c>
      <c r="K1438" s="47">
        <v>20.100000000000001</v>
      </c>
      <c r="L1438" s="24" t="s">
        <v>834</v>
      </c>
      <c r="M1438" s="24" t="s">
        <v>624</v>
      </c>
      <c r="X1438" s="4">
        <v>150750</v>
      </c>
      <c r="Y1438" s="4">
        <v>20703</v>
      </c>
      <c r="AG1438" s="4">
        <v>1.8089999999999999</v>
      </c>
      <c r="AH1438" s="4">
        <v>2.613</v>
      </c>
      <c r="BA1438" s="4">
        <v>671.34</v>
      </c>
      <c r="BZ1438" s="4"/>
      <c r="CA1438" t="s">
        <v>2795</v>
      </c>
      <c r="CC1438" s="7" t="s">
        <v>624</v>
      </c>
      <c r="CD1438" s="7">
        <v>0.71388816123050525</v>
      </c>
      <c r="CE1438" s="7" t="s">
        <v>627</v>
      </c>
      <c r="CF1438" s="7">
        <v>0.23039399742885899</v>
      </c>
      <c r="CH1438" s="7"/>
      <c r="CJ1438" s="7"/>
      <c r="CK1438" s="7">
        <f t="shared" si="28"/>
        <v>58</v>
      </c>
    </row>
    <row r="1439" spans="1:89" hidden="1" x14ac:dyDescent="0.3">
      <c r="A1439" s="43">
        <v>65</v>
      </c>
      <c r="B1439" s="56" t="s">
        <v>1025</v>
      </c>
      <c r="D1439" s="23" t="s">
        <v>831</v>
      </c>
      <c r="E1439" s="23" t="s">
        <v>796</v>
      </c>
      <c r="G1439" s="23" t="s">
        <v>2796</v>
      </c>
      <c r="H1439" s="57" t="s">
        <v>831</v>
      </c>
      <c r="I1439" s="57"/>
      <c r="J1439" s="23" t="s">
        <v>9</v>
      </c>
      <c r="K1439" s="47">
        <v>63.3</v>
      </c>
      <c r="L1439" s="24" t="s">
        <v>834</v>
      </c>
      <c r="M1439" s="24" t="s">
        <v>624</v>
      </c>
      <c r="X1439" s="4">
        <v>410449.99999999988</v>
      </c>
      <c r="Y1439" s="4">
        <v>26320</v>
      </c>
      <c r="BZ1439" s="4"/>
      <c r="CA1439" t="s">
        <v>1009</v>
      </c>
      <c r="CC1439" s="7" t="s">
        <v>624</v>
      </c>
      <c r="CD1439" s="7">
        <v>0.8690421635549338</v>
      </c>
      <c r="CF1439" s="7"/>
      <c r="CH1439" s="7"/>
      <c r="CJ1439" s="7"/>
      <c r="CK1439" s="7">
        <f t="shared" si="28"/>
        <v>61</v>
      </c>
    </row>
    <row r="1440" spans="1:89" hidden="1" x14ac:dyDescent="0.3">
      <c r="A1440" s="43">
        <v>65</v>
      </c>
      <c r="B1440" s="56" t="s">
        <v>1025</v>
      </c>
      <c r="D1440" s="23" t="s">
        <v>831</v>
      </c>
      <c r="E1440" s="23" t="s">
        <v>796</v>
      </c>
      <c r="G1440" s="23" t="s">
        <v>2797</v>
      </c>
      <c r="H1440" s="57" t="s">
        <v>831</v>
      </c>
      <c r="I1440" s="57"/>
      <c r="J1440" s="23" t="s">
        <v>9</v>
      </c>
      <c r="K1440" s="47">
        <v>96.5</v>
      </c>
      <c r="L1440" s="24" t="s">
        <v>834</v>
      </c>
      <c r="M1440" s="24" t="s">
        <v>624</v>
      </c>
      <c r="X1440" s="4">
        <v>627250</v>
      </c>
      <c r="Y1440" s="4">
        <v>28950</v>
      </c>
      <c r="BZ1440" s="4"/>
      <c r="CA1440" t="s">
        <v>1009</v>
      </c>
      <c r="CC1440" s="7" t="s">
        <v>624</v>
      </c>
      <c r="CD1440" s="7">
        <v>0.9021518617911064</v>
      </c>
      <c r="CF1440" s="7"/>
      <c r="CH1440" s="7"/>
      <c r="CJ1440" s="7"/>
      <c r="CK1440" s="7">
        <f t="shared" si="28"/>
        <v>61</v>
      </c>
    </row>
    <row r="1441" spans="1:90" hidden="1" x14ac:dyDescent="0.3">
      <c r="A1441" s="43">
        <v>65</v>
      </c>
      <c r="B1441" s="56" t="s">
        <v>1025</v>
      </c>
      <c r="D1441" s="23" t="s">
        <v>831</v>
      </c>
      <c r="E1441" s="23" t="s">
        <v>796</v>
      </c>
      <c r="G1441" s="23" t="s">
        <v>2798</v>
      </c>
      <c r="H1441" s="57" t="s">
        <v>831</v>
      </c>
      <c r="I1441" s="57"/>
      <c r="J1441" s="23" t="s">
        <v>9</v>
      </c>
      <c r="K1441" s="47">
        <v>49.4</v>
      </c>
      <c r="L1441" s="24" t="s">
        <v>834</v>
      </c>
      <c r="M1441" s="24" t="s">
        <v>624</v>
      </c>
      <c r="X1441" s="4">
        <v>345800</v>
      </c>
      <c r="Y1441" s="4">
        <v>34580</v>
      </c>
      <c r="BZ1441" s="4"/>
      <c r="CA1441" t="s">
        <v>1009</v>
      </c>
      <c r="CC1441" s="7" t="s">
        <v>624</v>
      </c>
      <c r="CD1441" s="7">
        <v>0.80971760797342196</v>
      </c>
      <c r="CF1441" s="7"/>
      <c r="CH1441" s="7"/>
      <c r="CJ1441" s="7"/>
      <c r="CK1441" s="7">
        <f t="shared" si="28"/>
        <v>61</v>
      </c>
    </row>
    <row r="1442" spans="1:90" hidden="1" x14ac:dyDescent="0.3">
      <c r="A1442" s="43">
        <v>65</v>
      </c>
      <c r="B1442" s="56" t="s">
        <v>1025</v>
      </c>
      <c r="D1442" s="23" t="s">
        <v>831</v>
      </c>
      <c r="E1442" s="23" t="s">
        <v>796</v>
      </c>
      <c r="G1442" s="23" t="s">
        <v>2799</v>
      </c>
      <c r="H1442" s="57" t="s">
        <v>831</v>
      </c>
      <c r="I1442" s="57"/>
      <c r="J1442" s="23" t="s">
        <v>9</v>
      </c>
      <c r="K1442" s="47">
        <v>26.8</v>
      </c>
      <c r="L1442" s="24" t="s">
        <v>834</v>
      </c>
      <c r="M1442" s="24" t="s">
        <v>624</v>
      </c>
      <c r="X1442" s="4">
        <v>206360</v>
      </c>
      <c r="Y1442" s="4">
        <v>16080</v>
      </c>
      <c r="BZ1442" s="4"/>
      <c r="CA1442" t="s">
        <v>1009</v>
      </c>
      <c r="CC1442" s="7" t="s">
        <v>624</v>
      </c>
      <c r="CD1442" s="7">
        <v>0.84522588396107334</v>
      </c>
      <c r="CF1442" s="7"/>
      <c r="CH1442" s="7"/>
      <c r="CJ1442" s="7"/>
      <c r="CK1442" s="7">
        <f t="shared" si="28"/>
        <v>61</v>
      </c>
    </row>
    <row r="1443" spans="1:90" hidden="1" x14ac:dyDescent="0.3">
      <c r="A1443" s="43">
        <v>65</v>
      </c>
      <c r="B1443" s="56" t="s">
        <v>1025</v>
      </c>
      <c r="D1443" s="23" t="s">
        <v>831</v>
      </c>
      <c r="E1443" s="23" t="s">
        <v>796</v>
      </c>
      <c r="G1443" s="23" t="s">
        <v>2800</v>
      </c>
      <c r="H1443" s="57" t="s">
        <v>831</v>
      </c>
      <c r="I1443" s="57"/>
      <c r="J1443" s="23" t="s">
        <v>9</v>
      </c>
      <c r="K1443" s="47">
        <v>63.8</v>
      </c>
      <c r="L1443" s="24" t="s">
        <v>834</v>
      </c>
      <c r="M1443" s="24" t="s">
        <v>624</v>
      </c>
      <c r="X1443" s="4">
        <v>476120</v>
      </c>
      <c r="Y1443" s="4">
        <v>24060</v>
      </c>
      <c r="BZ1443" s="4"/>
      <c r="CA1443" t="s">
        <v>1009</v>
      </c>
      <c r="CC1443" s="7" t="s">
        <v>624</v>
      </c>
      <c r="CD1443" s="7">
        <v>0.89385243315514773</v>
      </c>
      <c r="CF1443" s="7"/>
      <c r="CH1443" s="7"/>
      <c r="CJ1443" s="7"/>
      <c r="CK1443" s="7">
        <f t="shared" si="28"/>
        <v>61</v>
      </c>
    </row>
    <row r="1444" spans="1:90" hidden="1" x14ac:dyDescent="0.3">
      <c r="A1444" s="43">
        <v>58</v>
      </c>
      <c r="B1444" s="23" t="s">
        <v>868</v>
      </c>
      <c r="C1444" s="54"/>
      <c r="D1444" s="23" t="s">
        <v>831</v>
      </c>
      <c r="E1444" s="23" t="s">
        <v>605</v>
      </c>
      <c r="G1444" s="23" t="s">
        <v>2801</v>
      </c>
      <c r="I1444" s="54"/>
      <c r="J1444" s="54" t="s">
        <v>9</v>
      </c>
      <c r="K1444" s="47">
        <v>3.75</v>
      </c>
      <c r="L1444" s="24" t="s">
        <v>834</v>
      </c>
      <c r="M1444" s="24" t="s">
        <v>633</v>
      </c>
      <c r="N1444" s="7"/>
      <c r="AA1444" s="107">
        <v>3000</v>
      </c>
      <c r="AD1444" s="4">
        <v>3.999622197908733</v>
      </c>
      <c r="AH1444" s="7"/>
      <c r="AI1444" s="7"/>
      <c r="BY1444" s="7"/>
      <c r="BZ1444" s="4"/>
      <c r="CA1444" t="s">
        <v>846</v>
      </c>
      <c r="CC1444" s="7" t="s">
        <v>633</v>
      </c>
      <c r="CD1444" s="7">
        <v>0.85749400933234499</v>
      </c>
      <c r="CF1444" s="7"/>
      <c r="CH1444" s="7"/>
      <c r="CJ1444" s="7"/>
      <c r="CK1444" s="7">
        <f t="shared" si="28"/>
        <v>61</v>
      </c>
    </row>
    <row r="1445" spans="1:90" hidden="1" x14ac:dyDescent="0.3">
      <c r="A1445" s="43" t="s">
        <v>2802</v>
      </c>
      <c r="B1445" s="53" t="s">
        <v>905</v>
      </c>
      <c r="D1445" s="23" t="s">
        <v>831</v>
      </c>
      <c r="E1445" s="23" t="s">
        <v>2803</v>
      </c>
      <c r="G1445" s="53" t="s">
        <v>2804</v>
      </c>
      <c r="H1445" s="23" t="s">
        <v>930</v>
      </c>
      <c r="J1445" s="23" t="s">
        <v>9</v>
      </c>
      <c r="K1445" s="47">
        <v>116.4</v>
      </c>
      <c r="L1445" s="24" t="s">
        <v>834</v>
      </c>
      <c r="M1445" s="24" t="s">
        <v>717</v>
      </c>
      <c r="BC1445" s="4">
        <v>74726.150208928957</v>
      </c>
      <c r="BZ1445" s="4"/>
      <c r="CA1445" t="s">
        <v>2805</v>
      </c>
      <c r="CK1445" s="7">
        <f t="shared" si="28"/>
        <v>62</v>
      </c>
    </row>
    <row r="1446" spans="1:90" hidden="1" x14ac:dyDescent="0.3">
      <c r="A1446" s="43">
        <v>64</v>
      </c>
      <c r="B1446" s="23" t="s">
        <v>905</v>
      </c>
      <c r="C1446" s="54"/>
      <c r="D1446" s="54" t="s">
        <v>831</v>
      </c>
      <c r="E1446" s="23" t="s">
        <v>671</v>
      </c>
      <c r="F1446" s="54"/>
      <c r="G1446" s="23" t="s">
        <v>2806</v>
      </c>
      <c r="J1446" s="54" t="s">
        <v>9</v>
      </c>
      <c r="K1446" s="55">
        <v>0.84</v>
      </c>
      <c r="L1446" s="24" t="s">
        <v>834</v>
      </c>
      <c r="M1446" s="24" t="s">
        <v>654</v>
      </c>
      <c r="N1446" s="7"/>
      <c r="U1446" s="4">
        <v>840</v>
      </c>
      <c r="V1446" s="4">
        <v>0.14280000000000001</v>
      </c>
      <c r="AD1446" s="7"/>
      <c r="AE1446" s="7"/>
      <c r="AF1446" s="7"/>
      <c r="AG1446" s="7">
        <v>1.764</v>
      </c>
      <c r="AH1446" s="7">
        <v>5.04</v>
      </c>
      <c r="AI1446" s="7"/>
      <c r="AJ1446" s="7"/>
      <c r="AK1446" s="7"/>
      <c r="BZ1446" s="4"/>
      <c r="CA1446" t="s">
        <v>2807</v>
      </c>
      <c r="CC1446" s="7" t="s">
        <v>654</v>
      </c>
      <c r="CD1446" s="7">
        <v>0.59215590876994595</v>
      </c>
      <c r="CE1446" s="7" t="s">
        <v>651</v>
      </c>
      <c r="CF1446" s="7">
        <v>0.36230709734683308</v>
      </c>
      <c r="CH1446" s="7"/>
      <c r="CJ1446" s="7"/>
      <c r="CK1446" s="7">
        <f t="shared" si="28"/>
        <v>59</v>
      </c>
    </row>
    <row r="1447" spans="1:90" hidden="1" x14ac:dyDescent="0.3">
      <c r="A1447" s="43">
        <v>64</v>
      </c>
      <c r="B1447" s="23" t="s">
        <v>883</v>
      </c>
      <c r="C1447" s="54"/>
      <c r="D1447" s="54" t="s">
        <v>831</v>
      </c>
      <c r="E1447" s="23" t="s">
        <v>659</v>
      </c>
      <c r="F1447" s="54"/>
      <c r="G1447" s="23" t="s">
        <v>2808</v>
      </c>
      <c r="J1447" s="54" t="s">
        <v>9</v>
      </c>
      <c r="K1447" s="55">
        <v>1.5</v>
      </c>
      <c r="L1447" s="24" t="s">
        <v>834</v>
      </c>
      <c r="M1447" s="24" t="s">
        <v>615</v>
      </c>
      <c r="N1447" s="7"/>
      <c r="U1447" s="4">
        <v>34000</v>
      </c>
      <c r="AC1447" s="4">
        <v>2000</v>
      </c>
      <c r="AD1447" s="7"/>
      <c r="AE1447" s="7"/>
      <c r="AF1447" s="7"/>
      <c r="AG1447" s="7"/>
      <c r="AH1447" s="7"/>
      <c r="AI1447" s="7"/>
      <c r="AJ1447" s="7"/>
      <c r="AK1447" s="7"/>
      <c r="BZ1447" s="4"/>
      <c r="CA1447" t="s">
        <v>885</v>
      </c>
      <c r="CC1447" s="7" t="s">
        <v>615</v>
      </c>
      <c r="CD1447" s="7">
        <v>0.98020923920204484</v>
      </c>
      <c r="CF1447" s="7"/>
      <c r="CH1447" s="7"/>
      <c r="CJ1447" s="7"/>
      <c r="CK1447" s="7">
        <f t="shared" si="28"/>
        <v>61</v>
      </c>
    </row>
    <row r="1448" spans="1:90" x14ac:dyDescent="0.3">
      <c r="A1448" s="43">
        <v>64</v>
      </c>
      <c r="B1448" s="23" t="s">
        <v>860</v>
      </c>
      <c r="C1448" s="54"/>
      <c r="D1448" s="54" t="s">
        <v>831</v>
      </c>
      <c r="E1448" s="23" t="s">
        <v>605</v>
      </c>
      <c r="F1448" s="54"/>
      <c r="G1448" s="23" t="s">
        <v>2809</v>
      </c>
      <c r="J1448" s="54" t="s">
        <v>9</v>
      </c>
      <c r="K1448" s="55">
        <v>0.104328</v>
      </c>
      <c r="L1448" s="24" t="s">
        <v>834</v>
      </c>
      <c r="M1448" s="24" t="s">
        <v>615</v>
      </c>
      <c r="N1448" s="7"/>
      <c r="U1448" s="4">
        <v>1564.92</v>
      </c>
      <c r="V1448" s="4">
        <v>2.1908879999999999E-2</v>
      </c>
      <c r="AD1448" s="7"/>
      <c r="AE1448" s="7"/>
      <c r="AF1448" s="7"/>
      <c r="AG1448" s="7"/>
      <c r="AH1448" s="7"/>
      <c r="AI1448" s="7"/>
      <c r="AJ1448" s="7"/>
      <c r="AK1448" s="7"/>
      <c r="BZ1448" s="4"/>
      <c r="CA1448" t="s">
        <v>902</v>
      </c>
      <c r="CC1448" s="7" t="s">
        <v>615</v>
      </c>
      <c r="CD1448" s="7">
        <v>0.92029829778463845</v>
      </c>
      <c r="CF1448" s="7"/>
      <c r="CH1448" s="7"/>
      <c r="CJ1448" s="7"/>
      <c r="CK1448" s="7">
        <f t="shared" si="28"/>
        <v>61</v>
      </c>
    </row>
    <row r="1449" spans="1:90" hidden="1" x14ac:dyDescent="0.3">
      <c r="A1449" s="43" t="s">
        <v>843</v>
      </c>
      <c r="B1449" s="23" t="s">
        <v>900</v>
      </c>
      <c r="D1449" s="23" t="s">
        <v>831</v>
      </c>
      <c r="E1449" s="23" t="s">
        <v>605</v>
      </c>
      <c r="G1449" s="53" t="s">
        <v>2810</v>
      </c>
      <c r="J1449" s="23" t="s">
        <v>9</v>
      </c>
      <c r="K1449" s="66">
        <v>736</v>
      </c>
      <c r="L1449" s="24" t="s">
        <v>834</v>
      </c>
      <c r="M1449" s="24" t="s">
        <v>615</v>
      </c>
      <c r="U1449" s="4">
        <v>3094440</v>
      </c>
      <c r="V1449" s="4">
        <v>17.465</v>
      </c>
      <c r="AA1449" s="107">
        <v>23058</v>
      </c>
      <c r="AD1449" s="4">
        <v>67.776351015058935</v>
      </c>
      <c r="BZ1449" s="4"/>
      <c r="CA1449" t="s">
        <v>846</v>
      </c>
      <c r="CC1449" s="7" t="s">
        <v>615</v>
      </c>
      <c r="CD1449" s="7">
        <v>0.93385197830782185</v>
      </c>
      <c r="CF1449" s="7"/>
      <c r="CH1449" s="7"/>
      <c r="CJ1449" s="7"/>
      <c r="CK1449" s="7">
        <f t="shared" si="28"/>
        <v>59</v>
      </c>
    </row>
    <row r="1450" spans="1:90" hidden="1" x14ac:dyDescent="0.3">
      <c r="A1450" s="43">
        <v>64</v>
      </c>
      <c r="B1450" s="23" t="s">
        <v>900</v>
      </c>
      <c r="C1450" s="54"/>
      <c r="D1450" s="54" t="s">
        <v>831</v>
      </c>
      <c r="E1450" s="23" t="s">
        <v>605</v>
      </c>
      <c r="F1450" s="54"/>
      <c r="G1450" s="23" t="s">
        <v>2811</v>
      </c>
      <c r="H1450" s="23" t="s">
        <v>838</v>
      </c>
      <c r="J1450" s="54" t="s">
        <v>9</v>
      </c>
      <c r="K1450" s="55">
        <v>57</v>
      </c>
      <c r="L1450" s="24" t="s">
        <v>834</v>
      </c>
      <c r="M1450" s="24" t="s">
        <v>615</v>
      </c>
      <c r="N1450" s="7"/>
      <c r="U1450" s="4">
        <v>353399.99999999988</v>
      </c>
      <c r="V1450" s="4">
        <v>41.04</v>
      </c>
      <c r="W1450" s="4">
        <v>216.6</v>
      </c>
      <c r="AD1450" s="7"/>
      <c r="AE1450" s="7"/>
      <c r="AF1450" s="7"/>
      <c r="AG1450" s="7"/>
      <c r="AH1450" s="7"/>
      <c r="AI1450" s="7"/>
      <c r="AJ1450" s="7"/>
      <c r="AK1450" s="7"/>
      <c r="BZ1450" s="4"/>
      <c r="CA1450" t="s">
        <v>859</v>
      </c>
      <c r="CC1450" s="7" t="s">
        <v>615</v>
      </c>
      <c r="CD1450" s="7">
        <v>0.56186332393829508</v>
      </c>
      <c r="CE1450" s="7" t="s">
        <v>618</v>
      </c>
      <c r="CF1450" s="7">
        <v>0.40362906649491898</v>
      </c>
      <c r="CH1450" s="7"/>
      <c r="CJ1450" s="7"/>
      <c r="CK1450" s="7">
        <f t="shared" si="28"/>
        <v>60</v>
      </c>
    </row>
    <row r="1451" spans="1:90" hidden="1" x14ac:dyDescent="0.3">
      <c r="A1451" s="43" t="s">
        <v>890</v>
      </c>
      <c r="B1451" s="23" t="s">
        <v>868</v>
      </c>
      <c r="D1451" s="23" t="s">
        <v>831</v>
      </c>
      <c r="E1451" s="23" t="s">
        <v>671</v>
      </c>
      <c r="G1451" s="53" t="s">
        <v>2812</v>
      </c>
      <c r="J1451" s="23" t="s">
        <v>9</v>
      </c>
      <c r="K1451" s="47">
        <v>471.488</v>
      </c>
      <c r="L1451" s="24" t="s">
        <v>834</v>
      </c>
      <c r="M1451" s="24" t="s">
        <v>624</v>
      </c>
      <c r="U1451" s="4">
        <v>1527068.2</v>
      </c>
      <c r="V1451" s="4">
        <v>7.9876500000000004</v>
      </c>
      <c r="X1451" s="4">
        <v>3166740.6</v>
      </c>
      <c r="Y1451" s="4">
        <v>107908.4420930629</v>
      </c>
      <c r="AG1451" s="4">
        <v>15.58675</v>
      </c>
      <c r="AH1451" s="4">
        <v>20.690180000000002</v>
      </c>
      <c r="BX1451" s="4"/>
      <c r="BZ1451" s="4"/>
      <c r="CA1451" t="s">
        <v>972</v>
      </c>
      <c r="CC1451" s="7" t="s">
        <v>624</v>
      </c>
      <c r="CD1451" s="7">
        <v>0.74976732627453679</v>
      </c>
      <c r="CF1451" s="7"/>
      <c r="CH1451" s="7"/>
      <c r="CJ1451" s="7"/>
      <c r="CK1451" s="7">
        <f t="shared" si="28"/>
        <v>57</v>
      </c>
      <c r="CL1451" t="s">
        <v>2812</v>
      </c>
    </row>
    <row r="1452" spans="1:90" hidden="1" x14ac:dyDescent="0.3">
      <c r="A1452" s="43">
        <v>64</v>
      </c>
      <c r="B1452" s="23" t="s">
        <v>2531</v>
      </c>
      <c r="C1452" s="54"/>
      <c r="D1452" s="54" t="s">
        <v>831</v>
      </c>
      <c r="E1452" s="23" t="s">
        <v>605</v>
      </c>
      <c r="F1452" s="54"/>
      <c r="G1452" s="23" t="s">
        <v>2813</v>
      </c>
      <c r="J1452" s="54" t="s">
        <v>9</v>
      </c>
      <c r="K1452" s="55">
        <v>50</v>
      </c>
      <c r="L1452" s="24" t="s">
        <v>834</v>
      </c>
      <c r="M1452" s="24" t="s">
        <v>615</v>
      </c>
      <c r="N1452" s="7"/>
      <c r="U1452" s="4">
        <v>85000</v>
      </c>
      <c r="AD1452" s="7"/>
      <c r="AE1452" s="7"/>
      <c r="AF1452" s="7"/>
      <c r="AG1452" s="7"/>
      <c r="AH1452" s="7"/>
      <c r="AI1452" s="7"/>
      <c r="AJ1452" s="7"/>
      <c r="AK1452" s="7"/>
      <c r="BZ1452" s="4"/>
      <c r="CA1452" t="s">
        <v>856</v>
      </c>
      <c r="CC1452" s="7" t="s">
        <v>615</v>
      </c>
      <c r="CD1452" s="7">
        <v>1</v>
      </c>
      <c r="CF1452" s="7"/>
      <c r="CH1452" s="7"/>
      <c r="CJ1452" s="7"/>
      <c r="CK1452" s="7">
        <f t="shared" si="28"/>
        <v>62</v>
      </c>
    </row>
    <row r="1453" spans="1:90" hidden="1" x14ac:dyDescent="0.3">
      <c r="A1453" s="43">
        <v>64</v>
      </c>
      <c r="B1453" s="23" t="s">
        <v>1248</v>
      </c>
      <c r="C1453" s="54"/>
      <c r="D1453" s="54" t="s">
        <v>831</v>
      </c>
      <c r="E1453" s="23" t="s">
        <v>683</v>
      </c>
      <c r="F1453" s="54"/>
      <c r="G1453" s="23" t="s">
        <v>2814</v>
      </c>
      <c r="J1453" s="54" t="s">
        <v>9</v>
      </c>
      <c r="K1453" s="55">
        <v>42.3</v>
      </c>
      <c r="L1453" s="24" t="s">
        <v>834</v>
      </c>
      <c r="M1453" s="24" t="s">
        <v>627</v>
      </c>
      <c r="N1453" s="7"/>
      <c r="U1453" s="4">
        <v>549900</v>
      </c>
      <c r="Y1453" s="4">
        <v>126900</v>
      </c>
      <c r="AD1453" s="7"/>
      <c r="AE1453" s="7"/>
      <c r="AF1453" s="7"/>
      <c r="AG1453" s="7"/>
      <c r="AH1453" s="7"/>
      <c r="AI1453" s="7"/>
      <c r="AJ1453" s="7"/>
      <c r="AK1453" s="7"/>
      <c r="BZ1453" s="4"/>
      <c r="CA1453" t="s">
        <v>1230</v>
      </c>
      <c r="CC1453" s="7" t="s">
        <v>627</v>
      </c>
      <c r="CD1453" s="7">
        <v>0.5471349647343533</v>
      </c>
      <c r="CE1453" s="7" t="s">
        <v>615</v>
      </c>
      <c r="CF1453" s="7">
        <v>0.45286503526564659</v>
      </c>
      <c r="CH1453" s="7"/>
      <c r="CJ1453" s="7"/>
      <c r="CK1453" s="7">
        <f t="shared" si="28"/>
        <v>61</v>
      </c>
    </row>
    <row r="1454" spans="1:90" hidden="1" x14ac:dyDescent="0.3">
      <c r="A1454" s="43">
        <v>64</v>
      </c>
      <c r="B1454" s="23" t="s">
        <v>868</v>
      </c>
      <c r="C1454" s="54"/>
      <c r="D1454" s="54" t="s">
        <v>831</v>
      </c>
      <c r="E1454" s="23" t="s">
        <v>659</v>
      </c>
      <c r="F1454" s="54"/>
      <c r="G1454" s="23" t="s">
        <v>2815</v>
      </c>
      <c r="J1454" s="54" t="s">
        <v>9</v>
      </c>
      <c r="K1454" s="55">
        <v>0.5</v>
      </c>
      <c r="L1454" s="24" t="s">
        <v>834</v>
      </c>
      <c r="M1454" s="24" t="s">
        <v>615</v>
      </c>
      <c r="N1454" s="7"/>
      <c r="U1454" s="4">
        <v>10500</v>
      </c>
      <c r="V1454" s="4">
        <v>0.8</v>
      </c>
      <c r="W1454" s="4">
        <v>7.4</v>
      </c>
      <c r="AC1454" s="4">
        <v>4250</v>
      </c>
      <c r="AD1454" s="7"/>
      <c r="AE1454" s="7"/>
      <c r="AF1454" s="7"/>
      <c r="AG1454" s="7"/>
      <c r="AH1454" s="7"/>
      <c r="AI1454" s="7"/>
      <c r="AJ1454" s="7"/>
      <c r="AK1454" s="7"/>
      <c r="BZ1454" s="4"/>
      <c r="CA1454" t="s">
        <v>839</v>
      </c>
      <c r="CC1454" s="7" t="s">
        <v>615</v>
      </c>
      <c r="CD1454" s="7">
        <v>0.5949316608055687</v>
      </c>
      <c r="CE1454" s="7" t="s">
        <v>618</v>
      </c>
      <c r="CF1454" s="7">
        <v>0.28040045369559929</v>
      </c>
      <c r="CH1454" s="7"/>
      <c r="CJ1454" s="7"/>
      <c r="CK1454" s="7">
        <f t="shared" si="28"/>
        <v>59</v>
      </c>
    </row>
    <row r="1455" spans="1:90" hidden="1" x14ac:dyDescent="0.3">
      <c r="A1455" s="43" t="s">
        <v>932</v>
      </c>
      <c r="B1455" s="23" t="s">
        <v>830</v>
      </c>
      <c r="C1455" s="54"/>
      <c r="D1455" s="54" t="s">
        <v>831</v>
      </c>
      <c r="E1455" s="23" t="s">
        <v>737</v>
      </c>
      <c r="F1455" s="54"/>
      <c r="G1455" s="23" t="s">
        <v>2816</v>
      </c>
      <c r="H1455" s="23" t="s">
        <v>880</v>
      </c>
      <c r="J1455" s="54" t="s">
        <v>9</v>
      </c>
      <c r="K1455" s="55">
        <v>3.4883160000000002</v>
      </c>
      <c r="L1455" s="24" t="s">
        <v>834</v>
      </c>
      <c r="M1455" s="24" t="s">
        <v>615</v>
      </c>
      <c r="N1455" s="7"/>
      <c r="U1455" s="4">
        <v>71584.294899999994</v>
      </c>
      <c r="W1455" s="4">
        <v>25.645931019999999</v>
      </c>
      <c r="AB1455" s="4">
        <v>10777.8845</v>
      </c>
      <c r="AD1455" s="7"/>
      <c r="AE1455" s="7"/>
      <c r="AF1455" s="7"/>
      <c r="AG1455" s="7"/>
      <c r="AH1455" s="7"/>
      <c r="AI1455" s="7"/>
      <c r="AJ1455" s="7"/>
      <c r="AK1455" s="7"/>
      <c r="BZ1455" s="4">
        <v>300000</v>
      </c>
      <c r="CA1455" t="s">
        <v>2817</v>
      </c>
      <c r="CC1455" s="7" t="s">
        <v>615</v>
      </c>
      <c r="CD1455" s="7">
        <v>0.91961957549308326</v>
      </c>
      <c r="CF1455" s="7"/>
      <c r="CH1455" s="7"/>
      <c r="CJ1455" s="7"/>
      <c r="CK1455" s="7">
        <f t="shared" si="28"/>
        <v>60</v>
      </c>
    </row>
    <row r="1456" spans="1:90" hidden="1" x14ac:dyDescent="0.3">
      <c r="A1456" s="43">
        <v>64</v>
      </c>
      <c r="B1456" s="23" t="s">
        <v>830</v>
      </c>
      <c r="C1456" s="54"/>
      <c r="D1456" s="54" t="s">
        <v>831</v>
      </c>
      <c r="E1456" s="23" t="s">
        <v>683</v>
      </c>
      <c r="F1456" s="54"/>
      <c r="G1456" s="23" t="s">
        <v>2818</v>
      </c>
      <c r="J1456" s="54" t="s">
        <v>9</v>
      </c>
      <c r="K1456" s="55">
        <v>10.6</v>
      </c>
      <c r="L1456" s="24" t="s">
        <v>834</v>
      </c>
      <c r="M1456" s="24" t="s">
        <v>615</v>
      </c>
      <c r="N1456" s="7"/>
      <c r="U1456" s="4">
        <v>22260</v>
      </c>
      <c r="W1456" s="4">
        <v>21.2</v>
      </c>
      <c r="AB1456" s="4">
        <v>20140</v>
      </c>
      <c r="AD1456" s="7"/>
      <c r="AE1456" s="7"/>
      <c r="AF1456" s="7"/>
      <c r="AG1456" s="7"/>
      <c r="AH1456" s="7"/>
      <c r="AI1456" s="7"/>
      <c r="AJ1456" s="7"/>
      <c r="AK1456" s="7"/>
      <c r="BZ1456" s="4"/>
      <c r="CA1456" t="s">
        <v>2353</v>
      </c>
      <c r="CC1456" s="7" t="s">
        <v>615</v>
      </c>
      <c r="CD1456" s="7">
        <v>0.71177067439140562</v>
      </c>
      <c r="CE1456" s="7" t="s">
        <v>636</v>
      </c>
      <c r="CF1456" s="7">
        <v>0.22030222525153159</v>
      </c>
      <c r="CH1456" s="7"/>
      <c r="CJ1456" s="7"/>
      <c r="CK1456" s="7">
        <f t="shared" si="28"/>
        <v>60</v>
      </c>
    </row>
    <row r="1457" spans="1:90" hidden="1" x14ac:dyDescent="0.3">
      <c r="A1457" s="43">
        <v>64</v>
      </c>
      <c r="B1457" s="23" t="s">
        <v>868</v>
      </c>
      <c r="C1457" s="54"/>
      <c r="D1457" s="54" t="s">
        <v>831</v>
      </c>
      <c r="E1457" s="23" t="s">
        <v>659</v>
      </c>
      <c r="F1457" s="54"/>
      <c r="G1457" s="23" t="s">
        <v>2819</v>
      </c>
      <c r="J1457" s="54" t="s">
        <v>9</v>
      </c>
      <c r="K1457" s="55">
        <v>32</v>
      </c>
      <c r="L1457" s="24" t="s">
        <v>834</v>
      </c>
      <c r="M1457" s="24" t="s">
        <v>615</v>
      </c>
      <c r="N1457" s="7"/>
      <c r="U1457" s="4">
        <v>460800</v>
      </c>
      <c r="AB1457" s="4">
        <v>54400.000000000007</v>
      </c>
      <c r="AC1457" s="4">
        <v>172800</v>
      </c>
      <c r="AD1457" s="7"/>
      <c r="AE1457" s="7"/>
      <c r="AF1457" s="7"/>
      <c r="AG1457" s="7"/>
      <c r="AH1457" s="7"/>
      <c r="AI1457" s="7"/>
      <c r="AJ1457" s="7"/>
      <c r="AK1457" s="7"/>
      <c r="BZ1457" s="4"/>
      <c r="CA1457" t="s">
        <v>1006</v>
      </c>
      <c r="CC1457" s="7" t="s">
        <v>615</v>
      </c>
      <c r="CD1457" s="7">
        <v>0.85535922986394741</v>
      </c>
      <c r="CF1457" s="7"/>
      <c r="CH1457" s="7"/>
      <c r="CJ1457" s="7"/>
      <c r="CK1457" s="7">
        <f t="shared" si="28"/>
        <v>60</v>
      </c>
    </row>
    <row r="1458" spans="1:90" hidden="1" x14ac:dyDescent="0.3">
      <c r="A1458" s="43">
        <v>27</v>
      </c>
      <c r="B1458" s="42" t="s">
        <v>868</v>
      </c>
      <c r="D1458" s="23" t="s">
        <v>831</v>
      </c>
      <c r="E1458" s="23" t="s">
        <v>659</v>
      </c>
      <c r="G1458" s="42" t="s">
        <v>2820</v>
      </c>
      <c r="J1458" s="23" t="s">
        <v>9</v>
      </c>
      <c r="K1458" s="58">
        <v>25</v>
      </c>
      <c r="L1458" s="24" t="s">
        <v>834</v>
      </c>
      <c r="M1458" s="24" t="s">
        <v>615</v>
      </c>
      <c r="U1458" s="59">
        <v>400000</v>
      </c>
      <c r="V1458" s="59"/>
      <c r="W1458" s="59"/>
      <c r="AB1458" s="60">
        <v>50000</v>
      </c>
      <c r="AC1458" s="60">
        <v>450000</v>
      </c>
      <c r="AP1458" s="59"/>
      <c r="AQ1458" s="59">
        <v>50</v>
      </c>
      <c r="BZ1458" s="4"/>
      <c r="CA1458" t="s">
        <v>1953</v>
      </c>
      <c r="CC1458" s="7" t="s">
        <v>615</v>
      </c>
      <c r="CD1458" s="7">
        <v>0.6953178067934902</v>
      </c>
      <c r="CE1458" s="7" t="s">
        <v>639</v>
      </c>
      <c r="CF1458" s="7">
        <v>0.26849023401035188</v>
      </c>
      <c r="CH1458" s="7"/>
      <c r="CJ1458" s="7"/>
      <c r="CK1458" s="7">
        <f t="shared" si="28"/>
        <v>59</v>
      </c>
    </row>
    <row r="1459" spans="1:90" hidden="1" x14ac:dyDescent="0.3">
      <c r="A1459" s="43">
        <v>64</v>
      </c>
      <c r="B1459" s="23" t="s">
        <v>913</v>
      </c>
      <c r="C1459" s="54"/>
      <c r="D1459" s="54" t="s">
        <v>831</v>
      </c>
      <c r="E1459" s="23" t="s">
        <v>650</v>
      </c>
      <c r="F1459" s="54"/>
      <c r="G1459" s="23" t="s">
        <v>2821</v>
      </c>
      <c r="J1459" s="54" t="s">
        <v>9</v>
      </c>
      <c r="K1459" s="55">
        <v>1000</v>
      </c>
      <c r="L1459" s="24" t="s">
        <v>834</v>
      </c>
      <c r="M1459" s="24" t="s">
        <v>615</v>
      </c>
      <c r="N1459" s="7"/>
      <c r="U1459" s="4">
        <v>3000000</v>
      </c>
      <c r="AD1459" s="7"/>
      <c r="AE1459" s="7"/>
      <c r="AF1459" s="7"/>
      <c r="AG1459" s="7"/>
      <c r="AH1459" s="7"/>
      <c r="AI1459" s="7"/>
      <c r="AJ1459" s="7"/>
      <c r="AK1459" s="7"/>
      <c r="BZ1459" s="4"/>
      <c r="CA1459" t="s">
        <v>856</v>
      </c>
      <c r="CC1459" s="7" t="s">
        <v>615</v>
      </c>
      <c r="CD1459" s="7">
        <v>1</v>
      </c>
      <c r="CF1459" s="7"/>
      <c r="CH1459" s="7"/>
      <c r="CJ1459" s="7"/>
      <c r="CK1459" s="7">
        <f t="shared" si="28"/>
        <v>62</v>
      </c>
    </row>
    <row r="1460" spans="1:90" hidden="1" x14ac:dyDescent="0.3">
      <c r="A1460" s="43">
        <v>65</v>
      </c>
      <c r="B1460" s="56" t="s">
        <v>1997</v>
      </c>
      <c r="D1460" s="23" t="s">
        <v>831</v>
      </c>
      <c r="E1460" s="23" t="s">
        <v>796</v>
      </c>
      <c r="G1460" s="23" t="s">
        <v>2822</v>
      </c>
      <c r="H1460" s="57" t="s">
        <v>880</v>
      </c>
      <c r="I1460" s="57"/>
      <c r="J1460" s="23" t="s">
        <v>9</v>
      </c>
      <c r="K1460" s="47">
        <v>139.4</v>
      </c>
      <c r="L1460" s="24" t="s">
        <v>834</v>
      </c>
      <c r="M1460" s="24" t="s">
        <v>624</v>
      </c>
      <c r="X1460" s="4">
        <v>3438840</v>
      </c>
      <c r="BZ1460" s="4"/>
      <c r="CA1460" t="s">
        <v>871</v>
      </c>
      <c r="CC1460" s="7" t="s">
        <v>624</v>
      </c>
      <c r="CD1460" s="7">
        <v>1</v>
      </c>
      <c r="CF1460" s="7"/>
      <c r="CH1460" s="7"/>
      <c r="CJ1460" s="7"/>
      <c r="CK1460" s="7">
        <f t="shared" si="28"/>
        <v>62</v>
      </c>
      <c r="CL1460" t="s">
        <v>2822</v>
      </c>
    </row>
    <row r="1461" spans="1:90" hidden="1" x14ac:dyDescent="0.3">
      <c r="A1461" s="43">
        <v>76</v>
      </c>
      <c r="B1461" s="23" t="s">
        <v>2823</v>
      </c>
      <c r="D1461" s="23" t="s">
        <v>831</v>
      </c>
      <c r="E1461" s="23" t="s">
        <v>617</v>
      </c>
      <c r="G1461" s="23" t="s">
        <v>2824</v>
      </c>
      <c r="J1461" s="23" t="s">
        <v>9</v>
      </c>
      <c r="K1461" s="47">
        <v>961</v>
      </c>
      <c r="L1461" s="24" t="s">
        <v>834</v>
      </c>
      <c r="M1461" s="24" t="s">
        <v>621</v>
      </c>
      <c r="W1461" s="4">
        <v>49972</v>
      </c>
      <c r="AB1461" s="4">
        <v>4805000</v>
      </c>
      <c r="AC1461" s="4">
        <v>3844000</v>
      </c>
      <c r="BZ1461" s="4"/>
      <c r="CA1461" t="s">
        <v>2486</v>
      </c>
      <c r="CC1461" s="7" t="s">
        <v>621</v>
      </c>
      <c r="CD1461" s="7">
        <v>0.62824080451852871</v>
      </c>
      <c r="CE1461" s="7" t="s">
        <v>636</v>
      </c>
      <c r="CF1461" s="7">
        <v>0.20622675299628049</v>
      </c>
      <c r="CH1461" s="7"/>
      <c r="CJ1461" s="7"/>
      <c r="CK1461" s="7">
        <f t="shared" si="28"/>
        <v>60</v>
      </c>
    </row>
    <row r="1462" spans="1:90" hidden="1" x14ac:dyDescent="0.3">
      <c r="A1462" s="43" t="s">
        <v>1325</v>
      </c>
      <c r="B1462" s="23" t="s">
        <v>2825</v>
      </c>
      <c r="D1462" s="23" t="s">
        <v>831</v>
      </c>
      <c r="E1462" s="23" t="s">
        <v>1445</v>
      </c>
      <c r="G1462" s="42" t="s">
        <v>2826</v>
      </c>
      <c r="H1462" s="24"/>
      <c r="J1462" s="23" t="s">
        <v>9</v>
      </c>
      <c r="K1462" s="47">
        <v>12.4</v>
      </c>
      <c r="L1462" s="24" t="s">
        <v>834</v>
      </c>
      <c r="M1462" s="24" t="s">
        <v>627</v>
      </c>
      <c r="Y1462" s="4">
        <v>42160</v>
      </c>
      <c r="BZ1462" s="4"/>
      <c r="CA1462" t="s">
        <v>1328</v>
      </c>
      <c r="CC1462" s="7" t="s">
        <v>627</v>
      </c>
      <c r="CD1462" s="7">
        <v>1</v>
      </c>
      <c r="CF1462" s="7"/>
      <c r="CH1462" s="7"/>
      <c r="CJ1462" s="7"/>
      <c r="CK1462" s="7">
        <f t="shared" si="28"/>
        <v>62</v>
      </c>
    </row>
    <row r="1463" spans="1:90" hidden="1" x14ac:dyDescent="0.3">
      <c r="A1463" s="43">
        <v>64</v>
      </c>
      <c r="B1463" s="23" t="s">
        <v>1226</v>
      </c>
      <c r="C1463" s="54"/>
      <c r="D1463" s="54" t="s">
        <v>831</v>
      </c>
      <c r="E1463" s="23" t="s">
        <v>650</v>
      </c>
      <c r="F1463" s="54"/>
      <c r="G1463" s="23" t="s">
        <v>2827</v>
      </c>
      <c r="J1463" s="54" t="s">
        <v>9</v>
      </c>
      <c r="K1463" s="55">
        <v>745.6</v>
      </c>
      <c r="L1463" s="24" t="s">
        <v>834</v>
      </c>
      <c r="M1463" s="24" t="s">
        <v>615</v>
      </c>
      <c r="N1463" s="7"/>
      <c r="U1463" s="4">
        <v>16458090</v>
      </c>
      <c r="AD1463" s="7"/>
      <c r="AE1463" s="7"/>
      <c r="AF1463" s="7"/>
      <c r="AG1463" s="7"/>
      <c r="AH1463" s="7"/>
      <c r="AI1463" s="7"/>
      <c r="AJ1463" s="7"/>
      <c r="AK1463" s="7"/>
      <c r="BZ1463" s="4"/>
      <c r="CA1463" t="s">
        <v>856</v>
      </c>
      <c r="CC1463" s="7" t="s">
        <v>615</v>
      </c>
      <c r="CD1463" s="7">
        <v>1</v>
      </c>
      <c r="CF1463" s="7"/>
      <c r="CH1463" s="7"/>
      <c r="CJ1463" s="7"/>
      <c r="CK1463" s="7">
        <f t="shared" si="28"/>
        <v>62</v>
      </c>
      <c r="CL1463" t="s">
        <v>2827</v>
      </c>
    </row>
    <row r="1464" spans="1:90" hidden="1" x14ac:dyDescent="0.3">
      <c r="A1464" s="43">
        <v>64</v>
      </c>
      <c r="B1464" s="23" t="s">
        <v>1025</v>
      </c>
      <c r="C1464" s="54"/>
      <c r="D1464" s="54" t="s">
        <v>831</v>
      </c>
      <c r="E1464" s="23" t="s">
        <v>659</v>
      </c>
      <c r="F1464" s="54"/>
      <c r="G1464" s="23" t="s">
        <v>2828</v>
      </c>
      <c r="J1464" s="54" t="s">
        <v>9</v>
      </c>
      <c r="K1464" s="55">
        <v>5.75</v>
      </c>
      <c r="L1464" s="24" t="s">
        <v>834</v>
      </c>
      <c r="M1464" s="24" t="s">
        <v>615</v>
      </c>
      <c r="N1464" s="7"/>
      <c r="U1464" s="4">
        <v>59225</v>
      </c>
      <c r="V1464" s="4">
        <v>0.28749999999999998</v>
      </c>
      <c r="W1464" s="4">
        <v>13.225</v>
      </c>
      <c r="AC1464" s="4">
        <v>20125</v>
      </c>
      <c r="AD1464" s="7"/>
      <c r="AE1464" s="7"/>
      <c r="AF1464" s="7"/>
      <c r="AG1464" s="7"/>
      <c r="AH1464" s="7"/>
      <c r="AI1464" s="7"/>
      <c r="AJ1464" s="7"/>
      <c r="AK1464" s="7"/>
      <c r="BZ1464" s="4"/>
      <c r="CA1464" t="s">
        <v>839</v>
      </c>
      <c r="CC1464" s="7" t="s">
        <v>615</v>
      </c>
      <c r="CD1464" s="7">
        <v>0.85540363452792034</v>
      </c>
      <c r="CF1464" s="7"/>
      <c r="CH1464" s="7"/>
      <c r="CJ1464" s="7"/>
      <c r="CK1464" s="7">
        <f t="shared" si="28"/>
        <v>59</v>
      </c>
    </row>
    <row r="1465" spans="1:90" hidden="1" x14ac:dyDescent="0.3">
      <c r="A1465" s="43">
        <v>64</v>
      </c>
      <c r="B1465" s="23" t="s">
        <v>1025</v>
      </c>
      <c r="C1465" s="54"/>
      <c r="D1465" s="54" t="s">
        <v>831</v>
      </c>
      <c r="E1465" s="23" t="s">
        <v>659</v>
      </c>
      <c r="F1465" s="54"/>
      <c r="G1465" s="23" t="s">
        <v>2829</v>
      </c>
      <c r="J1465" s="54" t="s">
        <v>9</v>
      </c>
      <c r="K1465" s="55">
        <v>7.9869999999999992</v>
      </c>
      <c r="L1465" s="24" t="s">
        <v>834</v>
      </c>
      <c r="M1465" s="24" t="s">
        <v>639</v>
      </c>
      <c r="N1465" s="7"/>
      <c r="U1465" s="4">
        <v>93528.8</v>
      </c>
      <c r="V1465" s="4">
        <v>2.34293</v>
      </c>
      <c r="W1465" s="4">
        <v>184.34100000000001</v>
      </c>
      <c r="AB1465" s="4">
        <v>40837.599999999999</v>
      </c>
      <c r="AC1465" s="4">
        <v>287562.5</v>
      </c>
      <c r="AD1465" s="7"/>
      <c r="AE1465" s="7"/>
      <c r="AF1465" s="7"/>
      <c r="AG1465" s="7"/>
      <c r="AH1465" s="7"/>
      <c r="AI1465" s="7"/>
      <c r="AJ1465" s="7"/>
      <c r="AK1465" s="7"/>
      <c r="BZ1465" s="4"/>
      <c r="CA1465" t="s">
        <v>842</v>
      </c>
      <c r="CC1465" s="7" t="s">
        <v>639</v>
      </c>
      <c r="CD1465" s="7">
        <v>0.41269100885110571</v>
      </c>
      <c r="CE1465" s="7" t="s">
        <v>615</v>
      </c>
      <c r="CF1465" s="7">
        <v>0.39106189413486342</v>
      </c>
      <c r="CH1465" s="7"/>
      <c r="CJ1465" s="7"/>
      <c r="CK1465" s="7">
        <f t="shared" si="28"/>
        <v>58</v>
      </c>
    </row>
    <row r="1466" spans="1:90" x14ac:dyDescent="0.3">
      <c r="A1466" s="43">
        <v>76</v>
      </c>
      <c r="B1466" s="23" t="s">
        <v>860</v>
      </c>
      <c r="D1466" s="23" t="s">
        <v>831</v>
      </c>
      <c r="E1466" s="23" t="s">
        <v>1044</v>
      </c>
      <c r="G1466" s="23" t="s">
        <v>2830</v>
      </c>
      <c r="J1466" s="23" t="s">
        <v>9</v>
      </c>
      <c r="K1466" s="47">
        <v>0.01</v>
      </c>
      <c r="L1466" s="24" t="s">
        <v>834</v>
      </c>
      <c r="M1466" s="24" t="s">
        <v>639</v>
      </c>
      <c r="W1466" s="4">
        <v>0.66500000000000004</v>
      </c>
      <c r="AB1466" s="4">
        <v>536</v>
      </c>
      <c r="AC1466" s="4">
        <v>1560</v>
      </c>
      <c r="BZ1466" s="4"/>
      <c r="CA1466" t="s">
        <v>1046</v>
      </c>
      <c r="CC1466" s="7" t="s">
        <v>639</v>
      </c>
      <c r="CD1466" s="7">
        <v>0.68171135992123622</v>
      </c>
      <c r="CE1466" s="7" t="s">
        <v>636</v>
      </c>
      <c r="CF1466" s="7">
        <v>0.23344930755143589</v>
      </c>
      <c r="CH1466" s="7"/>
      <c r="CJ1466" s="7"/>
      <c r="CK1466" s="7">
        <f t="shared" si="28"/>
        <v>60</v>
      </c>
    </row>
    <row r="1467" spans="1:90" hidden="1" x14ac:dyDescent="0.3">
      <c r="A1467" s="24">
        <v>79</v>
      </c>
      <c r="B1467" s="23" t="s">
        <v>1025</v>
      </c>
      <c r="C1467" s="23" t="s">
        <v>1025</v>
      </c>
      <c r="D1467" s="23" t="s">
        <v>831</v>
      </c>
      <c r="E1467" s="23" t="s">
        <v>1017</v>
      </c>
      <c r="G1467" s="23" t="s">
        <v>2831</v>
      </c>
      <c r="H1467" s="23" t="s">
        <v>838</v>
      </c>
      <c r="J1467" s="54" t="s">
        <v>8</v>
      </c>
      <c r="K1467" s="47">
        <v>81</v>
      </c>
      <c r="L1467" s="57" t="s">
        <v>834</v>
      </c>
      <c r="M1467" s="24" t="s">
        <v>744</v>
      </c>
      <c r="N1467" s="7"/>
      <c r="O1467" s="7"/>
      <c r="X1467" s="7"/>
      <c r="AL1467" s="61"/>
      <c r="BF1467" s="4">
        <v>2320.917242901899</v>
      </c>
      <c r="BG1467" s="4">
        <v>9371.023054921543</v>
      </c>
      <c r="BK1467" s="4">
        <v>259.48395505617981</v>
      </c>
      <c r="BL1467" s="4">
        <v>1468.1657171581769</v>
      </c>
      <c r="BY1467" s="7"/>
      <c r="BZ1467" s="4"/>
      <c r="CA1467" t="s">
        <v>2832</v>
      </c>
      <c r="CC1467" s="7" t="s">
        <v>744</v>
      </c>
      <c r="CD1467" s="7">
        <v>0.39080191373591439</v>
      </c>
      <c r="CE1467" s="7" t="s">
        <v>729</v>
      </c>
      <c r="CF1467" s="7">
        <v>0.36407111318275381</v>
      </c>
      <c r="CH1467" s="7"/>
      <c r="CJ1467" s="7"/>
      <c r="CK1467" s="7">
        <f t="shared" si="28"/>
        <v>59</v>
      </c>
    </row>
    <row r="1468" spans="1:90" hidden="1" x14ac:dyDescent="0.3">
      <c r="A1468" s="43" t="s">
        <v>932</v>
      </c>
      <c r="B1468" s="23" t="s">
        <v>905</v>
      </c>
      <c r="C1468" s="54"/>
      <c r="D1468" s="54" t="s">
        <v>831</v>
      </c>
      <c r="E1468" s="23" t="s">
        <v>677</v>
      </c>
      <c r="F1468" s="54"/>
      <c r="G1468" s="23" t="s">
        <v>2833</v>
      </c>
      <c r="H1468" s="23" t="s">
        <v>1003</v>
      </c>
      <c r="J1468" s="54" t="s">
        <v>9</v>
      </c>
      <c r="K1468" s="55">
        <v>16.399999999999999</v>
      </c>
      <c r="L1468" s="24" t="s">
        <v>834</v>
      </c>
      <c r="M1468" s="24" t="s">
        <v>618</v>
      </c>
      <c r="N1468" s="7"/>
      <c r="U1468" s="4">
        <v>25950</v>
      </c>
      <c r="V1468" s="4">
        <v>13.244999999999999</v>
      </c>
      <c r="W1468" s="4">
        <v>36.408000000000001</v>
      </c>
      <c r="AD1468" s="7"/>
      <c r="AE1468" s="7"/>
      <c r="AF1468" s="7"/>
      <c r="AG1468" s="7"/>
      <c r="AH1468" s="7"/>
      <c r="AI1468" s="7"/>
      <c r="AJ1468" s="7"/>
      <c r="AK1468" s="7"/>
      <c r="BZ1468" s="4">
        <v>1200000</v>
      </c>
      <c r="CA1468" t="s">
        <v>1069</v>
      </c>
      <c r="CC1468" s="7" t="s">
        <v>618</v>
      </c>
      <c r="CD1468" s="7">
        <v>0.73462078839626888</v>
      </c>
      <c r="CE1468" s="7" t="s">
        <v>615</v>
      </c>
      <c r="CF1468" s="7">
        <v>0.2326685434113473</v>
      </c>
      <c r="CH1468" s="7"/>
      <c r="CJ1468" s="7"/>
      <c r="CK1468" s="7">
        <f t="shared" si="28"/>
        <v>60</v>
      </c>
    </row>
    <row r="1469" spans="1:90" hidden="1" x14ac:dyDescent="0.3">
      <c r="A1469" s="43">
        <v>64</v>
      </c>
      <c r="B1469" s="23" t="s">
        <v>868</v>
      </c>
      <c r="C1469" s="54"/>
      <c r="D1469" s="54" t="s">
        <v>831</v>
      </c>
      <c r="E1469" s="23" t="s">
        <v>659</v>
      </c>
      <c r="F1469" s="54"/>
      <c r="G1469" s="23" t="s">
        <v>2834</v>
      </c>
      <c r="J1469" s="54" t="s">
        <v>9</v>
      </c>
      <c r="K1469" s="55">
        <v>28</v>
      </c>
      <c r="L1469" s="24" t="s">
        <v>834</v>
      </c>
      <c r="M1469" s="24" t="s">
        <v>639</v>
      </c>
      <c r="N1469" s="7"/>
      <c r="U1469" s="4">
        <v>327600</v>
      </c>
      <c r="AB1469" s="4">
        <v>464799.99999999988</v>
      </c>
      <c r="AC1469" s="4">
        <v>2200800</v>
      </c>
      <c r="AD1469" s="7"/>
      <c r="AE1469" s="7"/>
      <c r="AF1469" s="7"/>
      <c r="AG1469" s="7"/>
      <c r="AH1469" s="7"/>
      <c r="AI1469" s="7"/>
      <c r="AJ1469" s="7"/>
      <c r="AK1469" s="7"/>
      <c r="BZ1469" s="4"/>
      <c r="CA1469" t="s">
        <v>1006</v>
      </c>
      <c r="CC1469" s="7" t="s">
        <v>639</v>
      </c>
      <c r="CD1469" s="7">
        <v>0.60820806711363751</v>
      </c>
      <c r="CE1469" s="7" t="s">
        <v>615</v>
      </c>
      <c r="CF1469" s="7">
        <v>0.2637684653690292</v>
      </c>
      <c r="CH1469" s="7"/>
      <c r="CJ1469" s="7"/>
      <c r="CK1469" s="7">
        <f t="shared" si="28"/>
        <v>60</v>
      </c>
    </row>
    <row r="1470" spans="1:90" hidden="1" x14ac:dyDescent="0.3">
      <c r="A1470" s="43">
        <v>65</v>
      </c>
      <c r="B1470" s="56" t="s">
        <v>2210</v>
      </c>
      <c r="D1470" s="23" t="s">
        <v>831</v>
      </c>
      <c r="E1470" s="23" t="s">
        <v>796</v>
      </c>
      <c r="G1470" s="23" t="s">
        <v>2835</v>
      </c>
      <c r="H1470" s="57" t="s">
        <v>831</v>
      </c>
      <c r="I1470" s="57"/>
      <c r="J1470" s="23" t="s">
        <v>9</v>
      </c>
      <c r="K1470" s="47">
        <v>13.321792</v>
      </c>
      <c r="L1470" s="24" t="s">
        <v>834</v>
      </c>
      <c r="M1470" s="24" t="s">
        <v>624</v>
      </c>
      <c r="X1470" s="4">
        <v>95060.211199999976</v>
      </c>
      <c r="BZ1470" s="4"/>
      <c r="CA1470" t="s">
        <v>871</v>
      </c>
      <c r="CC1470" s="7" t="s">
        <v>624</v>
      </c>
      <c r="CD1470" s="7">
        <v>1</v>
      </c>
      <c r="CF1470" s="7"/>
      <c r="CH1470" s="7"/>
      <c r="CJ1470" s="7"/>
      <c r="CK1470" s="7">
        <f t="shared" si="28"/>
        <v>62</v>
      </c>
    </row>
    <row r="1471" spans="1:90" hidden="1" x14ac:dyDescent="0.3">
      <c r="A1471" s="43">
        <v>64</v>
      </c>
      <c r="B1471" s="23" t="s">
        <v>913</v>
      </c>
      <c r="C1471" s="54"/>
      <c r="D1471" s="54" t="s">
        <v>831</v>
      </c>
      <c r="E1471" s="23" t="s">
        <v>614</v>
      </c>
      <c r="F1471" s="54"/>
      <c r="G1471" s="23" t="s">
        <v>2836</v>
      </c>
      <c r="H1471" s="23" t="s">
        <v>838</v>
      </c>
      <c r="J1471" s="54" t="s">
        <v>9</v>
      </c>
      <c r="K1471" s="55">
        <v>18.143999999999998</v>
      </c>
      <c r="L1471" s="24" t="s">
        <v>834</v>
      </c>
      <c r="M1471" s="24" t="s">
        <v>615</v>
      </c>
      <c r="N1471" s="7"/>
      <c r="U1471" s="4">
        <v>76204.799999999988</v>
      </c>
      <c r="AD1471" s="7"/>
      <c r="AE1471" s="7"/>
      <c r="AF1471" s="7"/>
      <c r="AG1471" s="7"/>
      <c r="AH1471" s="7"/>
      <c r="AI1471" s="7"/>
      <c r="AJ1471" s="7"/>
      <c r="AK1471" s="7"/>
      <c r="BZ1471" s="4"/>
      <c r="CA1471" t="s">
        <v>856</v>
      </c>
      <c r="CC1471" s="7" t="s">
        <v>615</v>
      </c>
      <c r="CD1471" s="7">
        <v>1</v>
      </c>
      <c r="CF1471" s="7"/>
      <c r="CH1471" s="7"/>
      <c r="CJ1471" s="7"/>
      <c r="CK1471" s="7">
        <f t="shared" si="28"/>
        <v>62</v>
      </c>
    </row>
    <row r="1472" spans="1:90" hidden="1" x14ac:dyDescent="0.3">
      <c r="A1472" s="43">
        <v>27</v>
      </c>
      <c r="B1472" s="42" t="s">
        <v>924</v>
      </c>
      <c r="D1472" s="23" t="s">
        <v>831</v>
      </c>
      <c r="E1472" s="23" t="s">
        <v>659</v>
      </c>
      <c r="G1472" s="42" t="s">
        <v>2837</v>
      </c>
      <c r="J1472" s="23" t="s">
        <v>9</v>
      </c>
      <c r="K1472" s="58">
        <v>17.8</v>
      </c>
      <c r="L1472" s="24" t="s">
        <v>834</v>
      </c>
      <c r="M1472" s="24" t="s">
        <v>681</v>
      </c>
      <c r="U1472" s="59"/>
      <c r="V1472" s="59"/>
      <c r="W1472" s="59"/>
      <c r="AB1472" s="59"/>
      <c r="AC1472" s="59"/>
      <c r="AP1472" s="59"/>
      <c r="AQ1472" s="59">
        <v>44.5</v>
      </c>
      <c r="BZ1472" s="4"/>
      <c r="CA1472" t="s">
        <v>926</v>
      </c>
      <c r="CC1472" s="7" t="s">
        <v>681</v>
      </c>
      <c r="CD1472" s="7">
        <v>1</v>
      </c>
      <c r="CF1472" s="7"/>
      <c r="CH1472" s="7"/>
      <c r="CJ1472" s="7"/>
      <c r="CK1472" s="7">
        <f t="shared" si="28"/>
        <v>62</v>
      </c>
    </row>
    <row r="1473" spans="1:89" hidden="1" x14ac:dyDescent="0.3">
      <c r="A1473" s="43">
        <v>64</v>
      </c>
      <c r="B1473" s="23" t="s">
        <v>916</v>
      </c>
      <c r="C1473" s="54"/>
      <c r="D1473" s="54" t="s">
        <v>831</v>
      </c>
      <c r="E1473" s="23" t="s">
        <v>734</v>
      </c>
      <c r="F1473" s="54"/>
      <c r="G1473" s="23" t="s">
        <v>2838</v>
      </c>
      <c r="J1473" s="54" t="s">
        <v>9</v>
      </c>
      <c r="K1473" s="55">
        <v>6.5</v>
      </c>
      <c r="L1473" s="24" t="s">
        <v>834</v>
      </c>
      <c r="M1473" s="24" t="s">
        <v>636</v>
      </c>
      <c r="N1473" s="7"/>
      <c r="U1473" s="4">
        <v>19500</v>
      </c>
      <c r="AB1473" s="4">
        <v>266500</v>
      </c>
      <c r="AC1473" s="4">
        <v>136500</v>
      </c>
      <c r="AD1473" s="7"/>
      <c r="AE1473" s="7"/>
      <c r="AF1473" s="7"/>
      <c r="AG1473" s="7"/>
      <c r="AH1473" s="7"/>
      <c r="AI1473" s="7"/>
      <c r="AJ1473" s="7"/>
      <c r="AK1473" s="7"/>
      <c r="BZ1473" s="4"/>
      <c r="CA1473" t="s">
        <v>1006</v>
      </c>
      <c r="CC1473" s="7" t="s">
        <v>636</v>
      </c>
      <c r="CD1473" s="7">
        <v>0.57877167670938356</v>
      </c>
      <c r="CE1473" s="7" t="s">
        <v>639</v>
      </c>
      <c r="CF1473" s="7">
        <v>0.29743415655322641</v>
      </c>
      <c r="CH1473" s="7"/>
      <c r="CJ1473" s="7"/>
      <c r="CK1473" s="7">
        <f t="shared" si="28"/>
        <v>60</v>
      </c>
    </row>
    <row r="1474" spans="1:89" hidden="1" x14ac:dyDescent="0.3">
      <c r="A1474" s="43">
        <v>64</v>
      </c>
      <c r="B1474" s="23" t="s">
        <v>921</v>
      </c>
      <c r="C1474" s="54"/>
      <c r="D1474" s="54" t="s">
        <v>831</v>
      </c>
      <c r="E1474" s="23" t="s">
        <v>659</v>
      </c>
      <c r="F1474" s="54"/>
      <c r="G1474" s="23" t="s">
        <v>2839</v>
      </c>
      <c r="J1474" s="54" t="s">
        <v>9</v>
      </c>
      <c r="K1474" s="55">
        <v>0.73</v>
      </c>
      <c r="L1474" s="24" t="s">
        <v>834</v>
      </c>
      <c r="M1474" s="24" t="s">
        <v>615</v>
      </c>
      <c r="N1474" s="7"/>
      <c r="U1474" s="4">
        <v>23579</v>
      </c>
      <c r="AB1474" s="4">
        <v>28032</v>
      </c>
      <c r="AC1474" s="4">
        <v>36354</v>
      </c>
      <c r="AD1474" s="7"/>
      <c r="AE1474" s="7"/>
      <c r="AF1474" s="7"/>
      <c r="AG1474" s="7"/>
      <c r="AH1474" s="7"/>
      <c r="AI1474" s="7"/>
      <c r="AJ1474" s="7"/>
      <c r="AK1474" s="7"/>
      <c r="BZ1474" s="4"/>
      <c r="CA1474" t="s">
        <v>1006</v>
      </c>
      <c r="CC1474" s="7" t="s">
        <v>615</v>
      </c>
      <c r="CD1474" s="7">
        <v>0.51655598159845517</v>
      </c>
      <c r="CE1474" s="7" t="s">
        <v>639</v>
      </c>
      <c r="CF1474" s="7">
        <v>0.27336117636568019</v>
      </c>
      <c r="CG1474" s="7" t="s">
        <v>636</v>
      </c>
      <c r="CH1474" s="7">
        <v>0.21008284203586461</v>
      </c>
      <c r="CJ1474" s="7"/>
      <c r="CK1474" s="7">
        <f t="shared" si="28"/>
        <v>60</v>
      </c>
    </row>
    <row r="1475" spans="1:89" hidden="1" x14ac:dyDescent="0.3">
      <c r="A1475" s="43">
        <v>64</v>
      </c>
      <c r="B1475" s="23" t="s">
        <v>905</v>
      </c>
      <c r="C1475" s="54"/>
      <c r="D1475" s="54" t="s">
        <v>831</v>
      </c>
      <c r="E1475" s="23" t="s">
        <v>671</v>
      </c>
      <c r="F1475" s="54"/>
      <c r="G1475" s="23" t="s">
        <v>2840</v>
      </c>
      <c r="J1475" s="54" t="s">
        <v>9</v>
      </c>
      <c r="K1475" s="55">
        <v>0.14299999999999999</v>
      </c>
      <c r="L1475" s="24" t="s">
        <v>834</v>
      </c>
      <c r="M1475" s="24" t="s">
        <v>624</v>
      </c>
      <c r="N1475" s="7"/>
      <c r="U1475" s="4">
        <v>286</v>
      </c>
      <c r="X1475" s="4">
        <v>872.29999999999984</v>
      </c>
      <c r="Y1475" s="4">
        <v>28.6</v>
      </c>
      <c r="AD1475" s="7"/>
      <c r="AE1475" s="7"/>
      <c r="AF1475" s="7"/>
      <c r="AG1475" s="7"/>
      <c r="AH1475" s="7"/>
      <c r="AI1475" s="7"/>
      <c r="AJ1475" s="7"/>
      <c r="AK1475" s="7"/>
      <c r="BZ1475" s="4"/>
      <c r="CA1475" t="s">
        <v>1473</v>
      </c>
      <c r="CC1475" s="7" t="s">
        <v>624</v>
      </c>
      <c r="CD1475" s="7">
        <v>0.81684795523255249</v>
      </c>
      <c r="CF1475" s="7"/>
      <c r="CH1475" s="7"/>
      <c r="CJ1475" s="7"/>
      <c r="CK1475" s="7">
        <f t="shared" si="28"/>
        <v>60</v>
      </c>
    </row>
    <row r="1476" spans="1:89" hidden="1" x14ac:dyDescent="0.3">
      <c r="A1476" s="43">
        <v>64</v>
      </c>
      <c r="B1476" s="23" t="s">
        <v>905</v>
      </c>
      <c r="C1476" s="54"/>
      <c r="D1476" s="54" t="s">
        <v>831</v>
      </c>
      <c r="E1476" s="23" t="s">
        <v>671</v>
      </c>
      <c r="F1476" s="54"/>
      <c r="G1476" s="23" t="s">
        <v>2841</v>
      </c>
      <c r="J1476" s="54" t="s">
        <v>9</v>
      </c>
      <c r="K1476" s="55">
        <v>0.14000000000000001</v>
      </c>
      <c r="L1476" s="24" t="s">
        <v>834</v>
      </c>
      <c r="M1476" s="24" t="s">
        <v>624</v>
      </c>
      <c r="N1476" s="7"/>
      <c r="U1476" s="4">
        <v>280.00000000000011</v>
      </c>
      <c r="X1476" s="4">
        <v>854</v>
      </c>
      <c r="Y1476" s="4">
        <v>21</v>
      </c>
      <c r="AD1476" s="7"/>
      <c r="AE1476" s="7"/>
      <c r="AF1476" s="7"/>
      <c r="AG1476" s="7"/>
      <c r="AH1476" s="7"/>
      <c r="AI1476" s="7"/>
      <c r="AJ1476" s="7"/>
      <c r="AK1476" s="7"/>
      <c r="BZ1476" s="4"/>
      <c r="CA1476" t="s">
        <v>1473</v>
      </c>
      <c r="CC1476" s="7" t="s">
        <v>624</v>
      </c>
      <c r="CD1476" s="7">
        <v>0.82990591341578124</v>
      </c>
      <c r="CF1476" s="7"/>
      <c r="CH1476" s="7"/>
      <c r="CJ1476" s="7"/>
      <c r="CK1476" s="7">
        <f t="shared" si="28"/>
        <v>60</v>
      </c>
    </row>
    <row r="1477" spans="1:89" hidden="1" x14ac:dyDescent="0.3">
      <c r="A1477" s="43">
        <v>64</v>
      </c>
      <c r="B1477" s="23" t="s">
        <v>905</v>
      </c>
      <c r="C1477" s="54"/>
      <c r="D1477" s="54" t="s">
        <v>831</v>
      </c>
      <c r="E1477" s="23" t="s">
        <v>659</v>
      </c>
      <c r="F1477" s="54"/>
      <c r="G1477" s="23" t="s">
        <v>2842</v>
      </c>
      <c r="J1477" s="54" t="s">
        <v>9</v>
      </c>
      <c r="K1477" s="55">
        <v>2.4700000000000002</v>
      </c>
      <c r="L1477" s="24" t="s">
        <v>834</v>
      </c>
      <c r="M1477" s="24" t="s">
        <v>624</v>
      </c>
      <c r="N1477" s="7"/>
      <c r="U1477" s="4">
        <v>247</v>
      </c>
      <c r="X1477" s="4">
        <v>9443</v>
      </c>
      <c r="AD1477" s="7"/>
      <c r="AE1477" s="7"/>
      <c r="AF1477" s="7"/>
      <c r="AG1477" s="7"/>
      <c r="AH1477" s="7"/>
      <c r="AI1477" s="7"/>
      <c r="AJ1477" s="7"/>
      <c r="AK1477" s="7"/>
      <c r="BZ1477" s="4"/>
      <c r="CA1477" t="s">
        <v>862</v>
      </c>
      <c r="CC1477" s="7" t="s">
        <v>624</v>
      </c>
      <c r="CD1477" s="7">
        <v>0.9883952746361232</v>
      </c>
      <c r="CF1477" s="7"/>
      <c r="CH1477" s="7"/>
      <c r="CJ1477" s="7"/>
      <c r="CK1477" s="7">
        <f t="shared" si="28"/>
        <v>61</v>
      </c>
    </row>
    <row r="1478" spans="1:89" hidden="1" x14ac:dyDescent="0.3">
      <c r="A1478" s="43">
        <v>64</v>
      </c>
      <c r="B1478" s="23" t="s">
        <v>905</v>
      </c>
      <c r="C1478" s="54"/>
      <c r="D1478" s="54" t="s">
        <v>831</v>
      </c>
      <c r="E1478" s="23" t="s">
        <v>671</v>
      </c>
      <c r="F1478" s="54"/>
      <c r="G1478" s="23" t="s">
        <v>2843</v>
      </c>
      <c r="J1478" s="54" t="s">
        <v>9</v>
      </c>
      <c r="K1478" s="55">
        <v>2.7</v>
      </c>
      <c r="L1478" s="24" t="s">
        <v>834</v>
      </c>
      <c r="M1478" s="24" t="s">
        <v>624</v>
      </c>
      <c r="N1478" s="7"/>
      <c r="U1478" s="4">
        <v>3780</v>
      </c>
      <c r="X1478" s="4">
        <v>10800</v>
      </c>
      <c r="Y1478" s="4">
        <v>540.00000000000011</v>
      </c>
      <c r="AD1478" s="7"/>
      <c r="AE1478" s="7"/>
      <c r="AF1478" s="7"/>
      <c r="AG1478" s="7"/>
      <c r="AH1478" s="7"/>
      <c r="AI1478" s="7"/>
      <c r="AJ1478" s="7"/>
      <c r="AK1478" s="7"/>
      <c r="BZ1478" s="4"/>
      <c r="CA1478" t="s">
        <v>1473</v>
      </c>
      <c r="CC1478" s="7" t="s">
        <v>624</v>
      </c>
      <c r="CD1478" s="7">
        <v>0.7845583087211595</v>
      </c>
      <c r="CF1478" s="7"/>
      <c r="CH1478" s="7"/>
      <c r="CJ1478" s="7"/>
      <c r="CK1478" s="7">
        <f t="shared" si="28"/>
        <v>60</v>
      </c>
    </row>
    <row r="1479" spans="1:89" hidden="1" x14ac:dyDescent="0.3">
      <c r="A1479" s="43">
        <v>64</v>
      </c>
      <c r="B1479" s="23" t="s">
        <v>905</v>
      </c>
      <c r="C1479" s="54"/>
      <c r="D1479" s="54" t="s">
        <v>831</v>
      </c>
      <c r="E1479" s="23" t="s">
        <v>659</v>
      </c>
      <c r="F1479" s="54"/>
      <c r="G1479" s="23" t="s">
        <v>2844</v>
      </c>
      <c r="J1479" s="54" t="s">
        <v>9</v>
      </c>
      <c r="K1479" s="55">
        <v>0.7</v>
      </c>
      <c r="L1479" s="24" t="s">
        <v>834</v>
      </c>
      <c r="M1479" s="24" t="s">
        <v>627</v>
      </c>
      <c r="N1479" s="7"/>
      <c r="U1479" s="4">
        <v>2100</v>
      </c>
      <c r="V1479" s="4">
        <v>0.504</v>
      </c>
      <c r="W1479" s="4">
        <v>4.1999999999999993</v>
      </c>
      <c r="X1479" s="4">
        <v>210</v>
      </c>
      <c r="Y1479" s="4">
        <v>630</v>
      </c>
      <c r="AC1479" s="4">
        <v>630</v>
      </c>
      <c r="AD1479" s="7"/>
      <c r="AE1479" s="7"/>
      <c r="AF1479" s="7"/>
      <c r="AG1479" s="7"/>
      <c r="AH1479" s="7"/>
      <c r="AI1479" s="7"/>
      <c r="AJ1479" s="7"/>
      <c r="AK1479" s="7"/>
      <c r="BZ1479" s="4"/>
      <c r="CA1479" t="s">
        <v>2845</v>
      </c>
      <c r="CC1479" s="7" t="s">
        <v>627</v>
      </c>
      <c r="CD1479" s="7">
        <v>0.34282208466553271</v>
      </c>
      <c r="CE1479" s="7" t="s">
        <v>618</v>
      </c>
      <c r="CF1479" s="7">
        <v>0.32405740137567768</v>
      </c>
      <c r="CG1479" s="7" t="s">
        <v>615</v>
      </c>
      <c r="CH1479" s="7">
        <v>0.2182728710164952</v>
      </c>
      <c r="CJ1479" s="7"/>
      <c r="CK1479" s="7">
        <f t="shared" ref="CK1479:CK1542" si="29">COUNTBLANK(N1479:BX1479)</f>
        <v>57</v>
      </c>
    </row>
    <row r="1480" spans="1:89" hidden="1" x14ac:dyDescent="0.3">
      <c r="A1480" s="43">
        <v>64</v>
      </c>
      <c r="B1480" s="23" t="s">
        <v>905</v>
      </c>
      <c r="C1480" s="54"/>
      <c r="D1480" s="54" t="s">
        <v>831</v>
      </c>
      <c r="E1480" s="23" t="s">
        <v>671</v>
      </c>
      <c r="F1480" s="54"/>
      <c r="G1480" s="23" t="s">
        <v>2846</v>
      </c>
      <c r="J1480" s="54" t="s">
        <v>9</v>
      </c>
      <c r="K1480" s="55">
        <v>0.19</v>
      </c>
      <c r="L1480" s="24" t="s">
        <v>834</v>
      </c>
      <c r="M1480" s="24" t="s">
        <v>624</v>
      </c>
      <c r="N1480" s="7"/>
      <c r="U1480" s="4">
        <v>627.00000000000011</v>
      </c>
      <c r="X1480" s="4">
        <v>1938</v>
      </c>
      <c r="Y1480" s="4">
        <v>51.3</v>
      </c>
      <c r="AD1480" s="7"/>
      <c r="AE1480" s="7"/>
      <c r="AF1480" s="7"/>
      <c r="AG1480" s="7"/>
      <c r="AH1480" s="7"/>
      <c r="AI1480" s="7"/>
      <c r="AJ1480" s="7"/>
      <c r="AK1480" s="7"/>
      <c r="BZ1480" s="4"/>
      <c r="CA1480" t="s">
        <v>1473</v>
      </c>
      <c r="CC1480" s="7" t="s">
        <v>624</v>
      </c>
      <c r="CD1480" s="7">
        <v>0.82820741540298992</v>
      </c>
      <c r="CF1480" s="7"/>
      <c r="CH1480" s="7"/>
      <c r="CJ1480" s="7"/>
      <c r="CK1480" s="7">
        <f t="shared" si="29"/>
        <v>60</v>
      </c>
    </row>
    <row r="1481" spans="1:89" hidden="1" x14ac:dyDescent="0.3">
      <c r="A1481" s="43">
        <v>64</v>
      </c>
      <c r="B1481" s="23" t="s">
        <v>905</v>
      </c>
      <c r="C1481" s="54"/>
      <c r="D1481" s="54" t="s">
        <v>831</v>
      </c>
      <c r="E1481" s="23" t="s">
        <v>671</v>
      </c>
      <c r="F1481" s="54"/>
      <c r="G1481" s="23" t="s">
        <v>2847</v>
      </c>
      <c r="J1481" s="54" t="s">
        <v>9</v>
      </c>
      <c r="K1481" s="55">
        <v>1.54</v>
      </c>
      <c r="L1481" s="24" t="s">
        <v>834</v>
      </c>
      <c r="M1481" s="24" t="s">
        <v>624</v>
      </c>
      <c r="N1481" s="7"/>
      <c r="U1481" s="4">
        <v>4466</v>
      </c>
      <c r="X1481" s="4">
        <v>10934</v>
      </c>
      <c r="Y1481" s="4">
        <v>462</v>
      </c>
      <c r="AD1481" s="7"/>
      <c r="AE1481" s="7"/>
      <c r="AF1481" s="7"/>
      <c r="AG1481" s="7"/>
      <c r="AH1481" s="7"/>
      <c r="AI1481" s="7"/>
      <c r="AJ1481" s="7"/>
      <c r="AK1481" s="7"/>
      <c r="BZ1481" s="4"/>
      <c r="CA1481" t="s">
        <v>1473</v>
      </c>
      <c r="CC1481" s="7" t="s">
        <v>624</v>
      </c>
      <c r="CD1481" s="7">
        <v>0.77964503786270323</v>
      </c>
      <c r="CF1481" s="7"/>
      <c r="CH1481" s="7"/>
      <c r="CJ1481" s="7"/>
      <c r="CK1481" s="7">
        <f t="shared" si="29"/>
        <v>60</v>
      </c>
    </row>
    <row r="1482" spans="1:89" hidden="1" x14ac:dyDescent="0.3">
      <c r="A1482" s="43">
        <v>64</v>
      </c>
      <c r="B1482" s="23" t="s">
        <v>905</v>
      </c>
      <c r="C1482" s="54"/>
      <c r="D1482" s="54" t="s">
        <v>831</v>
      </c>
      <c r="E1482" s="23" t="s">
        <v>671</v>
      </c>
      <c r="F1482" s="54"/>
      <c r="G1482" s="23" t="s">
        <v>2848</v>
      </c>
      <c r="J1482" s="54" t="s">
        <v>9</v>
      </c>
      <c r="K1482" s="55">
        <v>3.6546000000000002E-2</v>
      </c>
      <c r="L1482" s="24" t="s">
        <v>834</v>
      </c>
      <c r="M1482" s="24" t="s">
        <v>624</v>
      </c>
      <c r="N1482" s="7"/>
      <c r="U1482" s="4">
        <v>252.16739999999999</v>
      </c>
      <c r="X1482" s="4">
        <v>343.5324</v>
      </c>
      <c r="Y1482" s="4">
        <v>22.293060000000001</v>
      </c>
      <c r="AD1482" s="7"/>
      <c r="AE1482" s="7"/>
      <c r="AF1482" s="7"/>
      <c r="AG1482" s="7"/>
      <c r="AH1482" s="7"/>
      <c r="AI1482" s="7"/>
      <c r="AJ1482" s="7"/>
      <c r="AK1482" s="7"/>
      <c r="BZ1482" s="4"/>
      <c r="CA1482" t="s">
        <v>1473</v>
      </c>
      <c r="CC1482" s="7" t="s">
        <v>624</v>
      </c>
      <c r="CD1482" s="7">
        <v>0.67477013859793933</v>
      </c>
      <c r="CE1482" s="7" t="s">
        <v>615</v>
      </c>
      <c r="CF1482" s="7">
        <v>0.22232808900074441</v>
      </c>
      <c r="CH1482" s="7"/>
      <c r="CJ1482" s="7"/>
      <c r="CK1482" s="7">
        <f t="shared" si="29"/>
        <v>60</v>
      </c>
    </row>
    <row r="1483" spans="1:89" hidden="1" x14ac:dyDescent="0.3">
      <c r="A1483" s="43">
        <v>64</v>
      </c>
      <c r="B1483" s="23" t="s">
        <v>921</v>
      </c>
      <c r="C1483" s="54"/>
      <c r="D1483" s="54" t="s">
        <v>831</v>
      </c>
      <c r="E1483" s="23" t="s">
        <v>659</v>
      </c>
      <c r="F1483" s="54"/>
      <c r="G1483" s="23" t="s">
        <v>2849</v>
      </c>
      <c r="J1483" s="54" t="s">
        <v>9</v>
      </c>
      <c r="K1483" s="55">
        <v>0.96299999999999997</v>
      </c>
      <c r="L1483" s="24" t="s">
        <v>834</v>
      </c>
      <c r="M1483" s="24" t="s">
        <v>615</v>
      </c>
      <c r="N1483" s="7"/>
      <c r="U1483" s="4">
        <v>12615.3</v>
      </c>
      <c r="AC1483" s="4">
        <v>26289.9</v>
      </c>
      <c r="AD1483" s="7"/>
      <c r="AE1483" s="7"/>
      <c r="AF1483" s="7"/>
      <c r="AG1483" s="7"/>
      <c r="AH1483" s="7"/>
      <c r="AI1483" s="7"/>
      <c r="AJ1483" s="7"/>
      <c r="AK1483" s="7"/>
      <c r="BZ1483" s="4"/>
      <c r="CA1483" t="s">
        <v>885</v>
      </c>
      <c r="CC1483" s="7" t="s">
        <v>615</v>
      </c>
      <c r="CD1483" s="7">
        <v>0.58299078004519467</v>
      </c>
      <c r="CE1483" s="7" t="s">
        <v>639</v>
      </c>
      <c r="CF1483" s="7">
        <v>0.41700921995480528</v>
      </c>
      <c r="CH1483" s="7"/>
      <c r="CJ1483" s="7"/>
      <c r="CK1483" s="7">
        <f t="shared" si="29"/>
        <v>61</v>
      </c>
    </row>
    <row r="1484" spans="1:89" hidden="1" x14ac:dyDescent="0.3">
      <c r="A1484" s="43">
        <v>64</v>
      </c>
      <c r="B1484" s="23" t="s">
        <v>2850</v>
      </c>
      <c r="C1484" s="54"/>
      <c r="D1484" s="54" t="s">
        <v>831</v>
      </c>
      <c r="E1484" s="23" t="s">
        <v>617</v>
      </c>
      <c r="F1484" s="54"/>
      <c r="G1484" s="23" t="s">
        <v>2851</v>
      </c>
      <c r="J1484" s="54" t="s">
        <v>9</v>
      </c>
      <c r="K1484" s="55">
        <v>16.177458000000001</v>
      </c>
      <c r="L1484" s="24" t="s">
        <v>834</v>
      </c>
      <c r="M1484" s="24" t="s">
        <v>615</v>
      </c>
      <c r="N1484" s="7"/>
      <c r="U1484" s="4">
        <v>41153.949699999997</v>
      </c>
      <c r="V1484" s="4">
        <v>3.3326989299999998</v>
      </c>
      <c r="W1484" s="4">
        <v>40.138070220000003</v>
      </c>
      <c r="AD1484" s="7"/>
      <c r="AE1484" s="7"/>
      <c r="AF1484" s="7"/>
      <c r="AG1484" s="7"/>
      <c r="AH1484" s="7"/>
      <c r="AI1484" s="7"/>
      <c r="AJ1484" s="7"/>
      <c r="AK1484" s="7"/>
      <c r="BZ1484" s="4"/>
      <c r="CA1484" t="s">
        <v>859</v>
      </c>
      <c r="CC1484" s="7" t="s">
        <v>615</v>
      </c>
      <c r="CD1484" s="7">
        <v>0.62551472135533537</v>
      </c>
      <c r="CE1484" s="7" t="s">
        <v>618</v>
      </c>
      <c r="CF1484" s="7">
        <v>0.31335240857799529</v>
      </c>
      <c r="CH1484" s="7"/>
      <c r="CJ1484" s="7"/>
      <c r="CK1484" s="7">
        <f t="shared" si="29"/>
        <v>60</v>
      </c>
    </row>
    <row r="1485" spans="1:89" hidden="1" x14ac:dyDescent="0.3">
      <c r="A1485" s="43" t="s">
        <v>843</v>
      </c>
      <c r="B1485" s="23" t="s">
        <v>900</v>
      </c>
      <c r="C1485" s="54"/>
      <c r="D1485" s="54" t="s">
        <v>831</v>
      </c>
      <c r="E1485" s="23" t="s">
        <v>605</v>
      </c>
      <c r="F1485" s="54"/>
      <c r="G1485" s="23" t="s">
        <v>2852</v>
      </c>
      <c r="J1485" s="54" t="s">
        <v>9</v>
      </c>
      <c r="K1485" s="70">
        <v>637</v>
      </c>
      <c r="L1485" s="24" t="s">
        <v>834</v>
      </c>
      <c r="M1485" s="24" t="s">
        <v>615</v>
      </c>
      <c r="N1485" s="7"/>
      <c r="U1485" s="4">
        <v>3758300</v>
      </c>
      <c r="V1485" s="4">
        <v>184.73</v>
      </c>
      <c r="W1485" s="4">
        <v>4000.36</v>
      </c>
      <c r="AA1485" s="107">
        <v>70070</v>
      </c>
      <c r="AD1485" s="4">
        <v>178.36</v>
      </c>
      <c r="AE1485" s="7"/>
      <c r="AF1485" s="7"/>
      <c r="AG1485" s="7"/>
      <c r="AH1485" s="7"/>
      <c r="AI1485" s="7"/>
      <c r="AJ1485" s="7"/>
      <c r="AK1485" s="7"/>
      <c r="BZ1485" s="4"/>
      <c r="CA1485" t="s">
        <v>910</v>
      </c>
      <c r="CC1485" s="7" t="s">
        <v>615</v>
      </c>
      <c r="CD1485" s="7">
        <v>0.6678411604580835</v>
      </c>
      <c r="CE1485" s="7" t="s">
        <v>618</v>
      </c>
      <c r="CF1485" s="7">
        <v>0.20306267863012781</v>
      </c>
      <c r="CH1485" s="7"/>
      <c r="CJ1485" s="7"/>
      <c r="CK1485" s="7">
        <f t="shared" si="29"/>
        <v>58</v>
      </c>
    </row>
    <row r="1486" spans="1:89" hidden="1" x14ac:dyDescent="0.3">
      <c r="A1486" s="43">
        <v>64</v>
      </c>
      <c r="B1486" s="23" t="s">
        <v>900</v>
      </c>
      <c r="C1486" s="54"/>
      <c r="D1486" s="54" t="s">
        <v>831</v>
      </c>
      <c r="E1486" s="23" t="s">
        <v>728</v>
      </c>
      <c r="F1486" s="54"/>
      <c r="G1486" s="23" t="s">
        <v>2853</v>
      </c>
      <c r="J1486" s="54" t="s">
        <v>9</v>
      </c>
      <c r="K1486" s="55">
        <v>636.45469368739793</v>
      </c>
      <c r="L1486" s="24" t="s">
        <v>834</v>
      </c>
      <c r="M1486" s="24" t="s">
        <v>615</v>
      </c>
      <c r="N1486" s="7"/>
      <c r="U1486" s="4">
        <v>614000</v>
      </c>
      <c r="AD1486" s="7"/>
      <c r="AE1486" s="7"/>
      <c r="AF1486" s="7"/>
      <c r="AG1486" s="7"/>
      <c r="AH1486" s="7"/>
      <c r="AI1486" s="7"/>
      <c r="AJ1486" s="7"/>
      <c r="AK1486" s="7"/>
      <c r="BZ1486" s="4"/>
      <c r="CA1486" t="s">
        <v>856</v>
      </c>
      <c r="CC1486" s="7" t="s">
        <v>615</v>
      </c>
      <c r="CD1486" s="7">
        <v>1</v>
      </c>
      <c r="CF1486" s="7"/>
      <c r="CH1486" s="7"/>
      <c r="CJ1486" s="7"/>
      <c r="CK1486" s="7">
        <f t="shared" si="29"/>
        <v>62</v>
      </c>
    </row>
    <row r="1487" spans="1:89" hidden="1" x14ac:dyDescent="0.3">
      <c r="A1487" s="43">
        <v>64</v>
      </c>
      <c r="B1487" s="23" t="s">
        <v>868</v>
      </c>
      <c r="C1487" s="54"/>
      <c r="D1487" s="54" t="s">
        <v>831</v>
      </c>
      <c r="E1487" s="23" t="s">
        <v>650</v>
      </c>
      <c r="F1487" s="54"/>
      <c r="G1487" s="23" t="s">
        <v>2854</v>
      </c>
      <c r="J1487" s="54" t="s">
        <v>9</v>
      </c>
      <c r="K1487" s="55">
        <v>33</v>
      </c>
      <c r="L1487" s="24" t="s">
        <v>834</v>
      </c>
      <c r="M1487" s="24" t="s">
        <v>615</v>
      </c>
      <c r="N1487" s="7"/>
      <c r="U1487" s="4">
        <v>495000</v>
      </c>
      <c r="AD1487" s="7"/>
      <c r="AE1487" s="7"/>
      <c r="AF1487" s="7"/>
      <c r="AG1487" s="7"/>
      <c r="AH1487" s="7"/>
      <c r="AI1487" s="7"/>
      <c r="AJ1487" s="7"/>
      <c r="AK1487" s="7"/>
      <c r="BZ1487" s="4"/>
      <c r="CA1487" t="s">
        <v>856</v>
      </c>
      <c r="CC1487" s="7" t="s">
        <v>615</v>
      </c>
      <c r="CD1487" s="7">
        <v>1</v>
      </c>
      <c r="CF1487" s="7"/>
      <c r="CH1487" s="7"/>
      <c r="CJ1487" s="7"/>
      <c r="CK1487" s="7">
        <f t="shared" si="29"/>
        <v>62</v>
      </c>
    </row>
    <row r="1488" spans="1:89" hidden="1" x14ac:dyDescent="0.3">
      <c r="A1488" s="43">
        <v>64</v>
      </c>
      <c r="B1488" s="23" t="s">
        <v>1025</v>
      </c>
      <c r="C1488" s="54"/>
      <c r="D1488" s="54" t="s">
        <v>831</v>
      </c>
      <c r="E1488" s="23" t="s">
        <v>662</v>
      </c>
      <c r="F1488" s="54"/>
      <c r="G1488" s="23" t="s">
        <v>2855</v>
      </c>
      <c r="J1488" s="54" t="s">
        <v>9</v>
      </c>
      <c r="K1488" s="55">
        <v>6.06</v>
      </c>
      <c r="L1488" s="24" t="s">
        <v>834</v>
      </c>
      <c r="M1488" s="24" t="s">
        <v>639</v>
      </c>
      <c r="N1488" s="7"/>
      <c r="U1488" s="4">
        <v>16744</v>
      </c>
      <c r="AC1488" s="4">
        <v>98799.999999999985</v>
      </c>
      <c r="AD1488" s="7"/>
      <c r="AE1488" s="7"/>
      <c r="AF1488" s="7"/>
      <c r="AG1488" s="7"/>
      <c r="AH1488" s="7"/>
      <c r="AI1488" s="7"/>
      <c r="AJ1488" s="7"/>
      <c r="AK1488" s="7"/>
      <c r="BZ1488" s="4"/>
      <c r="CA1488" t="s">
        <v>885</v>
      </c>
      <c r="CC1488" s="7" t="s">
        <v>639</v>
      </c>
      <c r="CD1488" s="7">
        <v>0.66945477133725806</v>
      </c>
      <c r="CE1488" s="7" t="s">
        <v>615</v>
      </c>
      <c r="CF1488" s="7">
        <v>0.33054522866274189</v>
      </c>
      <c r="CH1488" s="7"/>
      <c r="CJ1488" s="7"/>
      <c r="CK1488" s="7">
        <f t="shared" si="29"/>
        <v>61</v>
      </c>
    </row>
    <row r="1489" spans="1:90" hidden="1" x14ac:dyDescent="0.3">
      <c r="A1489" s="43" t="s">
        <v>918</v>
      </c>
      <c r="B1489" s="23" t="s">
        <v>863</v>
      </c>
      <c r="D1489" s="23" t="s">
        <v>831</v>
      </c>
      <c r="E1489" s="23" t="s">
        <v>671</v>
      </c>
      <c r="G1489" s="53" t="s">
        <v>2856</v>
      </c>
      <c r="J1489" s="23" t="s">
        <v>9</v>
      </c>
      <c r="K1489" s="47">
        <v>43.5</v>
      </c>
      <c r="L1489" s="24" t="s">
        <v>834</v>
      </c>
      <c r="M1489" s="24" t="s">
        <v>651</v>
      </c>
      <c r="U1489" s="4">
        <v>60900.000000000007</v>
      </c>
      <c r="V1489" s="4">
        <v>0.93696600000000008</v>
      </c>
      <c r="X1489" s="4">
        <v>21750</v>
      </c>
      <c r="Y1489" s="4">
        <v>30450</v>
      </c>
      <c r="AG1489" s="4">
        <v>81.663984000000013</v>
      </c>
      <c r="AH1489" s="4">
        <v>44.826425999999998</v>
      </c>
      <c r="AI1489" s="4">
        <v>13.988738</v>
      </c>
      <c r="AJ1489" s="4">
        <v>17.999610000000001</v>
      </c>
      <c r="AK1489" s="4">
        <v>4.9642760000000008</v>
      </c>
      <c r="BX1489" s="4"/>
      <c r="BZ1489" s="4">
        <v>7080000</v>
      </c>
      <c r="CA1489" t="s">
        <v>2857</v>
      </c>
      <c r="CC1489" s="7" t="s">
        <v>651</v>
      </c>
      <c r="CD1489" s="7">
        <v>0.50123830145675285</v>
      </c>
      <c r="CF1489" s="7"/>
      <c r="CH1489" s="7"/>
      <c r="CJ1489" s="7"/>
      <c r="CK1489" s="7">
        <f t="shared" si="29"/>
        <v>54</v>
      </c>
      <c r="CL1489" t="s">
        <v>2856</v>
      </c>
    </row>
    <row r="1490" spans="1:90" hidden="1" x14ac:dyDescent="0.3">
      <c r="A1490" s="43" t="s">
        <v>890</v>
      </c>
      <c r="B1490" s="23" t="s">
        <v>863</v>
      </c>
      <c r="D1490" s="23" t="s">
        <v>831</v>
      </c>
      <c r="E1490" s="23" t="s">
        <v>671</v>
      </c>
      <c r="G1490" s="53" t="s">
        <v>2858</v>
      </c>
      <c r="J1490" s="23" t="s">
        <v>9</v>
      </c>
      <c r="K1490" s="47">
        <v>148.80000000000001</v>
      </c>
      <c r="L1490" s="24" t="s">
        <v>834</v>
      </c>
      <c r="M1490" s="24" t="s">
        <v>651</v>
      </c>
      <c r="U1490" s="4">
        <v>47616.000000000007</v>
      </c>
      <c r="V1490" s="4">
        <v>20.832000000000001</v>
      </c>
      <c r="X1490" s="4">
        <v>196416</v>
      </c>
      <c r="AG1490" s="4">
        <v>611.5680000000001</v>
      </c>
      <c r="AH1490" s="4">
        <v>255.93600000000001</v>
      </c>
      <c r="AI1490" s="4">
        <v>83.328000000000017</v>
      </c>
      <c r="AJ1490" s="4">
        <v>185.13533772636009</v>
      </c>
      <c r="AK1490" s="4">
        <v>45.25153230003</v>
      </c>
      <c r="BX1490" s="4"/>
      <c r="BZ1490" s="4"/>
      <c r="CA1490" t="s">
        <v>1419</v>
      </c>
      <c r="CC1490" s="7" t="s">
        <v>651</v>
      </c>
      <c r="CD1490" s="7">
        <v>0.62746460841826535</v>
      </c>
      <c r="CF1490" s="7"/>
      <c r="CH1490" s="7"/>
      <c r="CJ1490" s="7"/>
      <c r="CK1490" s="7">
        <f t="shared" si="29"/>
        <v>55</v>
      </c>
    </row>
    <row r="1491" spans="1:90" hidden="1" x14ac:dyDescent="0.3">
      <c r="A1491" s="43">
        <v>64</v>
      </c>
      <c r="B1491" s="23" t="s">
        <v>2208</v>
      </c>
      <c r="C1491" s="54"/>
      <c r="D1491" s="54" t="s">
        <v>831</v>
      </c>
      <c r="E1491" s="23" t="s">
        <v>650</v>
      </c>
      <c r="F1491" s="54"/>
      <c r="G1491" s="23" t="s">
        <v>2859</v>
      </c>
      <c r="J1491" s="54" t="s">
        <v>9</v>
      </c>
      <c r="K1491" s="55">
        <v>129.66200000000001</v>
      </c>
      <c r="L1491" s="24" t="s">
        <v>834</v>
      </c>
      <c r="M1491" s="24" t="s">
        <v>615</v>
      </c>
      <c r="N1491" s="7"/>
      <c r="U1491" s="4">
        <v>1905507.9</v>
      </c>
      <c r="W1491" s="4">
        <v>3213.4160000000002</v>
      </c>
      <c r="AB1491" s="4">
        <v>286021</v>
      </c>
      <c r="AC1491" s="4">
        <v>112473.2</v>
      </c>
      <c r="AD1491" s="7"/>
      <c r="AE1491" s="7"/>
      <c r="AF1491" s="7"/>
      <c r="AG1491" s="7"/>
      <c r="AH1491" s="7"/>
      <c r="AI1491" s="7"/>
      <c r="AJ1491" s="7"/>
      <c r="AK1491" s="7"/>
      <c r="BZ1491" s="4"/>
      <c r="CA1491" t="s">
        <v>966</v>
      </c>
      <c r="CC1491" s="7" t="s">
        <v>615</v>
      </c>
      <c r="CD1491" s="7">
        <v>0.80606568319593475</v>
      </c>
      <c r="CF1491" s="7"/>
      <c r="CH1491" s="7"/>
      <c r="CJ1491" s="7"/>
      <c r="CK1491" s="7">
        <f t="shared" si="29"/>
        <v>59</v>
      </c>
    </row>
    <row r="1492" spans="1:90" x14ac:dyDescent="0.3">
      <c r="A1492" s="43" t="s">
        <v>872</v>
      </c>
      <c r="B1492" s="23" t="s">
        <v>860</v>
      </c>
      <c r="C1492" s="54"/>
      <c r="D1492" s="54" t="s">
        <v>831</v>
      </c>
      <c r="E1492" s="23" t="s">
        <v>605</v>
      </c>
      <c r="F1492" s="54"/>
      <c r="G1492" s="23" t="s">
        <v>2860</v>
      </c>
      <c r="J1492" s="54" t="s">
        <v>9</v>
      </c>
      <c r="K1492" s="55">
        <v>5446.1429999999991</v>
      </c>
      <c r="L1492" s="24" t="s">
        <v>834</v>
      </c>
      <c r="M1492" s="24" t="s">
        <v>618</v>
      </c>
      <c r="N1492" s="7"/>
      <c r="U1492" s="4">
        <v>11428702</v>
      </c>
      <c r="V1492" s="4">
        <v>2391.8479000000002</v>
      </c>
      <c r="W1492" s="4">
        <v>13402.633099999999</v>
      </c>
      <c r="AC1492" s="4">
        <v>234728.389</v>
      </c>
      <c r="AD1492" s="4">
        <v>3431.0700899999988</v>
      </c>
      <c r="AE1492" s="7"/>
      <c r="AF1492" s="7"/>
      <c r="AG1492" s="7"/>
      <c r="AH1492" s="7"/>
      <c r="AI1492" s="7"/>
      <c r="AJ1492" s="7"/>
      <c r="AK1492" s="7"/>
      <c r="BZ1492" s="4">
        <v>47450000</v>
      </c>
      <c r="CA1492" t="s">
        <v>875</v>
      </c>
      <c r="CC1492" s="7" t="s">
        <v>618</v>
      </c>
      <c r="CD1492" s="7">
        <v>0.50745720492106472</v>
      </c>
      <c r="CE1492" s="7" t="s">
        <v>615</v>
      </c>
      <c r="CF1492" s="7">
        <v>0.39196909877135189</v>
      </c>
      <c r="CH1492" s="7"/>
      <c r="CJ1492" s="7"/>
      <c r="CK1492" s="7">
        <f t="shared" si="29"/>
        <v>58</v>
      </c>
    </row>
    <row r="1493" spans="1:90" hidden="1" x14ac:dyDescent="0.3">
      <c r="A1493" s="43">
        <v>64</v>
      </c>
      <c r="B1493" s="23" t="s">
        <v>1242</v>
      </c>
      <c r="C1493" s="54"/>
      <c r="D1493" s="54" t="s">
        <v>831</v>
      </c>
      <c r="E1493" s="23" t="s">
        <v>707</v>
      </c>
      <c r="F1493" s="54"/>
      <c r="G1493" s="23" t="s">
        <v>2861</v>
      </c>
      <c r="J1493" s="54" t="s">
        <v>9</v>
      </c>
      <c r="K1493" s="55">
        <v>19</v>
      </c>
      <c r="L1493" s="24" t="s">
        <v>834</v>
      </c>
      <c r="M1493" s="24" t="s">
        <v>615</v>
      </c>
      <c r="N1493" s="7"/>
      <c r="U1493" s="4">
        <v>178600</v>
      </c>
      <c r="V1493" s="4">
        <v>7.7899999999999991</v>
      </c>
      <c r="W1493" s="4">
        <v>70.3</v>
      </c>
      <c r="AD1493" s="7"/>
      <c r="AE1493" s="7"/>
      <c r="AF1493" s="7"/>
      <c r="AG1493" s="7"/>
      <c r="AH1493" s="7"/>
      <c r="AI1493" s="7"/>
      <c r="AJ1493" s="7"/>
      <c r="AK1493" s="7"/>
      <c r="BZ1493" s="4"/>
      <c r="CA1493" t="s">
        <v>859</v>
      </c>
      <c r="CC1493" s="7" t="s">
        <v>615</v>
      </c>
      <c r="CD1493" s="7">
        <v>0.76379128984849287</v>
      </c>
      <c r="CE1493" s="7" t="s">
        <v>618</v>
      </c>
      <c r="CF1493" s="7">
        <v>0.20608275284534269</v>
      </c>
      <c r="CH1493" s="7"/>
      <c r="CJ1493" s="7"/>
      <c r="CK1493" s="7">
        <f t="shared" si="29"/>
        <v>60</v>
      </c>
    </row>
    <row r="1494" spans="1:90" hidden="1" x14ac:dyDescent="0.3">
      <c r="A1494" s="43">
        <v>58</v>
      </c>
      <c r="B1494" s="23" t="s">
        <v>916</v>
      </c>
      <c r="C1494" s="54"/>
      <c r="D1494" s="23" t="s">
        <v>831</v>
      </c>
      <c r="E1494" s="23" t="s">
        <v>605</v>
      </c>
      <c r="G1494" s="23" t="s">
        <v>2862</v>
      </c>
      <c r="I1494" s="54"/>
      <c r="J1494" s="54" t="s">
        <v>9</v>
      </c>
      <c r="K1494" s="47">
        <v>54</v>
      </c>
      <c r="L1494" s="24" t="s">
        <v>834</v>
      </c>
      <c r="M1494" s="24" t="s">
        <v>633</v>
      </c>
      <c r="N1494" s="7"/>
      <c r="AA1494" s="107">
        <v>10314</v>
      </c>
      <c r="AD1494" s="4">
        <v>16.0429383918116</v>
      </c>
      <c r="AH1494" s="7"/>
      <c r="AI1494" s="7"/>
      <c r="BY1494" s="7"/>
      <c r="BZ1494" s="4"/>
      <c r="CA1494" t="s">
        <v>846</v>
      </c>
      <c r="CC1494" s="7" t="s">
        <v>633</v>
      </c>
      <c r="CD1494" s="7">
        <v>0.83759632158757824</v>
      </c>
      <c r="CF1494" s="7"/>
      <c r="CH1494" s="7"/>
      <c r="CJ1494" s="7"/>
      <c r="CK1494" s="7">
        <f t="shared" si="29"/>
        <v>61</v>
      </c>
    </row>
    <row r="1495" spans="1:90" hidden="1" x14ac:dyDescent="0.3">
      <c r="A1495" s="43">
        <v>64</v>
      </c>
      <c r="B1495" s="23" t="s">
        <v>921</v>
      </c>
      <c r="C1495" s="54"/>
      <c r="D1495" s="54" t="s">
        <v>831</v>
      </c>
      <c r="E1495" s="23" t="s">
        <v>617</v>
      </c>
      <c r="F1495" s="54"/>
      <c r="G1495" s="23" t="s">
        <v>2863</v>
      </c>
      <c r="J1495" s="54" t="s">
        <v>9</v>
      </c>
      <c r="K1495" s="55">
        <v>33.83</v>
      </c>
      <c r="L1495" s="24" t="s">
        <v>834</v>
      </c>
      <c r="M1495" s="24" t="s">
        <v>621</v>
      </c>
      <c r="N1495" s="7"/>
      <c r="U1495" s="4">
        <v>43358</v>
      </c>
      <c r="V1495" s="4">
        <v>16.1433</v>
      </c>
      <c r="W1495" s="4">
        <v>1128.645</v>
      </c>
      <c r="AD1495" s="7"/>
      <c r="AE1495" s="7"/>
      <c r="AF1495" s="7"/>
      <c r="AG1495" s="7"/>
      <c r="AH1495" s="7"/>
      <c r="AI1495" s="7"/>
      <c r="AJ1495" s="7"/>
      <c r="AK1495" s="7"/>
      <c r="BZ1495" s="4"/>
      <c r="CA1495" t="s">
        <v>859</v>
      </c>
      <c r="CC1495" s="7" t="s">
        <v>621</v>
      </c>
      <c r="CD1495" s="7">
        <v>0.44123677417539209</v>
      </c>
      <c r="CE1495" s="7" t="s">
        <v>618</v>
      </c>
      <c r="CF1495" s="7">
        <v>0.38960571120635068</v>
      </c>
      <c r="CH1495" s="7"/>
      <c r="CJ1495" s="7"/>
      <c r="CK1495" s="7">
        <f t="shared" si="29"/>
        <v>60</v>
      </c>
    </row>
    <row r="1496" spans="1:90" x14ac:dyDescent="0.3">
      <c r="A1496" s="43">
        <v>64</v>
      </c>
      <c r="B1496" s="23" t="s">
        <v>860</v>
      </c>
      <c r="C1496" s="54"/>
      <c r="D1496" s="54" t="s">
        <v>831</v>
      </c>
      <c r="E1496" s="23" t="s">
        <v>659</v>
      </c>
      <c r="F1496" s="54"/>
      <c r="G1496" s="23" t="s">
        <v>2864</v>
      </c>
      <c r="J1496" s="54" t="s">
        <v>9</v>
      </c>
      <c r="K1496" s="55">
        <v>20.100000000000001</v>
      </c>
      <c r="L1496" s="24" t="s">
        <v>834</v>
      </c>
      <c r="M1496" s="24" t="s">
        <v>639</v>
      </c>
      <c r="N1496" s="7"/>
      <c r="U1496" s="4">
        <v>180900</v>
      </c>
      <c r="V1496" s="4">
        <v>28.14</v>
      </c>
      <c r="W1496" s="4">
        <v>3035.1</v>
      </c>
      <c r="AB1496" s="4">
        <v>402000</v>
      </c>
      <c r="AC1496" s="4">
        <v>1286400</v>
      </c>
      <c r="AD1496" s="7"/>
      <c r="AE1496" s="7"/>
      <c r="AF1496" s="7"/>
      <c r="AG1496" s="7"/>
      <c r="AH1496" s="7"/>
      <c r="AI1496" s="7"/>
      <c r="AJ1496" s="7"/>
      <c r="AK1496" s="7"/>
      <c r="BZ1496" s="4"/>
      <c r="CA1496" t="s">
        <v>842</v>
      </c>
      <c r="CC1496" s="7" t="s">
        <v>639</v>
      </c>
      <c r="CD1496" s="7">
        <v>0.35660614289397491</v>
      </c>
      <c r="CE1496" s="7" t="s">
        <v>621</v>
      </c>
      <c r="CF1496" s="7">
        <v>0.24563229072185219</v>
      </c>
      <c r="CH1496" s="7"/>
      <c r="CJ1496" s="7"/>
      <c r="CK1496" s="7">
        <f t="shared" si="29"/>
        <v>58</v>
      </c>
    </row>
    <row r="1497" spans="1:90" hidden="1" x14ac:dyDescent="0.3">
      <c r="A1497" s="43">
        <v>64</v>
      </c>
      <c r="B1497" s="23" t="s">
        <v>905</v>
      </c>
      <c r="C1497" s="54"/>
      <c r="D1497" s="54" t="s">
        <v>831</v>
      </c>
      <c r="E1497" s="23" t="s">
        <v>686</v>
      </c>
      <c r="F1497" s="54"/>
      <c r="G1497" s="23" t="s">
        <v>2865</v>
      </c>
      <c r="J1497" s="54" t="s">
        <v>9</v>
      </c>
      <c r="K1497" s="55">
        <v>4.34</v>
      </c>
      <c r="L1497" s="24" t="s">
        <v>834</v>
      </c>
      <c r="M1497" s="24" t="s">
        <v>624</v>
      </c>
      <c r="N1497" s="7"/>
      <c r="U1497" s="4">
        <v>6858.9999999999991</v>
      </c>
      <c r="X1497" s="4">
        <v>25061</v>
      </c>
      <c r="Y1497" s="4">
        <v>1069</v>
      </c>
      <c r="AD1497" s="7"/>
      <c r="AE1497" s="7"/>
      <c r="AF1497" s="7"/>
      <c r="AG1497" s="7">
        <v>0.96520000000000006</v>
      </c>
      <c r="AH1497" s="7">
        <v>2.3290999999999999</v>
      </c>
      <c r="AI1497" s="7"/>
      <c r="AJ1497" s="7"/>
      <c r="AK1497" s="7"/>
      <c r="BZ1497" s="4"/>
      <c r="CA1497" t="s">
        <v>2866</v>
      </c>
      <c r="CC1497" s="7" t="s">
        <v>624</v>
      </c>
      <c r="CD1497" s="7">
        <v>0.64810432177272281</v>
      </c>
      <c r="CF1497" s="7"/>
      <c r="CH1497" s="7"/>
      <c r="CJ1497" s="7"/>
      <c r="CK1497" s="7">
        <f t="shared" si="29"/>
        <v>58</v>
      </c>
    </row>
    <row r="1498" spans="1:90" hidden="1" x14ac:dyDescent="0.3">
      <c r="A1498" s="43">
        <v>65</v>
      </c>
      <c r="B1498" s="56" t="s">
        <v>905</v>
      </c>
      <c r="D1498" s="23" t="s">
        <v>831</v>
      </c>
      <c r="E1498" s="23" t="s">
        <v>798</v>
      </c>
      <c r="G1498" s="23" t="s">
        <v>2867</v>
      </c>
      <c r="H1498" s="57" t="s">
        <v>831</v>
      </c>
      <c r="I1498" s="57"/>
      <c r="J1498" s="23" t="s">
        <v>9</v>
      </c>
      <c r="K1498" s="47">
        <v>1.5</v>
      </c>
      <c r="L1498" s="24" t="s">
        <v>834</v>
      </c>
      <c r="M1498" s="24" t="s">
        <v>624</v>
      </c>
      <c r="X1498" s="4">
        <v>6900.0000000000009</v>
      </c>
      <c r="BZ1498" s="4"/>
      <c r="CA1498" t="s">
        <v>871</v>
      </c>
      <c r="CC1498" s="7" t="s">
        <v>624</v>
      </c>
      <c r="CD1498" s="7">
        <v>1</v>
      </c>
      <c r="CF1498" s="7"/>
      <c r="CH1498" s="7"/>
      <c r="CJ1498" s="7"/>
      <c r="CK1498" s="7">
        <f t="shared" si="29"/>
        <v>62</v>
      </c>
    </row>
    <row r="1499" spans="1:90" hidden="1" x14ac:dyDescent="0.3">
      <c r="A1499" s="43">
        <v>65</v>
      </c>
      <c r="B1499" s="56" t="s">
        <v>905</v>
      </c>
      <c r="D1499" s="23" t="s">
        <v>831</v>
      </c>
      <c r="E1499" s="23" t="s">
        <v>798</v>
      </c>
      <c r="G1499" s="23" t="s">
        <v>2868</v>
      </c>
      <c r="H1499" s="57" t="s">
        <v>831</v>
      </c>
      <c r="I1499" s="57"/>
      <c r="J1499" s="23" t="s">
        <v>9</v>
      </c>
      <c r="K1499" s="47">
        <v>1.0900000000000001</v>
      </c>
      <c r="L1499" s="24" t="s">
        <v>834</v>
      </c>
      <c r="M1499" s="24" t="s">
        <v>624</v>
      </c>
      <c r="U1499" s="4">
        <v>4388</v>
      </c>
      <c r="X1499" s="4">
        <v>8640.9999999999982</v>
      </c>
      <c r="Y1499" s="4">
        <v>605.99999999999989</v>
      </c>
      <c r="AG1499" s="4">
        <v>0.53210000000000002</v>
      </c>
      <c r="AH1499" s="4">
        <v>1.2761</v>
      </c>
      <c r="BZ1499" s="4"/>
      <c r="CA1499" t="s">
        <v>1806</v>
      </c>
      <c r="CC1499" s="7" t="s">
        <v>624</v>
      </c>
      <c r="CD1499" s="7">
        <v>0.52566613794514783</v>
      </c>
      <c r="CF1499" s="7"/>
      <c r="CH1499" s="7"/>
      <c r="CJ1499" s="7"/>
      <c r="CK1499" s="7">
        <f t="shared" si="29"/>
        <v>58</v>
      </c>
    </row>
    <row r="1500" spans="1:90" hidden="1" x14ac:dyDescent="0.3">
      <c r="A1500" s="43">
        <v>65</v>
      </c>
      <c r="B1500" s="56" t="s">
        <v>905</v>
      </c>
      <c r="D1500" s="23" t="s">
        <v>831</v>
      </c>
      <c r="E1500" s="23" t="s">
        <v>798</v>
      </c>
      <c r="G1500" s="23" t="s">
        <v>2869</v>
      </c>
      <c r="H1500" s="57"/>
      <c r="J1500" s="23" t="s">
        <v>9</v>
      </c>
      <c r="K1500" s="47">
        <v>0.5</v>
      </c>
      <c r="L1500" s="24" t="s">
        <v>834</v>
      </c>
      <c r="M1500" s="24" t="s">
        <v>624</v>
      </c>
      <c r="X1500" s="4">
        <v>2250</v>
      </c>
      <c r="BZ1500" s="4"/>
      <c r="CA1500" t="s">
        <v>871</v>
      </c>
      <c r="CC1500" s="7" t="s">
        <v>624</v>
      </c>
      <c r="CD1500" s="7">
        <v>1</v>
      </c>
      <c r="CF1500" s="7"/>
      <c r="CH1500" s="7"/>
      <c r="CJ1500" s="7"/>
      <c r="CK1500" s="7">
        <f t="shared" si="29"/>
        <v>62</v>
      </c>
    </row>
    <row r="1501" spans="1:90" hidden="1" x14ac:dyDescent="0.3">
      <c r="A1501" s="43">
        <v>65</v>
      </c>
      <c r="B1501" s="56" t="s">
        <v>905</v>
      </c>
      <c r="D1501" s="23" t="s">
        <v>831</v>
      </c>
      <c r="E1501" s="23" t="s">
        <v>798</v>
      </c>
      <c r="G1501" s="23" t="s">
        <v>2870</v>
      </c>
      <c r="H1501" s="57"/>
      <c r="J1501" s="23" t="s">
        <v>9</v>
      </c>
      <c r="K1501" s="47">
        <v>0.49</v>
      </c>
      <c r="L1501" s="24" t="s">
        <v>834</v>
      </c>
      <c r="M1501" s="24" t="s">
        <v>624</v>
      </c>
      <c r="U1501" s="4">
        <v>1367</v>
      </c>
      <c r="X1501" s="4">
        <v>2952</v>
      </c>
      <c r="Y1501" s="4">
        <v>187</v>
      </c>
      <c r="AG1501" s="4">
        <v>0.13089999999999999</v>
      </c>
      <c r="AH1501" s="4">
        <v>0.2858</v>
      </c>
      <c r="BZ1501" s="4"/>
      <c r="CA1501" t="s">
        <v>1806</v>
      </c>
      <c r="CC1501" s="7" t="s">
        <v>624</v>
      </c>
      <c r="CD1501" s="7">
        <v>0.58662349092793808</v>
      </c>
      <c r="CF1501" s="7"/>
      <c r="CH1501" s="7"/>
      <c r="CJ1501" s="7"/>
      <c r="CK1501" s="7">
        <f t="shared" si="29"/>
        <v>58</v>
      </c>
    </row>
    <row r="1502" spans="1:90" hidden="1" x14ac:dyDescent="0.3">
      <c r="A1502" s="43">
        <v>65</v>
      </c>
      <c r="B1502" s="56" t="s">
        <v>905</v>
      </c>
      <c r="D1502" s="23" t="s">
        <v>831</v>
      </c>
      <c r="E1502" s="23" t="s">
        <v>798</v>
      </c>
      <c r="G1502" s="23" t="s">
        <v>2871</v>
      </c>
      <c r="H1502" s="57"/>
      <c r="J1502" s="23" t="s">
        <v>9</v>
      </c>
      <c r="K1502" s="47">
        <v>0.17</v>
      </c>
      <c r="L1502" s="24" t="s">
        <v>834</v>
      </c>
      <c r="M1502" s="24" t="s">
        <v>624</v>
      </c>
      <c r="U1502" s="4">
        <v>17</v>
      </c>
      <c r="X1502" s="4">
        <v>1122</v>
      </c>
      <c r="BZ1502" s="4"/>
      <c r="CA1502" t="s">
        <v>936</v>
      </c>
      <c r="CC1502" s="7" t="s">
        <v>624</v>
      </c>
      <c r="CD1502" s="7">
        <v>0.99324493292786464</v>
      </c>
      <c r="CF1502" s="7"/>
      <c r="CH1502" s="7"/>
      <c r="CJ1502" s="7"/>
      <c r="CK1502" s="7">
        <f t="shared" si="29"/>
        <v>61</v>
      </c>
    </row>
    <row r="1503" spans="1:90" hidden="1" x14ac:dyDescent="0.3">
      <c r="A1503" s="43">
        <v>65</v>
      </c>
      <c r="B1503" s="56" t="s">
        <v>905</v>
      </c>
      <c r="D1503" s="23" t="s">
        <v>831</v>
      </c>
      <c r="E1503" s="23" t="s">
        <v>798</v>
      </c>
      <c r="G1503" s="23" t="s">
        <v>2872</v>
      </c>
      <c r="H1503" s="57" t="s">
        <v>831</v>
      </c>
      <c r="I1503" s="57"/>
      <c r="J1503" s="23" t="s">
        <v>9</v>
      </c>
      <c r="K1503" s="47">
        <v>8.2413659999999993</v>
      </c>
      <c r="L1503" s="24" t="s">
        <v>834</v>
      </c>
      <c r="M1503" s="24" t="s">
        <v>624</v>
      </c>
      <c r="U1503" s="4">
        <v>1648.2732000000001</v>
      </c>
      <c r="X1503" s="4">
        <v>26002.929700000001</v>
      </c>
      <c r="Y1503" s="4">
        <v>824.13660000000004</v>
      </c>
      <c r="AG1503" s="4">
        <v>0.57689562000000005</v>
      </c>
      <c r="AH1503" s="4">
        <v>1.2066495800000001</v>
      </c>
      <c r="BZ1503" s="4"/>
      <c r="CA1503" t="s">
        <v>1806</v>
      </c>
      <c r="CC1503" s="7" t="s">
        <v>624</v>
      </c>
      <c r="CD1503" s="7">
        <v>0.78557168284081935</v>
      </c>
      <c r="CF1503" s="7"/>
      <c r="CH1503" s="7"/>
      <c r="CJ1503" s="7"/>
      <c r="CK1503" s="7">
        <f t="shared" si="29"/>
        <v>58</v>
      </c>
    </row>
    <row r="1504" spans="1:90" hidden="1" x14ac:dyDescent="0.3">
      <c r="A1504" s="43">
        <v>64</v>
      </c>
      <c r="B1504" s="23" t="s">
        <v>830</v>
      </c>
      <c r="C1504" s="54"/>
      <c r="D1504" s="54" t="s">
        <v>831</v>
      </c>
      <c r="E1504" s="23" t="s">
        <v>659</v>
      </c>
      <c r="F1504" s="54"/>
      <c r="G1504" s="23" t="s">
        <v>2873</v>
      </c>
      <c r="J1504" s="54" t="s">
        <v>9</v>
      </c>
      <c r="K1504" s="55">
        <v>3.5968309999999999</v>
      </c>
      <c r="L1504" s="24" t="s">
        <v>834</v>
      </c>
      <c r="M1504" s="24" t="s">
        <v>615</v>
      </c>
      <c r="N1504" s="7"/>
      <c r="U1504" s="4">
        <v>89920.775000000009</v>
      </c>
      <c r="V1504" s="4">
        <v>2.3019718400000002</v>
      </c>
      <c r="AD1504" s="7"/>
      <c r="AE1504" s="7"/>
      <c r="AF1504" s="7"/>
      <c r="AG1504" s="7"/>
      <c r="AH1504" s="7"/>
      <c r="AI1504" s="7"/>
      <c r="AJ1504" s="7"/>
      <c r="AK1504" s="7"/>
      <c r="BZ1504" s="4"/>
      <c r="CA1504" t="s">
        <v>902</v>
      </c>
      <c r="CC1504" s="7" t="s">
        <v>615</v>
      </c>
      <c r="CD1504" s="7">
        <v>0.86328800676742046</v>
      </c>
      <c r="CF1504" s="7"/>
      <c r="CH1504" s="7"/>
      <c r="CJ1504" s="7"/>
      <c r="CK1504" s="7">
        <f t="shared" si="29"/>
        <v>61</v>
      </c>
    </row>
    <row r="1505" spans="1:90" hidden="1" x14ac:dyDescent="0.3">
      <c r="A1505" s="43">
        <v>65</v>
      </c>
      <c r="B1505" s="56" t="s">
        <v>1961</v>
      </c>
      <c r="D1505" s="23" t="s">
        <v>831</v>
      </c>
      <c r="E1505" s="23" t="s">
        <v>796</v>
      </c>
      <c r="G1505" s="23" t="s">
        <v>2874</v>
      </c>
      <c r="H1505" s="57" t="s">
        <v>831</v>
      </c>
      <c r="I1505" s="57"/>
      <c r="J1505" s="23" t="s">
        <v>9</v>
      </c>
      <c r="K1505" s="47">
        <v>81.056000000000012</v>
      </c>
      <c r="L1505" s="24" t="s">
        <v>834</v>
      </c>
      <c r="M1505" s="24" t="s">
        <v>630</v>
      </c>
      <c r="X1505" s="4">
        <v>821045.59999999974</v>
      </c>
      <c r="Y1505" s="4">
        <v>40596.400000000001</v>
      </c>
      <c r="Z1505" s="4">
        <v>20879217</v>
      </c>
      <c r="AM1505" s="4">
        <v>28392119</v>
      </c>
      <c r="BZ1505" s="4"/>
      <c r="CA1505" t="s">
        <v>1968</v>
      </c>
      <c r="CC1505" s="7" t="s">
        <v>630</v>
      </c>
      <c r="CD1505" s="7">
        <v>0.74888178016418916</v>
      </c>
      <c r="CF1505" s="7"/>
      <c r="CH1505" s="7"/>
      <c r="CJ1505" s="7"/>
      <c r="CK1505" s="7">
        <f t="shared" si="29"/>
        <v>59</v>
      </c>
    </row>
    <row r="1506" spans="1:90" hidden="1" x14ac:dyDescent="0.3">
      <c r="A1506" s="43">
        <v>64</v>
      </c>
      <c r="B1506" s="23" t="s">
        <v>868</v>
      </c>
      <c r="C1506" s="54"/>
      <c r="D1506" s="54" t="s">
        <v>831</v>
      </c>
      <c r="E1506" s="23" t="s">
        <v>614</v>
      </c>
      <c r="F1506" s="54"/>
      <c r="G1506" s="23" t="s">
        <v>2875</v>
      </c>
      <c r="J1506" s="54" t="s">
        <v>9</v>
      </c>
      <c r="K1506" s="55">
        <v>188</v>
      </c>
      <c r="L1506" s="24" t="s">
        <v>834</v>
      </c>
      <c r="M1506" s="24" t="s">
        <v>618</v>
      </c>
      <c r="N1506" s="7"/>
      <c r="U1506" s="4">
        <v>624000</v>
      </c>
      <c r="V1506" s="4">
        <v>125.3952</v>
      </c>
      <c r="W1506" s="4">
        <v>977.69070000000011</v>
      </c>
      <c r="AD1506" s="7"/>
      <c r="AE1506" s="7"/>
      <c r="AF1506" s="7"/>
      <c r="AG1506" s="7"/>
      <c r="AH1506" s="7"/>
      <c r="AI1506" s="7"/>
      <c r="AJ1506" s="7"/>
      <c r="AK1506" s="7"/>
      <c r="BZ1506" s="4"/>
      <c r="CA1506" t="s">
        <v>859</v>
      </c>
      <c r="CC1506" s="7" t="s">
        <v>618</v>
      </c>
      <c r="CD1506" s="7">
        <v>0.51793669863425507</v>
      </c>
      <c r="CE1506" s="7" t="s">
        <v>615</v>
      </c>
      <c r="CF1506" s="7">
        <v>0.41664811277297081</v>
      </c>
      <c r="CH1506" s="7"/>
      <c r="CJ1506" s="7"/>
      <c r="CK1506" s="7">
        <f t="shared" si="29"/>
        <v>60</v>
      </c>
    </row>
    <row r="1507" spans="1:90" hidden="1" x14ac:dyDescent="0.3">
      <c r="A1507" s="43">
        <v>64</v>
      </c>
      <c r="B1507" s="23" t="s">
        <v>1025</v>
      </c>
      <c r="C1507" s="54"/>
      <c r="D1507" s="54" t="s">
        <v>831</v>
      </c>
      <c r="E1507" s="23" t="s">
        <v>659</v>
      </c>
      <c r="F1507" s="54"/>
      <c r="G1507" s="23" t="s">
        <v>2876</v>
      </c>
      <c r="H1507" s="23" t="s">
        <v>838</v>
      </c>
      <c r="J1507" s="54" t="s">
        <v>9</v>
      </c>
      <c r="K1507" s="55">
        <v>0.83599999999999997</v>
      </c>
      <c r="L1507" s="24" t="s">
        <v>834</v>
      </c>
      <c r="M1507" s="24" t="s">
        <v>615</v>
      </c>
      <c r="N1507" s="7"/>
      <c r="U1507" s="4">
        <v>10738.3</v>
      </c>
      <c r="AD1507" s="7"/>
      <c r="AE1507" s="7"/>
      <c r="AF1507" s="7"/>
      <c r="AG1507" s="7"/>
      <c r="AH1507" s="7"/>
      <c r="AI1507" s="7"/>
      <c r="AJ1507" s="7"/>
      <c r="AK1507" s="7"/>
      <c r="BZ1507" s="4"/>
      <c r="CA1507" t="s">
        <v>856</v>
      </c>
      <c r="CC1507" s="7" t="s">
        <v>615</v>
      </c>
      <c r="CD1507" s="7">
        <v>1</v>
      </c>
      <c r="CF1507" s="7"/>
      <c r="CH1507" s="7"/>
      <c r="CJ1507" s="7"/>
      <c r="CK1507" s="7">
        <f t="shared" si="29"/>
        <v>62</v>
      </c>
    </row>
    <row r="1508" spans="1:90" hidden="1" x14ac:dyDescent="0.3">
      <c r="A1508" s="43">
        <v>65</v>
      </c>
      <c r="B1508" s="56" t="s">
        <v>868</v>
      </c>
      <c r="D1508" s="23" t="s">
        <v>831</v>
      </c>
      <c r="E1508" s="23" t="s">
        <v>798</v>
      </c>
      <c r="G1508" s="23" t="s">
        <v>2877</v>
      </c>
      <c r="H1508" s="57" t="s">
        <v>831</v>
      </c>
      <c r="I1508" s="57"/>
      <c r="J1508" s="23" t="s">
        <v>9</v>
      </c>
      <c r="K1508" s="47">
        <v>20.83</v>
      </c>
      <c r="L1508" s="24" t="s">
        <v>834</v>
      </c>
      <c r="M1508" s="24" t="s">
        <v>624</v>
      </c>
      <c r="U1508" s="4">
        <v>54158</v>
      </c>
      <c r="X1508" s="4">
        <v>145810</v>
      </c>
      <c r="BZ1508" s="4"/>
      <c r="CA1508" t="s">
        <v>936</v>
      </c>
      <c r="CC1508" s="7" t="s">
        <v>624</v>
      </c>
      <c r="CD1508" s="7">
        <v>0.8571023076942399</v>
      </c>
      <c r="CF1508" s="7"/>
      <c r="CH1508" s="7"/>
      <c r="CJ1508" s="7"/>
      <c r="CK1508" s="7">
        <f t="shared" si="29"/>
        <v>61</v>
      </c>
    </row>
    <row r="1509" spans="1:90" hidden="1" x14ac:dyDescent="0.3">
      <c r="A1509" s="43" t="s">
        <v>843</v>
      </c>
      <c r="B1509" s="23" t="s">
        <v>1153</v>
      </c>
      <c r="D1509" s="23" t="s">
        <v>831</v>
      </c>
      <c r="E1509" s="23" t="s">
        <v>614</v>
      </c>
      <c r="G1509" s="53" t="s">
        <v>2878</v>
      </c>
      <c r="J1509" s="23" t="s">
        <v>9</v>
      </c>
      <c r="K1509" s="47">
        <v>9.736842105263159E-2</v>
      </c>
      <c r="L1509" s="24" t="s">
        <v>834</v>
      </c>
      <c r="M1509" s="24" t="s">
        <v>615</v>
      </c>
      <c r="U1509" s="4">
        <v>3700</v>
      </c>
      <c r="V1509" s="4">
        <v>0.2823684210526316</v>
      </c>
      <c r="AA1509" s="107">
        <v>126.5789473684211</v>
      </c>
      <c r="AD1509" s="4">
        <v>0.163360781559549</v>
      </c>
      <c r="BZ1509" s="4"/>
      <c r="CA1509" t="s">
        <v>846</v>
      </c>
      <c r="CC1509" s="7" t="s">
        <v>615</v>
      </c>
      <c r="CD1509" s="7">
        <v>0.6202714407785348</v>
      </c>
      <c r="CE1509" s="7" t="s">
        <v>618</v>
      </c>
      <c r="CF1509" s="7">
        <v>0.29282431032568379</v>
      </c>
      <c r="CH1509" s="7"/>
      <c r="CJ1509" s="7"/>
      <c r="CK1509" s="7">
        <f t="shared" si="29"/>
        <v>59</v>
      </c>
    </row>
    <row r="1510" spans="1:90" hidden="1" x14ac:dyDescent="0.3">
      <c r="A1510" s="43" t="s">
        <v>918</v>
      </c>
      <c r="B1510" s="23" t="s">
        <v>868</v>
      </c>
      <c r="D1510" s="23" t="s">
        <v>831</v>
      </c>
      <c r="E1510" s="23" t="s">
        <v>605</v>
      </c>
      <c r="G1510" s="53" t="s">
        <v>2879</v>
      </c>
      <c r="H1510" s="23" t="s">
        <v>1082</v>
      </c>
      <c r="J1510" s="23" t="s">
        <v>9</v>
      </c>
      <c r="K1510" s="47">
        <v>155.19999999999999</v>
      </c>
      <c r="L1510" s="24" t="s">
        <v>834</v>
      </c>
      <c r="M1510" s="24" t="s">
        <v>624</v>
      </c>
      <c r="U1510" s="4">
        <v>315560.00000000012</v>
      </c>
      <c r="X1510" s="4">
        <v>1163620</v>
      </c>
      <c r="Y1510" s="4">
        <v>23572</v>
      </c>
      <c r="AG1510" s="4">
        <v>24.916</v>
      </c>
      <c r="AH1510" s="4">
        <v>25.622</v>
      </c>
      <c r="BX1510" s="4"/>
      <c r="BZ1510" s="4">
        <v>12400000</v>
      </c>
      <c r="CA1510" t="s">
        <v>2174</v>
      </c>
      <c r="CC1510" s="7" t="s">
        <v>624</v>
      </c>
      <c r="CD1510" s="7">
        <v>0.77640402376258377</v>
      </c>
      <c r="CF1510" s="7"/>
      <c r="CH1510" s="7"/>
      <c r="CJ1510" s="7"/>
      <c r="CK1510" s="7">
        <f t="shared" si="29"/>
        <v>58</v>
      </c>
      <c r="CL1510" t="s">
        <v>2879</v>
      </c>
    </row>
    <row r="1511" spans="1:90" hidden="1" x14ac:dyDescent="0.3">
      <c r="A1511" s="43" t="s">
        <v>984</v>
      </c>
      <c r="B1511" s="23" t="s">
        <v>868</v>
      </c>
      <c r="C1511" s="23" t="s">
        <v>2880</v>
      </c>
      <c r="D1511" s="23" t="s">
        <v>831</v>
      </c>
      <c r="E1511" s="23" t="s">
        <v>595</v>
      </c>
      <c r="G1511" s="23" t="s">
        <v>2881</v>
      </c>
      <c r="J1511" s="54" t="s">
        <v>9</v>
      </c>
      <c r="K1511" s="47">
        <v>323</v>
      </c>
      <c r="L1511" s="57" t="s">
        <v>834</v>
      </c>
      <c r="M1511" s="24" t="s">
        <v>618</v>
      </c>
      <c r="V1511" s="4">
        <v>323</v>
      </c>
      <c r="BY1511" s="62">
        <v>0.81799999999999995</v>
      </c>
      <c r="BZ1511" s="4">
        <v>7800000</v>
      </c>
      <c r="CA1511" t="s">
        <v>987</v>
      </c>
      <c r="CK1511" s="7">
        <f t="shared" si="29"/>
        <v>62</v>
      </c>
      <c r="CL1511" t="s">
        <v>2881</v>
      </c>
    </row>
    <row r="1512" spans="1:90" hidden="1" x14ac:dyDescent="0.3">
      <c r="A1512" s="43">
        <v>64</v>
      </c>
      <c r="B1512" s="23" t="s">
        <v>921</v>
      </c>
      <c r="C1512" s="54"/>
      <c r="D1512" s="54" t="s">
        <v>831</v>
      </c>
      <c r="E1512" s="23" t="s">
        <v>659</v>
      </c>
      <c r="F1512" s="54"/>
      <c r="G1512" s="23" t="s">
        <v>2882</v>
      </c>
      <c r="J1512" s="54" t="s">
        <v>9</v>
      </c>
      <c r="K1512" s="55">
        <v>11.23</v>
      </c>
      <c r="L1512" s="24" t="s">
        <v>834</v>
      </c>
      <c r="M1512" s="24" t="s">
        <v>615</v>
      </c>
      <c r="N1512" s="7"/>
      <c r="U1512" s="4">
        <v>175188</v>
      </c>
      <c r="V1512" s="4">
        <v>27.8504</v>
      </c>
      <c r="W1512" s="4">
        <v>112.3</v>
      </c>
      <c r="AD1512" s="7"/>
      <c r="AE1512" s="7"/>
      <c r="AF1512" s="7"/>
      <c r="AG1512" s="7"/>
      <c r="AH1512" s="7"/>
      <c r="AI1512" s="7"/>
      <c r="AJ1512" s="7"/>
      <c r="AK1512" s="7"/>
      <c r="BZ1512" s="4"/>
      <c r="CA1512" t="s">
        <v>859</v>
      </c>
      <c r="CC1512" s="7" t="s">
        <v>615</v>
      </c>
      <c r="CD1512" s="7">
        <v>0.48836420711353651</v>
      </c>
      <c r="CE1512" s="7" t="s">
        <v>618</v>
      </c>
      <c r="CF1512" s="7">
        <v>0.48026601003546898</v>
      </c>
      <c r="CH1512" s="7"/>
      <c r="CJ1512" s="7"/>
      <c r="CK1512" s="7">
        <f t="shared" si="29"/>
        <v>60</v>
      </c>
    </row>
    <row r="1513" spans="1:90" hidden="1" x14ac:dyDescent="0.3">
      <c r="A1513" s="43">
        <v>65</v>
      </c>
      <c r="B1513" s="56" t="s">
        <v>1025</v>
      </c>
      <c r="D1513" s="23" t="s">
        <v>831</v>
      </c>
      <c r="E1513" s="23" t="s">
        <v>796</v>
      </c>
      <c r="G1513" s="23" t="s">
        <v>2883</v>
      </c>
      <c r="H1513" s="57"/>
      <c r="J1513" s="23" t="s">
        <v>9</v>
      </c>
      <c r="K1513" s="47">
        <v>0.5</v>
      </c>
      <c r="L1513" s="24" t="s">
        <v>834</v>
      </c>
      <c r="M1513" s="24" t="s">
        <v>624</v>
      </c>
      <c r="X1513" s="4">
        <v>3750</v>
      </c>
      <c r="Y1513" s="4">
        <v>200</v>
      </c>
      <c r="BZ1513" s="4"/>
      <c r="CA1513" t="s">
        <v>1009</v>
      </c>
      <c r="CC1513" s="7" t="s">
        <v>624</v>
      </c>
      <c r="CD1513" s="7">
        <v>0.8886262404064097</v>
      </c>
      <c r="CF1513" s="7"/>
      <c r="CH1513" s="7"/>
      <c r="CJ1513" s="7"/>
      <c r="CK1513" s="7">
        <f t="shared" si="29"/>
        <v>61</v>
      </c>
    </row>
    <row r="1514" spans="1:90" hidden="1" x14ac:dyDescent="0.3">
      <c r="A1514" s="43">
        <v>65</v>
      </c>
      <c r="B1514" s="56" t="s">
        <v>1025</v>
      </c>
      <c r="D1514" s="23" t="s">
        <v>831</v>
      </c>
      <c r="E1514" s="23" t="s">
        <v>796</v>
      </c>
      <c r="G1514" s="23" t="s">
        <v>2884</v>
      </c>
      <c r="H1514" s="57" t="s">
        <v>831</v>
      </c>
      <c r="I1514" s="57"/>
      <c r="J1514" s="23" t="s">
        <v>9</v>
      </c>
      <c r="K1514" s="47">
        <v>14.6</v>
      </c>
      <c r="L1514" s="24" t="s">
        <v>834</v>
      </c>
      <c r="M1514" s="24" t="s">
        <v>624</v>
      </c>
      <c r="X1514" s="4">
        <v>110120</v>
      </c>
      <c r="Y1514" s="4">
        <v>7174</v>
      </c>
      <c r="BZ1514" s="4"/>
      <c r="CA1514" t="s">
        <v>1009</v>
      </c>
      <c r="CC1514" s="7" t="s">
        <v>624</v>
      </c>
      <c r="CD1514" s="7">
        <v>0.86723145125281575</v>
      </c>
      <c r="CF1514" s="7"/>
      <c r="CH1514" s="7"/>
      <c r="CJ1514" s="7"/>
      <c r="CK1514" s="7">
        <f t="shared" si="29"/>
        <v>61</v>
      </c>
    </row>
    <row r="1515" spans="1:90" hidden="1" x14ac:dyDescent="0.3">
      <c r="A1515" s="43">
        <v>64</v>
      </c>
      <c r="B1515" s="23" t="s">
        <v>1030</v>
      </c>
      <c r="C1515" s="54"/>
      <c r="D1515" s="54" t="s">
        <v>831</v>
      </c>
      <c r="E1515" s="23" t="s">
        <v>614</v>
      </c>
      <c r="F1515" s="54"/>
      <c r="G1515" s="23" t="s">
        <v>2885</v>
      </c>
      <c r="H1515" s="23" t="s">
        <v>838</v>
      </c>
      <c r="J1515" s="54" t="s">
        <v>9</v>
      </c>
      <c r="K1515" s="55">
        <v>36.5</v>
      </c>
      <c r="L1515" s="24" t="s">
        <v>834</v>
      </c>
      <c r="M1515" s="24" t="s">
        <v>615</v>
      </c>
      <c r="N1515" s="7"/>
      <c r="U1515" s="4">
        <v>354050</v>
      </c>
      <c r="V1515" s="4">
        <v>39.237499999999997</v>
      </c>
      <c r="AD1515" s="7"/>
      <c r="AE1515" s="7"/>
      <c r="AF1515" s="7"/>
      <c r="AG1515" s="7"/>
      <c r="AH1515" s="7"/>
      <c r="AI1515" s="7"/>
      <c r="AJ1515" s="7"/>
      <c r="AK1515" s="7"/>
      <c r="BZ1515" s="4"/>
      <c r="CA1515" t="s">
        <v>902</v>
      </c>
      <c r="CC1515" s="7" t="s">
        <v>615</v>
      </c>
      <c r="CD1515" s="7">
        <v>0.59327341505532349</v>
      </c>
      <c r="CE1515" s="7" t="s">
        <v>618</v>
      </c>
      <c r="CF1515" s="7">
        <v>0.40672658494467662</v>
      </c>
      <c r="CH1515" s="7"/>
      <c r="CJ1515" s="7"/>
      <c r="CK1515" s="7">
        <f t="shared" si="29"/>
        <v>61</v>
      </c>
    </row>
    <row r="1516" spans="1:90" hidden="1" x14ac:dyDescent="0.3">
      <c r="A1516" s="43">
        <v>64</v>
      </c>
      <c r="B1516" s="23" t="s">
        <v>949</v>
      </c>
      <c r="C1516" s="54"/>
      <c r="D1516" s="54" t="s">
        <v>831</v>
      </c>
      <c r="E1516" s="23" t="s">
        <v>659</v>
      </c>
      <c r="F1516" s="54"/>
      <c r="G1516" s="23" t="s">
        <v>2886</v>
      </c>
      <c r="H1516" s="23" t="s">
        <v>1232</v>
      </c>
      <c r="J1516" s="54" t="s">
        <v>9</v>
      </c>
      <c r="K1516" s="55">
        <v>12.1</v>
      </c>
      <c r="L1516" s="24" t="s">
        <v>834</v>
      </c>
      <c r="M1516" s="24" t="s">
        <v>615</v>
      </c>
      <c r="N1516" s="7"/>
      <c r="U1516" s="4">
        <v>225800</v>
      </c>
      <c r="W1516" s="4">
        <v>49.41</v>
      </c>
      <c r="AC1516" s="4">
        <v>72900.000000000015</v>
      </c>
      <c r="AD1516" s="7"/>
      <c r="AE1516" s="7"/>
      <c r="AF1516" s="7"/>
      <c r="AG1516" s="7"/>
      <c r="AH1516" s="7"/>
      <c r="AI1516" s="7"/>
      <c r="AJ1516" s="7"/>
      <c r="AK1516" s="7"/>
      <c r="BZ1516" s="4"/>
      <c r="CA1516" t="s">
        <v>1027</v>
      </c>
      <c r="CC1516" s="7" t="s">
        <v>615</v>
      </c>
      <c r="CD1516" s="7">
        <v>0.88281387084500706</v>
      </c>
      <c r="CF1516" s="7"/>
      <c r="CH1516" s="7"/>
      <c r="CJ1516" s="7"/>
      <c r="CK1516" s="7">
        <f t="shared" si="29"/>
        <v>60</v>
      </c>
    </row>
    <row r="1517" spans="1:90" x14ac:dyDescent="0.3">
      <c r="A1517" s="43">
        <v>64</v>
      </c>
      <c r="B1517" s="23" t="s">
        <v>860</v>
      </c>
      <c r="C1517" s="54"/>
      <c r="D1517" s="54" t="s">
        <v>831</v>
      </c>
      <c r="E1517" s="23" t="s">
        <v>659</v>
      </c>
      <c r="F1517" s="54"/>
      <c r="G1517" s="23" t="s">
        <v>2887</v>
      </c>
      <c r="J1517" s="54" t="s">
        <v>9</v>
      </c>
      <c r="K1517" s="55">
        <v>46.773691999999997</v>
      </c>
      <c r="L1517" s="24" t="s">
        <v>834</v>
      </c>
      <c r="M1517" s="24" t="s">
        <v>615</v>
      </c>
      <c r="N1517" s="7"/>
      <c r="U1517" s="4">
        <v>712922.995</v>
      </c>
      <c r="V1517" s="4">
        <v>13.92119553</v>
      </c>
      <c r="W1517" s="4">
        <v>1279.2286028999999</v>
      </c>
      <c r="AC1517" s="4">
        <v>1027356.9451</v>
      </c>
      <c r="AD1517" s="7"/>
      <c r="AE1517" s="7"/>
      <c r="AF1517" s="7"/>
      <c r="AG1517" s="7"/>
      <c r="AH1517" s="7"/>
      <c r="AI1517" s="7"/>
      <c r="AJ1517" s="7"/>
      <c r="AK1517" s="7"/>
      <c r="BZ1517" s="4"/>
      <c r="CA1517" t="s">
        <v>839</v>
      </c>
      <c r="CC1517" s="7" t="s">
        <v>615</v>
      </c>
      <c r="CD1517" s="7">
        <v>0.55703576451665726</v>
      </c>
      <c r="CE1517" s="7" t="s">
        <v>639</v>
      </c>
      <c r="CF1517" s="7">
        <v>0.2755208296892927</v>
      </c>
      <c r="CH1517" s="7"/>
      <c r="CJ1517" s="7"/>
      <c r="CK1517" s="7">
        <f t="shared" si="29"/>
        <v>59</v>
      </c>
      <c r="CL1517" t="s">
        <v>2887</v>
      </c>
    </row>
    <row r="1518" spans="1:90" hidden="1" x14ac:dyDescent="0.3">
      <c r="A1518" s="43">
        <v>64</v>
      </c>
      <c r="B1518" s="23" t="s">
        <v>921</v>
      </c>
      <c r="C1518" s="54"/>
      <c r="D1518" s="54" t="s">
        <v>831</v>
      </c>
      <c r="E1518" s="23" t="s">
        <v>659</v>
      </c>
      <c r="F1518" s="54"/>
      <c r="G1518" s="23" t="s">
        <v>2888</v>
      </c>
      <c r="J1518" s="54" t="s">
        <v>9</v>
      </c>
      <c r="K1518" s="55">
        <v>0.5</v>
      </c>
      <c r="L1518" s="24" t="s">
        <v>834</v>
      </c>
      <c r="M1518" s="24" t="s">
        <v>615</v>
      </c>
      <c r="N1518" s="7"/>
      <c r="U1518" s="4">
        <v>12000</v>
      </c>
      <c r="AB1518" s="4">
        <v>200</v>
      </c>
      <c r="AC1518" s="4">
        <v>7500</v>
      </c>
      <c r="AD1518" s="7"/>
      <c r="AE1518" s="7"/>
      <c r="AF1518" s="7"/>
      <c r="AG1518" s="7"/>
      <c r="AH1518" s="7"/>
      <c r="AI1518" s="7"/>
      <c r="AJ1518" s="7"/>
      <c r="AK1518" s="7"/>
      <c r="BZ1518" s="4"/>
      <c r="CA1518" t="s">
        <v>1006</v>
      </c>
      <c r="CC1518" s="7" t="s">
        <v>615</v>
      </c>
      <c r="CD1518" s="7">
        <v>0.81952169597542945</v>
      </c>
      <c r="CF1518" s="7"/>
      <c r="CH1518" s="7"/>
      <c r="CJ1518" s="7"/>
      <c r="CK1518" s="7">
        <f t="shared" si="29"/>
        <v>60</v>
      </c>
    </row>
    <row r="1519" spans="1:90" hidden="1" x14ac:dyDescent="0.3">
      <c r="A1519" s="43" t="s">
        <v>890</v>
      </c>
      <c r="B1519" s="23" t="s">
        <v>905</v>
      </c>
      <c r="D1519" s="23" t="s">
        <v>831</v>
      </c>
      <c r="E1519" s="23" t="s">
        <v>671</v>
      </c>
      <c r="G1519" s="53" t="s">
        <v>2889</v>
      </c>
      <c r="J1519" s="23" t="s">
        <v>9</v>
      </c>
      <c r="K1519" s="47">
        <v>7.0009999999999986</v>
      </c>
      <c r="L1519" s="24" t="s">
        <v>834</v>
      </c>
      <c r="M1519" s="24" t="s">
        <v>624</v>
      </c>
      <c r="U1519" s="4">
        <v>26598.6</v>
      </c>
      <c r="V1519" s="4">
        <v>1.4001999999999999</v>
      </c>
      <c r="X1519" s="4">
        <v>16802.400000000001</v>
      </c>
      <c r="AG1519" s="4">
        <v>1.4001999999999999</v>
      </c>
      <c r="AH1519" s="4">
        <v>4.2005999999999997</v>
      </c>
      <c r="BX1519" s="4"/>
      <c r="BZ1519" s="4"/>
      <c r="CA1519" t="s">
        <v>1075</v>
      </c>
      <c r="CC1519" s="7" t="s">
        <v>624</v>
      </c>
      <c r="CD1519" s="7">
        <v>0.3660746640527609</v>
      </c>
      <c r="CE1519" s="7" t="s">
        <v>615</v>
      </c>
      <c r="CF1519" s="7">
        <v>0.26012037683262401</v>
      </c>
      <c r="CH1519" s="7"/>
      <c r="CJ1519" s="7"/>
      <c r="CK1519" s="7">
        <f t="shared" si="29"/>
        <v>58</v>
      </c>
    </row>
    <row r="1520" spans="1:90" hidden="1" x14ac:dyDescent="0.3">
      <c r="A1520" s="43">
        <v>64</v>
      </c>
      <c r="B1520" s="23" t="s">
        <v>921</v>
      </c>
      <c r="C1520" s="54"/>
      <c r="D1520" s="54" t="s">
        <v>831</v>
      </c>
      <c r="E1520" s="23" t="s">
        <v>659</v>
      </c>
      <c r="F1520" s="54"/>
      <c r="G1520" s="23" t="s">
        <v>2890</v>
      </c>
      <c r="J1520" s="54" t="s">
        <v>9</v>
      </c>
      <c r="K1520" s="55">
        <v>1.2</v>
      </c>
      <c r="L1520" s="24" t="s">
        <v>834</v>
      </c>
      <c r="M1520" s="24" t="s">
        <v>615</v>
      </c>
      <c r="N1520" s="7"/>
      <c r="U1520" s="4">
        <v>18000</v>
      </c>
      <c r="V1520" s="4">
        <v>1.2</v>
      </c>
      <c r="W1520" s="4">
        <v>30</v>
      </c>
      <c r="AB1520" s="4">
        <v>7200</v>
      </c>
      <c r="AC1520" s="4">
        <v>36000</v>
      </c>
      <c r="AD1520" s="7"/>
      <c r="AE1520" s="7"/>
      <c r="AF1520" s="7"/>
      <c r="AG1520" s="7"/>
      <c r="AH1520" s="7"/>
      <c r="AI1520" s="7"/>
      <c r="AJ1520" s="7"/>
      <c r="AK1520" s="7"/>
      <c r="BZ1520" s="4"/>
      <c r="CA1520" t="s">
        <v>842</v>
      </c>
      <c r="CC1520" s="7" t="s">
        <v>615</v>
      </c>
      <c r="CD1520" s="7">
        <v>0.41619508669145833</v>
      </c>
      <c r="CE1520" s="7" t="s">
        <v>639</v>
      </c>
      <c r="CF1520" s="7">
        <v>0.28570613355144903</v>
      </c>
      <c r="CH1520" s="7"/>
      <c r="CJ1520" s="7"/>
      <c r="CK1520" s="7">
        <f t="shared" si="29"/>
        <v>58</v>
      </c>
    </row>
    <row r="1521" spans="1:90" hidden="1" x14ac:dyDescent="0.3">
      <c r="A1521" s="43" t="s">
        <v>2891</v>
      </c>
      <c r="B1521" s="23" t="s">
        <v>1397</v>
      </c>
      <c r="C1521" s="23" t="s">
        <v>2167</v>
      </c>
      <c r="D1521" s="23" t="s">
        <v>831</v>
      </c>
      <c r="E1521" s="23" t="s">
        <v>1482</v>
      </c>
      <c r="G1521" s="23" t="s">
        <v>2892</v>
      </c>
      <c r="H1521" s="23" t="s">
        <v>1003</v>
      </c>
      <c r="J1521" s="54" t="s">
        <v>9</v>
      </c>
      <c r="K1521" s="47">
        <v>1012.727272727273</v>
      </c>
      <c r="L1521" s="57" t="s">
        <v>834</v>
      </c>
      <c r="N1521" s="7"/>
      <c r="O1521" s="7"/>
      <c r="X1521" s="7"/>
      <c r="AC1521" s="4">
        <v>2427507.2727272729</v>
      </c>
      <c r="AL1521" s="61"/>
      <c r="AS1521" s="4">
        <v>228439.2795382684</v>
      </c>
      <c r="BD1521" s="4">
        <v>2629745.8904576772</v>
      </c>
      <c r="BE1521" s="4">
        <v>4033304.407387096</v>
      </c>
      <c r="BF1521" s="4">
        <v>375647.49907534319</v>
      </c>
      <c r="BG1521" s="4">
        <v>1185011.8349447879</v>
      </c>
      <c r="BH1521" s="4">
        <v>151207.01855039201</v>
      </c>
      <c r="BI1521" s="4">
        <v>8907.9294115666016</v>
      </c>
      <c r="BJ1521" s="4">
        <v>107383.370125092</v>
      </c>
      <c r="BK1521" s="4">
        <v>17539.04841170759</v>
      </c>
      <c r="BL1521" s="4">
        <v>107849.2701817099</v>
      </c>
      <c r="BM1521" s="4">
        <v>18008.607336823319</v>
      </c>
      <c r="BN1521" s="4">
        <v>54122.846154739913</v>
      </c>
      <c r="BO1521" s="4">
        <v>9031.4786014630481</v>
      </c>
      <c r="BP1521" s="4">
        <v>45292.213650922538</v>
      </c>
      <c r="BQ1521" s="4">
        <v>18140.38321881459</v>
      </c>
      <c r="BR1521" s="4">
        <v>690379.9658826231</v>
      </c>
      <c r="BY1521" s="7"/>
      <c r="BZ1521" s="4"/>
      <c r="CA1521" s="75" t="s">
        <v>2893</v>
      </c>
      <c r="CD1521" s="7"/>
      <c r="CF1521" s="7"/>
      <c r="CH1521" s="7"/>
      <c r="CJ1521" s="7"/>
      <c r="CK1521" s="7">
        <f t="shared" si="29"/>
        <v>46</v>
      </c>
    </row>
    <row r="1522" spans="1:90" hidden="1" x14ac:dyDescent="0.3">
      <c r="A1522" s="43">
        <v>64</v>
      </c>
      <c r="B1522" s="23" t="s">
        <v>854</v>
      </c>
      <c r="C1522" s="54"/>
      <c r="D1522" s="54" t="s">
        <v>831</v>
      </c>
      <c r="E1522" s="23" t="s">
        <v>659</v>
      </c>
      <c r="F1522" s="54"/>
      <c r="G1522" s="23" t="s">
        <v>2894</v>
      </c>
      <c r="J1522" s="54" t="s">
        <v>9</v>
      </c>
      <c r="K1522" s="55">
        <v>5.4790000000000001</v>
      </c>
      <c r="L1522" s="24" t="s">
        <v>834</v>
      </c>
      <c r="M1522" s="24" t="s">
        <v>615</v>
      </c>
      <c r="N1522" s="7"/>
      <c r="U1522" s="4">
        <v>79993.399999999994</v>
      </c>
      <c r="AD1522" s="7"/>
      <c r="AE1522" s="7"/>
      <c r="AF1522" s="7"/>
      <c r="AG1522" s="7"/>
      <c r="AH1522" s="7"/>
      <c r="AI1522" s="7"/>
      <c r="AJ1522" s="7"/>
      <c r="AK1522" s="7"/>
      <c r="BZ1522" s="4"/>
      <c r="CA1522" t="s">
        <v>856</v>
      </c>
      <c r="CC1522" s="7" t="s">
        <v>615</v>
      </c>
      <c r="CD1522" s="7">
        <v>1</v>
      </c>
      <c r="CF1522" s="7"/>
      <c r="CH1522" s="7"/>
      <c r="CJ1522" s="7"/>
      <c r="CK1522" s="7">
        <f t="shared" si="29"/>
        <v>62</v>
      </c>
    </row>
    <row r="1523" spans="1:90" x14ac:dyDescent="0.3">
      <c r="A1523" s="43" t="s">
        <v>932</v>
      </c>
      <c r="B1523" s="23" t="s">
        <v>860</v>
      </c>
      <c r="C1523" s="54"/>
      <c r="D1523" s="54" t="s">
        <v>831</v>
      </c>
      <c r="E1523" s="23" t="s">
        <v>605</v>
      </c>
      <c r="F1523" s="54"/>
      <c r="G1523" s="23" t="s">
        <v>2895</v>
      </c>
      <c r="H1523" s="23" t="s">
        <v>930</v>
      </c>
      <c r="J1523" s="54" t="s">
        <v>9</v>
      </c>
      <c r="K1523" s="55">
        <v>539.20000000000005</v>
      </c>
      <c r="L1523" s="24" t="s">
        <v>834</v>
      </c>
      <c r="M1523" s="24" t="s">
        <v>615</v>
      </c>
      <c r="N1523" s="7"/>
      <c r="U1523" s="4">
        <v>1118480</v>
      </c>
      <c r="V1523" s="4">
        <v>80.568000000000012</v>
      </c>
      <c r="W1523" s="4">
        <v>549.14400000000001</v>
      </c>
      <c r="AA1523" s="107">
        <v>16800</v>
      </c>
      <c r="AD1523" s="7"/>
      <c r="AE1523" s="7"/>
      <c r="AF1523" s="7"/>
      <c r="AG1523" s="7"/>
      <c r="AH1523" s="7"/>
      <c r="AI1523" s="7"/>
      <c r="AJ1523" s="7"/>
      <c r="AK1523" s="7"/>
      <c r="BZ1523" s="4">
        <v>8030000</v>
      </c>
      <c r="CA1523" t="s">
        <v>2896</v>
      </c>
      <c r="CC1523" s="7" t="s">
        <v>615</v>
      </c>
      <c r="CD1523" s="7">
        <v>0.64608308310183193</v>
      </c>
      <c r="CE1523" s="7" t="s">
        <v>618</v>
      </c>
      <c r="CF1523" s="7">
        <v>0.28789470173299819</v>
      </c>
      <c r="CH1523" s="7"/>
      <c r="CJ1523" s="7"/>
      <c r="CK1523" s="7">
        <f t="shared" si="29"/>
        <v>59</v>
      </c>
    </row>
    <row r="1524" spans="1:90" x14ac:dyDescent="0.3">
      <c r="A1524" s="43">
        <v>58</v>
      </c>
      <c r="B1524" s="23" t="s">
        <v>860</v>
      </c>
      <c r="C1524" s="54"/>
      <c r="D1524" s="23" t="s">
        <v>831</v>
      </c>
      <c r="E1524" s="23" t="s">
        <v>605</v>
      </c>
      <c r="G1524" s="23" t="s">
        <v>2897</v>
      </c>
      <c r="I1524" s="54"/>
      <c r="J1524" s="54" t="s">
        <v>9</v>
      </c>
      <c r="K1524" s="47">
        <v>240</v>
      </c>
      <c r="L1524" s="24" t="s">
        <v>834</v>
      </c>
      <c r="M1524" s="24" t="s">
        <v>615</v>
      </c>
      <c r="N1524" s="7"/>
      <c r="U1524" s="4">
        <v>480000</v>
      </c>
      <c r="V1524" s="4">
        <v>21.6</v>
      </c>
      <c r="W1524" s="4">
        <v>357.6</v>
      </c>
      <c r="AA1524" s="107">
        <v>16800</v>
      </c>
      <c r="AD1524" s="4">
        <v>34.322388432683773</v>
      </c>
      <c r="AH1524" s="7"/>
      <c r="AI1524" s="7"/>
      <c r="BY1524" s="7"/>
      <c r="BZ1524" s="4"/>
      <c r="CA1524" t="s">
        <v>846</v>
      </c>
      <c r="CC1524" s="7" t="s">
        <v>615</v>
      </c>
      <c r="CD1524" s="7">
        <v>0.663154224889415</v>
      </c>
      <c r="CF1524" s="7"/>
      <c r="CH1524" s="7"/>
      <c r="CJ1524" s="7"/>
      <c r="CK1524" s="7">
        <f t="shared" si="29"/>
        <v>58</v>
      </c>
    </row>
    <row r="1525" spans="1:90" hidden="1" x14ac:dyDescent="0.3">
      <c r="A1525" s="43" t="s">
        <v>890</v>
      </c>
      <c r="B1525" s="23" t="s">
        <v>905</v>
      </c>
      <c r="D1525" s="23" t="s">
        <v>831</v>
      </c>
      <c r="E1525" s="23" t="s">
        <v>659</v>
      </c>
      <c r="G1525" s="53" t="s">
        <v>2898</v>
      </c>
      <c r="J1525" s="23" t="s">
        <v>9</v>
      </c>
      <c r="K1525" s="47">
        <v>8.2219999999999995</v>
      </c>
      <c r="L1525" s="24" t="s">
        <v>834</v>
      </c>
      <c r="M1525" s="24" t="s">
        <v>627</v>
      </c>
      <c r="U1525" s="4">
        <v>36077.800000000003</v>
      </c>
      <c r="V1525" s="4">
        <v>3.2078199999999999</v>
      </c>
      <c r="X1525" s="4">
        <v>22381.4</v>
      </c>
      <c r="Y1525" s="4">
        <v>10054.299999999999</v>
      </c>
      <c r="AC1525" s="4">
        <v>19890.5</v>
      </c>
      <c r="BX1525" s="4"/>
      <c r="BZ1525" s="4"/>
      <c r="CA1525" t="s">
        <v>2899</v>
      </c>
      <c r="CC1525" s="7" t="s">
        <v>627</v>
      </c>
      <c r="CD1525" s="7">
        <v>0.31853838882606111</v>
      </c>
      <c r="CE1525" s="7" t="s">
        <v>624</v>
      </c>
      <c r="CF1525" s="7">
        <v>0.30173950233168201</v>
      </c>
      <c r="CG1525" s="7" t="s">
        <v>615</v>
      </c>
      <c r="CH1525" s="7">
        <v>0.2183243673387148</v>
      </c>
      <c r="CJ1525" s="7"/>
      <c r="CK1525" s="7">
        <f t="shared" si="29"/>
        <v>58</v>
      </c>
      <c r="CL1525" t="s">
        <v>2898</v>
      </c>
    </row>
    <row r="1526" spans="1:90" hidden="1" x14ac:dyDescent="0.3">
      <c r="A1526" s="43">
        <v>31</v>
      </c>
      <c r="B1526" s="23" t="s">
        <v>2900</v>
      </c>
      <c r="D1526" s="23" t="s">
        <v>831</v>
      </c>
      <c r="E1526" s="23" t="s">
        <v>1379</v>
      </c>
      <c r="G1526" s="23" t="s">
        <v>2901</v>
      </c>
      <c r="H1526" s="24" t="s">
        <v>2902</v>
      </c>
      <c r="I1526" s="24"/>
      <c r="J1526" s="23" t="s">
        <v>9</v>
      </c>
      <c r="K1526" s="47">
        <v>8.1</v>
      </c>
      <c r="L1526" s="24" t="s">
        <v>834</v>
      </c>
      <c r="M1526" s="24" t="s">
        <v>627</v>
      </c>
      <c r="Y1526" s="4">
        <v>9720</v>
      </c>
      <c r="BZ1526" s="4"/>
      <c r="CA1526" t="s">
        <v>1014</v>
      </c>
      <c r="CC1526" s="7" t="s">
        <v>627</v>
      </c>
      <c r="CD1526" s="7">
        <v>1</v>
      </c>
      <c r="CF1526" s="7"/>
      <c r="CH1526" s="7"/>
      <c r="CJ1526" s="7"/>
      <c r="CK1526" s="7">
        <f t="shared" si="29"/>
        <v>62</v>
      </c>
    </row>
    <row r="1527" spans="1:90" hidden="1" x14ac:dyDescent="0.3">
      <c r="A1527" s="43">
        <v>64</v>
      </c>
      <c r="B1527" s="23" t="s">
        <v>883</v>
      </c>
      <c r="C1527" s="54"/>
      <c r="D1527" s="54" t="s">
        <v>831</v>
      </c>
      <c r="E1527" s="23" t="s">
        <v>659</v>
      </c>
      <c r="F1527" s="54"/>
      <c r="G1527" s="23" t="s">
        <v>2903</v>
      </c>
      <c r="J1527" s="54" t="s">
        <v>9</v>
      </c>
      <c r="K1527" s="55">
        <v>0.52</v>
      </c>
      <c r="L1527" s="24" t="s">
        <v>834</v>
      </c>
      <c r="M1527" s="24" t="s">
        <v>615</v>
      </c>
      <c r="N1527" s="7"/>
      <c r="U1527" s="4">
        <v>11960</v>
      </c>
      <c r="AC1527" s="4">
        <v>12376</v>
      </c>
      <c r="AD1527" s="7"/>
      <c r="AE1527" s="7"/>
      <c r="AF1527" s="7"/>
      <c r="AG1527" s="7"/>
      <c r="AH1527" s="7"/>
      <c r="AI1527" s="7"/>
      <c r="AJ1527" s="7"/>
      <c r="AK1527" s="7"/>
      <c r="BZ1527" s="4"/>
      <c r="CA1527" t="s">
        <v>885</v>
      </c>
      <c r="CC1527" s="7" t="s">
        <v>615</v>
      </c>
      <c r="CD1527" s="7">
        <v>0.73791236667458482</v>
      </c>
      <c r="CE1527" s="7" t="s">
        <v>639</v>
      </c>
      <c r="CF1527" s="7">
        <v>0.26208763332541518</v>
      </c>
      <c r="CH1527" s="7"/>
      <c r="CJ1527" s="7"/>
      <c r="CK1527" s="7">
        <f t="shared" si="29"/>
        <v>61</v>
      </c>
    </row>
    <row r="1528" spans="1:90" hidden="1" x14ac:dyDescent="0.3">
      <c r="A1528" s="43">
        <v>64</v>
      </c>
      <c r="B1528" s="23" t="s">
        <v>1901</v>
      </c>
      <c r="C1528" s="54"/>
      <c r="D1528" s="54" t="s">
        <v>831</v>
      </c>
      <c r="E1528" s="23" t="s">
        <v>605</v>
      </c>
      <c r="F1528" s="54"/>
      <c r="G1528" s="23" t="s">
        <v>2904</v>
      </c>
      <c r="H1528" s="23" t="s">
        <v>838</v>
      </c>
      <c r="J1528" s="54" t="s">
        <v>9</v>
      </c>
      <c r="K1528" s="55">
        <v>700</v>
      </c>
      <c r="L1528" s="24" t="s">
        <v>834</v>
      </c>
      <c r="M1528" s="24" t="s">
        <v>615</v>
      </c>
      <c r="N1528" s="7"/>
      <c r="U1528" s="4">
        <v>5950000</v>
      </c>
      <c r="AD1528" s="7"/>
      <c r="AE1528" s="7"/>
      <c r="AF1528" s="7"/>
      <c r="AG1528" s="7"/>
      <c r="AH1528" s="7"/>
      <c r="AI1528" s="7"/>
      <c r="AJ1528" s="7"/>
      <c r="AK1528" s="7"/>
      <c r="BZ1528" s="4"/>
      <c r="CA1528" t="s">
        <v>856</v>
      </c>
      <c r="CC1528" s="7" t="s">
        <v>615</v>
      </c>
      <c r="CD1528" s="7">
        <v>1</v>
      </c>
      <c r="CF1528" s="7"/>
      <c r="CH1528" s="7"/>
      <c r="CJ1528" s="7"/>
      <c r="CK1528" s="7">
        <f t="shared" si="29"/>
        <v>62</v>
      </c>
    </row>
    <row r="1529" spans="1:90" hidden="1" x14ac:dyDescent="0.3">
      <c r="A1529" s="43" t="s">
        <v>932</v>
      </c>
      <c r="B1529" s="23" t="s">
        <v>868</v>
      </c>
      <c r="C1529" s="54"/>
      <c r="D1529" s="54" t="s">
        <v>831</v>
      </c>
      <c r="E1529" s="23" t="s">
        <v>659</v>
      </c>
      <c r="F1529" s="54"/>
      <c r="G1529" s="23" t="s">
        <v>2905</v>
      </c>
      <c r="H1529" s="23" t="s">
        <v>880</v>
      </c>
      <c r="J1529" s="54" t="s">
        <v>9</v>
      </c>
      <c r="K1529" s="55">
        <v>12.92</v>
      </c>
      <c r="L1529" s="24" t="s">
        <v>834</v>
      </c>
      <c r="M1529" s="24" t="s">
        <v>639</v>
      </c>
      <c r="N1529" s="7"/>
      <c r="U1529" s="4">
        <v>82300</v>
      </c>
      <c r="V1529" s="4">
        <v>15.116400000000001</v>
      </c>
      <c r="W1529" s="4">
        <v>674.94079999999997</v>
      </c>
      <c r="AB1529" s="4">
        <v>202844</v>
      </c>
      <c r="AC1529" s="4">
        <v>1294584</v>
      </c>
      <c r="AD1529" s="7"/>
      <c r="AE1529" s="7"/>
      <c r="AF1529" s="7"/>
      <c r="AG1529" s="7"/>
      <c r="AH1529" s="7"/>
      <c r="AI1529" s="7"/>
      <c r="AJ1529" s="7"/>
      <c r="AK1529" s="7"/>
      <c r="BZ1529" s="4">
        <v>1200000</v>
      </c>
      <c r="CA1529" t="s">
        <v>1040</v>
      </c>
      <c r="CC1529" s="7" t="s">
        <v>639</v>
      </c>
      <c r="CD1529" s="7">
        <v>0.58684360681548708</v>
      </c>
      <c r="CF1529" s="7"/>
      <c r="CH1529" s="7"/>
      <c r="CJ1529" s="7"/>
      <c r="CK1529" s="7">
        <f t="shared" si="29"/>
        <v>58</v>
      </c>
    </row>
    <row r="1530" spans="1:90" hidden="1" x14ac:dyDescent="0.3">
      <c r="A1530" s="43" t="s">
        <v>843</v>
      </c>
      <c r="B1530" s="23" t="s">
        <v>900</v>
      </c>
      <c r="D1530" s="23" t="s">
        <v>831</v>
      </c>
      <c r="E1530" s="23" t="s">
        <v>605</v>
      </c>
      <c r="G1530" s="53" t="s">
        <v>2906</v>
      </c>
      <c r="J1530" s="23" t="s">
        <v>9</v>
      </c>
      <c r="K1530" s="66">
        <v>542</v>
      </c>
      <c r="L1530" s="24" t="s">
        <v>834</v>
      </c>
      <c r="M1530" s="24" t="s">
        <v>615</v>
      </c>
      <c r="U1530" s="4">
        <v>1626000</v>
      </c>
      <c r="AA1530" s="107">
        <v>27100</v>
      </c>
      <c r="AD1530" s="4">
        <v>60.931410386065352</v>
      </c>
      <c r="BZ1530" s="4"/>
      <c r="CA1530" t="s">
        <v>846</v>
      </c>
      <c r="CC1530" s="7" t="s">
        <v>615</v>
      </c>
      <c r="CD1530" s="7">
        <v>0.92999267393798257</v>
      </c>
      <c r="CF1530" s="7"/>
      <c r="CH1530" s="7"/>
      <c r="CJ1530" s="7"/>
      <c r="CK1530" s="7">
        <f t="shared" si="29"/>
        <v>60</v>
      </c>
    </row>
    <row r="1531" spans="1:90" hidden="1" x14ac:dyDescent="0.3">
      <c r="A1531" s="43" t="s">
        <v>843</v>
      </c>
      <c r="B1531" s="23" t="s">
        <v>900</v>
      </c>
      <c r="D1531" s="23" t="s">
        <v>831</v>
      </c>
      <c r="E1531" s="23" t="s">
        <v>605</v>
      </c>
      <c r="G1531" s="53" t="s">
        <v>2907</v>
      </c>
      <c r="J1531" s="23" t="s">
        <v>9</v>
      </c>
      <c r="K1531" s="66">
        <v>65.8</v>
      </c>
      <c r="L1531" s="24" t="s">
        <v>834</v>
      </c>
      <c r="M1531" s="24" t="s">
        <v>615</v>
      </c>
      <c r="U1531" s="4">
        <v>315840</v>
      </c>
      <c r="V1531" s="4">
        <v>13.16</v>
      </c>
      <c r="W1531" s="4">
        <v>431.64800000000002</v>
      </c>
      <c r="AA1531" s="107">
        <v>9870</v>
      </c>
      <c r="AD1531" s="4">
        <v>15.251682622912449</v>
      </c>
      <c r="BZ1531" s="4"/>
      <c r="CA1531" t="s">
        <v>846</v>
      </c>
      <c r="CC1531" s="7" t="s">
        <v>615</v>
      </c>
      <c r="CD1531" s="7">
        <v>0.65523054105764433</v>
      </c>
      <c r="CF1531" s="7"/>
      <c r="CH1531" s="7"/>
      <c r="CJ1531" s="7"/>
      <c r="CK1531" s="7">
        <f t="shared" si="29"/>
        <v>58</v>
      </c>
    </row>
    <row r="1532" spans="1:90" hidden="1" x14ac:dyDescent="0.3">
      <c r="A1532" s="43" t="s">
        <v>932</v>
      </c>
      <c r="B1532" s="23" t="s">
        <v>895</v>
      </c>
      <c r="C1532" s="54"/>
      <c r="D1532" s="54" t="s">
        <v>831</v>
      </c>
      <c r="E1532" s="23" t="s">
        <v>617</v>
      </c>
      <c r="F1532" s="54"/>
      <c r="G1532" s="23" t="s">
        <v>2908</v>
      </c>
      <c r="H1532" s="23" t="s">
        <v>880</v>
      </c>
      <c r="J1532" s="54" t="s">
        <v>9</v>
      </c>
      <c r="K1532" s="55">
        <v>279.39999999999998</v>
      </c>
      <c r="L1532" s="24" t="s">
        <v>834</v>
      </c>
      <c r="M1532" s="24" t="s">
        <v>615</v>
      </c>
      <c r="N1532" s="7"/>
      <c r="U1532" s="4">
        <v>914460</v>
      </c>
      <c r="V1532" s="4">
        <v>66.3</v>
      </c>
      <c r="AD1532" s="7"/>
      <c r="AE1532" s="7"/>
      <c r="AF1532" s="7"/>
      <c r="AG1532" s="7"/>
      <c r="AH1532" s="7"/>
      <c r="AI1532" s="7"/>
      <c r="AJ1532" s="7"/>
      <c r="AK1532" s="7"/>
      <c r="BZ1532" s="4">
        <v>13200000</v>
      </c>
      <c r="CA1532" t="s">
        <v>1032</v>
      </c>
      <c r="CC1532" s="7" t="s">
        <v>615</v>
      </c>
      <c r="CD1532" s="7">
        <v>0.69037067161388765</v>
      </c>
      <c r="CE1532" s="7" t="s">
        <v>618</v>
      </c>
      <c r="CF1532" s="7">
        <v>0.3096293283861124</v>
      </c>
      <c r="CH1532" s="7"/>
      <c r="CJ1532" s="7"/>
      <c r="CK1532" s="7">
        <f t="shared" si="29"/>
        <v>61</v>
      </c>
    </row>
    <row r="1533" spans="1:90" hidden="1" x14ac:dyDescent="0.3">
      <c r="A1533" s="43">
        <v>64</v>
      </c>
      <c r="B1533" s="23" t="s">
        <v>1036</v>
      </c>
      <c r="C1533" s="54"/>
      <c r="D1533" s="54" t="s">
        <v>831</v>
      </c>
      <c r="E1533" s="23" t="s">
        <v>605</v>
      </c>
      <c r="F1533" s="54"/>
      <c r="G1533" s="23" t="s">
        <v>2909</v>
      </c>
      <c r="H1533" s="23" t="s">
        <v>1003</v>
      </c>
      <c r="J1533" s="54" t="s">
        <v>9</v>
      </c>
      <c r="K1533" s="55">
        <v>12.124000000000001</v>
      </c>
      <c r="L1533" s="24" t="s">
        <v>834</v>
      </c>
      <c r="M1533" s="24" t="s">
        <v>615</v>
      </c>
      <c r="N1533" s="7"/>
      <c r="U1533" s="4">
        <v>92565.800000000017</v>
      </c>
      <c r="AD1533" s="7"/>
      <c r="AE1533" s="7"/>
      <c r="AF1533" s="7"/>
      <c r="AG1533" s="7"/>
      <c r="AH1533" s="7"/>
      <c r="AI1533" s="7"/>
      <c r="AJ1533" s="7"/>
      <c r="AK1533" s="7"/>
      <c r="BZ1533" s="4"/>
      <c r="CA1533" t="s">
        <v>856</v>
      </c>
      <c r="CC1533" s="7" t="s">
        <v>615</v>
      </c>
      <c r="CD1533" s="7">
        <v>1</v>
      </c>
      <c r="CF1533" s="7"/>
      <c r="CH1533" s="7"/>
      <c r="CJ1533" s="7"/>
      <c r="CK1533" s="7">
        <f t="shared" si="29"/>
        <v>62</v>
      </c>
    </row>
    <row r="1534" spans="1:90" hidden="1" x14ac:dyDescent="0.3">
      <c r="A1534" s="43">
        <v>64</v>
      </c>
      <c r="B1534" s="23" t="s">
        <v>844</v>
      </c>
      <c r="C1534" s="54"/>
      <c r="D1534" s="54" t="s">
        <v>831</v>
      </c>
      <c r="E1534" s="23" t="s">
        <v>617</v>
      </c>
      <c r="F1534" s="54"/>
      <c r="G1534" s="23" t="s">
        <v>2910</v>
      </c>
      <c r="J1534" s="54" t="s">
        <v>9</v>
      </c>
      <c r="K1534" s="55">
        <v>64.128</v>
      </c>
      <c r="L1534" s="24" t="s">
        <v>834</v>
      </c>
      <c r="M1534" s="24" t="s">
        <v>618</v>
      </c>
      <c r="N1534" s="7"/>
      <c r="U1534" s="4">
        <v>57715.199999999997</v>
      </c>
      <c r="V1534" s="4">
        <v>157.75488000000001</v>
      </c>
      <c r="W1534" s="4">
        <v>1005.5270400000001</v>
      </c>
      <c r="AD1534" s="7"/>
      <c r="AE1534" s="7"/>
      <c r="AF1534" s="7"/>
      <c r="AG1534" s="7"/>
      <c r="AH1534" s="7"/>
      <c r="AI1534" s="7"/>
      <c r="AJ1534" s="7"/>
      <c r="AK1534" s="7"/>
      <c r="BZ1534" s="4"/>
      <c r="CA1534" t="s">
        <v>859</v>
      </c>
      <c r="CC1534" s="7" t="s">
        <v>618</v>
      </c>
      <c r="CD1534" s="7">
        <v>0.86029453940946388</v>
      </c>
      <c r="CF1534" s="7"/>
      <c r="CH1534" s="7"/>
      <c r="CJ1534" s="7"/>
      <c r="CK1534" s="7">
        <f t="shared" si="29"/>
        <v>60</v>
      </c>
    </row>
    <row r="1535" spans="1:90" hidden="1" x14ac:dyDescent="0.3">
      <c r="A1535" s="43" t="s">
        <v>872</v>
      </c>
      <c r="B1535" s="23" t="s">
        <v>1036</v>
      </c>
      <c r="C1535" s="54"/>
      <c r="D1535" s="54" t="s">
        <v>831</v>
      </c>
      <c r="E1535" s="23" t="s">
        <v>605</v>
      </c>
      <c r="F1535" s="54"/>
      <c r="G1535" s="23" t="s">
        <v>2911</v>
      </c>
      <c r="J1535" s="54" t="s">
        <v>9</v>
      </c>
      <c r="K1535" s="55">
        <v>4861.45</v>
      </c>
      <c r="L1535" s="24" t="s">
        <v>834</v>
      </c>
      <c r="M1535" s="24" t="s">
        <v>615</v>
      </c>
      <c r="N1535" s="7"/>
      <c r="U1535" s="4">
        <v>10806871.82</v>
      </c>
      <c r="AA1535" s="107">
        <v>1060083.4099999999</v>
      </c>
      <c r="AD1535" s="4">
        <v>1166.748</v>
      </c>
      <c r="AE1535" s="7"/>
      <c r="AF1535" s="7"/>
      <c r="AG1535" s="7"/>
      <c r="AH1535" s="7"/>
      <c r="AI1535" s="7"/>
      <c r="AJ1535" s="7"/>
      <c r="AK1535" s="7"/>
      <c r="BZ1535" s="4">
        <v>31185000</v>
      </c>
      <c r="CA1535" t="s">
        <v>875</v>
      </c>
      <c r="CC1535" s="7" t="s">
        <v>615</v>
      </c>
      <c r="CD1535" s="7">
        <v>0.71759682295517058</v>
      </c>
      <c r="CE1535" s="7" t="s">
        <v>633</v>
      </c>
      <c r="CF1535" s="7">
        <v>0.24833290456112311</v>
      </c>
      <c r="CH1535" s="7"/>
      <c r="CJ1535" s="7"/>
      <c r="CK1535" s="7">
        <f t="shared" si="29"/>
        <v>60</v>
      </c>
      <c r="CL1535" t="s">
        <v>2911</v>
      </c>
    </row>
    <row r="1536" spans="1:90" hidden="1" x14ac:dyDescent="0.3">
      <c r="A1536" s="43">
        <v>64</v>
      </c>
      <c r="B1536" s="23" t="s">
        <v>1085</v>
      </c>
      <c r="C1536" s="54"/>
      <c r="D1536" s="54" t="s">
        <v>831</v>
      </c>
      <c r="E1536" s="23" t="s">
        <v>659</v>
      </c>
      <c r="F1536" s="54"/>
      <c r="G1536" s="23" t="s">
        <v>2912</v>
      </c>
      <c r="J1536" s="54" t="s">
        <v>9</v>
      </c>
      <c r="K1536" s="55">
        <v>0.5</v>
      </c>
      <c r="L1536" s="24" t="s">
        <v>834</v>
      </c>
      <c r="M1536" s="24" t="s">
        <v>615</v>
      </c>
      <c r="N1536" s="7"/>
      <c r="U1536" s="4">
        <v>7500</v>
      </c>
      <c r="AC1536" s="4">
        <v>8500</v>
      </c>
      <c r="AD1536" s="7"/>
      <c r="AE1536" s="7"/>
      <c r="AF1536" s="7"/>
      <c r="AG1536" s="7"/>
      <c r="AH1536" s="7"/>
      <c r="AI1536" s="7"/>
      <c r="AJ1536" s="7"/>
      <c r="AK1536" s="7"/>
      <c r="BZ1536" s="4"/>
      <c r="CA1536" t="s">
        <v>885</v>
      </c>
      <c r="CC1536" s="7" t="s">
        <v>615</v>
      </c>
      <c r="CD1536" s="7">
        <v>0.71994208875337273</v>
      </c>
      <c r="CE1536" s="7" t="s">
        <v>639</v>
      </c>
      <c r="CF1536" s="7">
        <v>0.28005791124662732</v>
      </c>
      <c r="CH1536" s="7"/>
      <c r="CJ1536" s="7"/>
      <c r="CK1536" s="7">
        <f t="shared" si="29"/>
        <v>61</v>
      </c>
    </row>
    <row r="1537" spans="1:89" hidden="1" x14ac:dyDescent="0.3">
      <c r="A1537" s="43" t="s">
        <v>2913</v>
      </c>
      <c r="B1537" s="23" t="s">
        <v>1036</v>
      </c>
      <c r="D1537" s="23" t="s">
        <v>831</v>
      </c>
      <c r="E1537" s="23" t="s">
        <v>595</v>
      </c>
      <c r="G1537" s="23" t="s">
        <v>2914</v>
      </c>
      <c r="H1537" s="23" t="s">
        <v>880</v>
      </c>
      <c r="J1537" s="54" t="s">
        <v>9</v>
      </c>
      <c r="K1537" s="47">
        <v>10.134</v>
      </c>
      <c r="L1537" s="24" t="s">
        <v>834</v>
      </c>
      <c r="M1537" s="24" t="s">
        <v>621</v>
      </c>
      <c r="N1537" s="7"/>
      <c r="V1537" s="79"/>
      <c r="W1537" s="2">
        <v>1580.309</v>
      </c>
      <c r="AG1537" s="63"/>
      <c r="AH1537" s="2"/>
      <c r="AI1537" s="2"/>
      <c r="AJ1537" s="63"/>
      <c r="AK1537" s="63"/>
      <c r="BZ1537" s="4">
        <v>1460000</v>
      </c>
      <c r="CA1537" t="s">
        <v>2915</v>
      </c>
      <c r="CK1537" s="7">
        <f t="shared" si="29"/>
        <v>62</v>
      </c>
    </row>
    <row r="1538" spans="1:89" hidden="1" x14ac:dyDescent="0.3">
      <c r="A1538" s="43">
        <v>64</v>
      </c>
      <c r="B1538" s="23" t="s">
        <v>1022</v>
      </c>
      <c r="C1538" s="54"/>
      <c r="D1538" s="54" t="s">
        <v>831</v>
      </c>
      <c r="E1538" s="23" t="s">
        <v>617</v>
      </c>
      <c r="F1538" s="54"/>
      <c r="G1538" s="23" t="s">
        <v>2916</v>
      </c>
      <c r="J1538" s="54" t="s">
        <v>9</v>
      </c>
      <c r="K1538" s="55">
        <v>4.8628349999999996</v>
      </c>
      <c r="L1538" s="24" t="s">
        <v>834</v>
      </c>
      <c r="M1538" s="24" t="s">
        <v>618</v>
      </c>
      <c r="N1538" s="7"/>
      <c r="U1538" s="4">
        <v>7586.0225999999993</v>
      </c>
      <c r="V1538" s="4">
        <v>12.62391966</v>
      </c>
      <c r="W1538" s="4">
        <v>11.3790339</v>
      </c>
      <c r="AC1538" s="4">
        <v>10163.325150000001</v>
      </c>
      <c r="AD1538" s="7"/>
      <c r="AE1538" s="7"/>
      <c r="AF1538" s="7"/>
      <c r="AG1538" s="7"/>
      <c r="AH1538" s="7"/>
      <c r="AI1538" s="7"/>
      <c r="AJ1538" s="7"/>
      <c r="AK1538" s="7"/>
      <c r="BZ1538" s="4"/>
      <c r="CA1538" t="s">
        <v>839</v>
      </c>
      <c r="CC1538" s="7" t="s">
        <v>618</v>
      </c>
      <c r="CD1538" s="7">
        <v>0.86474182479537764</v>
      </c>
      <c r="CF1538" s="7"/>
      <c r="CH1538" s="7"/>
      <c r="CJ1538" s="7"/>
      <c r="CK1538" s="7">
        <f t="shared" si="29"/>
        <v>59</v>
      </c>
    </row>
    <row r="1539" spans="1:89" hidden="1" x14ac:dyDescent="0.3">
      <c r="A1539" s="43">
        <v>64</v>
      </c>
      <c r="B1539" s="23" t="s">
        <v>891</v>
      </c>
      <c r="C1539" s="54"/>
      <c r="D1539" s="54" t="s">
        <v>831</v>
      </c>
      <c r="E1539" s="23" t="s">
        <v>659</v>
      </c>
      <c r="F1539" s="54"/>
      <c r="G1539" s="23" t="s">
        <v>2917</v>
      </c>
      <c r="J1539" s="54" t="s">
        <v>9</v>
      </c>
      <c r="K1539" s="55">
        <v>1.9</v>
      </c>
      <c r="L1539" s="24" t="s">
        <v>834</v>
      </c>
      <c r="M1539" s="24" t="s">
        <v>615</v>
      </c>
      <c r="N1539" s="7"/>
      <c r="U1539" s="4">
        <v>28500</v>
      </c>
      <c r="AD1539" s="7"/>
      <c r="AE1539" s="7"/>
      <c r="AF1539" s="7"/>
      <c r="AG1539" s="7"/>
      <c r="AH1539" s="7"/>
      <c r="AI1539" s="7"/>
      <c r="AJ1539" s="7"/>
      <c r="AK1539" s="7"/>
      <c r="BZ1539" s="4"/>
      <c r="CA1539" t="s">
        <v>856</v>
      </c>
      <c r="CC1539" s="7" t="s">
        <v>615</v>
      </c>
      <c r="CD1539" s="7">
        <v>1</v>
      </c>
      <c r="CF1539" s="7"/>
      <c r="CH1539" s="7"/>
      <c r="CJ1539" s="7"/>
      <c r="CK1539" s="7">
        <f t="shared" si="29"/>
        <v>62</v>
      </c>
    </row>
    <row r="1540" spans="1:89" hidden="1" x14ac:dyDescent="0.3">
      <c r="A1540" s="43">
        <v>64</v>
      </c>
      <c r="B1540" s="23" t="s">
        <v>1036</v>
      </c>
      <c r="C1540" s="54"/>
      <c r="D1540" s="54" t="s">
        <v>831</v>
      </c>
      <c r="E1540" s="23" t="s">
        <v>605</v>
      </c>
      <c r="F1540" s="54"/>
      <c r="G1540" s="23" t="s">
        <v>2918</v>
      </c>
      <c r="J1540" s="54" t="s">
        <v>9</v>
      </c>
      <c r="K1540" s="55">
        <v>135</v>
      </c>
      <c r="L1540" s="24" t="s">
        <v>834</v>
      </c>
      <c r="M1540" s="24" t="s">
        <v>615</v>
      </c>
      <c r="N1540" s="7"/>
      <c r="U1540" s="4">
        <v>445500.00000000012</v>
      </c>
      <c r="AD1540" s="7"/>
      <c r="AE1540" s="7"/>
      <c r="AF1540" s="7"/>
      <c r="AG1540" s="7"/>
      <c r="AH1540" s="7"/>
      <c r="AI1540" s="7"/>
      <c r="AJ1540" s="7"/>
      <c r="AK1540" s="7"/>
      <c r="BZ1540" s="4"/>
      <c r="CA1540" t="s">
        <v>856</v>
      </c>
      <c r="CC1540" s="7" t="s">
        <v>615</v>
      </c>
      <c r="CD1540" s="7">
        <v>1</v>
      </c>
      <c r="CF1540" s="7"/>
      <c r="CH1540" s="7"/>
      <c r="CJ1540" s="7"/>
      <c r="CK1540" s="7">
        <f t="shared" si="29"/>
        <v>62</v>
      </c>
    </row>
    <row r="1541" spans="1:89" x14ac:dyDescent="0.3">
      <c r="A1541" s="43">
        <v>64</v>
      </c>
      <c r="B1541" s="23" t="s">
        <v>860</v>
      </c>
      <c r="C1541" s="54"/>
      <c r="D1541" s="54" t="s">
        <v>831</v>
      </c>
      <c r="E1541" s="23" t="s">
        <v>653</v>
      </c>
      <c r="F1541" s="54"/>
      <c r="G1541" s="23" t="s">
        <v>2919</v>
      </c>
      <c r="H1541" s="23" t="s">
        <v>838</v>
      </c>
      <c r="J1541" s="54" t="s">
        <v>9</v>
      </c>
      <c r="K1541" s="55">
        <v>7.18</v>
      </c>
      <c r="L1541" s="24" t="s">
        <v>834</v>
      </c>
      <c r="M1541" s="24" t="s">
        <v>618</v>
      </c>
      <c r="N1541" s="7"/>
      <c r="U1541" s="4">
        <v>12206</v>
      </c>
      <c r="V1541" s="4">
        <v>10.77</v>
      </c>
      <c r="AD1541" s="7"/>
      <c r="AE1541" s="7"/>
      <c r="AF1541" s="7"/>
      <c r="AG1541" s="7"/>
      <c r="AH1541" s="7"/>
      <c r="AI1541" s="7"/>
      <c r="AJ1541" s="7"/>
      <c r="AK1541" s="7"/>
      <c r="BZ1541" s="4"/>
      <c r="CA1541" t="s">
        <v>902</v>
      </c>
      <c r="CC1541" s="7" t="s">
        <v>618</v>
      </c>
      <c r="CD1541" s="7">
        <v>0.84515924919136964</v>
      </c>
      <c r="CF1541" s="7"/>
      <c r="CH1541" s="7"/>
      <c r="CJ1541" s="7"/>
      <c r="CK1541" s="7">
        <f t="shared" si="29"/>
        <v>61</v>
      </c>
    </row>
    <row r="1542" spans="1:89" hidden="1" x14ac:dyDescent="0.3">
      <c r="A1542" s="43" t="s">
        <v>2766</v>
      </c>
      <c r="B1542" s="23" t="s">
        <v>895</v>
      </c>
      <c r="C1542" s="54"/>
      <c r="D1542" s="54" t="s">
        <v>831</v>
      </c>
      <c r="E1542" s="23" t="s">
        <v>605</v>
      </c>
      <c r="F1542" s="54"/>
      <c r="G1542" s="23" t="s">
        <v>2920</v>
      </c>
      <c r="H1542" s="23" t="s">
        <v>930</v>
      </c>
      <c r="J1542" s="54" t="s">
        <v>9</v>
      </c>
      <c r="K1542" s="55">
        <v>4320</v>
      </c>
      <c r="L1542" s="24" t="s">
        <v>834</v>
      </c>
      <c r="M1542" s="24" t="s">
        <v>615</v>
      </c>
      <c r="N1542" s="7"/>
      <c r="U1542" s="4">
        <v>22055000</v>
      </c>
      <c r="AC1542" s="4">
        <v>3888000</v>
      </c>
      <c r="AD1542" s="7"/>
      <c r="AE1542" s="7"/>
      <c r="AF1542" s="7"/>
      <c r="AG1542" s="7"/>
      <c r="AH1542" s="7"/>
      <c r="AI1542" s="7"/>
      <c r="AJ1542" s="7"/>
      <c r="AK1542" s="7"/>
      <c r="BZ1542" s="4">
        <v>51000000</v>
      </c>
      <c r="CA1542" t="s">
        <v>2921</v>
      </c>
      <c r="CC1542" s="7" t="s">
        <v>615</v>
      </c>
      <c r="CD1542" s="7">
        <v>0.94294444678494083</v>
      </c>
      <c r="CF1542" s="7"/>
      <c r="CH1542" s="7"/>
      <c r="CJ1542" s="7"/>
      <c r="CK1542" s="7">
        <f t="shared" si="29"/>
        <v>61</v>
      </c>
    </row>
    <row r="1543" spans="1:89" hidden="1" x14ac:dyDescent="0.3">
      <c r="A1543" s="43">
        <v>64</v>
      </c>
      <c r="B1543" s="23" t="s">
        <v>1036</v>
      </c>
      <c r="C1543" s="54"/>
      <c r="D1543" s="54" t="s">
        <v>831</v>
      </c>
      <c r="E1543" s="23" t="s">
        <v>614</v>
      </c>
      <c r="F1543" s="54"/>
      <c r="G1543" s="23" t="s">
        <v>2922</v>
      </c>
      <c r="J1543" s="54" t="s">
        <v>9</v>
      </c>
      <c r="K1543" s="55">
        <v>126.739</v>
      </c>
      <c r="L1543" s="24" t="s">
        <v>834</v>
      </c>
      <c r="M1543" s="24" t="s">
        <v>621</v>
      </c>
      <c r="N1543" s="7"/>
      <c r="U1543" s="4">
        <v>253478</v>
      </c>
      <c r="V1543" s="4">
        <v>21.545629999999999</v>
      </c>
      <c r="W1543" s="4">
        <v>2978.3665000000001</v>
      </c>
      <c r="AD1543" s="7"/>
      <c r="AE1543" s="7"/>
      <c r="AF1543" s="7"/>
      <c r="AG1543" s="7"/>
      <c r="AH1543" s="7"/>
      <c r="AI1543" s="7"/>
      <c r="AJ1543" s="7"/>
      <c r="AK1543" s="7"/>
      <c r="BZ1543" s="4"/>
      <c r="CA1543" t="s">
        <v>859</v>
      </c>
      <c r="CC1543" s="7" t="s">
        <v>621</v>
      </c>
      <c r="CD1543" s="7">
        <v>0.43555950994667908</v>
      </c>
      <c r="CE1543" s="7" t="s">
        <v>615</v>
      </c>
      <c r="CF1543" s="7">
        <v>0.36992812354043869</v>
      </c>
      <c r="CH1543" s="7"/>
      <c r="CJ1543" s="7"/>
      <c r="CK1543" s="7">
        <f t="shared" ref="CK1543:CK1556" si="30">COUNTBLANK(N1543:BX1543)</f>
        <v>60</v>
      </c>
    </row>
    <row r="1544" spans="1:89" hidden="1" x14ac:dyDescent="0.3">
      <c r="A1544" s="43">
        <v>58</v>
      </c>
      <c r="B1544" s="23" t="s">
        <v>1036</v>
      </c>
      <c r="C1544" s="54"/>
      <c r="D1544" s="23" t="s">
        <v>831</v>
      </c>
      <c r="E1544" s="23" t="s">
        <v>614</v>
      </c>
      <c r="G1544" s="23" t="s">
        <v>2923</v>
      </c>
      <c r="I1544" s="54"/>
      <c r="J1544" s="54" t="s">
        <v>9</v>
      </c>
      <c r="K1544" s="47">
        <v>97.635000000000005</v>
      </c>
      <c r="L1544" s="24" t="s">
        <v>834</v>
      </c>
      <c r="M1544" s="24" t="s">
        <v>684</v>
      </c>
      <c r="N1544" s="7"/>
      <c r="AA1544" s="107">
        <v>11549.401</v>
      </c>
      <c r="AD1544" s="4">
        <v>19.24520971790459</v>
      </c>
      <c r="AH1544" s="7"/>
      <c r="AI1544" s="7"/>
      <c r="AR1544" s="4">
        <v>42771.965093167702</v>
      </c>
      <c r="BY1544" s="7"/>
      <c r="BZ1544" s="4"/>
      <c r="CA1544" t="s">
        <v>2924</v>
      </c>
      <c r="CC1544" s="7" t="s">
        <v>684</v>
      </c>
      <c r="CD1544" s="7">
        <v>0.83463372113926282</v>
      </c>
      <c r="CF1544" s="7"/>
      <c r="CH1544" s="7"/>
      <c r="CJ1544" s="7"/>
      <c r="CK1544" s="7">
        <f t="shared" si="30"/>
        <v>60</v>
      </c>
    </row>
    <row r="1545" spans="1:89" hidden="1" x14ac:dyDescent="0.3">
      <c r="A1545" s="43">
        <v>64</v>
      </c>
      <c r="B1545" s="23" t="s">
        <v>888</v>
      </c>
      <c r="C1545" s="54"/>
      <c r="D1545" s="54" t="s">
        <v>831</v>
      </c>
      <c r="E1545" s="23" t="s">
        <v>617</v>
      </c>
      <c r="F1545" s="54"/>
      <c r="G1545" s="23" t="s">
        <v>2925</v>
      </c>
      <c r="J1545" s="54" t="s">
        <v>9</v>
      </c>
      <c r="K1545" s="55">
        <v>0.25</v>
      </c>
      <c r="L1545" s="24" t="s">
        <v>834</v>
      </c>
      <c r="M1545" s="24" t="s">
        <v>618</v>
      </c>
      <c r="N1545" s="7"/>
      <c r="U1545" s="4">
        <v>2750</v>
      </c>
      <c r="V1545" s="4">
        <v>1.5</v>
      </c>
      <c r="W1545" s="4">
        <v>16</v>
      </c>
      <c r="AD1545" s="7"/>
      <c r="AE1545" s="7"/>
      <c r="AF1545" s="7"/>
      <c r="AG1545" s="7"/>
      <c r="AH1545" s="7"/>
      <c r="AI1545" s="7"/>
      <c r="AJ1545" s="7"/>
      <c r="AK1545" s="7"/>
      <c r="BZ1545" s="4"/>
      <c r="CA1545" t="s">
        <v>859</v>
      </c>
      <c r="CC1545" s="7" t="s">
        <v>618</v>
      </c>
      <c r="CD1545" s="7">
        <v>0.68066381694744782</v>
      </c>
      <c r="CE1545" s="7" t="s">
        <v>615</v>
      </c>
      <c r="CF1545" s="7">
        <v>0.20172659458553349</v>
      </c>
      <c r="CH1545" s="7"/>
      <c r="CJ1545" s="7"/>
      <c r="CK1545" s="7">
        <f t="shared" si="30"/>
        <v>60</v>
      </c>
    </row>
    <row r="1546" spans="1:89" hidden="1" x14ac:dyDescent="0.3">
      <c r="A1546" s="43">
        <v>64</v>
      </c>
      <c r="B1546" s="23" t="s">
        <v>844</v>
      </c>
      <c r="C1546" s="54"/>
      <c r="D1546" s="54" t="s">
        <v>831</v>
      </c>
      <c r="E1546" s="23" t="s">
        <v>605</v>
      </c>
      <c r="F1546" s="54"/>
      <c r="G1546" s="23" t="s">
        <v>2926</v>
      </c>
      <c r="J1546" s="54" t="s">
        <v>9</v>
      </c>
      <c r="K1546" s="55">
        <v>118.81240699999999</v>
      </c>
      <c r="L1546" s="24" t="s">
        <v>834</v>
      </c>
      <c r="M1546" s="24" t="s">
        <v>618</v>
      </c>
      <c r="N1546" s="7"/>
      <c r="U1546" s="4">
        <v>189641.12951</v>
      </c>
      <c r="V1546" s="4">
        <v>59.443976759999998</v>
      </c>
      <c r="W1546" s="4">
        <v>224.86571737</v>
      </c>
      <c r="AD1546" s="7"/>
      <c r="AE1546" s="7"/>
      <c r="AF1546" s="7"/>
      <c r="AG1546" s="7"/>
      <c r="AH1546" s="7"/>
      <c r="AI1546" s="7"/>
      <c r="AJ1546" s="7"/>
      <c r="AK1546" s="7"/>
      <c r="BZ1546" s="4"/>
      <c r="CA1546" t="s">
        <v>859</v>
      </c>
      <c r="CC1546" s="7" t="s">
        <v>618</v>
      </c>
      <c r="CD1546" s="7">
        <v>0.63411677247159437</v>
      </c>
      <c r="CE1546" s="7" t="s">
        <v>615</v>
      </c>
      <c r="CF1546" s="7">
        <v>0.32702652206180782</v>
      </c>
      <c r="CH1546" s="7"/>
      <c r="CJ1546" s="7"/>
      <c r="CK1546" s="7">
        <f t="shared" si="30"/>
        <v>60</v>
      </c>
    </row>
    <row r="1547" spans="1:89" hidden="1" x14ac:dyDescent="0.3">
      <c r="A1547" s="43" t="s">
        <v>932</v>
      </c>
      <c r="B1547" s="23" t="s">
        <v>1036</v>
      </c>
      <c r="C1547" s="54"/>
      <c r="D1547" s="54" t="s">
        <v>831</v>
      </c>
      <c r="E1547" s="23" t="s">
        <v>614</v>
      </c>
      <c r="F1547" s="54"/>
      <c r="G1547" s="23" t="s">
        <v>2927</v>
      </c>
      <c r="H1547" s="23" t="s">
        <v>930</v>
      </c>
      <c r="J1547" s="54" t="s">
        <v>9</v>
      </c>
      <c r="K1547" s="55">
        <v>5.3670000000000009</v>
      </c>
      <c r="L1547" s="24" t="s">
        <v>834</v>
      </c>
      <c r="M1547" s="24" t="s">
        <v>621</v>
      </c>
      <c r="N1547" s="7"/>
      <c r="U1547" s="4">
        <v>27956.7</v>
      </c>
      <c r="W1547" s="4">
        <v>395.24099999999999</v>
      </c>
      <c r="AB1547" s="4">
        <v>17086.2</v>
      </c>
      <c r="AC1547" s="4">
        <v>82553.10000000002</v>
      </c>
      <c r="AD1547" s="7"/>
      <c r="AE1547" s="7"/>
      <c r="AF1547" s="7"/>
      <c r="AG1547" s="7"/>
      <c r="AH1547" s="7"/>
      <c r="AI1547" s="7"/>
      <c r="AJ1547" s="7"/>
      <c r="AK1547" s="7"/>
      <c r="BZ1547" s="4">
        <v>842500</v>
      </c>
      <c r="CA1547" t="s">
        <v>977</v>
      </c>
      <c r="CC1547" s="7" t="s">
        <v>621</v>
      </c>
      <c r="CD1547" s="7">
        <v>0.38927143571293971</v>
      </c>
      <c r="CE1547" s="7" t="s">
        <v>639</v>
      </c>
      <c r="CF1547" s="7">
        <v>0.27849940313021232</v>
      </c>
      <c r="CG1547" s="7" t="s">
        <v>615</v>
      </c>
      <c r="CH1547" s="7">
        <v>0.27477939891327452</v>
      </c>
      <c r="CJ1547" s="7"/>
      <c r="CK1547" s="7">
        <f t="shared" si="30"/>
        <v>59</v>
      </c>
    </row>
    <row r="1548" spans="1:89" hidden="1" x14ac:dyDescent="0.3">
      <c r="A1548" s="24">
        <v>79</v>
      </c>
      <c r="B1548" s="23" t="s">
        <v>913</v>
      </c>
      <c r="C1548" s="23" t="s">
        <v>1103</v>
      </c>
      <c r="D1548" s="23" t="s">
        <v>831</v>
      </c>
      <c r="E1548" s="23" t="s">
        <v>2928</v>
      </c>
      <c r="G1548" s="23" t="s">
        <v>2929</v>
      </c>
      <c r="H1548" s="23" t="s">
        <v>944</v>
      </c>
      <c r="J1548" s="54" t="s">
        <v>8</v>
      </c>
      <c r="K1548" s="47">
        <v>170.57569296375269</v>
      </c>
      <c r="L1548" s="57" t="s">
        <v>834</v>
      </c>
      <c r="M1548" s="24" t="s">
        <v>729</v>
      </c>
      <c r="N1548" s="7"/>
      <c r="O1548" s="7"/>
      <c r="X1548" s="7"/>
      <c r="AL1548" s="61"/>
      <c r="BD1548" s="4">
        <v>12993.071998596861</v>
      </c>
      <c r="BE1548" s="4">
        <v>27645.45267256863</v>
      </c>
      <c r="BF1548" s="4">
        <v>3153.0951914738871</v>
      </c>
      <c r="BG1548" s="4">
        <v>11431.28863528293</v>
      </c>
      <c r="BH1548" s="4">
        <v>1642.488320629456</v>
      </c>
      <c r="BJ1548" s="4">
        <v>1652.475559760328</v>
      </c>
      <c r="BL1548" s="4">
        <v>1659.6450912804801</v>
      </c>
      <c r="BR1548" s="4">
        <v>7499.2618836728661</v>
      </c>
      <c r="BY1548" s="7"/>
      <c r="BZ1548" s="4"/>
      <c r="CA1548" t="s">
        <v>2930</v>
      </c>
      <c r="CC1548" s="7" t="s">
        <v>729</v>
      </c>
      <c r="CD1548" s="7">
        <v>0.24515205416982519</v>
      </c>
      <c r="CE1548" s="7" t="s">
        <v>744</v>
      </c>
      <c r="CF1548" s="7">
        <v>0.2438585344527614</v>
      </c>
      <c r="CH1548" s="7"/>
      <c r="CJ1548" s="7"/>
      <c r="CK1548" s="7">
        <f t="shared" si="30"/>
        <v>55</v>
      </c>
    </row>
    <row r="1549" spans="1:89" hidden="1" x14ac:dyDescent="0.3">
      <c r="A1549" s="43" t="s">
        <v>932</v>
      </c>
      <c r="B1549" s="23" t="s">
        <v>1698</v>
      </c>
      <c r="C1549" s="54"/>
      <c r="D1549" s="54" t="s">
        <v>831</v>
      </c>
      <c r="E1549" s="23" t="s">
        <v>659</v>
      </c>
      <c r="F1549" s="54"/>
      <c r="G1549" s="23" t="s">
        <v>2931</v>
      </c>
      <c r="J1549" s="54" t="s">
        <v>9</v>
      </c>
      <c r="K1549" s="55">
        <v>0.84</v>
      </c>
      <c r="L1549" s="24" t="s">
        <v>834</v>
      </c>
      <c r="M1549" s="24" t="s">
        <v>615</v>
      </c>
      <c r="N1549" s="7"/>
      <c r="U1549" s="4">
        <v>34104</v>
      </c>
      <c r="V1549" s="4">
        <v>4.0655999999999999</v>
      </c>
      <c r="W1549" s="4">
        <v>45.695999999999998</v>
      </c>
      <c r="AB1549" s="4">
        <v>5880</v>
      </c>
      <c r="AC1549" s="4">
        <v>35280</v>
      </c>
      <c r="AD1549" s="7"/>
      <c r="AE1549" s="7"/>
      <c r="AF1549" s="7"/>
      <c r="AG1549" s="7"/>
      <c r="AH1549" s="7"/>
      <c r="AI1549" s="7"/>
      <c r="AJ1549" s="7"/>
      <c r="AK1549" s="7"/>
      <c r="BZ1549" s="4">
        <v>288000</v>
      </c>
      <c r="CA1549" t="s">
        <v>1040</v>
      </c>
      <c r="CC1549" s="7" t="s">
        <v>615</v>
      </c>
      <c r="CD1549" s="7">
        <v>0.43749030415526358</v>
      </c>
      <c r="CE1549" s="7" t="s">
        <v>618</v>
      </c>
      <c r="CF1549" s="7">
        <v>0.3226255091703607</v>
      </c>
      <c r="CH1549" s="7"/>
      <c r="CJ1549" s="7"/>
      <c r="CK1549" s="7">
        <f t="shared" si="30"/>
        <v>58</v>
      </c>
    </row>
    <row r="1550" spans="1:89" hidden="1" x14ac:dyDescent="0.3">
      <c r="A1550" s="43" t="s">
        <v>932</v>
      </c>
      <c r="B1550" s="23" t="s">
        <v>888</v>
      </c>
      <c r="C1550" s="54"/>
      <c r="D1550" s="54" t="s">
        <v>831</v>
      </c>
      <c r="E1550" s="23" t="s">
        <v>650</v>
      </c>
      <c r="F1550" s="54"/>
      <c r="G1550" s="23" t="s">
        <v>2932</v>
      </c>
      <c r="H1550" s="23" t="s">
        <v>838</v>
      </c>
      <c r="J1550" s="54" t="s">
        <v>9</v>
      </c>
      <c r="K1550" s="55">
        <v>1.014</v>
      </c>
      <c r="L1550" s="24" t="s">
        <v>834</v>
      </c>
      <c r="M1550" s="24" t="s">
        <v>621</v>
      </c>
      <c r="N1550" s="7"/>
      <c r="U1550" s="4">
        <v>811.19999999999993</v>
      </c>
      <c r="W1550" s="4">
        <v>168.32400000000001</v>
      </c>
      <c r="AD1550" s="7"/>
      <c r="AE1550" s="7"/>
      <c r="AF1550" s="7"/>
      <c r="AG1550" s="7"/>
      <c r="AH1550" s="7"/>
      <c r="AI1550" s="7"/>
      <c r="AJ1550" s="7"/>
      <c r="AK1550" s="7"/>
      <c r="BZ1550" s="4">
        <v>52140</v>
      </c>
      <c r="CA1550" t="s">
        <v>1319</v>
      </c>
      <c r="CC1550" s="7" t="s">
        <v>621</v>
      </c>
      <c r="CD1550" s="7">
        <v>0.9541130239422847</v>
      </c>
      <c r="CF1550" s="7"/>
      <c r="CH1550" s="7"/>
      <c r="CJ1550" s="7"/>
      <c r="CK1550" s="7">
        <f t="shared" si="30"/>
        <v>61</v>
      </c>
    </row>
    <row r="1551" spans="1:89" hidden="1" x14ac:dyDescent="0.3">
      <c r="A1551" s="43">
        <v>64</v>
      </c>
      <c r="B1551" s="23" t="s">
        <v>1036</v>
      </c>
      <c r="C1551" s="54"/>
      <c r="D1551" s="54" t="s">
        <v>831</v>
      </c>
      <c r="E1551" s="23" t="s">
        <v>605</v>
      </c>
      <c r="F1551" s="54"/>
      <c r="G1551" s="23" t="s">
        <v>2933</v>
      </c>
      <c r="J1551" s="54" t="s">
        <v>9</v>
      </c>
      <c r="K1551" s="55">
        <v>33</v>
      </c>
      <c r="L1551" s="24" t="s">
        <v>834</v>
      </c>
      <c r="M1551" s="24" t="s">
        <v>615</v>
      </c>
      <c r="N1551" s="7"/>
      <c r="U1551" s="4">
        <v>165000</v>
      </c>
      <c r="V1551" s="4">
        <v>13.2</v>
      </c>
      <c r="AD1551" s="7"/>
      <c r="AE1551" s="7"/>
      <c r="AF1551" s="7"/>
      <c r="AG1551" s="7"/>
      <c r="AH1551" s="7"/>
      <c r="AI1551" s="7"/>
      <c r="AJ1551" s="7"/>
      <c r="AK1551" s="7"/>
      <c r="BZ1551" s="4"/>
      <c r="CA1551" t="s">
        <v>902</v>
      </c>
      <c r="CC1551" s="7" t="s">
        <v>615</v>
      </c>
      <c r="CD1551" s="7">
        <v>0.66894949247890423</v>
      </c>
      <c r="CE1551" s="7" t="s">
        <v>618</v>
      </c>
      <c r="CF1551" s="7">
        <v>0.33105050752109572</v>
      </c>
      <c r="CH1551" s="7"/>
      <c r="CJ1551" s="7"/>
      <c r="CK1551" s="7">
        <f t="shared" si="30"/>
        <v>61</v>
      </c>
    </row>
    <row r="1552" spans="1:89" hidden="1" x14ac:dyDescent="0.3">
      <c r="A1552" s="43">
        <v>64</v>
      </c>
      <c r="B1552" s="23" t="s">
        <v>891</v>
      </c>
      <c r="C1552" s="54"/>
      <c r="D1552" s="54" t="s">
        <v>831</v>
      </c>
      <c r="E1552" s="23" t="s">
        <v>659</v>
      </c>
      <c r="F1552" s="54"/>
      <c r="G1552" s="23" t="s">
        <v>2934</v>
      </c>
      <c r="J1552" s="54" t="s">
        <v>9</v>
      </c>
      <c r="K1552" s="55">
        <v>34</v>
      </c>
      <c r="L1552" s="24" t="s">
        <v>834</v>
      </c>
      <c r="M1552" s="24" t="s">
        <v>639</v>
      </c>
      <c r="N1552" s="7"/>
      <c r="U1552" s="4">
        <v>142800</v>
      </c>
      <c r="V1552" s="4">
        <v>27.2</v>
      </c>
      <c r="W1552" s="4">
        <v>1496</v>
      </c>
      <c r="AB1552" s="4">
        <v>401200</v>
      </c>
      <c r="AC1552" s="4">
        <v>781999.99999999988</v>
      </c>
      <c r="AD1552" s="7"/>
      <c r="AE1552" s="7"/>
      <c r="AF1552" s="7"/>
      <c r="AG1552" s="7"/>
      <c r="AH1552" s="7"/>
      <c r="AI1552" s="7"/>
      <c r="AJ1552" s="7"/>
      <c r="AK1552" s="7"/>
      <c r="BZ1552" s="4"/>
      <c r="CA1552" t="s">
        <v>842</v>
      </c>
      <c r="CC1552" s="7" t="s">
        <v>639</v>
      </c>
      <c r="CD1552" s="7">
        <v>0.3097190419921857</v>
      </c>
      <c r="CF1552" s="7"/>
      <c r="CH1552" s="7"/>
      <c r="CJ1552" s="7"/>
      <c r="CK1552" s="7">
        <f t="shared" si="30"/>
        <v>58</v>
      </c>
    </row>
    <row r="1553" spans="1:90" hidden="1" x14ac:dyDescent="0.3">
      <c r="A1553" s="43" t="s">
        <v>932</v>
      </c>
      <c r="B1553" s="23" t="s">
        <v>1036</v>
      </c>
      <c r="C1553" s="54"/>
      <c r="D1553" s="54" t="s">
        <v>831</v>
      </c>
      <c r="E1553" s="23" t="s">
        <v>605</v>
      </c>
      <c r="F1553" s="54"/>
      <c r="G1553" s="23" t="s">
        <v>2935</v>
      </c>
      <c r="J1553" s="54" t="s">
        <v>9</v>
      </c>
      <c r="K1553" s="55">
        <v>1429.6030000000001</v>
      </c>
      <c r="L1553" s="24" t="s">
        <v>834</v>
      </c>
      <c r="M1553" s="24" t="s">
        <v>615</v>
      </c>
      <c r="N1553" s="7"/>
      <c r="U1553" s="4">
        <v>3885055.6</v>
      </c>
      <c r="V1553" s="4">
        <v>36.027270000000001</v>
      </c>
      <c r="W1553" s="4">
        <v>2359.5132699999999</v>
      </c>
      <c r="AD1553" s="7"/>
      <c r="AE1553" s="7"/>
      <c r="AF1553" s="7"/>
      <c r="AG1553" s="7"/>
      <c r="AH1553" s="7"/>
      <c r="AI1553" s="7"/>
      <c r="AJ1553" s="7"/>
      <c r="AK1553" s="7"/>
      <c r="BZ1553" s="4">
        <v>30000000</v>
      </c>
      <c r="CA1553" t="s">
        <v>1069</v>
      </c>
      <c r="CC1553" s="7" t="s">
        <v>615</v>
      </c>
      <c r="CD1553" s="7">
        <v>0.89427623551513669</v>
      </c>
      <c r="CF1553" s="7"/>
      <c r="CH1553" s="7"/>
      <c r="CJ1553" s="7"/>
      <c r="CK1553" s="7">
        <f t="shared" si="30"/>
        <v>60</v>
      </c>
    </row>
    <row r="1554" spans="1:90" hidden="1" x14ac:dyDescent="0.3">
      <c r="A1554" s="43">
        <v>64</v>
      </c>
      <c r="B1554" s="23" t="s">
        <v>888</v>
      </c>
      <c r="C1554" s="54"/>
      <c r="D1554" s="54" t="s">
        <v>831</v>
      </c>
      <c r="E1554" s="23" t="s">
        <v>605</v>
      </c>
      <c r="F1554" s="54"/>
      <c r="G1554" s="23" t="s">
        <v>2936</v>
      </c>
      <c r="J1554" s="54" t="s">
        <v>9</v>
      </c>
      <c r="K1554" s="55">
        <v>250</v>
      </c>
      <c r="L1554" s="24" t="s">
        <v>834</v>
      </c>
      <c r="M1554" s="24" t="s">
        <v>615</v>
      </c>
      <c r="N1554" s="7"/>
      <c r="U1554" s="4">
        <v>375000</v>
      </c>
      <c r="AD1554" s="7"/>
      <c r="AE1554" s="7"/>
      <c r="AF1554" s="7"/>
      <c r="AG1554" s="7"/>
      <c r="AH1554" s="7"/>
      <c r="AI1554" s="7"/>
      <c r="AJ1554" s="7"/>
      <c r="AK1554" s="7"/>
      <c r="BZ1554" s="4"/>
      <c r="CA1554" t="s">
        <v>856</v>
      </c>
      <c r="CC1554" s="7" t="s">
        <v>615</v>
      </c>
      <c r="CD1554" s="7">
        <v>1</v>
      </c>
      <c r="CF1554" s="7"/>
      <c r="CH1554" s="7"/>
      <c r="CJ1554" s="7"/>
      <c r="CK1554" s="7">
        <f t="shared" si="30"/>
        <v>62</v>
      </c>
    </row>
    <row r="1555" spans="1:90" hidden="1" x14ac:dyDescent="0.3">
      <c r="A1555" s="43" t="s">
        <v>932</v>
      </c>
      <c r="B1555" s="23" t="s">
        <v>891</v>
      </c>
      <c r="C1555" s="54"/>
      <c r="D1555" s="54" t="s">
        <v>831</v>
      </c>
      <c r="E1555" s="23" t="s">
        <v>659</v>
      </c>
      <c r="F1555" s="54"/>
      <c r="G1555" s="23" t="s">
        <v>2937</v>
      </c>
      <c r="H1555" s="23" t="s">
        <v>1003</v>
      </c>
      <c r="J1555" s="54" t="s">
        <v>9</v>
      </c>
      <c r="K1555" s="55">
        <v>61</v>
      </c>
      <c r="L1555" s="24" t="s">
        <v>834</v>
      </c>
      <c r="M1555" s="24" t="s">
        <v>639</v>
      </c>
      <c r="N1555" s="7"/>
      <c r="U1555" s="4">
        <v>610000</v>
      </c>
      <c r="V1555" s="4">
        <v>97.600000000000009</v>
      </c>
      <c r="W1555" s="4">
        <v>2372.9</v>
      </c>
      <c r="AB1555" s="4">
        <v>610000</v>
      </c>
      <c r="AC1555" s="4">
        <v>1830000</v>
      </c>
      <c r="AD1555" s="7"/>
      <c r="AE1555" s="7"/>
      <c r="AF1555" s="7"/>
      <c r="AG1555" s="7"/>
      <c r="AH1555" s="7"/>
      <c r="AI1555" s="7"/>
      <c r="AJ1555" s="7"/>
      <c r="AK1555" s="7"/>
      <c r="BZ1555" s="4">
        <v>600000</v>
      </c>
      <c r="CA1555" t="s">
        <v>1040</v>
      </c>
      <c r="CC1555" s="7" t="s">
        <v>639</v>
      </c>
      <c r="CD1555" s="7">
        <v>0.27448888932207149</v>
      </c>
      <c r="CE1555" s="7" t="s">
        <v>615</v>
      </c>
      <c r="CF1555" s="7">
        <v>0.26656976912414232</v>
      </c>
      <c r="CG1555" s="7" t="s">
        <v>618</v>
      </c>
      <c r="CH1555" s="7">
        <v>0.2638407184713174</v>
      </c>
      <c r="CJ1555" s="7"/>
      <c r="CK1555" s="7">
        <f t="shared" si="30"/>
        <v>58</v>
      </c>
    </row>
    <row r="1556" spans="1:90" x14ac:dyDescent="0.3">
      <c r="A1556" s="43" t="s">
        <v>2938</v>
      </c>
      <c r="B1556" s="23" t="s">
        <v>860</v>
      </c>
      <c r="D1556" s="23" t="s">
        <v>831</v>
      </c>
      <c r="E1556" s="23" t="s">
        <v>794</v>
      </c>
      <c r="G1556" s="23" t="s">
        <v>2939</v>
      </c>
      <c r="H1556" s="23" t="s">
        <v>2940</v>
      </c>
      <c r="J1556" s="23" t="s">
        <v>9</v>
      </c>
      <c r="K1556" s="47">
        <v>1133.7</v>
      </c>
      <c r="L1556" s="24" t="s">
        <v>834</v>
      </c>
      <c r="M1556" s="24" t="s">
        <v>780</v>
      </c>
      <c r="BX1556" s="4">
        <v>32565185.365211699</v>
      </c>
      <c r="BZ1556" s="72">
        <v>18648025</v>
      </c>
      <c r="CA1556" t="s">
        <v>2941</v>
      </c>
      <c r="CK1556" s="7">
        <f t="shared" si="30"/>
        <v>62</v>
      </c>
    </row>
    <row r="1557" spans="1:90" x14ac:dyDescent="0.3">
      <c r="A1557" s="43">
        <v>64</v>
      </c>
      <c r="B1557" s="23" t="s">
        <v>860</v>
      </c>
      <c r="C1557" s="54"/>
      <c r="D1557" s="54" t="s">
        <v>831</v>
      </c>
      <c r="E1557" s="23" t="s">
        <v>707</v>
      </c>
      <c r="F1557" s="54"/>
      <c r="G1557" s="23" t="s">
        <v>2942</v>
      </c>
      <c r="J1557" s="54" t="s">
        <v>9</v>
      </c>
      <c r="K1557" s="55">
        <v>0.452778984</v>
      </c>
      <c r="L1557" s="24" t="s">
        <v>834</v>
      </c>
      <c r="M1557" s="24" t="s">
        <v>618</v>
      </c>
      <c r="N1557" s="7"/>
      <c r="U1557" s="4">
        <v>4709.9687543999999</v>
      </c>
      <c r="V1557" s="4">
        <v>0.96965718191999994</v>
      </c>
      <c r="AD1557" s="7"/>
      <c r="AE1557" s="7"/>
      <c r="AF1557" s="7"/>
      <c r="AG1557" s="7"/>
      <c r="AH1557" s="7"/>
      <c r="AI1557" s="7"/>
      <c r="AJ1557" s="7"/>
      <c r="AK1557" s="7"/>
      <c r="BZ1557" s="4"/>
      <c r="CA1557" t="s">
        <v>902</v>
      </c>
      <c r="CC1557" s="7" t="s">
        <v>618</v>
      </c>
      <c r="CD1557" s="7">
        <v>0.56015646220125803</v>
      </c>
      <c r="CE1557" s="7" t="s">
        <v>615</v>
      </c>
      <c r="CF1557" s="7">
        <v>0.43984353779874191</v>
      </c>
      <c r="CH1557" s="7"/>
      <c r="CJ1557" s="7"/>
      <c r="CK1557" s="7">
        <f t="shared" ref="CK1557:CK1588" si="31">COUNTBLANK(N1557:BX1557)</f>
        <v>61</v>
      </c>
    </row>
    <row r="1558" spans="1:90" x14ac:dyDescent="0.3">
      <c r="A1558" s="43" t="s">
        <v>2943</v>
      </c>
      <c r="B1558" s="23" t="s">
        <v>860</v>
      </c>
      <c r="D1558" s="23" t="s">
        <v>831</v>
      </c>
      <c r="E1558" s="23" t="s">
        <v>671</v>
      </c>
      <c r="G1558" s="53" t="s">
        <v>2944</v>
      </c>
      <c r="J1558" s="23" t="s">
        <v>9</v>
      </c>
      <c r="K1558" s="47">
        <v>81.215000000000003</v>
      </c>
      <c r="L1558" s="24" t="s">
        <v>834</v>
      </c>
      <c r="M1558" s="24" t="s">
        <v>651</v>
      </c>
      <c r="U1558" s="4">
        <v>50892.5</v>
      </c>
      <c r="V1558" s="4">
        <v>12.895962000000001</v>
      </c>
      <c r="X1558" s="4">
        <v>57141.2</v>
      </c>
      <c r="Y1558" s="4">
        <v>4872.8999999999996</v>
      </c>
      <c r="AA1558" s="80"/>
      <c r="AB1558" s="80"/>
      <c r="AE1558" s="4">
        <v>35.32972118156367</v>
      </c>
      <c r="AF1558" s="4">
        <v>0.84646672305386716</v>
      </c>
      <c r="AG1558" s="4">
        <v>109.676846</v>
      </c>
      <c r="AH1558" s="4">
        <v>82.125130999999996</v>
      </c>
      <c r="AU1558" s="4">
        <v>0.1049857477051907</v>
      </c>
      <c r="AY1558" s="4">
        <v>0.37111798442081101</v>
      </c>
      <c r="AZ1558" s="4">
        <v>1.5344304017115489E-2</v>
      </c>
      <c r="BX1558" s="4"/>
      <c r="BZ1558" s="4">
        <v>4170000</v>
      </c>
      <c r="CA1558" t="s">
        <v>2945</v>
      </c>
      <c r="CC1558" s="7" t="s">
        <v>651</v>
      </c>
      <c r="CD1558" s="7">
        <v>0.56775734539639533</v>
      </c>
      <c r="CE1558" s="7" t="s">
        <v>654</v>
      </c>
      <c r="CF1558" s="7">
        <v>0.24319304694590871</v>
      </c>
      <c r="CH1558" s="7"/>
      <c r="CJ1558" s="7"/>
      <c r="CK1558" s="7">
        <f t="shared" si="31"/>
        <v>52</v>
      </c>
      <c r="CL1558" t="s">
        <v>2944</v>
      </c>
    </row>
    <row r="1559" spans="1:90" x14ac:dyDescent="0.3">
      <c r="A1559" s="43" t="s">
        <v>2946</v>
      </c>
      <c r="B1559" s="53" t="s">
        <v>860</v>
      </c>
      <c r="D1559" s="23" t="s">
        <v>831</v>
      </c>
      <c r="E1559" s="23" t="s">
        <v>595</v>
      </c>
      <c r="G1559" s="53" t="s">
        <v>2947</v>
      </c>
      <c r="H1559" s="23" t="s">
        <v>930</v>
      </c>
      <c r="J1559" s="23" t="s">
        <v>9</v>
      </c>
      <c r="K1559" s="47">
        <v>301.83999999999997</v>
      </c>
      <c r="L1559" s="24" t="s">
        <v>834</v>
      </c>
      <c r="M1559" s="24" t="s">
        <v>717</v>
      </c>
      <c r="S1559" s="4">
        <v>13108364.593711041</v>
      </c>
      <c r="AM1559" s="4">
        <v>82580830.000000015</v>
      </c>
      <c r="BC1559" s="4">
        <v>676322.0743347262</v>
      </c>
      <c r="BZ1559" s="4">
        <v>3250000</v>
      </c>
      <c r="CA1559" t="s">
        <v>2948</v>
      </c>
      <c r="CK1559" s="7">
        <f t="shared" si="31"/>
        <v>60</v>
      </c>
    </row>
    <row r="1560" spans="1:90" x14ac:dyDescent="0.3">
      <c r="A1560" s="43">
        <v>65</v>
      </c>
      <c r="B1560" s="56" t="s">
        <v>860</v>
      </c>
      <c r="D1560" s="23" t="s">
        <v>831</v>
      </c>
      <c r="E1560" s="23" t="s">
        <v>798</v>
      </c>
      <c r="G1560" s="23" t="s">
        <v>2949</v>
      </c>
      <c r="H1560" s="57" t="s">
        <v>831</v>
      </c>
      <c r="I1560" s="57"/>
      <c r="J1560" s="23" t="s">
        <v>9</v>
      </c>
      <c r="K1560" s="47">
        <v>1.4</v>
      </c>
      <c r="L1560" s="24" t="s">
        <v>834</v>
      </c>
      <c r="M1560" s="24" t="s">
        <v>624</v>
      </c>
      <c r="U1560" s="4">
        <v>9799.9999999999982</v>
      </c>
      <c r="X1560" s="4">
        <v>9799.9999999999982</v>
      </c>
      <c r="AG1560" s="4">
        <v>1.4</v>
      </c>
      <c r="AH1560" s="4">
        <v>4.1999999999999993</v>
      </c>
      <c r="BZ1560" s="4"/>
      <c r="CA1560" t="s">
        <v>2950</v>
      </c>
      <c r="CC1560" s="7" t="s">
        <v>624</v>
      </c>
      <c r="CD1560" s="7">
        <v>0.35680113976012767</v>
      </c>
      <c r="CE1560" s="7" t="s">
        <v>654</v>
      </c>
      <c r="CF1560" s="7">
        <v>0.30520005005736028</v>
      </c>
      <c r="CH1560" s="7"/>
      <c r="CJ1560" s="7"/>
      <c r="CK1560" s="7">
        <f t="shared" si="31"/>
        <v>59</v>
      </c>
    </row>
    <row r="1561" spans="1:90" x14ac:dyDescent="0.3">
      <c r="A1561" s="43">
        <v>65</v>
      </c>
      <c r="B1561" s="56" t="s">
        <v>860</v>
      </c>
      <c r="D1561" s="23" t="s">
        <v>831</v>
      </c>
      <c r="E1561" s="23" t="s">
        <v>798</v>
      </c>
      <c r="G1561" s="23" t="s">
        <v>2951</v>
      </c>
      <c r="H1561" s="57" t="s">
        <v>831</v>
      </c>
      <c r="I1561" s="57"/>
      <c r="J1561" s="23" t="s">
        <v>9</v>
      </c>
      <c r="K1561" s="47">
        <v>3.0910000000000002</v>
      </c>
      <c r="L1561" s="24" t="s">
        <v>834</v>
      </c>
      <c r="M1561" s="24" t="s">
        <v>624</v>
      </c>
      <c r="U1561" s="4">
        <v>14547.5</v>
      </c>
      <c r="X1561" s="4">
        <v>30038.799999999999</v>
      </c>
      <c r="Y1561" s="4">
        <v>1980.1</v>
      </c>
      <c r="AG1561" s="4">
        <v>1.00457</v>
      </c>
      <c r="AH1561" s="4">
        <v>3.2217600000000002</v>
      </c>
      <c r="BZ1561" s="4"/>
      <c r="CA1561" t="s">
        <v>1806</v>
      </c>
      <c r="CC1561" s="7" t="s">
        <v>624</v>
      </c>
      <c r="CD1561" s="7">
        <v>0.58718675677342269</v>
      </c>
      <c r="CF1561" s="7"/>
      <c r="CH1561" s="7"/>
      <c r="CJ1561" s="7"/>
      <c r="CK1561" s="7">
        <f t="shared" si="31"/>
        <v>58</v>
      </c>
    </row>
    <row r="1562" spans="1:90" x14ac:dyDescent="0.3">
      <c r="A1562" s="43" t="s">
        <v>2952</v>
      </c>
      <c r="B1562" s="53" t="s">
        <v>860</v>
      </c>
      <c r="D1562" s="23" t="s">
        <v>831</v>
      </c>
      <c r="E1562" s="23" t="s">
        <v>595</v>
      </c>
      <c r="G1562" s="53" t="s">
        <v>2953</v>
      </c>
      <c r="H1562" s="23" t="s">
        <v>880</v>
      </c>
      <c r="J1562" s="23" t="s">
        <v>9</v>
      </c>
      <c r="K1562" s="47">
        <v>29280</v>
      </c>
      <c r="L1562" s="24" t="s">
        <v>834</v>
      </c>
      <c r="M1562" s="24" t="s">
        <v>669</v>
      </c>
      <c r="AM1562" s="4">
        <v>8725440000</v>
      </c>
      <c r="BZ1562" s="4"/>
      <c r="CA1562" t="s">
        <v>2954</v>
      </c>
      <c r="CK1562" s="7">
        <f t="shared" si="31"/>
        <v>62</v>
      </c>
    </row>
    <row r="1563" spans="1:90" x14ac:dyDescent="0.3">
      <c r="A1563" s="43" t="s">
        <v>918</v>
      </c>
      <c r="B1563" s="23" t="s">
        <v>860</v>
      </c>
      <c r="D1563" s="23" t="s">
        <v>831</v>
      </c>
      <c r="E1563" s="23" t="s">
        <v>671</v>
      </c>
      <c r="G1563" s="53" t="s">
        <v>2955</v>
      </c>
      <c r="H1563" s="23" t="s">
        <v>930</v>
      </c>
      <c r="J1563" s="23" t="s">
        <v>9</v>
      </c>
      <c r="K1563" s="47">
        <v>1.23838</v>
      </c>
      <c r="L1563" s="24" t="s">
        <v>834</v>
      </c>
      <c r="M1563" s="24" t="s">
        <v>624</v>
      </c>
      <c r="U1563" s="4">
        <v>7184.3471</v>
      </c>
      <c r="X1563" s="4">
        <v>11760.526400000001</v>
      </c>
      <c r="Y1563" s="4">
        <v>357.89181999999988</v>
      </c>
      <c r="BX1563" s="4"/>
      <c r="BZ1563" s="4">
        <v>180000</v>
      </c>
      <c r="CA1563" t="s">
        <v>2711</v>
      </c>
      <c r="CC1563" s="7" t="s">
        <v>624</v>
      </c>
      <c r="CD1563" s="7">
        <v>0.74309643587383145</v>
      </c>
      <c r="CE1563" s="7" t="s">
        <v>615</v>
      </c>
      <c r="CF1563" s="7">
        <v>0.2037618929025089</v>
      </c>
      <c r="CH1563" s="7"/>
      <c r="CJ1563" s="7"/>
      <c r="CK1563" s="7">
        <f t="shared" si="31"/>
        <v>60</v>
      </c>
      <c r="CL1563" t="s">
        <v>2955</v>
      </c>
    </row>
    <row r="1564" spans="1:90" hidden="1" x14ac:dyDescent="0.3">
      <c r="A1564" s="43">
        <v>64</v>
      </c>
      <c r="B1564" s="23" t="s">
        <v>1397</v>
      </c>
      <c r="C1564" s="54"/>
      <c r="D1564" s="54" t="s">
        <v>831</v>
      </c>
      <c r="E1564" s="23" t="s">
        <v>650</v>
      </c>
      <c r="F1564" s="54"/>
      <c r="G1564" s="23" t="s">
        <v>2956</v>
      </c>
      <c r="J1564" s="54" t="s">
        <v>9</v>
      </c>
      <c r="K1564" s="55">
        <v>2.5</v>
      </c>
      <c r="L1564" s="24" t="s">
        <v>834</v>
      </c>
      <c r="M1564" s="24" t="s">
        <v>615</v>
      </c>
      <c r="N1564" s="7"/>
      <c r="U1564" s="4">
        <v>3750</v>
      </c>
      <c r="W1564" s="4">
        <v>20</v>
      </c>
      <c r="AB1564" s="4">
        <v>2500</v>
      </c>
      <c r="AD1564" s="7"/>
      <c r="AE1564" s="7"/>
      <c r="AF1564" s="7"/>
      <c r="AG1564" s="7"/>
      <c r="AH1564" s="7"/>
      <c r="AI1564" s="7"/>
      <c r="AJ1564" s="7"/>
      <c r="AK1564" s="7"/>
      <c r="BZ1564" s="4"/>
      <c r="CA1564" t="s">
        <v>2353</v>
      </c>
      <c r="CC1564" s="7" t="s">
        <v>615</v>
      </c>
      <c r="CD1564" s="7">
        <v>0.56737833866367027</v>
      </c>
      <c r="CE1564" s="7" t="s">
        <v>621</v>
      </c>
      <c r="CF1564" s="7">
        <v>0.3032241334601089</v>
      </c>
      <c r="CH1564" s="7"/>
      <c r="CJ1564" s="7"/>
      <c r="CK1564" s="7">
        <f t="shared" si="31"/>
        <v>60</v>
      </c>
    </row>
    <row r="1565" spans="1:90" hidden="1" x14ac:dyDescent="0.3">
      <c r="A1565" s="43" t="s">
        <v>932</v>
      </c>
      <c r="B1565" s="23" t="s">
        <v>1025</v>
      </c>
      <c r="C1565" s="54"/>
      <c r="D1565" s="54" t="s">
        <v>831</v>
      </c>
      <c r="E1565" s="23" t="s">
        <v>668</v>
      </c>
      <c r="F1565" s="54"/>
      <c r="G1565" s="23" t="s">
        <v>2957</v>
      </c>
      <c r="H1565" s="23" t="s">
        <v>1529</v>
      </c>
      <c r="J1565" s="54" t="s">
        <v>9</v>
      </c>
      <c r="K1565" s="55">
        <v>62.3</v>
      </c>
      <c r="L1565" s="24" t="s">
        <v>834</v>
      </c>
      <c r="M1565" s="24" t="s">
        <v>615</v>
      </c>
      <c r="N1565" s="7"/>
      <c r="U1565" s="4">
        <v>436099.99999999988</v>
      </c>
      <c r="AD1565" s="7"/>
      <c r="AE1565" s="7"/>
      <c r="AF1565" s="7"/>
      <c r="AG1565" s="7"/>
      <c r="AH1565" s="7"/>
      <c r="AI1565" s="7"/>
      <c r="AJ1565" s="7"/>
      <c r="AK1565" s="7"/>
      <c r="BZ1565" s="4">
        <v>2100000</v>
      </c>
      <c r="CA1565" t="s">
        <v>934</v>
      </c>
      <c r="CC1565" s="7" t="s">
        <v>615</v>
      </c>
      <c r="CD1565" s="7">
        <v>1</v>
      </c>
      <c r="CF1565" s="7"/>
      <c r="CH1565" s="7"/>
      <c r="CJ1565" s="7"/>
      <c r="CK1565" s="7">
        <f t="shared" si="31"/>
        <v>62</v>
      </c>
      <c r="CL1565" t="s">
        <v>2957</v>
      </c>
    </row>
    <row r="1566" spans="1:90" hidden="1" x14ac:dyDescent="0.3">
      <c r="A1566" s="43">
        <v>65</v>
      </c>
      <c r="B1566" s="56" t="s">
        <v>1025</v>
      </c>
      <c r="D1566" s="23" t="s">
        <v>831</v>
      </c>
      <c r="E1566" s="23" t="s">
        <v>796</v>
      </c>
      <c r="G1566" s="23" t="s">
        <v>2958</v>
      </c>
      <c r="H1566" s="57" t="s">
        <v>831</v>
      </c>
      <c r="I1566" s="57"/>
      <c r="J1566" s="23" t="s">
        <v>9</v>
      </c>
      <c r="K1566" s="47">
        <v>2.8</v>
      </c>
      <c r="L1566" s="24" t="s">
        <v>834</v>
      </c>
      <c r="M1566" s="24" t="s">
        <v>624</v>
      </c>
      <c r="X1566" s="4">
        <v>31080</v>
      </c>
      <c r="Y1566" s="4">
        <v>1344</v>
      </c>
      <c r="BZ1566" s="4"/>
      <c r="CA1566" t="s">
        <v>1009</v>
      </c>
      <c r="CC1566" s="7" t="s">
        <v>624</v>
      </c>
      <c r="CD1566" s="7">
        <v>0.9077532469820242</v>
      </c>
      <c r="CF1566" s="7"/>
      <c r="CH1566" s="7"/>
      <c r="CJ1566" s="7"/>
      <c r="CK1566" s="7">
        <f t="shared" si="31"/>
        <v>61</v>
      </c>
    </row>
    <row r="1567" spans="1:90" hidden="1" x14ac:dyDescent="0.3">
      <c r="A1567" s="43" t="s">
        <v>2015</v>
      </c>
      <c r="B1567" s="23" t="s">
        <v>1025</v>
      </c>
      <c r="D1567" s="23" t="s">
        <v>831</v>
      </c>
      <c r="E1567" s="23" t="s">
        <v>1044</v>
      </c>
      <c r="G1567" s="23" t="s">
        <v>2959</v>
      </c>
      <c r="J1567" s="23" t="s">
        <v>9</v>
      </c>
      <c r="K1567" s="47">
        <v>14.27</v>
      </c>
      <c r="L1567" s="24" t="s">
        <v>834</v>
      </c>
      <c r="M1567" s="24" t="s">
        <v>639</v>
      </c>
      <c r="W1567" s="4">
        <v>1384.19</v>
      </c>
      <c r="AB1567" s="4">
        <v>813390</v>
      </c>
      <c r="AC1567" s="4">
        <v>2297470</v>
      </c>
      <c r="BZ1567" s="4">
        <v>1200000</v>
      </c>
      <c r="CA1567" t="s">
        <v>2960</v>
      </c>
      <c r="CC1567" s="7" t="s">
        <v>639</v>
      </c>
      <c r="CD1567" s="7">
        <v>0.65412898260818986</v>
      </c>
      <c r="CE1567" s="7" t="s">
        <v>636</v>
      </c>
      <c r="CF1567" s="7">
        <v>0.2308151117639182</v>
      </c>
      <c r="CH1567" s="7"/>
      <c r="CJ1567" s="7"/>
      <c r="CK1567" s="7">
        <f t="shared" si="31"/>
        <v>60</v>
      </c>
    </row>
    <row r="1568" spans="1:90" hidden="1" x14ac:dyDescent="0.3">
      <c r="A1568" s="43" t="s">
        <v>872</v>
      </c>
      <c r="B1568" s="23" t="s">
        <v>975</v>
      </c>
      <c r="C1568" s="54"/>
      <c r="D1568" s="54" t="s">
        <v>831</v>
      </c>
      <c r="E1568" s="23" t="s">
        <v>659</v>
      </c>
      <c r="F1568" s="54"/>
      <c r="G1568" s="23" t="s">
        <v>2961</v>
      </c>
      <c r="J1568" s="54" t="s">
        <v>9</v>
      </c>
      <c r="K1568" s="55">
        <v>4.4960000000000004</v>
      </c>
      <c r="L1568" s="24" t="s">
        <v>834</v>
      </c>
      <c r="M1568" s="24" t="s">
        <v>639</v>
      </c>
      <c r="N1568" s="7"/>
      <c r="U1568" s="4">
        <v>15441.8</v>
      </c>
      <c r="V1568" s="4">
        <v>3.6245599999999998</v>
      </c>
      <c r="W1568" s="4">
        <v>240.24024</v>
      </c>
      <c r="AB1568" s="4">
        <v>125344.8</v>
      </c>
      <c r="AC1568" s="4">
        <v>128000</v>
      </c>
      <c r="AD1568" s="7"/>
      <c r="AE1568" s="7"/>
      <c r="AF1568" s="7"/>
      <c r="AG1568" s="7"/>
      <c r="AH1568" s="7"/>
      <c r="AI1568" s="7"/>
      <c r="AJ1568" s="7"/>
      <c r="AK1568" s="7"/>
      <c r="AQ1568" s="4">
        <v>6.7440000000000007</v>
      </c>
      <c r="BZ1568" s="4">
        <v>1190000</v>
      </c>
      <c r="CA1568" t="s">
        <v>1166</v>
      </c>
      <c r="CC1568" s="7" t="s">
        <v>639</v>
      </c>
      <c r="CD1568" s="7">
        <v>0.29436288598025762</v>
      </c>
      <c r="CE1568" s="7" t="s">
        <v>636</v>
      </c>
      <c r="CF1568" s="7">
        <v>0.28729711964628107</v>
      </c>
      <c r="CH1568" s="7"/>
      <c r="CJ1568" s="7"/>
      <c r="CK1568" s="7">
        <f t="shared" si="31"/>
        <v>57</v>
      </c>
    </row>
    <row r="1569" spans="1:89" hidden="1" x14ac:dyDescent="0.3">
      <c r="A1569" s="43">
        <v>65</v>
      </c>
      <c r="B1569" s="56" t="s">
        <v>848</v>
      </c>
      <c r="D1569" s="23" t="s">
        <v>831</v>
      </c>
      <c r="E1569" s="23" t="s">
        <v>796</v>
      </c>
      <c r="G1569" s="23" t="s">
        <v>2962</v>
      </c>
      <c r="H1569" s="57" t="s">
        <v>831</v>
      </c>
      <c r="I1569" s="57"/>
      <c r="J1569" s="23" t="s">
        <v>9</v>
      </c>
      <c r="K1569" s="47">
        <v>35</v>
      </c>
      <c r="L1569" s="24" t="s">
        <v>834</v>
      </c>
      <c r="M1569" s="24" t="s">
        <v>624</v>
      </c>
      <c r="X1569" s="4">
        <v>227500</v>
      </c>
      <c r="BZ1569" s="4"/>
      <c r="CA1569" t="s">
        <v>871</v>
      </c>
      <c r="CC1569" s="7" t="s">
        <v>624</v>
      </c>
      <c r="CD1569" s="7">
        <v>1</v>
      </c>
      <c r="CF1569" s="7"/>
      <c r="CH1569" s="7"/>
      <c r="CJ1569" s="7"/>
      <c r="CK1569" s="7">
        <f t="shared" si="31"/>
        <v>62</v>
      </c>
    </row>
    <row r="1570" spans="1:89" hidden="1" x14ac:dyDescent="0.3">
      <c r="A1570" s="43">
        <v>64</v>
      </c>
      <c r="B1570" s="23" t="s">
        <v>891</v>
      </c>
      <c r="C1570" s="54"/>
      <c r="D1570" s="54" t="s">
        <v>831</v>
      </c>
      <c r="E1570" s="23" t="s">
        <v>659</v>
      </c>
      <c r="F1570" s="54"/>
      <c r="G1570" s="23" t="s">
        <v>2963</v>
      </c>
      <c r="J1570" s="54" t="s">
        <v>9</v>
      </c>
      <c r="K1570" s="55">
        <v>6</v>
      </c>
      <c r="L1570" s="24" t="s">
        <v>834</v>
      </c>
      <c r="M1570" s="24" t="s">
        <v>618</v>
      </c>
      <c r="N1570" s="7"/>
      <c r="U1570" s="4">
        <v>34200</v>
      </c>
      <c r="V1570" s="4">
        <v>6.6000000000000014</v>
      </c>
      <c r="W1570" s="4">
        <v>390</v>
      </c>
      <c r="AB1570" s="4">
        <v>66000</v>
      </c>
      <c r="AC1570" s="4">
        <v>90000</v>
      </c>
      <c r="AD1570" s="7"/>
      <c r="AE1570" s="7"/>
      <c r="AF1570" s="7"/>
      <c r="AG1570" s="7"/>
      <c r="AH1570" s="7"/>
      <c r="AI1570" s="7"/>
      <c r="AJ1570" s="7"/>
      <c r="AK1570" s="7"/>
      <c r="BZ1570" s="4"/>
      <c r="CA1570" t="s">
        <v>842</v>
      </c>
      <c r="CC1570" s="7" t="s">
        <v>618</v>
      </c>
      <c r="CD1570" s="7">
        <v>0.2436350277410271</v>
      </c>
      <c r="CE1570" s="7" t="s">
        <v>621</v>
      </c>
      <c r="CF1570" s="7">
        <v>0.23320708527348699</v>
      </c>
      <c r="CG1570" s="7" t="s">
        <v>615</v>
      </c>
      <c r="CH1570" s="7">
        <v>0.20408493884373799</v>
      </c>
      <c r="CJ1570" s="7"/>
      <c r="CK1570" s="7">
        <f t="shared" si="31"/>
        <v>58</v>
      </c>
    </row>
    <row r="1571" spans="1:89" hidden="1" x14ac:dyDescent="0.3">
      <c r="A1571" s="43">
        <v>64</v>
      </c>
      <c r="B1571" s="23" t="s">
        <v>921</v>
      </c>
      <c r="C1571" s="54"/>
      <c r="D1571" s="54" t="s">
        <v>831</v>
      </c>
      <c r="E1571" s="23" t="s">
        <v>659</v>
      </c>
      <c r="F1571" s="54"/>
      <c r="G1571" s="23" t="s">
        <v>2964</v>
      </c>
      <c r="J1571" s="54" t="s">
        <v>9</v>
      </c>
      <c r="K1571" s="55">
        <v>11.582000000000001</v>
      </c>
      <c r="L1571" s="24" t="s">
        <v>834</v>
      </c>
      <c r="M1571" s="24" t="s">
        <v>615</v>
      </c>
      <c r="N1571" s="7"/>
      <c r="U1571" s="4">
        <v>154040.6</v>
      </c>
      <c r="V1571" s="4">
        <v>5.7910000000000004</v>
      </c>
      <c r="W1571" s="4">
        <v>63.701000000000008</v>
      </c>
      <c r="AB1571" s="4">
        <v>11582</v>
      </c>
      <c r="AC1571" s="4">
        <v>173730</v>
      </c>
      <c r="AD1571" s="7"/>
      <c r="AE1571" s="7"/>
      <c r="AF1571" s="7"/>
      <c r="AG1571" s="7"/>
      <c r="AH1571" s="7"/>
      <c r="AI1571" s="7"/>
      <c r="AJ1571" s="7"/>
      <c r="AK1571" s="7"/>
      <c r="BZ1571" s="4"/>
      <c r="CA1571" t="s">
        <v>842</v>
      </c>
      <c r="CC1571" s="7" t="s">
        <v>615</v>
      </c>
      <c r="CD1571" s="7">
        <v>0.5928298117994939</v>
      </c>
      <c r="CE1571" s="7" t="s">
        <v>639</v>
      </c>
      <c r="CF1571" s="7">
        <v>0.22948921079852161</v>
      </c>
      <c r="CH1571" s="7"/>
      <c r="CJ1571" s="7"/>
      <c r="CK1571" s="7">
        <f t="shared" si="31"/>
        <v>58</v>
      </c>
    </row>
    <row r="1572" spans="1:89" hidden="1" x14ac:dyDescent="0.3">
      <c r="A1572" s="43">
        <v>58</v>
      </c>
      <c r="B1572" s="23" t="s">
        <v>905</v>
      </c>
      <c r="C1572" s="54"/>
      <c r="D1572" s="23" t="s">
        <v>831</v>
      </c>
      <c r="E1572" s="23" t="s">
        <v>605</v>
      </c>
      <c r="G1572" s="23" t="s">
        <v>2965</v>
      </c>
      <c r="I1572" s="54"/>
      <c r="J1572" s="54" t="s">
        <v>9</v>
      </c>
      <c r="K1572" s="47">
        <v>0.01</v>
      </c>
      <c r="L1572" s="24" t="s">
        <v>834</v>
      </c>
      <c r="M1572" s="24" t="s">
        <v>633</v>
      </c>
      <c r="N1572" s="7"/>
      <c r="AA1572" s="107">
        <v>14</v>
      </c>
      <c r="AD1572" s="4">
        <v>1.829748149146089E-2</v>
      </c>
      <c r="AH1572" s="7"/>
      <c r="AI1572" s="7"/>
      <c r="BY1572" s="7"/>
      <c r="BZ1572" s="4"/>
      <c r="CA1572" t="s">
        <v>846</v>
      </c>
      <c r="CC1572" s="7" t="s">
        <v>633</v>
      </c>
      <c r="CD1572" s="7">
        <v>0.85990626734961384</v>
      </c>
      <c r="CF1572" s="7"/>
      <c r="CH1572" s="7"/>
      <c r="CJ1572" s="7"/>
      <c r="CK1572" s="7">
        <f t="shared" si="31"/>
        <v>61</v>
      </c>
    </row>
    <row r="1573" spans="1:89" hidden="1" x14ac:dyDescent="0.3">
      <c r="A1573" s="43">
        <v>65</v>
      </c>
      <c r="B1573" s="56" t="s">
        <v>852</v>
      </c>
      <c r="D1573" s="23" t="s">
        <v>831</v>
      </c>
      <c r="E1573" s="23" t="s">
        <v>798</v>
      </c>
      <c r="G1573" s="23" t="s">
        <v>2966</v>
      </c>
      <c r="H1573" s="57"/>
      <c r="J1573" s="23" t="s">
        <v>9</v>
      </c>
      <c r="K1573" s="47">
        <v>0.64500000000000002</v>
      </c>
      <c r="L1573" s="24" t="s">
        <v>834</v>
      </c>
      <c r="M1573" s="24" t="s">
        <v>624</v>
      </c>
      <c r="U1573" s="4">
        <v>4257</v>
      </c>
      <c r="V1573" s="4">
        <v>0.41925000000000001</v>
      </c>
      <c r="X1573" s="4">
        <v>8578.5000000000018</v>
      </c>
      <c r="Y1573" s="4">
        <v>580.5</v>
      </c>
      <c r="AG1573" s="4">
        <v>0.129</v>
      </c>
      <c r="AH1573" s="4">
        <v>0.43859999999999999</v>
      </c>
      <c r="BZ1573" s="4"/>
      <c r="CA1573" t="s">
        <v>2967</v>
      </c>
      <c r="CC1573" s="7" t="s">
        <v>624</v>
      </c>
      <c r="CD1573" s="7">
        <v>0.59809233879241108</v>
      </c>
      <c r="CF1573" s="7"/>
      <c r="CH1573" s="7"/>
      <c r="CJ1573" s="7"/>
      <c r="CK1573" s="7">
        <f t="shared" si="31"/>
        <v>57</v>
      </c>
    </row>
    <row r="1574" spans="1:89" hidden="1" x14ac:dyDescent="0.3">
      <c r="A1574" s="43">
        <v>64</v>
      </c>
      <c r="B1574" s="23" t="s">
        <v>916</v>
      </c>
      <c r="C1574" s="54"/>
      <c r="D1574" s="54" t="s">
        <v>831</v>
      </c>
      <c r="E1574" s="23" t="s">
        <v>659</v>
      </c>
      <c r="F1574" s="54"/>
      <c r="G1574" s="23" t="s">
        <v>2968</v>
      </c>
      <c r="J1574" s="54" t="s">
        <v>9</v>
      </c>
      <c r="K1574" s="55">
        <v>3</v>
      </c>
      <c r="L1574" s="24" t="s">
        <v>834</v>
      </c>
      <c r="M1574" s="24" t="s">
        <v>615</v>
      </c>
      <c r="N1574" s="7"/>
      <c r="U1574" s="4">
        <v>24600</v>
      </c>
      <c r="AD1574" s="7"/>
      <c r="AE1574" s="7"/>
      <c r="AF1574" s="7"/>
      <c r="AG1574" s="7"/>
      <c r="AH1574" s="7"/>
      <c r="AI1574" s="7"/>
      <c r="AJ1574" s="7"/>
      <c r="AK1574" s="7"/>
      <c r="BZ1574" s="4"/>
      <c r="CA1574" t="s">
        <v>856</v>
      </c>
      <c r="CC1574" s="7" t="s">
        <v>615</v>
      </c>
      <c r="CD1574" s="7">
        <v>1</v>
      </c>
      <c r="CF1574" s="7"/>
      <c r="CH1574" s="7"/>
      <c r="CJ1574" s="7"/>
      <c r="CK1574" s="7">
        <f t="shared" si="31"/>
        <v>62</v>
      </c>
    </row>
    <row r="1575" spans="1:89" hidden="1" x14ac:dyDescent="0.3">
      <c r="A1575" s="43">
        <v>64</v>
      </c>
      <c r="B1575" s="23" t="s">
        <v>1961</v>
      </c>
      <c r="C1575" s="54"/>
      <c r="D1575" s="54" t="s">
        <v>831</v>
      </c>
      <c r="E1575" s="23" t="s">
        <v>659</v>
      </c>
      <c r="F1575" s="54"/>
      <c r="G1575" s="23" t="s">
        <v>2969</v>
      </c>
      <c r="J1575" s="54" t="s">
        <v>9</v>
      </c>
      <c r="K1575" s="55">
        <v>3.8</v>
      </c>
      <c r="L1575" s="24" t="s">
        <v>834</v>
      </c>
      <c r="M1575" s="24" t="s">
        <v>615</v>
      </c>
      <c r="N1575" s="7"/>
      <c r="U1575" s="4">
        <v>38000</v>
      </c>
      <c r="AD1575" s="7"/>
      <c r="AE1575" s="7"/>
      <c r="AF1575" s="7"/>
      <c r="AG1575" s="7"/>
      <c r="AH1575" s="7"/>
      <c r="AI1575" s="7"/>
      <c r="AJ1575" s="7"/>
      <c r="AK1575" s="7"/>
      <c r="BZ1575" s="4"/>
      <c r="CA1575" t="s">
        <v>856</v>
      </c>
      <c r="CC1575" s="7" t="s">
        <v>615</v>
      </c>
      <c r="CD1575" s="7">
        <v>1</v>
      </c>
      <c r="CF1575" s="7"/>
      <c r="CH1575" s="7"/>
      <c r="CJ1575" s="7"/>
      <c r="CK1575" s="7">
        <f t="shared" si="31"/>
        <v>62</v>
      </c>
    </row>
    <row r="1576" spans="1:89" hidden="1" x14ac:dyDescent="0.3">
      <c r="A1576" s="43">
        <v>65</v>
      </c>
      <c r="B1576" s="56" t="s">
        <v>1025</v>
      </c>
      <c r="D1576" s="23" t="s">
        <v>831</v>
      </c>
      <c r="E1576" s="23" t="s">
        <v>796</v>
      </c>
      <c r="G1576" s="23" t="s">
        <v>2970</v>
      </c>
      <c r="H1576" s="57" t="s">
        <v>831</v>
      </c>
      <c r="I1576" s="57"/>
      <c r="J1576" s="23" t="s">
        <v>9</v>
      </c>
      <c r="K1576" s="47">
        <v>19.2</v>
      </c>
      <c r="L1576" s="24" t="s">
        <v>834</v>
      </c>
      <c r="M1576" s="24" t="s">
        <v>624</v>
      </c>
      <c r="X1576" s="4">
        <v>120960</v>
      </c>
      <c r="Y1576" s="4">
        <v>19200</v>
      </c>
      <c r="BA1576" s="4">
        <v>768</v>
      </c>
      <c r="BZ1576" s="4"/>
      <c r="CA1576" t="s">
        <v>2971</v>
      </c>
      <c r="CC1576" s="7" t="s">
        <v>624</v>
      </c>
      <c r="CD1576" s="7">
        <v>0.72712867730440867</v>
      </c>
      <c r="CE1576" s="7" t="s">
        <v>627</v>
      </c>
      <c r="CF1576" s="7">
        <v>0.27122876252743872</v>
      </c>
      <c r="CH1576" s="7"/>
      <c r="CJ1576" s="7"/>
      <c r="CK1576" s="7">
        <f t="shared" si="31"/>
        <v>60</v>
      </c>
    </row>
    <row r="1577" spans="1:89" hidden="1" x14ac:dyDescent="0.3">
      <c r="A1577" s="43">
        <v>65</v>
      </c>
      <c r="B1577" s="56" t="s">
        <v>1025</v>
      </c>
      <c r="D1577" s="23" t="s">
        <v>831</v>
      </c>
      <c r="E1577" s="23" t="s">
        <v>798</v>
      </c>
      <c r="G1577" s="23" t="s">
        <v>2972</v>
      </c>
      <c r="H1577" s="57" t="s">
        <v>1137</v>
      </c>
      <c r="I1577" s="57"/>
      <c r="J1577" s="23" t="s">
        <v>9</v>
      </c>
      <c r="K1577" s="47">
        <v>3.5</v>
      </c>
      <c r="L1577" s="24" t="s">
        <v>834</v>
      </c>
      <c r="M1577" s="24" t="s">
        <v>624</v>
      </c>
      <c r="U1577" s="4">
        <v>3500</v>
      </c>
      <c r="X1577" s="4">
        <v>52130</v>
      </c>
      <c r="Y1577" s="4">
        <v>1750</v>
      </c>
      <c r="BZ1577" s="4"/>
      <c r="CA1577" t="s">
        <v>1511</v>
      </c>
      <c r="CC1577" s="7" t="s">
        <v>624</v>
      </c>
      <c r="CD1577" s="7">
        <v>0.9016924176756389</v>
      </c>
      <c r="CF1577" s="7"/>
      <c r="CH1577" s="7"/>
      <c r="CJ1577" s="7"/>
      <c r="CK1577" s="7">
        <f t="shared" si="31"/>
        <v>60</v>
      </c>
    </row>
    <row r="1578" spans="1:89" hidden="1" x14ac:dyDescent="0.3">
      <c r="A1578" s="43">
        <v>65</v>
      </c>
      <c r="B1578" s="56" t="s">
        <v>2210</v>
      </c>
      <c r="D1578" s="23" t="s">
        <v>831</v>
      </c>
      <c r="E1578" s="23" t="s">
        <v>796</v>
      </c>
      <c r="G1578" s="23" t="s">
        <v>2973</v>
      </c>
      <c r="H1578" s="57" t="s">
        <v>831</v>
      </c>
      <c r="I1578" s="57"/>
      <c r="J1578" s="23" t="s">
        <v>9</v>
      </c>
      <c r="K1578" s="47">
        <v>70</v>
      </c>
      <c r="L1578" s="24" t="s">
        <v>834</v>
      </c>
      <c r="M1578" s="24" t="s">
        <v>624</v>
      </c>
      <c r="X1578" s="4">
        <v>476000</v>
      </c>
      <c r="BZ1578" s="4"/>
      <c r="CA1578" t="s">
        <v>871</v>
      </c>
      <c r="CC1578" s="7" t="s">
        <v>624</v>
      </c>
      <c r="CD1578" s="7">
        <v>1</v>
      </c>
      <c r="CF1578" s="7"/>
      <c r="CH1578" s="7"/>
      <c r="CJ1578" s="7"/>
      <c r="CK1578" s="7">
        <f t="shared" si="31"/>
        <v>62</v>
      </c>
    </row>
    <row r="1579" spans="1:89" hidden="1" x14ac:dyDescent="0.3">
      <c r="A1579" s="43">
        <v>65</v>
      </c>
      <c r="B1579" s="56" t="s">
        <v>1025</v>
      </c>
      <c r="D1579" s="23" t="s">
        <v>831</v>
      </c>
      <c r="E1579" s="23" t="s">
        <v>796</v>
      </c>
      <c r="G1579" s="23" t="s">
        <v>2974</v>
      </c>
      <c r="H1579" s="57" t="s">
        <v>831</v>
      </c>
      <c r="I1579" s="57"/>
      <c r="J1579" s="23" t="s">
        <v>9</v>
      </c>
      <c r="K1579" s="47">
        <v>1</v>
      </c>
      <c r="L1579" s="24" t="s">
        <v>834</v>
      </c>
      <c r="M1579" s="24" t="s">
        <v>624</v>
      </c>
      <c r="X1579" s="4">
        <v>10000</v>
      </c>
      <c r="BZ1579" s="4"/>
      <c r="CA1579" t="s">
        <v>871</v>
      </c>
      <c r="CC1579" s="7" t="s">
        <v>624</v>
      </c>
      <c r="CD1579" s="7">
        <v>1</v>
      </c>
      <c r="CF1579" s="7"/>
      <c r="CH1579" s="7"/>
      <c r="CJ1579" s="7"/>
      <c r="CK1579" s="7">
        <f t="shared" si="31"/>
        <v>62</v>
      </c>
    </row>
    <row r="1580" spans="1:89" hidden="1" x14ac:dyDescent="0.3">
      <c r="A1580" s="43">
        <v>64</v>
      </c>
      <c r="B1580" s="23" t="s">
        <v>1176</v>
      </c>
      <c r="C1580" s="54"/>
      <c r="D1580" s="54" t="s">
        <v>831</v>
      </c>
      <c r="E1580" s="23" t="s">
        <v>617</v>
      </c>
      <c r="F1580" s="54"/>
      <c r="G1580" s="23" t="s">
        <v>2975</v>
      </c>
      <c r="J1580" s="54" t="s">
        <v>9</v>
      </c>
      <c r="K1580" s="70">
        <v>81.716999999999999</v>
      </c>
      <c r="L1580" s="24" t="s">
        <v>834</v>
      </c>
      <c r="M1580" s="24" t="s">
        <v>621</v>
      </c>
      <c r="N1580" s="7"/>
      <c r="U1580" s="4">
        <v>57201.900000000009</v>
      </c>
      <c r="V1580" s="4">
        <v>32.686799999999998</v>
      </c>
      <c r="W1580" s="4">
        <v>2108.2986000000001</v>
      </c>
      <c r="AB1580" s="4">
        <v>473958.6</v>
      </c>
      <c r="AC1580" s="4">
        <v>490302</v>
      </c>
      <c r="AD1580" s="7"/>
      <c r="AE1580" s="7"/>
      <c r="AF1580" s="7"/>
      <c r="AG1580" s="7"/>
      <c r="AH1580" s="7"/>
      <c r="AI1580" s="7"/>
      <c r="AJ1580" s="7"/>
      <c r="AK1580" s="7"/>
      <c r="BZ1580" s="4"/>
      <c r="CA1580" t="s">
        <v>842</v>
      </c>
      <c r="CC1580" s="7" t="s">
        <v>621</v>
      </c>
      <c r="CD1580" s="7">
        <v>0.26371881927592888</v>
      </c>
      <c r="CE1580" s="7" t="s">
        <v>618</v>
      </c>
      <c r="CF1580" s="7">
        <v>0.25240622763647719</v>
      </c>
      <c r="CG1580" s="7" t="s">
        <v>639</v>
      </c>
      <c r="CH1580" s="7">
        <v>0.21007433722385779</v>
      </c>
      <c r="CI1580" s="7" t="s">
        <v>636</v>
      </c>
      <c r="CJ1580" s="7">
        <v>0.2023958544584851</v>
      </c>
      <c r="CK1580" s="7">
        <f t="shared" si="31"/>
        <v>58</v>
      </c>
    </row>
    <row r="1581" spans="1:89" hidden="1" x14ac:dyDescent="0.3">
      <c r="A1581" s="43">
        <v>64</v>
      </c>
      <c r="B1581" s="23" t="s">
        <v>1058</v>
      </c>
      <c r="C1581" s="54"/>
      <c r="D1581" s="54" t="s">
        <v>831</v>
      </c>
      <c r="E1581" s="23" t="s">
        <v>659</v>
      </c>
      <c r="F1581" s="54"/>
      <c r="G1581" s="23" t="s">
        <v>2976</v>
      </c>
      <c r="J1581" s="54" t="s">
        <v>9</v>
      </c>
      <c r="K1581" s="55">
        <v>258.2</v>
      </c>
      <c r="L1581" s="24" t="s">
        <v>834</v>
      </c>
      <c r="M1581" s="24" t="s">
        <v>615</v>
      </c>
      <c r="N1581" s="7"/>
      <c r="U1581" s="4">
        <v>2427080</v>
      </c>
      <c r="V1581" s="4">
        <v>129.1</v>
      </c>
      <c r="W1581" s="4">
        <v>487.99799999999988</v>
      </c>
      <c r="AD1581" s="7"/>
      <c r="AE1581" s="7"/>
      <c r="AF1581" s="7"/>
      <c r="AG1581" s="7"/>
      <c r="AH1581" s="7"/>
      <c r="AI1581" s="7"/>
      <c r="AJ1581" s="7"/>
      <c r="AK1581" s="7"/>
      <c r="BZ1581" s="4"/>
      <c r="CA1581" t="s">
        <v>859</v>
      </c>
      <c r="CC1581" s="7" t="s">
        <v>615</v>
      </c>
      <c r="CD1581" s="7">
        <v>0.74118486620233304</v>
      </c>
      <c r="CE1581" s="7" t="s">
        <v>618</v>
      </c>
      <c r="CF1581" s="7">
        <v>0.2438819373577486</v>
      </c>
      <c r="CH1581" s="7"/>
      <c r="CJ1581" s="7"/>
      <c r="CK1581" s="7">
        <f t="shared" si="31"/>
        <v>60</v>
      </c>
    </row>
    <row r="1582" spans="1:89" hidden="1" x14ac:dyDescent="0.3">
      <c r="A1582" s="43">
        <v>65</v>
      </c>
      <c r="B1582" s="56" t="s">
        <v>868</v>
      </c>
      <c r="D1582" s="23" t="s">
        <v>831</v>
      </c>
      <c r="E1582" s="23" t="s">
        <v>798</v>
      </c>
      <c r="G1582" s="23" t="s">
        <v>2977</v>
      </c>
      <c r="H1582" s="57" t="s">
        <v>831</v>
      </c>
      <c r="I1582" s="57"/>
      <c r="J1582" s="23" t="s">
        <v>9</v>
      </c>
      <c r="K1582" s="47">
        <v>4</v>
      </c>
      <c r="L1582" s="24" t="s">
        <v>834</v>
      </c>
      <c r="M1582" s="24" t="s">
        <v>624</v>
      </c>
      <c r="X1582" s="4">
        <v>20000</v>
      </c>
      <c r="BZ1582" s="4"/>
      <c r="CA1582" t="s">
        <v>871</v>
      </c>
      <c r="CC1582" s="7" t="s">
        <v>624</v>
      </c>
      <c r="CD1582" s="7">
        <v>1</v>
      </c>
      <c r="CF1582" s="7"/>
      <c r="CH1582" s="7"/>
      <c r="CJ1582" s="7"/>
      <c r="CK1582" s="7">
        <f t="shared" si="31"/>
        <v>62</v>
      </c>
    </row>
    <row r="1583" spans="1:89" hidden="1" x14ac:dyDescent="0.3">
      <c r="A1583" s="43">
        <v>27</v>
      </c>
      <c r="B1583" s="42" t="s">
        <v>852</v>
      </c>
      <c r="D1583" s="23" t="s">
        <v>831</v>
      </c>
      <c r="E1583" s="23" t="s">
        <v>614</v>
      </c>
      <c r="G1583" s="42" t="s">
        <v>2978</v>
      </c>
      <c r="J1583" s="23" t="s">
        <v>9</v>
      </c>
      <c r="K1583" s="58">
        <v>1.3</v>
      </c>
      <c r="L1583" s="24" t="s">
        <v>834</v>
      </c>
      <c r="M1583" s="24" t="s">
        <v>681</v>
      </c>
      <c r="U1583" s="59"/>
      <c r="V1583" s="59"/>
      <c r="W1583" s="59"/>
      <c r="AB1583" s="59"/>
      <c r="AC1583" s="59"/>
      <c r="AP1583" s="59"/>
      <c r="AQ1583" s="59">
        <v>1.3</v>
      </c>
      <c r="BZ1583" s="4"/>
      <c r="CA1583" t="s">
        <v>926</v>
      </c>
      <c r="CC1583" s="7" t="s">
        <v>681</v>
      </c>
      <c r="CD1583" s="7">
        <v>1</v>
      </c>
      <c r="CF1583" s="7"/>
      <c r="CH1583" s="7"/>
      <c r="CJ1583" s="7"/>
      <c r="CK1583" s="7">
        <f t="shared" si="31"/>
        <v>62</v>
      </c>
    </row>
    <row r="1584" spans="1:89" hidden="1" x14ac:dyDescent="0.3">
      <c r="A1584" s="43">
        <v>64</v>
      </c>
      <c r="B1584" s="23" t="s">
        <v>1058</v>
      </c>
      <c r="C1584" s="54"/>
      <c r="D1584" s="54" t="s">
        <v>831</v>
      </c>
      <c r="E1584" s="23" t="s">
        <v>605</v>
      </c>
      <c r="F1584" s="54"/>
      <c r="G1584" s="23" t="s">
        <v>2979</v>
      </c>
      <c r="J1584" s="54" t="s">
        <v>9</v>
      </c>
      <c r="K1584" s="55">
        <v>3.97</v>
      </c>
      <c r="L1584" s="24" t="s">
        <v>834</v>
      </c>
      <c r="M1584" s="24" t="s">
        <v>615</v>
      </c>
      <c r="N1584" s="7"/>
      <c r="U1584" s="4">
        <v>76224</v>
      </c>
      <c r="AD1584" s="7"/>
      <c r="AE1584" s="7"/>
      <c r="AF1584" s="7"/>
      <c r="AG1584" s="7"/>
      <c r="AH1584" s="7"/>
      <c r="AI1584" s="7"/>
      <c r="AJ1584" s="7"/>
      <c r="AK1584" s="7"/>
      <c r="BZ1584" s="4"/>
      <c r="CA1584" t="s">
        <v>856</v>
      </c>
      <c r="CC1584" s="7" t="s">
        <v>615</v>
      </c>
      <c r="CD1584" s="7">
        <v>1</v>
      </c>
      <c r="CF1584" s="7"/>
      <c r="CH1584" s="7"/>
      <c r="CJ1584" s="7"/>
      <c r="CK1584" s="7">
        <f t="shared" si="31"/>
        <v>62</v>
      </c>
    </row>
    <row r="1585" spans="1:90" hidden="1" x14ac:dyDescent="0.3">
      <c r="A1585" s="43">
        <v>64</v>
      </c>
      <c r="B1585" s="23" t="s">
        <v>1058</v>
      </c>
      <c r="C1585" s="54"/>
      <c r="D1585" s="54" t="s">
        <v>831</v>
      </c>
      <c r="E1585" s="23" t="s">
        <v>659</v>
      </c>
      <c r="F1585" s="54"/>
      <c r="G1585" s="23" t="s">
        <v>2980</v>
      </c>
      <c r="J1585" s="54" t="s">
        <v>9</v>
      </c>
      <c r="K1585" s="55">
        <v>6.6</v>
      </c>
      <c r="L1585" s="24" t="s">
        <v>834</v>
      </c>
      <c r="M1585" s="24" t="s">
        <v>615</v>
      </c>
      <c r="N1585" s="7"/>
      <c r="U1585" s="4">
        <v>33000</v>
      </c>
      <c r="AD1585" s="7"/>
      <c r="AE1585" s="7"/>
      <c r="AF1585" s="7"/>
      <c r="AG1585" s="7"/>
      <c r="AH1585" s="7"/>
      <c r="AI1585" s="7"/>
      <c r="AJ1585" s="7"/>
      <c r="AK1585" s="7"/>
      <c r="BZ1585" s="4"/>
      <c r="CA1585" t="s">
        <v>856</v>
      </c>
      <c r="CC1585" s="7" t="s">
        <v>615</v>
      </c>
      <c r="CD1585" s="7">
        <v>1</v>
      </c>
      <c r="CF1585" s="7"/>
      <c r="CH1585" s="7"/>
      <c r="CJ1585" s="7"/>
      <c r="CK1585" s="7">
        <f t="shared" si="31"/>
        <v>62</v>
      </c>
    </row>
    <row r="1586" spans="1:90" x14ac:dyDescent="0.3">
      <c r="A1586" s="43" t="s">
        <v>932</v>
      </c>
      <c r="B1586" s="23" t="s">
        <v>860</v>
      </c>
      <c r="C1586" s="54"/>
      <c r="D1586" s="54" t="s">
        <v>831</v>
      </c>
      <c r="E1586" s="23" t="s">
        <v>662</v>
      </c>
      <c r="F1586" s="54"/>
      <c r="G1586" s="23" t="s">
        <v>2981</v>
      </c>
      <c r="H1586" s="23" t="s">
        <v>880</v>
      </c>
      <c r="J1586" s="54" t="s">
        <v>9</v>
      </c>
      <c r="K1586" s="55">
        <v>3.56</v>
      </c>
      <c r="L1586" s="24" t="s">
        <v>834</v>
      </c>
      <c r="M1586" s="24" t="s">
        <v>639</v>
      </c>
      <c r="N1586" s="7"/>
      <c r="U1586" s="4">
        <v>26523</v>
      </c>
      <c r="V1586" s="4">
        <v>0.26150000000000001</v>
      </c>
      <c r="W1586" s="4">
        <v>198.4511</v>
      </c>
      <c r="AB1586" s="4">
        <v>9202</v>
      </c>
      <c r="AC1586" s="4">
        <v>389197</v>
      </c>
      <c r="AD1586" s="7"/>
      <c r="AE1586" s="7"/>
      <c r="AF1586" s="7"/>
      <c r="AG1586" s="7"/>
      <c r="AH1586" s="7"/>
      <c r="AI1586" s="7"/>
      <c r="AJ1586" s="7"/>
      <c r="AK1586" s="7"/>
      <c r="BZ1586" s="4">
        <v>826000</v>
      </c>
      <c r="CA1586" t="s">
        <v>1040</v>
      </c>
      <c r="CC1586" s="7" t="s">
        <v>639</v>
      </c>
      <c r="CD1586" s="7">
        <v>0.72302300337822167</v>
      </c>
      <c r="CF1586" s="7"/>
      <c r="CH1586" s="7"/>
      <c r="CJ1586" s="7"/>
      <c r="CK1586" s="7">
        <f t="shared" si="31"/>
        <v>58</v>
      </c>
      <c r="CL1586" t="s">
        <v>2981</v>
      </c>
    </row>
    <row r="1587" spans="1:90" hidden="1" x14ac:dyDescent="0.3">
      <c r="A1587" s="43">
        <v>58</v>
      </c>
      <c r="B1587" s="23" t="s">
        <v>1058</v>
      </c>
      <c r="D1587" s="54" t="s">
        <v>831</v>
      </c>
      <c r="E1587" s="23" t="s">
        <v>605</v>
      </c>
      <c r="G1587" s="23" t="s">
        <v>2982</v>
      </c>
      <c r="H1587" s="23" t="s">
        <v>831</v>
      </c>
      <c r="J1587" s="54" t="s">
        <v>9</v>
      </c>
      <c r="K1587" s="47">
        <v>166.9</v>
      </c>
      <c r="L1587" s="24" t="s">
        <v>834</v>
      </c>
      <c r="M1587" s="24" t="s">
        <v>633</v>
      </c>
      <c r="AA1587" s="107">
        <v>216970</v>
      </c>
      <c r="AD1587" s="4">
        <v>13.352</v>
      </c>
      <c r="BZ1587" s="4"/>
      <c r="CA1587" t="s">
        <v>1187</v>
      </c>
      <c r="CC1587" s="7" t="s">
        <v>633</v>
      </c>
      <c r="CD1587" s="7">
        <v>0.99238741431193012</v>
      </c>
      <c r="CF1587" s="7"/>
      <c r="CH1587" s="7"/>
      <c r="CJ1587" s="7"/>
      <c r="CK1587" s="7">
        <f t="shared" si="31"/>
        <v>61</v>
      </c>
    </row>
    <row r="1588" spans="1:90" hidden="1" x14ac:dyDescent="0.3">
      <c r="A1588" s="43">
        <v>64</v>
      </c>
      <c r="B1588" s="23" t="s">
        <v>1058</v>
      </c>
      <c r="C1588" s="54"/>
      <c r="D1588" s="54" t="s">
        <v>831</v>
      </c>
      <c r="E1588" s="23" t="s">
        <v>605</v>
      </c>
      <c r="F1588" s="54"/>
      <c r="G1588" s="23" t="s">
        <v>2983</v>
      </c>
      <c r="H1588" s="23" t="s">
        <v>838</v>
      </c>
      <c r="J1588" s="54" t="s">
        <v>9</v>
      </c>
      <c r="K1588" s="55">
        <v>116</v>
      </c>
      <c r="L1588" s="24" t="s">
        <v>834</v>
      </c>
      <c r="M1588" s="24" t="s">
        <v>615</v>
      </c>
      <c r="N1588" s="7"/>
      <c r="U1588" s="4">
        <v>362100</v>
      </c>
      <c r="V1588" s="4">
        <v>19.690000000000001</v>
      </c>
      <c r="AD1588" s="7"/>
      <c r="AE1588" s="7"/>
      <c r="AF1588" s="7"/>
      <c r="AG1588" s="7"/>
      <c r="AH1588" s="7"/>
      <c r="AI1588" s="7"/>
      <c r="AJ1588" s="7"/>
      <c r="AK1588" s="7"/>
      <c r="BZ1588" s="4"/>
      <c r="CA1588" t="s">
        <v>902</v>
      </c>
      <c r="CC1588" s="7" t="s">
        <v>615</v>
      </c>
      <c r="CD1588" s="7">
        <v>0.74829103846463896</v>
      </c>
      <c r="CE1588" s="7" t="s">
        <v>618</v>
      </c>
      <c r="CF1588" s="7">
        <v>0.2517089615353611</v>
      </c>
      <c r="CH1588" s="7"/>
      <c r="CJ1588" s="7"/>
      <c r="CK1588" s="7">
        <f t="shared" si="31"/>
        <v>61</v>
      </c>
    </row>
    <row r="1589" spans="1:90" hidden="1" x14ac:dyDescent="0.3">
      <c r="A1589" s="43" t="s">
        <v>843</v>
      </c>
      <c r="B1589" s="23" t="s">
        <v>1058</v>
      </c>
      <c r="C1589" s="54"/>
      <c r="D1589" s="54" t="s">
        <v>831</v>
      </c>
      <c r="E1589" s="23" t="s">
        <v>605</v>
      </c>
      <c r="F1589" s="54"/>
      <c r="G1589" s="23" t="s">
        <v>2984</v>
      </c>
      <c r="J1589" s="54" t="s">
        <v>9</v>
      </c>
      <c r="K1589" s="55">
        <v>185.71428571428569</v>
      </c>
      <c r="L1589" s="24" t="s">
        <v>834</v>
      </c>
      <c r="M1589" s="24" t="s">
        <v>633</v>
      </c>
      <c r="N1589" s="7"/>
      <c r="U1589" s="4">
        <v>241428.57142857139</v>
      </c>
      <c r="AA1589" s="107">
        <v>130000</v>
      </c>
      <c r="AD1589" s="4">
        <v>16.714285714285712</v>
      </c>
      <c r="AE1589" s="7"/>
      <c r="AF1589" s="7"/>
      <c r="AG1589" s="7"/>
      <c r="AH1589" s="7"/>
      <c r="AI1589" s="7"/>
      <c r="AJ1589" s="7"/>
      <c r="AK1589" s="7"/>
      <c r="BZ1589" s="4"/>
      <c r="CA1589" t="s">
        <v>910</v>
      </c>
      <c r="CC1589" s="7" t="s">
        <v>633</v>
      </c>
      <c r="CD1589" s="7">
        <v>0.64832095036678561</v>
      </c>
      <c r="CE1589" s="7" t="s">
        <v>615</v>
      </c>
      <c r="CF1589" s="7">
        <v>0.34128849244411469</v>
      </c>
      <c r="CH1589" s="7"/>
      <c r="CJ1589" s="7"/>
      <c r="CK1589" s="7">
        <f t="shared" ref="CK1589:CK1620" si="32">COUNTBLANK(N1589:BX1589)</f>
        <v>60</v>
      </c>
    </row>
    <row r="1590" spans="1:90" hidden="1" x14ac:dyDescent="0.3">
      <c r="A1590" s="43">
        <v>64</v>
      </c>
      <c r="B1590" s="23" t="s">
        <v>1058</v>
      </c>
      <c r="C1590" s="54"/>
      <c r="D1590" s="54" t="s">
        <v>831</v>
      </c>
      <c r="E1590" s="23" t="s">
        <v>650</v>
      </c>
      <c r="F1590" s="54"/>
      <c r="G1590" s="23" t="s">
        <v>2985</v>
      </c>
      <c r="J1590" s="54" t="s">
        <v>9</v>
      </c>
      <c r="K1590" s="55">
        <v>50</v>
      </c>
      <c r="L1590" s="24" t="s">
        <v>834</v>
      </c>
      <c r="M1590" s="24" t="s">
        <v>615</v>
      </c>
      <c r="N1590" s="7"/>
      <c r="U1590" s="4">
        <v>500000</v>
      </c>
      <c r="AD1590" s="7"/>
      <c r="AE1590" s="7"/>
      <c r="AF1590" s="7"/>
      <c r="AG1590" s="7"/>
      <c r="AH1590" s="7"/>
      <c r="AI1590" s="7"/>
      <c r="AJ1590" s="7"/>
      <c r="AK1590" s="7"/>
      <c r="BZ1590" s="4"/>
      <c r="CA1590" t="s">
        <v>856</v>
      </c>
      <c r="CC1590" s="7" t="s">
        <v>615</v>
      </c>
      <c r="CD1590" s="7">
        <v>1</v>
      </c>
      <c r="CF1590" s="7"/>
      <c r="CH1590" s="7"/>
      <c r="CJ1590" s="7"/>
      <c r="CK1590" s="7">
        <f t="shared" si="32"/>
        <v>62</v>
      </c>
    </row>
    <row r="1591" spans="1:90" hidden="1" x14ac:dyDescent="0.3">
      <c r="A1591" s="43" t="s">
        <v>890</v>
      </c>
      <c r="B1591" s="23" t="s">
        <v>852</v>
      </c>
      <c r="D1591" s="23" t="s">
        <v>831</v>
      </c>
      <c r="E1591" s="23" t="s">
        <v>671</v>
      </c>
      <c r="G1591" s="53" t="s">
        <v>2986</v>
      </c>
      <c r="H1591" s="23" t="s">
        <v>838</v>
      </c>
      <c r="J1591" s="23" t="s">
        <v>9</v>
      </c>
      <c r="K1591" s="47">
        <v>1.139</v>
      </c>
      <c r="L1591" s="24" t="s">
        <v>834</v>
      </c>
      <c r="M1591" s="24" t="s">
        <v>624</v>
      </c>
      <c r="U1591" s="4">
        <v>2164.1</v>
      </c>
      <c r="X1591" s="4">
        <v>10364.9</v>
      </c>
      <c r="Y1591" s="4">
        <v>227.8</v>
      </c>
      <c r="BX1591" s="4"/>
      <c r="BZ1591" s="4"/>
      <c r="CA1591" t="s">
        <v>1021</v>
      </c>
      <c r="CC1591" s="7" t="s">
        <v>624</v>
      </c>
      <c r="CD1591" s="7">
        <v>0.87308229417107974</v>
      </c>
      <c r="CF1591" s="7"/>
      <c r="CH1591" s="7"/>
      <c r="CJ1591" s="7"/>
      <c r="CK1591" s="7">
        <f t="shared" si="32"/>
        <v>60</v>
      </c>
    </row>
    <row r="1592" spans="1:90" hidden="1" x14ac:dyDescent="0.3">
      <c r="A1592" s="43">
        <v>64</v>
      </c>
      <c r="B1592" s="23" t="s">
        <v>973</v>
      </c>
      <c r="C1592" s="54"/>
      <c r="D1592" s="54" t="s">
        <v>831</v>
      </c>
      <c r="E1592" s="23" t="s">
        <v>605</v>
      </c>
      <c r="F1592" s="54"/>
      <c r="G1592" s="23" t="s">
        <v>2987</v>
      </c>
      <c r="J1592" s="54" t="s">
        <v>9</v>
      </c>
      <c r="K1592" s="55">
        <v>40</v>
      </c>
      <c r="L1592" s="24" t="s">
        <v>834</v>
      </c>
      <c r="M1592" s="24" t="s">
        <v>615</v>
      </c>
      <c r="N1592" s="7"/>
      <c r="U1592" s="4">
        <v>170000</v>
      </c>
      <c r="AD1592" s="7"/>
      <c r="AE1592" s="7"/>
      <c r="AF1592" s="7"/>
      <c r="AG1592" s="7"/>
      <c r="AH1592" s="7"/>
      <c r="AI1592" s="7"/>
      <c r="AJ1592" s="7"/>
      <c r="AK1592" s="7"/>
      <c r="BZ1592" s="4"/>
      <c r="CA1592" t="s">
        <v>856</v>
      </c>
      <c r="CC1592" s="7" t="s">
        <v>615</v>
      </c>
      <c r="CD1592" s="7">
        <v>1</v>
      </c>
      <c r="CF1592" s="7"/>
      <c r="CH1592" s="7"/>
      <c r="CJ1592" s="7"/>
      <c r="CK1592" s="7">
        <f t="shared" si="32"/>
        <v>62</v>
      </c>
    </row>
    <row r="1593" spans="1:90" x14ac:dyDescent="0.3">
      <c r="A1593" s="43">
        <v>64</v>
      </c>
      <c r="B1593" s="23" t="s">
        <v>860</v>
      </c>
      <c r="C1593" s="54"/>
      <c r="D1593" s="54" t="s">
        <v>831</v>
      </c>
      <c r="E1593" s="23" t="s">
        <v>659</v>
      </c>
      <c r="F1593" s="54"/>
      <c r="G1593" s="23" t="s">
        <v>2988</v>
      </c>
      <c r="J1593" s="54" t="s">
        <v>9</v>
      </c>
      <c r="K1593" s="55">
        <v>1.8163</v>
      </c>
      <c r="L1593" s="24" t="s">
        <v>834</v>
      </c>
      <c r="M1593" s="24" t="s">
        <v>618</v>
      </c>
      <c r="N1593" s="7"/>
      <c r="U1593" s="4">
        <v>18066.75</v>
      </c>
      <c r="V1593" s="4">
        <v>3.5312389999999998</v>
      </c>
      <c r="W1593" s="4">
        <v>59.896803000000013</v>
      </c>
      <c r="AB1593" s="4">
        <v>9597.0999999999985</v>
      </c>
      <c r="AC1593" s="4">
        <v>49648.62999999999</v>
      </c>
      <c r="AD1593" s="7"/>
      <c r="AE1593" s="7"/>
      <c r="AF1593" s="7"/>
      <c r="AG1593" s="7"/>
      <c r="AH1593" s="7"/>
      <c r="AI1593" s="7"/>
      <c r="AJ1593" s="7"/>
      <c r="AK1593" s="7"/>
      <c r="BZ1593" s="4"/>
      <c r="CA1593" t="s">
        <v>842</v>
      </c>
      <c r="CC1593" s="7" t="s">
        <v>618</v>
      </c>
      <c r="CD1593" s="7">
        <v>0.32978825963566277</v>
      </c>
      <c r="CE1593" s="7" t="s">
        <v>615</v>
      </c>
      <c r="CF1593" s="7">
        <v>0.27275779511142051</v>
      </c>
      <c r="CG1593" s="7" t="s">
        <v>639</v>
      </c>
      <c r="CH1593" s="7">
        <v>0.25727466686611339</v>
      </c>
      <c r="CJ1593" s="7"/>
      <c r="CK1593" s="7">
        <f t="shared" si="32"/>
        <v>58</v>
      </c>
    </row>
    <row r="1594" spans="1:90" hidden="1" x14ac:dyDescent="0.3">
      <c r="A1594" s="43">
        <v>64</v>
      </c>
      <c r="B1594" s="23" t="s">
        <v>895</v>
      </c>
      <c r="C1594" s="54"/>
      <c r="D1594" s="54" t="s">
        <v>831</v>
      </c>
      <c r="E1594" s="23" t="s">
        <v>605</v>
      </c>
      <c r="F1594" s="54"/>
      <c r="G1594" s="23" t="s">
        <v>2989</v>
      </c>
      <c r="J1594" s="54" t="s">
        <v>9</v>
      </c>
      <c r="K1594" s="55">
        <v>18.600000000000001</v>
      </c>
      <c r="L1594" s="24" t="s">
        <v>834</v>
      </c>
      <c r="M1594" s="24" t="s">
        <v>615</v>
      </c>
      <c r="N1594" s="7"/>
      <c r="U1594" s="4">
        <v>98580</v>
      </c>
      <c r="AD1594" s="7"/>
      <c r="AE1594" s="7"/>
      <c r="AF1594" s="7"/>
      <c r="AG1594" s="7"/>
      <c r="AH1594" s="7"/>
      <c r="AI1594" s="7"/>
      <c r="AJ1594" s="7"/>
      <c r="AK1594" s="7"/>
      <c r="BZ1594" s="4"/>
      <c r="CA1594" t="s">
        <v>856</v>
      </c>
      <c r="CC1594" s="7" t="s">
        <v>615</v>
      </c>
      <c r="CD1594" s="7">
        <v>1</v>
      </c>
      <c r="CF1594" s="7"/>
      <c r="CH1594" s="7"/>
      <c r="CJ1594" s="7"/>
      <c r="CK1594" s="7">
        <f t="shared" si="32"/>
        <v>62</v>
      </c>
    </row>
    <row r="1595" spans="1:90" hidden="1" x14ac:dyDescent="0.3">
      <c r="A1595" s="43">
        <v>65</v>
      </c>
      <c r="B1595" s="56" t="s">
        <v>1025</v>
      </c>
      <c r="D1595" s="23" t="s">
        <v>831</v>
      </c>
      <c r="E1595" s="23" t="s">
        <v>796</v>
      </c>
      <c r="G1595" s="23" t="s">
        <v>2990</v>
      </c>
      <c r="H1595" s="57" t="s">
        <v>831</v>
      </c>
      <c r="I1595" s="57"/>
      <c r="J1595" s="23" t="s">
        <v>9</v>
      </c>
      <c r="K1595" s="47">
        <v>5.2</v>
      </c>
      <c r="L1595" s="24" t="s">
        <v>834</v>
      </c>
      <c r="M1595" s="24" t="s">
        <v>624</v>
      </c>
      <c r="X1595" s="4">
        <v>41600</v>
      </c>
      <c r="Y1595" s="4">
        <v>4160</v>
      </c>
      <c r="BZ1595" s="4"/>
      <c r="CA1595" t="s">
        <v>1009</v>
      </c>
      <c r="CC1595" s="7" t="s">
        <v>624</v>
      </c>
      <c r="CD1595" s="7">
        <v>0.80971760797342196</v>
      </c>
      <c r="CF1595" s="7"/>
      <c r="CH1595" s="7"/>
      <c r="CJ1595" s="7"/>
      <c r="CK1595" s="7">
        <f t="shared" si="32"/>
        <v>61</v>
      </c>
    </row>
    <row r="1596" spans="1:90" x14ac:dyDescent="0.3">
      <c r="A1596" s="43" t="s">
        <v>932</v>
      </c>
      <c r="B1596" s="23" t="s">
        <v>860</v>
      </c>
      <c r="C1596" s="54"/>
      <c r="D1596" s="54" t="s">
        <v>831</v>
      </c>
      <c r="E1596" s="23" t="s">
        <v>659</v>
      </c>
      <c r="F1596" s="54"/>
      <c r="G1596" s="23" t="s">
        <v>2991</v>
      </c>
      <c r="H1596" s="23" t="s">
        <v>880</v>
      </c>
      <c r="J1596" s="54" t="s">
        <v>9</v>
      </c>
      <c r="K1596" s="55">
        <v>34.203999999999994</v>
      </c>
      <c r="L1596" s="24" t="s">
        <v>834</v>
      </c>
      <c r="M1596" s="24" t="s">
        <v>618</v>
      </c>
      <c r="N1596" s="7"/>
      <c r="U1596" s="4">
        <v>80735.399999999994</v>
      </c>
      <c r="V1596" s="4">
        <v>159.49080000000001</v>
      </c>
      <c r="W1596" s="4">
        <v>622.14124000000004</v>
      </c>
      <c r="AC1596" s="4">
        <v>286469.40000000002</v>
      </c>
      <c r="AD1596" s="7"/>
      <c r="AE1596" s="7"/>
      <c r="AF1596" s="7"/>
      <c r="AG1596" s="7"/>
      <c r="AH1596" s="7"/>
      <c r="AI1596" s="7"/>
      <c r="AJ1596" s="7"/>
      <c r="AK1596" s="7"/>
      <c r="BZ1596" s="4">
        <v>2376000</v>
      </c>
      <c r="CA1596" t="s">
        <v>951</v>
      </c>
      <c r="CC1596" s="7" t="s">
        <v>618</v>
      </c>
      <c r="CD1596" s="7">
        <v>0.80341954012334715</v>
      </c>
      <c r="CF1596" s="7"/>
      <c r="CH1596" s="7"/>
      <c r="CJ1596" s="7"/>
      <c r="CK1596" s="7">
        <f t="shared" si="32"/>
        <v>59</v>
      </c>
      <c r="CL1596" t="s">
        <v>2991</v>
      </c>
    </row>
    <row r="1597" spans="1:90" hidden="1" x14ac:dyDescent="0.3">
      <c r="A1597" s="43" t="s">
        <v>890</v>
      </c>
      <c r="B1597" s="23" t="s">
        <v>888</v>
      </c>
      <c r="D1597" s="23" t="s">
        <v>831</v>
      </c>
      <c r="E1597" s="23" t="s">
        <v>671</v>
      </c>
      <c r="G1597" s="53" t="s">
        <v>2992</v>
      </c>
      <c r="H1597" s="23" t="s">
        <v>838</v>
      </c>
      <c r="J1597" s="23" t="s">
        <v>9</v>
      </c>
      <c r="K1597" s="47">
        <v>6.2291880000000006</v>
      </c>
      <c r="L1597" s="24" t="s">
        <v>834</v>
      </c>
      <c r="M1597" s="24" t="s">
        <v>624</v>
      </c>
      <c r="U1597" s="4">
        <v>22868.767599999999</v>
      </c>
      <c r="V1597" s="4">
        <v>0.20906018000000001</v>
      </c>
      <c r="W1597" s="4">
        <v>1.6989277199999999</v>
      </c>
      <c r="X1597" s="4">
        <v>21823.466700000001</v>
      </c>
      <c r="Y1597" s="4">
        <v>1668.2197000000001</v>
      </c>
      <c r="AG1597" s="4">
        <v>0.63144228000000013</v>
      </c>
      <c r="AH1597" s="4">
        <v>0.75815691000000007</v>
      </c>
      <c r="BX1597" s="4"/>
      <c r="BZ1597" s="4"/>
      <c r="CA1597" t="s">
        <v>2277</v>
      </c>
      <c r="CC1597" s="7" t="s">
        <v>624</v>
      </c>
      <c r="CD1597" s="7">
        <v>0.54042527548830432</v>
      </c>
      <c r="CE1597" s="7" t="s">
        <v>615</v>
      </c>
      <c r="CF1597" s="7">
        <v>0.25419787539398853</v>
      </c>
      <c r="CH1597" s="7"/>
      <c r="CJ1597" s="7"/>
      <c r="CK1597" s="7">
        <f t="shared" si="32"/>
        <v>56</v>
      </c>
    </row>
    <row r="1598" spans="1:90" hidden="1" x14ac:dyDescent="0.3">
      <c r="A1598" s="43">
        <v>64</v>
      </c>
      <c r="B1598" s="23" t="s">
        <v>1022</v>
      </c>
      <c r="C1598" s="54"/>
      <c r="D1598" s="54" t="s">
        <v>831</v>
      </c>
      <c r="E1598" s="23" t="s">
        <v>659</v>
      </c>
      <c r="F1598" s="54"/>
      <c r="G1598" s="23" t="s">
        <v>2993</v>
      </c>
      <c r="H1598" s="23" t="s">
        <v>838</v>
      </c>
      <c r="J1598" s="54" t="s">
        <v>9</v>
      </c>
      <c r="K1598" s="55">
        <v>1.45</v>
      </c>
      <c r="L1598" s="24" t="s">
        <v>834</v>
      </c>
      <c r="M1598" s="24" t="s">
        <v>615</v>
      </c>
      <c r="N1598" s="7"/>
      <c r="U1598" s="4">
        <v>35493.620000000003</v>
      </c>
      <c r="V1598" s="4">
        <v>3.57843</v>
      </c>
      <c r="W1598" s="4">
        <v>66.327552999999995</v>
      </c>
      <c r="AC1598" s="4">
        <v>46483.999999999993</v>
      </c>
      <c r="AD1598" s="7"/>
      <c r="AE1598" s="7"/>
      <c r="AF1598" s="7"/>
      <c r="AG1598" s="7"/>
      <c r="AH1598" s="7"/>
      <c r="AI1598" s="7"/>
      <c r="AJ1598" s="7"/>
      <c r="AK1598" s="7"/>
      <c r="BZ1598" s="4"/>
      <c r="CA1598" t="s">
        <v>839</v>
      </c>
      <c r="CC1598" s="7" t="s">
        <v>615</v>
      </c>
      <c r="CD1598" s="7">
        <v>0.44239167486201159</v>
      </c>
      <c r="CE1598" s="7" t="s">
        <v>618</v>
      </c>
      <c r="CF1598" s="7">
        <v>0.27590534807171102</v>
      </c>
      <c r="CH1598" s="7"/>
      <c r="CJ1598" s="7"/>
      <c r="CK1598" s="7">
        <f t="shared" si="32"/>
        <v>59</v>
      </c>
    </row>
    <row r="1599" spans="1:90" hidden="1" x14ac:dyDescent="0.3">
      <c r="A1599" s="43" t="s">
        <v>872</v>
      </c>
      <c r="B1599" s="23" t="s">
        <v>895</v>
      </c>
      <c r="D1599" s="23" t="s">
        <v>831</v>
      </c>
      <c r="E1599" s="23" t="s">
        <v>605</v>
      </c>
      <c r="G1599" s="53" t="s">
        <v>2994</v>
      </c>
      <c r="J1599" s="23" t="s">
        <v>9</v>
      </c>
      <c r="K1599" s="47">
        <v>1972</v>
      </c>
      <c r="L1599" s="24" t="s">
        <v>834</v>
      </c>
      <c r="M1599" s="24" t="s">
        <v>615</v>
      </c>
      <c r="U1599" s="4">
        <v>12520000</v>
      </c>
      <c r="V1599" s="4">
        <v>79.34</v>
      </c>
      <c r="W1599" s="4">
        <v>5832.8</v>
      </c>
      <c r="AA1599" s="107">
        <v>336070</v>
      </c>
      <c r="AD1599" s="4">
        <v>483.84251235011118</v>
      </c>
      <c r="BZ1599" s="4">
        <v>51100000</v>
      </c>
      <c r="CA1599" t="s">
        <v>915</v>
      </c>
      <c r="CC1599" s="7" t="s">
        <v>615</v>
      </c>
      <c r="CD1599" s="7">
        <v>0.83501914816074296</v>
      </c>
      <c r="CF1599" s="7"/>
      <c r="CH1599" s="7"/>
      <c r="CJ1599" s="7"/>
      <c r="CK1599" s="7">
        <f t="shared" si="32"/>
        <v>58</v>
      </c>
      <c r="CL1599" t="s">
        <v>2994</v>
      </c>
    </row>
    <row r="1600" spans="1:90" hidden="1" x14ac:dyDescent="0.3">
      <c r="A1600" s="43">
        <v>65</v>
      </c>
      <c r="B1600" s="56" t="s">
        <v>1570</v>
      </c>
      <c r="D1600" s="23" t="s">
        <v>831</v>
      </c>
      <c r="E1600" s="23" t="s">
        <v>796</v>
      </c>
      <c r="G1600" s="23" t="s">
        <v>2995</v>
      </c>
      <c r="H1600" s="57" t="s">
        <v>831</v>
      </c>
      <c r="I1600" s="57"/>
      <c r="J1600" s="23" t="s">
        <v>9</v>
      </c>
      <c r="K1600" s="47">
        <v>22.7</v>
      </c>
      <c r="L1600" s="24" t="s">
        <v>834</v>
      </c>
      <c r="M1600" s="24" t="s">
        <v>627</v>
      </c>
      <c r="Y1600" s="4">
        <v>27240</v>
      </c>
      <c r="BZ1600" s="4"/>
      <c r="CA1600" t="s">
        <v>2360</v>
      </c>
      <c r="CC1600" s="7" t="s">
        <v>627</v>
      </c>
      <c r="CD1600" s="7">
        <v>1</v>
      </c>
      <c r="CF1600" s="7"/>
      <c r="CH1600" s="7"/>
      <c r="CJ1600" s="7"/>
      <c r="CK1600" s="7">
        <f t="shared" si="32"/>
        <v>62</v>
      </c>
    </row>
    <row r="1601" spans="1:90" hidden="1" x14ac:dyDescent="0.3">
      <c r="A1601" s="43">
        <v>65</v>
      </c>
      <c r="B1601" s="56" t="s">
        <v>868</v>
      </c>
      <c r="D1601" s="23" t="s">
        <v>831</v>
      </c>
      <c r="E1601" s="23" t="s">
        <v>798</v>
      </c>
      <c r="G1601" s="23" t="s">
        <v>2996</v>
      </c>
      <c r="H1601" s="57" t="s">
        <v>831</v>
      </c>
      <c r="I1601" s="57"/>
      <c r="J1601" s="23" t="s">
        <v>9</v>
      </c>
      <c r="K1601" s="47">
        <v>1.67</v>
      </c>
      <c r="L1601" s="24" t="s">
        <v>834</v>
      </c>
      <c r="M1601" s="24" t="s">
        <v>624</v>
      </c>
      <c r="U1601" s="4">
        <v>5010</v>
      </c>
      <c r="X1601" s="4">
        <v>8600.5</v>
      </c>
      <c r="BZ1601" s="4"/>
      <c r="CA1601" t="s">
        <v>936</v>
      </c>
      <c r="CC1601" s="7" t="s">
        <v>624</v>
      </c>
      <c r="CD1601" s="7">
        <v>0.79272238962917241</v>
      </c>
      <c r="CE1601" s="7" t="s">
        <v>615</v>
      </c>
      <c r="CF1601" s="7">
        <v>0.2072776103708277</v>
      </c>
      <c r="CH1601" s="7"/>
      <c r="CJ1601" s="7"/>
      <c r="CK1601" s="7">
        <f t="shared" si="32"/>
        <v>61</v>
      </c>
    </row>
    <row r="1602" spans="1:90" hidden="1" x14ac:dyDescent="0.3">
      <c r="A1602" s="43" t="s">
        <v>843</v>
      </c>
      <c r="B1602" s="23" t="s">
        <v>852</v>
      </c>
      <c r="D1602" s="23" t="s">
        <v>831</v>
      </c>
      <c r="E1602" s="23" t="s">
        <v>605</v>
      </c>
      <c r="G1602" s="53" t="s">
        <v>2997</v>
      </c>
      <c r="J1602" s="23" t="s">
        <v>9</v>
      </c>
      <c r="K1602" s="47">
        <v>1064.0999999999999</v>
      </c>
      <c r="L1602" s="24" t="s">
        <v>834</v>
      </c>
      <c r="M1602" s="24" t="s">
        <v>615</v>
      </c>
      <c r="U1602" s="4">
        <v>2285740</v>
      </c>
      <c r="V1602" s="4">
        <v>121.79300000000001</v>
      </c>
      <c r="W1602" s="4">
        <v>3300.14</v>
      </c>
      <c r="AA1602" s="107">
        <v>36636.963000000003</v>
      </c>
      <c r="AD1602" s="4">
        <v>111.44212790380421</v>
      </c>
      <c r="BZ1602" s="4"/>
      <c r="CA1602" t="s">
        <v>846</v>
      </c>
      <c r="CC1602" s="7" t="s">
        <v>615</v>
      </c>
      <c r="CD1602" s="7">
        <v>0.64421433392263816</v>
      </c>
      <c r="CE1602" s="7" t="s">
        <v>618</v>
      </c>
      <c r="CF1602" s="7">
        <v>0.21234245096152829</v>
      </c>
      <c r="CH1602" s="7"/>
      <c r="CJ1602" s="7"/>
      <c r="CK1602" s="7">
        <f t="shared" si="32"/>
        <v>58</v>
      </c>
    </row>
    <row r="1603" spans="1:90" hidden="1" x14ac:dyDescent="0.3">
      <c r="A1603" s="43">
        <v>64</v>
      </c>
      <c r="B1603" s="23" t="s">
        <v>905</v>
      </c>
      <c r="C1603" s="54"/>
      <c r="D1603" s="54" t="s">
        <v>831</v>
      </c>
      <c r="E1603" s="23" t="s">
        <v>671</v>
      </c>
      <c r="F1603" s="54"/>
      <c r="G1603" s="23" t="s">
        <v>2998</v>
      </c>
      <c r="J1603" s="54" t="s">
        <v>9</v>
      </c>
      <c r="K1603" s="55">
        <v>3</v>
      </c>
      <c r="L1603" s="24" t="s">
        <v>834</v>
      </c>
      <c r="M1603" s="24" t="s">
        <v>624</v>
      </c>
      <c r="N1603" s="7"/>
      <c r="U1603" s="4">
        <v>7800</v>
      </c>
      <c r="V1603" s="4">
        <v>0.14399999999999999</v>
      </c>
      <c r="W1603" s="4">
        <v>0.21</v>
      </c>
      <c r="X1603" s="4">
        <v>6300</v>
      </c>
      <c r="AD1603" s="7"/>
      <c r="AE1603" s="7"/>
      <c r="AF1603" s="7"/>
      <c r="AG1603" s="7">
        <v>0.3</v>
      </c>
      <c r="AH1603" s="7">
        <v>0.89999999999999991</v>
      </c>
      <c r="AI1603" s="7"/>
      <c r="AJ1603" s="7"/>
      <c r="AK1603" s="7"/>
      <c r="BZ1603" s="4"/>
      <c r="CA1603" t="s">
        <v>2999</v>
      </c>
      <c r="CC1603" s="7" t="s">
        <v>624</v>
      </c>
      <c r="CD1603" s="7">
        <v>0.4826306428983263</v>
      </c>
      <c r="CE1603" s="7" t="s">
        <v>615</v>
      </c>
      <c r="CF1603" s="7">
        <v>0.26821693080315923</v>
      </c>
      <c r="CH1603" s="7"/>
      <c r="CJ1603" s="7"/>
      <c r="CK1603" s="7">
        <f t="shared" si="32"/>
        <v>57</v>
      </c>
    </row>
    <row r="1604" spans="1:90" hidden="1" x14ac:dyDescent="0.3">
      <c r="A1604" s="43">
        <v>105</v>
      </c>
      <c r="B1604" s="23" t="s">
        <v>886</v>
      </c>
      <c r="C1604" s="54"/>
      <c r="D1604" s="23" t="s">
        <v>831</v>
      </c>
      <c r="E1604" s="23" t="s">
        <v>629</v>
      </c>
      <c r="G1604" s="23" t="s">
        <v>3000</v>
      </c>
      <c r="I1604" s="54"/>
      <c r="J1604" s="54" t="s">
        <v>9</v>
      </c>
      <c r="K1604" s="47">
        <v>2.2749999999999999</v>
      </c>
      <c r="L1604" s="24" t="s">
        <v>834</v>
      </c>
      <c r="M1604" s="24" t="s">
        <v>765</v>
      </c>
      <c r="N1604" s="7"/>
      <c r="X1604" s="7"/>
      <c r="AH1604" s="7"/>
      <c r="AI1604" s="7"/>
      <c r="BS1604" s="4">
        <v>8755</v>
      </c>
      <c r="BT1604" s="7"/>
      <c r="BU1604" s="7"/>
      <c r="BV1604" s="7"/>
      <c r="BW1604" s="7"/>
      <c r="BX1604" s="7"/>
      <c r="BY1604" s="7"/>
      <c r="BZ1604" s="4"/>
      <c r="CA1604" t="s">
        <v>3001</v>
      </c>
      <c r="CK1604" s="7">
        <f t="shared" si="32"/>
        <v>62</v>
      </c>
    </row>
    <row r="1605" spans="1:90" hidden="1" x14ac:dyDescent="0.3">
      <c r="A1605" s="43" t="s">
        <v>847</v>
      </c>
      <c r="B1605" s="56" t="s">
        <v>1025</v>
      </c>
      <c r="D1605" s="23" t="s">
        <v>831</v>
      </c>
      <c r="E1605" s="23" t="s">
        <v>796</v>
      </c>
      <c r="G1605" s="23" t="s">
        <v>3002</v>
      </c>
      <c r="H1605" s="57" t="s">
        <v>831</v>
      </c>
      <c r="I1605" s="57"/>
      <c r="J1605" s="23" t="s">
        <v>9</v>
      </c>
      <c r="K1605" s="47">
        <v>212</v>
      </c>
      <c r="L1605" s="24" t="s">
        <v>834</v>
      </c>
      <c r="M1605" s="24" t="s">
        <v>624</v>
      </c>
      <c r="X1605" s="4">
        <v>1343200</v>
      </c>
      <c r="Y1605" s="4">
        <v>85140</v>
      </c>
      <c r="BZ1605" s="4">
        <v>650000</v>
      </c>
      <c r="CA1605" t="s">
        <v>851</v>
      </c>
      <c r="CC1605" s="7" t="s">
        <v>624</v>
      </c>
      <c r="CD1605" s="7">
        <v>0.870355353859251</v>
      </c>
      <c r="CF1605" s="7"/>
      <c r="CH1605" s="7"/>
      <c r="CJ1605" s="7"/>
      <c r="CK1605" s="7">
        <f t="shared" si="32"/>
        <v>61</v>
      </c>
    </row>
    <row r="1606" spans="1:90" hidden="1" x14ac:dyDescent="0.3">
      <c r="A1606" s="43">
        <v>64</v>
      </c>
      <c r="B1606" s="23" t="s">
        <v>1025</v>
      </c>
      <c r="C1606" s="54"/>
      <c r="D1606" s="54" t="s">
        <v>831</v>
      </c>
      <c r="E1606" s="23" t="s">
        <v>668</v>
      </c>
      <c r="F1606" s="54"/>
      <c r="G1606" s="23" t="s">
        <v>3003</v>
      </c>
      <c r="J1606" s="54" t="s">
        <v>9</v>
      </c>
      <c r="K1606" s="55">
        <v>2.2000000000000002</v>
      </c>
      <c r="L1606" s="24" t="s">
        <v>834</v>
      </c>
      <c r="M1606" s="24" t="s">
        <v>639</v>
      </c>
      <c r="N1606" s="7"/>
      <c r="U1606" s="4">
        <v>1540</v>
      </c>
      <c r="W1606" s="4">
        <v>94.600000000000009</v>
      </c>
      <c r="AB1606" s="4">
        <v>14080</v>
      </c>
      <c r="AC1606" s="4">
        <v>118800</v>
      </c>
      <c r="AD1606" s="7"/>
      <c r="AE1606" s="7"/>
      <c r="AF1606" s="7"/>
      <c r="AG1606" s="7"/>
      <c r="AH1606" s="7"/>
      <c r="AI1606" s="7"/>
      <c r="AJ1606" s="7"/>
      <c r="AK1606" s="7"/>
      <c r="BZ1606" s="4"/>
      <c r="CA1606" t="s">
        <v>966</v>
      </c>
      <c r="CC1606" s="7" t="s">
        <v>639</v>
      </c>
      <c r="CD1606" s="7">
        <v>0.72027174033701125</v>
      </c>
      <c r="CF1606" s="7"/>
      <c r="CH1606" s="7"/>
      <c r="CJ1606" s="7"/>
      <c r="CK1606" s="7">
        <f t="shared" si="32"/>
        <v>59</v>
      </c>
    </row>
    <row r="1607" spans="1:90" hidden="1" x14ac:dyDescent="0.3">
      <c r="A1607" s="43">
        <v>65</v>
      </c>
      <c r="B1607" s="56" t="s">
        <v>868</v>
      </c>
      <c r="D1607" s="23" t="s">
        <v>831</v>
      </c>
      <c r="E1607" s="23" t="s">
        <v>798</v>
      </c>
      <c r="G1607" s="23" t="s">
        <v>3004</v>
      </c>
      <c r="H1607" s="57" t="s">
        <v>831</v>
      </c>
      <c r="I1607" s="57"/>
      <c r="J1607" s="23" t="s">
        <v>9</v>
      </c>
      <c r="K1607" s="47">
        <v>10.35</v>
      </c>
      <c r="L1607" s="24" t="s">
        <v>834</v>
      </c>
      <c r="M1607" s="24" t="s">
        <v>624</v>
      </c>
      <c r="U1607" s="4">
        <v>43469.999999999993</v>
      </c>
      <c r="X1607" s="4">
        <v>76590</v>
      </c>
      <c r="BZ1607" s="4"/>
      <c r="CA1607" t="s">
        <v>936</v>
      </c>
      <c r="CC1607" s="7" t="s">
        <v>624</v>
      </c>
      <c r="CD1607" s="7">
        <v>0.79696382528849408</v>
      </c>
      <c r="CE1607" s="7" t="s">
        <v>615</v>
      </c>
      <c r="CF1607" s="7">
        <v>0.2030361747115059</v>
      </c>
      <c r="CH1607" s="7"/>
      <c r="CJ1607" s="7"/>
      <c r="CK1607" s="7">
        <f t="shared" si="32"/>
        <v>61</v>
      </c>
    </row>
    <row r="1608" spans="1:90" hidden="1" x14ac:dyDescent="0.3">
      <c r="A1608" s="43">
        <v>64</v>
      </c>
      <c r="B1608" s="23" t="s">
        <v>913</v>
      </c>
      <c r="C1608" s="54"/>
      <c r="D1608" s="54" t="s">
        <v>831</v>
      </c>
      <c r="E1608" s="23" t="s">
        <v>659</v>
      </c>
      <c r="F1608" s="54"/>
      <c r="G1608" s="23" t="s">
        <v>3005</v>
      </c>
      <c r="J1608" s="54" t="s">
        <v>9</v>
      </c>
      <c r="K1608" s="55">
        <v>3.7</v>
      </c>
      <c r="L1608" s="24" t="s">
        <v>834</v>
      </c>
      <c r="M1608" s="24" t="s">
        <v>615</v>
      </c>
      <c r="N1608" s="7"/>
      <c r="U1608" s="4">
        <v>35150</v>
      </c>
      <c r="AB1608" s="4">
        <v>31450</v>
      </c>
      <c r="AC1608" s="4">
        <v>85100</v>
      </c>
      <c r="AD1608" s="7"/>
      <c r="AE1608" s="7"/>
      <c r="AF1608" s="7"/>
      <c r="AG1608" s="7"/>
      <c r="AH1608" s="7"/>
      <c r="AI1608" s="7"/>
      <c r="AJ1608" s="7"/>
      <c r="AK1608" s="7"/>
      <c r="BZ1608" s="4"/>
      <c r="CA1608" t="s">
        <v>1006</v>
      </c>
      <c r="CC1608" s="7" t="s">
        <v>615</v>
      </c>
      <c r="CD1608" s="7">
        <v>0.46792920055153781</v>
      </c>
      <c r="CE1608" s="7" t="s">
        <v>639</v>
      </c>
      <c r="CF1608" s="7">
        <v>0.38884542870810701</v>
      </c>
      <c r="CH1608" s="7"/>
      <c r="CJ1608" s="7"/>
      <c r="CK1608" s="7">
        <f t="shared" si="32"/>
        <v>60</v>
      </c>
    </row>
    <row r="1609" spans="1:90" hidden="1" x14ac:dyDescent="0.3">
      <c r="A1609" s="43">
        <v>58</v>
      </c>
      <c r="B1609" s="23" t="s">
        <v>1058</v>
      </c>
      <c r="C1609" s="54"/>
      <c r="D1609" s="23" t="s">
        <v>831</v>
      </c>
      <c r="E1609" s="23" t="s">
        <v>605</v>
      </c>
      <c r="G1609" s="23" t="s">
        <v>3006</v>
      </c>
      <c r="I1609" s="54"/>
      <c r="J1609" s="54" t="s">
        <v>9</v>
      </c>
      <c r="K1609" s="47">
        <v>8.3333333333333339</v>
      </c>
      <c r="L1609" s="24" t="s">
        <v>834</v>
      </c>
      <c r="M1609" s="24" t="s">
        <v>633</v>
      </c>
      <c r="N1609" s="7"/>
      <c r="AA1609" s="107">
        <v>10000</v>
      </c>
      <c r="AD1609" s="4">
        <v>13.13012198192343</v>
      </c>
      <c r="AH1609" s="7"/>
      <c r="AI1609" s="7"/>
      <c r="BY1609" s="7"/>
      <c r="BZ1609" s="4"/>
      <c r="CA1609" t="s">
        <v>846</v>
      </c>
      <c r="CC1609" s="7" t="s">
        <v>633</v>
      </c>
      <c r="CD1609" s="7">
        <v>0.85934904895059638</v>
      </c>
      <c r="CF1609" s="7"/>
      <c r="CH1609" s="7"/>
      <c r="CJ1609" s="7"/>
      <c r="CK1609" s="7">
        <f t="shared" si="32"/>
        <v>61</v>
      </c>
    </row>
    <row r="1610" spans="1:90" hidden="1" x14ac:dyDescent="0.3">
      <c r="A1610" s="43" t="s">
        <v>938</v>
      </c>
      <c r="B1610" s="23" t="s">
        <v>1058</v>
      </c>
      <c r="C1610" s="54"/>
      <c r="D1610" s="23" t="s">
        <v>831</v>
      </c>
      <c r="E1610" s="23" t="s">
        <v>605</v>
      </c>
      <c r="G1610" s="23" t="s">
        <v>3007</v>
      </c>
      <c r="H1610" s="23" t="s">
        <v>880</v>
      </c>
      <c r="I1610" s="54"/>
      <c r="J1610" s="54" t="s">
        <v>9</v>
      </c>
      <c r="K1610" s="47">
        <v>485.87142857142851</v>
      </c>
      <c r="L1610" s="24" t="s">
        <v>834</v>
      </c>
      <c r="M1610" s="24" t="s">
        <v>633</v>
      </c>
      <c r="N1610" s="7"/>
      <c r="AA1610" s="107">
        <v>340110</v>
      </c>
      <c r="AD1610" s="4">
        <v>456.27697168438482</v>
      </c>
      <c r="AH1610" s="7"/>
      <c r="AI1610" s="7"/>
      <c r="BY1610" s="7"/>
      <c r="BZ1610" s="4">
        <v>1000000</v>
      </c>
      <c r="CA1610" t="s">
        <v>915</v>
      </c>
      <c r="CC1610" s="7" t="s">
        <v>633</v>
      </c>
      <c r="CD1610" s="7">
        <v>0.85672938538039145</v>
      </c>
      <c r="CF1610" s="7"/>
      <c r="CH1610" s="7"/>
      <c r="CJ1610" s="7"/>
      <c r="CK1610" s="7">
        <f t="shared" si="32"/>
        <v>61</v>
      </c>
    </row>
    <row r="1611" spans="1:90" hidden="1" x14ac:dyDescent="0.3">
      <c r="A1611" s="43" t="s">
        <v>847</v>
      </c>
      <c r="B1611" s="56" t="s">
        <v>1025</v>
      </c>
      <c r="D1611" s="23" t="s">
        <v>831</v>
      </c>
      <c r="E1611" s="23" t="s">
        <v>798</v>
      </c>
      <c r="G1611" s="23" t="s">
        <v>3008</v>
      </c>
      <c r="H1611" s="57" t="s">
        <v>880</v>
      </c>
      <c r="I1611" s="57"/>
      <c r="J1611" s="23" t="s">
        <v>9</v>
      </c>
      <c r="K1611" s="47">
        <v>211.4</v>
      </c>
      <c r="L1611" s="24" t="s">
        <v>834</v>
      </c>
      <c r="M1611" s="24" t="s">
        <v>624</v>
      </c>
      <c r="X1611" s="4">
        <v>1615520</v>
      </c>
      <c r="BZ1611" s="4">
        <v>3000000</v>
      </c>
      <c r="CA1611" t="s">
        <v>1142</v>
      </c>
      <c r="CC1611" s="7" t="s">
        <v>624</v>
      </c>
      <c r="CD1611" s="7">
        <v>1</v>
      </c>
      <c r="CF1611" s="7"/>
      <c r="CH1611" s="7"/>
      <c r="CJ1611" s="7"/>
      <c r="CK1611" s="7">
        <f t="shared" si="32"/>
        <v>62</v>
      </c>
      <c r="CL1611" t="s">
        <v>3008</v>
      </c>
    </row>
    <row r="1612" spans="1:90" hidden="1" x14ac:dyDescent="0.3">
      <c r="A1612" s="43">
        <v>65</v>
      </c>
      <c r="B1612" s="56" t="s">
        <v>1025</v>
      </c>
      <c r="D1612" s="23" t="s">
        <v>831</v>
      </c>
      <c r="E1612" s="23" t="s">
        <v>798</v>
      </c>
      <c r="G1612" s="23" t="s">
        <v>3009</v>
      </c>
      <c r="H1612" s="57" t="s">
        <v>831</v>
      </c>
      <c r="I1612" s="57"/>
      <c r="J1612" s="23" t="s">
        <v>9</v>
      </c>
      <c r="K1612" s="47">
        <v>29.61</v>
      </c>
      <c r="L1612" s="24" t="s">
        <v>834</v>
      </c>
      <c r="M1612" s="24" t="s">
        <v>624</v>
      </c>
      <c r="X1612" s="4">
        <v>135340</v>
      </c>
      <c r="BZ1612" s="4"/>
      <c r="CA1612" t="s">
        <v>871</v>
      </c>
      <c r="CC1612" s="7" t="s">
        <v>624</v>
      </c>
      <c r="CD1612" s="7">
        <v>1</v>
      </c>
      <c r="CF1612" s="7"/>
      <c r="CH1612" s="7"/>
      <c r="CJ1612" s="7"/>
      <c r="CK1612" s="7">
        <f t="shared" si="32"/>
        <v>62</v>
      </c>
    </row>
    <row r="1613" spans="1:90" hidden="1" x14ac:dyDescent="0.3">
      <c r="A1613" s="43" t="s">
        <v>843</v>
      </c>
      <c r="B1613" s="23" t="s">
        <v>868</v>
      </c>
      <c r="C1613" s="54"/>
      <c r="D1613" s="23" t="s">
        <v>831</v>
      </c>
      <c r="E1613" s="23" t="s">
        <v>605</v>
      </c>
      <c r="G1613" s="23" t="s">
        <v>3010</v>
      </c>
      <c r="H1613" s="23" t="s">
        <v>838</v>
      </c>
      <c r="I1613" s="54"/>
      <c r="J1613" s="54" t="s">
        <v>9</v>
      </c>
      <c r="K1613" s="47">
        <v>85.6</v>
      </c>
      <c r="L1613" s="24" t="s">
        <v>834</v>
      </c>
      <c r="M1613" s="24" t="s">
        <v>615</v>
      </c>
      <c r="N1613" s="7"/>
      <c r="U1613" s="4">
        <v>460000</v>
      </c>
      <c r="AA1613" s="107">
        <v>760</v>
      </c>
      <c r="AD1613" s="4">
        <v>5.4816588949916234</v>
      </c>
      <c r="AH1613" s="7"/>
      <c r="AI1613" s="7"/>
      <c r="BY1613" s="7"/>
      <c r="BZ1613" s="4"/>
      <c r="CA1613" t="s">
        <v>3011</v>
      </c>
      <c r="CC1613" s="7" t="s">
        <v>615</v>
      </c>
      <c r="CD1613" s="7">
        <v>0.98905202096942169</v>
      </c>
      <c r="CF1613" s="7"/>
      <c r="CH1613" s="7"/>
      <c r="CJ1613" s="7"/>
      <c r="CK1613" s="7">
        <f t="shared" si="32"/>
        <v>60</v>
      </c>
    </row>
    <row r="1614" spans="1:90" x14ac:dyDescent="0.3">
      <c r="A1614" s="43">
        <v>64</v>
      </c>
      <c r="B1614" s="23" t="s">
        <v>860</v>
      </c>
      <c r="C1614" s="54"/>
      <c r="D1614" s="54" t="s">
        <v>831</v>
      </c>
      <c r="E1614" s="23" t="s">
        <v>659</v>
      </c>
      <c r="F1614" s="54"/>
      <c r="G1614" s="23" t="s">
        <v>3012</v>
      </c>
      <c r="J1614" s="54" t="s">
        <v>9</v>
      </c>
      <c r="K1614" s="55">
        <v>3.79</v>
      </c>
      <c r="L1614" s="24" t="s">
        <v>834</v>
      </c>
      <c r="M1614" s="24" t="s">
        <v>639</v>
      </c>
      <c r="N1614" s="7"/>
      <c r="U1614" s="4">
        <v>16076</v>
      </c>
      <c r="V1614" s="4">
        <v>3.1463000000000001</v>
      </c>
      <c r="W1614" s="4">
        <v>160.45830000000001</v>
      </c>
      <c r="AB1614" s="4">
        <v>33062</v>
      </c>
      <c r="AC1614" s="4">
        <v>146210</v>
      </c>
      <c r="AD1614" s="7"/>
      <c r="AE1614" s="7"/>
      <c r="AF1614" s="7"/>
      <c r="AG1614" s="7"/>
      <c r="AH1614" s="7"/>
      <c r="AI1614" s="7"/>
      <c r="AJ1614" s="7"/>
      <c r="AK1614" s="7"/>
      <c r="BZ1614" s="4"/>
      <c r="CA1614" t="s">
        <v>842</v>
      </c>
      <c r="CC1614" s="7" t="s">
        <v>639</v>
      </c>
      <c r="CD1614" s="7">
        <v>0.44366827965948252</v>
      </c>
      <c r="CF1614" s="7"/>
      <c r="CH1614" s="7"/>
      <c r="CJ1614" s="7"/>
      <c r="CK1614" s="7">
        <f t="shared" si="32"/>
        <v>58</v>
      </c>
    </row>
    <row r="1615" spans="1:90" hidden="1" x14ac:dyDescent="0.3">
      <c r="A1615" s="43">
        <v>64</v>
      </c>
      <c r="B1615" s="23" t="s">
        <v>1025</v>
      </c>
      <c r="C1615" s="54"/>
      <c r="D1615" s="54" t="s">
        <v>831</v>
      </c>
      <c r="E1615" s="23" t="s">
        <v>659</v>
      </c>
      <c r="F1615" s="54"/>
      <c r="G1615" s="23" t="s">
        <v>3013</v>
      </c>
      <c r="H1615" s="23" t="s">
        <v>838</v>
      </c>
      <c r="J1615" s="54" t="s">
        <v>9</v>
      </c>
      <c r="K1615" s="55">
        <v>1.79</v>
      </c>
      <c r="L1615" s="24" t="s">
        <v>834</v>
      </c>
      <c r="M1615" s="24" t="s">
        <v>639</v>
      </c>
      <c r="N1615" s="7"/>
      <c r="U1615" s="4">
        <v>3390</v>
      </c>
      <c r="V1615" s="4">
        <v>0.47170000000000001</v>
      </c>
      <c r="W1615" s="4">
        <v>145.51</v>
      </c>
      <c r="AB1615" s="4">
        <v>25870</v>
      </c>
      <c r="AC1615" s="4">
        <v>91790</v>
      </c>
      <c r="AD1615" s="7"/>
      <c r="AE1615" s="7"/>
      <c r="AF1615" s="7"/>
      <c r="AG1615" s="7"/>
      <c r="AH1615" s="7"/>
      <c r="AI1615" s="7"/>
      <c r="AJ1615" s="7"/>
      <c r="AK1615" s="7"/>
      <c r="BZ1615" s="4"/>
      <c r="CA1615" t="s">
        <v>842</v>
      </c>
      <c r="CC1615" s="7" t="s">
        <v>639</v>
      </c>
      <c r="CD1615" s="7">
        <v>0.51442412799156367</v>
      </c>
      <c r="CE1615" s="7" t="s">
        <v>621</v>
      </c>
      <c r="CF1615" s="7">
        <v>0.23807756167421901</v>
      </c>
      <c r="CH1615" s="7"/>
      <c r="CJ1615" s="7"/>
      <c r="CK1615" s="7">
        <f t="shared" si="32"/>
        <v>58</v>
      </c>
    </row>
    <row r="1616" spans="1:90" x14ac:dyDescent="0.3">
      <c r="A1616" s="43">
        <v>64</v>
      </c>
      <c r="B1616" s="23" t="s">
        <v>860</v>
      </c>
      <c r="C1616" s="54"/>
      <c r="D1616" s="54" t="s">
        <v>831</v>
      </c>
      <c r="E1616" s="23" t="s">
        <v>659</v>
      </c>
      <c r="F1616" s="54"/>
      <c r="G1616" s="23" t="s">
        <v>3014</v>
      </c>
      <c r="J1616" s="54" t="s">
        <v>9</v>
      </c>
      <c r="K1616" s="55">
        <v>0.31748500000000002</v>
      </c>
      <c r="L1616" s="24" t="s">
        <v>834</v>
      </c>
      <c r="M1616" s="24" t="s">
        <v>618</v>
      </c>
      <c r="N1616" s="7"/>
      <c r="U1616" s="4">
        <v>5079.7600000000011</v>
      </c>
      <c r="V1616" s="4">
        <v>1.30486335</v>
      </c>
      <c r="W1616" s="4">
        <v>44.619341900000002</v>
      </c>
      <c r="AB1616" s="4">
        <v>2063.6525000000001</v>
      </c>
      <c r="AC1616" s="4">
        <v>20954.009999999998</v>
      </c>
      <c r="AD1616" s="7"/>
      <c r="AE1616" s="7"/>
      <c r="AF1616" s="7"/>
      <c r="AG1616" s="7"/>
      <c r="AH1616" s="7"/>
      <c r="AI1616" s="7"/>
      <c r="AJ1616" s="7"/>
      <c r="AK1616" s="7"/>
      <c r="BZ1616" s="4"/>
      <c r="CA1616" t="s">
        <v>842</v>
      </c>
      <c r="CC1616" s="7" t="s">
        <v>618</v>
      </c>
      <c r="CD1616" s="7">
        <v>0.31628597425783761</v>
      </c>
      <c r="CE1616" s="7" t="s">
        <v>639</v>
      </c>
      <c r="CF1616" s="7">
        <v>0.281814752598049</v>
      </c>
      <c r="CH1616" s="7"/>
      <c r="CJ1616" s="7"/>
      <c r="CK1616" s="7">
        <f t="shared" si="32"/>
        <v>58</v>
      </c>
    </row>
    <row r="1617" spans="1:90" hidden="1" x14ac:dyDescent="0.3">
      <c r="A1617" s="43">
        <v>65</v>
      </c>
      <c r="B1617" s="56" t="s">
        <v>868</v>
      </c>
      <c r="D1617" s="23" t="s">
        <v>831</v>
      </c>
      <c r="E1617" s="23" t="s">
        <v>798</v>
      </c>
      <c r="G1617" s="23" t="s">
        <v>3015</v>
      </c>
      <c r="H1617" s="57" t="s">
        <v>831</v>
      </c>
      <c r="I1617" s="57"/>
      <c r="J1617" s="23" t="s">
        <v>9</v>
      </c>
      <c r="K1617" s="47">
        <v>2.2000000000000002</v>
      </c>
      <c r="L1617" s="24" t="s">
        <v>834</v>
      </c>
      <c r="M1617" s="24" t="s">
        <v>624</v>
      </c>
      <c r="X1617" s="4">
        <v>12980</v>
      </c>
      <c r="BZ1617" s="4"/>
      <c r="CA1617" t="s">
        <v>871</v>
      </c>
      <c r="CC1617" s="7" t="s">
        <v>624</v>
      </c>
      <c r="CD1617" s="7">
        <v>1</v>
      </c>
      <c r="CF1617" s="7"/>
      <c r="CH1617" s="7"/>
      <c r="CJ1617" s="7"/>
      <c r="CK1617" s="7">
        <f t="shared" si="32"/>
        <v>62</v>
      </c>
    </row>
    <row r="1618" spans="1:90" hidden="1" x14ac:dyDescent="0.3">
      <c r="A1618" s="43" t="s">
        <v>918</v>
      </c>
      <c r="B1618" s="23" t="s">
        <v>863</v>
      </c>
      <c r="D1618" s="23" t="s">
        <v>831</v>
      </c>
      <c r="E1618" s="23" t="s">
        <v>671</v>
      </c>
      <c r="G1618" s="53" t="s">
        <v>3016</v>
      </c>
      <c r="J1618" s="23" t="s">
        <v>9</v>
      </c>
      <c r="K1618" s="47">
        <v>279.79000000000002</v>
      </c>
      <c r="L1618" s="24" t="s">
        <v>834</v>
      </c>
      <c r="M1618" s="24" t="s">
        <v>651</v>
      </c>
      <c r="U1618" s="4">
        <v>215711</v>
      </c>
      <c r="V1618" s="4">
        <v>50.603658099999997</v>
      </c>
      <c r="X1618" s="4">
        <v>544189</v>
      </c>
      <c r="AG1618" s="4">
        <v>772.72546659999989</v>
      </c>
      <c r="AH1618" s="4">
        <v>622.46923820000006</v>
      </c>
      <c r="AI1618" s="4">
        <v>97.441537100000005</v>
      </c>
      <c r="AJ1618" s="4">
        <v>91.845985471120002</v>
      </c>
      <c r="AK1618" s="4">
        <v>18.694060955819999</v>
      </c>
      <c r="BX1618" s="4"/>
      <c r="BZ1618" s="4">
        <v>1200000</v>
      </c>
      <c r="CA1618" t="s">
        <v>1173</v>
      </c>
      <c r="CC1618" s="7" t="s">
        <v>651</v>
      </c>
      <c r="CD1618" s="7">
        <v>0.52171766268677555</v>
      </c>
      <c r="CE1618" s="7" t="s">
        <v>654</v>
      </c>
      <c r="CF1618" s="7">
        <v>0.24041163294123619</v>
      </c>
      <c r="CH1618" s="7"/>
      <c r="CJ1618" s="7"/>
      <c r="CK1618" s="7">
        <f t="shared" si="32"/>
        <v>55</v>
      </c>
      <c r="CL1618" t="s">
        <v>3016</v>
      </c>
    </row>
    <row r="1619" spans="1:90" x14ac:dyDescent="0.3">
      <c r="A1619" s="43">
        <v>64</v>
      </c>
      <c r="B1619" s="23" t="s">
        <v>860</v>
      </c>
      <c r="C1619" s="54"/>
      <c r="D1619" s="54" t="s">
        <v>831</v>
      </c>
      <c r="E1619" s="23" t="s">
        <v>659</v>
      </c>
      <c r="F1619" s="54"/>
      <c r="G1619" s="23" t="s">
        <v>3017</v>
      </c>
      <c r="H1619" s="23" t="s">
        <v>838</v>
      </c>
      <c r="J1619" s="54" t="s">
        <v>9</v>
      </c>
      <c r="K1619" s="55">
        <v>0.74</v>
      </c>
      <c r="L1619" s="24" t="s">
        <v>834</v>
      </c>
      <c r="M1619" s="24" t="s">
        <v>615</v>
      </c>
      <c r="N1619" s="7"/>
      <c r="U1619" s="4">
        <v>13912</v>
      </c>
      <c r="V1619" s="4">
        <v>0.62159999999999993</v>
      </c>
      <c r="W1619" s="4">
        <v>28.578800000000001</v>
      </c>
      <c r="AC1619" s="4">
        <v>25900</v>
      </c>
      <c r="AD1619" s="7"/>
      <c r="AE1619" s="7"/>
      <c r="AF1619" s="7"/>
      <c r="AG1619" s="7"/>
      <c r="AH1619" s="7"/>
      <c r="AI1619" s="7"/>
      <c r="AJ1619" s="7"/>
      <c r="AK1619" s="7"/>
      <c r="BZ1619" s="4"/>
      <c r="CA1619" t="s">
        <v>839</v>
      </c>
      <c r="CC1619" s="7" t="s">
        <v>615</v>
      </c>
      <c r="CD1619" s="7">
        <v>0.47142075291238511</v>
      </c>
      <c r="CE1619" s="7" t="s">
        <v>639</v>
      </c>
      <c r="CF1619" s="7">
        <v>0.30123921803410381</v>
      </c>
      <c r="CH1619" s="7"/>
      <c r="CJ1619" s="7"/>
      <c r="CK1619" s="7">
        <f t="shared" si="32"/>
        <v>59</v>
      </c>
    </row>
    <row r="1620" spans="1:90" hidden="1" x14ac:dyDescent="0.3">
      <c r="A1620" s="43">
        <v>27</v>
      </c>
      <c r="B1620" s="42" t="s">
        <v>863</v>
      </c>
      <c r="D1620" s="23" t="s">
        <v>831</v>
      </c>
      <c r="E1620" s="23" t="s">
        <v>659</v>
      </c>
      <c r="G1620" s="42" t="s">
        <v>3018</v>
      </c>
      <c r="J1620" s="23" t="s">
        <v>9</v>
      </c>
      <c r="K1620" s="58">
        <v>1</v>
      </c>
      <c r="L1620" s="24" t="s">
        <v>834</v>
      </c>
      <c r="M1620" s="24" t="s">
        <v>639</v>
      </c>
      <c r="U1620" s="59">
        <v>15000</v>
      </c>
      <c r="V1620" s="59"/>
      <c r="W1620" s="59">
        <v>33</v>
      </c>
      <c r="AB1620" s="60">
        <v>400</v>
      </c>
      <c r="AC1620" s="60">
        <v>90000</v>
      </c>
      <c r="AP1620" s="59"/>
      <c r="AQ1620" s="59">
        <v>60</v>
      </c>
      <c r="BZ1620" s="4"/>
      <c r="CA1620" t="s">
        <v>1509</v>
      </c>
      <c r="CC1620" s="7" t="s">
        <v>639</v>
      </c>
      <c r="CD1620" s="7">
        <v>0.57425341321394574</v>
      </c>
      <c r="CE1620" s="7" t="s">
        <v>615</v>
      </c>
      <c r="CF1620" s="7">
        <v>0.27884298005151209</v>
      </c>
      <c r="CH1620" s="7"/>
      <c r="CJ1620" s="7"/>
      <c r="CK1620" s="7">
        <f t="shared" si="32"/>
        <v>58</v>
      </c>
    </row>
    <row r="1621" spans="1:90" hidden="1" x14ac:dyDescent="0.3">
      <c r="A1621" s="43" t="s">
        <v>3019</v>
      </c>
      <c r="B1621" s="23" t="s">
        <v>868</v>
      </c>
      <c r="C1621" s="54"/>
      <c r="D1621" s="54" t="s">
        <v>831</v>
      </c>
      <c r="E1621" s="23" t="s">
        <v>659</v>
      </c>
      <c r="F1621" s="54"/>
      <c r="G1621" s="23" t="s">
        <v>3020</v>
      </c>
      <c r="H1621" s="23" t="s">
        <v>1258</v>
      </c>
      <c r="J1621" s="54" t="s">
        <v>9</v>
      </c>
      <c r="K1621" s="55">
        <v>6</v>
      </c>
      <c r="L1621" s="24" t="s">
        <v>834</v>
      </c>
      <c r="M1621" s="24" t="s">
        <v>615</v>
      </c>
      <c r="N1621" s="7"/>
      <c r="U1621" s="4">
        <v>168000</v>
      </c>
      <c r="V1621" s="4">
        <v>3.6</v>
      </c>
      <c r="W1621" s="4">
        <v>82.199999999999989</v>
      </c>
      <c r="Y1621" s="4">
        <v>10200</v>
      </c>
      <c r="AB1621" s="60">
        <v>36000</v>
      </c>
      <c r="AC1621" s="4">
        <v>72000</v>
      </c>
      <c r="AD1621" s="7"/>
      <c r="AE1621" s="7"/>
      <c r="AF1621" s="7"/>
      <c r="AG1621" s="7"/>
      <c r="AH1621" s="7"/>
      <c r="AI1621" s="7"/>
      <c r="AJ1621" s="7"/>
      <c r="AK1621" s="7"/>
      <c r="AQ1621" s="59">
        <v>6</v>
      </c>
      <c r="BZ1621" s="4">
        <v>400000</v>
      </c>
      <c r="CA1621" t="s">
        <v>3021</v>
      </c>
      <c r="CC1621" s="7" t="s">
        <v>615</v>
      </c>
      <c r="CD1621" s="7">
        <v>0.60733056437360489</v>
      </c>
      <c r="CF1621" s="7"/>
      <c r="CH1621" s="7"/>
      <c r="CJ1621" s="7"/>
      <c r="CK1621" s="7">
        <f t="shared" ref="CK1621:CK1651" si="33">COUNTBLANK(N1621:BX1621)</f>
        <v>56</v>
      </c>
    </row>
    <row r="1622" spans="1:90" hidden="1" x14ac:dyDescent="0.3">
      <c r="A1622" s="43">
        <v>64</v>
      </c>
      <c r="B1622" s="23" t="s">
        <v>852</v>
      </c>
      <c r="C1622" s="54"/>
      <c r="D1622" s="54" t="s">
        <v>831</v>
      </c>
      <c r="E1622" s="23" t="s">
        <v>659</v>
      </c>
      <c r="F1622" s="54"/>
      <c r="G1622" s="23" t="s">
        <v>3022</v>
      </c>
      <c r="J1622" s="54" t="s">
        <v>9</v>
      </c>
      <c r="K1622" s="55">
        <v>5.1399140000000001</v>
      </c>
      <c r="L1622" s="24" t="s">
        <v>834</v>
      </c>
      <c r="M1622" s="24" t="s">
        <v>615</v>
      </c>
      <c r="N1622" s="7"/>
      <c r="U1622" s="4">
        <v>64094.727580000013</v>
      </c>
      <c r="V1622" s="4">
        <v>1.0279828</v>
      </c>
      <c r="W1622" s="4">
        <v>123.357936</v>
      </c>
      <c r="AB1622" s="4">
        <v>7195.8796000000002</v>
      </c>
      <c r="AC1622" s="4">
        <v>94523.018459999992</v>
      </c>
      <c r="AD1622" s="7"/>
      <c r="AE1622" s="7"/>
      <c r="AF1622" s="7"/>
      <c r="AG1622" s="7"/>
      <c r="AH1622" s="7"/>
      <c r="AI1622" s="7"/>
      <c r="AJ1622" s="7"/>
      <c r="AK1622" s="7"/>
      <c r="BZ1622" s="4"/>
      <c r="CA1622" t="s">
        <v>842</v>
      </c>
      <c r="CC1622" s="7" t="s">
        <v>615</v>
      </c>
      <c r="CD1622" s="7">
        <v>0.54446596284533799</v>
      </c>
      <c r="CE1622" s="7" t="s">
        <v>639</v>
      </c>
      <c r="CF1622" s="7">
        <v>0.275599630029843</v>
      </c>
      <c r="CH1622" s="7"/>
      <c r="CJ1622" s="7"/>
      <c r="CK1622" s="7">
        <f t="shared" si="33"/>
        <v>58</v>
      </c>
    </row>
    <row r="1623" spans="1:90" hidden="1" x14ac:dyDescent="0.3">
      <c r="A1623" s="43" t="s">
        <v>932</v>
      </c>
      <c r="B1623" s="23" t="s">
        <v>1025</v>
      </c>
      <c r="C1623" s="54"/>
      <c r="D1623" s="54" t="s">
        <v>831</v>
      </c>
      <c r="E1623" s="23" t="s">
        <v>659</v>
      </c>
      <c r="F1623" s="54"/>
      <c r="G1623" s="23" t="s">
        <v>3023</v>
      </c>
      <c r="H1623" s="23" t="s">
        <v>930</v>
      </c>
      <c r="J1623" s="54" t="s">
        <v>9</v>
      </c>
      <c r="K1623" s="55">
        <v>6.62</v>
      </c>
      <c r="L1623" s="24" t="s">
        <v>834</v>
      </c>
      <c r="M1623" s="24" t="s">
        <v>618</v>
      </c>
      <c r="N1623" s="7"/>
      <c r="U1623" s="4">
        <v>13240</v>
      </c>
      <c r="V1623" s="4">
        <v>9.93</v>
      </c>
      <c r="W1623" s="4">
        <v>456.78</v>
      </c>
      <c r="AB1623" s="4">
        <v>92679.999999999985</v>
      </c>
      <c r="AC1623" s="4">
        <v>158880</v>
      </c>
      <c r="AD1623" s="7"/>
      <c r="AE1623" s="7"/>
      <c r="AF1623" s="7"/>
      <c r="AG1623" s="7"/>
      <c r="AH1623" s="7"/>
      <c r="AI1623" s="7"/>
      <c r="AJ1623" s="7"/>
      <c r="AK1623" s="7"/>
      <c r="BZ1623" s="4">
        <v>400000</v>
      </c>
      <c r="CA1623" t="s">
        <v>1040</v>
      </c>
      <c r="CC1623" s="7" t="s">
        <v>618</v>
      </c>
      <c r="CD1623" s="7">
        <v>0.29721233059702312</v>
      </c>
      <c r="CE1623" s="7" t="s">
        <v>639</v>
      </c>
      <c r="CF1623" s="7">
        <v>0.26385691647239229</v>
      </c>
      <c r="CG1623" s="7" t="s">
        <v>621</v>
      </c>
      <c r="CH1623" s="7">
        <v>0.22146545698088491</v>
      </c>
      <c r="CJ1623" s="7"/>
      <c r="CK1623" s="7">
        <f t="shared" si="33"/>
        <v>58</v>
      </c>
    </row>
    <row r="1624" spans="1:90" hidden="1" x14ac:dyDescent="0.3">
      <c r="A1624" s="43">
        <v>64</v>
      </c>
      <c r="B1624" s="23" t="s">
        <v>905</v>
      </c>
      <c r="C1624" s="54"/>
      <c r="D1624" s="54" t="s">
        <v>831</v>
      </c>
      <c r="E1624" s="23" t="s">
        <v>671</v>
      </c>
      <c r="F1624" s="54"/>
      <c r="G1624" s="23" t="s">
        <v>3024</v>
      </c>
      <c r="J1624" s="54" t="s">
        <v>9</v>
      </c>
      <c r="K1624" s="55">
        <v>0.25</v>
      </c>
      <c r="L1624" s="24" t="s">
        <v>834</v>
      </c>
      <c r="M1624" s="24" t="s">
        <v>624</v>
      </c>
      <c r="N1624" s="7"/>
      <c r="U1624" s="4">
        <v>1950</v>
      </c>
      <c r="X1624" s="4">
        <v>925</v>
      </c>
      <c r="Y1624" s="4">
        <v>50</v>
      </c>
      <c r="AD1624" s="7"/>
      <c r="AE1624" s="7"/>
      <c r="AF1624" s="7"/>
      <c r="AG1624" s="7"/>
      <c r="AH1624" s="7"/>
      <c r="AI1624" s="7"/>
      <c r="AJ1624" s="7"/>
      <c r="AK1624" s="7"/>
      <c r="BZ1624" s="4"/>
      <c r="CA1624" t="s">
        <v>1473</v>
      </c>
      <c r="CC1624" s="7" t="s">
        <v>624</v>
      </c>
      <c r="CD1624" s="7">
        <v>0.48232626116350508</v>
      </c>
      <c r="CE1624" s="7" t="s">
        <v>615</v>
      </c>
      <c r="CF1624" s="7">
        <v>0.45640566896789653</v>
      </c>
      <c r="CH1624" s="7"/>
      <c r="CJ1624" s="7"/>
      <c r="CK1624" s="7">
        <f t="shared" si="33"/>
        <v>60</v>
      </c>
    </row>
    <row r="1625" spans="1:90" hidden="1" x14ac:dyDescent="0.3">
      <c r="A1625" s="43">
        <v>64</v>
      </c>
      <c r="B1625" s="23" t="s">
        <v>886</v>
      </c>
      <c r="C1625" s="54"/>
      <c r="D1625" s="54" t="s">
        <v>831</v>
      </c>
      <c r="E1625" s="23" t="s">
        <v>620</v>
      </c>
      <c r="F1625" s="54"/>
      <c r="G1625" s="23" t="s">
        <v>3025</v>
      </c>
      <c r="H1625" s="23" t="s">
        <v>838</v>
      </c>
      <c r="J1625" s="54" t="s">
        <v>9</v>
      </c>
      <c r="K1625" s="55">
        <v>242</v>
      </c>
      <c r="L1625" s="24" t="s">
        <v>834</v>
      </c>
      <c r="M1625" s="24" t="s">
        <v>615</v>
      </c>
      <c r="N1625" s="7"/>
      <c r="U1625" s="4">
        <v>1863400</v>
      </c>
      <c r="AD1625" s="7"/>
      <c r="AE1625" s="7"/>
      <c r="AF1625" s="7"/>
      <c r="AG1625" s="7"/>
      <c r="AH1625" s="7"/>
      <c r="AI1625" s="7"/>
      <c r="AJ1625" s="7"/>
      <c r="AK1625" s="7"/>
      <c r="BZ1625" s="4"/>
      <c r="CA1625" t="s">
        <v>856</v>
      </c>
      <c r="CC1625" s="7" t="s">
        <v>615</v>
      </c>
      <c r="CD1625" s="7">
        <v>1</v>
      </c>
      <c r="CF1625" s="7"/>
      <c r="CH1625" s="7"/>
      <c r="CJ1625" s="7"/>
      <c r="CK1625" s="7">
        <f t="shared" si="33"/>
        <v>62</v>
      </c>
    </row>
    <row r="1626" spans="1:90" hidden="1" x14ac:dyDescent="0.3">
      <c r="A1626" s="43" t="s">
        <v>843</v>
      </c>
      <c r="B1626" s="23" t="s">
        <v>913</v>
      </c>
      <c r="D1626" s="23" t="s">
        <v>831</v>
      </c>
      <c r="E1626" s="23" t="s">
        <v>605</v>
      </c>
      <c r="G1626" s="53" t="s">
        <v>3026</v>
      </c>
      <c r="J1626" s="23" t="s">
        <v>9</v>
      </c>
      <c r="K1626" s="47">
        <v>648.42755040000009</v>
      </c>
      <c r="L1626" s="24" t="s">
        <v>834</v>
      </c>
      <c r="M1626" s="24" t="s">
        <v>633</v>
      </c>
      <c r="U1626" s="4">
        <v>588859.72790399997</v>
      </c>
      <c r="AA1626" s="107">
        <v>398889.08136000013</v>
      </c>
      <c r="AD1626" s="4">
        <v>552.85178764677289</v>
      </c>
      <c r="BZ1626" s="4"/>
      <c r="CA1626" t="s">
        <v>846</v>
      </c>
      <c r="CC1626" s="7" t="s">
        <v>633</v>
      </c>
      <c r="CD1626" s="7">
        <v>0.62844886557494539</v>
      </c>
      <c r="CE1626" s="7" t="s">
        <v>615</v>
      </c>
      <c r="CF1626" s="7">
        <v>0.26297588698468599</v>
      </c>
      <c r="CH1626" s="7"/>
      <c r="CJ1626" s="7"/>
      <c r="CK1626" s="7">
        <f t="shared" si="33"/>
        <v>60</v>
      </c>
      <c r="CL1626" t="s">
        <v>3026</v>
      </c>
    </row>
    <row r="1627" spans="1:90" hidden="1" x14ac:dyDescent="0.3">
      <c r="A1627" s="43">
        <v>64</v>
      </c>
      <c r="B1627" s="23" t="s">
        <v>1025</v>
      </c>
      <c r="C1627" s="54"/>
      <c r="D1627" s="54" t="s">
        <v>831</v>
      </c>
      <c r="E1627" s="23" t="s">
        <v>659</v>
      </c>
      <c r="F1627" s="54"/>
      <c r="G1627" s="23" t="s">
        <v>3027</v>
      </c>
      <c r="H1627" s="23" t="s">
        <v>838</v>
      </c>
      <c r="J1627" s="54" t="s">
        <v>9</v>
      </c>
      <c r="K1627" s="55">
        <v>0.65700000000000003</v>
      </c>
      <c r="L1627" s="24" t="s">
        <v>834</v>
      </c>
      <c r="M1627" s="24" t="s">
        <v>615</v>
      </c>
      <c r="N1627" s="7"/>
      <c r="U1627" s="4">
        <v>11826</v>
      </c>
      <c r="V1627" s="4">
        <v>0.52560000000000007</v>
      </c>
      <c r="W1627" s="4">
        <v>23.586300000000001</v>
      </c>
      <c r="AB1627" s="4">
        <v>1971</v>
      </c>
      <c r="AC1627" s="4">
        <v>24309</v>
      </c>
      <c r="AD1627" s="7"/>
      <c r="AE1627" s="7"/>
      <c r="AF1627" s="7"/>
      <c r="AG1627" s="7"/>
      <c r="AH1627" s="7"/>
      <c r="AI1627" s="7"/>
      <c r="AJ1627" s="7"/>
      <c r="AK1627" s="7"/>
      <c r="BZ1627" s="4"/>
      <c r="CA1627" t="s">
        <v>842</v>
      </c>
      <c r="CC1627" s="7" t="s">
        <v>615</v>
      </c>
      <c r="CD1627" s="7">
        <v>0.44695844066159701</v>
      </c>
      <c r="CE1627" s="7" t="s">
        <v>639</v>
      </c>
      <c r="CF1627" s="7">
        <v>0.31534720167234898</v>
      </c>
      <c r="CH1627" s="7"/>
      <c r="CJ1627" s="7"/>
      <c r="CK1627" s="7">
        <f t="shared" si="33"/>
        <v>58</v>
      </c>
    </row>
    <row r="1628" spans="1:90" hidden="1" x14ac:dyDescent="0.3">
      <c r="A1628" s="43">
        <v>65</v>
      </c>
      <c r="B1628" s="56" t="s">
        <v>1961</v>
      </c>
      <c r="D1628" s="23" t="s">
        <v>831</v>
      </c>
      <c r="E1628" s="23" t="s">
        <v>796</v>
      </c>
      <c r="G1628" s="23" t="s">
        <v>3028</v>
      </c>
      <c r="H1628" s="57" t="s">
        <v>880</v>
      </c>
      <c r="I1628" s="57"/>
      <c r="J1628" s="23" t="s">
        <v>9</v>
      </c>
      <c r="K1628" s="47">
        <v>129.99799999999999</v>
      </c>
      <c r="L1628" s="24" t="s">
        <v>834</v>
      </c>
      <c r="M1628" s="24" t="s">
        <v>630</v>
      </c>
      <c r="X1628" s="4">
        <v>1123714.8</v>
      </c>
      <c r="Y1628" s="4">
        <v>87032.099999999991</v>
      </c>
      <c r="Z1628" s="4">
        <v>52396703.000000007</v>
      </c>
      <c r="AM1628" s="4">
        <v>19940607</v>
      </c>
      <c r="BZ1628" s="4"/>
      <c r="CA1628" t="s">
        <v>1968</v>
      </c>
      <c r="CC1628" s="7" t="s">
        <v>630</v>
      </c>
      <c r="CD1628" s="7">
        <v>0.8486306392554368</v>
      </c>
      <c r="CF1628" s="7"/>
      <c r="CH1628" s="7"/>
      <c r="CJ1628" s="7"/>
      <c r="CK1628" s="7">
        <f t="shared" si="33"/>
        <v>59</v>
      </c>
    </row>
    <row r="1629" spans="1:90" hidden="1" x14ac:dyDescent="0.3">
      <c r="A1629" s="43" t="s">
        <v>890</v>
      </c>
      <c r="B1629" s="23" t="s">
        <v>863</v>
      </c>
      <c r="D1629" s="23" t="s">
        <v>831</v>
      </c>
      <c r="E1629" s="23" t="s">
        <v>671</v>
      </c>
      <c r="G1629" s="53" t="s">
        <v>3029</v>
      </c>
      <c r="J1629" s="23" t="s">
        <v>9</v>
      </c>
      <c r="K1629" s="47">
        <v>9.5519999999999996</v>
      </c>
      <c r="L1629" s="24" t="s">
        <v>834</v>
      </c>
      <c r="M1629" s="24" t="s">
        <v>651</v>
      </c>
      <c r="U1629" s="4">
        <v>6370.4074534810043</v>
      </c>
      <c r="V1629" s="4">
        <v>2.9564699999999999</v>
      </c>
      <c r="X1629" s="4">
        <v>15444.29426188218</v>
      </c>
      <c r="AG1629" s="4">
        <v>24.021450000000002</v>
      </c>
      <c r="AH1629" s="4">
        <v>16.228439999999999</v>
      </c>
      <c r="AI1629" s="4">
        <v>2.1709499999999999</v>
      </c>
      <c r="AJ1629" s="4">
        <v>7.0089237479040003</v>
      </c>
      <c r="AK1629" s="4">
        <v>1.3543273027439999</v>
      </c>
      <c r="BX1629" s="4"/>
      <c r="BZ1629" s="4"/>
      <c r="CA1629" t="s">
        <v>1419</v>
      </c>
      <c r="CC1629" s="7" t="s">
        <v>651</v>
      </c>
      <c r="CD1629" s="7">
        <v>0.53626560137323454</v>
      </c>
      <c r="CE1629" s="7" t="s">
        <v>654</v>
      </c>
      <c r="CF1629" s="7">
        <v>0.20724533576805121</v>
      </c>
      <c r="CH1629" s="7"/>
      <c r="CJ1629" s="7"/>
      <c r="CK1629" s="7">
        <f t="shared" si="33"/>
        <v>55</v>
      </c>
    </row>
    <row r="1630" spans="1:90" hidden="1" x14ac:dyDescent="0.3">
      <c r="A1630" s="43">
        <v>64</v>
      </c>
      <c r="B1630" s="23" t="s">
        <v>913</v>
      </c>
      <c r="C1630" s="54"/>
      <c r="D1630" s="54" t="s">
        <v>831</v>
      </c>
      <c r="E1630" s="23" t="s">
        <v>605</v>
      </c>
      <c r="F1630" s="54"/>
      <c r="G1630" s="23" t="s">
        <v>3030</v>
      </c>
      <c r="J1630" s="54" t="s">
        <v>9</v>
      </c>
      <c r="K1630" s="55">
        <v>283.22742399999998</v>
      </c>
      <c r="L1630" s="24" t="s">
        <v>834</v>
      </c>
      <c r="M1630" s="24" t="s">
        <v>615</v>
      </c>
      <c r="N1630" s="7"/>
      <c r="U1630" s="4">
        <v>948583.38335999986</v>
      </c>
      <c r="V1630" s="4">
        <v>21.153668659200001</v>
      </c>
      <c r="W1630" s="4">
        <v>673.14406743360007</v>
      </c>
      <c r="AD1630" s="7"/>
      <c r="AE1630" s="7"/>
      <c r="AF1630" s="7"/>
      <c r="AG1630" s="7"/>
      <c r="AH1630" s="7"/>
      <c r="AI1630" s="7"/>
      <c r="AJ1630" s="7"/>
      <c r="AK1630" s="7"/>
      <c r="BZ1630" s="4"/>
      <c r="CA1630" t="s">
        <v>859</v>
      </c>
      <c r="CC1630" s="7" t="s">
        <v>615</v>
      </c>
      <c r="CD1630" s="7">
        <v>0.82708959739426902</v>
      </c>
      <c r="CF1630" s="7"/>
      <c r="CH1630" s="7"/>
      <c r="CJ1630" s="7"/>
      <c r="CK1630" s="7">
        <f t="shared" si="33"/>
        <v>60</v>
      </c>
    </row>
    <row r="1631" spans="1:90" hidden="1" x14ac:dyDescent="0.3">
      <c r="A1631" s="43">
        <v>65</v>
      </c>
      <c r="B1631" s="23" t="s">
        <v>1058</v>
      </c>
      <c r="D1631" s="23" t="s">
        <v>831</v>
      </c>
      <c r="E1631" s="23" t="s">
        <v>595</v>
      </c>
      <c r="G1631" s="23" t="s">
        <v>3031</v>
      </c>
      <c r="J1631" s="54" t="s">
        <v>9</v>
      </c>
      <c r="K1631" s="58">
        <v>3</v>
      </c>
      <c r="L1631" s="24" t="s">
        <v>834</v>
      </c>
      <c r="M1631" s="24" t="s">
        <v>624</v>
      </c>
      <c r="U1631" s="4">
        <v>18000</v>
      </c>
      <c r="X1631" s="4">
        <v>30000</v>
      </c>
      <c r="AG1631" s="2"/>
      <c r="AH1631" s="2"/>
      <c r="AI1631" s="2"/>
      <c r="AJ1631" s="2"/>
      <c r="AK1631" s="2"/>
      <c r="BZ1631" s="4"/>
      <c r="CA1631" t="s">
        <v>936</v>
      </c>
      <c r="CC1631" s="7" t="s">
        <v>624</v>
      </c>
      <c r="CD1631" s="7">
        <v>0.78782344479821576</v>
      </c>
      <c r="CE1631" s="7" t="s">
        <v>615</v>
      </c>
      <c r="CF1631" s="7">
        <v>0.2121765552017843</v>
      </c>
      <c r="CH1631" s="7"/>
      <c r="CJ1631" s="7"/>
      <c r="CK1631" s="7">
        <f t="shared" si="33"/>
        <v>61</v>
      </c>
    </row>
    <row r="1632" spans="1:90" hidden="1" x14ac:dyDescent="0.3">
      <c r="A1632" s="43">
        <v>65</v>
      </c>
      <c r="B1632" s="56" t="s">
        <v>1025</v>
      </c>
      <c r="D1632" s="23" t="s">
        <v>831</v>
      </c>
      <c r="E1632" s="23" t="s">
        <v>796</v>
      </c>
      <c r="G1632" s="23" t="s">
        <v>3032</v>
      </c>
      <c r="H1632" s="57" t="s">
        <v>831</v>
      </c>
      <c r="I1632" s="57"/>
      <c r="J1632" s="23" t="s">
        <v>9</v>
      </c>
      <c r="K1632" s="47">
        <v>1.0100076</v>
      </c>
      <c r="L1632" s="24" t="s">
        <v>834</v>
      </c>
      <c r="M1632" s="24" t="s">
        <v>624</v>
      </c>
      <c r="X1632" s="4">
        <v>5151.0387599999985</v>
      </c>
      <c r="Y1632" s="4">
        <v>404.00304</v>
      </c>
      <c r="BA1632" s="4">
        <v>40.602305520000002</v>
      </c>
      <c r="BZ1632" s="4"/>
      <c r="CA1632" t="s">
        <v>2971</v>
      </c>
      <c r="CC1632" s="7" t="s">
        <v>624</v>
      </c>
      <c r="CD1632" s="7">
        <v>0.84237697982102744</v>
      </c>
      <c r="CF1632" s="7"/>
      <c r="CH1632" s="7"/>
      <c r="CJ1632" s="7"/>
      <c r="CK1632" s="7">
        <f t="shared" si="33"/>
        <v>60</v>
      </c>
    </row>
    <row r="1633" spans="1:91" hidden="1" x14ac:dyDescent="0.3">
      <c r="A1633" s="43">
        <v>64</v>
      </c>
      <c r="B1633" s="23" t="s">
        <v>900</v>
      </c>
      <c r="C1633" s="54"/>
      <c r="D1633" s="54" t="s">
        <v>831</v>
      </c>
      <c r="E1633" s="23" t="s">
        <v>659</v>
      </c>
      <c r="F1633" s="54"/>
      <c r="G1633" s="23" t="s">
        <v>3033</v>
      </c>
      <c r="J1633" s="54" t="s">
        <v>9</v>
      </c>
      <c r="K1633" s="55">
        <v>37.17</v>
      </c>
      <c r="L1633" s="24" t="s">
        <v>834</v>
      </c>
      <c r="M1633" s="24" t="s">
        <v>615</v>
      </c>
      <c r="N1633" s="7"/>
      <c r="U1633" s="4">
        <v>591003</v>
      </c>
      <c r="V1633" s="4">
        <v>18.2133</v>
      </c>
      <c r="W1633" s="4">
        <v>463.13819999999998</v>
      </c>
      <c r="AC1633" s="4">
        <v>643041</v>
      </c>
      <c r="AD1633" s="7"/>
      <c r="AE1633" s="7"/>
      <c r="AF1633" s="7"/>
      <c r="AG1633" s="7"/>
      <c r="AH1633" s="7"/>
      <c r="AI1633" s="7"/>
      <c r="AJ1633" s="7"/>
      <c r="AK1633" s="7"/>
      <c r="BZ1633" s="4"/>
      <c r="CA1633" t="s">
        <v>839</v>
      </c>
      <c r="CC1633" s="7" t="s">
        <v>615</v>
      </c>
      <c r="CD1633" s="7">
        <v>0.608782790527444</v>
      </c>
      <c r="CE1633" s="7" t="s">
        <v>639</v>
      </c>
      <c r="CF1633" s="7">
        <v>0.22735471495089599</v>
      </c>
      <c r="CH1633" s="7"/>
      <c r="CJ1633" s="7"/>
      <c r="CK1633" s="7">
        <f t="shared" si="33"/>
        <v>59</v>
      </c>
    </row>
    <row r="1634" spans="1:91" hidden="1" x14ac:dyDescent="0.3">
      <c r="A1634" s="43">
        <v>64</v>
      </c>
      <c r="B1634" s="23" t="s">
        <v>883</v>
      </c>
      <c r="C1634" s="54"/>
      <c r="D1634" s="54" t="s">
        <v>831</v>
      </c>
      <c r="E1634" s="23" t="s">
        <v>659</v>
      </c>
      <c r="F1634" s="54"/>
      <c r="G1634" s="23" t="s">
        <v>3034</v>
      </c>
      <c r="J1634" s="54" t="s">
        <v>9</v>
      </c>
      <c r="K1634" s="55">
        <v>17</v>
      </c>
      <c r="L1634" s="24" t="s">
        <v>834</v>
      </c>
      <c r="M1634" s="24" t="s">
        <v>615</v>
      </c>
      <c r="N1634" s="7"/>
      <c r="U1634" s="4">
        <v>170000</v>
      </c>
      <c r="AC1634" s="4">
        <v>32000</v>
      </c>
      <c r="AD1634" s="7"/>
      <c r="AE1634" s="7"/>
      <c r="AF1634" s="7"/>
      <c r="AG1634" s="7"/>
      <c r="AH1634" s="7"/>
      <c r="AI1634" s="7"/>
      <c r="AJ1634" s="7"/>
      <c r="AK1634" s="7"/>
      <c r="BZ1634" s="4"/>
      <c r="CA1634" t="s">
        <v>885</v>
      </c>
      <c r="CC1634" s="7" t="s">
        <v>615</v>
      </c>
      <c r="CD1634" s="7">
        <v>0.93931190529101605</v>
      </c>
      <c r="CF1634" s="7"/>
      <c r="CH1634" s="7"/>
      <c r="CJ1634" s="7"/>
      <c r="CK1634" s="7">
        <f t="shared" si="33"/>
        <v>61</v>
      </c>
    </row>
    <row r="1635" spans="1:91" hidden="1" x14ac:dyDescent="0.3">
      <c r="A1635" s="43" t="s">
        <v>890</v>
      </c>
      <c r="B1635" s="23" t="s">
        <v>886</v>
      </c>
      <c r="D1635" s="23" t="s">
        <v>831</v>
      </c>
      <c r="E1635" s="23" t="s">
        <v>671</v>
      </c>
      <c r="G1635" s="53" t="s">
        <v>3035</v>
      </c>
      <c r="J1635" s="23" t="s">
        <v>9</v>
      </c>
      <c r="K1635" s="47">
        <v>35</v>
      </c>
      <c r="L1635" s="24" t="s">
        <v>834</v>
      </c>
      <c r="M1635" s="24" t="s">
        <v>624</v>
      </c>
      <c r="U1635" s="4">
        <v>94500.000000000015</v>
      </c>
      <c r="X1635" s="4">
        <v>87500</v>
      </c>
      <c r="AG1635" s="4">
        <v>5.6000000000000014</v>
      </c>
      <c r="AH1635" s="4">
        <v>14</v>
      </c>
      <c r="BX1635" s="4"/>
      <c r="BZ1635" s="4"/>
      <c r="CA1635" t="s">
        <v>1390</v>
      </c>
      <c r="CC1635" s="7" t="s">
        <v>624</v>
      </c>
      <c r="CD1635" s="7">
        <v>0.49323849841963258</v>
      </c>
      <c r="CE1635" s="7" t="s">
        <v>615</v>
      </c>
      <c r="CF1635" s="7">
        <v>0.2391101243831221</v>
      </c>
      <c r="CH1635" s="7"/>
      <c r="CJ1635" s="7"/>
      <c r="CK1635" s="7">
        <f t="shared" si="33"/>
        <v>59</v>
      </c>
    </row>
    <row r="1636" spans="1:91" hidden="1" x14ac:dyDescent="0.3">
      <c r="A1636" s="43">
        <v>64</v>
      </c>
      <c r="B1636" s="23" t="s">
        <v>1025</v>
      </c>
      <c r="C1636" s="54"/>
      <c r="D1636" s="54" t="s">
        <v>831</v>
      </c>
      <c r="E1636" s="23" t="s">
        <v>605</v>
      </c>
      <c r="F1636" s="54"/>
      <c r="G1636" s="23" t="s">
        <v>3036</v>
      </c>
      <c r="J1636" s="54" t="s">
        <v>9</v>
      </c>
      <c r="K1636" s="55">
        <v>100</v>
      </c>
      <c r="L1636" s="24" t="s">
        <v>834</v>
      </c>
      <c r="M1636" s="24" t="s">
        <v>615</v>
      </c>
      <c r="N1636" s="7"/>
      <c r="U1636" s="4">
        <v>300000</v>
      </c>
      <c r="AD1636" s="7"/>
      <c r="AE1636" s="7"/>
      <c r="AF1636" s="7"/>
      <c r="AG1636" s="7"/>
      <c r="AH1636" s="7"/>
      <c r="AI1636" s="7"/>
      <c r="AJ1636" s="7"/>
      <c r="AK1636" s="7"/>
      <c r="BZ1636" s="4"/>
      <c r="CA1636" t="s">
        <v>856</v>
      </c>
      <c r="CC1636" s="7" t="s">
        <v>615</v>
      </c>
      <c r="CD1636" s="7">
        <v>1</v>
      </c>
      <c r="CF1636" s="7"/>
      <c r="CH1636" s="7"/>
      <c r="CJ1636" s="7"/>
      <c r="CK1636" s="7">
        <f t="shared" si="33"/>
        <v>62</v>
      </c>
    </row>
    <row r="1637" spans="1:91" hidden="1" x14ac:dyDescent="0.3">
      <c r="A1637" s="43">
        <v>64</v>
      </c>
      <c r="B1637" s="23" t="s">
        <v>863</v>
      </c>
      <c r="C1637" s="54"/>
      <c r="D1637" s="54" t="s">
        <v>831</v>
      </c>
      <c r="E1637" s="23" t="s">
        <v>671</v>
      </c>
      <c r="F1637" s="54"/>
      <c r="G1637" s="23" t="s">
        <v>3037</v>
      </c>
      <c r="J1637" s="54" t="s">
        <v>9</v>
      </c>
      <c r="K1637" s="55">
        <v>213.17073170731709</v>
      </c>
      <c r="L1637" s="24" t="s">
        <v>834</v>
      </c>
      <c r="M1637" s="24" t="s">
        <v>651</v>
      </c>
      <c r="N1637" s="7"/>
      <c r="U1637" s="4">
        <v>207804.87804878049</v>
      </c>
      <c r="V1637" s="4">
        <v>32.695321951219512</v>
      </c>
      <c r="X1637" s="4">
        <v>322365.85365853662</v>
      </c>
      <c r="AD1637" s="7"/>
      <c r="AE1637" s="7"/>
      <c r="AF1637" s="7"/>
      <c r="AG1637" s="7">
        <v>431.07044634146348</v>
      </c>
      <c r="AH1637" s="7">
        <v>337.56339024390252</v>
      </c>
      <c r="AI1637" s="7">
        <v>57.64889024390245</v>
      </c>
      <c r="AJ1637" s="7">
        <v>70.376869262439044</v>
      </c>
      <c r="AK1637" s="7">
        <v>14.33437830878049</v>
      </c>
      <c r="BZ1637" s="4"/>
      <c r="CA1637" t="s">
        <v>1280</v>
      </c>
      <c r="CC1637" s="7" t="s">
        <v>651</v>
      </c>
      <c r="CD1637" s="7">
        <v>0.50790402857830308</v>
      </c>
      <c r="CE1637" s="7" t="s">
        <v>654</v>
      </c>
      <c r="CF1637" s="7">
        <v>0.2275181345702198</v>
      </c>
      <c r="CH1637" s="7"/>
      <c r="CJ1637" s="7"/>
      <c r="CK1637" s="7">
        <f t="shared" si="33"/>
        <v>55</v>
      </c>
    </row>
    <row r="1638" spans="1:91" hidden="1" x14ac:dyDescent="0.3">
      <c r="A1638" s="43">
        <v>65</v>
      </c>
      <c r="B1638" s="23" t="s">
        <v>863</v>
      </c>
      <c r="D1638" s="23" t="s">
        <v>831</v>
      </c>
      <c r="E1638" s="23" t="s">
        <v>595</v>
      </c>
      <c r="G1638" s="23" t="s">
        <v>3038</v>
      </c>
      <c r="J1638" s="54" t="s">
        <v>9</v>
      </c>
      <c r="K1638" s="58">
        <v>174.8</v>
      </c>
      <c r="L1638" s="24" t="s">
        <v>834</v>
      </c>
      <c r="M1638" s="24" t="s">
        <v>651</v>
      </c>
      <c r="U1638" s="4">
        <v>170400</v>
      </c>
      <c r="V1638" s="4">
        <v>49.083547499999987</v>
      </c>
      <c r="X1638" s="4">
        <v>264340.00000000012</v>
      </c>
      <c r="AG1638" s="2">
        <v>379.1211586</v>
      </c>
      <c r="AH1638" s="2">
        <v>291.32166460000002</v>
      </c>
      <c r="AI1638" s="2">
        <v>29.688629299999999</v>
      </c>
      <c r="AJ1638" s="2"/>
      <c r="AK1638" s="2"/>
      <c r="BZ1638" s="4"/>
      <c r="CA1638" t="s">
        <v>1414</v>
      </c>
      <c r="CC1638" s="7" t="s">
        <v>651</v>
      </c>
      <c r="CD1638" s="7">
        <v>0.52984059855579013</v>
      </c>
      <c r="CE1638" s="7" t="s">
        <v>654</v>
      </c>
      <c r="CF1638" s="7">
        <v>0.23289880623662471</v>
      </c>
      <c r="CH1638" s="7"/>
      <c r="CJ1638" s="7"/>
      <c r="CK1638" s="7">
        <f t="shared" si="33"/>
        <v>57</v>
      </c>
    </row>
    <row r="1639" spans="1:91" hidden="1" x14ac:dyDescent="0.3">
      <c r="A1639" s="43">
        <v>64</v>
      </c>
      <c r="B1639" s="23" t="s">
        <v>863</v>
      </c>
      <c r="C1639" s="54"/>
      <c r="D1639" s="54" t="s">
        <v>831</v>
      </c>
      <c r="E1639" s="23" t="s">
        <v>671</v>
      </c>
      <c r="F1639" s="54"/>
      <c r="G1639" s="23" t="s">
        <v>3039</v>
      </c>
      <c r="H1639" s="23" t="s">
        <v>1258</v>
      </c>
      <c r="J1639" s="54" t="s">
        <v>9</v>
      </c>
      <c r="K1639" s="55">
        <v>151.22</v>
      </c>
      <c r="L1639" s="24" t="s">
        <v>834</v>
      </c>
      <c r="M1639" s="24" t="s">
        <v>651</v>
      </c>
      <c r="N1639" s="7"/>
      <c r="U1639" s="4">
        <v>151318</v>
      </c>
      <c r="V1639" s="4">
        <v>23.516999999999999</v>
      </c>
      <c r="X1639" s="4">
        <v>234538</v>
      </c>
      <c r="AD1639" s="7"/>
      <c r="AE1639" s="7"/>
      <c r="AF1639" s="7"/>
      <c r="AG1639" s="7">
        <v>282.719516</v>
      </c>
      <c r="AH1639" s="7">
        <v>212.20059800000001</v>
      </c>
      <c r="AI1639" s="7">
        <v>35.339663999999999</v>
      </c>
      <c r="AJ1639" s="7">
        <v>43.763634148800008</v>
      </c>
      <c r="AK1639" s="7">
        <v>8.7282255077999995</v>
      </c>
      <c r="BZ1639" s="4"/>
      <c r="CA1639" t="s">
        <v>1280</v>
      </c>
      <c r="CC1639" s="7" t="s">
        <v>651</v>
      </c>
      <c r="CD1639" s="7">
        <v>0.50647997572242465</v>
      </c>
      <c r="CE1639" s="7" t="s">
        <v>654</v>
      </c>
      <c r="CF1639" s="7">
        <v>0.21746049104514259</v>
      </c>
      <c r="CH1639" s="7"/>
      <c r="CJ1639" s="7"/>
      <c r="CK1639" s="7">
        <f t="shared" si="33"/>
        <v>55</v>
      </c>
      <c r="CL1639" t="s">
        <v>3039</v>
      </c>
    </row>
    <row r="1640" spans="1:91" hidden="1" x14ac:dyDescent="0.3">
      <c r="A1640" s="43">
        <v>64</v>
      </c>
      <c r="B1640" s="23" t="s">
        <v>863</v>
      </c>
      <c r="C1640" s="54"/>
      <c r="D1640" s="54" t="s">
        <v>831</v>
      </c>
      <c r="E1640" s="23" t="s">
        <v>671</v>
      </c>
      <c r="F1640" s="54"/>
      <c r="G1640" s="23" t="s">
        <v>3040</v>
      </c>
      <c r="J1640" s="54" t="s">
        <v>9</v>
      </c>
      <c r="K1640" s="55">
        <v>19.390243902439</v>
      </c>
      <c r="L1640" s="24" t="s">
        <v>834</v>
      </c>
      <c r="M1640" s="24" t="s">
        <v>651</v>
      </c>
      <c r="N1640" s="7"/>
      <c r="U1640" s="4">
        <v>8027.5609756097447</v>
      </c>
      <c r="V1640" s="4">
        <v>4.8218597560975551</v>
      </c>
      <c r="X1640" s="4">
        <v>21620.12195121948</v>
      </c>
      <c r="AD1640" s="7"/>
      <c r="AE1640" s="7"/>
      <c r="AF1640" s="7"/>
      <c r="AG1640" s="7">
        <v>67.184579268292595</v>
      </c>
      <c r="AH1640" s="7">
        <v>30.002682926829241</v>
      </c>
      <c r="AI1640" s="7">
        <v>5.1433170731707252</v>
      </c>
      <c r="AJ1640" s="7">
        <v>9.896856434146331</v>
      </c>
      <c r="AK1640" s="7">
        <v>2.1463062146341438</v>
      </c>
      <c r="BZ1640" s="4"/>
      <c r="CA1640" t="s">
        <v>1280</v>
      </c>
      <c r="CC1640" s="7" t="s">
        <v>651</v>
      </c>
      <c r="CD1640" s="7">
        <v>0.64995982579715617</v>
      </c>
      <c r="CF1640" s="7"/>
      <c r="CH1640" s="7"/>
      <c r="CJ1640" s="7"/>
      <c r="CK1640" s="7">
        <f t="shared" si="33"/>
        <v>55</v>
      </c>
    </row>
    <row r="1641" spans="1:91" x14ac:dyDescent="0.3">
      <c r="A1641" s="43">
        <v>64</v>
      </c>
      <c r="B1641" s="23" t="s">
        <v>860</v>
      </c>
      <c r="C1641" s="54"/>
      <c r="D1641" s="54" t="s">
        <v>831</v>
      </c>
      <c r="E1641" s="23" t="s">
        <v>659</v>
      </c>
      <c r="F1641" s="54"/>
      <c r="G1641" s="23" t="s">
        <v>3041</v>
      </c>
      <c r="J1641" s="54" t="s">
        <v>9</v>
      </c>
      <c r="K1641" s="55">
        <v>11.8</v>
      </c>
      <c r="L1641" s="24" t="s">
        <v>834</v>
      </c>
      <c r="M1641" s="24" t="s">
        <v>618</v>
      </c>
      <c r="N1641" s="7"/>
      <c r="U1641" s="4">
        <v>35400</v>
      </c>
      <c r="V1641" s="4">
        <v>10.62</v>
      </c>
      <c r="W1641" s="4">
        <v>121.54</v>
      </c>
      <c r="AC1641" s="4">
        <v>94400.000000000015</v>
      </c>
      <c r="AD1641" s="7"/>
      <c r="AE1641" s="7"/>
      <c r="AF1641" s="7"/>
      <c r="AG1641" s="7"/>
      <c r="AH1641" s="7"/>
      <c r="AI1641" s="7"/>
      <c r="AJ1641" s="7"/>
      <c r="AK1641" s="7"/>
      <c r="BZ1641" s="4"/>
      <c r="CA1641" t="s">
        <v>839</v>
      </c>
      <c r="CC1641" s="7" t="s">
        <v>618</v>
      </c>
      <c r="CD1641" s="7">
        <v>0.45096999364166168</v>
      </c>
      <c r="CE1641" s="7" t="s">
        <v>615</v>
      </c>
      <c r="CF1641" s="7">
        <v>0.2430051338721724</v>
      </c>
      <c r="CG1641" s="7" t="s">
        <v>639</v>
      </c>
      <c r="CH1641" s="7">
        <v>0.2224215180231584</v>
      </c>
      <c r="CJ1641" s="7"/>
      <c r="CK1641" s="7">
        <f t="shared" si="33"/>
        <v>59</v>
      </c>
    </row>
    <row r="1642" spans="1:91" hidden="1" x14ac:dyDescent="0.3">
      <c r="A1642" s="43" t="s">
        <v>932</v>
      </c>
      <c r="B1642" s="23" t="s">
        <v>888</v>
      </c>
      <c r="C1642" s="54"/>
      <c r="D1642" s="54" t="s">
        <v>831</v>
      </c>
      <c r="E1642" s="23" t="s">
        <v>605</v>
      </c>
      <c r="F1642" s="54"/>
      <c r="G1642" s="23" t="s">
        <v>3042</v>
      </c>
      <c r="H1642" s="23" t="s">
        <v>880</v>
      </c>
      <c r="J1642" s="54" t="s">
        <v>9</v>
      </c>
      <c r="K1642" s="55">
        <v>182.1</v>
      </c>
      <c r="L1642" s="24" t="s">
        <v>834</v>
      </c>
      <c r="M1642" s="24" t="s">
        <v>618</v>
      </c>
      <c r="N1642" s="7"/>
      <c r="U1642" s="4">
        <v>184950</v>
      </c>
      <c r="V1642" s="4">
        <v>97.751000000000005</v>
      </c>
      <c r="AD1642" s="7"/>
      <c r="AE1642" s="7"/>
      <c r="AF1642" s="7"/>
      <c r="AG1642" s="7"/>
      <c r="AH1642" s="7"/>
      <c r="AI1642" s="7"/>
      <c r="AJ1642" s="7"/>
      <c r="AK1642" s="7"/>
      <c r="BZ1642" s="4">
        <v>6750000</v>
      </c>
      <c r="CA1642" t="s">
        <v>1032</v>
      </c>
      <c r="CC1642" s="7" t="s">
        <v>618</v>
      </c>
      <c r="CD1642" s="7">
        <v>0.76577908016591367</v>
      </c>
      <c r="CE1642" s="7" t="s">
        <v>615</v>
      </c>
      <c r="CF1642" s="7">
        <v>0.2342209198340863</v>
      </c>
      <c r="CH1642" s="7"/>
      <c r="CJ1642" s="7"/>
      <c r="CK1642" s="7">
        <f t="shared" si="33"/>
        <v>61</v>
      </c>
    </row>
    <row r="1643" spans="1:91" x14ac:dyDescent="0.3">
      <c r="A1643" s="43">
        <v>64</v>
      </c>
      <c r="B1643" s="23" t="s">
        <v>860</v>
      </c>
      <c r="C1643" s="54"/>
      <c r="D1643" s="54" t="s">
        <v>831</v>
      </c>
      <c r="E1643" s="23" t="s">
        <v>659</v>
      </c>
      <c r="F1643" s="54"/>
      <c r="G1643" s="23" t="s">
        <v>3043</v>
      </c>
      <c r="J1643" s="54" t="s">
        <v>9</v>
      </c>
      <c r="K1643" s="55">
        <v>0.32</v>
      </c>
      <c r="L1643" s="24" t="s">
        <v>834</v>
      </c>
      <c r="M1643" s="24" t="s">
        <v>639</v>
      </c>
      <c r="N1643" s="7"/>
      <c r="U1643" s="4">
        <v>1920</v>
      </c>
      <c r="W1643" s="4">
        <v>5.44</v>
      </c>
      <c r="AC1643" s="4">
        <v>19200</v>
      </c>
      <c r="AD1643" s="7"/>
      <c r="AE1643" s="7"/>
      <c r="AF1643" s="7"/>
      <c r="AG1643" s="7"/>
      <c r="AH1643" s="7"/>
      <c r="AI1643" s="7"/>
      <c r="AJ1643" s="7"/>
      <c r="AK1643" s="7"/>
      <c r="BZ1643" s="4"/>
      <c r="CA1643" t="s">
        <v>1027</v>
      </c>
      <c r="CC1643" s="7" t="s">
        <v>639</v>
      </c>
      <c r="CD1643" s="7">
        <v>0.7277690068278817</v>
      </c>
      <c r="CE1643" s="7" t="s">
        <v>615</v>
      </c>
      <c r="CF1643" s="7">
        <v>0.21203176923294351</v>
      </c>
      <c r="CH1643" s="7"/>
      <c r="CJ1643" s="7"/>
      <c r="CK1643" s="7">
        <f t="shared" si="33"/>
        <v>60</v>
      </c>
    </row>
    <row r="1644" spans="1:91" hidden="1" x14ac:dyDescent="0.3">
      <c r="A1644" s="43" t="s">
        <v>932</v>
      </c>
      <c r="B1644" s="23" t="s">
        <v>913</v>
      </c>
      <c r="C1644" s="54"/>
      <c r="D1644" s="54" t="s">
        <v>831</v>
      </c>
      <c r="E1644" s="23" t="s">
        <v>650</v>
      </c>
      <c r="F1644" s="54"/>
      <c r="G1644" s="23" t="s">
        <v>3044</v>
      </c>
      <c r="H1644" s="23" t="s">
        <v>880</v>
      </c>
      <c r="J1644" s="54" t="s">
        <v>9</v>
      </c>
      <c r="K1644" s="55">
        <v>22.240090845087689</v>
      </c>
      <c r="L1644" s="24" t="s">
        <v>834</v>
      </c>
      <c r="M1644" s="24" t="s">
        <v>615</v>
      </c>
      <c r="N1644" s="7"/>
      <c r="U1644" s="4">
        <v>116120.8382473011</v>
      </c>
      <c r="AD1644" s="7"/>
      <c r="AE1644" s="7"/>
      <c r="AF1644" s="7"/>
      <c r="AG1644" s="7"/>
      <c r="AH1644" s="7"/>
      <c r="AI1644" s="7"/>
      <c r="AJ1644" s="7"/>
      <c r="AK1644" s="7"/>
      <c r="BZ1644" s="4">
        <v>4700000</v>
      </c>
      <c r="CA1644" t="s">
        <v>934</v>
      </c>
      <c r="CC1644" s="7" t="s">
        <v>615</v>
      </c>
      <c r="CD1644" s="7">
        <v>1</v>
      </c>
      <c r="CF1644" s="7"/>
      <c r="CH1644" s="7"/>
      <c r="CJ1644" s="7"/>
      <c r="CK1644" s="7">
        <f t="shared" si="33"/>
        <v>62</v>
      </c>
    </row>
    <row r="1645" spans="1:91" hidden="1" x14ac:dyDescent="0.3">
      <c r="A1645" s="43" t="s">
        <v>938</v>
      </c>
      <c r="B1645" s="23" t="s">
        <v>1058</v>
      </c>
      <c r="D1645" s="23" t="s">
        <v>831</v>
      </c>
      <c r="E1645" s="23" t="s">
        <v>605</v>
      </c>
      <c r="G1645" s="23" t="s">
        <v>3045</v>
      </c>
      <c r="H1645" s="23" t="s">
        <v>831</v>
      </c>
      <c r="J1645" s="23" t="s">
        <v>9</v>
      </c>
      <c r="K1645" s="47">
        <v>3.3</v>
      </c>
      <c r="L1645" s="24" t="s">
        <v>834</v>
      </c>
      <c r="M1645" s="24" t="s">
        <v>633</v>
      </c>
      <c r="AA1645" s="107">
        <v>9899.9999999999982</v>
      </c>
      <c r="AD1645" s="4">
        <v>0.29699999999999999</v>
      </c>
      <c r="BZ1645" s="4">
        <v>50000</v>
      </c>
      <c r="CA1645" t="s">
        <v>1993</v>
      </c>
      <c r="CC1645" s="7" t="s">
        <v>633</v>
      </c>
      <c r="CD1645" s="7">
        <v>0.99627432895716062</v>
      </c>
      <c r="CF1645" s="7"/>
      <c r="CH1645" s="7"/>
      <c r="CJ1645" s="7"/>
      <c r="CK1645" s="7">
        <f t="shared" si="33"/>
        <v>61</v>
      </c>
    </row>
    <row r="1646" spans="1:91" hidden="1" x14ac:dyDescent="0.3">
      <c r="A1646" s="43">
        <v>27</v>
      </c>
      <c r="B1646" s="42" t="s">
        <v>897</v>
      </c>
      <c r="D1646" s="23" t="s">
        <v>831</v>
      </c>
      <c r="E1646" s="23" t="s">
        <v>626</v>
      </c>
      <c r="G1646" s="42" t="s">
        <v>3046</v>
      </c>
      <c r="J1646" s="23" t="s">
        <v>9</v>
      </c>
      <c r="K1646" s="58">
        <v>3.8</v>
      </c>
      <c r="L1646" s="24" t="s">
        <v>834</v>
      </c>
      <c r="M1646" s="24" t="s">
        <v>639</v>
      </c>
      <c r="U1646" s="59"/>
      <c r="V1646" s="59"/>
      <c r="W1646" s="59"/>
      <c r="AB1646" s="60">
        <v>79800</v>
      </c>
      <c r="AC1646" s="60">
        <v>478799.99999999988</v>
      </c>
      <c r="AP1646" s="59"/>
      <c r="AQ1646" s="59">
        <v>58.52</v>
      </c>
      <c r="BZ1646" s="4"/>
      <c r="CA1646" t="s">
        <v>3047</v>
      </c>
      <c r="CC1646" s="7" t="s">
        <v>639</v>
      </c>
      <c r="CD1646" s="7">
        <v>0.83852214658692081</v>
      </c>
      <c r="CF1646" s="7"/>
      <c r="CH1646" s="7"/>
      <c r="CJ1646" s="7"/>
      <c r="CK1646" s="7">
        <f t="shared" si="33"/>
        <v>60</v>
      </c>
      <c r="CM1646" t="s">
        <v>1910</v>
      </c>
    </row>
    <row r="1647" spans="1:91" hidden="1" x14ac:dyDescent="0.3">
      <c r="A1647" s="43">
        <v>58</v>
      </c>
      <c r="B1647" s="23" t="s">
        <v>913</v>
      </c>
      <c r="C1647" s="54"/>
      <c r="D1647" s="23" t="s">
        <v>831</v>
      </c>
      <c r="E1647" s="23" t="s">
        <v>605</v>
      </c>
      <c r="G1647" s="23" t="s">
        <v>3048</v>
      </c>
      <c r="I1647" s="54"/>
      <c r="J1647" s="54" t="s">
        <v>9</v>
      </c>
      <c r="K1647" s="47">
        <v>181.44</v>
      </c>
      <c r="L1647" s="24" t="s">
        <v>834</v>
      </c>
      <c r="M1647" s="24" t="s">
        <v>633</v>
      </c>
      <c r="N1647" s="7"/>
      <c r="AA1647" s="107">
        <v>217519.43524707941</v>
      </c>
      <c r="AD1647" s="4">
        <v>285.61438522902142</v>
      </c>
      <c r="AH1647" s="7"/>
      <c r="AI1647" s="7"/>
      <c r="BY1647" s="7"/>
      <c r="BZ1647" s="4"/>
      <c r="CA1647" t="s">
        <v>846</v>
      </c>
      <c r="CC1647" s="7" t="s">
        <v>633</v>
      </c>
      <c r="CD1647" s="7">
        <v>0.85934536145493789</v>
      </c>
      <c r="CF1647" s="7"/>
      <c r="CH1647" s="7"/>
      <c r="CJ1647" s="7"/>
      <c r="CK1647" s="7">
        <f t="shared" si="33"/>
        <v>61</v>
      </c>
    </row>
    <row r="1648" spans="1:91" x14ac:dyDescent="0.3">
      <c r="A1648" s="43">
        <v>64</v>
      </c>
      <c r="B1648" s="23" t="s">
        <v>860</v>
      </c>
      <c r="C1648" s="54"/>
      <c r="D1648" s="54" t="s">
        <v>831</v>
      </c>
      <c r="E1648" s="23" t="s">
        <v>659</v>
      </c>
      <c r="F1648" s="54"/>
      <c r="G1648" s="23" t="s">
        <v>3049</v>
      </c>
      <c r="J1648" s="54" t="s">
        <v>9</v>
      </c>
      <c r="K1648" s="55">
        <v>7.3446989999999994</v>
      </c>
      <c r="L1648" s="24" t="s">
        <v>834</v>
      </c>
      <c r="M1648" s="24" t="s">
        <v>615</v>
      </c>
      <c r="N1648" s="7"/>
      <c r="U1648" s="4">
        <v>132770.76856999999</v>
      </c>
      <c r="V1648" s="4">
        <v>0.28081615399999998</v>
      </c>
      <c r="W1648" s="4">
        <v>11.592823401</v>
      </c>
      <c r="Y1648" s="4">
        <v>1159.8928100000001</v>
      </c>
      <c r="AD1648" s="7"/>
      <c r="AE1648" s="7"/>
      <c r="AF1648" s="7"/>
      <c r="AG1648" s="7"/>
      <c r="AH1648" s="7"/>
      <c r="AI1648" s="7"/>
      <c r="AJ1648" s="7"/>
      <c r="AK1648" s="7"/>
      <c r="BZ1648" s="4"/>
      <c r="CA1648" t="s">
        <v>1260</v>
      </c>
      <c r="CC1648" s="7" t="s">
        <v>615</v>
      </c>
      <c r="CD1648" s="7">
        <v>0.93670704262347537</v>
      </c>
      <c r="CF1648" s="7"/>
      <c r="CH1648" s="7"/>
      <c r="CJ1648" s="7"/>
      <c r="CK1648" s="7">
        <f t="shared" si="33"/>
        <v>59</v>
      </c>
    </row>
    <row r="1649" spans="1:90" hidden="1" x14ac:dyDescent="0.3">
      <c r="A1649" s="43">
        <v>65</v>
      </c>
      <c r="B1649" s="56" t="s">
        <v>905</v>
      </c>
      <c r="D1649" s="23" t="s">
        <v>831</v>
      </c>
      <c r="E1649" s="23" t="s">
        <v>798</v>
      </c>
      <c r="G1649" s="23" t="s">
        <v>3050</v>
      </c>
      <c r="H1649" s="57"/>
      <c r="J1649" s="23" t="s">
        <v>9</v>
      </c>
      <c r="K1649" s="47">
        <v>0.05</v>
      </c>
      <c r="L1649" s="24" t="s">
        <v>834</v>
      </c>
      <c r="M1649" s="24" t="s">
        <v>624</v>
      </c>
      <c r="U1649" s="4">
        <v>100</v>
      </c>
      <c r="X1649" s="4">
        <v>150</v>
      </c>
      <c r="BZ1649" s="4"/>
      <c r="CA1649" t="s">
        <v>936</v>
      </c>
      <c r="CC1649" s="7" t="s">
        <v>624</v>
      </c>
      <c r="CD1649" s="7">
        <v>0.7696781494249848</v>
      </c>
      <c r="CE1649" s="7" t="s">
        <v>615</v>
      </c>
      <c r="CF1649" s="7">
        <v>0.23032185057501511</v>
      </c>
      <c r="CH1649" s="7"/>
      <c r="CJ1649" s="7"/>
      <c r="CK1649" s="7">
        <f t="shared" si="33"/>
        <v>61</v>
      </c>
    </row>
    <row r="1650" spans="1:90" hidden="1" x14ac:dyDescent="0.3">
      <c r="A1650" s="43" t="s">
        <v>938</v>
      </c>
      <c r="B1650" s="23" t="s">
        <v>1058</v>
      </c>
      <c r="C1650" s="54"/>
      <c r="D1650" s="23" t="s">
        <v>831</v>
      </c>
      <c r="E1650" s="23" t="s">
        <v>605</v>
      </c>
      <c r="G1650" s="23" t="s">
        <v>3051</v>
      </c>
      <c r="H1650" s="23" t="s">
        <v>880</v>
      </c>
      <c r="I1650" s="54"/>
      <c r="J1650" s="54" t="s">
        <v>9</v>
      </c>
      <c r="K1650" s="47">
        <v>25</v>
      </c>
      <c r="L1650" s="24" t="s">
        <v>834</v>
      </c>
      <c r="M1650" s="24" t="s">
        <v>633</v>
      </c>
      <c r="N1650" s="7"/>
      <c r="AA1650" s="107">
        <v>20000</v>
      </c>
      <c r="AD1650" s="4">
        <v>26.664147986058222</v>
      </c>
      <c r="AH1650" s="7"/>
      <c r="AI1650" s="7"/>
      <c r="BY1650" s="7"/>
      <c r="BZ1650" s="4">
        <v>1650000</v>
      </c>
      <c r="CA1650" t="s">
        <v>915</v>
      </c>
      <c r="CC1650" s="7" t="s">
        <v>633</v>
      </c>
      <c r="CD1650" s="7">
        <v>0.85749400933234488</v>
      </c>
      <c r="CF1650" s="7"/>
      <c r="CH1650" s="7"/>
      <c r="CJ1650" s="7"/>
      <c r="CK1650" s="7">
        <f t="shared" si="33"/>
        <v>61</v>
      </c>
    </row>
    <row r="1651" spans="1:90" hidden="1" x14ac:dyDescent="0.3">
      <c r="A1651" s="43" t="s">
        <v>3052</v>
      </c>
      <c r="B1651" s="23" t="s">
        <v>1025</v>
      </c>
      <c r="D1651" s="23" t="s">
        <v>831</v>
      </c>
      <c r="E1651" s="23" t="s">
        <v>3053</v>
      </c>
      <c r="G1651" s="23" t="s">
        <v>3054</v>
      </c>
      <c r="J1651" s="23" t="s">
        <v>9</v>
      </c>
      <c r="K1651" s="47">
        <v>2.4</v>
      </c>
      <c r="L1651" s="24" t="s">
        <v>834</v>
      </c>
      <c r="M1651" s="24" t="s">
        <v>714</v>
      </c>
      <c r="Q1651" s="4">
        <v>24133.832450906852</v>
      </c>
      <c r="AM1651" s="4">
        <v>1368000</v>
      </c>
      <c r="BB1651" s="4">
        <v>60579.565710177209</v>
      </c>
      <c r="BX1651" s="71">
        <f>0.07%*K1651*1000000</f>
        <v>1680.0000000000002</v>
      </c>
      <c r="BZ1651" s="4"/>
      <c r="CA1651" t="s">
        <v>3055</v>
      </c>
      <c r="CC1651" s="7" t="s">
        <v>714</v>
      </c>
      <c r="CD1651" s="7">
        <v>0.47833409573910068</v>
      </c>
      <c r="CE1651" s="7" t="s">
        <v>669</v>
      </c>
      <c r="CF1651" s="7">
        <v>0.35690764142642478</v>
      </c>
      <c r="CH1651" s="7"/>
      <c r="CK1651" s="7">
        <f t="shared" si="33"/>
        <v>59</v>
      </c>
    </row>
    <row r="1652" spans="1:90" hidden="1" x14ac:dyDescent="0.3">
      <c r="A1652" s="43" t="s">
        <v>932</v>
      </c>
      <c r="B1652" s="23" t="s">
        <v>1058</v>
      </c>
      <c r="C1652" s="54"/>
      <c r="D1652" s="54" t="s">
        <v>831</v>
      </c>
      <c r="E1652" s="23" t="s">
        <v>659</v>
      </c>
      <c r="F1652" s="54"/>
      <c r="G1652" s="23" t="s">
        <v>3056</v>
      </c>
      <c r="H1652" s="23" t="s">
        <v>880</v>
      </c>
      <c r="J1652" s="54" t="s">
        <v>9</v>
      </c>
      <c r="K1652" s="55">
        <v>31</v>
      </c>
      <c r="L1652" s="24" t="s">
        <v>834</v>
      </c>
      <c r="M1652" s="24" t="s">
        <v>615</v>
      </c>
      <c r="N1652" s="7"/>
      <c r="U1652" s="4">
        <v>781200</v>
      </c>
      <c r="AC1652" s="4">
        <v>232500</v>
      </c>
      <c r="AD1652" s="7"/>
      <c r="AE1652" s="7"/>
      <c r="AF1652" s="7"/>
      <c r="AG1652" s="7"/>
      <c r="AH1652" s="7"/>
      <c r="AI1652" s="7"/>
      <c r="AJ1652" s="7"/>
      <c r="AK1652" s="7"/>
      <c r="BZ1652" s="4">
        <v>438000</v>
      </c>
      <c r="CA1652" t="s">
        <v>2737</v>
      </c>
      <c r="CC1652" s="7" t="s">
        <v>615</v>
      </c>
      <c r="CD1652" s="7">
        <v>0.90731461689218884</v>
      </c>
      <c r="CF1652" s="7"/>
      <c r="CH1652" s="7"/>
      <c r="CJ1652" s="7"/>
      <c r="CK1652" s="7">
        <f t="shared" ref="CK1652:CK1683" si="34">COUNTBLANK(N1652:BX1652)</f>
        <v>61</v>
      </c>
    </row>
    <row r="1653" spans="1:90" hidden="1" x14ac:dyDescent="0.3">
      <c r="A1653" s="43">
        <v>64</v>
      </c>
      <c r="B1653" s="23" t="s">
        <v>1058</v>
      </c>
      <c r="C1653" s="54"/>
      <c r="D1653" s="54" t="s">
        <v>831</v>
      </c>
      <c r="E1653" s="23" t="s">
        <v>614</v>
      </c>
      <c r="F1653" s="54"/>
      <c r="G1653" s="23" t="s">
        <v>3057</v>
      </c>
      <c r="H1653" s="23" t="s">
        <v>838</v>
      </c>
      <c r="J1653" s="54" t="s">
        <v>9</v>
      </c>
      <c r="K1653" s="55">
        <v>3.1126830816668929</v>
      </c>
      <c r="L1653" s="24" t="s">
        <v>834</v>
      </c>
      <c r="M1653" s="24" t="s">
        <v>636</v>
      </c>
      <c r="N1653" s="7"/>
      <c r="U1653" s="4">
        <v>26200</v>
      </c>
      <c r="W1653" s="4">
        <v>720.97664874795464</v>
      </c>
      <c r="AB1653" s="4">
        <v>323218.30451934959</v>
      </c>
      <c r="AC1653" s="4">
        <v>107911.85405525489</v>
      </c>
      <c r="AD1653" s="7"/>
      <c r="AE1653" s="7"/>
      <c r="AF1653" s="7"/>
      <c r="AG1653" s="7"/>
      <c r="AH1653" s="7"/>
      <c r="AI1653" s="7"/>
      <c r="AJ1653" s="7"/>
      <c r="AK1653" s="7"/>
      <c r="BZ1653" s="4"/>
      <c r="CA1653" t="s">
        <v>966</v>
      </c>
      <c r="CC1653" s="7" t="s">
        <v>636</v>
      </c>
      <c r="CD1653" s="7">
        <v>0.44937256180688151</v>
      </c>
      <c r="CE1653" s="7" t="s">
        <v>621</v>
      </c>
      <c r="CF1653" s="7">
        <v>0.29361592015908172</v>
      </c>
      <c r="CH1653" s="7"/>
      <c r="CJ1653" s="7"/>
      <c r="CK1653" s="7">
        <f t="shared" si="34"/>
        <v>59</v>
      </c>
    </row>
    <row r="1654" spans="1:90" hidden="1" x14ac:dyDescent="0.3">
      <c r="A1654" s="43" t="s">
        <v>872</v>
      </c>
      <c r="B1654" s="23" t="s">
        <v>1028</v>
      </c>
      <c r="D1654" s="23" t="s">
        <v>831</v>
      </c>
      <c r="E1654" s="23" t="s">
        <v>605</v>
      </c>
      <c r="G1654" s="53" t="s">
        <v>3058</v>
      </c>
      <c r="J1654" s="23" t="s">
        <v>9</v>
      </c>
      <c r="K1654" s="47">
        <v>306.5</v>
      </c>
      <c r="L1654" s="24" t="s">
        <v>834</v>
      </c>
      <c r="M1654" s="24" t="s">
        <v>615</v>
      </c>
      <c r="U1654" s="4">
        <v>751560</v>
      </c>
      <c r="V1654" s="4">
        <v>23.4</v>
      </c>
      <c r="AA1654" s="107">
        <v>14098</v>
      </c>
      <c r="AD1654" s="4">
        <v>35.131613665574513</v>
      </c>
      <c r="BZ1654" s="4">
        <v>12000000</v>
      </c>
      <c r="CA1654" t="s">
        <v>915</v>
      </c>
      <c r="CC1654" s="7" t="s">
        <v>615</v>
      </c>
      <c r="CD1654" s="7">
        <v>0.78165501091292655</v>
      </c>
      <c r="CF1654" s="7"/>
      <c r="CH1654" s="7"/>
      <c r="CJ1654" s="7"/>
      <c r="CK1654" s="7">
        <f t="shared" si="34"/>
        <v>59</v>
      </c>
    </row>
    <row r="1655" spans="1:90" hidden="1" x14ac:dyDescent="0.3">
      <c r="A1655" s="43">
        <v>64</v>
      </c>
      <c r="B1655" s="23" t="s">
        <v>1028</v>
      </c>
      <c r="C1655" s="54"/>
      <c r="D1655" s="54" t="s">
        <v>831</v>
      </c>
      <c r="E1655" s="23" t="s">
        <v>605</v>
      </c>
      <c r="F1655" s="54"/>
      <c r="G1655" s="23" t="s">
        <v>3059</v>
      </c>
      <c r="J1655" s="54" t="s">
        <v>9</v>
      </c>
      <c r="K1655" s="55">
        <v>45.599999999999987</v>
      </c>
      <c r="L1655" s="24" t="s">
        <v>834</v>
      </c>
      <c r="M1655" s="24" t="s">
        <v>615</v>
      </c>
      <c r="N1655" s="7"/>
      <c r="U1655" s="4">
        <v>229720</v>
      </c>
      <c r="AD1655" s="7"/>
      <c r="AE1655" s="7"/>
      <c r="AF1655" s="7"/>
      <c r="AG1655" s="7"/>
      <c r="AH1655" s="7"/>
      <c r="AI1655" s="7"/>
      <c r="AJ1655" s="7"/>
      <c r="AK1655" s="7"/>
      <c r="BZ1655" s="4"/>
      <c r="CA1655" t="s">
        <v>856</v>
      </c>
      <c r="CC1655" s="7" t="s">
        <v>615</v>
      </c>
      <c r="CD1655" s="7">
        <v>1</v>
      </c>
      <c r="CF1655" s="7"/>
      <c r="CH1655" s="7"/>
      <c r="CJ1655" s="7"/>
      <c r="CK1655" s="7">
        <f t="shared" si="34"/>
        <v>62</v>
      </c>
    </row>
    <row r="1656" spans="1:90" hidden="1" x14ac:dyDescent="0.3">
      <c r="A1656" s="43" t="s">
        <v>843</v>
      </c>
      <c r="B1656" s="23" t="s">
        <v>1698</v>
      </c>
      <c r="C1656" s="54"/>
      <c r="D1656" s="54" t="s">
        <v>831</v>
      </c>
      <c r="E1656" s="23" t="s">
        <v>605</v>
      </c>
      <c r="F1656" s="54"/>
      <c r="G1656" s="23" t="s">
        <v>3060</v>
      </c>
      <c r="J1656" s="54" t="s">
        <v>9</v>
      </c>
      <c r="K1656" s="55">
        <v>982</v>
      </c>
      <c r="L1656" s="24" t="s">
        <v>834</v>
      </c>
      <c r="M1656" s="24" t="s">
        <v>615</v>
      </c>
      <c r="N1656" s="7"/>
      <c r="U1656" s="4">
        <v>8739800</v>
      </c>
      <c r="W1656" s="4">
        <v>1865.8</v>
      </c>
      <c r="AA1656" s="107">
        <v>392800</v>
      </c>
      <c r="AD1656" s="4">
        <v>206.22</v>
      </c>
      <c r="AE1656" s="7"/>
      <c r="AF1656" s="7"/>
      <c r="AG1656" s="7"/>
      <c r="AH1656" s="7"/>
      <c r="AI1656" s="7"/>
      <c r="AJ1656" s="7"/>
      <c r="AK1656" s="7"/>
      <c r="BZ1656" s="4"/>
      <c r="CA1656" t="s">
        <v>910</v>
      </c>
      <c r="CC1656" s="7" t="s">
        <v>615</v>
      </c>
      <c r="CD1656" s="7">
        <v>0.84010668593892079</v>
      </c>
      <c r="CF1656" s="7"/>
      <c r="CH1656" s="7"/>
      <c r="CJ1656" s="7"/>
      <c r="CK1656" s="7">
        <f t="shared" si="34"/>
        <v>59</v>
      </c>
    </row>
    <row r="1657" spans="1:90" hidden="1" x14ac:dyDescent="0.3">
      <c r="A1657" s="43">
        <v>58</v>
      </c>
      <c r="B1657" s="23" t="s">
        <v>868</v>
      </c>
      <c r="D1657" s="23" t="s">
        <v>831</v>
      </c>
      <c r="E1657" s="23" t="s">
        <v>605</v>
      </c>
      <c r="G1657" s="23" t="s">
        <v>3061</v>
      </c>
      <c r="H1657" s="23" t="s">
        <v>831</v>
      </c>
      <c r="J1657" s="54" t="s">
        <v>9</v>
      </c>
      <c r="K1657" s="47">
        <v>203.7</v>
      </c>
      <c r="L1657" s="24" t="s">
        <v>834</v>
      </c>
      <c r="M1657" s="24" t="s">
        <v>633</v>
      </c>
      <c r="AA1657" s="107">
        <v>142590</v>
      </c>
      <c r="AD1657" s="4">
        <v>4.0739999999999998</v>
      </c>
      <c r="BZ1657" s="4"/>
      <c r="CA1657" t="s">
        <v>1187</v>
      </c>
      <c r="CC1657" s="7" t="s">
        <v>633</v>
      </c>
      <c r="CD1657" s="7">
        <v>0.99645111224547001</v>
      </c>
      <c r="CF1657" s="7"/>
      <c r="CH1657" s="7"/>
      <c r="CJ1657" s="7"/>
      <c r="CK1657" s="7">
        <f t="shared" si="34"/>
        <v>61</v>
      </c>
    </row>
    <row r="1658" spans="1:90" hidden="1" x14ac:dyDescent="0.3">
      <c r="A1658" s="43" t="s">
        <v>890</v>
      </c>
      <c r="B1658" s="23" t="s">
        <v>913</v>
      </c>
      <c r="D1658" s="23" t="s">
        <v>831</v>
      </c>
      <c r="E1658" s="23" t="s">
        <v>671</v>
      </c>
      <c r="G1658" s="53" t="s">
        <v>3062</v>
      </c>
      <c r="J1658" s="23" t="s">
        <v>9</v>
      </c>
      <c r="K1658" s="47">
        <v>4.54</v>
      </c>
      <c r="L1658" s="24" t="s">
        <v>834</v>
      </c>
      <c r="M1658" s="24" t="s">
        <v>615</v>
      </c>
      <c r="U1658" s="4">
        <v>85806</v>
      </c>
      <c r="X1658" s="4">
        <v>16344</v>
      </c>
      <c r="BX1658" s="4"/>
      <c r="BZ1658" s="4"/>
      <c r="CA1658" t="s">
        <v>1168</v>
      </c>
      <c r="CC1658" s="7" t="s">
        <v>615</v>
      </c>
      <c r="CD1658" s="7">
        <v>0.70207499312410238</v>
      </c>
      <c r="CE1658" s="7" t="s">
        <v>624</v>
      </c>
      <c r="CF1658" s="7">
        <v>0.29792500687589768</v>
      </c>
      <c r="CH1658" s="7"/>
      <c r="CJ1658" s="7"/>
      <c r="CK1658" s="7">
        <f t="shared" si="34"/>
        <v>61</v>
      </c>
    </row>
    <row r="1659" spans="1:90" x14ac:dyDescent="0.3">
      <c r="A1659" s="43">
        <v>64</v>
      </c>
      <c r="B1659" s="23" t="s">
        <v>860</v>
      </c>
      <c r="C1659" s="54"/>
      <c r="D1659" s="54" t="s">
        <v>831</v>
      </c>
      <c r="E1659" s="23" t="s">
        <v>650</v>
      </c>
      <c r="F1659" s="54"/>
      <c r="G1659" s="23" t="s">
        <v>3063</v>
      </c>
      <c r="J1659" s="54" t="s">
        <v>9</v>
      </c>
      <c r="K1659" s="55">
        <v>5</v>
      </c>
      <c r="L1659" s="24" t="s">
        <v>834</v>
      </c>
      <c r="M1659" s="24" t="s">
        <v>615</v>
      </c>
      <c r="N1659" s="7"/>
      <c r="U1659" s="4">
        <v>16500</v>
      </c>
      <c r="AD1659" s="7"/>
      <c r="AE1659" s="7"/>
      <c r="AF1659" s="7"/>
      <c r="AG1659" s="7"/>
      <c r="AH1659" s="7"/>
      <c r="AI1659" s="7"/>
      <c r="AJ1659" s="7"/>
      <c r="AK1659" s="7"/>
      <c r="BZ1659" s="4"/>
      <c r="CA1659" t="s">
        <v>856</v>
      </c>
      <c r="CC1659" s="7" t="s">
        <v>615</v>
      </c>
      <c r="CD1659" s="7">
        <v>1</v>
      </c>
      <c r="CF1659" s="7"/>
      <c r="CH1659" s="7"/>
      <c r="CJ1659" s="7"/>
      <c r="CK1659" s="7">
        <f t="shared" si="34"/>
        <v>62</v>
      </c>
    </row>
    <row r="1660" spans="1:90" x14ac:dyDescent="0.3">
      <c r="A1660" s="43">
        <v>64</v>
      </c>
      <c r="B1660" s="23" t="s">
        <v>860</v>
      </c>
      <c r="C1660" s="54"/>
      <c r="D1660" s="54" t="s">
        <v>831</v>
      </c>
      <c r="E1660" s="23" t="s">
        <v>671</v>
      </c>
      <c r="F1660" s="54"/>
      <c r="G1660" s="23" t="s">
        <v>3064</v>
      </c>
      <c r="J1660" s="54" t="s">
        <v>9</v>
      </c>
      <c r="K1660" s="55">
        <v>12.100865000000001</v>
      </c>
      <c r="L1660" s="24" t="s">
        <v>834</v>
      </c>
      <c r="M1660" s="24" t="s">
        <v>624</v>
      </c>
      <c r="N1660" s="7"/>
      <c r="U1660" s="4">
        <v>54038.958900000012</v>
      </c>
      <c r="X1660" s="4">
        <v>74944.344900000011</v>
      </c>
      <c r="Y1660" s="4">
        <v>2292.6279500000001</v>
      </c>
      <c r="AD1660" s="7"/>
      <c r="AE1660" s="7"/>
      <c r="AF1660" s="7"/>
      <c r="AG1660" s="7"/>
      <c r="AH1660" s="7"/>
      <c r="AI1660" s="7"/>
      <c r="AJ1660" s="7"/>
      <c r="AK1660" s="7"/>
      <c r="BZ1660" s="4"/>
      <c r="CA1660" t="s">
        <v>1473</v>
      </c>
      <c r="CC1660" s="7" t="s">
        <v>624</v>
      </c>
      <c r="CD1660" s="7">
        <v>0.71656551443099004</v>
      </c>
      <c r="CE1660" s="7" t="s">
        <v>615</v>
      </c>
      <c r="CF1660" s="7">
        <v>0.23192162858891741</v>
      </c>
      <c r="CH1660" s="7"/>
      <c r="CJ1660" s="7"/>
      <c r="CK1660" s="7">
        <f t="shared" si="34"/>
        <v>60</v>
      </c>
      <c r="CL1660" t="s">
        <v>3064</v>
      </c>
    </row>
    <row r="1661" spans="1:90" x14ac:dyDescent="0.3">
      <c r="A1661" s="43">
        <v>64</v>
      </c>
      <c r="B1661" s="23" t="s">
        <v>860</v>
      </c>
      <c r="C1661" s="54"/>
      <c r="D1661" s="54" t="s">
        <v>831</v>
      </c>
      <c r="E1661" s="23" t="s">
        <v>659</v>
      </c>
      <c r="F1661" s="54"/>
      <c r="G1661" s="23" t="s">
        <v>3065</v>
      </c>
      <c r="J1661" s="54" t="s">
        <v>9</v>
      </c>
      <c r="K1661" s="55">
        <v>1.32</v>
      </c>
      <c r="L1661" s="24" t="s">
        <v>834</v>
      </c>
      <c r="M1661" s="24" t="s">
        <v>615</v>
      </c>
      <c r="N1661" s="7"/>
      <c r="U1661" s="4">
        <v>11484</v>
      </c>
      <c r="AD1661" s="7"/>
      <c r="AE1661" s="7"/>
      <c r="AF1661" s="7"/>
      <c r="AG1661" s="7"/>
      <c r="AH1661" s="7"/>
      <c r="AI1661" s="7"/>
      <c r="AJ1661" s="7"/>
      <c r="AK1661" s="7"/>
      <c r="BZ1661" s="4"/>
      <c r="CA1661" t="s">
        <v>856</v>
      </c>
      <c r="CC1661" s="7" t="s">
        <v>615</v>
      </c>
      <c r="CD1661" s="7">
        <v>1</v>
      </c>
      <c r="CF1661" s="7"/>
      <c r="CH1661" s="7"/>
      <c r="CJ1661" s="7"/>
      <c r="CK1661" s="7">
        <f t="shared" si="34"/>
        <v>62</v>
      </c>
    </row>
    <row r="1662" spans="1:90" hidden="1" x14ac:dyDescent="0.3">
      <c r="A1662" s="24">
        <v>79</v>
      </c>
      <c r="B1662" s="23" t="s">
        <v>830</v>
      </c>
      <c r="C1662" s="23" t="s">
        <v>1016</v>
      </c>
      <c r="D1662" s="23" t="s">
        <v>831</v>
      </c>
      <c r="E1662" s="23" t="s">
        <v>752</v>
      </c>
      <c r="G1662" s="23" t="s">
        <v>3066</v>
      </c>
      <c r="H1662" s="23" t="s">
        <v>944</v>
      </c>
      <c r="J1662" s="54" t="s">
        <v>8</v>
      </c>
      <c r="K1662" s="47">
        <v>53.411764705882341</v>
      </c>
      <c r="L1662" s="57" t="s">
        <v>834</v>
      </c>
      <c r="M1662" s="24" t="s">
        <v>744</v>
      </c>
      <c r="N1662" s="7"/>
      <c r="O1662" s="7"/>
      <c r="X1662" s="7"/>
      <c r="AL1662" s="61"/>
      <c r="BD1662" s="4">
        <v>2732.557686057849</v>
      </c>
      <c r="BE1662" s="4">
        <v>5081.2150694169577</v>
      </c>
      <c r="BF1662" s="4">
        <v>505.23713538675702</v>
      </c>
      <c r="BG1662" s="4">
        <v>2093.3667389923162</v>
      </c>
      <c r="BH1662" s="4">
        <v>921.14609699301423</v>
      </c>
      <c r="BI1662" s="4">
        <v>790.74319793841596</v>
      </c>
      <c r="BJ1662" s="4">
        <v>3442.2037954254552</v>
      </c>
      <c r="BK1662" s="4">
        <v>908.20004406256896</v>
      </c>
      <c r="BL1662" s="4">
        <v>6382.4092639736846</v>
      </c>
      <c r="BM1662" s="4">
        <v>1465.3800196627089</v>
      </c>
      <c r="BN1662" s="4">
        <v>4137.1238061260256</v>
      </c>
      <c r="BO1662" s="4">
        <v>668.09205797404502</v>
      </c>
      <c r="BP1662" s="4">
        <v>3886.5028301210868</v>
      </c>
      <c r="BQ1662" s="4">
        <v>536.76464250858714</v>
      </c>
      <c r="BR1662" s="4">
        <v>40976.143385609343</v>
      </c>
      <c r="BY1662" s="7"/>
      <c r="BZ1662" s="4"/>
      <c r="CA1662" t="s">
        <v>1001</v>
      </c>
      <c r="CC1662" s="7" t="s">
        <v>744</v>
      </c>
      <c r="CD1662" s="7">
        <v>0.33030942305029171</v>
      </c>
      <c r="CE1662" s="7" t="s">
        <v>762</v>
      </c>
      <c r="CF1662" s="7">
        <v>0.2435768053394389</v>
      </c>
      <c r="CH1662" s="7"/>
      <c r="CJ1662" s="7"/>
      <c r="CK1662" s="7">
        <f t="shared" si="34"/>
        <v>48</v>
      </c>
    </row>
    <row r="1663" spans="1:90" hidden="1" x14ac:dyDescent="0.3">
      <c r="A1663" s="43" t="s">
        <v>843</v>
      </c>
      <c r="B1663" s="23" t="s">
        <v>3067</v>
      </c>
      <c r="D1663" s="23" t="s">
        <v>831</v>
      </c>
      <c r="E1663" s="23" t="s">
        <v>683</v>
      </c>
      <c r="G1663" s="53" t="s">
        <v>3068</v>
      </c>
      <c r="J1663" s="23" t="s">
        <v>9</v>
      </c>
      <c r="K1663" s="47">
        <v>130</v>
      </c>
      <c r="L1663" s="24" t="s">
        <v>834</v>
      </c>
      <c r="M1663" s="24" t="s">
        <v>615</v>
      </c>
      <c r="U1663" s="4">
        <v>124800</v>
      </c>
      <c r="V1663" s="4">
        <v>13</v>
      </c>
      <c r="W1663" s="4">
        <v>65</v>
      </c>
      <c r="AA1663" s="107">
        <v>650</v>
      </c>
      <c r="AD1663" s="4">
        <v>9.0301307812801159</v>
      </c>
      <c r="BZ1663" s="4"/>
      <c r="CA1663" t="s">
        <v>846</v>
      </c>
      <c r="CC1663" s="7" t="s">
        <v>615</v>
      </c>
      <c r="CD1663" s="7">
        <v>0.5724881160866202</v>
      </c>
      <c r="CE1663" s="7" t="s">
        <v>618</v>
      </c>
      <c r="CF1663" s="7">
        <v>0.36889790196680777</v>
      </c>
      <c r="CH1663" s="7"/>
      <c r="CJ1663" s="7"/>
      <c r="CK1663" s="7">
        <f t="shared" si="34"/>
        <v>58</v>
      </c>
    </row>
    <row r="1664" spans="1:90" hidden="1" x14ac:dyDescent="0.3">
      <c r="A1664" s="43" t="s">
        <v>847</v>
      </c>
      <c r="B1664" s="23" t="s">
        <v>1478</v>
      </c>
      <c r="D1664" s="23" t="s">
        <v>831</v>
      </c>
      <c r="E1664" s="23" t="s">
        <v>595</v>
      </c>
      <c r="G1664" s="23" t="s">
        <v>3069</v>
      </c>
      <c r="H1664" s="23" t="s">
        <v>880</v>
      </c>
      <c r="J1664" s="54" t="s">
        <v>9</v>
      </c>
      <c r="K1664" s="58">
        <v>11.1326</v>
      </c>
      <c r="L1664" s="24" t="s">
        <v>834</v>
      </c>
      <c r="M1664" s="24" t="s">
        <v>624</v>
      </c>
      <c r="U1664" s="4">
        <v>0</v>
      </c>
      <c r="X1664" s="4">
        <v>154826.4</v>
      </c>
      <c r="AG1664" s="2"/>
      <c r="AH1664" s="2"/>
      <c r="AI1664" s="2"/>
      <c r="AJ1664" s="2"/>
      <c r="AK1664" s="2"/>
      <c r="BZ1664" s="4">
        <v>1000000</v>
      </c>
      <c r="CA1664" t="s">
        <v>3070</v>
      </c>
      <c r="CC1664" s="7" t="s">
        <v>624</v>
      </c>
      <c r="CD1664" s="7">
        <v>1</v>
      </c>
      <c r="CF1664" s="7"/>
      <c r="CH1664" s="7"/>
      <c r="CJ1664" s="7"/>
      <c r="CK1664" s="7">
        <f t="shared" si="34"/>
        <v>61</v>
      </c>
    </row>
    <row r="1665" spans="1:90" hidden="1" x14ac:dyDescent="0.3">
      <c r="A1665" s="43">
        <v>64</v>
      </c>
      <c r="B1665" s="23" t="s">
        <v>1698</v>
      </c>
      <c r="C1665" s="54"/>
      <c r="D1665" s="54" t="s">
        <v>831</v>
      </c>
      <c r="E1665" s="23" t="s">
        <v>605</v>
      </c>
      <c r="F1665" s="54"/>
      <c r="G1665" s="23" t="s">
        <v>3071</v>
      </c>
      <c r="J1665" s="54" t="s">
        <v>9</v>
      </c>
      <c r="K1665" s="55">
        <v>25.2</v>
      </c>
      <c r="L1665" s="24" t="s">
        <v>834</v>
      </c>
      <c r="M1665" s="24" t="s">
        <v>618</v>
      </c>
      <c r="N1665" s="7"/>
      <c r="U1665" s="4">
        <v>56030</v>
      </c>
      <c r="V1665" s="4">
        <v>95.834999999999994</v>
      </c>
      <c r="W1665" s="4">
        <v>682.5</v>
      </c>
      <c r="AD1665" s="7"/>
      <c r="AE1665" s="7"/>
      <c r="AF1665" s="7"/>
      <c r="AG1665" s="7"/>
      <c r="AH1665" s="7"/>
      <c r="AI1665" s="7"/>
      <c r="AJ1665" s="7"/>
      <c r="AK1665" s="7"/>
      <c r="BZ1665" s="4"/>
      <c r="CA1665" t="s">
        <v>859</v>
      </c>
      <c r="CC1665" s="7" t="s">
        <v>618</v>
      </c>
      <c r="CD1665" s="7">
        <v>0.82653309187501189</v>
      </c>
      <c r="CF1665" s="7"/>
      <c r="CH1665" s="7"/>
      <c r="CJ1665" s="7"/>
      <c r="CK1665" s="7">
        <f t="shared" si="34"/>
        <v>60</v>
      </c>
      <c r="CL1665" t="s">
        <v>3071</v>
      </c>
    </row>
    <row r="1666" spans="1:90" hidden="1" x14ac:dyDescent="0.3">
      <c r="A1666" s="43" t="s">
        <v>932</v>
      </c>
      <c r="B1666" s="23" t="s">
        <v>1028</v>
      </c>
      <c r="C1666" s="54"/>
      <c r="D1666" s="54" t="s">
        <v>831</v>
      </c>
      <c r="E1666" s="23" t="s">
        <v>605</v>
      </c>
      <c r="F1666" s="54"/>
      <c r="G1666" s="23" t="s">
        <v>3072</v>
      </c>
      <c r="J1666" s="54" t="s">
        <v>9</v>
      </c>
      <c r="K1666" s="55">
        <v>2121</v>
      </c>
      <c r="L1666" s="24" t="s">
        <v>834</v>
      </c>
      <c r="M1666" s="24" t="s">
        <v>615</v>
      </c>
      <c r="N1666" s="7"/>
      <c r="U1666" s="4">
        <v>5824000</v>
      </c>
      <c r="AD1666" s="7"/>
      <c r="AE1666" s="7"/>
      <c r="AF1666" s="7"/>
      <c r="AG1666" s="7"/>
      <c r="AH1666" s="7"/>
      <c r="AI1666" s="7"/>
      <c r="AJ1666" s="7"/>
      <c r="AK1666" s="7"/>
      <c r="BZ1666" s="4">
        <v>14400000</v>
      </c>
      <c r="CA1666" t="s">
        <v>934</v>
      </c>
      <c r="CC1666" s="7" t="s">
        <v>615</v>
      </c>
      <c r="CD1666" s="7">
        <v>1</v>
      </c>
      <c r="CF1666" s="7"/>
      <c r="CH1666" s="7"/>
      <c r="CJ1666" s="7"/>
      <c r="CK1666" s="7">
        <f t="shared" si="34"/>
        <v>62</v>
      </c>
      <c r="CL1666" t="s">
        <v>3072</v>
      </c>
    </row>
    <row r="1667" spans="1:90" hidden="1" x14ac:dyDescent="0.3">
      <c r="A1667" s="43">
        <v>64</v>
      </c>
      <c r="B1667" s="23" t="s">
        <v>891</v>
      </c>
      <c r="C1667" s="54"/>
      <c r="D1667" s="54" t="s">
        <v>831</v>
      </c>
      <c r="E1667" s="23" t="s">
        <v>659</v>
      </c>
      <c r="F1667" s="54"/>
      <c r="G1667" s="23" t="s">
        <v>3073</v>
      </c>
      <c r="J1667" s="54" t="s">
        <v>9</v>
      </c>
      <c r="K1667" s="55">
        <v>30.35</v>
      </c>
      <c r="L1667" s="24" t="s">
        <v>834</v>
      </c>
      <c r="M1667" s="24" t="s">
        <v>618</v>
      </c>
      <c r="N1667" s="7"/>
      <c r="U1667" s="4">
        <v>203345</v>
      </c>
      <c r="V1667" s="4">
        <v>70.108500000000006</v>
      </c>
      <c r="W1667" s="4">
        <v>1413.096</v>
      </c>
      <c r="AB1667" s="4">
        <v>203345</v>
      </c>
      <c r="AC1667" s="4">
        <v>713225</v>
      </c>
      <c r="AD1667" s="7"/>
      <c r="AE1667" s="7"/>
      <c r="AF1667" s="7"/>
      <c r="AG1667" s="7"/>
      <c r="AH1667" s="7"/>
      <c r="AI1667" s="7"/>
      <c r="AJ1667" s="7"/>
      <c r="AK1667" s="7"/>
      <c r="BZ1667" s="4"/>
      <c r="CA1667" t="s">
        <v>842</v>
      </c>
      <c r="CC1667" s="7" t="s">
        <v>618</v>
      </c>
      <c r="CD1667" s="7">
        <v>0.39678894600035181</v>
      </c>
      <c r="CE1667" s="7" t="s">
        <v>639</v>
      </c>
      <c r="CF1667" s="7">
        <v>0.22397375134490849</v>
      </c>
      <c r="CH1667" s="7"/>
      <c r="CJ1667" s="7"/>
      <c r="CK1667" s="7">
        <f t="shared" si="34"/>
        <v>58</v>
      </c>
    </row>
    <row r="1668" spans="1:90" hidden="1" x14ac:dyDescent="0.3">
      <c r="A1668" s="43">
        <v>64</v>
      </c>
      <c r="B1668" s="23" t="s">
        <v>913</v>
      </c>
      <c r="C1668" s="54"/>
      <c r="D1668" s="54" t="s">
        <v>831</v>
      </c>
      <c r="E1668" s="23" t="s">
        <v>614</v>
      </c>
      <c r="F1668" s="54"/>
      <c r="G1668" s="23" t="s">
        <v>3074</v>
      </c>
      <c r="J1668" s="54" t="s">
        <v>9</v>
      </c>
      <c r="K1668" s="55">
        <v>85.276799999999994</v>
      </c>
      <c r="L1668" s="24" t="s">
        <v>834</v>
      </c>
      <c r="M1668" s="24" t="s">
        <v>615</v>
      </c>
      <c r="N1668" s="7"/>
      <c r="U1668" s="4">
        <v>631048.31999999995</v>
      </c>
      <c r="V1668" s="4">
        <v>5.8468</v>
      </c>
      <c r="W1668" s="4">
        <v>380.04199999999997</v>
      </c>
      <c r="AD1668" s="7"/>
      <c r="AE1668" s="7"/>
      <c r="AF1668" s="7"/>
      <c r="AG1668" s="7"/>
      <c r="AH1668" s="7"/>
      <c r="AI1668" s="7"/>
      <c r="AJ1668" s="7"/>
      <c r="AK1668" s="7"/>
      <c r="BZ1668" s="4"/>
      <c r="CA1668" t="s">
        <v>859</v>
      </c>
      <c r="CC1668" s="7" t="s">
        <v>615</v>
      </c>
      <c r="CD1668" s="7">
        <v>0.89472444327896417</v>
      </c>
      <c r="CF1668" s="7"/>
      <c r="CH1668" s="7"/>
      <c r="CJ1668" s="7"/>
      <c r="CK1668" s="7">
        <f t="shared" si="34"/>
        <v>60</v>
      </c>
    </row>
    <row r="1669" spans="1:90" hidden="1" x14ac:dyDescent="0.3">
      <c r="A1669" s="43" t="s">
        <v>932</v>
      </c>
      <c r="B1669" s="23" t="s">
        <v>913</v>
      </c>
      <c r="C1669" s="54"/>
      <c r="D1669" s="54" t="s">
        <v>831</v>
      </c>
      <c r="E1669" s="23" t="s">
        <v>614</v>
      </c>
      <c r="F1669" s="54"/>
      <c r="G1669" s="23" t="s">
        <v>3075</v>
      </c>
      <c r="J1669" s="54" t="s">
        <v>9</v>
      </c>
      <c r="K1669" s="55">
        <v>6.7132800000000001</v>
      </c>
      <c r="L1669" s="24" t="s">
        <v>834</v>
      </c>
      <c r="M1669" s="24" t="s">
        <v>615</v>
      </c>
      <c r="N1669" s="7"/>
      <c r="U1669" s="4">
        <v>147692.16</v>
      </c>
      <c r="V1669" s="4">
        <v>1.3808400000000001</v>
      </c>
      <c r="W1669" s="4">
        <v>276.16800000000001</v>
      </c>
      <c r="AC1669" s="4">
        <v>335664</v>
      </c>
      <c r="AD1669" s="7"/>
      <c r="AE1669" s="7"/>
      <c r="AF1669" s="7"/>
      <c r="AG1669" s="7"/>
      <c r="AH1669" s="7"/>
      <c r="AI1669" s="7"/>
      <c r="AJ1669" s="7"/>
      <c r="AK1669" s="7"/>
      <c r="BZ1669" s="4">
        <v>277600</v>
      </c>
      <c r="CA1669" t="s">
        <v>951</v>
      </c>
      <c r="CC1669" s="7" t="s">
        <v>615</v>
      </c>
      <c r="CD1669" s="7">
        <v>0.49375626369675663</v>
      </c>
      <c r="CE1669" s="7" t="s">
        <v>639</v>
      </c>
      <c r="CF1669" s="7">
        <v>0.3851700951847517</v>
      </c>
      <c r="CH1669" s="7"/>
      <c r="CJ1669" s="7"/>
      <c r="CK1669" s="7">
        <f t="shared" si="34"/>
        <v>59</v>
      </c>
    </row>
    <row r="1670" spans="1:90" x14ac:dyDescent="0.3">
      <c r="A1670" s="43" t="s">
        <v>872</v>
      </c>
      <c r="B1670" s="23" t="s">
        <v>860</v>
      </c>
      <c r="D1670" s="23" t="s">
        <v>831</v>
      </c>
      <c r="E1670" s="23" t="s">
        <v>605</v>
      </c>
      <c r="G1670" s="53" t="s">
        <v>3076</v>
      </c>
      <c r="J1670" s="23" t="s">
        <v>9</v>
      </c>
      <c r="K1670" s="47">
        <v>179.363</v>
      </c>
      <c r="L1670" s="24" t="s">
        <v>834</v>
      </c>
      <c r="M1670" s="24" t="s">
        <v>633</v>
      </c>
      <c r="U1670" s="4">
        <v>53808.899999999987</v>
      </c>
      <c r="AA1670" s="107">
        <v>128640.48</v>
      </c>
      <c r="AD1670" s="4">
        <v>172.11747004385359</v>
      </c>
      <c r="BZ1670" s="4">
        <v>13200000</v>
      </c>
      <c r="CA1670" t="s">
        <v>915</v>
      </c>
      <c r="CC1670" s="7" t="s">
        <v>633</v>
      </c>
      <c r="CD1670" s="7">
        <v>0.77799843019054227</v>
      </c>
      <c r="CF1670" s="7"/>
      <c r="CH1670" s="7"/>
      <c r="CJ1670" s="7"/>
      <c r="CK1670" s="7">
        <f t="shared" si="34"/>
        <v>60</v>
      </c>
    </row>
    <row r="1671" spans="1:90" hidden="1" x14ac:dyDescent="0.3">
      <c r="A1671" s="43">
        <v>64</v>
      </c>
      <c r="B1671" s="23" t="s">
        <v>913</v>
      </c>
      <c r="C1671" s="54"/>
      <c r="D1671" s="54" t="s">
        <v>831</v>
      </c>
      <c r="E1671" s="23" t="s">
        <v>605</v>
      </c>
      <c r="F1671" s="54"/>
      <c r="G1671" s="23" t="s">
        <v>3077</v>
      </c>
      <c r="J1671" s="54" t="s">
        <v>9</v>
      </c>
      <c r="K1671" s="55">
        <v>679</v>
      </c>
      <c r="L1671" s="24" t="s">
        <v>834</v>
      </c>
      <c r="M1671" s="24" t="s">
        <v>615</v>
      </c>
      <c r="N1671" s="7"/>
      <c r="U1671" s="4">
        <v>3191300</v>
      </c>
      <c r="AD1671" s="7"/>
      <c r="AE1671" s="7"/>
      <c r="AF1671" s="7"/>
      <c r="AG1671" s="7"/>
      <c r="AH1671" s="7"/>
      <c r="AI1671" s="7"/>
      <c r="AJ1671" s="7"/>
      <c r="AK1671" s="7"/>
      <c r="BZ1671" s="4"/>
      <c r="CA1671" t="s">
        <v>856</v>
      </c>
      <c r="CC1671" s="7" t="s">
        <v>615</v>
      </c>
      <c r="CD1671" s="7">
        <v>1</v>
      </c>
      <c r="CF1671" s="7"/>
      <c r="CH1671" s="7"/>
      <c r="CJ1671" s="7"/>
      <c r="CK1671" s="7">
        <f t="shared" si="34"/>
        <v>62</v>
      </c>
    </row>
    <row r="1672" spans="1:90" hidden="1" x14ac:dyDescent="0.3">
      <c r="A1672" s="43">
        <v>64</v>
      </c>
      <c r="B1672" s="23" t="s">
        <v>913</v>
      </c>
      <c r="C1672" s="54"/>
      <c r="D1672" s="54" t="s">
        <v>831</v>
      </c>
      <c r="E1672" s="23" t="s">
        <v>605</v>
      </c>
      <c r="F1672" s="54"/>
      <c r="G1672" s="23" t="s">
        <v>3078</v>
      </c>
      <c r="J1672" s="54" t="s">
        <v>9</v>
      </c>
      <c r="K1672" s="55">
        <v>0.89127000000000001</v>
      </c>
      <c r="L1672" s="24" t="s">
        <v>834</v>
      </c>
      <c r="M1672" s="24" t="s">
        <v>615</v>
      </c>
      <c r="N1672" s="7"/>
      <c r="U1672" s="4">
        <v>16337.784900000001</v>
      </c>
      <c r="V1672" s="4">
        <v>1.2132121499999999</v>
      </c>
      <c r="AD1672" s="7"/>
      <c r="AE1672" s="7"/>
      <c r="AF1672" s="7"/>
      <c r="AG1672" s="7"/>
      <c r="AH1672" s="7"/>
      <c r="AI1672" s="7"/>
      <c r="AJ1672" s="7"/>
      <c r="AK1672" s="7"/>
      <c r="BZ1672" s="4"/>
      <c r="CA1672" t="s">
        <v>902</v>
      </c>
      <c r="CC1672" s="7" t="s">
        <v>615</v>
      </c>
      <c r="CD1672" s="7">
        <v>0.68523121479684534</v>
      </c>
      <c r="CE1672" s="7" t="s">
        <v>618</v>
      </c>
      <c r="CF1672" s="7">
        <v>0.31476878520315471</v>
      </c>
      <c r="CH1672" s="7"/>
      <c r="CJ1672" s="7"/>
      <c r="CK1672" s="7">
        <f t="shared" si="34"/>
        <v>61</v>
      </c>
    </row>
    <row r="1673" spans="1:90" hidden="1" x14ac:dyDescent="0.3">
      <c r="A1673" s="43">
        <v>64</v>
      </c>
      <c r="B1673" s="23" t="s">
        <v>913</v>
      </c>
      <c r="C1673" s="54"/>
      <c r="D1673" s="54" t="s">
        <v>831</v>
      </c>
      <c r="E1673" s="23" t="s">
        <v>605</v>
      </c>
      <c r="F1673" s="54"/>
      <c r="G1673" s="23" t="s">
        <v>3079</v>
      </c>
      <c r="J1673" s="54" t="s">
        <v>9</v>
      </c>
      <c r="K1673" s="55">
        <v>18.143999999999998</v>
      </c>
      <c r="L1673" s="24" t="s">
        <v>834</v>
      </c>
      <c r="M1673" s="24" t="s">
        <v>615</v>
      </c>
      <c r="N1673" s="7"/>
      <c r="U1673" s="4">
        <v>72576</v>
      </c>
      <c r="AD1673" s="7"/>
      <c r="AE1673" s="7"/>
      <c r="AF1673" s="7"/>
      <c r="AG1673" s="7"/>
      <c r="AH1673" s="7"/>
      <c r="AI1673" s="7"/>
      <c r="AJ1673" s="7"/>
      <c r="AK1673" s="7"/>
      <c r="BZ1673" s="4"/>
      <c r="CA1673" t="s">
        <v>856</v>
      </c>
      <c r="CC1673" s="7" t="s">
        <v>615</v>
      </c>
      <c r="CD1673" s="7">
        <v>1</v>
      </c>
      <c r="CF1673" s="7"/>
      <c r="CH1673" s="7"/>
      <c r="CJ1673" s="7"/>
      <c r="CK1673" s="7">
        <f t="shared" si="34"/>
        <v>62</v>
      </c>
    </row>
    <row r="1674" spans="1:90" hidden="1" x14ac:dyDescent="0.3">
      <c r="A1674" s="43">
        <v>64</v>
      </c>
      <c r="B1674" s="23" t="s">
        <v>1242</v>
      </c>
      <c r="C1674" s="54"/>
      <c r="D1674" s="54" t="s">
        <v>831</v>
      </c>
      <c r="E1674" s="23" t="s">
        <v>605</v>
      </c>
      <c r="F1674" s="54"/>
      <c r="G1674" s="23" t="s">
        <v>3080</v>
      </c>
      <c r="J1674" s="54" t="s">
        <v>9</v>
      </c>
      <c r="K1674" s="55">
        <v>31</v>
      </c>
      <c r="L1674" s="24" t="s">
        <v>834</v>
      </c>
      <c r="M1674" s="24" t="s">
        <v>618</v>
      </c>
      <c r="N1674" s="7"/>
      <c r="U1674" s="4">
        <v>24800</v>
      </c>
      <c r="V1674" s="4">
        <v>23.56</v>
      </c>
      <c r="W1674" s="4">
        <v>120.9</v>
      </c>
      <c r="AD1674" s="7"/>
      <c r="AE1674" s="7"/>
      <c r="AF1674" s="7"/>
      <c r="AG1674" s="7"/>
      <c r="AH1674" s="7"/>
      <c r="AI1674" s="7"/>
      <c r="AJ1674" s="7"/>
      <c r="AK1674" s="7"/>
      <c r="BZ1674" s="4"/>
      <c r="CA1674" t="s">
        <v>859</v>
      </c>
      <c r="CC1674" s="7" t="s">
        <v>618</v>
      </c>
      <c r="CD1674" s="7">
        <v>0.7979010361016361</v>
      </c>
      <c r="CF1674" s="7"/>
      <c r="CH1674" s="7"/>
      <c r="CJ1674" s="7"/>
      <c r="CK1674" s="7">
        <f t="shared" si="34"/>
        <v>60</v>
      </c>
    </row>
    <row r="1675" spans="1:90" x14ac:dyDescent="0.3">
      <c r="A1675" s="43">
        <v>64</v>
      </c>
      <c r="B1675" s="23" t="s">
        <v>860</v>
      </c>
      <c r="C1675" s="54"/>
      <c r="D1675" s="54" t="s">
        <v>831</v>
      </c>
      <c r="E1675" s="23" t="s">
        <v>659</v>
      </c>
      <c r="F1675" s="54"/>
      <c r="G1675" s="23" t="s">
        <v>3081</v>
      </c>
      <c r="H1675" s="23" t="s">
        <v>838</v>
      </c>
      <c r="J1675" s="54" t="s">
        <v>9</v>
      </c>
      <c r="K1675" s="55">
        <v>0.48499999999999999</v>
      </c>
      <c r="L1675" s="24" t="s">
        <v>834</v>
      </c>
      <c r="M1675" s="24" t="s">
        <v>639</v>
      </c>
      <c r="N1675" s="7"/>
      <c r="U1675" s="4">
        <v>4493.8999999999996</v>
      </c>
      <c r="V1675" s="4">
        <v>0.26942999999999989</v>
      </c>
      <c r="W1675" s="4">
        <v>22.594999999999999</v>
      </c>
      <c r="AB1675" s="4">
        <v>7397.8</v>
      </c>
      <c r="AC1675" s="4">
        <v>36328</v>
      </c>
      <c r="AD1675" s="7"/>
      <c r="AE1675" s="7"/>
      <c r="AF1675" s="7"/>
      <c r="AG1675" s="7"/>
      <c r="AH1675" s="7"/>
      <c r="AI1675" s="7"/>
      <c r="AJ1675" s="7"/>
      <c r="AK1675" s="7"/>
      <c r="BZ1675" s="4"/>
      <c r="CA1675" t="s">
        <v>842</v>
      </c>
      <c r="CC1675" s="7" t="s">
        <v>639</v>
      </c>
      <c r="CD1675" s="7">
        <v>0.53230774448332785</v>
      </c>
      <c r="CF1675" s="7"/>
      <c r="CH1675" s="7"/>
      <c r="CJ1675" s="7"/>
      <c r="CK1675" s="7">
        <f t="shared" si="34"/>
        <v>58</v>
      </c>
    </row>
    <row r="1676" spans="1:90" hidden="1" x14ac:dyDescent="0.3">
      <c r="A1676" s="43">
        <v>65</v>
      </c>
      <c r="B1676" s="56" t="s">
        <v>848</v>
      </c>
      <c r="D1676" s="23" t="s">
        <v>831</v>
      </c>
      <c r="E1676" s="23" t="s">
        <v>796</v>
      </c>
      <c r="G1676" s="23" t="s">
        <v>3082</v>
      </c>
      <c r="H1676" s="57" t="s">
        <v>831</v>
      </c>
      <c r="I1676" s="57"/>
      <c r="J1676" s="23" t="s">
        <v>9</v>
      </c>
      <c r="K1676" s="47">
        <v>87</v>
      </c>
      <c r="L1676" s="24" t="s">
        <v>834</v>
      </c>
      <c r="M1676" s="24" t="s">
        <v>624</v>
      </c>
      <c r="X1676" s="4">
        <v>1191900</v>
      </c>
      <c r="BZ1676" s="4"/>
      <c r="CA1676" t="s">
        <v>871</v>
      </c>
      <c r="CC1676" s="7" t="s">
        <v>624</v>
      </c>
      <c r="CD1676" s="7">
        <v>1</v>
      </c>
      <c r="CF1676" s="7"/>
      <c r="CH1676" s="7"/>
      <c r="CJ1676" s="7"/>
      <c r="CK1676" s="7">
        <f t="shared" si="34"/>
        <v>62</v>
      </c>
    </row>
    <row r="1677" spans="1:90" hidden="1" x14ac:dyDescent="0.3">
      <c r="A1677" s="43">
        <v>64</v>
      </c>
      <c r="B1677" s="23" t="s">
        <v>1058</v>
      </c>
      <c r="C1677" s="54"/>
      <c r="D1677" s="54" t="s">
        <v>831</v>
      </c>
      <c r="E1677" s="23" t="s">
        <v>605</v>
      </c>
      <c r="F1677" s="54"/>
      <c r="G1677" s="23" t="s">
        <v>3083</v>
      </c>
      <c r="H1677" s="23" t="s">
        <v>838</v>
      </c>
      <c r="J1677" s="54" t="s">
        <v>9</v>
      </c>
      <c r="K1677" s="55">
        <v>47.17</v>
      </c>
      <c r="L1677" s="24" t="s">
        <v>834</v>
      </c>
      <c r="M1677" s="24" t="s">
        <v>615</v>
      </c>
      <c r="N1677" s="7"/>
      <c r="U1677" s="4">
        <v>152607</v>
      </c>
      <c r="V1677" s="4">
        <v>17.2866</v>
      </c>
      <c r="W1677" s="4">
        <v>443.9024</v>
      </c>
      <c r="AD1677" s="7"/>
      <c r="AE1677" s="7"/>
      <c r="AF1677" s="7"/>
      <c r="AG1677" s="7"/>
      <c r="AH1677" s="7"/>
      <c r="AI1677" s="7"/>
      <c r="AJ1677" s="7"/>
      <c r="AK1677" s="7"/>
      <c r="BZ1677" s="4"/>
      <c r="CA1677" t="s">
        <v>859</v>
      </c>
      <c r="CC1677" s="7" t="s">
        <v>615</v>
      </c>
      <c r="CD1677" s="7">
        <v>0.50195758323335582</v>
      </c>
      <c r="CE1677" s="7" t="s">
        <v>618</v>
      </c>
      <c r="CF1677" s="7">
        <v>0.35173297874496567</v>
      </c>
      <c r="CH1677" s="7"/>
      <c r="CJ1677" s="7"/>
      <c r="CK1677" s="7">
        <f t="shared" si="34"/>
        <v>60</v>
      </c>
    </row>
    <row r="1678" spans="1:90" hidden="1" x14ac:dyDescent="0.3">
      <c r="A1678" s="43" t="s">
        <v>3084</v>
      </c>
      <c r="B1678" s="23" t="s">
        <v>1058</v>
      </c>
      <c r="C1678" s="54"/>
      <c r="D1678" s="23" t="s">
        <v>632</v>
      </c>
      <c r="E1678" s="23" t="s">
        <v>632</v>
      </c>
      <c r="G1678" s="23" t="s">
        <v>3085</v>
      </c>
      <c r="J1678" s="54" t="s">
        <v>9</v>
      </c>
      <c r="K1678" s="47">
        <v>2733.5827031907502</v>
      </c>
      <c r="L1678" s="47" t="s">
        <v>1121</v>
      </c>
      <c r="M1678" s="24" t="s">
        <v>768</v>
      </c>
      <c r="N1678" s="7"/>
      <c r="V1678" s="7"/>
      <c r="AF1678" s="63"/>
      <c r="AG1678" s="2"/>
      <c r="AH1678" s="2"/>
      <c r="AI1678" s="63"/>
      <c r="AJ1678" s="63"/>
      <c r="BS1678" s="4">
        <v>2364549.0382599998</v>
      </c>
      <c r="BT1678" s="107">
        <v>206139471.64761451</v>
      </c>
      <c r="BU1678" s="4">
        <v>42616554.342743807</v>
      </c>
      <c r="BV1678" s="7"/>
      <c r="BW1678" s="7"/>
      <c r="BX1678" s="7"/>
      <c r="BY1678" s="7"/>
      <c r="BZ1678" s="4"/>
      <c r="CA1678" t="s">
        <v>3086</v>
      </c>
      <c r="CC1678" s="7" t="s">
        <v>768</v>
      </c>
      <c r="CD1678" s="7">
        <v>0.96970837599441773</v>
      </c>
      <c r="CF1678" s="7"/>
      <c r="CH1678" s="7"/>
      <c r="CJ1678" s="7"/>
      <c r="CK1678" s="7">
        <f t="shared" si="34"/>
        <v>60</v>
      </c>
    </row>
    <row r="1679" spans="1:90" hidden="1" x14ac:dyDescent="0.3">
      <c r="A1679" s="24">
        <v>79</v>
      </c>
      <c r="B1679" s="23" t="s">
        <v>1559</v>
      </c>
      <c r="C1679" s="23" t="s">
        <v>1016</v>
      </c>
      <c r="D1679" s="23" t="s">
        <v>831</v>
      </c>
      <c r="E1679" s="23" t="s">
        <v>752</v>
      </c>
      <c r="F1679" s="24"/>
      <c r="G1679" s="23" t="s">
        <v>3087</v>
      </c>
      <c r="H1679" s="23" t="s">
        <v>880</v>
      </c>
      <c r="J1679" s="54" t="s">
        <v>8</v>
      </c>
      <c r="K1679" s="47">
        <v>312.58741258741259</v>
      </c>
      <c r="L1679" s="57" t="s">
        <v>834</v>
      </c>
      <c r="M1679" s="24" t="s">
        <v>729</v>
      </c>
      <c r="N1679" s="7"/>
      <c r="O1679" s="7"/>
      <c r="X1679" s="7"/>
      <c r="AL1679" s="61"/>
      <c r="BD1679" s="4">
        <v>912076.74585635366</v>
      </c>
      <c r="BE1679" s="4">
        <v>1750151.566754007</v>
      </c>
      <c r="BF1679" s="4">
        <v>182768.2956726063</v>
      </c>
      <c r="BG1679" s="4">
        <v>657629.46077032806</v>
      </c>
      <c r="BH1679" s="4">
        <v>95591.834767641994</v>
      </c>
      <c r="BI1679" s="4">
        <v>22389.83268924756</v>
      </c>
      <c r="BJ1679" s="4">
        <v>47698.748344370862</v>
      </c>
      <c r="BK1679" s="4">
        <v>4940.4382022471909</v>
      </c>
      <c r="BL1679" s="4">
        <v>23368.632707774799</v>
      </c>
      <c r="BM1679" s="4">
        <v>3511.8724192694549</v>
      </c>
      <c r="BN1679" s="4">
        <v>8209.0851197323009</v>
      </c>
      <c r="BO1679" s="4">
        <v>782.7713841368585</v>
      </c>
      <c r="BP1679" s="4">
        <v>4318.09622411693</v>
      </c>
      <c r="BQ1679" s="4">
        <v>786.12669683257923</v>
      </c>
      <c r="BR1679" s="4">
        <v>92570.176262178909</v>
      </c>
      <c r="BY1679" s="7"/>
      <c r="BZ1679" s="4">
        <v>1600000</v>
      </c>
      <c r="CA1679" t="s">
        <v>3088</v>
      </c>
      <c r="CC1679" s="7" t="s">
        <v>729</v>
      </c>
      <c r="CD1679" s="7">
        <v>0.26850041169370359</v>
      </c>
      <c r="CE1679" s="7" t="s">
        <v>723</v>
      </c>
      <c r="CF1679" s="7">
        <v>0.21264103797381001</v>
      </c>
      <c r="CH1679" s="7"/>
      <c r="CJ1679" s="7"/>
      <c r="CK1679" s="7">
        <f t="shared" si="34"/>
        <v>48</v>
      </c>
    </row>
    <row r="1680" spans="1:90" hidden="1" x14ac:dyDescent="0.3">
      <c r="A1680" s="43">
        <v>64</v>
      </c>
      <c r="B1680" s="23" t="s">
        <v>913</v>
      </c>
      <c r="C1680" s="54"/>
      <c r="D1680" s="54" t="s">
        <v>831</v>
      </c>
      <c r="E1680" s="23" t="s">
        <v>614</v>
      </c>
      <c r="F1680" s="54"/>
      <c r="G1680" s="23" t="s">
        <v>3089</v>
      </c>
      <c r="J1680" s="54" t="s">
        <v>9</v>
      </c>
      <c r="K1680" s="55">
        <v>17.372879999999999</v>
      </c>
      <c r="L1680" s="24" t="s">
        <v>834</v>
      </c>
      <c r="M1680" s="24" t="s">
        <v>615</v>
      </c>
      <c r="N1680" s="7"/>
      <c r="U1680" s="4">
        <v>71546.327999999994</v>
      </c>
      <c r="AD1680" s="7"/>
      <c r="AE1680" s="7"/>
      <c r="AF1680" s="7"/>
      <c r="AG1680" s="7"/>
      <c r="AH1680" s="7"/>
      <c r="AI1680" s="7"/>
      <c r="AJ1680" s="7"/>
      <c r="AK1680" s="7"/>
      <c r="BZ1680" s="4"/>
      <c r="CA1680" t="s">
        <v>856</v>
      </c>
      <c r="CC1680" s="7" t="s">
        <v>615</v>
      </c>
      <c r="CD1680" s="7">
        <v>1</v>
      </c>
      <c r="CF1680" s="7"/>
      <c r="CH1680" s="7"/>
      <c r="CJ1680" s="7"/>
      <c r="CK1680" s="7">
        <f t="shared" si="34"/>
        <v>62</v>
      </c>
    </row>
    <row r="1681" spans="1:90" hidden="1" x14ac:dyDescent="0.3">
      <c r="A1681" s="43" t="s">
        <v>932</v>
      </c>
      <c r="B1681" s="23" t="s">
        <v>1094</v>
      </c>
      <c r="C1681" s="54"/>
      <c r="D1681" s="54" t="s">
        <v>831</v>
      </c>
      <c r="E1681" s="23" t="s">
        <v>605</v>
      </c>
      <c r="F1681" s="54"/>
      <c r="G1681" s="23" t="s">
        <v>3090</v>
      </c>
      <c r="H1681" s="23" t="s">
        <v>1038</v>
      </c>
      <c r="J1681" s="54" t="s">
        <v>9</v>
      </c>
      <c r="K1681" s="55">
        <v>308</v>
      </c>
      <c r="L1681" s="24" t="s">
        <v>834</v>
      </c>
      <c r="M1681" s="24" t="s">
        <v>615</v>
      </c>
      <c r="N1681" s="7"/>
      <c r="U1681" s="4">
        <v>3900600</v>
      </c>
      <c r="V1681" s="4">
        <v>131.81</v>
      </c>
      <c r="W1681" s="4">
        <v>1009.91</v>
      </c>
      <c r="AD1681" s="7"/>
      <c r="AE1681" s="7"/>
      <c r="AF1681" s="7"/>
      <c r="AG1681" s="7"/>
      <c r="AH1681" s="7"/>
      <c r="AI1681" s="7"/>
      <c r="AJ1681" s="7"/>
      <c r="AK1681" s="7"/>
      <c r="BZ1681" s="4">
        <v>2113000</v>
      </c>
      <c r="CA1681" t="s">
        <v>1069</v>
      </c>
      <c r="CC1681" s="7" t="s">
        <v>615</v>
      </c>
      <c r="CD1681" s="7">
        <v>0.8097273076318241</v>
      </c>
      <c r="CF1681" s="7"/>
      <c r="CH1681" s="7"/>
      <c r="CJ1681" s="7"/>
      <c r="CK1681" s="7">
        <f t="shared" si="34"/>
        <v>60</v>
      </c>
      <c r="CL1681" t="s">
        <v>3090</v>
      </c>
    </row>
    <row r="1682" spans="1:90" hidden="1" x14ac:dyDescent="0.3">
      <c r="A1682" s="43" t="s">
        <v>843</v>
      </c>
      <c r="B1682" s="23" t="s">
        <v>868</v>
      </c>
      <c r="D1682" s="23" t="s">
        <v>831</v>
      </c>
      <c r="E1682" s="23" t="s">
        <v>605</v>
      </c>
      <c r="G1682" s="53" t="s">
        <v>3091</v>
      </c>
      <c r="J1682" s="23" t="s">
        <v>9</v>
      </c>
      <c r="K1682" s="47">
        <v>178</v>
      </c>
      <c r="L1682" s="24" t="s">
        <v>834</v>
      </c>
      <c r="M1682" s="24" t="s">
        <v>615</v>
      </c>
      <c r="U1682" s="4">
        <v>890000</v>
      </c>
      <c r="V1682" s="4">
        <v>35.6</v>
      </c>
      <c r="W1682" s="4">
        <v>373.8</v>
      </c>
      <c r="AA1682" s="107">
        <v>44500</v>
      </c>
      <c r="AD1682" s="4">
        <v>63.270765708923783</v>
      </c>
      <c r="BZ1682" s="4"/>
      <c r="CA1682" t="s">
        <v>846</v>
      </c>
      <c r="CC1682" s="7" t="s">
        <v>615</v>
      </c>
      <c r="CD1682" s="7">
        <v>0.66792059137491211</v>
      </c>
      <c r="CF1682" s="7"/>
      <c r="CH1682" s="7"/>
      <c r="CJ1682" s="7"/>
      <c r="CK1682" s="7">
        <f t="shared" si="34"/>
        <v>58</v>
      </c>
    </row>
    <row r="1683" spans="1:90" hidden="1" x14ac:dyDescent="0.3">
      <c r="A1683" s="43">
        <v>64</v>
      </c>
      <c r="B1683" s="23" t="s">
        <v>1025</v>
      </c>
      <c r="C1683" s="54"/>
      <c r="D1683" s="54" t="s">
        <v>831</v>
      </c>
      <c r="E1683" s="23" t="s">
        <v>650</v>
      </c>
      <c r="F1683" s="54"/>
      <c r="G1683" s="23" t="s">
        <v>3092</v>
      </c>
      <c r="J1683" s="54" t="s">
        <v>9</v>
      </c>
      <c r="K1683" s="55">
        <v>1.84</v>
      </c>
      <c r="L1683" s="24" t="s">
        <v>834</v>
      </c>
      <c r="M1683" s="24" t="s">
        <v>615</v>
      </c>
      <c r="N1683" s="7"/>
      <c r="U1683" s="4">
        <v>13500</v>
      </c>
      <c r="AD1683" s="7"/>
      <c r="AE1683" s="7"/>
      <c r="AF1683" s="7"/>
      <c r="AG1683" s="7"/>
      <c r="AH1683" s="7"/>
      <c r="AI1683" s="7"/>
      <c r="AJ1683" s="7"/>
      <c r="AK1683" s="7"/>
      <c r="BZ1683" s="4"/>
      <c r="CA1683" t="s">
        <v>856</v>
      </c>
      <c r="CC1683" s="7" t="s">
        <v>615</v>
      </c>
      <c r="CD1683" s="7">
        <v>1</v>
      </c>
      <c r="CF1683" s="7"/>
      <c r="CH1683" s="7"/>
      <c r="CJ1683" s="7"/>
      <c r="CK1683" s="7">
        <f t="shared" si="34"/>
        <v>62</v>
      </c>
    </row>
    <row r="1684" spans="1:90" x14ac:dyDescent="0.3">
      <c r="A1684" s="43">
        <v>64</v>
      </c>
      <c r="B1684" s="23" t="s">
        <v>860</v>
      </c>
      <c r="C1684" s="54"/>
      <c r="D1684" s="54" t="s">
        <v>831</v>
      </c>
      <c r="E1684" s="23" t="s">
        <v>605</v>
      </c>
      <c r="F1684" s="54"/>
      <c r="G1684" s="23" t="s">
        <v>3093</v>
      </c>
      <c r="H1684" s="23" t="s">
        <v>838</v>
      </c>
      <c r="J1684" s="54" t="s">
        <v>9</v>
      </c>
      <c r="K1684" s="55">
        <v>31.94</v>
      </c>
      <c r="L1684" s="24" t="s">
        <v>834</v>
      </c>
      <c r="M1684" s="24" t="s">
        <v>615</v>
      </c>
      <c r="N1684" s="7"/>
      <c r="U1684" s="4">
        <v>210804</v>
      </c>
      <c r="V1684" s="4">
        <v>5.4298000000000002</v>
      </c>
      <c r="W1684" s="4">
        <v>150.11799999999999</v>
      </c>
      <c r="AD1684" s="7"/>
      <c r="AE1684" s="7"/>
      <c r="AF1684" s="7"/>
      <c r="AG1684" s="7"/>
      <c r="AH1684" s="7"/>
      <c r="AI1684" s="7"/>
      <c r="AJ1684" s="7"/>
      <c r="AK1684" s="7"/>
      <c r="BZ1684" s="4"/>
      <c r="CA1684" t="s">
        <v>859</v>
      </c>
      <c r="CC1684" s="7" t="s">
        <v>615</v>
      </c>
      <c r="CD1684" s="7">
        <v>0.81254879453754381</v>
      </c>
      <c r="CF1684" s="7"/>
      <c r="CH1684" s="7"/>
      <c r="CJ1684" s="7"/>
      <c r="CK1684" s="7">
        <f t="shared" ref="CK1684:CK1715" si="35">COUNTBLANK(N1684:BX1684)</f>
        <v>60</v>
      </c>
    </row>
    <row r="1685" spans="1:90" hidden="1" x14ac:dyDescent="0.3">
      <c r="A1685" s="43" t="s">
        <v>3094</v>
      </c>
      <c r="B1685" s="23" t="s">
        <v>888</v>
      </c>
      <c r="D1685" s="23" t="s">
        <v>831</v>
      </c>
      <c r="E1685" s="23" t="s">
        <v>605</v>
      </c>
      <c r="G1685" s="53" t="s">
        <v>3095</v>
      </c>
      <c r="J1685" s="23" t="s">
        <v>9</v>
      </c>
      <c r="K1685" s="47">
        <v>4768</v>
      </c>
      <c r="L1685" s="24" t="s">
        <v>834</v>
      </c>
      <c r="M1685" s="24" t="s">
        <v>615</v>
      </c>
      <c r="U1685" s="4">
        <v>16323500</v>
      </c>
      <c r="V1685" s="4">
        <v>244.67</v>
      </c>
      <c r="W1685" s="4">
        <v>7691.5</v>
      </c>
      <c r="AA1685" s="107">
        <v>143040</v>
      </c>
      <c r="AB1685" s="4">
        <v>476800</v>
      </c>
      <c r="AC1685" s="4">
        <v>1430400</v>
      </c>
      <c r="AD1685" s="4">
        <v>405.56790462245527</v>
      </c>
      <c r="BZ1685" s="4"/>
      <c r="CA1685" t="s">
        <v>846</v>
      </c>
      <c r="CC1685" s="7" t="s">
        <v>615</v>
      </c>
      <c r="CD1685" s="7">
        <v>0.81843305562541813</v>
      </c>
      <c r="CF1685" s="7"/>
      <c r="CH1685" s="7"/>
      <c r="CJ1685" s="7"/>
      <c r="CK1685" s="7">
        <f t="shared" si="35"/>
        <v>56</v>
      </c>
    </row>
    <row r="1686" spans="1:90" hidden="1" x14ac:dyDescent="0.3">
      <c r="A1686" s="43" t="s">
        <v>843</v>
      </c>
      <c r="B1686" s="23" t="s">
        <v>1028</v>
      </c>
      <c r="C1686" s="54"/>
      <c r="D1686" s="54" t="s">
        <v>831</v>
      </c>
      <c r="E1686" s="23" t="s">
        <v>605</v>
      </c>
      <c r="F1686" s="54"/>
      <c r="G1686" s="23" t="s">
        <v>3096</v>
      </c>
      <c r="J1686" s="54" t="s">
        <v>9</v>
      </c>
      <c r="K1686" s="55">
        <v>7910.5000000000009</v>
      </c>
      <c r="L1686" s="24" t="s">
        <v>834</v>
      </c>
      <c r="M1686" s="24" t="s">
        <v>615</v>
      </c>
      <c r="N1686" s="7"/>
      <c r="U1686" s="4">
        <v>50245180</v>
      </c>
      <c r="AA1686" s="107">
        <v>560819</v>
      </c>
      <c r="AD1686" s="4">
        <v>711.94500000000005</v>
      </c>
      <c r="AE1686" s="7"/>
      <c r="AF1686" s="7"/>
      <c r="AG1686" s="7"/>
      <c r="AH1686" s="7"/>
      <c r="AI1686" s="7"/>
      <c r="AJ1686" s="7"/>
      <c r="AK1686" s="7"/>
      <c r="BZ1686" s="4"/>
      <c r="CA1686" t="s">
        <v>910</v>
      </c>
      <c r="CC1686" s="7" t="s">
        <v>615</v>
      </c>
      <c r="CD1686" s="7">
        <v>0.95638124621724074</v>
      </c>
      <c r="CF1686" s="7"/>
      <c r="CH1686" s="7"/>
      <c r="CJ1686" s="7"/>
      <c r="CK1686" s="7">
        <f t="shared" si="35"/>
        <v>60</v>
      </c>
      <c r="CL1686" t="s">
        <v>3096</v>
      </c>
    </row>
    <row r="1687" spans="1:90" hidden="1" x14ac:dyDescent="0.3">
      <c r="A1687" s="43" t="s">
        <v>872</v>
      </c>
      <c r="B1687" s="23" t="s">
        <v>895</v>
      </c>
      <c r="D1687" s="23" t="s">
        <v>831</v>
      </c>
      <c r="E1687" s="23" t="s">
        <v>605</v>
      </c>
      <c r="G1687" s="53" t="s">
        <v>3097</v>
      </c>
      <c r="J1687" s="23" t="s">
        <v>9</v>
      </c>
      <c r="K1687" s="47">
        <v>352</v>
      </c>
      <c r="L1687" s="24" t="s">
        <v>834</v>
      </c>
      <c r="M1687" s="24" t="s">
        <v>615</v>
      </c>
      <c r="U1687" s="4">
        <v>2677600</v>
      </c>
      <c r="AA1687" s="107">
        <v>110490</v>
      </c>
      <c r="AD1687" s="4">
        <v>150.7826016670287</v>
      </c>
      <c r="BZ1687" s="4">
        <v>6500000</v>
      </c>
      <c r="CA1687" t="s">
        <v>915</v>
      </c>
      <c r="CC1687" s="7" t="s">
        <v>615</v>
      </c>
      <c r="CD1687" s="7">
        <v>0.85445213937208286</v>
      </c>
      <c r="CF1687" s="7"/>
      <c r="CH1687" s="7"/>
      <c r="CJ1687" s="7"/>
      <c r="CK1687" s="7">
        <f t="shared" si="35"/>
        <v>60</v>
      </c>
    </row>
    <row r="1688" spans="1:90" hidden="1" x14ac:dyDescent="0.3">
      <c r="A1688" s="43">
        <v>64</v>
      </c>
      <c r="B1688" s="23" t="s">
        <v>1036</v>
      </c>
      <c r="C1688" s="54"/>
      <c r="D1688" s="54" t="s">
        <v>831</v>
      </c>
      <c r="E1688" s="23" t="s">
        <v>614</v>
      </c>
      <c r="F1688" s="54"/>
      <c r="G1688" s="23" t="s">
        <v>3098</v>
      </c>
      <c r="J1688" s="54" t="s">
        <v>9</v>
      </c>
      <c r="K1688" s="55">
        <v>21</v>
      </c>
      <c r="L1688" s="24" t="s">
        <v>834</v>
      </c>
      <c r="M1688" s="24" t="s">
        <v>621</v>
      </c>
      <c r="N1688" s="7"/>
      <c r="U1688" s="4">
        <v>132300</v>
      </c>
      <c r="W1688" s="4">
        <v>2142</v>
      </c>
      <c r="AB1688" s="4">
        <v>75600</v>
      </c>
      <c r="AC1688" s="4">
        <v>558600</v>
      </c>
      <c r="AD1688" s="7"/>
      <c r="AE1688" s="7"/>
      <c r="AF1688" s="7"/>
      <c r="AG1688" s="7"/>
      <c r="AH1688" s="7"/>
      <c r="AI1688" s="7"/>
      <c r="AJ1688" s="7"/>
      <c r="AK1688" s="7"/>
      <c r="BZ1688" s="4"/>
      <c r="CA1688" t="s">
        <v>966</v>
      </c>
      <c r="CC1688" s="7" t="s">
        <v>621</v>
      </c>
      <c r="CD1688" s="7">
        <v>0.38020812967216427</v>
      </c>
      <c r="CE1688" s="7" t="s">
        <v>639</v>
      </c>
      <c r="CF1688" s="7">
        <v>0.33962777397138011</v>
      </c>
      <c r="CG1688" s="7" t="s">
        <v>615</v>
      </c>
      <c r="CH1688" s="7">
        <v>0.23435244673923941</v>
      </c>
      <c r="CJ1688" s="7"/>
      <c r="CK1688" s="7">
        <f t="shared" si="35"/>
        <v>59</v>
      </c>
    </row>
    <row r="1689" spans="1:90" hidden="1" x14ac:dyDescent="0.3">
      <c r="A1689" s="43" t="s">
        <v>843</v>
      </c>
      <c r="B1689" s="23" t="s">
        <v>895</v>
      </c>
      <c r="D1689" s="23" t="s">
        <v>831</v>
      </c>
      <c r="E1689" s="23" t="s">
        <v>605</v>
      </c>
      <c r="G1689" s="53" t="s">
        <v>3099</v>
      </c>
      <c r="J1689" s="23" t="s">
        <v>9</v>
      </c>
      <c r="K1689" s="47">
        <v>545</v>
      </c>
      <c r="L1689" s="24" t="s">
        <v>834</v>
      </c>
      <c r="M1689" s="24" t="s">
        <v>615</v>
      </c>
      <c r="U1689" s="4">
        <v>3215500</v>
      </c>
      <c r="V1689" s="4">
        <v>21.254999999999999</v>
      </c>
      <c r="AA1689" s="107">
        <v>218000</v>
      </c>
      <c r="AD1689" s="4">
        <v>297.61471729413171</v>
      </c>
      <c r="BZ1689" s="4"/>
      <c r="CA1689" t="s">
        <v>846</v>
      </c>
      <c r="CC1689" s="7" t="s">
        <v>615</v>
      </c>
      <c r="CD1689" s="7">
        <v>0.75713316061685043</v>
      </c>
      <c r="CF1689" s="7"/>
      <c r="CH1689" s="7"/>
      <c r="CJ1689" s="7"/>
      <c r="CK1689" s="7">
        <f t="shared" si="35"/>
        <v>59</v>
      </c>
    </row>
    <row r="1690" spans="1:90" hidden="1" x14ac:dyDescent="0.3">
      <c r="A1690" s="43" t="s">
        <v>932</v>
      </c>
      <c r="B1690" s="23" t="s">
        <v>1036</v>
      </c>
      <c r="C1690" s="54"/>
      <c r="D1690" s="54" t="s">
        <v>831</v>
      </c>
      <c r="E1690" s="23" t="s">
        <v>617</v>
      </c>
      <c r="F1690" s="54"/>
      <c r="G1690" s="23" t="s">
        <v>3100</v>
      </c>
      <c r="H1690" s="23" t="s">
        <v>880</v>
      </c>
      <c r="J1690" s="54" t="s">
        <v>9</v>
      </c>
      <c r="K1690" s="55">
        <v>25.49</v>
      </c>
      <c r="L1690" s="24" t="s">
        <v>834</v>
      </c>
      <c r="M1690" s="24" t="s">
        <v>621</v>
      </c>
      <c r="N1690" s="7"/>
      <c r="U1690" s="4">
        <v>25490</v>
      </c>
      <c r="V1690" s="4">
        <v>4.2055000000000007</v>
      </c>
      <c r="W1690" s="4">
        <v>5193.71</v>
      </c>
      <c r="AB1690" s="4">
        <v>337729.99999999988</v>
      </c>
      <c r="AC1690" s="4">
        <v>694569.99999999988</v>
      </c>
      <c r="AD1690" s="7"/>
      <c r="AE1690" s="7"/>
      <c r="AF1690" s="7"/>
      <c r="AG1690" s="7"/>
      <c r="AH1690" s="7"/>
      <c r="AI1690" s="7"/>
      <c r="AJ1690" s="7"/>
      <c r="AK1690" s="7"/>
      <c r="BZ1690" s="4">
        <v>1076000</v>
      </c>
      <c r="CA1690" t="s">
        <v>1040</v>
      </c>
      <c r="CC1690" s="7" t="s">
        <v>621</v>
      </c>
      <c r="CD1690" s="7">
        <v>0.56210163145409642</v>
      </c>
      <c r="CE1690" s="7" t="s">
        <v>639</v>
      </c>
      <c r="CF1690" s="7">
        <v>0.25748593184112012</v>
      </c>
      <c r="CH1690" s="7"/>
      <c r="CJ1690" s="7"/>
      <c r="CK1690" s="7">
        <f t="shared" si="35"/>
        <v>58</v>
      </c>
    </row>
    <row r="1691" spans="1:90" hidden="1" x14ac:dyDescent="0.3">
      <c r="A1691" s="43">
        <v>3</v>
      </c>
      <c r="B1691" s="53" t="s">
        <v>1478</v>
      </c>
      <c r="C1691" s="67"/>
      <c r="D1691" s="67" t="s">
        <v>831</v>
      </c>
      <c r="E1691" s="23" t="s">
        <v>793</v>
      </c>
      <c r="F1691" s="67"/>
      <c r="G1691" s="53" t="s">
        <v>3101</v>
      </c>
      <c r="H1691" s="67" t="s">
        <v>1405</v>
      </c>
      <c r="J1691" s="23" t="s">
        <v>9</v>
      </c>
      <c r="K1691" s="47">
        <v>102</v>
      </c>
      <c r="L1691" s="24" t="s">
        <v>834</v>
      </c>
      <c r="M1691" s="24" t="s">
        <v>603</v>
      </c>
      <c r="Q1691" s="4">
        <v>15554277.298849961</v>
      </c>
      <c r="AW1691" s="4">
        <v>3472.434782608696</v>
      </c>
      <c r="BZ1691" s="4"/>
      <c r="CA1691" t="s">
        <v>1406</v>
      </c>
      <c r="CK1691" s="7">
        <f t="shared" si="35"/>
        <v>61</v>
      </c>
    </row>
    <row r="1692" spans="1:90" hidden="1" x14ac:dyDescent="0.3">
      <c r="A1692" s="43" t="s">
        <v>932</v>
      </c>
      <c r="B1692" s="23" t="s">
        <v>1028</v>
      </c>
      <c r="C1692" s="54"/>
      <c r="D1692" s="54" t="s">
        <v>831</v>
      </c>
      <c r="E1692" s="23" t="s">
        <v>605</v>
      </c>
      <c r="F1692" s="54"/>
      <c r="G1692" s="23" t="s">
        <v>3102</v>
      </c>
      <c r="H1692" s="23" t="s">
        <v>930</v>
      </c>
      <c r="J1692" s="54" t="s">
        <v>9</v>
      </c>
      <c r="K1692" s="55">
        <v>2926</v>
      </c>
      <c r="L1692" s="24" t="s">
        <v>834</v>
      </c>
      <c r="M1692" s="24" t="s">
        <v>615</v>
      </c>
      <c r="N1692" s="7"/>
      <c r="U1692" s="4">
        <v>10622600</v>
      </c>
      <c r="V1692" s="4">
        <v>397.55</v>
      </c>
      <c r="W1692" s="4">
        <v>3967.27</v>
      </c>
      <c r="AD1692" s="7"/>
      <c r="AE1692" s="7"/>
      <c r="AF1692" s="7"/>
      <c r="AG1692" s="7"/>
      <c r="AH1692" s="7"/>
      <c r="AI1692" s="7"/>
      <c r="AJ1692" s="7"/>
      <c r="AK1692" s="7"/>
      <c r="BZ1692" s="4">
        <v>42900000</v>
      </c>
      <c r="CA1692" t="s">
        <v>1069</v>
      </c>
      <c r="CC1692" s="7" t="s">
        <v>615</v>
      </c>
      <c r="CD1692" s="7">
        <v>0.7880621893819828</v>
      </c>
      <c r="CF1692" s="7"/>
      <c r="CH1692" s="7"/>
      <c r="CJ1692" s="7"/>
      <c r="CK1692" s="7">
        <f t="shared" si="35"/>
        <v>60</v>
      </c>
    </row>
    <row r="1693" spans="1:90" hidden="1" x14ac:dyDescent="0.3">
      <c r="A1693" s="43" t="s">
        <v>3103</v>
      </c>
      <c r="B1693" s="23" t="s">
        <v>1028</v>
      </c>
      <c r="C1693" s="54"/>
      <c r="D1693" s="54" t="s">
        <v>831</v>
      </c>
      <c r="E1693" s="23" t="s">
        <v>605</v>
      </c>
      <c r="F1693" s="54"/>
      <c r="G1693" s="23" t="s">
        <v>3104</v>
      </c>
      <c r="J1693" s="54" t="s">
        <v>9</v>
      </c>
      <c r="K1693" s="55">
        <v>6104.1</v>
      </c>
      <c r="L1693" s="24" t="s">
        <v>834</v>
      </c>
      <c r="M1693" s="24" t="s">
        <v>615</v>
      </c>
      <c r="N1693" s="7"/>
      <c r="U1693" s="4">
        <v>31130910</v>
      </c>
      <c r="V1693" s="4">
        <v>366.24599999999998</v>
      </c>
      <c r="AA1693" s="107">
        <v>976656.00000000012</v>
      </c>
      <c r="AD1693" s="4">
        <v>915.61500000000001</v>
      </c>
      <c r="AE1693" s="7"/>
      <c r="AF1693" s="7"/>
      <c r="AG1693" s="7"/>
      <c r="AH1693" s="7"/>
      <c r="AI1693" s="7"/>
      <c r="AJ1693" s="7"/>
      <c r="AK1693" s="7"/>
      <c r="BZ1693" s="4"/>
      <c r="CA1693" t="s">
        <v>910</v>
      </c>
      <c r="CC1693" s="7" t="s">
        <v>615</v>
      </c>
      <c r="CD1693" s="7">
        <v>0.83584826374298049</v>
      </c>
      <c r="CF1693" s="7"/>
      <c r="CH1693" s="7"/>
      <c r="CJ1693" s="7"/>
      <c r="CK1693" s="7">
        <f t="shared" si="35"/>
        <v>59</v>
      </c>
      <c r="CL1693" t="s">
        <v>3104</v>
      </c>
    </row>
    <row r="1694" spans="1:90" hidden="1" x14ac:dyDescent="0.3">
      <c r="A1694" s="43" t="s">
        <v>932</v>
      </c>
      <c r="B1694" s="23" t="s">
        <v>895</v>
      </c>
      <c r="C1694" s="54"/>
      <c r="D1694" s="54" t="s">
        <v>831</v>
      </c>
      <c r="E1694" s="23" t="s">
        <v>605</v>
      </c>
      <c r="F1694" s="54"/>
      <c r="G1694" s="23" t="s">
        <v>3105</v>
      </c>
      <c r="J1694" s="54" t="s">
        <v>9</v>
      </c>
      <c r="K1694" s="55">
        <v>63.191000000000003</v>
      </c>
      <c r="L1694" s="24" t="s">
        <v>834</v>
      </c>
      <c r="M1694" s="24" t="s">
        <v>615</v>
      </c>
      <c r="N1694" s="7"/>
      <c r="U1694" s="4">
        <v>227487.6</v>
      </c>
      <c r="AD1694" s="7"/>
      <c r="AE1694" s="7"/>
      <c r="AF1694" s="7"/>
      <c r="AG1694" s="7"/>
      <c r="AH1694" s="7"/>
      <c r="AI1694" s="7"/>
      <c r="AJ1694" s="7"/>
      <c r="AK1694" s="7"/>
      <c r="BZ1694" s="4">
        <v>29700</v>
      </c>
      <c r="CA1694" t="s">
        <v>934</v>
      </c>
      <c r="CC1694" s="7" t="s">
        <v>615</v>
      </c>
      <c r="CD1694" s="7">
        <v>1</v>
      </c>
      <c r="CF1694" s="7"/>
      <c r="CH1694" s="7"/>
      <c r="CJ1694" s="7"/>
      <c r="CK1694" s="7">
        <f t="shared" si="35"/>
        <v>62</v>
      </c>
    </row>
    <row r="1695" spans="1:90" hidden="1" x14ac:dyDescent="0.3">
      <c r="A1695" s="43">
        <v>64</v>
      </c>
      <c r="B1695" s="23" t="s">
        <v>895</v>
      </c>
      <c r="C1695" s="54"/>
      <c r="D1695" s="54" t="s">
        <v>831</v>
      </c>
      <c r="E1695" s="23" t="s">
        <v>614</v>
      </c>
      <c r="F1695" s="54"/>
      <c r="G1695" s="23" t="s">
        <v>3106</v>
      </c>
      <c r="J1695" s="54" t="s">
        <v>9</v>
      </c>
      <c r="K1695" s="55">
        <v>23.38</v>
      </c>
      <c r="L1695" s="24" t="s">
        <v>834</v>
      </c>
      <c r="M1695" s="24" t="s">
        <v>639</v>
      </c>
      <c r="N1695" s="7"/>
      <c r="U1695" s="4">
        <v>79048</v>
      </c>
      <c r="W1695" s="4">
        <v>2190.98</v>
      </c>
      <c r="AB1695" s="4">
        <v>109244</v>
      </c>
      <c r="AC1695" s="4">
        <v>786232</v>
      </c>
      <c r="AD1695" s="7"/>
      <c r="AE1695" s="7"/>
      <c r="AF1695" s="7"/>
      <c r="AG1695" s="7"/>
      <c r="AH1695" s="7"/>
      <c r="AI1695" s="7"/>
      <c r="AJ1695" s="7"/>
      <c r="AK1695" s="7"/>
      <c r="BZ1695" s="4"/>
      <c r="CA1695" t="s">
        <v>966</v>
      </c>
      <c r="CC1695" s="7" t="s">
        <v>639</v>
      </c>
      <c r="CD1695" s="7">
        <v>0.44544251982251809</v>
      </c>
      <c r="CE1695" s="7" t="s">
        <v>621</v>
      </c>
      <c r="CF1695" s="7">
        <v>0.3623923595902771</v>
      </c>
      <c r="CH1695" s="7"/>
      <c r="CJ1695" s="7"/>
      <c r="CK1695" s="7">
        <f t="shared" si="35"/>
        <v>59</v>
      </c>
      <c r="CL1695" t="s">
        <v>3106</v>
      </c>
    </row>
    <row r="1696" spans="1:90" hidden="1" x14ac:dyDescent="0.3">
      <c r="A1696" s="43" t="s">
        <v>872</v>
      </c>
      <c r="B1696" s="23" t="s">
        <v>1036</v>
      </c>
      <c r="D1696" s="23" t="s">
        <v>831</v>
      </c>
      <c r="E1696" s="23" t="s">
        <v>605</v>
      </c>
      <c r="G1696" s="53" t="s">
        <v>3107</v>
      </c>
      <c r="J1696" s="23" t="s">
        <v>9</v>
      </c>
      <c r="K1696" s="47">
        <v>8.3390979999999999</v>
      </c>
      <c r="L1696" s="24" t="s">
        <v>834</v>
      </c>
      <c r="M1696" s="24" t="s">
        <v>615</v>
      </c>
      <c r="U1696" s="4">
        <v>50825.616000000002</v>
      </c>
      <c r="W1696" s="4">
        <v>37.621000899999999</v>
      </c>
      <c r="AA1696" s="107">
        <v>10154.325000000001</v>
      </c>
      <c r="AD1696" s="4">
        <v>13.484230440311009</v>
      </c>
      <c r="AR1696">
        <v>5404.2638000000006</v>
      </c>
      <c r="BZ1696" s="4">
        <v>1000000</v>
      </c>
      <c r="CA1696" t="s">
        <v>915</v>
      </c>
      <c r="CC1696" s="7" t="s">
        <v>615</v>
      </c>
      <c r="CD1696" s="7">
        <v>0.39791654743424038</v>
      </c>
      <c r="CE1696" s="7" t="s">
        <v>633</v>
      </c>
      <c r="CF1696" s="7">
        <v>0.28046206762541043</v>
      </c>
      <c r="CG1696" s="7" t="s">
        <v>684</v>
      </c>
      <c r="CH1696" s="7">
        <v>0.24568194449189321</v>
      </c>
      <c r="CJ1696" s="7"/>
      <c r="CK1696" s="7">
        <f t="shared" si="35"/>
        <v>58</v>
      </c>
    </row>
    <row r="1697" spans="1:90" hidden="1" x14ac:dyDescent="0.3">
      <c r="A1697" s="43" t="s">
        <v>843</v>
      </c>
      <c r="B1697" s="23" t="s">
        <v>1028</v>
      </c>
      <c r="D1697" s="23" t="s">
        <v>831</v>
      </c>
      <c r="E1697" s="23" t="s">
        <v>605</v>
      </c>
      <c r="G1697" s="53" t="s">
        <v>3108</v>
      </c>
      <c r="J1697" s="23" t="s">
        <v>9</v>
      </c>
      <c r="K1697" s="47">
        <v>1873.4</v>
      </c>
      <c r="L1697" s="24" t="s">
        <v>834</v>
      </c>
      <c r="M1697" s="24" t="s">
        <v>615</v>
      </c>
      <c r="U1697" s="4">
        <v>9367000</v>
      </c>
      <c r="AA1697" s="107">
        <v>206074</v>
      </c>
      <c r="AD1697" s="4">
        <v>337.56731214939168</v>
      </c>
      <c r="BZ1697" s="4"/>
      <c r="CA1697" t="s">
        <v>846</v>
      </c>
      <c r="CC1697" s="7" t="s">
        <v>615</v>
      </c>
      <c r="CD1697" s="7">
        <v>0.91452696464007011</v>
      </c>
      <c r="CF1697" s="7"/>
      <c r="CH1697" s="7"/>
      <c r="CJ1697" s="7"/>
      <c r="CK1697" s="7">
        <f t="shared" si="35"/>
        <v>60</v>
      </c>
    </row>
    <row r="1698" spans="1:90" hidden="1" x14ac:dyDescent="0.3">
      <c r="A1698" s="43" t="s">
        <v>890</v>
      </c>
      <c r="B1698" s="23" t="s">
        <v>863</v>
      </c>
      <c r="D1698" s="23" t="s">
        <v>831</v>
      </c>
      <c r="E1698" s="23" t="s">
        <v>671</v>
      </c>
      <c r="G1698" s="53" t="s">
        <v>3109</v>
      </c>
      <c r="J1698" s="23" t="s">
        <v>9</v>
      </c>
      <c r="K1698" s="47">
        <v>9.6999999999999993</v>
      </c>
      <c r="L1698" s="24" t="s">
        <v>834</v>
      </c>
      <c r="M1698" s="24" t="s">
        <v>651</v>
      </c>
      <c r="U1698" s="4">
        <v>8105.5870445344126</v>
      </c>
      <c r="V1698" s="4">
        <v>2.6189999999999989</v>
      </c>
      <c r="X1698" s="4">
        <v>18842.34817813765</v>
      </c>
      <c r="AG1698" s="4">
        <v>24.732643724696359</v>
      </c>
      <c r="AH1698" s="4">
        <v>11.854028340080969</v>
      </c>
      <c r="AJ1698" s="4">
        <v>5.9605687024390237</v>
      </c>
      <c r="AK1698" s="4">
        <v>0.95794854146341446</v>
      </c>
      <c r="BX1698" s="4"/>
      <c r="BZ1698" s="4"/>
      <c r="CA1698" t="s">
        <v>3110</v>
      </c>
      <c r="CC1698" s="7" t="s">
        <v>651</v>
      </c>
      <c r="CD1698" s="7">
        <v>0.60070631307828393</v>
      </c>
      <c r="CF1698" s="7"/>
      <c r="CH1698" s="7"/>
      <c r="CJ1698" s="7"/>
      <c r="CK1698" s="7">
        <f t="shared" si="35"/>
        <v>56</v>
      </c>
    </row>
    <row r="1699" spans="1:90" x14ac:dyDescent="0.3">
      <c r="A1699" s="43" t="s">
        <v>843</v>
      </c>
      <c r="B1699" s="23" t="s">
        <v>860</v>
      </c>
      <c r="D1699" s="23" t="s">
        <v>831</v>
      </c>
      <c r="E1699" s="23" t="s">
        <v>605</v>
      </c>
      <c r="G1699" s="53" t="s">
        <v>3111</v>
      </c>
      <c r="J1699" s="23" t="s">
        <v>9</v>
      </c>
      <c r="K1699" s="47">
        <v>151</v>
      </c>
      <c r="L1699" s="24" t="s">
        <v>834</v>
      </c>
      <c r="M1699" s="24" t="s">
        <v>615</v>
      </c>
      <c r="U1699" s="4">
        <v>358809.99999999988</v>
      </c>
      <c r="V1699" s="4">
        <v>34.47</v>
      </c>
      <c r="W1699" s="4">
        <v>150.01</v>
      </c>
      <c r="AA1699" s="107">
        <v>13330</v>
      </c>
      <c r="AD1699" s="4">
        <v>25.07880681344205</v>
      </c>
      <c r="BZ1699" s="4"/>
      <c r="CA1699" t="s">
        <v>846</v>
      </c>
      <c r="CC1699" s="7" t="s">
        <v>615</v>
      </c>
      <c r="CD1699" s="7">
        <v>0.55618323121338686</v>
      </c>
      <c r="CE1699" s="7" t="s">
        <v>618</v>
      </c>
      <c r="CF1699" s="7">
        <v>0.3305259623794658</v>
      </c>
      <c r="CH1699" s="7"/>
      <c r="CJ1699" s="7"/>
      <c r="CK1699" s="7">
        <f t="shared" si="35"/>
        <v>58</v>
      </c>
    </row>
    <row r="1700" spans="1:90" hidden="1" x14ac:dyDescent="0.3">
      <c r="A1700" s="43">
        <v>65</v>
      </c>
      <c r="B1700" s="56" t="s">
        <v>905</v>
      </c>
      <c r="D1700" s="23" t="s">
        <v>831</v>
      </c>
      <c r="E1700" s="23" t="s">
        <v>798</v>
      </c>
      <c r="G1700" s="23" t="s">
        <v>3112</v>
      </c>
      <c r="H1700" s="57"/>
      <c r="J1700" s="23" t="s">
        <v>9</v>
      </c>
      <c r="K1700" s="47">
        <v>0.114</v>
      </c>
      <c r="L1700" s="24" t="s">
        <v>834</v>
      </c>
      <c r="M1700" s="24" t="s">
        <v>624</v>
      </c>
      <c r="V1700" s="4">
        <v>5.7000000000000002E-2</v>
      </c>
      <c r="X1700" s="4">
        <v>513</v>
      </c>
      <c r="BZ1700" s="4"/>
      <c r="CA1700" t="s">
        <v>3113</v>
      </c>
      <c r="CC1700" s="7" t="s">
        <v>624</v>
      </c>
      <c r="CD1700" s="7">
        <v>0.76422119831723445</v>
      </c>
      <c r="CE1700" s="7" t="s">
        <v>618</v>
      </c>
      <c r="CF1700" s="7">
        <v>0.2357788016827656</v>
      </c>
      <c r="CH1700" s="7"/>
      <c r="CJ1700" s="7"/>
      <c r="CK1700" s="7">
        <f t="shared" si="35"/>
        <v>61</v>
      </c>
    </row>
    <row r="1701" spans="1:90" hidden="1" x14ac:dyDescent="0.3">
      <c r="A1701" s="43">
        <v>65</v>
      </c>
      <c r="B1701" s="56" t="s">
        <v>868</v>
      </c>
      <c r="D1701" s="23" t="s">
        <v>831</v>
      </c>
      <c r="E1701" s="23" t="s">
        <v>798</v>
      </c>
      <c r="G1701" s="23" t="s">
        <v>3114</v>
      </c>
      <c r="H1701" s="57" t="s">
        <v>831</v>
      </c>
      <c r="I1701" s="57"/>
      <c r="J1701" s="23" t="s">
        <v>9</v>
      </c>
      <c r="K1701" s="47">
        <v>20.863</v>
      </c>
      <c r="L1701" s="24" t="s">
        <v>834</v>
      </c>
      <c r="M1701" s="24" t="s">
        <v>624</v>
      </c>
      <c r="U1701" s="4">
        <v>89710.900000000009</v>
      </c>
      <c r="X1701" s="4">
        <v>183594.4</v>
      </c>
      <c r="BZ1701" s="4"/>
      <c r="CA1701" t="s">
        <v>936</v>
      </c>
      <c r="CC1701" s="7" t="s">
        <v>624</v>
      </c>
      <c r="CD1701" s="7">
        <v>0.82012083205873354</v>
      </c>
      <c r="CF1701" s="7"/>
      <c r="CH1701" s="7"/>
      <c r="CJ1701" s="7"/>
      <c r="CK1701" s="7">
        <f t="shared" si="35"/>
        <v>61</v>
      </c>
    </row>
    <row r="1702" spans="1:90" hidden="1" x14ac:dyDescent="0.3">
      <c r="A1702" s="43">
        <v>64</v>
      </c>
      <c r="B1702" s="23" t="s">
        <v>1226</v>
      </c>
      <c r="C1702" s="54"/>
      <c r="D1702" s="54" t="s">
        <v>831</v>
      </c>
      <c r="E1702" s="23" t="s">
        <v>650</v>
      </c>
      <c r="F1702" s="54"/>
      <c r="G1702" s="23" t="s">
        <v>3115</v>
      </c>
      <c r="J1702" s="54" t="s">
        <v>9</v>
      </c>
      <c r="K1702" s="55">
        <v>287.7</v>
      </c>
      <c r="L1702" s="24" t="s">
        <v>834</v>
      </c>
      <c r="M1702" s="24" t="s">
        <v>615</v>
      </c>
      <c r="N1702" s="7"/>
      <c r="U1702" s="4">
        <v>9551650</v>
      </c>
      <c r="AD1702" s="7"/>
      <c r="AE1702" s="7"/>
      <c r="AF1702" s="7"/>
      <c r="AG1702" s="7"/>
      <c r="AH1702" s="7"/>
      <c r="AI1702" s="7"/>
      <c r="AJ1702" s="7"/>
      <c r="AK1702" s="7"/>
      <c r="BZ1702" s="4"/>
      <c r="CA1702" t="s">
        <v>856</v>
      </c>
      <c r="CC1702" s="7" t="s">
        <v>615</v>
      </c>
      <c r="CD1702" s="7">
        <v>1</v>
      </c>
      <c r="CF1702" s="7"/>
      <c r="CH1702" s="7"/>
      <c r="CJ1702" s="7"/>
      <c r="CK1702" s="7">
        <f t="shared" si="35"/>
        <v>62</v>
      </c>
      <c r="CL1702" t="s">
        <v>3115</v>
      </c>
    </row>
    <row r="1703" spans="1:90" hidden="1" x14ac:dyDescent="0.3">
      <c r="A1703" s="43">
        <v>64</v>
      </c>
      <c r="B1703" s="23" t="s">
        <v>1248</v>
      </c>
      <c r="C1703" s="54"/>
      <c r="D1703" s="54" t="s">
        <v>831</v>
      </c>
      <c r="E1703" s="23" t="s">
        <v>650</v>
      </c>
      <c r="F1703" s="54"/>
      <c r="G1703" s="23" t="s">
        <v>3116</v>
      </c>
      <c r="J1703" s="54" t="s">
        <v>9</v>
      </c>
      <c r="K1703" s="55">
        <v>90.6</v>
      </c>
      <c r="L1703" s="24" t="s">
        <v>834</v>
      </c>
      <c r="M1703" s="24" t="s">
        <v>615</v>
      </c>
      <c r="N1703" s="7"/>
      <c r="U1703" s="4">
        <v>1812000</v>
      </c>
      <c r="AD1703" s="7"/>
      <c r="AE1703" s="7"/>
      <c r="AF1703" s="7"/>
      <c r="AG1703" s="7"/>
      <c r="AH1703" s="7"/>
      <c r="AI1703" s="7"/>
      <c r="AJ1703" s="7"/>
      <c r="AK1703" s="7"/>
      <c r="BZ1703" s="4"/>
      <c r="CA1703" t="s">
        <v>856</v>
      </c>
      <c r="CC1703" s="7" t="s">
        <v>615</v>
      </c>
      <c r="CD1703" s="7">
        <v>1</v>
      </c>
      <c r="CF1703" s="7"/>
      <c r="CH1703" s="7"/>
      <c r="CJ1703" s="7"/>
      <c r="CK1703" s="7">
        <f t="shared" si="35"/>
        <v>62</v>
      </c>
    </row>
    <row r="1704" spans="1:90" hidden="1" x14ac:dyDescent="0.3">
      <c r="A1704" s="43">
        <v>64</v>
      </c>
      <c r="B1704" s="23" t="s">
        <v>1251</v>
      </c>
      <c r="C1704" s="54"/>
      <c r="D1704" s="54" t="s">
        <v>831</v>
      </c>
      <c r="E1704" s="23" t="s">
        <v>617</v>
      </c>
      <c r="F1704" s="54"/>
      <c r="G1704" s="23" t="s">
        <v>3117</v>
      </c>
      <c r="J1704" s="54" t="s">
        <v>9</v>
      </c>
      <c r="K1704" s="55">
        <v>29</v>
      </c>
      <c r="L1704" s="24" t="s">
        <v>834</v>
      </c>
      <c r="M1704" s="24" t="s">
        <v>615</v>
      </c>
      <c r="N1704" s="7"/>
      <c r="U1704" s="4">
        <v>290000</v>
      </c>
      <c r="V1704" s="4">
        <v>8</v>
      </c>
      <c r="Y1704" s="4">
        <v>1150</v>
      </c>
      <c r="AD1704" s="7"/>
      <c r="AE1704" s="7"/>
      <c r="AF1704" s="7"/>
      <c r="AG1704" s="7"/>
      <c r="AH1704" s="7"/>
      <c r="AI1704" s="7"/>
      <c r="AJ1704" s="7"/>
      <c r="AK1704" s="7"/>
      <c r="BZ1704" s="4"/>
      <c r="CA1704" t="s">
        <v>1595</v>
      </c>
      <c r="CC1704" s="7" t="s">
        <v>615</v>
      </c>
      <c r="CD1704" s="7">
        <v>0.83934186824732226</v>
      </c>
      <c r="CF1704" s="7"/>
      <c r="CH1704" s="7"/>
      <c r="CJ1704" s="7"/>
      <c r="CK1704" s="7">
        <f t="shared" si="35"/>
        <v>60</v>
      </c>
    </row>
    <row r="1705" spans="1:90" hidden="1" x14ac:dyDescent="0.3">
      <c r="A1705" s="43">
        <v>64</v>
      </c>
      <c r="B1705" s="23" t="s">
        <v>1554</v>
      </c>
      <c r="C1705" s="54"/>
      <c r="D1705" s="54" t="s">
        <v>831</v>
      </c>
      <c r="E1705" s="23" t="s">
        <v>650</v>
      </c>
      <c r="F1705" s="54"/>
      <c r="G1705" s="23" t="s">
        <v>3118</v>
      </c>
      <c r="J1705" s="54" t="s">
        <v>9</v>
      </c>
      <c r="K1705" s="55">
        <v>378.892</v>
      </c>
      <c r="L1705" s="24" t="s">
        <v>834</v>
      </c>
      <c r="M1705" s="24" t="s">
        <v>615</v>
      </c>
      <c r="N1705" s="7"/>
      <c r="U1705" s="4">
        <v>5001374.4000000004</v>
      </c>
      <c r="W1705" s="4">
        <v>20789.804039999999</v>
      </c>
      <c r="AD1705" s="7"/>
      <c r="AE1705" s="7"/>
      <c r="AF1705" s="7"/>
      <c r="AG1705" s="7"/>
      <c r="AH1705" s="7"/>
      <c r="AI1705" s="7"/>
      <c r="AJ1705" s="7"/>
      <c r="AK1705" s="7"/>
      <c r="BZ1705" s="4"/>
      <c r="CA1705" t="s">
        <v>899</v>
      </c>
      <c r="CC1705" s="7" t="s">
        <v>615</v>
      </c>
      <c r="CD1705" s="7">
        <v>0.7059470975980735</v>
      </c>
      <c r="CE1705" s="7" t="s">
        <v>621</v>
      </c>
      <c r="CF1705" s="7">
        <v>0.2940529024019265</v>
      </c>
      <c r="CH1705" s="7"/>
      <c r="CJ1705" s="7"/>
      <c r="CK1705" s="7">
        <f t="shared" si="35"/>
        <v>61</v>
      </c>
      <c r="CL1705" t="s">
        <v>3118</v>
      </c>
    </row>
    <row r="1706" spans="1:90" hidden="1" x14ac:dyDescent="0.3">
      <c r="A1706" s="43">
        <v>137</v>
      </c>
      <c r="B1706" s="23" t="s">
        <v>886</v>
      </c>
      <c r="D1706" s="23" t="s">
        <v>831</v>
      </c>
      <c r="E1706" s="23" t="s">
        <v>595</v>
      </c>
      <c r="G1706" s="23" t="s">
        <v>3119</v>
      </c>
      <c r="H1706" s="23" t="s">
        <v>944</v>
      </c>
      <c r="J1706" s="23" t="s">
        <v>9</v>
      </c>
      <c r="K1706" s="47">
        <v>55</v>
      </c>
      <c r="L1706" s="24" t="s">
        <v>834</v>
      </c>
      <c r="M1706" s="24" t="s">
        <v>780</v>
      </c>
      <c r="BX1706" s="4">
        <v>1440188.152385171</v>
      </c>
      <c r="BZ1706" s="4"/>
      <c r="CA1706" t="s">
        <v>1042</v>
      </c>
      <c r="CK1706" s="7">
        <f t="shared" si="35"/>
        <v>62</v>
      </c>
    </row>
    <row r="1707" spans="1:90" x14ac:dyDescent="0.3">
      <c r="A1707" s="43" t="s">
        <v>938</v>
      </c>
      <c r="B1707" s="23" t="s">
        <v>860</v>
      </c>
      <c r="D1707" s="54" t="s">
        <v>831</v>
      </c>
      <c r="E1707" s="23" t="s">
        <v>605</v>
      </c>
      <c r="G1707" s="23" t="s">
        <v>3120</v>
      </c>
      <c r="H1707" s="23" t="s">
        <v>831</v>
      </c>
      <c r="J1707" s="54" t="s">
        <v>9</v>
      </c>
      <c r="K1707" s="47">
        <v>75.900000000000006</v>
      </c>
      <c r="L1707" s="24" t="s">
        <v>834</v>
      </c>
      <c r="M1707" s="24" t="s">
        <v>633</v>
      </c>
      <c r="AA1707" s="107">
        <v>45540</v>
      </c>
      <c r="AD1707" s="4">
        <v>3.7949999999999999</v>
      </c>
      <c r="BZ1707" s="4">
        <v>3300000</v>
      </c>
      <c r="CA1707" t="s">
        <v>1993</v>
      </c>
      <c r="CC1707" s="7" t="s">
        <v>633</v>
      </c>
      <c r="CD1707" s="7">
        <v>0.98971900904154486</v>
      </c>
      <c r="CF1707" s="7"/>
      <c r="CH1707" s="7"/>
      <c r="CJ1707" s="7"/>
      <c r="CK1707" s="7">
        <f t="shared" si="35"/>
        <v>61</v>
      </c>
    </row>
    <row r="1708" spans="1:90" hidden="1" x14ac:dyDescent="0.3">
      <c r="A1708" s="43">
        <v>64</v>
      </c>
      <c r="B1708" s="23" t="s">
        <v>1028</v>
      </c>
      <c r="C1708" s="54"/>
      <c r="D1708" s="54" t="s">
        <v>831</v>
      </c>
      <c r="E1708" s="23" t="s">
        <v>605</v>
      </c>
      <c r="F1708" s="54"/>
      <c r="G1708" s="23" t="s">
        <v>3121</v>
      </c>
      <c r="J1708" s="54" t="s">
        <v>9</v>
      </c>
      <c r="K1708" s="55">
        <v>414.7</v>
      </c>
      <c r="L1708" s="24" t="s">
        <v>834</v>
      </c>
      <c r="M1708" s="24" t="s">
        <v>615</v>
      </c>
      <c r="N1708" s="7"/>
      <c r="U1708" s="4">
        <v>1400680</v>
      </c>
      <c r="AD1708" s="7"/>
      <c r="AE1708" s="7"/>
      <c r="AF1708" s="7"/>
      <c r="AG1708" s="7"/>
      <c r="AH1708" s="7"/>
      <c r="AI1708" s="7"/>
      <c r="AJ1708" s="7"/>
      <c r="AK1708" s="7"/>
      <c r="BZ1708" s="4"/>
      <c r="CA1708" t="s">
        <v>856</v>
      </c>
      <c r="CC1708" s="7" t="s">
        <v>615</v>
      </c>
      <c r="CD1708" s="7">
        <v>1</v>
      </c>
      <c r="CF1708" s="7"/>
      <c r="CH1708" s="7"/>
      <c r="CJ1708" s="7"/>
      <c r="CK1708" s="7">
        <f t="shared" si="35"/>
        <v>62</v>
      </c>
    </row>
    <row r="1709" spans="1:90" hidden="1" x14ac:dyDescent="0.3">
      <c r="A1709" s="43">
        <v>65</v>
      </c>
      <c r="B1709" s="56" t="s">
        <v>905</v>
      </c>
      <c r="D1709" s="23" t="s">
        <v>831</v>
      </c>
      <c r="E1709" s="23" t="s">
        <v>798</v>
      </c>
      <c r="G1709" s="23" t="s">
        <v>3122</v>
      </c>
      <c r="H1709" s="57" t="s">
        <v>831</v>
      </c>
      <c r="I1709" s="57"/>
      <c r="J1709" s="23" t="s">
        <v>9</v>
      </c>
      <c r="K1709" s="47">
        <v>0.2</v>
      </c>
      <c r="L1709" s="24" t="s">
        <v>834</v>
      </c>
      <c r="M1709" s="24" t="s">
        <v>615</v>
      </c>
      <c r="U1709" s="4">
        <v>1000</v>
      </c>
      <c r="X1709" s="4">
        <v>300</v>
      </c>
      <c r="Y1709" s="4">
        <v>80</v>
      </c>
      <c r="BZ1709" s="4"/>
      <c r="CA1709" t="s">
        <v>1511</v>
      </c>
      <c r="CC1709" s="7" t="s">
        <v>615</v>
      </c>
      <c r="CD1709" s="7">
        <v>0.47911534461049993</v>
      </c>
      <c r="CE1709" s="7" t="s">
        <v>624</v>
      </c>
      <c r="CF1709" s="7">
        <v>0.32021678436524881</v>
      </c>
      <c r="CG1709" s="7" t="s">
        <v>627</v>
      </c>
      <c r="CH1709" s="7">
        <v>0.2006678710242514</v>
      </c>
      <c r="CJ1709" s="7"/>
      <c r="CK1709" s="7">
        <f t="shared" si="35"/>
        <v>60</v>
      </c>
    </row>
    <row r="1710" spans="1:90" hidden="1" x14ac:dyDescent="0.3">
      <c r="A1710" s="43">
        <v>64</v>
      </c>
      <c r="B1710" s="23" t="s">
        <v>1248</v>
      </c>
      <c r="C1710" s="54"/>
      <c r="D1710" s="54" t="s">
        <v>831</v>
      </c>
      <c r="E1710" s="23" t="s">
        <v>650</v>
      </c>
      <c r="F1710" s="54"/>
      <c r="G1710" s="23" t="s">
        <v>3123</v>
      </c>
      <c r="J1710" s="54" t="s">
        <v>9</v>
      </c>
      <c r="K1710" s="55">
        <v>15.07</v>
      </c>
      <c r="L1710" s="24" t="s">
        <v>834</v>
      </c>
      <c r="M1710" s="24" t="s">
        <v>627</v>
      </c>
      <c r="N1710" s="7"/>
      <c r="U1710" s="4">
        <v>165400</v>
      </c>
      <c r="Y1710" s="4">
        <v>45949.999999999993</v>
      </c>
      <c r="AD1710" s="7"/>
      <c r="AE1710" s="7"/>
      <c r="AF1710" s="7"/>
      <c r="AG1710" s="7"/>
      <c r="AH1710" s="7"/>
      <c r="AI1710" s="7"/>
      <c r="AJ1710" s="7"/>
      <c r="AK1710" s="7"/>
      <c r="BZ1710" s="4"/>
      <c r="CA1710" t="s">
        <v>1230</v>
      </c>
      <c r="CC1710" s="7" t="s">
        <v>627</v>
      </c>
      <c r="CD1710" s="7">
        <v>0.59257618709635984</v>
      </c>
      <c r="CE1710" s="7" t="s">
        <v>615</v>
      </c>
      <c r="CF1710" s="7">
        <v>0.40742381290364021</v>
      </c>
      <c r="CH1710" s="7"/>
      <c r="CJ1710" s="7"/>
      <c r="CK1710" s="7">
        <f t="shared" si="35"/>
        <v>61</v>
      </c>
    </row>
    <row r="1711" spans="1:90" hidden="1" x14ac:dyDescent="0.3">
      <c r="A1711" s="43">
        <v>64</v>
      </c>
      <c r="B1711" s="23" t="s">
        <v>1248</v>
      </c>
      <c r="C1711" s="54"/>
      <c r="D1711" s="54" t="s">
        <v>831</v>
      </c>
      <c r="E1711" s="23" t="s">
        <v>650</v>
      </c>
      <c r="F1711" s="54"/>
      <c r="G1711" s="23" t="s">
        <v>3124</v>
      </c>
      <c r="J1711" s="54" t="s">
        <v>9</v>
      </c>
      <c r="K1711" s="55">
        <v>2.2999999999999998</v>
      </c>
      <c r="L1711" s="24" t="s">
        <v>834</v>
      </c>
      <c r="M1711" s="24" t="s">
        <v>627</v>
      </c>
      <c r="N1711" s="7"/>
      <c r="U1711" s="4">
        <v>46000</v>
      </c>
      <c r="Y1711" s="4">
        <v>9200</v>
      </c>
      <c r="AD1711" s="7"/>
      <c r="AE1711" s="7"/>
      <c r="AF1711" s="7"/>
      <c r="AG1711" s="7"/>
      <c r="AH1711" s="7"/>
      <c r="AI1711" s="7"/>
      <c r="AJ1711" s="7"/>
      <c r="AK1711" s="7"/>
      <c r="BZ1711" s="4"/>
      <c r="CA1711" t="s">
        <v>1230</v>
      </c>
      <c r="CC1711" s="7" t="s">
        <v>627</v>
      </c>
      <c r="CD1711" s="7">
        <v>0.51149810225496761</v>
      </c>
      <c r="CE1711" s="7" t="s">
        <v>615</v>
      </c>
      <c r="CF1711" s="7">
        <v>0.48850189774503239</v>
      </c>
      <c r="CH1711" s="7"/>
      <c r="CJ1711" s="7"/>
      <c r="CK1711" s="7">
        <f t="shared" si="35"/>
        <v>61</v>
      </c>
    </row>
    <row r="1712" spans="1:90" hidden="1" x14ac:dyDescent="0.3">
      <c r="A1712" s="43">
        <v>64</v>
      </c>
      <c r="B1712" s="23" t="s">
        <v>1114</v>
      </c>
      <c r="C1712" s="54"/>
      <c r="D1712" s="54" t="s">
        <v>831</v>
      </c>
      <c r="E1712" s="23" t="s">
        <v>614</v>
      </c>
      <c r="F1712" s="54"/>
      <c r="G1712" s="23" t="s">
        <v>3125</v>
      </c>
      <c r="J1712" s="54" t="s">
        <v>9</v>
      </c>
      <c r="K1712" s="55">
        <v>7.7</v>
      </c>
      <c r="L1712" s="24" t="s">
        <v>834</v>
      </c>
      <c r="M1712" s="24" t="s">
        <v>639</v>
      </c>
      <c r="N1712" s="7"/>
      <c r="U1712" s="4">
        <v>23490</v>
      </c>
      <c r="AB1712" s="4">
        <v>280070</v>
      </c>
      <c r="AC1712" s="4">
        <v>299580</v>
      </c>
      <c r="AD1712" s="7"/>
      <c r="AE1712" s="7"/>
      <c r="AF1712" s="7"/>
      <c r="AG1712" s="7"/>
      <c r="AH1712" s="7"/>
      <c r="AI1712" s="7"/>
      <c r="AJ1712" s="7"/>
      <c r="AK1712" s="7"/>
      <c r="BZ1712" s="4"/>
      <c r="CA1712" t="s">
        <v>1006</v>
      </c>
      <c r="CC1712" s="7" t="s">
        <v>639</v>
      </c>
      <c r="CD1712" s="7">
        <v>0.46291876147905031</v>
      </c>
      <c r="CE1712" s="7" t="s">
        <v>636</v>
      </c>
      <c r="CF1712" s="7">
        <v>0.43133075457565601</v>
      </c>
      <c r="CH1712" s="7"/>
      <c r="CJ1712" s="7"/>
      <c r="CK1712" s="7">
        <f t="shared" si="35"/>
        <v>60</v>
      </c>
    </row>
    <row r="1713" spans="1:90" hidden="1" x14ac:dyDescent="0.3">
      <c r="A1713" s="43" t="s">
        <v>3126</v>
      </c>
      <c r="B1713" s="23" t="s">
        <v>868</v>
      </c>
      <c r="D1713" s="23" t="s">
        <v>831</v>
      </c>
      <c r="E1713" s="23" t="s">
        <v>595</v>
      </c>
      <c r="G1713" s="23" t="s">
        <v>3127</v>
      </c>
      <c r="J1713" s="54" t="s">
        <v>9</v>
      </c>
      <c r="K1713" s="47">
        <v>1.3</v>
      </c>
      <c r="L1713" s="24" t="s">
        <v>834</v>
      </c>
      <c r="M1713" s="24" t="s">
        <v>654</v>
      </c>
      <c r="N1713" s="7"/>
      <c r="U1713" s="7">
        <v>1560</v>
      </c>
      <c r="V1713" s="7">
        <v>0.182</v>
      </c>
      <c r="X1713" s="7">
        <v>780</v>
      </c>
      <c r="AG1713" s="2">
        <v>0.78</v>
      </c>
      <c r="AH1713" s="2">
        <v>2.7690000000000001</v>
      </c>
      <c r="AI1713" s="2"/>
      <c r="AJ1713" s="63"/>
      <c r="AK1713" s="63"/>
      <c r="BZ1713" s="4"/>
      <c r="CA1713" t="s">
        <v>3128</v>
      </c>
      <c r="CC1713" s="7" t="s">
        <v>654</v>
      </c>
      <c r="CD1713" s="7">
        <v>0.54004177187728009</v>
      </c>
      <c r="CE1713" s="7" t="s">
        <v>651</v>
      </c>
      <c r="CF1713" s="7">
        <v>0.26593269240509071</v>
      </c>
      <c r="CH1713" s="7"/>
      <c r="CJ1713" s="7"/>
      <c r="CK1713" s="7">
        <f t="shared" si="35"/>
        <v>58</v>
      </c>
    </row>
    <row r="1714" spans="1:90" hidden="1" x14ac:dyDescent="0.3">
      <c r="A1714" s="43">
        <v>64</v>
      </c>
      <c r="B1714" s="23" t="s">
        <v>852</v>
      </c>
      <c r="C1714" s="54"/>
      <c r="D1714" s="54" t="s">
        <v>831</v>
      </c>
      <c r="E1714" s="23" t="s">
        <v>620</v>
      </c>
      <c r="F1714" s="54"/>
      <c r="G1714" s="23" t="s">
        <v>3129</v>
      </c>
      <c r="J1714" s="54" t="s">
        <v>9</v>
      </c>
      <c r="K1714" s="55">
        <v>5.4</v>
      </c>
      <c r="L1714" s="24" t="s">
        <v>834</v>
      </c>
      <c r="M1714" s="24" t="s">
        <v>615</v>
      </c>
      <c r="N1714" s="7"/>
      <c r="U1714" s="4">
        <v>43200</v>
      </c>
      <c r="V1714" s="4">
        <v>1.62</v>
      </c>
      <c r="AD1714" s="7"/>
      <c r="AE1714" s="7"/>
      <c r="AF1714" s="7"/>
      <c r="AG1714" s="7"/>
      <c r="AH1714" s="7"/>
      <c r="AI1714" s="7"/>
      <c r="AJ1714" s="7"/>
      <c r="AK1714" s="7"/>
      <c r="BZ1714" s="4"/>
      <c r="CA1714" t="s">
        <v>902</v>
      </c>
      <c r="CC1714" s="7" t="s">
        <v>615</v>
      </c>
      <c r="CD1714" s="7">
        <v>0.81170442161886436</v>
      </c>
      <c r="CF1714" s="7"/>
      <c r="CH1714" s="7"/>
      <c r="CJ1714" s="7"/>
      <c r="CK1714" s="7">
        <f t="shared" si="35"/>
        <v>61</v>
      </c>
    </row>
    <row r="1715" spans="1:90" hidden="1" x14ac:dyDescent="0.3">
      <c r="A1715" s="43" t="s">
        <v>843</v>
      </c>
      <c r="B1715" s="23" t="s">
        <v>848</v>
      </c>
      <c r="D1715" s="23" t="s">
        <v>831</v>
      </c>
      <c r="E1715" s="23" t="s">
        <v>605</v>
      </c>
      <c r="G1715" s="53" t="s">
        <v>3130</v>
      </c>
      <c r="J1715" s="23" t="s">
        <v>9</v>
      </c>
      <c r="K1715" s="47">
        <v>78</v>
      </c>
      <c r="L1715" s="24" t="s">
        <v>834</v>
      </c>
      <c r="M1715" s="24" t="s">
        <v>615</v>
      </c>
      <c r="U1715" s="4">
        <v>390000</v>
      </c>
      <c r="V1715" s="4">
        <v>2.34</v>
      </c>
      <c r="AA1715" s="107">
        <v>780.00000000000011</v>
      </c>
      <c r="AD1715" s="4">
        <v>5.3471337990697396</v>
      </c>
      <c r="BZ1715" s="4"/>
      <c r="CA1715" t="s">
        <v>846</v>
      </c>
      <c r="CC1715" s="7" t="s">
        <v>615</v>
      </c>
      <c r="CD1715" s="7">
        <v>0.95219844609374793</v>
      </c>
      <c r="CF1715" s="7"/>
      <c r="CH1715" s="7"/>
      <c r="CJ1715" s="7"/>
      <c r="CK1715" s="7">
        <f t="shared" si="35"/>
        <v>59</v>
      </c>
    </row>
    <row r="1716" spans="1:90" hidden="1" x14ac:dyDescent="0.3">
      <c r="A1716" s="43" t="s">
        <v>938</v>
      </c>
      <c r="B1716" s="23" t="s">
        <v>1058</v>
      </c>
      <c r="C1716" s="54"/>
      <c r="D1716" s="23" t="s">
        <v>831</v>
      </c>
      <c r="E1716" s="23" t="s">
        <v>605</v>
      </c>
      <c r="G1716" s="23" t="s">
        <v>3131</v>
      </c>
      <c r="H1716" s="23" t="s">
        <v>880</v>
      </c>
      <c r="I1716" s="54"/>
      <c r="J1716" s="54" t="s">
        <v>9</v>
      </c>
      <c r="K1716" s="47">
        <v>1059.5238095238089</v>
      </c>
      <c r="L1716" s="24" t="s">
        <v>834</v>
      </c>
      <c r="M1716" s="24" t="s">
        <v>633</v>
      </c>
      <c r="N1716" s="7"/>
      <c r="AA1716" s="107">
        <v>890000</v>
      </c>
      <c r="AD1716" s="4">
        <v>1184.0479771177061</v>
      </c>
      <c r="AH1716" s="7"/>
      <c r="AI1716" s="7"/>
      <c r="BY1716" s="7"/>
      <c r="BZ1716" s="4">
        <v>15000000</v>
      </c>
      <c r="CA1716" t="s">
        <v>915</v>
      </c>
      <c r="CC1716" s="7" t="s">
        <v>633</v>
      </c>
      <c r="CD1716" s="7">
        <v>0.85775223161924119</v>
      </c>
      <c r="CF1716" s="7"/>
      <c r="CH1716" s="7"/>
      <c r="CJ1716" s="7"/>
      <c r="CK1716" s="7">
        <f t="shared" ref="CK1716:CK1747" si="36">COUNTBLANK(N1716:BX1716)</f>
        <v>61</v>
      </c>
    </row>
    <row r="1717" spans="1:90" hidden="1" x14ac:dyDescent="0.3">
      <c r="A1717" s="43">
        <v>64</v>
      </c>
      <c r="B1717" s="23" t="s">
        <v>1226</v>
      </c>
      <c r="C1717" s="54"/>
      <c r="D1717" s="54" t="s">
        <v>831</v>
      </c>
      <c r="E1717" s="23" t="s">
        <v>650</v>
      </c>
      <c r="F1717" s="54"/>
      <c r="G1717" s="23" t="s">
        <v>3132</v>
      </c>
      <c r="J1717" s="54" t="s">
        <v>9</v>
      </c>
      <c r="K1717" s="55">
        <v>925.02499999999998</v>
      </c>
      <c r="L1717" s="24" t="s">
        <v>834</v>
      </c>
      <c r="M1717" s="24" t="s">
        <v>615</v>
      </c>
      <c r="N1717" s="7"/>
      <c r="U1717" s="4">
        <v>4915983.580000001</v>
      </c>
      <c r="AD1717" s="7"/>
      <c r="AE1717" s="7"/>
      <c r="AF1717" s="7"/>
      <c r="AG1717" s="7"/>
      <c r="AH1717" s="7"/>
      <c r="AI1717" s="7"/>
      <c r="AJ1717" s="7"/>
      <c r="AK1717" s="7"/>
      <c r="BZ1717" s="4"/>
      <c r="CA1717" t="s">
        <v>856</v>
      </c>
      <c r="CC1717" s="7" t="s">
        <v>615</v>
      </c>
      <c r="CD1717" s="7">
        <v>1</v>
      </c>
      <c r="CF1717" s="7"/>
      <c r="CH1717" s="7"/>
      <c r="CJ1717" s="7"/>
      <c r="CK1717" s="7">
        <f t="shared" si="36"/>
        <v>62</v>
      </c>
      <c r="CL1717" t="s">
        <v>3132</v>
      </c>
    </row>
    <row r="1718" spans="1:90" hidden="1" x14ac:dyDescent="0.3">
      <c r="A1718" s="43" t="s">
        <v>843</v>
      </c>
      <c r="B1718" s="23" t="s">
        <v>848</v>
      </c>
      <c r="D1718" s="23" t="s">
        <v>831</v>
      </c>
      <c r="E1718" s="23" t="s">
        <v>605</v>
      </c>
      <c r="G1718" s="53" t="s">
        <v>3133</v>
      </c>
      <c r="J1718" s="23" t="s">
        <v>9</v>
      </c>
      <c r="K1718" s="47">
        <v>26</v>
      </c>
      <c r="L1718" s="24" t="s">
        <v>834</v>
      </c>
      <c r="M1718" s="24" t="s">
        <v>615</v>
      </c>
      <c r="U1718" s="4">
        <v>93600</v>
      </c>
      <c r="AA1718" s="107">
        <v>2600</v>
      </c>
      <c r="AD1718" s="4">
        <v>4.524224962288371</v>
      </c>
      <c r="BZ1718" s="4"/>
      <c r="CA1718" t="s">
        <v>846</v>
      </c>
      <c r="CC1718" s="7" t="s">
        <v>615</v>
      </c>
      <c r="CD1718" s="7">
        <v>0.89345313585051289</v>
      </c>
      <c r="CF1718" s="7"/>
      <c r="CH1718" s="7"/>
      <c r="CJ1718" s="7"/>
      <c r="CK1718" s="7">
        <f t="shared" si="36"/>
        <v>60</v>
      </c>
    </row>
    <row r="1719" spans="1:90" x14ac:dyDescent="0.3">
      <c r="A1719" s="43">
        <v>64</v>
      </c>
      <c r="B1719" s="23" t="s">
        <v>860</v>
      </c>
      <c r="C1719" s="54"/>
      <c r="D1719" s="54" t="s">
        <v>831</v>
      </c>
      <c r="E1719" s="23" t="s">
        <v>659</v>
      </c>
      <c r="F1719" s="54"/>
      <c r="G1719" s="23" t="s">
        <v>3134</v>
      </c>
      <c r="J1719" s="54" t="s">
        <v>9</v>
      </c>
      <c r="K1719" s="55">
        <v>27.75</v>
      </c>
      <c r="L1719" s="24" t="s">
        <v>834</v>
      </c>
      <c r="M1719" s="24" t="s">
        <v>639</v>
      </c>
      <c r="N1719" s="7"/>
      <c r="U1719" s="4">
        <v>93677.000000000015</v>
      </c>
      <c r="V1719" s="4">
        <v>1.9856</v>
      </c>
      <c r="W1719" s="4">
        <v>143.7321</v>
      </c>
      <c r="AB1719" s="4">
        <v>163914</v>
      </c>
      <c r="AC1719" s="4">
        <v>386103</v>
      </c>
      <c r="AD1719" s="7"/>
      <c r="AE1719" s="7"/>
      <c r="AF1719" s="7"/>
      <c r="AG1719" s="7"/>
      <c r="AH1719" s="7"/>
      <c r="AI1719" s="7"/>
      <c r="AJ1719" s="7"/>
      <c r="AK1719" s="7"/>
      <c r="BZ1719" s="4"/>
      <c r="CA1719" t="s">
        <v>842</v>
      </c>
      <c r="CC1719" s="7" t="s">
        <v>639</v>
      </c>
      <c r="CD1719" s="7">
        <v>0.42893567272902922</v>
      </c>
      <c r="CE1719" s="7" t="s">
        <v>615</v>
      </c>
      <c r="CF1719" s="7">
        <v>0.30320010317700791</v>
      </c>
      <c r="CH1719" s="7"/>
      <c r="CJ1719" s="7"/>
      <c r="CK1719" s="7">
        <f t="shared" si="36"/>
        <v>58</v>
      </c>
    </row>
    <row r="1720" spans="1:90" hidden="1" x14ac:dyDescent="0.3">
      <c r="A1720" s="43">
        <v>65</v>
      </c>
      <c r="B1720" s="56" t="s">
        <v>868</v>
      </c>
      <c r="D1720" s="23" t="s">
        <v>831</v>
      </c>
      <c r="E1720" s="23" t="s">
        <v>798</v>
      </c>
      <c r="G1720" s="23" t="s">
        <v>3135</v>
      </c>
      <c r="H1720" s="57"/>
      <c r="J1720" s="23" t="s">
        <v>9</v>
      </c>
      <c r="K1720" s="47">
        <v>0.56000000000000005</v>
      </c>
      <c r="L1720" s="24" t="s">
        <v>834</v>
      </c>
      <c r="M1720" s="24" t="s">
        <v>624</v>
      </c>
      <c r="U1720" s="4">
        <v>840</v>
      </c>
      <c r="X1720" s="4">
        <v>2128</v>
      </c>
      <c r="BZ1720" s="4"/>
      <c r="CA1720" t="s">
        <v>936</v>
      </c>
      <c r="CC1720" s="7" t="s">
        <v>624</v>
      </c>
      <c r="CD1720" s="7">
        <v>0.84948475356682607</v>
      </c>
      <c r="CF1720" s="7"/>
      <c r="CH1720" s="7"/>
      <c r="CJ1720" s="7"/>
      <c r="CK1720" s="7">
        <f t="shared" si="36"/>
        <v>61</v>
      </c>
    </row>
    <row r="1721" spans="1:90" hidden="1" x14ac:dyDescent="0.3">
      <c r="A1721" s="43" t="s">
        <v>843</v>
      </c>
      <c r="B1721" s="23" t="s">
        <v>1058</v>
      </c>
      <c r="C1721" s="54"/>
      <c r="D1721" s="54" t="s">
        <v>831</v>
      </c>
      <c r="E1721" s="23" t="s">
        <v>605</v>
      </c>
      <c r="F1721" s="54"/>
      <c r="G1721" s="23" t="s">
        <v>3136</v>
      </c>
      <c r="J1721" s="54" t="s">
        <v>9</v>
      </c>
      <c r="K1721" s="55">
        <v>487.2</v>
      </c>
      <c r="L1721" s="24" t="s">
        <v>834</v>
      </c>
      <c r="M1721" s="24" t="s">
        <v>615</v>
      </c>
      <c r="N1721" s="7"/>
      <c r="U1721" s="4">
        <v>1650920</v>
      </c>
      <c r="AA1721" s="107">
        <v>132656</v>
      </c>
      <c r="AD1721" s="4">
        <v>43.847999999999999</v>
      </c>
      <c r="AE1721" s="7"/>
      <c r="AF1721" s="7"/>
      <c r="AG1721" s="7"/>
      <c r="AH1721" s="7"/>
      <c r="AI1721" s="7"/>
      <c r="AJ1721" s="7"/>
      <c r="AK1721" s="7"/>
      <c r="BZ1721" s="4"/>
      <c r="CA1721" t="s">
        <v>910</v>
      </c>
      <c r="CC1721" s="7" t="s">
        <v>615</v>
      </c>
      <c r="CD1721" s="7">
        <v>0.7721084412964776</v>
      </c>
      <c r="CE1721" s="7" t="s">
        <v>633</v>
      </c>
      <c r="CF1721" s="7">
        <v>0.21887335386305701</v>
      </c>
      <c r="CH1721" s="7"/>
      <c r="CJ1721" s="7"/>
      <c r="CK1721" s="7">
        <f t="shared" si="36"/>
        <v>60</v>
      </c>
    </row>
    <row r="1722" spans="1:90" hidden="1" x14ac:dyDescent="0.3">
      <c r="A1722" s="43" t="s">
        <v>932</v>
      </c>
      <c r="B1722" s="23" t="s">
        <v>1058</v>
      </c>
      <c r="C1722" s="54"/>
      <c r="D1722" s="54" t="s">
        <v>831</v>
      </c>
      <c r="E1722" s="23" t="s">
        <v>659</v>
      </c>
      <c r="F1722" s="54"/>
      <c r="G1722" s="23" t="s">
        <v>3137</v>
      </c>
      <c r="H1722" s="23" t="s">
        <v>880</v>
      </c>
      <c r="J1722" s="54" t="s">
        <v>9</v>
      </c>
      <c r="K1722" s="55">
        <v>23.423423423423419</v>
      </c>
      <c r="L1722" s="24" t="s">
        <v>834</v>
      </c>
      <c r="M1722" s="24" t="s">
        <v>615</v>
      </c>
      <c r="N1722" s="7"/>
      <c r="U1722" s="4">
        <v>260000</v>
      </c>
      <c r="AD1722" s="7"/>
      <c r="AE1722" s="7"/>
      <c r="AF1722" s="7"/>
      <c r="AG1722" s="7"/>
      <c r="AH1722" s="7"/>
      <c r="AI1722" s="7"/>
      <c r="AJ1722" s="7"/>
      <c r="AK1722" s="7"/>
      <c r="BZ1722" s="4">
        <v>300000</v>
      </c>
      <c r="CA1722" t="s">
        <v>934</v>
      </c>
      <c r="CC1722" s="7" t="s">
        <v>615</v>
      </c>
      <c r="CD1722" s="7">
        <v>1</v>
      </c>
      <c r="CF1722" s="7"/>
      <c r="CH1722" s="7"/>
      <c r="CJ1722" s="7"/>
      <c r="CK1722" s="7">
        <f t="shared" si="36"/>
        <v>62</v>
      </c>
    </row>
    <row r="1723" spans="1:90" hidden="1" x14ac:dyDescent="0.3">
      <c r="A1723" s="43">
        <v>64</v>
      </c>
      <c r="B1723" s="23" t="s">
        <v>1248</v>
      </c>
      <c r="C1723" s="54"/>
      <c r="D1723" s="54" t="s">
        <v>831</v>
      </c>
      <c r="E1723" s="23" t="s">
        <v>650</v>
      </c>
      <c r="F1723" s="54"/>
      <c r="G1723" s="23" t="s">
        <v>3138</v>
      </c>
      <c r="J1723" s="54" t="s">
        <v>9</v>
      </c>
      <c r="K1723" s="55">
        <v>12.4</v>
      </c>
      <c r="L1723" s="24" t="s">
        <v>834</v>
      </c>
      <c r="M1723" s="24" t="s">
        <v>615</v>
      </c>
      <c r="N1723" s="7"/>
      <c r="U1723" s="4">
        <v>139320</v>
      </c>
      <c r="Y1723" s="4">
        <v>5639.9999999999991</v>
      </c>
      <c r="AD1723" s="7"/>
      <c r="AE1723" s="7"/>
      <c r="AF1723" s="7"/>
      <c r="AG1723" s="7"/>
      <c r="AH1723" s="7"/>
      <c r="AI1723" s="7"/>
      <c r="AJ1723" s="7"/>
      <c r="AK1723" s="7"/>
      <c r="BZ1723" s="4"/>
      <c r="CA1723" t="s">
        <v>1230</v>
      </c>
      <c r="CC1723" s="7" t="s">
        <v>615</v>
      </c>
      <c r="CD1723" s="7">
        <v>0.82512319511162846</v>
      </c>
      <c r="CF1723" s="7"/>
      <c r="CH1723" s="7"/>
      <c r="CJ1723" s="7"/>
      <c r="CK1723" s="7">
        <f t="shared" si="36"/>
        <v>61</v>
      </c>
    </row>
    <row r="1724" spans="1:90" x14ac:dyDescent="0.3">
      <c r="A1724" s="43">
        <v>64</v>
      </c>
      <c r="B1724" s="23" t="s">
        <v>860</v>
      </c>
      <c r="C1724" s="54"/>
      <c r="D1724" s="54" t="s">
        <v>831</v>
      </c>
      <c r="E1724" s="23" t="s">
        <v>614</v>
      </c>
      <c r="F1724" s="54"/>
      <c r="G1724" s="23" t="s">
        <v>3139</v>
      </c>
      <c r="J1724" s="54" t="s">
        <v>9</v>
      </c>
      <c r="K1724" s="55">
        <v>4.3769999999999998</v>
      </c>
      <c r="L1724" s="24" t="s">
        <v>834</v>
      </c>
      <c r="M1724" s="24" t="s">
        <v>615</v>
      </c>
      <c r="N1724" s="7"/>
      <c r="U1724" s="4">
        <v>51653.700000000012</v>
      </c>
      <c r="V1724" s="4">
        <v>6.0541620000000016</v>
      </c>
      <c r="W1724" s="4">
        <v>120.6986</v>
      </c>
      <c r="AB1724" s="4">
        <v>1313.1</v>
      </c>
      <c r="AC1724" s="4">
        <v>9629.4</v>
      </c>
      <c r="AD1724" s="7"/>
      <c r="AE1724" s="7"/>
      <c r="AF1724" s="7"/>
      <c r="AG1724" s="7"/>
      <c r="AH1724" s="7"/>
      <c r="AI1724" s="7"/>
      <c r="AJ1724" s="7"/>
      <c r="AK1724" s="7"/>
      <c r="BZ1724" s="4"/>
      <c r="CA1724" t="s">
        <v>842</v>
      </c>
      <c r="CC1724" s="7" t="s">
        <v>615</v>
      </c>
      <c r="CD1724" s="7">
        <v>0.49215619167866759</v>
      </c>
      <c r="CE1724" s="7" t="s">
        <v>618</v>
      </c>
      <c r="CF1724" s="7">
        <v>0.35683422128405751</v>
      </c>
      <c r="CH1724" s="7"/>
      <c r="CJ1724" s="7"/>
      <c r="CK1724" s="7">
        <f t="shared" si="36"/>
        <v>58</v>
      </c>
    </row>
    <row r="1725" spans="1:90" hidden="1" x14ac:dyDescent="0.3">
      <c r="A1725" s="43">
        <v>64</v>
      </c>
      <c r="B1725" s="23" t="s">
        <v>1036</v>
      </c>
      <c r="C1725" s="54"/>
      <c r="D1725" s="54" t="s">
        <v>831</v>
      </c>
      <c r="E1725" s="23" t="s">
        <v>605</v>
      </c>
      <c r="F1725" s="54"/>
      <c r="G1725" s="23" t="s">
        <v>3140</v>
      </c>
      <c r="J1725" s="54" t="s">
        <v>9</v>
      </c>
      <c r="K1725" s="55">
        <v>3.3731990000000001</v>
      </c>
      <c r="L1725" s="24" t="s">
        <v>834</v>
      </c>
      <c r="M1725" s="24" t="s">
        <v>615</v>
      </c>
      <c r="N1725" s="7"/>
      <c r="U1725" s="4">
        <v>34947.512100000007</v>
      </c>
      <c r="AD1725" s="7"/>
      <c r="AE1725" s="7"/>
      <c r="AF1725" s="7"/>
      <c r="AG1725" s="7"/>
      <c r="AH1725" s="7"/>
      <c r="AI1725" s="7"/>
      <c r="AJ1725" s="7"/>
      <c r="AK1725" s="7"/>
      <c r="BZ1725" s="4"/>
      <c r="CA1725" t="s">
        <v>856</v>
      </c>
      <c r="CC1725" s="7" t="s">
        <v>615</v>
      </c>
      <c r="CD1725" s="7">
        <v>1</v>
      </c>
      <c r="CF1725" s="7"/>
      <c r="CH1725" s="7"/>
      <c r="CJ1725" s="7"/>
      <c r="CK1725" s="7">
        <f t="shared" si="36"/>
        <v>62</v>
      </c>
      <c r="CL1725" t="s">
        <v>3140</v>
      </c>
    </row>
    <row r="1726" spans="1:90" x14ac:dyDescent="0.3">
      <c r="A1726" s="43">
        <v>64</v>
      </c>
      <c r="B1726" s="23" t="s">
        <v>860</v>
      </c>
      <c r="C1726" s="54"/>
      <c r="D1726" s="54" t="s">
        <v>831</v>
      </c>
      <c r="E1726" s="23" t="s">
        <v>659</v>
      </c>
      <c r="F1726" s="54"/>
      <c r="G1726" s="23" t="s">
        <v>3141</v>
      </c>
      <c r="J1726" s="54" t="s">
        <v>9</v>
      </c>
      <c r="K1726" s="55">
        <v>0.19900000000000001</v>
      </c>
      <c r="L1726" s="24" t="s">
        <v>834</v>
      </c>
      <c r="M1726" s="24" t="s">
        <v>615</v>
      </c>
      <c r="N1726" s="7"/>
      <c r="U1726" s="4">
        <v>3910.1</v>
      </c>
      <c r="AD1726" s="7"/>
      <c r="AE1726" s="7"/>
      <c r="AF1726" s="7"/>
      <c r="AG1726" s="7"/>
      <c r="AH1726" s="7"/>
      <c r="AI1726" s="7"/>
      <c r="AJ1726" s="7"/>
      <c r="AK1726" s="7"/>
      <c r="BZ1726" s="4"/>
      <c r="CA1726" t="s">
        <v>856</v>
      </c>
      <c r="CC1726" s="7" t="s">
        <v>615</v>
      </c>
      <c r="CD1726" s="7">
        <v>1</v>
      </c>
      <c r="CF1726" s="7"/>
      <c r="CH1726" s="7"/>
      <c r="CJ1726" s="7"/>
      <c r="CK1726" s="7">
        <f t="shared" si="36"/>
        <v>62</v>
      </c>
    </row>
    <row r="1727" spans="1:90" x14ac:dyDescent="0.3">
      <c r="A1727" s="43" t="s">
        <v>847</v>
      </c>
      <c r="B1727" s="56" t="s">
        <v>860</v>
      </c>
      <c r="D1727" s="23" t="s">
        <v>831</v>
      </c>
      <c r="E1727" s="23" t="s">
        <v>798</v>
      </c>
      <c r="G1727" s="23" t="s">
        <v>3142</v>
      </c>
      <c r="H1727" s="57" t="s">
        <v>831</v>
      </c>
      <c r="I1727" s="57"/>
      <c r="J1727" s="23" t="s">
        <v>9</v>
      </c>
      <c r="K1727" s="47">
        <v>4.3019999999999996</v>
      </c>
      <c r="L1727" s="24" t="s">
        <v>834</v>
      </c>
      <c r="M1727" s="24" t="s">
        <v>624</v>
      </c>
      <c r="U1727" s="4">
        <v>14677.2</v>
      </c>
      <c r="X1727" s="4">
        <v>33958.800000000003</v>
      </c>
      <c r="Y1727" s="4">
        <v>1462.68</v>
      </c>
      <c r="BZ1727" s="4">
        <v>990000</v>
      </c>
      <c r="CA1727" t="s">
        <v>1378</v>
      </c>
      <c r="CC1727" s="7" t="s">
        <v>624</v>
      </c>
      <c r="CD1727" s="7">
        <v>0.77206850932959492</v>
      </c>
      <c r="CF1727" s="7"/>
      <c r="CH1727" s="7"/>
      <c r="CJ1727" s="7"/>
      <c r="CK1727" s="7">
        <f t="shared" si="36"/>
        <v>60</v>
      </c>
    </row>
    <row r="1728" spans="1:90" x14ac:dyDescent="0.3">
      <c r="A1728" s="43">
        <v>64</v>
      </c>
      <c r="B1728" s="23" t="s">
        <v>860</v>
      </c>
      <c r="C1728" s="54"/>
      <c r="D1728" s="54" t="s">
        <v>831</v>
      </c>
      <c r="E1728" s="23" t="s">
        <v>671</v>
      </c>
      <c r="F1728" s="54"/>
      <c r="G1728" s="23" t="s">
        <v>3143</v>
      </c>
      <c r="J1728" s="54" t="s">
        <v>9</v>
      </c>
      <c r="K1728" s="55">
        <v>11.21</v>
      </c>
      <c r="L1728" s="24" t="s">
        <v>834</v>
      </c>
      <c r="M1728" s="24" t="s">
        <v>624</v>
      </c>
      <c r="N1728" s="7"/>
      <c r="U1728" s="4">
        <v>44749</v>
      </c>
      <c r="X1728" s="4">
        <v>97677</v>
      </c>
      <c r="AD1728" s="7"/>
      <c r="AE1728" s="7"/>
      <c r="AF1728" s="7"/>
      <c r="AG1728" s="7"/>
      <c r="AH1728" s="7"/>
      <c r="AI1728" s="7"/>
      <c r="AJ1728" s="7"/>
      <c r="AK1728" s="7"/>
      <c r="BZ1728" s="4"/>
      <c r="CA1728" t="s">
        <v>862</v>
      </c>
      <c r="CC1728" s="7" t="s">
        <v>624</v>
      </c>
      <c r="CD1728" s="7">
        <v>0.82943477065412574</v>
      </c>
      <c r="CF1728" s="7"/>
      <c r="CH1728" s="7"/>
      <c r="CJ1728" s="7"/>
      <c r="CK1728" s="7">
        <f t="shared" si="36"/>
        <v>61</v>
      </c>
    </row>
    <row r="1729" spans="1:90" hidden="1" x14ac:dyDescent="0.3">
      <c r="A1729" s="43">
        <v>64</v>
      </c>
      <c r="B1729" s="23" t="s">
        <v>913</v>
      </c>
      <c r="C1729" s="54"/>
      <c r="D1729" s="54" t="s">
        <v>831</v>
      </c>
      <c r="E1729" s="23" t="s">
        <v>659</v>
      </c>
      <c r="F1729" s="54"/>
      <c r="G1729" s="23" t="s">
        <v>3144</v>
      </c>
      <c r="J1729" s="54" t="s">
        <v>9</v>
      </c>
      <c r="K1729" s="55">
        <v>5.0893920000000001</v>
      </c>
      <c r="L1729" s="24" t="s">
        <v>834</v>
      </c>
      <c r="M1729" s="24" t="s">
        <v>639</v>
      </c>
      <c r="N1729" s="7"/>
      <c r="U1729" s="4">
        <v>23920.142400000001</v>
      </c>
      <c r="V1729" s="4">
        <v>3.6638910000000009</v>
      </c>
      <c r="W1729" s="4">
        <v>415.24097999999998</v>
      </c>
      <c r="AB1729" s="4">
        <v>87028.603199999998</v>
      </c>
      <c r="AC1729" s="4">
        <v>471786.6384</v>
      </c>
      <c r="AD1729" s="7"/>
      <c r="AE1729" s="7"/>
      <c r="AF1729" s="7"/>
      <c r="AG1729" s="7"/>
      <c r="AH1729" s="7"/>
      <c r="AI1729" s="7"/>
      <c r="AJ1729" s="7"/>
      <c r="AK1729" s="7"/>
      <c r="BZ1729" s="4"/>
      <c r="CA1729" t="s">
        <v>842</v>
      </c>
      <c r="CC1729" s="7" t="s">
        <v>639</v>
      </c>
      <c r="CD1729" s="7">
        <v>0.57854158432973823</v>
      </c>
      <c r="CF1729" s="7"/>
      <c r="CH1729" s="7"/>
      <c r="CJ1729" s="7"/>
      <c r="CK1729" s="7">
        <f t="shared" si="36"/>
        <v>58</v>
      </c>
    </row>
    <row r="1730" spans="1:90" x14ac:dyDescent="0.3">
      <c r="A1730" s="43">
        <v>64</v>
      </c>
      <c r="B1730" s="23" t="s">
        <v>860</v>
      </c>
      <c r="C1730" s="54"/>
      <c r="D1730" s="54" t="s">
        <v>831</v>
      </c>
      <c r="E1730" s="23" t="s">
        <v>659</v>
      </c>
      <c r="F1730" s="54"/>
      <c r="G1730" s="23" t="s">
        <v>3145</v>
      </c>
      <c r="J1730" s="54" t="s">
        <v>9</v>
      </c>
      <c r="K1730" s="55">
        <v>0.20399999999999999</v>
      </c>
      <c r="L1730" s="24" t="s">
        <v>834</v>
      </c>
      <c r="M1730" s="24" t="s">
        <v>615</v>
      </c>
      <c r="N1730" s="7"/>
      <c r="U1730" s="4">
        <v>3264</v>
      </c>
      <c r="AC1730" s="4">
        <v>713.99999999999989</v>
      </c>
      <c r="AD1730" s="7"/>
      <c r="AE1730" s="7"/>
      <c r="AF1730" s="7"/>
      <c r="AG1730" s="7"/>
      <c r="AH1730" s="7"/>
      <c r="AI1730" s="7"/>
      <c r="AJ1730" s="7"/>
      <c r="AK1730" s="7"/>
      <c r="BZ1730" s="4"/>
      <c r="CA1730" t="s">
        <v>885</v>
      </c>
      <c r="CC1730" s="7" t="s">
        <v>615</v>
      </c>
      <c r="CD1730" s="7">
        <v>0.9301608810596097</v>
      </c>
      <c r="CF1730" s="7"/>
      <c r="CH1730" s="7"/>
      <c r="CJ1730" s="7"/>
      <c r="CK1730" s="7">
        <f t="shared" si="36"/>
        <v>61</v>
      </c>
    </row>
    <row r="1731" spans="1:90" x14ac:dyDescent="0.3">
      <c r="A1731" s="43" t="s">
        <v>843</v>
      </c>
      <c r="B1731" s="23" t="s">
        <v>860</v>
      </c>
      <c r="D1731" s="23" t="s">
        <v>831</v>
      </c>
      <c r="E1731" s="23" t="s">
        <v>605</v>
      </c>
      <c r="G1731" s="53" t="s">
        <v>3146</v>
      </c>
      <c r="J1731" s="23" t="s">
        <v>9</v>
      </c>
      <c r="K1731" s="47">
        <v>453.42200000000003</v>
      </c>
      <c r="L1731" s="24" t="s">
        <v>834</v>
      </c>
      <c r="M1731" s="24" t="s">
        <v>633</v>
      </c>
      <c r="U1731" s="4">
        <v>216468.8</v>
      </c>
      <c r="AA1731" s="107">
        <v>160305.04</v>
      </c>
      <c r="AD1731" s="4">
        <v>224.99849909689709</v>
      </c>
      <c r="BZ1731" s="4"/>
      <c r="CA1731" t="s">
        <v>846</v>
      </c>
      <c r="CC1731" s="7" t="s">
        <v>633</v>
      </c>
      <c r="CD1731" s="7">
        <v>0.64196137414445142</v>
      </c>
      <c r="CE1731" s="7" t="s">
        <v>615</v>
      </c>
      <c r="CF1731" s="7">
        <v>0.24572158473350289</v>
      </c>
      <c r="CH1731" s="7"/>
      <c r="CJ1731" s="7"/>
      <c r="CK1731" s="7">
        <f t="shared" si="36"/>
        <v>60</v>
      </c>
    </row>
    <row r="1732" spans="1:90" hidden="1" x14ac:dyDescent="0.3">
      <c r="A1732" s="43">
        <v>64</v>
      </c>
      <c r="B1732" s="23" t="s">
        <v>913</v>
      </c>
      <c r="C1732" s="54"/>
      <c r="D1732" s="54" t="s">
        <v>831</v>
      </c>
      <c r="E1732" s="23" t="s">
        <v>605</v>
      </c>
      <c r="F1732" s="54"/>
      <c r="G1732" s="23" t="s">
        <v>3147</v>
      </c>
      <c r="J1732" s="54" t="s">
        <v>9</v>
      </c>
      <c r="K1732" s="55">
        <v>488.53445760000011</v>
      </c>
      <c r="L1732" s="24" t="s">
        <v>834</v>
      </c>
      <c r="M1732" s="24" t="s">
        <v>615</v>
      </c>
      <c r="N1732" s="7"/>
      <c r="U1732" s="4">
        <v>1099832.734224</v>
      </c>
      <c r="AD1732" s="7"/>
      <c r="AE1732" s="7"/>
      <c r="AF1732" s="7"/>
      <c r="AG1732" s="7"/>
      <c r="AH1732" s="7"/>
      <c r="AI1732" s="7"/>
      <c r="AJ1732" s="7"/>
      <c r="AK1732" s="7"/>
      <c r="BZ1732" s="4"/>
      <c r="CA1732" t="s">
        <v>856</v>
      </c>
      <c r="CC1732" s="7" t="s">
        <v>615</v>
      </c>
      <c r="CD1732" s="7">
        <v>1</v>
      </c>
      <c r="CF1732" s="7"/>
      <c r="CH1732" s="7"/>
      <c r="CJ1732" s="7"/>
      <c r="CK1732" s="7">
        <f t="shared" si="36"/>
        <v>62</v>
      </c>
    </row>
    <row r="1733" spans="1:90" hidden="1" x14ac:dyDescent="0.3">
      <c r="A1733" s="43" t="s">
        <v>843</v>
      </c>
      <c r="B1733" s="23" t="s">
        <v>1058</v>
      </c>
      <c r="C1733" s="54"/>
      <c r="D1733" s="54" t="s">
        <v>831</v>
      </c>
      <c r="E1733" s="23" t="s">
        <v>605</v>
      </c>
      <c r="F1733" s="54"/>
      <c r="G1733" s="23" t="s">
        <v>3148</v>
      </c>
      <c r="J1733" s="54" t="s">
        <v>9</v>
      </c>
      <c r="K1733" s="55">
        <v>62</v>
      </c>
      <c r="L1733" s="24" t="s">
        <v>834</v>
      </c>
      <c r="M1733" s="24" t="s">
        <v>615</v>
      </c>
      <c r="N1733" s="7"/>
      <c r="U1733" s="4">
        <v>310000</v>
      </c>
      <c r="V1733" s="4">
        <v>21.7</v>
      </c>
      <c r="AA1733" s="107">
        <v>48360</v>
      </c>
      <c r="AD1733" s="4">
        <v>6.82</v>
      </c>
      <c r="AE1733" s="7"/>
      <c r="AF1733" s="7"/>
      <c r="AG1733" s="7"/>
      <c r="AH1733" s="7"/>
      <c r="AI1733" s="7"/>
      <c r="AJ1733" s="7"/>
      <c r="AK1733" s="7"/>
      <c r="BZ1733" s="4"/>
      <c r="CA1733" t="s">
        <v>910</v>
      </c>
      <c r="CC1733" s="7" t="s">
        <v>615</v>
      </c>
      <c r="CD1733" s="7">
        <v>0.50174482450672164</v>
      </c>
      <c r="CE1733" s="7" t="s">
        <v>633</v>
      </c>
      <c r="CF1733" s="7">
        <v>0.27613485139730892</v>
      </c>
      <c r="CG1733" s="7" t="s">
        <v>618</v>
      </c>
      <c r="CH1733" s="7">
        <v>0.2172660575771907</v>
      </c>
      <c r="CJ1733" s="7"/>
      <c r="CK1733" s="7">
        <f t="shared" si="36"/>
        <v>59</v>
      </c>
    </row>
    <row r="1734" spans="1:90" hidden="1" x14ac:dyDescent="0.3">
      <c r="A1734" s="43">
        <v>58</v>
      </c>
      <c r="B1734" s="23" t="s">
        <v>916</v>
      </c>
      <c r="D1734" s="23" t="s">
        <v>831</v>
      </c>
      <c r="E1734" s="23" t="s">
        <v>605</v>
      </c>
      <c r="G1734" s="23" t="s">
        <v>3149</v>
      </c>
      <c r="H1734" s="23" t="s">
        <v>831</v>
      </c>
      <c r="J1734" s="54" t="s">
        <v>9</v>
      </c>
      <c r="K1734" s="47">
        <v>166</v>
      </c>
      <c r="L1734" s="57" t="s">
        <v>834</v>
      </c>
      <c r="M1734" s="24" t="s">
        <v>633</v>
      </c>
      <c r="AA1734" s="107">
        <v>49800</v>
      </c>
      <c r="AD1734" s="4">
        <v>16.600000000000001</v>
      </c>
      <c r="BZ1734" s="4"/>
      <c r="CA1734" t="s">
        <v>1187</v>
      </c>
      <c r="CC1734" s="7" t="s">
        <v>633</v>
      </c>
      <c r="CD1734" s="7">
        <v>0.96010647119307446</v>
      </c>
      <c r="CF1734" s="7"/>
      <c r="CH1734" s="7"/>
      <c r="CJ1734" s="7"/>
      <c r="CK1734" s="7">
        <f t="shared" si="36"/>
        <v>61</v>
      </c>
    </row>
    <row r="1735" spans="1:90" x14ac:dyDescent="0.3">
      <c r="A1735" s="43" t="s">
        <v>872</v>
      </c>
      <c r="B1735" s="23" t="s">
        <v>860</v>
      </c>
      <c r="D1735" s="23" t="s">
        <v>831</v>
      </c>
      <c r="E1735" s="23" t="s">
        <v>605</v>
      </c>
      <c r="G1735" s="53" t="s">
        <v>3150</v>
      </c>
      <c r="J1735" s="23" t="s">
        <v>9</v>
      </c>
      <c r="K1735" s="47">
        <v>20.042000000000002</v>
      </c>
      <c r="L1735" s="24" t="s">
        <v>834</v>
      </c>
      <c r="M1735" s="24" t="s">
        <v>615</v>
      </c>
      <c r="U1735" s="4">
        <v>115597</v>
      </c>
      <c r="V1735" s="4">
        <v>1.1652800000000001</v>
      </c>
      <c r="W1735" s="4">
        <v>88.168219999999991</v>
      </c>
      <c r="AA1735" s="107">
        <v>18541.560000000001</v>
      </c>
      <c r="AD1735" s="4">
        <v>24.76785587001951</v>
      </c>
      <c r="BZ1735" s="4">
        <v>2100000</v>
      </c>
      <c r="CA1735" t="s">
        <v>915</v>
      </c>
      <c r="CC1735" s="7" t="s">
        <v>615</v>
      </c>
      <c r="CD1735" s="7">
        <v>0.55590246611739891</v>
      </c>
      <c r="CE1735" s="7" t="s">
        <v>633</v>
      </c>
      <c r="CF1735" s="7">
        <v>0.3145661822052902</v>
      </c>
      <c r="CH1735" s="7"/>
      <c r="CJ1735" s="7"/>
      <c r="CK1735" s="7">
        <f t="shared" si="36"/>
        <v>58</v>
      </c>
    </row>
    <row r="1736" spans="1:90" x14ac:dyDescent="0.3">
      <c r="A1736" s="43" t="s">
        <v>3151</v>
      </c>
      <c r="B1736" s="53" t="s">
        <v>860</v>
      </c>
      <c r="D1736" s="23" t="s">
        <v>831</v>
      </c>
      <c r="E1736" s="23" t="s">
        <v>595</v>
      </c>
      <c r="G1736" s="53" t="s">
        <v>3152</v>
      </c>
      <c r="H1736" s="23" t="s">
        <v>1003</v>
      </c>
      <c r="J1736" s="23" t="s">
        <v>9</v>
      </c>
      <c r="K1736" s="47">
        <v>53.7</v>
      </c>
      <c r="L1736" s="24" t="s">
        <v>834</v>
      </c>
      <c r="M1736" s="24" t="s">
        <v>684</v>
      </c>
      <c r="U1736" s="4">
        <v>7620.8399999999992</v>
      </c>
      <c r="V1736" s="4">
        <v>0.95389289999999993</v>
      </c>
      <c r="AR1736" s="4">
        <v>297310.39749284228</v>
      </c>
      <c r="BZ1736" s="72">
        <v>730000</v>
      </c>
      <c r="CA1736" t="s">
        <v>3153</v>
      </c>
      <c r="CK1736" s="7">
        <f t="shared" si="36"/>
        <v>60</v>
      </c>
    </row>
    <row r="1737" spans="1:90" hidden="1" x14ac:dyDescent="0.3">
      <c r="A1737" s="43">
        <v>64</v>
      </c>
      <c r="B1737" s="23" t="s">
        <v>895</v>
      </c>
      <c r="C1737" s="54"/>
      <c r="D1737" s="54" t="s">
        <v>831</v>
      </c>
      <c r="E1737" s="23" t="s">
        <v>707</v>
      </c>
      <c r="F1737" s="54"/>
      <c r="G1737" s="23" t="s">
        <v>3154</v>
      </c>
      <c r="J1737" s="54" t="s">
        <v>9</v>
      </c>
      <c r="K1737" s="55">
        <v>0.4</v>
      </c>
      <c r="L1737" s="24" t="s">
        <v>834</v>
      </c>
      <c r="M1737" s="24" t="s">
        <v>615</v>
      </c>
      <c r="N1737" s="7"/>
      <c r="U1737" s="4">
        <v>18040</v>
      </c>
      <c r="W1737" s="4">
        <v>27.990000000000009</v>
      </c>
      <c r="AD1737" s="7"/>
      <c r="AE1737" s="7"/>
      <c r="AF1737" s="7"/>
      <c r="AG1737" s="7"/>
      <c r="AH1737" s="7"/>
      <c r="AI1737" s="7"/>
      <c r="AJ1737" s="7"/>
      <c r="AK1737" s="7"/>
      <c r="BZ1737" s="4"/>
      <c r="CA1737" t="s">
        <v>899</v>
      </c>
      <c r="CC1737" s="7" t="s">
        <v>615</v>
      </c>
      <c r="CD1737" s="7">
        <v>0.86544546059050287</v>
      </c>
      <c r="CF1737" s="7"/>
      <c r="CH1737" s="7"/>
      <c r="CJ1737" s="7"/>
      <c r="CK1737" s="7">
        <f t="shared" si="36"/>
        <v>61</v>
      </c>
    </row>
    <row r="1738" spans="1:90" hidden="1" x14ac:dyDescent="0.3">
      <c r="A1738" s="43">
        <v>64</v>
      </c>
      <c r="B1738" s="23" t="s">
        <v>907</v>
      </c>
      <c r="C1738" s="54"/>
      <c r="D1738" s="54" t="s">
        <v>831</v>
      </c>
      <c r="E1738" s="23" t="s">
        <v>650</v>
      </c>
      <c r="F1738" s="54"/>
      <c r="G1738" s="23" t="s">
        <v>3155</v>
      </c>
      <c r="J1738" s="54" t="s">
        <v>9</v>
      </c>
      <c r="K1738" s="55">
        <v>66</v>
      </c>
      <c r="L1738" s="24" t="s">
        <v>834</v>
      </c>
      <c r="M1738" s="24" t="s">
        <v>615</v>
      </c>
      <c r="N1738" s="7"/>
      <c r="U1738" s="4">
        <v>933900</v>
      </c>
      <c r="V1738" s="4">
        <v>26.4</v>
      </c>
      <c r="W1738" s="4">
        <v>330</v>
      </c>
      <c r="AD1738" s="7"/>
      <c r="AE1738" s="7"/>
      <c r="AF1738" s="7"/>
      <c r="AG1738" s="7"/>
      <c r="AH1738" s="7"/>
      <c r="AI1738" s="7"/>
      <c r="AJ1738" s="7"/>
      <c r="AK1738" s="7"/>
      <c r="BZ1738" s="4"/>
      <c r="CA1738" t="s">
        <v>859</v>
      </c>
      <c r="CC1738" s="7" t="s">
        <v>615</v>
      </c>
      <c r="CD1738" s="7">
        <v>0.82625642339496863</v>
      </c>
      <c r="CF1738" s="7"/>
      <c r="CH1738" s="7"/>
      <c r="CJ1738" s="7"/>
      <c r="CK1738" s="7">
        <f t="shared" si="36"/>
        <v>60</v>
      </c>
    </row>
    <row r="1739" spans="1:90" hidden="1" x14ac:dyDescent="0.3">
      <c r="A1739" s="43" t="s">
        <v>932</v>
      </c>
      <c r="B1739" s="23" t="s">
        <v>1036</v>
      </c>
      <c r="C1739" s="54"/>
      <c r="D1739" s="54" t="s">
        <v>831</v>
      </c>
      <c r="E1739" s="23" t="s">
        <v>614</v>
      </c>
      <c r="F1739" s="54"/>
      <c r="G1739" s="23" t="s">
        <v>3156</v>
      </c>
      <c r="H1739" s="23" t="s">
        <v>880</v>
      </c>
      <c r="J1739" s="54" t="s">
        <v>9</v>
      </c>
      <c r="K1739" s="55">
        <v>36.573999999999998</v>
      </c>
      <c r="L1739" s="24" t="s">
        <v>834</v>
      </c>
      <c r="M1739" s="24" t="s">
        <v>639</v>
      </c>
      <c r="N1739" s="7"/>
      <c r="U1739" s="4">
        <v>25601.8</v>
      </c>
      <c r="W1739" s="4">
        <v>718.67909999999995</v>
      </c>
      <c r="AB1739" s="4">
        <v>248703.2</v>
      </c>
      <c r="AC1739" s="4">
        <v>768054.00000000012</v>
      </c>
      <c r="AD1739" s="7"/>
      <c r="AE1739" s="7"/>
      <c r="AF1739" s="7"/>
      <c r="AG1739" s="7"/>
      <c r="AH1739" s="7"/>
      <c r="AI1739" s="7"/>
      <c r="AJ1739" s="7"/>
      <c r="AK1739" s="7"/>
      <c r="BZ1739" s="4">
        <v>2700000</v>
      </c>
      <c r="CA1739" t="s">
        <v>977</v>
      </c>
      <c r="CC1739" s="7" t="s">
        <v>639</v>
      </c>
      <c r="CD1739" s="7">
        <v>0.59065950142622869</v>
      </c>
      <c r="CF1739" s="7"/>
      <c r="CH1739" s="7"/>
      <c r="CJ1739" s="7"/>
      <c r="CK1739" s="7">
        <f t="shared" si="36"/>
        <v>59</v>
      </c>
      <c r="CL1739" t="s">
        <v>3156</v>
      </c>
    </row>
    <row r="1740" spans="1:90" hidden="1" x14ac:dyDescent="0.3">
      <c r="A1740" s="43">
        <v>64</v>
      </c>
      <c r="B1740" s="23" t="s">
        <v>873</v>
      </c>
      <c r="C1740" s="54"/>
      <c r="D1740" s="54" t="s">
        <v>831</v>
      </c>
      <c r="E1740" s="23" t="s">
        <v>659</v>
      </c>
      <c r="F1740" s="54"/>
      <c r="G1740" s="23" t="s">
        <v>3157</v>
      </c>
      <c r="J1740" s="54" t="s">
        <v>9</v>
      </c>
      <c r="K1740" s="55">
        <v>60</v>
      </c>
      <c r="L1740" s="24" t="s">
        <v>834</v>
      </c>
      <c r="M1740" s="24" t="s">
        <v>615</v>
      </c>
      <c r="N1740" s="7"/>
      <c r="U1740" s="4">
        <v>210000</v>
      </c>
      <c r="V1740" s="4">
        <v>24</v>
      </c>
      <c r="AD1740" s="7"/>
      <c r="AE1740" s="7"/>
      <c r="AF1740" s="7"/>
      <c r="AG1740" s="7"/>
      <c r="AH1740" s="7"/>
      <c r="AI1740" s="7"/>
      <c r="AJ1740" s="7"/>
      <c r="AK1740" s="7"/>
      <c r="BZ1740" s="4"/>
      <c r="CA1740" t="s">
        <v>902</v>
      </c>
      <c r="CC1740" s="7" t="s">
        <v>615</v>
      </c>
      <c r="CD1740" s="7">
        <v>0.58583231334149322</v>
      </c>
      <c r="CE1740" s="7" t="s">
        <v>618</v>
      </c>
      <c r="CF1740" s="7">
        <v>0.41416768665850667</v>
      </c>
      <c r="CH1740" s="7"/>
      <c r="CJ1740" s="7"/>
      <c r="CK1740" s="7">
        <f t="shared" si="36"/>
        <v>61</v>
      </c>
    </row>
    <row r="1741" spans="1:90" hidden="1" x14ac:dyDescent="0.3">
      <c r="A1741" s="43">
        <v>64</v>
      </c>
      <c r="B1741" s="23" t="s">
        <v>854</v>
      </c>
      <c r="C1741" s="54"/>
      <c r="D1741" s="54" t="s">
        <v>831</v>
      </c>
      <c r="E1741" s="23" t="s">
        <v>617</v>
      </c>
      <c r="F1741" s="54"/>
      <c r="G1741" s="23" t="s">
        <v>3158</v>
      </c>
      <c r="J1741" s="54" t="s">
        <v>9</v>
      </c>
      <c r="K1741" s="55">
        <v>93.07</v>
      </c>
      <c r="L1741" s="24" t="s">
        <v>834</v>
      </c>
      <c r="M1741" s="24" t="s">
        <v>639</v>
      </c>
      <c r="N1741" s="7"/>
      <c r="U1741" s="4">
        <v>1191296</v>
      </c>
      <c r="V1741" s="4">
        <v>167.52600000000001</v>
      </c>
      <c r="W1741" s="4">
        <v>856.24399999999991</v>
      </c>
      <c r="AB1741" s="4">
        <v>577034</v>
      </c>
      <c r="AC1741" s="4">
        <v>3806563</v>
      </c>
      <c r="AD1741" s="7"/>
      <c r="AE1741" s="7">
        <v>660.79700000000003</v>
      </c>
      <c r="AF1741" s="7">
        <v>707.33199999999988</v>
      </c>
      <c r="AG1741" s="7"/>
      <c r="AH1741" s="7"/>
      <c r="AI1741" s="7"/>
      <c r="AJ1741" s="7"/>
      <c r="AK1741" s="7"/>
      <c r="BZ1741" s="4"/>
      <c r="CA1741" t="s">
        <v>3159</v>
      </c>
      <c r="CC1741" s="7" t="s">
        <v>639</v>
      </c>
      <c r="CD1741" s="7">
        <v>0.34041122266177071</v>
      </c>
      <c r="CE1741" s="7" t="s">
        <v>615</v>
      </c>
      <c r="CF1741" s="7">
        <v>0.31038298947302911</v>
      </c>
      <c r="CG1741" s="7" t="s">
        <v>618</v>
      </c>
      <c r="CH1741" s="7">
        <v>0.27000474079251202</v>
      </c>
      <c r="CJ1741" s="7"/>
      <c r="CK1741" s="7">
        <f t="shared" si="36"/>
        <v>56</v>
      </c>
    </row>
    <row r="1742" spans="1:90" hidden="1" x14ac:dyDescent="0.3">
      <c r="A1742" s="43">
        <v>64</v>
      </c>
      <c r="B1742" s="23" t="s">
        <v>863</v>
      </c>
      <c r="C1742" s="54"/>
      <c r="D1742" s="54" t="s">
        <v>831</v>
      </c>
      <c r="E1742" s="23" t="s">
        <v>671</v>
      </c>
      <c r="F1742" s="54"/>
      <c r="G1742" s="23" t="s">
        <v>3160</v>
      </c>
      <c r="J1742" s="54" t="s">
        <v>9</v>
      </c>
      <c r="K1742" s="55">
        <v>102</v>
      </c>
      <c r="L1742" s="24" t="s">
        <v>834</v>
      </c>
      <c r="M1742" s="24" t="s">
        <v>651</v>
      </c>
      <c r="N1742" s="7"/>
      <c r="U1742" s="4">
        <v>38208</v>
      </c>
      <c r="V1742" s="4">
        <v>2.46576</v>
      </c>
      <c r="X1742" s="4">
        <v>144600</v>
      </c>
      <c r="AD1742" s="7"/>
      <c r="AE1742" s="7"/>
      <c r="AF1742" s="7"/>
      <c r="AG1742" s="7">
        <v>181.54158000000001</v>
      </c>
      <c r="AH1742" s="7">
        <v>90.000239999999977</v>
      </c>
      <c r="AI1742" s="7">
        <v>34.212419999999987</v>
      </c>
      <c r="AJ1742" s="7">
        <v>63.584429831999991</v>
      </c>
      <c r="AK1742" s="7">
        <v>15.896107457999999</v>
      </c>
      <c r="BZ1742" s="4"/>
      <c r="CA1742" t="s">
        <v>1280</v>
      </c>
      <c r="CC1742" s="7" t="s">
        <v>651</v>
      </c>
      <c r="CD1742" s="7">
        <v>0.54177858400912193</v>
      </c>
      <c r="CF1742" s="7"/>
      <c r="CH1742" s="7"/>
      <c r="CJ1742" s="7"/>
      <c r="CK1742" s="7">
        <f t="shared" si="36"/>
        <v>55</v>
      </c>
    </row>
    <row r="1743" spans="1:90" hidden="1" x14ac:dyDescent="0.3">
      <c r="A1743" s="43">
        <v>65</v>
      </c>
      <c r="B1743" s="23" t="s">
        <v>863</v>
      </c>
      <c r="D1743" s="23" t="s">
        <v>831</v>
      </c>
      <c r="E1743" s="23" t="s">
        <v>595</v>
      </c>
      <c r="G1743" s="23" t="s">
        <v>3161</v>
      </c>
      <c r="J1743" s="54" t="s">
        <v>9</v>
      </c>
      <c r="K1743" s="58">
        <v>181.3</v>
      </c>
      <c r="L1743" s="24" t="s">
        <v>834</v>
      </c>
      <c r="M1743" s="24" t="s">
        <v>651</v>
      </c>
      <c r="U1743" s="4">
        <v>44302</v>
      </c>
      <c r="V1743" s="4">
        <v>13.802</v>
      </c>
      <c r="X1743" s="4">
        <v>138414</v>
      </c>
      <c r="AG1743" s="2">
        <v>500.755</v>
      </c>
      <c r="AH1743" s="2">
        <v>223.59299999999999</v>
      </c>
      <c r="AI1743" s="2">
        <v>73.64500000000001</v>
      </c>
      <c r="AJ1743" s="2"/>
      <c r="AK1743" s="2"/>
      <c r="BZ1743" s="4"/>
      <c r="CA1743" t="s">
        <v>1414</v>
      </c>
      <c r="CC1743" s="7" t="s">
        <v>651</v>
      </c>
      <c r="CD1743" s="7">
        <v>0.65293596392948949</v>
      </c>
      <c r="CF1743" s="7"/>
      <c r="CH1743" s="7"/>
      <c r="CJ1743" s="7"/>
      <c r="CK1743" s="7">
        <f t="shared" si="36"/>
        <v>57</v>
      </c>
    </row>
    <row r="1744" spans="1:90" x14ac:dyDescent="0.3">
      <c r="A1744" s="43" t="s">
        <v>843</v>
      </c>
      <c r="B1744" s="23" t="s">
        <v>860</v>
      </c>
      <c r="C1744" s="54"/>
      <c r="D1744" s="54" t="s">
        <v>831</v>
      </c>
      <c r="E1744" s="23" t="s">
        <v>605</v>
      </c>
      <c r="F1744" s="54"/>
      <c r="G1744" s="23" t="s">
        <v>3162</v>
      </c>
      <c r="J1744" s="54" t="s">
        <v>9</v>
      </c>
      <c r="K1744" s="55">
        <v>181</v>
      </c>
      <c r="L1744" s="24" t="s">
        <v>834</v>
      </c>
      <c r="M1744" s="24" t="s">
        <v>615</v>
      </c>
      <c r="N1744" s="7"/>
      <c r="U1744" s="4">
        <v>506800.00000000012</v>
      </c>
      <c r="AA1744" s="107">
        <v>52490.000000000007</v>
      </c>
      <c r="AD1744" s="4">
        <v>56.11</v>
      </c>
      <c r="AE1744" s="7"/>
      <c r="AF1744" s="7"/>
      <c r="AG1744" s="7"/>
      <c r="AH1744" s="7"/>
      <c r="AI1744" s="7"/>
      <c r="AJ1744" s="7"/>
      <c r="AK1744" s="7"/>
      <c r="BZ1744" s="4"/>
      <c r="CA1744" t="s">
        <v>910</v>
      </c>
      <c r="CC1744" s="7" t="s">
        <v>615</v>
      </c>
      <c r="CD1744" s="7">
        <v>0.70717583080231872</v>
      </c>
      <c r="CE1744" s="7" t="s">
        <v>633</v>
      </c>
      <c r="CF1744" s="7">
        <v>0.25839321118590008</v>
      </c>
      <c r="CH1744" s="7"/>
      <c r="CJ1744" s="7"/>
      <c r="CK1744" s="7">
        <f t="shared" si="36"/>
        <v>60</v>
      </c>
    </row>
    <row r="1745" spans="1:90" hidden="1" x14ac:dyDescent="0.3">
      <c r="A1745" s="43" t="s">
        <v>872</v>
      </c>
      <c r="B1745" s="23" t="s">
        <v>895</v>
      </c>
      <c r="D1745" s="23" t="s">
        <v>831</v>
      </c>
      <c r="E1745" s="23" t="s">
        <v>605</v>
      </c>
      <c r="G1745" s="53" t="s">
        <v>3163</v>
      </c>
      <c r="J1745" s="23" t="s">
        <v>9</v>
      </c>
      <c r="K1745" s="47">
        <v>226.65007299999999</v>
      </c>
      <c r="L1745" s="24" t="s">
        <v>834</v>
      </c>
      <c r="M1745" s="24" t="s">
        <v>615</v>
      </c>
      <c r="U1745" s="4">
        <v>1269240.4088000001</v>
      </c>
      <c r="W1745" s="4">
        <v>709.4147284899999</v>
      </c>
      <c r="AA1745" s="107">
        <v>111058.53577</v>
      </c>
      <c r="AD1745" s="4">
        <v>150.91628448376099</v>
      </c>
      <c r="BZ1745" s="4">
        <v>10800000</v>
      </c>
      <c r="CA1745" t="s">
        <v>915</v>
      </c>
      <c r="CC1745" s="7" t="s">
        <v>615</v>
      </c>
      <c r="CD1745" s="7">
        <v>0.70572315389767104</v>
      </c>
      <c r="CE1745" s="7" t="s">
        <v>633</v>
      </c>
      <c r="CF1745" s="7">
        <v>0.21784928687473071</v>
      </c>
      <c r="CH1745" s="7"/>
      <c r="CJ1745" s="7"/>
      <c r="CK1745" s="7">
        <f t="shared" si="36"/>
        <v>59</v>
      </c>
    </row>
    <row r="1746" spans="1:90" hidden="1" x14ac:dyDescent="0.3">
      <c r="A1746" s="43">
        <v>64</v>
      </c>
      <c r="B1746" s="23" t="s">
        <v>1025</v>
      </c>
      <c r="C1746" s="54"/>
      <c r="D1746" s="54" t="s">
        <v>831</v>
      </c>
      <c r="E1746" s="23" t="s">
        <v>677</v>
      </c>
      <c r="F1746" s="54"/>
      <c r="G1746" s="23" t="s">
        <v>3164</v>
      </c>
      <c r="J1746" s="54" t="s">
        <v>9</v>
      </c>
      <c r="K1746" s="55">
        <v>16.100000000000001</v>
      </c>
      <c r="L1746" s="24" t="s">
        <v>834</v>
      </c>
      <c r="M1746" s="24" t="s">
        <v>618</v>
      </c>
      <c r="N1746" s="7"/>
      <c r="U1746" s="4">
        <v>57960</v>
      </c>
      <c r="V1746" s="4">
        <v>10.625999999999999</v>
      </c>
      <c r="W1746" s="4">
        <v>15.939</v>
      </c>
      <c r="AD1746" s="7"/>
      <c r="AE1746" s="7"/>
      <c r="AF1746" s="7"/>
      <c r="AG1746" s="7"/>
      <c r="AH1746" s="7"/>
      <c r="AI1746" s="7"/>
      <c r="AJ1746" s="7"/>
      <c r="AK1746" s="7"/>
      <c r="BZ1746" s="4"/>
      <c r="CA1746" t="s">
        <v>859</v>
      </c>
      <c r="CC1746" s="7" t="s">
        <v>618</v>
      </c>
      <c r="CD1746" s="7">
        <v>0.52464452325085087</v>
      </c>
      <c r="CE1746" s="7" t="s">
        <v>615</v>
      </c>
      <c r="CF1746" s="7">
        <v>0.46260760326676098</v>
      </c>
      <c r="CH1746" s="7"/>
      <c r="CJ1746" s="7"/>
      <c r="CK1746" s="7">
        <f t="shared" si="36"/>
        <v>60</v>
      </c>
    </row>
    <row r="1747" spans="1:90" hidden="1" x14ac:dyDescent="0.3">
      <c r="A1747" s="43">
        <v>64</v>
      </c>
      <c r="B1747" s="23" t="s">
        <v>1025</v>
      </c>
      <c r="C1747" s="54"/>
      <c r="D1747" s="54" t="s">
        <v>831</v>
      </c>
      <c r="E1747" s="23" t="s">
        <v>659</v>
      </c>
      <c r="F1747" s="54"/>
      <c r="G1747" s="23" t="s">
        <v>3165</v>
      </c>
      <c r="H1747" s="23" t="s">
        <v>838</v>
      </c>
      <c r="J1747" s="54" t="s">
        <v>9</v>
      </c>
      <c r="K1747" s="55">
        <v>0.25</v>
      </c>
      <c r="L1747" s="24" t="s">
        <v>834</v>
      </c>
      <c r="M1747" s="24" t="s">
        <v>639</v>
      </c>
      <c r="N1747" s="7"/>
      <c r="U1747" s="4">
        <v>5000</v>
      </c>
      <c r="V1747" s="4">
        <v>0.25</v>
      </c>
      <c r="W1747" s="4">
        <v>7.5</v>
      </c>
      <c r="AB1747" s="4">
        <v>5000</v>
      </c>
      <c r="AC1747" s="4">
        <v>37500</v>
      </c>
      <c r="AD1747" s="7"/>
      <c r="AE1747" s="7"/>
      <c r="AF1747" s="7"/>
      <c r="AG1747" s="7"/>
      <c r="AH1747" s="7"/>
      <c r="AI1747" s="7"/>
      <c r="AJ1747" s="7"/>
      <c r="AK1747" s="7"/>
      <c r="BZ1747" s="4"/>
      <c r="CA1747" t="s">
        <v>842</v>
      </c>
      <c r="CC1747" s="7" t="s">
        <v>639</v>
      </c>
      <c r="CD1747" s="7">
        <v>0.58827369218115588</v>
      </c>
      <c r="CE1747" s="7" t="s">
        <v>615</v>
      </c>
      <c r="CF1747" s="7">
        <v>0.22852069924409571</v>
      </c>
      <c r="CH1747" s="7"/>
      <c r="CJ1747" s="7"/>
      <c r="CK1747" s="7">
        <f t="shared" si="36"/>
        <v>58</v>
      </c>
    </row>
    <row r="1748" spans="1:90" x14ac:dyDescent="0.3">
      <c r="A1748" s="43">
        <v>64</v>
      </c>
      <c r="B1748" s="23" t="s">
        <v>860</v>
      </c>
      <c r="C1748" s="54"/>
      <c r="D1748" s="54" t="s">
        <v>831</v>
      </c>
      <c r="E1748" s="23" t="s">
        <v>659</v>
      </c>
      <c r="F1748" s="54"/>
      <c r="G1748" s="23" t="s">
        <v>3166</v>
      </c>
      <c r="J1748" s="54" t="s">
        <v>9</v>
      </c>
      <c r="K1748" s="55">
        <v>3.1219999999999999</v>
      </c>
      <c r="L1748" s="24" t="s">
        <v>834</v>
      </c>
      <c r="M1748" s="24" t="s">
        <v>615</v>
      </c>
      <c r="N1748" s="7"/>
      <c r="U1748" s="4">
        <v>55008.800000000003</v>
      </c>
      <c r="V1748" s="4">
        <v>2.5918199999999998</v>
      </c>
      <c r="W1748" s="4">
        <v>104.9811</v>
      </c>
      <c r="AC1748" s="4">
        <v>89208.699999999983</v>
      </c>
      <c r="AD1748" s="7"/>
      <c r="AE1748" s="7"/>
      <c r="AF1748" s="7"/>
      <c r="AG1748" s="7"/>
      <c r="AH1748" s="7"/>
      <c r="AI1748" s="7"/>
      <c r="AJ1748" s="7"/>
      <c r="AK1748" s="7"/>
      <c r="BZ1748" s="4"/>
      <c r="CA1748" t="s">
        <v>839</v>
      </c>
      <c r="CC1748" s="7" t="s">
        <v>615</v>
      </c>
      <c r="CD1748" s="7">
        <v>0.49035684800845142</v>
      </c>
      <c r="CE1748" s="7" t="s">
        <v>639</v>
      </c>
      <c r="CF1748" s="7">
        <v>0.27294799200040221</v>
      </c>
      <c r="CH1748" s="7"/>
      <c r="CJ1748" s="7"/>
      <c r="CK1748" s="7">
        <f t="shared" ref="CK1748:CK1779" si="37">COUNTBLANK(N1748:BX1748)</f>
        <v>59</v>
      </c>
    </row>
    <row r="1749" spans="1:90" hidden="1" x14ac:dyDescent="0.3">
      <c r="A1749" s="43">
        <v>64</v>
      </c>
      <c r="B1749" s="23" t="s">
        <v>1116</v>
      </c>
      <c r="C1749" s="54"/>
      <c r="D1749" s="54" t="s">
        <v>831</v>
      </c>
      <c r="E1749" s="23" t="s">
        <v>659</v>
      </c>
      <c r="F1749" s="54"/>
      <c r="G1749" s="23" t="s">
        <v>3167</v>
      </c>
      <c r="J1749" s="54" t="s">
        <v>9</v>
      </c>
      <c r="K1749" s="55">
        <v>1.534</v>
      </c>
      <c r="L1749" s="24" t="s">
        <v>834</v>
      </c>
      <c r="M1749" s="24" t="s">
        <v>615</v>
      </c>
      <c r="N1749" s="7"/>
      <c r="U1749" s="4">
        <v>31001.8</v>
      </c>
      <c r="V1749" s="4">
        <v>0.22217999999999999</v>
      </c>
      <c r="W1749" s="4">
        <v>9.5846</v>
      </c>
      <c r="AB1749" s="4">
        <v>798.4</v>
      </c>
      <c r="AC1749" s="4">
        <v>5783.6000000000013</v>
      </c>
      <c r="AD1749" s="7"/>
      <c r="AE1749" s="7"/>
      <c r="AF1749" s="7"/>
      <c r="AG1749" s="7"/>
      <c r="AH1749" s="7"/>
      <c r="AI1749" s="7"/>
      <c r="AJ1749" s="7"/>
      <c r="AK1749" s="7"/>
      <c r="BZ1749" s="4"/>
      <c r="CA1749" t="s">
        <v>842</v>
      </c>
      <c r="CC1749" s="7" t="s">
        <v>615</v>
      </c>
      <c r="CD1749" s="7">
        <v>0.87096170533640149</v>
      </c>
      <c r="CF1749" s="7"/>
      <c r="CH1749" s="7"/>
      <c r="CJ1749" s="7"/>
      <c r="CK1749" s="7">
        <f t="shared" si="37"/>
        <v>58</v>
      </c>
    </row>
    <row r="1750" spans="1:90" hidden="1" x14ac:dyDescent="0.3">
      <c r="A1750" s="43">
        <v>64</v>
      </c>
      <c r="B1750" s="23" t="s">
        <v>949</v>
      </c>
      <c r="C1750" s="54"/>
      <c r="D1750" s="54" t="s">
        <v>831</v>
      </c>
      <c r="E1750" s="23" t="s">
        <v>617</v>
      </c>
      <c r="F1750" s="54"/>
      <c r="G1750" s="23" t="s">
        <v>3168</v>
      </c>
      <c r="J1750" s="54" t="s">
        <v>9</v>
      </c>
      <c r="K1750" s="55">
        <v>1.1000000000000001</v>
      </c>
      <c r="L1750" s="24" t="s">
        <v>834</v>
      </c>
      <c r="M1750" s="24" t="s">
        <v>618</v>
      </c>
      <c r="N1750" s="7"/>
      <c r="U1750" s="4">
        <v>7040.0000000000009</v>
      </c>
      <c r="V1750" s="4">
        <v>29.7</v>
      </c>
      <c r="W1750" s="4">
        <v>80.300000000000011</v>
      </c>
      <c r="AC1750" s="4">
        <v>28380</v>
      </c>
      <c r="AD1750" s="7"/>
      <c r="AE1750" s="7"/>
      <c r="AF1750" s="7"/>
      <c r="AG1750" s="7"/>
      <c r="AH1750" s="7"/>
      <c r="AI1750" s="7"/>
      <c r="AJ1750" s="7"/>
      <c r="AK1750" s="7"/>
      <c r="BZ1750" s="4"/>
      <c r="CA1750" t="s">
        <v>839</v>
      </c>
      <c r="CC1750" s="7" t="s">
        <v>618</v>
      </c>
      <c r="CD1750" s="7">
        <v>0.88095282577108536</v>
      </c>
      <c r="CF1750" s="7"/>
      <c r="CH1750" s="7"/>
      <c r="CJ1750" s="7"/>
      <c r="CK1750" s="7">
        <f t="shared" si="37"/>
        <v>59</v>
      </c>
    </row>
    <row r="1751" spans="1:90" hidden="1" x14ac:dyDescent="0.3">
      <c r="A1751" s="43">
        <v>64</v>
      </c>
      <c r="B1751" s="23" t="s">
        <v>868</v>
      </c>
      <c r="C1751" s="54"/>
      <c r="D1751" s="54" t="s">
        <v>831</v>
      </c>
      <c r="E1751" s="23" t="s">
        <v>659</v>
      </c>
      <c r="F1751" s="54"/>
      <c r="G1751" s="23" t="s">
        <v>3169</v>
      </c>
      <c r="H1751" s="23" t="s">
        <v>838</v>
      </c>
      <c r="J1751" s="54" t="s">
        <v>9</v>
      </c>
      <c r="K1751" s="55">
        <v>1</v>
      </c>
      <c r="L1751" s="24" t="s">
        <v>834</v>
      </c>
      <c r="M1751" s="24" t="s">
        <v>618</v>
      </c>
      <c r="N1751" s="7"/>
      <c r="U1751" s="4">
        <v>10600</v>
      </c>
      <c r="V1751" s="4">
        <v>5.5</v>
      </c>
      <c r="W1751" s="4">
        <v>6.9</v>
      </c>
      <c r="AC1751" s="4">
        <v>43800</v>
      </c>
      <c r="AD1751" s="7"/>
      <c r="AE1751" s="7"/>
      <c r="AF1751" s="7"/>
      <c r="AG1751" s="7"/>
      <c r="AH1751" s="7"/>
      <c r="AI1751" s="7"/>
      <c r="AJ1751" s="7"/>
      <c r="AK1751" s="7"/>
      <c r="BZ1751" s="4"/>
      <c r="CA1751" t="s">
        <v>839</v>
      </c>
      <c r="CC1751" s="7" t="s">
        <v>618</v>
      </c>
      <c r="CD1751" s="7">
        <v>0.56377926934948874</v>
      </c>
      <c r="CE1751" s="7" t="s">
        <v>639</v>
      </c>
      <c r="CF1751" s="7">
        <v>0.2491163318014335</v>
      </c>
      <c r="CH1751" s="7"/>
      <c r="CJ1751" s="7"/>
      <c r="CK1751" s="7">
        <f t="shared" si="37"/>
        <v>59</v>
      </c>
    </row>
    <row r="1752" spans="1:90" hidden="1" x14ac:dyDescent="0.3">
      <c r="A1752" s="43" t="s">
        <v>843</v>
      </c>
      <c r="B1752" s="23" t="s">
        <v>1025</v>
      </c>
      <c r="D1752" s="23" t="s">
        <v>831</v>
      </c>
      <c r="E1752" s="23" t="s">
        <v>614</v>
      </c>
      <c r="G1752" s="53" t="s">
        <v>3170</v>
      </c>
      <c r="J1752" s="23" t="s">
        <v>9</v>
      </c>
      <c r="K1752" s="47">
        <v>1.49</v>
      </c>
      <c r="L1752" s="24" t="s">
        <v>834</v>
      </c>
      <c r="M1752" s="24" t="s">
        <v>615</v>
      </c>
      <c r="U1752" s="4">
        <v>22350</v>
      </c>
      <c r="AA1752" s="107">
        <v>298</v>
      </c>
      <c r="AD1752" s="4">
        <v>0.41236522994992181</v>
      </c>
      <c r="BZ1752" s="4"/>
      <c r="CA1752" t="s">
        <v>846</v>
      </c>
      <c r="CC1752" s="7" t="s">
        <v>615</v>
      </c>
      <c r="CD1752" s="7">
        <v>0.94773061112529378</v>
      </c>
      <c r="CF1752" s="7"/>
      <c r="CH1752" s="7"/>
      <c r="CJ1752" s="7"/>
      <c r="CK1752" s="7">
        <f t="shared" si="37"/>
        <v>60</v>
      </c>
    </row>
    <row r="1753" spans="1:90" hidden="1" x14ac:dyDescent="0.3">
      <c r="A1753" s="43" t="s">
        <v>872</v>
      </c>
      <c r="B1753" s="23" t="s">
        <v>916</v>
      </c>
      <c r="C1753" s="54"/>
      <c r="D1753" s="54" t="s">
        <v>831</v>
      </c>
      <c r="E1753" s="23" t="s">
        <v>605</v>
      </c>
      <c r="F1753" s="54"/>
      <c r="G1753" s="23" t="s">
        <v>3171</v>
      </c>
      <c r="J1753" s="54" t="s">
        <v>9</v>
      </c>
      <c r="K1753" s="55">
        <v>800</v>
      </c>
      <c r="L1753" s="24" t="s">
        <v>834</v>
      </c>
      <c r="M1753" s="24" t="s">
        <v>615</v>
      </c>
      <c r="N1753" s="7"/>
      <c r="U1753" s="4">
        <v>4800000</v>
      </c>
      <c r="V1753" s="4">
        <v>280</v>
      </c>
      <c r="W1753" s="4">
        <v>800</v>
      </c>
      <c r="AA1753" s="107">
        <v>40000</v>
      </c>
      <c r="AD1753" s="4">
        <v>184</v>
      </c>
      <c r="AE1753" s="7"/>
      <c r="AF1753" s="7"/>
      <c r="AG1753" s="7"/>
      <c r="AH1753" s="7"/>
      <c r="AI1753" s="7"/>
      <c r="AJ1753" s="7"/>
      <c r="AK1753" s="7"/>
      <c r="BZ1753" s="4">
        <v>8000000</v>
      </c>
      <c r="CA1753" t="s">
        <v>875</v>
      </c>
      <c r="CC1753" s="7" t="s">
        <v>615</v>
      </c>
      <c r="CD1753" s="7">
        <v>0.702341716851001</v>
      </c>
      <c r="CE1753" s="7" t="s">
        <v>618</v>
      </c>
      <c r="CF1753" s="7">
        <v>0.25344060772032329</v>
      </c>
      <c r="CH1753" s="7"/>
      <c r="CJ1753" s="7"/>
      <c r="CK1753" s="7">
        <f t="shared" si="37"/>
        <v>58</v>
      </c>
    </row>
    <row r="1754" spans="1:90" hidden="1" x14ac:dyDescent="0.3">
      <c r="A1754" s="43" t="s">
        <v>3172</v>
      </c>
      <c r="B1754" s="23" t="s">
        <v>2691</v>
      </c>
      <c r="C1754" s="23" t="s">
        <v>1016</v>
      </c>
      <c r="D1754" s="23" t="s">
        <v>831</v>
      </c>
      <c r="E1754" s="23" t="s">
        <v>1017</v>
      </c>
      <c r="G1754" s="23" t="s">
        <v>3173</v>
      </c>
      <c r="H1754" s="23" t="s">
        <v>1082</v>
      </c>
      <c r="J1754" s="54" t="s">
        <v>8</v>
      </c>
      <c r="K1754" s="47">
        <v>538.74999999999989</v>
      </c>
      <c r="L1754" s="57" t="s">
        <v>834</v>
      </c>
      <c r="N1754" s="7"/>
      <c r="O1754" s="7"/>
      <c r="X1754" s="7"/>
      <c r="AL1754" s="61"/>
      <c r="AS1754" s="4">
        <v>4568.6082813530547</v>
      </c>
      <c r="BA1754" s="4">
        <v>10537.30307809441</v>
      </c>
      <c r="BD1754" s="4">
        <v>61152.153222836103</v>
      </c>
      <c r="BE1754" s="4">
        <v>73593.82121747607</v>
      </c>
      <c r="BF1754" s="4">
        <v>13983.945643234771</v>
      </c>
      <c r="BG1754" s="4">
        <v>56166.493580599141</v>
      </c>
      <c r="BH1754" s="4">
        <v>10703.63648881239</v>
      </c>
      <c r="BI1754" s="4">
        <v>2084.3979086155941</v>
      </c>
      <c r="BJ1754" s="4">
        <v>10469.58940397351</v>
      </c>
      <c r="BK1754" s="4">
        <v>1172.578277153558</v>
      </c>
      <c r="BL1754" s="4">
        <v>8111.581769436998</v>
      </c>
      <c r="BM1754" s="4">
        <v>1504.963472736898</v>
      </c>
      <c r="BN1754" s="4">
        <v>4522.9986405939553</v>
      </c>
      <c r="BO1754" s="4">
        <v>1509.505443234837</v>
      </c>
      <c r="BP1754" s="4">
        <v>3936.4316686967109</v>
      </c>
      <c r="BQ1754" s="4">
        <v>606.39034690799383</v>
      </c>
      <c r="BR1754" s="4">
        <v>41540.001417183339</v>
      </c>
      <c r="BY1754" s="7"/>
      <c r="BZ1754" s="4">
        <v>5000000</v>
      </c>
      <c r="CA1754" t="s">
        <v>3174</v>
      </c>
      <c r="CD1754" s="7"/>
      <c r="CF1754" s="7"/>
      <c r="CH1754" s="7"/>
      <c r="CJ1754" s="7"/>
      <c r="CK1754" s="7">
        <f t="shared" si="37"/>
        <v>46</v>
      </c>
    </row>
    <row r="1755" spans="1:90" x14ac:dyDescent="0.3">
      <c r="A1755" s="43" t="s">
        <v>918</v>
      </c>
      <c r="B1755" s="23" t="s">
        <v>860</v>
      </c>
      <c r="D1755" s="23" t="s">
        <v>831</v>
      </c>
      <c r="E1755" s="23" t="s">
        <v>671</v>
      </c>
      <c r="G1755" s="53" t="s">
        <v>3175</v>
      </c>
      <c r="H1755" s="23" t="s">
        <v>930</v>
      </c>
      <c r="J1755" s="23" t="s">
        <v>9</v>
      </c>
      <c r="K1755" s="47">
        <v>7.8730000000000002</v>
      </c>
      <c r="L1755" s="24" t="s">
        <v>834</v>
      </c>
      <c r="M1755" s="24" t="s">
        <v>624</v>
      </c>
      <c r="U1755" s="4">
        <v>9898.4</v>
      </c>
      <c r="X1755" s="4">
        <v>45737.1</v>
      </c>
      <c r="Y1755" s="4">
        <v>854.60000000000014</v>
      </c>
      <c r="AG1755" s="4">
        <v>0.75365000000000004</v>
      </c>
      <c r="AH1755" s="4">
        <v>2.6862200000000001</v>
      </c>
      <c r="BX1755" s="4"/>
      <c r="BZ1755" s="4">
        <v>907500</v>
      </c>
      <c r="CA1755" t="s">
        <v>2174</v>
      </c>
      <c r="CC1755" s="7" t="s">
        <v>624</v>
      </c>
      <c r="CD1755" s="7">
        <v>0.76001299227461516</v>
      </c>
      <c r="CF1755" s="7"/>
      <c r="CH1755" s="7"/>
      <c r="CJ1755" s="7"/>
      <c r="CK1755" s="7">
        <f t="shared" si="37"/>
        <v>58</v>
      </c>
    </row>
    <row r="1756" spans="1:90" hidden="1" x14ac:dyDescent="0.3">
      <c r="A1756" s="43">
        <v>58</v>
      </c>
      <c r="B1756" s="23" t="s">
        <v>1176</v>
      </c>
      <c r="C1756" s="54"/>
      <c r="D1756" s="23" t="s">
        <v>831</v>
      </c>
      <c r="E1756" s="23" t="s">
        <v>605</v>
      </c>
      <c r="G1756" s="23" t="s">
        <v>3176</v>
      </c>
      <c r="I1756" s="54"/>
      <c r="J1756" s="54" t="s">
        <v>9</v>
      </c>
      <c r="K1756" s="66">
        <v>100</v>
      </c>
      <c r="L1756" s="24" t="s">
        <v>834</v>
      </c>
      <c r="M1756" s="24" t="s">
        <v>633</v>
      </c>
      <c r="N1756" s="7"/>
      <c r="AA1756" s="107">
        <v>83919.535203348554</v>
      </c>
      <c r="AD1756" s="4">
        <v>111.6503402348248</v>
      </c>
      <c r="AH1756" s="7"/>
      <c r="AI1756" s="7"/>
      <c r="BY1756" s="7"/>
      <c r="BZ1756" s="4"/>
      <c r="CA1756" t="s">
        <v>846</v>
      </c>
      <c r="CC1756" s="7" t="s">
        <v>633</v>
      </c>
      <c r="CD1756" s="7">
        <v>0.85774726230952214</v>
      </c>
      <c r="CF1756" s="7"/>
      <c r="CH1756" s="7"/>
      <c r="CJ1756" s="7"/>
      <c r="CK1756" s="7">
        <f t="shared" si="37"/>
        <v>61</v>
      </c>
    </row>
    <row r="1757" spans="1:90" hidden="1" x14ac:dyDescent="0.3">
      <c r="A1757" s="43" t="s">
        <v>872</v>
      </c>
      <c r="B1757" s="23" t="s">
        <v>907</v>
      </c>
      <c r="C1757" s="54"/>
      <c r="D1757" s="54" t="s">
        <v>831</v>
      </c>
      <c r="E1757" s="23" t="s">
        <v>605</v>
      </c>
      <c r="F1757" s="54"/>
      <c r="G1757" s="23" t="s">
        <v>3177</v>
      </c>
      <c r="J1757" s="54" t="s">
        <v>9</v>
      </c>
      <c r="K1757" s="55">
        <v>566.25</v>
      </c>
      <c r="L1757" s="24" t="s">
        <v>834</v>
      </c>
      <c r="M1757" s="24" t="s">
        <v>615</v>
      </c>
      <c r="N1757" s="7"/>
      <c r="U1757" s="4">
        <v>5445693</v>
      </c>
      <c r="V1757" s="4">
        <v>113.25</v>
      </c>
      <c r="W1757" s="4">
        <v>3397.5</v>
      </c>
      <c r="AA1757" s="107">
        <v>19252.5</v>
      </c>
      <c r="AD1757" s="4">
        <v>118.91249999999999</v>
      </c>
      <c r="AE1757" s="7"/>
      <c r="AF1757" s="7"/>
      <c r="AG1757" s="7"/>
      <c r="AH1757" s="7"/>
      <c r="AI1757" s="7"/>
      <c r="AJ1757" s="7"/>
      <c r="AK1757" s="7"/>
      <c r="BZ1757" s="4">
        <v>2540000</v>
      </c>
      <c r="CA1757" t="s">
        <v>875</v>
      </c>
      <c r="CC1757" s="7" t="s">
        <v>615</v>
      </c>
      <c r="CD1757" s="7">
        <v>0.82424059052306153</v>
      </c>
      <c r="CF1757" s="7"/>
      <c r="CH1757" s="7"/>
      <c r="CJ1757" s="7"/>
      <c r="CK1757" s="7">
        <f t="shared" si="37"/>
        <v>58</v>
      </c>
      <c r="CL1757" t="s">
        <v>3177</v>
      </c>
    </row>
    <row r="1758" spans="1:90" hidden="1" x14ac:dyDescent="0.3">
      <c r="A1758" s="43" t="s">
        <v>843</v>
      </c>
      <c r="B1758" s="23" t="s">
        <v>1058</v>
      </c>
      <c r="D1758" s="23" t="s">
        <v>831</v>
      </c>
      <c r="E1758" s="23" t="s">
        <v>605</v>
      </c>
      <c r="G1758" s="53" t="s">
        <v>3178</v>
      </c>
      <c r="J1758" s="23" t="s">
        <v>9</v>
      </c>
      <c r="K1758" s="47">
        <v>338</v>
      </c>
      <c r="L1758" s="24" t="s">
        <v>834</v>
      </c>
      <c r="M1758" s="24" t="s">
        <v>615</v>
      </c>
      <c r="U1758" s="4">
        <v>1521000</v>
      </c>
      <c r="V1758" s="4">
        <v>20.28</v>
      </c>
      <c r="AA1758" s="107">
        <v>47320.000000000007</v>
      </c>
      <c r="AD1758" s="4">
        <v>74.718494057140518</v>
      </c>
      <c r="BZ1758" s="4"/>
      <c r="CA1758" t="s">
        <v>846</v>
      </c>
      <c r="CC1758" s="7" t="s">
        <v>615</v>
      </c>
      <c r="CD1758" s="7">
        <v>0.82383208902316396</v>
      </c>
      <c r="CF1758" s="7"/>
      <c r="CH1758" s="7"/>
      <c r="CJ1758" s="7"/>
      <c r="CK1758" s="7">
        <f t="shared" si="37"/>
        <v>59</v>
      </c>
    </row>
    <row r="1759" spans="1:90" hidden="1" x14ac:dyDescent="0.3">
      <c r="A1759" s="43">
        <v>64</v>
      </c>
      <c r="B1759" s="23" t="s">
        <v>868</v>
      </c>
      <c r="C1759" s="54"/>
      <c r="D1759" s="54" t="s">
        <v>831</v>
      </c>
      <c r="E1759" s="23" t="s">
        <v>671</v>
      </c>
      <c r="F1759" s="54"/>
      <c r="G1759" s="23" t="s">
        <v>3179</v>
      </c>
      <c r="J1759" s="54" t="s">
        <v>9</v>
      </c>
      <c r="K1759" s="55">
        <v>13.8407</v>
      </c>
      <c r="L1759" s="24" t="s">
        <v>834</v>
      </c>
      <c r="M1759" s="24" t="s">
        <v>654</v>
      </c>
      <c r="N1759" s="7"/>
      <c r="U1759" s="4">
        <v>19376.98</v>
      </c>
      <c r="V1759" s="4">
        <v>1.9792201</v>
      </c>
      <c r="X1759" s="4">
        <v>16747.246999999999</v>
      </c>
      <c r="AD1759" s="7"/>
      <c r="AE1759" s="7"/>
      <c r="AF1759" s="7"/>
      <c r="AG1759" s="7">
        <v>7.2940488999999999</v>
      </c>
      <c r="AH1759" s="7">
        <v>44.525531899999997</v>
      </c>
      <c r="AI1759" s="7"/>
      <c r="AJ1759" s="7"/>
      <c r="AK1759" s="7"/>
      <c r="BZ1759" s="4"/>
      <c r="CA1759" t="s">
        <v>2752</v>
      </c>
      <c r="CC1759" s="7" t="s">
        <v>654</v>
      </c>
      <c r="CD1759" s="7">
        <v>0.61179374372496864</v>
      </c>
      <c r="CF1759" s="7"/>
      <c r="CH1759" s="7"/>
      <c r="CJ1759" s="7"/>
      <c r="CK1759" s="7">
        <f t="shared" si="37"/>
        <v>58</v>
      </c>
    </row>
    <row r="1760" spans="1:90" hidden="1" x14ac:dyDescent="0.3">
      <c r="A1760" s="43">
        <v>65</v>
      </c>
      <c r="B1760" s="56" t="s">
        <v>868</v>
      </c>
      <c r="D1760" s="23" t="s">
        <v>831</v>
      </c>
      <c r="E1760" s="23" t="s">
        <v>798</v>
      </c>
      <c r="G1760" s="23" t="s">
        <v>3180</v>
      </c>
      <c r="H1760" s="57" t="s">
        <v>831</v>
      </c>
      <c r="I1760" s="57"/>
      <c r="J1760" s="23" t="s">
        <v>9</v>
      </c>
      <c r="K1760" s="47">
        <v>13.8407</v>
      </c>
      <c r="L1760" s="24" t="s">
        <v>834</v>
      </c>
      <c r="M1760" s="24" t="s">
        <v>654</v>
      </c>
      <c r="U1760" s="4">
        <v>19376.98</v>
      </c>
      <c r="V1760" s="4">
        <v>1.9792201</v>
      </c>
      <c r="X1760" s="4">
        <v>16747.246999999999</v>
      </c>
      <c r="AG1760" s="4">
        <v>7.2940488999999999</v>
      </c>
      <c r="AH1760" s="4">
        <v>44.525531899999997</v>
      </c>
      <c r="BZ1760" s="4"/>
      <c r="CA1760" t="s">
        <v>1129</v>
      </c>
      <c r="CC1760" s="7" t="s">
        <v>654</v>
      </c>
      <c r="CD1760" s="7">
        <v>0.61179374372496864</v>
      </c>
      <c r="CF1760" s="7"/>
      <c r="CH1760" s="7"/>
      <c r="CJ1760" s="7"/>
      <c r="CK1760" s="7">
        <f t="shared" si="37"/>
        <v>58</v>
      </c>
    </row>
    <row r="1761" spans="1:90" hidden="1" x14ac:dyDescent="0.3">
      <c r="A1761" s="43">
        <v>64</v>
      </c>
      <c r="B1761" s="23" t="s">
        <v>900</v>
      </c>
      <c r="C1761" s="54"/>
      <c r="D1761" s="54" t="s">
        <v>831</v>
      </c>
      <c r="E1761" s="23" t="s">
        <v>659</v>
      </c>
      <c r="F1761" s="54"/>
      <c r="G1761" s="23" t="s">
        <v>3181</v>
      </c>
      <c r="J1761" s="54" t="s">
        <v>9</v>
      </c>
      <c r="K1761" s="70">
        <v>17.78</v>
      </c>
      <c r="L1761" s="24" t="s">
        <v>834</v>
      </c>
      <c r="M1761" s="24" t="s">
        <v>639</v>
      </c>
      <c r="N1761" s="7"/>
      <c r="U1761" s="4">
        <v>372314</v>
      </c>
      <c r="V1761" s="4">
        <v>10.667999999999999</v>
      </c>
      <c r="W1761" s="4">
        <v>1339.82</v>
      </c>
      <c r="AB1761" s="4">
        <v>252432.00000000009</v>
      </c>
      <c r="AC1761" s="4">
        <v>1202358</v>
      </c>
      <c r="AD1761" s="7"/>
      <c r="AE1761" s="7"/>
      <c r="AF1761" s="7"/>
      <c r="AG1761" s="7"/>
      <c r="AH1761" s="7"/>
      <c r="AI1761" s="7"/>
      <c r="AJ1761" s="7"/>
      <c r="AK1761" s="7"/>
      <c r="BZ1761" s="4"/>
      <c r="CA1761" t="s">
        <v>842</v>
      </c>
      <c r="CC1761" s="7" t="s">
        <v>639</v>
      </c>
      <c r="CD1761" s="7">
        <v>0.3851137412588051</v>
      </c>
      <c r="CE1761" s="7" t="s">
        <v>615</v>
      </c>
      <c r="CF1761" s="7">
        <v>0.34743371924978711</v>
      </c>
      <c r="CH1761" s="7"/>
      <c r="CJ1761" s="7"/>
      <c r="CK1761" s="7">
        <f t="shared" si="37"/>
        <v>58</v>
      </c>
      <c r="CL1761" t="s">
        <v>3181</v>
      </c>
    </row>
    <row r="1762" spans="1:90" hidden="1" x14ac:dyDescent="0.3">
      <c r="A1762" s="43">
        <v>64</v>
      </c>
      <c r="B1762" s="23" t="s">
        <v>916</v>
      </c>
      <c r="C1762" s="54"/>
      <c r="D1762" s="54" t="s">
        <v>831</v>
      </c>
      <c r="E1762" s="23" t="s">
        <v>605</v>
      </c>
      <c r="F1762" s="54"/>
      <c r="G1762" s="23" t="s">
        <v>3182</v>
      </c>
      <c r="J1762" s="54" t="s">
        <v>9</v>
      </c>
      <c r="K1762" s="55">
        <v>300</v>
      </c>
      <c r="L1762" s="24" t="s">
        <v>834</v>
      </c>
      <c r="M1762" s="24" t="s">
        <v>615</v>
      </c>
      <c r="N1762" s="7"/>
      <c r="U1762" s="4">
        <v>1500000</v>
      </c>
      <c r="V1762" s="4">
        <v>44.099999999999987</v>
      </c>
      <c r="AD1762" s="7"/>
      <c r="AE1762" s="7"/>
      <c r="AF1762" s="7"/>
      <c r="AG1762" s="7"/>
      <c r="AH1762" s="7"/>
      <c r="AI1762" s="7"/>
      <c r="AJ1762" s="7"/>
      <c r="AK1762" s="7"/>
      <c r="BZ1762" s="4"/>
      <c r="CA1762" t="s">
        <v>902</v>
      </c>
      <c r="CC1762" s="7" t="s">
        <v>615</v>
      </c>
      <c r="CD1762" s="7">
        <v>0.84611758482154775</v>
      </c>
      <c r="CF1762" s="7"/>
      <c r="CH1762" s="7"/>
      <c r="CJ1762" s="7"/>
      <c r="CK1762" s="7">
        <f t="shared" si="37"/>
        <v>61</v>
      </c>
    </row>
    <row r="1763" spans="1:90" hidden="1" x14ac:dyDescent="0.3">
      <c r="A1763" s="43">
        <v>58</v>
      </c>
      <c r="B1763" s="23" t="s">
        <v>848</v>
      </c>
      <c r="C1763" s="54"/>
      <c r="D1763" s="23" t="s">
        <v>831</v>
      </c>
      <c r="E1763" s="23" t="s">
        <v>617</v>
      </c>
      <c r="G1763" s="23" t="s">
        <v>3183</v>
      </c>
      <c r="I1763" s="54"/>
      <c r="J1763" s="54" t="s">
        <v>9</v>
      </c>
      <c r="K1763" s="47">
        <v>7.55</v>
      </c>
      <c r="L1763" s="24" t="s">
        <v>834</v>
      </c>
      <c r="M1763" s="24" t="s">
        <v>618</v>
      </c>
      <c r="N1763" s="7"/>
      <c r="V1763" s="4">
        <v>10.57</v>
      </c>
      <c r="AA1763" s="107">
        <v>9060</v>
      </c>
      <c r="AD1763" s="4">
        <v>11.986501283829259</v>
      </c>
      <c r="AH1763" s="7"/>
      <c r="AI1763" s="7"/>
      <c r="BY1763" s="7"/>
      <c r="BZ1763" s="4"/>
      <c r="CA1763" t="s">
        <v>846</v>
      </c>
      <c r="CC1763" s="7" t="s">
        <v>618</v>
      </c>
      <c r="CD1763" s="7">
        <v>0.6371681116174962</v>
      </c>
      <c r="CE1763" s="7" t="s">
        <v>633</v>
      </c>
      <c r="CF1763" s="7">
        <v>0.31146555408151061</v>
      </c>
      <c r="CH1763" s="7"/>
      <c r="CJ1763" s="7"/>
      <c r="CK1763" s="7">
        <f t="shared" si="37"/>
        <v>60</v>
      </c>
    </row>
    <row r="1764" spans="1:90" hidden="1" x14ac:dyDescent="0.3">
      <c r="A1764" s="43" t="s">
        <v>872</v>
      </c>
      <c r="B1764" s="23" t="s">
        <v>1139</v>
      </c>
      <c r="C1764" s="54"/>
      <c r="D1764" s="54" t="s">
        <v>831</v>
      </c>
      <c r="E1764" s="23" t="s">
        <v>668</v>
      </c>
      <c r="F1764" s="54"/>
      <c r="G1764" s="23" t="s">
        <v>3184</v>
      </c>
      <c r="J1764" s="54" t="s">
        <v>9</v>
      </c>
      <c r="K1764" s="55">
        <v>1239.5521140000001</v>
      </c>
      <c r="L1764" s="24" t="s">
        <v>834</v>
      </c>
      <c r="M1764" s="24" t="s">
        <v>621</v>
      </c>
      <c r="N1764" s="7"/>
      <c r="U1764" s="4">
        <v>181598.26350999999</v>
      </c>
      <c r="W1764" s="4">
        <v>13661.641768199999</v>
      </c>
      <c r="AB1764" s="4">
        <v>566907.16200000001</v>
      </c>
      <c r="AC1764" s="4">
        <v>501275.28960999998</v>
      </c>
      <c r="AD1764" s="7"/>
      <c r="AE1764" s="7"/>
      <c r="AF1764" s="7"/>
      <c r="AG1764" s="7"/>
      <c r="AH1764" s="7"/>
      <c r="AI1764" s="7"/>
      <c r="AJ1764" s="7"/>
      <c r="AK1764" s="7"/>
      <c r="AQ1764" s="4">
        <v>3578.0757647</v>
      </c>
      <c r="BZ1764" s="4">
        <v>13200000</v>
      </c>
      <c r="CA1764" t="s">
        <v>1166</v>
      </c>
      <c r="CC1764" s="7" t="s">
        <v>621</v>
      </c>
      <c r="CD1764" s="7">
        <v>0.62726024243627232</v>
      </c>
      <c r="CF1764" s="7"/>
      <c r="CH1764" s="7"/>
      <c r="CJ1764" s="7"/>
      <c r="CK1764" s="7">
        <f t="shared" si="37"/>
        <v>58</v>
      </c>
    </row>
    <row r="1765" spans="1:90" hidden="1" x14ac:dyDescent="0.3">
      <c r="A1765" s="43">
        <v>64</v>
      </c>
      <c r="B1765" s="23" t="s">
        <v>897</v>
      </c>
      <c r="C1765" s="54"/>
      <c r="D1765" s="54" t="s">
        <v>831</v>
      </c>
      <c r="E1765" s="23" t="s">
        <v>668</v>
      </c>
      <c r="F1765" s="54"/>
      <c r="G1765" s="23" t="s">
        <v>3185</v>
      </c>
      <c r="J1765" s="54" t="s">
        <v>9</v>
      </c>
      <c r="K1765" s="55">
        <v>3.6</v>
      </c>
      <c r="L1765" s="24" t="s">
        <v>834</v>
      </c>
      <c r="M1765" s="24" t="s">
        <v>615</v>
      </c>
      <c r="N1765" s="7"/>
      <c r="U1765" s="4">
        <v>25200</v>
      </c>
      <c r="W1765" s="4">
        <v>100.8</v>
      </c>
      <c r="AD1765" s="7"/>
      <c r="AE1765" s="7"/>
      <c r="AF1765" s="7"/>
      <c r="AG1765" s="7"/>
      <c r="AH1765" s="7"/>
      <c r="AI1765" s="7"/>
      <c r="AJ1765" s="7"/>
      <c r="AK1765" s="7"/>
      <c r="BZ1765" s="4"/>
      <c r="CA1765" t="s">
        <v>899</v>
      </c>
      <c r="CC1765" s="7" t="s">
        <v>615</v>
      </c>
      <c r="CD1765" s="7">
        <v>0.71386623164763463</v>
      </c>
      <c r="CE1765" s="7" t="s">
        <v>621</v>
      </c>
      <c r="CF1765" s="7">
        <v>0.28613376835236543</v>
      </c>
      <c r="CH1765" s="7"/>
      <c r="CJ1765" s="7"/>
      <c r="CK1765" s="7">
        <f t="shared" si="37"/>
        <v>61</v>
      </c>
    </row>
    <row r="1766" spans="1:90" hidden="1" x14ac:dyDescent="0.3">
      <c r="A1766" s="43" t="s">
        <v>938</v>
      </c>
      <c r="B1766" s="23" t="s">
        <v>1397</v>
      </c>
      <c r="D1766" s="54" t="s">
        <v>831</v>
      </c>
      <c r="E1766" s="23" t="s">
        <v>605</v>
      </c>
      <c r="G1766" s="23" t="s">
        <v>3186</v>
      </c>
      <c r="H1766" s="23" t="s">
        <v>831</v>
      </c>
      <c r="J1766" s="54" t="s">
        <v>9</v>
      </c>
      <c r="K1766" s="47">
        <v>364.1</v>
      </c>
      <c r="L1766" s="24" t="s">
        <v>834</v>
      </c>
      <c r="M1766" s="24" t="s">
        <v>633</v>
      </c>
      <c r="AA1766" s="107">
        <v>364100.00000000012</v>
      </c>
      <c r="AD1766" s="4">
        <v>3.641</v>
      </c>
      <c r="BZ1766" s="4">
        <v>10900000</v>
      </c>
      <c r="CA1766" t="s">
        <v>1993</v>
      </c>
      <c r="CC1766" s="7" t="s">
        <v>633</v>
      </c>
      <c r="CD1766" s="7">
        <v>0.99875501738861083</v>
      </c>
      <c r="CF1766" s="7"/>
      <c r="CH1766" s="7"/>
      <c r="CJ1766" s="7"/>
      <c r="CK1766" s="7">
        <f t="shared" si="37"/>
        <v>61</v>
      </c>
    </row>
    <row r="1767" spans="1:90" hidden="1" x14ac:dyDescent="0.3">
      <c r="A1767" s="43">
        <v>64</v>
      </c>
      <c r="B1767" s="23" t="s">
        <v>868</v>
      </c>
      <c r="C1767" s="54"/>
      <c r="D1767" s="54" t="s">
        <v>831</v>
      </c>
      <c r="E1767" s="23" t="s">
        <v>605</v>
      </c>
      <c r="F1767" s="54"/>
      <c r="G1767" s="23" t="s">
        <v>3187</v>
      </c>
      <c r="H1767" s="23" t="s">
        <v>838</v>
      </c>
      <c r="J1767" s="54" t="s">
        <v>9</v>
      </c>
      <c r="K1767" s="55">
        <v>2544</v>
      </c>
      <c r="L1767" s="24" t="s">
        <v>834</v>
      </c>
      <c r="M1767" s="24" t="s">
        <v>615</v>
      </c>
      <c r="N1767" s="7"/>
      <c r="U1767" s="4">
        <v>7377600</v>
      </c>
      <c r="V1767" s="4">
        <v>356.16</v>
      </c>
      <c r="AD1767" s="7"/>
      <c r="AE1767" s="7"/>
      <c r="AF1767" s="7"/>
      <c r="AG1767" s="7"/>
      <c r="AH1767" s="7"/>
      <c r="AI1767" s="7"/>
      <c r="AJ1767" s="7"/>
      <c r="AK1767" s="7"/>
      <c r="BZ1767" s="4"/>
      <c r="CA1767" t="s">
        <v>902</v>
      </c>
      <c r="CC1767" s="7" t="s">
        <v>615</v>
      </c>
      <c r="CD1767" s="7">
        <v>0.77003919855341563</v>
      </c>
      <c r="CE1767" s="7" t="s">
        <v>618</v>
      </c>
      <c r="CF1767" s="7">
        <v>0.2299608014465844</v>
      </c>
      <c r="CH1767" s="7"/>
      <c r="CJ1767" s="7"/>
      <c r="CK1767" s="7">
        <f t="shared" si="37"/>
        <v>61</v>
      </c>
    </row>
    <row r="1768" spans="1:90" hidden="1" x14ac:dyDescent="0.3">
      <c r="A1768" s="43">
        <v>64</v>
      </c>
      <c r="B1768" s="23" t="s">
        <v>1036</v>
      </c>
      <c r="C1768" s="54"/>
      <c r="D1768" s="54" t="s">
        <v>831</v>
      </c>
      <c r="E1768" s="23" t="s">
        <v>605</v>
      </c>
      <c r="F1768" s="54"/>
      <c r="G1768" s="23" t="s">
        <v>3188</v>
      </c>
      <c r="H1768" s="23" t="s">
        <v>930</v>
      </c>
      <c r="J1768" s="54" t="s">
        <v>9</v>
      </c>
      <c r="K1768" s="55">
        <v>37</v>
      </c>
      <c r="L1768" s="24" t="s">
        <v>834</v>
      </c>
      <c r="M1768" s="24" t="s">
        <v>615</v>
      </c>
      <c r="N1768" s="7"/>
      <c r="U1768" s="4">
        <v>192400</v>
      </c>
      <c r="V1768" s="4">
        <v>15.54</v>
      </c>
      <c r="AD1768" s="7"/>
      <c r="AE1768" s="7"/>
      <c r="AF1768" s="7"/>
      <c r="AG1768" s="7"/>
      <c r="AH1768" s="7"/>
      <c r="AI1768" s="7"/>
      <c r="AJ1768" s="7"/>
      <c r="AK1768" s="7"/>
      <c r="BZ1768" s="4"/>
      <c r="CA1768" t="s">
        <v>902</v>
      </c>
      <c r="CC1768" s="7" t="s">
        <v>615</v>
      </c>
      <c r="CD1768" s="7">
        <v>0.66682686390463186</v>
      </c>
      <c r="CE1768" s="7" t="s">
        <v>618</v>
      </c>
      <c r="CF1768" s="7">
        <v>0.33317313609536808</v>
      </c>
      <c r="CH1768" s="7"/>
      <c r="CJ1768" s="7"/>
      <c r="CK1768" s="7">
        <f t="shared" si="37"/>
        <v>61</v>
      </c>
    </row>
    <row r="1769" spans="1:90" hidden="1" x14ac:dyDescent="0.3">
      <c r="A1769" s="43">
        <v>64</v>
      </c>
      <c r="B1769" s="23" t="s">
        <v>1076</v>
      </c>
      <c r="C1769" s="54"/>
      <c r="D1769" s="54" t="s">
        <v>831</v>
      </c>
      <c r="E1769" s="23" t="s">
        <v>659</v>
      </c>
      <c r="F1769" s="54"/>
      <c r="G1769" s="23" t="s">
        <v>3189</v>
      </c>
      <c r="J1769" s="54" t="s">
        <v>9</v>
      </c>
      <c r="K1769" s="55">
        <v>0.5</v>
      </c>
      <c r="L1769" s="24" t="s">
        <v>834</v>
      </c>
      <c r="M1769" s="24" t="s">
        <v>615</v>
      </c>
      <c r="N1769" s="7"/>
      <c r="U1769" s="4">
        <v>2000</v>
      </c>
      <c r="AD1769" s="7"/>
      <c r="AE1769" s="7"/>
      <c r="AF1769" s="7"/>
      <c r="AG1769" s="7"/>
      <c r="AH1769" s="7"/>
      <c r="AI1769" s="7"/>
      <c r="AJ1769" s="7"/>
      <c r="AK1769" s="7"/>
      <c r="BZ1769" s="4"/>
      <c r="CA1769" t="s">
        <v>856</v>
      </c>
      <c r="CC1769" s="7" t="s">
        <v>615</v>
      </c>
      <c r="CD1769" s="7">
        <v>1</v>
      </c>
      <c r="CF1769" s="7"/>
      <c r="CH1769" s="7"/>
      <c r="CJ1769" s="7"/>
      <c r="CK1769" s="7">
        <f t="shared" si="37"/>
        <v>62</v>
      </c>
    </row>
    <row r="1770" spans="1:90" hidden="1" x14ac:dyDescent="0.3">
      <c r="A1770" s="43">
        <v>65</v>
      </c>
      <c r="B1770" s="56" t="s">
        <v>2210</v>
      </c>
      <c r="D1770" s="23" t="s">
        <v>831</v>
      </c>
      <c r="E1770" s="23" t="s">
        <v>796</v>
      </c>
      <c r="G1770" s="23" t="s">
        <v>3190</v>
      </c>
      <c r="H1770" s="57" t="s">
        <v>831</v>
      </c>
      <c r="I1770" s="57"/>
      <c r="J1770" s="23" t="s">
        <v>9</v>
      </c>
      <c r="K1770" s="47">
        <v>162.5</v>
      </c>
      <c r="L1770" s="24" t="s">
        <v>834</v>
      </c>
      <c r="M1770" s="24" t="s">
        <v>624</v>
      </c>
      <c r="X1770" s="4">
        <v>1527500</v>
      </c>
      <c r="Y1770" s="4">
        <v>146250</v>
      </c>
      <c r="BZ1770" s="4"/>
      <c r="CA1770" t="s">
        <v>1009</v>
      </c>
      <c r="CC1770" s="7" t="s">
        <v>624</v>
      </c>
      <c r="CD1770" s="7">
        <v>0.81632751230184331</v>
      </c>
      <c r="CF1770" s="7"/>
      <c r="CH1770" s="7"/>
      <c r="CJ1770" s="7"/>
      <c r="CK1770" s="7">
        <f t="shared" si="37"/>
        <v>61</v>
      </c>
    </row>
    <row r="1771" spans="1:90" hidden="1" x14ac:dyDescent="0.3">
      <c r="A1771" s="43">
        <v>64</v>
      </c>
      <c r="B1771" s="23" t="s">
        <v>848</v>
      </c>
      <c r="C1771" s="54"/>
      <c r="D1771" s="54" t="s">
        <v>831</v>
      </c>
      <c r="E1771" s="23" t="s">
        <v>605</v>
      </c>
      <c r="F1771" s="54"/>
      <c r="G1771" s="23" t="s">
        <v>3191</v>
      </c>
      <c r="J1771" s="54" t="s">
        <v>9</v>
      </c>
      <c r="K1771" s="55">
        <v>20</v>
      </c>
      <c r="L1771" s="24" t="s">
        <v>834</v>
      </c>
      <c r="M1771" s="24" t="s">
        <v>618</v>
      </c>
      <c r="N1771" s="7"/>
      <c r="U1771" s="4">
        <v>100000</v>
      </c>
      <c r="V1771" s="4">
        <v>22</v>
      </c>
      <c r="AD1771" s="7"/>
      <c r="AE1771" s="7"/>
      <c r="AF1771" s="7"/>
      <c r="AG1771" s="7"/>
      <c r="AH1771" s="7"/>
      <c r="AI1771" s="7"/>
      <c r="AJ1771" s="7"/>
      <c r="AK1771" s="7"/>
      <c r="BZ1771" s="4"/>
      <c r="CA1771" t="s">
        <v>902</v>
      </c>
      <c r="CC1771" s="7" t="s">
        <v>618</v>
      </c>
      <c r="CD1771" s="7">
        <v>0.57643688173916408</v>
      </c>
      <c r="CE1771" s="7" t="s">
        <v>615</v>
      </c>
      <c r="CF1771" s="7">
        <v>0.42356311826083598</v>
      </c>
      <c r="CH1771" s="7"/>
      <c r="CJ1771" s="7"/>
      <c r="CK1771" s="7">
        <f t="shared" si="37"/>
        <v>61</v>
      </c>
    </row>
    <row r="1772" spans="1:90" hidden="1" x14ac:dyDescent="0.3">
      <c r="A1772" s="43" t="s">
        <v>932</v>
      </c>
      <c r="B1772" s="23" t="s">
        <v>1179</v>
      </c>
      <c r="C1772" s="54"/>
      <c r="D1772" s="54" t="s">
        <v>831</v>
      </c>
      <c r="E1772" s="23" t="s">
        <v>617</v>
      </c>
      <c r="F1772" s="54"/>
      <c r="G1772" s="23" t="s">
        <v>3192</v>
      </c>
      <c r="H1772" s="23" t="s">
        <v>1360</v>
      </c>
      <c r="J1772" s="54" t="s">
        <v>9</v>
      </c>
      <c r="K1772" s="55">
        <v>1.8</v>
      </c>
      <c r="L1772" s="24" t="s">
        <v>834</v>
      </c>
      <c r="M1772" s="24" t="s">
        <v>615</v>
      </c>
      <c r="N1772" s="7"/>
      <c r="U1772" s="4">
        <v>21060</v>
      </c>
      <c r="V1772" s="4">
        <v>1.1339999999999999</v>
      </c>
      <c r="W1772" s="4">
        <v>82.62</v>
      </c>
      <c r="AB1772" s="4">
        <v>17100</v>
      </c>
      <c r="AC1772" s="4">
        <v>33480</v>
      </c>
      <c r="AD1772" s="7"/>
      <c r="AE1772" s="7"/>
      <c r="AF1772" s="7"/>
      <c r="AG1772" s="7"/>
      <c r="AH1772" s="7"/>
      <c r="AI1772" s="7"/>
      <c r="AJ1772" s="7"/>
      <c r="AK1772" s="7"/>
      <c r="BZ1772" s="4">
        <v>180000</v>
      </c>
      <c r="CA1772" t="s">
        <v>1040</v>
      </c>
      <c r="CC1772" s="7" t="s">
        <v>615</v>
      </c>
      <c r="CD1772" s="7">
        <v>0.3922133704716172</v>
      </c>
      <c r="CE1772" s="7" t="s">
        <v>639</v>
      </c>
      <c r="CF1772" s="7">
        <v>0.21401395673252049</v>
      </c>
      <c r="CH1772" s="7"/>
      <c r="CJ1772" s="7"/>
      <c r="CK1772" s="7">
        <f t="shared" si="37"/>
        <v>58</v>
      </c>
    </row>
    <row r="1773" spans="1:90" hidden="1" x14ac:dyDescent="0.3">
      <c r="A1773" s="24">
        <v>3</v>
      </c>
      <c r="B1773" s="23" t="s">
        <v>1308</v>
      </c>
      <c r="C1773" s="24"/>
      <c r="D1773" s="23" t="s">
        <v>831</v>
      </c>
      <c r="E1773" s="23" t="s">
        <v>2254</v>
      </c>
      <c r="F1773" s="24"/>
      <c r="G1773" s="23" t="s">
        <v>3193</v>
      </c>
      <c r="H1773" s="23" t="s">
        <v>880</v>
      </c>
      <c r="J1773" s="54" t="s">
        <v>8</v>
      </c>
      <c r="K1773" s="68">
        <v>300</v>
      </c>
      <c r="L1773" s="57" t="s">
        <v>834</v>
      </c>
      <c r="M1773" s="69" t="s">
        <v>603</v>
      </c>
      <c r="N1773" s="69"/>
      <c r="O1773" s="69"/>
      <c r="P1773" s="69"/>
      <c r="Q1773" s="68">
        <v>78080400.000000015</v>
      </c>
      <c r="R1773" s="69"/>
      <c r="S1773" s="69"/>
      <c r="T1773" s="69"/>
      <c r="U1773" s="69"/>
      <c r="V1773" s="69"/>
      <c r="W1773" s="69"/>
      <c r="X1773" s="69"/>
      <c r="Y1773" s="69"/>
      <c r="Z1773" s="69"/>
      <c r="AA1773" s="69"/>
      <c r="AB1773" s="69"/>
      <c r="AC1773" s="69"/>
      <c r="AD1773" s="69"/>
      <c r="AE1773" s="69"/>
      <c r="AF1773" s="69"/>
      <c r="AG1773" s="69"/>
      <c r="AH1773" s="69"/>
      <c r="AI1773" s="69"/>
      <c r="AJ1773" s="69"/>
      <c r="AK1773" s="69"/>
      <c r="AL1773" s="69"/>
      <c r="AM1773" s="69"/>
      <c r="AN1773" s="69"/>
      <c r="AO1773" s="69"/>
      <c r="AP1773" s="69"/>
      <c r="AQ1773" s="69"/>
      <c r="AR1773" s="69"/>
      <c r="AS1773" s="69"/>
      <c r="AT1773" s="69"/>
      <c r="AU1773" s="69"/>
      <c r="AV1773" s="69"/>
      <c r="AW1773" s="68">
        <v>23450</v>
      </c>
      <c r="AX1773" s="69"/>
      <c r="AY1773" s="69"/>
      <c r="AZ1773" s="69"/>
      <c r="BA1773" s="69"/>
      <c r="BB1773" s="69"/>
      <c r="BC1773" s="69"/>
      <c r="BD1773" s="69"/>
      <c r="BE1773" s="69"/>
      <c r="BF1773" s="69"/>
      <c r="BG1773" s="69"/>
      <c r="BH1773" s="69"/>
      <c r="BI1773" s="68"/>
      <c r="BJ1773" s="68"/>
      <c r="BK1773" s="68"/>
      <c r="BL1773" s="68"/>
      <c r="BM1773" s="68"/>
      <c r="BN1773" s="68"/>
      <c r="BO1773" s="68"/>
      <c r="BP1773" s="68"/>
      <c r="BQ1773" s="68"/>
      <c r="BR1773" s="68"/>
      <c r="BS1773" s="69"/>
      <c r="BZ1773" s="4"/>
      <c r="CA1773" t="s">
        <v>3194</v>
      </c>
      <c r="CK1773" s="7">
        <f t="shared" si="37"/>
        <v>61</v>
      </c>
    </row>
    <row r="1774" spans="1:90" hidden="1" x14ac:dyDescent="0.3">
      <c r="A1774" s="24">
        <v>3</v>
      </c>
      <c r="B1774" s="23" t="s">
        <v>1308</v>
      </c>
      <c r="C1774" s="24"/>
      <c r="D1774" s="23" t="s">
        <v>831</v>
      </c>
      <c r="E1774" s="23" t="s">
        <v>2254</v>
      </c>
      <c r="F1774" s="24"/>
      <c r="G1774" s="23" t="s">
        <v>3195</v>
      </c>
      <c r="H1774" s="23" t="s">
        <v>880</v>
      </c>
      <c r="J1774" s="54" t="s">
        <v>8</v>
      </c>
      <c r="K1774" s="68">
        <v>300</v>
      </c>
      <c r="L1774" s="57" t="s">
        <v>834</v>
      </c>
      <c r="M1774" s="69" t="s">
        <v>603</v>
      </c>
      <c r="N1774" s="69"/>
      <c r="O1774" s="69"/>
      <c r="P1774" s="69"/>
      <c r="Q1774" s="68">
        <v>73065480.000000015</v>
      </c>
      <c r="R1774" s="69"/>
      <c r="S1774" s="69"/>
      <c r="T1774" s="69"/>
      <c r="U1774" s="69"/>
      <c r="V1774" s="69"/>
      <c r="W1774" s="69"/>
      <c r="X1774" s="69"/>
      <c r="Y1774" s="69"/>
      <c r="Z1774" s="69"/>
      <c r="AA1774" s="69"/>
      <c r="AB1774" s="69"/>
      <c r="AC1774" s="69"/>
      <c r="AD1774" s="69"/>
      <c r="AE1774" s="69"/>
      <c r="AF1774" s="69"/>
      <c r="AG1774" s="69"/>
      <c r="AH1774" s="69"/>
      <c r="AI1774" s="69"/>
      <c r="AJ1774" s="69"/>
      <c r="AK1774" s="69"/>
      <c r="AL1774" s="69"/>
      <c r="AM1774" s="69"/>
      <c r="AN1774" s="69"/>
      <c r="AO1774" s="69"/>
      <c r="AP1774" s="69"/>
      <c r="AQ1774" s="69"/>
      <c r="AR1774" s="69"/>
      <c r="AS1774" s="69"/>
      <c r="AT1774" s="69"/>
      <c r="AU1774" s="69"/>
      <c r="AV1774" s="69"/>
      <c r="AW1774" s="68">
        <v>18000</v>
      </c>
      <c r="AX1774" s="69"/>
      <c r="AY1774" s="69"/>
      <c r="AZ1774" s="69"/>
      <c r="BA1774" s="69"/>
      <c r="BB1774" s="69"/>
      <c r="BC1774" s="69"/>
      <c r="BD1774" s="69"/>
      <c r="BE1774" s="69"/>
      <c r="BF1774" s="69"/>
      <c r="BG1774" s="69"/>
      <c r="BH1774" s="69"/>
      <c r="BI1774" s="68"/>
      <c r="BJ1774" s="68"/>
      <c r="BK1774" s="68"/>
      <c r="BL1774" s="68"/>
      <c r="BM1774" s="68"/>
      <c r="BN1774" s="68"/>
      <c r="BO1774" s="68"/>
      <c r="BP1774" s="68"/>
      <c r="BQ1774" s="68"/>
      <c r="BR1774" s="68"/>
      <c r="BS1774" s="69"/>
      <c r="BZ1774" s="4"/>
      <c r="CA1774" t="s">
        <v>3194</v>
      </c>
      <c r="CK1774" s="7">
        <f t="shared" si="37"/>
        <v>61</v>
      </c>
    </row>
    <row r="1775" spans="1:90" hidden="1" x14ac:dyDescent="0.3">
      <c r="A1775" s="24">
        <v>79</v>
      </c>
      <c r="B1775" s="23" t="s">
        <v>1007</v>
      </c>
      <c r="C1775" s="23" t="s">
        <v>1016</v>
      </c>
      <c r="D1775" s="23" t="s">
        <v>831</v>
      </c>
      <c r="E1775" s="23" t="s">
        <v>641</v>
      </c>
      <c r="F1775" s="24"/>
      <c r="G1775" s="23" t="s">
        <v>3196</v>
      </c>
      <c r="H1775" s="23" t="s">
        <v>880</v>
      </c>
      <c r="J1775" s="54" t="s">
        <v>8</v>
      </c>
      <c r="K1775" s="47">
        <v>19.46153846153846</v>
      </c>
      <c r="L1775" s="57" t="s">
        <v>834</v>
      </c>
      <c r="M1775" s="24" t="s">
        <v>729</v>
      </c>
      <c r="N1775" s="7"/>
      <c r="O1775" s="7"/>
      <c r="X1775" s="7"/>
      <c r="AL1775" s="61"/>
      <c r="BD1775" s="4">
        <v>45733.826887661147</v>
      </c>
      <c r="BE1775" s="4">
        <v>105386.6081104137</v>
      </c>
      <c r="BF1775" s="4">
        <v>11496.3308987664</v>
      </c>
      <c r="BG1775" s="4">
        <v>41212.65335235378</v>
      </c>
      <c r="BH1775" s="4">
        <v>5584.9858864027537</v>
      </c>
      <c r="BI1775" s="4">
        <v>21.84921573084792</v>
      </c>
      <c r="BJ1775" s="4">
        <v>2963.1158940397349</v>
      </c>
      <c r="BK1775" s="4">
        <v>215.09737827715361</v>
      </c>
      <c r="BL1775" s="4">
        <v>639.28284182305629</v>
      </c>
      <c r="BM1775" s="4">
        <v>44.171201694018002</v>
      </c>
      <c r="BN1775" s="4">
        <v>132.7515842308899</v>
      </c>
      <c r="BO1775" s="4">
        <v>22.152255054432349</v>
      </c>
      <c r="BP1775" s="4">
        <v>177.747137637028</v>
      </c>
      <c r="BQ1775" s="4">
        <v>22.24720965309201</v>
      </c>
      <c r="BR1775" s="4">
        <v>2032.022497785651</v>
      </c>
      <c r="BY1775" s="7"/>
      <c r="BZ1775" s="4">
        <v>2000000</v>
      </c>
      <c r="CA1775" t="s">
        <v>3197</v>
      </c>
      <c r="CC1775" s="7" t="s">
        <v>729</v>
      </c>
      <c r="CD1775" s="7">
        <v>0.36014077017237661</v>
      </c>
      <c r="CE1775" s="7" t="s">
        <v>723</v>
      </c>
      <c r="CF1775" s="7">
        <v>0.27405319328659578</v>
      </c>
      <c r="CH1775" s="7"/>
      <c r="CJ1775" s="7"/>
      <c r="CK1775" s="7">
        <f t="shared" si="37"/>
        <v>48</v>
      </c>
    </row>
    <row r="1776" spans="1:90" hidden="1" x14ac:dyDescent="0.3">
      <c r="A1776" s="43">
        <v>64</v>
      </c>
      <c r="B1776" s="23" t="s">
        <v>1116</v>
      </c>
      <c r="C1776" s="54"/>
      <c r="D1776" s="54" t="s">
        <v>831</v>
      </c>
      <c r="E1776" s="23" t="s">
        <v>659</v>
      </c>
      <c r="F1776" s="54"/>
      <c r="G1776" s="23" t="s">
        <v>3198</v>
      </c>
      <c r="H1776" s="23" t="s">
        <v>1003</v>
      </c>
      <c r="J1776" s="54" t="s">
        <v>9</v>
      </c>
      <c r="K1776" s="55">
        <v>8.2370000000000001</v>
      </c>
      <c r="L1776" s="24" t="s">
        <v>834</v>
      </c>
      <c r="M1776" s="24" t="s">
        <v>615</v>
      </c>
      <c r="N1776" s="7"/>
      <c r="U1776" s="4">
        <v>121907.6</v>
      </c>
      <c r="AD1776" s="7"/>
      <c r="AE1776" s="7"/>
      <c r="AF1776" s="7"/>
      <c r="AG1776" s="7"/>
      <c r="AH1776" s="7"/>
      <c r="AI1776" s="7"/>
      <c r="AJ1776" s="7"/>
      <c r="AK1776" s="7"/>
      <c r="BZ1776" s="4"/>
      <c r="CA1776" t="s">
        <v>856</v>
      </c>
      <c r="CC1776" s="7" t="s">
        <v>615</v>
      </c>
      <c r="CD1776" s="7">
        <v>1</v>
      </c>
      <c r="CF1776" s="7"/>
      <c r="CH1776" s="7"/>
      <c r="CJ1776" s="7"/>
      <c r="CK1776" s="7">
        <f t="shared" si="37"/>
        <v>62</v>
      </c>
    </row>
    <row r="1777" spans="1:90" hidden="1" x14ac:dyDescent="0.3">
      <c r="A1777" s="43">
        <v>64</v>
      </c>
      <c r="B1777" s="23" t="s">
        <v>1248</v>
      </c>
      <c r="C1777" s="54"/>
      <c r="D1777" s="54" t="s">
        <v>831</v>
      </c>
      <c r="E1777" s="23" t="s">
        <v>650</v>
      </c>
      <c r="F1777" s="54"/>
      <c r="G1777" s="23" t="s">
        <v>3199</v>
      </c>
      <c r="H1777" s="23" t="s">
        <v>838</v>
      </c>
      <c r="J1777" s="54" t="s">
        <v>9</v>
      </c>
      <c r="K1777" s="55">
        <v>59.9</v>
      </c>
      <c r="L1777" s="24" t="s">
        <v>834</v>
      </c>
      <c r="M1777" s="24" t="s">
        <v>627</v>
      </c>
      <c r="N1777" s="7"/>
      <c r="U1777" s="4">
        <v>1437600</v>
      </c>
      <c r="Y1777" s="4">
        <v>545090</v>
      </c>
      <c r="AD1777" s="7"/>
      <c r="AE1777" s="7"/>
      <c r="AF1777" s="7"/>
      <c r="AG1777" s="7"/>
      <c r="AH1777" s="7"/>
      <c r="AI1777" s="7"/>
      <c r="AJ1777" s="7"/>
      <c r="AK1777" s="7"/>
      <c r="BZ1777" s="4"/>
      <c r="CA1777" t="s">
        <v>1230</v>
      </c>
      <c r="CC1777" s="7" t="s">
        <v>627</v>
      </c>
      <c r="CD1777" s="7">
        <v>0.6650005582048133</v>
      </c>
      <c r="CE1777" s="7" t="s">
        <v>615</v>
      </c>
      <c r="CF1777" s="7">
        <v>0.3349994417951867</v>
      </c>
      <c r="CH1777" s="7"/>
      <c r="CJ1777" s="7"/>
      <c r="CK1777" s="7">
        <f t="shared" si="37"/>
        <v>61</v>
      </c>
    </row>
    <row r="1778" spans="1:90" hidden="1" x14ac:dyDescent="0.3">
      <c r="A1778" s="43">
        <v>64</v>
      </c>
      <c r="B1778" s="23" t="s">
        <v>913</v>
      </c>
      <c r="C1778" s="54"/>
      <c r="D1778" s="54" t="s">
        <v>831</v>
      </c>
      <c r="E1778" s="23" t="s">
        <v>650</v>
      </c>
      <c r="F1778" s="54"/>
      <c r="G1778" s="23" t="s">
        <v>3200</v>
      </c>
      <c r="J1778" s="54" t="s">
        <v>9</v>
      </c>
      <c r="K1778" s="55">
        <v>7.2</v>
      </c>
      <c r="L1778" s="24" t="s">
        <v>834</v>
      </c>
      <c r="M1778" s="24" t="s">
        <v>615</v>
      </c>
      <c r="N1778" s="7"/>
      <c r="U1778" s="4">
        <v>72000</v>
      </c>
      <c r="W1778" s="4">
        <v>17.28</v>
      </c>
      <c r="AD1778" s="7"/>
      <c r="AE1778" s="7"/>
      <c r="AF1778" s="7"/>
      <c r="AG1778" s="7"/>
      <c r="AH1778" s="7"/>
      <c r="AI1778" s="7"/>
      <c r="AJ1778" s="7"/>
      <c r="AK1778" s="7"/>
      <c r="BZ1778" s="4"/>
      <c r="CA1778" t="s">
        <v>899</v>
      </c>
      <c r="CC1778" s="7" t="s">
        <v>615</v>
      </c>
      <c r="CD1778" s="7">
        <v>0.97651542876525244</v>
      </c>
      <c r="CF1778" s="7"/>
      <c r="CH1778" s="7"/>
      <c r="CJ1778" s="7"/>
      <c r="CK1778" s="7">
        <f t="shared" si="37"/>
        <v>61</v>
      </c>
    </row>
    <row r="1779" spans="1:90" hidden="1" x14ac:dyDescent="0.3">
      <c r="A1779" s="43" t="s">
        <v>843</v>
      </c>
      <c r="B1779" s="23" t="s">
        <v>1058</v>
      </c>
      <c r="D1779" s="23" t="s">
        <v>831</v>
      </c>
      <c r="E1779" s="23" t="s">
        <v>605</v>
      </c>
      <c r="G1779" s="53" t="s">
        <v>3201</v>
      </c>
      <c r="J1779" s="23" t="s">
        <v>9</v>
      </c>
      <c r="K1779" s="47">
        <v>135</v>
      </c>
      <c r="L1779" s="24" t="s">
        <v>834</v>
      </c>
      <c r="M1779" s="24" t="s">
        <v>615</v>
      </c>
      <c r="U1779" s="4">
        <v>580500</v>
      </c>
      <c r="V1779" s="4">
        <v>2.7</v>
      </c>
      <c r="AA1779" s="107">
        <v>40500</v>
      </c>
      <c r="AD1779" s="4">
        <v>57.565201847467478</v>
      </c>
      <c r="BZ1779" s="4"/>
      <c r="CA1779" t="s">
        <v>846</v>
      </c>
      <c r="CC1779" s="7" t="s">
        <v>615</v>
      </c>
      <c r="CD1779" s="7">
        <v>0.75843057245138623</v>
      </c>
      <c r="CF1779" s="7"/>
      <c r="CH1779" s="7"/>
      <c r="CJ1779" s="7"/>
      <c r="CK1779" s="7">
        <f t="shared" si="37"/>
        <v>59</v>
      </c>
    </row>
    <row r="1780" spans="1:90" hidden="1" x14ac:dyDescent="0.3">
      <c r="A1780" s="43">
        <v>65</v>
      </c>
      <c r="B1780" s="56" t="s">
        <v>848</v>
      </c>
      <c r="D1780" s="23" t="s">
        <v>831</v>
      </c>
      <c r="E1780" s="23" t="s">
        <v>796</v>
      </c>
      <c r="G1780" s="23" t="s">
        <v>3202</v>
      </c>
      <c r="H1780" s="57" t="s">
        <v>991</v>
      </c>
      <c r="I1780" s="57"/>
      <c r="J1780" s="23" t="s">
        <v>9</v>
      </c>
      <c r="K1780" s="47">
        <v>34.31</v>
      </c>
      <c r="L1780" s="24" t="s">
        <v>834</v>
      </c>
      <c r="M1780" s="24" t="s">
        <v>624</v>
      </c>
      <c r="X1780" s="4">
        <v>380841.00000000012</v>
      </c>
      <c r="BZ1780" s="4"/>
      <c r="CA1780" t="s">
        <v>871</v>
      </c>
      <c r="CC1780" s="7" t="s">
        <v>624</v>
      </c>
      <c r="CD1780" s="7">
        <v>1</v>
      </c>
      <c r="CF1780" s="7"/>
      <c r="CH1780" s="7"/>
      <c r="CJ1780" s="7"/>
      <c r="CK1780" s="7">
        <f t="shared" ref="CK1780:CK1806" si="38">COUNTBLANK(N1780:BX1780)</f>
        <v>62</v>
      </c>
    </row>
    <row r="1781" spans="1:90" hidden="1" x14ac:dyDescent="0.3">
      <c r="A1781" s="43">
        <v>64</v>
      </c>
      <c r="B1781" s="23" t="s">
        <v>1025</v>
      </c>
      <c r="C1781" s="54"/>
      <c r="D1781" s="54" t="s">
        <v>831</v>
      </c>
      <c r="E1781" s="23" t="s">
        <v>659</v>
      </c>
      <c r="F1781" s="54"/>
      <c r="G1781" s="23" t="s">
        <v>3203</v>
      </c>
      <c r="J1781" s="54" t="s">
        <v>9</v>
      </c>
      <c r="K1781" s="55">
        <v>1.668172</v>
      </c>
      <c r="L1781" s="24" t="s">
        <v>834</v>
      </c>
      <c r="M1781" s="24" t="s">
        <v>639</v>
      </c>
      <c r="N1781" s="7"/>
      <c r="U1781" s="4">
        <v>3836.7955999999999</v>
      </c>
      <c r="W1781" s="4">
        <v>5.1046063200000003</v>
      </c>
      <c r="AC1781" s="4">
        <v>76569.094799999992</v>
      </c>
      <c r="AD1781" s="7"/>
      <c r="AE1781" s="7"/>
      <c r="AF1781" s="7"/>
      <c r="AG1781" s="7"/>
      <c r="AH1781" s="7"/>
      <c r="AI1781" s="7"/>
      <c r="AJ1781" s="7"/>
      <c r="AK1781" s="7"/>
      <c r="BZ1781" s="4"/>
      <c r="CA1781" t="s">
        <v>1027</v>
      </c>
      <c r="CC1781" s="7" t="s">
        <v>639</v>
      </c>
      <c r="CD1781" s="7">
        <v>0.85803564750067851</v>
      </c>
      <c r="CF1781" s="7"/>
      <c r="CH1781" s="7"/>
      <c r="CJ1781" s="7"/>
      <c r="CK1781" s="7">
        <f t="shared" si="38"/>
        <v>60</v>
      </c>
    </row>
    <row r="1782" spans="1:90" hidden="1" x14ac:dyDescent="0.3">
      <c r="A1782" s="43">
        <v>65</v>
      </c>
      <c r="B1782" s="56" t="s">
        <v>921</v>
      </c>
      <c r="D1782" s="23" t="s">
        <v>831</v>
      </c>
      <c r="E1782" s="23" t="s">
        <v>796</v>
      </c>
      <c r="G1782" s="23" t="s">
        <v>3204</v>
      </c>
      <c r="H1782" s="57" t="s">
        <v>880</v>
      </c>
      <c r="I1782" s="57"/>
      <c r="J1782" s="23" t="s">
        <v>9</v>
      </c>
      <c r="K1782" s="47">
        <v>70</v>
      </c>
      <c r="L1782" s="24" t="s">
        <v>834</v>
      </c>
      <c r="M1782" s="24" t="s">
        <v>624</v>
      </c>
      <c r="X1782" s="4">
        <v>700000</v>
      </c>
      <c r="BZ1782" s="4"/>
      <c r="CA1782" t="s">
        <v>871</v>
      </c>
      <c r="CC1782" s="7" t="s">
        <v>624</v>
      </c>
      <c r="CD1782" s="7">
        <v>1</v>
      </c>
      <c r="CF1782" s="7"/>
      <c r="CH1782" s="7"/>
      <c r="CJ1782" s="7"/>
      <c r="CK1782" s="7">
        <f t="shared" si="38"/>
        <v>62</v>
      </c>
    </row>
    <row r="1783" spans="1:90" hidden="1" x14ac:dyDescent="0.3">
      <c r="A1783" s="43">
        <v>65</v>
      </c>
      <c r="B1783" s="56" t="s">
        <v>921</v>
      </c>
      <c r="D1783" s="23" t="s">
        <v>831</v>
      </c>
      <c r="E1783" s="23" t="s">
        <v>796</v>
      </c>
      <c r="G1783" s="23" t="s">
        <v>3205</v>
      </c>
      <c r="H1783" s="57" t="s">
        <v>831</v>
      </c>
      <c r="I1783" s="57"/>
      <c r="J1783" s="23" t="s">
        <v>9</v>
      </c>
      <c r="K1783" s="47">
        <v>33.200000000000003</v>
      </c>
      <c r="L1783" s="24" t="s">
        <v>834</v>
      </c>
      <c r="M1783" s="24" t="s">
        <v>624</v>
      </c>
      <c r="X1783" s="4">
        <v>375160</v>
      </c>
      <c r="BZ1783" s="4"/>
      <c r="CA1783" t="s">
        <v>871</v>
      </c>
      <c r="CC1783" s="7" t="s">
        <v>624</v>
      </c>
      <c r="CD1783" s="7">
        <v>1</v>
      </c>
      <c r="CF1783" s="7"/>
      <c r="CH1783" s="7"/>
      <c r="CJ1783" s="7"/>
      <c r="CK1783" s="7">
        <f t="shared" si="38"/>
        <v>62</v>
      </c>
    </row>
    <row r="1784" spans="1:90" hidden="1" x14ac:dyDescent="0.3">
      <c r="A1784" s="43" t="s">
        <v>932</v>
      </c>
      <c r="B1784" s="23" t="s">
        <v>848</v>
      </c>
      <c r="C1784" s="54"/>
      <c r="D1784" s="54" t="s">
        <v>831</v>
      </c>
      <c r="E1784" s="23" t="s">
        <v>659</v>
      </c>
      <c r="F1784" s="54"/>
      <c r="G1784" s="23" t="s">
        <v>3206</v>
      </c>
      <c r="H1784" s="23" t="s">
        <v>930</v>
      </c>
      <c r="J1784" s="54" t="s">
        <v>9</v>
      </c>
      <c r="K1784" s="55">
        <v>390</v>
      </c>
      <c r="L1784" s="24" t="s">
        <v>834</v>
      </c>
      <c r="M1784" s="24" t="s">
        <v>615</v>
      </c>
      <c r="N1784" s="7"/>
      <c r="U1784" s="4">
        <v>1482000</v>
      </c>
      <c r="V1784" s="4">
        <v>163.80000000000001</v>
      </c>
      <c r="AD1784" s="7"/>
      <c r="AE1784" s="7"/>
      <c r="AF1784" s="7"/>
      <c r="AG1784" s="7"/>
      <c r="AH1784" s="7"/>
      <c r="AI1784" s="7"/>
      <c r="AJ1784" s="7"/>
      <c r="AK1784" s="7"/>
      <c r="BZ1784" s="4">
        <v>20000000</v>
      </c>
      <c r="CA1784" t="s">
        <v>1032</v>
      </c>
      <c r="CC1784" s="7" t="s">
        <v>615</v>
      </c>
      <c r="CD1784" s="7">
        <v>0.59392389510754262</v>
      </c>
      <c r="CE1784" s="7" t="s">
        <v>618</v>
      </c>
      <c r="CF1784" s="7">
        <v>0.40607610489245732</v>
      </c>
      <c r="CH1784" s="7"/>
      <c r="CJ1784" s="7"/>
      <c r="CK1784" s="7">
        <f t="shared" si="38"/>
        <v>61</v>
      </c>
      <c r="CL1784" t="s">
        <v>3206</v>
      </c>
    </row>
    <row r="1785" spans="1:90" hidden="1" x14ac:dyDescent="0.3">
      <c r="A1785" s="43">
        <v>64</v>
      </c>
      <c r="B1785" s="23" t="s">
        <v>848</v>
      </c>
      <c r="C1785" s="54"/>
      <c r="D1785" s="54" t="s">
        <v>831</v>
      </c>
      <c r="E1785" s="23" t="s">
        <v>605</v>
      </c>
      <c r="F1785" s="54"/>
      <c r="G1785" s="23" t="s">
        <v>3207</v>
      </c>
      <c r="J1785" s="54" t="s">
        <v>9</v>
      </c>
      <c r="K1785" s="55">
        <v>81.5</v>
      </c>
      <c r="L1785" s="24" t="s">
        <v>834</v>
      </c>
      <c r="M1785" s="24" t="s">
        <v>615</v>
      </c>
      <c r="N1785" s="7"/>
      <c r="U1785" s="4">
        <v>342299.99999999988</v>
      </c>
      <c r="AD1785" s="7"/>
      <c r="AE1785" s="7"/>
      <c r="AF1785" s="7"/>
      <c r="AG1785" s="7"/>
      <c r="AH1785" s="7"/>
      <c r="AI1785" s="7"/>
      <c r="AJ1785" s="7"/>
      <c r="AK1785" s="7"/>
      <c r="BZ1785" s="4"/>
      <c r="CA1785" t="s">
        <v>856</v>
      </c>
      <c r="CC1785" s="7" t="s">
        <v>615</v>
      </c>
      <c r="CD1785" s="7">
        <v>1</v>
      </c>
      <c r="CF1785" s="7"/>
      <c r="CH1785" s="7"/>
      <c r="CJ1785" s="7"/>
      <c r="CK1785" s="7">
        <f t="shared" si="38"/>
        <v>62</v>
      </c>
    </row>
    <row r="1786" spans="1:90" hidden="1" x14ac:dyDescent="0.3">
      <c r="A1786" s="43">
        <v>119</v>
      </c>
      <c r="B1786" s="23" t="s">
        <v>1248</v>
      </c>
      <c r="C1786" s="54"/>
      <c r="D1786" s="23" t="s">
        <v>831</v>
      </c>
      <c r="E1786" s="23" t="s">
        <v>629</v>
      </c>
      <c r="G1786" s="23" t="s">
        <v>3208</v>
      </c>
      <c r="H1786" s="54" t="s">
        <v>1375</v>
      </c>
      <c r="I1786" s="54"/>
      <c r="J1786" s="54" t="s">
        <v>9</v>
      </c>
      <c r="K1786" s="47">
        <v>400</v>
      </c>
      <c r="L1786" s="24" t="s">
        <v>834</v>
      </c>
      <c r="M1786" s="24" t="s">
        <v>765</v>
      </c>
      <c r="N1786" s="7"/>
      <c r="T1786" s="7">
        <v>13600</v>
      </c>
      <c r="X1786" s="7"/>
      <c r="AH1786" s="7"/>
      <c r="AI1786" s="7"/>
      <c r="AP1786" s="4">
        <v>286000</v>
      </c>
      <c r="BS1786" s="4">
        <v>3065700</v>
      </c>
      <c r="BT1786" s="7"/>
      <c r="BU1786" s="7"/>
      <c r="BV1786" s="7"/>
      <c r="BW1786" s="7"/>
      <c r="BX1786" s="7"/>
      <c r="BY1786" s="7"/>
      <c r="BZ1786" s="4">
        <v>4500000</v>
      </c>
      <c r="CA1786" t="s">
        <v>3209</v>
      </c>
      <c r="CK1786" s="7">
        <f t="shared" si="38"/>
        <v>60</v>
      </c>
    </row>
    <row r="1787" spans="1:90" hidden="1" x14ac:dyDescent="0.3">
      <c r="A1787" s="43">
        <v>65</v>
      </c>
      <c r="B1787" s="56" t="s">
        <v>848</v>
      </c>
      <c r="D1787" s="23" t="s">
        <v>831</v>
      </c>
      <c r="E1787" s="23" t="s">
        <v>796</v>
      </c>
      <c r="G1787" s="23" t="s">
        <v>3210</v>
      </c>
      <c r="H1787" s="57" t="s">
        <v>831</v>
      </c>
      <c r="I1787" s="57"/>
      <c r="J1787" s="23" t="s">
        <v>9</v>
      </c>
      <c r="K1787" s="47">
        <v>1.0596000000000001</v>
      </c>
      <c r="L1787" s="24" t="s">
        <v>834</v>
      </c>
      <c r="M1787" s="24" t="s">
        <v>624</v>
      </c>
      <c r="X1787" s="4">
        <v>11065.92</v>
      </c>
      <c r="Y1787" s="4">
        <v>466.56</v>
      </c>
      <c r="AM1787" s="4">
        <v>238079.64</v>
      </c>
      <c r="BZ1787" s="4"/>
      <c r="CA1787" t="s">
        <v>992</v>
      </c>
      <c r="CC1787" s="7" t="s">
        <v>624</v>
      </c>
      <c r="CD1787" s="7">
        <v>0.81650681751190002</v>
      </c>
      <c r="CF1787" s="7"/>
      <c r="CH1787" s="7"/>
      <c r="CJ1787" s="7"/>
      <c r="CK1787" s="7">
        <f t="shared" si="38"/>
        <v>60</v>
      </c>
    </row>
    <row r="1788" spans="1:90" hidden="1" x14ac:dyDescent="0.3">
      <c r="A1788" s="43" t="s">
        <v>932</v>
      </c>
      <c r="B1788" s="23" t="s">
        <v>1028</v>
      </c>
      <c r="C1788" s="54"/>
      <c r="D1788" s="54" t="s">
        <v>831</v>
      </c>
      <c r="E1788" s="23" t="s">
        <v>620</v>
      </c>
      <c r="F1788" s="54"/>
      <c r="G1788" s="23" t="s">
        <v>3211</v>
      </c>
      <c r="J1788" s="54" t="s">
        <v>9</v>
      </c>
      <c r="K1788" s="55">
        <v>328.8</v>
      </c>
      <c r="L1788" s="24" t="s">
        <v>834</v>
      </c>
      <c r="M1788" s="24" t="s">
        <v>615</v>
      </c>
      <c r="N1788" s="7"/>
      <c r="U1788" s="4">
        <v>1466390</v>
      </c>
      <c r="AD1788" s="7"/>
      <c r="AE1788" s="7"/>
      <c r="AF1788" s="7"/>
      <c r="AG1788" s="7"/>
      <c r="AH1788" s="7"/>
      <c r="AI1788" s="7"/>
      <c r="AJ1788" s="7"/>
      <c r="AK1788" s="7"/>
      <c r="BZ1788" s="4">
        <v>7300000</v>
      </c>
      <c r="CA1788" t="s">
        <v>934</v>
      </c>
      <c r="CC1788" s="7" t="s">
        <v>615</v>
      </c>
      <c r="CD1788" s="7">
        <v>1</v>
      </c>
      <c r="CF1788" s="7"/>
      <c r="CH1788" s="7"/>
      <c r="CJ1788" s="7"/>
      <c r="CK1788" s="7">
        <f t="shared" si="38"/>
        <v>62</v>
      </c>
      <c r="CL1788" t="s">
        <v>3211</v>
      </c>
    </row>
    <row r="1789" spans="1:90" hidden="1" x14ac:dyDescent="0.3">
      <c r="A1789" s="43">
        <v>64</v>
      </c>
      <c r="B1789" s="23" t="s">
        <v>1028</v>
      </c>
      <c r="C1789" s="54"/>
      <c r="D1789" s="54" t="s">
        <v>831</v>
      </c>
      <c r="E1789" s="23" t="s">
        <v>620</v>
      </c>
      <c r="F1789" s="54"/>
      <c r="G1789" s="23" t="s">
        <v>3212</v>
      </c>
      <c r="H1789" s="23" t="s">
        <v>880</v>
      </c>
      <c r="J1789" s="54" t="s">
        <v>9</v>
      </c>
      <c r="K1789" s="55">
        <v>189.5</v>
      </c>
      <c r="L1789" s="24" t="s">
        <v>834</v>
      </c>
      <c r="M1789" s="24" t="s">
        <v>615</v>
      </c>
      <c r="N1789" s="7"/>
      <c r="U1789" s="4">
        <v>620090</v>
      </c>
      <c r="AD1789" s="7"/>
      <c r="AE1789" s="7"/>
      <c r="AF1789" s="7"/>
      <c r="AG1789" s="7"/>
      <c r="AH1789" s="7"/>
      <c r="AI1789" s="7"/>
      <c r="AJ1789" s="7"/>
      <c r="AK1789" s="7"/>
      <c r="BZ1789" s="4"/>
      <c r="CA1789" t="s">
        <v>856</v>
      </c>
      <c r="CC1789" s="7" t="s">
        <v>615</v>
      </c>
      <c r="CD1789" s="7">
        <v>1</v>
      </c>
      <c r="CF1789" s="7"/>
      <c r="CH1789" s="7"/>
      <c r="CJ1789" s="7"/>
      <c r="CK1789" s="7">
        <f t="shared" si="38"/>
        <v>62</v>
      </c>
      <c r="CL1789" t="s">
        <v>3212</v>
      </c>
    </row>
    <row r="1790" spans="1:90" hidden="1" x14ac:dyDescent="0.3">
      <c r="A1790" s="43">
        <v>64</v>
      </c>
      <c r="B1790" s="23" t="s">
        <v>1085</v>
      </c>
      <c r="C1790" s="54"/>
      <c r="D1790" s="54" t="s">
        <v>831</v>
      </c>
      <c r="E1790" s="23" t="s">
        <v>659</v>
      </c>
      <c r="F1790" s="54"/>
      <c r="G1790" s="23" t="s">
        <v>3213</v>
      </c>
      <c r="J1790" s="54" t="s">
        <v>9</v>
      </c>
      <c r="K1790" s="55">
        <v>11.978999999999999</v>
      </c>
      <c r="L1790" s="24" t="s">
        <v>834</v>
      </c>
      <c r="M1790" s="24" t="s">
        <v>615</v>
      </c>
      <c r="N1790" s="7"/>
      <c r="U1790" s="4">
        <v>240035.40000000011</v>
      </c>
      <c r="AD1790" s="7"/>
      <c r="AE1790" s="7"/>
      <c r="AF1790" s="7"/>
      <c r="AG1790" s="7"/>
      <c r="AH1790" s="7"/>
      <c r="AI1790" s="7"/>
      <c r="AJ1790" s="7"/>
      <c r="AK1790" s="7"/>
      <c r="BZ1790" s="4"/>
      <c r="CA1790" t="s">
        <v>856</v>
      </c>
      <c r="CC1790" s="7" t="s">
        <v>615</v>
      </c>
      <c r="CD1790" s="7">
        <v>1</v>
      </c>
      <c r="CF1790" s="7"/>
      <c r="CH1790" s="7"/>
      <c r="CJ1790" s="7"/>
      <c r="CK1790" s="7">
        <f t="shared" si="38"/>
        <v>62</v>
      </c>
    </row>
    <row r="1791" spans="1:90" hidden="1" x14ac:dyDescent="0.3">
      <c r="A1791" s="24" t="s">
        <v>2239</v>
      </c>
      <c r="B1791" s="23" t="s">
        <v>1058</v>
      </c>
      <c r="C1791" s="23" t="s">
        <v>1058</v>
      </c>
      <c r="D1791" s="23" t="s">
        <v>831</v>
      </c>
      <c r="E1791" s="23" t="s">
        <v>752</v>
      </c>
      <c r="F1791" s="24"/>
      <c r="G1791" s="23" t="s">
        <v>3214</v>
      </c>
      <c r="H1791" s="23" t="s">
        <v>880</v>
      </c>
      <c r="J1791" s="54" t="s">
        <v>8</v>
      </c>
      <c r="K1791" s="47">
        <v>107.4576271186441</v>
      </c>
      <c r="L1791" s="57" t="s">
        <v>834</v>
      </c>
      <c r="M1791" s="24" t="s">
        <v>729</v>
      </c>
      <c r="N1791" s="7"/>
      <c r="O1791" s="7"/>
      <c r="X1791" s="7"/>
      <c r="AL1791" s="61"/>
      <c r="BD1791" s="4">
        <v>557887.2338885502</v>
      </c>
      <c r="BE1791" s="4">
        <v>1189383.470415062</v>
      </c>
      <c r="BF1791" s="4">
        <v>115036.55220407881</v>
      </c>
      <c r="BG1791" s="4">
        <v>450861.56415789807</v>
      </c>
      <c r="BH1791" s="4">
        <v>72634.735825710901</v>
      </c>
      <c r="BI1791" s="4">
        <v>18625.002497291491</v>
      </c>
      <c r="BJ1791" s="4">
        <v>57587.910475655517</v>
      </c>
      <c r="BK1791" s="4">
        <v>6583.9328468425583</v>
      </c>
      <c r="BL1791" s="4">
        <v>30126.34876530755</v>
      </c>
      <c r="BM1791" s="4">
        <v>5543.122393175312</v>
      </c>
      <c r="BN1791" s="4">
        <v>16674.49226560022</v>
      </c>
      <c r="BO1791" s="4">
        <v>2229.1654538313469</v>
      </c>
      <c r="BP1791" s="4">
        <v>12180.582257167111</v>
      </c>
      <c r="BQ1791" s="4">
        <v>1797.325226176227</v>
      </c>
      <c r="BR1791" s="4">
        <v>156978.8951162039</v>
      </c>
      <c r="BY1791" s="64">
        <v>0.6</v>
      </c>
      <c r="BZ1791" s="4"/>
      <c r="CA1791" t="s">
        <v>3215</v>
      </c>
      <c r="CC1791" s="7" t="s">
        <v>729</v>
      </c>
      <c r="CD1791" s="7">
        <v>0.22576283748607931</v>
      </c>
      <c r="CF1791" s="7"/>
      <c r="CH1791" s="7"/>
      <c r="CJ1791" s="7"/>
      <c r="CK1791" s="7">
        <f t="shared" si="38"/>
        <v>48</v>
      </c>
    </row>
    <row r="1792" spans="1:90" x14ac:dyDescent="0.3">
      <c r="A1792" s="43">
        <v>64</v>
      </c>
      <c r="B1792" s="23" t="s">
        <v>860</v>
      </c>
      <c r="C1792" s="54"/>
      <c r="D1792" s="54" t="s">
        <v>831</v>
      </c>
      <c r="E1792" s="23" t="s">
        <v>659</v>
      </c>
      <c r="F1792" s="54"/>
      <c r="G1792" s="23" t="s">
        <v>3216</v>
      </c>
      <c r="J1792" s="54" t="s">
        <v>9</v>
      </c>
      <c r="K1792" s="55">
        <v>1.219535</v>
      </c>
      <c r="L1792" s="24" t="s">
        <v>834</v>
      </c>
      <c r="M1792" s="24" t="s">
        <v>615</v>
      </c>
      <c r="N1792" s="7"/>
      <c r="U1792" s="4">
        <v>18863.608</v>
      </c>
      <c r="AD1792" s="7"/>
      <c r="AE1792" s="7"/>
      <c r="AF1792" s="7"/>
      <c r="AG1792" s="7"/>
      <c r="AH1792" s="7"/>
      <c r="AI1792" s="7"/>
      <c r="AJ1792" s="7"/>
      <c r="AK1792" s="7"/>
      <c r="BZ1792" s="4"/>
      <c r="CA1792" t="s">
        <v>856</v>
      </c>
      <c r="CC1792" s="7" t="s">
        <v>615</v>
      </c>
      <c r="CD1792" s="7">
        <v>1</v>
      </c>
      <c r="CF1792" s="7"/>
      <c r="CH1792" s="7"/>
      <c r="CJ1792" s="7"/>
      <c r="CK1792" s="7">
        <f t="shared" si="38"/>
        <v>62</v>
      </c>
    </row>
    <row r="1793" spans="1:90" hidden="1" x14ac:dyDescent="0.3">
      <c r="A1793" s="43">
        <v>64</v>
      </c>
      <c r="B1793" s="23" t="s">
        <v>848</v>
      </c>
      <c r="C1793" s="54"/>
      <c r="D1793" s="54" t="s">
        <v>831</v>
      </c>
      <c r="E1793" s="23" t="s">
        <v>605</v>
      </c>
      <c r="F1793" s="54"/>
      <c r="G1793" s="23" t="s">
        <v>3217</v>
      </c>
      <c r="J1793" s="54" t="s">
        <v>9</v>
      </c>
      <c r="K1793" s="55">
        <v>78</v>
      </c>
      <c r="L1793" s="24" t="s">
        <v>834</v>
      </c>
      <c r="M1793" s="24" t="s">
        <v>615</v>
      </c>
      <c r="N1793" s="7"/>
      <c r="U1793" s="4">
        <v>312000</v>
      </c>
      <c r="V1793" s="4">
        <v>28.86</v>
      </c>
      <c r="W1793" s="4">
        <v>280.8</v>
      </c>
      <c r="AD1793" s="7"/>
      <c r="AE1793" s="7"/>
      <c r="AF1793" s="7"/>
      <c r="AG1793" s="7"/>
      <c r="AH1793" s="7"/>
      <c r="AI1793" s="7"/>
      <c r="AJ1793" s="7"/>
      <c r="AK1793" s="7"/>
      <c r="BZ1793" s="4"/>
      <c r="CA1793" t="s">
        <v>859</v>
      </c>
      <c r="CC1793" s="7" t="s">
        <v>615</v>
      </c>
      <c r="CD1793" s="7">
        <v>0.60154303486434013</v>
      </c>
      <c r="CE1793" s="7" t="s">
        <v>618</v>
      </c>
      <c r="CF1793" s="7">
        <v>0.34420674605220197</v>
      </c>
      <c r="CH1793" s="7"/>
      <c r="CJ1793" s="7"/>
      <c r="CK1793" s="7">
        <f t="shared" si="38"/>
        <v>60</v>
      </c>
    </row>
    <row r="1794" spans="1:90" hidden="1" x14ac:dyDescent="0.3">
      <c r="A1794" s="43">
        <v>64</v>
      </c>
      <c r="B1794" s="23" t="s">
        <v>1116</v>
      </c>
      <c r="C1794" s="54"/>
      <c r="D1794" s="54" t="s">
        <v>831</v>
      </c>
      <c r="E1794" s="23" t="s">
        <v>659</v>
      </c>
      <c r="F1794" s="54"/>
      <c r="G1794" s="23" t="s">
        <v>3218</v>
      </c>
      <c r="J1794" s="54" t="s">
        <v>9</v>
      </c>
      <c r="K1794" s="55">
        <v>0.16</v>
      </c>
      <c r="L1794" s="24" t="s">
        <v>834</v>
      </c>
      <c r="M1794" s="24" t="s">
        <v>615</v>
      </c>
      <c r="N1794" s="7"/>
      <c r="U1794" s="4">
        <v>6080</v>
      </c>
      <c r="V1794" s="4">
        <v>2.24E-2</v>
      </c>
      <c r="W1794" s="4">
        <v>0.38400000000000001</v>
      </c>
      <c r="AB1794" s="4">
        <v>3.2</v>
      </c>
      <c r="AC1794" s="4">
        <v>33.6</v>
      </c>
      <c r="AD1794" s="7"/>
      <c r="AE1794" s="7"/>
      <c r="AF1794" s="7"/>
      <c r="AG1794" s="7"/>
      <c r="AH1794" s="7"/>
      <c r="AI1794" s="7"/>
      <c r="AJ1794" s="7"/>
      <c r="AK1794" s="7"/>
      <c r="BZ1794" s="4"/>
      <c r="CA1794" t="s">
        <v>842</v>
      </c>
      <c r="CC1794" s="7" t="s">
        <v>615</v>
      </c>
      <c r="CD1794" s="7">
        <v>0.96974752553658361</v>
      </c>
      <c r="CF1794" s="7"/>
      <c r="CH1794" s="7"/>
      <c r="CJ1794" s="7"/>
      <c r="CK1794" s="7">
        <f t="shared" si="38"/>
        <v>58</v>
      </c>
    </row>
    <row r="1795" spans="1:90" hidden="1" x14ac:dyDescent="0.3">
      <c r="A1795" s="43">
        <v>157</v>
      </c>
      <c r="B1795" s="53" t="s">
        <v>886</v>
      </c>
      <c r="D1795" s="67" t="s">
        <v>831</v>
      </c>
      <c r="E1795" s="23" t="s">
        <v>1220</v>
      </c>
      <c r="G1795" s="23" t="s">
        <v>3219</v>
      </c>
      <c r="J1795" s="23" t="s">
        <v>9</v>
      </c>
      <c r="K1795" s="47">
        <v>63.69</v>
      </c>
      <c r="L1795" s="24" t="s">
        <v>834</v>
      </c>
      <c r="M1795" s="24" t="s">
        <v>609</v>
      </c>
      <c r="S1795" s="4">
        <v>3134798.7341486979</v>
      </c>
      <c r="BC1795" s="4">
        <v>285415.80250714748</v>
      </c>
      <c r="BZ1795" s="4"/>
      <c r="CA1795" t="s">
        <v>3220</v>
      </c>
      <c r="CC1795" s="7" t="s">
        <v>609</v>
      </c>
      <c r="CD1795" s="7">
        <v>0.807424060948565</v>
      </c>
      <c r="CF1795" s="7"/>
      <c r="CH1795" s="7"/>
      <c r="CJ1795" s="7"/>
      <c r="CK1795" s="7">
        <f t="shared" si="38"/>
        <v>61</v>
      </c>
    </row>
    <row r="1796" spans="1:90" hidden="1" x14ac:dyDescent="0.3">
      <c r="A1796" s="43">
        <v>27</v>
      </c>
      <c r="B1796" s="42" t="s">
        <v>863</v>
      </c>
      <c r="D1796" s="23" t="s">
        <v>831</v>
      </c>
      <c r="E1796" s="23" t="s">
        <v>659</v>
      </c>
      <c r="G1796" s="42" t="s">
        <v>3221</v>
      </c>
      <c r="J1796" s="23" t="s">
        <v>9</v>
      </c>
      <c r="K1796" s="58">
        <v>1.1000000000000001</v>
      </c>
      <c r="L1796" s="24" t="s">
        <v>834</v>
      </c>
      <c r="M1796" s="24" t="s">
        <v>639</v>
      </c>
      <c r="U1796" s="59">
        <v>34100.000000000007</v>
      </c>
      <c r="V1796" s="59"/>
      <c r="W1796" s="59">
        <v>33</v>
      </c>
      <c r="AB1796" s="60">
        <v>330</v>
      </c>
      <c r="AC1796" s="60">
        <v>253000</v>
      </c>
      <c r="AP1796" s="59"/>
      <c r="AQ1796" s="59">
        <v>352</v>
      </c>
      <c r="BZ1796" s="4"/>
      <c r="CA1796" t="s">
        <v>1509</v>
      </c>
      <c r="CC1796" s="7" t="s">
        <v>639</v>
      </c>
      <c r="CD1796" s="7">
        <v>0.57693582712032598</v>
      </c>
      <c r="CE1796" s="7" t="s">
        <v>615</v>
      </c>
      <c r="CF1796" s="7">
        <v>0.2265524418567561</v>
      </c>
      <c r="CH1796" s="7"/>
      <c r="CJ1796" s="7"/>
      <c r="CK1796" s="7">
        <f t="shared" si="38"/>
        <v>58</v>
      </c>
    </row>
    <row r="1797" spans="1:90" x14ac:dyDescent="0.3">
      <c r="A1797" s="43" t="s">
        <v>932</v>
      </c>
      <c r="B1797" s="23" t="s">
        <v>860</v>
      </c>
      <c r="C1797" s="54"/>
      <c r="D1797" s="54" t="s">
        <v>831</v>
      </c>
      <c r="E1797" s="23" t="s">
        <v>671</v>
      </c>
      <c r="F1797" s="54"/>
      <c r="G1797" s="23" t="s">
        <v>3222</v>
      </c>
      <c r="H1797" s="23" t="s">
        <v>1038</v>
      </c>
      <c r="J1797" s="54" t="s">
        <v>9</v>
      </c>
      <c r="K1797" s="55">
        <v>201.761</v>
      </c>
      <c r="L1797" s="24" t="s">
        <v>834</v>
      </c>
      <c r="M1797" s="24" t="s">
        <v>654</v>
      </c>
      <c r="N1797" s="7"/>
      <c r="U1797" s="4">
        <v>202523.60734412679</v>
      </c>
      <c r="V1797" s="4">
        <v>7.8299578754736503</v>
      </c>
      <c r="W1797" s="4">
        <v>288.51823000000002</v>
      </c>
      <c r="AD1797" s="7"/>
      <c r="AE1797" s="7"/>
      <c r="AF1797" s="7"/>
      <c r="AG1797" s="7">
        <v>18.529481939028589</v>
      </c>
      <c r="AH1797" s="7">
        <v>47.320638003100207</v>
      </c>
      <c r="AI1797" s="7"/>
      <c r="AJ1797" s="7"/>
      <c r="AK1797" s="7"/>
      <c r="BZ1797" s="4">
        <v>10100000</v>
      </c>
      <c r="CA1797" t="s">
        <v>3223</v>
      </c>
      <c r="CC1797" s="7" t="s">
        <v>654</v>
      </c>
      <c r="CD1797" s="7">
        <v>0.33171517089462371</v>
      </c>
      <c r="CE1797" s="7" t="s">
        <v>615</v>
      </c>
      <c r="CF1797" s="7">
        <v>0.31928056806014632</v>
      </c>
      <c r="CG1797" s="7" t="s">
        <v>651</v>
      </c>
      <c r="CH1797" s="7">
        <v>0.2270652892973509</v>
      </c>
      <c r="CJ1797" s="7"/>
      <c r="CK1797" s="7">
        <f t="shared" si="38"/>
        <v>58</v>
      </c>
      <c r="CL1797" t="s">
        <v>3222</v>
      </c>
    </row>
    <row r="1798" spans="1:90" x14ac:dyDescent="0.3">
      <c r="A1798" s="43">
        <v>65</v>
      </c>
      <c r="B1798" s="56" t="s">
        <v>860</v>
      </c>
      <c r="D1798" s="23" t="s">
        <v>831</v>
      </c>
      <c r="E1798" s="23" t="s">
        <v>798</v>
      </c>
      <c r="G1798" s="23" t="s">
        <v>3224</v>
      </c>
      <c r="H1798" s="57"/>
      <c r="J1798" s="23" t="s">
        <v>9</v>
      </c>
      <c r="K1798" s="47">
        <v>0.2</v>
      </c>
      <c r="L1798" s="24" t="s">
        <v>834</v>
      </c>
      <c r="M1798" s="24" t="s">
        <v>624</v>
      </c>
      <c r="X1798" s="4">
        <v>1700</v>
      </c>
      <c r="BZ1798" s="4"/>
      <c r="CA1798" t="s">
        <v>871</v>
      </c>
      <c r="CC1798" s="7" t="s">
        <v>624</v>
      </c>
      <c r="CD1798" s="7">
        <v>1</v>
      </c>
      <c r="CF1798" s="7"/>
      <c r="CH1798" s="7"/>
      <c r="CJ1798" s="7"/>
      <c r="CK1798" s="7">
        <f t="shared" si="38"/>
        <v>62</v>
      </c>
    </row>
    <row r="1799" spans="1:90" hidden="1" x14ac:dyDescent="0.3">
      <c r="A1799" s="43">
        <v>64</v>
      </c>
      <c r="B1799" s="23" t="s">
        <v>895</v>
      </c>
      <c r="C1799" s="54"/>
      <c r="D1799" s="54" t="s">
        <v>831</v>
      </c>
      <c r="E1799" s="23" t="s">
        <v>617</v>
      </c>
      <c r="F1799" s="54"/>
      <c r="G1799" s="23" t="s">
        <v>3225</v>
      </c>
      <c r="J1799" s="54" t="s">
        <v>9</v>
      </c>
      <c r="K1799" s="55">
        <v>130.1095</v>
      </c>
      <c r="L1799" s="24" t="s">
        <v>834</v>
      </c>
      <c r="M1799" s="24" t="s">
        <v>615</v>
      </c>
      <c r="N1799" s="7"/>
      <c r="U1799" s="4">
        <v>1947501.03</v>
      </c>
      <c r="V1799" s="4">
        <v>68.268444000000002</v>
      </c>
      <c r="W1799" s="4">
        <v>1083.3587967999999</v>
      </c>
      <c r="AD1799" s="7"/>
      <c r="AE1799" s="7"/>
      <c r="AF1799" s="7"/>
      <c r="AG1799" s="7"/>
      <c r="AH1799" s="7"/>
      <c r="AI1799" s="7"/>
      <c r="AJ1799" s="7"/>
      <c r="AK1799" s="7"/>
      <c r="BZ1799" s="4"/>
      <c r="CA1799" t="s">
        <v>859</v>
      </c>
      <c r="CC1799" s="7" t="s">
        <v>615</v>
      </c>
      <c r="CD1799" s="7">
        <v>0.78579936366803871</v>
      </c>
      <c r="CF1799" s="7"/>
      <c r="CH1799" s="7"/>
      <c r="CJ1799" s="7"/>
      <c r="CK1799" s="7">
        <f t="shared" si="38"/>
        <v>60</v>
      </c>
      <c r="CL1799" t="s">
        <v>3225</v>
      </c>
    </row>
    <row r="1800" spans="1:90" hidden="1" x14ac:dyDescent="0.3">
      <c r="A1800" s="43">
        <v>64</v>
      </c>
      <c r="B1800" s="23" t="s">
        <v>848</v>
      </c>
      <c r="C1800" s="54"/>
      <c r="D1800" s="54" t="s">
        <v>831</v>
      </c>
      <c r="E1800" s="23" t="s">
        <v>605</v>
      </c>
      <c r="F1800" s="54"/>
      <c r="G1800" s="23" t="s">
        <v>3226</v>
      </c>
      <c r="J1800" s="54" t="s">
        <v>9</v>
      </c>
      <c r="K1800" s="55">
        <v>178.3</v>
      </c>
      <c r="L1800" s="24" t="s">
        <v>834</v>
      </c>
      <c r="M1800" s="24" t="s">
        <v>615</v>
      </c>
      <c r="N1800" s="7"/>
      <c r="U1800" s="4">
        <v>784520.00000000012</v>
      </c>
      <c r="V1800" s="4">
        <v>16.047000000000001</v>
      </c>
      <c r="W1800" s="4">
        <v>212.17699999999999</v>
      </c>
      <c r="AD1800" s="7"/>
      <c r="AE1800" s="7"/>
      <c r="AF1800" s="7"/>
      <c r="AG1800" s="7"/>
      <c r="AH1800" s="7"/>
      <c r="AI1800" s="7"/>
      <c r="AJ1800" s="7"/>
      <c r="AK1800" s="7"/>
      <c r="BZ1800" s="4"/>
      <c r="CA1800" t="s">
        <v>859</v>
      </c>
      <c r="CC1800" s="7" t="s">
        <v>615</v>
      </c>
      <c r="CD1800" s="7">
        <v>0.86682665155206418</v>
      </c>
      <c r="CF1800" s="7"/>
      <c r="CH1800" s="7"/>
      <c r="CJ1800" s="7"/>
      <c r="CK1800" s="7">
        <f t="shared" si="38"/>
        <v>60</v>
      </c>
    </row>
    <row r="1801" spans="1:90" hidden="1" x14ac:dyDescent="0.3">
      <c r="A1801" s="43">
        <v>65</v>
      </c>
      <c r="B1801" s="56" t="s">
        <v>848</v>
      </c>
      <c r="D1801" s="23" t="s">
        <v>831</v>
      </c>
      <c r="E1801" s="23" t="s">
        <v>796</v>
      </c>
      <c r="G1801" s="23" t="s">
        <v>3227</v>
      </c>
      <c r="H1801" s="57" t="s">
        <v>880</v>
      </c>
      <c r="I1801" s="57"/>
      <c r="J1801" s="23" t="s">
        <v>9</v>
      </c>
      <c r="K1801" s="47">
        <v>13.055</v>
      </c>
      <c r="L1801" s="24" t="s">
        <v>834</v>
      </c>
      <c r="M1801" s="24" t="s">
        <v>624</v>
      </c>
      <c r="X1801" s="4">
        <v>135507.4</v>
      </c>
      <c r="AM1801" s="4">
        <v>4659172.7</v>
      </c>
      <c r="BZ1801" s="4"/>
      <c r="CA1801" t="s">
        <v>1567</v>
      </c>
      <c r="CC1801" s="7" t="s">
        <v>624</v>
      </c>
      <c r="CD1801" s="7">
        <v>0.83277527158671094</v>
      </c>
      <c r="CF1801" s="7"/>
      <c r="CH1801" s="7"/>
      <c r="CJ1801" s="7"/>
      <c r="CK1801" s="7">
        <f t="shared" si="38"/>
        <v>61</v>
      </c>
    </row>
    <row r="1802" spans="1:90" hidden="1" x14ac:dyDescent="0.3">
      <c r="A1802" s="43" t="s">
        <v>890</v>
      </c>
      <c r="B1802" s="23" t="s">
        <v>863</v>
      </c>
      <c r="D1802" s="23" t="s">
        <v>831</v>
      </c>
      <c r="E1802" s="23" t="s">
        <v>671</v>
      </c>
      <c r="G1802" s="53" t="s">
        <v>3228</v>
      </c>
      <c r="J1802" s="23" t="s">
        <v>9</v>
      </c>
      <c r="K1802" s="47">
        <v>15.89</v>
      </c>
      <c r="L1802" s="24" t="s">
        <v>834</v>
      </c>
      <c r="M1802" s="24" t="s">
        <v>651</v>
      </c>
      <c r="U1802" s="4">
        <v>4171.5</v>
      </c>
      <c r="V1802" s="4">
        <v>1.0581010551000001</v>
      </c>
      <c r="X1802" s="4">
        <v>11222.8</v>
      </c>
      <c r="AG1802" s="4">
        <v>29.677745870999999</v>
      </c>
      <c r="AH1802" s="4">
        <v>26.165888613</v>
      </c>
      <c r="AI1802" s="4">
        <v>5.3433511956000004</v>
      </c>
      <c r="AJ1802" s="4">
        <v>0.69633265944182021</v>
      </c>
      <c r="AK1802" s="4">
        <v>1.838284568119666</v>
      </c>
      <c r="BX1802" s="4"/>
      <c r="BZ1802" s="4"/>
      <c r="CA1802" t="s">
        <v>1419</v>
      </c>
      <c r="CC1802" s="7" t="s">
        <v>651</v>
      </c>
      <c r="CD1802" s="7">
        <v>0.52605888093123476</v>
      </c>
      <c r="CE1802" s="7" t="s">
        <v>654</v>
      </c>
      <c r="CF1802" s="7">
        <v>0.26531768746397932</v>
      </c>
      <c r="CH1802" s="7"/>
      <c r="CJ1802" s="7"/>
      <c r="CK1802" s="7">
        <f t="shared" si="38"/>
        <v>55</v>
      </c>
      <c r="CL1802" t="s">
        <v>3228</v>
      </c>
    </row>
    <row r="1803" spans="1:90" x14ac:dyDescent="0.3">
      <c r="A1803" s="43" t="s">
        <v>932</v>
      </c>
      <c r="B1803" s="23" t="s">
        <v>860</v>
      </c>
      <c r="C1803" s="54"/>
      <c r="D1803" s="54" t="s">
        <v>831</v>
      </c>
      <c r="E1803" s="23" t="s">
        <v>662</v>
      </c>
      <c r="F1803" s="54"/>
      <c r="G1803" s="23" t="s">
        <v>3229</v>
      </c>
      <c r="H1803" s="23" t="s">
        <v>930</v>
      </c>
      <c r="J1803" s="54" t="s">
        <v>9</v>
      </c>
      <c r="K1803" s="55">
        <v>14.35</v>
      </c>
      <c r="L1803" s="24" t="s">
        <v>834</v>
      </c>
      <c r="M1803" s="24" t="s">
        <v>615</v>
      </c>
      <c r="N1803" s="7"/>
      <c r="U1803" s="4">
        <v>158325</v>
      </c>
      <c r="V1803" s="4">
        <v>7.9784000000000006</v>
      </c>
      <c r="W1803" s="4">
        <v>510.86639999999989</v>
      </c>
      <c r="AB1803" s="4">
        <v>198770</v>
      </c>
      <c r="AC1803" s="4">
        <v>410190</v>
      </c>
      <c r="AD1803" s="7"/>
      <c r="AE1803" s="7"/>
      <c r="AF1803" s="7"/>
      <c r="AG1803" s="7"/>
      <c r="AH1803" s="7"/>
      <c r="AI1803" s="7"/>
      <c r="AJ1803" s="7"/>
      <c r="AK1803" s="7"/>
      <c r="BZ1803" s="4">
        <v>1250000</v>
      </c>
      <c r="CA1803" t="s">
        <v>1040</v>
      </c>
      <c r="CC1803" s="7" t="s">
        <v>615</v>
      </c>
      <c r="CD1803" s="7">
        <v>0.3385465214453327</v>
      </c>
      <c r="CE1803" s="7" t="s">
        <v>639</v>
      </c>
      <c r="CF1803" s="7">
        <v>0.30105548696167522</v>
      </c>
      <c r="CH1803" s="7"/>
      <c r="CJ1803" s="7"/>
      <c r="CK1803" s="7">
        <f t="shared" si="38"/>
        <v>58</v>
      </c>
    </row>
    <row r="1804" spans="1:90" hidden="1" x14ac:dyDescent="0.3">
      <c r="A1804" s="43">
        <v>64</v>
      </c>
      <c r="B1804" s="23" t="s">
        <v>913</v>
      </c>
      <c r="C1804" s="54"/>
      <c r="D1804" s="54" t="s">
        <v>831</v>
      </c>
      <c r="E1804" s="23" t="s">
        <v>605</v>
      </c>
      <c r="F1804" s="54"/>
      <c r="G1804" s="23" t="s">
        <v>3230</v>
      </c>
      <c r="J1804" s="54" t="s">
        <v>9</v>
      </c>
      <c r="K1804" s="55">
        <v>145</v>
      </c>
      <c r="L1804" s="24" t="s">
        <v>834</v>
      </c>
      <c r="M1804" s="24" t="s">
        <v>615</v>
      </c>
      <c r="N1804" s="7"/>
      <c r="U1804" s="4">
        <v>290000</v>
      </c>
      <c r="V1804" s="4">
        <v>34.799999999999997</v>
      </c>
      <c r="W1804" s="4">
        <v>652.5</v>
      </c>
      <c r="AD1804" s="7"/>
      <c r="AE1804" s="7"/>
      <c r="AF1804" s="7"/>
      <c r="AG1804" s="7"/>
      <c r="AH1804" s="7"/>
      <c r="AI1804" s="7"/>
      <c r="AJ1804" s="7"/>
      <c r="AK1804" s="7"/>
      <c r="BZ1804" s="4"/>
      <c r="CA1804" t="s">
        <v>859</v>
      </c>
      <c r="CC1804" s="7" t="s">
        <v>615</v>
      </c>
      <c r="CD1804" s="7">
        <v>0.50818572701856057</v>
      </c>
      <c r="CE1804" s="7" t="s">
        <v>618</v>
      </c>
      <c r="CF1804" s="7">
        <v>0.37723732076030431</v>
      </c>
      <c r="CH1804" s="7"/>
      <c r="CJ1804" s="7"/>
      <c r="CK1804" s="7">
        <f t="shared" si="38"/>
        <v>60</v>
      </c>
    </row>
    <row r="1805" spans="1:90" hidden="1" x14ac:dyDescent="0.3">
      <c r="A1805" s="43">
        <v>64</v>
      </c>
      <c r="B1805" s="23" t="s">
        <v>848</v>
      </c>
      <c r="C1805" s="54"/>
      <c r="D1805" s="54" t="s">
        <v>831</v>
      </c>
      <c r="E1805" s="23" t="s">
        <v>605</v>
      </c>
      <c r="F1805" s="54"/>
      <c r="G1805" s="23" t="s">
        <v>3231</v>
      </c>
      <c r="H1805" s="23" t="s">
        <v>838</v>
      </c>
      <c r="J1805" s="54" t="s">
        <v>9</v>
      </c>
      <c r="K1805" s="55">
        <v>55</v>
      </c>
      <c r="L1805" s="24" t="s">
        <v>834</v>
      </c>
      <c r="M1805" s="24" t="s">
        <v>615</v>
      </c>
      <c r="N1805" s="7"/>
      <c r="U1805" s="4">
        <v>234850</v>
      </c>
      <c r="V1805" s="4">
        <v>13.2</v>
      </c>
      <c r="AD1805" s="7"/>
      <c r="AE1805" s="7"/>
      <c r="AF1805" s="7"/>
      <c r="AG1805" s="7"/>
      <c r="AH1805" s="7"/>
      <c r="AI1805" s="7"/>
      <c r="AJ1805" s="7"/>
      <c r="AK1805" s="7"/>
      <c r="BZ1805" s="4"/>
      <c r="CA1805" t="s">
        <v>902</v>
      </c>
      <c r="CC1805" s="7" t="s">
        <v>615</v>
      </c>
      <c r="CD1805" s="7">
        <v>0.7420094733130228</v>
      </c>
      <c r="CE1805" s="7" t="s">
        <v>618</v>
      </c>
      <c r="CF1805" s="7">
        <v>0.25799052668697708</v>
      </c>
      <c r="CH1805" s="7"/>
      <c r="CJ1805" s="7"/>
      <c r="CK1805" s="7">
        <f t="shared" si="38"/>
        <v>61</v>
      </c>
    </row>
    <row r="1806" spans="1:90" hidden="1" x14ac:dyDescent="0.3">
      <c r="A1806" s="43" t="s">
        <v>2538</v>
      </c>
      <c r="B1806" s="53" t="s">
        <v>886</v>
      </c>
      <c r="D1806" s="23" t="s">
        <v>831</v>
      </c>
      <c r="G1806" s="23" t="s">
        <v>3232</v>
      </c>
      <c r="H1806" s="23" t="s">
        <v>880</v>
      </c>
      <c r="I1806" s="54" t="s">
        <v>2261</v>
      </c>
      <c r="J1806" s="23" t="s">
        <v>9</v>
      </c>
      <c r="K1806" s="47">
        <v>6876.1</v>
      </c>
      <c r="L1806" s="24" t="s">
        <v>834</v>
      </c>
      <c r="M1806" s="24" t="s">
        <v>669</v>
      </c>
      <c r="AM1806" s="4">
        <v>2775981700</v>
      </c>
      <c r="CA1806" t="s">
        <v>3233</v>
      </c>
      <c r="CK1806" s="7">
        <f t="shared" si="38"/>
        <v>62</v>
      </c>
    </row>
    <row r="1807" spans="1:90" hidden="1" x14ac:dyDescent="0.3">
      <c r="A1807" s="43">
        <v>65</v>
      </c>
      <c r="B1807" s="56" t="s">
        <v>1570</v>
      </c>
      <c r="D1807" s="23" t="s">
        <v>831</v>
      </c>
      <c r="E1807" s="23" t="s">
        <v>796</v>
      </c>
      <c r="G1807" s="23" t="s">
        <v>3234</v>
      </c>
      <c r="H1807" s="57" t="s">
        <v>831</v>
      </c>
      <c r="I1807" s="57"/>
      <c r="J1807" s="23" t="s">
        <v>9</v>
      </c>
      <c r="K1807" s="47">
        <v>9.61632</v>
      </c>
      <c r="L1807" s="24" t="s">
        <v>834</v>
      </c>
      <c r="M1807" s="24" t="s">
        <v>624</v>
      </c>
      <c r="X1807" s="4">
        <v>99320.255999999994</v>
      </c>
      <c r="Y1807" s="4">
        <v>10124.352000000001</v>
      </c>
      <c r="Z1807" s="4">
        <v>60800.544000000009</v>
      </c>
      <c r="AM1807" s="4">
        <v>2496342.2400000002</v>
      </c>
      <c r="BZ1807" s="4"/>
      <c r="CA1807" t="s">
        <v>1968</v>
      </c>
      <c r="CC1807" s="7" t="s">
        <v>624</v>
      </c>
      <c r="CD1807" s="7">
        <v>0.67523467034021412</v>
      </c>
      <c r="CF1807" s="7"/>
      <c r="CH1807" s="7"/>
      <c r="CJ1807" s="7"/>
      <c r="CK1807" s="7">
        <f t="shared" ref="CK1807:CK1838" si="39">COUNTBLANK(N1807:BX1807)</f>
        <v>59</v>
      </c>
    </row>
    <row r="1808" spans="1:90" hidden="1" x14ac:dyDescent="0.3">
      <c r="A1808" s="43" t="s">
        <v>890</v>
      </c>
      <c r="B1808" s="23" t="s">
        <v>863</v>
      </c>
      <c r="D1808" s="23" t="s">
        <v>831</v>
      </c>
      <c r="E1808" s="23" t="s">
        <v>671</v>
      </c>
      <c r="G1808" s="53" t="s">
        <v>3235</v>
      </c>
      <c r="J1808" s="23" t="s">
        <v>9</v>
      </c>
      <c r="K1808" s="47">
        <v>664.26829268292693</v>
      </c>
      <c r="L1808" s="24" t="s">
        <v>834</v>
      </c>
      <c r="M1808" s="24" t="s">
        <v>651</v>
      </c>
      <c r="U1808" s="4">
        <v>312301.26022292511</v>
      </c>
      <c r="V1808" s="4">
        <v>89.507020403684194</v>
      </c>
      <c r="X1808" s="4">
        <v>1024220.439225922</v>
      </c>
      <c r="AG1808" s="4">
        <v>2002.9897310123411</v>
      </c>
      <c r="AH1808" s="4">
        <v>899.83713933051354</v>
      </c>
      <c r="AI1808" s="4">
        <v>259.20593593663398</v>
      </c>
      <c r="AJ1808" s="4">
        <v>455.84360121406922</v>
      </c>
      <c r="AK1808" s="4">
        <v>101.97399529469639</v>
      </c>
      <c r="BX1808" s="4"/>
      <c r="BZ1808" s="4"/>
      <c r="CA1808" t="s">
        <v>1419</v>
      </c>
      <c r="CC1808" s="7" t="s">
        <v>651</v>
      </c>
      <c r="CD1808" s="7">
        <v>0.6040718036292142</v>
      </c>
      <c r="CF1808" s="7"/>
      <c r="CH1808" s="7"/>
      <c r="CJ1808" s="7"/>
      <c r="CK1808" s="7">
        <f t="shared" si="39"/>
        <v>55</v>
      </c>
      <c r="CL1808" t="s">
        <v>3235</v>
      </c>
    </row>
    <row r="1809" spans="1:90" hidden="1" x14ac:dyDescent="0.3">
      <c r="A1809" s="43" t="s">
        <v>918</v>
      </c>
      <c r="B1809" s="23" t="s">
        <v>863</v>
      </c>
      <c r="D1809" s="23" t="s">
        <v>831</v>
      </c>
      <c r="E1809" s="23" t="s">
        <v>671</v>
      </c>
      <c r="G1809" s="53" t="s">
        <v>3236</v>
      </c>
      <c r="J1809" s="23" t="s">
        <v>9</v>
      </c>
      <c r="K1809" s="47">
        <v>41.6</v>
      </c>
      <c r="L1809" s="24" t="s">
        <v>834</v>
      </c>
      <c r="M1809" s="24" t="s">
        <v>651</v>
      </c>
      <c r="U1809" s="4">
        <v>6465.5692039364067</v>
      </c>
      <c r="V1809" s="4">
        <v>1.5235437312</v>
      </c>
      <c r="X1809" s="4">
        <v>46759.361865294632</v>
      </c>
      <c r="AG1809" s="4">
        <v>82.466003040000004</v>
      </c>
      <c r="AH1809" s="4">
        <v>41.405478432000002</v>
      </c>
      <c r="AI1809" s="4">
        <v>14.0929747968</v>
      </c>
      <c r="AJ1809" s="4">
        <v>27.074234543999999</v>
      </c>
      <c r="AK1809" s="4">
        <v>6.7685586359999999</v>
      </c>
      <c r="BX1809" s="4"/>
      <c r="BZ1809" s="4">
        <v>13900000</v>
      </c>
      <c r="CA1809" t="s">
        <v>1173</v>
      </c>
      <c r="CC1809" s="7" t="s">
        <v>651</v>
      </c>
      <c r="CD1809" s="7">
        <v>0.57287536644820936</v>
      </c>
      <c r="CF1809" s="7"/>
      <c r="CH1809" s="7"/>
      <c r="CJ1809" s="7"/>
      <c r="CK1809" s="7">
        <f t="shared" si="39"/>
        <v>55</v>
      </c>
      <c r="CL1809" t="s">
        <v>3236</v>
      </c>
    </row>
    <row r="1810" spans="1:90" hidden="1" x14ac:dyDescent="0.3">
      <c r="A1810" s="43" t="s">
        <v>932</v>
      </c>
      <c r="B1810" s="23" t="s">
        <v>863</v>
      </c>
      <c r="C1810" s="54"/>
      <c r="D1810" s="54" t="s">
        <v>831</v>
      </c>
      <c r="E1810" s="23" t="s">
        <v>683</v>
      </c>
      <c r="F1810" s="54"/>
      <c r="G1810" s="23" t="s">
        <v>3237</v>
      </c>
      <c r="H1810" s="23" t="s">
        <v>3238</v>
      </c>
      <c r="J1810" s="54" t="s">
        <v>9</v>
      </c>
      <c r="K1810" s="55">
        <v>22.5</v>
      </c>
      <c r="L1810" s="24" t="s">
        <v>834</v>
      </c>
      <c r="M1810" s="24" t="s">
        <v>651</v>
      </c>
      <c r="N1810" s="7"/>
      <c r="U1810" s="4">
        <v>2250</v>
      </c>
      <c r="X1810" s="4">
        <v>22500</v>
      </c>
      <c r="AD1810" s="7"/>
      <c r="AE1810" s="7"/>
      <c r="AF1810" s="7"/>
      <c r="AG1810" s="7">
        <v>15.112349999999999</v>
      </c>
      <c r="AH1810" s="7">
        <v>6.7344750000000007</v>
      </c>
      <c r="AI1810" s="7">
        <v>2.9031750000000001</v>
      </c>
      <c r="AJ1810" s="7"/>
      <c r="AK1810" s="7"/>
      <c r="BZ1810" s="4">
        <v>3600000</v>
      </c>
      <c r="CA1810" t="s">
        <v>3239</v>
      </c>
      <c r="CC1810" s="7" t="s">
        <v>651</v>
      </c>
      <c r="CD1810" s="7">
        <v>0.52233832453574558</v>
      </c>
      <c r="CE1810" s="7" t="s">
        <v>624</v>
      </c>
      <c r="CF1810" s="7">
        <v>0.22289202181961029</v>
      </c>
      <c r="CH1810" s="7"/>
      <c r="CJ1810" s="7"/>
      <c r="CK1810" s="7">
        <f t="shared" si="39"/>
        <v>58</v>
      </c>
      <c r="CL1810" t="s">
        <v>3237</v>
      </c>
    </row>
    <row r="1811" spans="1:90" hidden="1" x14ac:dyDescent="0.3">
      <c r="A1811" s="43">
        <v>64</v>
      </c>
      <c r="B1811" s="23" t="s">
        <v>873</v>
      </c>
      <c r="C1811" s="54"/>
      <c r="D1811" s="54" t="s">
        <v>831</v>
      </c>
      <c r="E1811" s="23" t="s">
        <v>617</v>
      </c>
      <c r="F1811" s="54"/>
      <c r="G1811" s="23" t="s">
        <v>3240</v>
      </c>
      <c r="H1811" s="23" t="s">
        <v>1232</v>
      </c>
      <c r="J1811" s="54" t="s">
        <v>9</v>
      </c>
      <c r="K1811" s="55">
        <v>15.4</v>
      </c>
      <c r="L1811" s="24" t="s">
        <v>834</v>
      </c>
      <c r="M1811" s="24" t="s">
        <v>618</v>
      </c>
      <c r="N1811" s="7"/>
      <c r="U1811" s="4">
        <v>123200</v>
      </c>
      <c r="V1811" s="4">
        <v>35.574000000000012</v>
      </c>
      <c r="W1811" s="4">
        <v>1418.34</v>
      </c>
      <c r="AB1811" s="4">
        <v>169400</v>
      </c>
      <c r="AC1811" s="4">
        <v>186340</v>
      </c>
      <c r="AD1811" s="7"/>
      <c r="AE1811" s="7"/>
      <c r="AF1811" s="7"/>
      <c r="AG1811" s="7"/>
      <c r="AH1811" s="7"/>
      <c r="AI1811" s="7"/>
      <c r="AJ1811" s="7"/>
      <c r="AK1811" s="7"/>
      <c r="BZ1811" s="4"/>
      <c r="CA1811" t="s">
        <v>842</v>
      </c>
      <c r="CC1811" s="7" t="s">
        <v>618</v>
      </c>
      <c r="CD1811" s="7">
        <v>0.36236239020552929</v>
      </c>
      <c r="CE1811" s="7" t="s">
        <v>621</v>
      </c>
      <c r="CF1811" s="7">
        <v>0.2340303100104742</v>
      </c>
      <c r="CG1811" s="7" t="s">
        <v>615</v>
      </c>
      <c r="CH1811" s="7">
        <v>0.20286642704924329</v>
      </c>
      <c r="CJ1811" s="7"/>
      <c r="CK1811" s="7">
        <f t="shared" si="39"/>
        <v>58</v>
      </c>
    </row>
    <row r="1812" spans="1:90" hidden="1" x14ac:dyDescent="0.3">
      <c r="A1812" s="43">
        <v>65</v>
      </c>
      <c r="B1812" s="56" t="s">
        <v>1025</v>
      </c>
      <c r="D1812" s="23" t="s">
        <v>831</v>
      </c>
      <c r="E1812" s="23" t="s">
        <v>796</v>
      </c>
      <c r="G1812" s="23" t="s">
        <v>3241</v>
      </c>
      <c r="H1812" s="57" t="s">
        <v>831</v>
      </c>
      <c r="I1812" s="57"/>
      <c r="J1812" s="23" t="s">
        <v>9</v>
      </c>
      <c r="K1812" s="47">
        <v>70.900000000000006</v>
      </c>
      <c r="L1812" s="24" t="s">
        <v>834</v>
      </c>
      <c r="M1812" s="24" t="s">
        <v>624</v>
      </c>
      <c r="X1812" s="4">
        <v>649656.00000000012</v>
      </c>
      <c r="Y1812" s="4">
        <v>42539.999999999993</v>
      </c>
      <c r="AM1812" s="4">
        <v>8362440</v>
      </c>
      <c r="BZ1812" s="4"/>
      <c r="CA1812" t="s">
        <v>992</v>
      </c>
      <c r="CC1812" s="7" t="s">
        <v>624</v>
      </c>
      <c r="CD1812" s="7">
        <v>0.81363362750165225</v>
      </c>
      <c r="CF1812" s="7"/>
      <c r="CH1812" s="7"/>
      <c r="CJ1812" s="7"/>
      <c r="CK1812" s="7">
        <f t="shared" si="39"/>
        <v>60</v>
      </c>
    </row>
    <row r="1813" spans="1:90" x14ac:dyDescent="0.3">
      <c r="A1813" s="43">
        <v>64</v>
      </c>
      <c r="B1813" s="23" t="s">
        <v>860</v>
      </c>
      <c r="C1813" s="54"/>
      <c r="D1813" s="54" t="s">
        <v>831</v>
      </c>
      <c r="E1813" s="23" t="s">
        <v>614</v>
      </c>
      <c r="F1813" s="54"/>
      <c r="G1813" s="23" t="s">
        <v>3242</v>
      </c>
      <c r="J1813" s="54" t="s">
        <v>9</v>
      </c>
      <c r="K1813" s="55">
        <v>0.226796</v>
      </c>
      <c r="L1813" s="24" t="s">
        <v>834</v>
      </c>
      <c r="M1813" s="24" t="s">
        <v>618</v>
      </c>
      <c r="N1813" s="7"/>
      <c r="U1813" s="4">
        <v>2267.96</v>
      </c>
      <c r="V1813" s="4">
        <v>1.9413737600000001</v>
      </c>
      <c r="W1813" s="4">
        <v>3.8827475200000001</v>
      </c>
      <c r="AD1813" s="7"/>
      <c r="AE1813" s="7"/>
      <c r="AF1813" s="7"/>
      <c r="AG1813" s="7"/>
      <c r="AH1813" s="7"/>
      <c r="AI1813" s="7"/>
      <c r="AJ1813" s="7"/>
      <c r="AK1813" s="7"/>
      <c r="AR1813" s="4">
        <v>179.84030641821951</v>
      </c>
      <c r="BZ1813" s="4"/>
      <c r="CA1813" t="s">
        <v>1759</v>
      </c>
      <c r="CC1813" s="7" t="s">
        <v>618</v>
      </c>
      <c r="CD1813" s="7">
        <v>0.76440812075146147</v>
      </c>
      <c r="CF1813" s="7"/>
      <c r="CH1813" s="7"/>
      <c r="CJ1813" s="7"/>
      <c r="CK1813" s="7">
        <f t="shared" si="39"/>
        <v>59</v>
      </c>
    </row>
    <row r="1814" spans="1:90" hidden="1" x14ac:dyDescent="0.3">
      <c r="A1814" s="43">
        <v>64</v>
      </c>
      <c r="B1814" s="23" t="s">
        <v>1025</v>
      </c>
      <c r="C1814" s="54"/>
      <c r="D1814" s="54" t="s">
        <v>831</v>
      </c>
      <c r="E1814" s="23" t="s">
        <v>650</v>
      </c>
      <c r="F1814" s="54"/>
      <c r="G1814" s="23" t="s">
        <v>3243</v>
      </c>
      <c r="J1814" s="54" t="s">
        <v>9</v>
      </c>
      <c r="K1814" s="55">
        <v>48.63</v>
      </c>
      <c r="L1814" s="24" t="s">
        <v>834</v>
      </c>
      <c r="M1814" s="24" t="s">
        <v>615</v>
      </c>
      <c r="N1814" s="7"/>
      <c r="U1814" s="4">
        <v>481437</v>
      </c>
      <c r="Y1814" s="4">
        <v>18479.400000000001</v>
      </c>
      <c r="AD1814" s="7"/>
      <c r="AE1814" s="7"/>
      <c r="AF1814" s="7"/>
      <c r="AG1814" s="7"/>
      <c r="AH1814" s="7"/>
      <c r="AI1814" s="7"/>
      <c r="AJ1814" s="7"/>
      <c r="AK1814" s="7"/>
      <c r="BZ1814" s="4"/>
      <c r="CA1814" t="s">
        <v>1230</v>
      </c>
      <c r="CC1814" s="7" t="s">
        <v>615</v>
      </c>
      <c r="CD1814" s="7">
        <v>0.8326715127565435</v>
      </c>
      <c r="CF1814" s="7"/>
      <c r="CH1814" s="7"/>
      <c r="CJ1814" s="7"/>
      <c r="CK1814" s="7">
        <f t="shared" si="39"/>
        <v>61</v>
      </c>
    </row>
    <row r="1815" spans="1:90" hidden="1" x14ac:dyDescent="0.3">
      <c r="A1815" s="43">
        <v>64</v>
      </c>
      <c r="B1815" s="23" t="s">
        <v>1025</v>
      </c>
      <c r="C1815" s="54"/>
      <c r="D1815" s="54" t="s">
        <v>831</v>
      </c>
      <c r="E1815" s="23" t="s">
        <v>605</v>
      </c>
      <c r="F1815" s="54"/>
      <c r="G1815" s="23" t="s">
        <v>3244</v>
      </c>
      <c r="H1815" s="23" t="s">
        <v>838</v>
      </c>
      <c r="J1815" s="54" t="s">
        <v>9</v>
      </c>
      <c r="K1815" s="55">
        <v>175</v>
      </c>
      <c r="L1815" s="24" t="s">
        <v>834</v>
      </c>
      <c r="M1815" s="24" t="s">
        <v>615</v>
      </c>
      <c r="N1815" s="7"/>
      <c r="U1815" s="4">
        <v>668500</v>
      </c>
      <c r="V1815" s="4">
        <v>34.71</v>
      </c>
      <c r="AD1815" s="7"/>
      <c r="AE1815" s="7"/>
      <c r="AF1815" s="7"/>
      <c r="AG1815" s="7"/>
      <c r="AH1815" s="7"/>
      <c r="AI1815" s="7"/>
      <c r="AJ1815" s="7"/>
      <c r="AK1815" s="7"/>
      <c r="BZ1815" s="4"/>
      <c r="CA1815" t="s">
        <v>902</v>
      </c>
      <c r="CC1815" s="7" t="s">
        <v>615</v>
      </c>
      <c r="CD1815" s="7">
        <v>0.75689250461525348</v>
      </c>
      <c r="CE1815" s="7" t="s">
        <v>618</v>
      </c>
      <c r="CF1815" s="7">
        <v>0.2431074953847466</v>
      </c>
      <c r="CH1815" s="7"/>
      <c r="CJ1815" s="7"/>
      <c r="CK1815" s="7">
        <f t="shared" si="39"/>
        <v>61</v>
      </c>
    </row>
    <row r="1816" spans="1:90" hidden="1" x14ac:dyDescent="0.3">
      <c r="A1816" s="43">
        <v>65</v>
      </c>
      <c r="B1816" s="56" t="s">
        <v>1025</v>
      </c>
      <c r="D1816" s="23" t="s">
        <v>831</v>
      </c>
      <c r="E1816" s="23" t="s">
        <v>796</v>
      </c>
      <c r="G1816" s="23" t="s">
        <v>3245</v>
      </c>
      <c r="H1816" s="57" t="s">
        <v>831</v>
      </c>
      <c r="I1816" s="57"/>
      <c r="J1816" s="23" t="s">
        <v>9</v>
      </c>
      <c r="K1816" s="47">
        <v>305</v>
      </c>
      <c r="L1816" s="24" t="s">
        <v>834</v>
      </c>
      <c r="M1816" s="24" t="s">
        <v>624</v>
      </c>
      <c r="X1816" s="4">
        <v>2101400</v>
      </c>
      <c r="Y1816" s="4">
        <v>122310</v>
      </c>
      <c r="BZ1816" s="4"/>
      <c r="CA1816" t="s">
        <v>1009</v>
      </c>
      <c r="CC1816" s="7" t="s">
        <v>624</v>
      </c>
      <c r="CD1816" s="7">
        <v>0.87967874439480143</v>
      </c>
      <c r="CF1816" s="7"/>
      <c r="CH1816" s="7"/>
      <c r="CJ1816" s="7"/>
      <c r="CK1816" s="7">
        <f t="shared" si="39"/>
        <v>61</v>
      </c>
    </row>
    <row r="1817" spans="1:90" hidden="1" x14ac:dyDescent="0.3">
      <c r="A1817" s="43">
        <v>64</v>
      </c>
      <c r="B1817" s="23" t="s">
        <v>888</v>
      </c>
      <c r="C1817" s="54"/>
      <c r="D1817" s="54" t="s">
        <v>831</v>
      </c>
      <c r="E1817" s="23" t="s">
        <v>650</v>
      </c>
      <c r="F1817" s="54"/>
      <c r="G1817" s="23" t="s">
        <v>3246</v>
      </c>
      <c r="J1817" s="54" t="s">
        <v>9</v>
      </c>
      <c r="K1817" s="55">
        <v>3.2349999999999999</v>
      </c>
      <c r="L1817" s="24" t="s">
        <v>834</v>
      </c>
      <c r="M1817" s="24" t="s">
        <v>615</v>
      </c>
      <c r="N1817" s="7"/>
      <c r="U1817" s="4">
        <v>77963.5</v>
      </c>
      <c r="AD1817" s="7"/>
      <c r="AE1817" s="7"/>
      <c r="AF1817" s="7"/>
      <c r="AG1817" s="7"/>
      <c r="AH1817" s="7"/>
      <c r="AI1817" s="7"/>
      <c r="AJ1817" s="7"/>
      <c r="AK1817" s="7"/>
      <c r="BZ1817" s="4"/>
      <c r="CA1817" t="s">
        <v>856</v>
      </c>
      <c r="CC1817" s="7" t="s">
        <v>615</v>
      </c>
      <c r="CD1817" s="7">
        <v>1</v>
      </c>
      <c r="CF1817" s="7"/>
      <c r="CH1817" s="7"/>
      <c r="CJ1817" s="7"/>
      <c r="CK1817" s="7">
        <f t="shared" si="39"/>
        <v>62</v>
      </c>
    </row>
    <row r="1818" spans="1:90" hidden="1" x14ac:dyDescent="0.3">
      <c r="A1818" s="43" t="s">
        <v>918</v>
      </c>
      <c r="B1818" s="23" t="s">
        <v>863</v>
      </c>
      <c r="D1818" s="23" t="s">
        <v>831</v>
      </c>
      <c r="E1818" s="23" t="s">
        <v>671</v>
      </c>
      <c r="G1818" s="53" t="s">
        <v>3247</v>
      </c>
      <c r="J1818" s="23" t="s">
        <v>9</v>
      </c>
      <c r="K1818" s="47">
        <v>125.9</v>
      </c>
      <c r="L1818" s="24" t="s">
        <v>834</v>
      </c>
      <c r="M1818" s="24" t="s">
        <v>651</v>
      </c>
      <c r="U1818" s="4">
        <v>67570</v>
      </c>
      <c r="V1818" s="4">
        <v>20.725648</v>
      </c>
      <c r="X1818" s="4">
        <v>127840</v>
      </c>
      <c r="AG1818" s="4">
        <v>331.22573199999999</v>
      </c>
      <c r="AH1818" s="4">
        <v>279.65931999999998</v>
      </c>
      <c r="AI1818" s="4">
        <v>51.152135999999999</v>
      </c>
      <c r="AJ1818" s="4">
        <v>75.82602799999998</v>
      </c>
      <c r="AK1818" s="4">
        <v>21.783011999999999</v>
      </c>
      <c r="BX1818" s="4"/>
      <c r="BZ1818" s="4">
        <v>2400000</v>
      </c>
      <c r="CA1818" t="s">
        <v>1173</v>
      </c>
      <c r="CC1818" s="7" t="s">
        <v>651</v>
      </c>
      <c r="CD1818" s="7">
        <v>0.52539891936176297</v>
      </c>
      <c r="CE1818" s="7" t="s">
        <v>654</v>
      </c>
      <c r="CF1818" s="7">
        <v>0.25375912835701281</v>
      </c>
      <c r="CH1818" s="7"/>
      <c r="CJ1818" s="7"/>
      <c r="CK1818" s="7">
        <f t="shared" si="39"/>
        <v>55</v>
      </c>
      <c r="CL1818" t="s">
        <v>3247</v>
      </c>
    </row>
    <row r="1819" spans="1:90" hidden="1" x14ac:dyDescent="0.3">
      <c r="A1819" s="43">
        <v>64</v>
      </c>
      <c r="B1819" s="23" t="s">
        <v>891</v>
      </c>
      <c r="C1819" s="54"/>
      <c r="D1819" s="54" t="s">
        <v>831</v>
      </c>
      <c r="E1819" s="23" t="s">
        <v>659</v>
      </c>
      <c r="F1819" s="54"/>
      <c r="G1819" s="23" t="s">
        <v>3248</v>
      </c>
      <c r="H1819" s="23" t="s">
        <v>838</v>
      </c>
      <c r="J1819" s="54" t="s">
        <v>9</v>
      </c>
      <c r="K1819" s="55">
        <v>108</v>
      </c>
      <c r="L1819" s="24" t="s">
        <v>834</v>
      </c>
      <c r="M1819" s="24" t="s">
        <v>615</v>
      </c>
      <c r="N1819" s="7"/>
      <c r="U1819" s="4">
        <v>748400</v>
      </c>
      <c r="V1819" s="4">
        <v>64.88</v>
      </c>
      <c r="W1819" s="4">
        <v>3032.4</v>
      </c>
      <c r="AB1819" s="4">
        <v>595200</v>
      </c>
      <c r="AC1819" s="4">
        <v>1778400</v>
      </c>
      <c r="AD1819" s="7"/>
      <c r="AE1819" s="7"/>
      <c r="AF1819" s="7"/>
      <c r="AG1819" s="7"/>
      <c r="AH1819" s="7"/>
      <c r="AI1819" s="7"/>
      <c r="AJ1819" s="7"/>
      <c r="AK1819" s="7"/>
      <c r="BZ1819" s="4"/>
      <c r="CA1819" t="s">
        <v>842</v>
      </c>
      <c r="CC1819" s="7" t="s">
        <v>615</v>
      </c>
      <c r="CD1819" s="7">
        <v>0.33003521673992647</v>
      </c>
      <c r="CE1819" s="7" t="s">
        <v>639</v>
      </c>
      <c r="CF1819" s="7">
        <v>0.26918358599330261</v>
      </c>
      <c r="CH1819" s="7"/>
      <c r="CJ1819" s="7"/>
      <c r="CK1819" s="7">
        <f t="shared" si="39"/>
        <v>58</v>
      </c>
    </row>
    <row r="1820" spans="1:90" hidden="1" x14ac:dyDescent="0.3">
      <c r="A1820" s="43">
        <v>65</v>
      </c>
      <c r="B1820" s="23" t="s">
        <v>863</v>
      </c>
      <c r="D1820" s="23" t="s">
        <v>831</v>
      </c>
      <c r="E1820" s="23" t="s">
        <v>595</v>
      </c>
      <c r="G1820" s="23" t="s">
        <v>3249</v>
      </c>
      <c r="J1820" s="54" t="s">
        <v>9</v>
      </c>
      <c r="K1820" s="58">
        <v>383.07602339181278</v>
      </c>
      <c r="L1820" s="24" t="s">
        <v>834</v>
      </c>
      <c r="M1820" s="24" t="s">
        <v>651</v>
      </c>
      <c r="U1820" s="4">
        <v>178849.0225658929</v>
      </c>
      <c r="V1820" s="4">
        <v>54.110784374435603</v>
      </c>
      <c r="X1820" s="4">
        <v>590451.29938946071</v>
      </c>
      <c r="AG1820" s="2">
        <v>757.10716673088223</v>
      </c>
      <c r="AH1820" s="2">
        <v>391.44324257554757</v>
      </c>
      <c r="AI1820" s="2">
        <v>81.322838884283414</v>
      </c>
      <c r="AJ1820" s="2"/>
      <c r="AK1820" s="2"/>
      <c r="BZ1820" s="4"/>
      <c r="CA1820" t="s">
        <v>1414</v>
      </c>
      <c r="CC1820" s="7" t="s">
        <v>651</v>
      </c>
      <c r="CD1820" s="7">
        <v>0.57936645533446707</v>
      </c>
      <c r="CF1820" s="7"/>
      <c r="CH1820" s="7"/>
      <c r="CJ1820" s="7"/>
      <c r="CK1820" s="7">
        <f t="shared" si="39"/>
        <v>57</v>
      </c>
    </row>
    <row r="1821" spans="1:90" hidden="1" x14ac:dyDescent="0.3">
      <c r="A1821" s="43">
        <v>64</v>
      </c>
      <c r="B1821" s="23" t="s">
        <v>863</v>
      </c>
      <c r="C1821" s="54"/>
      <c r="D1821" s="54" t="s">
        <v>831</v>
      </c>
      <c r="E1821" s="23" t="s">
        <v>671</v>
      </c>
      <c r="F1821" s="54"/>
      <c r="G1821" s="23" t="s">
        <v>3250</v>
      </c>
      <c r="J1821" s="54" t="s">
        <v>9</v>
      </c>
      <c r="K1821" s="55">
        <v>44.692999999999998</v>
      </c>
      <c r="L1821" s="24" t="s">
        <v>834</v>
      </c>
      <c r="M1821" s="24" t="s">
        <v>651</v>
      </c>
      <c r="N1821" s="7"/>
      <c r="U1821" s="4">
        <v>21596.191999999999</v>
      </c>
      <c r="V1821" s="4">
        <v>6.9916800000000006</v>
      </c>
      <c r="X1821" s="4">
        <v>68974.900000000009</v>
      </c>
      <c r="AD1821" s="7"/>
      <c r="AE1821" s="7"/>
      <c r="AF1821" s="7"/>
      <c r="AG1821" s="7">
        <v>131.51343</v>
      </c>
      <c r="AH1821" s="7">
        <v>55.039430000000003</v>
      </c>
      <c r="AI1821" s="7">
        <v>13.47828</v>
      </c>
      <c r="AJ1821" s="7">
        <v>35.411348489453339</v>
      </c>
      <c r="AK1821" s="7">
        <v>8.6308420379094972</v>
      </c>
      <c r="BZ1821" s="4"/>
      <c r="CA1821" t="s">
        <v>1280</v>
      </c>
      <c r="CC1821" s="7" t="s">
        <v>651</v>
      </c>
      <c r="CD1821" s="7">
        <v>0.61256080739724772</v>
      </c>
      <c r="CF1821" s="7"/>
      <c r="CH1821" s="7"/>
      <c r="CJ1821" s="7"/>
      <c r="CK1821" s="7">
        <f t="shared" si="39"/>
        <v>55</v>
      </c>
      <c r="CL1821" t="s">
        <v>3250</v>
      </c>
    </row>
    <row r="1822" spans="1:90" hidden="1" x14ac:dyDescent="0.3">
      <c r="A1822" s="43">
        <v>64</v>
      </c>
      <c r="B1822" s="23" t="s">
        <v>863</v>
      </c>
      <c r="C1822" s="54"/>
      <c r="D1822" s="54" t="s">
        <v>831</v>
      </c>
      <c r="E1822" s="23" t="s">
        <v>671</v>
      </c>
      <c r="F1822" s="54"/>
      <c r="G1822" s="23" t="s">
        <v>3251</v>
      </c>
      <c r="J1822" s="54" t="s">
        <v>9</v>
      </c>
      <c r="K1822" s="55">
        <v>11.547000000000001</v>
      </c>
      <c r="L1822" s="24" t="s">
        <v>834</v>
      </c>
      <c r="M1822" s="24" t="s">
        <v>651</v>
      </c>
      <c r="N1822" s="7"/>
      <c r="U1822" s="4">
        <v>5511.5</v>
      </c>
      <c r="V1822" s="4">
        <v>0.74163015999999993</v>
      </c>
      <c r="X1822" s="4">
        <v>17741.7</v>
      </c>
      <c r="AD1822" s="7"/>
      <c r="AE1822" s="7"/>
      <c r="AF1822" s="7"/>
      <c r="AG1822" s="7">
        <v>32.503128529999998</v>
      </c>
      <c r="AH1822" s="7">
        <v>21.671660840000001</v>
      </c>
      <c r="AI1822" s="7">
        <v>6.03535047</v>
      </c>
      <c r="AJ1822" s="7">
        <v>11.351795073611999</v>
      </c>
      <c r="AK1822" s="7">
        <v>2.770869493203</v>
      </c>
      <c r="BZ1822" s="4"/>
      <c r="CA1822" t="s">
        <v>1280</v>
      </c>
      <c r="CC1822" s="7" t="s">
        <v>651</v>
      </c>
      <c r="CD1822" s="7">
        <v>0.53498911496895873</v>
      </c>
      <c r="CE1822" s="7" t="s">
        <v>654</v>
      </c>
      <c r="CF1822" s="7">
        <v>0.20405124358866661</v>
      </c>
      <c r="CH1822" s="7"/>
      <c r="CJ1822" s="7"/>
      <c r="CK1822" s="7">
        <f t="shared" si="39"/>
        <v>55</v>
      </c>
    </row>
    <row r="1823" spans="1:90" hidden="1" x14ac:dyDescent="0.3">
      <c r="A1823" s="43">
        <v>27</v>
      </c>
      <c r="B1823" s="42" t="s">
        <v>863</v>
      </c>
      <c r="D1823" s="23" t="s">
        <v>831</v>
      </c>
      <c r="E1823" s="23" t="s">
        <v>659</v>
      </c>
      <c r="G1823" s="42" t="s">
        <v>3252</v>
      </c>
      <c r="J1823" s="23" t="s">
        <v>9</v>
      </c>
      <c r="K1823" s="58">
        <v>0.05</v>
      </c>
      <c r="L1823" s="24" t="s">
        <v>834</v>
      </c>
      <c r="M1823" s="24" t="s">
        <v>639</v>
      </c>
      <c r="U1823" s="59">
        <v>1050</v>
      </c>
      <c r="V1823" s="59"/>
      <c r="W1823" s="59">
        <v>1.25</v>
      </c>
      <c r="AB1823" s="60">
        <v>15</v>
      </c>
      <c r="AC1823" s="60">
        <v>6050</v>
      </c>
      <c r="AP1823" s="59"/>
      <c r="AQ1823" s="59">
        <v>0.8</v>
      </c>
      <c r="BZ1823" s="4"/>
      <c r="CA1823" t="s">
        <v>1509</v>
      </c>
      <c r="CC1823" s="7" t="s">
        <v>639</v>
      </c>
      <c r="CD1823" s="7">
        <v>0.62615072102663605</v>
      </c>
      <c r="CE1823" s="7" t="s">
        <v>615</v>
      </c>
      <c r="CF1823" s="7">
        <v>0.31660676486152761</v>
      </c>
      <c r="CH1823" s="7"/>
      <c r="CJ1823" s="7"/>
      <c r="CK1823" s="7">
        <f t="shared" si="39"/>
        <v>58</v>
      </c>
    </row>
    <row r="1824" spans="1:90" hidden="1" x14ac:dyDescent="0.3">
      <c r="A1824" s="43">
        <v>64</v>
      </c>
      <c r="B1824" s="23" t="s">
        <v>1226</v>
      </c>
      <c r="C1824" s="54"/>
      <c r="D1824" s="54" t="s">
        <v>831</v>
      </c>
      <c r="E1824" s="23" t="s">
        <v>650</v>
      </c>
      <c r="F1824" s="54"/>
      <c r="G1824" s="23" t="s">
        <v>3253</v>
      </c>
      <c r="H1824" s="23" t="s">
        <v>838</v>
      </c>
      <c r="J1824" s="54" t="s">
        <v>9</v>
      </c>
      <c r="K1824" s="55">
        <v>13.81</v>
      </c>
      <c r="L1824" s="24" t="s">
        <v>834</v>
      </c>
      <c r="M1824" s="24" t="s">
        <v>615</v>
      </c>
      <c r="N1824" s="7"/>
      <c r="U1824" s="4">
        <v>254043.99999999991</v>
      </c>
      <c r="AD1824" s="7"/>
      <c r="AE1824" s="7"/>
      <c r="AF1824" s="7"/>
      <c r="AG1824" s="7"/>
      <c r="AH1824" s="7"/>
      <c r="AI1824" s="7"/>
      <c r="AJ1824" s="7"/>
      <c r="AK1824" s="7"/>
      <c r="BZ1824" s="4"/>
      <c r="CA1824" t="s">
        <v>856</v>
      </c>
      <c r="CC1824" s="7" t="s">
        <v>615</v>
      </c>
      <c r="CD1824" s="7">
        <v>1</v>
      </c>
      <c r="CF1824" s="7"/>
      <c r="CH1824" s="7"/>
      <c r="CJ1824" s="7"/>
      <c r="CK1824" s="7">
        <f t="shared" si="39"/>
        <v>62</v>
      </c>
      <c r="CL1824" t="s">
        <v>3253</v>
      </c>
    </row>
    <row r="1825" spans="1:90" hidden="1" x14ac:dyDescent="0.3">
      <c r="A1825" s="43">
        <v>64</v>
      </c>
      <c r="B1825" s="23" t="s">
        <v>1226</v>
      </c>
      <c r="C1825" s="54"/>
      <c r="D1825" s="54" t="s">
        <v>831</v>
      </c>
      <c r="E1825" s="23" t="s">
        <v>650</v>
      </c>
      <c r="F1825" s="54"/>
      <c r="G1825" s="23" t="s">
        <v>3254</v>
      </c>
      <c r="J1825" s="54" t="s">
        <v>9</v>
      </c>
      <c r="K1825" s="55">
        <v>10.69</v>
      </c>
      <c r="L1825" s="24" t="s">
        <v>834</v>
      </c>
      <c r="M1825" s="24" t="s">
        <v>615</v>
      </c>
      <c r="N1825" s="7"/>
      <c r="U1825" s="4">
        <v>217262</v>
      </c>
      <c r="AD1825" s="7"/>
      <c r="AE1825" s="7"/>
      <c r="AF1825" s="7"/>
      <c r="AG1825" s="7"/>
      <c r="AH1825" s="7"/>
      <c r="AI1825" s="7"/>
      <c r="AJ1825" s="7"/>
      <c r="AK1825" s="7"/>
      <c r="BZ1825" s="4"/>
      <c r="CA1825" t="s">
        <v>856</v>
      </c>
      <c r="CC1825" s="7" t="s">
        <v>615</v>
      </c>
      <c r="CD1825" s="7">
        <v>1</v>
      </c>
      <c r="CF1825" s="7"/>
      <c r="CH1825" s="7"/>
      <c r="CJ1825" s="7"/>
      <c r="CK1825" s="7">
        <f t="shared" si="39"/>
        <v>62</v>
      </c>
      <c r="CL1825" t="s">
        <v>3254</v>
      </c>
    </row>
    <row r="1826" spans="1:90" hidden="1" x14ac:dyDescent="0.3">
      <c r="A1826" s="43">
        <v>64</v>
      </c>
      <c r="B1826" s="23" t="s">
        <v>1248</v>
      </c>
      <c r="C1826" s="54"/>
      <c r="D1826" s="54" t="s">
        <v>831</v>
      </c>
      <c r="E1826" s="23" t="s">
        <v>650</v>
      </c>
      <c r="F1826" s="54"/>
      <c r="G1826" s="23" t="s">
        <v>3255</v>
      </c>
      <c r="J1826" s="54" t="s">
        <v>9</v>
      </c>
      <c r="K1826" s="55">
        <v>21.3</v>
      </c>
      <c r="L1826" s="24" t="s">
        <v>834</v>
      </c>
      <c r="M1826" s="24" t="s">
        <v>615</v>
      </c>
      <c r="N1826" s="7"/>
      <c r="U1826" s="4">
        <v>428500.00000000017</v>
      </c>
      <c r="Y1826" s="4">
        <v>42600.000000000007</v>
      </c>
      <c r="AD1826" s="7"/>
      <c r="AE1826" s="7"/>
      <c r="AF1826" s="7"/>
      <c r="AG1826" s="7"/>
      <c r="AH1826" s="7"/>
      <c r="AI1826" s="7"/>
      <c r="AJ1826" s="7"/>
      <c r="AK1826" s="7"/>
      <c r="BZ1826" s="4"/>
      <c r="CA1826" t="s">
        <v>1230</v>
      </c>
      <c r="CC1826" s="7" t="s">
        <v>615</v>
      </c>
      <c r="CD1826" s="7">
        <v>0.65768574877888475</v>
      </c>
      <c r="CE1826" s="7" t="s">
        <v>627</v>
      </c>
      <c r="CF1826" s="7">
        <v>0.34231425122111531</v>
      </c>
      <c r="CH1826" s="7"/>
      <c r="CJ1826" s="7"/>
      <c r="CK1826" s="7">
        <f t="shared" si="39"/>
        <v>61</v>
      </c>
      <c r="CL1826" t="s">
        <v>3255</v>
      </c>
    </row>
    <row r="1827" spans="1:90" hidden="1" x14ac:dyDescent="0.3">
      <c r="A1827" s="43">
        <v>65</v>
      </c>
      <c r="B1827" s="56" t="s">
        <v>848</v>
      </c>
      <c r="D1827" s="23" t="s">
        <v>831</v>
      </c>
      <c r="E1827" s="23" t="s">
        <v>796</v>
      </c>
      <c r="G1827" s="23" t="s">
        <v>3256</v>
      </c>
      <c r="H1827" s="57" t="s">
        <v>831</v>
      </c>
      <c r="I1827" s="57"/>
      <c r="J1827" s="23" t="s">
        <v>9</v>
      </c>
      <c r="K1827" s="47">
        <v>24</v>
      </c>
      <c r="L1827" s="24" t="s">
        <v>834</v>
      </c>
      <c r="M1827" s="24" t="s">
        <v>624</v>
      </c>
      <c r="X1827" s="4">
        <v>403200</v>
      </c>
      <c r="BZ1827" s="4"/>
      <c r="CA1827" t="s">
        <v>871</v>
      </c>
      <c r="CC1827" s="7" t="s">
        <v>624</v>
      </c>
      <c r="CD1827" s="7">
        <v>1</v>
      </c>
      <c r="CF1827" s="7"/>
      <c r="CH1827" s="7"/>
      <c r="CJ1827" s="7"/>
      <c r="CK1827" s="7">
        <f t="shared" si="39"/>
        <v>62</v>
      </c>
    </row>
    <row r="1828" spans="1:90" hidden="1" x14ac:dyDescent="0.3">
      <c r="A1828" s="43">
        <v>64</v>
      </c>
      <c r="B1828" s="23" t="s">
        <v>973</v>
      </c>
      <c r="C1828" s="54"/>
      <c r="D1828" s="54" t="s">
        <v>831</v>
      </c>
      <c r="E1828" s="23" t="s">
        <v>605</v>
      </c>
      <c r="F1828" s="54"/>
      <c r="G1828" s="23" t="s">
        <v>3257</v>
      </c>
      <c r="J1828" s="54" t="s">
        <v>9</v>
      </c>
      <c r="K1828" s="55">
        <v>204</v>
      </c>
      <c r="L1828" s="24" t="s">
        <v>834</v>
      </c>
      <c r="M1828" s="24" t="s">
        <v>618</v>
      </c>
      <c r="N1828" s="7"/>
      <c r="U1828" s="4">
        <v>693600</v>
      </c>
      <c r="V1828" s="4">
        <v>408</v>
      </c>
      <c r="AD1828" s="7"/>
      <c r="AE1828" s="7"/>
      <c r="AF1828" s="7"/>
      <c r="AG1828" s="7"/>
      <c r="AH1828" s="7"/>
      <c r="AI1828" s="7"/>
      <c r="AJ1828" s="7"/>
      <c r="AK1828" s="7"/>
      <c r="BZ1828" s="4"/>
      <c r="CA1828" t="s">
        <v>902</v>
      </c>
      <c r="CC1828" s="7" t="s">
        <v>618</v>
      </c>
      <c r="CD1828" s="7">
        <v>0.78442850022602661</v>
      </c>
      <c r="CE1828" s="7" t="s">
        <v>615</v>
      </c>
      <c r="CF1828" s="7">
        <v>0.2155714997739733</v>
      </c>
      <c r="CH1828" s="7"/>
      <c r="CJ1828" s="7"/>
      <c r="CK1828" s="7">
        <f t="shared" si="39"/>
        <v>61</v>
      </c>
    </row>
    <row r="1829" spans="1:90" hidden="1" x14ac:dyDescent="0.3">
      <c r="A1829" s="43">
        <v>64</v>
      </c>
      <c r="B1829" s="23" t="s">
        <v>868</v>
      </c>
      <c r="C1829" s="54"/>
      <c r="D1829" s="54" t="s">
        <v>831</v>
      </c>
      <c r="E1829" s="23" t="s">
        <v>671</v>
      </c>
      <c r="F1829" s="54"/>
      <c r="G1829" s="23" t="s">
        <v>3258</v>
      </c>
      <c r="J1829" s="54" t="s">
        <v>9</v>
      </c>
      <c r="K1829" s="55">
        <v>215</v>
      </c>
      <c r="L1829" s="24" t="s">
        <v>834</v>
      </c>
      <c r="M1829" s="24" t="s">
        <v>654</v>
      </c>
      <c r="N1829" s="7"/>
      <c r="U1829" s="4">
        <v>1096500</v>
      </c>
      <c r="V1829" s="4">
        <v>40.85</v>
      </c>
      <c r="X1829" s="4">
        <v>709500</v>
      </c>
      <c r="Y1829" s="4">
        <v>34400</v>
      </c>
      <c r="AD1829" s="7"/>
      <c r="AE1829" s="7"/>
      <c r="AF1829" s="7"/>
      <c r="AG1829" s="7">
        <v>382.7</v>
      </c>
      <c r="AH1829" s="7">
        <v>980.39999999999986</v>
      </c>
      <c r="AI1829" s="7"/>
      <c r="AJ1829" s="7"/>
      <c r="AK1829" s="7"/>
      <c r="BZ1829" s="4"/>
      <c r="CA1829" t="s">
        <v>1163</v>
      </c>
      <c r="CC1829" s="7" t="s">
        <v>654</v>
      </c>
      <c r="CD1829" s="7">
        <v>0.41740067617659882</v>
      </c>
      <c r="CE1829" s="7" t="s">
        <v>651</v>
      </c>
      <c r="CF1829" s="7">
        <v>0.28482692288628503</v>
      </c>
      <c r="CH1829" s="7"/>
      <c r="CJ1829" s="7"/>
      <c r="CK1829" s="7">
        <f t="shared" si="39"/>
        <v>57</v>
      </c>
    </row>
    <row r="1830" spans="1:90" hidden="1" x14ac:dyDescent="0.3">
      <c r="A1830" s="43">
        <v>65</v>
      </c>
      <c r="B1830" s="56" t="s">
        <v>868</v>
      </c>
      <c r="D1830" s="23" t="s">
        <v>831</v>
      </c>
      <c r="E1830" s="23" t="s">
        <v>798</v>
      </c>
      <c r="G1830" s="23" t="s">
        <v>3259</v>
      </c>
      <c r="H1830" s="57" t="s">
        <v>831</v>
      </c>
      <c r="I1830" s="57"/>
      <c r="J1830" s="23" t="s">
        <v>9</v>
      </c>
      <c r="K1830" s="47">
        <v>206.8</v>
      </c>
      <c r="L1830" s="24" t="s">
        <v>834</v>
      </c>
      <c r="M1830" s="24" t="s">
        <v>654</v>
      </c>
      <c r="U1830" s="4">
        <v>1034000</v>
      </c>
      <c r="V1830" s="4">
        <v>41.360000000000007</v>
      </c>
      <c r="X1830" s="4">
        <v>620400</v>
      </c>
      <c r="Y1830" s="4">
        <v>20680</v>
      </c>
      <c r="AG1830" s="4">
        <v>413.6</v>
      </c>
      <c r="AH1830" s="4">
        <v>1034</v>
      </c>
      <c r="BZ1830" s="4"/>
      <c r="CA1830" t="s">
        <v>2050</v>
      </c>
      <c r="CC1830" s="7" t="s">
        <v>654</v>
      </c>
      <c r="CD1830" s="7">
        <v>0.43403491456885213</v>
      </c>
      <c r="CE1830" s="7" t="s">
        <v>651</v>
      </c>
      <c r="CF1830" s="7">
        <v>0.30349908619027949</v>
      </c>
      <c r="CH1830" s="7"/>
      <c r="CJ1830" s="7"/>
      <c r="CK1830" s="7">
        <f t="shared" si="39"/>
        <v>57</v>
      </c>
    </row>
    <row r="1831" spans="1:90" hidden="1" x14ac:dyDescent="0.3">
      <c r="A1831" s="43" t="s">
        <v>932</v>
      </c>
      <c r="B1831" s="23" t="s">
        <v>921</v>
      </c>
      <c r="C1831" s="54"/>
      <c r="D1831" s="54" t="s">
        <v>831</v>
      </c>
      <c r="E1831" s="23" t="s">
        <v>617</v>
      </c>
      <c r="F1831" s="54"/>
      <c r="G1831" s="23" t="s">
        <v>3260</v>
      </c>
      <c r="H1831" s="23" t="s">
        <v>1529</v>
      </c>
      <c r="J1831" s="54" t="s">
        <v>9</v>
      </c>
      <c r="K1831" s="55">
        <v>1.778</v>
      </c>
      <c r="L1831" s="24" t="s">
        <v>834</v>
      </c>
      <c r="M1831" s="24" t="s">
        <v>618</v>
      </c>
      <c r="N1831" s="7"/>
      <c r="U1831" s="4">
        <v>3556</v>
      </c>
      <c r="V1831" s="4">
        <v>21.5138</v>
      </c>
      <c r="W1831" s="4">
        <v>8.3566000000000003</v>
      </c>
      <c r="AB1831" s="4">
        <v>3556</v>
      </c>
      <c r="AC1831" s="4">
        <v>3556</v>
      </c>
      <c r="AD1831" s="7"/>
      <c r="AE1831" s="7"/>
      <c r="AF1831" s="7"/>
      <c r="AG1831" s="7"/>
      <c r="AH1831" s="7"/>
      <c r="AI1831" s="7"/>
      <c r="AJ1831" s="7"/>
      <c r="AK1831" s="7"/>
      <c r="BZ1831" s="4">
        <v>510000</v>
      </c>
      <c r="CA1831" t="s">
        <v>1040</v>
      </c>
      <c r="CC1831" s="7" t="s">
        <v>618</v>
      </c>
      <c r="CD1831" s="7">
        <v>0.95118175723836207</v>
      </c>
      <c r="CF1831" s="7"/>
      <c r="CH1831" s="7"/>
      <c r="CJ1831" s="7"/>
      <c r="CK1831" s="7">
        <f t="shared" si="39"/>
        <v>58</v>
      </c>
    </row>
    <row r="1832" spans="1:90" hidden="1" x14ac:dyDescent="0.3">
      <c r="A1832" s="43">
        <v>137</v>
      </c>
      <c r="B1832" s="23" t="s">
        <v>886</v>
      </c>
      <c r="D1832" s="23" t="s">
        <v>831</v>
      </c>
      <c r="E1832" s="23" t="s">
        <v>595</v>
      </c>
      <c r="G1832" s="23" t="s">
        <v>3261</v>
      </c>
      <c r="H1832" s="23" t="s">
        <v>944</v>
      </c>
      <c r="J1832" s="23" t="s">
        <v>9</v>
      </c>
      <c r="K1832" s="47">
        <v>520</v>
      </c>
      <c r="L1832" s="24" t="s">
        <v>834</v>
      </c>
      <c r="M1832" s="24" t="s">
        <v>780</v>
      </c>
      <c r="BX1832" s="4">
        <v>7942855.8707303395</v>
      </c>
      <c r="BZ1832" s="4"/>
      <c r="CA1832" t="s">
        <v>1042</v>
      </c>
      <c r="CK1832" s="7">
        <f t="shared" si="39"/>
        <v>62</v>
      </c>
    </row>
    <row r="1833" spans="1:90" hidden="1" x14ac:dyDescent="0.3">
      <c r="A1833" s="43" t="s">
        <v>843</v>
      </c>
      <c r="B1833" s="23" t="s">
        <v>848</v>
      </c>
      <c r="D1833" s="23" t="s">
        <v>831</v>
      </c>
      <c r="E1833" s="23" t="s">
        <v>605</v>
      </c>
      <c r="G1833" s="53" t="s">
        <v>3262</v>
      </c>
      <c r="J1833" s="23" t="s">
        <v>9</v>
      </c>
      <c r="K1833" s="47">
        <v>65</v>
      </c>
      <c r="L1833" s="24" t="s">
        <v>834</v>
      </c>
      <c r="M1833" s="24" t="s">
        <v>615</v>
      </c>
      <c r="U1833" s="4">
        <v>227500</v>
      </c>
      <c r="V1833" s="4">
        <v>26</v>
      </c>
      <c r="AA1833" s="107">
        <v>3250</v>
      </c>
      <c r="AD1833" s="4">
        <v>7.3183214221727964</v>
      </c>
      <c r="BZ1833" s="4"/>
      <c r="CA1833" t="s">
        <v>846</v>
      </c>
      <c r="CC1833" s="7" t="s">
        <v>615</v>
      </c>
      <c r="CD1833" s="7">
        <v>0.5644876801547829</v>
      </c>
      <c r="CE1833" s="7" t="s">
        <v>618</v>
      </c>
      <c r="CF1833" s="7">
        <v>0.39907760516557778</v>
      </c>
      <c r="CH1833" s="7"/>
      <c r="CJ1833" s="7"/>
      <c r="CK1833" s="7">
        <f t="shared" si="39"/>
        <v>59</v>
      </c>
    </row>
    <row r="1834" spans="1:90" hidden="1" x14ac:dyDescent="0.3">
      <c r="A1834" s="43">
        <v>58</v>
      </c>
      <c r="B1834" s="23" t="s">
        <v>905</v>
      </c>
      <c r="D1834" s="23" t="s">
        <v>831</v>
      </c>
      <c r="E1834" s="23" t="s">
        <v>3263</v>
      </c>
      <c r="G1834" s="23" t="s">
        <v>3264</v>
      </c>
      <c r="J1834" s="23" t="s">
        <v>9</v>
      </c>
      <c r="K1834" s="47">
        <v>1.2</v>
      </c>
      <c r="L1834" s="24" t="s">
        <v>834</v>
      </c>
      <c r="M1834" s="24" t="s">
        <v>633</v>
      </c>
      <c r="AA1834" s="107">
        <v>960</v>
      </c>
      <c r="AD1834" s="4">
        <v>4.8000000000000001E-2</v>
      </c>
      <c r="BZ1834" s="4"/>
      <c r="CA1834" t="s">
        <v>1679</v>
      </c>
      <c r="CC1834" s="7" t="s">
        <v>633</v>
      </c>
      <c r="CD1834" s="7">
        <v>0.99380593296605824</v>
      </c>
      <c r="CF1834" s="7"/>
      <c r="CH1834" s="7"/>
      <c r="CJ1834" s="7"/>
      <c r="CK1834" s="7">
        <f t="shared" si="39"/>
        <v>61</v>
      </c>
    </row>
    <row r="1835" spans="1:90" hidden="1" x14ac:dyDescent="0.3">
      <c r="A1835" s="43">
        <v>64</v>
      </c>
      <c r="B1835" s="23" t="s">
        <v>830</v>
      </c>
      <c r="C1835" s="54"/>
      <c r="D1835" s="54" t="s">
        <v>831</v>
      </c>
      <c r="E1835" s="23" t="s">
        <v>659</v>
      </c>
      <c r="F1835" s="54"/>
      <c r="G1835" s="23" t="s">
        <v>3265</v>
      </c>
      <c r="J1835" s="54" t="s">
        <v>9</v>
      </c>
      <c r="K1835" s="55">
        <v>0.5</v>
      </c>
      <c r="L1835" s="24" t="s">
        <v>834</v>
      </c>
      <c r="M1835" s="24" t="s">
        <v>615</v>
      </c>
      <c r="N1835" s="7"/>
      <c r="U1835" s="4">
        <v>13850</v>
      </c>
      <c r="AD1835" s="7"/>
      <c r="AE1835" s="7"/>
      <c r="AF1835" s="7"/>
      <c r="AG1835" s="7"/>
      <c r="AH1835" s="7"/>
      <c r="AI1835" s="7"/>
      <c r="AJ1835" s="7"/>
      <c r="AK1835" s="7"/>
      <c r="BZ1835" s="4"/>
      <c r="CA1835" t="s">
        <v>856</v>
      </c>
      <c r="CC1835" s="7" t="s">
        <v>615</v>
      </c>
      <c r="CD1835" s="7">
        <v>1</v>
      </c>
      <c r="CF1835" s="7"/>
      <c r="CH1835" s="7"/>
      <c r="CJ1835" s="7"/>
      <c r="CK1835" s="7">
        <f t="shared" si="39"/>
        <v>62</v>
      </c>
      <c r="CL1835" t="s">
        <v>3265</v>
      </c>
    </row>
    <row r="1836" spans="1:90" hidden="1" x14ac:dyDescent="0.3">
      <c r="A1836" s="43">
        <v>64</v>
      </c>
      <c r="B1836" s="23" t="s">
        <v>883</v>
      </c>
      <c r="C1836" s="54"/>
      <c r="D1836" s="54" t="s">
        <v>831</v>
      </c>
      <c r="E1836" s="23" t="s">
        <v>659</v>
      </c>
      <c r="F1836" s="54"/>
      <c r="G1836" s="23" t="s">
        <v>3266</v>
      </c>
      <c r="J1836" s="54" t="s">
        <v>9</v>
      </c>
      <c r="K1836" s="55">
        <v>2.8</v>
      </c>
      <c r="L1836" s="24" t="s">
        <v>834</v>
      </c>
      <c r="M1836" s="24" t="s">
        <v>639</v>
      </c>
      <c r="N1836" s="7"/>
      <c r="U1836" s="4">
        <v>5599.9999999999991</v>
      </c>
      <c r="AC1836" s="4">
        <v>28000</v>
      </c>
      <c r="AD1836" s="7"/>
      <c r="AE1836" s="7"/>
      <c r="AF1836" s="7"/>
      <c r="AG1836" s="7"/>
      <c r="AH1836" s="7"/>
      <c r="AI1836" s="7"/>
      <c r="AJ1836" s="7"/>
      <c r="AK1836" s="7"/>
      <c r="BZ1836" s="4"/>
      <c r="CA1836" t="s">
        <v>885</v>
      </c>
      <c r="CC1836" s="7" t="s">
        <v>639</v>
      </c>
      <c r="CD1836" s="7">
        <v>0.63183577317852935</v>
      </c>
      <c r="CE1836" s="7" t="s">
        <v>615</v>
      </c>
      <c r="CF1836" s="7">
        <v>0.36816422682147071</v>
      </c>
      <c r="CH1836" s="7"/>
      <c r="CJ1836" s="7"/>
      <c r="CK1836" s="7">
        <f t="shared" si="39"/>
        <v>61</v>
      </c>
    </row>
    <row r="1837" spans="1:90" hidden="1" x14ac:dyDescent="0.3">
      <c r="A1837" s="43">
        <v>58</v>
      </c>
      <c r="B1837" s="23" t="s">
        <v>1058</v>
      </c>
      <c r="D1837" s="54" t="s">
        <v>831</v>
      </c>
      <c r="E1837" s="23" t="s">
        <v>605</v>
      </c>
      <c r="G1837" s="23" t="s">
        <v>3267</v>
      </c>
      <c r="H1837" s="23" t="s">
        <v>831</v>
      </c>
      <c r="J1837" s="54" t="s">
        <v>9</v>
      </c>
      <c r="K1837" s="47">
        <v>96.2</v>
      </c>
      <c r="L1837" s="24" t="s">
        <v>834</v>
      </c>
      <c r="M1837" s="24" t="s">
        <v>615</v>
      </c>
      <c r="U1837" s="4">
        <v>529100</v>
      </c>
      <c r="AA1837" s="107">
        <v>48100.000000000007</v>
      </c>
      <c r="AD1837" s="4">
        <v>10.582000000000001</v>
      </c>
      <c r="BZ1837" s="4"/>
      <c r="CA1837" t="s">
        <v>3268</v>
      </c>
      <c r="CC1837" s="7" t="s">
        <v>615</v>
      </c>
      <c r="CD1837" s="7">
        <v>0.7521559324127205</v>
      </c>
      <c r="CE1837" s="7" t="s">
        <v>633</v>
      </c>
      <c r="CF1837" s="7">
        <v>0.24122867052907551</v>
      </c>
      <c r="CH1837" s="7"/>
      <c r="CJ1837" s="7"/>
      <c r="CK1837" s="7">
        <f t="shared" si="39"/>
        <v>60</v>
      </c>
    </row>
    <row r="1838" spans="1:90" hidden="1" x14ac:dyDescent="0.3">
      <c r="A1838" s="43">
        <v>65</v>
      </c>
      <c r="B1838" s="56" t="s">
        <v>913</v>
      </c>
      <c r="D1838" s="23" t="s">
        <v>831</v>
      </c>
      <c r="E1838" s="23" t="s">
        <v>798</v>
      </c>
      <c r="G1838" s="23" t="s">
        <v>3269</v>
      </c>
      <c r="H1838" s="57" t="s">
        <v>831</v>
      </c>
      <c r="I1838" s="57"/>
      <c r="J1838" s="23" t="s">
        <v>9</v>
      </c>
      <c r="K1838" s="47">
        <v>1643.8</v>
      </c>
      <c r="L1838" s="24" t="s">
        <v>834</v>
      </c>
      <c r="M1838" s="24" t="s">
        <v>615</v>
      </c>
      <c r="U1838" s="4">
        <v>9170629.9999999981</v>
      </c>
      <c r="V1838" s="4">
        <v>113.4306277967668</v>
      </c>
      <c r="W1838" s="4">
        <v>3010.339912332563</v>
      </c>
      <c r="X1838" s="4">
        <v>2910300</v>
      </c>
      <c r="Y1838" s="4">
        <v>155478.5306845266</v>
      </c>
      <c r="AG1838" s="4">
        <v>211.03681438337179</v>
      </c>
      <c r="AH1838" s="4">
        <v>480.91149466974599</v>
      </c>
      <c r="BZ1838" s="4"/>
      <c r="CA1838" t="s">
        <v>3270</v>
      </c>
      <c r="CC1838" s="7" t="s">
        <v>615</v>
      </c>
      <c r="CD1838" s="7">
        <v>0.43155120113493223</v>
      </c>
      <c r="CE1838" s="7" t="s">
        <v>624</v>
      </c>
      <c r="CF1838" s="7">
        <v>0.30510805573044508</v>
      </c>
      <c r="CH1838" s="7"/>
      <c r="CJ1838" s="7"/>
      <c r="CK1838" s="7">
        <f t="shared" si="39"/>
        <v>56</v>
      </c>
    </row>
    <row r="1839" spans="1:90" hidden="1" x14ac:dyDescent="0.3">
      <c r="A1839" s="43">
        <v>65</v>
      </c>
      <c r="B1839" s="56" t="s">
        <v>913</v>
      </c>
      <c r="D1839" s="23" t="s">
        <v>831</v>
      </c>
      <c r="E1839" s="23" t="s">
        <v>798</v>
      </c>
      <c r="G1839" s="23" t="s">
        <v>3271</v>
      </c>
      <c r="H1839" s="57" t="s">
        <v>831</v>
      </c>
      <c r="I1839" s="57"/>
      <c r="J1839" s="23" t="s">
        <v>9</v>
      </c>
      <c r="K1839" s="47">
        <v>122.4</v>
      </c>
      <c r="L1839" s="24" t="s">
        <v>834</v>
      </c>
      <c r="M1839" s="24" t="s">
        <v>615</v>
      </c>
      <c r="U1839" s="4">
        <v>572869.99999999988</v>
      </c>
      <c r="V1839" s="4">
        <v>8.4462275473441117</v>
      </c>
      <c r="W1839" s="4">
        <v>224.1547665588914</v>
      </c>
      <c r="X1839" s="4">
        <v>202220</v>
      </c>
      <c r="Y1839" s="4">
        <v>11577.18223371824</v>
      </c>
      <c r="AG1839" s="4">
        <v>15.71414167205543</v>
      </c>
      <c r="AH1839" s="4">
        <v>35.809445764434187</v>
      </c>
      <c r="BZ1839" s="4"/>
      <c r="CA1839" t="s">
        <v>3270</v>
      </c>
      <c r="CC1839" s="7" t="s">
        <v>615</v>
      </c>
      <c r="CD1839" s="7">
        <v>0.3978052256883306</v>
      </c>
      <c r="CE1839" s="7" t="s">
        <v>624</v>
      </c>
      <c r="CF1839" s="7">
        <v>0.31283927245344401</v>
      </c>
      <c r="CH1839" s="7"/>
      <c r="CJ1839" s="7"/>
      <c r="CK1839" s="7">
        <f t="shared" ref="CK1839:CK1870" si="40">COUNTBLANK(N1839:BX1839)</f>
        <v>56</v>
      </c>
    </row>
    <row r="1840" spans="1:90" hidden="1" x14ac:dyDescent="0.3">
      <c r="A1840" s="43">
        <v>64</v>
      </c>
      <c r="B1840" s="23" t="s">
        <v>913</v>
      </c>
      <c r="C1840" s="54"/>
      <c r="D1840" s="54" t="s">
        <v>831</v>
      </c>
      <c r="E1840" s="23" t="s">
        <v>671</v>
      </c>
      <c r="F1840" s="54"/>
      <c r="G1840" s="23" t="s">
        <v>3272</v>
      </c>
      <c r="J1840" s="54" t="s">
        <v>9</v>
      </c>
      <c r="K1840" s="55">
        <v>1964.088</v>
      </c>
      <c r="L1840" s="24" t="s">
        <v>834</v>
      </c>
      <c r="M1840" s="24" t="s">
        <v>615</v>
      </c>
      <c r="N1840" s="7"/>
      <c r="U1840" s="4">
        <v>9908329.5360000003</v>
      </c>
      <c r="V1840" s="4">
        <v>135.53214191999999</v>
      </c>
      <c r="W1840" s="4">
        <v>3596.8928688000001</v>
      </c>
      <c r="X1840" s="4">
        <v>3184816.32</v>
      </c>
      <c r="Y1840" s="4">
        <v>185772.914208</v>
      </c>
      <c r="AD1840" s="7"/>
      <c r="AE1840" s="7"/>
      <c r="AF1840" s="7"/>
      <c r="AG1840" s="7">
        <v>252.15651216000001</v>
      </c>
      <c r="AH1840" s="7">
        <v>574.6152182400001</v>
      </c>
      <c r="AI1840" s="7"/>
      <c r="AJ1840" s="7"/>
      <c r="AK1840" s="7"/>
      <c r="BZ1840" s="4"/>
      <c r="CA1840" t="s">
        <v>3273</v>
      </c>
      <c r="CC1840" s="7" t="s">
        <v>615</v>
      </c>
      <c r="CD1840" s="7">
        <v>0.41824874801993278</v>
      </c>
      <c r="CE1840" s="7" t="s">
        <v>624</v>
      </c>
      <c r="CF1840" s="7">
        <v>0.29950312255125378</v>
      </c>
      <c r="CH1840" s="7"/>
      <c r="CJ1840" s="7"/>
      <c r="CK1840" s="7">
        <f t="shared" si="40"/>
        <v>56</v>
      </c>
    </row>
    <row r="1841" spans="1:89" hidden="1" x14ac:dyDescent="0.3">
      <c r="A1841" s="43">
        <v>58</v>
      </c>
      <c r="B1841" s="23" t="s">
        <v>1025</v>
      </c>
      <c r="C1841" s="54"/>
      <c r="D1841" s="23" t="s">
        <v>831</v>
      </c>
      <c r="E1841" s="23" t="s">
        <v>623</v>
      </c>
      <c r="G1841" s="23" t="s">
        <v>3274</v>
      </c>
      <c r="I1841" s="54"/>
      <c r="J1841" s="54" t="s">
        <v>9</v>
      </c>
      <c r="K1841" s="47">
        <v>3.278</v>
      </c>
      <c r="L1841" s="24" t="s">
        <v>834</v>
      </c>
      <c r="M1841" s="24" t="s">
        <v>687</v>
      </c>
      <c r="N1841" s="7"/>
      <c r="AA1841" s="107">
        <v>2028.4</v>
      </c>
      <c r="AD1841" s="4">
        <v>3.009911409990556</v>
      </c>
      <c r="AH1841" s="7"/>
      <c r="AI1841" s="7"/>
      <c r="AS1841" s="4">
        <v>2528.4139100932989</v>
      </c>
      <c r="BY1841" s="7"/>
      <c r="BZ1841" s="4"/>
      <c r="CA1841" t="s">
        <v>846</v>
      </c>
      <c r="CC1841" s="7" t="s">
        <v>687</v>
      </c>
      <c r="CD1841" s="7">
        <v>0.76106703010303434</v>
      </c>
      <c r="CE1841" s="7" t="s">
        <v>633</v>
      </c>
      <c r="CF1841" s="7">
        <v>0.20163607635360151</v>
      </c>
      <c r="CH1841" s="7"/>
      <c r="CJ1841" s="7"/>
      <c r="CK1841" s="7">
        <f t="shared" si="40"/>
        <v>60</v>
      </c>
    </row>
    <row r="1842" spans="1:89" hidden="1" x14ac:dyDescent="0.3">
      <c r="A1842" s="43">
        <v>64</v>
      </c>
      <c r="B1842" s="23" t="s">
        <v>883</v>
      </c>
      <c r="C1842" s="54"/>
      <c r="D1842" s="54" t="s">
        <v>831</v>
      </c>
      <c r="E1842" s="23" t="s">
        <v>659</v>
      </c>
      <c r="F1842" s="54"/>
      <c r="G1842" s="23" t="s">
        <v>3275</v>
      </c>
      <c r="J1842" s="54" t="s">
        <v>9</v>
      </c>
      <c r="K1842" s="55">
        <v>15</v>
      </c>
      <c r="L1842" s="24" t="s">
        <v>834</v>
      </c>
      <c r="M1842" s="24" t="s">
        <v>615</v>
      </c>
      <c r="N1842" s="7"/>
      <c r="U1842" s="4">
        <v>570000</v>
      </c>
      <c r="V1842" s="4">
        <v>4.5</v>
      </c>
      <c r="W1842" s="4">
        <v>585</v>
      </c>
      <c r="AC1842" s="4">
        <v>75000</v>
      </c>
      <c r="AD1842" s="7"/>
      <c r="AE1842" s="7"/>
      <c r="AF1842" s="7"/>
      <c r="AG1842" s="7"/>
      <c r="AH1842" s="7"/>
      <c r="AI1842" s="7"/>
      <c r="AJ1842" s="7"/>
      <c r="AK1842" s="7"/>
      <c r="BZ1842" s="4"/>
      <c r="CA1842" t="s">
        <v>839</v>
      </c>
      <c r="CC1842" s="7" t="s">
        <v>615</v>
      </c>
      <c r="CD1842" s="7">
        <v>0.83553201805844124</v>
      </c>
      <c r="CF1842" s="7"/>
      <c r="CH1842" s="7"/>
      <c r="CJ1842" s="7"/>
      <c r="CK1842" s="7">
        <f t="shared" si="40"/>
        <v>59</v>
      </c>
    </row>
    <row r="1843" spans="1:89" x14ac:dyDescent="0.3">
      <c r="A1843" s="43">
        <v>58</v>
      </c>
      <c r="B1843" s="23" t="s">
        <v>860</v>
      </c>
      <c r="D1843" s="23" t="s">
        <v>831</v>
      </c>
      <c r="E1843" s="23" t="s">
        <v>605</v>
      </c>
      <c r="G1843" s="23" t="s">
        <v>3276</v>
      </c>
      <c r="H1843" s="54" t="s">
        <v>831</v>
      </c>
      <c r="I1843" s="54"/>
      <c r="J1843" s="54" t="s">
        <v>9</v>
      </c>
      <c r="K1843" s="47">
        <v>42.9</v>
      </c>
      <c r="L1843" s="24" t="s">
        <v>834</v>
      </c>
      <c r="M1843" s="24" t="s">
        <v>633</v>
      </c>
      <c r="AA1843" s="107">
        <v>55769.999999999993</v>
      </c>
      <c r="AD1843" s="4">
        <v>4.7190000000000003</v>
      </c>
      <c r="BZ1843" s="4"/>
      <c r="CA1843" t="s">
        <v>1187</v>
      </c>
      <c r="CC1843" s="7" t="s">
        <v>633</v>
      </c>
      <c r="CD1843" s="7">
        <v>0.98956249084121939</v>
      </c>
      <c r="CF1843" s="7"/>
      <c r="CH1843" s="7"/>
      <c r="CJ1843" s="7"/>
      <c r="CK1843" s="7">
        <f t="shared" si="40"/>
        <v>61</v>
      </c>
    </row>
    <row r="1844" spans="1:89" hidden="1" x14ac:dyDescent="0.3">
      <c r="A1844" s="43">
        <v>65</v>
      </c>
      <c r="B1844" s="56" t="s">
        <v>1192</v>
      </c>
      <c r="D1844" s="23" t="s">
        <v>831</v>
      </c>
      <c r="E1844" s="23" t="s">
        <v>796</v>
      </c>
      <c r="G1844" s="23" t="s">
        <v>3277</v>
      </c>
      <c r="H1844" s="57" t="s">
        <v>831</v>
      </c>
      <c r="I1844" s="57"/>
      <c r="J1844" s="23" t="s">
        <v>9</v>
      </c>
      <c r="K1844" s="47">
        <v>134.92099999999999</v>
      </c>
      <c r="L1844" s="24" t="s">
        <v>834</v>
      </c>
      <c r="M1844" s="24" t="s">
        <v>624</v>
      </c>
      <c r="X1844" s="4">
        <v>1673150.5</v>
      </c>
      <c r="Y1844" s="4">
        <v>68640.512142857144</v>
      </c>
      <c r="BZ1844" s="4"/>
      <c r="CA1844" t="s">
        <v>1009</v>
      </c>
      <c r="CC1844" s="7" t="s">
        <v>624</v>
      </c>
      <c r="CD1844" s="7">
        <v>0.91206970003514753</v>
      </c>
      <c r="CF1844" s="7"/>
      <c r="CH1844" s="7"/>
      <c r="CJ1844" s="7"/>
      <c r="CK1844" s="7">
        <f t="shared" si="40"/>
        <v>61</v>
      </c>
    </row>
    <row r="1845" spans="1:89" hidden="1" x14ac:dyDescent="0.3">
      <c r="A1845" s="43">
        <v>64</v>
      </c>
      <c r="B1845" s="23" t="s">
        <v>1025</v>
      </c>
      <c r="C1845" s="54"/>
      <c r="D1845" s="54" t="s">
        <v>831</v>
      </c>
      <c r="E1845" s="23" t="s">
        <v>614</v>
      </c>
      <c r="F1845" s="54"/>
      <c r="G1845" s="23" t="s">
        <v>3278</v>
      </c>
      <c r="H1845" s="23" t="s">
        <v>838</v>
      </c>
      <c r="J1845" s="54" t="s">
        <v>9</v>
      </c>
      <c r="K1845" s="55">
        <v>4.9000000000000004</v>
      </c>
      <c r="L1845" s="24" t="s">
        <v>834</v>
      </c>
      <c r="M1845" s="24" t="s">
        <v>618</v>
      </c>
      <c r="N1845" s="7"/>
      <c r="U1845" s="4">
        <v>16900</v>
      </c>
      <c r="V1845" s="4">
        <v>2.8</v>
      </c>
      <c r="W1845" s="4">
        <v>40.510000000000012</v>
      </c>
      <c r="AC1845" s="4">
        <v>29240</v>
      </c>
      <c r="AD1845" s="7"/>
      <c r="AE1845" s="7"/>
      <c r="AF1845" s="7"/>
      <c r="AG1845" s="7"/>
      <c r="AH1845" s="7"/>
      <c r="AI1845" s="7"/>
      <c r="AJ1845" s="7"/>
      <c r="AK1845" s="7"/>
      <c r="AM1845" s="4">
        <v>1016000</v>
      </c>
      <c r="BZ1845" s="4"/>
      <c r="CA1845" t="s">
        <v>3279</v>
      </c>
      <c r="CC1845" s="7" t="s">
        <v>618</v>
      </c>
      <c r="CD1845" s="7">
        <v>0.28147706206114298</v>
      </c>
      <c r="CE1845" s="7" t="s">
        <v>615</v>
      </c>
      <c r="CF1845" s="7">
        <v>0.27463807111845739</v>
      </c>
      <c r="CG1845" s="7" t="s">
        <v>669</v>
      </c>
      <c r="CH1845" s="7">
        <v>0.21482132109348051</v>
      </c>
      <c r="CJ1845" s="7"/>
      <c r="CK1845" s="7">
        <f t="shared" si="40"/>
        <v>58</v>
      </c>
    </row>
    <row r="1846" spans="1:89" x14ac:dyDescent="0.3">
      <c r="A1846" s="43" t="s">
        <v>890</v>
      </c>
      <c r="B1846" s="23" t="s">
        <v>860</v>
      </c>
      <c r="D1846" s="23" t="s">
        <v>831</v>
      </c>
      <c r="E1846" s="23" t="s">
        <v>671</v>
      </c>
      <c r="G1846" s="53" t="s">
        <v>3280</v>
      </c>
      <c r="J1846" s="23" t="s">
        <v>9</v>
      </c>
      <c r="K1846" s="47">
        <v>33.200000000000003</v>
      </c>
      <c r="L1846" s="24" t="s">
        <v>834</v>
      </c>
      <c r="M1846" s="24" t="s">
        <v>615</v>
      </c>
      <c r="U1846" s="4">
        <v>145410</v>
      </c>
      <c r="V1846" s="4">
        <v>1.607</v>
      </c>
      <c r="X1846" s="4">
        <v>59759.999999999993</v>
      </c>
      <c r="AG1846" s="4">
        <v>1.7130000000000001</v>
      </c>
      <c r="AH1846" s="4">
        <v>4.7010000000000014</v>
      </c>
      <c r="BX1846" s="4"/>
      <c r="BZ1846" s="4"/>
      <c r="CA1846" t="s">
        <v>1075</v>
      </c>
      <c r="CC1846" s="7" t="s">
        <v>615</v>
      </c>
      <c r="CD1846" s="7">
        <v>0.45059806123274992</v>
      </c>
      <c r="CE1846" s="7" t="s">
        <v>624</v>
      </c>
      <c r="CF1846" s="7">
        <v>0.41256120815814429</v>
      </c>
      <c r="CH1846" s="7"/>
      <c r="CJ1846" s="7"/>
      <c r="CK1846" s="7">
        <f t="shared" si="40"/>
        <v>58</v>
      </c>
    </row>
    <row r="1847" spans="1:89" hidden="1" x14ac:dyDescent="0.3">
      <c r="A1847" s="43" t="s">
        <v>843</v>
      </c>
      <c r="B1847" s="23" t="s">
        <v>913</v>
      </c>
      <c r="D1847" s="23" t="s">
        <v>831</v>
      </c>
      <c r="E1847" s="23" t="s">
        <v>605</v>
      </c>
      <c r="G1847" s="53" t="s">
        <v>3281</v>
      </c>
      <c r="J1847" s="23" t="s">
        <v>9</v>
      </c>
      <c r="K1847" s="47">
        <v>136.08000000000001</v>
      </c>
      <c r="L1847" s="24" t="s">
        <v>834</v>
      </c>
      <c r="M1847" s="24" t="s">
        <v>615</v>
      </c>
      <c r="U1847" s="4">
        <v>489888</v>
      </c>
      <c r="V1847" s="4">
        <v>4.0823999999999998</v>
      </c>
      <c r="AA1847" s="107">
        <v>8164.8</v>
      </c>
      <c r="AD1847" s="4">
        <v>16.971427856830349</v>
      </c>
      <c r="BZ1847" s="4"/>
      <c r="CA1847" t="s">
        <v>846</v>
      </c>
      <c r="CC1847" s="7" t="s">
        <v>615</v>
      </c>
      <c r="CD1847" s="7">
        <v>0.88842847667457503</v>
      </c>
      <c r="CF1847" s="7"/>
      <c r="CH1847" s="7"/>
      <c r="CJ1847" s="7"/>
      <c r="CK1847" s="7">
        <f t="shared" si="40"/>
        <v>59</v>
      </c>
    </row>
    <row r="1848" spans="1:89" hidden="1" x14ac:dyDescent="0.3">
      <c r="A1848" s="43">
        <v>64</v>
      </c>
      <c r="B1848" s="23" t="s">
        <v>973</v>
      </c>
      <c r="C1848" s="54"/>
      <c r="D1848" s="54" t="s">
        <v>831</v>
      </c>
      <c r="E1848" s="23" t="s">
        <v>614</v>
      </c>
      <c r="F1848" s="54"/>
      <c r="G1848" s="23" t="s">
        <v>3282</v>
      </c>
      <c r="H1848" s="23" t="s">
        <v>1232</v>
      </c>
      <c r="J1848" s="54" t="s">
        <v>9</v>
      </c>
      <c r="K1848" s="55">
        <v>0.86</v>
      </c>
      <c r="L1848" s="24" t="s">
        <v>834</v>
      </c>
      <c r="M1848" s="24" t="s">
        <v>615</v>
      </c>
      <c r="N1848" s="7"/>
      <c r="U1848" s="4">
        <v>14620</v>
      </c>
      <c r="AD1848" s="7"/>
      <c r="AE1848" s="7"/>
      <c r="AF1848" s="7"/>
      <c r="AG1848" s="7"/>
      <c r="AH1848" s="7"/>
      <c r="AI1848" s="7"/>
      <c r="AJ1848" s="7"/>
      <c r="AK1848" s="7"/>
      <c r="BZ1848" s="4"/>
      <c r="CA1848" t="s">
        <v>856</v>
      </c>
      <c r="CC1848" s="7" t="s">
        <v>615</v>
      </c>
      <c r="CD1848" s="7">
        <v>1</v>
      </c>
      <c r="CF1848" s="7"/>
      <c r="CH1848" s="7"/>
      <c r="CJ1848" s="7"/>
      <c r="CK1848" s="7">
        <f t="shared" si="40"/>
        <v>62</v>
      </c>
    </row>
    <row r="1849" spans="1:89" hidden="1" x14ac:dyDescent="0.3">
      <c r="A1849" s="43" t="s">
        <v>2015</v>
      </c>
      <c r="B1849" s="23" t="s">
        <v>1025</v>
      </c>
      <c r="D1849" s="23" t="s">
        <v>831</v>
      </c>
      <c r="E1849" s="23" t="s">
        <v>1044</v>
      </c>
      <c r="G1849" s="23" t="s">
        <v>3283</v>
      </c>
      <c r="J1849" s="23" t="s">
        <v>9</v>
      </c>
      <c r="K1849" s="47">
        <v>194</v>
      </c>
      <c r="L1849" s="24" t="s">
        <v>834</v>
      </c>
      <c r="M1849" s="24" t="s">
        <v>639</v>
      </c>
      <c r="W1849" s="4">
        <v>7954</v>
      </c>
      <c r="AB1849" s="4">
        <v>7760000</v>
      </c>
      <c r="AC1849" s="4">
        <v>17848000</v>
      </c>
      <c r="BZ1849" s="4">
        <v>2500000</v>
      </c>
      <c r="CA1849" t="s">
        <v>2017</v>
      </c>
      <c r="CC1849" s="7" t="s">
        <v>639</v>
      </c>
      <c r="CD1849" s="7">
        <v>0.63961489058865728</v>
      </c>
      <c r="CE1849" s="7" t="s">
        <v>636</v>
      </c>
      <c r="CF1849" s="7">
        <v>0.2771676869134545</v>
      </c>
      <c r="CH1849" s="7"/>
      <c r="CJ1849" s="7"/>
      <c r="CK1849" s="7">
        <f t="shared" si="40"/>
        <v>60</v>
      </c>
    </row>
    <row r="1850" spans="1:89" x14ac:dyDescent="0.3">
      <c r="A1850" s="43">
        <v>64</v>
      </c>
      <c r="B1850" s="23" t="s">
        <v>860</v>
      </c>
      <c r="C1850" s="54"/>
      <c r="D1850" s="54" t="s">
        <v>831</v>
      </c>
      <c r="E1850" s="23" t="s">
        <v>614</v>
      </c>
      <c r="F1850" s="54"/>
      <c r="G1850" s="23" t="s">
        <v>3284</v>
      </c>
      <c r="J1850" s="54" t="s">
        <v>9</v>
      </c>
      <c r="K1850" s="55">
        <v>3.2652E-2</v>
      </c>
      <c r="L1850" s="24" t="s">
        <v>834</v>
      </c>
      <c r="M1850" s="24" t="s">
        <v>636</v>
      </c>
      <c r="N1850" s="7"/>
      <c r="U1850" s="4">
        <v>106.119</v>
      </c>
      <c r="AB1850" s="4">
        <v>1208.124</v>
      </c>
      <c r="AC1850" s="4">
        <v>881.60400000000016</v>
      </c>
      <c r="AD1850" s="7"/>
      <c r="AE1850" s="7"/>
      <c r="AF1850" s="7"/>
      <c r="AG1850" s="7"/>
      <c r="AH1850" s="7"/>
      <c r="AI1850" s="7"/>
      <c r="AJ1850" s="7"/>
      <c r="AK1850" s="7"/>
      <c r="BZ1850" s="4"/>
      <c r="CA1850" t="s">
        <v>1006</v>
      </c>
      <c r="CC1850" s="7" t="s">
        <v>636</v>
      </c>
      <c r="CD1850" s="7">
        <v>0.50278219035083738</v>
      </c>
      <c r="CE1850" s="7" t="s">
        <v>639</v>
      </c>
      <c r="CF1850" s="7">
        <v>0.36812054645304781</v>
      </c>
      <c r="CH1850" s="7"/>
      <c r="CJ1850" s="7"/>
      <c r="CK1850" s="7">
        <f t="shared" si="40"/>
        <v>60</v>
      </c>
    </row>
    <row r="1851" spans="1:89" hidden="1" x14ac:dyDescent="0.3">
      <c r="A1851" s="43" t="s">
        <v>3285</v>
      </c>
      <c r="B1851" s="53" t="s">
        <v>913</v>
      </c>
      <c r="D1851" s="23" t="s">
        <v>831</v>
      </c>
      <c r="E1851" s="23" t="s">
        <v>595</v>
      </c>
      <c r="G1851" s="53" t="s">
        <v>3286</v>
      </c>
      <c r="H1851" s="23" t="s">
        <v>930</v>
      </c>
      <c r="J1851" s="23" t="s">
        <v>9</v>
      </c>
      <c r="K1851" s="47">
        <v>3000</v>
      </c>
      <c r="L1851" s="24" t="s">
        <v>834</v>
      </c>
      <c r="M1851" s="24" t="s">
        <v>765</v>
      </c>
      <c r="BS1851" s="4">
        <v>4020000</v>
      </c>
      <c r="BZ1851" s="4"/>
      <c r="CA1851" t="s">
        <v>3287</v>
      </c>
      <c r="CK1851" s="7">
        <f t="shared" si="40"/>
        <v>62</v>
      </c>
    </row>
    <row r="1852" spans="1:89" x14ac:dyDescent="0.3">
      <c r="A1852" s="43" t="s">
        <v>932</v>
      </c>
      <c r="B1852" s="23" t="s">
        <v>860</v>
      </c>
      <c r="C1852" s="54"/>
      <c r="D1852" s="54" t="s">
        <v>831</v>
      </c>
      <c r="E1852" s="23" t="s">
        <v>659</v>
      </c>
      <c r="F1852" s="54"/>
      <c r="G1852" s="23" t="s">
        <v>3288</v>
      </c>
      <c r="H1852" s="23" t="s">
        <v>1082</v>
      </c>
      <c r="J1852" s="54" t="s">
        <v>9</v>
      </c>
      <c r="K1852" s="55">
        <v>29.4</v>
      </c>
      <c r="L1852" s="24" t="s">
        <v>834</v>
      </c>
      <c r="M1852" s="24" t="s">
        <v>615</v>
      </c>
      <c r="N1852" s="7"/>
      <c r="U1852" s="4">
        <v>355100</v>
      </c>
      <c r="V1852" s="4">
        <v>12.574999999999999</v>
      </c>
      <c r="W1852" s="4">
        <v>475.96</v>
      </c>
      <c r="AC1852" s="4">
        <v>760560.00000000012</v>
      </c>
      <c r="AD1852" s="7"/>
      <c r="AE1852" s="7"/>
      <c r="AF1852" s="7"/>
      <c r="AG1852" s="7"/>
      <c r="AH1852" s="7"/>
      <c r="AI1852" s="7"/>
      <c r="AJ1852" s="7"/>
      <c r="AK1852" s="7"/>
      <c r="BZ1852" s="4">
        <v>1512000</v>
      </c>
      <c r="CA1852" t="s">
        <v>951</v>
      </c>
      <c r="CC1852" s="7" t="s">
        <v>615</v>
      </c>
      <c r="CD1852" s="7">
        <v>0.47880730405228678</v>
      </c>
      <c r="CE1852" s="7" t="s">
        <v>639</v>
      </c>
      <c r="CF1852" s="7">
        <v>0.35199475707164318</v>
      </c>
      <c r="CH1852" s="7"/>
      <c r="CJ1852" s="7"/>
      <c r="CK1852" s="7">
        <f t="shared" si="40"/>
        <v>59</v>
      </c>
    </row>
    <row r="1853" spans="1:89" hidden="1" x14ac:dyDescent="0.3">
      <c r="A1853" s="43">
        <v>64</v>
      </c>
      <c r="B1853" s="23" t="s">
        <v>1025</v>
      </c>
      <c r="C1853" s="54"/>
      <c r="D1853" s="54" t="s">
        <v>831</v>
      </c>
      <c r="E1853" s="23" t="s">
        <v>605</v>
      </c>
      <c r="F1853" s="54"/>
      <c r="G1853" s="23" t="s">
        <v>3289</v>
      </c>
      <c r="H1853" s="23" t="s">
        <v>1286</v>
      </c>
      <c r="J1853" s="54" t="s">
        <v>9</v>
      </c>
      <c r="K1853" s="55">
        <v>73.2</v>
      </c>
      <c r="L1853" s="24" t="s">
        <v>834</v>
      </c>
      <c r="M1853" s="24" t="s">
        <v>618</v>
      </c>
      <c r="N1853" s="7"/>
      <c r="U1853" s="4">
        <v>51240.000000000007</v>
      </c>
      <c r="V1853" s="4">
        <v>68.807999999999993</v>
      </c>
      <c r="AD1853" s="7"/>
      <c r="AE1853" s="7"/>
      <c r="AF1853" s="7"/>
      <c r="AG1853" s="7"/>
      <c r="AH1853" s="7"/>
      <c r="AI1853" s="7"/>
      <c r="AJ1853" s="7"/>
      <c r="AK1853" s="7"/>
      <c r="BZ1853" s="4"/>
      <c r="CA1853" t="s">
        <v>902</v>
      </c>
      <c r="CC1853" s="7" t="s">
        <v>618</v>
      </c>
      <c r="CD1853" s="7">
        <v>0.89255322880493881</v>
      </c>
      <c r="CF1853" s="7"/>
      <c r="CH1853" s="7"/>
      <c r="CJ1853" s="7"/>
      <c r="CK1853" s="7">
        <f t="shared" si="40"/>
        <v>61</v>
      </c>
    </row>
    <row r="1854" spans="1:89" hidden="1" x14ac:dyDescent="0.3">
      <c r="A1854" s="43">
        <v>64</v>
      </c>
      <c r="B1854" s="23" t="s">
        <v>2208</v>
      </c>
      <c r="C1854" s="54"/>
      <c r="D1854" s="54" t="s">
        <v>831</v>
      </c>
      <c r="E1854" s="23" t="s">
        <v>668</v>
      </c>
      <c r="F1854" s="54"/>
      <c r="G1854" s="23" t="s">
        <v>3290</v>
      </c>
      <c r="J1854" s="54" t="s">
        <v>9</v>
      </c>
      <c r="K1854" s="55">
        <v>100</v>
      </c>
      <c r="L1854" s="24" t="s">
        <v>834</v>
      </c>
      <c r="M1854" s="24" t="s">
        <v>639</v>
      </c>
      <c r="N1854" s="7"/>
      <c r="U1854" s="4">
        <v>50000</v>
      </c>
      <c r="W1854" s="4">
        <v>430</v>
      </c>
      <c r="AB1854" s="4">
        <v>1000000</v>
      </c>
      <c r="AC1854" s="4">
        <v>2000000</v>
      </c>
      <c r="AD1854" s="7"/>
      <c r="AE1854" s="7"/>
      <c r="AF1854" s="7"/>
      <c r="AG1854" s="7"/>
      <c r="AH1854" s="7"/>
      <c r="AI1854" s="7"/>
      <c r="AJ1854" s="7"/>
      <c r="AK1854" s="7"/>
      <c r="BZ1854" s="4"/>
      <c r="CA1854" t="s">
        <v>966</v>
      </c>
      <c r="CC1854" s="7" t="s">
        <v>639</v>
      </c>
      <c r="CD1854" s="7">
        <v>0.61201767190840928</v>
      </c>
      <c r="CE1854" s="7" t="s">
        <v>636</v>
      </c>
      <c r="CF1854" s="7">
        <v>0.30499016472932378</v>
      </c>
      <c r="CH1854" s="7"/>
      <c r="CJ1854" s="7"/>
      <c r="CK1854" s="7">
        <f t="shared" si="40"/>
        <v>59</v>
      </c>
    </row>
    <row r="1855" spans="1:89" hidden="1" x14ac:dyDescent="0.3">
      <c r="A1855" s="43" t="s">
        <v>843</v>
      </c>
      <c r="B1855" s="23" t="s">
        <v>1114</v>
      </c>
      <c r="C1855" s="54"/>
      <c r="D1855" s="54" t="s">
        <v>831</v>
      </c>
      <c r="E1855" s="23" t="s">
        <v>605</v>
      </c>
      <c r="F1855" s="54"/>
      <c r="G1855" s="23" t="s">
        <v>3291</v>
      </c>
      <c r="J1855" s="54" t="s">
        <v>9</v>
      </c>
      <c r="K1855" s="55">
        <v>244</v>
      </c>
      <c r="L1855" s="24" t="s">
        <v>834</v>
      </c>
      <c r="M1855" s="24" t="s">
        <v>615</v>
      </c>
      <c r="N1855" s="7"/>
      <c r="U1855" s="4">
        <v>902800</v>
      </c>
      <c r="V1855" s="4">
        <v>24.4</v>
      </c>
      <c r="AA1855" s="107">
        <v>24400</v>
      </c>
      <c r="AD1855" s="4">
        <v>36.6</v>
      </c>
      <c r="AE1855" s="7"/>
      <c r="AF1855" s="7"/>
      <c r="AG1855" s="7"/>
      <c r="AH1855" s="7"/>
      <c r="AI1855" s="7"/>
      <c r="AJ1855" s="7"/>
      <c r="AK1855" s="7"/>
      <c r="BZ1855" s="4"/>
      <c r="CA1855" t="s">
        <v>910</v>
      </c>
      <c r="CC1855" s="7" t="s">
        <v>615</v>
      </c>
      <c r="CD1855" s="7">
        <v>0.78102674975133457</v>
      </c>
      <c r="CF1855" s="7"/>
      <c r="CH1855" s="7"/>
      <c r="CJ1855" s="7"/>
      <c r="CK1855" s="7">
        <f t="shared" si="40"/>
        <v>59</v>
      </c>
    </row>
    <row r="1856" spans="1:89" hidden="1" x14ac:dyDescent="0.3">
      <c r="A1856" s="43" t="s">
        <v>843</v>
      </c>
      <c r="B1856" s="23" t="s">
        <v>868</v>
      </c>
      <c r="D1856" s="23" t="s">
        <v>831</v>
      </c>
      <c r="E1856" s="23" t="s">
        <v>605</v>
      </c>
      <c r="G1856" s="53" t="s">
        <v>3292</v>
      </c>
      <c r="J1856" s="23" t="s">
        <v>9</v>
      </c>
      <c r="K1856" s="47">
        <v>1333.333333333333</v>
      </c>
      <c r="L1856" s="24" t="s">
        <v>834</v>
      </c>
      <c r="M1856" s="24" t="s">
        <v>615</v>
      </c>
      <c r="U1856" s="4">
        <v>4000000</v>
      </c>
      <c r="V1856" s="4">
        <v>266.66666666666669</v>
      </c>
      <c r="AA1856" s="107">
        <v>266666.66666666669</v>
      </c>
      <c r="AD1856" s="4">
        <v>403.64301229766193</v>
      </c>
      <c r="BZ1856" s="4"/>
      <c r="CA1856" t="s">
        <v>846</v>
      </c>
      <c r="CC1856" s="7" t="s">
        <v>615</v>
      </c>
      <c r="CD1856" s="7">
        <v>0.59102713942992935</v>
      </c>
      <c r="CE1856" s="7" t="s">
        <v>618</v>
      </c>
      <c r="CF1856" s="7">
        <v>0.2437401685613679</v>
      </c>
      <c r="CH1856" s="7"/>
      <c r="CJ1856" s="7"/>
      <c r="CK1856" s="7">
        <f t="shared" si="40"/>
        <v>59</v>
      </c>
    </row>
    <row r="1857" spans="1:89" hidden="1" x14ac:dyDescent="0.3">
      <c r="A1857" s="43" t="s">
        <v>932</v>
      </c>
      <c r="B1857" s="23" t="s">
        <v>1036</v>
      </c>
      <c r="C1857" s="54"/>
      <c r="D1857" s="54" t="s">
        <v>831</v>
      </c>
      <c r="E1857" s="23" t="s">
        <v>614</v>
      </c>
      <c r="F1857" s="54"/>
      <c r="G1857" s="23" t="s">
        <v>3293</v>
      </c>
      <c r="H1857" s="23" t="s">
        <v>1204</v>
      </c>
      <c r="J1857" s="54" t="s">
        <v>9</v>
      </c>
      <c r="K1857" s="55">
        <v>79.3</v>
      </c>
      <c r="L1857" s="24" t="s">
        <v>834</v>
      </c>
      <c r="M1857" s="24" t="s">
        <v>618</v>
      </c>
      <c r="N1857" s="7"/>
      <c r="U1857" s="4">
        <v>634400</v>
      </c>
      <c r="V1857" s="4">
        <v>137.982</v>
      </c>
      <c r="W1857" s="4">
        <v>1687.5039999999999</v>
      </c>
      <c r="AD1857" s="7"/>
      <c r="AE1857" s="7"/>
      <c r="AF1857" s="7"/>
      <c r="AG1857" s="7"/>
      <c r="AH1857" s="7"/>
      <c r="AI1857" s="7"/>
      <c r="AJ1857" s="7"/>
      <c r="AK1857" s="7"/>
      <c r="BZ1857" s="4">
        <v>2500000</v>
      </c>
      <c r="CA1857" t="s">
        <v>1069</v>
      </c>
      <c r="CC1857" s="7" t="s">
        <v>618</v>
      </c>
      <c r="CD1857" s="7">
        <v>0.51510546463361973</v>
      </c>
      <c r="CE1857" s="7" t="s">
        <v>615</v>
      </c>
      <c r="CF1857" s="7">
        <v>0.38284762165976172</v>
      </c>
      <c r="CH1857" s="7"/>
      <c r="CJ1857" s="7"/>
      <c r="CK1857" s="7">
        <f t="shared" si="40"/>
        <v>60</v>
      </c>
    </row>
    <row r="1858" spans="1:89" hidden="1" x14ac:dyDescent="0.3">
      <c r="A1858" s="43" t="s">
        <v>984</v>
      </c>
      <c r="B1858" s="23" t="s">
        <v>868</v>
      </c>
      <c r="D1858" s="23" t="s">
        <v>831</v>
      </c>
      <c r="E1858" s="23" t="s">
        <v>595</v>
      </c>
      <c r="G1858" s="23" t="s">
        <v>3294</v>
      </c>
      <c r="J1858" s="54" t="s">
        <v>9</v>
      </c>
      <c r="K1858" s="47">
        <v>6.5</v>
      </c>
      <c r="L1858" s="57" t="s">
        <v>834</v>
      </c>
      <c r="M1858" s="24" t="s">
        <v>618</v>
      </c>
      <c r="V1858" s="4">
        <v>11.7</v>
      </c>
      <c r="BZ1858" s="4"/>
      <c r="CA1858" t="s">
        <v>987</v>
      </c>
      <c r="CK1858" s="7">
        <f t="shared" si="40"/>
        <v>62</v>
      </c>
    </row>
    <row r="1859" spans="1:89" hidden="1" x14ac:dyDescent="0.3">
      <c r="A1859" s="43">
        <v>76</v>
      </c>
      <c r="B1859" s="23" t="s">
        <v>973</v>
      </c>
      <c r="D1859" s="23" t="s">
        <v>831</v>
      </c>
      <c r="E1859" s="23" t="s">
        <v>1044</v>
      </c>
      <c r="G1859" s="23" t="s">
        <v>3295</v>
      </c>
      <c r="J1859" s="23" t="s">
        <v>9</v>
      </c>
      <c r="K1859" s="47">
        <v>394</v>
      </c>
      <c r="L1859" s="24" t="s">
        <v>834</v>
      </c>
      <c r="M1859" s="24" t="s">
        <v>639</v>
      </c>
      <c r="W1859" s="4">
        <v>14184</v>
      </c>
      <c r="AB1859" s="4">
        <v>6304000</v>
      </c>
      <c r="AC1859" s="4">
        <v>16548000</v>
      </c>
      <c r="BZ1859" s="4"/>
      <c r="CA1859" t="s">
        <v>2486</v>
      </c>
      <c r="CC1859" s="7" t="s">
        <v>639</v>
      </c>
      <c r="CD1859" s="7">
        <v>0.61352628814845078</v>
      </c>
      <c r="CE1859" s="7" t="s">
        <v>636</v>
      </c>
      <c r="CF1859" s="7">
        <v>0.23294625663768451</v>
      </c>
      <c r="CH1859" s="7"/>
      <c r="CJ1859" s="7"/>
      <c r="CK1859" s="7">
        <f t="shared" si="40"/>
        <v>60</v>
      </c>
    </row>
    <row r="1860" spans="1:89" hidden="1" x14ac:dyDescent="0.3">
      <c r="A1860" s="43">
        <v>58</v>
      </c>
      <c r="B1860" s="23" t="s">
        <v>1058</v>
      </c>
      <c r="C1860" s="54"/>
      <c r="D1860" s="23" t="s">
        <v>831</v>
      </c>
      <c r="E1860" s="23" t="s">
        <v>611</v>
      </c>
      <c r="G1860" s="23" t="s">
        <v>3296</v>
      </c>
      <c r="I1860" s="54"/>
      <c r="J1860" s="54" t="s">
        <v>9</v>
      </c>
      <c r="K1860" s="47">
        <v>5.2631578947368416</v>
      </c>
      <c r="L1860" s="24" t="s">
        <v>834</v>
      </c>
      <c r="M1860" s="24" t="s">
        <v>633</v>
      </c>
      <c r="N1860" s="7"/>
      <c r="AA1860" s="107">
        <v>10000</v>
      </c>
      <c r="AD1860" s="4">
        <v>14.779076633532179</v>
      </c>
      <c r="AH1860" s="7"/>
      <c r="AI1860" s="7"/>
      <c r="BY1860" s="7"/>
      <c r="BZ1860" s="4"/>
      <c r="CA1860" t="s">
        <v>846</v>
      </c>
      <c r="CC1860" s="7" t="s">
        <v>633</v>
      </c>
      <c r="CD1860" s="7">
        <v>0.84443320176943504</v>
      </c>
      <c r="CF1860" s="7"/>
      <c r="CH1860" s="7"/>
      <c r="CJ1860" s="7"/>
      <c r="CK1860" s="7">
        <f t="shared" si="40"/>
        <v>61</v>
      </c>
    </row>
    <row r="1861" spans="1:89" x14ac:dyDescent="0.3">
      <c r="A1861" s="43" t="s">
        <v>847</v>
      </c>
      <c r="B1861" s="56" t="s">
        <v>860</v>
      </c>
      <c r="D1861" s="23" t="s">
        <v>831</v>
      </c>
      <c r="E1861" s="23" t="s">
        <v>798</v>
      </c>
      <c r="G1861" s="23" t="s">
        <v>3297</v>
      </c>
      <c r="H1861" s="57" t="s">
        <v>831</v>
      </c>
      <c r="I1861" s="57"/>
      <c r="J1861" s="23" t="s">
        <v>9</v>
      </c>
      <c r="K1861" s="47">
        <v>5.2889999999999997</v>
      </c>
      <c r="L1861" s="24" t="s">
        <v>834</v>
      </c>
      <c r="M1861" s="24" t="s">
        <v>624</v>
      </c>
      <c r="X1861" s="4">
        <v>45915.15</v>
      </c>
      <c r="BZ1861" s="4">
        <v>450000</v>
      </c>
      <c r="CA1861" t="s">
        <v>1142</v>
      </c>
      <c r="CC1861" s="7" t="s">
        <v>624</v>
      </c>
      <c r="CD1861" s="7">
        <v>1</v>
      </c>
      <c r="CF1861" s="7"/>
      <c r="CH1861" s="7"/>
      <c r="CJ1861" s="7"/>
      <c r="CK1861" s="7">
        <f t="shared" si="40"/>
        <v>62</v>
      </c>
    </row>
    <row r="1862" spans="1:89" hidden="1" x14ac:dyDescent="0.3">
      <c r="A1862" s="43">
        <v>65</v>
      </c>
      <c r="B1862" s="56" t="s">
        <v>1025</v>
      </c>
      <c r="D1862" s="23" t="s">
        <v>831</v>
      </c>
      <c r="E1862" s="23" t="s">
        <v>798</v>
      </c>
      <c r="G1862" s="23" t="s">
        <v>3298</v>
      </c>
      <c r="H1862" s="57"/>
      <c r="J1862" s="23" t="s">
        <v>9</v>
      </c>
      <c r="K1862" s="47">
        <v>9.4E-2</v>
      </c>
      <c r="L1862" s="24" t="s">
        <v>834</v>
      </c>
      <c r="M1862" s="24" t="s">
        <v>624</v>
      </c>
      <c r="U1862" s="4">
        <v>940</v>
      </c>
      <c r="X1862" s="4">
        <v>752</v>
      </c>
      <c r="BZ1862" s="4"/>
      <c r="CA1862" t="s">
        <v>936</v>
      </c>
      <c r="CC1862" s="7" t="s">
        <v>624</v>
      </c>
      <c r="CD1862" s="7">
        <v>0.64058085288126687</v>
      </c>
      <c r="CE1862" s="7" t="s">
        <v>615</v>
      </c>
      <c r="CF1862" s="7">
        <v>0.35941914711873318</v>
      </c>
      <c r="CH1862" s="7"/>
      <c r="CJ1862" s="7"/>
      <c r="CK1862" s="7">
        <f t="shared" si="40"/>
        <v>61</v>
      </c>
    </row>
    <row r="1863" spans="1:89" hidden="1" x14ac:dyDescent="0.3">
      <c r="A1863" s="43">
        <v>64</v>
      </c>
      <c r="B1863" s="23" t="s">
        <v>3067</v>
      </c>
      <c r="C1863" s="54"/>
      <c r="D1863" s="54" t="s">
        <v>831</v>
      </c>
      <c r="E1863" s="23" t="s">
        <v>614</v>
      </c>
      <c r="F1863" s="54"/>
      <c r="G1863" s="23" t="s">
        <v>3299</v>
      </c>
      <c r="J1863" s="54" t="s">
        <v>9</v>
      </c>
      <c r="K1863" s="55">
        <v>224</v>
      </c>
      <c r="L1863" s="24" t="s">
        <v>834</v>
      </c>
      <c r="M1863" s="24" t="s">
        <v>615</v>
      </c>
      <c r="N1863" s="7"/>
      <c r="U1863" s="4">
        <v>560000</v>
      </c>
      <c r="V1863" s="4">
        <v>35.840000000000003</v>
      </c>
      <c r="W1863" s="4">
        <v>1984.64</v>
      </c>
      <c r="AD1863" s="7"/>
      <c r="AE1863" s="7"/>
      <c r="AF1863" s="7"/>
      <c r="AG1863" s="7"/>
      <c r="AH1863" s="7"/>
      <c r="AI1863" s="7"/>
      <c r="AJ1863" s="7"/>
      <c r="AK1863" s="7"/>
      <c r="BZ1863" s="4"/>
      <c r="CA1863" t="s">
        <v>859</v>
      </c>
      <c r="CC1863" s="7" t="s">
        <v>615</v>
      </c>
      <c r="CD1863" s="7">
        <v>0.57109119658222285</v>
      </c>
      <c r="CE1863" s="7" t="s">
        <v>618</v>
      </c>
      <c r="CF1863" s="7">
        <v>0.22609782364140071</v>
      </c>
      <c r="CG1863" s="7" t="s">
        <v>621</v>
      </c>
      <c r="CH1863" s="7">
        <v>0.2028109797763766</v>
      </c>
      <c r="CJ1863" s="7"/>
      <c r="CK1863" s="7">
        <f t="shared" si="40"/>
        <v>60</v>
      </c>
    </row>
    <row r="1864" spans="1:89" hidden="1" x14ac:dyDescent="0.3">
      <c r="A1864" s="43">
        <v>76</v>
      </c>
      <c r="B1864" s="23" t="s">
        <v>1058</v>
      </c>
      <c r="D1864" s="23" t="s">
        <v>831</v>
      </c>
      <c r="E1864" s="23" t="s">
        <v>1044</v>
      </c>
      <c r="G1864" s="23" t="s">
        <v>3300</v>
      </c>
      <c r="J1864" s="23" t="s">
        <v>9</v>
      </c>
      <c r="K1864" s="47">
        <v>0.23300000000000001</v>
      </c>
      <c r="L1864" s="24" t="s">
        <v>834</v>
      </c>
      <c r="M1864" s="24" t="s">
        <v>636</v>
      </c>
      <c r="AB1864" s="4">
        <v>32154</v>
      </c>
      <c r="AC1864" s="4">
        <v>18174</v>
      </c>
      <c r="BZ1864" s="4"/>
      <c r="CA1864" t="s">
        <v>2194</v>
      </c>
      <c r="CC1864" s="7" t="s">
        <v>636</v>
      </c>
      <c r="CD1864" s="7">
        <v>0.63811924310098778</v>
      </c>
      <c r="CE1864" s="7" t="s">
        <v>639</v>
      </c>
      <c r="CF1864" s="7">
        <v>0.36188075689901222</v>
      </c>
      <c r="CH1864" s="7"/>
      <c r="CJ1864" s="7"/>
      <c r="CK1864" s="7">
        <f t="shared" si="40"/>
        <v>61</v>
      </c>
    </row>
    <row r="1865" spans="1:89" hidden="1" x14ac:dyDescent="0.3">
      <c r="A1865" s="43" t="s">
        <v>3301</v>
      </c>
      <c r="B1865" s="23" t="s">
        <v>1058</v>
      </c>
      <c r="C1865" s="54"/>
      <c r="D1865" s="54" t="s">
        <v>831</v>
      </c>
      <c r="E1865" s="23" t="s">
        <v>614</v>
      </c>
      <c r="F1865" s="54"/>
      <c r="G1865" s="23" t="s">
        <v>3302</v>
      </c>
      <c r="H1865" s="23" t="s">
        <v>880</v>
      </c>
      <c r="J1865" s="54" t="s">
        <v>9</v>
      </c>
      <c r="K1865" s="55">
        <v>2</v>
      </c>
      <c r="L1865" s="24" t="s">
        <v>834</v>
      </c>
      <c r="M1865" s="24" t="s">
        <v>639</v>
      </c>
      <c r="N1865" s="7"/>
      <c r="U1865" s="4">
        <v>10000</v>
      </c>
      <c r="AB1865" s="4">
        <v>200000</v>
      </c>
      <c r="AC1865" s="4">
        <v>200000</v>
      </c>
      <c r="AD1865" s="7"/>
      <c r="AE1865" s="7"/>
      <c r="AF1865" s="7"/>
      <c r="AG1865" s="7"/>
      <c r="AH1865" s="7"/>
      <c r="AI1865" s="7"/>
      <c r="AJ1865" s="7"/>
      <c r="AK1865" s="7"/>
      <c r="BZ1865" s="4"/>
      <c r="CA1865" t="s">
        <v>3303</v>
      </c>
      <c r="CC1865" s="7" t="s">
        <v>639</v>
      </c>
      <c r="CD1865" s="7">
        <v>0.46677854434706939</v>
      </c>
      <c r="CE1865" s="7" t="s">
        <v>636</v>
      </c>
      <c r="CF1865" s="7">
        <v>0.46522468767480879</v>
      </c>
      <c r="CH1865" s="7"/>
      <c r="CJ1865" s="7"/>
      <c r="CK1865" s="7">
        <f t="shared" si="40"/>
        <v>60</v>
      </c>
    </row>
    <row r="1866" spans="1:89" hidden="1" x14ac:dyDescent="0.3">
      <c r="A1866" s="43">
        <v>159</v>
      </c>
      <c r="B1866" s="53" t="s">
        <v>2259</v>
      </c>
      <c r="C1866" s="23" t="s">
        <v>1016</v>
      </c>
      <c r="D1866" s="54" t="s">
        <v>831</v>
      </c>
      <c r="E1866" s="23" t="s">
        <v>2803</v>
      </c>
      <c r="G1866" s="23" t="s">
        <v>3304</v>
      </c>
      <c r="J1866" s="23" t="s">
        <v>9</v>
      </c>
      <c r="K1866" s="47">
        <v>141</v>
      </c>
      <c r="L1866" s="24" t="s">
        <v>834</v>
      </c>
      <c r="M1866" s="24" t="s">
        <v>609</v>
      </c>
      <c r="S1866" s="4">
        <v>12082175.754073819</v>
      </c>
      <c r="BC1866" s="4">
        <v>78983.412139872438</v>
      </c>
      <c r="BZ1866" s="4"/>
      <c r="CA1866" t="s">
        <v>3305</v>
      </c>
      <c r="CK1866" s="7">
        <f t="shared" si="40"/>
        <v>61</v>
      </c>
    </row>
    <row r="1867" spans="1:89" hidden="1" x14ac:dyDescent="0.3">
      <c r="A1867" s="43">
        <v>64</v>
      </c>
      <c r="B1867" s="23" t="s">
        <v>854</v>
      </c>
      <c r="C1867" s="54"/>
      <c r="D1867" s="54" t="s">
        <v>831</v>
      </c>
      <c r="E1867" s="23" t="s">
        <v>605</v>
      </c>
      <c r="F1867" s="54"/>
      <c r="G1867" s="23" t="s">
        <v>3306</v>
      </c>
      <c r="J1867" s="54" t="s">
        <v>9</v>
      </c>
      <c r="K1867" s="55">
        <v>3.2679999999999998</v>
      </c>
      <c r="L1867" s="24" t="s">
        <v>834</v>
      </c>
      <c r="M1867" s="24" t="s">
        <v>615</v>
      </c>
      <c r="N1867" s="7"/>
      <c r="U1867" s="4">
        <v>92811.199999999997</v>
      </c>
      <c r="V1867" s="4">
        <v>2.2875999999999999</v>
      </c>
      <c r="W1867" s="4">
        <v>61.111600000000003</v>
      </c>
      <c r="AB1867" s="4">
        <v>58823.999999999993</v>
      </c>
      <c r="AC1867" s="4">
        <v>45752</v>
      </c>
      <c r="AD1867" s="7"/>
      <c r="AE1867" s="7"/>
      <c r="AF1867" s="7"/>
      <c r="AG1867" s="7"/>
      <c r="AH1867" s="7"/>
      <c r="AI1867" s="7"/>
      <c r="AJ1867" s="7"/>
      <c r="AK1867" s="7"/>
      <c r="BZ1867" s="4"/>
      <c r="CA1867" t="s">
        <v>842</v>
      </c>
      <c r="CC1867" s="7" t="s">
        <v>615</v>
      </c>
      <c r="CD1867" s="7">
        <v>0.62325756570855717</v>
      </c>
      <c r="CF1867" s="7"/>
      <c r="CH1867" s="7"/>
      <c r="CJ1867" s="7"/>
      <c r="CK1867" s="7">
        <f t="shared" si="40"/>
        <v>58</v>
      </c>
    </row>
    <row r="1868" spans="1:89" hidden="1" x14ac:dyDescent="0.3">
      <c r="A1868" s="43" t="s">
        <v>932</v>
      </c>
      <c r="B1868" s="23" t="s">
        <v>1025</v>
      </c>
      <c r="C1868" s="54"/>
      <c r="D1868" s="54" t="s">
        <v>831</v>
      </c>
      <c r="E1868" s="23" t="s">
        <v>620</v>
      </c>
      <c r="F1868" s="54"/>
      <c r="G1868" s="23" t="s">
        <v>3307</v>
      </c>
      <c r="J1868" s="54" t="s">
        <v>9</v>
      </c>
      <c r="K1868" s="55">
        <v>6.7</v>
      </c>
      <c r="L1868" s="24" t="s">
        <v>834</v>
      </c>
      <c r="M1868" s="24" t="s">
        <v>633</v>
      </c>
      <c r="N1868" s="7"/>
      <c r="U1868" s="4">
        <v>22330</v>
      </c>
      <c r="V1868" s="4">
        <v>0.54600000000000004</v>
      </c>
      <c r="W1868" s="4">
        <v>55.590000000000011</v>
      </c>
      <c r="Y1868" s="4">
        <v>544.69999999999993</v>
      </c>
      <c r="AA1868" s="107">
        <v>89450</v>
      </c>
      <c r="AB1868" s="4">
        <v>1340</v>
      </c>
      <c r="AC1868" s="4">
        <v>9580.0000000000018</v>
      </c>
      <c r="AD1868" s="4">
        <v>155.12</v>
      </c>
      <c r="AE1868" s="7"/>
      <c r="AF1868" s="7"/>
      <c r="AG1868" s="7"/>
      <c r="AH1868" s="7"/>
      <c r="AI1868" s="7"/>
      <c r="AJ1868" s="7"/>
      <c r="AK1868" s="7"/>
      <c r="BZ1868" s="4">
        <v>502000</v>
      </c>
      <c r="CA1868" t="s">
        <v>915</v>
      </c>
      <c r="CC1868" s="7" t="s">
        <v>633</v>
      </c>
      <c r="CD1868" s="7">
        <v>0.74839448946133835</v>
      </c>
      <c r="CF1868" s="7"/>
      <c r="CH1868" s="7"/>
      <c r="CJ1868" s="7"/>
      <c r="CK1868" s="7">
        <f t="shared" si="40"/>
        <v>55</v>
      </c>
    </row>
    <row r="1869" spans="1:89" x14ac:dyDescent="0.3">
      <c r="A1869" s="43">
        <v>64</v>
      </c>
      <c r="B1869" s="23" t="s">
        <v>860</v>
      </c>
      <c r="C1869" s="54"/>
      <c r="D1869" s="54" t="s">
        <v>831</v>
      </c>
      <c r="E1869" s="23" t="s">
        <v>605</v>
      </c>
      <c r="F1869" s="54"/>
      <c r="G1869" s="23" t="s">
        <v>3308</v>
      </c>
      <c r="J1869" s="54" t="s">
        <v>9</v>
      </c>
      <c r="K1869" s="55">
        <v>1.7880912</v>
      </c>
      <c r="L1869" s="24" t="s">
        <v>834</v>
      </c>
      <c r="M1869" s="24" t="s">
        <v>615</v>
      </c>
      <c r="N1869" s="7"/>
      <c r="U1869" s="4">
        <v>13248.476640000001</v>
      </c>
      <c r="AD1869" s="7"/>
      <c r="AE1869" s="7"/>
      <c r="AF1869" s="7"/>
      <c r="AG1869" s="7"/>
      <c r="AH1869" s="7"/>
      <c r="AI1869" s="7"/>
      <c r="AJ1869" s="7"/>
      <c r="AK1869" s="7"/>
      <c r="BZ1869" s="4"/>
      <c r="CA1869" t="s">
        <v>856</v>
      </c>
      <c r="CC1869" s="7" t="s">
        <v>615</v>
      </c>
      <c r="CD1869" s="7">
        <v>1</v>
      </c>
      <c r="CF1869" s="7"/>
      <c r="CH1869" s="7"/>
      <c r="CJ1869" s="7"/>
      <c r="CK1869" s="7">
        <f t="shared" si="40"/>
        <v>62</v>
      </c>
    </row>
    <row r="1870" spans="1:89" hidden="1" x14ac:dyDescent="0.3">
      <c r="A1870" s="43" t="s">
        <v>890</v>
      </c>
      <c r="B1870" s="23" t="s">
        <v>913</v>
      </c>
      <c r="D1870" s="23" t="s">
        <v>831</v>
      </c>
      <c r="E1870" s="23" t="s">
        <v>671</v>
      </c>
      <c r="G1870" s="53" t="s">
        <v>3309</v>
      </c>
      <c r="J1870" s="23" t="s">
        <v>9</v>
      </c>
      <c r="K1870" s="47">
        <v>1106.54</v>
      </c>
      <c r="L1870" s="24" t="s">
        <v>834</v>
      </c>
      <c r="M1870" s="24" t="s">
        <v>615</v>
      </c>
      <c r="U1870" s="4">
        <v>6475006.0000000009</v>
      </c>
      <c r="V1870" s="4">
        <v>49.7943</v>
      </c>
      <c r="X1870" s="4">
        <v>1569744</v>
      </c>
      <c r="Y1870" s="4">
        <v>88523.200000000012</v>
      </c>
      <c r="AG1870" s="4">
        <v>60.859699999999997</v>
      </c>
      <c r="AH1870" s="4">
        <v>173.72677999999999</v>
      </c>
      <c r="BX1870" s="4"/>
      <c r="BZ1870" s="4"/>
      <c r="CA1870" t="s">
        <v>972</v>
      </c>
      <c r="CC1870" s="7" t="s">
        <v>615</v>
      </c>
      <c r="CD1870" s="7">
        <v>0.54007192702700646</v>
      </c>
      <c r="CE1870" s="7" t="s">
        <v>624</v>
      </c>
      <c r="CF1870" s="7">
        <v>0.29169099158380019</v>
      </c>
      <c r="CH1870" s="7"/>
      <c r="CJ1870" s="7"/>
      <c r="CK1870" s="7">
        <f t="shared" si="40"/>
        <v>57</v>
      </c>
    </row>
    <row r="1871" spans="1:89" hidden="1" x14ac:dyDescent="0.3">
      <c r="A1871" s="43">
        <v>64</v>
      </c>
      <c r="B1871" s="23" t="s">
        <v>921</v>
      </c>
      <c r="C1871" s="54"/>
      <c r="D1871" s="54" t="s">
        <v>831</v>
      </c>
      <c r="E1871" s="23" t="s">
        <v>605</v>
      </c>
      <c r="F1871" s="54"/>
      <c r="G1871" s="23" t="s">
        <v>3310</v>
      </c>
      <c r="J1871" s="54" t="s">
        <v>9</v>
      </c>
      <c r="K1871" s="55">
        <v>0.34399999999999997</v>
      </c>
      <c r="L1871" s="24" t="s">
        <v>834</v>
      </c>
      <c r="M1871" s="24" t="s">
        <v>615</v>
      </c>
      <c r="N1871" s="7"/>
      <c r="U1871" s="4">
        <v>3990.4</v>
      </c>
      <c r="AB1871" s="4">
        <v>756.8</v>
      </c>
      <c r="AC1871" s="4">
        <v>6020</v>
      </c>
      <c r="AD1871" s="7"/>
      <c r="AE1871" s="7"/>
      <c r="AF1871" s="7"/>
      <c r="AG1871" s="7"/>
      <c r="AH1871" s="7"/>
      <c r="AI1871" s="7"/>
      <c r="AJ1871" s="7"/>
      <c r="AK1871" s="7"/>
      <c r="BZ1871" s="4"/>
      <c r="CA1871" t="s">
        <v>1006</v>
      </c>
      <c r="CC1871" s="7" t="s">
        <v>615</v>
      </c>
      <c r="CD1871" s="7">
        <v>0.63183470251431417</v>
      </c>
      <c r="CE1871" s="7" t="s">
        <v>639</v>
      </c>
      <c r="CF1871" s="7">
        <v>0.32717201891959169</v>
      </c>
      <c r="CH1871" s="7"/>
      <c r="CJ1871" s="7"/>
      <c r="CK1871" s="7">
        <f t="shared" ref="CK1871:CK1893" si="41">COUNTBLANK(N1871:BX1871)</f>
        <v>60</v>
      </c>
    </row>
    <row r="1872" spans="1:89" hidden="1" x14ac:dyDescent="0.3">
      <c r="A1872" s="43" t="s">
        <v>843</v>
      </c>
      <c r="B1872" s="23" t="s">
        <v>973</v>
      </c>
      <c r="C1872" s="54"/>
      <c r="D1872" s="54" t="s">
        <v>831</v>
      </c>
      <c r="E1872" s="23" t="s">
        <v>605</v>
      </c>
      <c r="F1872" s="54"/>
      <c r="G1872" s="23" t="s">
        <v>3311</v>
      </c>
      <c r="J1872" s="54" t="s">
        <v>9</v>
      </c>
      <c r="K1872" s="55">
        <v>170</v>
      </c>
      <c r="L1872" s="24" t="s">
        <v>834</v>
      </c>
      <c r="M1872" s="24" t="s">
        <v>615</v>
      </c>
      <c r="N1872" s="7"/>
      <c r="U1872" s="4">
        <v>1462000</v>
      </c>
      <c r="W1872" s="4">
        <v>306</v>
      </c>
      <c r="AA1872" s="107">
        <v>11900</v>
      </c>
      <c r="AD1872" s="4">
        <v>23.8</v>
      </c>
      <c r="AE1872" s="7"/>
      <c r="AF1872" s="7"/>
      <c r="AG1872" s="7"/>
      <c r="AH1872" s="7"/>
      <c r="AI1872" s="7"/>
      <c r="AJ1872" s="7"/>
      <c r="AK1872" s="7"/>
      <c r="BZ1872" s="4"/>
      <c r="CA1872" t="s">
        <v>910</v>
      </c>
      <c r="CC1872" s="7" t="s">
        <v>615</v>
      </c>
      <c r="CD1872" s="7">
        <v>0.94621031124248778</v>
      </c>
      <c r="CF1872" s="7"/>
      <c r="CH1872" s="7"/>
      <c r="CJ1872" s="7"/>
      <c r="CK1872" s="7">
        <f t="shared" si="41"/>
        <v>59</v>
      </c>
    </row>
    <row r="1873" spans="1:90" hidden="1" x14ac:dyDescent="0.3">
      <c r="A1873" s="43">
        <v>64</v>
      </c>
      <c r="B1873" s="23" t="s">
        <v>913</v>
      </c>
      <c r="C1873" s="54"/>
      <c r="D1873" s="54" t="s">
        <v>831</v>
      </c>
      <c r="E1873" s="23" t="s">
        <v>605</v>
      </c>
      <c r="F1873" s="54"/>
      <c r="G1873" s="23" t="s">
        <v>3312</v>
      </c>
      <c r="J1873" s="54" t="s">
        <v>9</v>
      </c>
      <c r="K1873" s="55">
        <v>498</v>
      </c>
      <c r="L1873" s="24" t="s">
        <v>834</v>
      </c>
      <c r="M1873" s="24" t="s">
        <v>615</v>
      </c>
      <c r="N1873" s="7"/>
      <c r="U1873" s="4">
        <v>1942200</v>
      </c>
      <c r="AD1873" s="7"/>
      <c r="AE1873" s="7"/>
      <c r="AF1873" s="7"/>
      <c r="AG1873" s="7"/>
      <c r="AH1873" s="7"/>
      <c r="AI1873" s="7"/>
      <c r="AJ1873" s="7"/>
      <c r="AK1873" s="7"/>
      <c r="BZ1873" s="4"/>
      <c r="CA1873" t="s">
        <v>856</v>
      </c>
      <c r="CC1873" s="7" t="s">
        <v>615</v>
      </c>
      <c r="CD1873" s="7">
        <v>1</v>
      </c>
      <c r="CF1873" s="7"/>
      <c r="CH1873" s="7"/>
      <c r="CJ1873" s="7"/>
      <c r="CK1873" s="7">
        <f t="shared" si="41"/>
        <v>62</v>
      </c>
    </row>
    <row r="1874" spans="1:90" hidden="1" x14ac:dyDescent="0.3">
      <c r="A1874" s="43">
        <v>64</v>
      </c>
      <c r="B1874" s="23" t="s">
        <v>1058</v>
      </c>
      <c r="C1874" s="54"/>
      <c r="D1874" s="54" t="s">
        <v>831</v>
      </c>
      <c r="E1874" s="23" t="s">
        <v>668</v>
      </c>
      <c r="F1874" s="54"/>
      <c r="G1874" s="23" t="s">
        <v>3313</v>
      </c>
      <c r="J1874" s="54" t="s">
        <v>9</v>
      </c>
      <c r="K1874" s="55">
        <v>91.135766129032248</v>
      </c>
      <c r="L1874" s="24" t="s">
        <v>834</v>
      </c>
      <c r="M1874" s="24" t="s">
        <v>639</v>
      </c>
      <c r="N1874" s="7"/>
      <c r="U1874" s="4">
        <v>113779.3548387097</v>
      </c>
      <c r="AB1874" s="4">
        <v>522795.69892473111</v>
      </c>
      <c r="AC1874" s="4">
        <v>2600000</v>
      </c>
      <c r="AD1874" s="7"/>
      <c r="AE1874" s="7"/>
      <c r="AF1874" s="7"/>
      <c r="AG1874" s="7"/>
      <c r="AH1874" s="7"/>
      <c r="AI1874" s="7"/>
      <c r="AJ1874" s="7"/>
      <c r="AK1874" s="7"/>
      <c r="BZ1874" s="4"/>
      <c r="CA1874" t="s">
        <v>1006</v>
      </c>
      <c r="CC1874" s="7" t="s">
        <v>639</v>
      </c>
      <c r="CD1874" s="7">
        <v>0.75306751528295868</v>
      </c>
      <c r="CF1874" s="7"/>
      <c r="CH1874" s="7"/>
      <c r="CJ1874" s="7"/>
      <c r="CK1874" s="7">
        <f t="shared" si="41"/>
        <v>60</v>
      </c>
    </row>
    <row r="1875" spans="1:90" hidden="1" x14ac:dyDescent="0.3">
      <c r="A1875" s="43">
        <v>64</v>
      </c>
      <c r="B1875" s="23" t="s">
        <v>1527</v>
      </c>
      <c r="C1875" s="54"/>
      <c r="D1875" s="54" t="s">
        <v>831</v>
      </c>
      <c r="E1875" s="23" t="s">
        <v>761</v>
      </c>
      <c r="F1875" s="54"/>
      <c r="G1875" s="23" t="s">
        <v>3314</v>
      </c>
      <c r="J1875" s="54" t="s">
        <v>9</v>
      </c>
      <c r="K1875" s="55">
        <v>113.1</v>
      </c>
      <c r="L1875" s="24" t="s">
        <v>834</v>
      </c>
      <c r="M1875" s="24" t="s">
        <v>624</v>
      </c>
      <c r="N1875" s="7"/>
      <c r="U1875" s="4">
        <v>113100</v>
      </c>
      <c r="V1875" s="4">
        <v>1.9749000000000001</v>
      </c>
      <c r="X1875" s="4">
        <v>927419.99999999988</v>
      </c>
      <c r="Y1875" s="4">
        <v>113100</v>
      </c>
      <c r="AD1875" s="7"/>
      <c r="AE1875" s="7"/>
      <c r="AF1875" s="7"/>
      <c r="AG1875" s="7">
        <v>8.8870500000000003</v>
      </c>
      <c r="AH1875" s="7">
        <v>8.8870500000000003</v>
      </c>
      <c r="AI1875" s="7"/>
      <c r="AJ1875" s="7"/>
      <c r="AK1875" s="7"/>
      <c r="BZ1875" s="4"/>
      <c r="CA1875" t="s">
        <v>1163</v>
      </c>
      <c r="CC1875" s="7" t="s">
        <v>624</v>
      </c>
      <c r="CD1875" s="7">
        <v>0.71438987631162587</v>
      </c>
      <c r="CE1875" s="7" t="s">
        <v>627</v>
      </c>
      <c r="CF1875" s="7">
        <v>0.2047323436087172</v>
      </c>
      <c r="CH1875" s="7"/>
      <c r="CJ1875" s="7"/>
      <c r="CK1875" s="7">
        <f t="shared" si="41"/>
        <v>57</v>
      </c>
    </row>
    <row r="1876" spans="1:90" hidden="1" x14ac:dyDescent="0.3">
      <c r="A1876" s="43" t="s">
        <v>3315</v>
      </c>
      <c r="B1876" s="23" t="s">
        <v>886</v>
      </c>
      <c r="C1876" s="54"/>
      <c r="D1876" s="23" t="s">
        <v>831</v>
      </c>
      <c r="E1876" s="23" t="s">
        <v>3316</v>
      </c>
      <c r="G1876" s="23" t="s">
        <v>3317</v>
      </c>
      <c r="H1876" s="54" t="s">
        <v>3318</v>
      </c>
      <c r="I1876" s="54"/>
      <c r="J1876" s="54" t="s">
        <v>9</v>
      </c>
      <c r="K1876" s="47">
        <v>24.510999999999999</v>
      </c>
      <c r="L1876" s="24" t="s">
        <v>834</v>
      </c>
      <c r="M1876" s="24" t="s">
        <v>612</v>
      </c>
      <c r="N1876" s="7"/>
      <c r="R1876" s="4">
        <v>1258.5050000000001</v>
      </c>
      <c r="T1876" s="4">
        <v>6805.6139999999996</v>
      </c>
      <c r="X1876" s="7"/>
      <c r="AH1876" s="7"/>
      <c r="AI1876" s="7"/>
      <c r="AP1876" s="4">
        <v>9406.7129999999997</v>
      </c>
      <c r="BS1876" s="4">
        <v>101519.594</v>
      </c>
      <c r="BT1876" s="7"/>
      <c r="BU1876" s="7"/>
      <c r="BV1876" s="7"/>
      <c r="BW1876" s="7"/>
      <c r="BX1876" s="7"/>
      <c r="BY1876" s="7"/>
      <c r="BZ1876" s="4"/>
      <c r="CA1876" t="s">
        <v>612</v>
      </c>
      <c r="CK1876" s="7">
        <f t="shared" si="41"/>
        <v>59</v>
      </c>
    </row>
    <row r="1877" spans="1:90" hidden="1" x14ac:dyDescent="0.3">
      <c r="A1877" s="43">
        <v>64</v>
      </c>
      <c r="B1877" s="23" t="s">
        <v>1028</v>
      </c>
      <c r="C1877" s="54"/>
      <c r="D1877" s="54" t="s">
        <v>831</v>
      </c>
      <c r="E1877" s="23" t="s">
        <v>713</v>
      </c>
      <c r="F1877" s="54"/>
      <c r="G1877" s="23" t="s">
        <v>3319</v>
      </c>
      <c r="J1877" s="54" t="s">
        <v>9</v>
      </c>
      <c r="K1877" s="55">
        <v>60.3</v>
      </c>
      <c r="L1877" s="24" t="s">
        <v>834</v>
      </c>
      <c r="M1877" s="24" t="s">
        <v>615</v>
      </c>
      <c r="N1877" s="7"/>
      <c r="U1877" s="4">
        <v>988920</v>
      </c>
      <c r="AD1877" s="7"/>
      <c r="AE1877" s="7"/>
      <c r="AF1877" s="7"/>
      <c r="AG1877" s="7"/>
      <c r="AH1877" s="7"/>
      <c r="AI1877" s="7"/>
      <c r="AJ1877" s="7"/>
      <c r="AK1877" s="7"/>
      <c r="BZ1877" s="4"/>
      <c r="CA1877" t="s">
        <v>856</v>
      </c>
      <c r="CC1877" s="7" t="s">
        <v>615</v>
      </c>
      <c r="CD1877" s="7">
        <v>1</v>
      </c>
      <c r="CF1877" s="7"/>
      <c r="CH1877" s="7"/>
      <c r="CJ1877" s="7"/>
      <c r="CK1877" s="7">
        <f t="shared" si="41"/>
        <v>62</v>
      </c>
    </row>
    <row r="1878" spans="1:90" hidden="1" x14ac:dyDescent="0.3">
      <c r="A1878" s="43" t="s">
        <v>843</v>
      </c>
      <c r="B1878" s="23" t="s">
        <v>895</v>
      </c>
      <c r="D1878" s="23" t="s">
        <v>831</v>
      </c>
      <c r="E1878" s="23" t="s">
        <v>605</v>
      </c>
      <c r="G1878" s="53" t="s">
        <v>3320</v>
      </c>
      <c r="J1878" s="23" t="s">
        <v>9</v>
      </c>
      <c r="K1878" s="47">
        <v>631</v>
      </c>
      <c r="L1878" s="24" t="s">
        <v>834</v>
      </c>
      <c r="M1878" s="24" t="s">
        <v>615</v>
      </c>
      <c r="U1878" s="4">
        <v>4353900</v>
      </c>
      <c r="V1878" s="4">
        <v>94.649999999999991</v>
      </c>
      <c r="W1878" s="4">
        <v>2524</v>
      </c>
      <c r="AA1878" s="107">
        <v>94649.999999999985</v>
      </c>
      <c r="AD1878" s="4">
        <v>142.4471562272393</v>
      </c>
      <c r="BZ1878" s="4"/>
      <c r="CA1878" t="s">
        <v>846</v>
      </c>
      <c r="CC1878" s="7" t="s">
        <v>615</v>
      </c>
      <c r="CD1878" s="7">
        <v>0.77902878446255952</v>
      </c>
      <c r="CF1878" s="7"/>
      <c r="CH1878" s="7"/>
      <c r="CJ1878" s="7"/>
      <c r="CK1878" s="7">
        <f t="shared" si="41"/>
        <v>58</v>
      </c>
    </row>
    <row r="1879" spans="1:90" hidden="1" x14ac:dyDescent="0.3">
      <c r="A1879" s="43" t="s">
        <v>843</v>
      </c>
      <c r="B1879" s="23" t="s">
        <v>913</v>
      </c>
      <c r="D1879" s="23" t="s">
        <v>831</v>
      </c>
      <c r="E1879" s="23" t="s">
        <v>605</v>
      </c>
      <c r="G1879" s="53" t="s">
        <v>3321</v>
      </c>
      <c r="J1879" s="23" t="s">
        <v>9</v>
      </c>
      <c r="K1879" s="47">
        <v>93</v>
      </c>
      <c r="L1879" s="24" t="s">
        <v>834</v>
      </c>
      <c r="M1879" s="24" t="s">
        <v>615</v>
      </c>
      <c r="U1879" s="4">
        <v>381299.99999999988</v>
      </c>
      <c r="AA1879" s="107">
        <v>18600</v>
      </c>
      <c r="AD1879" s="4">
        <v>27.87722732129582</v>
      </c>
      <c r="BZ1879" s="4"/>
      <c r="CA1879" t="s">
        <v>846</v>
      </c>
      <c r="CC1879" s="7" t="s">
        <v>615</v>
      </c>
      <c r="CD1879" s="7">
        <v>0.83039708857521133</v>
      </c>
      <c r="CF1879" s="7"/>
      <c r="CH1879" s="7"/>
      <c r="CJ1879" s="7"/>
      <c r="CK1879" s="7">
        <f t="shared" si="41"/>
        <v>60</v>
      </c>
    </row>
    <row r="1880" spans="1:90" hidden="1" x14ac:dyDescent="0.3">
      <c r="A1880" s="43" t="s">
        <v>872</v>
      </c>
      <c r="B1880" s="23" t="s">
        <v>868</v>
      </c>
      <c r="D1880" s="54" t="s">
        <v>831</v>
      </c>
      <c r="E1880" s="23" t="s">
        <v>605</v>
      </c>
      <c r="G1880" s="23" t="s">
        <v>3322</v>
      </c>
      <c r="H1880" s="23" t="s">
        <v>880</v>
      </c>
      <c r="J1880" s="54" t="s">
        <v>9</v>
      </c>
      <c r="K1880" s="47">
        <v>426.1</v>
      </c>
      <c r="L1880" s="24" t="s">
        <v>834</v>
      </c>
      <c r="M1880" s="24" t="s">
        <v>615</v>
      </c>
      <c r="U1880" s="4">
        <v>1576570</v>
      </c>
      <c r="V1880" s="4">
        <v>42.610000000000007</v>
      </c>
      <c r="AA1880" s="107">
        <v>17044</v>
      </c>
      <c r="AD1880" s="4">
        <v>55.393000000000008</v>
      </c>
      <c r="BZ1880" s="4">
        <v>18000000</v>
      </c>
      <c r="CA1880" t="s">
        <v>3323</v>
      </c>
      <c r="CC1880" s="7" t="s">
        <v>615</v>
      </c>
      <c r="CD1880" s="7">
        <v>0.94670199667398369</v>
      </c>
      <c r="CF1880" s="7"/>
      <c r="CH1880" s="7"/>
      <c r="CJ1880" s="7"/>
      <c r="CK1880" s="7">
        <f t="shared" si="41"/>
        <v>59</v>
      </c>
    </row>
    <row r="1881" spans="1:90" hidden="1" x14ac:dyDescent="0.3">
      <c r="A1881" s="43" t="s">
        <v>890</v>
      </c>
      <c r="B1881" s="23" t="s">
        <v>863</v>
      </c>
      <c r="D1881" s="23" t="s">
        <v>831</v>
      </c>
      <c r="E1881" s="23" t="s">
        <v>671</v>
      </c>
      <c r="G1881" s="53" t="s">
        <v>3324</v>
      </c>
      <c r="J1881" s="23" t="s">
        <v>9</v>
      </c>
      <c r="K1881" s="47">
        <v>17.47</v>
      </c>
      <c r="L1881" s="24" t="s">
        <v>834</v>
      </c>
      <c r="M1881" s="24" t="s">
        <v>651</v>
      </c>
      <c r="U1881" s="4">
        <v>5092.2596041200622</v>
      </c>
      <c r="V1881" s="4">
        <v>0.91170566710000001</v>
      </c>
      <c r="X1881" s="4">
        <v>19636.68393718022</v>
      </c>
      <c r="AG1881" s="4">
        <v>25.571630390999999</v>
      </c>
      <c r="AH1881" s="4">
        <v>22.545662173</v>
      </c>
      <c r="AI1881" s="4">
        <v>4.6040626675999992</v>
      </c>
      <c r="AJ1881" s="4">
        <v>4.9536633629600004</v>
      </c>
      <c r="AK1881" s="4">
        <v>1.0742884401599999</v>
      </c>
      <c r="BX1881" s="4"/>
      <c r="BZ1881" s="4"/>
      <c r="CA1881" t="s">
        <v>1419</v>
      </c>
      <c r="CC1881" s="7" t="s">
        <v>651</v>
      </c>
      <c r="CD1881" s="7">
        <v>0.49446396584210078</v>
      </c>
      <c r="CE1881" s="7" t="s">
        <v>654</v>
      </c>
      <c r="CF1881" s="7">
        <v>0.24938279859330639</v>
      </c>
      <c r="CH1881" s="7"/>
      <c r="CJ1881" s="7"/>
      <c r="CK1881" s="7">
        <f t="shared" si="41"/>
        <v>55</v>
      </c>
    </row>
    <row r="1882" spans="1:90" hidden="1" x14ac:dyDescent="0.3">
      <c r="A1882" s="43">
        <v>58</v>
      </c>
      <c r="B1882" s="23" t="s">
        <v>1025</v>
      </c>
      <c r="C1882" s="54"/>
      <c r="D1882" s="23" t="s">
        <v>831</v>
      </c>
      <c r="E1882" s="23" t="s">
        <v>620</v>
      </c>
      <c r="G1882" s="23" t="s">
        <v>3325</v>
      </c>
      <c r="I1882" s="54"/>
      <c r="J1882" s="54" t="s">
        <v>9</v>
      </c>
      <c r="K1882" s="47">
        <v>88.4</v>
      </c>
      <c r="L1882" s="24" t="s">
        <v>834</v>
      </c>
      <c r="M1882" s="24" t="s">
        <v>615</v>
      </c>
      <c r="N1882" s="7"/>
      <c r="U1882" s="4">
        <v>96356</v>
      </c>
      <c r="V1882" s="4">
        <v>3.536</v>
      </c>
      <c r="W1882" s="4">
        <v>144.09200000000001</v>
      </c>
      <c r="Y1882" s="4">
        <v>11492</v>
      </c>
      <c r="AA1882" s="107">
        <v>5745.9999999999991</v>
      </c>
      <c r="AD1882" s="4">
        <v>17.178922022574</v>
      </c>
      <c r="AH1882" s="7"/>
      <c r="AI1882" s="7"/>
      <c r="AS1882" s="4">
        <v>5392.4000000000005</v>
      </c>
      <c r="BY1882" s="7"/>
      <c r="BZ1882" s="4"/>
      <c r="CA1882" t="s">
        <v>846</v>
      </c>
      <c r="CC1882" s="7" t="s">
        <v>615</v>
      </c>
      <c r="CD1882" s="7">
        <v>0.34627574980518289</v>
      </c>
      <c r="CE1882" s="7" t="s">
        <v>627</v>
      </c>
      <c r="CF1882" s="7">
        <v>0.21621544237223389</v>
      </c>
      <c r="CG1882" s="7" t="s">
        <v>687</v>
      </c>
      <c r="CH1882" s="7">
        <v>0.2070137726921242</v>
      </c>
      <c r="CJ1882" s="7"/>
      <c r="CK1882" s="7">
        <f t="shared" si="41"/>
        <v>56</v>
      </c>
    </row>
    <row r="1883" spans="1:90" hidden="1" x14ac:dyDescent="0.3">
      <c r="A1883" s="43">
        <v>64</v>
      </c>
      <c r="B1883" s="23" t="s">
        <v>1036</v>
      </c>
      <c r="C1883" s="54"/>
      <c r="D1883" s="54" t="s">
        <v>831</v>
      </c>
      <c r="E1883" s="23" t="s">
        <v>605</v>
      </c>
      <c r="F1883" s="54"/>
      <c r="G1883" s="23" t="s">
        <v>3326</v>
      </c>
      <c r="H1883" s="23" t="s">
        <v>1602</v>
      </c>
      <c r="J1883" s="54" t="s">
        <v>9</v>
      </c>
      <c r="K1883" s="55">
        <v>19.015000000000001</v>
      </c>
      <c r="L1883" s="24" t="s">
        <v>834</v>
      </c>
      <c r="M1883" s="24" t="s">
        <v>615</v>
      </c>
      <c r="N1883" s="7"/>
      <c r="U1883" s="4">
        <v>235786</v>
      </c>
      <c r="AD1883" s="7"/>
      <c r="AE1883" s="7"/>
      <c r="AF1883" s="7"/>
      <c r="AG1883" s="7"/>
      <c r="AH1883" s="7"/>
      <c r="AI1883" s="7"/>
      <c r="AJ1883" s="7"/>
      <c r="AK1883" s="7"/>
      <c r="BZ1883" s="4"/>
      <c r="CA1883" t="s">
        <v>856</v>
      </c>
      <c r="CC1883" s="7" t="s">
        <v>615</v>
      </c>
      <c r="CD1883" s="7">
        <v>1</v>
      </c>
      <c r="CF1883" s="7"/>
      <c r="CH1883" s="7"/>
      <c r="CJ1883" s="7"/>
      <c r="CK1883" s="7">
        <f t="shared" si="41"/>
        <v>62</v>
      </c>
      <c r="CL1883" t="s">
        <v>3326</v>
      </c>
    </row>
    <row r="1884" spans="1:90" hidden="1" x14ac:dyDescent="0.3">
      <c r="A1884" s="43">
        <v>64</v>
      </c>
      <c r="B1884" s="23" t="s">
        <v>1349</v>
      </c>
      <c r="C1884" s="54"/>
      <c r="D1884" s="54" t="s">
        <v>831</v>
      </c>
      <c r="E1884" s="23" t="s">
        <v>671</v>
      </c>
      <c r="F1884" s="54"/>
      <c r="G1884" s="23" t="s">
        <v>3327</v>
      </c>
      <c r="J1884" s="54" t="s">
        <v>9</v>
      </c>
      <c r="K1884" s="55">
        <v>127.5</v>
      </c>
      <c r="L1884" s="24" t="s">
        <v>834</v>
      </c>
      <c r="M1884" s="24" t="s">
        <v>651</v>
      </c>
      <c r="N1884" s="7"/>
      <c r="U1884" s="4">
        <v>140250</v>
      </c>
      <c r="V1884" s="4">
        <v>36.624375000000001</v>
      </c>
      <c r="X1884" s="4">
        <v>173900.7470651014</v>
      </c>
      <c r="AD1884" s="7"/>
      <c r="AE1884" s="7"/>
      <c r="AF1884" s="7"/>
      <c r="AG1884" s="7">
        <v>226.09447499999999</v>
      </c>
      <c r="AH1884" s="7">
        <v>176.285325</v>
      </c>
      <c r="AI1884" s="7">
        <v>18.556349999999998</v>
      </c>
      <c r="AJ1884" s="7">
        <v>17.091374999999999</v>
      </c>
      <c r="AK1884" s="7">
        <v>13.6731</v>
      </c>
      <c r="BZ1884" s="4"/>
      <c r="CA1884" t="s">
        <v>1280</v>
      </c>
      <c r="CC1884" s="7" t="s">
        <v>651</v>
      </c>
      <c r="CD1884" s="7">
        <v>0.49712194048399211</v>
      </c>
      <c r="CE1884" s="7" t="s">
        <v>654</v>
      </c>
      <c r="CF1884" s="7">
        <v>0.22172589261987519</v>
      </c>
      <c r="CH1884" s="7"/>
      <c r="CJ1884" s="7"/>
      <c r="CK1884" s="7">
        <f t="shared" si="41"/>
        <v>55</v>
      </c>
      <c r="CL1884" t="s">
        <v>3327</v>
      </c>
    </row>
    <row r="1885" spans="1:90" hidden="1" x14ac:dyDescent="0.3">
      <c r="A1885" s="43">
        <v>64</v>
      </c>
      <c r="B1885" s="23" t="s">
        <v>1028</v>
      </c>
      <c r="C1885" s="54"/>
      <c r="D1885" s="54" t="s">
        <v>831</v>
      </c>
      <c r="E1885" s="23" t="s">
        <v>617</v>
      </c>
      <c r="F1885" s="54"/>
      <c r="G1885" s="23" t="s">
        <v>3328</v>
      </c>
      <c r="J1885" s="54" t="s">
        <v>9</v>
      </c>
      <c r="K1885" s="55">
        <v>0.66500000000000004</v>
      </c>
      <c r="L1885" s="24" t="s">
        <v>834</v>
      </c>
      <c r="M1885" s="24" t="s">
        <v>618</v>
      </c>
      <c r="N1885" s="7"/>
      <c r="U1885" s="4">
        <v>3258.5</v>
      </c>
      <c r="V1885" s="4">
        <v>0.98420000000000007</v>
      </c>
      <c r="AD1885" s="7"/>
      <c r="AE1885" s="7"/>
      <c r="AF1885" s="7"/>
      <c r="AG1885" s="7"/>
      <c r="AH1885" s="7"/>
      <c r="AI1885" s="7"/>
      <c r="AJ1885" s="7"/>
      <c r="AK1885" s="7"/>
      <c r="BZ1885" s="4"/>
      <c r="CA1885" t="s">
        <v>902</v>
      </c>
      <c r="CC1885" s="7" t="s">
        <v>618</v>
      </c>
      <c r="CD1885" s="7">
        <v>0.65137710142099958</v>
      </c>
      <c r="CE1885" s="7" t="s">
        <v>615</v>
      </c>
      <c r="CF1885" s="7">
        <v>0.34862289857900042</v>
      </c>
      <c r="CH1885" s="7"/>
      <c r="CJ1885" s="7"/>
      <c r="CK1885" s="7">
        <f t="shared" si="41"/>
        <v>61</v>
      </c>
    </row>
    <row r="1886" spans="1:90" hidden="1" x14ac:dyDescent="0.3">
      <c r="A1886" s="43">
        <v>64</v>
      </c>
      <c r="B1886" s="23" t="s">
        <v>1028</v>
      </c>
      <c r="C1886" s="54"/>
      <c r="D1886" s="54" t="s">
        <v>831</v>
      </c>
      <c r="E1886" s="23" t="s">
        <v>707</v>
      </c>
      <c r="F1886" s="54"/>
      <c r="G1886" s="23" t="s">
        <v>3329</v>
      </c>
      <c r="J1886" s="54" t="s">
        <v>9</v>
      </c>
      <c r="K1886" s="55">
        <v>0.87265899999999996</v>
      </c>
      <c r="L1886" s="24" t="s">
        <v>834</v>
      </c>
      <c r="M1886" s="24" t="s">
        <v>618</v>
      </c>
      <c r="N1886" s="7"/>
      <c r="U1886" s="4">
        <v>5672.2834999999995</v>
      </c>
      <c r="V1886" s="4">
        <v>0.95992490000000008</v>
      </c>
      <c r="AD1886" s="7"/>
      <c r="AE1886" s="7"/>
      <c r="AF1886" s="7"/>
      <c r="AG1886" s="7"/>
      <c r="AH1886" s="7"/>
      <c r="AI1886" s="7"/>
      <c r="AJ1886" s="7"/>
      <c r="AK1886" s="7"/>
      <c r="BZ1886" s="4"/>
      <c r="CA1886" t="s">
        <v>902</v>
      </c>
      <c r="CC1886" s="7" t="s">
        <v>618</v>
      </c>
      <c r="CD1886" s="7">
        <v>0.51144775939952936</v>
      </c>
      <c r="CE1886" s="7" t="s">
        <v>615</v>
      </c>
      <c r="CF1886" s="7">
        <v>0.48855224060047059</v>
      </c>
      <c r="CH1886" s="7"/>
      <c r="CJ1886" s="7"/>
      <c r="CK1886" s="7">
        <f t="shared" si="41"/>
        <v>61</v>
      </c>
    </row>
    <row r="1887" spans="1:90" hidden="1" x14ac:dyDescent="0.3">
      <c r="A1887" s="43">
        <v>64</v>
      </c>
      <c r="B1887" s="23" t="s">
        <v>895</v>
      </c>
      <c r="C1887" s="54"/>
      <c r="D1887" s="54" t="s">
        <v>831</v>
      </c>
      <c r="E1887" s="23" t="s">
        <v>620</v>
      </c>
      <c r="F1887" s="54"/>
      <c r="G1887" s="23" t="s">
        <v>3330</v>
      </c>
      <c r="J1887" s="54" t="s">
        <v>9</v>
      </c>
      <c r="K1887" s="55">
        <v>388.3</v>
      </c>
      <c r="L1887" s="24" t="s">
        <v>834</v>
      </c>
      <c r="M1887" s="24" t="s">
        <v>615</v>
      </c>
      <c r="N1887" s="7"/>
      <c r="U1887" s="4">
        <v>2985860</v>
      </c>
      <c r="AD1887" s="7"/>
      <c r="AE1887" s="7"/>
      <c r="AF1887" s="7"/>
      <c r="AG1887" s="7"/>
      <c r="AH1887" s="7"/>
      <c r="AI1887" s="7"/>
      <c r="AJ1887" s="7"/>
      <c r="AK1887" s="7"/>
      <c r="BZ1887" s="4"/>
      <c r="CA1887" t="s">
        <v>856</v>
      </c>
      <c r="CC1887" s="7" t="s">
        <v>615</v>
      </c>
      <c r="CD1887" s="7">
        <v>1</v>
      </c>
      <c r="CF1887" s="7"/>
      <c r="CH1887" s="7"/>
      <c r="CJ1887" s="7"/>
      <c r="CK1887" s="7">
        <f t="shared" si="41"/>
        <v>62</v>
      </c>
    </row>
    <row r="1888" spans="1:90" hidden="1" x14ac:dyDescent="0.3">
      <c r="A1888" s="43">
        <v>64</v>
      </c>
      <c r="B1888" s="23" t="s">
        <v>1028</v>
      </c>
      <c r="C1888" s="54"/>
      <c r="D1888" s="54" t="s">
        <v>831</v>
      </c>
      <c r="E1888" s="23" t="s">
        <v>707</v>
      </c>
      <c r="F1888" s="54"/>
      <c r="G1888" s="23" t="s">
        <v>3331</v>
      </c>
      <c r="J1888" s="54" t="s">
        <v>9</v>
      </c>
      <c r="K1888" s="55">
        <v>3.4464399999999999</v>
      </c>
      <c r="L1888" s="24" t="s">
        <v>834</v>
      </c>
      <c r="M1888" s="24" t="s">
        <v>618</v>
      </c>
      <c r="N1888" s="7"/>
      <c r="U1888" s="4">
        <v>14475.048000000001</v>
      </c>
      <c r="V1888" s="4">
        <v>4.5493008000000001</v>
      </c>
      <c r="AD1888" s="7"/>
      <c r="AE1888" s="7"/>
      <c r="AF1888" s="7"/>
      <c r="AG1888" s="7"/>
      <c r="AH1888" s="7"/>
      <c r="AI1888" s="7"/>
      <c r="AJ1888" s="7"/>
      <c r="AK1888" s="7"/>
      <c r="BZ1888" s="4"/>
      <c r="CA1888" t="s">
        <v>902</v>
      </c>
      <c r="CC1888" s="7" t="s">
        <v>618</v>
      </c>
      <c r="CD1888" s="7">
        <v>0.6603463952276406</v>
      </c>
      <c r="CE1888" s="7" t="s">
        <v>615</v>
      </c>
      <c r="CF1888" s="7">
        <v>0.3396536047723594</v>
      </c>
      <c r="CH1888" s="7"/>
      <c r="CJ1888" s="7"/>
      <c r="CK1888" s="7">
        <f t="shared" si="41"/>
        <v>61</v>
      </c>
    </row>
    <row r="1889" spans="1:90" hidden="1" x14ac:dyDescent="0.3">
      <c r="A1889" s="43">
        <v>64</v>
      </c>
      <c r="B1889" s="23" t="s">
        <v>1028</v>
      </c>
      <c r="C1889" s="54"/>
      <c r="D1889" s="54" t="s">
        <v>831</v>
      </c>
      <c r="E1889" s="23" t="s">
        <v>707</v>
      </c>
      <c r="F1889" s="54"/>
      <c r="G1889" s="23" t="s">
        <v>3332</v>
      </c>
      <c r="J1889" s="54" t="s">
        <v>9</v>
      </c>
      <c r="K1889" s="55">
        <v>3.0721699999999998</v>
      </c>
      <c r="L1889" s="24" t="s">
        <v>834</v>
      </c>
      <c r="M1889" s="24" t="s">
        <v>618</v>
      </c>
      <c r="N1889" s="7"/>
      <c r="U1889" s="4">
        <v>18433.02</v>
      </c>
      <c r="V1889" s="4">
        <v>5.2226889999999999</v>
      </c>
      <c r="AD1889" s="7"/>
      <c r="AE1889" s="7"/>
      <c r="AF1889" s="7"/>
      <c r="AG1889" s="7"/>
      <c r="AH1889" s="7"/>
      <c r="AI1889" s="7"/>
      <c r="AJ1889" s="7"/>
      <c r="AK1889" s="7"/>
      <c r="BZ1889" s="4"/>
      <c r="CA1889" t="s">
        <v>902</v>
      </c>
      <c r="CC1889" s="7" t="s">
        <v>618</v>
      </c>
      <c r="CD1889" s="7">
        <v>0.63672085783465926</v>
      </c>
      <c r="CE1889" s="7" t="s">
        <v>615</v>
      </c>
      <c r="CF1889" s="7">
        <v>0.3632791421653408</v>
      </c>
      <c r="CH1889" s="7"/>
      <c r="CJ1889" s="7"/>
      <c r="CK1889" s="7">
        <f t="shared" si="41"/>
        <v>61</v>
      </c>
    </row>
    <row r="1890" spans="1:90" hidden="1" x14ac:dyDescent="0.3">
      <c r="A1890" s="43">
        <v>64</v>
      </c>
      <c r="B1890" s="23" t="s">
        <v>1028</v>
      </c>
      <c r="C1890" s="54"/>
      <c r="D1890" s="54" t="s">
        <v>831</v>
      </c>
      <c r="E1890" s="23" t="s">
        <v>707</v>
      </c>
      <c r="F1890" s="54"/>
      <c r="G1890" s="23" t="s">
        <v>3333</v>
      </c>
      <c r="J1890" s="54" t="s">
        <v>9</v>
      </c>
      <c r="K1890" s="55">
        <v>1.3197099999999999</v>
      </c>
      <c r="L1890" s="24" t="s">
        <v>834</v>
      </c>
      <c r="M1890" s="24" t="s">
        <v>618</v>
      </c>
      <c r="N1890" s="7"/>
      <c r="U1890" s="4">
        <v>6598.5499999999993</v>
      </c>
      <c r="V1890" s="4">
        <v>2.0455505</v>
      </c>
      <c r="AD1890" s="7"/>
      <c r="AE1890" s="7"/>
      <c r="AF1890" s="7"/>
      <c r="AG1890" s="7"/>
      <c r="AH1890" s="7"/>
      <c r="AI1890" s="7"/>
      <c r="AJ1890" s="7"/>
      <c r="AK1890" s="7"/>
      <c r="BZ1890" s="4"/>
      <c r="CA1890" t="s">
        <v>902</v>
      </c>
      <c r="CC1890" s="7" t="s">
        <v>618</v>
      </c>
      <c r="CD1890" s="7">
        <v>0.65726011732731815</v>
      </c>
      <c r="CE1890" s="7" t="s">
        <v>615</v>
      </c>
      <c r="CF1890" s="7">
        <v>0.34273988267268191</v>
      </c>
      <c r="CH1890" s="7"/>
      <c r="CJ1890" s="7"/>
      <c r="CK1890" s="7">
        <f t="shared" si="41"/>
        <v>61</v>
      </c>
    </row>
    <row r="1891" spans="1:90" hidden="1" x14ac:dyDescent="0.3">
      <c r="A1891" s="43">
        <v>64</v>
      </c>
      <c r="B1891" s="23" t="s">
        <v>1028</v>
      </c>
      <c r="C1891" s="54"/>
      <c r="D1891" s="54" t="s">
        <v>831</v>
      </c>
      <c r="E1891" s="23" t="s">
        <v>707</v>
      </c>
      <c r="F1891" s="54"/>
      <c r="G1891" s="23" t="s">
        <v>3334</v>
      </c>
      <c r="J1891" s="54" t="s">
        <v>9</v>
      </c>
      <c r="K1891" s="55">
        <v>4.6544819999999998</v>
      </c>
      <c r="L1891" s="24" t="s">
        <v>834</v>
      </c>
      <c r="M1891" s="24" t="s">
        <v>618</v>
      </c>
      <c r="N1891" s="7"/>
      <c r="U1891" s="4">
        <v>25134.202799999999</v>
      </c>
      <c r="V1891" s="4">
        <v>7.6333504799999989</v>
      </c>
      <c r="AD1891" s="7"/>
      <c r="AE1891" s="7"/>
      <c r="AF1891" s="7"/>
      <c r="AG1891" s="7"/>
      <c r="AH1891" s="7"/>
      <c r="AI1891" s="7"/>
      <c r="AJ1891" s="7"/>
      <c r="AK1891" s="7"/>
      <c r="BZ1891" s="4"/>
      <c r="CA1891" t="s">
        <v>902</v>
      </c>
      <c r="CC1891" s="7" t="s">
        <v>618</v>
      </c>
      <c r="CD1891" s="7">
        <v>0.65262285153149113</v>
      </c>
      <c r="CE1891" s="7" t="s">
        <v>615</v>
      </c>
      <c r="CF1891" s="7">
        <v>0.34737714846850881</v>
      </c>
      <c r="CH1891" s="7"/>
      <c r="CJ1891" s="7"/>
      <c r="CK1891" s="7">
        <f t="shared" si="41"/>
        <v>61</v>
      </c>
    </row>
    <row r="1892" spans="1:90" x14ac:dyDescent="0.3">
      <c r="A1892" s="43" t="s">
        <v>847</v>
      </c>
      <c r="B1892" s="56" t="s">
        <v>860</v>
      </c>
      <c r="D1892" s="23" t="s">
        <v>831</v>
      </c>
      <c r="E1892" s="23" t="s">
        <v>798</v>
      </c>
      <c r="G1892" s="23" t="s">
        <v>3335</v>
      </c>
      <c r="H1892" s="57" t="s">
        <v>831</v>
      </c>
      <c r="I1892" s="57"/>
      <c r="J1892" s="23" t="s">
        <v>9</v>
      </c>
      <c r="K1892" s="47">
        <v>56.197999999999993</v>
      </c>
      <c r="L1892" s="24" t="s">
        <v>834</v>
      </c>
      <c r="M1892" s="24" t="s">
        <v>624</v>
      </c>
      <c r="X1892" s="4">
        <v>170800.18635962979</v>
      </c>
      <c r="BZ1892" s="4">
        <v>3600000</v>
      </c>
      <c r="CA1892" t="s">
        <v>1142</v>
      </c>
      <c r="CC1892" s="7" t="s">
        <v>624</v>
      </c>
      <c r="CD1892" s="7">
        <v>1</v>
      </c>
      <c r="CF1892" s="7"/>
      <c r="CH1892" s="7"/>
      <c r="CJ1892" s="7"/>
      <c r="CK1892" s="7">
        <f t="shared" si="41"/>
        <v>62</v>
      </c>
    </row>
    <row r="1893" spans="1:90" hidden="1" x14ac:dyDescent="0.3">
      <c r="A1893" s="43" t="s">
        <v>2538</v>
      </c>
      <c r="B1893" s="53" t="s">
        <v>886</v>
      </c>
      <c r="D1893" s="23" t="s">
        <v>831</v>
      </c>
      <c r="G1893" s="23" t="s">
        <v>3336</v>
      </c>
      <c r="H1893" s="23" t="s">
        <v>880</v>
      </c>
      <c r="I1893" s="54" t="s">
        <v>2261</v>
      </c>
      <c r="J1893" s="23" t="s">
        <v>9</v>
      </c>
      <c r="K1893" s="47">
        <v>1638.8</v>
      </c>
      <c r="L1893" s="24" t="s">
        <v>834</v>
      </c>
      <c r="M1893" s="24" t="s">
        <v>669</v>
      </c>
      <c r="AM1893" s="4">
        <v>719224700</v>
      </c>
      <c r="CA1893" t="s">
        <v>3337</v>
      </c>
      <c r="CK1893" s="7">
        <f t="shared" si="41"/>
        <v>62</v>
      </c>
    </row>
    <row r="1894" spans="1:90" hidden="1" x14ac:dyDescent="0.3">
      <c r="A1894" s="43">
        <v>64</v>
      </c>
      <c r="B1894" s="23" t="s">
        <v>3338</v>
      </c>
      <c r="C1894" s="54"/>
      <c r="D1894" s="54" t="s">
        <v>831</v>
      </c>
      <c r="E1894" s="23" t="s">
        <v>614</v>
      </c>
      <c r="F1894" s="54"/>
      <c r="G1894" s="23" t="s">
        <v>3339</v>
      </c>
      <c r="J1894" s="54" t="s">
        <v>9</v>
      </c>
      <c r="K1894" s="55">
        <v>11.9</v>
      </c>
      <c r="L1894" s="24" t="s">
        <v>834</v>
      </c>
      <c r="M1894" s="24" t="s">
        <v>615</v>
      </c>
      <c r="N1894" s="7"/>
      <c r="U1894" s="4">
        <v>96500</v>
      </c>
      <c r="V1894" s="4">
        <v>9.23</v>
      </c>
      <c r="AD1894" s="7"/>
      <c r="AE1894" s="7"/>
      <c r="AF1894" s="7"/>
      <c r="AG1894" s="7"/>
      <c r="AH1894" s="7"/>
      <c r="AI1894" s="7"/>
      <c r="AJ1894" s="7"/>
      <c r="AK1894" s="7"/>
      <c r="BZ1894" s="4"/>
      <c r="CA1894" t="s">
        <v>902</v>
      </c>
      <c r="CC1894" s="7" t="s">
        <v>615</v>
      </c>
      <c r="CD1894" s="7">
        <v>0.62826782690096905</v>
      </c>
      <c r="CE1894" s="7" t="s">
        <v>618</v>
      </c>
      <c r="CF1894" s="7">
        <v>0.371732173099031</v>
      </c>
      <c r="CH1894" s="7"/>
      <c r="CJ1894" s="7"/>
      <c r="CK1894" s="7">
        <f t="shared" ref="CK1894:CK1902" si="42">COUNTBLANK(N1894:BX1894)</f>
        <v>61</v>
      </c>
    </row>
    <row r="1895" spans="1:90" hidden="1" x14ac:dyDescent="0.3">
      <c r="A1895" s="43" t="s">
        <v>1325</v>
      </c>
      <c r="B1895" s="23" t="s">
        <v>1326</v>
      </c>
      <c r="D1895" s="23" t="s">
        <v>831</v>
      </c>
      <c r="E1895" s="23" t="s">
        <v>1011</v>
      </c>
      <c r="G1895" s="42" t="s">
        <v>3340</v>
      </c>
      <c r="H1895" s="24"/>
      <c r="J1895" s="23" t="s">
        <v>9</v>
      </c>
      <c r="K1895" s="47">
        <v>315</v>
      </c>
      <c r="L1895" s="24" t="s">
        <v>834</v>
      </c>
      <c r="M1895" s="24" t="s">
        <v>627</v>
      </c>
      <c r="Y1895" s="4">
        <v>189000</v>
      </c>
      <c r="BZ1895" s="4"/>
      <c r="CA1895" t="s">
        <v>1328</v>
      </c>
      <c r="CC1895" s="7" t="s">
        <v>627</v>
      </c>
      <c r="CD1895" s="7">
        <v>1</v>
      </c>
      <c r="CF1895" s="7"/>
      <c r="CH1895" s="7"/>
      <c r="CJ1895" s="7"/>
      <c r="CK1895" s="7">
        <f t="shared" si="42"/>
        <v>62</v>
      </c>
    </row>
    <row r="1896" spans="1:90" hidden="1" x14ac:dyDescent="0.3">
      <c r="A1896" s="43">
        <v>65</v>
      </c>
      <c r="B1896" s="56" t="s">
        <v>848</v>
      </c>
      <c r="D1896" s="23" t="s">
        <v>831</v>
      </c>
      <c r="E1896" s="23" t="s">
        <v>796</v>
      </c>
      <c r="G1896" s="23" t="s">
        <v>3341</v>
      </c>
      <c r="H1896" s="57" t="s">
        <v>831</v>
      </c>
      <c r="I1896" s="57"/>
      <c r="J1896" s="23" t="s">
        <v>9</v>
      </c>
      <c r="K1896" s="47">
        <v>198.863</v>
      </c>
      <c r="L1896" s="24" t="s">
        <v>834</v>
      </c>
      <c r="M1896" s="24" t="s">
        <v>624</v>
      </c>
      <c r="X1896" s="4">
        <v>1710221.8</v>
      </c>
      <c r="Y1896" s="4">
        <v>99431.500000000015</v>
      </c>
      <c r="Z1896" s="4">
        <v>2748441.7439129502</v>
      </c>
      <c r="AM1896" s="4">
        <v>51704380</v>
      </c>
      <c r="BZ1896" s="4"/>
      <c r="CA1896" t="s">
        <v>1968</v>
      </c>
      <c r="CC1896" s="7" t="s">
        <v>624</v>
      </c>
      <c r="CD1896" s="7">
        <v>0.64036423045978252</v>
      </c>
      <c r="CF1896" s="7"/>
      <c r="CH1896" s="7"/>
      <c r="CJ1896" s="7"/>
      <c r="CK1896" s="7">
        <f t="shared" si="42"/>
        <v>59</v>
      </c>
    </row>
    <row r="1897" spans="1:90" hidden="1" x14ac:dyDescent="0.3">
      <c r="A1897" s="43">
        <v>65</v>
      </c>
      <c r="B1897" s="56" t="s">
        <v>913</v>
      </c>
      <c r="D1897" s="23" t="s">
        <v>831</v>
      </c>
      <c r="E1897" s="23" t="s">
        <v>805</v>
      </c>
      <c r="G1897" s="23" t="s">
        <v>3342</v>
      </c>
      <c r="H1897" s="57" t="s">
        <v>831</v>
      </c>
      <c r="I1897" s="57"/>
      <c r="J1897" s="23" t="s">
        <v>9</v>
      </c>
      <c r="K1897" s="47">
        <v>1.8144</v>
      </c>
      <c r="L1897" s="24" t="s">
        <v>834</v>
      </c>
      <c r="M1897" s="24" t="s">
        <v>627</v>
      </c>
      <c r="U1897" s="4">
        <v>2358.7199999999998</v>
      </c>
      <c r="X1897" s="4">
        <v>8346.24</v>
      </c>
      <c r="Y1897" s="4">
        <v>5080.3200000000006</v>
      </c>
      <c r="AB1897" s="4">
        <v>59875.199999999997</v>
      </c>
      <c r="AC1897" s="4">
        <v>59875.199999999997</v>
      </c>
      <c r="BZ1897" s="4"/>
      <c r="CA1897" t="s">
        <v>3343</v>
      </c>
      <c r="CC1897" s="7" t="s">
        <v>627</v>
      </c>
      <c r="CD1897" s="7">
        <v>0.30024919353781809</v>
      </c>
      <c r="CE1897" s="7" t="s">
        <v>639</v>
      </c>
      <c r="CF1897" s="7">
        <v>0.23199712425789559</v>
      </c>
      <c r="CG1897" s="7" t="s">
        <v>636</v>
      </c>
      <c r="CH1897" s="7">
        <v>0.2312248302357322</v>
      </c>
      <c r="CI1897" s="7" t="s">
        <v>624</v>
      </c>
      <c r="CJ1897" s="7">
        <v>0.20990202631229141</v>
      </c>
      <c r="CK1897" s="7">
        <f t="shared" si="42"/>
        <v>58</v>
      </c>
    </row>
    <row r="1898" spans="1:90" hidden="1" x14ac:dyDescent="0.3">
      <c r="A1898" s="43">
        <v>64</v>
      </c>
      <c r="B1898" s="23" t="s">
        <v>913</v>
      </c>
      <c r="C1898" s="54"/>
      <c r="D1898" s="54" t="s">
        <v>831</v>
      </c>
      <c r="E1898" s="23" t="s">
        <v>605</v>
      </c>
      <c r="F1898" s="54"/>
      <c r="G1898" s="23" t="s">
        <v>3344</v>
      </c>
      <c r="J1898" s="54" t="s">
        <v>9</v>
      </c>
      <c r="K1898" s="55">
        <v>13.2</v>
      </c>
      <c r="L1898" s="24" t="s">
        <v>834</v>
      </c>
      <c r="M1898" s="24" t="s">
        <v>615</v>
      </c>
      <c r="N1898" s="7"/>
      <c r="U1898" s="4">
        <v>52800</v>
      </c>
      <c r="AD1898" s="7"/>
      <c r="AE1898" s="7"/>
      <c r="AF1898" s="7"/>
      <c r="AG1898" s="7"/>
      <c r="AH1898" s="7"/>
      <c r="AI1898" s="7"/>
      <c r="AJ1898" s="7"/>
      <c r="AK1898" s="7"/>
      <c r="BZ1898" s="4"/>
      <c r="CA1898" t="s">
        <v>856</v>
      </c>
      <c r="CC1898" s="7" t="s">
        <v>615</v>
      </c>
      <c r="CD1898" s="7">
        <v>1</v>
      </c>
      <c r="CF1898" s="7"/>
      <c r="CH1898" s="7"/>
      <c r="CJ1898" s="7"/>
      <c r="CK1898" s="7">
        <f t="shared" si="42"/>
        <v>62</v>
      </c>
    </row>
    <row r="1899" spans="1:90" hidden="1" x14ac:dyDescent="0.3">
      <c r="A1899" s="43">
        <v>64</v>
      </c>
      <c r="B1899" s="23" t="s">
        <v>1025</v>
      </c>
      <c r="C1899" s="54"/>
      <c r="D1899" s="54" t="s">
        <v>831</v>
      </c>
      <c r="E1899" s="23" t="s">
        <v>662</v>
      </c>
      <c r="F1899" s="54"/>
      <c r="G1899" s="23" t="s">
        <v>3345</v>
      </c>
      <c r="J1899" s="54" t="s">
        <v>9</v>
      </c>
      <c r="K1899" s="55">
        <v>4.9429999999999996</v>
      </c>
      <c r="L1899" s="24" t="s">
        <v>834</v>
      </c>
      <c r="M1899" s="24" t="s">
        <v>615</v>
      </c>
      <c r="N1899" s="7"/>
      <c r="U1899" s="4">
        <v>65496</v>
      </c>
      <c r="V1899" s="4">
        <v>4.8230000000000004</v>
      </c>
      <c r="W1899" s="4">
        <v>159.88820000000001</v>
      </c>
      <c r="AB1899" s="4">
        <v>83990.000000000015</v>
      </c>
      <c r="AC1899" s="4">
        <v>45827.000000000007</v>
      </c>
      <c r="AD1899" s="7"/>
      <c r="AE1899" s="7"/>
      <c r="AF1899" s="7"/>
      <c r="AG1899" s="7"/>
      <c r="AH1899" s="7"/>
      <c r="AI1899" s="7"/>
      <c r="AJ1899" s="7"/>
      <c r="AK1899" s="7"/>
      <c r="BZ1899" s="4"/>
      <c r="CA1899" t="s">
        <v>842</v>
      </c>
      <c r="CC1899" s="7" t="s">
        <v>615</v>
      </c>
      <c r="CD1899" s="7">
        <v>0.42034536340992001</v>
      </c>
      <c r="CF1899" s="7"/>
      <c r="CH1899" s="7"/>
      <c r="CJ1899" s="7"/>
      <c r="CK1899" s="7">
        <f t="shared" si="42"/>
        <v>58</v>
      </c>
    </row>
    <row r="1900" spans="1:90" hidden="1" x14ac:dyDescent="0.3">
      <c r="A1900" s="43" t="s">
        <v>843</v>
      </c>
      <c r="B1900" s="23" t="s">
        <v>913</v>
      </c>
      <c r="C1900" s="54"/>
      <c r="D1900" s="54" t="s">
        <v>831</v>
      </c>
      <c r="E1900" s="23" t="s">
        <v>605</v>
      </c>
      <c r="F1900" s="54"/>
      <c r="G1900" s="23" t="s">
        <v>3346</v>
      </c>
      <c r="J1900" s="54" t="s">
        <v>9</v>
      </c>
      <c r="K1900" s="55">
        <v>1291.7031119999999</v>
      </c>
      <c r="L1900" s="24" t="s">
        <v>834</v>
      </c>
      <c r="M1900" s="24" t="s">
        <v>633</v>
      </c>
      <c r="N1900" s="7"/>
      <c r="U1900" s="4">
        <v>1274812.0822079999</v>
      </c>
      <c r="W1900" s="4">
        <v>3285.956024999999</v>
      </c>
      <c r="AA1900" s="107">
        <v>385841.60395199998</v>
      </c>
      <c r="AD1900" s="4">
        <v>64.585155599999993</v>
      </c>
      <c r="AE1900" s="7"/>
      <c r="AF1900" s="7"/>
      <c r="AG1900" s="7"/>
      <c r="AH1900" s="7"/>
      <c r="AI1900" s="7"/>
      <c r="AJ1900" s="7"/>
      <c r="AK1900" s="7"/>
      <c r="BZ1900" s="4"/>
      <c r="CA1900" t="s">
        <v>910</v>
      </c>
      <c r="CC1900" s="7" t="s">
        <v>633</v>
      </c>
      <c r="CD1900" s="7">
        <v>0.45469084089419609</v>
      </c>
      <c r="CE1900" s="7" t="s">
        <v>615</v>
      </c>
      <c r="CF1900" s="7">
        <v>0.42583327970454532</v>
      </c>
      <c r="CH1900" s="7"/>
      <c r="CJ1900" s="7"/>
      <c r="CK1900" s="7">
        <f t="shared" si="42"/>
        <v>59</v>
      </c>
      <c r="CL1900" t="s">
        <v>3346</v>
      </c>
    </row>
    <row r="1901" spans="1:90" hidden="1" x14ac:dyDescent="0.3">
      <c r="A1901" s="43">
        <v>64</v>
      </c>
      <c r="B1901" s="23" t="s">
        <v>1248</v>
      </c>
      <c r="C1901" s="54"/>
      <c r="D1901" s="54" t="s">
        <v>831</v>
      </c>
      <c r="E1901" s="23" t="s">
        <v>650</v>
      </c>
      <c r="F1901" s="54"/>
      <c r="G1901" s="23" t="s">
        <v>3347</v>
      </c>
      <c r="J1901" s="54" t="s">
        <v>9</v>
      </c>
      <c r="K1901" s="55">
        <v>21</v>
      </c>
      <c r="L1901" s="24" t="s">
        <v>834</v>
      </c>
      <c r="M1901" s="24" t="s">
        <v>615</v>
      </c>
      <c r="N1901" s="7"/>
      <c r="U1901" s="4">
        <v>1155000</v>
      </c>
      <c r="AD1901" s="7"/>
      <c r="AE1901" s="7"/>
      <c r="AF1901" s="7"/>
      <c r="AG1901" s="7"/>
      <c r="AH1901" s="7"/>
      <c r="AI1901" s="7"/>
      <c r="AJ1901" s="7"/>
      <c r="AK1901" s="7"/>
      <c r="BZ1901" s="4"/>
      <c r="CA1901" t="s">
        <v>856</v>
      </c>
      <c r="CC1901" s="7" t="s">
        <v>615</v>
      </c>
      <c r="CD1901" s="7">
        <v>1</v>
      </c>
      <c r="CF1901" s="7"/>
      <c r="CH1901" s="7"/>
      <c r="CJ1901" s="7"/>
      <c r="CK1901" s="7">
        <f t="shared" si="42"/>
        <v>62</v>
      </c>
      <c r="CL1901" t="s">
        <v>3347</v>
      </c>
    </row>
    <row r="1902" spans="1:90" hidden="1" x14ac:dyDescent="0.3">
      <c r="A1902" s="43" t="s">
        <v>3348</v>
      </c>
      <c r="B1902" s="56" t="s">
        <v>1235</v>
      </c>
      <c r="D1902" s="23" t="s">
        <v>831</v>
      </c>
      <c r="E1902" s="23" t="s">
        <v>953</v>
      </c>
      <c r="G1902" s="53" t="s">
        <v>3349</v>
      </c>
      <c r="H1902" s="23" t="s">
        <v>880</v>
      </c>
      <c r="J1902" s="23" t="s">
        <v>9</v>
      </c>
      <c r="K1902" s="47">
        <v>1027</v>
      </c>
      <c r="L1902" s="24" t="s">
        <v>834</v>
      </c>
      <c r="M1902" s="24" t="s">
        <v>603</v>
      </c>
      <c r="Q1902" s="4">
        <v>246223837.82824221</v>
      </c>
      <c r="BB1902" s="4">
        <v>12961502.91340667</v>
      </c>
      <c r="BZ1902" s="4">
        <v>6400000</v>
      </c>
      <c r="CA1902" t="s">
        <v>3350</v>
      </c>
      <c r="CK1902" s="7">
        <f t="shared" si="42"/>
        <v>61</v>
      </c>
    </row>
    <row r="1903" spans="1:90" hidden="1" x14ac:dyDescent="0.3">
      <c r="A1903" s="43" t="s">
        <v>932</v>
      </c>
      <c r="B1903" s="23" t="s">
        <v>1028</v>
      </c>
      <c r="C1903" s="54"/>
      <c r="D1903" s="54" t="s">
        <v>831</v>
      </c>
      <c r="E1903" s="23" t="s">
        <v>605</v>
      </c>
      <c r="F1903" s="54"/>
      <c r="G1903" s="23" t="s">
        <v>3351</v>
      </c>
      <c r="H1903" s="23" t="s">
        <v>880</v>
      </c>
      <c r="J1903" s="54" t="s">
        <v>9</v>
      </c>
      <c r="K1903" s="55">
        <v>1889</v>
      </c>
      <c r="L1903" s="24" t="s">
        <v>834</v>
      </c>
      <c r="M1903" s="24" t="s">
        <v>615</v>
      </c>
      <c r="N1903" s="7"/>
      <c r="U1903" s="4">
        <v>14514500</v>
      </c>
      <c r="AD1903" s="7"/>
      <c r="AE1903" s="7"/>
      <c r="AF1903" s="7"/>
      <c r="AG1903" s="7"/>
      <c r="AH1903" s="7"/>
      <c r="AI1903" s="7"/>
      <c r="AJ1903" s="7"/>
      <c r="AK1903" s="7"/>
      <c r="BZ1903" s="4">
        <v>16500000</v>
      </c>
      <c r="CA1903" t="s">
        <v>934</v>
      </c>
      <c r="CC1903" s="7" t="s">
        <v>615</v>
      </c>
      <c r="CD1903" s="7">
        <v>1</v>
      </c>
      <c r="CF1903" s="7"/>
      <c r="CH1903" s="7"/>
      <c r="CJ1903" s="7"/>
      <c r="CK1903" s="7">
        <f t="shared" ref="CK1903:CK1934" si="43">COUNTBLANK(N1903:BX1903)</f>
        <v>62</v>
      </c>
      <c r="CL1903" t="s">
        <v>3351</v>
      </c>
    </row>
    <row r="1904" spans="1:90" x14ac:dyDescent="0.3">
      <c r="A1904" s="43" t="s">
        <v>932</v>
      </c>
      <c r="B1904" s="23" t="s">
        <v>860</v>
      </c>
      <c r="C1904" s="54"/>
      <c r="D1904" s="54" t="s">
        <v>831</v>
      </c>
      <c r="E1904" s="23" t="s">
        <v>605</v>
      </c>
      <c r="F1904" s="54"/>
      <c r="G1904" s="23" t="s">
        <v>3352</v>
      </c>
      <c r="H1904" s="23" t="s">
        <v>880</v>
      </c>
      <c r="J1904" s="54" t="s">
        <v>9</v>
      </c>
      <c r="K1904" s="55">
        <v>70.289999999999992</v>
      </c>
      <c r="L1904" s="24" t="s">
        <v>834</v>
      </c>
      <c r="M1904" s="24" t="s">
        <v>615</v>
      </c>
      <c r="N1904" s="7"/>
      <c r="U1904" s="4">
        <v>692946.2</v>
      </c>
      <c r="V1904" s="4">
        <v>24.193560000000002</v>
      </c>
      <c r="W1904" s="4">
        <v>218.988</v>
      </c>
      <c r="AD1904" s="7"/>
      <c r="AE1904" s="7"/>
      <c r="AF1904" s="7"/>
      <c r="AG1904" s="7"/>
      <c r="AH1904" s="7"/>
      <c r="AI1904" s="7"/>
      <c r="AJ1904" s="7"/>
      <c r="AK1904" s="7"/>
      <c r="BZ1904" s="4">
        <v>1400000</v>
      </c>
      <c r="CA1904" t="s">
        <v>1069</v>
      </c>
      <c r="CC1904" s="7" t="s">
        <v>615</v>
      </c>
      <c r="CD1904" s="7">
        <v>0.80150921707524281</v>
      </c>
      <c r="CF1904" s="7"/>
      <c r="CH1904" s="7"/>
      <c r="CJ1904" s="7"/>
      <c r="CK1904" s="7">
        <f t="shared" si="43"/>
        <v>60</v>
      </c>
      <c r="CL1904" t="s">
        <v>3352</v>
      </c>
    </row>
    <row r="1905" spans="1:90" hidden="1" x14ac:dyDescent="0.3">
      <c r="A1905" s="43">
        <v>64</v>
      </c>
      <c r="B1905" s="23" t="s">
        <v>886</v>
      </c>
      <c r="C1905" s="54"/>
      <c r="D1905" s="54" t="s">
        <v>831</v>
      </c>
      <c r="E1905" s="23" t="s">
        <v>671</v>
      </c>
      <c r="F1905" s="54"/>
      <c r="G1905" s="23" t="s">
        <v>3353</v>
      </c>
      <c r="J1905" s="54" t="s">
        <v>9</v>
      </c>
      <c r="K1905" s="55">
        <v>135.739442</v>
      </c>
      <c r="L1905" s="24" t="s">
        <v>834</v>
      </c>
      <c r="M1905" s="24" t="s">
        <v>624</v>
      </c>
      <c r="N1905" s="7"/>
      <c r="U1905" s="4">
        <v>205239.44200000001</v>
      </c>
      <c r="X1905" s="4">
        <v>735775.04480000003</v>
      </c>
      <c r="Y1905" s="4">
        <v>27147.8884</v>
      </c>
      <c r="AD1905" s="7"/>
      <c r="AE1905" s="7"/>
      <c r="AF1905" s="7"/>
      <c r="AG1905" s="7"/>
      <c r="AH1905" s="7"/>
      <c r="AI1905" s="7"/>
      <c r="AJ1905" s="7"/>
      <c r="AK1905" s="7"/>
      <c r="BZ1905" s="4"/>
      <c r="CA1905" t="s">
        <v>1473</v>
      </c>
      <c r="CC1905" s="7" t="s">
        <v>624</v>
      </c>
      <c r="CD1905" s="7">
        <v>0.8251399404607328</v>
      </c>
      <c r="CF1905" s="7"/>
      <c r="CH1905" s="7"/>
      <c r="CJ1905" s="7"/>
      <c r="CK1905" s="7">
        <f t="shared" si="43"/>
        <v>60</v>
      </c>
      <c r="CL1905" t="s">
        <v>3353</v>
      </c>
    </row>
    <row r="1906" spans="1:90" hidden="1" x14ac:dyDescent="0.3">
      <c r="A1906" s="43" t="s">
        <v>932</v>
      </c>
      <c r="B1906" s="23" t="s">
        <v>1028</v>
      </c>
      <c r="C1906" s="54"/>
      <c r="D1906" s="54" t="s">
        <v>831</v>
      </c>
      <c r="E1906" s="23" t="s">
        <v>605</v>
      </c>
      <c r="F1906" s="54"/>
      <c r="G1906" s="23" t="s">
        <v>3354</v>
      </c>
      <c r="J1906" s="54" t="s">
        <v>9</v>
      </c>
      <c r="K1906" s="55">
        <v>50.6</v>
      </c>
      <c r="L1906" s="24" t="s">
        <v>834</v>
      </c>
      <c r="M1906" s="24" t="s">
        <v>615</v>
      </c>
      <c r="N1906" s="7"/>
      <c r="U1906" s="4">
        <v>174200</v>
      </c>
      <c r="V1906" s="4">
        <v>3.48</v>
      </c>
      <c r="AD1906" s="7"/>
      <c r="AE1906" s="7"/>
      <c r="AF1906" s="7"/>
      <c r="AG1906" s="7"/>
      <c r="AH1906" s="7"/>
      <c r="AI1906" s="7"/>
      <c r="AJ1906" s="7"/>
      <c r="AK1906" s="7"/>
      <c r="BZ1906" s="4">
        <v>20000000</v>
      </c>
      <c r="CA1906" t="s">
        <v>1032</v>
      </c>
      <c r="CC1906" s="7" t="s">
        <v>615</v>
      </c>
      <c r="CD1906" s="7">
        <v>0.89001366954083516</v>
      </c>
      <c r="CF1906" s="7"/>
      <c r="CH1906" s="7"/>
      <c r="CJ1906" s="7"/>
      <c r="CK1906" s="7">
        <f t="shared" si="43"/>
        <v>61</v>
      </c>
    </row>
    <row r="1907" spans="1:90" hidden="1" x14ac:dyDescent="0.3">
      <c r="A1907" s="43">
        <v>64</v>
      </c>
      <c r="B1907" s="23" t="s">
        <v>1698</v>
      </c>
      <c r="C1907" s="54"/>
      <c r="D1907" s="54" t="s">
        <v>831</v>
      </c>
      <c r="E1907" s="23" t="s">
        <v>605</v>
      </c>
      <c r="F1907" s="54"/>
      <c r="G1907" s="23" t="s">
        <v>3355</v>
      </c>
      <c r="J1907" s="54" t="s">
        <v>9</v>
      </c>
      <c r="K1907" s="55">
        <v>1188.49</v>
      </c>
      <c r="L1907" s="24" t="s">
        <v>834</v>
      </c>
      <c r="M1907" s="24" t="s">
        <v>615</v>
      </c>
      <c r="N1907" s="7"/>
      <c r="U1907" s="4">
        <v>6063935.0000000009</v>
      </c>
      <c r="V1907" s="4">
        <v>182.21279999999999</v>
      </c>
      <c r="W1907" s="4">
        <v>1241.164</v>
      </c>
      <c r="AD1907" s="7"/>
      <c r="AE1907" s="7"/>
      <c r="AF1907" s="7"/>
      <c r="AG1907" s="7"/>
      <c r="AH1907" s="7"/>
      <c r="AI1907" s="7"/>
      <c r="AJ1907" s="7"/>
      <c r="AK1907" s="7"/>
      <c r="BZ1907" s="4"/>
      <c r="CA1907" t="s">
        <v>859</v>
      </c>
      <c r="CC1907" s="7" t="s">
        <v>615</v>
      </c>
      <c r="CD1907" s="7">
        <v>0.82891852566505342</v>
      </c>
      <c r="CF1907" s="7"/>
      <c r="CH1907" s="7"/>
      <c r="CJ1907" s="7"/>
      <c r="CK1907" s="7">
        <f t="shared" si="43"/>
        <v>60</v>
      </c>
    </row>
    <row r="1908" spans="1:90" hidden="1" x14ac:dyDescent="0.3">
      <c r="A1908" s="43">
        <v>65</v>
      </c>
      <c r="B1908" s="56" t="s">
        <v>1025</v>
      </c>
      <c r="D1908" s="23" t="s">
        <v>831</v>
      </c>
      <c r="E1908" s="23" t="s">
        <v>798</v>
      </c>
      <c r="G1908" s="23" t="s">
        <v>3356</v>
      </c>
      <c r="H1908" s="57"/>
      <c r="J1908" s="23" t="s">
        <v>9</v>
      </c>
      <c r="K1908" s="47">
        <v>0.22700000000000001</v>
      </c>
      <c r="L1908" s="24" t="s">
        <v>834</v>
      </c>
      <c r="M1908" s="24" t="s">
        <v>624</v>
      </c>
      <c r="U1908" s="4">
        <v>136.19999999999999</v>
      </c>
      <c r="X1908" s="4">
        <v>3859</v>
      </c>
      <c r="BZ1908" s="4"/>
      <c r="CA1908" t="s">
        <v>936</v>
      </c>
      <c r="CC1908" s="7" t="s">
        <v>624</v>
      </c>
      <c r="CD1908" s="7">
        <v>0.98440471707415012</v>
      </c>
      <c r="CF1908" s="7"/>
      <c r="CH1908" s="7"/>
      <c r="CJ1908" s="7"/>
      <c r="CK1908" s="7">
        <f t="shared" si="43"/>
        <v>61</v>
      </c>
    </row>
    <row r="1909" spans="1:90" hidden="1" x14ac:dyDescent="0.3">
      <c r="A1909" s="43">
        <v>64</v>
      </c>
      <c r="B1909" s="23" t="s">
        <v>1030</v>
      </c>
      <c r="C1909" s="54"/>
      <c r="D1909" s="54" t="s">
        <v>831</v>
      </c>
      <c r="E1909" s="23" t="s">
        <v>680</v>
      </c>
      <c r="F1909" s="54"/>
      <c r="G1909" s="23" t="s">
        <v>3357</v>
      </c>
      <c r="H1909" s="23" t="s">
        <v>1232</v>
      </c>
      <c r="J1909" s="54" t="s">
        <v>9</v>
      </c>
      <c r="K1909" s="55">
        <v>1.58223</v>
      </c>
      <c r="L1909" s="24" t="s">
        <v>834</v>
      </c>
      <c r="M1909" s="24" t="s">
        <v>615</v>
      </c>
      <c r="N1909" s="7"/>
      <c r="U1909" s="4">
        <v>23575.226999999999</v>
      </c>
      <c r="V1909" s="4">
        <v>2.689791</v>
      </c>
      <c r="W1909" s="4">
        <v>76.026151499999997</v>
      </c>
      <c r="AB1909" s="4">
        <v>8227.5959999999995</v>
      </c>
      <c r="AD1909" s="7"/>
      <c r="AE1909" s="7"/>
      <c r="AF1909" s="7"/>
      <c r="AG1909" s="7"/>
      <c r="AH1909" s="7"/>
      <c r="AI1909" s="7"/>
      <c r="AJ1909" s="7"/>
      <c r="AK1909" s="7"/>
      <c r="BZ1909" s="4"/>
      <c r="CA1909" t="s">
        <v>3358</v>
      </c>
      <c r="CC1909" s="7" t="s">
        <v>615</v>
      </c>
      <c r="CD1909" s="7">
        <v>0.4654796539514609</v>
      </c>
      <c r="CE1909" s="7" t="s">
        <v>618</v>
      </c>
      <c r="CF1909" s="7">
        <v>0.32852944362772352</v>
      </c>
      <c r="CH1909" s="7"/>
      <c r="CJ1909" s="7"/>
      <c r="CK1909" s="7">
        <f t="shared" si="43"/>
        <v>59</v>
      </c>
    </row>
    <row r="1910" spans="1:90" hidden="1" x14ac:dyDescent="0.3">
      <c r="A1910" s="43">
        <v>64</v>
      </c>
      <c r="B1910" s="23" t="s">
        <v>913</v>
      </c>
      <c r="C1910" s="54"/>
      <c r="D1910" s="54" t="s">
        <v>831</v>
      </c>
      <c r="E1910" s="23" t="s">
        <v>671</v>
      </c>
      <c r="F1910" s="54"/>
      <c r="G1910" s="23" t="s">
        <v>3359</v>
      </c>
      <c r="J1910" s="54" t="s">
        <v>9</v>
      </c>
      <c r="K1910" s="55">
        <v>7.2576000000000003E-3</v>
      </c>
      <c r="L1910" s="24" t="s">
        <v>834</v>
      </c>
      <c r="M1910" s="24" t="s">
        <v>624</v>
      </c>
      <c r="N1910" s="7"/>
      <c r="U1910" s="4">
        <v>63.866880000000009</v>
      </c>
      <c r="X1910" s="4">
        <v>113.94432</v>
      </c>
      <c r="AD1910" s="7"/>
      <c r="AE1910" s="7"/>
      <c r="AF1910" s="7"/>
      <c r="AG1910" s="7"/>
      <c r="AH1910" s="7"/>
      <c r="AI1910" s="7"/>
      <c r="AJ1910" s="7"/>
      <c r="AK1910" s="7"/>
      <c r="BZ1910" s="4"/>
      <c r="CA1910" t="s">
        <v>862</v>
      </c>
      <c r="CC1910" s="7" t="s">
        <v>624</v>
      </c>
      <c r="CD1910" s="7">
        <v>0.79898114560827194</v>
      </c>
      <c r="CE1910" s="7" t="s">
        <v>615</v>
      </c>
      <c r="CF1910" s="7">
        <v>0.20101885439172809</v>
      </c>
      <c r="CH1910" s="7"/>
      <c r="CJ1910" s="7"/>
      <c r="CK1910" s="7">
        <f t="shared" si="43"/>
        <v>61</v>
      </c>
    </row>
    <row r="1911" spans="1:90" hidden="1" x14ac:dyDescent="0.3">
      <c r="A1911" s="43" t="s">
        <v>872</v>
      </c>
      <c r="B1911" s="23" t="s">
        <v>913</v>
      </c>
      <c r="C1911" s="54"/>
      <c r="D1911" s="54" t="s">
        <v>831</v>
      </c>
      <c r="E1911" s="23" t="s">
        <v>605</v>
      </c>
      <c r="F1911" s="54"/>
      <c r="G1911" s="23" t="s">
        <v>3360</v>
      </c>
      <c r="H1911" s="54"/>
      <c r="J1911" s="54" t="s">
        <v>9</v>
      </c>
      <c r="K1911" s="55">
        <v>313.39999999999998</v>
      </c>
      <c r="L1911" s="24" t="s">
        <v>834</v>
      </c>
      <c r="M1911" s="24" t="s">
        <v>615</v>
      </c>
      <c r="N1911" s="7"/>
      <c r="U1911" s="4">
        <v>1222260</v>
      </c>
      <c r="AD1911" s="4">
        <v>47.01</v>
      </c>
      <c r="AE1911" s="7"/>
      <c r="AF1911" s="7"/>
      <c r="AG1911" s="7"/>
      <c r="AH1911" s="7"/>
      <c r="AI1911" s="7"/>
      <c r="AJ1911" s="7"/>
      <c r="AK1911" s="7"/>
      <c r="BZ1911" s="4">
        <v>52560000</v>
      </c>
      <c r="CA1911" t="s">
        <v>875</v>
      </c>
      <c r="CC1911" s="7" t="s">
        <v>615</v>
      </c>
      <c r="CD1911" s="7">
        <v>0.9833673868024656</v>
      </c>
      <c r="CF1911" s="7"/>
      <c r="CH1911" s="7"/>
      <c r="CJ1911" s="7"/>
      <c r="CK1911" s="7">
        <f t="shared" si="43"/>
        <v>61</v>
      </c>
      <c r="CL1911" t="s">
        <v>3360</v>
      </c>
    </row>
    <row r="1912" spans="1:90" hidden="1" x14ac:dyDescent="0.3">
      <c r="A1912" s="43">
        <v>64</v>
      </c>
      <c r="B1912" s="23" t="s">
        <v>913</v>
      </c>
      <c r="C1912" s="54"/>
      <c r="D1912" s="54" t="s">
        <v>831</v>
      </c>
      <c r="E1912" s="23" t="s">
        <v>650</v>
      </c>
      <c r="F1912" s="54"/>
      <c r="G1912" s="23" t="s">
        <v>3361</v>
      </c>
      <c r="J1912" s="54" t="s">
        <v>9</v>
      </c>
      <c r="K1912" s="55">
        <v>5</v>
      </c>
      <c r="L1912" s="24" t="s">
        <v>834</v>
      </c>
      <c r="M1912" s="24" t="s">
        <v>615</v>
      </c>
      <c r="N1912" s="7"/>
      <c r="U1912" s="4">
        <v>25000</v>
      </c>
      <c r="AD1912" s="7"/>
      <c r="AE1912" s="7"/>
      <c r="AF1912" s="7"/>
      <c r="AG1912" s="7"/>
      <c r="AH1912" s="7"/>
      <c r="AI1912" s="7"/>
      <c r="AJ1912" s="7"/>
      <c r="AK1912" s="7"/>
      <c r="BZ1912" s="4"/>
      <c r="CA1912" t="s">
        <v>856</v>
      </c>
      <c r="CC1912" s="7" t="s">
        <v>615</v>
      </c>
      <c r="CD1912" s="7">
        <v>1</v>
      </c>
      <c r="CF1912" s="7"/>
      <c r="CH1912" s="7"/>
      <c r="CJ1912" s="7"/>
      <c r="CK1912" s="7">
        <f t="shared" si="43"/>
        <v>62</v>
      </c>
    </row>
    <row r="1913" spans="1:90" x14ac:dyDescent="0.3">
      <c r="A1913" s="43">
        <v>64</v>
      </c>
      <c r="B1913" s="23" t="s">
        <v>860</v>
      </c>
      <c r="C1913" s="54"/>
      <c r="D1913" s="54" t="s">
        <v>831</v>
      </c>
      <c r="E1913" s="23" t="s">
        <v>605</v>
      </c>
      <c r="F1913" s="54"/>
      <c r="G1913" s="23" t="s">
        <v>3362</v>
      </c>
      <c r="J1913" s="54" t="s">
        <v>9</v>
      </c>
      <c r="K1913" s="55">
        <v>3</v>
      </c>
      <c r="L1913" s="24" t="s">
        <v>834</v>
      </c>
      <c r="M1913" s="24" t="s">
        <v>615</v>
      </c>
      <c r="N1913" s="7"/>
      <c r="U1913" s="4">
        <v>18000</v>
      </c>
      <c r="AD1913" s="7"/>
      <c r="AE1913" s="7"/>
      <c r="AF1913" s="7"/>
      <c r="AG1913" s="7"/>
      <c r="AH1913" s="7"/>
      <c r="AI1913" s="7"/>
      <c r="AJ1913" s="7"/>
      <c r="AK1913" s="7"/>
      <c r="BZ1913" s="4"/>
      <c r="CA1913" t="s">
        <v>856</v>
      </c>
      <c r="CC1913" s="7" t="s">
        <v>615</v>
      </c>
      <c r="CD1913" s="7">
        <v>1</v>
      </c>
      <c r="CF1913" s="7"/>
      <c r="CH1913" s="7"/>
      <c r="CJ1913" s="7"/>
      <c r="CK1913" s="7">
        <f t="shared" si="43"/>
        <v>62</v>
      </c>
    </row>
    <row r="1914" spans="1:90" hidden="1" x14ac:dyDescent="0.3">
      <c r="A1914" s="43">
        <v>65</v>
      </c>
      <c r="B1914" s="56" t="s">
        <v>852</v>
      </c>
      <c r="D1914" s="23" t="s">
        <v>831</v>
      </c>
      <c r="E1914" s="23" t="s">
        <v>798</v>
      </c>
      <c r="G1914" s="23" t="s">
        <v>3363</v>
      </c>
      <c r="H1914" s="57"/>
      <c r="J1914" s="23" t="s">
        <v>9</v>
      </c>
      <c r="K1914" s="47">
        <v>0.16900000000000001</v>
      </c>
      <c r="L1914" s="24" t="s">
        <v>834</v>
      </c>
      <c r="M1914" s="24" t="s">
        <v>624</v>
      </c>
      <c r="U1914" s="4">
        <v>321.10000000000002</v>
      </c>
      <c r="X1914" s="4">
        <v>2180.1</v>
      </c>
      <c r="Y1914" s="4">
        <v>33.799999999999997</v>
      </c>
      <c r="BZ1914" s="4"/>
      <c r="CA1914" t="s">
        <v>1511</v>
      </c>
      <c r="CC1914" s="7" t="s">
        <v>624</v>
      </c>
      <c r="CD1914" s="7">
        <v>0.90699163772866431</v>
      </c>
      <c r="CF1914" s="7"/>
      <c r="CH1914" s="7"/>
      <c r="CJ1914" s="7"/>
      <c r="CK1914" s="7">
        <f t="shared" si="43"/>
        <v>60</v>
      </c>
    </row>
    <row r="1915" spans="1:90" hidden="1" x14ac:dyDescent="0.3">
      <c r="A1915" s="43" t="s">
        <v>932</v>
      </c>
      <c r="B1915" s="23" t="s">
        <v>1226</v>
      </c>
      <c r="C1915" s="54"/>
      <c r="D1915" s="54" t="s">
        <v>831</v>
      </c>
      <c r="E1915" s="23" t="s">
        <v>653</v>
      </c>
      <c r="F1915" s="54"/>
      <c r="G1915" s="23" t="s">
        <v>3364</v>
      </c>
      <c r="J1915" s="54" t="s">
        <v>9</v>
      </c>
      <c r="K1915" s="55">
        <v>23.2</v>
      </c>
      <c r="L1915" s="24" t="s">
        <v>834</v>
      </c>
      <c r="M1915" s="24" t="s">
        <v>615</v>
      </c>
      <c r="N1915" s="7"/>
      <c r="U1915" s="4">
        <v>164720</v>
      </c>
      <c r="AD1915" s="7"/>
      <c r="AE1915" s="7"/>
      <c r="AF1915" s="7"/>
      <c r="AG1915" s="7"/>
      <c r="AH1915" s="7"/>
      <c r="AI1915" s="7"/>
      <c r="AJ1915" s="7"/>
      <c r="AK1915" s="7"/>
      <c r="BZ1915" s="4">
        <v>1600000</v>
      </c>
      <c r="CA1915" t="s">
        <v>934</v>
      </c>
      <c r="CC1915" s="7" t="s">
        <v>615</v>
      </c>
      <c r="CD1915" s="7">
        <v>1</v>
      </c>
      <c r="CF1915" s="7"/>
      <c r="CH1915" s="7"/>
      <c r="CJ1915" s="7"/>
      <c r="CK1915" s="7">
        <f t="shared" si="43"/>
        <v>62</v>
      </c>
    </row>
    <row r="1916" spans="1:90" hidden="1" x14ac:dyDescent="0.3">
      <c r="A1916" s="43">
        <v>65</v>
      </c>
      <c r="B1916" s="56" t="s">
        <v>848</v>
      </c>
      <c r="D1916" s="23" t="s">
        <v>831</v>
      </c>
      <c r="E1916" s="23" t="s">
        <v>796</v>
      </c>
      <c r="G1916" s="23" t="s">
        <v>3365</v>
      </c>
      <c r="H1916" s="57" t="s">
        <v>880</v>
      </c>
      <c r="I1916" s="57"/>
      <c r="J1916" s="23" t="s">
        <v>9</v>
      </c>
      <c r="K1916" s="47">
        <v>42.364600000000003</v>
      </c>
      <c r="L1916" s="24" t="s">
        <v>834</v>
      </c>
      <c r="M1916" s="24" t="s">
        <v>624</v>
      </c>
      <c r="X1916" s="4">
        <v>384976.97200000013</v>
      </c>
      <c r="AM1916" s="4">
        <v>17830151.022</v>
      </c>
      <c r="BZ1916" s="4"/>
      <c r="CA1916" t="s">
        <v>1567</v>
      </c>
      <c r="CC1916" s="7" t="s">
        <v>624</v>
      </c>
      <c r="CD1916" s="7">
        <v>0.78709945873133236</v>
      </c>
      <c r="CE1916" s="7" t="s">
        <v>669</v>
      </c>
      <c r="CF1916" s="7">
        <v>0.21290054126866759</v>
      </c>
      <c r="CH1916" s="7"/>
      <c r="CJ1916" s="7"/>
      <c r="CK1916" s="7">
        <f t="shared" si="43"/>
        <v>61</v>
      </c>
    </row>
    <row r="1917" spans="1:90" hidden="1" x14ac:dyDescent="0.3">
      <c r="A1917" s="43">
        <v>64</v>
      </c>
      <c r="B1917" s="23" t="s">
        <v>1083</v>
      </c>
      <c r="C1917" s="54"/>
      <c r="D1917" s="54" t="s">
        <v>831</v>
      </c>
      <c r="E1917" s="23" t="s">
        <v>605</v>
      </c>
      <c r="F1917" s="54"/>
      <c r="G1917" s="23" t="s">
        <v>3366</v>
      </c>
      <c r="J1917" s="54" t="s">
        <v>9</v>
      </c>
      <c r="K1917" s="55">
        <v>1000</v>
      </c>
      <c r="L1917" s="24" t="s">
        <v>834</v>
      </c>
      <c r="M1917" s="24" t="s">
        <v>615</v>
      </c>
      <c r="N1917" s="7"/>
      <c r="U1917" s="4">
        <v>8972000</v>
      </c>
      <c r="V1917" s="4">
        <v>634.29999999999995</v>
      </c>
      <c r="W1917" s="4">
        <v>1081</v>
      </c>
      <c r="AD1917" s="7"/>
      <c r="AE1917" s="7"/>
      <c r="AF1917" s="7"/>
      <c r="AG1917" s="7"/>
      <c r="AH1917" s="7"/>
      <c r="AI1917" s="7"/>
      <c r="AJ1917" s="7"/>
      <c r="AK1917" s="7"/>
      <c r="BZ1917" s="4"/>
      <c r="CA1917" t="s">
        <v>859</v>
      </c>
      <c r="CC1917" s="7" t="s">
        <v>615</v>
      </c>
      <c r="CD1917" s="7">
        <v>0.68993564588010037</v>
      </c>
      <c r="CE1917" s="7" t="s">
        <v>618</v>
      </c>
      <c r="CF1917" s="7">
        <v>0.3017345018933551</v>
      </c>
      <c r="CH1917" s="7"/>
      <c r="CJ1917" s="7"/>
      <c r="CK1917" s="7">
        <f t="shared" si="43"/>
        <v>60</v>
      </c>
      <c r="CL1917" t="s">
        <v>3366</v>
      </c>
    </row>
    <row r="1918" spans="1:90" hidden="1" x14ac:dyDescent="0.3">
      <c r="A1918" s="43">
        <v>64</v>
      </c>
      <c r="B1918" s="23" t="s">
        <v>1083</v>
      </c>
      <c r="C1918" s="54"/>
      <c r="D1918" s="54" t="s">
        <v>831</v>
      </c>
      <c r="E1918" s="23" t="s">
        <v>605</v>
      </c>
      <c r="F1918" s="54"/>
      <c r="G1918" s="23" t="s">
        <v>3367</v>
      </c>
      <c r="J1918" s="54" t="s">
        <v>9</v>
      </c>
      <c r="K1918" s="55">
        <v>40</v>
      </c>
      <c r="L1918" s="24" t="s">
        <v>834</v>
      </c>
      <c r="M1918" s="24" t="s">
        <v>618</v>
      </c>
      <c r="N1918" s="7"/>
      <c r="U1918" s="4">
        <v>88000</v>
      </c>
      <c r="V1918" s="4">
        <v>31.6</v>
      </c>
      <c r="AD1918" s="7"/>
      <c r="AE1918" s="7"/>
      <c r="AF1918" s="7"/>
      <c r="AG1918" s="7"/>
      <c r="AH1918" s="7"/>
      <c r="AI1918" s="7"/>
      <c r="AJ1918" s="7"/>
      <c r="AK1918" s="7"/>
      <c r="BZ1918" s="4"/>
      <c r="CA1918" t="s">
        <v>902</v>
      </c>
      <c r="CC1918" s="7" t="s">
        <v>618</v>
      </c>
      <c r="CD1918" s="7">
        <v>0.68957033454252314</v>
      </c>
      <c r="CE1918" s="7" t="s">
        <v>615</v>
      </c>
      <c r="CF1918" s="7">
        <v>0.3104296654574768</v>
      </c>
      <c r="CH1918" s="7"/>
      <c r="CJ1918" s="7"/>
      <c r="CK1918" s="7">
        <f t="shared" si="43"/>
        <v>61</v>
      </c>
    </row>
    <row r="1919" spans="1:90" hidden="1" x14ac:dyDescent="0.3">
      <c r="A1919" s="43">
        <v>31</v>
      </c>
      <c r="B1919" s="23" t="s">
        <v>3368</v>
      </c>
      <c r="D1919" s="23" t="s">
        <v>831</v>
      </c>
      <c r="E1919" s="23" t="s">
        <v>1011</v>
      </c>
      <c r="G1919" s="23" t="s">
        <v>3369</v>
      </c>
      <c r="H1919" s="24" t="s">
        <v>3370</v>
      </c>
      <c r="I1919" s="24"/>
      <c r="J1919" s="23" t="s">
        <v>9</v>
      </c>
      <c r="K1919" s="47">
        <v>89.7</v>
      </c>
      <c r="L1919" s="24" t="s">
        <v>834</v>
      </c>
      <c r="M1919" s="24" t="s">
        <v>627</v>
      </c>
      <c r="Y1919" s="4">
        <v>107640</v>
      </c>
      <c r="BZ1919" s="4"/>
      <c r="CA1919" t="s">
        <v>1014</v>
      </c>
      <c r="CC1919" s="7" t="s">
        <v>627</v>
      </c>
      <c r="CD1919" s="7">
        <v>1</v>
      </c>
      <c r="CF1919" s="7"/>
      <c r="CH1919" s="7"/>
      <c r="CJ1919" s="7"/>
      <c r="CK1919" s="7">
        <f t="shared" si="43"/>
        <v>62</v>
      </c>
    </row>
    <row r="1920" spans="1:90" hidden="1" x14ac:dyDescent="0.3">
      <c r="A1920" s="43">
        <v>65</v>
      </c>
      <c r="B1920" s="56" t="s">
        <v>1085</v>
      </c>
      <c r="D1920" s="23" t="s">
        <v>831</v>
      </c>
      <c r="E1920" s="23" t="s">
        <v>796</v>
      </c>
      <c r="G1920" s="23" t="s">
        <v>3371</v>
      </c>
      <c r="H1920" s="57" t="s">
        <v>880</v>
      </c>
      <c r="I1920" s="57"/>
      <c r="J1920" s="23" t="s">
        <v>9</v>
      </c>
      <c r="K1920" s="47">
        <v>54.63</v>
      </c>
      <c r="L1920" s="24" t="s">
        <v>834</v>
      </c>
      <c r="M1920" s="24" t="s">
        <v>624</v>
      </c>
      <c r="X1920" s="4">
        <v>541004.99999999988</v>
      </c>
      <c r="Y1920" s="4">
        <v>67431</v>
      </c>
      <c r="AM1920" s="4">
        <v>24772309</v>
      </c>
      <c r="BZ1920" s="4"/>
      <c r="CA1920" t="s">
        <v>992</v>
      </c>
      <c r="CC1920" s="7" t="s">
        <v>624</v>
      </c>
      <c r="CD1920" s="7">
        <v>0.64089352951907452</v>
      </c>
      <c r="CF1920" s="7"/>
      <c r="CH1920" s="7"/>
      <c r="CJ1920" s="7"/>
      <c r="CK1920" s="7">
        <f t="shared" si="43"/>
        <v>60</v>
      </c>
      <c r="CL1920" t="s">
        <v>3371</v>
      </c>
    </row>
    <row r="1921" spans="1:90" hidden="1" x14ac:dyDescent="0.3">
      <c r="A1921" s="43">
        <v>65</v>
      </c>
      <c r="B1921" s="56" t="s">
        <v>1085</v>
      </c>
      <c r="D1921" s="23" t="s">
        <v>831</v>
      </c>
      <c r="E1921" s="23" t="s">
        <v>796</v>
      </c>
      <c r="G1921" s="23" t="s">
        <v>3372</v>
      </c>
      <c r="H1921" s="57" t="s">
        <v>880</v>
      </c>
      <c r="I1921" s="57"/>
      <c r="J1921" s="23" t="s">
        <v>9</v>
      </c>
      <c r="K1921" s="47">
        <v>90.03</v>
      </c>
      <c r="L1921" s="24" t="s">
        <v>834</v>
      </c>
      <c r="M1921" s="24" t="s">
        <v>624</v>
      </c>
      <c r="X1921" s="4">
        <v>917745</v>
      </c>
      <c r="Y1921" s="4">
        <v>110580</v>
      </c>
      <c r="AM1921" s="4">
        <v>39011669</v>
      </c>
      <c r="BZ1921" s="4"/>
      <c r="CA1921" t="s">
        <v>992</v>
      </c>
      <c r="CC1921" s="7" t="s">
        <v>624</v>
      </c>
      <c r="CD1921" s="7">
        <v>0.65299395139783178</v>
      </c>
      <c r="CF1921" s="7"/>
      <c r="CH1921" s="7"/>
      <c r="CJ1921" s="7"/>
      <c r="CK1921" s="7">
        <f t="shared" si="43"/>
        <v>60</v>
      </c>
      <c r="CL1921" t="s">
        <v>3372</v>
      </c>
    </row>
    <row r="1922" spans="1:90" hidden="1" x14ac:dyDescent="0.3">
      <c r="A1922" s="43">
        <v>65</v>
      </c>
      <c r="B1922" s="56" t="s">
        <v>1085</v>
      </c>
      <c r="D1922" s="23" t="s">
        <v>831</v>
      </c>
      <c r="E1922" s="23" t="s">
        <v>796</v>
      </c>
      <c r="G1922" s="23" t="s">
        <v>3373</v>
      </c>
      <c r="H1922" s="57" t="s">
        <v>880</v>
      </c>
      <c r="I1922" s="57"/>
      <c r="J1922" s="23" t="s">
        <v>9</v>
      </c>
      <c r="K1922" s="47">
        <v>47.14</v>
      </c>
      <c r="L1922" s="24" t="s">
        <v>834</v>
      </c>
      <c r="M1922" s="24" t="s">
        <v>624</v>
      </c>
      <c r="X1922" s="4">
        <v>434696</v>
      </c>
      <c r="Y1922" s="4">
        <v>65661</v>
      </c>
      <c r="AM1922" s="4">
        <v>21480747</v>
      </c>
      <c r="BZ1922" s="4"/>
      <c r="CA1922" t="s">
        <v>992</v>
      </c>
      <c r="CC1922" s="7" t="s">
        <v>624</v>
      </c>
      <c r="CD1922" s="7">
        <v>0.60843449718278608</v>
      </c>
      <c r="CE1922" s="7" t="s">
        <v>627</v>
      </c>
      <c r="CF1922" s="7">
        <v>0.21597361486191921</v>
      </c>
      <c r="CH1922" s="7"/>
      <c r="CJ1922" s="7"/>
      <c r="CK1922" s="7">
        <f t="shared" si="43"/>
        <v>60</v>
      </c>
      <c r="CL1922" t="s">
        <v>3373</v>
      </c>
    </row>
    <row r="1923" spans="1:90" hidden="1" x14ac:dyDescent="0.3">
      <c r="A1923" s="43" t="s">
        <v>843</v>
      </c>
      <c r="B1923" s="23" t="s">
        <v>844</v>
      </c>
      <c r="D1923" s="23" t="s">
        <v>831</v>
      </c>
      <c r="E1923" s="23" t="s">
        <v>605</v>
      </c>
      <c r="G1923" s="53" t="s">
        <v>3374</v>
      </c>
      <c r="J1923" s="23" t="s">
        <v>9</v>
      </c>
      <c r="K1923" s="47">
        <v>347</v>
      </c>
      <c r="L1923" s="24" t="s">
        <v>834</v>
      </c>
      <c r="M1923" s="24" t="s">
        <v>615</v>
      </c>
      <c r="U1923" s="4">
        <v>1351600</v>
      </c>
      <c r="AA1923" s="107">
        <v>241930</v>
      </c>
      <c r="AD1923" s="4">
        <v>328.27019085610641</v>
      </c>
      <c r="BZ1923" s="4"/>
      <c r="CA1923" t="s">
        <v>846</v>
      </c>
      <c r="CC1923" s="7" t="s">
        <v>615</v>
      </c>
      <c r="CD1923" s="7">
        <v>0.5752809529964501</v>
      </c>
      <c r="CE1923" s="7" t="s">
        <v>633</v>
      </c>
      <c r="CF1923" s="7">
        <v>0.36327479033520371</v>
      </c>
      <c r="CH1923" s="7"/>
      <c r="CJ1923" s="7"/>
      <c r="CK1923" s="7">
        <f t="shared" si="43"/>
        <v>60</v>
      </c>
    </row>
    <row r="1924" spans="1:90" hidden="1" x14ac:dyDescent="0.3">
      <c r="A1924" s="43" t="s">
        <v>918</v>
      </c>
      <c r="B1924" s="23" t="s">
        <v>863</v>
      </c>
      <c r="D1924" s="23" t="s">
        <v>831</v>
      </c>
      <c r="E1924" s="23" t="s">
        <v>671</v>
      </c>
      <c r="G1924" s="53" t="s">
        <v>3375</v>
      </c>
      <c r="J1924" s="23" t="s">
        <v>9</v>
      </c>
      <c r="K1924" s="47">
        <v>479.4</v>
      </c>
      <c r="L1924" s="24" t="s">
        <v>834</v>
      </c>
      <c r="M1924" s="24" t="s">
        <v>651</v>
      </c>
      <c r="U1924" s="4">
        <v>186420</v>
      </c>
      <c r="V1924" s="4">
        <v>59.157488000000008</v>
      </c>
      <c r="X1924" s="4">
        <v>644520</v>
      </c>
      <c r="AG1924" s="4">
        <v>1046.6008280000001</v>
      </c>
      <c r="AH1924" s="4">
        <v>910.83920799999987</v>
      </c>
      <c r="AI1924" s="4">
        <v>160.49447599999999</v>
      </c>
      <c r="AJ1924" s="4">
        <v>175.69989247839999</v>
      </c>
      <c r="AK1924" s="4">
        <v>36.158560556399991</v>
      </c>
      <c r="BX1924" s="4"/>
      <c r="BZ1924" s="4">
        <v>2400000</v>
      </c>
      <c r="CA1924" t="s">
        <v>1173</v>
      </c>
      <c r="CC1924" s="7" t="s">
        <v>651</v>
      </c>
      <c r="CD1924" s="7">
        <v>0.51295489029516561</v>
      </c>
      <c r="CE1924" s="7" t="s">
        <v>654</v>
      </c>
      <c r="CF1924" s="7">
        <v>0.25536836002906182</v>
      </c>
      <c r="CH1924" s="7"/>
      <c r="CJ1924" s="7"/>
      <c r="CK1924" s="7">
        <f t="shared" si="43"/>
        <v>55</v>
      </c>
      <c r="CL1924" t="s">
        <v>3375</v>
      </c>
    </row>
    <row r="1925" spans="1:90" hidden="1" x14ac:dyDescent="0.3">
      <c r="A1925" s="43">
        <v>64</v>
      </c>
      <c r="B1925" s="23" t="s">
        <v>1076</v>
      </c>
      <c r="C1925" s="54"/>
      <c r="D1925" s="54" t="s">
        <v>831</v>
      </c>
      <c r="E1925" s="23" t="s">
        <v>668</v>
      </c>
      <c r="F1925" s="54"/>
      <c r="G1925" s="23" t="s">
        <v>3376</v>
      </c>
      <c r="J1925" s="54" t="s">
        <v>9</v>
      </c>
      <c r="K1925" s="55">
        <v>1</v>
      </c>
      <c r="L1925" s="24" t="s">
        <v>834</v>
      </c>
      <c r="M1925" s="24" t="s">
        <v>639</v>
      </c>
      <c r="N1925" s="7"/>
      <c r="U1925" s="4">
        <v>3100</v>
      </c>
      <c r="V1925" s="4">
        <v>0.3</v>
      </c>
      <c r="W1925" s="4">
        <v>10</v>
      </c>
      <c r="AB1925" s="4">
        <v>7100</v>
      </c>
      <c r="AC1925" s="4">
        <v>36100</v>
      </c>
      <c r="AD1925" s="7"/>
      <c r="AE1925" s="7"/>
      <c r="AF1925" s="7"/>
      <c r="AG1925" s="7"/>
      <c r="AH1925" s="7"/>
      <c r="AI1925" s="7"/>
      <c r="AJ1925" s="7"/>
      <c r="AK1925" s="7"/>
      <c r="BZ1925" s="4"/>
      <c r="CA1925" t="s">
        <v>842</v>
      </c>
      <c r="CC1925" s="7" t="s">
        <v>639</v>
      </c>
      <c r="CD1925" s="7">
        <v>0.59635623745497535</v>
      </c>
      <c r="CF1925" s="7"/>
      <c r="CH1925" s="7"/>
      <c r="CJ1925" s="7"/>
      <c r="CK1925" s="7">
        <f t="shared" si="43"/>
        <v>58</v>
      </c>
    </row>
    <row r="1926" spans="1:90" hidden="1" x14ac:dyDescent="0.3">
      <c r="A1926" s="43" t="s">
        <v>932</v>
      </c>
      <c r="B1926" s="23" t="s">
        <v>863</v>
      </c>
      <c r="C1926" s="54"/>
      <c r="D1926" s="54" t="s">
        <v>831</v>
      </c>
      <c r="E1926" s="23" t="s">
        <v>671</v>
      </c>
      <c r="F1926" s="54"/>
      <c r="G1926" s="23" t="s">
        <v>3377</v>
      </c>
      <c r="H1926" s="23" t="s">
        <v>1360</v>
      </c>
      <c r="J1926" s="54" t="s">
        <v>9</v>
      </c>
      <c r="K1926" s="55">
        <v>3709.4</v>
      </c>
      <c r="L1926" s="24" t="s">
        <v>834</v>
      </c>
      <c r="M1926" s="24" t="s">
        <v>651</v>
      </c>
      <c r="N1926" s="7"/>
      <c r="U1926" s="4">
        <v>3709400</v>
      </c>
      <c r="V1926" s="4">
        <v>472.83750000000009</v>
      </c>
      <c r="X1926" s="4">
        <v>6676920</v>
      </c>
      <c r="AD1926" s="7"/>
      <c r="AE1926" s="7"/>
      <c r="AF1926" s="7"/>
      <c r="AG1926" s="7">
        <v>3668.868750000001</v>
      </c>
      <c r="AH1926" s="7">
        <v>4325.5875000000005</v>
      </c>
      <c r="AI1926" s="7">
        <v>288.95625000000013</v>
      </c>
      <c r="AJ1926" s="7"/>
      <c r="AK1926" s="7"/>
      <c r="BZ1926" s="4">
        <v>14400000</v>
      </c>
      <c r="CA1926" t="s">
        <v>3378</v>
      </c>
      <c r="CC1926" s="7" t="s">
        <v>651</v>
      </c>
      <c r="CD1926" s="7">
        <v>0.39741327222145439</v>
      </c>
      <c r="CE1926" s="7" t="s">
        <v>654</v>
      </c>
      <c r="CF1926" s="7">
        <v>0.26802947938855409</v>
      </c>
      <c r="CG1926" s="7" t="s">
        <v>624</v>
      </c>
      <c r="CH1926" s="7">
        <v>0.20729006187982921</v>
      </c>
      <c r="CJ1926" s="7"/>
      <c r="CK1926" s="7">
        <f t="shared" si="43"/>
        <v>57</v>
      </c>
      <c r="CL1926" t="s">
        <v>3377</v>
      </c>
    </row>
    <row r="1927" spans="1:90" hidden="1" x14ac:dyDescent="0.3">
      <c r="A1927" s="43">
        <v>65</v>
      </c>
      <c r="B1927" s="56" t="s">
        <v>863</v>
      </c>
      <c r="D1927" s="23" t="s">
        <v>831</v>
      </c>
      <c r="E1927" s="23" t="s">
        <v>804</v>
      </c>
      <c r="G1927" s="23" t="s">
        <v>3379</v>
      </c>
      <c r="H1927" s="57" t="s">
        <v>880</v>
      </c>
      <c r="I1927" s="57"/>
      <c r="J1927" s="23" t="s">
        <v>9</v>
      </c>
      <c r="K1927" s="47">
        <v>3683.5</v>
      </c>
      <c r="L1927" s="24" t="s">
        <v>834</v>
      </c>
      <c r="M1927" s="24" t="s">
        <v>651</v>
      </c>
      <c r="U1927" s="4">
        <v>3683500.0000000009</v>
      </c>
      <c r="V1927" s="4">
        <v>592.97901000000002</v>
      </c>
      <c r="X1927" s="4">
        <v>6998650</v>
      </c>
      <c r="AG1927" s="4">
        <v>3849.8021880000001</v>
      </c>
      <c r="AH1927" s="4">
        <v>4397.1674279999997</v>
      </c>
      <c r="AI1927" s="4">
        <v>282.80537399999997</v>
      </c>
      <c r="BZ1927" s="4"/>
      <c r="CA1927" t="s">
        <v>1414</v>
      </c>
      <c r="CC1927" s="7" t="s">
        <v>651</v>
      </c>
      <c r="CD1927" s="7">
        <v>0.39971355342155068</v>
      </c>
      <c r="CE1927" s="7" t="s">
        <v>654</v>
      </c>
      <c r="CF1927" s="7">
        <v>0.26116244852752862</v>
      </c>
      <c r="CG1927" s="7" t="s">
        <v>624</v>
      </c>
      <c r="CH1927" s="7">
        <v>0.2082652690653044</v>
      </c>
      <c r="CJ1927" s="7"/>
      <c r="CK1927" s="7">
        <f t="shared" si="43"/>
        <v>57</v>
      </c>
      <c r="CL1927" t="s">
        <v>3379</v>
      </c>
    </row>
    <row r="1928" spans="1:90" hidden="1" x14ac:dyDescent="0.3">
      <c r="A1928" s="43">
        <v>65</v>
      </c>
      <c r="B1928" s="56" t="s">
        <v>852</v>
      </c>
      <c r="D1928" s="23" t="s">
        <v>831</v>
      </c>
      <c r="E1928" s="23" t="s">
        <v>798</v>
      </c>
      <c r="G1928" s="23" t="s">
        <v>3380</v>
      </c>
      <c r="H1928" s="57"/>
      <c r="J1928" s="23" t="s">
        <v>9</v>
      </c>
      <c r="K1928" s="47">
        <v>0.21299999999999999</v>
      </c>
      <c r="L1928" s="24" t="s">
        <v>834</v>
      </c>
      <c r="M1928" s="24" t="s">
        <v>624</v>
      </c>
      <c r="U1928" s="4">
        <v>426</v>
      </c>
      <c r="X1928" s="4">
        <v>2982</v>
      </c>
      <c r="BZ1928" s="4"/>
      <c r="CA1928" t="s">
        <v>936</v>
      </c>
      <c r="CC1928" s="7" t="s">
        <v>624</v>
      </c>
      <c r="CD1928" s="7">
        <v>0.93974028835428747</v>
      </c>
      <c r="CF1928" s="7"/>
      <c r="CH1928" s="7"/>
      <c r="CJ1928" s="7"/>
      <c r="CK1928" s="7">
        <f t="shared" si="43"/>
        <v>61</v>
      </c>
    </row>
    <row r="1929" spans="1:90" hidden="1" x14ac:dyDescent="0.3">
      <c r="A1929" s="43" t="s">
        <v>932</v>
      </c>
      <c r="B1929" s="23" t="s">
        <v>1226</v>
      </c>
      <c r="C1929" s="54"/>
      <c r="D1929" s="54" t="s">
        <v>831</v>
      </c>
      <c r="E1929" s="23" t="s">
        <v>650</v>
      </c>
      <c r="F1929" s="54"/>
      <c r="G1929" s="23" t="s">
        <v>3381</v>
      </c>
      <c r="J1929" s="54" t="s">
        <v>9</v>
      </c>
      <c r="K1929" s="55">
        <v>16.399999999999999</v>
      </c>
      <c r="L1929" s="24" t="s">
        <v>834</v>
      </c>
      <c r="M1929" s="24" t="s">
        <v>615</v>
      </c>
      <c r="N1929" s="7"/>
      <c r="U1929" s="4">
        <v>359159.99999999988</v>
      </c>
      <c r="AD1929" s="7"/>
      <c r="AE1929" s="7"/>
      <c r="AF1929" s="7"/>
      <c r="AG1929" s="7"/>
      <c r="AH1929" s="7"/>
      <c r="AI1929" s="7"/>
      <c r="AJ1929" s="7"/>
      <c r="AK1929" s="7"/>
      <c r="BZ1929" s="4">
        <v>1000000</v>
      </c>
      <c r="CA1929" t="s">
        <v>934</v>
      </c>
      <c r="CC1929" s="7" t="s">
        <v>615</v>
      </c>
      <c r="CD1929" s="7">
        <v>1</v>
      </c>
      <c r="CF1929" s="7"/>
      <c r="CH1929" s="7"/>
      <c r="CJ1929" s="7"/>
      <c r="CK1929" s="7">
        <f t="shared" si="43"/>
        <v>62</v>
      </c>
    </row>
    <row r="1930" spans="1:90" hidden="1" x14ac:dyDescent="0.3">
      <c r="A1930" s="43" t="s">
        <v>918</v>
      </c>
      <c r="B1930" s="23" t="s">
        <v>863</v>
      </c>
      <c r="D1930" s="23" t="s">
        <v>831</v>
      </c>
      <c r="E1930" s="23" t="s">
        <v>671</v>
      </c>
      <c r="G1930" s="53" t="s">
        <v>3382</v>
      </c>
      <c r="J1930" s="23" t="s">
        <v>9</v>
      </c>
      <c r="K1930" s="47">
        <v>39.700000000000003</v>
      </c>
      <c r="L1930" s="24" t="s">
        <v>834</v>
      </c>
      <c r="M1930" s="24" t="s">
        <v>624</v>
      </c>
      <c r="U1930" s="4">
        <v>33745</v>
      </c>
      <c r="X1930" s="4">
        <v>87340</v>
      </c>
      <c r="AG1930" s="4">
        <v>8.734</v>
      </c>
      <c r="AH1930" s="4">
        <v>13.101000000000001</v>
      </c>
      <c r="BX1930" s="4"/>
      <c r="BZ1930" s="4">
        <v>691000</v>
      </c>
      <c r="CA1930" t="s">
        <v>3383</v>
      </c>
      <c r="CC1930" s="7" t="s">
        <v>624</v>
      </c>
      <c r="CD1930" s="7">
        <v>0.54893365674918182</v>
      </c>
      <c r="CF1930" s="7"/>
      <c r="CH1930" s="7"/>
      <c r="CJ1930" s="7"/>
      <c r="CK1930" s="7">
        <f t="shared" si="43"/>
        <v>59</v>
      </c>
    </row>
    <row r="1931" spans="1:90" hidden="1" x14ac:dyDescent="0.3">
      <c r="A1931" s="43" t="s">
        <v>3384</v>
      </c>
      <c r="B1931" s="53" t="s">
        <v>863</v>
      </c>
      <c r="D1931" s="67" t="s">
        <v>831</v>
      </c>
      <c r="E1931" s="23" t="s">
        <v>1220</v>
      </c>
      <c r="G1931" s="53" t="s">
        <v>3385</v>
      </c>
      <c r="J1931" s="23" t="s">
        <v>9</v>
      </c>
      <c r="K1931" s="47">
        <v>284.8</v>
      </c>
      <c r="L1931" s="24" t="s">
        <v>834</v>
      </c>
      <c r="M1931" s="24" t="s">
        <v>714</v>
      </c>
      <c r="Q1931" s="4">
        <v>25624202.454892691</v>
      </c>
      <c r="S1931" s="4">
        <v>9219959.2484492902</v>
      </c>
      <c r="AM1931" s="4">
        <v>69491200</v>
      </c>
      <c r="BB1931" s="4">
        <v>41535145.200992607</v>
      </c>
      <c r="BC1931" s="4">
        <v>1084839.9665713659</v>
      </c>
      <c r="BX1931" s="4">
        <v>12429.26017573627</v>
      </c>
      <c r="BZ1931" s="4">
        <v>1000000</v>
      </c>
      <c r="CA1931" t="s">
        <v>3386</v>
      </c>
      <c r="CC1931" s="7" t="s">
        <v>714</v>
      </c>
      <c r="CD1931" s="7">
        <v>0.36274140357417539</v>
      </c>
      <c r="CE1931" s="7" t="s">
        <v>609</v>
      </c>
      <c r="CF1931" s="7">
        <v>0.32437840190074851</v>
      </c>
      <c r="CH1931" s="7"/>
      <c r="CJ1931" s="7"/>
      <c r="CK1931" s="7">
        <f t="shared" si="43"/>
        <v>57</v>
      </c>
    </row>
    <row r="1932" spans="1:90" hidden="1" x14ac:dyDescent="0.3">
      <c r="A1932" s="43">
        <v>65</v>
      </c>
      <c r="B1932" s="56" t="s">
        <v>916</v>
      </c>
      <c r="D1932" s="23" t="s">
        <v>831</v>
      </c>
      <c r="E1932" s="23" t="s">
        <v>796</v>
      </c>
      <c r="G1932" s="23" t="s">
        <v>3387</v>
      </c>
      <c r="H1932" s="57" t="s">
        <v>831</v>
      </c>
      <c r="I1932" s="57"/>
      <c r="J1932" s="23" t="s">
        <v>9</v>
      </c>
      <c r="K1932" s="47">
        <v>244.6</v>
      </c>
      <c r="L1932" s="24" t="s">
        <v>834</v>
      </c>
      <c r="M1932" s="24" t="s">
        <v>624</v>
      </c>
      <c r="X1932" s="4">
        <v>1712200</v>
      </c>
      <c r="Z1932" s="4">
        <v>2837360</v>
      </c>
      <c r="AM1932" s="4">
        <v>52515620</v>
      </c>
      <c r="BZ1932" s="4"/>
      <c r="CA1932" t="s">
        <v>3388</v>
      </c>
      <c r="CC1932" s="7" t="s">
        <v>624</v>
      </c>
      <c r="CD1932" s="7">
        <v>0.69672427958343996</v>
      </c>
      <c r="CF1932" s="7"/>
      <c r="CH1932" s="7"/>
      <c r="CJ1932" s="7"/>
      <c r="CK1932" s="7">
        <f t="shared" si="43"/>
        <v>60</v>
      </c>
    </row>
    <row r="1933" spans="1:90" hidden="1" x14ac:dyDescent="0.3">
      <c r="A1933" s="43" t="s">
        <v>938</v>
      </c>
      <c r="B1933" s="23" t="s">
        <v>2280</v>
      </c>
      <c r="C1933" s="54"/>
      <c r="D1933" s="23" t="s">
        <v>831</v>
      </c>
      <c r="E1933" s="23" t="s">
        <v>614</v>
      </c>
      <c r="G1933" s="23" t="s">
        <v>3389</v>
      </c>
      <c r="H1933" s="23" t="s">
        <v>880</v>
      </c>
      <c r="I1933" s="54"/>
      <c r="J1933" s="54" t="s">
        <v>9</v>
      </c>
      <c r="K1933" s="47">
        <v>5.0090000000000003</v>
      </c>
      <c r="L1933" s="24" t="s">
        <v>834</v>
      </c>
      <c r="M1933" s="24" t="s">
        <v>633</v>
      </c>
      <c r="N1933" s="7"/>
      <c r="AA1933" s="107">
        <v>8245.214218779287</v>
      </c>
      <c r="AD1933" s="4">
        <v>10.932211614786571</v>
      </c>
      <c r="AH1933" s="7"/>
      <c r="AI1933" s="7"/>
      <c r="BY1933" s="7"/>
      <c r="BZ1933" s="4">
        <v>430000</v>
      </c>
      <c r="CA1933" t="s">
        <v>915</v>
      </c>
      <c r="CC1933" s="7" t="s">
        <v>633</v>
      </c>
      <c r="CD1933" s="7">
        <v>0.85816562139683727</v>
      </c>
      <c r="CF1933" s="7"/>
      <c r="CH1933" s="7"/>
      <c r="CJ1933" s="7"/>
      <c r="CK1933" s="7">
        <f t="shared" si="43"/>
        <v>61</v>
      </c>
    </row>
    <row r="1934" spans="1:90" hidden="1" x14ac:dyDescent="0.3">
      <c r="A1934" s="43">
        <v>64</v>
      </c>
      <c r="B1934" s="23" t="s">
        <v>1179</v>
      </c>
      <c r="C1934" s="54"/>
      <c r="D1934" s="54" t="s">
        <v>831</v>
      </c>
      <c r="E1934" s="23" t="s">
        <v>665</v>
      </c>
      <c r="F1934" s="54"/>
      <c r="G1934" s="23" t="s">
        <v>3390</v>
      </c>
      <c r="J1934" s="54" t="s">
        <v>9</v>
      </c>
      <c r="K1934" s="55">
        <v>500</v>
      </c>
      <c r="L1934" s="24" t="s">
        <v>834</v>
      </c>
      <c r="M1934" s="24" t="s">
        <v>615</v>
      </c>
      <c r="N1934" s="7"/>
      <c r="U1934" s="4">
        <v>1750000</v>
      </c>
      <c r="V1934" s="4">
        <v>92.741935483870975</v>
      </c>
      <c r="AD1934" s="7"/>
      <c r="AE1934" s="7"/>
      <c r="AF1934" s="7"/>
      <c r="AG1934" s="7"/>
      <c r="AH1934" s="7"/>
      <c r="AI1934" s="7"/>
      <c r="AJ1934" s="7"/>
      <c r="AK1934" s="7"/>
      <c r="BZ1934" s="4"/>
      <c r="CA1934" t="s">
        <v>902</v>
      </c>
      <c r="CC1934" s="7" t="s">
        <v>615</v>
      </c>
      <c r="CD1934" s="7">
        <v>0.75310830305726795</v>
      </c>
      <c r="CE1934" s="7" t="s">
        <v>618</v>
      </c>
      <c r="CF1934" s="7">
        <v>0.246891696942732</v>
      </c>
      <c r="CH1934" s="7"/>
      <c r="CJ1934" s="7"/>
      <c r="CK1934" s="7">
        <f t="shared" si="43"/>
        <v>61</v>
      </c>
    </row>
    <row r="1935" spans="1:90" x14ac:dyDescent="0.3">
      <c r="A1935" s="43">
        <v>64</v>
      </c>
      <c r="B1935" s="23" t="s">
        <v>860</v>
      </c>
      <c r="C1935" s="54"/>
      <c r="D1935" s="54" t="s">
        <v>831</v>
      </c>
      <c r="E1935" s="23" t="s">
        <v>659</v>
      </c>
      <c r="F1935" s="54"/>
      <c r="G1935" s="23" t="s">
        <v>3391</v>
      </c>
      <c r="J1935" s="54" t="s">
        <v>9</v>
      </c>
      <c r="K1935" s="55">
        <v>0.18099999999999999</v>
      </c>
      <c r="L1935" s="24" t="s">
        <v>834</v>
      </c>
      <c r="M1935" s="24" t="s">
        <v>615</v>
      </c>
      <c r="N1935" s="7"/>
      <c r="U1935" s="4">
        <v>3077</v>
      </c>
      <c r="V1935" s="4">
        <v>0.11765</v>
      </c>
      <c r="W1935" s="4">
        <v>6.8237000000000014</v>
      </c>
      <c r="AC1935" s="4">
        <v>5357.6</v>
      </c>
      <c r="AD1935" s="7"/>
      <c r="AE1935" s="7"/>
      <c r="AF1935" s="7"/>
      <c r="AG1935" s="7"/>
      <c r="AH1935" s="7"/>
      <c r="AI1935" s="7"/>
      <c r="AJ1935" s="7"/>
      <c r="AK1935" s="7"/>
      <c r="BZ1935" s="4"/>
      <c r="CA1935" t="s">
        <v>839</v>
      </c>
      <c r="CC1935" s="7" t="s">
        <v>615</v>
      </c>
      <c r="CD1935" s="7">
        <v>0.48629166975806681</v>
      </c>
      <c r="CE1935" s="7" t="s">
        <v>639</v>
      </c>
      <c r="CF1935" s="7">
        <v>0.29062451075529411</v>
      </c>
      <c r="CH1935" s="7"/>
      <c r="CJ1935" s="7"/>
      <c r="CK1935" s="7">
        <f t="shared" ref="CK1935:CK1966" si="44">COUNTBLANK(N1935:BX1935)</f>
        <v>59</v>
      </c>
    </row>
    <row r="1936" spans="1:90" hidden="1" x14ac:dyDescent="0.3">
      <c r="A1936" s="43" t="s">
        <v>932</v>
      </c>
      <c r="B1936" s="23" t="s">
        <v>1028</v>
      </c>
      <c r="C1936" s="54"/>
      <c r="D1936" s="54" t="s">
        <v>831</v>
      </c>
      <c r="E1936" s="23" t="s">
        <v>605</v>
      </c>
      <c r="F1936" s="54"/>
      <c r="G1936" s="23" t="s">
        <v>3392</v>
      </c>
      <c r="H1936" s="23" t="s">
        <v>1286</v>
      </c>
      <c r="J1936" s="54" t="s">
        <v>9</v>
      </c>
      <c r="K1936" s="55">
        <v>15.5</v>
      </c>
      <c r="L1936" s="24" t="s">
        <v>834</v>
      </c>
      <c r="M1936" s="24" t="s">
        <v>615</v>
      </c>
      <c r="N1936" s="7"/>
      <c r="U1936" s="4">
        <v>79050</v>
      </c>
      <c r="AD1936" s="7"/>
      <c r="AE1936" s="7"/>
      <c r="AF1936" s="7"/>
      <c r="AG1936" s="7"/>
      <c r="AH1936" s="7"/>
      <c r="AI1936" s="7"/>
      <c r="AJ1936" s="7"/>
      <c r="AK1936" s="7"/>
      <c r="BZ1936" s="4">
        <v>2000000</v>
      </c>
      <c r="CA1936" t="s">
        <v>934</v>
      </c>
      <c r="CC1936" s="7" t="s">
        <v>615</v>
      </c>
      <c r="CD1936" s="7">
        <v>1</v>
      </c>
      <c r="CF1936" s="7"/>
      <c r="CH1936" s="7"/>
      <c r="CJ1936" s="7"/>
      <c r="CK1936" s="7">
        <f t="shared" si="44"/>
        <v>62</v>
      </c>
    </row>
    <row r="1937" spans="1:90" hidden="1" x14ac:dyDescent="0.3">
      <c r="A1937" s="43">
        <v>154</v>
      </c>
      <c r="B1937" s="23" t="s">
        <v>868</v>
      </c>
      <c r="D1937" s="23" t="s">
        <v>831</v>
      </c>
      <c r="E1937" s="23" t="s">
        <v>659</v>
      </c>
      <c r="G1937" s="23" t="s">
        <v>3393</v>
      </c>
      <c r="J1937" s="23" t="s">
        <v>9</v>
      </c>
      <c r="K1937" s="47">
        <v>15.9</v>
      </c>
      <c r="L1937" s="24" t="s">
        <v>834</v>
      </c>
      <c r="M1937" s="24" t="s">
        <v>615</v>
      </c>
      <c r="U1937" s="4">
        <v>333900.00000000012</v>
      </c>
      <c r="V1937" s="4">
        <v>4.76</v>
      </c>
      <c r="W1937" s="4">
        <v>123.2</v>
      </c>
      <c r="AB1937" s="4">
        <v>27030</v>
      </c>
      <c r="AC1937" s="4">
        <v>524700</v>
      </c>
      <c r="AE1937" s="4">
        <v>1303.8</v>
      </c>
      <c r="AF1937" s="4">
        <v>1415.1</v>
      </c>
      <c r="BZ1937" s="4"/>
      <c r="CA1937" t="s">
        <v>970</v>
      </c>
      <c r="CC1937" s="7" t="s">
        <v>615</v>
      </c>
      <c r="CD1937" s="7">
        <v>0.55060393090935</v>
      </c>
      <c r="CE1937" s="7" t="s">
        <v>639</v>
      </c>
      <c r="CF1937" s="7">
        <v>0.29697956863685943</v>
      </c>
      <c r="CH1937" s="7"/>
      <c r="CJ1937" s="7"/>
      <c r="CK1937" s="7">
        <f t="shared" si="44"/>
        <v>56</v>
      </c>
    </row>
    <row r="1938" spans="1:90" x14ac:dyDescent="0.3">
      <c r="A1938" s="43" t="s">
        <v>843</v>
      </c>
      <c r="B1938" s="23" t="s">
        <v>860</v>
      </c>
      <c r="C1938" s="54"/>
      <c r="D1938" s="23" t="s">
        <v>831</v>
      </c>
      <c r="E1938" s="23" t="s">
        <v>605</v>
      </c>
      <c r="G1938" s="23" t="s">
        <v>3394</v>
      </c>
      <c r="H1938" s="23" t="s">
        <v>838</v>
      </c>
      <c r="I1938" s="54"/>
      <c r="J1938" s="54" t="s">
        <v>9</v>
      </c>
      <c r="K1938" s="47">
        <v>198.780384</v>
      </c>
      <c r="L1938" s="24" t="s">
        <v>834</v>
      </c>
      <c r="M1938" s="24" t="s">
        <v>633</v>
      </c>
      <c r="N1938" s="7"/>
      <c r="U1938" s="4">
        <v>65414.48048000002</v>
      </c>
      <c r="AA1938" s="107">
        <v>97310.865040000004</v>
      </c>
      <c r="AD1938" s="4">
        <v>137.22875500564169</v>
      </c>
      <c r="AH1938" s="7"/>
      <c r="AI1938" s="7"/>
      <c r="BY1938" s="7"/>
      <c r="BZ1938" s="4"/>
      <c r="CA1938" t="s">
        <v>3395</v>
      </c>
      <c r="CC1938" s="7" t="s">
        <v>633</v>
      </c>
      <c r="CD1938" s="7">
        <v>0.7318859464075943</v>
      </c>
      <c r="CF1938" s="7"/>
      <c r="CH1938" s="7"/>
      <c r="CJ1938" s="7"/>
      <c r="CK1938" s="7">
        <f t="shared" si="44"/>
        <v>60</v>
      </c>
    </row>
    <row r="1939" spans="1:90" hidden="1" x14ac:dyDescent="0.3">
      <c r="A1939" s="43">
        <v>58</v>
      </c>
      <c r="B1939" s="23" t="s">
        <v>1025</v>
      </c>
      <c r="C1939" s="54"/>
      <c r="D1939" s="23" t="s">
        <v>831</v>
      </c>
      <c r="E1939" s="23" t="s">
        <v>614</v>
      </c>
      <c r="G1939" s="23" t="s">
        <v>3396</v>
      </c>
      <c r="H1939" s="23" t="s">
        <v>1038</v>
      </c>
      <c r="I1939" s="54"/>
      <c r="J1939" s="54" t="s">
        <v>9</v>
      </c>
      <c r="K1939" s="47">
        <v>4.71</v>
      </c>
      <c r="L1939" s="24" t="s">
        <v>834</v>
      </c>
      <c r="M1939" s="24" t="s">
        <v>684</v>
      </c>
      <c r="N1939" s="7"/>
      <c r="AA1939" s="107">
        <v>6123</v>
      </c>
      <c r="AD1939" s="4">
        <v>8.1432311917959748</v>
      </c>
      <c r="AH1939" s="7"/>
      <c r="AI1939" s="7"/>
      <c r="AR1939" s="4">
        <v>10457.565217391309</v>
      </c>
      <c r="BY1939" s="7"/>
      <c r="BZ1939" s="72">
        <v>531000</v>
      </c>
      <c r="CA1939" t="s">
        <v>915</v>
      </c>
      <c r="CC1939" s="7" t="s">
        <v>684</v>
      </c>
      <c r="CD1939" s="7">
        <v>0.70686208105121362</v>
      </c>
      <c r="CE1939" s="7" t="s">
        <v>633</v>
      </c>
      <c r="CF1939" s="7">
        <v>0.25145179156147179</v>
      </c>
      <c r="CH1939" s="7"/>
      <c r="CJ1939" s="7"/>
      <c r="CK1939" s="7">
        <f t="shared" si="44"/>
        <v>60</v>
      </c>
    </row>
    <row r="1940" spans="1:90" hidden="1" x14ac:dyDescent="0.3">
      <c r="A1940" s="43">
        <v>27</v>
      </c>
      <c r="B1940" s="42" t="s">
        <v>863</v>
      </c>
      <c r="D1940" s="23" t="s">
        <v>831</v>
      </c>
      <c r="E1940" s="23" t="s">
        <v>659</v>
      </c>
      <c r="G1940" s="42" t="s">
        <v>3397</v>
      </c>
      <c r="J1940" s="23" t="s">
        <v>9</v>
      </c>
      <c r="K1940" s="58">
        <v>0.03</v>
      </c>
      <c r="L1940" s="24" t="s">
        <v>834</v>
      </c>
      <c r="M1940" s="24" t="s">
        <v>639</v>
      </c>
      <c r="U1940" s="59">
        <v>120</v>
      </c>
      <c r="V1940" s="59"/>
      <c r="W1940" s="59">
        <v>0.15</v>
      </c>
      <c r="AB1940" s="59"/>
      <c r="AC1940" s="60">
        <v>8099.9999999999991</v>
      </c>
      <c r="AP1940" s="59"/>
      <c r="AQ1940" s="59">
        <v>0.27</v>
      </c>
      <c r="BZ1940" s="4"/>
      <c r="CA1940" t="s">
        <v>3398</v>
      </c>
      <c r="CC1940" s="7" t="s">
        <v>639</v>
      </c>
      <c r="CD1940" s="7">
        <v>0.9471619823557974</v>
      </c>
      <c r="CF1940" s="7"/>
      <c r="CH1940" s="7"/>
      <c r="CJ1940" s="7"/>
      <c r="CK1940" s="7">
        <f t="shared" si="44"/>
        <v>59</v>
      </c>
    </row>
    <row r="1941" spans="1:90" hidden="1" x14ac:dyDescent="0.3">
      <c r="A1941" s="43">
        <v>64</v>
      </c>
      <c r="B1941" s="23" t="s">
        <v>1025</v>
      </c>
      <c r="C1941" s="54"/>
      <c r="D1941" s="54" t="s">
        <v>831</v>
      </c>
      <c r="E1941" s="23" t="s">
        <v>620</v>
      </c>
      <c r="F1941" s="54"/>
      <c r="G1941" s="23" t="s">
        <v>3399</v>
      </c>
      <c r="J1941" s="54" t="s">
        <v>9</v>
      </c>
      <c r="K1941" s="55">
        <v>2.5</v>
      </c>
      <c r="L1941" s="24" t="s">
        <v>834</v>
      </c>
      <c r="M1941" s="24" t="s">
        <v>615</v>
      </c>
      <c r="N1941" s="7"/>
      <c r="U1941" s="4">
        <v>23600</v>
      </c>
      <c r="V1941" s="4">
        <v>0.74</v>
      </c>
      <c r="AD1941" s="7"/>
      <c r="AE1941" s="7"/>
      <c r="AF1941" s="7"/>
      <c r="AG1941" s="7"/>
      <c r="AH1941" s="7"/>
      <c r="AI1941" s="7"/>
      <c r="AJ1941" s="7"/>
      <c r="AK1941" s="7"/>
      <c r="BZ1941" s="4"/>
      <c r="CA1941" t="s">
        <v>902</v>
      </c>
      <c r="CC1941" s="7" t="s">
        <v>615</v>
      </c>
      <c r="CD1941" s="7">
        <v>0.83754320573146024</v>
      </c>
      <c r="CF1941" s="7"/>
      <c r="CH1941" s="7"/>
      <c r="CJ1941" s="7"/>
      <c r="CK1941" s="7">
        <f t="shared" si="44"/>
        <v>61</v>
      </c>
    </row>
    <row r="1942" spans="1:90" hidden="1" x14ac:dyDescent="0.3">
      <c r="A1942" s="43">
        <v>65</v>
      </c>
      <c r="B1942" s="56" t="s">
        <v>868</v>
      </c>
      <c r="D1942" s="23" t="s">
        <v>831</v>
      </c>
      <c r="E1942" s="23" t="s">
        <v>798</v>
      </c>
      <c r="G1942" s="23" t="s">
        <v>3400</v>
      </c>
      <c r="H1942" s="57" t="s">
        <v>831</v>
      </c>
      <c r="I1942" s="57"/>
      <c r="J1942" s="23" t="s">
        <v>9</v>
      </c>
      <c r="K1942" s="47">
        <v>13.1</v>
      </c>
      <c r="L1942" s="24" t="s">
        <v>834</v>
      </c>
      <c r="M1942" s="24" t="s">
        <v>624</v>
      </c>
      <c r="U1942" s="4">
        <v>26200</v>
      </c>
      <c r="X1942" s="4">
        <v>31440</v>
      </c>
      <c r="BZ1942" s="4"/>
      <c r="CA1942" t="s">
        <v>936</v>
      </c>
      <c r="CC1942" s="7" t="s">
        <v>624</v>
      </c>
      <c r="CD1942" s="7">
        <v>0.7277726628014034</v>
      </c>
      <c r="CE1942" s="7" t="s">
        <v>615</v>
      </c>
      <c r="CF1942" s="7">
        <v>0.27222733719859649</v>
      </c>
      <c r="CH1942" s="7"/>
      <c r="CJ1942" s="7"/>
      <c r="CK1942" s="7">
        <f t="shared" si="44"/>
        <v>61</v>
      </c>
    </row>
    <row r="1943" spans="1:90" hidden="1" x14ac:dyDescent="0.3">
      <c r="A1943" s="43">
        <v>65</v>
      </c>
      <c r="B1943" s="56" t="s">
        <v>868</v>
      </c>
      <c r="D1943" s="23" t="s">
        <v>831</v>
      </c>
      <c r="E1943" s="23" t="s">
        <v>798</v>
      </c>
      <c r="G1943" s="23" t="s">
        <v>3401</v>
      </c>
      <c r="H1943" s="57" t="s">
        <v>831</v>
      </c>
      <c r="I1943" s="57"/>
      <c r="J1943" s="23" t="s">
        <v>9</v>
      </c>
      <c r="K1943" s="47">
        <v>8.16</v>
      </c>
      <c r="L1943" s="24" t="s">
        <v>834</v>
      </c>
      <c r="M1943" s="24" t="s">
        <v>624</v>
      </c>
      <c r="U1943" s="4">
        <v>236640</v>
      </c>
      <c r="V1943" s="4">
        <v>17.952000000000002</v>
      </c>
      <c r="W1943" s="4">
        <v>42.432000000000002</v>
      </c>
      <c r="X1943" s="4">
        <v>416160</v>
      </c>
      <c r="Y1943" s="4">
        <v>18768</v>
      </c>
      <c r="BZ1943" s="4"/>
      <c r="CA1943" t="s">
        <v>3402</v>
      </c>
      <c r="CC1943" s="7" t="s">
        <v>624</v>
      </c>
      <c r="CD1943" s="7">
        <v>0.67313657091193935</v>
      </c>
      <c r="CF1943" s="7"/>
      <c r="CH1943" s="7"/>
      <c r="CJ1943" s="7"/>
      <c r="CK1943" s="7">
        <f t="shared" si="44"/>
        <v>58</v>
      </c>
    </row>
    <row r="1944" spans="1:90" hidden="1" x14ac:dyDescent="0.3">
      <c r="A1944" s="43">
        <v>65</v>
      </c>
      <c r="B1944" s="56" t="s">
        <v>868</v>
      </c>
      <c r="D1944" s="23" t="s">
        <v>831</v>
      </c>
      <c r="E1944" s="23" t="s">
        <v>798</v>
      </c>
      <c r="G1944" s="23" t="s">
        <v>3403</v>
      </c>
      <c r="H1944" s="57" t="s">
        <v>831</v>
      </c>
      <c r="I1944" s="57"/>
      <c r="J1944" s="23" t="s">
        <v>9</v>
      </c>
      <c r="K1944" s="47">
        <v>0.71</v>
      </c>
      <c r="L1944" s="24" t="s">
        <v>834</v>
      </c>
      <c r="M1944" s="24" t="s">
        <v>624</v>
      </c>
      <c r="U1944" s="4">
        <v>14626</v>
      </c>
      <c r="V1944" s="4">
        <v>1.5620000000000001</v>
      </c>
      <c r="W1944" s="4">
        <v>3.6920000000000002</v>
      </c>
      <c r="X1944" s="4">
        <v>22933</v>
      </c>
      <c r="Y1944" s="4">
        <v>1065</v>
      </c>
      <c r="BZ1944" s="4"/>
      <c r="CA1944" t="s">
        <v>3402</v>
      </c>
      <c r="CC1944" s="7" t="s">
        <v>624</v>
      </c>
      <c r="CD1944" s="7">
        <v>0.62823052943963686</v>
      </c>
      <c r="CF1944" s="7"/>
      <c r="CH1944" s="7"/>
      <c r="CJ1944" s="7"/>
      <c r="CK1944" s="7">
        <f t="shared" si="44"/>
        <v>58</v>
      </c>
    </row>
    <row r="1945" spans="1:90" hidden="1" x14ac:dyDescent="0.3">
      <c r="A1945" s="43">
        <v>65</v>
      </c>
      <c r="B1945" s="56" t="s">
        <v>868</v>
      </c>
      <c r="D1945" s="23" t="s">
        <v>831</v>
      </c>
      <c r="E1945" s="23" t="s">
        <v>798</v>
      </c>
      <c r="G1945" s="23" t="s">
        <v>3404</v>
      </c>
      <c r="H1945" s="57" t="s">
        <v>831</v>
      </c>
      <c r="I1945" s="57"/>
      <c r="J1945" s="23" t="s">
        <v>9</v>
      </c>
      <c r="K1945" s="47">
        <v>131.19999999999999</v>
      </c>
      <c r="L1945" s="24" t="s">
        <v>834</v>
      </c>
      <c r="M1945" s="24" t="s">
        <v>624</v>
      </c>
      <c r="U1945" s="4">
        <v>223040</v>
      </c>
      <c r="X1945" s="4">
        <v>432960</v>
      </c>
      <c r="Y1945" s="4">
        <v>18368</v>
      </c>
      <c r="BZ1945" s="4"/>
      <c r="CA1945" t="s">
        <v>1511</v>
      </c>
      <c r="CC1945" s="7" t="s">
        <v>624</v>
      </c>
      <c r="CD1945" s="7">
        <v>0.75135397715462782</v>
      </c>
      <c r="CF1945" s="7"/>
      <c r="CH1945" s="7"/>
      <c r="CJ1945" s="7"/>
      <c r="CK1945" s="7">
        <f t="shared" si="44"/>
        <v>60</v>
      </c>
    </row>
    <row r="1946" spans="1:90" x14ac:dyDescent="0.3">
      <c r="A1946" s="43">
        <v>64</v>
      </c>
      <c r="B1946" s="23" t="s">
        <v>860</v>
      </c>
      <c r="C1946" s="54"/>
      <c r="D1946" s="54" t="s">
        <v>831</v>
      </c>
      <c r="E1946" s="23" t="s">
        <v>659</v>
      </c>
      <c r="F1946" s="54"/>
      <c r="G1946" s="23" t="s">
        <v>3405</v>
      </c>
      <c r="J1946" s="54" t="s">
        <v>9</v>
      </c>
      <c r="K1946" s="55">
        <v>0.05</v>
      </c>
      <c r="L1946" s="24" t="s">
        <v>834</v>
      </c>
      <c r="M1946" s="24" t="s">
        <v>615</v>
      </c>
      <c r="N1946" s="7"/>
      <c r="U1946" s="4">
        <v>1000</v>
      </c>
      <c r="W1946" s="4">
        <v>1.03</v>
      </c>
      <c r="AC1946" s="4">
        <v>375.00000000000011</v>
      </c>
      <c r="AD1946" s="7"/>
      <c r="AE1946" s="7"/>
      <c r="AF1946" s="7"/>
      <c r="AG1946" s="7"/>
      <c r="AH1946" s="7"/>
      <c r="AI1946" s="7"/>
      <c r="AJ1946" s="7"/>
      <c r="AK1946" s="7"/>
      <c r="BZ1946" s="4"/>
      <c r="CA1946" t="s">
        <v>1027</v>
      </c>
      <c r="CC1946" s="7" t="s">
        <v>615</v>
      </c>
      <c r="CD1946" s="7">
        <v>0.81173754684974042</v>
      </c>
      <c r="CF1946" s="7"/>
      <c r="CH1946" s="7"/>
      <c r="CJ1946" s="7"/>
      <c r="CK1946" s="7">
        <f t="shared" si="44"/>
        <v>60</v>
      </c>
    </row>
    <row r="1947" spans="1:90" hidden="1" x14ac:dyDescent="0.3">
      <c r="A1947" s="43">
        <v>64</v>
      </c>
      <c r="B1947" s="23" t="s">
        <v>1025</v>
      </c>
      <c r="C1947" s="54"/>
      <c r="D1947" s="54" t="s">
        <v>831</v>
      </c>
      <c r="E1947" s="23" t="s">
        <v>659</v>
      </c>
      <c r="F1947" s="54"/>
      <c r="G1947" s="23" t="s">
        <v>3406</v>
      </c>
      <c r="J1947" s="54" t="s">
        <v>9</v>
      </c>
      <c r="K1947" s="55">
        <v>4.6070000000000002</v>
      </c>
      <c r="L1947" s="24" t="s">
        <v>834</v>
      </c>
      <c r="M1947" s="24" t="s">
        <v>615</v>
      </c>
      <c r="N1947" s="7"/>
      <c r="U1947" s="4">
        <v>41463</v>
      </c>
      <c r="V1947" s="4">
        <v>0.46070000000000011</v>
      </c>
      <c r="W1947" s="4">
        <v>111.0287</v>
      </c>
      <c r="AB1947" s="4">
        <v>23035</v>
      </c>
      <c r="AC1947" s="4">
        <v>59891.000000000007</v>
      </c>
      <c r="AD1947" s="7"/>
      <c r="AE1947" s="7"/>
      <c r="AF1947" s="7"/>
      <c r="AG1947" s="7"/>
      <c r="AH1947" s="7"/>
      <c r="AI1947" s="7"/>
      <c r="AJ1947" s="7"/>
      <c r="AK1947" s="7"/>
      <c r="BZ1947" s="4"/>
      <c r="CA1947" t="s">
        <v>842</v>
      </c>
      <c r="CC1947" s="7" t="s">
        <v>615</v>
      </c>
      <c r="CD1947" s="7">
        <v>0.49434007971647992</v>
      </c>
      <c r="CE1947" s="7" t="s">
        <v>639</v>
      </c>
      <c r="CF1947" s="7">
        <v>0.24508644110664199</v>
      </c>
      <c r="CH1947" s="7"/>
      <c r="CJ1947" s="7"/>
      <c r="CK1947" s="7">
        <f t="shared" si="44"/>
        <v>58</v>
      </c>
      <c r="CL1947" t="s">
        <v>3406</v>
      </c>
    </row>
    <row r="1948" spans="1:90" hidden="1" x14ac:dyDescent="0.3">
      <c r="A1948" s="43">
        <v>64</v>
      </c>
      <c r="B1948" s="23" t="s">
        <v>913</v>
      </c>
      <c r="C1948" s="54"/>
      <c r="D1948" s="54" t="s">
        <v>831</v>
      </c>
      <c r="E1948" s="23" t="s">
        <v>650</v>
      </c>
      <c r="F1948" s="54"/>
      <c r="G1948" s="23" t="s">
        <v>3407</v>
      </c>
      <c r="J1948" s="54" t="s">
        <v>9</v>
      </c>
      <c r="K1948" s="55">
        <v>105.7668192</v>
      </c>
      <c r="L1948" s="24" t="s">
        <v>834</v>
      </c>
      <c r="M1948" s="24" t="s">
        <v>615</v>
      </c>
      <c r="N1948" s="7"/>
      <c r="U1948" s="4">
        <v>780156.07487999985</v>
      </c>
      <c r="W1948" s="4">
        <v>7189.70111</v>
      </c>
      <c r="AD1948" s="7"/>
      <c r="AE1948" s="7"/>
      <c r="AF1948" s="7"/>
      <c r="AG1948" s="7"/>
      <c r="AH1948" s="7"/>
      <c r="AI1948" s="7"/>
      <c r="AJ1948" s="7"/>
      <c r="AK1948" s="7"/>
      <c r="BZ1948" s="4"/>
      <c r="CA1948" t="s">
        <v>899</v>
      </c>
      <c r="CC1948" s="7" t="s">
        <v>615</v>
      </c>
      <c r="CD1948" s="7">
        <v>0.51989440349897564</v>
      </c>
      <c r="CE1948" s="7" t="s">
        <v>621</v>
      </c>
      <c r="CF1948" s="7">
        <v>0.48010559650102441</v>
      </c>
      <c r="CH1948" s="7"/>
      <c r="CJ1948" s="7"/>
      <c r="CK1948" s="7">
        <f t="shared" si="44"/>
        <v>61</v>
      </c>
    </row>
    <row r="1949" spans="1:90" hidden="1" x14ac:dyDescent="0.3">
      <c r="A1949" s="43">
        <v>64</v>
      </c>
      <c r="B1949" s="23" t="s">
        <v>891</v>
      </c>
      <c r="C1949" s="54"/>
      <c r="D1949" s="54" t="s">
        <v>831</v>
      </c>
      <c r="E1949" s="23" t="s">
        <v>659</v>
      </c>
      <c r="F1949" s="54"/>
      <c r="G1949" s="23" t="s">
        <v>3408</v>
      </c>
      <c r="J1949" s="54" t="s">
        <v>9</v>
      </c>
      <c r="K1949" s="55">
        <v>3</v>
      </c>
      <c r="L1949" s="24" t="s">
        <v>834</v>
      </c>
      <c r="M1949" s="24" t="s">
        <v>639</v>
      </c>
      <c r="N1949" s="7"/>
      <c r="U1949" s="4">
        <v>33000</v>
      </c>
      <c r="AB1949" s="4">
        <v>153000</v>
      </c>
      <c r="AC1949" s="4">
        <v>261000</v>
      </c>
      <c r="AD1949" s="7"/>
      <c r="AE1949" s="7"/>
      <c r="AF1949" s="7"/>
      <c r="AG1949" s="7"/>
      <c r="AH1949" s="7"/>
      <c r="AI1949" s="7"/>
      <c r="AJ1949" s="7"/>
      <c r="AK1949" s="7"/>
      <c r="BZ1949" s="4"/>
      <c r="CA1949" t="s">
        <v>1006</v>
      </c>
      <c r="CC1949" s="7" t="s">
        <v>639</v>
      </c>
      <c r="CD1949" s="7">
        <v>0.51213174633656922</v>
      </c>
      <c r="CE1949" s="7" t="s">
        <v>636</v>
      </c>
      <c r="CF1949" s="7">
        <v>0.29921577695301321</v>
      </c>
      <c r="CH1949" s="7"/>
      <c r="CJ1949" s="7"/>
      <c r="CK1949" s="7">
        <f t="shared" si="44"/>
        <v>60</v>
      </c>
    </row>
    <row r="1950" spans="1:90" hidden="1" x14ac:dyDescent="0.3">
      <c r="A1950" s="43">
        <v>65</v>
      </c>
      <c r="B1950" s="56" t="s">
        <v>886</v>
      </c>
      <c r="D1950" s="23" t="s">
        <v>831</v>
      </c>
      <c r="E1950" s="23" t="s">
        <v>796</v>
      </c>
      <c r="G1950" s="23" t="s">
        <v>3409</v>
      </c>
      <c r="H1950" s="57" t="s">
        <v>831</v>
      </c>
      <c r="I1950" s="57"/>
      <c r="J1950" s="23" t="s">
        <v>9</v>
      </c>
      <c r="K1950" s="47">
        <v>49.966000000000001</v>
      </c>
      <c r="L1950" s="24" t="s">
        <v>834</v>
      </c>
      <c r="M1950" s="24" t="s">
        <v>624</v>
      </c>
      <c r="X1950" s="4">
        <v>629571.6</v>
      </c>
      <c r="BZ1950" s="4"/>
      <c r="CA1950" t="s">
        <v>871</v>
      </c>
      <c r="CC1950" s="7" t="s">
        <v>624</v>
      </c>
      <c r="CD1950" s="7">
        <v>1</v>
      </c>
      <c r="CF1950" s="7"/>
      <c r="CH1950" s="7"/>
      <c r="CJ1950" s="7"/>
      <c r="CK1950" s="7">
        <f t="shared" si="44"/>
        <v>62</v>
      </c>
    </row>
    <row r="1951" spans="1:90" x14ac:dyDescent="0.3">
      <c r="A1951" s="43" t="s">
        <v>3410</v>
      </c>
      <c r="B1951" s="23" t="s">
        <v>860</v>
      </c>
      <c r="D1951" s="23" t="s">
        <v>831</v>
      </c>
      <c r="E1951" s="23" t="s">
        <v>595</v>
      </c>
      <c r="G1951" s="23" t="s">
        <v>3411</v>
      </c>
      <c r="J1951" s="23" t="s">
        <v>9</v>
      </c>
      <c r="K1951" s="47">
        <v>266.60000000000002</v>
      </c>
      <c r="L1951" s="57" t="s">
        <v>834</v>
      </c>
      <c r="M1951" s="24" t="s">
        <v>729</v>
      </c>
      <c r="R1951" s="4">
        <v>260911.25862176649</v>
      </c>
      <c r="BD1951" s="4">
        <v>848678.31786372012</v>
      </c>
      <c r="BE1951" s="4">
        <v>1102293.731897874</v>
      </c>
      <c r="BF1951" s="4">
        <v>171347.97675608279</v>
      </c>
      <c r="BG1951" s="4">
        <v>557449.70527817402</v>
      </c>
      <c r="BH1951" s="4">
        <v>57422.533218588629</v>
      </c>
      <c r="BI1951" s="4">
        <v>11176.95335303478</v>
      </c>
      <c r="BJ1951" s="4">
        <v>19911.826490066222</v>
      </c>
      <c r="BK1951" s="4">
        <v>1692.950011835484</v>
      </c>
      <c r="BL1951" s="4">
        <v>5718.6058981233236</v>
      </c>
      <c r="BM1951" s="4">
        <v>698.18433033350971</v>
      </c>
      <c r="BN1951" s="4">
        <v>1398.8763777057411</v>
      </c>
      <c r="BO1951" s="4">
        <v>123.9300466562986</v>
      </c>
      <c r="BP1951" s="4">
        <v>702.38221680876973</v>
      </c>
      <c r="BQ1951" s="4">
        <v>46.886214177978879</v>
      </c>
      <c r="BR1951" s="4">
        <v>16393.348981399471</v>
      </c>
      <c r="BZ1951" s="4"/>
      <c r="CA1951" t="s">
        <v>3412</v>
      </c>
      <c r="CC1951" s="7" t="s">
        <v>729</v>
      </c>
      <c r="CD1951" s="7">
        <v>0.3089297893354746</v>
      </c>
      <c r="CF1951" s="7"/>
      <c r="CH1951" s="7"/>
      <c r="CJ1951" s="7"/>
      <c r="CK1951" s="7">
        <f t="shared" si="44"/>
        <v>47</v>
      </c>
    </row>
    <row r="1952" spans="1:90" x14ac:dyDescent="0.3">
      <c r="A1952" s="43" t="s">
        <v>3413</v>
      </c>
      <c r="B1952" s="53" t="s">
        <v>860</v>
      </c>
      <c r="D1952" s="23" t="s">
        <v>831</v>
      </c>
      <c r="E1952" s="23" t="s">
        <v>595</v>
      </c>
      <c r="G1952" s="53" t="s">
        <v>3414</v>
      </c>
      <c r="H1952" s="23" t="s">
        <v>2261</v>
      </c>
      <c r="J1952" s="23" t="s">
        <v>9</v>
      </c>
      <c r="K1952" s="47">
        <v>4604</v>
      </c>
      <c r="L1952" s="24" t="s">
        <v>834</v>
      </c>
      <c r="M1952" s="24" t="s">
        <v>669</v>
      </c>
      <c r="AM1952" s="4">
        <v>1307740000</v>
      </c>
      <c r="BZ1952" s="4"/>
      <c r="CA1952" t="s">
        <v>3415</v>
      </c>
      <c r="CK1952" s="7">
        <f t="shared" si="44"/>
        <v>62</v>
      </c>
    </row>
    <row r="1953" spans="1:90" hidden="1" x14ac:dyDescent="0.3">
      <c r="A1953" s="43" t="s">
        <v>932</v>
      </c>
      <c r="B1953" s="23" t="s">
        <v>3416</v>
      </c>
      <c r="C1953" s="54"/>
      <c r="D1953" s="54" t="s">
        <v>831</v>
      </c>
      <c r="E1953" s="23" t="s">
        <v>668</v>
      </c>
      <c r="F1953" s="54"/>
      <c r="G1953" s="23" t="s">
        <v>3417</v>
      </c>
      <c r="H1953" s="23" t="s">
        <v>1003</v>
      </c>
      <c r="J1953" s="54" t="s">
        <v>9</v>
      </c>
      <c r="K1953" s="55">
        <v>9.52</v>
      </c>
      <c r="L1953" s="24" t="s">
        <v>834</v>
      </c>
      <c r="M1953" s="24" t="s">
        <v>639</v>
      </c>
      <c r="N1953" s="7"/>
      <c r="U1953" s="4">
        <v>27025.999999999989</v>
      </c>
      <c r="W1953" s="4">
        <v>59.904200000000003</v>
      </c>
      <c r="AB1953" s="4">
        <v>116048</v>
      </c>
      <c r="AC1953" s="4">
        <v>348378</v>
      </c>
      <c r="AD1953" s="7"/>
      <c r="AE1953" s="7"/>
      <c r="AF1953" s="7"/>
      <c r="AG1953" s="7"/>
      <c r="AH1953" s="7"/>
      <c r="AI1953" s="7"/>
      <c r="AJ1953" s="7"/>
      <c r="AK1953" s="7"/>
      <c r="BZ1953" s="4">
        <v>400000</v>
      </c>
      <c r="CA1953" t="s">
        <v>977</v>
      </c>
      <c r="CC1953" s="7" t="s">
        <v>639</v>
      </c>
      <c r="CD1953" s="7">
        <v>0.62180684724438262</v>
      </c>
      <c r="CE1953" s="7" t="s">
        <v>636</v>
      </c>
      <c r="CF1953" s="7">
        <v>0.20644021672025981</v>
      </c>
      <c r="CH1953" s="7"/>
      <c r="CJ1953" s="7"/>
      <c r="CK1953" s="7">
        <f t="shared" si="44"/>
        <v>59</v>
      </c>
    </row>
    <row r="1954" spans="1:90" hidden="1" x14ac:dyDescent="0.3">
      <c r="A1954" s="43">
        <v>64</v>
      </c>
      <c r="B1954" s="23" t="s">
        <v>1284</v>
      </c>
      <c r="C1954" s="54"/>
      <c r="D1954" s="54" t="s">
        <v>831</v>
      </c>
      <c r="E1954" s="23" t="s">
        <v>605</v>
      </c>
      <c r="F1954" s="54"/>
      <c r="G1954" s="23" t="s">
        <v>3418</v>
      </c>
      <c r="J1954" s="54" t="s">
        <v>9</v>
      </c>
      <c r="K1954" s="55">
        <v>1478</v>
      </c>
      <c r="L1954" s="24" t="s">
        <v>834</v>
      </c>
      <c r="M1954" s="24" t="s">
        <v>615</v>
      </c>
      <c r="N1954" s="7"/>
      <c r="U1954" s="4">
        <v>5577900</v>
      </c>
      <c r="AD1954" s="7"/>
      <c r="AE1954" s="7"/>
      <c r="AF1954" s="7"/>
      <c r="AG1954" s="7"/>
      <c r="AH1954" s="7"/>
      <c r="AI1954" s="7"/>
      <c r="AJ1954" s="7"/>
      <c r="AK1954" s="7"/>
      <c r="BZ1954" s="4"/>
      <c r="CA1954" t="s">
        <v>856</v>
      </c>
      <c r="CC1954" s="7" t="s">
        <v>615</v>
      </c>
      <c r="CD1954" s="7">
        <v>1</v>
      </c>
      <c r="CF1954" s="7"/>
      <c r="CH1954" s="7"/>
      <c r="CJ1954" s="7"/>
      <c r="CK1954" s="7">
        <f t="shared" si="44"/>
        <v>62</v>
      </c>
      <c r="CL1954" t="s">
        <v>3418</v>
      </c>
    </row>
    <row r="1955" spans="1:90" hidden="1" x14ac:dyDescent="0.3">
      <c r="A1955" s="43">
        <v>64</v>
      </c>
      <c r="B1955" s="23" t="s">
        <v>1284</v>
      </c>
      <c r="C1955" s="54"/>
      <c r="D1955" s="54" t="s">
        <v>831</v>
      </c>
      <c r="E1955" s="23" t="s">
        <v>605</v>
      </c>
      <c r="F1955" s="54"/>
      <c r="G1955" s="23" t="s">
        <v>3419</v>
      </c>
      <c r="J1955" s="54" t="s">
        <v>9</v>
      </c>
      <c r="K1955" s="55">
        <v>563.75200000000007</v>
      </c>
      <c r="L1955" s="24" t="s">
        <v>834</v>
      </c>
      <c r="M1955" s="24" t="s">
        <v>615</v>
      </c>
      <c r="N1955" s="7"/>
      <c r="U1955" s="4">
        <v>1730500</v>
      </c>
      <c r="AD1955" s="7"/>
      <c r="AE1955" s="7"/>
      <c r="AF1955" s="7"/>
      <c r="AG1955" s="7"/>
      <c r="AH1955" s="7"/>
      <c r="AI1955" s="7"/>
      <c r="AJ1955" s="7"/>
      <c r="AK1955" s="7"/>
      <c r="BZ1955" s="4"/>
      <c r="CA1955" t="s">
        <v>856</v>
      </c>
      <c r="CC1955" s="7" t="s">
        <v>615</v>
      </c>
      <c r="CD1955" s="7">
        <v>1</v>
      </c>
      <c r="CF1955" s="7"/>
      <c r="CH1955" s="7"/>
      <c r="CJ1955" s="7"/>
      <c r="CK1955" s="7">
        <f t="shared" si="44"/>
        <v>62</v>
      </c>
      <c r="CL1955" t="s">
        <v>3419</v>
      </c>
    </row>
    <row r="1956" spans="1:90" hidden="1" x14ac:dyDescent="0.3">
      <c r="A1956" s="43">
        <v>64</v>
      </c>
      <c r="B1956" s="23" t="s">
        <v>913</v>
      </c>
      <c r="C1956" s="54"/>
      <c r="D1956" s="54" t="s">
        <v>831</v>
      </c>
      <c r="E1956" s="23" t="s">
        <v>767</v>
      </c>
      <c r="F1956" s="54"/>
      <c r="G1956" s="23" t="s">
        <v>3420</v>
      </c>
      <c r="J1956" s="54" t="s">
        <v>9</v>
      </c>
      <c r="K1956" s="55">
        <v>54.493689600000003</v>
      </c>
      <c r="L1956" s="24" t="s">
        <v>834</v>
      </c>
      <c r="M1956" s="24" t="s">
        <v>615</v>
      </c>
      <c r="N1956" s="7"/>
      <c r="U1956" s="4">
        <v>266680.51199999999</v>
      </c>
      <c r="AD1956" s="7"/>
      <c r="AE1956" s="7"/>
      <c r="AF1956" s="7"/>
      <c r="AG1956" s="7"/>
      <c r="AH1956" s="7"/>
      <c r="AI1956" s="7"/>
      <c r="AJ1956" s="7"/>
      <c r="AK1956" s="7"/>
      <c r="BZ1956" s="4"/>
      <c r="CA1956" t="s">
        <v>856</v>
      </c>
      <c r="CC1956" s="7" t="s">
        <v>615</v>
      </c>
      <c r="CD1956" s="7">
        <v>1</v>
      </c>
      <c r="CF1956" s="7"/>
      <c r="CH1956" s="7"/>
      <c r="CJ1956" s="7"/>
      <c r="CK1956" s="7">
        <f t="shared" si="44"/>
        <v>62</v>
      </c>
    </row>
    <row r="1957" spans="1:90" hidden="1" x14ac:dyDescent="0.3">
      <c r="A1957" s="43">
        <v>65</v>
      </c>
      <c r="B1957" s="56" t="s">
        <v>848</v>
      </c>
      <c r="D1957" s="23" t="s">
        <v>831</v>
      </c>
      <c r="E1957" s="23" t="s">
        <v>796</v>
      </c>
      <c r="G1957" s="23" t="s">
        <v>3421</v>
      </c>
      <c r="H1957" s="57" t="s">
        <v>831</v>
      </c>
      <c r="I1957" s="57"/>
      <c r="J1957" s="23" t="s">
        <v>9</v>
      </c>
      <c r="K1957" s="47">
        <v>43</v>
      </c>
      <c r="L1957" s="24" t="s">
        <v>834</v>
      </c>
      <c r="M1957" s="24" t="s">
        <v>624</v>
      </c>
      <c r="X1957" s="4">
        <v>344000</v>
      </c>
      <c r="BZ1957" s="4"/>
      <c r="CA1957" t="s">
        <v>871</v>
      </c>
      <c r="CC1957" s="7" t="s">
        <v>624</v>
      </c>
      <c r="CD1957" s="7">
        <v>1</v>
      </c>
      <c r="CF1957" s="7"/>
      <c r="CH1957" s="7"/>
      <c r="CJ1957" s="7"/>
      <c r="CK1957" s="7">
        <f t="shared" si="44"/>
        <v>62</v>
      </c>
    </row>
    <row r="1958" spans="1:90" hidden="1" x14ac:dyDescent="0.3">
      <c r="A1958" s="43" t="s">
        <v>1325</v>
      </c>
      <c r="B1958" s="23" t="s">
        <v>2825</v>
      </c>
      <c r="D1958" s="23" t="s">
        <v>831</v>
      </c>
      <c r="E1958" s="23" t="s">
        <v>1445</v>
      </c>
      <c r="G1958" s="42" t="s">
        <v>3422</v>
      </c>
      <c r="H1958" s="24"/>
      <c r="J1958" s="23" t="s">
        <v>9</v>
      </c>
      <c r="K1958" s="47">
        <v>361</v>
      </c>
      <c r="L1958" s="24" t="s">
        <v>834</v>
      </c>
      <c r="M1958" s="24" t="s">
        <v>627</v>
      </c>
      <c r="Y1958" s="4">
        <v>288800</v>
      </c>
      <c r="BZ1958" s="4"/>
      <c r="CA1958" t="s">
        <v>1328</v>
      </c>
      <c r="CC1958" s="7" t="s">
        <v>627</v>
      </c>
      <c r="CD1958" s="7">
        <v>1</v>
      </c>
      <c r="CF1958" s="7"/>
      <c r="CH1958" s="7"/>
      <c r="CJ1958" s="7"/>
      <c r="CK1958" s="7">
        <f t="shared" si="44"/>
        <v>62</v>
      </c>
    </row>
    <row r="1959" spans="1:90" hidden="1" x14ac:dyDescent="0.3">
      <c r="A1959" s="43">
        <v>64</v>
      </c>
      <c r="B1959" s="23" t="s">
        <v>1226</v>
      </c>
      <c r="C1959" s="54"/>
      <c r="D1959" s="54" t="s">
        <v>831</v>
      </c>
      <c r="E1959" s="23" t="s">
        <v>650</v>
      </c>
      <c r="F1959" s="54"/>
      <c r="G1959" s="23" t="s">
        <v>3423</v>
      </c>
      <c r="J1959" s="54" t="s">
        <v>9</v>
      </c>
      <c r="K1959" s="55">
        <v>82.699999999999989</v>
      </c>
      <c r="L1959" s="24" t="s">
        <v>834</v>
      </c>
      <c r="M1959" s="24" t="s">
        <v>615</v>
      </c>
      <c r="N1959" s="7"/>
      <c r="U1959" s="4">
        <v>1865910.0000000009</v>
      </c>
      <c r="AD1959" s="7"/>
      <c r="AE1959" s="7"/>
      <c r="AF1959" s="7"/>
      <c r="AG1959" s="7"/>
      <c r="AH1959" s="7"/>
      <c r="AI1959" s="7"/>
      <c r="AJ1959" s="7"/>
      <c r="AK1959" s="7"/>
      <c r="BZ1959" s="4"/>
      <c r="CA1959" t="s">
        <v>856</v>
      </c>
      <c r="CC1959" s="7" t="s">
        <v>615</v>
      </c>
      <c r="CD1959" s="7">
        <v>1</v>
      </c>
      <c r="CF1959" s="7"/>
      <c r="CH1959" s="7"/>
      <c r="CJ1959" s="7"/>
      <c r="CK1959" s="7">
        <f t="shared" si="44"/>
        <v>62</v>
      </c>
      <c r="CL1959" t="s">
        <v>3423</v>
      </c>
    </row>
    <row r="1960" spans="1:90" hidden="1" x14ac:dyDescent="0.3">
      <c r="A1960" s="43" t="s">
        <v>3424</v>
      </c>
      <c r="B1960" s="23" t="s">
        <v>1226</v>
      </c>
      <c r="C1960" s="54"/>
      <c r="D1960" s="54" t="s">
        <v>831</v>
      </c>
      <c r="E1960" s="23" t="s">
        <v>650</v>
      </c>
      <c r="F1960" s="54"/>
      <c r="G1960" s="23" t="s">
        <v>3425</v>
      </c>
      <c r="J1960" s="54" t="s">
        <v>9</v>
      </c>
      <c r="K1960" s="55">
        <v>260.8</v>
      </c>
      <c r="L1960" s="24" t="s">
        <v>834</v>
      </c>
      <c r="M1960" s="24" t="s">
        <v>615</v>
      </c>
      <c r="N1960" s="7"/>
      <c r="U1960" s="4">
        <v>5373950</v>
      </c>
      <c r="Y1960" s="4">
        <v>298650</v>
      </c>
      <c r="AD1960" s="7"/>
      <c r="AE1960" s="7"/>
      <c r="AF1960" s="7"/>
      <c r="AG1960" s="7"/>
      <c r="AH1960" s="7"/>
      <c r="AI1960" s="7"/>
      <c r="AJ1960" s="7"/>
      <c r="AK1960" s="7"/>
      <c r="BZ1960" s="4"/>
      <c r="CA1960" t="s">
        <v>3426</v>
      </c>
      <c r="CC1960" s="7" t="s">
        <v>615</v>
      </c>
      <c r="CD1960" s="7">
        <v>0.77462401794356184</v>
      </c>
      <c r="CE1960" s="7" t="s">
        <v>627</v>
      </c>
      <c r="CF1960" s="7">
        <v>0.2253759820564383</v>
      </c>
      <c r="CH1960" s="7"/>
      <c r="CJ1960" s="7"/>
      <c r="CK1960" s="7">
        <f t="shared" si="44"/>
        <v>61</v>
      </c>
      <c r="CL1960" t="s">
        <v>3425</v>
      </c>
    </row>
    <row r="1961" spans="1:90" hidden="1" x14ac:dyDescent="0.3">
      <c r="A1961" s="43">
        <v>64</v>
      </c>
      <c r="B1961" s="23" t="s">
        <v>1226</v>
      </c>
      <c r="C1961" s="54"/>
      <c r="D1961" s="54" t="s">
        <v>831</v>
      </c>
      <c r="E1961" s="23" t="s">
        <v>683</v>
      </c>
      <c r="F1961" s="54"/>
      <c r="G1961" s="23" t="s">
        <v>3427</v>
      </c>
      <c r="J1961" s="54" t="s">
        <v>9</v>
      </c>
      <c r="K1961" s="55">
        <v>6.5</v>
      </c>
      <c r="L1961" s="24" t="s">
        <v>834</v>
      </c>
      <c r="M1961" s="24" t="s">
        <v>615</v>
      </c>
      <c r="N1961" s="7"/>
      <c r="U1961" s="4">
        <v>47989.999999999993</v>
      </c>
      <c r="Y1961" s="4">
        <v>4550.0000000000009</v>
      </c>
      <c r="AD1961" s="7"/>
      <c r="AE1961" s="7"/>
      <c r="AF1961" s="7"/>
      <c r="AG1961" s="7"/>
      <c r="AH1961" s="7"/>
      <c r="AI1961" s="7"/>
      <c r="AJ1961" s="7"/>
      <c r="AK1961" s="7"/>
      <c r="BZ1961" s="4"/>
      <c r="CA1961" t="s">
        <v>1230</v>
      </c>
      <c r="CC1961" s="7" t="s">
        <v>615</v>
      </c>
      <c r="CD1961" s="7">
        <v>0.66828243489453465</v>
      </c>
      <c r="CE1961" s="7" t="s">
        <v>627</v>
      </c>
      <c r="CF1961" s="7">
        <v>0.3317175651054653</v>
      </c>
      <c r="CH1961" s="7"/>
      <c r="CJ1961" s="7"/>
      <c r="CK1961" s="7">
        <f t="shared" si="44"/>
        <v>61</v>
      </c>
    </row>
    <row r="1962" spans="1:90" hidden="1" x14ac:dyDescent="0.3">
      <c r="A1962" s="43" t="s">
        <v>932</v>
      </c>
      <c r="B1962" s="23" t="s">
        <v>913</v>
      </c>
      <c r="C1962" s="54"/>
      <c r="D1962" s="54" t="s">
        <v>831</v>
      </c>
      <c r="E1962" s="23" t="s">
        <v>605</v>
      </c>
      <c r="F1962" s="54"/>
      <c r="G1962" s="23" t="s">
        <v>3428</v>
      </c>
      <c r="H1962" s="54" t="s">
        <v>880</v>
      </c>
      <c r="I1962" s="54"/>
      <c r="J1962" s="54" t="s">
        <v>9</v>
      </c>
      <c r="K1962" s="55">
        <v>11075</v>
      </c>
      <c r="L1962" s="24" t="s">
        <v>834</v>
      </c>
      <c r="M1962" s="24" t="s">
        <v>615</v>
      </c>
      <c r="N1962" s="7"/>
      <c r="U1962" s="4">
        <v>27519700</v>
      </c>
      <c r="AA1962" s="107">
        <v>270000.00000000012</v>
      </c>
      <c r="AD1962" s="7"/>
      <c r="AE1962" s="7"/>
      <c r="AF1962" s="7"/>
      <c r="AG1962" s="7"/>
      <c r="AH1962" s="7"/>
      <c r="AI1962" s="7"/>
      <c r="AJ1962" s="7"/>
      <c r="AK1962" s="7"/>
      <c r="BZ1962" s="4">
        <v>74600000</v>
      </c>
      <c r="CA1962" t="s">
        <v>3429</v>
      </c>
      <c r="CC1962" s="7" t="s">
        <v>615</v>
      </c>
      <c r="CD1962" s="7">
        <v>0.96654538444866023</v>
      </c>
      <c r="CF1962" s="7"/>
      <c r="CH1962" s="7"/>
      <c r="CJ1962" s="7"/>
      <c r="CK1962" s="7">
        <f t="shared" si="44"/>
        <v>61</v>
      </c>
      <c r="CL1962" t="s">
        <v>3428</v>
      </c>
    </row>
    <row r="1963" spans="1:90" hidden="1" x14ac:dyDescent="0.3">
      <c r="A1963" s="43">
        <v>64</v>
      </c>
      <c r="B1963" s="23" t="s">
        <v>852</v>
      </c>
      <c r="C1963" s="54"/>
      <c r="D1963" s="54" t="s">
        <v>831</v>
      </c>
      <c r="E1963" s="23" t="s">
        <v>659</v>
      </c>
      <c r="F1963" s="54"/>
      <c r="G1963" s="23" t="s">
        <v>3430</v>
      </c>
      <c r="J1963" s="54" t="s">
        <v>9</v>
      </c>
      <c r="K1963" s="55">
        <v>0.39</v>
      </c>
      <c r="L1963" s="24" t="s">
        <v>834</v>
      </c>
      <c r="M1963" s="24" t="s">
        <v>639</v>
      </c>
      <c r="N1963" s="7"/>
      <c r="U1963" s="4">
        <v>1349.3</v>
      </c>
      <c r="V1963" s="4">
        <v>0.1416</v>
      </c>
      <c r="W1963" s="4">
        <v>20.905000000000001</v>
      </c>
      <c r="AB1963" s="4">
        <v>1335</v>
      </c>
      <c r="AC1963" s="4">
        <v>15705</v>
      </c>
      <c r="AD1963" s="7"/>
      <c r="AE1963" s="7"/>
      <c r="AF1963" s="7"/>
      <c r="AG1963" s="7"/>
      <c r="AH1963" s="7"/>
      <c r="AI1963" s="7"/>
      <c r="AJ1963" s="7"/>
      <c r="AK1963" s="7"/>
      <c r="BZ1963" s="4"/>
      <c r="CA1963" t="s">
        <v>842</v>
      </c>
      <c r="CC1963" s="7" t="s">
        <v>639</v>
      </c>
      <c r="CD1963" s="7">
        <v>0.53018441472902555</v>
      </c>
      <c r="CE1963" s="7" t="s">
        <v>621</v>
      </c>
      <c r="CF1963" s="7">
        <v>0.20603398061952241</v>
      </c>
      <c r="CH1963" s="7"/>
      <c r="CJ1963" s="7"/>
      <c r="CK1963" s="7">
        <f t="shared" si="44"/>
        <v>58</v>
      </c>
    </row>
    <row r="1964" spans="1:90" hidden="1" x14ac:dyDescent="0.3">
      <c r="A1964" s="43" t="s">
        <v>872</v>
      </c>
      <c r="B1964" s="23" t="s">
        <v>895</v>
      </c>
      <c r="C1964" s="54"/>
      <c r="D1964" s="54" t="s">
        <v>831</v>
      </c>
      <c r="E1964" s="23" t="s">
        <v>617</v>
      </c>
      <c r="F1964" s="54"/>
      <c r="G1964" s="23" t="s">
        <v>3431</v>
      </c>
      <c r="J1964" s="54" t="s">
        <v>9</v>
      </c>
      <c r="K1964" s="55">
        <v>10.72589382448537</v>
      </c>
      <c r="L1964" s="24" t="s">
        <v>834</v>
      </c>
      <c r="M1964" s="24" t="s">
        <v>621</v>
      </c>
      <c r="N1964" s="7"/>
      <c r="U1964" s="4">
        <v>50866.738894907918</v>
      </c>
      <c r="W1964" s="4">
        <v>2239.436619718309</v>
      </c>
      <c r="AB1964" s="4">
        <v>131960.99674972909</v>
      </c>
      <c r="AC1964" s="4">
        <v>358699.89165763819</v>
      </c>
      <c r="AD1964" s="7"/>
      <c r="AE1964" s="7"/>
      <c r="AF1964" s="7"/>
      <c r="AG1964" s="7"/>
      <c r="AH1964" s="7"/>
      <c r="AI1964" s="7"/>
      <c r="AJ1964" s="7"/>
      <c r="AK1964" s="7"/>
      <c r="AQ1964" s="4">
        <v>22.524377031419281</v>
      </c>
      <c r="BZ1964" s="4">
        <v>660000</v>
      </c>
      <c r="CA1964" t="s">
        <v>1166</v>
      </c>
      <c r="CC1964" s="7" t="s">
        <v>621</v>
      </c>
      <c r="CD1964" s="7">
        <v>0.50404530867436304</v>
      </c>
      <c r="CE1964" s="7" t="s">
        <v>639</v>
      </c>
      <c r="CF1964" s="7">
        <v>0.27654281659663982</v>
      </c>
      <c r="CH1964" s="7"/>
      <c r="CJ1964" s="7"/>
      <c r="CK1964" s="7">
        <f t="shared" si="44"/>
        <v>58</v>
      </c>
      <c r="CL1964" t="s">
        <v>3431</v>
      </c>
    </row>
    <row r="1965" spans="1:90" hidden="1" x14ac:dyDescent="0.3">
      <c r="A1965" s="43">
        <v>65</v>
      </c>
      <c r="B1965" s="56" t="s">
        <v>886</v>
      </c>
      <c r="D1965" s="23" t="s">
        <v>831</v>
      </c>
      <c r="E1965" s="23" t="s">
        <v>796</v>
      </c>
      <c r="G1965" s="23" t="s">
        <v>3432</v>
      </c>
      <c r="H1965" s="57" t="s">
        <v>831</v>
      </c>
      <c r="I1965" s="57"/>
      <c r="J1965" s="23" t="s">
        <v>9</v>
      </c>
      <c r="K1965" s="47">
        <v>38.6</v>
      </c>
      <c r="L1965" s="24" t="s">
        <v>834</v>
      </c>
      <c r="M1965" s="24" t="s">
        <v>624</v>
      </c>
      <c r="X1965" s="4">
        <v>424600.00000000012</v>
      </c>
      <c r="BZ1965" s="4"/>
      <c r="CA1965" t="s">
        <v>871</v>
      </c>
      <c r="CC1965" s="7" t="s">
        <v>624</v>
      </c>
      <c r="CD1965" s="7">
        <v>1</v>
      </c>
      <c r="CF1965" s="7"/>
      <c r="CH1965" s="7"/>
      <c r="CJ1965" s="7"/>
      <c r="CK1965" s="7">
        <f t="shared" si="44"/>
        <v>62</v>
      </c>
    </row>
    <row r="1966" spans="1:90" hidden="1" x14ac:dyDescent="0.3">
      <c r="A1966" s="43">
        <v>65</v>
      </c>
      <c r="B1966" s="56" t="s">
        <v>886</v>
      </c>
      <c r="D1966" s="23" t="s">
        <v>831</v>
      </c>
      <c r="E1966" s="23" t="s">
        <v>796</v>
      </c>
      <c r="G1966" s="23" t="s">
        <v>3433</v>
      </c>
      <c r="H1966" s="57" t="s">
        <v>831</v>
      </c>
      <c r="I1966" s="57"/>
      <c r="J1966" s="23" t="s">
        <v>9</v>
      </c>
      <c r="K1966" s="47">
        <v>24.1</v>
      </c>
      <c r="L1966" s="24" t="s">
        <v>834</v>
      </c>
      <c r="M1966" s="24" t="s">
        <v>624</v>
      </c>
      <c r="X1966" s="4">
        <v>313300</v>
      </c>
      <c r="BZ1966" s="4"/>
      <c r="CA1966" t="s">
        <v>871</v>
      </c>
      <c r="CC1966" s="7" t="s">
        <v>624</v>
      </c>
      <c r="CD1966" s="7">
        <v>1</v>
      </c>
      <c r="CF1966" s="7"/>
      <c r="CH1966" s="7"/>
      <c r="CJ1966" s="7"/>
      <c r="CK1966" s="7">
        <f t="shared" si="44"/>
        <v>62</v>
      </c>
    </row>
    <row r="1967" spans="1:90" hidden="1" x14ac:dyDescent="0.3">
      <c r="A1967" s="43">
        <v>65</v>
      </c>
      <c r="B1967" s="56" t="s">
        <v>886</v>
      </c>
      <c r="D1967" s="23" t="s">
        <v>831</v>
      </c>
      <c r="E1967" s="23" t="s">
        <v>796</v>
      </c>
      <c r="G1967" s="23" t="s">
        <v>3434</v>
      </c>
      <c r="H1967" s="57" t="s">
        <v>831</v>
      </c>
      <c r="I1967" s="57"/>
      <c r="J1967" s="23" t="s">
        <v>9</v>
      </c>
      <c r="K1967" s="47">
        <v>58.003</v>
      </c>
      <c r="L1967" s="24" t="s">
        <v>834</v>
      </c>
      <c r="M1967" s="24" t="s">
        <v>624</v>
      </c>
      <c r="X1967" s="4">
        <v>1027624.1</v>
      </c>
      <c r="BZ1967" s="4"/>
      <c r="CA1967" t="s">
        <v>871</v>
      </c>
      <c r="CC1967" s="7" t="s">
        <v>624</v>
      </c>
      <c r="CD1967" s="7">
        <v>1</v>
      </c>
      <c r="CF1967" s="7"/>
      <c r="CH1967" s="7"/>
      <c r="CJ1967" s="7"/>
      <c r="CK1967" s="7">
        <f t="shared" ref="CK1967:CK1998" si="45">COUNTBLANK(N1967:BX1967)</f>
        <v>62</v>
      </c>
    </row>
    <row r="1968" spans="1:90" hidden="1" x14ac:dyDescent="0.3">
      <c r="A1968" s="43">
        <v>64</v>
      </c>
      <c r="B1968" s="23" t="s">
        <v>1076</v>
      </c>
      <c r="C1968" s="54"/>
      <c r="D1968" s="54" t="s">
        <v>831</v>
      </c>
      <c r="E1968" s="23" t="s">
        <v>659</v>
      </c>
      <c r="F1968" s="54"/>
      <c r="G1968" s="23" t="s">
        <v>3435</v>
      </c>
      <c r="J1968" s="54" t="s">
        <v>9</v>
      </c>
      <c r="K1968" s="55">
        <v>6.8000000000000005E-2</v>
      </c>
      <c r="L1968" s="24" t="s">
        <v>834</v>
      </c>
      <c r="M1968" s="24" t="s">
        <v>615</v>
      </c>
      <c r="N1968" s="7"/>
      <c r="U1968" s="4">
        <v>340</v>
      </c>
      <c r="AC1968" s="4">
        <v>748</v>
      </c>
      <c r="AD1968" s="7"/>
      <c r="AE1968" s="7"/>
      <c r="AF1968" s="7"/>
      <c r="AG1968" s="7"/>
      <c r="AH1968" s="7"/>
      <c r="AI1968" s="7"/>
      <c r="AJ1968" s="7"/>
      <c r="AK1968" s="7"/>
      <c r="BZ1968" s="4"/>
      <c r="CA1968" t="s">
        <v>885</v>
      </c>
      <c r="CC1968" s="7" t="s">
        <v>615</v>
      </c>
      <c r="CD1968" s="7">
        <v>0.56976199156293938</v>
      </c>
      <c r="CE1968" s="7" t="s">
        <v>639</v>
      </c>
      <c r="CF1968" s="7">
        <v>0.4302380084370605</v>
      </c>
      <c r="CH1968" s="7"/>
      <c r="CJ1968" s="7"/>
      <c r="CK1968" s="7">
        <f t="shared" si="45"/>
        <v>61</v>
      </c>
    </row>
    <row r="1969" spans="1:90" x14ac:dyDescent="0.3">
      <c r="A1969" s="43">
        <v>64</v>
      </c>
      <c r="B1969" s="23" t="s">
        <v>860</v>
      </c>
      <c r="C1969" s="54"/>
      <c r="D1969" s="54" t="s">
        <v>831</v>
      </c>
      <c r="E1969" s="23" t="s">
        <v>614</v>
      </c>
      <c r="F1969" s="54"/>
      <c r="G1969" s="23" t="s">
        <v>3436</v>
      </c>
      <c r="J1969" s="54" t="s">
        <v>9</v>
      </c>
      <c r="K1969" s="55">
        <v>0.40728799999999998</v>
      </c>
      <c r="L1969" s="24" t="s">
        <v>834</v>
      </c>
      <c r="M1969" s="24" t="s">
        <v>615</v>
      </c>
      <c r="N1969" s="7"/>
      <c r="U1969" s="4">
        <v>2647.3719999999998</v>
      </c>
      <c r="V1969" s="4">
        <v>0.20771687999999999</v>
      </c>
      <c r="W1969" s="4">
        <v>1.80835872</v>
      </c>
      <c r="AD1969" s="7"/>
      <c r="AE1969" s="7"/>
      <c r="AF1969" s="7"/>
      <c r="AG1969" s="7"/>
      <c r="AH1969" s="7"/>
      <c r="AI1969" s="7"/>
      <c r="AJ1969" s="7"/>
      <c r="AK1969" s="7"/>
      <c r="BZ1969" s="4"/>
      <c r="CA1969" t="s">
        <v>859</v>
      </c>
      <c r="CC1969" s="7" t="s">
        <v>615</v>
      </c>
      <c r="CD1969" s="7">
        <v>0.64357833536667042</v>
      </c>
      <c r="CE1969" s="7" t="s">
        <v>618</v>
      </c>
      <c r="CF1969" s="7">
        <v>0.31236989961227818</v>
      </c>
      <c r="CH1969" s="7"/>
      <c r="CJ1969" s="7"/>
      <c r="CK1969" s="7">
        <f t="shared" si="45"/>
        <v>60</v>
      </c>
    </row>
    <row r="1970" spans="1:90" hidden="1" x14ac:dyDescent="0.3">
      <c r="A1970" s="43" t="s">
        <v>918</v>
      </c>
      <c r="B1970" s="23" t="s">
        <v>863</v>
      </c>
      <c r="D1970" s="23" t="s">
        <v>831</v>
      </c>
      <c r="E1970" s="23" t="s">
        <v>671</v>
      </c>
      <c r="G1970" s="53" t="s">
        <v>3437</v>
      </c>
      <c r="J1970" s="23" t="s">
        <v>9</v>
      </c>
      <c r="K1970" s="47">
        <v>21.2</v>
      </c>
      <c r="L1970" s="24" t="s">
        <v>834</v>
      </c>
      <c r="M1970" s="24" t="s">
        <v>651</v>
      </c>
      <c r="U1970" s="4">
        <v>6179.502209922457</v>
      </c>
      <c r="V1970" s="4">
        <v>1.1892500399999999</v>
      </c>
      <c r="X1970" s="4">
        <v>23829.290181352069</v>
      </c>
      <c r="AG1970" s="4">
        <v>42.352302119999997</v>
      </c>
      <c r="AH1970" s="4">
        <v>37.340626360000002</v>
      </c>
      <c r="AI1970" s="4">
        <v>7.6253508320000014</v>
      </c>
      <c r="AJ1970" s="4">
        <v>11.3234455152</v>
      </c>
      <c r="AK1970" s="4">
        <v>2.4556869791999989</v>
      </c>
      <c r="BX1970" s="4"/>
      <c r="BZ1970" s="4">
        <v>2400000</v>
      </c>
      <c r="CA1970" t="s">
        <v>1173</v>
      </c>
      <c r="CC1970" s="7" t="s">
        <v>651</v>
      </c>
      <c r="CD1970" s="7">
        <v>0.50831131463978985</v>
      </c>
      <c r="CE1970" s="7" t="s">
        <v>654</v>
      </c>
      <c r="CF1970" s="7">
        <v>0.25636670608671541</v>
      </c>
      <c r="CH1970" s="7"/>
      <c r="CJ1970" s="7"/>
      <c r="CK1970" s="7">
        <f t="shared" si="45"/>
        <v>55</v>
      </c>
    </row>
    <row r="1971" spans="1:90" hidden="1" x14ac:dyDescent="0.3">
      <c r="A1971" s="43" t="s">
        <v>3438</v>
      </c>
      <c r="B1971" s="23" t="s">
        <v>1397</v>
      </c>
      <c r="D1971" s="23" t="s">
        <v>831</v>
      </c>
      <c r="E1971" s="23" t="s">
        <v>3439</v>
      </c>
      <c r="G1971" s="53" t="s">
        <v>3440</v>
      </c>
      <c r="J1971" s="23" t="s">
        <v>9</v>
      </c>
      <c r="K1971" s="47">
        <v>340</v>
      </c>
      <c r="L1971" s="24" t="s">
        <v>834</v>
      </c>
      <c r="M1971" s="24" t="s">
        <v>612</v>
      </c>
      <c r="R1971" s="4">
        <v>439698.80418253958</v>
      </c>
      <c r="T1971" s="4">
        <v>94672.632095386027</v>
      </c>
      <c r="AN1971" s="4">
        <v>1157843.445967661</v>
      </c>
      <c r="BD1971" s="4">
        <v>194480</v>
      </c>
      <c r="BE1971" s="4">
        <v>362440</v>
      </c>
      <c r="BF1971" s="4">
        <v>35360</v>
      </c>
      <c r="BG1971" s="4">
        <v>123760</v>
      </c>
      <c r="BJ1971" s="4">
        <v>17680</v>
      </c>
      <c r="BL1971" s="4">
        <v>17680</v>
      </c>
      <c r="BR1971" s="4">
        <v>88400</v>
      </c>
      <c r="BZ1971" s="4"/>
      <c r="CA1971" t="s">
        <v>3441</v>
      </c>
      <c r="CK1971" s="7">
        <f t="shared" si="45"/>
        <v>53</v>
      </c>
    </row>
    <row r="1972" spans="1:90" hidden="1" x14ac:dyDescent="0.3">
      <c r="A1972" s="43" t="s">
        <v>890</v>
      </c>
      <c r="B1972" s="23" t="s">
        <v>913</v>
      </c>
      <c r="D1972" s="23" t="s">
        <v>831</v>
      </c>
      <c r="E1972" s="23" t="s">
        <v>671</v>
      </c>
      <c r="G1972" s="53" t="s">
        <v>3442</v>
      </c>
      <c r="J1972" s="23" t="s">
        <v>9</v>
      </c>
      <c r="K1972" s="47">
        <v>131.54400000000001</v>
      </c>
      <c r="L1972" s="24" t="s">
        <v>834</v>
      </c>
      <c r="M1972" s="24" t="s">
        <v>624</v>
      </c>
      <c r="U1972" s="4">
        <v>381477.6</v>
      </c>
      <c r="X1972" s="4">
        <v>407786.4</v>
      </c>
      <c r="BX1972" s="4"/>
      <c r="BZ1972" s="4"/>
      <c r="CA1972" t="s">
        <v>1168</v>
      </c>
      <c r="CC1972" s="7" t="s">
        <v>624</v>
      </c>
      <c r="CD1972" s="7">
        <v>0.70427126954276509</v>
      </c>
      <c r="CE1972" s="7" t="s">
        <v>615</v>
      </c>
      <c r="CF1972" s="7">
        <v>0.29572873045723491</v>
      </c>
      <c r="CH1972" s="7"/>
      <c r="CJ1972" s="7"/>
      <c r="CK1972" s="7">
        <f t="shared" si="45"/>
        <v>61</v>
      </c>
    </row>
    <row r="1973" spans="1:90" hidden="1" x14ac:dyDescent="0.3">
      <c r="A1973" s="43">
        <v>64</v>
      </c>
      <c r="B1973" s="23" t="s">
        <v>1025</v>
      </c>
      <c r="C1973" s="54"/>
      <c r="D1973" s="54" t="s">
        <v>831</v>
      </c>
      <c r="E1973" s="23" t="s">
        <v>605</v>
      </c>
      <c r="F1973" s="54"/>
      <c r="G1973" s="23" t="s">
        <v>3443</v>
      </c>
      <c r="J1973" s="54" t="s">
        <v>9</v>
      </c>
      <c r="K1973" s="55">
        <v>200</v>
      </c>
      <c r="L1973" s="24" t="s">
        <v>834</v>
      </c>
      <c r="M1973" s="24" t="s">
        <v>615</v>
      </c>
      <c r="N1973" s="7"/>
      <c r="U1973" s="4">
        <v>300000</v>
      </c>
      <c r="AD1973" s="7"/>
      <c r="AE1973" s="7"/>
      <c r="AF1973" s="7"/>
      <c r="AG1973" s="7"/>
      <c r="AH1973" s="7"/>
      <c r="AI1973" s="7"/>
      <c r="AJ1973" s="7"/>
      <c r="AK1973" s="7"/>
      <c r="BZ1973" s="4"/>
      <c r="CA1973" t="s">
        <v>856</v>
      </c>
      <c r="CC1973" s="7" t="s">
        <v>615</v>
      </c>
      <c r="CD1973" s="7">
        <v>1</v>
      </c>
      <c r="CF1973" s="7"/>
      <c r="CH1973" s="7"/>
      <c r="CJ1973" s="7"/>
      <c r="CK1973" s="7">
        <f t="shared" si="45"/>
        <v>62</v>
      </c>
    </row>
    <row r="1974" spans="1:90" hidden="1" x14ac:dyDescent="0.3">
      <c r="A1974" s="43">
        <v>64</v>
      </c>
      <c r="B1974" s="23" t="s">
        <v>1025</v>
      </c>
      <c r="C1974" s="54"/>
      <c r="D1974" s="54" t="s">
        <v>831</v>
      </c>
      <c r="E1974" s="23" t="s">
        <v>605</v>
      </c>
      <c r="F1974" s="54"/>
      <c r="G1974" s="23" t="s">
        <v>3444</v>
      </c>
      <c r="J1974" s="54" t="s">
        <v>9</v>
      </c>
      <c r="K1974" s="55">
        <v>0.28999999999999998</v>
      </c>
      <c r="L1974" s="24" t="s">
        <v>834</v>
      </c>
      <c r="M1974" s="24" t="s">
        <v>615</v>
      </c>
      <c r="N1974" s="7"/>
      <c r="U1974" s="4">
        <v>5520.0000000000009</v>
      </c>
      <c r="V1974" s="4">
        <v>1.32E-2</v>
      </c>
      <c r="W1974" s="4">
        <v>4.6390000000000002</v>
      </c>
      <c r="AB1974" s="4">
        <v>374</v>
      </c>
      <c r="AC1974" s="4">
        <v>3300</v>
      </c>
      <c r="AD1974" s="7"/>
      <c r="AE1974" s="7"/>
      <c r="AF1974" s="7"/>
      <c r="AG1974" s="7"/>
      <c r="AH1974" s="7"/>
      <c r="AI1974" s="7"/>
      <c r="AJ1974" s="7"/>
      <c r="AK1974" s="7"/>
      <c r="BZ1974" s="4"/>
      <c r="CA1974" t="s">
        <v>842</v>
      </c>
      <c r="CC1974" s="7" t="s">
        <v>615</v>
      </c>
      <c r="CD1974" s="7">
        <v>0.75336448908991549</v>
      </c>
      <c r="CF1974" s="7"/>
      <c r="CH1974" s="7"/>
      <c r="CJ1974" s="7"/>
      <c r="CK1974" s="7">
        <f t="shared" si="45"/>
        <v>58</v>
      </c>
    </row>
    <row r="1975" spans="1:90" hidden="1" x14ac:dyDescent="0.3">
      <c r="A1975" s="43">
        <v>64</v>
      </c>
      <c r="B1975" s="23" t="s">
        <v>1025</v>
      </c>
      <c r="C1975" s="54"/>
      <c r="D1975" s="54" t="s">
        <v>831</v>
      </c>
      <c r="E1975" s="23" t="s">
        <v>605</v>
      </c>
      <c r="F1975" s="54"/>
      <c r="G1975" s="23" t="s">
        <v>3445</v>
      </c>
      <c r="J1975" s="54" t="s">
        <v>9</v>
      </c>
      <c r="K1975" s="55">
        <v>19</v>
      </c>
      <c r="L1975" s="24" t="s">
        <v>834</v>
      </c>
      <c r="M1975" s="24" t="s">
        <v>615</v>
      </c>
      <c r="N1975" s="7"/>
      <c r="U1975" s="4">
        <v>83600</v>
      </c>
      <c r="AD1975" s="7"/>
      <c r="AE1975" s="7"/>
      <c r="AF1975" s="7"/>
      <c r="AG1975" s="7"/>
      <c r="AH1975" s="7"/>
      <c r="AI1975" s="7"/>
      <c r="AJ1975" s="7"/>
      <c r="AK1975" s="7"/>
      <c r="BZ1975" s="4"/>
      <c r="CA1975" t="s">
        <v>856</v>
      </c>
      <c r="CC1975" s="7" t="s">
        <v>615</v>
      </c>
      <c r="CD1975" s="7">
        <v>1</v>
      </c>
      <c r="CF1975" s="7"/>
      <c r="CH1975" s="7"/>
      <c r="CJ1975" s="7"/>
      <c r="CK1975" s="7">
        <f t="shared" si="45"/>
        <v>62</v>
      </c>
    </row>
    <row r="1976" spans="1:90" hidden="1" x14ac:dyDescent="0.3">
      <c r="A1976" s="43">
        <v>64</v>
      </c>
      <c r="B1976" s="23" t="s">
        <v>1025</v>
      </c>
      <c r="C1976" s="54"/>
      <c r="D1976" s="54" t="s">
        <v>831</v>
      </c>
      <c r="E1976" s="23" t="s">
        <v>659</v>
      </c>
      <c r="F1976" s="54"/>
      <c r="G1976" s="23" t="s">
        <v>3446</v>
      </c>
      <c r="J1976" s="54" t="s">
        <v>9</v>
      </c>
      <c r="K1976" s="55">
        <v>1.32</v>
      </c>
      <c r="L1976" s="24" t="s">
        <v>834</v>
      </c>
      <c r="M1976" s="24" t="s">
        <v>615</v>
      </c>
      <c r="N1976" s="7"/>
      <c r="U1976" s="4">
        <v>26400</v>
      </c>
      <c r="V1976" s="4">
        <v>0.66</v>
      </c>
      <c r="W1976" s="4">
        <v>7.5240000000000009</v>
      </c>
      <c r="AC1976" s="4">
        <v>5280</v>
      </c>
      <c r="AD1976" s="7"/>
      <c r="AE1976" s="7"/>
      <c r="AF1976" s="7"/>
      <c r="AG1976" s="7"/>
      <c r="AH1976" s="7"/>
      <c r="AI1976" s="7"/>
      <c r="AJ1976" s="7"/>
      <c r="AK1976" s="7"/>
      <c r="BZ1976" s="4"/>
      <c r="CA1976" t="s">
        <v>839</v>
      </c>
      <c r="CC1976" s="7" t="s">
        <v>615</v>
      </c>
      <c r="CD1976" s="7">
        <v>0.79881382718257943</v>
      </c>
      <c r="CF1976" s="7"/>
      <c r="CH1976" s="7"/>
      <c r="CJ1976" s="7"/>
      <c r="CK1976" s="7">
        <f t="shared" si="45"/>
        <v>59</v>
      </c>
    </row>
    <row r="1977" spans="1:90" hidden="1" x14ac:dyDescent="0.3">
      <c r="A1977" s="43">
        <v>64</v>
      </c>
      <c r="B1977" s="23" t="s">
        <v>1025</v>
      </c>
      <c r="C1977" s="54"/>
      <c r="D1977" s="54" t="s">
        <v>831</v>
      </c>
      <c r="E1977" s="23" t="s">
        <v>659</v>
      </c>
      <c r="F1977" s="54"/>
      <c r="G1977" s="23" t="s">
        <v>3447</v>
      </c>
      <c r="J1977" s="54" t="s">
        <v>9</v>
      </c>
      <c r="K1977" s="55">
        <v>1.2849999999999999</v>
      </c>
      <c r="L1977" s="24" t="s">
        <v>834</v>
      </c>
      <c r="M1977" s="24" t="s">
        <v>639</v>
      </c>
      <c r="N1977" s="7"/>
      <c r="U1977" s="4">
        <v>3341</v>
      </c>
      <c r="V1977" s="4">
        <v>1.6191</v>
      </c>
      <c r="W1977" s="4">
        <v>170.905</v>
      </c>
      <c r="AB1977" s="4">
        <v>17090.5</v>
      </c>
      <c r="AC1977" s="4">
        <v>54226.999999999993</v>
      </c>
      <c r="AD1977" s="7"/>
      <c r="AE1977" s="7"/>
      <c r="AF1977" s="7"/>
      <c r="AG1977" s="7"/>
      <c r="AH1977" s="7"/>
      <c r="AI1977" s="7"/>
      <c r="AJ1977" s="7"/>
      <c r="AK1977" s="7"/>
      <c r="BZ1977" s="4"/>
      <c r="CA1977" t="s">
        <v>842</v>
      </c>
      <c r="CC1977" s="7" t="s">
        <v>639</v>
      </c>
      <c r="CD1977" s="7">
        <v>0.33877140022918117</v>
      </c>
      <c r="CE1977" s="7" t="s">
        <v>621</v>
      </c>
      <c r="CF1977" s="7">
        <v>0.31170631018146372</v>
      </c>
      <c r="CH1977" s="7"/>
      <c r="CJ1977" s="7"/>
      <c r="CK1977" s="7">
        <f t="shared" si="45"/>
        <v>58</v>
      </c>
    </row>
    <row r="1978" spans="1:90" hidden="1" x14ac:dyDescent="0.3">
      <c r="A1978" s="43" t="s">
        <v>872</v>
      </c>
      <c r="B1978" s="23" t="s">
        <v>1025</v>
      </c>
      <c r="D1978" s="23" t="s">
        <v>831</v>
      </c>
      <c r="E1978" s="23" t="s">
        <v>605</v>
      </c>
      <c r="G1978" s="53" t="s">
        <v>3448</v>
      </c>
      <c r="J1978" s="23" t="s">
        <v>9</v>
      </c>
      <c r="K1978" s="47">
        <v>9.9960000000000004</v>
      </c>
      <c r="L1978" s="24" t="s">
        <v>834</v>
      </c>
      <c r="M1978" s="24" t="s">
        <v>615</v>
      </c>
      <c r="U1978" s="4">
        <v>41958.000000000007</v>
      </c>
      <c r="V1978" s="4">
        <v>2.8386</v>
      </c>
      <c r="W1978" s="4">
        <v>112.05</v>
      </c>
      <c r="AA1978" s="107">
        <v>1596.7560000000001</v>
      </c>
      <c r="AD1978" s="4">
        <v>2.6385240291955001</v>
      </c>
      <c r="BZ1978" s="4">
        <v>1000000</v>
      </c>
      <c r="CA1978" t="s">
        <v>915</v>
      </c>
      <c r="CC1978" s="7" t="s">
        <v>615</v>
      </c>
      <c r="CD1978" s="7">
        <v>0.54112018046840527</v>
      </c>
      <c r="CE1978" s="7" t="s">
        <v>618</v>
      </c>
      <c r="CF1978" s="7">
        <v>0.2264613505600743</v>
      </c>
      <c r="CH1978" s="7"/>
      <c r="CJ1978" s="7"/>
      <c r="CK1978" s="7">
        <f t="shared" si="45"/>
        <v>58</v>
      </c>
    </row>
    <row r="1979" spans="1:90" hidden="1" x14ac:dyDescent="0.3">
      <c r="A1979" s="43" t="s">
        <v>932</v>
      </c>
      <c r="B1979" s="23" t="s">
        <v>1025</v>
      </c>
      <c r="C1979" s="54"/>
      <c r="D1979" s="54" t="s">
        <v>831</v>
      </c>
      <c r="E1979" s="23" t="s">
        <v>617</v>
      </c>
      <c r="F1979" s="54"/>
      <c r="G1979" s="23" t="s">
        <v>3449</v>
      </c>
      <c r="H1979" s="23" t="s">
        <v>1360</v>
      </c>
      <c r="J1979" s="54" t="s">
        <v>9</v>
      </c>
      <c r="K1979" s="55">
        <v>8.82</v>
      </c>
      <c r="L1979" s="24" t="s">
        <v>834</v>
      </c>
      <c r="M1979" s="24" t="s">
        <v>618</v>
      </c>
      <c r="N1979" s="7"/>
      <c r="U1979" s="4">
        <v>26460</v>
      </c>
      <c r="V1979" s="4">
        <v>27.077400000000001</v>
      </c>
      <c r="AD1979" s="7"/>
      <c r="AE1979" s="7"/>
      <c r="AF1979" s="7"/>
      <c r="AG1979" s="7"/>
      <c r="AH1979" s="7"/>
      <c r="AI1979" s="7"/>
      <c r="AJ1979" s="7"/>
      <c r="AK1979" s="7"/>
      <c r="BZ1979" s="4">
        <v>960000</v>
      </c>
      <c r="CA1979" t="s">
        <v>1032</v>
      </c>
      <c r="CC1979" s="7" t="s">
        <v>618</v>
      </c>
      <c r="CD1979" s="7">
        <v>0.863580958279341</v>
      </c>
      <c r="CF1979" s="7"/>
      <c r="CH1979" s="7"/>
      <c r="CJ1979" s="7"/>
      <c r="CK1979" s="7">
        <f t="shared" si="45"/>
        <v>61</v>
      </c>
      <c r="CL1979" t="s">
        <v>3449</v>
      </c>
    </row>
    <row r="1980" spans="1:90" hidden="1" x14ac:dyDescent="0.3">
      <c r="A1980" s="43" t="s">
        <v>3450</v>
      </c>
      <c r="B1980" s="23" t="s">
        <v>1025</v>
      </c>
      <c r="D1980" s="23" t="s">
        <v>831</v>
      </c>
      <c r="E1980" s="23" t="s">
        <v>602</v>
      </c>
      <c r="G1980" s="23" t="s">
        <v>3451</v>
      </c>
      <c r="J1980" s="23" t="s">
        <v>9</v>
      </c>
      <c r="K1980" s="47">
        <v>12</v>
      </c>
      <c r="L1980" s="24" t="s">
        <v>834</v>
      </c>
      <c r="M1980" s="24" t="s">
        <v>765</v>
      </c>
      <c r="T1980" s="4">
        <v>1464.31372133694</v>
      </c>
      <c r="BS1980" s="4">
        <v>72472.909569163443</v>
      </c>
      <c r="BZ1980" s="4"/>
      <c r="CA1980" t="s">
        <v>3452</v>
      </c>
      <c r="CK1980" s="7">
        <f t="shared" si="45"/>
        <v>61</v>
      </c>
    </row>
    <row r="1981" spans="1:90" hidden="1" x14ac:dyDescent="0.3">
      <c r="A1981" s="43" t="s">
        <v>932</v>
      </c>
      <c r="B1981" s="23" t="s">
        <v>1025</v>
      </c>
      <c r="C1981" s="54"/>
      <c r="D1981" s="54" t="s">
        <v>831</v>
      </c>
      <c r="E1981" s="23" t="s">
        <v>659</v>
      </c>
      <c r="F1981" s="54"/>
      <c r="G1981" s="23" t="s">
        <v>3453</v>
      </c>
      <c r="H1981" s="23" t="s">
        <v>930</v>
      </c>
      <c r="J1981" s="54" t="s">
        <v>9</v>
      </c>
      <c r="K1981" s="55">
        <v>3.56</v>
      </c>
      <c r="L1981" s="24" t="s">
        <v>834</v>
      </c>
      <c r="M1981" s="24" t="s">
        <v>615</v>
      </c>
      <c r="N1981" s="7"/>
      <c r="U1981" s="4">
        <v>42720</v>
      </c>
      <c r="V1981" s="4">
        <v>2.8479999999999999</v>
      </c>
      <c r="W1981" s="4">
        <v>28.48</v>
      </c>
      <c r="AD1981" s="7"/>
      <c r="AE1981" s="7"/>
      <c r="AF1981" s="7"/>
      <c r="AG1981" s="7"/>
      <c r="AH1981" s="7"/>
      <c r="AI1981" s="7"/>
      <c r="AJ1981" s="7"/>
      <c r="AK1981" s="7"/>
      <c r="BZ1981" s="4">
        <v>500000</v>
      </c>
      <c r="CA1981" t="s">
        <v>1069</v>
      </c>
      <c r="CC1981" s="7" t="s">
        <v>615</v>
      </c>
      <c r="CD1981" s="7">
        <v>0.67603893094392098</v>
      </c>
      <c r="CE1981" s="7" t="s">
        <v>618</v>
      </c>
      <c r="CF1981" s="7">
        <v>0.27879911426952991</v>
      </c>
      <c r="CH1981" s="7"/>
      <c r="CJ1981" s="7"/>
      <c r="CK1981" s="7">
        <f t="shared" si="45"/>
        <v>60</v>
      </c>
    </row>
    <row r="1982" spans="1:90" hidden="1" x14ac:dyDescent="0.3">
      <c r="A1982" s="43" t="s">
        <v>932</v>
      </c>
      <c r="B1982" s="23" t="s">
        <v>913</v>
      </c>
      <c r="C1982" s="54"/>
      <c r="D1982" s="54" t="s">
        <v>831</v>
      </c>
      <c r="E1982" s="23" t="s">
        <v>659</v>
      </c>
      <c r="F1982" s="54"/>
      <c r="G1982" s="23" t="s">
        <v>3454</v>
      </c>
      <c r="H1982" s="23" t="s">
        <v>838</v>
      </c>
      <c r="J1982" s="54" t="s">
        <v>9</v>
      </c>
      <c r="K1982" s="55">
        <v>3</v>
      </c>
      <c r="L1982" s="24" t="s">
        <v>834</v>
      </c>
      <c r="M1982" s="24" t="s">
        <v>639</v>
      </c>
      <c r="N1982" s="7"/>
      <c r="U1982" s="4">
        <v>39000</v>
      </c>
      <c r="AB1982" s="4">
        <v>135000</v>
      </c>
      <c r="AC1982" s="4">
        <v>306000</v>
      </c>
      <c r="AD1982" s="7"/>
      <c r="AE1982" s="7"/>
      <c r="AF1982" s="7"/>
      <c r="AG1982" s="7"/>
      <c r="AH1982" s="7"/>
      <c r="AI1982" s="7"/>
      <c r="AJ1982" s="7"/>
      <c r="AK1982" s="7"/>
      <c r="BZ1982" s="4">
        <v>300300</v>
      </c>
      <c r="CA1982" t="s">
        <v>1004</v>
      </c>
      <c r="CC1982" s="7" t="s">
        <v>639</v>
      </c>
      <c r="CD1982" s="7">
        <v>0.55217204828135524</v>
      </c>
      <c r="CE1982" s="7" t="s">
        <v>636</v>
      </c>
      <c r="CF1982" s="7">
        <v>0.24279437894881009</v>
      </c>
      <c r="CG1982" s="7" t="s">
        <v>615</v>
      </c>
      <c r="CH1982" s="7">
        <v>0.20503357276983461</v>
      </c>
      <c r="CJ1982" s="7"/>
      <c r="CK1982" s="7">
        <f t="shared" si="45"/>
        <v>60</v>
      </c>
    </row>
    <row r="1983" spans="1:90" hidden="1" x14ac:dyDescent="0.3">
      <c r="A1983" s="43">
        <v>65</v>
      </c>
      <c r="B1983" s="56" t="s">
        <v>1025</v>
      </c>
      <c r="D1983" s="23" t="s">
        <v>831</v>
      </c>
      <c r="E1983" s="23" t="s">
        <v>796</v>
      </c>
      <c r="G1983" s="23" t="s">
        <v>3455</v>
      </c>
      <c r="H1983" s="57" t="s">
        <v>831</v>
      </c>
      <c r="I1983" s="57"/>
      <c r="J1983" s="23" t="s">
        <v>9</v>
      </c>
      <c r="K1983" s="47">
        <v>0.83000000000000007</v>
      </c>
      <c r="L1983" s="24" t="s">
        <v>834</v>
      </c>
      <c r="M1983" s="24" t="s">
        <v>624</v>
      </c>
      <c r="X1983" s="4">
        <v>9407.0000000000018</v>
      </c>
      <c r="BZ1983" s="4"/>
      <c r="CA1983" t="s">
        <v>871</v>
      </c>
      <c r="CC1983" s="7" t="s">
        <v>624</v>
      </c>
      <c r="CD1983" s="7">
        <v>1</v>
      </c>
      <c r="CF1983" s="7"/>
      <c r="CH1983" s="7"/>
      <c r="CJ1983" s="7"/>
      <c r="CK1983" s="7">
        <f t="shared" si="45"/>
        <v>62</v>
      </c>
    </row>
    <row r="1984" spans="1:90" hidden="1" x14ac:dyDescent="0.3">
      <c r="A1984" s="43" t="s">
        <v>932</v>
      </c>
      <c r="B1984" s="23" t="s">
        <v>1025</v>
      </c>
      <c r="C1984" s="54"/>
      <c r="D1984" s="54" t="s">
        <v>831</v>
      </c>
      <c r="E1984" s="23" t="s">
        <v>686</v>
      </c>
      <c r="F1984" s="54"/>
      <c r="G1984" s="23" t="s">
        <v>3456</v>
      </c>
      <c r="H1984" s="23" t="s">
        <v>880</v>
      </c>
      <c r="J1984" s="54" t="s">
        <v>9</v>
      </c>
      <c r="K1984" s="55">
        <v>1.9219999999999999</v>
      </c>
      <c r="L1984" s="24" t="s">
        <v>834</v>
      </c>
      <c r="M1984" s="24" t="s">
        <v>615</v>
      </c>
      <c r="N1984" s="7"/>
      <c r="U1984" s="4">
        <v>49779.8</v>
      </c>
      <c r="V1984" s="4">
        <v>0.80723999999999996</v>
      </c>
      <c r="AD1984" s="7"/>
      <c r="AE1984" s="7"/>
      <c r="AF1984" s="7"/>
      <c r="AG1984" s="7"/>
      <c r="AH1984" s="7"/>
      <c r="AI1984" s="7"/>
      <c r="AJ1984" s="7"/>
      <c r="AK1984" s="7"/>
      <c r="BZ1984" s="4">
        <v>450000</v>
      </c>
      <c r="CA1984" t="s">
        <v>1032</v>
      </c>
      <c r="CC1984" s="7" t="s">
        <v>615</v>
      </c>
      <c r="CD1984" s="7">
        <v>0.9088316849467315</v>
      </c>
      <c r="CF1984" s="7"/>
      <c r="CH1984" s="7"/>
      <c r="CJ1984" s="7"/>
      <c r="CK1984" s="7">
        <f t="shared" si="45"/>
        <v>61</v>
      </c>
    </row>
    <row r="1985" spans="1:90" hidden="1" x14ac:dyDescent="0.3">
      <c r="A1985" s="43">
        <v>65</v>
      </c>
      <c r="B1985" s="56" t="s">
        <v>1025</v>
      </c>
      <c r="D1985" s="23" t="s">
        <v>831</v>
      </c>
      <c r="E1985" s="23" t="s">
        <v>798</v>
      </c>
      <c r="G1985" s="23" t="s">
        <v>3457</v>
      </c>
      <c r="H1985" s="57" t="s">
        <v>831</v>
      </c>
      <c r="I1985" s="57"/>
      <c r="J1985" s="23" t="s">
        <v>9</v>
      </c>
      <c r="K1985" s="47">
        <v>2.2302</v>
      </c>
      <c r="L1985" s="24" t="s">
        <v>834</v>
      </c>
      <c r="M1985" s="24" t="s">
        <v>624</v>
      </c>
      <c r="X1985" s="4">
        <v>11597.04</v>
      </c>
      <c r="BZ1985" s="4"/>
      <c r="CA1985" t="s">
        <v>871</v>
      </c>
      <c r="CC1985" s="7" t="s">
        <v>624</v>
      </c>
      <c r="CD1985" s="7">
        <v>1</v>
      </c>
      <c r="CF1985" s="7"/>
      <c r="CH1985" s="7"/>
      <c r="CJ1985" s="7"/>
      <c r="CK1985" s="7">
        <f t="shared" si="45"/>
        <v>62</v>
      </c>
    </row>
    <row r="1986" spans="1:90" hidden="1" x14ac:dyDescent="0.3">
      <c r="A1986" s="43" t="s">
        <v>843</v>
      </c>
      <c r="B1986" s="23" t="s">
        <v>1025</v>
      </c>
      <c r="C1986" s="54"/>
      <c r="D1986" s="54" t="s">
        <v>831</v>
      </c>
      <c r="E1986" s="23" t="s">
        <v>620</v>
      </c>
      <c r="F1986" s="54"/>
      <c r="G1986" s="23" t="s">
        <v>3458</v>
      </c>
      <c r="J1986" s="54" t="s">
        <v>9</v>
      </c>
      <c r="K1986" s="55">
        <v>110.8</v>
      </c>
      <c r="L1986" s="24" t="s">
        <v>834</v>
      </c>
      <c r="M1986" s="24" t="s">
        <v>615</v>
      </c>
      <c r="N1986" s="7"/>
      <c r="U1986" s="4">
        <v>609400</v>
      </c>
      <c r="V1986" s="4">
        <v>11.08</v>
      </c>
      <c r="AB1986" s="4">
        <v>66480</v>
      </c>
      <c r="AC1986" s="4">
        <v>354560.00000000012</v>
      </c>
      <c r="AD1986" s="4">
        <v>3.3239999999999998</v>
      </c>
      <c r="AE1986" s="7"/>
      <c r="AF1986" s="7"/>
      <c r="AG1986" s="7"/>
      <c r="AH1986" s="7"/>
      <c r="AI1986" s="7"/>
      <c r="AJ1986" s="7"/>
      <c r="AK1986" s="7"/>
      <c r="BZ1986" s="4"/>
      <c r="CA1986" t="s">
        <v>910</v>
      </c>
      <c r="CC1986" s="7" t="s">
        <v>615</v>
      </c>
      <c r="CD1986" s="7">
        <v>0.73970416504954983</v>
      </c>
      <c r="CF1986" s="7"/>
      <c r="CH1986" s="7"/>
      <c r="CJ1986" s="7"/>
      <c r="CK1986" s="7">
        <f t="shared" si="45"/>
        <v>58</v>
      </c>
    </row>
    <row r="1987" spans="1:90" hidden="1" x14ac:dyDescent="0.3">
      <c r="A1987" s="43" t="s">
        <v>932</v>
      </c>
      <c r="B1987" s="23" t="s">
        <v>1025</v>
      </c>
      <c r="C1987" s="54"/>
      <c r="D1987" s="54" t="s">
        <v>831</v>
      </c>
      <c r="E1987" s="23" t="s">
        <v>620</v>
      </c>
      <c r="F1987" s="54"/>
      <c r="G1987" s="23" t="s">
        <v>3459</v>
      </c>
      <c r="H1987" s="23" t="s">
        <v>930</v>
      </c>
      <c r="J1987" s="54" t="s">
        <v>9</v>
      </c>
      <c r="K1987" s="55">
        <v>375.1</v>
      </c>
      <c r="L1987" s="24" t="s">
        <v>834</v>
      </c>
      <c r="M1987" s="24" t="s">
        <v>615</v>
      </c>
      <c r="N1987" s="7"/>
      <c r="U1987" s="4">
        <v>2027580</v>
      </c>
      <c r="V1987" s="4">
        <v>116.76300000000001</v>
      </c>
      <c r="AD1987" s="7"/>
      <c r="AE1987" s="7"/>
      <c r="AF1987" s="7"/>
      <c r="AG1987" s="7"/>
      <c r="AH1987" s="7"/>
      <c r="AI1987" s="7"/>
      <c r="AJ1987" s="7"/>
      <c r="AK1987" s="7"/>
      <c r="AS1987" s="4">
        <v>10825.8477552</v>
      </c>
      <c r="BZ1987" s="4">
        <v>3000000</v>
      </c>
      <c r="CA1987" t="s">
        <v>3460</v>
      </c>
      <c r="CC1987" s="7" t="s">
        <v>615</v>
      </c>
      <c r="CD1987" s="7">
        <v>0.70757714797269045</v>
      </c>
      <c r="CE1987" s="7" t="s">
        <v>618</v>
      </c>
      <c r="CF1987" s="7">
        <v>0.25206467511517799</v>
      </c>
      <c r="CH1987" s="7"/>
      <c r="CJ1987" s="7"/>
      <c r="CK1987" s="7">
        <f t="shared" si="45"/>
        <v>60</v>
      </c>
    </row>
    <row r="1988" spans="1:90" hidden="1" x14ac:dyDescent="0.3">
      <c r="A1988" s="43">
        <v>58</v>
      </c>
      <c r="B1988" s="23" t="s">
        <v>913</v>
      </c>
      <c r="C1988" s="54"/>
      <c r="D1988" s="23" t="s">
        <v>831</v>
      </c>
      <c r="E1988" s="23" t="s">
        <v>605</v>
      </c>
      <c r="G1988" s="23" t="s">
        <v>3461</v>
      </c>
      <c r="H1988" s="23" t="s">
        <v>838</v>
      </c>
      <c r="I1988" s="54"/>
      <c r="J1988" s="54" t="s">
        <v>9</v>
      </c>
      <c r="K1988" s="47">
        <v>151.18850879999999</v>
      </c>
      <c r="L1988" s="24" t="s">
        <v>834</v>
      </c>
      <c r="M1988" s="24" t="s">
        <v>633</v>
      </c>
      <c r="N1988" s="7"/>
      <c r="AA1988" s="107">
        <v>344709.80006400001</v>
      </c>
      <c r="AD1988" s="4">
        <v>445.38509865723199</v>
      </c>
      <c r="AH1988" s="7"/>
      <c r="AI1988" s="7"/>
      <c r="BY1988" s="7"/>
      <c r="BZ1988" s="4"/>
      <c r="CA1988" t="s">
        <v>846</v>
      </c>
      <c r="CC1988" s="7" t="s">
        <v>633</v>
      </c>
      <c r="CD1988" s="7">
        <v>0.86128229818581858</v>
      </c>
      <c r="CF1988" s="7"/>
      <c r="CH1988" s="7"/>
      <c r="CJ1988" s="7"/>
      <c r="CK1988" s="7">
        <f t="shared" si="45"/>
        <v>61</v>
      </c>
    </row>
    <row r="1989" spans="1:90" hidden="1" x14ac:dyDescent="0.3">
      <c r="A1989" s="43" t="s">
        <v>932</v>
      </c>
      <c r="B1989" s="23" t="s">
        <v>1025</v>
      </c>
      <c r="C1989" s="54"/>
      <c r="D1989" s="54" t="s">
        <v>831</v>
      </c>
      <c r="E1989" s="23" t="s">
        <v>695</v>
      </c>
      <c r="F1989" s="54"/>
      <c r="G1989" s="23" t="s">
        <v>3462</v>
      </c>
      <c r="J1989" s="54" t="s">
        <v>9</v>
      </c>
      <c r="K1989" s="55">
        <v>2.5</v>
      </c>
      <c r="L1989" s="24" t="s">
        <v>834</v>
      </c>
      <c r="M1989" s="24" t="s">
        <v>627</v>
      </c>
      <c r="N1989" s="7"/>
      <c r="U1989" s="4">
        <v>20760</v>
      </c>
      <c r="X1989" s="4">
        <v>5480</v>
      </c>
      <c r="Y1989" s="4">
        <v>6210</v>
      </c>
      <c r="AD1989" s="7"/>
      <c r="AE1989" s="7"/>
      <c r="AF1989" s="7"/>
      <c r="AG1989" s="7"/>
      <c r="AH1989" s="7"/>
      <c r="AI1989" s="7"/>
      <c r="AJ1989" s="7"/>
      <c r="AK1989" s="7"/>
      <c r="BZ1989" s="4">
        <v>2000000</v>
      </c>
      <c r="CA1989" t="s">
        <v>3463</v>
      </c>
      <c r="CC1989" s="7" t="s">
        <v>627</v>
      </c>
      <c r="CD1989" s="7">
        <v>0.49651153351742772</v>
      </c>
      <c r="CE1989" s="7" t="s">
        <v>615</v>
      </c>
      <c r="CF1989" s="7">
        <v>0.31704237621805259</v>
      </c>
      <c r="CH1989" s="7"/>
      <c r="CJ1989" s="7"/>
      <c r="CK1989" s="7">
        <f t="shared" si="45"/>
        <v>60</v>
      </c>
    </row>
    <row r="1990" spans="1:90" hidden="1" x14ac:dyDescent="0.3">
      <c r="A1990" s="43">
        <v>65</v>
      </c>
      <c r="B1990" s="56" t="s">
        <v>1025</v>
      </c>
      <c r="D1990" s="23" t="s">
        <v>831</v>
      </c>
      <c r="E1990" s="23" t="s">
        <v>799</v>
      </c>
      <c r="G1990" s="23" t="s">
        <v>3464</v>
      </c>
      <c r="H1990" s="57" t="s">
        <v>831</v>
      </c>
      <c r="I1990" s="57"/>
      <c r="J1990" s="23" t="s">
        <v>9</v>
      </c>
      <c r="K1990" s="47">
        <v>5.3</v>
      </c>
      <c r="L1990" s="24" t="s">
        <v>834</v>
      </c>
      <c r="M1990" s="24" t="s">
        <v>627</v>
      </c>
      <c r="U1990" s="4">
        <v>18830</v>
      </c>
      <c r="X1990" s="4">
        <v>6630</v>
      </c>
      <c r="Y1990" s="4">
        <v>5040</v>
      </c>
      <c r="BZ1990" s="4"/>
      <c r="CA1990" t="s">
        <v>1511</v>
      </c>
      <c r="CC1990" s="7" t="s">
        <v>627</v>
      </c>
      <c r="CD1990" s="7">
        <v>0.43986806213353902</v>
      </c>
      <c r="CE1990" s="7" t="s">
        <v>615</v>
      </c>
      <c r="CF1990" s="7">
        <v>0.31390225649408471</v>
      </c>
      <c r="CG1990" s="7" t="s">
        <v>624</v>
      </c>
      <c r="CH1990" s="7">
        <v>0.2462296813723763</v>
      </c>
      <c r="CJ1990" s="7"/>
      <c r="CK1990" s="7">
        <f t="shared" si="45"/>
        <v>60</v>
      </c>
    </row>
    <row r="1991" spans="1:90" hidden="1" x14ac:dyDescent="0.3">
      <c r="A1991" s="43" t="s">
        <v>932</v>
      </c>
      <c r="B1991" s="23" t="s">
        <v>1025</v>
      </c>
      <c r="C1991" s="54"/>
      <c r="D1991" s="54" t="s">
        <v>831</v>
      </c>
      <c r="E1991" s="23" t="s">
        <v>614</v>
      </c>
      <c r="F1991" s="54"/>
      <c r="G1991" s="23" t="s">
        <v>3465</v>
      </c>
      <c r="J1991" s="54" t="s">
        <v>9</v>
      </c>
      <c r="K1991" s="55">
        <v>0.41667700000000002</v>
      </c>
      <c r="L1991" s="24" t="s">
        <v>834</v>
      </c>
      <c r="M1991" s="24" t="s">
        <v>639</v>
      </c>
      <c r="N1991" s="7"/>
      <c r="U1991" s="4">
        <v>1666.7080000000001</v>
      </c>
      <c r="W1991" s="4">
        <v>5.4584687000000001</v>
      </c>
      <c r="AB1991" s="4">
        <v>115</v>
      </c>
      <c r="AC1991" s="4">
        <v>25000.62</v>
      </c>
      <c r="AD1991" s="7"/>
      <c r="AE1991" s="7"/>
      <c r="AF1991" s="7"/>
      <c r="AG1991" s="7"/>
      <c r="AH1991" s="7"/>
      <c r="AI1991" s="7"/>
      <c r="AJ1991" s="7"/>
      <c r="AK1991" s="7"/>
      <c r="BZ1991" s="4">
        <v>1000000</v>
      </c>
      <c r="CA1991" t="s">
        <v>977</v>
      </c>
      <c r="CC1991" s="7" t="s">
        <v>639</v>
      </c>
      <c r="CD1991" s="7">
        <v>0.7920443190732851</v>
      </c>
      <c r="CF1991" s="7"/>
      <c r="CH1991" s="7"/>
      <c r="CJ1991" s="7"/>
      <c r="CK1991" s="7">
        <f t="shared" si="45"/>
        <v>59</v>
      </c>
    </row>
    <row r="1992" spans="1:90" hidden="1" x14ac:dyDescent="0.3">
      <c r="A1992" s="43">
        <v>65</v>
      </c>
      <c r="B1992" s="56" t="s">
        <v>1025</v>
      </c>
      <c r="D1992" s="23" t="s">
        <v>831</v>
      </c>
      <c r="E1992" s="23" t="s">
        <v>798</v>
      </c>
      <c r="G1992" s="23" t="s">
        <v>3466</v>
      </c>
      <c r="H1992" s="57" t="s">
        <v>831</v>
      </c>
      <c r="I1992" s="57"/>
      <c r="J1992" s="23" t="s">
        <v>9</v>
      </c>
      <c r="K1992" s="47">
        <v>52.935000000000002</v>
      </c>
      <c r="L1992" s="24" t="s">
        <v>834</v>
      </c>
      <c r="M1992" s="24" t="s">
        <v>624</v>
      </c>
      <c r="X1992" s="4">
        <v>332727</v>
      </c>
      <c r="BZ1992" s="4"/>
      <c r="CA1992" t="s">
        <v>871</v>
      </c>
      <c r="CC1992" s="7" t="s">
        <v>624</v>
      </c>
      <c r="CD1992" s="7">
        <v>1</v>
      </c>
      <c r="CF1992" s="7"/>
      <c r="CH1992" s="7"/>
      <c r="CJ1992" s="7"/>
      <c r="CK1992" s="7">
        <f t="shared" si="45"/>
        <v>62</v>
      </c>
    </row>
    <row r="1993" spans="1:90" hidden="1" x14ac:dyDescent="0.3">
      <c r="A1993" s="43">
        <v>64</v>
      </c>
      <c r="B1993" s="23" t="s">
        <v>1025</v>
      </c>
      <c r="C1993" s="54"/>
      <c r="D1993" s="54" t="s">
        <v>831</v>
      </c>
      <c r="E1993" s="23" t="s">
        <v>698</v>
      </c>
      <c r="F1993" s="54"/>
      <c r="G1993" s="23" t="s">
        <v>3467</v>
      </c>
      <c r="J1993" s="54" t="s">
        <v>9</v>
      </c>
      <c r="K1993" s="55">
        <v>185.27</v>
      </c>
      <c r="L1993" s="24" t="s">
        <v>834</v>
      </c>
      <c r="M1993" s="24" t="s">
        <v>615</v>
      </c>
      <c r="N1993" s="7"/>
      <c r="U1993" s="4">
        <v>2334402</v>
      </c>
      <c r="AD1993" s="7"/>
      <c r="AE1993" s="7"/>
      <c r="AF1993" s="7"/>
      <c r="AG1993" s="7"/>
      <c r="AH1993" s="7"/>
      <c r="AI1993" s="7"/>
      <c r="AJ1993" s="7"/>
      <c r="AK1993" s="7"/>
      <c r="BZ1993" s="4"/>
      <c r="CA1993" t="s">
        <v>856</v>
      </c>
      <c r="CC1993" s="7" t="s">
        <v>615</v>
      </c>
      <c r="CD1993" s="7">
        <v>1</v>
      </c>
      <c r="CF1993" s="7"/>
      <c r="CH1993" s="7"/>
      <c r="CJ1993" s="7"/>
      <c r="CK1993" s="7">
        <f t="shared" si="45"/>
        <v>62</v>
      </c>
      <c r="CL1993" t="s">
        <v>3467</v>
      </c>
    </row>
    <row r="1994" spans="1:90" hidden="1" x14ac:dyDescent="0.3">
      <c r="A1994" s="43">
        <v>64</v>
      </c>
      <c r="B1994" s="23" t="s">
        <v>1025</v>
      </c>
      <c r="C1994" s="54"/>
      <c r="D1994" s="54" t="s">
        <v>831</v>
      </c>
      <c r="E1994" s="23" t="s">
        <v>650</v>
      </c>
      <c r="F1994" s="54"/>
      <c r="G1994" s="23" t="s">
        <v>3468</v>
      </c>
      <c r="J1994" s="54" t="s">
        <v>9</v>
      </c>
      <c r="K1994" s="55">
        <v>45.35</v>
      </c>
      <c r="L1994" s="24" t="s">
        <v>834</v>
      </c>
      <c r="M1994" s="24" t="s">
        <v>615</v>
      </c>
      <c r="N1994" s="7"/>
      <c r="U1994" s="4">
        <v>537500</v>
      </c>
      <c r="W1994" s="4">
        <v>460.6</v>
      </c>
      <c r="Y1994" s="4">
        <v>24390</v>
      </c>
      <c r="AD1994" s="7"/>
      <c r="AE1994" s="7"/>
      <c r="AF1994" s="7"/>
      <c r="AG1994" s="7"/>
      <c r="AH1994" s="7"/>
      <c r="AI1994" s="7"/>
      <c r="AJ1994" s="7"/>
      <c r="AK1994" s="7"/>
      <c r="BZ1994" s="4"/>
      <c r="CA1994" t="s">
        <v>3469</v>
      </c>
      <c r="CC1994" s="7" t="s">
        <v>615</v>
      </c>
      <c r="CD1994" s="7">
        <v>0.75561029642308275</v>
      </c>
      <c r="CF1994" s="7"/>
      <c r="CH1994" s="7"/>
      <c r="CJ1994" s="7"/>
      <c r="CK1994" s="7">
        <f t="shared" si="45"/>
        <v>60</v>
      </c>
    </row>
    <row r="1995" spans="1:90" hidden="1" x14ac:dyDescent="0.3">
      <c r="A1995" s="43">
        <v>64</v>
      </c>
      <c r="B1995" s="23" t="s">
        <v>1025</v>
      </c>
      <c r="C1995" s="54"/>
      <c r="D1995" s="54" t="s">
        <v>831</v>
      </c>
      <c r="E1995" s="23" t="s">
        <v>683</v>
      </c>
      <c r="F1995" s="54"/>
      <c r="G1995" s="23" t="s">
        <v>3470</v>
      </c>
      <c r="J1995" s="54" t="s">
        <v>9</v>
      </c>
      <c r="K1995" s="55">
        <v>7.2</v>
      </c>
      <c r="L1995" s="24" t="s">
        <v>834</v>
      </c>
      <c r="M1995" s="24" t="s">
        <v>615</v>
      </c>
      <c r="N1995" s="7"/>
      <c r="U1995" s="4">
        <v>10080</v>
      </c>
      <c r="Y1995" s="4">
        <v>720.00000000000011</v>
      </c>
      <c r="AD1995" s="7"/>
      <c r="AE1995" s="7"/>
      <c r="AF1995" s="7"/>
      <c r="AG1995" s="7"/>
      <c r="AH1995" s="7"/>
      <c r="AI1995" s="7"/>
      <c r="AJ1995" s="7"/>
      <c r="AK1995" s="7"/>
      <c r="BZ1995" s="4"/>
      <c r="CA1995" t="s">
        <v>1230</v>
      </c>
      <c r="CC1995" s="7" t="s">
        <v>615</v>
      </c>
      <c r="CD1995" s="7">
        <v>0.72782569439494371</v>
      </c>
      <c r="CE1995" s="7" t="s">
        <v>627</v>
      </c>
      <c r="CF1995" s="7">
        <v>0.27217430560505618</v>
      </c>
      <c r="CH1995" s="7"/>
      <c r="CJ1995" s="7"/>
      <c r="CK1995" s="7">
        <f t="shared" si="45"/>
        <v>61</v>
      </c>
    </row>
    <row r="1996" spans="1:90" x14ac:dyDescent="0.3">
      <c r="A1996" s="43">
        <v>58</v>
      </c>
      <c r="B1996" s="23" t="s">
        <v>860</v>
      </c>
      <c r="D1996" s="54" t="s">
        <v>831</v>
      </c>
      <c r="E1996" s="23" t="s">
        <v>605</v>
      </c>
      <c r="G1996" s="23" t="s">
        <v>3471</v>
      </c>
      <c r="H1996" s="54" t="s">
        <v>831</v>
      </c>
      <c r="I1996" s="54"/>
      <c r="J1996" s="54" t="s">
        <v>9</v>
      </c>
      <c r="K1996" s="47">
        <v>12</v>
      </c>
      <c r="L1996" s="24" t="s">
        <v>834</v>
      </c>
      <c r="M1996" s="24" t="s">
        <v>633</v>
      </c>
      <c r="AA1996" s="107">
        <v>10800</v>
      </c>
      <c r="AD1996" s="4">
        <v>1.92</v>
      </c>
      <c r="BZ1996" s="4"/>
      <c r="CA1996" t="s">
        <v>1187</v>
      </c>
      <c r="CC1996" s="7" t="s">
        <v>633</v>
      </c>
      <c r="CD1996" s="7">
        <v>0.97831983204742068</v>
      </c>
      <c r="CF1996" s="7"/>
      <c r="CH1996" s="7"/>
      <c r="CJ1996" s="7"/>
      <c r="CK1996" s="7">
        <f t="shared" si="45"/>
        <v>61</v>
      </c>
    </row>
    <row r="1997" spans="1:90" hidden="1" x14ac:dyDescent="0.3">
      <c r="A1997" s="43" t="s">
        <v>938</v>
      </c>
      <c r="B1997" s="23" t="s">
        <v>913</v>
      </c>
      <c r="C1997" s="54"/>
      <c r="D1997" s="23" t="s">
        <v>831</v>
      </c>
      <c r="E1997" s="23" t="s">
        <v>605</v>
      </c>
      <c r="G1997" s="23" t="s">
        <v>3472</v>
      </c>
      <c r="H1997" s="23" t="s">
        <v>1038</v>
      </c>
      <c r="I1997" s="54"/>
      <c r="J1997" s="54" t="s">
        <v>9</v>
      </c>
      <c r="K1997" s="47">
        <v>1053.3553632000001</v>
      </c>
      <c r="L1997" s="24" t="s">
        <v>834</v>
      </c>
      <c r="M1997" s="24" t="s">
        <v>633</v>
      </c>
      <c r="N1997" s="7"/>
      <c r="AA1997" s="107">
        <v>701317.99080000003</v>
      </c>
      <c r="AD1997" s="4">
        <v>943.23848887047563</v>
      </c>
      <c r="AH1997" s="7"/>
      <c r="AI1997" s="7"/>
      <c r="BY1997" s="7"/>
      <c r="BZ1997" s="4">
        <v>21772434</v>
      </c>
      <c r="CA1997" t="s">
        <v>915</v>
      </c>
      <c r="CC1997" s="7" t="s">
        <v>633</v>
      </c>
      <c r="CD1997" s="7">
        <v>0.85641895313002414</v>
      </c>
      <c r="CF1997" s="7"/>
      <c r="CH1997" s="7"/>
      <c r="CJ1997" s="7"/>
      <c r="CK1997" s="7">
        <f t="shared" si="45"/>
        <v>61</v>
      </c>
    </row>
    <row r="1998" spans="1:90" hidden="1" x14ac:dyDescent="0.3">
      <c r="A1998" s="43">
        <v>64</v>
      </c>
      <c r="B1998" s="23" t="s">
        <v>1025</v>
      </c>
      <c r="C1998" s="54"/>
      <c r="D1998" s="54" t="s">
        <v>831</v>
      </c>
      <c r="E1998" s="23" t="s">
        <v>668</v>
      </c>
      <c r="F1998" s="54"/>
      <c r="G1998" s="23" t="s">
        <v>3473</v>
      </c>
      <c r="J1998" s="54" t="s">
        <v>9</v>
      </c>
      <c r="K1998" s="55">
        <v>72.599999999999994</v>
      </c>
      <c r="L1998" s="24" t="s">
        <v>834</v>
      </c>
      <c r="M1998" s="24" t="s">
        <v>615</v>
      </c>
      <c r="N1998" s="7"/>
      <c r="U1998" s="4">
        <v>1614990</v>
      </c>
      <c r="AD1998" s="7"/>
      <c r="AE1998" s="7"/>
      <c r="AF1998" s="7"/>
      <c r="AG1998" s="7"/>
      <c r="AH1998" s="7"/>
      <c r="AI1998" s="7"/>
      <c r="AJ1998" s="7"/>
      <c r="AK1998" s="7"/>
      <c r="BZ1998" s="4"/>
      <c r="CA1998" t="s">
        <v>856</v>
      </c>
      <c r="CC1998" s="7" t="s">
        <v>615</v>
      </c>
      <c r="CD1998" s="7">
        <v>1</v>
      </c>
      <c r="CF1998" s="7"/>
      <c r="CH1998" s="7"/>
      <c r="CJ1998" s="7"/>
      <c r="CK1998" s="7">
        <f t="shared" si="45"/>
        <v>62</v>
      </c>
      <c r="CL1998" t="s">
        <v>3473</v>
      </c>
    </row>
    <row r="1999" spans="1:90" hidden="1" x14ac:dyDescent="0.3">
      <c r="A1999" s="43" t="s">
        <v>3301</v>
      </c>
      <c r="B1999" s="23" t="s">
        <v>1025</v>
      </c>
      <c r="C1999" s="54"/>
      <c r="D1999" s="54" t="s">
        <v>831</v>
      </c>
      <c r="E1999" s="23" t="s">
        <v>668</v>
      </c>
      <c r="F1999" s="54"/>
      <c r="G1999" s="23" t="s">
        <v>3474</v>
      </c>
      <c r="J1999" s="54" t="s">
        <v>9</v>
      </c>
      <c r="K1999" s="55">
        <v>268</v>
      </c>
      <c r="L1999" s="24" t="s">
        <v>834</v>
      </c>
      <c r="M1999" s="24" t="s">
        <v>639</v>
      </c>
      <c r="N1999" s="7"/>
      <c r="U1999" s="4">
        <v>3011400</v>
      </c>
      <c r="W1999" s="4">
        <v>13855.6</v>
      </c>
      <c r="AB1999" s="4">
        <v>6700000</v>
      </c>
      <c r="AC1999" s="4">
        <v>9112000</v>
      </c>
      <c r="AD1999" s="7"/>
      <c r="AE1999" s="7"/>
      <c r="AF1999" s="7"/>
      <c r="AG1999" s="7"/>
      <c r="AH1999" s="7"/>
      <c r="AI1999" s="7"/>
      <c r="AJ1999" s="7"/>
      <c r="AK1999" s="7"/>
      <c r="BZ1999" s="4"/>
      <c r="CA1999" t="s">
        <v>3475</v>
      </c>
      <c r="CC1999" s="7" t="s">
        <v>639</v>
      </c>
      <c r="CD1999" s="7">
        <v>0.31850878331892118</v>
      </c>
      <c r="CE1999" s="7" t="s">
        <v>615</v>
      </c>
      <c r="CF1999" s="7">
        <v>0.30667864006748391</v>
      </c>
      <c r="CG1999" s="7" t="s">
        <v>636</v>
      </c>
      <c r="CH1999" s="7">
        <v>0.23341801550306701</v>
      </c>
      <c r="CJ1999" s="7"/>
      <c r="CK1999" s="7">
        <f t="shared" ref="CK1999:CK2005" si="46">COUNTBLANK(N1999:BX1999)</f>
        <v>59</v>
      </c>
    </row>
    <row r="2000" spans="1:90" hidden="1" x14ac:dyDescent="0.3">
      <c r="A2000" s="43">
        <v>65</v>
      </c>
      <c r="B2000" s="56" t="s">
        <v>1025</v>
      </c>
      <c r="D2000" s="23" t="s">
        <v>831</v>
      </c>
      <c r="E2000" s="23" t="s">
        <v>798</v>
      </c>
      <c r="G2000" s="23" t="s">
        <v>3476</v>
      </c>
      <c r="H2000" s="57"/>
      <c r="J2000" s="23" t="s">
        <v>9</v>
      </c>
      <c r="K2000" s="47">
        <v>8.5999999999999993E-2</v>
      </c>
      <c r="L2000" s="24" t="s">
        <v>834</v>
      </c>
      <c r="M2000" s="24" t="s">
        <v>624</v>
      </c>
      <c r="X2000" s="4">
        <v>1720</v>
      </c>
      <c r="BZ2000" s="4"/>
      <c r="CA2000" t="s">
        <v>871</v>
      </c>
      <c r="CC2000" s="7" t="s">
        <v>624</v>
      </c>
      <c r="CD2000" s="7">
        <v>1</v>
      </c>
      <c r="CF2000" s="7"/>
      <c r="CH2000" s="7"/>
      <c r="CJ2000" s="7"/>
      <c r="CK2000" s="7">
        <f t="shared" si="46"/>
        <v>62</v>
      </c>
    </row>
    <row r="2001" spans="1:90" hidden="1" x14ac:dyDescent="0.3">
      <c r="A2001" s="43">
        <v>65</v>
      </c>
      <c r="B2001" s="56" t="s">
        <v>1025</v>
      </c>
      <c r="D2001" s="23" t="s">
        <v>831</v>
      </c>
      <c r="E2001" s="23" t="s">
        <v>798</v>
      </c>
      <c r="G2001" s="23" t="s">
        <v>3477</v>
      </c>
      <c r="H2001" s="57" t="s">
        <v>880</v>
      </c>
      <c r="I2001" s="57"/>
      <c r="J2001" s="23" t="s">
        <v>9</v>
      </c>
      <c r="K2001" s="47">
        <v>242</v>
      </c>
      <c r="L2001" s="24" t="s">
        <v>834</v>
      </c>
      <c r="M2001" s="24" t="s">
        <v>624</v>
      </c>
      <c r="X2001" s="4">
        <v>1296000</v>
      </c>
      <c r="BZ2001" s="4"/>
      <c r="CA2001" t="s">
        <v>871</v>
      </c>
      <c r="CC2001" s="7" t="s">
        <v>624</v>
      </c>
      <c r="CD2001" s="7">
        <v>1</v>
      </c>
      <c r="CF2001" s="7"/>
      <c r="CH2001" s="7"/>
      <c r="CJ2001" s="7"/>
      <c r="CK2001" s="7">
        <f t="shared" si="46"/>
        <v>62</v>
      </c>
      <c r="CL2001" t="s">
        <v>3477</v>
      </c>
    </row>
    <row r="2002" spans="1:90" hidden="1" x14ac:dyDescent="0.3">
      <c r="A2002" s="43">
        <v>65</v>
      </c>
      <c r="B2002" s="56" t="s">
        <v>3478</v>
      </c>
      <c r="D2002" s="23" t="s">
        <v>831</v>
      </c>
      <c r="E2002" s="23" t="s">
        <v>796</v>
      </c>
      <c r="G2002" s="23" t="s">
        <v>3479</v>
      </c>
      <c r="H2002" s="57" t="s">
        <v>831</v>
      </c>
      <c r="I2002" s="57"/>
      <c r="J2002" s="23" t="s">
        <v>9</v>
      </c>
      <c r="K2002" s="47">
        <v>12.25</v>
      </c>
      <c r="L2002" s="24" t="s">
        <v>834</v>
      </c>
      <c r="M2002" s="24" t="s">
        <v>624</v>
      </c>
      <c r="X2002" s="4">
        <v>101675</v>
      </c>
      <c r="Y2002" s="4">
        <v>5512.5</v>
      </c>
      <c r="BZ2002" s="4"/>
      <c r="CA2002" t="s">
        <v>1009</v>
      </c>
      <c r="CC2002" s="7" t="s">
        <v>624</v>
      </c>
      <c r="CD2002" s="7">
        <v>0.88698970251967091</v>
      </c>
      <c r="CF2002" s="7"/>
      <c r="CH2002" s="7"/>
      <c r="CJ2002" s="7"/>
      <c r="CK2002" s="7">
        <f t="shared" si="46"/>
        <v>61</v>
      </c>
    </row>
    <row r="2003" spans="1:90" hidden="1" x14ac:dyDescent="0.3">
      <c r="A2003" s="43">
        <v>64</v>
      </c>
      <c r="B2003" s="23" t="s">
        <v>1083</v>
      </c>
      <c r="C2003" s="54"/>
      <c r="D2003" s="54" t="s">
        <v>831</v>
      </c>
      <c r="E2003" s="23" t="s">
        <v>605</v>
      </c>
      <c r="F2003" s="54"/>
      <c r="G2003" s="23" t="s">
        <v>3480</v>
      </c>
      <c r="J2003" s="54" t="s">
        <v>9</v>
      </c>
      <c r="K2003" s="55">
        <v>20</v>
      </c>
      <c r="L2003" s="24" t="s">
        <v>834</v>
      </c>
      <c r="M2003" s="24" t="s">
        <v>615</v>
      </c>
      <c r="N2003" s="7"/>
      <c r="U2003" s="4">
        <v>60000</v>
      </c>
      <c r="AD2003" s="7"/>
      <c r="AE2003" s="7"/>
      <c r="AF2003" s="7"/>
      <c r="AG2003" s="7"/>
      <c r="AH2003" s="7"/>
      <c r="AI2003" s="7"/>
      <c r="AJ2003" s="7"/>
      <c r="AK2003" s="7"/>
      <c r="BZ2003" s="4"/>
      <c r="CA2003" t="s">
        <v>856</v>
      </c>
      <c r="CC2003" s="7" t="s">
        <v>615</v>
      </c>
      <c r="CD2003" s="7">
        <v>1</v>
      </c>
      <c r="CF2003" s="7"/>
      <c r="CH2003" s="7"/>
      <c r="CJ2003" s="7"/>
      <c r="CK2003" s="7">
        <f t="shared" si="46"/>
        <v>62</v>
      </c>
    </row>
    <row r="2004" spans="1:90" hidden="1" x14ac:dyDescent="0.3">
      <c r="A2004" s="43">
        <v>64</v>
      </c>
      <c r="B2004" s="23" t="s">
        <v>1025</v>
      </c>
      <c r="C2004" s="54"/>
      <c r="D2004" s="54" t="s">
        <v>831</v>
      </c>
      <c r="E2004" s="23" t="s">
        <v>605</v>
      </c>
      <c r="F2004" s="54"/>
      <c r="G2004" s="23" t="s">
        <v>3481</v>
      </c>
      <c r="J2004" s="54" t="s">
        <v>9</v>
      </c>
      <c r="K2004" s="55">
        <v>20</v>
      </c>
      <c r="L2004" s="24" t="s">
        <v>834</v>
      </c>
      <c r="M2004" s="24" t="s">
        <v>615</v>
      </c>
      <c r="N2004" s="7"/>
      <c r="U2004" s="4">
        <v>40000</v>
      </c>
      <c r="AD2004" s="7"/>
      <c r="AE2004" s="7"/>
      <c r="AF2004" s="7"/>
      <c r="AG2004" s="7"/>
      <c r="AH2004" s="7"/>
      <c r="AI2004" s="7"/>
      <c r="AJ2004" s="7"/>
      <c r="AK2004" s="7"/>
      <c r="BZ2004" s="4"/>
      <c r="CA2004" t="s">
        <v>856</v>
      </c>
      <c r="CC2004" s="7" t="s">
        <v>615</v>
      </c>
      <c r="CD2004" s="7">
        <v>1</v>
      </c>
      <c r="CF2004" s="7"/>
      <c r="CH2004" s="7"/>
      <c r="CJ2004" s="7"/>
      <c r="CK2004" s="7">
        <f t="shared" si="46"/>
        <v>62</v>
      </c>
    </row>
    <row r="2005" spans="1:90" hidden="1" x14ac:dyDescent="0.3">
      <c r="A2005" s="43" t="s">
        <v>3482</v>
      </c>
      <c r="B2005" s="23" t="s">
        <v>1025</v>
      </c>
      <c r="D2005" s="23" t="s">
        <v>831</v>
      </c>
      <c r="G2005" s="23" t="s">
        <v>3483</v>
      </c>
      <c r="J2005" s="23" t="s">
        <v>9</v>
      </c>
      <c r="K2005" s="47">
        <v>45</v>
      </c>
      <c r="L2005" s="24" t="s">
        <v>834</v>
      </c>
      <c r="M2005" s="24" t="s">
        <v>678</v>
      </c>
      <c r="U2005" s="4">
        <v>45000</v>
      </c>
      <c r="AM2005" s="4">
        <f>17%*K2005*1000000</f>
        <v>7650000</v>
      </c>
      <c r="AP2005" s="4">
        <v>90000</v>
      </c>
      <c r="AR2005" s="4">
        <f>0.1%*K2005*1000000*Conversion!U19</f>
        <v>35683.908695430888</v>
      </c>
      <c r="BZ2005" s="72">
        <v>1750000</v>
      </c>
      <c r="CA2005" t="s">
        <v>3484</v>
      </c>
      <c r="CK2005" s="7">
        <f t="shared" si="46"/>
        <v>59</v>
      </c>
    </row>
    <row r="2006" spans="1:90" hidden="1" x14ac:dyDescent="0.3">
      <c r="A2006" s="43" t="s">
        <v>932</v>
      </c>
      <c r="B2006" s="23" t="s">
        <v>1025</v>
      </c>
      <c r="C2006" s="54"/>
      <c r="D2006" s="54" t="s">
        <v>831</v>
      </c>
      <c r="E2006" s="23" t="s">
        <v>659</v>
      </c>
      <c r="F2006" s="54"/>
      <c r="G2006" s="23" t="s">
        <v>3485</v>
      </c>
      <c r="H2006" s="23" t="s">
        <v>1286</v>
      </c>
      <c r="J2006" s="54" t="s">
        <v>9</v>
      </c>
      <c r="K2006" s="55">
        <v>51.599999999999987</v>
      </c>
      <c r="L2006" s="24" t="s">
        <v>834</v>
      </c>
      <c r="M2006" s="24" t="s">
        <v>615</v>
      </c>
      <c r="N2006" s="7"/>
      <c r="U2006" s="4">
        <v>552940</v>
      </c>
      <c r="AD2006" s="7"/>
      <c r="AE2006" s="7"/>
      <c r="AF2006" s="7"/>
      <c r="AG2006" s="7"/>
      <c r="AH2006" s="7"/>
      <c r="AI2006" s="7"/>
      <c r="AJ2006" s="7"/>
      <c r="AK2006" s="7"/>
      <c r="BZ2006" s="4">
        <v>3000000</v>
      </c>
      <c r="CA2006" t="s">
        <v>934</v>
      </c>
      <c r="CC2006" s="7" t="s">
        <v>615</v>
      </c>
      <c r="CD2006" s="7">
        <v>1</v>
      </c>
      <c r="CF2006" s="7"/>
      <c r="CH2006" s="7"/>
      <c r="CJ2006" s="7"/>
      <c r="CK2006" s="7">
        <f t="shared" ref="CK2006:CK2037" si="47">COUNTBLANK(N2006:BX2006)</f>
        <v>62</v>
      </c>
    </row>
    <row r="2007" spans="1:90" hidden="1" x14ac:dyDescent="0.3">
      <c r="A2007" s="43" t="s">
        <v>843</v>
      </c>
      <c r="B2007" s="23" t="s">
        <v>913</v>
      </c>
      <c r="D2007" s="23" t="s">
        <v>831</v>
      </c>
      <c r="E2007" s="23" t="s">
        <v>605</v>
      </c>
      <c r="G2007" s="53" t="s">
        <v>3486</v>
      </c>
      <c r="J2007" s="23" t="s">
        <v>9</v>
      </c>
      <c r="K2007" s="47">
        <v>523</v>
      </c>
      <c r="L2007" s="24" t="s">
        <v>834</v>
      </c>
      <c r="M2007" s="24" t="s">
        <v>615</v>
      </c>
      <c r="U2007" s="4">
        <v>1882800</v>
      </c>
      <c r="V2007" s="4">
        <v>125.52</v>
      </c>
      <c r="W2007" s="4">
        <v>836.80000000000007</v>
      </c>
      <c r="AA2007" s="107">
        <v>57529.999999999993</v>
      </c>
      <c r="AD2007" s="4">
        <v>98.053764029510674</v>
      </c>
      <c r="BZ2007" s="4"/>
      <c r="CA2007" t="s">
        <v>846</v>
      </c>
      <c r="CC2007" s="7" t="s">
        <v>615</v>
      </c>
      <c r="CD2007" s="7">
        <v>0.62986754217555951</v>
      </c>
      <c r="CE2007" s="7" t="s">
        <v>618</v>
      </c>
      <c r="CF2007" s="7">
        <v>0.25975798852365017</v>
      </c>
      <c r="CH2007" s="7"/>
      <c r="CJ2007" s="7"/>
      <c r="CK2007" s="7">
        <f t="shared" si="47"/>
        <v>58</v>
      </c>
    </row>
    <row r="2008" spans="1:90" x14ac:dyDescent="0.3">
      <c r="A2008" s="43" t="s">
        <v>932</v>
      </c>
      <c r="B2008" s="23" t="s">
        <v>860</v>
      </c>
      <c r="C2008" s="54"/>
      <c r="D2008" s="54" t="s">
        <v>831</v>
      </c>
      <c r="E2008" s="23" t="s">
        <v>605</v>
      </c>
      <c r="F2008" s="54"/>
      <c r="G2008" s="23" t="s">
        <v>3487</v>
      </c>
      <c r="H2008" s="23" t="s">
        <v>880</v>
      </c>
      <c r="J2008" s="54" t="s">
        <v>9</v>
      </c>
      <c r="K2008" s="55">
        <v>633.69999999999993</v>
      </c>
      <c r="L2008" s="24" t="s">
        <v>834</v>
      </c>
      <c r="M2008" s="24" t="s">
        <v>618</v>
      </c>
      <c r="N2008" s="7"/>
      <c r="U2008" s="4">
        <v>1190782</v>
      </c>
      <c r="V2008" s="4">
        <v>217.63069999999999</v>
      </c>
      <c r="AD2008" s="7"/>
      <c r="AE2008" s="7"/>
      <c r="AF2008" s="7"/>
      <c r="AG2008" s="7"/>
      <c r="AH2008" s="7"/>
      <c r="AI2008" s="7"/>
      <c r="AJ2008" s="7"/>
      <c r="AK2008" s="7"/>
      <c r="BZ2008" s="4">
        <v>21900000</v>
      </c>
      <c r="CA2008" t="s">
        <v>1032</v>
      </c>
      <c r="CC2008" s="7" t="s">
        <v>618</v>
      </c>
      <c r="CD2008" s="7">
        <v>0.5306428279287011</v>
      </c>
      <c r="CE2008" s="7" t="s">
        <v>615</v>
      </c>
      <c r="CF2008" s="7">
        <v>0.46935717207129901</v>
      </c>
      <c r="CH2008" s="7"/>
      <c r="CJ2008" s="7"/>
      <c r="CK2008" s="7">
        <f t="shared" si="47"/>
        <v>61</v>
      </c>
      <c r="CL2008" t="s">
        <v>3487</v>
      </c>
    </row>
    <row r="2009" spans="1:90" hidden="1" x14ac:dyDescent="0.3">
      <c r="A2009" s="43">
        <v>64</v>
      </c>
      <c r="B2009" s="23" t="s">
        <v>1025</v>
      </c>
      <c r="C2009" s="54"/>
      <c r="D2009" s="54" t="s">
        <v>831</v>
      </c>
      <c r="E2009" s="23" t="s">
        <v>659</v>
      </c>
      <c r="F2009" s="54"/>
      <c r="G2009" s="23" t="s">
        <v>3488</v>
      </c>
      <c r="J2009" s="54" t="s">
        <v>9</v>
      </c>
      <c r="K2009" s="55">
        <v>0.64723200000000003</v>
      </c>
      <c r="L2009" s="24" t="s">
        <v>834</v>
      </c>
      <c r="M2009" s="24" t="s">
        <v>615</v>
      </c>
      <c r="N2009" s="7"/>
      <c r="U2009" s="4">
        <v>15209.951999999999</v>
      </c>
      <c r="V2009" s="4">
        <v>0.14239104</v>
      </c>
      <c r="W2009" s="4">
        <v>12.90580608</v>
      </c>
      <c r="Y2009" s="4">
        <v>582.50879999999995</v>
      </c>
      <c r="AC2009" s="4">
        <v>11909.068799999999</v>
      </c>
      <c r="AD2009" s="7"/>
      <c r="AE2009" s="7"/>
      <c r="AF2009" s="7"/>
      <c r="AG2009" s="7"/>
      <c r="AH2009" s="7"/>
      <c r="AI2009" s="7"/>
      <c r="AJ2009" s="7"/>
      <c r="AK2009" s="7"/>
      <c r="BZ2009" s="4"/>
      <c r="CA2009" t="s">
        <v>3489</v>
      </c>
      <c r="CC2009" s="7" t="s">
        <v>615</v>
      </c>
      <c r="CD2009" s="7">
        <v>0.62027533599705031</v>
      </c>
      <c r="CF2009" s="7"/>
      <c r="CH2009" s="7"/>
      <c r="CJ2009" s="7"/>
      <c r="CK2009" s="7">
        <f t="shared" si="47"/>
        <v>58</v>
      </c>
    </row>
    <row r="2010" spans="1:90" hidden="1" x14ac:dyDescent="0.3">
      <c r="A2010" s="43">
        <v>58</v>
      </c>
      <c r="B2010" s="23" t="s">
        <v>1025</v>
      </c>
      <c r="D2010" s="23" t="s">
        <v>831</v>
      </c>
      <c r="E2010" s="23" t="s">
        <v>605</v>
      </c>
      <c r="G2010" s="23" t="s">
        <v>3490</v>
      </c>
      <c r="H2010" s="23" t="s">
        <v>831</v>
      </c>
      <c r="J2010" s="23" t="s">
        <v>9</v>
      </c>
      <c r="K2010" s="47">
        <v>81.900000000000006</v>
      </c>
      <c r="L2010" s="24" t="s">
        <v>834</v>
      </c>
      <c r="M2010" s="24" t="s">
        <v>633</v>
      </c>
      <c r="AA2010" s="107">
        <v>16380</v>
      </c>
      <c r="AD2010" s="4">
        <v>0.81900000000000006</v>
      </c>
      <c r="BZ2010" s="4"/>
      <c r="CA2010" t="s">
        <v>1187</v>
      </c>
      <c r="CC2010" s="7" t="s">
        <v>633</v>
      </c>
      <c r="CD2010" s="7">
        <v>0.99380593296605813</v>
      </c>
      <c r="CF2010" s="7"/>
      <c r="CH2010" s="7"/>
      <c r="CJ2010" s="7"/>
      <c r="CK2010" s="7">
        <f t="shared" si="47"/>
        <v>61</v>
      </c>
    </row>
    <row r="2011" spans="1:90" x14ac:dyDescent="0.3">
      <c r="A2011" s="43">
        <v>58</v>
      </c>
      <c r="B2011" s="23" t="s">
        <v>860</v>
      </c>
      <c r="C2011" s="54"/>
      <c r="D2011" s="23" t="s">
        <v>831</v>
      </c>
      <c r="E2011" s="23" t="s">
        <v>605</v>
      </c>
      <c r="G2011" s="23" t="s">
        <v>3491</v>
      </c>
      <c r="I2011" s="54"/>
      <c r="J2011" s="54" t="s">
        <v>9</v>
      </c>
      <c r="K2011" s="47">
        <v>217.70400000000001</v>
      </c>
      <c r="L2011" s="24" t="s">
        <v>834</v>
      </c>
      <c r="M2011" s="24" t="s">
        <v>633</v>
      </c>
      <c r="N2011" s="7"/>
      <c r="AA2011" s="107">
        <v>391491.82482663827</v>
      </c>
      <c r="AD2011" s="4">
        <v>508.39434081880472</v>
      </c>
      <c r="AH2011" s="7"/>
      <c r="AI2011" s="7"/>
      <c r="BY2011" s="7"/>
      <c r="BZ2011" s="4"/>
      <c r="CA2011" t="s">
        <v>846</v>
      </c>
      <c r="CC2011" s="7" t="s">
        <v>633</v>
      </c>
      <c r="CD2011" s="7">
        <v>0.86067708236695695</v>
      </c>
      <c r="CF2011" s="7"/>
      <c r="CH2011" s="7"/>
      <c r="CJ2011" s="7"/>
      <c r="CK2011" s="7">
        <f t="shared" si="47"/>
        <v>61</v>
      </c>
    </row>
    <row r="2012" spans="1:90" hidden="1" x14ac:dyDescent="0.3">
      <c r="A2012" s="43">
        <v>64</v>
      </c>
      <c r="B2012" s="23" t="s">
        <v>1025</v>
      </c>
      <c r="C2012" s="54"/>
      <c r="D2012" s="54" t="s">
        <v>831</v>
      </c>
      <c r="E2012" s="23" t="s">
        <v>698</v>
      </c>
      <c r="F2012" s="54"/>
      <c r="G2012" s="23" t="s">
        <v>3492</v>
      </c>
      <c r="H2012" s="23" t="s">
        <v>838</v>
      </c>
      <c r="J2012" s="54" t="s">
        <v>9</v>
      </c>
      <c r="K2012" s="55">
        <v>16</v>
      </c>
      <c r="L2012" s="24" t="s">
        <v>834</v>
      </c>
      <c r="M2012" s="24" t="s">
        <v>615</v>
      </c>
      <c r="N2012" s="7"/>
      <c r="U2012" s="4">
        <v>224000</v>
      </c>
      <c r="W2012" s="4">
        <v>110.4</v>
      </c>
      <c r="AD2012" s="7"/>
      <c r="AE2012" s="7"/>
      <c r="AF2012" s="7"/>
      <c r="AG2012" s="7"/>
      <c r="AH2012" s="7"/>
      <c r="AI2012" s="7"/>
      <c r="AJ2012" s="7"/>
      <c r="AK2012" s="7"/>
      <c r="BZ2012" s="4"/>
      <c r="CA2012" t="s">
        <v>899</v>
      </c>
      <c r="CC2012" s="7" t="s">
        <v>615</v>
      </c>
      <c r="CD2012" s="7">
        <v>0.95293721462163827</v>
      </c>
      <c r="CF2012" s="7"/>
      <c r="CH2012" s="7"/>
      <c r="CJ2012" s="7"/>
      <c r="CK2012" s="7">
        <f t="shared" si="47"/>
        <v>61</v>
      </c>
    </row>
    <row r="2013" spans="1:90" hidden="1" x14ac:dyDescent="0.3">
      <c r="A2013" s="43" t="s">
        <v>932</v>
      </c>
      <c r="B2013" s="23" t="s">
        <v>1025</v>
      </c>
      <c r="C2013" s="54"/>
      <c r="D2013" s="54" t="s">
        <v>831</v>
      </c>
      <c r="E2013" s="23" t="s">
        <v>614</v>
      </c>
      <c r="F2013" s="54"/>
      <c r="G2013" s="23" t="s">
        <v>3493</v>
      </c>
      <c r="J2013" s="54" t="s">
        <v>9</v>
      </c>
      <c r="K2013" s="55">
        <v>0.26400000000000001</v>
      </c>
      <c r="L2013" s="24" t="s">
        <v>834</v>
      </c>
      <c r="M2013" s="24" t="s">
        <v>615</v>
      </c>
      <c r="N2013" s="7"/>
      <c r="U2013" s="4">
        <v>10988.8</v>
      </c>
      <c r="W2013" s="4">
        <v>16.347999999999999</v>
      </c>
      <c r="AD2013" s="7"/>
      <c r="AE2013" s="7"/>
      <c r="AF2013" s="7"/>
      <c r="AG2013" s="7"/>
      <c r="AH2013" s="7"/>
      <c r="AI2013" s="7"/>
      <c r="AJ2013" s="7"/>
      <c r="AK2013" s="7"/>
      <c r="BZ2013" s="4">
        <v>310000</v>
      </c>
      <c r="CA2013" t="s">
        <v>1319</v>
      </c>
      <c r="CC2013" s="7" t="s">
        <v>615</v>
      </c>
      <c r="CD2013" s="7">
        <v>0.87026473855128805</v>
      </c>
      <c r="CF2013" s="7"/>
      <c r="CH2013" s="7"/>
      <c r="CJ2013" s="7"/>
      <c r="CK2013" s="7">
        <f t="shared" si="47"/>
        <v>61</v>
      </c>
    </row>
    <row r="2014" spans="1:90" x14ac:dyDescent="0.3">
      <c r="A2014" s="43" t="s">
        <v>3494</v>
      </c>
      <c r="B2014" s="42" t="s">
        <v>860</v>
      </c>
      <c r="D2014" s="54" t="s">
        <v>831</v>
      </c>
      <c r="E2014" s="23" t="s">
        <v>605</v>
      </c>
      <c r="G2014" s="42" t="s">
        <v>3495</v>
      </c>
      <c r="J2014" s="23" t="s">
        <v>9</v>
      </c>
      <c r="K2014" s="58">
        <v>18.5</v>
      </c>
      <c r="L2014" s="24" t="s">
        <v>834</v>
      </c>
      <c r="M2014" s="24" t="s">
        <v>684</v>
      </c>
      <c r="U2014" s="59">
        <v>18500</v>
      </c>
      <c r="V2014" s="59"/>
      <c r="W2014" s="59"/>
      <c r="AB2014" s="59"/>
      <c r="AC2014" s="60">
        <v>148000</v>
      </c>
      <c r="AP2014" s="60">
        <v>55500</v>
      </c>
      <c r="AQ2014" s="59">
        <v>1246.9000000000001</v>
      </c>
      <c r="AR2014" s="4">
        <v>44010.154057698099</v>
      </c>
      <c r="BZ2014" s="4"/>
      <c r="CA2014" t="s">
        <v>3496</v>
      </c>
      <c r="CC2014" s="7" t="s">
        <v>684</v>
      </c>
      <c r="CD2014" s="7">
        <v>0.42198222904979232</v>
      </c>
      <c r="CE2014" s="7" t="s">
        <v>678</v>
      </c>
      <c r="CF2014" s="7">
        <v>0.31057803806903939</v>
      </c>
      <c r="CH2014" s="7"/>
      <c r="CJ2014" s="7"/>
      <c r="CK2014" s="7">
        <f t="shared" si="47"/>
        <v>58</v>
      </c>
    </row>
    <row r="2015" spans="1:90" x14ac:dyDescent="0.3">
      <c r="A2015" s="43" t="s">
        <v>932</v>
      </c>
      <c r="B2015" s="23" t="s">
        <v>860</v>
      </c>
      <c r="C2015" s="54"/>
      <c r="D2015" s="54" t="s">
        <v>831</v>
      </c>
      <c r="E2015" s="23" t="s">
        <v>605</v>
      </c>
      <c r="F2015" s="54"/>
      <c r="G2015" s="23" t="s">
        <v>3497</v>
      </c>
      <c r="J2015" s="54" t="s">
        <v>9</v>
      </c>
      <c r="K2015" s="55">
        <v>436.61690900000002</v>
      </c>
      <c r="L2015" s="24" t="s">
        <v>834</v>
      </c>
      <c r="M2015" s="24" t="s">
        <v>615</v>
      </c>
      <c r="N2015" s="7"/>
      <c r="U2015" s="4">
        <v>1205713.1624400001</v>
      </c>
      <c r="V2015" s="4">
        <v>128.56123438200001</v>
      </c>
      <c r="W2015" s="4">
        <v>353.11934987199987</v>
      </c>
      <c r="AD2015" s="7"/>
      <c r="AE2015" s="7"/>
      <c r="AF2015" s="7"/>
      <c r="AG2015" s="7"/>
      <c r="AH2015" s="7"/>
      <c r="AI2015" s="7"/>
      <c r="AJ2015" s="7"/>
      <c r="AK2015" s="7"/>
      <c r="BZ2015" s="4">
        <v>6600000</v>
      </c>
      <c r="CA2015" t="s">
        <v>1069</v>
      </c>
      <c r="CC2015" s="7" t="s">
        <v>615</v>
      </c>
      <c r="CD2015" s="7">
        <v>0.59208670213487424</v>
      </c>
      <c r="CE2015" s="7" t="s">
        <v>618</v>
      </c>
      <c r="CF2015" s="7">
        <v>0.39053708589523067</v>
      </c>
      <c r="CH2015" s="7"/>
      <c r="CJ2015" s="7"/>
      <c r="CK2015" s="7">
        <f t="shared" si="47"/>
        <v>60</v>
      </c>
      <c r="CL2015" t="s">
        <v>3497</v>
      </c>
    </row>
    <row r="2016" spans="1:90" hidden="1" x14ac:dyDescent="0.3">
      <c r="A2016" s="43">
        <v>65</v>
      </c>
      <c r="B2016" s="56" t="s">
        <v>1025</v>
      </c>
      <c r="D2016" s="23" t="s">
        <v>831</v>
      </c>
      <c r="E2016" s="23" t="s">
        <v>798</v>
      </c>
      <c r="G2016" s="23" t="s">
        <v>3498</v>
      </c>
      <c r="H2016" s="57" t="s">
        <v>1137</v>
      </c>
      <c r="I2016" s="57"/>
      <c r="J2016" s="23" t="s">
        <v>9</v>
      </c>
      <c r="K2016" s="47">
        <v>5.1529999999999996</v>
      </c>
      <c r="L2016" s="24" t="s">
        <v>834</v>
      </c>
      <c r="M2016" s="24" t="s">
        <v>624</v>
      </c>
      <c r="U2016" s="4">
        <v>30847.5</v>
      </c>
      <c r="X2016" s="4">
        <v>24592</v>
      </c>
      <c r="Y2016" s="4">
        <v>2061.1999999999998</v>
      </c>
      <c r="AH2016" s="4">
        <v>1.28278</v>
      </c>
      <c r="BZ2016" s="4"/>
      <c r="CA2016" t="s">
        <v>3499</v>
      </c>
      <c r="CC2016" s="7" t="s">
        <v>624</v>
      </c>
      <c r="CD2016" s="7">
        <v>0.53644569060340352</v>
      </c>
      <c r="CE2016" s="7" t="s">
        <v>615</v>
      </c>
      <c r="CF2016" s="7">
        <v>0.30204324435210589</v>
      </c>
      <c r="CH2016" s="7"/>
      <c r="CJ2016" s="7"/>
      <c r="CK2016" s="7">
        <f t="shared" si="47"/>
        <v>59</v>
      </c>
    </row>
    <row r="2017" spans="1:90" hidden="1" x14ac:dyDescent="0.3">
      <c r="A2017" s="43" t="s">
        <v>3500</v>
      </c>
      <c r="B2017" s="56" t="s">
        <v>1025</v>
      </c>
      <c r="D2017" s="23" t="s">
        <v>831</v>
      </c>
      <c r="E2017" s="23" t="s">
        <v>796</v>
      </c>
      <c r="G2017" s="42" t="s">
        <v>3501</v>
      </c>
      <c r="H2017" s="57" t="s">
        <v>831</v>
      </c>
      <c r="I2017" s="57"/>
      <c r="J2017" s="23" t="s">
        <v>9</v>
      </c>
      <c r="K2017" s="47">
        <v>31.94</v>
      </c>
      <c r="L2017" s="24" t="s">
        <v>834</v>
      </c>
      <c r="M2017" s="24" t="s">
        <v>624</v>
      </c>
      <c r="X2017" s="4">
        <v>177834</v>
      </c>
      <c r="Y2017" s="4">
        <v>40114</v>
      </c>
      <c r="BZ2017" s="4">
        <v>1800000</v>
      </c>
      <c r="CA2017" t="s">
        <v>3502</v>
      </c>
      <c r="CC2017" s="7" t="s">
        <v>624</v>
      </c>
      <c r="CD2017" s="7">
        <v>0.65355810958033844</v>
      </c>
      <c r="CE2017" s="7" t="s">
        <v>627</v>
      </c>
      <c r="CF2017" s="7">
        <v>0.34644189041966161</v>
      </c>
      <c r="CH2017" s="7"/>
      <c r="CJ2017" s="7"/>
      <c r="CK2017" s="7">
        <f t="shared" si="47"/>
        <v>61</v>
      </c>
    </row>
    <row r="2018" spans="1:90" hidden="1" x14ac:dyDescent="0.3">
      <c r="A2018" s="43">
        <v>65</v>
      </c>
      <c r="B2018" s="56" t="s">
        <v>1025</v>
      </c>
      <c r="D2018" s="23" t="s">
        <v>831</v>
      </c>
      <c r="E2018" s="23" t="s">
        <v>798</v>
      </c>
      <c r="G2018" s="23" t="s">
        <v>3503</v>
      </c>
      <c r="H2018" s="57" t="s">
        <v>831</v>
      </c>
      <c r="I2018" s="57"/>
      <c r="J2018" s="23" t="s">
        <v>9</v>
      </c>
      <c r="K2018" s="47">
        <v>29</v>
      </c>
      <c r="L2018" s="24" t="s">
        <v>834</v>
      </c>
      <c r="M2018" s="24" t="s">
        <v>624</v>
      </c>
      <c r="X2018" s="4">
        <v>156350</v>
      </c>
      <c r="Y2018" s="4">
        <v>36470</v>
      </c>
      <c r="BZ2018" s="4"/>
      <c r="CA2018" t="s">
        <v>1009</v>
      </c>
      <c r="CC2018" s="7" t="s">
        <v>624</v>
      </c>
      <c r="CD2018" s="7">
        <v>0.64593041010938357</v>
      </c>
      <c r="CE2018" s="7" t="s">
        <v>627</v>
      </c>
      <c r="CF2018" s="7">
        <v>0.35406958989061649</v>
      </c>
      <c r="CH2018" s="7"/>
      <c r="CJ2018" s="7"/>
      <c r="CK2018" s="7">
        <f t="shared" si="47"/>
        <v>61</v>
      </c>
    </row>
    <row r="2019" spans="1:90" hidden="1" x14ac:dyDescent="0.3">
      <c r="A2019" s="43" t="s">
        <v>843</v>
      </c>
      <c r="B2019" s="23" t="s">
        <v>913</v>
      </c>
      <c r="C2019" s="54"/>
      <c r="D2019" s="54" t="s">
        <v>831</v>
      </c>
      <c r="E2019" s="23" t="s">
        <v>605</v>
      </c>
      <c r="F2019" s="54"/>
      <c r="G2019" s="23" t="s">
        <v>3504</v>
      </c>
      <c r="J2019" s="54" t="s">
        <v>9</v>
      </c>
      <c r="K2019" s="55">
        <v>2400</v>
      </c>
      <c r="L2019" s="24" t="s">
        <v>834</v>
      </c>
      <c r="M2019" s="24" t="s">
        <v>633</v>
      </c>
      <c r="N2019" s="7"/>
      <c r="U2019" s="4">
        <v>2160000</v>
      </c>
      <c r="AA2019" s="107">
        <v>1337917.161241957</v>
      </c>
      <c r="AD2019" s="4">
        <v>384</v>
      </c>
      <c r="AE2019" s="7"/>
      <c r="AF2019" s="7"/>
      <c r="AG2019" s="7"/>
      <c r="AH2019" s="7"/>
      <c r="AI2019" s="7"/>
      <c r="AJ2019" s="7"/>
      <c r="AK2019" s="7"/>
      <c r="BZ2019" s="4"/>
      <c r="CA2019" t="s">
        <v>910</v>
      </c>
      <c r="CC2019" s="7" t="s">
        <v>633</v>
      </c>
      <c r="CD2019" s="7">
        <v>0.66961147707112212</v>
      </c>
      <c r="CE2019" s="7" t="s">
        <v>615</v>
      </c>
      <c r="CF2019" s="7">
        <v>0.30643170124020619</v>
      </c>
      <c r="CH2019" s="7"/>
      <c r="CJ2019" s="7"/>
      <c r="CK2019" s="7">
        <f t="shared" si="47"/>
        <v>60</v>
      </c>
    </row>
    <row r="2020" spans="1:90" hidden="1" x14ac:dyDescent="0.3">
      <c r="A2020" s="43" t="s">
        <v>843</v>
      </c>
      <c r="B2020" s="23" t="s">
        <v>1025</v>
      </c>
      <c r="D2020" s="23" t="s">
        <v>831</v>
      </c>
      <c r="E2020" s="23" t="s">
        <v>605</v>
      </c>
      <c r="G2020" s="53" t="s">
        <v>3505</v>
      </c>
      <c r="J2020" s="23" t="s">
        <v>9</v>
      </c>
      <c r="K2020" s="47">
        <v>203</v>
      </c>
      <c r="L2020" s="24" t="s">
        <v>834</v>
      </c>
      <c r="M2020" s="24" t="s">
        <v>633</v>
      </c>
      <c r="U2020" s="4">
        <v>101500</v>
      </c>
      <c r="W2020" s="4">
        <v>602.91000000000008</v>
      </c>
      <c r="AA2020" s="107">
        <v>81200</v>
      </c>
      <c r="AD2020" s="4">
        <v>116.0753466694282</v>
      </c>
      <c r="BZ2020" s="4"/>
      <c r="CA2020" t="s">
        <v>846</v>
      </c>
      <c r="CC2020" s="7" t="s">
        <v>633</v>
      </c>
      <c r="CD2020" s="7">
        <v>0.57358795687093478</v>
      </c>
      <c r="CE2020" s="7" t="s">
        <v>615</v>
      </c>
      <c r="CF2020" s="7">
        <v>0.20323397616815739</v>
      </c>
      <c r="CH2020" s="7"/>
      <c r="CJ2020" s="7"/>
      <c r="CK2020" s="7">
        <f t="shared" si="47"/>
        <v>59</v>
      </c>
    </row>
    <row r="2021" spans="1:90" x14ac:dyDescent="0.3">
      <c r="A2021" s="43">
        <v>64</v>
      </c>
      <c r="B2021" s="23" t="s">
        <v>860</v>
      </c>
      <c r="C2021" s="54"/>
      <c r="D2021" s="54" t="s">
        <v>831</v>
      </c>
      <c r="E2021" s="23" t="s">
        <v>683</v>
      </c>
      <c r="F2021" s="54"/>
      <c r="G2021" s="23" t="s">
        <v>3506</v>
      </c>
      <c r="J2021" s="54" t="s">
        <v>9</v>
      </c>
      <c r="K2021" s="55">
        <v>0.32540000000000002</v>
      </c>
      <c r="L2021" s="24" t="s">
        <v>834</v>
      </c>
      <c r="M2021" s="24" t="s">
        <v>615</v>
      </c>
      <c r="N2021" s="7"/>
      <c r="U2021" s="4">
        <v>331.90800000000002</v>
      </c>
      <c r="V2021" s="4">
        <v>4.0349599999999999E-2</v>
      </c>
      <c r="W2021" s="4">
        <v>1.8970819999999999</v>
      </c>
      <c r="AD2021" s="7"/>
      <c r="AE2021" s="7"/>
      <c r="AF2021" s="7">
        <v>2.7789160000000002</v>
      </c>
      <c r="AG2021" s="7"/>
      <c r="AH2021" s="7"/>
      <c r="AI2021" s="7"/>
      <c r="AJ2021" s="7"/>
      <c r="AK2021" s="7"/>
      <c r="BZ2021" s="4"/>
      <c r="CA2021" t="s">
        <v>3507</v>
      </c>
      <c r="CC2021" s="7" t="s">
        <v>615</v>
      </c>
      <c r="CD2021" s="7">
        <v>0.40188727254326739</v>
      </c>
      <c r="CE2021" s="7" t="s">
        <v>618</v>
      </c>
      <c r="CF2021" s="7">
        <v>0.30222939966675061</v>
      </c>
      <c r="CG2021" s="7" t="s">
        <v>621</v>
      </c>
      <c r="CH2021" s="7">
        <v>0.23017858715309861</v>
      </c>
      <c r="CJ2021" s="7"/>
      <c r="CK2021" s="7">
        <f t="shared" si="47"/>
        <v>59</v>
      </c>
    </row>
    <row r="2022" spans="1:90" x14ac:dyDescent="0.3">
      <c r="A2022" s="43">
        <v>64</v>
      </c>
      <c r="B2022" s="23" t="s">
        <v>860</v>
      </c>
      <c r="C2022" s="54"/>
      <c r="D2022" s="54" t="s">
        <v>831</v>
      </c>
      <c r="E2022" s="23" t="s">
        <v>617</v>
      </c>
      <c r="F2022" s="54"/>
      <c r="G2022" s="23" t="s">
        <v>3508</v>
      </c>
      <c r="J2022" s="54" t="s">
        <v>9</v>
      </c>
      <c r="K2022" s="55">
        <v>0.85601799999999995</v>
      </c>
      <c r="L2022" s="24" t="s">
        <v>834</v>
      </c>
      <c r="M2022" s="24" t="s">
        <v>618</v>
      </c>
      <c r="N2022" s="7"/>
      <c r="U2022" s="4">
        <v>6407.9025999999994</v>
      </c>
      <c r="V2022" s="4">
        <v>3.7145114999999991</v>
      </c>
      <c r="W2022" s="4">
        <v>17.736104539999999</v>
      </c>
      <c r="AD2022" s="7"/>
      <c r="AE2022" s="7"/>
      <c r="AF2022" s="7"/>
      <c r="AG2022" s="7"/>
      <c r="AH2022" s="7"/>
      <c r="AI2022" s="7"/>
      <c r="AJ2022" s="7"/>
      <c r="AK2022" s="7"/>
      <c r="BZ2022" s="4"/>
      <c r="CA2022" t="s">
        <v>859</v>
      </c>
      <c r="CC2022" s="7" t="s">
        <v>618</v>
      </c>
      <c r="CD2022" s="7">
        <v>0.73734516389545535</v>
      </c>
      <c r="CE2022" s="7" t="s">
        <v>615</v>
      </c>
      <c r="CF2022" s="7">
        <v>0.2056241349796929</v>
      </c>
      <c r="CH2022" s="7"/>
      <c r="CJ2022" s="7"/>
      <c r="CK2022" s="7">
        <f t="shared" si="47"/>
        <v>60</v>
      </c>
    </row>
    <row r="2023" spans="1:90" hidden="1" x14ac:dyDescent="0.3">
      <c r="A2023" s="43" t="s">
        <v>3509</v>
      </c>
      <c r="B2023" s="23" t="s">
        <v>1025</v>
      </c>
      <c r="C2023" s="23" t="s">
        <v>1025</v>
      </c>
      <c r="D2023" s="23" t="s">
        <v>831</v>
      </c>
      <c r="E2023" s="23" t="s">
        <v>752</v>
      </c>
      <c r="F2023" s="24"/>
      <c r="G2023" s="23" t="s">
        <v>3510</v>
      </c>
      <c r="J2023" s="23" t="s">
        <v>9</v>
      </c>
      <c r="K2023" s="47">
        <v>55.55555555555555</v>
      </c>
      <c r="L2023" s="57" t="s">
        <v>834</v>
      </c>
      <c r="M2023" s="24" t="s">
        <v>729</v>
      </c>
      <c r="N2023" s="7"/>
      <c r="O2023" s="7"/>
      <c r="R2023" s="4">
        <v>411659.36445282801</v>
      </c>
      <c r="T2023" s="4">
        <v>10919.56540892572</v>
      </c>
      <c r="X2023" s="7"/>
      <c r="BD2023" s="4">
        <v>616790.8429128438</v>
      </c>
      <c r="BE2023" s="4">
        <v>1169529.6255518559</v>
      </c>
      <c r="BF2023" s="4">
        <v>125979.8307095731</v>
      </c>
      <c r="BG2023" s="4">
        <v>464885.45391775598</v>
      </c>
      <c r="BH2023" s="4">
        <v>65296.410691690442</v>
      </c>
      <c r="BI2023" s="4">
        <v>15116.380054550929</v>
      </c>
      <c r="BJ2023" s="4">
        <v>33672.019111554633</v>
      </c>
      <c r="BK2023" s="4">
        <v>3558.6224981330411</v>
      </c>
      <c r="BL2023" s="4">
        <v>12598.903946364369</v>
      </c>
      <c r="BM2023" s="4">
        <v>1660.8612063915659</v>
      </c>
      <c r="BN2023" s="4">
        <v>3660.4566273710611</v>
      </c>
      <c r="BO2023" s="4">
        <v>333.17473505803042</v>
      </c>
      <c r="BP2023" s="4">
        <v>1670.847260922845</v>
      </c>
      <c r="BR2023" s="4">
        <v>41947.926061640457</v>
      </c>
      <c r="BY2023" s="64">
        <v>0.7</v>
      </c>
      <c r="BZ2023" s="4">
        <v>242000</v>
      </c>
      <c r="CA2023" t="s">
        <v>3511</v>
      </c>
      <c r="CC2023" s="7" t="s">
        <v>729</v>
      </c>
      <c r="CD2023" s="7">
        <v>0.2413351181947099</v>
      </c>
      <c r="CF2023" s="7"/>
      <c r="CH2023" s="7"/>
      <c r="CJ2023" s="7"/>
      <c r="CK2023" s="7">
        <f t="shared" si="47"/>
        <v>47</v>
      </c>
    </row>
    <row r="2024" spans="1:90" hidden="1" x14ac:dyDescent="0.3">
      <c r="A2024" s="43" t="s">
        <v>890</v>
      </c>
      <c r="B2024" s="23" t="s">
        <v>868</v>
      </c>
      <c r="D2024" s="23" t="s">
        <v>831</v>
      </c>
      <c r="E2024" s="23" t="s">
        <v>671</v>
      </c>
      <c r="G2024" s="53" t="s">
        <v>3512</v>
      </c>
      <c r="J2024" s="23" t="s">
        <v>9</v>
      </c>
      <c r="K2024" s="47">
        <v>53.332999999999998</v>
      </c>
      <c r="L2024" s="24" t="s">
        <v>834</v>
      </c>
      <c r="M2024" s="24" t="s">
        <v>654</v>
      </c>
      <c r="U2024" s="4">
        <v>242665.15</v>
      </c>
      <c r="X2024" s="4">
        <v>143999.1</v>
      </c>
      <c r="AG2024" s="4">
        <v>10.666600000000001</v>
      </c>
      <c r="AH2024" s="4">
        <v>109.33265</v>
      </c>
      <c r="BX2024" s="4"/>
      <c r="BZ2024" s="4"/>
      <c r="CA2024" t="s">
        <v>1390</v>
      </c>
      <c r="CC2024" s="7" t="s">
        <v>654</v>
      </c>
      <c r="CD2024" s="7">
        <v>0.42925758364098998</v>
      </c>
      <c r="CE2024" s="7" t="s">
        <v>624</v>
      </c>
      <c r="CF2024" s="7">
        <v>0.28326487612713841</v>
      </c>
      <c r="CG2024" s="7" t="s">
        <v>615</v>
      </c>
      <c r="CH2024" s="7">
        <v>0.2142681412943484</v>
      </c>
      <c r="CJ2024" s="7"/>
      <c r="CK2024" s="7">
        <f t="shared" si="47"/>
        <v>59</v>
      </c>
    </row>
    <row r="2025" spans="1:90" hidden="1" x14ac:dyDescent="0.3">
      <c r="A2025" s="43">
        <v>64</v>
      </c>
      <c r="B2025" s="23" t="s">
        <v>1025</v>
      </c>
      <c r="C2025" s="54"/>
      <c r="D2025" s="54" t="s">
        <v>831</v>
      </c>
      <c r="E2025" s="23" t="s">
        <v>686</v>
      </c>
      <c r="F2025" s="54"/>
      <c r="G2025" s="23" t="s">
        <v>3513</v>
      </c>
      <c r="J2025" s="54" t="s">
        <v>9</v>
      </c>
      <c r="K2025" s="55">
        <v>0.92800000000000005</v>
      </c>
      <c r="L2025" s="24" t="s">
        <v>834</v>
      </c>
      <c r="M2025" s="24" t="s">
        <v>615</v>
      </c>
      <c r="N2025" s="7"/>
      <c r="U2025" s="4">
        <v>7638.4000000000005</v>
      </c>
      <c r="AD2025" s="7"/>
      <c r="AE2025" s="7"/>
      <c r="AF2025" s="7"/>
      <c r="AG2025" s="7"/>
      <c r="AH2025" s="7"/>
      <c r="AI2025" s="7"/>
      <c r="AJ2025" s="7"/>
      <c r="AK2025" s="7"/>
      <c r="BZ2025" s="4"/>
      <c r="CA2025" t="s">
        <v>856</v>
      </c>
      <c r="CC2025" s="7" t="s">
        <v>615</v>
      </c>
      <c r="CD2025" s="7">
        <v>1</v>
      </c>
      <c r="CF2025" s="7"/>
      <c r="CH2025" s="7"/>
      <c r="CJ2025" s="7"/>
      <c r="CK2025" s="7">
        <f t="shared" si="47"/>
        <v>62</v>
      </c>
    </row>
    <row r="2026" spans="1:90" hidden="1" x14ac:dyDescent="0.3">
      <c r="A2026" s="24" t="s">
        <v>3514</v>
      </c>
      <c r="B2026" s="23" t="s">
        <v>913</v>
      </c>
      <c r="C2026" s="23" t="s">
        <v>1103</v>
      </c>
      <c r="D2026" s="23" t="s">
        <v>831</v>
      </c>
      <c r="E2026" s="23" t="s">
        <v>752</v>
      </c>
      <c r="F2026" s="24"/>
      <c r="G2026" s="23" t="s">
        <v>3515</v>
      </c>
      <c r="J2026" s="54" t="s">
        <v>8</v>
      </c>
      <c r="K2026" s="47">
        <v>46.999999999999993</v>
      </c>
      <c r="L2026" s="57" t="s">
        <v>834</v>
      </c>
      <c r="M2026" s="24" t="s">
        <v>723</v>
      </c>
      <c r="N2026" s="7"/>
      <c r="O2026" s="7"/>
      <c r="X2026" s="7"/>
      <c r="BD2026" s="4">
        <v>1184198.8669797929</v>
      </c>
      <c r="BE2026" s="4">
        <v>1753541.7357580541</v>
      </c>
      <c r="BF2026" s="4">
        <v>148697.0951399419</v>
      </c>
      <c r="BG2026" s="4">
        <v>430397.41842187929</v>
      </c>
      <c r="BH2026" s="4">
        <v>29115.51318192136</v>
      </c>
      <c r="BI2026" s="4">
        <v>3851.2379970055222</v>
      </c>
      <c r="BJ2026" s="4">
        <v>7184.9654955389296</v>
      </c>
      <c r="BK2026" s="4">
        <v>2166.5143669408062</v>
      </c>
      <c r="BL2026" s="4">
        <v>1665.262759899686</v>
      </c>
      <c r="BM2026" s="4">
        <v>556.1291811273469</v>
      </c>
      <c r="BN2026" s="4">
        <v>557.12792498527403</v>
      </c>
      <c r="BO2026" s="4">
        <v>557.80757557311347</v>
      </c>
      <c r="BP2026" s="4">
        <v>559.47295019594901</v>
      </c>
      <c r="BQ2026" s="4">
        <v>560.19859149170566</v>
      </c>
      <c r="BR2026" s="4">
        <v>3511.501394709358</v>
      </c>
      <c r="BY2026" s="62">
        <v>0.51100000000000001</v>
      </c>
      <c r="BZ2026" s="4">
        <v>598683</v>
      </c>
      <c r="CA2026" s="75" t="s">
        <v>3516</v>
      </c>
      <c r="CC2026" s="7" t="s">
        <v>723</v>
      </c>
      <c r="CD2026" s="7">
        <v>0.32645408029393908</v>
      </c>
      <c r="CE2026" s="7" t="s">
        <v>729</v>
      </c>
      <c r="CF2026" s="7">
        <v>0.26925757169732711</v>
      </c>
      <c r="CG2026" s="7" t="s">
        <v>720</v>
      </c>
      <c r="CH2026" s="7">
        <v>0.2128120046191318</v>
      </c>
      <c r="CJ2026" s="7"/>
      <c r="CK2026" s="7">
        <f t="shared" si="47"/>
        <v>48</v>
      </c>
    </row>
    <row r="2027" spans="1:90" hidden="1" x14ac:dyDescent="0.3">
      <c r="A2027" s="43">
        <v>64</v>
      </c>
      <c r="B2027" s="23" t="s">
        <v>883</v>
      </c>
      <c r="C2027" s="54"/>
      <c r="D2027" s="54" t="s">
        <v>831</v>
      </c>
      <c r="E2027" s="23" t="s">
        <v>659</v>
      </c>
      <c r="F2027" s="54"/>
      <c r="G2027" s="23" t="s">
        <v>3517</v>
      </c>
      <c r="J2027" s="54" t="s">
        <v>9</v>
      </c>
      <c r="K2027" s="55">
        <v>6.92</v>
      </c>
      <c r="L2027" s="24" t="s">
        <v>834</v>
      </c>
      <c r="M2027" s="24" t="s">
        <v>618</v>
      </c>
      <c r="N2027" s="7"/>
      <c r="U2027" s="4">
        <v>69200</v>
      </c>
      <c r="V2027" s="4">
        <v>11.763999999999999</v>
      </c>
      <c r="W2027" s="4">
        <v>41.52</v>
      </c>
      <c r="AB2027" s="4">
        <v>692</v>
      </c>
      <c r="AC2027" s="4">
        <v>34600</v>
      </c>
      <c r="AD2027" s="7"/>
      <c r="AE2027" s="7"/>
      <c r="AF2027" s="7"/>
      <c r="AG2027" s="7"/>
      <c r="AH2027" s="7"/>
      <c r="AI2027" s="7"/>
      <c r="AJ2027" s="7"/>
      <c r="AK2027" s="7"/>
      <c r="BZ2027" s="4"/>
      <c r="CA2027" t="s">
        <v>842</v>
      </c>
      <c r="CC2027" s="7" t="s">
        <v>618</v>
      </c>
      <c r="CD2027" s="7">
        <v>0.45986947097872782</v>
      </c>
      <c r="CE2027" s="7" t="s">
        <v>615</v>
      </c>
      <c r="CF2027" s="7">
        <v>0.43729520524194643</v>
      </c>
      <c r="CH2027" s="7"/>
      <c r="CJ2027" s="7"/>
      <c r="CK2027" s="7">
        <f t="shared" si="47"/>
        <v>58</v>
      </c>
    </row>
    <row r="2028" spans="1:90" hidden="1" x14ac:dyDescent="0.3">
      <c r="A2028" s="43" t="s">
        <v>932</v>
      </c>
      <c r="B2028" s="23" t="s">
        <v>1541</v>
      </c>
      <c r="C2028" s="54"/>
      <c r="D2028" s="54" t="s">
        <v>831</v>
      </c>
      <c r="E2028" s="23" t="s">
        <v>650</v>
      </c>
      <c r="F2028" s="54"/>
      <c r="G2028" s="23" t="s">
        <v>3518</v>
      </c>
      <c r="H2028" s="23" t="s">
        <v>880</v>
      </c>
      <c r="J2028" s="54" t="s">
        <v>9</v>
      </c>
      <c r="K2028" s="55">
        <v>131.01728600000001</v>
      </c>
      <c r="L2028" s="24" t="s">
        <v>834</v>
      </c>
      <c r="M2028" s="24" t="s">
        <v>615</v>
      </c>
      <c r="N2028" s="7"/>
      <c r="U2028" s="4">
        <v>861459.22460000007</v>
      </c>
      <c r="AD2028" s="7"/>
      <c r="AE2028" s="7"/>
      <c r="AF2028" s="7"/>
      <c r="AG2028" s="7"/>
      <c r="AH2028" s="7"/>
      <c r="AI2028" s="7"/>
      <c r="AJ2028" s="7"/>
      <c r="AK2028" s="7"/>
      <c r="BZ2028" s="4">
        <v>1200000</v>
      </c>
      <c r="CA2028" t="s">
        <v>934</v>
      </c>
      <c r="CC2028" s="7" t="s">
        <v>615</v>
      </c>
      <c r="CD2028" s="7">
        <v>1</v>
      </c>
      <c r="CF2028" s="7"/>
      <c r="CH2028" s="7"/>
      <c r="CJ2028" s="7"/>
      <c r="CK2028" s="7">
        <f t="shared" si="47"/>
        <v>62</v>
      </c>
      <c r="CL2028" t="s">
        <v>3518</v>
      </c>
    </row>
    <row r="2029" spans="1:90" hidden="1" x14ac:dyDescent="0.3">
      <c r="A2029" s="43" t="s">
        <v>918</v>
      </c>
      <c r="B2029" s="23" t="s">
        <v>863</v>
      </c>
      <c r="D2029" s="23" t="s">
        <v>831</v>
      </c>
      <c r="E2029" s="23" t="s">
        <v>671</v>
      </c>
      <c r="G2029" s="53" t="s">
        <v>3519</v>
      </c>
      <c r="J2029" s="23" t="s">
        <v>9</v>
      </c>
      <c r="K2029" s="47">
        <v>121.5</v>
      </c>
      <c r="L2029" s="24" t="s">
        <v>834</v>
      </c>
      <c r="M2029" s="24" t="s">
        <v>651</v>
      </c>
      <c r="U2029" s="4">
        <v>81697</v>
      </c>
      <c r="V2029" s="4">
        <v>19.440000000000001</v>
      </c>
      <c r="X2029" s="4">
        <v>131712</v>
      </c>
      <c r="AG2029" s="4">
        <v>250.76300000000001</v>
      </c>
      <c r="AH2029" s="4">
        <v>174.11799999999999</v>
      </c>
      <c r="AI2029" s="4">
        <v>32.854999999999997</v>
      </c>
      <c r="AJ2029" s="4">
        <v>44.022699024616003</v>
      </c>
      <c r="AK2029" s="4">
        <v>9.5470913547359988</v>
      </c>
      <c r="BX2029" s="4"/>
      <c r="BZ2029" s="4">
        <v>1500000</v>
      </c>
      <c r="CA2029" t="s">
        <v>1173</v>
      </c>
      <c r="CC2029" s="7" t="s">
        <v>651</v>
      </c>
      <c r="CD2029" s="7">
        <v>0.54446085197094662</v>
      </c>
      <c r="CE2029" s="7" t="s">
        <v>654</v>
      </c>
      <c r="CF2029" s="7">
        <v>0.21625897560091259</v>
      </c>
      <c r="CH2029" s="7"/>
      <c r="CJ2029" s="7"/>
      <c r="CK2029" s="7">
        <f t="shared" si="47"/>
        <v>55</v>
      </c>
    </row>
    <row r="2030" spans="1:90" hidden="1" x14ac:dyDescent="0.3">
      <c r="A2030" s="43">
        <v>27</v>
      </c>
      <c r="B2030" s="42" t="s">
        <v>1025</v>
      </c>
      <c r="D2030" s="23" t="s">
        <v>831</v>
      </c>
      <c r="E2030" s="23" t="s">
        <v>659</v>
      </c>
      <c r="G2030" s="42" t="s">
        <v>3520</v>
      </c>
      <c r="J2030" s="23" t="s">
        <v>9</v>
      </c>
      <c r="K2030" s="58">
        <v>3.6</v>
      </c>
      <c r="L2030" s="24" t="s">
        <v>834</v>
      </c>
      <c r="M2030" s="24" t="s">
        <v>615</v>
      </c>
      <c r="U2030" s="59">
        <v>43200</v>
      </c>
      <c r="V2030" s="59">
        <v>2.88</v>
      </c>
      <c r="W2030" s="59">
        <v>28.8</v>
      </c>
      <c r="AB2030" s="59"/>
      <c r="AC2030" s="59"/>
      <c r="AP2030" s="59"/>
      <c r="AQ2030" s="59">
        <v>36</v>
      </c>
      <c r="BZ2030" s="4"/>
      <c r="CA2030" t="s">
        <v>1354</v>
      </c>
      <c r="CC2030" s="7" t="s">
        <v>615</v>
      </c>
      <c r="CD2030" s="7">
        <v>0.64887307236061698</v>
      </c>
      <c r="CE2030" s="7" t="s">
        <v>618</v>
      </c>
      <c r="CF2030" s="7">
        <v>0.26759588770264919</v>
      </c>
      <c r="CH2030" s="7"/>
      <c r="CJ2030" s="7"/>
      <c r="CK2030" s="7">
        <f t="shared" si="47"/>
        <v>59</v>
      </c>
    </row>
    <row r="2031" spans="1:90" hidden="1" x14ac:dyDescent="0.3">
      <c r="A2031" s="43">
        <v>76</v>
      </c>
      <c r="B2031" s="23" t="s">
        <v>1025</v>
      </c>
      <c r="D2031" s="23" t="s">
        <v>831</v>
      </c>
      <c r="E2031" s="23" t="s">
        <v>1044</v>
      </c>
      <c r="G2031" s="23" t="s">
        <v>3521</v>
      </c>
      <c r="J2031" s="23" t="s">
        <v>9</v>
      </c>
      <c r="K2031" s="47">
        <v>145.1</v>
      </c>
      <c r="L2031" s="24" t="s">
        <v>834</v>
      </c>
      <c r="M2031" s="24" t="s">
        <v>639</v>
      </c>
      <c r="W2031" s="4">
        <v>8996.1999999999989</v>
      </c>
      <c r="AB2031" s="4">
        <v>5658900</v>
      </c>
      <c r="AC2031" s="4">
        <v>12043300</v>
      </c>
      <c r="BZ2031" s="4"/>
      <c r="CA2031" t="s">
        <v>2486</v>
      </c>
      <c r="CC2031" s="7" t="s">
        <v>639</v>
      </c>
      <c r="CD2031" s="7">
        <v>0.59298122110390228</v>
      </c>
      <c r="CE2031" s="7" t="s">
        <v>636</v>
      </c>
      <c r="CF2031" s="7">
        <v>0.27770220133564177</v>
      </c>
      <c r="CH2031" s="7"/>
      <c r="CJ2031" s="7"/>
      <c r="CK2031" s="7">
        <f t="shared" si="47"/>
        <v>60</v>
      </c>
    </row>
    <row r="2032" spans="1:90" hidden="1" x14ac:dyDescent="0.3">
      <c r="A2032" s="43">
        <v>65</v>
      </c>
      <c r="B2032" s="56" t="s">
        <v>1025</v>
      </c>
      <c r="D2032" s="23" t="s">
        <v>831</v>
      </c>
      <c r="E2032" s="23" t="s">
        <v>798</v>
      </c>
      <c r="G2032" s="23" t="s">
        <v>3522</v>
      </c>
      <c r="H2032" s="57" t="s">
        <v>1137</v>
      </c>
      <c r="I2032" s="57"/>
      <c r="J2032" s="23" t="s">
        <v>9</v>
      </c>
      <c r="K2032" s="47">
        <v>101.98399999999999</v>
      </c>
      <c r="L2032" s="24" t="s">
        <v>834</v>
      </c>
      <c r="M2032" s="24" t="s">
        <v>624</v>
      </c>
      <c r="X2032" s="4">
        <v>214166.39999999999</v>
      </c>
      <c r="BZ2032" s="4"/>
      <c r="CA2032" t="s">
        <v>871</v>
      </c>
      <c r="CC2032" s="7" t="s">
        <v>624</v>
      </c>
      <c r="CD2032" s="7">
        <v>1</v>
      </c>
      <c r="CF2032" s="7"/>
      <c r="CH2032" s="7"/>
      <c r="CJ2032" s="7"/>
      <c r="CK2032" s="7">
        <f t="shared" si="47"/>
        <v>62</v>
      </c>
    </row>
    <row r="2033" spans="1:90" hidden="1" x14ac:dyDescent="0.3">
      <c r="A2033" s="43">
        <v>64</v>
      </c>
      <c r="B2033" s="23" t="s">
        <v>1226</v>
      </c>
      <c r="C2033" s="54"/>
      <c r="D2033" s="54" t="s">
        <v>831</v>
      </c>
      <c r="E2033" s="23" t="s">
        <v>650</v>
      </c>
      <c r="F2033" s="54"/>
      <c r="G2033" s="23" t="s">
        <v>3523</v>
      </c>
      <c r="J2033" s="54" t="s">
        <v>9</v>
      </c>
      <c r="K2033" s="55">
        <v>7</v>
      </c>
      <c r="L2033" s="24" t="s">
        <v>834</v>
      </c>
      <c r="M2033" s="24" t="s">
        <v>615</v>
      </c>
      <c r="N2033" s="7"/>
      <c r="U2033" s="4">
        <v>154000</v>
      </c>
      <c r="AD2033" s="7"/>
      <c r="AE2033" s="7"/>
      <c r="AF2033" s="7"/>
      <c r="AG2033" s="7"/>
      <c r="AH2033" s="7"/>
      <c r="AI2033" s="7"/>
      <c r="AJ2033" s="7"/>
      <c r="AK2033" s="7"/>
      <c r="BZ2033" s="4"/>
      <c r="CA2033" t="s">
        <v>856</v>
      </c>
      <c r="CC2033" s="7" t="s">
        <v>615</v>
      </c>
      <c r="CD2033" s="7">
        <v>1</v>
      </c>
      <c r="CF2033" s="7"/>
      <c r="CH2033" s="7"/>
      <c r="CJ2033" s="7"/>
      <c r="CK2033" s="7">
        <f t="shared" si="47"/>
        <v>62</v>
      </c>
    </row>
    <row r="2034" spans="1:90" hidden="1" x14ac:dyDescent="0.3">
      <c r="A2034" s="43">
        <v>64</v>
      </c>
      <c r="B2034" s="23" t="s">
        <v>1248</v>
      </c>
      <c r="C2034" s="54"/>
      <c r="D2034" s="54" t="s">
        <v>831</v>
      </c>
      <c r="E2034" s="23" t="s">
        <v>650</v>
      </c>
      <c r="F2034" s="54"/>
      <c r="G2034" s="23" t="s">
        <v>3524</v>
      </c>
      <c r="H2034" s="23" t="s">
        <v>838</v>
      </c>
      <c r="J2034" s="54" t="s">
        <v>9</v>
      </c>
      <c r="K2034" s="55">
        <v>1.220817</v>
      </c>
      <c r="L2034" s="24" t="s">
        <v>834</v>
      </c>
      <c r="M2034" s="24" t="s">
        <v>615</v>
      </c>
      <c r="N2034" s="7"/>
      <c r="U2034" s="4">
        <v>18434.3367</v>
      </c>
      <c r="AD2034" s="7"/>
      <c r="AE2034" s="7"/>
      <c r="AF2034" s="7"/>
      <c r="AG2034" s="7"/>
      <c r="AH2034" s="7"/>
      <c r="AI2034" s="7"/>
      <c r="AJ2034" s="7"/>
      <c r="AK2034" s="7"/>
      <c r="BZ2034" s="4"/>
      <c r="CA2034" t="s">
        <v>856</v>
      </c>
      <c r="CC2034" s="7" t="s">
        <v>615</v>
      </c>
      <c r="CD2034" s="7">
        <v>1</v>
      </c>
      <c r="CF2034" s="7"/>
      <c r="CH2034" s="7"/>
      <c r="CJ2034" s="7"/>
      <c r="CK2034" s="7">
        <f t="shared" si="47"/>
        <v>62</v>
      </c>
    </row>
    <row r="2035" spans="1:90" hidden="1" x14ac:dyDescent="0.3">
      <c r="A2035" s="43">
        <v>58</v>
      </c>
      <c r="B2035" s="23" t="s">
        <v>1058</v>
      </c>
      <c r="D2035" s="54" t="s">
        <v>831</v>
      </c>
      <c r="E2035" s="23" t="s">
        <v>605</v>
      </c>
      <c r="G2035" s="23" t="s">
        <v>3525</v>
      </c>
      <c r="J2035" s="54" t="s">
        <v>9</v>
      </c>
      <c r="K2035" s="47">
        <v>20</v>
      </c>
      <c r="L2035" s="24" t="s">
        <v>834</v>
      </c>
      <c r="M2035" s="24" t="s">
        <v>615</v>
      </c>
      <c r="U2035" s="4">
        <v>80000</v>
      </c>
      <c r="AA2035" s="107">
        <v>10000</v>
      </c>
      <c r="AD2035" s="4">
        <v>2.8</v>
      </c>
      <c r="BZ2035" s="4"/>
      <c r="CA2035" t="s">
        <v>3268</v>
      </c>
      <c r="CC2035" s="7" t="s">
        <v>615</v>
      </c>
      <c r="CD2035" s="7">
        <v>0.68663558605037667</v>
      </c>
      <c r="CE2035" s="7" t="s">
        <v>633</v>
      </c>
      <c r="CF2035" s="7">
        <v>0.30279593742703709</v>
      </c>
      <c r="CH2035" s="7"/>
      <c r="CJ2035" s="7"/>
      <c r="CK2035" s="7">
        <f t="shared" si="47"/>
        <v>60</v>
      </c>
    </row>
    <row r="2036" spans="1:90" hidden="1" x14ac:dyDescent="0.3">
      <c r="A2036" s="43">
        <v>64</v>
      </c>
      <c r="B2036" s="23" t="s">
        <v>1248</v>
      </c>
      <c r="C2036" s="54"/>
      <c r="D2036" s="54" t="s">
        <v>831</v>
      </c>
      <c r="E2036" s="23" t="s">
        <v>650</v>
      </c>
      <c r="F2036" s="54"/>
      <c r="G2036" s="23" t="s">
        <v>3526</v>
      </c>
      <c r="H2036" s="23" t="s">
        <v>1258</v>
      </c>
      <c r="J2036" s="54" t="s">
        <v>9</v>
      </c>
      <c r="K2036" s="55">
        <v>4.3</v>
      </c>
      <c r="L2036" s="24" t="s">
        <v>834</v>
      </c>
      <c r="M2036" s="24" t="s">
        <v>627</v>
      </c>
      <c r="N2036" s="7"/>
      <c r="U2036" s="4">
        <v>55900</v>
      </c>
      <c r="Y2036" s="4">
        <v>55900</v>
      </c>
      <c r="AD2036" s="7"/>
      <c r="AE2036" s="7"/>
      <c r="AF2036" s="7"/>
      <c r="AG2036" s="7"/>
      <c r="AH2036" s="7"/>
      <c r="AI2036" s="7"/>
      <c r="AJ2036" s="7"/>
      <c r="AK2036" s="7"/>
      <c r="BZ2036" s="4"/>
      <c r="CA2036" t="s">
        <v>1230</v>
      </c>
      <c r="CC2036" s="7" t="s">
        <v>627</v>
      </c>
      <c r="CD2036" s="7">
        <v>0.83962471597156041</v>
      </c>
      <c r="CF2036" s="7"/>
      <c r="CH2036" s="7"/>
      <c r="CJ2036" s="7"/>
      <c r="CK2036" s="7">
        <f t="shared" si="47"/>
        <v>61</v>
      </c>
      <c r="CL2036" t="s">
        <v>3526</v>
      </c>
    </row>
    <row r="2037" spans="1:90" hidden="1" x14ac:dyDescent="0.3">
      <c r="A2037" s="43">
        <v>65</v>
      </c>
      <c r="B2037" s="56" t="s">
        <v>1025</v>
      </c>
      <c r="D2037" s="23" t="s">
        <v>831</v>
      </c>
      <c r="E2037" s="23" t="s">
        <v>801</v>
      </c>
      <c r="G2037" s="23" t="s">
        <v>3527</v>
      </c>
      <c r="H2037" s="57" t="s">
        <v>831</v>
      </c>
      <c r="I2037" s="57"/>
      <c r="J2037" s="23" t="s">
        <v>9</v>
      </c>
      <c r="K2037" s="47">
        <v>34</v>
      </c>
      <c r="L2037" s="24" t="s">
        <v>834</v>
      </c>
      <c r="M2037" s="24" t="s">
        <v>687</v>
      </c>
      <c r="U2037" s="4">
        <v>9526.0000000000018</v>
      </c>
      <c r="X2037" s="4">
        <v>16271</v>
      </c>
      <c r="Y2037" s="4">
        <v>8217</v>
      </c>
      <c r="AS2037" s="4">
        <v>16569.126378286681</v>
      </c>
      <c r="BA2037" s="4">
        <v>947.75172413793109</v>
      </c>
      <c r="BZ2037" s="4"/>
      <c r="CA2037" t="s">
        <v>3528</v>
      </c>
      <c r="CC2037" s="7" t="s">
        <v>687</v>
      </c>
      <c r="CD2037" s="7">
        <v>0.66405212179196871</v>
      </c>
      <c r="CF2037" s="7"/>
      <c r="CH2037" s="7"/>
      <c r="CJ2037" s="7"/>
      <c r="CK2037" s="7">
        <f t="shared" si="47"/>
        <v>58</v>
      </c>
    </row>
    <row r="2038" spans="1:90" hidden="1" x14ac:dyDescent="0.3">
      <c r="A2038" s="43">
        <v>64</v>
      </c>
      <c r="B2038" s="23" t="s">
        <v>1025</v>
      </c>
      <c r="C2038" s="54"/>
      <c r="D2038" s="54" t="s">
        <v>831</v>
      </c>
      <c r="E2038" s="23" t="s">
        <v>695</v>
      </c>
      <c r="F2038" s="54"/>
      <c r="G2038" s="23" t="s">
        <v>3529</v>
      </c>
      <c r="J2038" s="54" t="s">
        <v>9</v>
      </c>
      <c r="K2038" s="55">
        <v>31.9</v>
      </c>
      <c r="L2038" s="24" t="s">
        <v>834</v>
      </c>
      <c r="M2038" s="24" t="s">
        <v>687</v>
      </c>
      <c r="N2038" s="7"/>
      <c r="U2038" s="4">
        <v>8613</v>
      </c>
      <c r="X2038" s="4">
        <v>13398</v>
      </c>
      <c r="Y2038" s="4">
        <v>6380</v>
      </c>
      <c r="AC2038" s="4">
        <v>25201</v>
      </c>
      <c r="AD2038" s="7"/>
      <c r="AE2038" s="7"/>
      <c r="AF2038" s="7"/>
      <c r="AG2038" s="7"/>
      <c r="AH2038" s="7"/>
      <c r="AI2038" s="7"/>
      <c r="AJ2038" s="7"/>
      <c r="AK2038" s="7"/>
      <c r="AS2038" s="4">
        <v>15960.208000000001</v>
      </c>
      <c r="BZ2038" s="4"/>
      <c r="CA2038" t="s">
        <v>3530</v>
      </c>
      <c r="CC2038" s="7" t="s">
        <v>687</v>
      </c>
      <c r="CD2038" s="7">
        <v>0.67924141270507221</v>
      </c>
      <c r="CF2038" s="7"/>
      <c r="CH2038" s="7"/>
      <c r="CJ2038" s="7"/>
      <c r="CK2038" s="7">
        <f t="shared" ref="CK2038:CK2069" si="48">COUNTBLANK(N2038:BX2038)</f>
        <v>58</v>
      </c>
    </row>
    <row r="2039" spans="1:90" hidden="1" x14ac:dyDescent="0.3">
      <c r="A2039" s="43" t="s">
        <v>3531</v>
      </c>
      <c r="B2039" s="23" t="s">
        <v>1025</v>
      </c>
      <c r="C2039" s="54"/>
      <c r="D2039" s="54" t="s">
        <v>831</v>
      </c>
      <c r="E2039" s="23" t="s">
        <v>659</v>
      </c>
      <c r="F2039" s="54"/>
      <c r="G2039" s="23" t="s">
        <v>3532</v>
      </c>
      <c r="J2039" s="54" t="s">
        <v>9</v>
      </c>
      <c r="K2039" s="55">
        <v>107</v>
      </c>
      <c r="L2039" s="24" t="s">
        <v>834</v>
      </c>
      <c r="M2039" s="24" t="s">
        <v>636</v>
      </c>
      <c r="N2039" s="7"/>
      <c r="U2039" s="4">
        <v>201160</v>
      </c>
      <c r="V2039" s="4">
        <v>11.342000000000001</v>
      </c>
      <c r="W2039" s="4">
        <v>989.96400000000006</v>
      </c>
      <c r="AB2039" s="4">
        <v>3738580</v>
      </c>
      <c r="AC2039" s="4">
        <v>93000</v>
      </c>
      <c r="AD2039" s="7"/>
      <c r="AE2039" s="7"/>
      <c r="AF2039" s="7"/>
      <c r="AG2039" s="7"/>
      <c r="AH2039" s="7"/>
      <c r="AI2039" s="7"/>
      <c r="AJ2039" s="7"/>
      <c r="AK2039" s="7"/>
      <c r="BZ2039" s="4">
        <v>1200000</v>
      </c>
      <c r="CA2039" t="s">
        <v>3533</v>
      </c>
      <c r="CC2039" s="7" t="s">
        <v>636</v>
      </c>
      <c r="CD2039" s="7">
        <v>0.76064818020797198</v>
      </c>
      <c r="CF2039" s="7"/>
      <c r="CH2039" s="7"/>
      <c r="CJ2039" s="7"/>
      <c r="CK2039" s="7">
        <f t="shared" si="48"/>
        <v>58</v>
      </c>
    </row>
    <row r="2040" spans="1:90" hidden="1" x14ac:dyDescent="0.3">
      <c r="A2040" s="43" t="s">
        <v>932</v>
      </c>
      <c r="B2040" s="23" t="s">
        <v>1226</v>
      </c>
      <c r="C2040" s="54"/>
      <c r="D2040" s="54" t="s">
        <v>831</v>
      </c>
      <c r="E2040" s="23" t="s">
        <v>650</v>
      </c>
      <c r="F2040" s="54"/>
      <c r="G2040" s="23" t="s">
        <v>3534</v>
      </c>
      <c r="H2040" s="23" t="s">
        <v>880</v>
      </c>
      <c r="J2040" s="54" t="s">
        <v>9</v>
      </c>
      <c r="K2040" s="55">
        <v>61.73</v>
      </c>
      <c r="L2040" s="24" t="s">
        <v>834</v>
      </c>
      <c r="M2040" s="24" t="s">
        <v>615</v>
      </c>
      <c r="N2040" s="7"/>
      <c r="U2040" s="4">
        <v>654503</v>
      </c>
      <c r="Y2040" s="4">
        <v>12346</v>
      </c>
      <c r="AD2040" s="7"/>
      <c r="AE2040" s="7"/>
      <c r="AF2040" s="7"/>
      <c r="AG2040" s="7"/>
      <c r="AH2040" s="7"/>
      <c r="AI2040" s="7"/>
      <c r="AJ2040" s="7"/>
      <c r="AK2040" s="7"/>
      <c r="BZ2040" s="4">
        <v>4500000</v>
      </c>
      <c r="CA2040" t="s">
        <v>1228</v>
      </c>
      <c r="CC2040" s="7" t="s">
        <v>615</v>
      </c>
      <c r="CD2040" s="7">
        <v>0.91012037645361121</v>
      </c>
      <c r="CF2040" s="7"/>
      <c r="CH2040" s="7"/>
      <c r="CJ2040" s="7"/>
      <c r="CK2040" s="7">
        <f t="shared" si="48"/>
        <v>61</v>
      </c>
      <c r="CL2040" t="s">
        <v>3534</v>
      </c>
    </row>
    <row r="2041" spans="1:90" hidden="1" x14ac:dyDescent="0.3">
      <c r="A2041" s="43">
        <v>64</v>
      </c>
      <c r="B2041" s="23" t="s">
        <v>1226</v>
      </c>
      <c r="C2041" s="54"/>
      <c r="D2041" s="54" t="s">
        <v>831</v>
      </c>
      <c r="E2041" s="23" t="s">
        <v>650</v>
      </c>
      <c r="F2041" s="54"/>
      <c r="G2041" s="23" t="s">
        <v>3535</v>
      </c>
      <c r="J2041" s="54" t="s">
        <v>9</v>
      </c>
      <c r="K2041" s="55">
        <v>3.44</v>
      </c>
      <c r="L2041" s="24" t="s">
        <v>834</v>
      </c>
      <c r="M2041" s="24" t="s">
        <v>615</v>
      </c>
      <c r="N2041" s="7"/>
      <c r="U2041" s="4">
        <v>65878</v>
      </c>
      <c r="Y2041" s="4">
        <v>433.00000000000011</v>
      </c>
      <c r="AD2041" s="7"/>
      <c r="AE2041" s="7"/>
      <c r="AF2041" s="7"/>
      <c r="AG2041" s="7"/>
      <c r="AH2041" s="7"/>
      <c r="AI2041" s="7"/>
      <c r="AJ2041" s="7"/>
      <c r="AK2041" s="7"/>
      <c r="BZ2041" s="4"/>
      <c r="CA2041" t="s">
        <v>1230</v>
      </c>
      <c r="CC2041" s="7" t="s">
        <v>615</v>
      </c>
      <c r="CD2041" s="7">
        <v>0.96673387588295046</v>
      </c>
      <c r="CF2041" s="7"/>
      <c r="CH2041" s="7"/>
      <c r="CJ2041" s="7"/>
      <c r="CK2041" s="7">
        <f t="shared" si="48"/>
        <v>61</v>
      </c>
      <c r="CL2041" t="s">
        <v>3535</v>
      </c>
    </row>
    <row r="2042" spans="1:90" hidden="1" x14ac:dyDescent="0.3">
      <c r="A2042" s="24">
        <v>79</v>
      </c>
      <c r="B2042" s="23" t="s">
        <v>1058</v>
      </c>
      <c r="C2042" s="23" t="s">
        <v>1058</v>
      </c>
      <c r="D2042" s="23" t="s">
        <v>831</v>
      </c>
      <c r="E2042" s="23" t="s">
        <v>752</v>
      </c>
      <c r="F2042" s="24"/>
      <c r="G2042" s="23" t="s">
        <v>3536</v>
      </c>
      <c r="H2042" s="23" t="s">
        <v>880</v>
      </c>
      <c r="J2042" s="54" t="s">
        <v>8</v>
      </c>
      <c r="K2042" s="47">
        <v>2.518891687657431</v>
      </c>
      <c r="L2042" s="57" t="s">
        <v>834</v>
      </c>
      <c r="M2042" s="24" t="s">
        <v>729</v>
      </c>
      <c r="N2042" s="7"/>
      <c r="O2042" s="7"/>
      <c r="X2042" s="7"/>
      <c r="AL2042" s="61"/>
      <c r="BD2042" s="4">
        <v>22395.303582175511</v>
      </c>
      <c r="BE2042" s="4">
        <v>38469.668455855048</v>
      </c>
      <c r="BF2042" s="4">
        <v>3881.190815189892</v>
      </c>
      <c r="BG2042" s="4">
        <v>13278.09335619259</v>
      </c>
      <c r="BH2042" s="4">
        <v>1917.007052227671</v>
      </c>
      <c r="BI2042" s="4">
        <v>447.46073387291273</v>
      </c>
      <c r="BJ2042" s="4">
        <v>1136.438458575745</v>
      </c>
      <c r="BK2042" s="4">
        <v>130.93231113642341</v>
      </c>
      <c r="BL2042" s="4">
        <v>558.95666939966532</v>
      </c>
      <c r="BM2042" s="4">
        <v>86.055088844454758</v>
      </c>
      <c r="BN2042" s="4">
        <v>208.33122411166809</v>
      </c>
      <c r="BO2042" s="4">
        <v>32.662508170536633</v>
      </c>
      <c r="BP2042" s="4">
        <v>200.66135103857371</v>
      </c>
      <c r="BQ2042" s="4">
        <v>27.263088696712121</v>
      </c>
      <c r="BR2042" s="4">
        <v>2377.1300263065818</v>
      </c>
      <c r="BY2042" s="7"/>
      <c r="BZ2042" s="4"/>
      <c r="CA2042" t="s">
        <v>1001</v>
      </c>
      <c r="CC2042" s="7" t="s">
        <v>729</v>
      </c>
      <c r="CD2042" s="7">
        <v>0.24741232635438579</v>
      </c>
      <c r="CE2042" s="7" t="s">
        <v>723</v>
      </c>
      <c r="CF2042" s="7">
        <v>0.21331027994990581</v>
      </c>
      <c r="CH2042" s="7"/>
      <c r="CJ2042" s="7"/>
      <c r="CK2042" s="7">
        <f t="shared" si="48"/>
        <v>48</v>
      </c>
    </row>
    <row r="2043" spans="1:90" hidden="1" x14ac:dyDescent="0.3">
      <c r="A2043" s="43">
        <v>64</v>
      </c>
      <c r="B2043" s="23" t="s">
        <v>1226</v>
      </c>
      <c r="C2043" s="54"/>
      <c r="D2043" s="54" t="s">
        <v>831</v>
      </c>
      <c r="E2043" s="23" t="s">
        <v>620</v>
      </c>
      <c r="F2043" s="54"/>
      <c r="G2043" s="23" t="s">
        <v>3537</v>
      </c>
      <c r="J2043" s="54" t="s">
        <v>9</v>
      </c>
      <c r="K2043" s="55">
        <v>27.9</v>
      </c>
      <c r="L2043" s="24" t="s">
        <v>834</v>
      </c>
      <c r="M2043" s="24" t="s">
        <v>615</v>
      </c>
      <c r="N2043" s="7"/>
      <c r="U2043" s="4">
        <v>613800</v>
      </c>
      <c r="V2043" s="4">
        <v>1.1160000000000001</v>
      </c>
      <c r="W2043" s="4">
        <v>30.69</v>
      </c>
      <c r="Y2043" s="4">
        <v>753.3</v>
      </c>
      <c r="AD2043" s="7"/>
      <c r="AE2043" s="7"/>
      <c r="AF2043" s="7"/>
      <c r="AG2043" s="7"/>
      <c r="AH2043" s="7"/>
      <c r="AI2043" s="7"/>
      <c r="AJ2043" s="7"/>
      <c r="AK2043" s="7"/>
      <c r="AS2043" s="4">
        <v>753.14331360000006</v>
      </c>
      <c r="BZ2043" s="4"/>
      <c r="CA2043" t="s">
        <v>3538</v>
      </c>
      <c r="CC2043" s="7" t="s">
        <v>615</v>
      </c>
      <c r="CD2043" s="7">
        <v>0.96544623776735261</v>
      </c>
      <c r="CF2043" s="7"/>
      <c r="CH2043" s="7"/>
      <c r="CJ2043" s="7"/>
      <c r="CK2043" s="7">
        <f t="shared" si="48"/>
        <v>58</v>
      </c>
      <c r="CL2043" t="s">
        <v>3537</v>
      </c>
    </row>
    <row r="2044" spans="1:90" hidden="1" x14ac:dyDescent="0.3">
      <c r="A2044" s="43" t="s">
        <v>847</v>
      </c>
      <c r="B2044" s="56" t="s">
        <v>1226</v>
      </c>
      <c r="D2044" s="23" t="s">
        <v>831</v>
      </c>
      <c r="E2044" s="23" t="s">
        <v>798</v>
      </c>
      <c r="G2044" s="23" t="s">
        <v>3539</v>
      </c>
      <c r="H2044" s="57" t="s">
        <v>880</v>
      </c>
      <c r="I2044" s="57"/>
      <c r="J2044" s="23" t="s">
        <v>9</v>
      </c>
      <c r="K2044" s="47">
        <v>6.0100000000000007</v>
      </c>
      <c r="L2044" s="24" t="s">
        <v>834</v>
      </c>
      <c r="M2044" s="24" t="s">
        <v>624</v>
      </c>
      <c r="U2044" s="4">
        <v>12020</v>
      </c>
      <c r="X2044" s="4">
        <v>60089.000000000007</v>
      </c>
      <c r="Y2044" s="4">
        <v>4207.0000000000009</v>
      </c>
      <c r="AG2044" s="4">
        <v>0.18029999999999999</v>
      </c>
      <c r="AH2044" s="4">
        <v>3.6059999999999999</v>
      </c>
      <c r="BZ2044" s="4">
        <v>1200000</v>
      </c>
      <c r="CA2044" t="s">
        <v>3540</v>
      </c>
      <c r="CC2044" s="7" t="s">
        <v>624</v>
      </c>
      <c r="CD2044" s="7">
        <v>0.72224965902868454</v>
      </c>
      <c r="CF2044" s="7"/>
      <c r="CH2044" s="7"/>
      <c r="CJ2044" s="7"/>
      <c r="CK2044" s="7">
        <f t="shared" si="48"/>
        <v>58</v>
      </c>
    </row>
    <row r="2045" spans="1:90" hidden="1" x14ac:dyDescent="0.3">
      <c r="A2045" s="43">
        <v>65</v>
      </c>
      <c r="B2045" s="56" t="s">
        <v>1025</v>
      </c>
      <c r="D2045" s="23" t="s">
        <v>831</v>
      </c>
      <c r="E2045" s="23" t="s">
        <v>798</v>
      </c>
      <c r="G2045" s="23" t="s">
        <v>3541</v>
      </c>
      <c r="H2045" s="57"/>
      <c r="J2045" s="23" t="s">
        <v>9</v>
      </c>
      <c r="K2045" s="47">
        <v>0.24</v>
      </c>
      <c r="L2045" s="24" t="s">
        <v>834</v>
      </c>
      <c r="M2045" s="24" t="s">
        <v>624</v>
      </c>
      <c r="X2045" s="4">
        <v>5663.9999999999991</v>
      </c>
      <c r="BZ2045" s="4"/>
      <c r="CA2045" t="s">
        <v>871</v>
      </c>
      <c r="CC2045" s="7" t="s">
        <v>624</v>
      </c>
      <c r="CD2045" s="7">
        <v>1</v>
      </c>
      <c r="CF2045" s="7"/>
      <c r="CH2045" s="7"/>
      <c r="CJ2045" s="7"/>
      <c r="CK2045" s="7">
        <f t="shared" si="48"/>
        <v>62</v>
      </c>
    </row>
    <row r="2046" spans="1:90" hidden="1" x14ac:dyDescent="0.3">
      <c r="A2046" s="43">
        <v>64</v>
      </c>
      <c r="B2046" s="23" t="s">
        <v>3542</v>
      </c>
      <c r="C2046" s="54"/>
      <c r="D2046" s="54" t="s">
        <v>831</v>
      </c>
      <c r="E2046" s="23" t="s">
        <v>662</v>
      </c>
      <c r="F2046" s="54"/>
      <c r="G2046" s="23" t="s">
        <v>3543</v>
      </c>
      <c r="H2046" s="23" t="s">
        <v>838</v>
      </c>
      <c r="J2046" s="54" t="s">
        <v>9</v>
      </c>
      <c r="K2046" s="55">
        <v>3.1</v>
      </c>
      <c r="L2046" s="24" t="s">
        <v>834</v>
      </c>
      <c r="M2046" s="24" t="s">
        <v>615</v>
      </c>
      <c r="N2046" s="7"/>
      <c r="U2046" s="4">
        <v>43400</v>
      </c>
      <c r="AD2046" s="7"/>
      <c r="AE2046" s="7"/>
      <c r="AF2046" s="7"/>
      <c r="AG2046" s="7"/>
      <c r="AH2046" s="7"/>
      <c r="AI2046" s="7"/>
      <c r="AJ2046" s="7"/>
      <c r="AK2046" s="7"/>
      <c r="BZ2046" s="4"/>
      <c r="CA2046" t="s">
        <v>856</v>
      </c>
      <c r="CC2046" s="7" t="s">
        <v>615</v>
      </c>
      <c r="CD2046" s="7">
        <v>1</v>
      </c>
      <c r="CF2046" s="7"/>
      <c r="CH2046" s="7"/>
      <c r="CJ2046" s="7"/>
      <c r="CK2046" s="7">
        <f t="shared" si="48"/>
        <v>62</v>
      </c>
    </row>
    <row r="2047" spans="1:90" hidden="1" x14ac:dyDescent="0.3">
      <c r="A2047" s="43" t="s">
        <v>932</v>
      </c>
      <c r="B2047" s="23" t="s">
        <v>1961</v>
      </c>
      <c r="C2047" s="54"/>
      <c r="D2047" s="54" t="s">
        <v>831</v>
      </c>
      <c r="E2047" s="23" t="s">
        <v>659</v>
      </c>
      <c r="F2047" s="54"/>
      <c r="G2047" s="23" t="s">
        <v>3544</v>
      </c>
      <c r="J2047" s="54" t="s">
        <v>9</v>
      </c>
      <c r="K2047" s="55">
        <v>9.8000000000000007</v>
      </c>
      <c r="L2047" s="24" t="s">
        <v>834</v>
      </c>
      <c r="M2047" s="24" t="s">
        <v>615</v>
      </c>
      <c r="N2047" s="7"/>
      <c r="U2047" s="4">
        <v>95060</v>
      </c>
      <c r="V2047" s="4">
        <v>6.2304000000000004</v>
      </c>
      <c r="AC2047" s="4">
        <v>59840</v>
      </c>
      <c r="AD2047" s="7"/>
      <c r="AE2047" s="7"/>
      <c r="AF2047" s="7"/>
      <c r="AG2047" s="7"/>
      <c r="AH2047" s="7"/>
      <c r="AI2047" s="7"/>
      <c r="AJ2047" s="7"/>
      <c r="AK2047" s="7"/>
      <c r="BZ2047" s="4">
        <v>120000</v>
      </c>
      <c r="CA2047" t="s">
        <v>958</v>
      </c>
      <c r="CC2047" s="7" t="s">
        <v>615</v>
      </c>
      <c r="CD2047" s="7">
        <v>0.61670976857991966</v>
      </c>
      <c r="CE2047" s="7" t="s">
        <v>618</v>
      </c>
      <c r="CF2047" s="7">
        <v>0.25004023013916782</v>
      </c>
      <c r="CH2047" s="7"/>
      <c r="CJ2047" s="7"/>
      <c r="CK2047" s="7">
        <f t="shared" si="48"/>
        <v>60</v>
      </c>
    </row>
    <row r="2048" spans="1:90" hidden="1" x14ac:dyDescent="0.3">
      <c r="A2048" s="43">
        <v>65</v>
      </c>
      <c r="B2048" s="56" t="s">
        <v>1025</v>
      </c>
      <c r="D2048" s="23" t="s">
        <v>831</v>
      </c>
      <c r="E2048" s="23" t="s">
        <v>796</v>
      </c>
      <c r="G2048" s="23" t="s">
        <v>3545</v>
      </c>
      <c r="H2048" s="57" t="s">
        <v>831</v>
      </c>
      <c r="I2048" s="57"/>
      <c r="J2048" s="23" t="s">
        <v>9</v>
      </c>
      <c r="K2048" s="47">
        <v>1</v>
      </c>
      <c r="L2048" s="24" t="s">
        <v>834</v>
      </c>
      <c r="M2048" s="24" t="s">
        <v>624</v>
      </c>
      <c r="X2048" s="4">
        <v>10000</v>
      </c>
      <c r="BZ2048" s="4"/>
      <c r="CA2048" t="s">
        <v>871</v>
      </c>
      <c r="CC2048" s="7" t="s">
        <v>624</v>
      </c>
      <c r="CD2048" s="7">
        <v>1</v>
      </c>
      <c r="CF2048" s="7"/>
      <c r="CH2048" s="7"/>
      <c r="CJ2048" s="7"/>
      <c r="CK2048" s="7">
        <f t="shared" si="48"/>
        <v>62</v>
      </c>
    </row>
    <row r="2049" spans="1:90" hidden="1" x14ac:dyDescent="0.3">
      <c r="A2049" s="43">
        <v>58</v>
      </c>
      <c r="B2049" s="23" t="s">
        <v>852</v>
      </c>
      <c r="D2049" s="23" t="s">
        <v>831</v>
      </c>
      <c r="E2049" s="23" t="s">
        <v>3546</v>
      </c>
      <c r="G2049" s="23" t="s">
        <v>3547</v>
      </c>
      <c r="H2049" s="23" t="s">
        <v>1232</v>
      </c>
      <c r="J2049" s="23" t="s">
        <v>9</v>
      </c>
      <c r="K2049" s="47">
        <v>1.7</v>
      </c>
      <c r="L2049" s="24" t="s">
        <v>834</v>
      </c>
      <c r="M2049" s="24" t="s">
        <v>633</v>
      </c>
      <c r="AA2049" s="107">
        <v>2720</v>
      </c>
      <c r="AD2049" s="4">
        <v>1.7000000000000001E-2</v>
      </c>
      <c r="BZ2049" s="4"/>
      <c r="CA2049" t="s">
        <v>1187</v>
      </c>
      <c r="CC2049" s="7" t="s">
        <v>633</v>
      </c>
      <c r="CD2049" s="7">
        <v>0.99922152242123841</v>
      </c>
      <c r="CF2049" s="7"/>
      <c r="CH2049" s="7"/>
      <c r="CJ2049" s="7"/>
      <c r="CK2049" s="7">
        <f t="shared" si="48"/>
        <v>61</v>
      </c>
    </row>
    <row r="2050" spans="1:90" hidden="1" x14ac:dyDescent="0.3">
      <c r="A2050" s="43" t="s">
        <v>918</v>
      </c>
      <c r="B2050" s="23" t="s">
        <v>1025</v>
      </c>
      <c r="D2050" s="23" t="s">
        <v>831</v>
      </c>
      <c r="E2050" s="23" t="s">
        <v>671</v>
      </c>
      <c r="G2050" s="53" t="s">
        <v>3548</v>
      </c>
      <c r="J2050" s="23" t="s">
        <v>9</v>
      </c>
      <c r="K2050" s="47">
        <v>23.6</v>
      </c>
      <c r="L2050" s="24" t="s">
        <v>834</v>
      </c>
      <c r="M2050" s="24" t="s">
        <v>651</v>
      </c>
      <c r="U2050" s="4">
        <v>34820</v>
      </c>
      <c r="V2050" s="4">
        <v>5.84</v>
      </c>
      <c r="X2050" s="4">
        <v>20720</v>
      </c>
      <c r="AG2050" s="4">
        <v>25.96</v>
      </c>
      <c r="AH2050" s="4">
        <v>35.28</v>
      </c>
      <c r="AI2050" s="4">
        <v>2.36</v>
      </c>
      <c r="BX2050" s="4"/>
      <c r="BZ2050" s="4">
        <v>1500000</v>
      </c>
      <c r="CA2050" t="s">
        <v>920</v>
      </c>
      <c r="CC2050" s="7" t="s">
        <v>651</v>
      </c>
      <c r="CD2050" s="7">
        <v>0.4066899219902454</v>
      </c>
      <c r="CE2050" s="7" t="s">
        <v>654</v>
      </c>
      <c r="CF2050" s="7">
        <v>0.31616556607906587</v>
      </c>
      <c r="CH2050" s="7"/>
      <c r="CJ2050" s="7"/>
      <c r="CK2050" s="7">
        <f t="shared" si="48"/>
        <v>57</v>
      </c>
    </row>
    <row r="2051" spans="1:90" hidden="1" x14ac:dyDescent="0.3">
      <c r="A2051" s="43" t="s">
        <v>932</v>
      </c>
      <c r="B2051" s="23" t="s">
        <v>921</v>
      </c>
      <c r="C2051" s="54"/>
      <c r="D2051" s="54" t="s">
        <v>831</v>
      </c>
      <c r="E2051" s="23" t="s">
        <v>605</v>
      </c>
      <c r="F2051" s="54"/>
      <c r="G2051" s="23" t="s">
        <v>3549</v>
      </c>
      <c r="H2051" s="23" t="s">
        <v>1082</v>
      </c>
      <c r="J2051" s="54" t="s">
        <v>9</v>
      </c>
      <c r="K2051" s="55">
        <v>51</v>
      </c>
      <c r="L2051" s="24" t="s">
        <v>834</v>
      </c>
      <c r="M2051" s="24" t="s">
        <v>615</v>
      </c>
      <c r="N2051" s="7"/>
      <c r="U2051" s="4">
        <v>186000</v>
      </c>
      <c r="V2051" s="4">
        <v>6.3536056000000007</v>
      </c>
      <c r="W2051" s="4">
        <v>121.29</v>
      </c>
      <c r="AA2051" s="107">
        <v>6390</v>
      </c>
      <c r="AD2051" s="4">
        <v>17.594000000000001</v>
      </c>
      <c r="AE2051" s="7"/>
      <c r="AF2051" s="7"/>
      <c r="AG2051" s="7"/>
      <c r="AH2051" s="7"/>
      <c r="AI2051" s="7"/>
      <c r="AJ2051" s="7"/>
      <c r="AK2051" s="7"/>
      <c r="BZ2051" s="4">
        <v>1000000</v>
      </c>
      <c r="CA2051" t="s">
        <v>915</v>
      </c>
      <c r="CC2051" s="7" t="s">
        <v>615</v>
      </c>
      <c r="CD2051" s="7">
        <v>0.69470960295709128</v>
      </c>
      <c r="CF2051" s="7"/>
      <c r="CH2051" s="7"/>
      <c r="CJ2051" s="7"/>
      <c r="CK2051" s="7">
        <f t="shared" si="48"/>
        <v>58</v>
      </c>
    </row>
    <row r="2052" spans="1:90" hidden="1" x14ac:dyDescent="0.3">
      <c r="A2052" s="43" t="s">
        <v>932</v>
      </c>
      <c r="B2052" s="23" t="s">
        <v>1025</v>
      </c>
      <c r="C2052" s="54"/>
      <c r="D2052" s="54" t="s">
        <v>831</v>
      </c>
      <c r="E2052" s="23" t="s">
        <v>659</v>
      </c>
      <c r="F2052" s="54"/>
      <c r="G2052" s="23" t="s">
        <v>3550</v>
      </c>
      <c r="J2052" s="54" t="s">
        <v>9</v>
      </c>
      <c r="K2052" s="55">
        <v>0.45</v>
      </c>
      <c r="L2052" s="24" t="s">
        <v>834</v>
      </c>
      <c r="M2052" s="24" t="s">
        <v>615</v>
      </c>
      <c r="N2052" s="7"/>
      <c r="U2052" s="4">
        <v>2358</v>
      </c>
      <c r="AD2052" s="7"/>
      <c r="AE2052" s="7"/>
      <c r="AF2052" s="7"/>
      <c r="AG2052" s="7"/>
      <c r="AH2052" s="7"/>
      <c r="AI2052" s="7"/>
      <c r="AJ2052" s="7"/>
      <c r="AK2052" s="7"/>
      <c r="BZ2052" s="4">
        <v>1200000</v>
      </c>
      <c r="CA2052" t="s">
        <v>934</v>
      </c>
      <c r="CC2052" s="7" t="s">
        <v>615</v>
      </c>
      <c r="CD2052" s="7">
        <v>1</v>
      </c>
      <c r="CF2052" s="7"/>
      <c r="CH2052" s="7"/>
      <c r="CJ2052" s="7"/>
      <c r="CK2052" s="7">
        <f t="shared" si="48"/>
        <v>62</v>
      </c>
    </row>
    <row r="2053" spans="1:90" hidden="1" x14ac:dyDescent="0.3">
      <c r="A2053" s="43">
        <v>64</v>
      </c>
      <c r="B2053" s="23" t="s">
        <v>921</v>
      </c>
      <c r="C2053" s="54"/>
      <c r="D2053" s="54" t="s">
        <v>831</v>
      </c>
      <c r="E2053" s="23" t="s">
        <v>659</v>
      </c>
      <c r="F2053" s="54"/>
      <c r="G2053" s="23" t="s">
        <v>3551</v>
      </c>
      <c r="J2053" s="54" t="s">
        <v>9</v>
      </c>
      <c r="K2053" s="55">
        <v>53</v>
      </c>
      <c r="L2053" s="24" t="s">
        <v>834</v>
      </c>
      <c r="M2053" s="24" t="s">
        <v>615</v>
      </c>
      <c r="N2053" s="7"/>
      <c r="U2053" s="4">
        <v>590120</v>
      </c>
      <c r="AD2053" s="7"/>
      <c r="AE2053" s="7"/>
      <c r="AF2053" s="7"/>
      <c r="AG2053" s="7"/>
      <c r="AH2053" s="7"/>
      <c r="AI2053" s="7"/>
      <c r="AJ2053" s="7"/>
      <c r="AK2053" s="7"/>
      <c r="BZ2053" s="4"/>
      <c r="CA2053" t="s">
        <v>856</v>
      </c>
      <c r="CC2053" s="7" t="s">
        <v>615</v>
      </c>
      <c r="CD2053" s="7">
        <v>1</v>
      </c>
      <c r="CF2053" s="7"/>
      <c r="CH2053" s="7"/>
      <c r="CJ2053" s="7"/>
      <c r="CK2053" s="7">
        <f t="shared" si="48"/>
        <v>62</v>
      </c>
    </row>
    <row r="2054" spans="1:90" hidden="1" x14ac:dyDescent="0.3">
      <c r="A2054" s="43">
        <v>105</v>
      </c>
      <c r="B2054" s="23" t="s">
        <v>886</v>
      </c>
      <c r="C2054" s="54"/>
      <c r="D2054" s="23" t="s">
        <v>831</v>
      </c>
      <c r="E2054" s="23" t="s">
        <v>629</v>
      </c>
      <c r="G2054" s="23" t="s">
        <v>3552</v>
      </c>
      <c r="I2054" s="54"/>
      <c r="J2054" s="54" t="s">
        <v>9</v>
      </c>
      <c r="K2054" s="47">
        <v>6.2329999999999997</v>
      </c>
      <c r="L2054" s="24" t="s">
        <v>834</v>
      </c>
      <c r="M2054" s="24" t="s">
        <v>765</v>
      </c>
      <c r="N2054" s="7"/>
      <c r="X2054" s="7"/>
      <c r="AH2054" s="7"/>
      <c r="AI2054" s="7"/>
      <c r="BS2054" s="4">
        <v>29371</v>
      </c>
      <c r="BT2054" s="7"/>
      <c r="BU2054" s="7"/>
      <c r="BV2054" s="7"/>
      <c r="BW2054" s="7"/>
      <c r="BX2054" s="7"/>
      <c r="BY2054" s="7"/>
      <c r="BZ2054" s="4"/>
      <c r="CA2054" t="s">
        <v>3553</v>
      </c>
      <c r="CK2054" s="7">
        <f t="shared" si="48"/>
        <v>62</v>
      </c>
    </row>
    <row r="2055" spans="1:90" x14ac:dyDescent="0.3">
      <c r="A2055" s="43" t="s">
        <v>932</v>
      </c>
      <c r="B2055" s="23" t="s">
        <v>860</v>
      </c>
      <c r="C2055" s="54"/>
      <c r="D2055" s="54" t="s">
        <v>831</v>
      </c>
      <c r="E2055" s="23" t="s">
        <v>659</v>
      </c>
      <c r="F2055" s="54"/>
      <c r="G2055" s="23" t="s">
        <v>3554</v>
      </c>
      <c r="H2055" s="23" t="s">
        <v>930</v>
      </c>
      <c r="J2055" s="54" t="s">
        <v>9</v>
      </c>
      <c r="K2055" s="55">
        <v>20.704999999999998</v>
      </c>
      <c r="L2055" s="24" t="s">
        <v>834</v>
      </c>
      <c r="M2055" s="24" t="s">
        <v>639</v>
      </c>
      <c r="N2055" s="7"/>
      <c r="U2055" s="4">
        <v>93777.799999999988</v>
      </c>
      <c r="V2055" s="4">
        <v>11.27838</v>
      </c>
      <c r="W2055" s="4">
        <v>795.16549999999995</v>
      </c>
      <c r="AB2055" s="4">
        <v>188733.3</v>
      </c>
      <c r="AC2055" s="4">
        <v>507193.2</v>
      </c>
      <c r="AD2055" s="7"/>
      <c r="AE2055" s="7"/>
      <c r="AF2055" s="7"/>
      <c r="AG2055" s="7"/>
      <c r="AH2055" s="7"/>
      <c r="AI2055" s="7"/>
      <c r="AJ2055" s="7"/>
      <c r="AK2055" s="7"/>
      <c r="BZ2055" s="4">
        <v>2000000</v>
      </c>
      <c r="CA2055" t="s">
        <v>1040</v>
      </c>
      <c r="CC2055" s="7" t="s">
        <v>639</v>
      </c>
      <c r="CD2055" s="7">
        <v>0.36126800657709962</v>
      </c>
      <c r="CF2055" s="7"/>
      <c r="CH2055" s="7"/>
      <c r="CJ2055" s="7"/>
      <c r="CK2055" s="7">
        <f t="shared" si="48"/>
        <v>58</v>
      </c>
    </row>
    <row r="2056" spans="1:90" hidden="1" x14ac:dyDescent="0.3">
      <c r="A2056" s="43" t="s">
        <v>847</v>
      </c>
      <c r="B2056" s="56" t="s">
        <v>1025</v>
      </c>
      <c r="D2056" s="23" t="s">
        <v>831</v>
      </c>
      <c r="E2056" s="23" t="s">
        <v>796</v>
      </c>
      <c r="G2056" s="23" t="s">
        <v>3555</v>
      </c>
      <c r="H2056" s="57" t="s">
        <v>880</v>
      </c>
      <c r="I2056" s="57"/>
      <c r="J2056" s="23" t="s">
        <v>9</v>
      </c>
      <c r="K2056" s="47">
        <v>230.9</v>
      </c>
      <c r="L2056" s="24" t="s">
        <v>834</v>
      </c>
      <c r="M2056" s="24" t="s">
        <v>624</v>
      </c>
      <c r="X2056" s="4">
        <v>2298290</v>
      </c>
      <c r="Y2056" s="4">
        <v>179120</v>
      </c>
      <c r="BZ2056" s="4">
        <v>3000000</v>
      </c>
      <c r="CA2056" t="s">
        <v>851</v>
      </c>
      <c r="CC2056" s="7" t="s">
        <v>624</v>
      </c>
      <c r="CD2056" s="7">
        <v>0.84520216788332136</v>
      </c>
      <c r="CF2056" s="7"/>
      <c r="CH2056" s="7"/>
      <c r="CJ2056" s="7"/>
      <c r="CK2056" s="7">
        <f t="shared" si="48"/>
        <v>61</v>
      </c>
      <c r="CL2056" t="s">
        <v>3555</v>
      </c>
    </row>
    <row r="2057" spans="1:90" hidden="1" x14ac:dyDescent="0.3">
      <c r="A2057" s="43">
        <v>64</v>
      </c>
      <c r="B2057" s="23" t="s">
        <v>1179</v>
      </c>
      <c r="C2057" s="54"/>
      <c r="D2057" s="54" t="s">
        <v>831</v>
      </c>
      <c r="E2057" s="23" t="s">
        <v>605</v>
      </c>
      <c r="F2057" s="54"/>
      <c r="G2057" s="23" t="s">
        <v>3556</v>
      </c>
      <c r="J2057" s="54" t="s">
        <v>9</v>
      </c>
      <c r="K2057" s="55">
        <v>12</v>
      </c>
      <c r="L2057" s="24" t="s">
        <v>834</v>
      </c>
      <c r="M2057" s="24" t="s">
        <v>615</v>
      </c>
      <c r="N2057" s="7"/>
      <c r="U2057" s="4">
        <v>24000</v>
      </c>
      <c r="V2057" s="4">
        <v>3.6</v>
      </c>
      <c r="AD2057" s="7"/>
      <c r="AE2057" s="7"/>
      <c r="AF2057" s="7"/>
      <c r="AG2057" s="7"/>
      <c r="AH2057" s="7"/>
      <c r="AI2057" s="7"/>
      <c r="AJ2057" s="7"/>
      <c r="AK2057" s="7"/>
      <c r="BZ2057" s="4"/>
      <c r="CA2057" t="s">
        <v>902</v>
      </c>
      <c r="CC2057" s="7" t="s">
        <v>615</v>
      </c>
      <c r="CD2057" s="7">
        <v>0.51869851241628639</v>
      </c>
      <c r="CE2057" s="7" t="s">
        <v>618</v>
      </c>
      <c r="CF2057" s="7">
        <v>0.48130148758371361</v>
      </c>
      <c r="CH2057" s="7"/>
      <c r="CJ2057" s="7"/>
      <c r="CK2057" s="7">
        <f t="shared" si="48"/>
        <v>61</v>
      </c>
    </row>
    <row r="2058" spans="1:90" hidden="1" x14ac:dyDescent="0.3">
      <c r="A2058" s="43" t="s">
        <v>1325</v>
      </c>
      <c r="B2058" s="23" t="s">
        <v>3557</v>
      </c>
      <c r="D2058" s="23" t="s">
        <v>831</v>
      </c>
      <c r="E2058" s="23" t="s">
        <v>1011</v>
      </c>
      <c r="G2058" s="42" t="s">
        <v>3558</v>
      </c>
      <c r="H2058" s="24"/>
      <c r="J2058" s="23" t="s">
        <v>9</v>
      </c>
      <c r="K2058" s="47">
        <v>215.8</v>
      </c>
      <c r="L2058" s="24" t="s">
        <v>834</v>
      </c>
      <c r="M2058" s="24" t="s">
        <v>627</v>
      </c>
      <c r="Y2058" s="4">
        <v>151060</v>
      </c>
      <c r="BZ2058" s="4"/>
      <c r="CA2058" t="s">
        <v>1328</v>
      </c>
      <c r="CC2058" s="7" t="s">
        <v>627</v>
      </c>
      <c r="CD2058" s="7">
        <v>1</v>
      </c>
      <c r="CF2058" s="7"/>
      <c r="CH2058" s="7"/>
      <c r="CJ2058" s="7"/>
      <c r="CK2058" s="7">
        <f t="shared" si="48"/>
        <v>62</v>
      </c>
    </row>
    <row r="2059" spans="1:90" hidden="1" x14ac:dyDescent="0.3">
      <c r="A2059" s="43" t="s">
        <v>2584</v>
      </c>
      <c r="B2059" s="23" t="s">
        <v>2240</v>
      </c>
      <c r="D2059" s="23" t="s">
        <v>831</v>
      </c>
      <c r="E2059" s="23" t="s">
        <v>3559</v>
      </c>
      <c r="G2059" s="53" t="s">
        <v>3560</v>
      </c>
      <c r="H2059" s="23" t="s">
        <v>838</v>
      </c>
      <c r="I2059" s="24"/>
      <c r="J2059" s="23" t="s">
        <v>9</v>
      </c>
      <c r="K2059" s="47">
        <v>150.18</v>
      </c>
      <c r="L2059" s="24" t="s">
        <v>834</v>
      </c>
      <c r="M2059" s="24" t="s">
        <v>624</v>
      </c>
      <c r="U2059" s="4">
        <v>315286</v>
      </c>
      <c r="V2059" s="4">
        <v>5.0133799999999997</v>
      </c>
      <c r="X2059" s="4">
        <v>1971520</v>
      </c>
      <c r="Y2059" s="4">
        <v>133688</v>
      </c>
      <c r="AG2059" s="4">
        <v>19.547689999999999</v>
      </c>
      <c r="AH2059" s="4">
        <v>52.17641894582723</v>
      </c>
      <c r="BX2059" s="4"/>
      <c r="BZ2059" s="4"/>
      <c r="CA2059" t="s">
        <v>3561</v>
      </c>
      <c r="CC2059" s="7" t="s">
        <v>624</v>
      </c>
      <c r="CD2059" s="7">
        <v>0.75436936778872854</v>
      </c>
      <c r="CF2059" s="7"/>
      <c r="CH2059" s="7"/>
      <c r="CJ2059" s="7"/>
      <c r="CK2059" s="7">
        <f t="shared" si="48"/>
        <v>57</v>
      </c>
    </row>
    <row r="2060" spans="1:90" hidden="1" x14ac:dyDescent="0.3">
      <c r="A2060" s="43" t="s">
        <v>1444</v>
      </c>
      <c r="B2060" s="23" t="s">
        <v>1248</v>
      </c>
      <c r="D2060" s="23" t="s">
        <v>831</v>
      </c>
      <c r="E2060" s="23" t="s">
        <v>1445</v>
      </c>
      <c r="G2060" s="42" t="s">
        <v>3562</v>
      </c>
      <c r="H2060" s="24"/>
      <c r="J2060" s="23" t="s">
        <v>9</v>
      </c>
      <c r="K2060" s="47">
        <v>32.1</v>
      </c>
      <c r="L2060" s="24" t="s">
        <v>834</v>
      </c>
      <c r="M2060" s="24" t="s">
        <v>627</v>
      </c>
      <c r="Y2060" s="4">
        <v>288900.00000000012</v>
      </c>
      <c r="BZ2060" s="4">
        <v>1000000</v>
      </c>
      <c r="CA2060" t="s">
        <v>1447</v>
      </c>
      <c r="CC2060" s="7" t="s">
        <v>627</v>
      </c>
      <c r="CD2060" s="7">
        <v>1</v>
      </c>
      <c r="CF2060" s="7"/>
      <c r="CH2060" s="7"/>
      <c r="CJ2060" s="7"/>
      <c r="CK2060" s="7">
        <f t="shared" si="48"/>
        <v>62</v>
      </c>
    </row>
    <row r="2061" spans="1:90" hidden="1" x14ac:dyDescent="0.3">
      <c r="A2061" s="43">
        <v>64</v>
      </c>
      <c r="B2061" s="23" t="s">
        <v>1248</v>
      </c>
      <c r="C2061" s="54"/>
      <c r="D2061" s="54" t="s">
        <v>831</v>
      </c>
      <c r="E2061" s="23" t="s">
        <v>650</v>
      </c>
      <c r="F2061" s="54"/>
      <c r="G2061" s="23" t="s">
        <v>3563</v>
      </c>
      <c r="J2061" s="54" t="s">
        <v>9</v>
      </c>
      <c r="K2061" s="55">
        <v>31.7</v>
      </c>
      <c r="L2061" s="24" t="s">
        <v>834</v>
      </c>
      <c r="M2061" s="24" t="s">
        <v>627</v>
      </c>
      <c r="N2061" s="7"/>
      <c r="U2061" s="4">
        <v>887599.99999999988</v>
      </c>
      <c r="Y2061" s="4">
        <v>285300</v>
      </c>
      <c r="AD2061" s="7"/>
      <c r="AE2061" s="7"/>
      <c r="AF2061" s="7"/>
      <c r="AG2061" s="7"/>
      <c r="AH2061" s="7"/>
      <c r="AI2061" s="7"/>
      <c r="AJ2061" s="7"/>
      <c r="AK2061" s="7"/>
      <c r="BZ2061" s="4"/>
      <c r="CA2061" t="s">
        <v>1230</v>
      </c>
      <c r="CC2061" s="7" t="s">
        <v>627</v>
      </c>
      <c r="CD2061" s="7">
        <v>0.62725497234711813</v>
      </c>
      <c r="CE2061" s="7" t="s">
        <v>615</v>
      </c>
      <c r="CF2061" s="7">
        <v>0.37274502765288181</v>
      </c>
      <c r="CH2061" s="7"/>
      <c r="CJ2061" s="7"/>
      <c r="CK2061" s="7">
        <f t="shared" si="48"/>
        <v>61</v>
      </c>
    </row>
    <row r="2062" spans="1:90" hidden="1" x14ac:dyDescent="0.3">
      <c r="A2062" s="43">
        <v>64</v>
      </c>
      <c r="B2062" s="23" t="s">
        <v>1248</v>
      </c>
      <c r="C2062" s="54"/>
      <c r="D2062" s="54" t="s">
        <v>831</v>
      </c>
      <c r="E2062" s="23" t="s">
        <v>650</v>
      </c>
      <c r="F2062" s="54"/>
      <c r="G2062" s="23" t="s">
        <v>3564</v>
      </c>
      <c r="J2062" s="54" t="s">
        <v>9</v>
      </c>
      <c r="K2062" s="55">
        <v>70.5</v>
      </c>
      <c r="L2062" s="24" t="s">
        <v>834</v>
      </c>
      <c r="M2062" s="24" t="s">
        <v>615</v>
      </c>
      <c r="N2062" s="7"/>
      <c r="U2062" s="4">
        <v>1128000</v>
      </c>
      <c r="Y2062" s="4">
        <v>211500</v>
      </c>
      <c r="AD2062" s="7"/>
      <c r="AE2062" s="7"/>
      <c r="AF2062" s="7"/>
      <c r="AG2062" s="7"/>
      <c r="AH2062" s="7"/>
      <c r="AI2062" s="7"/>
      <c r="AJ2062" s="7"/>
      <c r="AK2062" s="7"/>
      <c r="BZ2062" s="4"/>
      <c r="CA2062" t="s">
        <v>1230</v>
      </c>
      <c r="CC2062" s="7" t="s">
        <v>615</v>
      </c>
      <c r="CD2062" s="7">
        <v>0.50463436783763127</v>
      </c>
      <c r="CE2062" s="7" t="s">
        <v>627</v>
      </c>
      <c r="CF2062" s="7">
        <v>0.49536563216236862</v>
      </c>
      <c r="CH2062" s="7"/>
      <c r="CJ2062" s="7"/>
      <c r="CK2062" s="7">
        <f t="shared" si="48"/>
        <v>61</v>
      </c>
    </row>
    <row r="2063" spans="1:90" hidden="1" x14ac:dyDescent="0.3">
      <c r="A2063" s="43">
        <v>64</v>
      </c>
      <c r="B2063" s="23" t="s">
        <v>1248</v>
      </c>
      <c r="C2063" s="54"/>
      <c r="D2063" s="54" t="s">
        <v>831</v>
      </c>
      <c r="E2063" s="23" t="s">
        <v>650</v>
      </c>
      <c r="F2063" s="54"/>
      <c r="G2063" s="23" t="s">
        <v>3565</v>
      </c>
      <c r="H2063" s="23" t="s">
        <v>880</v>
      </c>
      <c r="J2063" s="54" t="s">
        <v>9</v>
      </c>
      <c r="K2063" s="55">
        <v>660</v>
      </c>
      <c r="L2063" s="24" t="s">
        <v>834</v>
      </c>
      <c r="M2063" s="24" t="s">
        <v>627</v>
      </c>
      <c r="N2063" s="7"/>
      <c r="U2063" s="4">
        <v>7633500.0000000009</v>
      </c>
      <c r="Y2063" s="4">
        <v>2801200</v>
      </c>
      <c r="AD2063" s="7"/>
      <c r="AE2063" s="7"/>
      <c r="AF2063" s="7"/>
      <c r="AG2063" s="7"/>
      <c r="AH2063" s="7"/>
      <c r="AI2063" s="7"/>
      <c r="AJ2063" s="7"/>
      <c r="AK2063" s="7"/>
      <c r="BZ2063" s="4"/>
      <c r="CA2063" t="s">
        <v>1230</v>
      </c>
      <c r="CC2063" s="7" t="s">
        <v>627</v>
      </c>
      <c r="CD2063" s="7">
        <v>0.65767265007037112</v>
      </c>
      <c r="CE2063" s="7" t="s">
        <v>615</v>
      </c>
      <c r="CF2063" s="7">
        <v>0.34232734992962888</v>
      </c>
      <c r="CH2063" s="7"/>
      <c r="CJ2063" s="7"/>
      <c r="CK2063" s="7">
        <f t="shared" si="48"/>
        <v>61</v>
      </c>
      <c r="CL2063" t="s">
        <v>3565</v>
      </c>
    </row>
    <row r="2064" spans="1:90" hidden="1" x14ac:dyDescent="0.3">
      <c r="A2064" s="43">
        <v>31</v>
      </c>
      <c r="B2064" s="23" t="s">
        <v>1248</v>
      </c>
      <c r="D2064" s="23" t="s">
        <v>831</v>
      </c>
      <c r="E2064" s="23" t="s">
        <v>1445</v>
      </c>
      <c r="G2064" s="42" t="s">
        <v>3566</v>
      </c>
      <c r="H2064" s="24" t="s">
        <v>3567</v>
      </c>
      <c r="I2064" s="24"/>
      <c r="J2064" s="23" t="s">
        <v>9</v>
      </c>
      <c r="K2064" s="47">
        <v>918</v>
      </c>
      <c r="L2064" s="24" t="s">
        <v>834</v>
      </c>
      <c r="M2064" s="24" t="s">
        <v>627</v>
      </c>
      <c r="Y2064" s="4">
        <v>3580200</v>
      </c>
      <c r="BZ2064" s="4"/>
      <c r="CA2064" t="s">
        <v>1014</v>
      </c>
      <c r="CC2064" s="7" t="s">
        <v>627</v>
      </c>
      <c r="CD2064" s="7">
        <v>1</v>
      </c>
      <c r="CF2064" s="7"/>
      <c r="CH2064" s="7"/>
      <c r="CJ2064" s="7"/>
      <c r="CK2064" s="7">
        <f t="shared" si="48"/>
        <v>62</v>
      </c>
    </row>
    <row r="2065" spans="1:90" hidden="1" x14ac:dyDescent="0.3">
      <c r="A2065" s="43">
        <v>64</v>
      </c>
      <c r="B2065" s="23" t="s">
        <v>1025</v>
      </c>
      <c r="C2065" s="54"/>
      <c r="D2065" s="54" t="s">
        <v>831</v>
      </c>
      <c r="E2065" s="23" t="s">
        <v>662</v>
      </c>
      <c r="F2065" s="54"/>
      <c r="G2065" s="23" t="s">
        <v>3568</v>
      </c>
      <c r="J2065" s="54" t="s">
        <v>9</v>
      </c>
      <c r="K2065" s="55">
        <v>13.127000000000001</v>
      </c>
      <c r="L2065" s="24" t="s">
        <v>834</v>
      </c>
      <c r="M2065" s="24" t="s">
        <v>615</v>
      </c>
      <c r="N2065" s="7"/>
      <c r="U2065" s="4">
        <v>194455.2</v>
      </c>
      <c r="V2065" s="4">
        <v>2.7920400000000001</v>
      </c>
      <c r="Y2065" s="4">
        <v>17111.5</v>
      </c>
      <c r="AD2065" s="7"/>
      <c r="AE2065" s="7"/>
      <c r="AF2065" s="7"/>
      <c r="AG2065" s="7"/>
      <c r="AH2065" s="7"/>
      <c r="AI2065" s="7"/>
      <c r="AJ2065" s="7"/>
      <c r="AK2065" s="7"/>
      <c r="BZ2065" s="4"/>
      <c r="CA2065" t="s">
        <v>1595</v>
      </c>
      <c r="CC2065" s="7" t="s">
        <v>615</v>
      </c>
      <c r="CD2065" s="7">
        <v>0.6453617991292061</v>
      </c>
      <c r="CE2065" s="7" t="s">
        <v>627</v>
      </c>
      <c r="CF2065" s="7">
        <v>0.29731686913570488</v>
      </c>
      <c r="CH2065" s="7"/>
      <c r="CJ2065" s="7"/>
      <c r="CK2065" s="7">
        <f t="shared" si="48"/>
        <v>60</v>
      </c>
    </row>
    <row r="2066" spans="1:90" hidden="1" x14ac:dyDescent="0.3">
      <c r="A2066" s="43" t="s">
        <v>932</v>
      </c>
      <c r="B2066" s="23" t="s">
        <v>1226</v>
      </c>
      <c r="C2066" s="54"/>
      <c r="D2066" s="54" t="s">
        <v>831</v>
      </c>
      <c r="E2066" s="23" t="s">
        <v>650</v>
      </c>
      <c r="F2066" s="54"/>
      <c r="G2066" s="23" t="s">
        <v>3569</v>
      </c>
      <c r="H2066" s="23" t="s">
        <v>1360</v>
      </c>
      <c r="J2066" s="54" t="s">
        <v>9</v>
      </c>
      <c r="K2066" s="55">
        <v>10.69</v>
      </c>
      <c r="L2066" s="24" t="s">
        <v>834</v>
      </c>
      <c r="M2066" s="24" t="s">
        <v>615</v>
      </c>
      <c r="N2066" s="7"/>
      <c r="U2066" s="4">
        <v>217262</v>
      </c>
      <c r="AD2066" s="7"/>
      <c r="AE2066" s="7"/>
      <c r="AF2066" s="7"/>
      <c r="AG2066" s="7"/>
      <c r="AH2066" s="7"/>
      <c r="AI2066" s="7"/>
      <c r="AJ2066" s="7"/>
      <c r="AK2066" s="7"/>
      <c r="BZ2066" s="4">
        <v>600000</v>
      </c>
      <c r="CA2066" t="s">
        <v>934</v>
      </c>
      <c r="CC2066" s="7" t="s">
        <v>615</v>
      </c>
      <c r="CD2066" s="7">
        <v>1</v>
      </c>
      <c r="CF2066" s="7"/>
      <c r="CH2066" s="7"/>
      <c r="CJ2066" s="7"/>
      <c r="CK2066" s="7">
        <f t="shared" si="48"/>
        <v>62</v>
      </c>
    </row>
    <row r="2067" spans="1:90" hidden="1" x14ac:dyDescent="0.3">
      <c r="A2067" s="43">
        <v>65</v>
      </c>
      <c r="B2067" s="56" t="s">
        <v>3570</v>
      </c>
      <c r="D2067" s="23" t="s">
        <v>831</v>
      </c>
      <c r="E2067" s="23" t="s">
        <v>796</v>
      </c>
      <c r="G2067" s="23" t="s">
        <v>3571</v>
      </c>
      <c r="H2067" s="57" t="s">
        <v>831</v>
      </c>
      <c r="I2067" s="57"/>
      <c r="J2067" s="23" t="s">
        <v>9</v>
      </c>
      <c r="K2067" s="47">
        <v>110</v>
      </c>
      <c r="L2067" s="24" t="s">
        <v>834</v>
      </c>
      <c r="M2067" s="24" t="s">
        <v>624</v>
      </c>
      <c r="X2067" s="4">
        <v>1199000</v>
      </c>
      <c r="BZ2067" s="4"/>
      <c r="CA2067" t="s">
        <v>871</v>
      </c>
      <c r="CC2067" s="7" t="s">
        <v>624</v>
      </c>
      <c r="CD2067" s="7">
        <v>1</v>
      </c>
      <c r="CF2067" s="7"/>
      <c r="CH2067" s="7"/>
      <c r="CJ2067" s="7"/>
      <c r="CK2067" s="7">
        <f t="shared" si="48"/>
        <v>62</v>
      </c>
    </row>
    <row r="2068" spans="1:90" x14ac:dyDescent="0.3">
      <c r="A2068" s="43" t="s">
        <v>932</v>
      </c>
      <c r="B2068" s="23" t="s">
        <v>860</v>
      </c>
      <c r="C2068" s="54"/>
      <c r="D2068" s="54" t="s">
        <v>831</v>
      </c>
      <c r="E2068" s="23" t="s">
        <v>659</v>
      </c>
      <c r="F2068" s="54"/>
      <c r="G2068" s="23" t="s">
        <v>3572</v>
      </c>
      <c r="H2068" s="23" t="s">
        <v>880</v>
      </c>
      <c r="J2068" s="54" t="s">
        <v>9</v>
      </c>
      <c r="K2068" s="55">
        <v>9.75</v>
      </c>
      <c r="L2068" s="24" t="s">
        <v>834</v>
      </c>
      <c r="M2068" s="24" t="s">
        <v>639</v>
      </c>
      <c r="N2068" s="7"/>
      <c r="U2068" s="4">
        <v>86949</v>
      </c>
      <c r="V2068" s="4">
        <v>17.604900000000001</v>
      </c>
      <c r="W2068" s="4">
        <v>744.87289999999996</v>
      </c>
      <c r="AB2068" s="4">
        <v>66668</v>
      </c>
      <c r="AC2068" s="4">
        <v>615870</v>
      </c>
      <c r="AD2068" s="7"/>
      <c r="AE2068" s="7"/>
      <c r="AF2068" s="7"/>
      <c r="AG2068" s="7"/>
      <c r="AH2068" s="7"/>
      <c r="AI2068" s="7"/>
      <c r="AJ2068" s="7"/>
      <c r="AK2068" s="7"/>
      <c r="BZ2068" s="4">
        <v>1400000</v>
      </c>
      <c r="CA2068" t="s">
        <v>1040</v>
      </c>
      <c r="CC2068" s="7" t="s">
        <v>639</v>
      </c>
      <c r="CD2068" s="7">
        <v>0.41884935230898068</v>
      </c>
      <c r="CE2068" s="7" t="s">
        <v>618</v>
      </c>
      <c r="CF2068" s="7">
        <v>0.2157847179712134</v>
      </c>
      <c r="CH2068" s="7"/>
      <c r="CJ2068" s="7"/>
      <c r="CK2068" s="7">
        <f t="shared" si="48"/>
        <v>58</v>
      </c>
      <c r="CL2068" t="s">
        <v>3572</v>
      </c>
    </row>
    <row r="2069" spans="1:90" hidden="1" x14ac:dyDescent="0.3">
      <c r="A2069" s="43" t="s">
        <v>843</v>
      </c>
      <c r="B2069" s="23" t="s">
        <v>1554</v>
      </c>
      <c r="D2069" s="23" t="s">
        <v>831</v>
      </c>
      <c r="E2069" s="23" t="s">
        <v>605</v>
      </c>
      <c r="G2069" s="53" t="s">
        <v>3573</v>
      </c>
      <c r="J2069" s="23" t="s">
        <v>9</v>
      </c>
      <c r="K2069" s="47">
        <v>726</v>
      </c>
      <c r="L2069" s="24" t="s">
        <v>834</v>
      </c>
      <c r="M2069" s="24" t="s">
        <v>684</v>
      </c>
      <c r="U2069" s="4">
        <v>878460</v>
      </c>
      <c r="W2069" s="4">
        <v>1611.72</v>
      </c>
      <c r="AA2069" s="107">
        <v>450120</v>
      </c>
      <c r="AD2069" s="4">
        <v>622.55528779090253</v>
      </c>
      <c r="AR2069">
        <v>297660</v>
      </c>
      <c r="BZ2069" s="4"/>
      <c r="CA2069" t="s">
        <v>846</v>
      </c>
      <c r="CC2069" s="7" t="s">
        <v>684</v>
      </c>
      <c r="CD2069" s="7">
        <v>0.37329767962530092</v>
      </c>
      <c r="CE2069" s="7" t="s">
        <v>633</v>
      </c>
      <c r="CF2069" s="7">
        <v>0.34296475733524778</v>
      </c>
      <c r="CH2069" s="7"/>
      <c r="CJ2069" s="7"/>
      <c r="CK2069" s="7">
        <f t="shared" si="48"/>
        <v>58</v>
      </c>
    </row>
    <row r="2070" spans="1:90" hidden="1" x14ac:dyDescent="0.3">
      <c r="A2070" s="43" t="s">
        <v>890</v>
      </c>
      <c r="B2070" s="23" t="s">
        <v>1527</v>
      </c>
      <c r="D2070" s="23" t="s">
        <v>831</v>
      </c>
      <c r="E2070" s="23" t="s">
        <v>671</v>
      </c>
      <c r="G2070" s="53" t="s">
        <v>3574</v>
      </c>
      <c r="J2070" s="23" t="s">
        <v>9</v>
      </c>
      <c r="K2070" s="47">
        <v>56.253000000000007</v>
      </c>
      <c r="L2070" s="24" t="s">
        <v>834</v>
      </c>
      <c r="M2070" s="24" t="s">
        <v>624</v>
      </c>
      <c r="U2070" s="4">
        <v>76600.400000000009</v>
      </c>
      <c r="V2070" s="4">
        <v>0.91935200000000017</v>
      </c>
      <c r="X2070" s="4">
        <v>368982.50000000012</v>
      </c>
      <c r="Y2070" s="4">
        <v>11700.2</v>
      </c>
      <c r="AG2070" s="4">
        <v>1.0672330000000001</v>
      </c>
      <c r="AH2070" s="4">
        <v>1.625267</v>
      </c>
      <c r="BX2070" s="4"/>
      <c r="BZ2070" s="4"/>
      <c r="CA2070" t="s">
        <v>972</v>
      </c>
      <c r="CC2070" s="7" t="s">
        <v>624</v>
      </c>
      <c r="CD2070" s="7">
        <v>0.83787033638543107</v>
      </c>
      <c r="CF2070" s="7"/>
      <c r="CH2070" s="7"/>
      <c r="CJ2070" s="7"/>
      <c r="CK2070" s="7">
        <f t="shared" ref="CK2070:CK2093" si="49">COUNTBLANK(N2070:BX2070)</f>
        <v>57</v>
      </c>
    </row>
    <row r="2071" spans="1:90" hidden="1" x14ac:dyDescent="0.3">
      <c r="A2071" s="43">
        <v>64</v>
      </c>
      <c r="B2071" s="23" t="s">
        <v>1058</v>
      </c>
      <c r="C2071" s="54"/>
      <c r="D2071" s="54" t="s">
        <v>831</v>
      </c>
      <c r="E2071" s="23" t="s">
        <v>617</v>
      </c>
      <c r="F2071" s="54"/>
      <c r="G2071" s="23" t="s">
        <v>3575</v>
      </c>
      <c r="J2071" s="54" t="s">
        <v>9</v>
      </c>
      <c r="K2071" s="55">
        <v>0.14000000000000001</v>
      </c>
      <c r="L2071" s="24" t="s">
        <v>834</v>
      </c>
      <c r="M2071" s="24" t="s">
        <v>618</v>
      </c>
      <c r="N2071" s="7"/>
      <c r="U2071" s="4">
        <v>1050</v>
      </c>
      <c r="V2071" s="4">
        <v>0.20300000000000001</v>
      </c>
      <c r="AD2071" s="7"/>
      <c r="AE2071" s="7"/>
      <c r="AF2071" s="7"/>
      <c r="AG2071" s="7"/>
      <c r="AH2071" s="7"/>
      <c r="AI2071" s="7"/>
      <c r="AJ2071" s="7"/>
      <c r="AK2071" s="7"/>
      <c r="BZ2071" s="4"/>
      <c r="CA2071" t="s">
        <v>902</v>
      </c>
      <c r="CC2071" s="7" t="s">
        <v>618</v>
      </c>
      <c r="CD2071" s="7">
        <v>0.54461888541240289</v>
      </c>
      <c r="CE2071" s="7" t="s">
        <v>615</v>
      </c>
      <c r="CF2071" s="7">
        <v>0.455381114587597</v>
      </c>
      <c r="CH2071" s="7"/>
      <c r="CJ2071" s="7"/>
      <c r="CK2071" s="7">
        <f t="shared" si="49"/>
        <v>61</v>
      </c>
    </row>
    <row r="2072" spans="1:90" x14ac:dyDescent="0.3">
      <c r="A2072" s="43">
        <v>58</v>
      </c>
      <c r="B2072" s="23" t="s">
        <v>860</v>
      </c>
      <c r="C2072" s="54"/>
      <c r="D2072" s="23" t="s">
        <v>831</v>
      </c>
      <c r="E2072" s="23" t="s">
        <v>605</v>
      </c>
      <c r="G2072" s="23" t="s">
        <v>3576</v>
      </c>
      <c r="I2072" s="54"/>
      <c r="J2072" s="54" t="s">
        <v>9</v>
      </c>
      <c r="K2072" s="47">
        <v>181</v>
      </c>
      <c r="L2072" s="24" t="s">
        <v>834</v>
      </c>
      <c r="M2072" s="24" t="s">
        <v>615</v>
      </c>
      <c r="N2072" s="7"/>
      <c r="U2072" s="4">
        <v>506800.00000000012</v>
      </c>
      <c r="AA2072" s="107">
        <v>52490</v>
      </c>
      <c r="AD2072" s="4">
        <v>76.166294724678849</v>
      </c>
      <c r="AH2072" s="7"/>
      <c r="AI2072" s="7"/>
      <c r="BY2072" s="7"/>
      <c r="BZ2072" s="4"/>
      <c r="CA2072" t="s">
        <v>846</v>
      </c>
      <c r="CC2072" s="7" t="s">
        <v>615</v>
      </c>
      <c r="CD2072" s="7">
        <v>0.69857828256630849</v>
      </c>
      <c r="CE2072" s="7" t="s">
        <v>633</v>
      </c>
      <c r="CF2072" s="7">
        <v>0.25525177450174769</v>
      </c>
      <c r="CH2072" s="7"/>
      <c r="CJ2072" s="7"/>
      <c r="CK2072" s="7">
        <f t="shared" si="49"/>
        <v>60</v>
      </c>
    </row>
    <row r="2073" spans="1:90" hidden="1" x14ac:dyDescent="0.3">
      <c r="A2073" s="43" t="s">
        <v>932</v>
      </c>
      <c r="B2073" s="23" t="s">
        <v>1036</v>
      </c>
      <c r="C2073" s="54"/>
      <c r="D2073" s="54" t="s">
        <v>831</v>
      </c>
      <c r="E2073" s="23" t="s">
        <v>614</v>
      </c>
      <c r="F2073" s="54"/>
      <c r="G2073" s="23" t="s">
        <v>3577</v>
      </c>
      <c r="H2073" s="23" t="s">
        <v>880</v>
      </c>
      <c r="J2073" s="54" t="s">
        <v>9</v>
      </c>
      <c r="K2073" s="55">
        <v>4.8630000000000004</v>
      </c>
      <c r="L2073" s="24" t="s">
        <v>834</v>
      </c>
      <c r="M2073" s="24" t="s">
        <v>639</v>
      </c>
      <c r="N2073" s="7"/>
      <c r="U2073" s="4">
        <v>486.30000000000013</v>
      </c>
      <c r="V2073" s="4">
        <v>4.8630000000000007E-2</v>
      </c>
      <c r="W2073" s="4">
        <v>331.75385999999997</v>
      </c>
      <c r="AB2073" s="4">
        <v>97260.000000000015</v>
      </c>
      <c r="AC2073" s="4">
        <v>527149.20000000007</v>
      </c>
      <c r="AD2073" s="7"/>
      <c r="AE2073" s="7"/>
      <c r="AF2073" s="7"/>
      <c r="AG2073" s="7"/>
      <c r="AH2073" s="7"/>
      <c r="AI2073" s="7"/>
      <c r="AJ2073" s="7"/>
      <c r="AK2073" s="7"/>
      <c r="BZ2073" s="4">
        <v>950000</v>
      </c>
      <c r="CA2073" t="s">
        <v>1040</v>
      </c>
      <c r="CC2073" s="7" t="s">
        <v>639</v>
      </c>
      <c r="CD2073" s="7">
        <v>0.72887954793717258</v>
      </c>
      <c r="CF2073" s="7"/>
      <c r="CH2073" s="7"/>
      <c r="CJ2073" s="7"/>
      <c r="CK2073" s="7">
        <f t="shared" si="49"/>
        <v>58</v>
      </c>
      <c r="CL2073" t="s">
        <v>3577</v>
      </c>
    </row>
    <row r="2074" spans="1:90" hidden="1" x14ac:dyDescent="0.3">
      <c r="A2074" s="43" t="s">
        <v>843</v>
      </c>
      <c r="B2074" s="23" t="s">
        <v>900</v>
      </c>
      <c r="D2074" s="23" t="s">
        <v>831</v>
      </c>
      <c r="E2074" s="23" t="s">
        <v>605</v>
      </c>
      <c r="G2074" s="53" t="s">
        <v>3578</v>
      </c>
      <c r="J2074" s="23" t="s">
        <v>9</v>
      </c>
      <c r="K2074" s="66">
        <v>48.981999999999999</v>
      </c>
      <c r="L2074" s="24" t="s">
        <v>834</v>
      </c>
      <c r="M2074" s="24" t="s">
        <v>615</v>
      </c>
      <c r="U2074" s="4">
        <v>210622.6</v>
      </c>
      <c r="V2074" s="4">
        <v>9.7964000000000002</v>
      </c>
      <c r="W2074" s="4">
        <v>104.33166</v>
      </c>
      <c r="AA2074" s="107">
        <v>8816.7599999999984</v>
      </c>
      <c r="AD2074" s="4">
        <v>13.303982852233039</v>
      </c>
      <c r="BZ2074" s="4"/>
      <c r="CA2074" t="s">
        <v>846</v>
      </c>
      <c r="CC2074" s="7" t="s">
        <v>615</v>
      </c>
      <c r="CD2074" s="7">
        <v>0.6610195140388353</v>
      </c>
      <c r="CF2074" s="7"/>
      <c r="CH2074" s="7"/>
      <c r="CJ2074" s="7"/>
      <c r="CK2074" s="7">
        <f t="shared" si="49"/>
        <v>58</v>
      </c>
    </row>
    <row r="2075" spans="1:90" hidden="1" x14ac:dyDescent="0.3">
      <c r="A2075" s="43">
        <v>64</v>
      </c>
      <c r="B2075" s="23" t="s">
        <v>900</v>
      </c>
      <c r="C2075" s="54"/>
      <c r="D2075" s="54" t="s">
        <v>831</v>
      </c>
      <c r="E2075" s="23" t="s">
        <v>605</v>
      </c>
      <c r="F2075" s="54"/>
      <c r="G2075" s="23" t="s">
        <v>3579</v>
      </c>
      <c r="J2075" s="54" t="s">
        <v>9</v>
      </c>
      <c r="K2075" s="55">
        <v>0.86377199999999998</v>
      </c>
      <c r="L2075" s="24" t="s">
        <v>834</v>
      </c>
      <c r="M2075" s="24" t="s">
        <v>618</v>
      </c>
      <c r="N2075" s="7"/>
      <c r="U2075" s="4">
        <v>3800.5967999999998</v>
      </c>
      <c r="V2075" s="4">
        <v>1.9607624400000001</v>
      </c>
      <c r="W2075" s="4">
        <v>3.35143536</v>
      </c>
      <c r="AD2075" s="7"/>
      <c r="AE2075" s="7"/>
      <c r="AF2075" s="7"/>
      <c r="AG2075" s="7"/>
      <c r="AH2075" s="7"/>
      <c r="AI2075" s="7"/>
      <c r="AJ2075" s="7"/>
      <c r="AK2075" s="7"/>
      <c r="BZ2075" s="4"/>
      <c r="CA2075" t="s">
        <v>859</v>
      </c>
      <c r="CC2075" s="7" t="s">
        <v>618</v>
      </c>
      <c r="CD2075" s="7">
        <v>0.74569672499183293</v>
      </c>
      <c r="CE2075" s="7" t="s">
        <v>615</v>
      </c>
      <c r="CF2075" s="7">
        <v>0.23365663212332119</v>
      </c>
      <c r="CH2075" s="7"/>
      <c r="CJ2075" s="7"/>
      <c r="CK2075" s="7">
        <f t="shared" si="49"/>
        <v>60</v>
      </c>
    </row>
    <row r="2076" spans="1:90" hidden="1" x14ac:dyDescent="0.3">
      <c r="A2076" s="43">
        <v>64</v>
      </c>
      <c r="B2076" s="23" t="s">
        <v>1541</v>
      </c>
      <c r="C2076" s="54"/>
      <c r="D2076" s="54" t="s">
        <v>831</v>
      </c>
      <c r="E2076" s="23" t="s">
        <v>620</v>
      </c>
      <c r="F2076" s="54"/>
      <c r="G2076" s="23" t="s">
        <v>3580</v>
      </c>
      <c r="J2076" s="54" t="s">
        <v>9</v>
      </c>
      <c r="K2076" s="55">
        <v>33.700000000000003</v>
      </c>
      <c r="L2076" s="24" t="s">
        <v>834</v>
      </c>
      <c r="M2076" s="24" t="s">
        <v>615</v>
      </c>
      <c r="N2076" s="7"/>
      <c r="U2076" s="4">
        <v>131430</v>
      </c>
      <c r="V2076" s="4">
        <v>1.6850000000000001</v>
      </c>
      <c r="AD2076" s="7"/>
      <c r="AE2076" s="7"/>
      <c r="AF2076" s="7"/>
      <c r="AG2076" s="7"/>
      <c r="AH2076" s="7"/>
      <c r="AI2076" s="7"/>
      <c r="AJ2076" s="7"/>
      <c r="AK2076" s="7"/>
      <c r="BZ2076" s="4"/>
      <c r="CA2076" t="s">
        <v>902</v>
      </c>
      <c r="CC2076" s="7" t="s">
        <v>615</v>
      </c>
      <c r="CD2076" s="7">
        <v>0.92651968794618855</v>
      </c>
      <c r="CF2076" s="7"/>
      <c r="CH2076" s="7"/>
      <c r="CJ2076" s="7"/>
      <c r="CK2076" s="7">
        <f t="shared" si="49"/>
        <v>61</v>
      </c>
    </row>
    <row r="2077" spans="1:90" hidden="1" x14ac:dyDescent="0.3">
      <c r="A2077" s="43" t="s">
        <v>843</v>
      </c>
      <c r="B2077" s="23" t="s">
        <v>1083</v>
      </c>
      <c r="D2077" s="23" t="s">
        <v>831</v>
      </c>
      <c r="E2077" s="23" t="s">
        <v>605</v>
      </c>
      <c r="G2077" s="53" t="s">
        <v>3581</v>
      </c>
      <c r="J2077" s="23" t="s">
        <v>9</v>
      </c>
      <c r="K2077" s="47">
        <v>38.4</v>
      </c>
      <c r="L2077" s="24" t="s">
        <v>834</v>
      </c>
      <c r="M2077" s="24" t="s">
        <v>615</v>
      </c>
      <c r="U2077" s="4">
        <v>233356.79999999999</v>
      </c>
      <c r="V2077" s="4">
        <v>10.752000000000001</v>
      </c>
      <c r="W2077" s="4">
        <v>69.196799999999996</v>
      </c>
      <c r="AA2077" s="107">
        <v>499.2</v>
      </c>
      <c r="AB2077" s="4">
        <v>740.73599999999988</v>
      </c>
      <c r="AC2077" s="4">
        <v>25305.599999999999</v>
      </c>
      <c r="AD2077" s="4">
        <v>2.7799970551575539</v>
      </c>
      <c r="BZ2077" s="4"/>
      <c r="CA2077" t="s">
        <v>846</v>
      </c>
      <c r="CC2077" s="7" t="s">
        <v>615</v>
      </c>
      <c r="CD2077" s="7">
        <v>0.73215584362596653</v>
      </c>
      <c r="CE2077" s="7" t="s">
        <v>618</v>
      </c>
      <c r="CF2077" s="7">
        <v>0.20868117358115701</v>
      </c>
      <c r="CH2077" s="7"/>
      <c r="CJ2077" s="7"/>
      <c r="CK2077" s="7">
        <f t="shared" si="49"/>
        <v>56</v>
      </c>
    </row>
    <row r="2078" spans="1:90" hidden="1" x14ac:dyDescent="0.3">
      <c r="A2078" s="43" t="s">
        <v>3582</v>
      </c>
      <c r="B2078" s="23" t="s">
        <v>1226</v>
      </c>
      <c r="D2078" s="23" t="s">
        <v>831</v>
      </c>
      <c r="E2078" s="23" t="s">
        <v>650</v>
      </c>
      <c r="G2078" s="53" t="s">
        <v>3583</v>
      </c>
      <c r="J2078" s="23" t="s">
        <v>9</v>
      </c>
      <c r="K2078" s="47">
        <v>185.78319500000001</v>
      </c>
      <c r="L2078" s="24" t="s">
        <v>834</v>
      </c>
      <c r="M2078" s="24" t="s">
        <v>627</v>
      </c>
      <c r="U2078" s="4">
        <v>75181.21372</v>
      </c>
      <c r="X2078" s="4">
        <v>37392.982359999987</v>
      </c>
      <c r="Y2078" s="4">
        <v>108929.54564</v>
      </c>
      <c r="BX2078" s="4"/>
      <c r="BZ2078" s="4"/>
      <c r="CA2078" t="s">
        <v>3584</v>
      </c>
      <c r="CC2078" s="7" t="s">
        <v>627</v>
      </c>
      <c r="CD2078" s="7">
        <v>0.78252976243795058</v>
      </c>
      <c r="CF2078" s="7"/>
      <c r="CH2078" s="7"/>
      <c r="CJ2078" s="7"/>
      <c r="CK2078" s="7">
        <f t="shared" si="49"/>
        <v>60</v>
      </c>
    </row>
    <row r="2079" spans="1:90" x14ac:dyDescent="0.3">
      <c r="A2079" s="43">
        <v>64</v>
      </c>
      <c r="B2079" s="23" t="s">
        <v>860</v>
      </c>
      <c r="C2079" s="54"/>
      <c r="D2079" s="54" t="s">
        <v>831</v>
      </c>
      <c r="E2079" s="23" t="s">
        <v>659</v>
      </c>
      <c r="F2079" s="54"/>
      <c r="G2079" s="23" t="s">
        <v>3585</v>
      </c>
      <c r="J2079" s="54" t="s">
        <v>9</v>
      </c>
      <c r="K2079" s="55">
        <v>0.57000000000000006</v>
      </c>
      <c r="L2079" s="24" t="s">
        <v>834</v>
      </c>
      <c r="M2079" s="24" t="s">
        <v>639</v>
      </c>
      <c r="N2079" s="7"/>
      <c r="U2079" s="4">
        <v>4503.0000000000009</v>
      </c>
      <c r="W2079" s="4">
        <v>14.82</v>
      </c>
      <c r="AB2079" s="4">
        <v>570.00000000000011</v>
      </c>
      <c r="AC2079" s="4">
        <v>18525</v>
      </c>
      <c r="AD2079" s="7"/>
      <c r="AE2079" s="7"/>
      <c r="AF2079" s="7"/>
      <c r="AG2079" s="7"/>
      <c r="AH2079" s="7"/>
      <c r="AI2079" s="7"/>
      <c r="AJ2079" s="7"/>
      <c r="AK2079" s="7"/>
      <c r="BZ2079" s="4"/>
      <c r="CA2079" t="s">
        <v>966</v>
      </c>
      <c r="CC2079" s="7" t="s">
        <v>639</v>
      </c>
      <c r="CD2079" s="7">
        <v>0.50699289804888481</v>
      </c>
      <c r="CE2079" s="7" t="s">
        <v>615</v>
      </c>
      <c r="CF2079" s="7">
        <v>0.35904839255780341</v>
      </c>
      <c r="CH2079" s="7"/>
      <c r="CJ2079" s="7"/>
      <c r="CK2079" s="7">
        <f t="shared" si="49"/>
        <v>59</v>
      </c>
    </row>
    <row r="2080" spans="1:90" hidden="1" x14ac:dyDescent="0.3">
      <c r="A2080" s="43">
        <v>27</v>
      </c>
      <c r="B2080" s="42" t="s">
        <v>830</v>
      </c>
      <c r="D2080" s="23" t="s">
        <v>831</v>
      </c>
      <c r="E2080" s="23" t="s">
        <v>668</v>
      </c>
      <c r="G2080" s="42" t="s">
        <v>3586</v>
      </c>
      <c r="J2080" s="23" t="s">
        <v>9</v>
      </c>
      <c r="K2080" s="58">
        <v>0.9</v>
      </c>
      <c r="L2080" s="24" t="s">
        <v>834</v>
      </c>
      <c r="M2080" s="24" t="s">
        <v>639</v>
      </c>
      <c r="U2080" s="59"/>
      <c r="V2080" s="59"/>
      <c r="W2080" s="59">
        <v>40.32</v>
      </c>
      <c r="AB2080" s="60">
        <v>21600</v>
      </c>
      <c r="AC2080" s="60">
        <v>51300</v>
      </c>
      <c r="AP2080" s="59"/>
      <c r="AQ2080" s="59">
        <v>26.1</v>
      </c>
      <c r="BZ2080" s="4"/>
      <c r="CA2080" t="s">
        <v>1144</v>
      </c>
      <c r="CC2080" s="7" t="s">
        <v>639</v>
      </c>
      <c r="CD2080" s="7">
        <v>0.56841962692275005</v>
      </c>
      <c r="CE2080" s="7" t="s">
        <v>636</v>
      </c>
      <c r="CF2080" s="7">
        <v>0.2385378601172771</v>
      </c>
      <c r="CH2080" s="7"/>
      <c r="CJ2080" s="7"/>
      <c r="CK2080" s="7">
        <f t="shared" si="49"/>
        <v>59</v>
      </c>
    </row>
    <row r="2081" spans="1:90" hidden="1" x14ac:dyDescent="0.3">
      <c r="A2081" s="43">
        <v>64</v>
      </c>
      <c r="B2081" s="23" t="s">
        <v>3587</v>
      </c>
      <c r="C2081" s="54"/>
      <c r="D2081" s="54" t="s">
        <v>831</v>
      </c>
      <c r="E2081" s="23" t="s">
        <v>605</v>
      </c>
      <c r="F2081" s="54"/>
      <c r="G2081" s="23" t="s">
        <v>3588</v>
      </c>
      <c r="J2081" s="54" t="s">
        <v>9</v>
      </c>
      <c r="K2081" s="55">
        <v>2150.841941417857</v>
      </c>
      <c r="L2081" s="24" t="s">
        <v>834</v>
      </c>
      <c r="M2081" s="24" t="s">
        <v>615</v>
      </c>
      <c r="N2081" s="7"/>
      <c r="U2081" s="4">
        <v>7530776.8501485782</v>
      </c>
      <c r="V2081" s="4">
        <v>233.4795528512806</v>
      </c>
      <c r="AD2081" s="7"/>
      <c r="AE2081" s="7"/>
      <c r="AF2081" s="7"/>
      <c r="AG2081" s="7"/>
      <c r="AH2081" s="7"/>
      <c r="AI2081" s="7"/>
      <c r="AJ2081" s="7"/>
      <c r="AK2081" s="7"/>
      <c r="BZ2081" s="4"/>
      <c r="CA2081" t="s">
        <v>902</v>
      </c>
      <c r="CC2081" s="7" t="s">
        <v>615</v>
      </c>
      <c r="CD2081" s="7">
        <v>0.83907584560706294</v>
      </c>
      <c r="CF2081" s="7"/>
      <c r="CH2081" s="7"/>
      <c r="CJ2081" s="7"/>
      <c r="CK2081" s="7">
        <f t="shared" si="49"/>
        <v>61</v>
      </c>
      <c r="CL2081" t="s">
        <v>3588</v>
      </c>
    </row>
    <row r="2082" spans="1:90" hidden="1" x14ac:dyDescent="0.3">
      <c r="A2082" s="43">
        <v>64</v>
      </c>
      <c r="B2082" s="23" t="s">
        <v>1025</v>
      </c>
      <c r="C2082" s="54"/>
      <c r="D2082" s="54" t="s">
        <v>831</v>
      </c>
      <c r="E2082" s="23" t="s">
        <v>671</v>
      </c>
      <c r="F2082" s="54"/>
      <c r="G2082" s="23" t="s">
        <v>3589</v>
      </c>
      <c r="J2082" s="54" t="s">
        <v>9</v>
      </c>
      <c r="K2082" s="55">
        <v>36.07</v>
      </c>
      <c r="L2082" s="24" t="s">
        <v>834</v>
      </c>
      <c r="M2082" s="24" t="s">
        <v>615</v>
      </c>
      <c r="N2082" s="7"/>
      <c r="U2082" s="4">
        <v>151494</v>
      </c>
      <c r="V2082" s="4">
        <v>2.3084799999999999</v>
      </c>
      <c r="AD2082" s="7"/>
      <c r="AE2082" s="7"/>
      <c r="AF2082" s="7"/>
      <c r="AG2082" s="7"/>
      <c r="AH2082" s="7"/>
      <c r="AI2082" s="7"/>
      <c r="AJ2082" s="7"/>
      <c r="AK2082" s="7"/>
      <c r="BZ2082" s="4"/>
      <c r="CA2082" t="s">
        <v>902</v>
      </c>
      <c r="CC2082" s="7" t="s">
        <v>615</v>
      </c>
      <c r="CD2082" s="7">
        <v>0.91385702238699107</v>
      </c>
      <c r="CF2082" s="7"/>
      <c r="CH2082" s="7"/>
      <c r="CJ2082" s="7"/>
      <c r="CK2082" s="7">
        <f t="shared" si="49"/>
        <v>61</v>
      </c>
    </row>
    <row r="2083" spans="1:90" hidden="1" x14ac:dyDescent="0.3">
      <c r="A2083" s="43">
        <v>58</v>
      </c>
      <c r="B2083" s="23" t="s">
        <v>1058</v>
      </c>
      <c r="D2083" s="54" t="s">
        <v>831</v>
      </c>
      <c r="E2083" s="23" t="s">
        <v>605</v>
      </c>
      <c r="G2083" s="23" t="s">
        <v>3590</v>
      </c>
      <c r="H2083" s="23" t="s">
        <v>831</v>
      </c>
      <c r="J2083" s="54" t="s">
        <v>9</v>
      </c>
      <c r="K2083" s="47">
        <v>1485.6</v>
      </c>
      <c r="L2083" s="24" t="s">
        <v>834</v>
      </c>
      <c r="M2083" s="24" t="s">
        <v>633</v>
      </c>
      <c r="AA2083" s="107">
        <v>1337040</v>
      </c>
      <c r="AD2083" s="4">
        <v>59.423999999999999</v>
      </c>
      <c r="BZ2083" s="4"/>
      <c r="CA2083" t="s">
        <v>1679</v>
      </c>
      <c r="CC2083" s="7" t="s">
        <v>633</v>
      </c>
      <c r="CD2083" s="7">
        <v>0.99449037074617064</v>
      </c>
      <c r="CF2083" s="7"/>
      <c r="CH2083" s="7"/>
      <c r="CJ2083" s="7"/>
      <c r="CK2083" s="7">
        <f t="shared" si="49"/>
        <v>61</v>
      </c>
    </row>
    <row r="2084" spans="1:90" hidden="1" x14ac:dyDescent="0.3">
      <c r="A2084" s="43">
        <v>64</v>
      </c>
      <c r="B2084" s="23" t="s">
        <v>1058</v>
      </c>
      <c r="C2084" s="54"/>
      <c r="D2084" s="54" t="s">
        <v>831</v>
      </c>
      <c r="E2084" s="23" t="s">
        <v>605</v>
      </c>
      <c r="F2084" s="54"/>
      <c r="G2084" s="23" t="s">
        <v>3591</v>
      </c>
      <c r="J2084" s="54" t="s">
        <v>9</v>
      </c>
      <c r="K2084" s="55">
        <v>24.242424242424239</v>
      </c>
      <c r="L2084" s="24" t="s">
        <v>834</v>
      </c>
      <c r="M2084" s="24" t="s">
        <v>615</v>
      </c>
      <c r="N2084" s="7"/>
      <c r="U2084" s="4">
        <v>160000</v>
      </c>
      <c r="AD2084" s="7"/>
      <c r="AE2084" s="7"/>
      <c r="AF2084" s="7"/>
      <c r="AG2084" s="7"/>
      <c r="AH2084" s="7"/>
      <c r="AI2084" s="7"/>
      <c r="AJ2084" s="7"/>
      <c r="AK2084" s="7"/>
      <c r="BZ2084" s="4"/>
      <c r="CA2084" t="s">
        <v>856</v>
      </c>
      <c r="CC2084" s="7" t="s">
        <v>615</v>
      </c>
      <c r="CD2084" s="7">
        <v>1</v>
      </c>
      <c r="CF2084" s="7"/>
      <c r="CH2084" s="7"/>
      <c r="CJ2084" s="7"/>
      <c r="CK2084" s="7">
        <f t="shared" si="49"/>
        <v>62</v>
      </c>
    </row>
    <row r="2085" spans="1:90" hidden="1" x14ac:dyDescent="0.3">
      <c r="A2085" s="43">
        <v>64</v>
      </c>
      <c r="B2085" s="23" t="s">
        <v>1025</v>
      </c>
      <c r="C2085" s="54"/>
      <c r="D2085" s="54" t="s">
        <v>831</v>
      </c>
      <c r="E2085" s="23" t="s">
        <v>668</v>
      </c>
      <c r="F2085" s="54"/>
      <c r="G2085" s="23" t="s">
        <v>3592</v>
      </c>
      <c r="J2085" s="54" t="s">
        <v>9</v>
      </c>
      <c r="K2085" s="55">
        <v>0.59</v>
      </c>
      <c r="L2085" s="24" t="s">
        <v>834</v>
      </c>
      <c r="M2085" s="24" t="s">
        <v>639</v>
      </c>
      <c r="N2085" s="7"/>
      <c r="U2085" s="4">
        <v>2950</v>
      </c>
      <c r="W2085" s="4">
        <v>44.25</v>
      </c>
      <c r="AB2085" s="4">
        <v>47200</v>
      </c>
      <c r="AC2085" s="4">
        <v>50150</v>
      </c>
      <c r="AD2085" s="7"/>
      <c r="AE2085" s="7"/>
      <c r="AF2085" s="7"/>
      <c r="AG2085" s="7"/>
      <c r="AH2085" s="7"/>
      <c r="AI2085" s="7"/>
      <c r="AJ2085" s="7"/>
      <c r="AK2085" s="7"/>
      <c r="BZ2085" s="4"/>
      <c r="CA2085" t="s">
        <v>966</v>
      </c>
      <c r="CC2085" s="7" t="s">
        <v>639</v>
      </c>
      <c r="CD2085" s="7">
        <v>0.42247205883569522</v>
      </c>
      <c r="CE2085" s="7" t="s">
        <v>636</v>
      </c>
      <c r="CF2085" s="7">
        <v>0.39629712356985081</v>
      </c>
      <c r="CH2085" s="7"/>
      <c r="CJ2085" s="7"/>
      <c r="CK2085" s="7">
        <f t="shared" si="49"/>
        <v>59</v>
      </c>
    </row>
    <row r="2086" spans="1:90" hidden="1" x14ac:dyDescent="0.3">
      <c r="A2086" s="43">
        <v>58</v>
      </c>
      <c r="B2086" s="23" t="s">
        <v>1058</v>
      </c>
      <c r="C2086" s="54"/>
      <c r="D2086" s="23" t="s">
        <v>831</v>
      </c>
      <c r="E2086" s="23" t="s">
        <v>605</v>
      </c>
      <c r="G2086" s="23" t="s">
        <v>3593</v>
      </c>
      <c r="I2086" s="54"/>
      <c r="J2086" s="54" t="s">
        <v>9</v>
      </c>
      <c r="K2086" s="47">
        <v>843.75</v>
      </c>
      <c r="L2086" s="24" t="s">
        <v>834</v>
      </c>
      <c r="M2086" s="24" t="s">
        <v>633</v>
      </c>
      <c r="N2086" s="7"/>
      <c r="U2086" s="4">
        <v>251600</v>
      </c>
      <c r="AA2086" s="107">
        <v>675000</v>
      </c>
      <c r="AD2086" s="4">
        <v>926.37358669180958</v>
      </c>
      <c r="AH2086" s="7"/>
      <c r="AI2086" s="7"/>
      <c r="BY2086" s="7"/>
      <c r="BZ2086" s="4"/>
      <c r="CA2086" t="s">
        <v>846</v>
      </c>
      <c r="CC2086" s="7" t="s">
        <v>633</v>
      </c>
      <c r="CD2086" s="7">
        <v>0.78325046363713013</v>
      </c>
      <c r="CF2086" s="7"/>
      <c r="CH2086" s="7"/>
      <c r="CJ2086" s="7"/>
      <c r="CK2086" s="7">
        <f t="shared" si="49"/>
        <v>60</v>
      </c>
    </row>
    <row r="2087" spans="1:90" hidden="1" x14ac:dyDescent="0.3">
      <c r="A2087" s="43" t="s">
        <v>3594</v>
      </c>
      <c r="B2087" s="23" t="s">
        <v>1025</v>
      </c>
      <c r="D2087" s="23" t="s">
        <v>831</v>
      </c>
      <c r="E2087" s="23" t="s">
        <v>595</v>
      </c>
      <c r="G2087" s="23" t="s">
        <v>3595</v>
      </c>
      <c r="J2087" s="23" t="s">
        <v>9</v>
      </c>
      <c r="K2087" s="47">
        <v>94.9</v>
      </c>
      <c r="L2087" s="24" t="s">
        <v>834</v>
      </c>
      <c r="M2087" s="24" t="s">
        <v>606</v>
      </c>
      <c r="R2087" s="4">
        <v>8358.7511623724931</v>
      </c>
      <c r="BZ2087" s="4"/>
      <c r="CA2087" t="s">
        <v>3596</v>
      </c>
      <c r="CC2087" s="7" t="s">
        <v>606</v>
      </c>
      <c r="CD2087" s="7">
        <v>1</v>
      </c>
      <c r="CF2087" s="7"/>
      <c r="CH2087" s="7"/>
      <c r="CJ2087" s="7"/>
      <c r="CK2087" s="7">
        <f t="shared" si="49"/>
        <v>62</v>
      </c>
    </row>
    <row r="2088" spans="1:90" hidden="1" x14ac:dyDescent="0.3">
      <c r="A2088" s="43">
        <v>64</v>
      </c>
      <c r="B2088" s="23" t="s">
        <v>1058</v>
      </c>
      <c r="C2088" s="54"/>
      <c r="D2088" s="54" t="s">
        <v>831</v>
      </c>
      <c r="E2088" s="23" t="s">
        <v>605</v>
      </c>
      <c r="F2088" s="54"/>
      <c r="G2088" s="23" t="s">
        <v>3597</v>
      </c>
      <c r="J2088" s="54" t="s">
        <v>9</v>
      </c>
      <c r="K2088" s="81">
        <v>289.85507246376812</v>
      </c>
      <c r="L2088" s="24" t="s">
        <v>834</v>
      </c>
      <c r="M2088" s="24" t="s">
        <v>615</v>
      </c>
      <c r="N2088" s="7"/>
      <c r="U2088" s="4">
        <v>2000000</v>
      </c>
      <c r="AD2088" s="7"/>
      <c r="AE2088" s="7"/>
      <c r="AF2088" s="7"/>
      <c r="AG2088" s="7"/>
      <c r="AH2088" s="7"/>
      <c r="AI2088" s="7"/>
      <c r="AJ2088" s="7"/>
      <c r="AK2088" s="7"/>
      <c r="BZ2088" s="4"/>
      <c r="CA2088" t="s">
        <v>856</v>
      </c>
      <c r="CC2088" s="7" t="s">
        <v>615</v>
      </c>
      <c r="CD2088" s="7">
        <v>1</v>
      </c>
      <c r="CF2088" s="7"/>
      <c r="CH2088" s="7"/>
      <c r="CJ2088" s="7"/>
      <c r="CK2088" s="7">
        <f t="shared" si="49"/>
        <v>62</v>
      </c>
    </row>
    <row r="2089" spans="1:90" hidden="1" x14ac:dyDescent="0.3">
      <c r="A2089" s="43">
        <v>64</v>
      </c>
      <c r="B2089" s="23" t="s">
        <v>1030</v>
      </c>
      <c r="C2089" s="54"/>
      <c r="D2089" s="54" t="s">
        <v>831</v>
      </c>
      <c r="E2089" s="23" t="s">
        <v>614</v>
      </c>
      <c r="F2089" s="54"/>
      <c r="G2089" s="23" t="s">
        <v>3598</v>
      </c>
      <c r="H2089" s="23" t="s">
        <v>1232</v>
      </c>
      <c r="J2089" s="54" t="s">
        <v>9</v>
      </c>
      <c r="K2089" s="55">
        <v>0.751</v>
      </c>
      <c r="L2089" s="24" t="s">
        <v>834</v>
      </c>
      <c r="M2089" s="24" t="s">
        <v>618</v>
      </c>
      <c r="N2089" s="7"/>
      <c r="U2089" s="4">
        <v>4506</v>
      </c>
      <c r="V2089" s="4">
        <v>5.6325000000000003</v>
      </c>
      <c r="AD2089" s="7"/>
      <c r="AE2089" s="7"/>
      <c r="AF2089" s="7"/>
      <c r="AG2089" s="7"/>
      <c r="AH2089" s="7"/>
      <c r="AI2089" s="7"/>
      <c r="AJ2089" s="7"/>
      <c r="AK2089" s="7"/>
      <c r="BZ2089" s="4"/>
      <c r="CA2089" t="s">
        <v>902</v>
      </c>
      <c r="CC2089" s="7" t="s">
        <v>618</v>
      </c>
      <c r="CD2089" s="7">
        <v>0.88548549596346837</v>
      </c>
      <c r="CF2089" s="7"/>
      <c r="CH2089" s="7"/>
      <c r="CJ2089" s="7"/>
      <c r="CK2089" s="7">
        <f t="shared" si="49"/>
        <v>61</v>
      </c>
    </row>
    <row r="2090" spans="1:90" hidden="1" x14ac:dyDescent="0.3">
      <c r="A2090" s="43" t="s">
        <v>984</v>
      </c>
      <c r="B2090" s="23" t="s">
        <v>868</v>
      </c>
      <c r="C2090" s="23" t="s">
        <v>3599</v>
      </c>
      <c r="D2090" s="23" t="s">
        <v>831</v>
      </c>
      <c r="E2090" s="23" t="s">
        <v>595</v>
      </c>
      <c r="G2090" s="23" t="s">
        <v>3600</v>
      </c>
      <c r="J2090" s="54" t="s">
        <v>9</v>
      </c>
      <c r="K2090" s="47">
        <v>501</v>
      </c>
      <c r="L2090" s="57" t="s">
        <v>834</v>
      </c>
      <c r="M2090" s="24" t="s">
        <v>618</v>
      </c>
      <c r="V2090" s="4">
        <v>951.9</v>
      </c>
      <c r="BY2090" s="62">
        <v>0.81799999999999995</v>
      </c>
      <c r="BZ2090" s="4">
        <v>12400000</v>
      </c>
      <c r="CA2090" t="s">
        <v>987</v>
      </c>
      <c r="CK2090" s="7">
        <f t="shared" si="49"/>
        <v>62</v>
      </c>
      <c r="CL2090" t="s">
        <v>3600</v>
      </c>
    </row>
    <row r="2091" spans="1:90" hidden="1" x14ac:dyDescent="0.3">
      <c r="A2091" s="24" t="s">
        <v>3601</v>
      </c>
      <c r="B2091" s="23" t="s">
        <v>1780</v>
      </c>
      <c r="C2091" s="54"/>
      <c r="D2091" s="23" t="s">
        <v>831</v>
      </c>
      <c r="E2091" s="23" t="s">
        <v>3602</v>
      </c>
      <c r="G2091" s="23" t="s">
        <v>3602</v>
      </c>
      <c r="J2091" s="54" t="s">
        <v>8</v>
      </c>
      <c r="K2091" s="47">
        <v>0.03</v>
      </c>
      <c r="L2091" s="82" t="s">
        <v>3603</v>
      </c>
      <c r="M2091" s="24" t="s">
        <v>598</v>
      </c>
      <c r="O2091" s="7">
        <v>1</v>
      </c>
      <c r="X2091" s="7"/>
      <c r="BW2091" s="7">
        <v>3.0000000000000001E-3</v>
      </c>
      <c r="BX2091" s="7"/>
      <c r="BY2091" s="64">
        <v>0.5</v>
      </c>
      <c r="BZ2091" s="4">
        <v>17000</v>
      </c>
      <c r="CA2091" s="75" t="s">
        <v>3604</v>
      </c>
      <c r="CK2091" s="7">
        <f t="shared" si="49"/>
        <v>61</v>
      </c>
      <c r="CL2091" t="s">
        <v>3602</v>
      </c>
    </row>
    <row r="2092" spans="1:90" hidden="1" x14ac:dyDescent="0.3">
      <c r="A2092" s="24" t="s">
        <v>3601</v>
      </c>
      <c r="B2092" s="23" t="s">
        <v>1780</v>
      </c>
      <c r="C2092" s="54"/>
      <c r="D2092" s="23" t="s">
        <v>831</v>
      </c>
      <c r="E2092" s="23" t="s">
        <v>3605</v>
      </c>
      <c r="G2092" s="23" t="s">
        <v>3605</v>
      </c>
      <c r="J2092" s="54" t="s">
        <v>8</v>
      </c>
      <c r="K2092" s="47">
        <v>0.01</v>
      </c>
      <c r="L2092" s="82" t="s">
        <v>3603</v>
      </c>
      <c r="M2092" s="24" t="s">
        <v>598</v>
      </c>
      <c r="O2092" s="7">
        <v>1</v>
      </c>
      <c r="X2092" s="7"/>
      <c r="BW2092" s="7">
        <v>0.03</v>
      </c>
      <c r="BX2092" s="7"/>
      <c r="BY2092" s="64">
        <v>0.5</v>
      </c>
      <c r="BZ2092" s="4">
        <v>17000</v>
      </c>
      <c r="CA2092" s="75" t="s">
        <v>3606</v>
      </c>
      <c r="CK2092" s="7">
        <f t="shared" si="49"/>
        <v>61</v>
      </c>
      <c r="CL2092" t="s">
        <v>3605</v>
      </c>
    </row>
    <row r="2093" spans="1:90" hidden="1" x14ac:dyDescent="0.3">
      <c r="A2093" s="24" t="s">
        <v>3601</v>
      </c>
      <c r="B2093" s="23" t="s">
        <v>1780</v>
      </c>
      <c r="D2093" s="23" t="s">
        <v>831</v>
      </c>
      <c r="E2093" s="23" t="s">
        <v>3607</v>
      </c>
      <c r="G2093" s="23" t="s">
        <v>3607</v>
      </c>
      <c r="J2093" s="54" t="s">
        <v>8</v>
      </c>
      <c r="K2093" s="47">
        <v>0.96</v>
      </c>
      <c r="L2093" s="82" t="s">
        <v>3603</v>
      </c>
      <c r="M2093" s="24" t="s">
        <v>598</v>
      </c>
      <c r="O2093" s="7">
        <v>1</v>
      </c>
      <c r="CA2093" t="s">
        <v>3608</v>
      </c>
      <c r="CK2093" s="7">
        <f t="shared" si="49"/>
        <v>62</v>
      </c>
    </row>
    <row r="2094" spans="1:90" hidden="1" x14ac:dyDescent="0.3">
      <c r="A2094" s="43" t="s">
        <v>843</v>
      </c>
      <c r="B2094" s="23" t="s">
        <v>852</v>
      </c>
      <c r="D2094" s="23" t="s">
        <v>831</v>
      </c>
      <c r="E2094" s="23" t="s">
        <v>620</v>
      </c>
      <c r="G2094" s="53" t="s">
        <v>3609</v>
      </c>
      <c r="J2094" s="23" t="s">
        <v>9</v>
      </c>
      <c r="K2094" s="47">
        <v>16</v>
      </c>
      <c r="L2094" s="24" t="s">
        <v>834</v>
      </c>
      <c r="M2094" s="24" t="s">
        <v>615</v>
      </c>
      <c r="U2094" s="4">
        <v>227200</v>
      </c>
      <c r="V2094" s="4">
        <v>10.24</v>
      </c>
      <c r="W2094" s="4">
        <v>82.24</v>
      </c>
      <c r="AA2094" s="107">
        <v>963.2</v>
      </c>
      <c r="AD2094" s="4">
        <v>2.8407462926477152</v>
      </c>
      <c r="BZ2094" s="4"/>
      <c r="CA2094" t="s">
        <v>846</v>
      </c>
      <c r="CC2094" s="7" t="s">
        <v>615</v>
      </c>
      <c r="CD2094" s="7">
        <v>0.7487649404289678</v>
      </c>
      <c r="CE2094" s="7" t="s">
        <v>618</v>
      </c>
      <c r="CF2094" s="7">
        <v>0.2087603773454402</v>
      </c>
      <c r="CH2094" s="7"/>
      <c r="CJ2094" s="7"/>
      <c r="CK2094" s="7">
        <f t="shared" ref="CK2094:CK2125" si="50">COUNTBLANK(N2094:BX2094)</f>
        <v>58</v>
      </c>
    </row>
    <row r="2095" spans="1:90" hidden="1" x14ac:dyDescent="0.3">
      <c r="A2095" s="43" t="s">
        <v>932</v>
      </c>
      <c r="B2095" s="23" t="s">
        <v>888</v>
      </c>
      <c r="C2095" s="54"/>
      <c r="D2095" s="54" t="s">
        <v>831</v>
      </c>
      <c r="E2095" s="23" t="s">
        <v>617</v>
      </c>
      <c r="F2095" s="54"/>
      <c r="G2095" s="23" t="s">
        <v>3610</v>
      </c>
      <c r="H2095" s="23" t="s">
        <v>1003</v>
      </c>
      <c r="J2095" s="54" t="s">
        <v>9</v>
      </c>
      <c r="K2095" s="55">
        <v>201.1</v>
      </c>
      <c r="L2095" s="24" t="s">
        <v>834</v>
      </c>
      <c r="M2095" s="24" t="s">
        <v>621</v>
      </c>
      <c r="N2095" s="7"/>
      <c r="U2095" s="4">
        <v>80500</v>
      </c>
      <c r="W2095" s="4">
        <v>23442.5</v>
      </c>
      <c r="AB2095" s="4">
        <v>1587810</v>
      </c>
      <c r="AD2095" s="7"/>
      <c r="AE2095" s="7"/>
      <c r="AF2095" s="7"/>
      <c r="AG2095" s="7"/>
      <c r="AH2095" s="7"/>
      <c r="AI2095" s="7"/>
      <c r="AJ2095" s="7"/>
      <c r="AK2095" s="7"/>
      <c r="BZ2095" s="4">
        <v>5000000</v>
      </c>
      <c r="CA2095" t="s">
        <v>2817</v>
      </c>
      <c r="CC2095" s="7" t="s">
        <v>621</v>
      </c>
      <c r="CD2095" s="7">
        <v>0.7902013376402971</v>
      </c>
      <c r="CF2095" s="7"/>
      <c r="CH2095" s="7"/>
      <c r="CJ2095" s="7"/>
      <c r="CK2095" s="7">
        <f t="shared" si="50"/>
        <v>60</v>
      </c>
    </row>
    <row r="2096" spans="1:90" hidden="1" x14ac:dyDescent="0.3">
      <c r="A2096" s="43" t="s">
        <v>3611</v>
      </c>
      <c r="B2096" s="23" t="s">
        <v>895</v>
      </c>
      <c r="C2096" s="54"/>
      <c r="D2096" s="54" t="s">
        <v>831</v>
      </c>
      <c r="E2096" s="23" t="s">
        <v>617</v>
      </c>
      <c r="F2096" s="54"/>
      <c r="G2096" s="23" t="s">
        <v>3612</v>
      </c>
      <c r="J2096" s="54" t="s">
        <v>9</v>
      </c>
      <c r="K2096" s="55">
        <v>3.01</v>
      </c>
      <c r="L2096" s="24" t="s">
        <v>834</v>
      </c>
      <c r="M2096" s="24" t="s">
        <v>678</v>
      </c>
      <c r="N2096" s="7"/>
      <c r="U2096" s="4">
        <v>46053</v>
      </c>
      <c r="AC2096" s="4">
        <v>37625</v>
      </c>
      <c r="AD2096" s="7"/>
      <c r="AE2096" s="7"/>
      <c r="AF2096" s="7"/>
      <c r="AG2096" s="7"/>
      <c r="AH2096" s="7"/>
      <c r="AI2096" s="7"/>
      <c r="AJ2096" s="7"/>
      <c r="AK2096" s="7"/>
      <c r="AP2096" s="4">
        <v>41538</v>
      </c>
      <c r="BZ2096" s="4"/>
      <c r="CA2096" t="s">
        <v>3613</v>
      </c>
      <c r="CC2096" s="7" t="s">
        <v>678</v>
      </c>
      <c r="CD2096" s="7">
        <v>0.7047755747777581</v>
      </c>
      <c r="CE2096" s="7" t="s">
        <v>615</v>
      </c>
      <c r="CF2096" s="7">
        <v>0.23056816921721679</v>
      </c>
      <c r="CH2096" s="7"/>
      <c r="CJ2096" s="7"/>
      <c r="CK2096" s="7">
        <f t="shared" si="50"/>
        <v>60</v>
      </c>
    </row>
    <row r="2097" spans="1:90" hidden="1" x14ac:dyDescent="0.3">
      <c r="A2097" s="43">
        <v>64</v>
      </c>
      <c r="B2097" s="23" t="s">
        <v>1226</v>
      </c>
      <c r="C2097" s="54"/>
      <c r="D2097" s="54" t="s">
        <v>831</v>
      </c>
      <c r="E2097" s="23" t="s">
        <v>650</v>
      </c>
      <c r="F2097" s="54"/>
      <c r="G2097" s="23" t="s">
        <v>3614</v>
      </c>
      <c r="J2097" s="54" t="s">
        <v>9</v>
      </c>
      <c r="K2097" s="55">
        <v>40</v>
      </c>
      <c r="L2097" s="24" t="s">
        <v>834</v>
      </c>
      <c r="M2097" s="24" t="s">
        <v>615</v>
      </c>
      <c r="N2097" s="7"/>
      <c r="U2097" s="4">
        <v>320000</v>
      </c>
      <c r="AD2097" s="7"/>
      <c r="AE2097" s="7"/>
      <c r="AF2097" s="7"/>
      <c r="AG2097" s="7"/>
      <c r="AH2097" s="7"/>
      <c r="AI2097" s="7"/>
      <c r="AJ2097" s="7"/>
      <c r="AK2097" s="7"/>
      <c r="BZ2097" s="4"/>
      <c r="CA2097" t="s">
        <v>856</v>
      </c>
      <c r="CC2097" s="7" t="s">
        <v>615</v>
      </c>
      <c r="CD2097" s="7">
        <v>1</v>
      </c>
      <c r="CF2097" s="7"/>
      <c r="CH2097" s="7"/>
      <c r="CJ2097" s="7"/>
      <c r="CK2097" s="7">
        <f t="shared" si="50"/>
        <v>62</v>
      </c>
    </row>
    <row r="2098" spans="1:90" hidden="1" x14ac:dyDescent="0.3">
      <c r="A2098" s="43">
        <v>64</v>
      </c>
      <c r="B2098" s="23" t="s">
        <v>1541</v>
      </c>
      <c r="C2098" s="54"/>
      <c r="D2098" s="54" t="s">
        <v>831</v>
      </c>
      <c r="E2098" s="23" t="s">
        <v>650</v>
      </c>
      <c r="F2098" s="54"/>
      <c r="G2098" s="23" t="s">
        <v>3615</v>
      </c>
      <c r="J2098" s="54" t="s">
        <v>9</v>
      </c>
      <c r="K2098" s="55">
        <v>33.299999999999997</v>
      </c>
      <c r="L2098" s="24" t="s">
        <v>834</v>
      </c>
      <c r="M2098" s="24" t="s">
        <v>615</v>
      </c>
      <c r="N2098" s="7"/>
      <c r="U2098" s="4">
        <v>428100</v>
      </c>
      <c r="W2098" s="4">
        <v>461.4</v>
      </c>
      <c r="AD2098" s="7"/>
      <c r="AE2098" s="7"/>
      <c r="AF2098" s="7"/>
      <c r="AG2098" s="7"/>
      <c r="AH2098" s="7"/>
      <c r="AI2098" s="7"/>
      <c r="AJ2098" s="7"/>
      <c r="AK2098" s="7"/>
      <c r="BZ2098" s="4"/>
      <c r="CA2098" t="s">
        <v>899</v>
      </c>
      <c r="CC2098" s="7" t="s">
        <v>615</v>
      </c>
      <c r="CD2098" s="7">
        <v>0.90252689527985752</v>
      </c>
      <c r="CF2098" s="7"/>
      <c r="CH2098" s="7"/>
      <c r="CJ2098" s="7"/>
      <c r="CK2098" s="7">
        <f t="shared" si="50"/>
        <v>61</v>
      </c>
    </row>
    <row r="2099" spans="1:90" x14ac:dyDescent="0.3">
      <c r="A2099" s="43" t="s">
        <v>3616</v>
      </c>
      <c r="B2099" s="23" t="s">
        <v>860</v>
      </c>
      <c r="D2099" s="23" t="s">
        <v>831</v>
      </c>
      <c r="E2099" s="23" t="s">
        <v>595</v>
      </c>
      <c r="G2099" s="23" t="s">
        <v>3617</v>
      </c>
      <c r="J2099" s="23" t="s">
        <v>9</v>
      </c>
      <c r="K2099" s="47">
        <v>269.36</v>
      </c>
      <c r="L2099" s="24" t="s">
        <v>834</v>
      </c>
      <c r="M2099" s="24" t="s">
        <v>606</v>
      </c>
      <c r="R2099" s="4">
        <v>621372.00421654887</v>
      </c>
      <c r="T2099" s="4">
        <v>44119.412078223497</v>
      </c>
      <c r="AN2099" s="4">
        <v>4726008.9778507827</v>
      </c>
      <c r="BZ2099" s="4">
        <v>730000</v>
      </c>
      <c r="CA2099" t="s">
        <v>3618</v>
      </c>
      <c r="CC2099" s="7" t="s">
        <v>606</v>
      </c>
      <c r="CD2099" s="7">
        <v>0.67256034974801204</v>
      </c>
      <c r="CE2099" s="7" t="s">
        <v>612</v>
      </c>
      <c r="CF2099" s="7">
        <v>0.20665287243276911</v>
      </c>
      <c r="CH2099" s="7"/>
      <c r="CJ2099" s="7"/>
      <c r="CK2099" s="7">
        <f t="shared" si="50"/>
        <v>60</v>
      </c>
    </row>
    <row r="2100" spans="1:90" x14ac:dyDescent="0.3">
      <c r="A2100" s="24">
        <v>79</v>
      </c>
      <c r="B2100" s="23" t="s">
        <v>860</v>
      </c>
      <c r="C2100" s="23" t="s">
        <v>1103</v>
      </c>
      <c r="D2100" s="23" t="s">
        <v>831</v>
      </c>
      <c r="E2100" s="23" t="s">
        <v>1482</v>
      </c>
      <c r="G2100" s="23" t="s">
        <v>3619</v>
      </c>
      <c r="H2100" s="23" t="s">
        <v>880</v>
      </c>
      <c r="J2100" s="54" t="s">
        <v>8</v>
      </c>
      <c r="K2100" s="47">
        <v>94.740437158469945</v>
      </c>
      <c r="L2100" s="57" t="s">
        <v>834</v>
      </c>
      <c r="M2100" s="24" t="s">
        <v>729</v>
      </c>
      <c r="N2100" s="7"/>
      <c r="O2100" s="7"/>
      <c r="X2100" s="7"/>
      <c r="AL2100" s="61"/>
      <c r="BD2100" s="4">
        <v>205904.607554282</v>
      </c>
      <c r="BE2100" s="4">
        <v>473837.4259829027</v>
      </c>
      <c r="BF2100" s="4">
        <v>56266.401280340309</v>
      </c>
      <c r="BG2100" s="4">
        <v>228781.10276154769</v>
      </c>
      <c r="BH2100" s="4">
        <v>44621.042850469697</v>
      </c>
      <c r="BI2100" s="4">
        <v>5257.4424625667243</v>
      </c>
      <c r="BJ2100" s="4">
        <v>36089.939297635377</v>
      </c>
      <c r="BK2100" s="4">
        <v>4313.1299847392665</v>
      </c>
      <c r="BL2100" s="4">
        <v>21217.47589190631</v>
      </c>
      <c r="BM2100" s="4">
        <v>3542.8815732557068</v>
      </c>
      <c r="BN2100" s="4">
        <v>8873.1104496948246</v>
      </c>
      <c r="BO2100" s="4">
        <v>888.39349200949732</v>
      </c>
      <c r="BP2100" s="4">
        <v>7128.3668372379389</v>
      </c>
      <c r="BQ2100" s="4">
        <v>892.20154889934145</v>
      </c>
      <c r="BR2100" s="4">
        <v>80693.237342573906</v>
      </c>
      <c r="BY2100" s="7"/>
      <c r="BZ2100" s="4">
        <v>408000</v>
      </c>
      <c r="CA2100" t="s">
        <v>3620</v>
      </c>
      <c r="CC2100" s="7" t="s">
        <v>729</v>
      </c>
      <c r="CD2100" s="7">
        <v>0.24116486818648439</v>
      </c>
      <c r="CF2100" s="7"/>
      <c r="CH2100" s="7"/>
      <c r="CJ2100" s="7"/>
      <c r="CK2100" s="7">
        <f t="shared" si="50"/>
        <v>48</v>
      </c>
    </row>
    <row r="2101" spans="1:90" hidden="1" x14ac:dyDescent="0.3">
      <c r="A2101" s="43">
        <v>64</v>
      </c>
      <c r="B2101" s="23" t="s">
        <v>913</v>
      </c>
      <c r="C2101" s="54"/>
      <c r="D2101" s="54" t="s">
        <v>831</v>
      </c>
      <c r="E2101" s="23" t="s">
        <v>605</v>
      </c>
      <c r="F2101" s="54"/>
      <c r="G2101" s="23" t="s">
        <v>3621</v>
      </c>
      <c r="J2101" s="54" t="s">
        <v>9</v>
      </c>
      <c r="K2101" s="55">
        <v>58.968000000000004</v>
      </c>
      <c r="L2101" s="24" t="s">
        <v>834</v>
      </c>
      <c r="M2101" s="24" t="s">
        <v>615</v>
      </c>
      <c r="N2101" s="7"/>
      <c r="U2101" s="4">
        <v>206388</v>
      </c>
      <c r="AD2101" s="7"/>
      <c r="AE2101" s="7"/>
      <c r="AF2101" s="7"/>
      <c r="AG2101" s="7"/>
      <c r="AH2101" s="7"/>
      <c r="AI2101" s="7"/>
      <c r="AJ2101" s="7"/>
      <c r="AK2101" s="7"/>
      <c r="BZ2101" s="4"/>
      <c r="CA2101" t="s">
        <v>856</v>
      </c>
      <c r="CC2101" s="7" t="s">
        <v>615</v>
      </c>
      <c r="CD2101" s="7">
        <v>1</v>
      </c>
      <c r="CF2101" s="7"/>
      <c r="CH2101" s="7"/>
      <c r="CJ2101" s="7"/>
      <c r="CK2101" s="7">
        <f t="shared" si="50"/>
        <v>62</v>
      </c>
    </row>
    <row r="2102" spans="1:90" hidden="1" x14ac:dyDescent="0.3">
      <c r="A2102" s="43">
        <v>65</v>
      </c>
      <c r="B2102" s="56" t="s">
        <v>1025</v>
      </c>
      <c r="D2102" s="23" t="s">
        <v>831</v>
      </c>
      <c r="E2102" s="23" t="s">
        <v>798</v>
      </c>
      <c r="G2102" s="23" t="s">
        <v>3622</v>
      </c>
      <c r="H2102" s="57"/>
      <c r="J2102" s="23" t="s">
        <v>9</v>
      </c>
      <c r="K2102" s="47">
        <v>0.59130000000000005</v>
      </c>
      <c r="L2102" s="24" t="s">
        <v>834</v>
      </c>
      <c r="M2102" s="24" t="s">
        <v>624</v>
      </c>
      <c r="X2102" s="4">
        <v>13008.6</v>
      </c>
      <c r="BZ2102" s="4"/>
      <c r="CA2102" t="s">
        <v>871</v>
      </c>
      <c r="CC2102" s="7" t="s">
        <v>624</v>
      </c>
      <c r="CD2102" s="7">
        <v>1</v>
      </c>
      <c r="CF2102" s="7"/>
      <c r="CH2102" s="7"/>
      <c r="CJ2102" s="7"/>
      <c r="CK2102" s="7">
        <f t="shared" si="50"/>
        <v>62</v>
      </c>
    </row>
    <row r="2103" spans="1:90" hidden="1" x14ac:dyDescent="0.3">
      <c r="A2103" s="43" t="s">
        <v>843</v>
      </c>
      <c r="B2103" s="23" t="s">
        <v>888</v>
      </c>
      <c r="D2103" s="23" t="s">
        <v>831</v>
      </c>
      <c r="E2103" s="23" t="s">
        <v>605</v>
      </c>
      <c r="G2103" s="53" t="s">
        <v>3623</v>
      </c>
      <c r="J2103" s="23" t="s">
        <v>9</v>
      </c>
      <c r="K2103" s="47">
        <v>300</v>
      </c>
      <c r="L2103" s="24" t="s">
        <v>834</v>
      </c>
      <c r="M2103" s="24" t="s">
        <v>615</v>
      </c>
      <c r="U2103" s="4">
        <v>1110000</v>
      </c>
      <c r="V2103" s="4">
        <v>90</v>
      </c>
      <c r="W2103" s="4">
        <v>180</v>
      </c>
      <c r="AA2103" s="107">
        <v>180000</v>
      </c>
      <c r="AD2103" s="4">
        <v>245.82059097586779</v>
      </c>
      <c r="BZ2103" s="4"/>
      <c r="CA2103" t="s">
        <v>846</v>
      </c>
      <c r="CC2103" s="7" t="s">
        <v>615</v>
      </c>
      <c r="CD2103" s="7">
        <v>0.45718536185162367</v>
      </c>
      <c r="CE2103" s="7" t="s">
        <v>633</v>
      </c>
      <c r="CF2103" s="7">
        <v>0.26155050705069538</v>
      </c>
      <c r="CG2103" s="7" t="s">
        <v>618</v>
      </c>
      <c r="CH2103" s="7">
        <v>0.22930989201523269</v>
      </c>
      <c r="CJ2103" s="7"/>
      <c r="CK2103" s="7">
        <f t="shared" si="50"/>
        <v>58</v>
      </c>
    </row>
    <row r="2104" spans="1:90" hidden="1" x14ac:dyDescent="0.3">
      <c r="A2104" s="43" t="s">
        <v>1661</v>
      </c>
      <c r="B2104" s="23" t="s">
        <v>975</v>
      </c>
      <c r="C2104" s="54"/>
      <c r="D2104" s="54" t="s">
        <v>831</v>
      </c>
      <c r="E2104" s="23" t="s">
        <v>659</v>
      </c>
      <c r="F2104" s="54"/>
      <c r="G2104" s="23" t="s">
        <v>3624</v>
      </c>
      <c r="J2104" s="54" t="s">
        <v>9</v>
      </c>
      <c r="K2104" s="55">
        <v>202.13800000000001</v>
      </c>
      <c r="L2104" s="24" t="s">
        <v>834</v>
      </c>
      <c r="M2104" s="24" t="s">
        <v>639</v>
      </c>
      <c r="N2104" s="7"/>
      <c r="U2104" s="4">
        <v>2465084</v>
      </c>
      <c r="W2104" s="4">
        <v>10580.272999999999</v>
      </c>
      <c r="AB2104" s="4">
        <v>1803400</v>
      </c>
      <c r="AC2104" s="4">
        <v>8025013</v>
      </c>
      <c r="AD2104" s="7"/>
      <c r="AE2104" s="7"/>
      <c r="AF2104" s="7"/>
      <c r="AG2104" s="7"/>
      <c r="AH2104" s="7"/>
      <c r="AI2104" s="7"/>
      <c r="AJ2104" s="7"/>
      <c r="AK2104" s="7"/>
      <c r="AQ2104" s="4">
        <v>3638.4839999999999</v>
      </c>
      <c r="BZ2104" s="4">
        <v>3950000</v>
      </c>
      <c r="CA2104" t="s">
        <v>1166</v>
      </c>
      <c r="CC2104" s="7" t="s">
        <v>639</v>
      </c>
      <c r="CD2104" s="7">
        <v>0.38432264949263639</v>
      </c>
      <c r="CE2104" s="7" t="s">
        <v>615</v>
      </c>
      <c r="CF2104" s="7">
        <v>0.34394526786172053</v>
      </c>
      <c r="CH2104" s="7"/>
      <c r="CJ2104" s="7"/>
      <c r="CK2104" s="7">
        <f t="shared" si="50"/>
        <v>58</v>
      </c>
      <c r="CL2104" t="s">
        <v>3624</v>
      </c>
    </row>
    <row r="2105" spans="1:90" x14ac:dyDescent="0.3">
      <c r="A2105" s="43" t="s">
        <v>932</v>
      </c>
      <c r="B2105" s="23" t="s">
        <v>860</v>
      </c>
      <c r="C2105" s="54"/>
      <c r="D2105" s="54" t="s">
        <v>831</v>
      </c>
      <c r="E2105" s="23" t="s">
        <v>605</v>
      </c>
      <c r="F2105" s="54"/>
      <c r="G2105" s="23" t="s">
        <v>3625</v>
      </c>
      <c r="H2105" s="23" t="s">
        <v>880</v>
      </c>
      <c r="J2105" s="54" t="s">
        <v>9</v>
      </c>
      <c r="K2105" s="55">
        <v>131.95599999999999</v>
      </c>
      <c r="L2105" s="24" t="s">
        <v>834</v>
      </c>
      <c r="M2105" s="24" t="s">
        <v>615</v>
      </c>
      <c r="N2105" s="7"/>
      <c r="U2105" s="4">
        <v>1010930.6</v>
      </c>
      <c r="V2105" s="4">
        <v>81.247500000000002</v>
      </c>
      <c r="W2105" s="4">
        <v>266.81620000000009</v>
      </c>
      <c r="AD2105" s="7"/>
      <c r="AE2105" s="7"/>
      <c r="AF2105" s="7"/>
      <c r="AG2105" s="7"/>
      <c r="AH2105" s="7"/>
      <c r="AI2105" s="7"/>
      <c r="AJ2105" s="7"/>
      <c r="AK2105" s="7"/>
      <c r="BZ2105" s="4">
        <v>5050000</v>
      </c>
      <c r="CA2105" t="s">
        <v>3626</v>
      </c>
      <c r="CC2105" s="7" t="s">
        <v>615</v>
      </c>
      <c r="CD2105" s="7">
        <v>0.65633536493758815</v>
      </c>
      <c r="CE2105" s="7" t="s">
        <v>618</v>
      </c>
      <c r="CF2105" s="7">
        <v>0.32630626502202159</v>
      </c>
      <c r="CH2105" s="7"/>
      <c r="CJ2105" s="7"/>
      <c r="CK2105" s="7">
        <f t="shared" si="50"/>
        <v>60</v>
      </c>
      <c r="CL2105" t="s">
        <v>3625</v>
      </c>
    </row>
    <row r="2106" spans="1:90" x14ac:dyDescent="0.3">
      <c r="A2106" s="43">
        <v>64</v>
      </c>
      <c r="B2106" s="23" t="s">
        <v>860</v>
      </c>
      <c r="C2106" s="54"/>
      <c r="D2106" s="54" t="s">
        <v>831</v>
      </c>
      <c r="E2106" s="23" t="s">
        <v>659</v>
      </c>
      <c r="F2106" s="54"/>
      <c r="G2106" s="23" t="s">
        <v>3627</v>
      </c>
      <c r="J2106" s="54" t="s">
        <v>9</v>
      </c>
      <c r="K2106" s="55">
        <v>18.100000000000001</v>
      </c>
      <c r="L2106" s="24" t="s">
        <v>834</v>
      </c>
      <c r="M2106" s="24" t="s">
        <v>639</v>
      </c>
      <c r="N2106" s="7"/>
      <c r="U2106" s="4">
        <v>90500</v>
      </c>
      <c r="AC2106" s="4">
        <v>362000</v>
      </c>
      <c r="AD2106" s="7"/>
      <c r="AE2106" s="7"/>
      <c r="AF2106" s="7"/>
      <c r="AG2106" s="7"/>
      <c r="AH2106" s="7"/>
      <c r="AI2106" s="7"/>
      <c r="AJ2106" s="7"/>
      <c r="AK2106" s="7"/>
      <c r="BZ2106" s="4"/>
      <c r="CA2106" t="s">
        <v>885</v>
      </c>
      <c r="CC2106" s="7" t="s">
        <v>639</v>
      </c>
      <c r="CD2106" s="7">
        <v>0.57858243451463787</v>
      </c>
      <c r="CE2106" s="7" t="s">
        <v>615</v>
      </c>
      <c r="CF2106" s="7">
        <v>0.42141756548536208</v>
      </c>
      <c r="CH2106" s="7"/>
      <c r="CJ2106" s="7"/>
      <c r="CK2106" s="7">
        <f t="shared" si="50"/>
        <v>61</v>
      </c>
    </row>
    <row r="2107" spans="1:90" hidden="1" x14ac:dyDescent="0.3">
      <c r="A2107" s="43">
        <v>65</v>
      </c>
      <c r="B2107" s="56" t="s">
        <v>1025</v>
      </c>
      <c r="D2107" s="23" t="s">
        <v>831</v>
      </c>
      <c r="E2107" s="23" t="s">
        <v>798</v>
      </c>
      <c r="G2107" s="23" t="s">
        <v>3628</v>
      </c>
      <c r="H2107" s="57" t="s">
        <v>831</v>
      </c>
      <c r="I2107" s="57"/>
      <c r="J2107" s="23" t="s">
        <v>9</v>
      </c>
      <c r="K2107" s="47">
        <v>6.2333189999999998</v>
      </c>
      <c r="L2107" s="24" t="s">
        <v>834</v>
      </c>
      <c r="M2107" s="24" t="s">
        <v>624</v>
      </c>
      <c r="X2107" s="4">
        <v>86546.941000000006</v>
      </c>
      <c r="BZ2107" s="4"/>
      <c r="CA2107" t="s">
        <v>871</v>
      </c>
      <c r="CC2107" s="7" t="s">
        <v>624</v>
      </c>
      <c r="CD2107" s="7">
        <v>1</v>
      </c>
      <c r="CF2107" s="7"/>
      <c r="CH2107" s="7"/>
      <c r="CJ2107" s="7"/>
      <c r="CK2107" s="7">
        <f t="shared" si="50"/>
        <v>62</v>
      </c>
    </row>
    <row r="2108" spans="1:90" x14ac:dyDescent="0.3">
      <c r="A2108" s="43">
        <v>64</v>
      </c>
      <c r="B2108" s="23" t="s">
        <v>860</v>
      </c>
      <c r="C2108" s="54"/>
      <c r="D2108" s="54" t="s">
        <v>831</v>
      </c>
      <c r="E2108" s="23" t="s">
        <v>614</v>
      </c>
      <c r="F2108" s="54"/>
      <c r="G2108" s="23" t="s">
        <v>3629</v>
      </c>
      <c r="H2108" s="23" t="s">
        <v>838</v>
      </c>
      <c r="J2108" s="54" t="s">
        <v>9</v>
      </c>
      <c r="K2108" s="55">
        <v>2.29</v>
      </c>
      <c r="L2108" s="24" t="s">
        <v>834</v>
      </c>
      <c r="M2108" s="24" t="s">
        <v>618</v>
      </c>
      <c r="N2108" s="7"/>
      <c r="U2108" s="4">
        <v>4122</v>
      </c>
      <c r="V2108" s="4">
        <v>7.3738000000000001</v>
      </c>
      <c r="W2108" s="4">
        <v>11.679</v>
      </c>
      <c r="AD2108" s="7"/>
      <c r="AE2108" s="7"/>
      <c r="AF2108" s="7"/>
      <c r="AG2108" s="7"/>
      <c r="AH2108" s="7"/>
      <c r="AI2108" s="7"/>
      <c r="AJ2108" s="7"/>
      <c r="AK2108" s="7"/>
      <c r="BZ2108" s="4"/>
      <c r="CA2108" t="s">
        <v>859</v>
      </c>
      <c r="CC2108" s="7" t="s">
        <v>618</v>
      </c>
      <c r="CD2108" s="7">
        <v>0.89603926045361482</v>
      </c>
      <c r="CF2108" s="7"/>
      <c r="CH2108" s="7"/>
      <c r="CJ2108" s="7"/>
      <c r="CK2108" s="7">
        <f t="shared" si="50"/>
        <v>60</v>
      </c>
    </row>
    <row r="2109" spans="1:90" hidden="1" x14ac:dyDescent="0.3">
      <c r="A2109" s="43">
        <v>64</v>
      </c>
      <c r="B2109" s="23" t="s">
        <v>1058</v>
      </c>
      <c r="C2109" s="54"/>
      <c r="D2109" s="54" t="s">
        <v>831</v>
      </c>
      <c r="E2109" s="23" t="s">
        <v>605</v>
      </c>
      <c r="F2109" s="54"/>
      <c r="G2109" s="23" t="s">
        <v>3630</v>
      </c>
      <c r="H2109" s="23" t="s">
        <v>1232</v>
      </c>
      <c r="J2109" s="54" t="s">
        <v>9</v>
      </c>
      <c r="K2109" s="55">
        <v>865.38212499999997</v>
      </c>
      <c r="L2109" s="24" t="s">
        <v>834</v>
      </c>
      <c r="M2109" s="24" t="s">
        <v>615</v>
      </c>
      <c r="N2109" s="7"/>
      <c r="U2109" s="4">
        <v>2357866.8133</v>
      </c>
      <c r="V2109" s="4">
        <v>109.17962395000001</v>
      </c>
      <c r="W2109" s="4">
        <v>444.06598139999988</v>
      </c>
      <c r="AD2109" s="7"/>
      <c r="AE2109" s="7"/>
      <c r="AF2109" s="7"/>
      <c r="AG2109" s="7"/>
      <c r="AH2109" s="7"/>
      <c r="AI2109" s="7"/>
      <c r="AJ2109" s="7"/>
      <c r="AK2109" s="7"/>
      <c r="BZ2109" s="4"/>
      <c r="CA2109" t="s">
        <v>859</v>
      </c>
      <c r="CC2109" s="7" t="s">
        <v>615</v>
      </c>
      <c r="CD2109" s="7">
        <v>0.7661004533902428</v>
      </c>
      <c r="CE2109" s="7" t="s">
        <v>618</v>
      </c>
      <c r="CF2109" s="7">
        <v>0.21944161259554029</v>
      </c>
      <c r="CH2109" s="7"/>
      <c r="CJ2109" s="7"/>
      <c r="CK2109" s="7">
        <f t="shared" si="50"/>
        <v>60</v>
      </c>
    </row>
    <row r="2110" spans="1:90" hidden="1" x14ac:dyDescent="0.3">
      <c r="A2110" s="43">
        <v>65</v>
      </c>
      <c r="B2110" s="56" t="s">
        <v>2531</v>
      </c>
      <c r="D2110" s="23" t="s">
        <v>831</v>
      </c>
      <c r="E2110" s="23" t="s">
        <v>796</v>
      </c>
      <c r="G2110" s="23" t="s">
        <v>3631</v>
      </c>
      <c r="H2110" s="57" t="s">
        <v>831</v>
      </c>
      <c r="I2110" s="57"/>
      <c r="J2110" s="23" t="s">
        <v>9</v>
      </c>
      <c r="K2110" s="47">
        <v>1.6950000000000001</v>
      </c>
      <c r="L2110" s="24" t="s">
        <v>834</v>
      </c>
      <c r="M2110" s="24" t="s">
        <v>624</v>
      </c>
      <c r="X2110" s="4">
        <v>10170</v>
      </c>
      <c r="Y2110" s="4">
        <v>1017</v>
      </c>
      <c r="BZ2110" s="4"/>
      <c r="CA2110" t="s">
        <v>1009</v>
      </c>
      <c r="CC2110" s="7" t="s">
        <v>624</v>
      </c>
      <c r="CD2110" s="7">
        <v>0.80971760797342196</v>
      </c>
      <c r="CF2110" s="7"/>
      <c r="CH2110" s="7"/>
      <c r="CJ2110" s="7"/>
      <c r="CK2110" s="7">
        <f t="shared" si="50"/>
        <v>61</v>
      </c>
    </row>
    <row r="2111" spans="1:90" hidden="1" x14ac:dyDescent="0.3">
      <c r="A2111" s="43" t="s">
        <v>1102</v>
      </c>
      <c r="B2111" s="23" t="s">
        <v>1527</v>
      </c>
      <c r="C2111" s="23" t="s">
        <v>1016</v>
      </c>
      <c r="D2111" s="23" t="s">
        <v>831</v>
      </c>
      <c r="E2111" s="23" t="s">
        <v>752</v>
      </c>
      <c r="G2111" s="23" t="s">
        <v>3632</v>
      </c>
      <c r="H2111" s="23" t="s">
        <v>1038</v>
      </c>
      <c r="J2111" s="54" t="s">
        <v>8</v>
      </c>
      <c r="K2111" s="47">
        <v>214.88372093023261</v>
      </c>
      <c r="L2111" s="57" t="s">
        <v>834</v>
      </c>
      <c r="M2111" s="24" t="s">
        <v>729</v>
      </c>
      <c r="N2111" s="7"/>
      <c r="O2111" s="7"/>
      <c r="X2111" s="7"/>
      <c r="AL2111" s="61"/>
      <c r="BD2111" s="4">
        <v>1067021.1852238269</v>
      </c>
      <c r="BE2111" s="4">
        <v>1900701.6447759271</v>
      </c>
      <c r="BF2111" s="4">
        <v>184175.26730541521</v>
      </c>
      <c r="BG2111" s="4">
        <v>645046.03070618527</v>
      </c>
      <c r="BH2111" s="4">
        <v>66492.579761104498</v>
      </c>
      <c r="BI2111" s="4">
        <v>14269.87405448175</v>
      </c>
      <c r="BJ2111" s="4">
        <v>30581.436110242641</v>
      </c>
      <c r="BK2111" s="4">
        <v>2809.6317371525929</v>
      </c>
      <c r="BL2111" s="4">
        <v>6718.7134435635744</v>
      </c>
      <c r="BM2111" s="4">
        <v>961.61725402166462</v>
      </c>
      <c r="BN2111" s="4">
        <v>2890.0326230522769</v>
      </c>
      <c r="BP2111" s="4">
        <v>967.3990510194659</v>
      </c>
      <c r="BR2111" s="4">
        <v>17348.077919741099</v>
      </c>
      <c r="BY2111" s="7"/>
      <c r="BZ2111" s="4">
        <v>794800</v>
      </c>
      <c r="CA2111" t="s">
        <v>1105</v>
      </c>
      <c r="CC2111" s="7" t="s">
        <v>729</v>
      </c>
      <c r="CD2111" s="7">
        <v>0.303055401818147</v>
      </c>
      <c r="CE2111" s="7" t="s">
        <v>723</v>
      </c>
      <c r="CF2111" s="7">
        <v>0.26573759491546822</v>
      </c>
      <c r="CH2111" s="7"/>
      <c r="CJ2111" s="7"/>
      <c r="CK2111" s="7">
        <f t="shared" si="50"/>
        <v>50</v>
      </c>
      <c r="CL2111" t="s">
        <v>3632</v>
      </c>
    </row>
    <row r="2112" spans="1:90" hidden="1" x14ac:dyDescent="0.3">
      <c r="A2112" s="43">
        <v>64</v>
      </c>
      <c r="B2112" s="23" t="s">
        <v>1541</v>
      </c>
      <c r="C2112" s="54"/>
      <c r="D2112" s="54" t="s">
        <v>831</v>
      </c>
      <c r="E2112" s="23" t="s">
        <v>650</v>
      </c>
      <c r="F2112" s="54"/>
      <c r="G2112" s="23" t="s">
        <v>3633</v>
      </c>
      <c r="J2112" s="54" t="s">
        <v>9</v>
      </c>
      <c r="K2112" s="55">
        <v>80</v>
      </c>
      <c r="L2112" s="24" t="s">
        <v>834</v>
      </c>
      <c r="M2112" s="24" t="s">
        <v>615</v>
      </c>
      <c r="N2112" s="7"/>
      <c r="U2112" s="4">
        <v>1600000</v>
      </c>
      <c r="W2112" s="4">
        <v>3200</v>
      </c>
      <c r="AD2112" s="7"/>
      <c r="AE2112" s="7"/>
      <c r="AF2112" s="7"/>
      <c r="AG2112" s="7"/>
      <c r="AH2112" s="7"/>
      <c r="AI2112" s="7"/>
      <c r="AJ2112" s="7"/>
      <c r="AK2112" s="7"/>
      <c r="BZ2112" s="4"/>
      <c r="CA2112" t="s">
        <v>899</v>
      </c>
      <c r="CC2112" s="7" t="s">
        <v>615</v>
      </c>
      <c r="CD2112" s="7">
        <v>0.83304778221968401</v>
      </c>
      <c r="CF2112" s="7"/>
      <c r="CH2112" s="7"/>
      <c r="CJ2112" s="7"/>
      <c r="CK2112" s="7">
        <f t="shared" si="50"/>
        <v>61</v>
      </c>
    </row>
    <row r="2113" spans="1:90" hidden="1" x14ac:dyDescent="0.3">
      <c r="A2113" s="43">
        <v>64</v>
      </c>
      <c r="B2113" s="23" t="s">
        <v>913</v>
      </c>
      <c r="C2113" s="54"/>
      <c r="D2113" s="54" t="s">
        <v>831</v>
      </c>
      <c r="E2113" s="23" t="s">
        <v>617</v>
      </c>
      <c r="F2113" s="54"/>
      <c r="G2113" s="23" t="s">
        <v>3634</v>
      </c>
      <c r="H2113" s="23" t="s">
        <v>930</v>
      </c>
      <c r="J2113" s="54" t="s">
        <v>9</v>
      </c>
      <c r="K2113" s="55">
        <v>14.2</v>
      </c>
      <c r="L2113" s="24" t="s">
        <v>834</v>
      </c>
      <c r="M2113" s="24" t="s">
        <v>615</v>
      </c>
      <c r="N2113" s="7"/>
      <c r="U2113" s="4">
        <v>65320</v>
      </c>
      <c r="W2113" s="4">
        <v>284</v>
      </c>
      <c r="AD2113" s="7"/>
      <c r="AE2113" s="7"/>
      <c r="AF2113" s="7"/>
      <c r="AG2113" s="7"/>
      <c r="AH2113" s="7"/>
      <c r="AI2113" s="7"/>
      <c r="AJ2113" s="7"/>
      <c r="AK2113" s="7"/>
      <c r="BZ2113" s="4"/>
      <c r="CA2113" t="s">
        <v>899</v>
      </c>
      <c r="CC2113" s="7" t="s">
        <v>615</v>
      </c>
      <c r="CD2113" s="7">
        <v>0.69653559218812722</v>
      </c>
      <c r="CE2113" s="7" t="s">
        <v>621</v>
      </c>
      <c r="CF2113" s="7">
        <v>0.30346440781187278</v>
      </c>
      <c r="CH2113" s="7"/>
      <c r="CJ2113" s="7"/>
      <c r="CK2113" s="7">
        <f t="shared" si="50"/>
        <v>61</v>
      </c>
    </row>
    <row r="2114" spans="1:90" hidden="1" x14ac:dyDescent="0.3">
      <c r="A2114" s="43" t="s">
        <v>938</v>
      </c>
      <c r="B2114" s="23" t="s">
        <v>1058</v>
      </c>
      <c r="D2114" s="54" t="s">
        <v>831</v>
      </c>
      <c r="E2114" s="23" t="s">
        <v>611</v>
      </c>
      <c r="G2114" s="23" t="s">
        <v>3635</v>
      </c>
      <c r="H2114" s="23" t="s">
        <v>880</v>
      </c>
      <c r="J2114" s="54" t="s">
        <v>9</v>
      </c>
      <c r="K2114" s="47">
        <v>3.8</v>
      </c>
      <c r="L2114" s="24" t="s">
        <v>834</v>
      </c>
      <c r="M2114" s="24" t="s">
        <v>633</v>
      </c>
      <c r="AA2114" s="107">
        <v>14820</v>
      </c>
      <c r="AD2114" s="4">
        <v>0.60799999999999998</v>
      </c>
      <c r="BZ2114" s="4">
        <v>264000</v>
      </c>
      <c r="CA2114" t="s">
        <v>1993</v>
      </c>
      <c r="CC2114" s="7" t="s">
        <v>633</v>
      </c>
      <c r="CD2114" s="7">
        <v>0.9949120320105207</v>
      </c>
      <c r="CF2114" s="7"/>
      <c r="CH2114" s="7"/>
      <c r="CJ2114" s="7"/>
      <c r="CK2114" s="7">
        <f t="shared" si="50"/>
        <v>61</v>
      </c>
    </row>
    <row r="2115" spans="1:90" hidden="1" x14ac:dyDescent="0.3">
      <c r="A2115" s="43">
        <v>64</v>
      </c>
      <c r="B2115" s="23" t="s">
        <v>913</v>
      </c>
      <c r="C2115" s="54"/>
      <c r="D2115" s="54" t="s">
        <v>831</v>
      </c>
      <c r="E2115" s="23" t="s">
        <v>659</v>
      </c>
      <c r="F2115" s="54"/>
      <c r="G2115" s="23" t="s">
        <v>3636</v>
      </c>
      <c r="J2115" s="54" t="s">
        <v>9</v>
      </c>
      <c r="K2115" s="55">
        <v>9.0309999999999988</v>
      </c>
      <c r="L2115" s="24" t="s">
        <v>834</v>
      </c>
      <c r="M2115" s="24" t="s">
        <v>618</v>
      </c>
      <c r="N2115" s="7"/>
      <c r="U2115" s="4">
        <v>81044.3</v>
      </c>
      <c r="V2115" s="4">
        <v>14.34526</v>
      </c>
      <c r="W2115" s="4">
        <v>234.63306</v>
      </c>
      <c r="AC2115" s="4">
        <v>141307.1</v>
      </c>
      <c r="AD2115" s="7"/>
      <c r="AE2115" s="7"/>
      <c r="AF2115" s="7"/>
      <c r="AG2115" s="7"/>
      <c r="AH2115" s="7"/>
      <c r="AI2115" s="7"/>
      <c r="AJ2115" s="7"/>
      <c r="AK2115" s="7"/>
      <c r="BZ2115" s="4"/>
      <c r="CA2115" t="s">
        <v>839</v>
      </c>
      <c r="CC2115" s="7" t="s">
        <v>618</v>
      </c>
      <c r="CD2115" s="7">
        <v>0.3670012481683757</v>
      </c>
      <c r="CE2115" s="7" t="s">
        <v>615</v>
      </c>
      <c r="CF2115" s="7">
        <v>0.33517425314952198</v>
      </c>
      <c r="CG2115" s="7" t="s">
        <v>639</v>
      </c>
      <c r="CH2115" s="7">
        <v>0.2005879212982998</v>
      </c>
      <c r="CJ2115" s="7"/>
      <c r="CK2115" s="7">
        <f t="shared" si="50"/>
        <v>59</v>
      </c>
    </row>
    <row r="2116" spans="1:90" hidden="1" x14ac:dyDescent="0.3">
      <c r="A2116" s="43" t="s">
        <v>847</v>
      </c>
      <c r="B2116" s="56" t="s">
        <v>1085</v>
      </c>
      <c r="D2116" s="23" t="s">
        <v>831</v>
      </c>
      <c r="E2116" s="23" t="s">
        <v>796</v>
      </c>
      <c r="G2116" s="23" t="s">
        <v>3637</v>
      </c>
      <c r="H2116" s="57" t="s">
        <v>831</v>
      </c>
      <c r="I2116" s="57"/>
      <c r="J2116" s="23" t="s">
        <v>9</v>
      </c>
      <c r="K2116" s="47">
        <v>200</v>
      </c>
      <c r="L2116" s="24" t="s">
        <v>834</v>
      </c>
      <c r="M2116" s="24" t="s">
        <v>624</v>
      </c>
      <c r="X2116" s="4">
        <v>2000000</v>
      </c>
      <c r="Y2116" s="4">
        <v>200000</v>
      </c>
      <c r="BZ2116" s="4">
        <v>2200000</v>
      </c>
      <c r="CA2116" t="s">
        <v>851</v>
      </c>
      <c r="CC2116" s="7" t="s">
        <v>624</v>
      </c>
      <c r="CD2116" s="7">
        <v>0.80971760797342196</v>
      </c>
      <c r="CF2116" s="7"/>
      <c r="CH2116" s="7"/>
      <c r="CJ2116" s="7"/>
      <c r="CK2116" s="7">
        <f t="shared" si="50"/>
        <v>61</v>
      </c>
    </row>
    <row r="2117" spans="1:90" x14ac:dyDescent="0.3">
      <c r="A2117" s="43" t="s">
        <v>1607</v>
      </c>
      <c r="B2117" s="56" t="s">
        <v>860</v>
      </c>
      <c r="D2117" s="23" t="s">
        <v>831</v>
      </c>
      <c r="E2117" s="23" t="s">
        <v>798</v>
      </c>
      <c r="G2117" s="23" t="s">
        <v>3638</v>
      </c>
      <c r="H2117" s="57" t="s">
        <v>831</v>
      </c>
      <c r="I2117" s="57"/>
      <c r="J2117" s="23" t="s">
        <v>9</v>
      </c>
      <c r="K2117" s="47">
        <v>58.055999999999997</v>
      </c>
      <c r="L2117" s="24" t="s">
        <v>834</v>
      </c>
      <c r="M2117" s="24" t="s">
        <v>624</v>
      </c>
      <c r="U2117" s="4">
        <v>46444.800000000003</v>
      </c>
      <c r="X2117" s="4">
        <v>185606.39999999999</v>
      </c>
      <c r="Y2117" s="4">
        <v>8849.2199999999993</v>
      </c>
      <c r="BZ2117" s="4"/>
      <c r="CA2117" t="s">
        <v>3639</v>
      </c>
      <c r="CC2117" s="7" t="s">
        <v>624</v>
      </c>
      <c r="CD2117" s="7">
        <v>0.81675181889101278</v>
      </c>
      <c r="CF2117" s="7"/>
      <c r="CH2117" s="7"/>
      <c r="CJ2117" s="7"/>
      <c r="CK2117" s="7">
        <f t="shared" si="50"/>
        <v>60</v>
      </c>
    </row>
    <row r="2118" spans="1:90" x14ac:dyDescent="0.3">
      <c r="A2118" s="43" t="s">
        <v>932</v>
      </c>
      <c r="B2118" s="23" t="s">
        <v>860</v>
      </c>
      <c r="C2118" s="54"/>
      <c r="D2118" s="54" t="s">
        <v>831</v>
      </c>
      <c r="E2118" s="23" t="s">
        <v>620</v>
      </c>
      <c r="F2118" s="54"/>
      <c r="G2118" s="23" t="s">
        <v>3640</v>
      </c>
      <c r="H2118" s="23" t="s">
        <v>1038</v>
      </c>
      <c r="J2118" s="54" t="s">
        <v>9</v>
      </c>
      <c r="K2118" s="55">
        <v>30.922000000000001</v>
      </c>
      <c r="L2118" s="24" t="s">
        <v>834</v>
      </c>
      <c r="M2118" s="24" t="s">
        <v>618</v>
      </c>
      <c r="N2118" s="7"/>
      <c r="U2118" s="4">
        <v>12260.91842670133</v>
      </c>
      <c r="V2118" s="4">
        <v>34.744900000000001</v>
      </c>
      <c r="Y2118" s="4">
        <v>37543.9</v>
      </c>
      <c r="AD2118" s="7"/>
      <c r="AE2118" s="7"/>
      <c r="AF2118" s="7"/>
      <c r="AG2118" s="7"/>
      <c r="AH2118" s="7"/>
      <c r="AI2118" s="7"/>
      <c r="AJ2118" s="7"/>
      <c r="AK2118" s="7"/>
      <c r="BZ2118" s="4">
        <v>1700000</v>
      </c>
      <c r="CA2118" t="s">
        <v>3641</v>
      </c>
      <c r="CC2118" s="7" t="s">
        <v>618</v>
      </c>
      <c r="CD2118" s="7">
        <v>0.50721552523385738</v>
      </c>
      <c r="CE2118" s="7" t="s">
        <v>627</v>
      </c>
      <c r="CF2118" s="7">
        <v>0.46385013793954888</v>
      </c>
      <c r="CH2118" s="7"/>
      <c r="CJ2118" s="7"/>
      <c r="CK2118" s="7">
        <f t="shared" si="50"/>
        <v>60</v>
      </c>
      <c r="CL2118" t="s">
        <v>3640</v>
      </c>
    </row>
    <row r="2119" spans="1:90" x14ac:dyDescent="0.3">
      <c r="A2119" s="43">
        <v>31</v>
      </c>
      <c r="B2119" s="23" t="s">
        <v>3642</v>
      </c>
      <c r="D2119" s="23" t="s">
        <v>831</v>
      </c>
      <c r="E2119" s="23" t="s">
        <v>1379</v>
      </c>
      <c r="G2119" s="23" t="s">
        <v>3643</v>
      </c>
      <c r="H2119" s="24" t="s">
        <v>2550</v>
      </c>
      <c r="I2119" s="24"/>
      <c r="J2119" s="23" t="s">
        <v>9</v>
      </c>
      <c r="K2119" s="47">
        <v>64</v>
      </c>
      <c r="L2119" s="24" t="s">
        <v>834</v>
      </c>
      <c r="M2119" s="24" t="s">
        <v>627</v>
      </c>
      <c r="Y2119" s="4">
        <v>76800</v>
      </c>
      <c r="BZ2119" s="4"/>
      <c r="CA2119" t="s">
        <v>1014</v>
      </c>
      <c r="CC2119" s="7" t="s">
        <v>627</v>
      </c>
      <c r="CD2119" s="7">
        <v>1</v>
      </c>
      <c r="CF2119" s="7"/>
      <c r="CH2119" s="7"/>
      <c r="CJ2119" s="7"/>
      <c r="CK2119" s="7">
        <f t="shared" si="50"/>
        <v>62</v>
      </c>
    </row>
    <row r="2120" spans="1:90" hidden="1" x14ac:dyDescent="0.3">
      <c r="A2120" s="43">
        <v>65</v>
      </c>
      <c r="B2120" s="56" t="s">
        <v>1025</v>
      </c>
      <c r="D2120" s="23" t="s">
        <v>831</v>
      </c>
      <c r="E2120" s="23" t="s">
        <v>796</v>
      </c>
      <c r="G2120" s="23" t="s">
        <v>3644</v>
      </c>
      <c r="H2120" s="57" t="s">
        <v>831</v>
      </c>
      <c r="I2120" s="57"/>
      <c r="J2120" s="23" t="s">
        <v>9</v>
      </c>
      <c r="K2120" s="47">
        <v>53.6</v>
      </c>
      <c r="L2120" s="24" t="s">
        <v>834</v>
      </c>
      <c r="M2120" s="24" t="s">
        <v>624</v>
      </c>
      <c r="X2120" s="4">
        <v>353760.00000000012</v>
      </c>
      <c r="Y2120" s="4">
        <v>26800</v>
      </c>
      <c r="BA2120" s="4">
        <v>2680</v>
      </c>
      <c r="BZ2120" s="4"/>
      <c r="CA2120" t="s">
        <v>2971</v>
      </c>
      <c r="CC2120" s="7" t="s">
        <v>624</v>
      </c>
      <c r="CD2120" s="7">
        <v>0.84693762424718344</v>
      </c>
      <c r="CF2120" s="7"/>
      <c r="CH2120" s="7"/>
      <c r="CJ2120" s="7"/>
      <c r="CK2120" s="7">
        <f t="shared" si="50"/>
        <v>60</v>
      </c>
    </row>
    <row r="2121" spans="1:90" hidden="1" x14ac:dyDescent="0.3">
      <c r="A2121" s="43">
        <v>65</v>
      </c>
      <c r="B2121" s="56" t="s">
        <v>1025</v>
      </c>
      <c r="D2121" s="23" t="s">
        <v>831</v>
      </c>
      <c r="E2121" s="23" t="s">
        <v>796</v>
      </c>
      <c r="G2121" s="23" t="s">
        <v>3645</v>
      </c>
      <c r="H2121" s="57" t="s">
        <v>831</v>
      </c>
      <c r="I2121" s="57"/>
      <c r="J2121" s="23" t="s">
        <v>9</v>
      </c>
      <c r="K2121" s="47">
        <v>114.3</v>
      </c>
      <c r="L2121" s="24" t="s">
        <v>834</v>
      </c>
      <c r="M2121" s="24" t="s">
        <v>624</v>
      </c>
      <c r="X2121" s="4">
        <v>640080.00000000012</v>
      </c>
      <c r="Y2121" s="4">
        <v>68580</v>
      </c>
      <c r="BA2121" s="4">
        <v>5715</v>
      </c>
      <c r="BZ2121" s="4"/>
      <c r="CA2121" t="s">
        <v>2971</v>
      </c>
      <c r="CC2121" s="7" t="s">
        <v>624</v>
      </c>
      <c r="CD2121" s="7">
        <v>0.79683767698199826</v>
      </c>
      <c r="CE2121" s="7" t="s">
        <v>627</v>
      </c>
      <c r="CF2121" s="7">
        <v>0.20063103006525479</v>
      </c>
      <c r="CH2121" s="7"/>
      <c r="CJ2121" s="7"/>
      <c r="CK2121" s="7">
        <f t="shared" si="50"/>
        <v>60</v>
      </c>
    </row>
    <row r="2122" spans="1:90" x14ac:dyDescent="0.3">
      <c r="A2122" s="43" t="s">
        <v>890</v>
      </c>
      <c r="B2122" s="23" t="s">
        <v>860</v>
      </c>
      <c r="D2122" s="23" t="s">
        <v>831</v>
      </c>
      <c r="E2122" s="23" t="s">
        <v>671</v>
      </c>
      <c r="G2122" s="53" t="s">
        <v>3646</v>
      </c>
      <c r="J2122" s="23" t="s">
        <v>9</v>
      </c>
      <c r="K2122" s="47">
        <v>1.8</v>
      </c>
      <c r="L2122" s="24" t="s">
        <v>834</v>
      </c>
      <c r="M2122" s="24" t="s">
        <v>624</v>
      </c>
      <c r="U2122" s="4">
        <v>4500</v>
      </c>
      <c r="X2122" s="4">
        <v>8460</v>
      </c>
      <c r="BX2122" s="4"/>
      <c r="BZ2122" s="4"/>
      <c r="CA2122" t="s">
        <v>1168</v>
      </c>
      <c r="CC2122" s="7" t="s">
        <v>624</v>
      </c>
      <c r="CD2122" s="7">
        <v>0.80725965155222934</v>
      </c>
      <c r="CF2122" s="7"/>
      <c r="CH2122" s="7"/>
      <c r="CJ2122" s="7"/>
      <c r="CK2122" s="7">
        <f t="shared" si="50"/>
        <v>61</v>
      </c>
    </row>
    <row r="2123" spans="1:90" hidden="1" x14ac:dyDescent="0.3">
      <c r="A2123" s="43">
        <v>64</v>
      </c>
      <c r="B2123" s="23" t="s">
        <v>1554</v>
      </c>
      <c r="C2123" s="54"/>
      <c r="D2123" s="54" t="s">
        <v>831</v>
      </c>
      <c r="E2123" s="23" t="s">
        <v>650</v>
      </c>
      <c r="F2123" s="54"/>
      <c r="G2123" s="23" t="s">
        <v>3647</v>
      </c>
      <c r="J2123" s="54" t="s">
        <v>9</v>
      </c>
      <c r="K2123" s="55">
        <v>12.496</v>
      </c>
      <c r="L2123" s="24" t="s">
        <v>834</v>
      </c>
      <c r="M2123" s="24" t="s">
        <v>615</v>
      </c>
      <c r="N2123" s="7"/>
      <c r="U2123" s="4">
        <v>171583.1</v>
      </c>
      <c r="W2123" s="4">
        <v>570.39874000000009</v>
      </c>
      <c r="AD2123" s="7"/>
      <c r="AE2123" s="7"/>
      <c r="AF2123" s="7"/>
      <c r="AG2123" s="7"/>
      <c r="AH2123" s="7"/>
      <c r="AI2123" s="7"/>
      <c r="AJ2123" s="7"/>
      <c r="AK2123" s="7"/>
      <c r="BZ2123" s="4"/>
      <c r="CA2123" t="s">
        <v>899</v>
      </c>
      <c r="CC2123" s="7" t="s">
        <v>615</v>
      </c>
      <c r="CD2123" s="7">
        <v>0.75012190783750965</v>
      </c>
      <c r="CE2123" s="7" t="s">
        <v>621</v>
      </c>
      <c r="CF2123" s="7">
        <v>0.24987809216249041</v>
      </c>
      <c r="CH2123" s="7"/>
      <c r="CJ2123" s="7"/>
      <c r="CK2123" s="7">
        <f t="shared" si="50"/>
        <v>61</v>
      </c>
    </row>
    <row r="2124" spans="1:90" hidden="1" x14ac:dyDescent="0.3">
      <c r="A2124" s="43" t="s">
        <v>932</v>
      </c>
      <c r="B2124" s="23" t="s">
        <v>1025</v>
      </c>
      <c r="C2124" s="54"/>
      <c r="D2124" s="54" t="s">
        <v>831</v>
      </c>
      <c r="E2124" s="23" t="s">
        <v>662</v>
      </c>
      <c r="F2124" s="54"/>
      <c r="G2124" s="23" t="s">
        <v>3648</v>
      </c>
      <c r="H2124" s="23" t="s">
        <v>1360</v>
      </c>
      <c r="J2124" s="54" t="s">
        <v>9</v>
      </c>
      <c r="K2124" s="55">
        <v>33.96</v>
      </c>
      <c r="L2124" s="24" t="s">
        <v>834</v>
      </c>
      <c r="M2124" s="24" t="s">
        <v>615</v>
      </c>
      <c r="N2124" s="7"/>
      <c r="U2124" s="4">
        <v>618072</v>
      </c>
      <c r="AD2124" s="7"/>
      <c r="AE2124" s="7"/>
      <c r="AF2124" s="7"/>
      <c r="AG2124" s="7"/>
      <c r="AH2124" s="7"/>
      <c r="AI2124" s="7"/>
      <c r="AJ2124" s="7"/>
      <c r="AK2124" s="7"/>
      <c r="BZ2124" s="4">
        <v>2825000</v>
      </c>
      <c r="CA2124" t="s">
        <v>934</v>
      </c>
      <c r="CC2124" s="7" t="s">
        <v>615</v>
      </c>
      <c r="CD2124" s="7">
        <v>1</v>
      </c>
      <c r="CF2124" s="7"/>
      <c r="CH2124" s="7"/>
      <c r="CJ2124" s="7"/>
      <c r="CK2124" s="7">
        <f t="shared" si="50"/>
        <v>62</v>
      </c>
      <c r="CL2124" t="s">
        <v>3648</v>
      </c>
    </row>
    <row r="2125" spans="1:90" hidden="1" x14ac:dyDescent="0.3">
      <c r="A2125" s="43">
        <v>27</v>
      </c>
      <c r="B2125" s="42" t="s">
        <v>1025</v>
      </c>
      <c r="D2125" s="54" t="s">
        <v>831</v>
      </c>
      <c r="E2125" s="23" t="s">
        <v>659</v>
      </c>
      <c r="G2125" s="42" t="s">
        <v>3649</v>
      </c>
      <c r="H2125" s="23" t="s">
        <v>838</v>
      </c>
      <c r="J2125" s="23" t="s">
        <v>9</v>
      </c>
      <c r="K2125" s="58">
        <v>0.2</v>
      </c>
      <c r="L2125" s="24" t="s">
        <v>834</v>
      </c>
      <c r="M2125" s="24" t="s">
        <v>621</v>
      </c>
      <c r="U2125" s="59">
        <v>400.00000000000011</v>
      </c>
      <c r="V2125" s="59"/>
      <c r="W2125" s="59">
        <v>38.72</v>
      </c>
      <c r="AB2125" s="60">
        <v>9800.0000000000018</v>
      </c>
      <c r="AC2125" s="60">
        <v>4400.0000000000009</v>
      </c>
      <c r="AP2125" s="59"/>
      <c r="AQ2125" s="59">
        <v>9.58</v>
      </c>
      <c r="BZ2125" s="4"/>
      <c r="CA2125" t="s">
        <v>1509</v>
      </c>
      <c r="CC2125" s="7" t="s">
        <v>621</v>
      </c>
      <c r="CD2125" s="7">
        <v>0.39371916329715362</v>
      </c>
      <c r="CE2125" s="7" t="s">
        <v>636</v>
      </c>
      <c r="CF2125" s="7">
        <v>0.34019621956585783</v>
      </c>
      <c r="CH2125" s="7"/>
      <c r="CJ2125" s="7"/>
      <c r="CK2125" s="7">
        <f t="shared" si="50"/>
        <v>58</v>
      </c>
    </row>
    <row r="2126" spans="1:90" hidden="1" x14ac:dyDescent="0.3">
      <c r="A2126" s="43">
        <v>64</v>
      </c>
      <c r="B2126" s="23" t="s">
        <v>1025</v>
      </c>
      <c r="C2126" s="54"/>
      <c r="D2126" s="54" t="s">
        <v>831</v>
      </c>
      <c r="E2126" s="23" t="s">
        <v>659</v>
      </c>
      <c r="F2126" s="54"/>
      <c r="G2126" s="23" t="s">
        <v>3650</v>
      </c>
      <c r="J2126" s="54" t="s">
        <v>9</v>
      </c>
      <c r="K2126" s="55">
        <v>0.215534</v>
      </c>
      <c r="L2126" s="24" t="s">
        <v>834</v>
      </c>
      <c r="M2126" s="24" t="s">
        <v>621</v>
      </c>
      <c r="N2126" s="7"/>
      <c r="U2126" s="4">
        <v>323.30099999999999</v>
      </c>
      <c r="W2126" s="4">
        <v>41.727382400000003</v>
      </c>
      <c r="AB2126" s="4">
        <v>10582.7194</v>
      </c>
      <c r="AC2126" s="4">
        <v>4741.7480000000014</v>
      </c>
      <c r="AD2126" s="7"/>
      <c r="AE2126" s="7"/>
      <c r="AF2126" s="7"/>
      <c r="AG2126" s="7"/>
      <c r="AH2126" s="7"/>
      <c r="AI2126" s="7"/>
      <c r="AJ2126" s="7"/>
      <c r="AK2126" s="7"/>
      <c r="BZ2126" s="4"/>
      <c r="CA2126" t="s">
        <v>966</v>
      </c>
      <c r="CC2126" s="7" t="s">
        <v>621</v>
      </c>
      <c r="CD2126" s="7">
        <v>0.42874624439974279</v>
      </c>
      <c r="CE2126" s="7" t="s">
        <v>636</v>
      </c>
      <c r="CF2126" s="7">
        <v>0.37121769577731389</v>
      </c>
      <c r="CH2126" s="7"/>
      <c r="CJ2126" s="7"/>
      <c r="CK2126" s="7">
        <f t="shared" ref="CK2126:CK2157" si="51">COUNTBLANK(N2126:BX2126)</f>
        <v>59</v>
      </c>
    </row>
    <row r="2127" spans="1:90" hidden="1" x14ac:dyDescent="0.3">
      <c r="A2127" s="43">
        <v>64</v>
      </c>
      <c r="B2127" s="23" t="s">
        <v>905</v>
      </c>
      <c r="C2127" s="54"/>
      <c r="D2127" s="54" t="s">
        <v>831</v>
      </c>
      <c r="E2127" s="23" t="s">
        <v>671</v>
      </c>
      <c r="F2127" s="54"/>
      <c r="G2127" s="23" t="s">
        <v>3651</v>
      </c>
      <c r="J2127" s="54" t="s">
        <v>9</v>
      </c>
      <c r="K2127" s="55">
        <v>1.0369999999999999</v>
      </c>
      <c r="L2127" s="24" t="s">
        <v>834</v>
      </c>
      <c r="M2127" s="24" t="s">
        <v>624</v>
      </c>
      <c r="N2127" s="7"/>
      <c r="U2127" s="4">
        <v>5081.2999999999993</v>
      </c>
      <c r="X2127" s="4">
        <v>6947.9000000000005</v>
      </c>
      <c r="Y2127" s="4">
        <v>477.01999999999992</v>
      </c>
      <c r="AD2127" s="7"/>
      <c r="AE2127" s="7"/>
      <c r="AF2127" s="7"/>
      <c r="AG2127" s="7">
        <v>0.27999000000000002</v>
      </c>
      <c r="AH2127" s="7">
        <v>0.70516000000000001</v>
      </c>
      <c r="AI2127" s="7"/>
      <c r="AJ2127" s="7"/>
      <c r="AK2127" s="7"/>
      <c r="BZ2127" s="4"/>
      <c r="CA2127" t="s">
        <v>2866</v>
      </c>
      <c r="CC2127" s="7" t="s">
        <v>624</v>
      </c>
      <c r="CD2127" s="7">
        <v>0.54561661568436259</v>
      </c>
      <c r="CF2127" s="7"/>
      <c r="CH2127" s="7"/>
      <c r="CJ2127" s="7"/>
      <c r="CK2127" s="7">
        <f t="shared" si="51"/>
        <v>58</v>
      </c>
    </row>
    <row r="2128" spans="1:90" hidden="1" x14ac:dyDescent="0.3">
      <c r="A2128" s="43">
        <v>64</v>
      </c>
      <c r="B2128" s="23" t="s">
        <v>1961</v>
      </c>
      <c r="C2128" s="54"/>
      <c r="D2128" s="54" t="s">
        <v>831</v>
      </c>
      <c r="E2128" s="23" t="s">
        <v>662</v>
      </c>
      <c r="F2128" s="54"/>
      <c r="G2128" s="23" t="s">
        <v>3652</v>
      </c>
      <c r="J2128" s="54" t="s">
        <v>9</v>
      </c>
      <c r="K2128" s="55">
        <v>2.7</v>
      </c>
      <c r="L2128" s="24" t="s">
        <v>834</v>
      </c>
      <c r="M2128" s="24" t="s">
        <v>615</v>
      </c>
      <c r="N2128" s="7"/>
      <c r="U2128" s="4">
        <v>45360.000000000007</v>
      </c>
      <c r="V2128" s="4">
        <v>0.53900000000000003</v>
      </c>
      <c r="AD2128" s="7"/>
      <c r="AE2128" s="7"/>
      <c r="AF2128" s="7"/>
      <c r="AG2128" s="7"/>
      <c r="AH2128" s="7"/>
      <c r="AI2128" s="7"/>
      <c r="AJ2128" s="7"/>
      <c r="AK2128" s="7"/>
      <c r="BZ2128" s="4"/>
      <c r="CA2128" t="s">
        <v>902</v>
      </c>
      <c r="CC2128" s="7" t="s">
        <v>615</v>
      </c>
      <c r="CD2128" s="7">
        <v>0.93152659565905971</v>
      </c>
      <c r="CF2128" s="7"/>
      <c r="CH2128" s="7"/>
      <c r="CJ2128" s="7"/>
      <c r="CK2128" s="7">
        <f t="shared" si="51"/>
        <v>61</v>
      </c>
    </row>
    <row r="2129" spans="1:90" hidden="1" x14ac:dyDescent="0.3">
      <c r="A2129" s="43">
        <v>65</v>
      </c>
      <c r="B2129" s="56" t="s">
        <v>1025</v>
      </c>
      <c r="D2129" s="23" t="s">
        <v>831</v>
      </c>
      <c r="E2129" s="23" t="s">
        <v>796</v>
      </c>
      <c r="G2129" s="23" t="s">
        <v>3653</v>
      </c>
      <c r="H2129" s="57" t="s">
        <v>831</v>
      </c>
      <c r="I2129" s="57"/>
      <c r="J2129" s="23" t="s">
        <v>9</v>
      </c>
      <c r="K2129" s="47">
        <v>49</v>
      </c>
      <c r="L2129" s="24" t="s">
        <v>834</v>
      </c>
      <c r="M2129" s="24" t="s">
        <v>624</v>
      </c>
      <c r="X2129" s="4">
        <v>274900</v>
      </c>
      <c r="Y2129" s="4">
        <v>10360</v>
      </c>
      <c r="AM2129" s="4">
        <v>3503000</v>
      </c>
      <c r="BZ2129" s="4"/>
      <c r="CA2129" t="s">
        <v>992</v>
      </c>
      <c r="CC2129" s="7" t="s">
        <v>624</v>
      </c>
      <c r="CD2129" s="7">
        <v>0.85985781004206008</v>
      </c>
      <c r="CF2129" s="7"/>
      <c r="CH2129" s="7"/>
      <c r="CJ2129" s="7"/>
      <c r="CK2129" s="7">
        <f t="shared" si="51"/>
        <v>60</v>
      </c>
    </row>
    <row r="2130" spans="1:90" hidden="1" x14ac:dyDescent="0.3">
      <c r="A2130" s="43" t="s">
        <v>1325</v>
      </c>
      <c r="B2130" s="23" t="s">
        <v>2203</v>
      </c>
      <c r="D2130" s="23" t="s">
        <v>831</v>
      </c>
      <c r="E2130" s="23" t="s">
        <v>1011</v>
      </c>
      <c r="G2130" s="42" t="s">
        <v>3654</v>
      </c>
      <c r="H2130" s="24"/>
      <c r="J2130" s="23" t="s">
        <v>9</v>
      </c>
      <c r="K2130" s="47">
        <v>56.3</v>
      </c>
      <c r="L2130" s="24" t="s">
        <v>834</v>
      </c>
      <c r="M2130" s="24" t="s">
        <v>627</v>
      </c>
      <c r="Y2130" s="4">
        <v>33780</v>
      </c>
      <c r="BZ2130" s="4"/>
      <c r="CA2130" t="s">
        <v>1328</v>
      </c>
      <c r="CC2130" s="7" t="s">
        <v>627</v>
      </c>
      <c r="CD2130" s="7">
        <v>1</v>
      </c>
      <c r="CF2130" s="7"/>
      <c r="CH2130" s="7"/>
      <c r="CJ2130" s="7"/>
      <c r="CK2130" s="7">
        <f t="shared" si="51"/>
        <v>62</v>
      </c>
    </row>
    <row r="2131" spans="1:90" hidden="1" x14ac:dyDescent="0.3">
      <c r="A2131" s="43">
        <v>65</v>
      </c>
      <c r="B2131" s="56" t="s">
        <v>886</v>
      </c>
      <c r="D2131" s="23" t="s">
        <v>831</v>
      </c>
      <c r="E2131" s="23" t="s">
        <v>796</v>
      </c>
      <c r="G2131" s="23" t="s">
        <v>3655</v>
      </c>
      <c r="H2131" s="57" t="s">
        <v>880</v>
      </c>
      <c r="I2131" s="57"/>
      <c r="J2131" s="23" t="s">
        <v>9</v>
      </c>
      <c r="K2131" s="47">
        <v>15.2</v>
      </c>
      <c r="L2131" s="24" t="s">
        <v>834</v>
      </c>
      <c r="M2131" s="24" t="s">
        <v>624</v>
      </c>
      <c r="X2131" s="4">
        <v>189030</v>
      </c>
      <c r="BZ2131" s="4"/>
      <c r="CA2131" t="s">
        <v>871</v>
      </c>
      <c r="CC2131" s="7" t="s">
        <v>624</v>
      </c>
      <c r="CD2131" s="7">
        <v>1</v>
      </c>
      <c r="CF2131" s="7"/>
      <c r="CH2131" s="7"/>
      <c r="CJ2131" s="7"/>
      <c r="CK2131" s="7">
        <f t="shared" si="51"/>
        <v>62</v>
      </c>
    </row>
    <row r="2132" spans="1:90" x14ac:dyDescent="0.3">
      <c r="A2132" s="43">
        <v>64</v>
      </c>
      <c r="B2132" s="23" t="s">
        <v>860</v>
      </c>
      <c r="C2132" s="54"/>
      <c r="D2132" s="54" t="s">
        <v>831</v>
      </c>
      <c r="E2132" s="23" t="s">
        <v>671</v>
      </c>
      <c r="F2132" s="54"/>
      <c r="G2132" s="23" t="s">
        <v>3656</v>
      </c>
      <c r="J2132" s="54" t="s">
        <v>9</v>
      </c>
      <c r="K2132" s="55">
        <v>3.0910000000000002</v>
      </c>
      <c r="L2132" s="24" t="s">
        <v>834</v>
      </c>
      <c r="M2132" s="24" t="s">
        <v>624</v>
      </c>
      <c r="N2132" s="7"/>
      <c r="U2132" s="4">
        <v>14547.5</v>
      </c>
      <c r="X2132" s="4">
        <v>30038.799999999999</v>
      </c>
      <c r="Y2132" s="4">
        <v>1980.1</v>
      </c>
      <c r="AD2132" s="7"/>
      <c r="AE2132" s="7"/>
      <c r="AF2132" s="7"/>
      <c r="AG2132" s="7">
        <v>1.00457</v>
      </c>
      <c r="AH2132" s="7">
        <v>3.2217600000000002</v>
      </c>
      <c r="AI2132" s="7"/>
      <c r="AJ2132" s="7"/>
      <c r="AK2132" s="7"/>
      <c r="BZ2132" s="4"/>
      <c r="CA2132" t="s">
        <v>2866</v>
      </c>
      <c r="CC2132" s="7" t="s">
        <v>624</v>
      </c>
      <c r="CD2132" s="7">
        <v>0.58718675677342269</v>
      </c>
      <c r="CF2132" s="7"/>
      <c r="CH2132" s="7"/>
      <c r="CJ2132" s="7"/>
      <c r="CK2132" s="7">
        <f t="shared" si="51"/>
        <v>58</v>
      </c>
    </row>
    <row r="2133" spans="1:90" x14ac:dyDescent="0.3">
      <c r="A2133" s="43">
        <v>58</v>
      </c>
      <c r="B2133" s="23" t="s">
        <v>860</v>
      </c>
      <c r="D2133" s="54" t="s">
        <v>831</v>
      </c>
      <c r="E2133" s="23" t="s">
        <v>605</v>
      </c>
      <c r="G2133" s="23" t="s">
        <v>3657</v>
      </c>
      <c r="H2133" s="23" t="s">
        <v>831</v>
      </c>
      <c r="J2133" s="54" t="s">
        <v>9</v>
      </c>
      <c r="K2133" s="47">
        <v>165.3</v>
      </c>
      <c r="L2133" s="24" t="s">
        <v>834</v>
      </c>
      <c r="M2133" s="24" t="s">
        <v>633</v>
      </c>
      <c r="AA2133" s="107">
        <v>49590</v>
      </c>
      <c r="AD2133" s="4">
        <v>6.612000000000001</v>
      </c>
      <c r="BZ2133" s="4"/>
      <c r="CA2133" t="s">
        <v>1187</v>
      </c>
      <c r="CC2133" s="7" t="s">
        <v>633</v>
      </c>
      <c r="CD2133" s="7">
        <v>0.98365126319563256</v>
      </c>
      <c r="CF2133" s="7"/>
      <c r="CH2133" s="7"/>
      <c r="CJ2133" s="7"/>
      <c r="CK2133" s="7">
        <f t="shared" si="51"/>
        <v>61</v>
      </c>
    </row>
    <row r="2134" spans="1:90" hidden="1" x14ac:dyDescent="0.3">
      <c r="A2134" s="43">
        <v>65</v>
      </c>
      <c r="B2134" s="56" t="s">
        <v>1025</v>
      </c>
      <c r="D2134" s="23" t="s">
        <v>831</v>
      </c>
      <c r="E2134" s="23" t="s">
        <v>796</v>
      </c>
      <c r="G2134" s="23" t="s">
        <v>3658</v>
      </c>
      <c r="H2134" s="57" t="s">
        <v>831</v>
      </c>
      <c r="I2134" s="57"/>
      <c r="J2134" s="23" t="s">
        <v>9</v>
      </c>
      <c r="K2134" s="47">
        <v>36.5</v>
      </c>
      <c r="L2134" s="24" t="s">
        <v>834</v>
      </c>
      <c r="M2134" s="24" t="s">
        <v>624</v>
      </c>
      <c r="X2134" s="4">
        <v>368080</v>
      </c>
      <c r="Y2134" s="4">
        <v>22336</v>
      </c>
      <c r="BZ2134" s="4"/>
      <c r="CA2134" t="s">
        <v>1009</v>
      </c>
      <c r="CC2134" s="7" t="s">
        <v>624</v>
      </c>
      <c r="CD2134" s="7">
        <v>0.8751947377430267</v>
      </c>
      <c r="CF2134" s="7"/>
      <c r="CH2134" s="7"/>
      <c r="CJ2134" s="7"/>
      <c r="CK2134" s="7">
        <f t="shared" si="51"/>
        <v>61</v>
      </c>
    </row>
    <row r="2135" spans="1:90" hidden="1" x14ac:dyDescent="0.3">
      <c r="A2135" s="43">
        <v>65</v>
      </c>
      <c r="B2135" s="56" t="s">
        <v>1025</v>
      </c>
      <c r="D2135" s="23" t="s">
        <v>831</v>
      </c>
      <c r="E2135" s="23" t="s">
        <v>796</v>
      </c>
      <c r="G2135" s="23" t="s">
        <v>3659</v>
      </c>
      <c r="H2135" s="57" t="s">
        <v>831</v>
      </c>
      <c r="I2135" s="57"/>
      <c r="J2135" s="23" t="s">
        <v>9</v>
      </c>
      <c r="K2135" s="47">
        <v>4.5</v>
      </c>
      <c r="L2135" s="24" t="s">
        <v>834</v>
      </c>
      <c r="M2135" s="24" t="s">
        <v>624</v>
      </c>
      <c r="X2135" s="4">
        <v>47650</v>
      </c>
      <c r="Y2135" s="4">
        <v>3379</v>
      </c>
      <c r="BZ2135" s="4"/>
      <c r="CA2135" t="s">
        <v>1009</v>
      </c>
      <c r="CC2135" s="7" t="s">
        <v>624</v>
      </c>
      <c r="CD2135" s="7">
        <v>0.85715933459437799</v>
      </c>
      <c r="CF2135" s="7"/>
      <c r="CH2135" s="7"/>
      <c r="CJ2135" s="7"/>
      <c r="CK2135" s="7">
        <f t="shared" si="51"/>
        <v>61</v>
      </c>
    </row>
    <row r="2136" spans="1:90" hidden="1" x14ac:dyDescent="0.3">
      <c r="A2136" s="43">
        <v>65</v>
      </c>
      <c r="B2136" s="56" t="s">
        <v>1025</v>
      </c>
      <c r="D2136" s="23" t="s">
        <v>831</v>
      </c>
      <c r="E2136" s="23" t="s">
        <v>796</v>
      </c>
      <c r="G2136" s="23" t="s">
        <v>3660</v>
      </c>
      <c r="H2136" s="57"/>
      <c r="J2136" s="23" t="s">
        <v>9</v>
      </c>
      <c r="K2136" s="47">
        <v>0.3</v>
      </c>
      <c r="L2136" s="24" t="s">
        <v>834</v>
      </c>
      <c r="M2136" s="24" t="s">
        <v>624</v>
      </c>
      <c r="X2136" s="4">
        <v>4200</v>
      </c>
      <c r="Y2136" s="4">
        <v>450</v>
      </c>
      <c r="BZ2136" s="4"/>
      <c r="CA2136" t="s">
        <v>1009</v>
      </c>
      <c r="CC2136" s="7" t="s">
        <v>624</v>
      </c>
      <c r="CD2136" s="7">
        <v>0.79885982522783006</v>
      </c>
      <c r="CE2136" s="7" t="s">
        <v>627</v>
      </c>
      <c r="CF2136" s="7">
        <v>0.20114017477216989</v>
      </c>
      <c r="CH2136" s="7"/>
      <c r="CJ2136" s="7"/>
      <c r="CK2136" s="7">
        <f t="shared" si="51"/>
        <v>61</v>
      </c>
    </row>
    <row r="2137" spans="1:90" hidden="1" x14ac:dyDescent="0.3">
      <c r="A2137" s="43">
        <v>65</v>
      </c>
      <c r="B2137" s="56" t="s">
        <v>1025</v>
      </c>
      <c r="D2137" s="23" t="s">
        <v>831</v>
      </c>
      <c r="E2137" s="23" t="s">
        <v>796</v>
      </c>
      <c r="G2137" s="23" t="s">
        <v>3661</v>
      </c>
      <c r="H2137" s="57" t="s">
        <v>831</v>
      </c>
      <c r="I2137" s="57"/>
      <c r="J2137" s="23" t="s">
        <v>9</v>
      </c>
      <c r="K2137" s="47">
        <v>1.9</v>
      </c>
      <c r="L2137" s="24" t="s">
        <v>834</v>
      </c>
      <c r="M2137" s="24" t="s">
        <v>624</v>
      </c>
      <c r="X2137" s="4">
        <v>18620</v>
      </c>
      <c r="Y2137" s="4">
        <v>1330</v>
      </c>
      <c r="BZ2137" s="4"/>
      <c r="CA2137" t="s">
        <v>1009</v>
      </c>
      <c r="CC2137" s="7" t="s">
        <v>624</v>
      </c>
      <c r="CD2137" s="7">
        <v>0.85626991894401361</v>
      </c>
      <c r="CF2137" s="7"/>
      <c r="CH2137" s="7"/>
      <c r="CJ2137" s="7"/>
      <c r="CK2137" s="7">
        <f t="shared" si="51"/>
        <v>61</v>
      </c>
    </row>
    <row r="2138" spans="1:90" hidden="1" x14ac:dyDescent="0.3">
      <c r="A2138" s="43">
        <v>65</v>
      </c>
      <c r="B2138" s="56" t="s">
        <v>1025</v>
      </c>
      <c r="D2138" s="23" t="s">
        <v>831</v>
      </c>
      <c r="E2138" s="23" t="s">
        <v>796</v>
      </c>
      <c r="G2138" s="23" t="s">
        <v>3662</v>
      </c>
      <c r="H2138" s="57" t="s">
        <v>831</v>
      </c>
      <c r="I2138" s="57"/>
      <c r="J2138" s="23" t="s">
        <v>9</v>
      </c>
      <c r="K2138" s="47">
        <v>26</v>
      </c>
      <c r="L2138" s="24" t="s">
        <v>834</v>
      </c>
      <c r="M2138" s="24" t="s">
        <v>624</v>
      </c>
      <c r="X2138" s="4">
        <v>279330.00000000012</v>
      </c>
      <c r="Y2138" s="4">
        <v>17872</v>
      </c>
      <c r="BZ2138" s="4"/>
      <c r="CA2138" t="s">
        <v>1009</v>
      </c>
      <c r="CC2138" s="7" t="s">
        <v>624</v>
      </c>
      <c r="CD2138" s="7">
        <v>0.86929615808597271</v>
      </c>
      <c r="CF2138" s="7"/>
      <c r="CH2138" s="7"/>
      <c r="CJ2138" s="7"/>
      <c r="CK2138" s="7">
        <f t="shared" si="51"/>
        <v>61</v>
      </c>
    </row>
    <row r="2139" spans="1:90" hidden="1" x14ac:dyDescent="0.3">
      <c r="A2139" s="43">
        <v>65</v>
      </c>
      <c r="B2139" s="56" t="s">
        <v>1025</v>
      </c>
      <c r="D2139" s="23" t="s">
        <v>831</v>
      </c>
      <c r="E2139" s="23" t="s">
        <v>796</v>
      </c>
      <c r="G2139" s="23" t="s">
        <v>3663</v>
      </c>
      <c r="H2139" s="57" t="s">
        <v>831</v>
      </c>
      <c r="I2139" s="57"/>
      <c r="J2139" s="23" t="s">
        <v>9</v>
      </c>
      <c r="K2139" s="47">
        <v>3.6</v>
      </c>
      <c r="L2139" s="24" t="s">
        <v>834</v>
      </c>
      <c r="M2139" s="24" t="s">
        <v>624</v>
      </c>
      <c r="X2139" s="4">
        <v>35060</v>
      </c>
      <c r="Y2139" s="4">
        <v>2242</v>
      </c>
      <c r="BZ2139" s="4"/>
      <c r="CA2139" t="s">
        <v>1009</v>
      </c>
      <c r="CC2139" s="7" t="s">
        <v>624</v>
      </c>
      <c r="CD2139" s="7">
        <v>0.86935681014261323</v>
      </c>
      <c r="CF2139" s="7"/>
      <c r="CH2139" s="7"/>
      <c r="CJ2139" s="7"/>
      <c r="CK2139" s="7">
        <f t="shared" si="51"/>
        <v>61</v>
      </c>
    </row>
    <row r="2140" spans="1:90" hidden="1" x14ac:dyDescent="0.3">
      <c r="A2140" s="43">
        <v>65</v>
      </c>
      <c r="B2140" s="56" t="s">
        <v>1025</v>
      </c>
      <c r="D2140" s="23" t="s">
        <v>831</v>
      </c>
      <c r="E2140" s="23" t="s">
        <v>796</v>
      </c>
      <c r="G2140" s="23" t="s">
        <v>3664</v>
      </c>
      <c r="H2140" s="57" t="s">
        <v>831</v>
      </c>
      <c r="I2140" s="57"/>
      <c r="J2140" s="23" t="s">
        <v>9</v>
      </c>
      <c r="K2140" s="47">
        <v>1.8</v>
      </c>
      <c r="L2140" s="24" t="s">
        <v>834</v>
      </c>
      <c r="M2140" s="24" t="s">
        <v>624</v>
      </c>
      <c r="X2140" s="4">
        <v>17880</v>
      </c>
      <c r="Y2140" s="4">
        <v>1005</v>
      </c>
      <c r="BZ2140" s="4"/>
      <c r="CA2140" t="s">
        <v>1009</v>
      </c>
      <c r="CC2140" s="7" t="s">
        <v>624</v>
      </c>
      <c r="CD2140" s="7">
        <v>0.88332351001970388</v>
      </c>
      <c r="CF2140" s="7"/>
      <c r="CH2140" s="7"/>
      <c r="CJ2140" s="7"/>
      <c r="CK2140" s="7">
        <f t="shared" si="51"/>
        <v>61</v>
      </c>
    </row>
    <row r="2141" spans="1:90" hidden="1" x14ac:dyDescent="0.3">
      <c r="A2141" s="43">
        <v>65</v>
      </c>
      <c r="B2141" s="56" t="s">
        <v>1025</v>
      </c>
      <c r="D2141" s="23" t="s">
        <v>831</v>
      </c>
      <c r="E2141" s="23" t="s">
        <v>796</v>
      </c>
      <c r="G2141" s="23" t="s">
        <v>3665</v>
      </c>
      <c r="H2141" s="57" t="s">
        <v>831</v>
      </c>
      <c r="I2141" s="57"/>
      <c r="J2141" s="23" t="s">
        <v>9</v>
      </c>
      <c r="K2141" s="47">
        <v>10.8</v>
      </c>
      <c r="L2141" s="24" t="s">
        <v>834</v>
      </c>
      <c r="M2141" s="24" t="s">
        <v>624</v>
      </c>
      <c r="X2141" s="4">
        <v>110960</v>
      </c>
      <c r="Y2141" s="4">
        <v>7156</v>
      </c>
      <c r="BZ2141" s="4"/>
      <c r="CA2141" t="s">
        <v>1009</v>
      </c>
      <c r="CC2141" s="7" t="s">
        <v>624</v>
      </c>
      <c r="CD2141" s="7">
        <v>0.86839136127440708</v>
      </c>
      <c r="CF2141" s="7"/>
      <c r="CH2141" s="7"/>
      <c r="CJ2141" s="7"/>
      <c r="CK2141" s="7">
        <f t="shared" si="51"/>
        <v>61</v>
      </c>
    </row>
    <row r="2142" spans="1:90" hidden="1" x14ac:dyDescent="0.3">
      <c r="A2142" s="43" t="s">
        <v>3666</v>
      </c>
      <c r="B2142" s="56" t="s">
        <v>1235</v>
      </c>
      <c r="D2142" s="23" t="s">
        <v>831</v>
      </c>
      <c r="E2142" s="23" t="s">
        <v>796</v>
      </c>
      <c r="G2142" s="42" t="s">
        <v>3667</v>
      </c>
      <c r="H2142" s="57" t="s">
        <v>831</v>
      </c>
      <c r="I2142" s="57"/>
      <c r="J2142" s="23" t="s">
        <v>9</v>
      </c>
      <c r="K2142" s="47">
        <v>316.524</v>
      </c>
      <c r="L2142" s="24" t="s">
        <v>834</v>
      </c>
      <c r="M2142" s="24" t="s">
        <v>624</v>
      </c>
      <c r="X2142" s="4">
        <v>1935070.9</v>
      </c>
      <c r="Y2142" s="4">
        <v>656210.39999999991</v>
      </c>
      <c r="BZ2142" s="4"/>
      <c r="CA2142" t="s">
        <v>3668</v>
      </c>
      <c r="CC2142" s="7" t="s">
        <v>624</v>
      </c>
      <c r="CD2142" s="7">
        <v>0.55650978013188357</v>
      </c>
      <c r="CE2142" s="7" t="s">
        <v>627</v>
      </c>
      <c r="CF2142" s="7">
        <v>0.44349021986811638</v>
      </c>
      <c r="CH2142" s="7"/>
      <c r="CJ2142" s="7"/>
      <c r="CK2142" s="7">
        <f t="shared" si="51"/>
        <v>61</v>
      </c>
    </row>
    <row r="2143" spans="1:90" hidden="1" x14ac:dyDescent="0.3">
      <c r="A2143" s="43" t="s">
        <v>2720</v>
      </c>
      <c r="B2143" s="23" t="s">
        <v>863</v>
      </c>
      <c r="D2143" s="23" t="s">
        <v>831</v>
      </c>
      <c r="E2143" s="23" t="s">
        <v>671</v>
      </c>
      <c r="G2143" s="53" t="s">
        <v>3669</v>
      </c>
      <c r="H2143" s="24"/>
      <c r="J2143" s="23" t="s">
        <v>9</v>
      </c>
      <c r="K2143" s="47">
        <v>218.55</v>
      </c>
      <c r="L2143" s="24" t="s">
        <v>834</v>
      </c>
      <c r="M2143" s="24" t="s">
        <v>630</v>
      </c>
      <c r="U2143" s="4">
        <v>303338</v>
      </c>
      <c r="V2143" s="4">
        <v>24.40197922619047</v>
      </c>
      <c r="X2143" s="4">
        <v>791926</v>
      </c>
      <c r="Y2143" s="4">
        <v>43709.999999999993</v>
      </c>
      <c r="Z2143" s="4">
        <v>8212817.0563256945</v>
      </c>
      <c r="AG2143" s="4">
        <v>45.373604166666667</v>
      </c>
      <c r="AH2143" s="4">
        <v>114.8513373809524</v>
      </c>
      <c r="AI2143" s="4">
        <v>24.40197922619047</v>
      </c>
      <c r="BX2143" s="4"/>
      <c r="BZ2143" s="4">
        <v>7500000</v>
      </c>
      <c r="CA2143" t="s">
        <v>3670</v>
      </c>
      <c r="CC2143" s="7" t="s">
        <v>630</v>
      </c>
      <c r="CD2143" s="7">
        <v>0.44539891844345858</v>
      </c>
      <c r="CE2143" s="7" t="s">
        <v>624</v>
      </c>
      <c r="CF2143" s="7">
        <v>0.27783594317937133</v>
      </c>
      <c r="CH2143" s="7"/>
      <c r="CJ2143" s="7"/>
      <c r="CK2143" s="7">
        <f t="shared" si="51"/>
        <v>55</v>
      </c>
      <c r="CL2143" t="s">
        <v>3669</v>
      </c>
    </row>
    <row r="2144" spans="1:90" hidden="1" x14ac:dyDescent="0.3">
      <c r="A2144" s="43">
        <v>58</v>
      </c>
      <c r="B2144" s="23" t="s">
        <v>913</v>
      </c>
      <c r="C2144" s="54"/>
      <c r="D2144" s="23" t="s">
        <v>831</v>
      </c>
      <c r="E2144" s="23" t="s">
        <v>605</v>
      </c>
      <c r="G2144" s="23" t="s">
        <v>3671</v>
      </c>
      <c r="I2144" s="54"/>
      <c r="J2144" s="54" t="s">
        <v>9</v>
      </c>
      <c r="K2144" s="47">
        <v>27.216000000000001</v>
      </c>
      <c r="L2144" s="24" t="s">
        <v>834</v>
      </c>
      <c r="M2144" s="24" t="s">
        <v>633</v>
      </c>
      <c r="N2144" s="7"/>
      <c r="AA2144" s="107">
        <v>19051.2</v>
      </c>
      <c r="AD2144" s="4">
        <v>25.558271861908061</v>
      </c>
      <c r="AH2144" s="7"/>
      <c r="AI2144" s="7"/>
      <c r="BY2144" s="7"/>
      <c r="BZ2144" s="4"/>
      <c r="CA2144" t="s">
        <v>846</v>
      </c>
      <c r="CC2144" s="7" t="s">
        <v>633</v>
      </c>
      <c r="CD2144" s="7">
        <v>0.85672938538039145</v>
      </c>
      <c r="CF2144" s="7"/>
      <c r="CH2144" s="7"/>
      <c r="CJ2144" s="7"/>
      <c r="CK2144" s="7">
        <f t="shared" si="51"/>
        <v>61</v>
      </c>
    </row>
    <row r="2145" spans="1:89" hidden="1" x14ac:dyDescent="0.3">
      <c r="A2145" s="24">
        <v>79</v>
      </c>
      <c r="B2145" s="23" t="s">
        <v>1025</v>
      </c>
      <c r="C2145" s="23" t="s">
        <v>1025</v>
      </c>
      <c r="D2145" s="23" t="s">
        <v>831</v>
      </c>
      <c r="E2145" s="23" t="s">
        <v>1501</v>
      </c>
      <c r="G2145" s="23" t="s">
        <v>3672</v>
      </c>
      <c r="H2145" s="23" t="s">
        <v>1038</v>
      </c>
      <c r="J2145" s="54" t="s">
        <v>8</v>
      </c>
      <c r="K2145" s="47">
        <v>55.999999999999993</v>
      </c>
      <c r="L2145" s="57" t="s">
        <v>834</v>
      </c>
      <c r="M2145" s="24" t="s">
        <v>729</v>
      </c>
      <c r="N2145" s="7"/>
      <c r="O2145" s="7"/>
      <c r="X2145" s="7"/>
      <c r="AL2145" s="61"/>
      <c r="BD2145" s="4">
        <v>237671.18943921721</v>
      </c>
      <c r="BE2145" s="4">
        <v>606572.38861871348</v>
      </c>
      <c r="BF2145" s="4">
        <v>71376.580908714037</v>
      </c>
      <c r="BG2145" s="4">
        <v>257100.4705870811</v>
      </c>
      <c r="BH2145" s="4">
        <v>28785.28251331655</v>
      </c>
      <c r="BI2145" s="4">
        <v>4804.7742118067454</v>
      </c>
      <c r="BJ2145" s="4">
        <v>12549.46895869342</v>
      </c>
      <c r="BK2145" s="4">
        <v>946.02419501416171</v>
      </c>
      <c r="BL2145" s="4">
        <v>3878.128262208023</v>
      </c>
      <c r="BM2145" s="4">
        <v>485.67567234070208</v>
      </c>
      <c r="BN2145" s="4">
        <v>973.0957796477968</v>
      </c>
      <c r="BP2145" s="4">
        <v>488.59583432043019</v>
      </c>
      <c r="BR2145" s="4">
        <v>15333.225253021321</v>
      </c>
      <c r="BY2145" s="7"/>
      <c r="BZ2145" s="4">
        <v>7600000</v>
      </c>
      <c r="CA2145" t="s">
        <v>3673</v>
      </c>
      <c r="CC2145" s="7" t="s">
        <v>729</v>
      </c>
      <c r="CD2145" s="7">
        <v>0.34441879296061573</v>
      </c>
      <c r="CE2145" s="7" t="s">
        <v>723</v>
      </c>
      <c r="CF2145" s="7">
        <v>0.24181004239199941</v>
      </c>
      <c r="CH2145" s="7"/>
      <c r="CJ2145" s="7"/>
      <c r="CK2145" s="7">
        <f t="shared" si="51"/>
        <v>50</v>
      </c>
    </row>
    <row r="2146" spans="1:89" hidden="1" x14ac:dyDescent="0.3">
      <c r="A2146" s="43" t="s">
        <v>847</v>
      </c>
      <c r="B2146" s="56" t="s">
        <v>848</v>
      </c>
      <c r="D2146" s="23" t="s">
        <v>831</v>
      </c>
      <c r="E2146" s="23" t="s">
        <v>796</v>
      </c>
      <c r="G2146" s="23" t="s">
        <v>3674</v>
      </c>
      <c r="H2146" s="57" t="s">
        <v>991</v>
      </c>
      <c r="I2146" s="57"/>
      <c r="J2146" s="23" t="s">
        <v>9</v>
      </c>
      <c r="K2146" s="47">
        <v>144.69999999999999</v>
      </c>
      <c r="L2146" s="24" t="s">
        <v>834</v>
      </c>
      <c r="M2146" s="24" t="s">
        <v>624</v>
      </c>
      <c r="X2146" s="4">
        <v>1591700</v>
      </c>
      <c r="Y2146" s="4">
        <v>159170</v>
      </c>
      <c r="BZ2146" s="4">
        <v>3500000</v>
      </c>
      <c r="CA2146" t="s">
        <v>851</v>
      </c>
      <c r="CC2146" s="7" t="s">
        <v>624</v>
      </c>
      <c r="CD2146" s="7">
        <v>0.80971760797342185</v>
      </c>
      <c r="CF2146" s="7"/>
      <c r="CH2146" s="7"/>
      <c r="CJ2146" s="7"/>
      <c r="CK2146" s="7">
        <f t="shared" si="51"/>
        <v>61</v>
      </c>
    </row>
    <row r="2147" spans="1:89" hidden="1" x14ac:dyDescent="0.3">
      <c r="A2147" s="43">
        <v>64</v>
      </c>
      <c r="B2147" s="23" t="s">
        <v>1028</v>
      </c>
      <c r="C2147" s="54"/>
      <c r="D2147" s="54" t="s">
        <v>831</v>
      </c>
      <c r="E2147" s="23" t="s">
        <v>605</v>
      </c>
      <c r="F2147" s="54"/>
      <c r="G2147" s="23" t="s">
        <v>3675</v>
      </c>
      <c r="J2147" s="54" t="s">
        <v>9</v>
      </c>
      <c r="K2147" s="55">
        <v>29.995999999999999</v>
      </c>
      <c r="L2147" s="24" t="s">
        <v>834</v>
      </c>
      <c r="M2147" s="24" t="s">
        <v>615</v>
      </c>
      <c r="N2147" s="7"/>
      <c r="U2147" s="4">
        <v>87623.1</v>
      </c>
      <c r="AD2147" s="7"/>
      <c r="AE2147" s="7"/>
      <c r="AF2147" s="7"/>
      <c r="AG2147" s="7"/>
      <c r="AH2147" s="7"/>
      <c r="AI2147" s="7"/>
      <c r="AJ2147" s="7"/>
      <c r="AK2147" s="7"/>
      <c r="BZ2147" s="4"/>
      <c r="CA2147" t="s">
        <v>856</v>
      </c>
      <c r="CC2147" s="7" t="s">
        <v>615</v>
      </c>
      <c r="CD2147" s="7">
        <v>1</v>
      </c>
      <c r="CF2147" s="7"/>
      <c r="CH2147" s="7"/>
      <c r="CJ2147" s="7"/>
      <c r="CK2147" s="7">
        <f t="shared" si="51"/>
        <v>62</v>
      </c>
    </row>
    <row r="2148" spans="1:89" hidden="1" x14ac:dyDescent="0.3">
      <c r="A2148" s="43">
        <v>64</v>
      </c>
      <c r="B2148" s="23" t="s">
        <v>1083</v>
      </c>
      <c r="C2148" s="54"/>
      <c r="D2148" s="54" t="s">
        <v>831</v>
      </c>
      <c r="E2148" s="23" t="s">
        <v>614</v>
      </c>
      <c r="F2148" s="54"/>
      <c r="G2148" s="23" t="s">
        <v>3676</v>
      </c>
      <c r="J2148" s="54" t="s">
        <v>9</v>
      </c>
      <c r="K2148" s="55">
        <v>0.42</v>
      </c>
      <c r="L2148" s="24" t="s">
        <v>834</v>
      </c>
      <c r="M2148" s="24" t="s">
        <v>615</v>
      </c>
      <c r="N2148" s="7"/>
      <c r="U2148" s="4">
        <v>4200</v>
      </c>
      <c r="AD2148" s="7"/>
      <c r="AE2148" s="7"/>
      <c r="AF2148" s="7"/>
      <c r="AG2148" s="7"/>
      <c r="AH2148" s="7"/>
      <c r="AI2148" s="7"/>
      <c r="AJ2148" s="7"/>
      <c r="AK2148" s="7"/>
      <c r="AM2148" s="4">
        <v>231000</v>
      </c>
      <c r="BZ2148" s="4"/>
      <c r="CA2148" t="s">
        <v>2689</v>
      </c>
      <c r="CC2148" s="7" t="s">
        <v>615</v>
      </c>
      <c r="CD2148" s="7">
        <v>0.58288533569186995</v>
      </c>
      <c r="CE2148" s="7" t="s">
        <v>669</v>
      </c>
      <c r="CF2148" s="7">
        <v>0.41711466430812988</v>
      </c>
      <c r="CH2148" s="7"/>
      <c r="CJ2148" s="7"/>
      <c r="CK2148" s="7">
        <f t="shared" si="51"/>
        <v>61</v>
      </c>
    </row>
    <row r="2149" spans="1:89" hidden="1" x14ac:dyDescent="0.3">
      <c r="A2149" s="43">
        <v>65</v>
      </c>
      <c r="B2149" s="56" t="s">
        <v>868</v>
      </c>
      <c r="D2149" s="23" t="s">
        <v>831</v>
      </c>
      <c r="E2149" s="23" t="s">
        <v>798</v>
      </c>
      <c r="G2149" s="23" t="s">
        <v>3677</v>
      </c>
      <c r="H2149" s="57" t="s">
        <v>831</v>
      </c>
      <c r="I2149" s="57"/>
      <c r="J2149" s="23" t="s">
        <v>9</v>
      </c>
      <c r="K2149" s="47">
        <v>3.1469999999999998</v>
      </c>
      <c r="L2149" s="24" t="s">
        <v>834</v>
      </c>
      <c r="M2149" s="24" t="s">
        <v>651</v>
      </c>
      <c r="U2149" s="4">
        <v>5349.9</v>
      </c>
      <c r="V2149" s="4">
        <v>0.63569399999999998</v>
      </c>
      <c r="X2149" s="4">
        <v>4091.1</v>
      </c>
      <c r="AG2149" s="4">
        <v>5.3813700000000004</v>
      </c>
      <c r="AH2149" s="4">
        <v>8.0720549999999989</v>
      </c>
      <c r="BZ2149" s="4"/>
      <c r="CA2149" t="s">
        <v>1129</v>
      </c>
      <c r="CC2149" s="7" t="s">
        <v>651</v>
      </c>
      <c r="CD2149" s="7">
        <v>0.43518740545594192</v>
      </c>
      <c r="CE2149" s="7" t="s">
        <v>654</v>
      </c>
      <c r="CF2149" s="7">
        <v>0.37341765483291223</v>
      </c>
      <c r="CH2149" s="7"/>
      <c r="CJ2149" s="7"/>
      <c r="CK2149" s="7">
        <f t="shared" si="51"/>
        <v>58</v>
      </c>
    </row>
    <row r="2150" spans="1:89" hidden="1" x14ac:dyDescent="0.3">
      <c r="A2150" s="43">
        <v>58</v>
      </c>
      <c r="B2150" s="23" t="s">
        <v>1076</v>
      </c>
      <c r="C2150" s="54"/>
      <c r="D2150" s="23" t="s">
        <v>831</v>
      </c>
      <c r="E2150" s="23" t="s">
        <v>605</v>
      </c>
      <c r="G2150" s="23" t="s">
        <v>3678</v>
      </c>
      <c r="I2150" s="54"/>
      <c r="J2150" s="54" t="s">
        <v>9</v>
      </c>
      <c r="K2150" s="47">
        <v>210</v>
      </c>
      <c r="L2150" s="24" t="s">
        <v>834</v>
      </c>
      <c r="M2150" s="24" t="s">
        <v>633</v>
      </c>
      <c r="N2150" s="7"/>
      <c r="AA2150" s="107">
        <v>189000</v>
      </c>
      <c r="AD2150" s="4">
        <v>250.7284690363249</v>
      </c>
      <c r="AH2150" s="7"/>
      <c r="AI2150" s="7"/>
      <c r="BY2150" s="7"/>
      <c r="BZ2150" s="4"/>
      <c r="CA2150" t="s">
        <v>846</v>
      </c>
      <c r="CC2150" s="7" t="s">
        <v>633</v>
      </c>
      <c r="CD2150" s="7">
        <v>0.85809953378758075</v>
      </c>
      <c r="CF2150" s="7"/>
      <c r="CH2150" s="7"/>
      <c r="CJ2150" s="7"/>
      <c r="CK2150" s="7">
        <f t="shared" si="51"/>
        <v>61</v>
      </c>
    </row>
    <row r="2151" spans="1:89" x14ac:dyDescent="0.3">
      <c r="A2151" s="43">
        <v>64</v>
      </c>
      <c r="B2151" s="23" t="s">
        <v>860</v>
      </c>
      <c r="C2151" s="54"/>
      <c r="D2151" s="54" t="s">
        <v>831</v>
      </c>
      <c r="E2151" s="23" t="s">
        <v>671</v>
      </c>
      <c r="F2151" s="54"/>
      <c r="G2151" s="23" t="s">
        <v>3679</v>
      </c>
      <c r="H2151" s="23" t="s">
        <v>838</v>
      </c>
      <c r="J2151" s="54" t="s">
        <v>9</v>
      </c>
      <c r="K2151" s="55">
        <v>1.01</v>
      </c>
      <c r="L2151" s="24" t="s">
        <v>834</v>
      </c>
      <c r="M2151" s="24" t="s">
        <v>624</v>
      </c>
      <c r="N2151" s="7"/>
      <c r="U2151" s="4">
        <v>5050</v>
      </c>
      <c r="X2151" s="4">
        <v>12120</v>
      </c>
      <c r="AD2151" s="7"/>
      <c r="AE2151" s="7"/>
      <c r="AF2151" s="7"/>
      <c r="AG2151" s="7"/>
      <c r="AH2151" s="7"/>
      <c r="AI2151" s="7"/>
      <c r="AJ2151" s="7"/>
      <c r="AK2151" s="7"/>
      <c r="BZ2151" s="4"/>
      <c r="CA2151" t="s">
        <v>862</v>
      </c>
      <c r="CC2151" s="7" t="s">
        <v>624</v>
      </c>
      <c r="CD2151" s="7">
        <v>0.84244030302157435</v>
      </c>
      <c r="CF2151" s="7"/>
      <c r="CH2151" s="7"/>
      <c r="CJ2151" s="7"/>
      <c r="CK2151" s="7">
        <f t="shared" si="51"/>
        <v>61</v>
      </c>
    </row>
    <row r="2152" spans="1:89" hidden="1" x14ac:dyDescent="0.3">
      <c r="A2152" s="43" t="s">
        <v>3680</v>
      </c>
      <c r="B2152" s="23" t="s">
        <v>852</v>
      </c>
      <c r="C2152" s="23" t="s">
        <v>2167</v>
      </c>
      <c r="D2152" s="23" t="s">
        <v>831</v>
      </c>
      <c r="E2152" s="23" t="s">
        <v>1482</v>
      </c>
      <c r="G2152" s="23" t="s">
        <v>3681</v>
      </c>
      <c r="H2152" s="23" t="s">
        <v>930</v>
      </c>
      <c r="J2152" s="54" t="s">
        <v>8</v>
      </c>
      <c r="K2152" s="47">
        <v>36.909090909090899</v>
      </c>
      <c r="L2152" s="57" t="s">
        <v>834</v>
      </c>
      <c r="M2152" s="24" t="s">
        <v>744</v>
      </c>
      <c r="N2152" s="7"/>
      <c r="O2152" s="7"/>
      <c r="R2152" s="4">
        <v>12900.543033538879</v>
      </c>
      <c r="X2152" s="7"/>
      <c r="AL2152" s="61"/>
      <c r="AN2152" s="4">
        <v>464510.31527951598</v>
      </c>
      <c r="BD2152" s="4">
        <v>17279.92010295625</v>
      </c>
      <c r="BE2152" s="4">
        <v>39002.665250423728</v>
      </c>
      <c r="BF2152" s="4">
        <v>4833.078714494588</v>
      </c>
      <c r="BG2152" s="4">
        <v>19730.578265035929</v>
      </c>
      <c r="BH2152" s="4">
        <v>5331.4170387132281</v>
      </c>
      <c r="BI2152" s="4">
        <v>593.27204421555575</v>
      </c>
      <c r="BJ2152" s="4">
        <v>5661.8258423818643</v>
      </c>
      <c r="BK2152" s="4">
        <v>1168.1083924282459</v>
      </c>
      <c r="BL2152" s="4">
        <v>7482.0928766166317</v>
      </c>
      <c r="BM2152" s="4">
        <v>1499.22653101624</v>
      </c>
      <c r="BN2152" s="4">
        <v>5106.5244943453627</v>
      </c>
      <c r="BO2152" s="4">
        <v>902.25071247562585</v>
      </c>
      <c r="BP2152" s="4">
        <v>4826.3703831941148</v>
      </c>
      <c r="BQ2152" s="4">
        <v>604.0787784591904</v>
      </c>
      <c r="BR2152" s="4">
        <v>55175.533804229053</v>
      </c>
      <c r="BY2152" s="7"/>
      <c r="BZ2152" s="4">
        <v>1150000</v>
      </c>
      <c r="CA2152" s="75" t="s">
        <v>3682</v>
      </c>
      <c r="CC2152" s="7" t="s">
        <v>744</v>
      </c>
      <c r="CD2152" s="7">
        <v>0.2434492127917274</v>
      </c>
      <c r="CE2152" s="7" t="s">
        <v>762</v>
      </c>
      <c r="CF2152" s="7">
        <v>0.20620555396095711</v>
      </c>
      <c r="CH2152" s="7"/>
      <c r="CJ2152" s="7"/>
      <c r="CK2152" s="7">
        <f t="shared" si="51"/>
        <v>46</v>
      </c>
    </row>
    <row r="2153" spans="1:89" hidden="1" x14ac:dyDescent="0.3">
      <c r="A2153" s="43">
        <v>64</v>
      </c>
      <c r="B2153" s="23" t="s">
        <v>852</v>
      </c>
      <c r="C2153" s="54"/>
      <c r="D2153" s="54" t="s">
        <v>831</v>
      </c>
      <c r="E2153" s="23" t="s">
        <v>755</v>
      </c>
      <c r="F2153" s="54"/>
      <c r="G2153" s="23" t="s">
        <v>3683</v>
      </c>
      <c r="J2153" s="54" t="s">
        <v>9</v>
      </c>
      <c r="K2153" s="55">
        <v>0.54</v>
      </c>
      <c r="L2153" s="24" t="s">
        <v>834</v>
      </c>
      <c r="M2153" s="24" t="s">
        <v>618</v>
      </c>
      <c r="N2153" s="7"/>
      <c r="U2153" s="4">
        <v>1656</v>
      </c>
      <c r="V2153" s="4">
        <v>0.8841</v>
      </c>
      <c r="W2153" s="4">
        <v>8.5778999999999996</v>
      </c>
      <c r="AC2153" s="4">
        <v>2480</v>
      </c>
      <c r="AD2153" s="7"/>
      <c r="AE2153" s="7"/>
      <c r="AF2153" s="7"/>
      <c r="AG2153" s="7"/>
      <c r="AH2153" s="7"/>
      <c r="AI2153" s="7"/>
      <c r="AJ2153" s="7"/>
      <c r="AK2153" s="7"/>
      <c r="BZ2153" s="4"/>
      <c r="CA2153" t="s">
        <v>839</v>
      </c>
      <c r="CC2153" s="7" t="s">
        <v>618</v>
      </c>
      <c r="CD2153" s="7">
        <v>0.61896309586812004</v>
      </c>
      <c r="CF2153" s="7"/>
      <c r="CH2153" s="7"/>
      <c r="CJ2153" s="7"/>
      <c r="CK2153" s="7">
        <f t="shared" si="51"/>
        <v>59</v>
      </c>
    </row>
    <row r="2154" spans="1:89" hidden="1" x14ac:dyDescent="0.3">
      <c r="A2154" s="43">
        <v>64</v>
      </c>
      <c r="B2154" s="23" t="s">
        <v>852</v>
      </c>
      <c r="C2154" s="54"/>
      <c r="D2154" s="54" t="s">
        <v>831</v>
      </c>
      <c r="E2154" s="23" t="s">
        <v>659</v>
      </c>
      <c r="F2154" s="54"/>
      <c r="G2154" s="23" t="s">
        <v>3684</v>
      </c>
      <c r="H2154" s="23" t="s">
        <v>838</v>
      </c>
      <c r="J2154" s="54" t="s">
        <v>9</v>
      </c>
      <c r="K2154" s="55">
        <v>2.343</v>
      </c>
      <c r="L2154" s="24" t="s">
        <v>834</v>
      </c>
      <c r="M2154" s="24" t="s">
        <v>639</v>
      </c>
      <c r="N2154" s="7"/>
      <c r="U2154" s="4">
        <v>17103.900000000001</v>
      </c>
      <c r="V2154" s="4">
        <v>1.26522</v>
      </c>
      <c r="W2154" s="4">
        <v>101.9205</v>
      </c>
      <c r="AB2154" s="4">
        <v>6794.6999999999989</v>
      </c>
      <c r="AC2154" s="4">
        <v>68415.599999999991</v>
      </c>
      <c r="AD2154" s="7"/>
      <c r="AE2154" s="7"/>
      <c r="AF2154" s="7"/>
      <c r="AG2154" s="7"/>
      <c r="AH2154" s="7"/>
      <c r="AI2154" s="7"/>
      <c r="AJ2154" s="7"/>
      <c r="AK2154" s="7"/>
      <c r="BZ2154" s="4"/>
      <c r="CA2154" t="s">
        <v>842</v>
      </c>
      <c r="CC2154" s="7" t="s">
        <v>639</v>
      </c>
      <c r="CD2154" s="7">
        <v>0.38527351156763101</v>
      </c>
      <c r="CE2154" s="7" t="s">
        <v>615</v>
      </c>
      <c r="CF2154" s="7">
        <v>0.28061865622835452</v>
      </c>
      <c r="CH2154" s="7"/>
      <c r="CJ2154" s="7"/>
      <c r="CK2154" s="7">
        <f t="shared" si="51"/>
        <v>58</v>
      </c>
    </row>
    <row r="2155" spans="1:89" hidden="1" x14ac:dyDescent="0.3">
      <c r="A2155" s="43" t="s">
        <v>3685</v>
      </c>
      <c r="B2155" s="53" t="s">
        <v>1025</v>
      </c>
      <c r="D2155" s="23" t="s">
        <v>831</v>
      </c>
      <c r="E2155" s="23" t="s">
        <v>595</v>
      </c>
      <c r="G2155" s="53" t="s">
        <v>3686</v>
      </c>
      <c r="J2155" s="23" t="s">
        <v>9</v>
      </c>
      <c r="K2155" s="47">
        <v>25.1</v>
      </c>
      <c r="L2155" s="24" t="s">
        <v>834</v>
      </c>
      <c r="M2155" s="24" t="s">
        <v>627</v>
      </c>
      <c r="X2155" s="4">
        <v>122500</v>
      </c>
      <c r="Y2155" s="4">
        <v>26600</v>
      </c>
      <c r="BZ2155" s="4">
        <v>1000000</v>
      </c>
      <c r="CA2155" t="s">
        <v>3687</v>
      </c>
      <c r="CK2155" s="7">
        <f t="shared" si="51"/>
        <v>61</v>
      </c>
    </row>
    <row r="2156" spans="1:89" x14ac:dyDescent="0.3">
      <c r="A2156" s="43">
        <v>64</v>
      </c>
      <c r="B2156" s="23" t="s">
        <v>860</v>
      </c>
      <c r="C2156" s="54"/>
      <c r="D2156" s="54" t="s">
        <v>831</v>
      </c>
      <c r="E2156" s="23" t="s">
        <v>659</v>
      </c>
      <c r="F2156" s="54"/>
      <c r="G2156" s="23" t="s">
        <v>3688</v>
      </c>
      <c r="J2156" s="54" t="s">
        <v>9</v>
      </c>
      <c r="K2156" s="55">
        <v>0.46</v>
      </c>
      <c r="L2156" s="24" t="s">
        <v>834</v>
      </c>
      <c r="M2156" s="24" t="s">
        <v>639</v>
      </c>
      <c r="N2156" s="7"/>
      <c r="U2156" s="4">
        <v>2760</v>
      </c>
      <c r="AB2156" s="4">
        <v>13800</v>
      </c>
      <c r="AC2156" s="4">
        <v>41400.000000000007</v>
      </c>
      <c r="AD2156" s="7"/>
      <c r="AE2156" s="7"/>
      <c r="AF2156" s="7"/>
      <c r="AG2156" s="7"/>
      <c r="AH2156" s="7"/>
      <c r="AI2156" s="7"/>
      <c r="AJ2156" s="7"/>
      <c r="AK2156" s="7"/>
      <c r="BZ2156" s="4"/>
      <c r="CA2156" t="s">
        <v>1006</v>
      </c>
      <c r="CC2156" s="7" t="s">
        <v>639</v>
      </c>
      <c r="CD2156" s="7">
        <v>0.65511325637521456</v>
      </c>
      <c r="CE2156" s="7" t="s">
        <v>636</v>
      </c>
      <c r="CF2156" s="7">
        <v>0.21764415108603991</v>
      </c>
      <c r="CH2156" s="7"/>
      <c r="CJ2156" s="7"/>
      <c r="CK2156" s="7">
        <f t="shared" si="51"/>
        <v>60</v>
      </c>
    </row>
    <row r="2157" spans="1:89" hidden="1" x14ac:dyDescent="0.3">
      <c r="A2157" s="43">
        <v>58</v>
      </c>
      <c r="B2157" s="23" t="s">
        <v>913</v>
      </c>
      <c r="C2157" s="54"/>
      <c r="D2157" s="23" t="s">
        <v>831</v>
      </c>
      <c r="E2157" s="23" t="s">
        <v>605</v>
      </c>
      <c r="G2157" s="23" t="s">
        <v>3689</v>
      </c>
      <c r="I2157" s="54"/>
      <c r="J2157" s="54" t="s">
        <v>9</v>
      </c>
      <c r="K2157" s="47">
        <v>3.6288</v>
      </c>
      <c r="L2157" s="24" t="s">
        <v>834</v>
      </c>
      <c r="M2157" s="24" t="s">
        <v>633</v>
      </c>
      <c r="N2157" s="7"/>
      <c r="AA2157" s="107">
        <v>725.76</v>
      </c>
      <c r="AD2157" s="4">
        <v>1.118651035865988</v>
      </c>
      <c r="AH2157" s="7"/>
      <c r="AI2157" s="7"/>
      <c r="BY2157" s="7"/>
      <c r="BZ2157" s="4"/>
      <c r="CA2157" t="s">
        <v>846</v>
      </c>
      <c r="CC2157" s="7" t="s">
        <v>633</v>
      </c>
      <c r="CD2157" s="7">
        <v>0.83883135085563398</v>
      </c>
      <c r="CF2157" s="7"/>
      <c r="CH2157" s="7"/>
      <c r="CJ2157" s="7"/>
      <c r="CK2157" s="7">
        <f t="shared" si="51"/>
        <v>61</v>
      </c>
    </row>
    <row r="2158" spans="1:89" hidden="1" x14ac:dyDescent="0.3">
      <c r="A2158" s="43" t="s">
        <v>843</v>
      </c>
      <c r="B2158" s="23" t="s">
        <v>913</v>
      </c>
      <c r="D2158" s="23" t="s">
        <v>831</v>
      </c>
      <c r="E2158" s="23" t="s">
        <v>605</v>
      </c>
      <c r="G2158" s="53" t="s">
        <v>3690</v>
      </c>
      <c r="J2158" s="23" t="s">
        <v>9</v>
      </c>
      <c r="K2158" s="47">
        <v>128</v>
      </c>
      <c r="L2158" s="24" t="s">
        <v>834</v>
      </c>
      <c r="M2158" s="24" t="s">
        <v>615</v>
      </c>
      <c r="U2158" s="4">
        <v>870400.00000000012</v>
      </c>
      <c r="V2158" s="4">
        <v>12.8</v>
      </c>
      <c r="AA2158" s="107">
        <v>10496</v>
      </c>
      <c r="AD2158" s="4">
        <v>18.436533876983908</v>
      </c>
      <c r="BZ2158" s="4"/>
      <c r="CA2158" t="s">
        <v>846</v>
      </c>
      <c r="CC2158" s="7" t="s">
        <v>615</v>
      </c>
      <c r="CD2158" s="7">
        <v>0.87502247945400291</v>
      </c>
      <c r="CF2158" s="7"/>
      <c r="CH2158" s="7"/>
      <c r="CJ2158" s="7"/>
      <c r="CK2158" s="7">
        <f t="shared" ref="CK2158:CK2189" si="52">COUNTBLANK(N2158:BX2158)</f>
        <v>59</v>
      </c>
    </row>
    <row r="2159" spans="1:89" hidden="1" x14ac:dyDescent="0.3">
      <c r="A2159" s="43" t="s">
        <v>932</v>
      </c>
      <c r="B2159" s="23" t="s">
        <v>868</v>
      </c>
      <c r="C2159" s="54"/>
      <c r="D2159" s="54" t="s">
        <v>831</v>
      </c>
      <c r="E2159" s="23" t="s">
        <v>662</v>
      </c>
      <c r="F2159" s="54"/>
      <c r="G2159" s="23" t="s">
        <v>3691</v>
      </c>
      <c r="H2159" s="23" t="s">
        <v>838</v>
      </c>
      <c r="J2159" s="54" t="s">
        <v>9</v>
      </c>
      <c r="K2159" s="55">
        <v>0.32</v>
      </c>
      <c r="L2159" s="24" t="s">
        <v>834</v>
      </c>
      <c r="M2159" s="24" t="s">
        <v>615</v>
      </c>
      <c r="N2159" s="7"/>
      <c r="U2159" s="4">
        <v>18592</v>
      </c>
      <c r="V2159" s="4">
        <v>2.1440000000000001</v>
      </c>
      <c r="W2159" s="4">
        <v>32.32</v>
      </c>
      <c r="AD2159" s="7"/>
      <c r="AE2159" s="7"/>
      <c r="AF2159" s="7"/>
      <c r="AG2159" s="7"/>
      <c r="AH2159" s="7"/>
      <c r="AI2159" s="7"/>
      <c r="AJ2159" s="7"/>
      <c r="AK2159" s="7"/>
      <c r="BZ2159" s="4">
        <v>400000</v>
      </c>
      <c r="CA2159" t="s">
        <v>1069</v>
      </c>
      <c r="CC2159" s="7" t="s">
        <v>615</v>
      </c>
      <c r="CD2159" s="7">
        <v>0.52978528373748801</v>
      </c>
      <c r="CE2159" s="7" t="s">
        <v>618</v>
      </c>
      <c r="CF2159" s="7">
        <v>0.37792837762456633</v>
      </c>
      <c r="CH2159" s="7"/>
      <c r="CJ2159" s="7"/>
      <c r="CK2159" s="7">
        <f t="shared" si="52"/>
        <v>60</v>
      </c>
    </row>
    <row r="2160" spans="1:89" hidden="1" x14ac:dyDescent="0.3">
      <c r="A2160" s="43">
        <v>65</v>
      </c>
      <c r="B2160" s="56" t="s">
        <v>1176</v>
      </c>
      <c r="D2160" s="23" t="s">
        <v>831</v>
      </c>
      <c r="E2160" s="23" t="s">
        <v>796</v>
      </c>
      <c r="G2160" s="23" t="s">
        <v>3692</v>
      </c>
      <c r="H2160" s="57" t="s">
        <v>1137</v>
      </c>
      <c r="I2160" s="57"/>
      <c r="J2160" s="23" t="s">
        <v>9</v>
      </c>
      <c r="K2160" s="66">
        <v>440.39107000000001</v>
      </c>
      <c r="L2160" s="24" t="s">
        <v>834</v>
      </c>
      <c r="M2160" s="24" t="s">
        <v>624</v>
      </c>
      <c r="X2160" s="4">
        <v>5513393.2370000007</v>
      </c>
      <c r="BZ2160" s="4"/>
      <c r="CA2160" t="s">
        <v>871</v>
      </c>
      <c r="CC2160" s="7" t="s">
        <v>624</v>
      </c>
      <c r="CD2160" s="7">
        <v>1</v>
      </c>
      <c r="CF2160" s="7"/>
      <c r="CH2160" s="7"/>
      <c r="CJ2160" s="7"/>
      <c r="CK2160" s="7">
        <f t="shared" si="52"/>
        <v>62</v>
      </c>
    </row>
    <row r="2161" spans="1:90" hidden="1" x14ac:dyDescent="0.3">
      <c r="A2161" s="43">
        <v>65</v>
      </c>
      <c r="B2161" s="56" t="s">
        <v>1176</v>
      </c>
      <c r="D2161" s="23" t="s">
        <v>831</v>
      </c>
      <c r="E2161" s="23" t="s">
        <v>796</v>
      </c>
      <c r="G2161" s="23" t="s">
        <v>3693</v>
      </c>
      <c r="H2161" s="57" t="s">
        <v>880</v>
      </c>
      <c r="I2161" s="57"/>
      <c r="J2161" s="23" t="s">
        <v>9</v>
      </c>
      <c r="K2161" s="66">
        <v>131.30000000000001</v>
      </c>
      <c r="L2161" s="24" t="s">
        <v>834</v>
      </c>
      <c r="M2161" s="24" t="s">
        <v>624</v>
      </c>
      <c r="X2161" s="4">
        <v>1847387</v>
      </c>
      <c r="Y2161" s="4">
        <v>145161</v>
      </c>
      <c r="AM2161" s="4">
        <v>50873441</v>
      </c>
      <c r="BZ2161" s="4"/>
      <c r="CA2161" t="s">
        <v>992</v>
      </c>
      <c r="CC2161" s="7" t="s">
        <v>624</v>
      </c>
      <c r="CD2161" s="7">
        <v>0.74322877761214223</v>
      </c>
      <c r="CF2161" s="7"/>
      <c r="CH2161" s="7"/>
      <c r="CJ2161" s="7"/>
      <c r="CK2161" s="7">
        <f t="shared" si="52"/>
        <v>60</v>
      </c>
      <c r="CL2161" t="s">
        <v>3693</v>
      </c>
    </row>
    <row r="2162" spans="1:90" hidden="1" x14ac:dyDescent="0.3">
      <c r="A2162" s="43">
        <v>65</v>
      </c>
      <c r="B2162" s="56" t="s">
        <v>1176</v>
      </c>
      <c r="D2162" s="23" t="s">
        <v>831</v>
      </c>
      <c r="E2162" s="23" t="s">
        <v>796</v>
      </c>
      <c r="G2162" s="23" t="s">
        <v>3694</v>
      </c>
      <c r="H2162" s="57" t="s">
        <v>880</v>
      </c>
      <c r="I2162" s="57"/>
      <c r="J2162" s="23" t="s">
        <v>9</v>
      </c>
      <c r="K2162" s="66">
        <v>166.72</v>
      </c>
      <c r="L2162" s="24" t="s">
        <v>834</v>
      </c>
      <c r="M2162" s="24" t="s">
        <v>624</v>
      </c>
      <c r="X2162" s="4">
        <v>2749032</v>
      </c>
      <c r="Y2162" s="4">
        <v>65761</v>
      </c>
      <c r="AM2162" s="4">
        <v>26094271</v>
      </c>
      <c r="BZ2162" s="4"/>
      <c r="CA2162" t="s">
        <v>992</v>
      </c>
      <c r="CC2162" s="7" t="s">
        <v>624</v>
      </c>
      <c r="CD2162" s="7">
        <v>0.89956271577168512</v>
      </c>
      <c r="CF2162" s="7"/>
      <c r="CH2162" s="7"/>
      <c r="CJ2162" s="7"/>
      <c r="CK2162" s="7">
        <f t="shared" si="52"/>
        <v>60</v>
      </c>
      <c r="CL2162" t="s">
        <v>3694</v>
      </c>
    </row>
    <row r="2163" spans="1:90" hidden="1" x14ac:dyDescent="0.3">
      <c r="A2163" s="43" t="s">
        <v>843</v>
      </c>
      <c r="B2163" s="23" t="s">
        <v>1025</v>
      </c>
      <c r="D2163" s="23" t="s">
        <v>831</v>
      </c>
      <c r="E2163" s="23" t="s">
        <v>620</v>
      </c>
      <c r="G2163" s="53" t="s">
        <v>3695</v>
      </c>
      <c r="J2163" s="23" t="s">
        <v>9</v>
      </c>
      <c r="K2163" s="47">
        <v>19.091999999999999</v>
      </c>
      <c r="L2163" s="24" t="s">
        <v>834</v>
      </c>
      <c r="M2163" s="24" t="s">
        <v>615</v>
      </c>
      <c r="U2163" s="4">
        <v>100685</v>
      </c>
      <c r="V2163" s="4">
        <v>7.2979000000000003</v>
      </c>
      <c r="AA2163" s="107">
        <v>8441.0399999999991</v>
      </c>
      <c r="AD2163" s="4">
        <v>13.089610112724889</v>
      </c>
      <c r="BZ2163" s="4"/>
      <c r="CA2163" t="s">
        <v>846</v>
      </c>
      <c r="CC2163" s="7" t="s">
        <v>615</v>
      </c>
      <c r="CD2163" s="7">
        <v>0.55515058890545865</v>
      </c>
      <c r="CE2163" s="7" t="s">
        <v>618</v>
      </c>
      <c r="CF2163" s="7">
        <v>0.24891718505810401</v>
      </c>
      <c r="CH2163" s="7"/>
      <c r="CJ2163" s="7"/>
      <c r="CK2163" s="7">
        <f t="shared" si="52"/>
        <v>59</v>
      </c>
    </row>
    <row r="2164" spans="1:90" x14ac:dyDescent="0.3">
      <c r="A2164" s="43">
        <v>64</v>
      </c>
      <c r="B2164" s="23" t="s">
        <v>860</v>
      </c>
      <c r="C2164" s="54"/>
      <c r="D2164" s="54" t="s">
        <v>831</v>
      </c>
      <c r="E2164" s="23" t="s">
        <v>605</v>
      </c>
      <c r="F2164" s="54"/>
      <c r="G2164" s="23" t="s">
        <v>3696</v>
      </c>
      <c r="J2164" s="54" t="s">
        <v>9</v>
      </c>
      <c r="K2164" s="55">
        <v>271.83999999999997</v>
      </c>
      <c r="L2164" s="24" t="s">
        <v>834</v>
      </c>
      <c r="M2164" s="24" t="s">
        <v>615</v>
      </c>
      <c r="N2164" s="7"/>
      <c r="U2164" s="4">
        <v>434944</v>
      </c>
      <c r="V2164" s="4">
        <v>48.931199999999997</v>
      </c>
      <c r="AD2164" s="7"/>
      <c r="AE2164" s="7"/>
      <c r="AF2164" s="7"/>
      <c r="AG2164" s="7"/>
      <c r="AH2164" s="7"/>
      <c r="AI2164" s="7"/>
      <c r="AJ2164" s="7"/>
      <c r="AK2164" s="7"/>
      <c r="BZ2164" s="4"/>
      <c r="CA2164" t="s">
        <v>902</v>
      </c>
      <c r="CC2164" s="7" t="s">
        <v>615</v>
      </c>
      <c r="CD2164" s="7">
        <v>0.58964814471711779</v>
      </c>
      <c r="CE2164" s="7" t="s">
        <v>618</v>
      </c>
      <c r="CF2164" s="7">
        <v>0.41035185528288209</v>
      </c>
      <c r="CH2164" s="7"/>
      <c r="CJ2164" s="7"/>
      <c r="CK2164" s="7">
        <f t="shared" si="52"/>
        <v>61</v>
      </c>
    </row>
    <row r="2165" spans="1:90" x14ac:dyDescent="0.3">
      <c r="A2165" s="43" t="s">
        <v>3697</v>
      </c>
      <c r="B2165" s="23" t="s">
        <v>860</v>
      </c>
      <c r="D2165" s="54" t="s">
        <v>831</v>
      </c>
      <c r="E2165" s="23" t="s">
        <v>605</v>
      </c>
      <c r="G2165" s="23" t="s">
        <v>3698</v>
      </c>
      <c r="H2165" s="54"/>
      <c r="J2165" s="54" t="s">
        <v>9</v>
      </c>
      <c r="K2165" s="47">
        <v>424.6</v>
      </c>
      <c r="L2165" s="24" t="s">
        <v>834</v>
      </c>
      <c r="M2165" s="24" t="s">
        <v>684</v>
      </c>
      <c r="U2165" s="83"/>
      <c r="AA2165" s="108">
        <v>127380</v>
      </c>
      <c r="AD2165" s="4">
        <v>84.920000000000016</v>
      </c>
      <c r="AR2165" s="4">
        <v>322690.3793085303</v>
      </c>
      <c r="BZ2165" s="4"/>
      <c r="CA2165" t="s">
        <v>3699</v>
      </c>
      <c r="CC2165" s="7" t="s">
        <v>684</v>
      </c>
      <c r="CD2165" s="7">
        <v>0.79380244566238956</v>
      </c>
      <c r="CF2165" s="7"/>
      <c r="CH2165" s="7"/>
      <c r="CJ2165" s="7"/>
      <c r="CK2165" s="7">
        <f t="shared" si="52"/>
        <v>60</v>
      </c>
    </row>
    <row r="2166" spans="1:90" hidden="1" x14ac:dyDescent="0.3">
      <c r="A2166" s="43">
        <v>3</v>
      </c>
      <c r="B2166" s="53" t="s">
        <v>3700</v>
      </c>
      <c r="C2166" s="67"/>
      <c r="D2166" s="67" t="s">
        <v>831</v>
      </c>
      <c r="E2166" s="23" t="s">
        <v>793</v>
      </c>
      <c r="F2166" s="67"/>
      <c r="G2166" s="53" t="s">
        <v>3701</v>
      </c>
      <c r="J2166" s="23" t="s">
        <v>9</v>
      </c>
      <c r="K2166" s="47">
        <v>20</v>
      </c>
      <c r="L2166" s="24" t="s">
        <v>834</v>
      </c>
      <c r="M2166" s="24" t="s">
        <v>603</v>
      </c>
      <c r="Q2166" s="4">
        <v>3958795.3230873528</v>
      </c>
      <c r="AW2166" s="4">
        <v>1030</v>
      </c>
      <c r="BZ2166" s="4"/>
      <c r="CA2166" t="s">
        <v>1406</v>
      </c>
      <c r="CK2166" s="7">
        <f t="shared" si="52"/>
        <v>61</v>
      </c>
    </row>
    <row r="2167" spans="1:90" hidden="1" x14ac:dyDescent="0.3">
      <c r="A2167" s="43" t="s">
        <v>890</v>
      </c>
      <c r="B2167" s="23" t="s">
        <v>913</v>
      </c>
      <c r="D2167" s="23" t="s">
        <v>831</v>
      </c>
      <c r="E2167" s="23" t="s">
        <v>671</v>
      </c>
      <c r="G2167" s="53" t="s">
        <v>3702</v>
      </c>
      <c r="J2167" s="23" t="s">
        <v>9</v>
      </c>
      <c r="K2167" s="47">
        <v>1158.3</v>
      </c>
      <c r="L2167" s="24" t="s">
        <v>834</v>
      </c>
      <c r="M2167" s="24" t="s">
        <v>615</v>
      </c>
      <c r="U2167" s="4">
        <v>2809860</v>
      </c>
      <c r="V2167" s="4">
        <v>40.3217</v>
      </c>
      <c r="W2167" s="4">
        <v>1061.9749999999999</v>
      </c>
      <c r="X2167" s="4">
        <v>834530</v>
      </c>
      <c r="Y2167" s="4">
        <v>79519.799999999988</v>
      </c>
      <c r="AG2167" s="4">
        <v>78.976200000000006</v>
      </c>
      <c r="AH2167" s="4">
        <v>262.8098</v>
      </c>
      <c r="BX2167" s="4"/>
      <c r="BZ2167" s="4"/>
      <c r="CA2167" t="s">
        <v>2277</v>
      </c>
      <c r="CC2167" s="7" t="s">
        <v>615</v>
      </c>
      <c r="CD2167" s="7">
        <v>0.38897880777880522</v>
      </c>
      <c r="CE2167" s="7" t="s">
        <v>624</v>
      </c>
      <c r="CF2167" s="7">
        <v>0.25737476880009152</v>
      </c>
      <c r="CH2167" s="7"/>
      <c r="CJ2167" s="7"/>
      <c r="CK2167" s="7">
        <f t="shared" si="52"/>
        <v>56</v>
      </c>
      <c r="CL2167" t="s">
        <v>3702</v>
      </c>
    </row>
    <row r="2168" spans="1:90" hidden="1" x14ac:dyDescent="0.3">
      <c r="A2168" s="43" t="s">
        <v>932</v>
      </c>
      <c r="B2168" s="23" t="s">
        <v>1025</v>
      </c>
      <c r="C2168" s="54"/>
      <c r="D2168" s="54" t="s">
        <v>831</v>
      </c>
      <c r="E2168" s="23" t="s">
        <v>605</v>
      </c>
      <c r="F2168" s="54"/>
      <c r="G2168" s="23" t="s">
        <v>3703</v>
      </c>
      <c r="H2168" s="23" t="s">
        <v>1360</v>
      </c>
      <c r="J2168" s="54" t="s">
        <v>9</v>
      </c>
      <c r="K2168" s="55">
        <v>344.02</v>
      </c>
      <c r="L2168" s="24" t="s">
        <v>834</v>
      </c>
      <c r="M2168" s="24" t="s">
        <v>615</v>
      </c>
      <c r="N2168" s="7"/>
      <c r="U2168" s="4">
        <v>2091854.3567090009</v>
      </c>
      <c r="V2168" s="4">
        <v>90.543176587520705</v>
      </c>
      <c r="AD2168" s="7"/>
      <c r="AE2168" s="7"/>
      <c r="AF2168" s="7"/>
      <c r="AG2168" s="7"/>
      <c r="AH2168" s="7"/>
      <c r="AI2168" s="7"/>
      <c r="AJ2168" s="7"/>
      <c r="AK2168" s="7"/>
      <c r="BZ2168" s="4">
        <v>8200000</v>
      </c>
      <c r="CA2168" t="s">
        <v>1032</v>
      </c>
      <c r="CC2168" s="7" t="s">
        <v>615</v>
      </c>
      <c r="CD2168" s="7">
        <v>0.78879684923563287</v>
      </c>
      <c r="CE2168" s="7" t="s">
        <v>618</v>
      </c>
      <c r="CF2168" s="7">
        <v>0.21120315076436719</v>
      </c>
      <c r="CH2168" s="7"/>
      <c r="CJ2168" s="7"/>
      <c r="CK2168" s="7">
        <f t="shared" si="52"/>
        <v>61</v>
      </c>
      <c r="CL2168" t="s">
        <v>3703</v>
      </c>
    </row>
    <row r="2169" spans="1:90" x14ac:dyDescent="0.3">
      <c r="A2169" s="43" t="s">
        <v>890</v>
      </c>
      <c r="B2169" s="23" t="s">
        <v>860</v>
      </c>
      <c r="D2169" s="23" t="s">
        <v>831</v>
      </c>
      <c r="E2169" s="23" t="s">
        <v>671</v>
      </c>
      <c r="G2169" s="53" t="s">
        <v>3704</v>
      </c>
      <c r="J2169" s="23" t="s">
        <v>9</v>
      </c>
      <c r="K2169" s="47">
        <v>2.4572250000000002</v>
      </c>
      <c r="L2169" s="24" t="s">
        <v>834</v>
      </c>
      <c r="M2169" s="24" t="s">
        <v>624</v>
      </c>
      <c r="U2169" s="4">
        <v>14949.3583</v>
      </c>
      <c r="X2169" s="4">
        <v>16443.5504</v>
      </c>
      <c r="Y2169" s="4">
        <v>737.16750000000002</v>
      </c>
      <c r="AH2169" s="4">
        <v>1.13719854</v>
      </c>
      <c r="BX2169" s="4"/>
      <c r="BZ2169" s="4"/>
      <c r="CA2169" t="s">
        <v>3705</v>
      </c>
      <c r="CC2169" s="7" t="s">
        <v>624</v>
      </c>
      <c r="CD2169" s="7">
        <v>0.60552482063270274</v>
      </c>
      <c r="CE2169" s="7" t="s">
        <v>615</v>
      </c>
      <c r="CF2169" s="7">
        <v>0.2471019370365253</v>
      </c>
      <c r="CH2169" s="7"/>
      <c r="CJ2169" s="7"/>
      <c r="CK2169" s="7">
        <f t="shared" si="52"/>
        <v>59</v>
      </c>
    </row>
    <row r="2170" spans="1:90" hidden="1" x14ac:dyDescent="0.3">
      <c r="A2170" s="43">
        <v>31</v>
      </c>
      <c r="B2170" s="23" t="s">
        <v>3557</v>
      </c>
      <c r="D2170" s="23" t="s">
        <v>831</v>
      </c>
      <c r="E2170" s="23" t="s">
        <v>792</v>
      </c>
      <c r="G2170" s="23" t="s">
        <v>3706</v>
      </c>
      <c r="H2170" s="24" t="s">
        <v>3370</v>
      </c>
      <c r="I2170" s="24"/>
      <c r="J2170" s="23" t="s">
        <v>9</v>
      </c>
      <c r="K2170" s="47">
        <v>24.9</v>
      </c>
      <c r="L2170" s="24" t="s">
        <v>834</v>
      </c>
      <c r="M2170" s="24" t="s">
        <v>627</v>
      </c>
      <c r="Y2170" s="4">
        <v>17430</v>
      </c>
      <c r="BZ2170" s="4"/>
      <c r="CA2170" t="s">
        <v>1014</v>
      </c>
      <c r="CC2170" s="7" t="s">
        <v>627</v>
      </c>
      <c r="CD2170" s="7">
        <v>1</v>
      </c>
      <c r="CF2170" s="7"/>
      <c r="CH2170" s="7"/>
      <c r="CJ2170" s="7"/>
      <c r="CK2170" s="7">
        <f t="shared" si="52"/>
        <v>62</v>
      </c>
    </row>
    <row r="2171" spans="1:90" hidden="1" x14ac:dyDescent="0.3">
      <c r="A2171" s="43">
        <v>64</v>
      </c>
      <c r="B2171" s="23" t="s">
        <v>900</v>
      </c>
      <c r="C2171" s="54"/>
      <c r="D2171" s="54" t="s">
        <v>831</v>
      </c>
      <c r="E2171" s="23" t="s">
        <v>659</v>
      </c>
      <c r="F2171" s="54"/>
      <c r="G2171" s="23" t="s">
        <v>3707</v>
      </c>
      <c r="J2171" s="54" t="s">
        <v>9</v>
      </c>
      <c r="K2171" s="70">
        <v>40</v>
      </c>
      <c r="L2171" s="24" t="s">
        <v>834</v>
      </c>
      <c r="M2171" s="24" t="s">
        <v>639</v>
      </c>
      <c r="N2171" s="7"/>
      <c r="U2171" s="4">
        <v>80000</v>
      </c>
      <c r="V2171" s="4">
        <v>80</v>
      </c>
      <c r="W2171" s="4">
        <v>1320</v>
      </c>
      <c r="AB2171" s="4">
        <v>400000</v>
      </c>
      <c r="AC2171" s="4">
        <v>1600000</v>
      </c>
      <c r="AD2171" s="7"/>
      <c r="AE2171" s="7"/>
      <c r="AF2171" s="7"/>
      <c r="AG2171" s="7"/>
      <c r="AH2171" s="7"/>
      <c r="AI2171" s="7"/>
      <c r="AJ2171" s="7"/>
      <c r="AK2171" s="7"/>
      <c r="BZ2171" s="4"/>
      <c r="CA2171" t="s">
        <v>842</v>
      </c>
      <c r="CC2171" s="7" t="s">
        <v>639</v>
      </c>
      <c r="CD2171" s="7">
        <v>0.39419338964979911</v>
      </c>
      <c r="CE2171" s="7" t="s">
        <v>618</v>
      </c>
      <c r="CF2171" s="7">
        <v>0.35522020831624701</v>
      </c>
      <c r="CH2171" s="7"/>
      <c r="CJ2171" s="7"/>
      <c r="CK2171" s="7">
        <f t="shared" si="52"/>
        <v>58</v>
      </c>
    </row>
    <row r="2172" spans="1:90" hidden="1" x14ac:dyDescent="0.3">
      <c r="A2172" s="43">
        <v>64</v>
      </c>
      <c r="B2172" s="23" t="s">
        <v>868</v>
      </c>
      <c r="C2172" s="54"/>
      <c r="D2172" s="54" t="s">
        <v>831</v>
      </c>
      <c r="E2172" s="23" t="s">
        <v>659</v>
      </c>
      <c r="F2172" s="54"/>
      <c r="G2172" s="23" t="s">
        <v>3708</v>
      </c>
      <c r="J2172" s="54" t="s">
        <v>9</v>
      </c>
      <c r="K2172" s="55">
        <v>44.5</v>
      </c>
      <c r="L2172" s="24" t="s">
        <v>834</v>
      </c>
      <c r="M2172" s="24" t="s">
        <v>615</v>
      </c>
      <c r="N2172" s="7"/>
      <c r="U2172" s="4">
        <v>489500</v>
      </c>
      <c r="V2172" s="4">
        <v>9.7900000000000009</v>
      </c>
      <c r="W2172" s="4">
        <v>351.55</v>
      </c>
      <c r="AC2172" s="4">
        <v>525100</v>
      </c>
      <c r="AD2172" s="7"/>
      <c r="AE2172" s="7"/>
      <c r="AF2172" s="7"/>
      <c r="AG2172" s="7"/>
      <c r="AH2172" s="7"/>
      <c r="AI2172" s="7"/>
      <c r="AJ2172" s="7"/>
      <c r="AK2172" s="7"/>
      <c r="BZ2172" s="4"/>
      <c r="CA2172" t="s">
        <v>839</v>
      </c>
      <c r="CC2172" s="7" t="s">
        <v>615</v>
      </c>
      <c r="CD2172" s="7">
        <v>0.63943336235863446</v>
      </c>
      <c r="CE2172" s="7" t="s">
        <v>639</v>
      </c>
      <c r="CF2172" s="7">
        <v>0.2354383650718691</v>
      </c>
      <c r="CH2172" s="7"/>
      <c r="CJ2172" s="7"/>
      <c r="CK2172" s="7">
        <f t="shared" si="52"/>
        <v>59</v>
      </c>
    </row>
    <row r="2173" spans="1:90" hidden="1" x14ac:dyDescent="0.3">
      <c r="A2173" s="43" t="s">
        <v>843</v>
      </c>
      <c r="B2173" s="23" t="s">
        <v>973</v>
      </c>
      <c r="D2173" s="23" t="s">
        <v>831</v>
      </c>
      <c r="E2173" s="23" t="s">
        <v>605</v>
      </c>
      <c r="G2173" s="53" t="s">
        <v>3709</v>
      </c>
      <c r="J2173" s="23" t="s">
        <v>9</v>
      </c>
      <c r="K2173" s="47">
        <v>388</v>
      </c>
      <c r="L2173" s="24" t="s">
        <v>834</v>
      </c>
      <c r="M2173" s="24" t="s">
        <v>615</v>
      </c>
      <c r="U2173" s="4">
        <v>892400</v>
      </c>
      <c r="AA2173" s="107">
        <v>97000</v>
      </c>
      <c r="AD2173" s="4">
        <v>144.40527708116261</v>
      </c>
      <c r="BZ2173" s="4"/>
      <c r="CA2173" t="s">
        <v>846</v>
      </c>
      <c r="CC2173" s="7" t="s">
        <v>615</v>
      </c>
      <c r="CD2173" s="7">
        <v>0.68746190196718981</v>
      </c>
      <c r="CE2173" s="7" t="s">
        <v>633</v>
      </c>
      <c r="CF2173" s="7">
        <v>0.26361767850750822</v>
      </c>
      <c r="CH2173" s="7"/>
      <c r="CJ2173" s="7"/>
      <c r="CK2173" s="7">
        <f t="shared" si="52"/>
        <v>60</v>
      </c>
    </row>
    <row r="2174" spans="1:90" hidden="1" x14ac:dyDescent="0.3">
      <c r="A2174" s="43">
        <v>64</v>
      </c>
      <c r="B2174" s="23" t="s">
        <v>1554</v>
      </c>
      <c r="C2174" s="54"/>
      <c r="D2174" s="54" t="s">
        <v>831</v>
      </c>
      <c r="E2174" s="23" t="s">
        <v>650</v>
      </c>
      <c r="F2174" s="54"/>
      <c r="G2174" s="23" t="s">
        <v>3710</v>
      </c>
      <c r="J2174" s="54" t="s">
        <v>9</v>
      </c>
      <c r="K2174" s="55">
        <v>13.478</v>
      </c>
      <c r="L2174" s="24" t="s">
        <v>834</v>
      </c>
      <c r="M2174" s="24" t="s">
        <v>615</v>
      </c>
      <c r="N2174" s="7"/>
      <c r="U2174" s="4">
        <v>116000</v>
      </c>
      <c r="W2174" s="4">
        <v>583</v>
      </c>
      <c r="AD2174" s="7"/>
      <c r="AE2174" s="7"/>
      <c r="AF2174" s="7"/>
      <c r="AG2174" s="7"/>
      <c r="AH2174" s="7"/>
      <c r="AI2174" s="7"/>
      <c r="AJ2174" s="7"/>
      <c r="AK2174" s="7"/>
      <c r="BZ2174" s="4"/>
      <c r="CA2174" t="s">
        <v>899</v>
      </c>
      <c r="CC2174" s="7" t="s">
        <v>615</v>
      </c>
      <c r="CD2174" s="7">
        <v>0.66506171213928644</v>
      </c>
      <c r="CE2174" s="7" t="s">
        <v>621</v>
      </c>
      <c r="CF2174" s="7">
        <v>0.33493828786071361</v>
      </c>
      <c r="CH2174" s="7"/>
      <c r="CJ2174" s="7"/>
      <c r="CK2174" s="7">
        <f t="shared" si="52"/>
        <v>61</v>
      </c>
    </row>
    <row r="2175" spans="1:90" x14ac:dyDescent="0.3">
      <c r="A2175" s="43">
        <v>64</v>
      </c>
      <c r="B2175" s="23" t="s">
        <v>860</v>
      </c>
      <c r="C2175" s="54"/>
      <c r="D2175" s="54" t="s">
        <v>831</v>
      </c>
      <c r="E2175" s="23" t="s">
        <v>617</v>
      </c>
      <c r="F2175" s="54"/>
      <c r="G2175" s="23" t="s">
        <v>3711</v>
      </c>
      <c r="J2175" s="54" t="s">
        <v>9</v>
      </c>
      <c r="K2175" s="55">
        <v>703.06</v>
      </c>
      <c r="L2175" s="24" t="s">
        <v>834</v>
      </c>
      <c r="M2175" s="24" t="s">
        <v>618</v>
      </c>
      <c r="N2175" s="7"/>
      <c r="U2175" s="4">
        <v>279106.17090000003</v>
      </c>
      <c r="V2175" s="4">
        <v>116.84818</v>
      </c>
      <c r="W2175" s="4">
        <v>493.15947999999997</v>
      </c>
      <c r="AD2175" s="7"/>
      <c r="AE2175" s="7"/>
      <c r="AF2175" s="7"/>
      <c r="AG2175" s="7"/>
      <c r="AH2175" s="7"/>
      <c r="AI2175" s="7"/>
      <c r="AJ2175" s="7"/>
      <c r="AK2175" s="7"/>
      <c r="BZ2175" s="4"/>
      <c r="CA2175" t="s">
        <v>859</v>
      </c>
      <c r="CC2175" s="7" t="s">
        <v>618</v>
      </c>
      <c r="CD2175" s="7">
        <v>0.68752162400600325</v>
      </c>
      <c r="CE2175" s="7" t="s">
        <v>615</v>
      </c>
      <c r="CF2175" s="7">
        <v>0.26547455779976797</v>
      </c>
      <c r="CH2175" s="7"/>
      <c r="CJ2175" s="7"/>
      <c r="CK2175" s="7">
        <f t="shared" si="52"/>
        <v>60</v>
      </c>
    </row>
    <row r="2176" spans="1:90" hidden="1" x14ac:dyDescent="0.3">
      <c r="A2176" s="43" t="s">
        <v>3712</v>
      </c>
      <c r="B2176" s="23" t="s">
        <v>1244</v>
      </c>
      <c r="C2176" s="54"/>
      <c r="D2176" s="54" t="s">
        <v>831</v>
      </c>
      <c r="E2176" s="23" t="s">
        <v>614</v>
      </c>
      <c r="F2176" s="54"/>
      <c r="G2176" s="23" t="s">
        <v>3713</v>
      </c>
      <c r="J2176" s="54" t="s">
        <v>9</v>
      </c>
      <c r="K2176" s="55">
        <v>96.474999999999994</v>
      </c>
      <c r="L2176" s="24" t="s">
        <v>834</v>
      </c>
      <c r="M2176" s="24" t="s">
        <v>684</v>
      </c>
      <c r="N2176" s="7"/>
      <c r="U2176" s="4">
        <v>173655</v>
      </c>
      <c r="V2176" s="4">
        <v>17.365500000000001</v>
      </c>
      <c r="AD2176" s="7"/>
      <c r="AE2176" s="7"/>
      <c r="AF2176" s="7"/>
      <c r="AG2176" s="7"/>
      <c r="AH2176" s="7"/>
      <c r="AI2176" s="7"/>
      <c r="AJ2176" s="7"/>
      <c r="AK2176" s="7"/>
      <c r="AR2176" s="4">
        <v>154360</v>
      </c>
      <c r="AU2176" s="4">
        <v>104193</v>
      </c>
      <c r="BZ2176" s="4"/>
      <c r="CA2176" t="s">
        <v>3714</v>
      </c>
      <c r="CC2176" s="7" t="s">
        <v>684</v>
      </c>
      <c r="CD2176" s="7">
        <v>0.6235678461326094</v>
      </c>
      <c r="CF2176" s="7"/>
      <c r="CH2176" s="7"/>
      <c r="CJ2176" s="7"/>
      <c r="CK2176" s="7">
        <f t="shared" si="52"/>
        <v>59</v>
      </c>
      <c r="CL2176" t="s">
        <v>3713</v>
      </c>
    </row>
    <row r="2177" spans="1:89" hidden="1" x14ac:dyDescent="0.3">
      <c r="A2177" s="43" t="s">
        <v>843</v>
      </c>
      <c r="B2177" s="23" t="s">
        <v>913</v>
      </c>
      <c r="D2177" s="23" t="s">
        <v>831</v>
      </c>
      <c r="E2177" s="23" t="s">
        <v>605</v>
      </c>
      <c r="G2177" s="53" t="s">
        <v>3715</v>
      </c>
      <c r="J2177" s="23" t="s">
        <v>9</v>
      </c>
      <c r="K2177" s="47">
        <v>119.514528</v>
      </c>
      <c r="L2177" s="24" t="s">
        <v>834</v>
      </c>
      <c r="M2177" s="24" t="s">
        <v>615</v>
      </c>
      <c r="U2177" s="4">
        <v>214719.7248</v>
      </c>
      <c r="AA2177" s="107">
        <v>31906.94976</v>
      </c>
      <c r="AD2177" s="4">
        <v>47.354748974268738</v>
      </c>
      <c r="BZ2177" s="4"/>
      <c r="CA2177" t="s">
        <v>846</v>
      </c>
      <c r="CC2177" s="7" t="s">
        <v>615</v>
      </c>
      <c r="CD2177" s="7">
        <v>0.61681851672830312</v>
      </c>
      <c r="CE2177" s="7" t="s">
        <v>633</v>
      </c>
      <c r="CF2177" s="7">
        <v>0.32335864219852439</v>
      </c>
      <c r="CH2177" s="7"/>
      <c r="CJ2177" s="7"/>
      <c r="CK2177" s="7">
        <f t="shared" si="52"/>
        <v>60</v>
      </c>
    </row>
    <row r="2178" spans="1:89" x14ac:dyDescent="0.3">
      <c r="A2178" s="43" t="s">
        <v>932</v>
      </c>
      <c r="B2178" s="23" t="s">
        <v>860</v>
      </c>
      <c r="C2178" s="54"/>
      <c r="D2178" s="54" t="s">
        <v>831</v>
      </c>
      <c r="E2178" s="23" t="s">
        <v>671</v>
      </c>
      <c r="F2178" s="54"/>
      <c r="G2178" s="23" t="s">
        <v>3716</v>
      </c>
      <c r="H2178" s="23" t="s">
        <v>1529</v>
      </c>
      <c r="J2178" s="54" t="s">
        <v>9</v>
      </c>
      <c r="K2178" s="55">
        <v>41.390716999999988</v>
      </c>
      <c r="L2178" s="24" t="s">
        <v>834</v>
      </c>
      <c r="M2178" s="24" t="s">
        <v>624</v>
      </c>
      <c r="N2178" s="7"/>
      <c r="U2178" s="4">
        <v>388463.30203999998</v>
      </c>
      <c r="V2178" s="4">
        <v>4.6492015240000004</v>
      </c>
      <c r="X2178" s="4">
        <v>324097.47308999998</v>
      </c>
      <c r="Y2178" s="4">
        <v>16117.96126</v>
      </c>
      <c r="AD2178" s="7"/>
      <c r="AE2178" s="7"/>
      <c r="AF2178" s="7"/>
      <c r="AG2178" s="7">
        <v>18.790548599000001</v>
      </c>
      <c r="AH2178" s="7">
        <v>76.53099242799999</v>
      </c>
      <c r="AI2178" s="7"/>
      <c r="AJ2178" s="7"/>
      <c r="AK2178" s="7"/>
      <c r="BZ2178" s="4">
        <v>1353000</v>
      </c>
      <c r="CA2178" t="s">
        <v>2048</v>
      </c>
      <c r="CC2178" s="7" t="s">
        <v>624</v>
      </c>
      <c r="CD2178" s="7">
        <v>0.4222437011804227</v>
      </c>
      <c r="CE2178" s="7" t="s">
        <v>615</v>
      </c>
      <c r="CF2178" s="7">
        <v>0.22717198619745699</v>
      </c>
      <c r="CH2178" s="7"/>
      <c r="CJ2178" s="7"/>
      <c r="CK2178" s="7">
        <f t="shared" si="52"/>
        <v>57</v>
      </c>
    </row>
    <row r="2179" spans="1:89" hidden="1" x14ac:dyDescent="0.3">
      <c r="A2179" s="43">
        <v>64</v>
      </c>
      <c r="B2179" s="23" t="s">
        <v>949</v>
      </c>
      <c r="C2179" s="54"/>
      <c r="D2179" s="54" t="s">
        <v>831</v>
      </c>
      <c r="E2179" s="23" t="s">
        <v>659</v>
      </c>
      <c r="F2179" s="54"/>
      <c r="G2179" s="23" t="s">
        <v>3717</v>
      </c>
      <c r="J2179" s="54" t="s">
        <v>9</v>
      </c>
      <c r="K2179" s="55">
        <v>1.19</v>
      </c>
      <c r="L2179" s="24" t="s">
        <v>834</v>
      </c>
      <c r="M2179" s="24" t="s">
        <v>618</v>
      </c>
      <c r="N2179" s="7"/>
      <c r="U2179" s="4">
        <v>12383</v>
      </c>
      <c r="V2179" s="4">
        <v>4.9210000000000003</v>
      </c>
      <c r="W2179" s="4">
        <v>214.87270000000001</v>
      </c>
      <c r="AB2179" s="4">
        <v>33509</v>
      </c>
      <c r="AC2179" s="4">
        <v>81319</v>
      </c>
      <c r="AD2179" s="7"/>
      <c r="AE2179" s="7"/>
      <c r="AF2179" s="7"/>
      <c r="AG2179" s="7"/>
      <c r="AH2179" s="7"/>
      <c r="AI2179" s="7"/>
      <c r="AJ2179" s="7"/>
      <c r="AK2179" s="7"/>
      <c r="BZ2179" s="4"/>
      <c r="CA2179" t="s">
        <v>842</v>
      </c>
      <c r="CC2179" s="7" t="s">
        <v>618</v>
      </c>
      <c r="CD2179" s="7">
        <v>0.29346564160573069</v>
      </c>
      <c r="CE2179" s="7" t="s">
        <v>639</v>
      </c>
      <c r="CF2179" s="7">
        <v>0.26907763595450218</v>
      </c>
      <c r="CG2179" s="7" t="s">
        <v>621</v>
      </c>
      <c r="CH2179" s="7">
        <v>0.20757090561519159</v>
      </c>
      <c r="CJ2179" s="7"/>
      <c r="CK2179" s="7">
        <f t="shared" si="52"/>
        <v>58</v>
      </c>
    </row>
    <row r="2180" spans="1:89" hidden="1" x14ac:dyDescent="0.3">
      <c r="A2180" s="43">
        <v>58</v>
      </c>
      <c r="B2180" s="23" t="s">
        <v>1058</v>
      </c>
      <c r="C2180" s="54"/>
      <c r="D2180" s="23" t="s">
        <v>831</v>
      </c>
      <c r="E2180" s="23" t="s">
        <v>614</v>
      </c>
      <c r="G2180" s="23" t="s">
        <v>3718</v>
      </c>
      <c r="I2180" s="54"/>
      <c r="J2180" s="54" t="s">
        <v>9</v>
      </c>
      <c r="K2180" s="47">
        <v>70.422535211267615</v>
      </c>
      <c r="L2180" s="24" t="s">
        <v>834</v>
      </c>
      <c r="M2180" s="24" t="s">
        <v>684</v>
      </c>
      <c r="N2180" s="7"/>
      <c r="U2180" s="4">
        <v>500000.00000000012</v>
      </c>
      <c r="AA2180" s="107">
        <v>47183.098591549307</v>
      </c>
      <c r="AD2180" s="4">
        <v>61.090988504611417</v>
      </c>
      <c r="AH2180" s="7"/>
      <c r="AI2180" s="7"/>
      <c r="AR2180" s="4">
        <v>122853.06039133359</v>
      </c>
      <c r="BY2180" s="7"/>
      <c r="BZ2180" s="4"/>
      <c r="CA2180" t="s">
        <v>3719</v>
      </c>
      <c r="CC2180" s="7" t="s">
        <v>684</v>
      </c>
      <c r="CD2180" s="7">
        <v>0.50712514279148002</v>
      </c>
      <c r="CE2180" s="7" t="s">
        <v>615</v>
      </c>
      <c r="CF2180" s="7">
        <v>0.35544451426311879</v>
      </c>
      <c r="CH2180" s="7"/>
      <c r="CJ2180" s="7"/>
      <c r="CK2180" s="7">
        <f t="shared" si="52"/>
        <v>59</v>
      </c>
    </row>
    <row r="2181" spans="1:89" hidden="1" x14ac:dyDescent="0.3">
      <c r="A2181" s="43">
        <v>64</v>
      </c>
      <c r="B2181" s="23" t="s">
        <v>900</v>
      </c>
      <c r="C2181" s="54"/>
      <c r="D2181" s="54" t="s">
        <v>831</v>
      </c>
      <c r="E2181" s="23" t="s">
        <v>605</v>
      </c>
      <c r="F2181" s="54"/>
      <c r="G2181" s="23" t="s">
        <v>3720</v>
      </c>
      <c r="J2181" s="54" t="s">
        <v>9</v>
      </c>
      <c r="K2181" s="55">
        <v>213</v>
      </c>
      <c r="L2181" s="24" t="s">
        <v>834</v>
      </c>
      <c r="M2181" s="24" t="s">
        <v>615</v>
      </c>
      <c r="N2181" s="7"/>
      <c r="U2181" s="4">
        <v>1725300</v>
      </c>
      <c r="V2181" s="4">
        <v>55.38</v>
      </c>
      <c r="W2181" s="4">
        <v>532.5</v>
      </c>
      <c r="AA2181" s="107">
        <v>21300</v>
      </c>
      <c r="AD2181" s="7"/>
      <c r="AE2181" s="7"/>
      <c r="AF2181" s="7"/>
      <c r="AG2181" s="7"/>
      <c r="AH2181" s="7"/>
      <c r="AI2181" s="7"/>
      <c r="AJ2181" s="7"/>
      <c r="AK2181" s="7"/>
      <c r="BZ2181" s="4"/>
      <c r="CA2181" t="s">
        <v>1158</v>
      </c>
      <c r="CC2181" s="7" t="s">
        <v>615</v>
      </c>
      <c r="CD2181" s="7">
        <v>0.78551807968513321</v>
      </c>
      <c r="CF2181" s="7"/>
      <c r="CH2181" s="7"/>
      <c r="CJ2181" s="7"/>
      <c r="CK2181" s="7">
        <f t="shared" si="52"/>
        <v>59</v>
      </c>
    </row>
    <row r="2182" spans="1:89" hidden="1" x14ac:dyDescent="0.3">
      <c r="A2182" s="43">
        <v>58</v>
      </c>
      <c r="B2182" s="23" t="s">
        <v>900</v>
      </c>
      <c r="C2182" s="54"/>
      <c r="D2182" s="23" t="s">
        <v>831</v>
      </c>
      <c r="E2182" s="23" t="s">
        <v>605</v>
      </c>
      <c r="G2182" s="23" t="s">
        <v>3721</v>
      </c>
      <c r="I2182" s="54"/>
      <c r="J2182" s="54" t="s">
        <v>9</v>
      </c>
      <c r="K2182" s="47">
        <v>213</v>
      </c>
      <c r="L2182" s="24" t="s">
        <v>834</v>
      </c>
      <c r="M2182" s="24" t="s">
        <v>615</v>
      </c>
      <c r="N2182" s="7"/>
      <c r="U2182" s="4">
        <v>1725300</v>
      </c>
      <c r="V2182" s="4">
        <v>55.38</v>
      </c>
      <c r="W2182" s="4">
        <v>532.5</v>
      </c>
      <c r="AA2182" s="107">
        <v>21300</v>
      </c>
      <c r="AD2182" s="4">
        <v>35.623547538313296</v>
      </c>
      <c r="AH2182" s="7"/>
      <c r="AI2182" s="7"/>
      <c r="BY2182" s="7"/>
      <c r="BZ2182" s="4"/>
      <c r="CA2182" t="s">
        <v>846</v>
      </c>
      <c r="CC2182" s="7" t="s">
        <v>615</v>
      </c>
      <c r="CD2182" s="7">
        <v>0.77995498690297782</v>
      </c>
      <c r="CF2182" s="7"/>
      <c r="CH2182" s="7"/>
      <c r="CJ2182" s="7"/>
      <c r="CK2182" s="7">
        <f t="shared" si="52"/>
        <v>58</v>
      </c>
    </row>
    <row r="2183" spans="1:89" hidden="1" x14ac:dyDescent="0.3">
      <c r="A2183" s="43">
        <v>64</v>
      </c>
      <c r="B2183" s="23" t="s">
        <v>1076</v>
      </c>
      <c r="C2183" s="54"/>
      <c r="D2183" s="54" t="s">
        <v>831</v>
      </c>
      <c r="E2183" s="23" t="s">
        <v>650</v>
      </c>
      <c r="F2183" s="54"/>
      <c r="G2183" s="23" t="s">
        <v>3722</v>
      </c>
      <c r="H2183" s="23" t="s">
        <v>838</v>
      </c>
      <c r="J2183" s="54" t="s">
        <v>9</v>
      </c>
      <c r="K2183" s="55">
        <v>66</v>
      </c>
      <c r="L2183" s="24" t="s">
        <v>834</v>
      </c>
      <c r="M2183" s="24" t="s">
        <v>615</v>
      </c>
      <c r="N2183" s="7"/>
      <c r="U2183" s="4">
        <v>765599.99999999988</v>
      </c>
      <c r="V2183" s="4">
        <v>8.58</v>
      </c>
      <c r="W2183" s="4">
        <v>1214.4000000000001</v>
      </c>
      <c r="AD2183" s="7"/>
      <c r="AE2183" s="7"/>
      <c r="AF2183" s="7"/>
      <c r="AG2183" s="7">
        <v>2.1714000000000002</v>
      </c>
      <c r="AH2183" s="7">
        <v>1.5509999999999999</v>
      </c>
      <c r="AI2183" s="7"/>
      <c r="AJ2183" s="7"/>
      <c r="AK2183" s="7"/>
      <c r="BZ2183" s="4"/>
      <c r="CA2183" t="s">
        <v>2063</v>
      </c>
      <c r="CC2183" s="7" t="s">
        <v>615</v>
      </c>
      <c r="CD2183" s="7">
        <v>0.79407501217458576</v>
      </c>
      <c r="CF2183" s="7"/>
      <c r="CH2183" s="7"/>
      <c r="CJ2183" s="7"/>
      <c r="CK2183" s="7">
        <f t="shared" si="52"/>
        <v>58</v>
      </c>
    </row>
    <row r="2184" spans="1:89" hidden="1" x14ac:dyDescent="0.3">
      <c r="A2184" s="43">
        <v>64</v>
      </c>
      <c r="B2184" s="23" t="s">
        <v>905</v>
      </c>
      <c r="C2184" s="54"/>
      <c r="D2184" s="54" t="s">
        <v>831</v>
      </c>
      <c r="E2184" s="23" t="s">
        <v>671</v>
      </c>
      <c r="F2184" s="54"/>
      <c r="G2184" s="23" t="s">
        <v>3723</v>
      </c>
      <c r="J2184" s="54" t="s">
        <v>9</v>
      </c>
      <c r="K2184" s="55">
        <v>0.4</v>
      </c>
      <c r="L2184" s="24" t="s">
        <v>834</v>
      </c>
      <c r="M2184" s="24" t="s">
        <v>654</v>
      </c>
      <c r="N2184" s="7"/>
      <c r="U2184" s="4">
        <v>360</v>
      </c>
      <c r="V2184" s="4">
        <v>4.6000000000000013E-2</v>
      </c>
      <c r="AD2184" s="7"/>
      <c r="AE2184" s="7"/>
      <c r="AF2184" s="7"/>
      <c r="AG2184" s="7">
        <v>0.60000000000000009</v>
      </c>
      <c r="AH2184" s="7">
        <v>2.2000000000000002</v>
      </c>
      <c r="AI2184" s="7"/>
      <c r="AJ2184" s="7"/>
      <c r="AK2184" s="7"/>
      <c r="BZ2184" s="4"/>
      <c r="CA2184" t="s">
        <v>2807</v>
      </c>
      <c r="CC2184" s="7" t="s">
        <v>654</v>
      </c>
      <c r="CD2184" s="7">
        <v>0.64823442863150538</v>
      </c>
      <c r="CE2184" s="7" t="s">
        <v>651</v>
      </c>
      <c r="CF2184" s="7">
        <v>0.30905330547936838</v>
      </c>
      <c r="CH2184" s="7"/>
      <c r="CJ2184" s="7"/>
      <c r="CK2184" s="7">
        <f t="shared" si="52"/>
        <v>59</v>
      </c>
    </row>
    <row r="2185" spans="1:89" hidden="1" x14ac:dyDescent="0.3">
      <c r="A2185" s="43" t="s">
        <v>3724</v>
      </c>
      <c r="B2185" s="23" t="s">
        <v>836</v>
      </c>
      <c r="D2185" s="23" t="s">
        <v>831</v>
      </c>
      <c r="E2185" s="23" t="s">
        <v>595</v>
      </c>
      <c r="G2185" s="23" t="s">
        <v>3725</v>
      </c>
      <c r="J2185" s="23" t="s">
        <v>9</v>
      </c>
      <c r="K2185" s="47">
        <v>98</v>
      </c>
      <c r="L2185" s="24" t="s">
        <v>834</v>
      </c>
      <c r="M2185" s="24" t="s">
        <v>612</v>
      </c>
      <c r="T2185" s="4">
        <v>11477.00922305138</v>
      </c>
      <c r="BZ2185" s="4"/>
      <c r="CA2185" t="s">
        <v>3726</v>
      </c>
      <c r="CC2185" s="7" t="s">
        <v>612</v>
      </c>
      <c r="CD2185" s="7">
        <v>1</v>
      </c>
      <c r="CF2185" s="7"/>
      <c r="CH2185" s="7"/>
      <c r="CJ2185" s="7"/>
      <c r="CK2185" s="7">
        <f t="shared" si="52"/>
        <v>62</v>
      </c>
    </row>
    <row r="2186" spans="1:89" hidden="1" x14ac:dyDescent="0.3">
      <c r="A2186" s="43">
        <v>65</v>
      </c>
      <c r="B2186" s="56" t="s">
        <v>2240</v>
      </c>
      <c r="D2186" s="23" t="s">
        <v>831</v>
      </c>
      <c r="E2186" s="23" t="s">
        <v>796</v>
      </c>
      <c r="G2186" s="23" t="s">
        <v>3727</v>
      </c>
      <c r="H2186" s="57" t="s">
        <v>831</v>
      </c>
      <c r="I2186" s="57"/>
      <c r="J2186" s="23" t="s">
        <v>9</v>
      </c>
      <c r="K2186" s="47">
        <v>46</v>
      </c>
      <c r="L2186" s="24" t="s">
        <v>834</v>
      </c>
      <c r="M2186" s="24" t="s">
        <v>624</v>
      </c>
      <c r="X2186" s="4">
        <v>667000</v>
      </c>
      <c r="Y2186" s="4">
        <v>13800</v>
      </c>
      <c r="BZ2186" s="4"/>
      <c r="CA2186" t="s">
        <v>1009</v>
      </c>
      <c r="CC2186" s="7" t="s">
        <v>624</v>
      </c>
      <c r="CD2186" s="7">
        <v>0.95363396263327782</v>
      </c>
      <c r="CF2186" s="7"/>
      <c r="CH2186" s="7"/>
      <c r="CJ2186" s="7"/>
      <c r="CK2186" s="7">
        <f t="shared" si="52"/>
        <v>61</v>
      </c>
    </row>
    <row r="2187" spans="1:89" hidden="1" x14ac:dyDescent="0.3">
      <c r="A2187" s="43">
        <v>64</v>
      </c>
      <c r="B2187" s="23" t="s">
        <v>852</v>
      </c>
      <c r="C2187" s="54"/>
      <c r="D2187" s="54" t="s">
        <v>831</v>
      </c>
      <c r="E2187" s="23" t="s">
        <v>659</v>
      </c>
      <c r="F2187" s="54"/>
      <c r="G2187" s="23" t="s">
        <v>3728</v>
      </c>
      <c r="J2187" s="54" t="s">
        <v>9</v>
      </c>
      <c r="K2187" s="55">
        <v>0.29599999999999999</v>
      </c>
      <c r="L2187" s="24" t="s">
        <v>834</v>
      </c>
      <c r="M2187" s="24" t="s">
        <v>639</v>
      </c>
      <c r="N2187" s="7"/>
      <c r="U2187" s="4">
        <v>1568.8</v>
      </c>
      <c r="V2187" s="4">
        <v>5.9200000000000003E-2</v>
      </c>
      <c r="W2187" s="4">
        <v>12.135999999999999</v>
      </c>
      <c r="AB2187" s="4">
        <v>1480</v>
      </c>
      <c r="AC2187" s="4">
        <v>14208</v>
      </c>
      <c r="AD2187" s="7"/>
      <c r="AE2187" s="7"/>
      <c r="AF2187" s="7"/>
      <c r="AG2187" s="7"/>
      <c r="AH2187" s="7"/>
      <c r="AI2187" s="7"/>
      <c r="AJ2187" s="7"/>
      <c r="AK2187" s="7"/>
      <c r="BZ2187" s="4"/>
      <c r="CA2187" t="s">
        <v>842</v>
      </c>
      <c r="CC2187" s="7" t="s">
        <v>639</v>
      </c>
      <c r="CD2187" s="7">
        <v>0.57143627101690386</v>
      </c>
      <c r="CF2187" s="7"/>
      <c r="CH2187" s="7"/>
      <c r="CJ2187" s="7"/>
      <c r="CK2187" s="7">
        <f t="shared" si="52"/>
        <v>58</v>
      </c>
    </row>
    <row r="2188" spans="1:89" hidden="1" x14ac:dyDescent="0.3">
      <c r="A2188" s="43" t="s">
        <v>890</v>
      </c>
      <c r="B2188" s="23" t="s">
        <v>913</v>
      </c>
      <c r="D2188" s="23" t="s">
        <v>831</v>
      </c>
      <c r="E2188" s="23" t="s">
        <v>671</v>
      </c>
      <c r="G2188" s="53" t="s">
        <v>3729</v>
      </c>
      <c r="J2188" s="23" t="s">
        <v>9</v>
      </c>
      <c r="K2188" s="47">
        <v>54.432000000000002</v>
      </c>
      <c r="L2188" s="24" t="s">
        <v>834</v>
      </c>
      <c r="M2188" s="24" t="s">
        <v>624</v>
      </c>
      <c r="U2188" s="4">
        <v>283046.40000000002</v>
      </c>
      <c r="X2188" s="4">
        <v>321148.79999999999</v>
      </c>
      <c r="BX2188" s="4"/>
      <c r="BZ2188" s="4"/>
      <c r="CA2188" t="s">
        <v>1168</v>
      </c>
      <c r="CC2188" s="7" t="s">
        <v>624</v>
      </c>
      <c r="CD2188" s="7">
        <v>0.71653194110692964</v>
      </c>
      <c r="CE2188" s="7" t="s">
        <v>615</v>
      </c>
      <c r="CF2188" s="7">
        <v>0.28346805889307042</v>
      </c>
      <c r="CH2188" s="7"/>
      <c r="CJ2188" s="7"/>
      <c r="CK2188" s="7">
        <f t="shared" si="52"/>
        <v>61</v>
      </c>
    </row>
    <row r="2189" spans="1:89" hidden="1" x14ac:dyDescent="0.3">
      <c r="A2189" s="43" t="s">
        <v>932</v>
      </c>
      <c r="B2189" s="23" t="s">
        <v>1025</v>
      </c>
      <c r="C2189" s="54"/>
      <c r="D2189" s="54" t="s">
        <v>831</v>
      </c>
      <c r="E2189" s="23" t="s">
        <v>653</v>
      </c>
      <c r="F2189" s="54"/>
      <c r="G2189" s="23" t="s">
        <v>3730</v>
      </c>
      <c r="H2189" s="23" t="s">
        <v>930</v>
      </c>
      <c r="J2189" s="54" t="s">
        <v>9</v>
      </c>
      <c r="K2189" s="55">
        <v>8.0960000000000001</v>
      </c>
      <c r="L2189" s="24" t="s">
        <v>834</v>
      </c>
      <c r="M2189" s="24" t="s">
        <v>615</v>
      </c>
      <c r="N2189" s="7"/>
      <c r="U2189" s="4">
        <v>97152</v>
      </c>
      <c r="W2189" s="4">
        <v>72.864000000000004</v>
      </c>
      <c r="AB2189" s="4">
        <v>24288</v>
      </c>
      <c r="AC2189" s="4">
        <v>56671.999999999993</v>
      </c>
      <c r="AD2189" s="7"/>
      <c r="AE2189" s="7"/>
      <c r="AF2189" s="7"/>
      <c r="AG2189" s="7"/>
      <c r="AH2189" s="7"/>
      <c r="AI2189" s="7"/>
      <c r="AJ2189" s="7"/>
      <c r="AK2189" s="7"/>
      <c r="BZ2189" s="4">
        <v>390000</v>
      </c>
      <c r="CA2189" t="s">
        <v>977</v>
      </c>
      <c r="CC2189" s="7" t="s">
        <v>615</v>
      </c>
      <c r="CD2189" s="7">
        <v>0.73480867855618615</v>
      </c>
      <c r="CF2189" s="7"/>
      <c r="CH2189" s="7"/>
      <c r="CJ2189" s="7"/>
      <c r="CK2189" s="7">
        <f t="shared" si="52"/>
        <v>59</v>
      </c>
    </row>
    <row r="2190" spans="1:89" hidden="1" x14ac:dyDescent="0.3">
      <c r="A2190" s="43">
        <v>65</v>
      </c>
      <c r="B2190" s="56" t="s">
        <v>1025</v>
      </c>
      <c r="D2190" s="23" t="s">
        <v>831</v>
      </c>
      <c r="E2190" s="23" t="s">
        <v>796</v>
      </c>
      <c r="G2190" s="23" t="s">
        <v>3731</v>
      </c>
      <c r="H2190" s="57" t="s">
        <v>831</v>
      </c>
      <c r="I2190" s="57"/>
      <c r="J2190" s="23" t="s">
        <v>9</v>
      </c>
      <c r="K2190" s="47">
        <v>6.63903</v>
      </c>
      <c r="L2190" s="24" t="s">
        <v>834</v>
      </c>
      <c r="M2190" s="24" t="s">
        <v>624</v>
      </c>
      <c r="X2190" s="4">
        <v>54440.045999999988</v>
      </c>
      <c r="Y2190" s="4">
        <v>2655.6120000000001</v>
      </c>
      <c r="AM2190" s="4">
        <v>1307888.9099999999</v>
      </c>
      <c r="BZ2190" s="4"/>
      <c r="CA2190" t="s">
        <v>992</v>
      </c>
      <c r="CC2190" s="7" t="s">
        <v>624</v>
      </c>
      <c r="CD2190" s="7">
        <v>0.79685061107915189</v>
      </c>
      <c r="CF2190" s="7"/>
      <c r="CH2190" s="7"/>
      <c r="CJ2190" s="7"/>
      <c r="CK2190" s="7">
        <f t="shared" ref="CK2190:CK2221" si="53">COUNTBLANK(N2190:BX2190)</f>
        <v>60</v>
      </c>
    </row>
    <row r="2191" spans="1:89" hidden="1" x14ac:dyDescent="0.3">
      <c r="A2191" s="43">
        <v>65</v>
      </c>
      <c r="B2191" s="56" t="s">
        <v>1025</v>
      </c>
      <c r="D2191" s="23" t="s">
        <v>831</v>
      </c>
      <c r="E2191" s="23" t="s">
        <v>796</v>
      </c>
      <c r="G2191" s="23" t="s">
        <v>3732</v>
      </c>
      <c r="H2191" s="57" t="s">
        <v>831</v>
      </c>
      <c r="I2191" s="57"/>
      <c r="J2191" s="23" t="s">
        <v>9</v>
      </c>
      <c r="K2191" s="47">
        <v>14.701426</v>
      </c>
      <c r="L2191" s="24" t="s">
        <v>834</v>
      </c>
      <c r="M2191" s="24" t="s">
        <v>624</v>
      </c>
      <c r="X2191" s="4">
        <v>124962.121</v>
      </c>
      <c r="Y2191" s="4">
        <v>7350.7129999999997</v>
      </c>
      <c r="AM2191" s="4">
        <v>2969688.0520000001</v>
      </c>
      <c r="BZ2191" s="4"/>
      <c r="CA2191" t="s">
        <v>992</v>
      </c>
      <c r="CC2191" s="7" t="s">
        <v>624</v>
      </c>
      <c r="CD2191" s="7">
        <v>0.78307017523633804</v>
      </c>
      <c r="CF2191" s="7"/>
      <c r="CH2191" s="7"/>
      <c r="CJ2191" s="7"/>
      <c r="CK2191" s="7">
        <f t="shared" si="53"/>
        <v>60</v>
      </c>
    </row>
    <row r="2192" spans="1:89" hidden="1" x14ac:dyDescent="0.3">
      <c r="A2192" s="43" t="s">
        <v>843</v>
      </c>
      <c r="B2192" s="23" t="s">
        <v>913</v>
      </c>
      <c r="D2192" s="23" t="s">
        <v>831</v>
      </c>
      <c r="E2192" s="23" t="s">
        <v>605</v>
      </c>
      <c r="G2192" s="53" t="s">
        <v>3733</v>
      </c>
      <c r="J2192" s="23" t="s">
        <v>9</v>
      </c>
      <c r="K2192" s="47">
        <v>10</v>
      </c>
      <c r="L2192" s="24" t="s">
        <v>834</v>
      </c>
      <c r="M2192" s="24" t="s">
        <v>615</v>
      </c>
      <c r="U2192" s="4">
        <v>50000</v>
      </c>
      <c r="AA2192" s="107">
        <v>2300</v>
      </c>
      <c r="AD2192" s="4">
        <v>3.3379213640277001</v>
      </c>
      <c r="BZ2192" s="4"/>
      <c r="CA2192" t="s">
        <v>846</v>
      </c>
      <c r="CC2192" s="7" t="s">
        <v>615</v>
      </c>
      <c r="CD2192" s="7">
        <v>0.839179412426176</v>
      </c>
      <c r="CF2192" s="7"/>
      <c r="CH2192" s="7"/>
      <c r="CJ2192" s="7"/>
      <c r="CK2192" s="7">
        <f t="shared" si="53"/>
        <v>60</v>
      </c>
    </row>
    <row r="2193" spans="1:90" hidden="1" x14ac:dyDescent="0.3">
      <c r="A2193" s="43">
        <v>64</v>
      </c>
      <c r="B2193" s="23" t="s">
        <v>830</v>
      </c>
      <c r="C2193" s="54"/>
      <c r="D2193" s="54" t="s">
        <v>831</v>
      </c>
      <c r="E2193" s="23" t="s">
        <v>650</v>
      </c>
      <c r="F2193" s="54"/>
      <c r="G2193" s="23" t="s">
        <v>3734</v>
      </c>
      <c r="J2193" s="54" t="s">
        <v>9</v>
      </c>
      <c r="K2193" s="55">
        <v>6.1</v>
      </c>
      <c r="L2193" s="24" t="s">
        <v>834</v>
      </c>
      <c r="M2193" s="24" t="s">
        <v>615</v>
      </c>
      <c r="N2193" s="7"/>
      <c r="U2193" s="4">
        <v>81130</v>
      </c>
      <c r="W2193" s="4">
        <v>75.03</v>
      </c>
      <c r="AD2193" s="7"/>
      <c r="AE2193" s="7"/>
      <c r="AF2193" s="7"/>
      <c r="AG2193" s="7"/>
      <c r="AH2193" s="7"/>
      <c r="AI2193" s="7"/>
      <c r="AJ2193" s="7"/>
      <c r="AK2193" s="7"/>
      <c r="BZ2193" s="4"/>
      <c r="CA2193" t="s">
        <v>899</v>
      </c>
      <c r="CC2193" s="7" t="s">
        <v>615</v>
      </c>
      <c r="CD2193" s="7">
        <v>0.91518822033718406</v>
      </c>
      <c r="CF2193" s="7"/>
      <c r="CH2193" s="7"/>
      <c r="CJ2193" s="7"/>
      <c r="CK2193" s="7">
        <f t="shared" si="53"/>
        <v>61</v>
      </c>
    </row>
    <row r="2194" spans="1:90" hidden="1" x14ac:dyDescent="0.3">
      <c r="A2194" s="43" t="s">
        <v>847</v>
      </c>
      <c r="B2194" s="56" t="s">
        <v>1176</v>
      </c>
      <c r="D2194" s="23" t="s">
        <v>831</v>
      </c>
      <c r="E2194" s="23" t="s">
        <v>796</v>
      </c>
      <c r="G2194" s="23" t="s">
        <v>3735</v>
      </c>
      <c r="H2194" s="57" t="s">
        <v>831</v>
      </c>
      <c r="I2194" s="57"/>
      <c r="J2194" s="23" t="s">
        <v>9</v>
      </c>
      <c r="K2194" s="66">
        <v>88</v>
      </c>
      <c r="L2194" s="24" t="s">
        <v>834</v>
      </c>
      <c r="M2194" s="24" t="s">
        <v>624</v>
      </c>
      <c r="X2194" s="4">
        <v>1056000</v>
      </c>
      <c r="BZ2194" s="4">
        <v>300000</v>
      </c>
      <c r="CA2194" t="s">
        <v>1142</v>
      </c>
      <c r="CC2194" s="7" t="s">
        <v>624</v>
      </c>
      <c r="CD2194" s="7">
        <v>1</v>
      </c>
      <c r="CF2194" s="7"/>
      <c r="CH2194" s="7"/>
      <c r="CJ2194" s="7"/>
      <c r="CK2194" s="7">
        <f t="shared" si="53"/>
        <v>62</v>
      </c>
    </row>
    <row r="2195" spans="1:90" hidden="1" x14ac:dyDescent="0.3">
      <c r="A2195" s="43" t="s">
        <v>843</v>
      </c>
      <c r="B2195" s="23" t="s">
        <v>868</v>
      </c>
      <c r="D2195" s="23" t="s">
        <v>831</v>
      </c>
      <c r="E2195" s="23" t="s">
        <v>605</v>
      </c>
      <c r="G2195" s="53" t="s">
        <v>3736</v>
      </c>
      <c r="J2195" s="23" t="s">
        <v>9</v>
      </c>
      <c r="K2195" s="47">
        <v>65.7</v>
      </c>
      <c r="L2195" s="24" t="s">
        <v>834</v>
      </c>
      <c r="M2195" s="24" t="s">
        <v>615</v>
      </c>
      <c r="U2195" s="4">
        <v>440190</v>
      </c>
      <c r="V2195" s="4">
        <v>27.594000000000001</v>
      </c>
      <c r="AA2195" s="107">
        <v>65700</v>
      </c>
      <c r="AD2195" s="4">
        <v>85.632814855410842</v>
      </c>
      <c r="BZ2195" s="4"/>
      <c r="CA2195" t="s">
        <v>846</v>
      </c>
      <c r="CC2195" s="7" t="s">
        <v>615</v>
      </c>
      <c r="CD2195" s="7">
        <v>0.50003030274407712</v>
      </c>
      <c r="CE2195" s="7" t="s">
        <v>633</v>
      </c>
      <c r="CF2195" s="7">
        <v>0.26329053363540139</v>
      </c>
      <c r="CH2195" s="7"/>
      <c r="CJ2195" s="7"/>
      <c r="CK2195" s="7">
        <f t="shared" si="53"/>
        <v>59</v>
      </c>
    </row>
    <row r="2196" spans="1:90" hidden="1" x14ac:dyDescent="0.3">
      <c r="A2196" s="24">
        <v>3</v>
      </c>
      <c r="B2196" s="23" t="s">
        <v>3737</v>
      </c>
      <c r="C2196" s="24"/>
      <c r="D2196" s="23" t="s">
        <v>831</v>
      </c>
      <c r="E2196" s="23" t="s">
        <v>2254</v>
      </c>
      <c r="F2196" s="24"/>
      <c r="G2196" s="23" t="s">
        <v>3738</v>
      </c>
      <c r="J2196" s="54" t="s">
        <v>8</v>
      </c>
      <c r="K2196" s="68">
        <v>53</v>
      </c>
      <c r="L2196" s="57" t="s">
        <v>834</v>
      </c>
      <c r="M2196" s="69" t="s">
        <v>603</v>
      </c>
      <c r="N2196" s="69"/>
      <c r="O2196" s="69"/>
      <c r="P2196" s="69"/>
      <c r="Q2196" s="68">
        <v>14006584.275</v>
      </c>
      <c r="R2196" s="69"/>
      <c r="S2196" s="69"/>
      <c r="T2196" s="69"/>
      <c r="U2196" s="69"/>
      <c r="V2196" s="69"/>
      <c r="W2196" s="69"/>
      <c r="X2196" s="69"/>
      <c r="Y2196" s="69"/>
      <c r="Z2196" s="69"/>
      <c r="AA2196" s="69"/>
      <c r="AB2196" s="69"/>
      <c r="AC2196" s="69"/>
      <c r="AD2196" s="69"/>
      <c r="AE2196" s="69"/>
      <c r="AF2196" s="69"/>
      <c r="AG2196" s="69"/>
      <c r="AH2196" s="69"/>
      <c r="AI2196" s="69"/>
      <c r="AJ2196" s="69"/>
      <c r="AK2196" s="69"/>
      <c r="AL2196" s="69"/>
      <c r="AM2196" s="69"/>
      <c r="AN2196" s="69"/>
      <c r="AO2196" s="69"/>
      <c r="AP2196" s="69"/>
      <c r="AQ2196" s="69"/>
      <c r="AR2196" s="69"/>
      <c r="AS2196" s="69"/>
      <c r="AT2196" s="69"/>
      <c r="AU2196" s="69"/>
      <c r="AV2196" s="69"/>
      <c r="AW2196" s="68">
        <v>1060</v>
      </c>
      <c r="AX2196" s="69"/>
      <c r="AY2196" s="69"/>
      <c r="AZ2196" s="69"/>
      <c r="BA2196" s="69"/>
      <c r="BB2196" s="69"/>
      <c r="BC2196" s="69"/>
      <c r="BD2196" s="69"/>
      <c r="BE2196" s="69"/>
      <c r="BF2196" s="69"/>
      <c r="BG2196" s="69"/>
      <c r="BH2196" s="69"/>
      <c r="BI2196" s="68"/>
      <c r="BJ2196" s="68"/>
      <c r="BK2196" s="68"/>
      <c r="BL2196" s="68"/>
      <c r="BM2196" s="68"/>
      <c r="BN2196" s="68"/>
      <c r="BO2196" s="68"/>
      <c r="BP2196" s="68"/>
      <c r="BQ2196" s="68"/>
      <c r="BR2196" s="68"/>
      <c r="BS2196" s="69"/>
      <c r="BZ2196" s="4"/>
      <c r="CA2196" t="s">
        <v>3194</v>
      </c>
      <c r="CK2196" s="7">
        <f t="shared" si="53"/>
        <v>61</v>
      </c>
    </row>
    <row r="2197" spans="1:90" hidden="1" x14ac:dyDescent="0.3">
      <c r="A2197" s="24">
        <v>3</v>
      </c>
      <c r="B2197" s="23" t="s">
        <v>916</v>
      </c>
      <c r="C2197" s="24"/>
      <c r="D2197" s="23" t="s">
        <v>831</v>
      </c>
      <c r="E2197" s="23" t="s">
        <v>2254</v>
      </c>
      <c r="F2197" s="24"/>
      <c r="G2197" s="23" t="s">
        <v>3739</v>
      </c>
      <c r="J2197" s="54" t="s">
        <v>8</v>
      </c>
      <c r="K2197" s="68">
        <v>53</v>
      </c>
      <c r="L2197" s="57" t="s">
        <v>834</v>
      </c>
      <c r="M2197" s="69" t="s">
        <v>603</v>
      </c>
      <c r="N2197" s="69"/>
      <c r="O2197" s="69"/>
      <c r="P2197" s="69"/>
      <c r="Q2197" s="68">
        <v>5645950.8750000009</v>
      </c>
      <c r="R2197" s="69"/>
      <c r="S2197" s="69"/>
      <c r="T2197" s="69"/>
      <c r="U2197" s="69"/>
      <c r="V2197" s="69"/>
      <c r="W2197" s="69"/>
      <c r="X2197" s="69"/>
      <c r="Y2197" s="69"/>
      <c r="Z2197" s="69"/>
      <c r="AA2197" s="69"/>
      <c r="AB2197" s="69"/>
      <c r="AC2197" s="69"/>
      <c r="AD2197" s="69"/>
      <c r="AE2197" s="69"/>
      <c r="AF2197" s="69"/>
      <c r="AG2197" s="69"/>
      <c r="AH2197" s="69"/>
      <c r="AI2197" s="69"/>
      <c r="AJ2197" s="69"/>
      <c r="AK2197" s="69"/>
      <c r="AL2197" s="69"/>
      <c r="AM2197" s="69"/>
      <c r="AN2197" s="69"/>
      <c r="AO2197" s="69"/>
      <c r="AP2197" s="69"/>
      <c r="AQ2197" s="69"/>
      <c r="AR2197" s="69"/>
      <c r="AS2197" s="69"/>
      <c r="AT2197" s="69"/>
      <c r="AU2197" s="69"/>
      <c r="AV2197" s="69"/>
      <c r="AW2197" s="68">
        <v>1060</v>
      </c>
      <c r="AX2197" s="69"/>
      <c r="AY2197" s="69"/>
      <c r="AZ2197" s="69"/>
      <c r="BA2197" s="69"/>
      <c r="BB2197" s="69"/>
      <c r="BC2197" s="69"/>
      <c r="BD2197" s="69"/>
      <c r="BE2197" s="69"/>
      <c r="BF2197" s="69"/>
      <c r="BG2197" s="69"/>
      <c r="BH2197" s="69"/>
      <c r="BI2197" s="68"/>
      <c r="BJ2197" s="68"/>
      <c r="BK2197" s="68"/>
      <c r="BL2197" s="68"/>
      <c r="BM2197" s="68"/>
      <c r="BN2197" s="68"/>
      <c r="BO2197" s="68"/>
      <c r="BP2197" s="68"/>
      <c r="BQ2197" s="68"/>
      <c r="BR2197" s="68"/>
      <c r="BS2197" s="69"/>
      <c r="BZ2197" s="4"/>
      <c r="CA2197" t="s">
        <v>3194</v>
      </c>
      <c r="CK2197" s="7">
        <f t="shared" si="53"/>
        <v>61</v>
      </c>
    </row>
    <row r="2198" spans="1:90" hidden="1" x14ac:dyDescent="0.3">
      <c r="A2198" s="43">
        <v>64</v>
      </c>
      <c r="B2198" s="23" t="s">
        <v>900</v>
      </c>
      <c r="C2198" s="54"/>
      <c r="D2198" s="54" t="s">
        <v>831</v>
      </c>
      <c r="E2198" s="23" t="s">
        <v>662</v>
      </c>
      <c r="F2198" s="54"/>
      <c r="G2198" s="23" t="s">
        <v>3740</v>
      </c>
      <c r="J2198" s="54" t="s">
        <v>9</v>
      </c>
      <c r="K2198" s="70">
        <v>7</v>
      </c>
      <c r="L2198" s="24" t="s">
        <v>834</v>
      </c>
      <c r="M2198" s="24" t="s">
        <v>639</v>
      </c>
      <c r="N2198" s="7"/>
      <c r="U2198" s="4">
        <v>58400</v>
      </c>
      <c r="V2198" s="4">
        <v>9.41</v>
      </c>
      <c r="W2198" s="4">
        <v>393.4</v>
      </c>
      <c r="AB2198" s="4">
        <v>225799.99999999991</v>
      </c>
      <c r="AC2198" s="4">
        <v>517500</v>
      </c>
      <c r="AD2198" s="7"/>
      <c r="AE2198" s="7"/>
      <c r="AF2198" s="7"/>
      <c r="AG2198" s="7"/>
      <c r="AH2198" s="7"/>
      <c r="AI2198" s="7"/>
      <c r="AJ2198" s="7"/>
      <c r="AK2198" s="7"/>
      <c r="BZ2198" s="4"/>
      <c r="CA2198" t="s">
        <v>842</v>
      </c>
      <c r="CC2198" s="7" t="s">
        <v>639</v>
      </c>
      <c r="CD2198" s="7">
        <v>0.43228115267855433</v>
      </c>
      <c r="CF2198" s="7"/>
      <c r="CH2198" s="7"/>
      <c r="CJ2198" s="7"/>
      <c r="CK2198" s="7">
        <f t="shared" si="53"/>
        <v>58</v>
      </c>
    </row>
    <row r="2199" spans="1:90" hidden="1" x14ac:dyDescent="0.3">
      <c r="A2199" s="43">
        <v>64</v>
      </c>
      <c r="B2199" s="23" t="s">
        <v>1025</v>
      </c>
      <c r="C2199" s="54"/>
      <c r="D2199" s="54" t="s">
        <v>831</v>
      </c>
      <c r="E2199" s="23" t="s">
        <v>614</v>
      </c>
      <c r="F2199" s="54"/>
      <c r="G2199" s="23" t="s">
        <v>3741</v>
      </c>
      <c r="J2199" s="54" t="s">
        <v>9</v>
      </c>
      <c r="K2199" s="55">
        <v>78</v>
      </c>
      <c r="L2199" s="24" t="s">
        <v>834</v>
      </c>
      <c r="M2199" s="24" t="s">
        <v>684</v>
      </c>
      <c r="N2199" s="7"/>
      <c r="U2199" s="4">
        <v>221700</v>
      </c>
      <c r="AB2199" s="4">
        <v>192870</v>
      </c>
      <c r="AC2199" s="4">
        <v>393000.00000000012</v>
      </c>
      <c r="AD2199" s="7"/>
      <c r="AE2199" s="7"/>
      <c r="AF2199" s="7"/>
      <c r="AG2199" s="7"/>
      <c r="AH2199" s="7"/>
      <c r="AI2199" s="7"/>
      <c r="AJ2199" s="7"/>
      <c r="AK2199" s="7"/>
      <c r="AR2199" s="4">
        <v>203870.18633540371</v>
      </c>
      <c r="BZ2199" s="4"/>
      <c r="CA2199" t="s">
        <v>3742</v>
      </c>
      <c r="CC2199" s="7" t="s">
        <v>684</v>
      </c>
      <c r="CD2199" s="7">
        <v>0.7369417222102399</v>
      </c>
      <c r="CF2199" s="7"/>
      <c r="CH2199" s="7"/>
      <c r="CJ2199" s="7"/>
      <c r="CK2199" s="7">
        <f t="shared" si="53"/>
        <v>59</v>
      </c>
      <c r="CL2199" t="s">
        <v>3741</v>
      </c>
    </row>
    <row r="2200" spans="1:90" hidden="1" x14ac:dyDescent="0.3">
      <c r="A2200" s="43">
        <v>64</v>
      </c>
      <c r="B2200" s="23" t="s">
        <v>895</v>
      </c>
      <c r="C2200" s="54"/>
      <c r="D2200" s="54" t="s">
        <v>831</v>
      </c>
      <c r="E2200" s="23" t="s">
        <v>605</v>
      </c>
      <c r="F2200" s="54"/>
      <c r="G2200" s="23" t="s">
        <v>3743</v>
      </c>
      <c r="J2200" s="54" t="s">
        <v>9</v>
      </c>
      <c r="K2200" s="55">
        <v>49.8</v>
      </c>
      <c r="L2200" s="24" t="s">
        <v>834</v>
      </c>
      <c r="M2200" s="24" t="s">
        <v>615</v>
      </c>
      <c r="N2200" s="7"/>
      <c r="U2200" s="4">
        <v>185760</v>
      </c>
      <c r="AD2200" s="7"/>
      <c r="AE2200" s="7"/>
      <c r="AF2200" s="7"/>
      <c r="AG2200" s="7"/>
      <c r="AH2200" s="7"/>
      <c r="AI2200" s="7"/>
      <c r="AJ2200" s="7"/>
      <c r="AK2200" s="7"/>
      <c r="BZ2200" s="4"/>
      <c r="CA2200" t="s">
        <v>856</v>
      </c>
      <c r="CC2200" s="7" t="s">
        <v>615</v>
      </c>
      <c r="CD2200" s="7">
        <v>1</v>
      </c>
      <c r="CF2200" s="7"/>
      <c r="CH2200" s="7"/>
      <c r="CJ2200" s="7"/>
      <c r="CK2200" s="7">
        <f t="shared" si="53"/>
        <v>62</v>
      </c>
    </row>
    <row r="2201" spans="1:90" hidden="1" x14ac:dyDescent="0.3">
      <c r="A2201" s="43" t="s">
        <v>932</v>
      </c>
      <c r="B2201" s="23" t="s">
        <v>1083</v>
      </c>
      <c r="C2201" s="54"/>
      <c r="D2201" s="54" t="s">
        <v>831</v>
      </c>
      <c r="E2201" s="23" t="s">
        <v>605</v>
      </c>
      <c r="F2201" s="54"/>
      <c r="G2201" s="23" t="s">
        <v>3744</v>
      </c>
      <c r="H2201" s="23" t="s">
        <v>880</v>
      </c>
      <c r="J2201" s="54" t="s">
        <v>9</v>
      </c>
      <c r="K2201" s="55">
        <v>898</v>
      </c>
      <c r="L2201" s="24" t="s">
        <v>834</v>
      </c>
      <c r="M2201" s="24" t="s">
        <v>615</v>
      </c>
      <c r="N2201" s="7"/>
      <c r="U2201" s="4">
        <v>3861400</v>
      </c>
      <c r="V2201" s="4">
        <v>457.98</v>
      </c>
      <c r="W2201" s="4">
        <v>1796</v>
      </c>
      <c r="AD2201" s="7"/>
      <c r="AE2201" s="7"/>
      <c r="AF2201" s="7"/>
      <c r="AG2201" s="7"/>
      <c r="AH2201" s="7"/>
      <c r="AI2201" s="7"/>
      <c r="AJ2201" s="7"/>
      <c r="AK2201" s="7"/>
      <c r="BZ2201" s="4">
        <v>28500000</v>
      </c>
      <c r="CA2201" t="s">
        <v>1069</v>
      </c>
      <c r="CC2201" s="7" t="s">
        <v>615</v>
      </c>
      <c r="CD2201" s="7">
        <v>0.56170390602844822</v>
      </c>
      <c r="CE2201" s="7" t="s">
        <v>618</v>
      </c>
      <c r="CF2201" s="7">
        <v>0.41211659875520529</v>
      </c>
      <c r="CH2201" s="7"/>
      <c r="CJ2201" s="7"/>
      <c r="CK2201" s="7">
        <f t="shared" si="53"/>
        <v>60</v>
      </c>
      <c r="CL2201" t="s">
        <v>3744</v>
      </c>
    </row>
    <row r="2202" spans="1:90" x14ac:dyDescent="0.3">
      <c r="A2202" s="43">
        <v>64</v>
      </c>
      <c r="B2202" s="23" t="s">
        <v>860</v>
      </c>
      <c r="C2202" s="54"/>
      <c r="D2202" s="54" t="s">
        <v>831</v>
      </c>
      <c r="E2202" s="23" t="s">
        <v>605</v>
      </c>
      <c r="F2202" s="54"/>
      <c r="G2202" s="23" t="s">
        <v>3745</v>
      </c>
      <c r="J2202" s="54" t="s">
        <v>9</v>
      </c>
      <c r="K2202" s="55">
        <v>86.8</v>
      </c>
      <c r="L2202" s="24" t="s">
        <v>834</v>
      </c>
      <c r="M2202" s="24" t="s">
        <v>615</v>
      </c>
      <c r="N2202" s="7"/>
      <c r="U2202" s="4">
        <v>269080</v>
      </c>
      <c r="AA2202" s="107">
        <v>7284.2156556506534</v>
      </c>
      <c r="AD2202" s="7"/>
      <c r="AE2202" s="7"/>
      <c r="AF2202" s="7"/>
      <c r="AG2202" s="7"/>
      <c r="AH2202" s="7"/>
      <c r="AI2202" s="7"/>
      <c r="AJ2202" s="7"/>
      <c r="AK2202" s="7"/>
      <c r="BZ2202" s="4"/>
      <c r="CA2202" t="s">
        <v>1829</v>
      </c>
      <c r="CC2202" s="7" t="s">
        <v>615</v>
      </c>
      <c r="CD2202" s="7">
        <v>0.91282304510360202</v>
      </c>
      <c r="CF2202" s="7"/>
      <c r="CH2202" s="7"/>
      <c r="CJ2202" s="7"/>
      <c r="CK2202" s="7">
        <f t="shared" si="53"/>
        <v>61</v>
      </c>
    </row>
    <row r="2203" spans="1:90" hidden="1" x14ac:dyDescent="0.3">
      <c r="A2203" s="43">
        <v>64</v>
      </c>
      <c r="B2203" s="23" t="s">
        <v>863</v>
      </c>
      <c r="C2203" s="54"/>
      <c r="D2203" s="54" t="s">
        <v>831</v>
      </c>
      <c r="E2203" s="23" t="s">
        <v>683</v>
      </c>
      <c r="F2203" s="54"/>
      <c r="G2203" s="23" t="s">
        <v>3746</v>
      </c>
      <c r="J2203" s="54" t="s">
        <v>9</v>
      </c>
      <c r="K2203" s="55">
        <v>33.299999999999997</v>
      </c>
      <c r="L2203" s="24" t="s">
        <v>834</v>
      </c>
      <c r="M2203" s="24" t="s">
        <v>615</v>
      </c>
      <c r="N2203" s="7"/>
      <c r="U2203" s="4">
        <v>76590</v>
      </c>
      <c r="AD2203" s="7"/>
      <c r="AE2203" s="7"/>
      <c r="AF2203" s="7"/>
      <c r="AG2203" s="7"/>
      <c r="AH2203" s="7"/>
      <c r="AI2203" s="7"/>
      <c r="AJ2203" s="7"/>
      <c r="AK2203" s="7"/>
      <c r="BZ2203" s="4"/>
      <c r="CA2203" t="s">
        <v>856</v>
      </c>
      <c r="CC2203" s="7" t="s">
        <v>615</v>
      </c>
      <c r="CD2203" s="7">
        <v>1</v>
      </c>
      <c r="CF2203" s="7"/>
      <c r="CH2203" s="7"/>
      <c r="CJ2203" s="7"/>
      <c r="CK2203" s="7">
        <f t="shared" si="53"/>
        <v>62</v>
      </c>
    </row>
    <row r="2204" spans="1:90" hidden="1" x14ac:dyDescent="0.3">
      <c r="A2204" s="43">
        <v>64</v>
      </c>
      <c r="B2204" s="23" t="s">
        <v>830</v>
      </c>
      <c r="C2204" s="54"/>
      <c r="D2204" s="54" t="s">
        <v>831</v>
      </c>
      <c r="E2204" s="23" t="s">
        <v>650</v>
      </c>
      <c r="F2204" s="54"/>
      <c r="G2204" s="23" t="s">
        <v>3747</v>
      </c>
      <c r="J2204" s="54" t="s">
        <v>9</v>
      </c>
      <c r="K2204" s="55">
        <v>10.199999999999999</v>
      </c>
      <c r="L2204" s="24" t="s">
        <v>834</v>
      </c>
      <c r="M2204" s="24" t="s">
        <v>615</v>
      </c>
      <c r="N2204" s="7"/>
      <c r="U2204" s="4">
        <v>114240</v>
      </c>
      <c r="W2204" s="4">
        <v>181.05</v>
      </c>
      <c r="AD2204" s="7"/>
      <c r="AE2204" s="7"/>
      <c r="AF2204" s="7"/>
      <c r="AG2204" s="7"/>
      <c r="AH2204" s="7"/>
      <c r="AI2204" s="7"/>
      <c r="AJ2204" s="7"/>
      <c r="AK2204" s="7"/>
      <c r="BZ2204" s="4"/>
      <c r="CA2204" t="s">
        <v>899</v>
      </c>
      <c r="CC2204" s="7" t="s">
        <v>615</v>
      </c>
      <c r="CD2204" s="7">
        <v>0.8629556608179566</v>
      </c>
      <c r="CF2204" s="7"/>
      <c r="CH2204" s="7"/>
      <c r="CJ2204" s="7"/>
      <c r="CK2204" s="7">
        <f t="shared" si="53"/>
        <v>61</v>
      </c>
    </row>
    <row r="2205" spans="1:90" hidden="1" x14ac:dyDescent="0.3">
      <c r="A2205" s="43">
        <v>154</v>
      </c>
      <c r="B2205" s="23" t="s">
        <v>868</v>
      </c>
      <c r="D2205" s="23" t="s">
        <v>831</v>
      </c>
      <c r="E2205" s="23" t="s">
        <v>659</v>
      </c>
      <c r="G2205" s="23" t="s">
        <v>3748</v>
      </c>
      <c r="J2205" s="23" t="s">
        <v>9</v>
      </c>
      <c r="K2205" s="47">
        <v>11.2</v>
      </c>
      <c r="L2205" s="24" t="s">
        <v>834</v>
      </c>
      <c r="M2205" s="24" t="s">
        <v>615</v>
      </c>
      <c r="U2205" s="4">
        <v>465919.99999999988</v>
      </c>
      <c r="V2205" s="4">
        <v>2.7519999999999998</v>
      </c>
      <c r="W2205" s="4">
        <v>41.6</v>
      </c>
      <c r="AB2205" s="4">
        <v>11200</v>
      </c>
      <c r="AC2205" s="4">
        <v>224000</v>
      </c>
      <c r="AE2205" s="4">
        <v>336</v>
      </c>
      <c r="AF2205" s="4">
        <v>246.4</v>
      </c>
      <c r="BZ2205" s="4"/>
      <c r="CA2205" t="s">
        <v>970</v>
      </c>
      <c r="CC2205" s="7" t="s">
        <v>615</v>
      </c>
      <c r="CD2205" s="7">
        <v>0.80862777463630031</v>
      </c>
      <c r="CF2205" s="7"/>
      <c r="CH2205" s="7"/>
      <c r="CJ2205" s="7"/>
      <c r="CK2205" s="7">
        <f t="shared" si="53"/>
        <v>56</v>
      </c>
    </row>
    <row r="2206" spans="1:90" hidden="1" x14ac:dyDescent="0.3">
      <c r="A2206" s="43">
        <v>64</v>
      </c>
      <c r="B2206" s="23" t="s">
        <v>830</v>
      </c>
      <c r="C2206" s="54"/>
      <c r="D2206" s="54" t="s">
        <v>831</v>
      </c>
      <c r="E2206" s="23" t="s">
        <v>659</v>
      </c>
      <c r="F2206" s="54"/>
      <c r="G2206" s="23" t="s">
        <v>3749</v>
      </c>
      <c r="J2206" s="54" t="s">
        <v>9</v>
      </c>
      <c r="K2206" s="55">
        <v>1.1000000000000001</v>
      </c>
      <c r="L2206" s="24" t="s">
        <v>834</v>
      </c>
      <c r="M2206" s="24" t="s">
        <v>615</v>
      </c>
      <c r="N2206" s="7"/>
      <c r="U2206" s="4">
        <v>27500</v>
      </c>
      <c r="AD2206" s="7"/>
      <c r="AE2206" s="7"/>
      <c r="AF2206" s="7"/>
      <c r="AG2206" s="7"/>
      <c r="AH2206" s="7"/>
      <c r="AI2206" s="7"/>
      <c r="AJ2206" s="7"/>
      <c r="AK2206" s="7"/>
      <c r="BZ2206" s="4"/>
      <c r="CA2206" t="s">
        <v>856</v>
      </c>
      <c r="CC2206" s="7" t="s">
        <v>615</v>
      </c>
      <c r="CD2206" s="7">
        <v>1</v>
      </c>
      <c r="CF2206" s="7"/>
      <c r="CH2206" s="7"/>
      <c r="CJ2206" s="7"/>
      <c r="CK2206" s="7">
        <f t="shared" si="53"/>
        <v>62</v>
      </c>
    </row>
    <row r="2207" spans="1:90" x14ac:dyDescent="0.3">
      <c r="A2207" s="43">
        <v>65</v>
      </c>
      <c r="B2207" s="56" t="s">
        <v>860</v>
      </c>
      <c r="D2207" s="23" t="s">
        <v>831</v>
      </c>
      <c r="E2207" s="23" t="s">
        <v>798</v>
      </c>
      <c r="G2207" s="23" t="s">
        <v>3750</v>
      </c>
      <c r="H2207" s="57" t="s">
        <v>831</v>
      </c>
      <c r="I2207" s="57"/>
      <c r="J2207" s="23" t="s">
        <v>9</v>
      </c>
      <c r="K2207" s="47">
        <v>30.496085000000001</v>
      </c>
      <c r="L2207" s="24" t="s">
        <v>834</v>
      </c>
      <c r="M2207" s="24" t="s">
        <v>624</v>
      </c>
      <c r="X2207" s="4">
        <v>48854.728170000002</v>
      </c>
      <c r="Y2207" s="4">
        <v>2531.1750550000002</v>
      </c>
      <c r="BZ2207" s="4"/>
      <c r="CA2207" t="s">
        <v>1009</v>
      </c>
      <c r="CC2207" s="7" t="s">
        <v>624</v>
      </c>
      <c r="CD2207" s="7">
        <v>0.89146163904437981</v>
      </c>
      <c r="CF2207" s="7"/>
      <c r="CH2207" s="7"/>
      <c r="CJ2207" s="7"/>
      <c r="CK2207" s="7">
        <f t="shared" si="53"/>
        <v>61</v>
      </c>
    </row>
    <row r="2208" spans="1:90" hidden="1" x14ac:dyDescent="0.3">
      <c r="A2208" s="43" t="s">
        <v>3751</v>
      </c>
      <c r="B2208" s="23" t="s">
        <v>868</v>
      </c>
      <c r="C2208" s="23" t="s">
        <v>1381</v>
      </c>
      <c r="D2208" s="23" t="s">
        <v>831</v>
      </c>
      <c r="E2208" s="23" t="s">
        <v>595</v>
      </c>
      <c r="G2208" s="23" t="s">
        <v>3752</v>
      </c>
      <c r="J2208" s="54" t="s">
        <v>9</v>
      </c>
      <c r="K2208" s="47">
        <v>495</v>
      </c>
      <c r="L2208" s="57" t="s">
        <v>834</v>
      </c>
      <c r="M2208" s="24" t="s">
        <v>618</v>
      </c>
      <c r="V2208" s="4">
        <v>1435.5</v>
      </c>
      <c r="AR2208" s="4">
        <v>44550</v>
      </c>
      <c r="AZ2208" s="4">
        <v>495000</v>
      </c>
      <c r="BY2208" s="62">
        <v>0.81799999999999995</v>
      </c>
      <c r="BZ2208" s="4">
        <v>15200000</v>
      </c>
      <c r="CA2208" t="s">
        <v>3753</v>
      </c>
      <c r="CK2208" s="7">
        <f t="shared" si="53"/>
        <v>60</v>
      </c>
      <c r="CL2208" t="s">
        <v>3752</v>
      </c>
    </row>
    <row r="2209" spans="1:90" hidden="1" x14ac:dyDescent="0.3">
      <c r="A2209" s="24">
        <v>79</v>
      </c>
      <c r="B2209" s="23" t="s">
        <v>852</v>
      </c>
      <c r="C2209" s="23" t="s">
        <v>2167</v>
      </c>
      <c r="D2209" s="23" t="s">
        <v>831</v>
      </c>
      <c r="E2209" s="23" t="s">
        <v>1501</v>
      </c>
      <c r="G2209" s="23" t="s">
        <v>3754</v>
      </c>
      <c r="H2209" s="23" t="s">
        <v>838</v>
      </c>
      <c r="J2209" s="54" t="s">
        <v>8</v>
      </c>
      <c r="K2209" s="47">
        <v>7.8360655737704921</v>
      </c>
      <c r="L2209" s="57" t="s">
        <v>834</v>
      </c>
      <c r="M2209" s="24" t="s">
        <v>744</v>
      </c>
      <c r="N2209" s="7"/>
      <c r="O2209" s="7"/>
      <c r="X2209" s="7"/>
      <c r="AL2209" s="61"/>
      <c r="BD2209" s="4">
        <v>5509.5836257730907</v>
      </c>
      <c r="BE2209" s="4">
        <v>12561.90246988147</v>
      </c>
      <c r="BF2209" s="4">
        <v>1482.018931670078</v>
      </c>
      <c r="BG2209" s="4">
        <v>6007.0118537036424</v>
      </c>
      <c r="BH2209" s="4">
        <v>1409.7445155213691</v>
      </c>
      <c r="BI2209" s="4">
        <v>67.231818306351826</v>
      </c>
      <c r="BJ2209" s="4">
        <v>1418.3165433483609</v>
      </c>
      <c r="BK2209" s="4">
        <v>264.74886847466718</v>
      </c>
      <c r="BL2209" s="4">
        <v>1424.470138239994</v>
      </c>
      <c r="BM2209" s="4">
        <v>271.83677833091627</v>
      </c>
      <c r="BN2209" s="4">
        <v>816.97489748252713</v>
      </c>
      <c r="BO2209" s="4">
        <v>136.32859002740611</v>
      </c>
      <c r="BP2209" s="4">
        <v>752.04584859173076</v>
      </c>
      <c r="BQ2209" s="4">
        <v>136.9129561120364</v>
      </c>
      <c r="BR2209" s="4">
        <v>7969.1260606515216</v>
      </c>
      <c r="BY2209" s="7"/>
      <c r="BZ2209" s="4"/>
      <c r="CA2209" t="s">
        <v>3755</v>
      </c>
      <c r="CC2209" s="7" t="s">
        <v>744</v>
      </c>
      <c r="CD2209" s="7">
        <v>0.2400692995642999</v>
      </c>
      <c r="CF2209" s="7"/>
      <c r="CH2209" s="7"/>
      <c r="CJ2209" s="7"/>
      <c r="CK2209" s="7">
        <f t="shared" si="53"/>
        <v>48</v>
      </c>
    </row>
    <row r="2210" spans="1:90" hidden="1" x14ac:dyDescent="0.3">
      <c r="A2210" s="43" t="s">
        <v>3756</v>
      </c>
      <c r="B2210" s="23" t="s">
        <v>1025</v>
      </c>
      <c r="D2210" s="23" t="s">
        <v>831</v>
      </c>
      <c r="E2210" s="23" t="s">
        <v>1379</v>
      </c>
      <c r="G2210" s="42" t="s">
        <v>3757</v>
      </c>
      <c r="H2210" s="24"/>
      <c r="J2210" s="23" t="s">
        <v>9</v>
      </c>
      <c r="K2210" s="47">
        <v>10060</v>
      </c>
      <c r="L2210" s="24" t="s">
        <v>834</v>
      </c>
      <c r="M2210" s="24" t="s">
        <v>615</v>
      </c>
      <c r="U2210" s="4">
        <v>78438999.999999985</v>
      </c>
      <c r="V2210" s="4">
        <v>2996</v>
      </c>
      <c r="W2210" s="4">
        <v>11390</v>
      </c>
      <c r="Y2210" s="4">
        <v>2012000</v>
      </c>
      <c r="AS2210" s="4">
        <v>2138740.7999999998</v>
      </c>
      <c r="BZ2210" s="4">
        <v>10300000</v>
      </c>
      <c r="CA2210" t="s">
        <v>3758</v>
      </c>
      <c r="CC2210" s="7" t="s">
        <v>615</v>
      </c>
      <c r="CD2210" s="7">
        <v>0.59651986494125431</v>
      </c>
      <c r="CF2210" s="7"/>
      <c r="CH2210" s="7"/>
      <c r="CJ2210" s="7"/>
      <c r="CK2210" s="7">
        <f t="shared" si="53"/>
        <v>58</v>
      </c>
      <c r="CL2210" t="s">
        <v>3757</v>
      </c>
    </row>
    <row r="2211" spans="1:90" hidden="1" x14ac:dyDescent="0.3">
      <c r="A2211" s="43">
        <v>64</v>
      </c>
      <c r="B2211" s="23" t="s">
        <v>913</v>
      </c>
      <c r="C2211" s="54"/>
      <c r="D2211" s="54" t="s">
        <v>831</v>
      </c>
      <c r="E2211" s="23" t="s">
        <v>650</v>
      </c>
      <c r="F2211" s="54"/>
      <c r="G2211" s="23" t="s">
        <v>3759</v>
      </c>
      <c r="J2211" s="54" t="s">
        <v>9</v>
      </c>
      <c r="K2211" s="55">
        <v>31.751999999999999</v>
      </c>
      <c r="L2211" s="24" t="s">
        <v>834</v>
      </c>
      <c r="M2211" s="24" t="s">
        <v>615</v>
      </c>
      <c r="N2211" s="7"/>
      <c r="U2211" s="4">
        <v>1270080</v>
      </c>
      <c r="AD2211" s="7"/>
      <c r="AE2211" s="7"/>
      <c r="AF2211" s="7"/>
      <c r="AG2211" s="7"/>
      <c r="AH2211" s="7"/>
      <c r="AI2211" s="7"/>
      <c r="AJ2211" s="7"/>
      <c r="AK2211" s="7"/>
      <c r="BZ2211" s="4"/>
      <c r="CA2211" t="s">
        <v>856</v>
      </c>
      <c r="CC2211" s="7" t="s">
        <v>615</v>
      </c>
      <c r="CD2211" s="7">
        <v>1</v>
      </c>
      <c r="CF2211" s="7"/>
      <c r="CH2211" s="7"/>
      <c r="CJ2211" s="7"/>
      <c r="CK2211" s="7">
        <f t="shared" si="53"/>
        <v>62</v>
      </c>
    </row>
    <row r="2212" spans="1:90" hidden="1" x14ac:dyDescent="0.3">
      <c r="A2212" s="43">
        <v>64</v>
      </c>
      <c r="B2212" s="23" t="s">
        <v>830</v>
      </c>
      <c r="C2212" s="54"/>
      <c r="D2212" s="54" t="s">
        <v>831</v>
      </c>
      <c r="E2212" s="23" t="s">
        <v>650</v>
      </c>
      <c r="F2212" s="54"/>
      <c r="G2212" s="23" t="s">
        <v>3760</v>
      </c>
      <c r="H2212" s="23" t="s">
        <v>1286</v>
      </c>
      <c r="J2212" s="54" t="s">
        <v>9</v>
      </c>
      <c r="K2212" s="55">
        <v>136.9</v>
      </c>
      <c r="L2212" s="24" t="s">
        <v>834</v>
      </c>
      <c r="M2212" s="24" t="s">
        <v>615</v>
      </c>
      <c r="N2212" s="7"/>
      <c r="U2212" s="4">
        <v>739260</v>
      </c>
      <c r="AD2212" s="7"/>
      <c r="AE2212" s="7"/>
      <c r="AF2212" s="7"/>
      <c r="AG2212" s="7"/>
      <c r="AH2212" s="7"/>
      <c r="AI2212" s="7"/>
      <c r="AJ2212" s="7"/>
      <c r="AK2212" s="7"/>
      <c r="BZ2212" s="4"/>
      <c r="CA2212" t="s">
        <v>856</v>
      </c>
      <c r="CC2212" s="7" t="s">
        <v>615</v>
      </c>
      <c r="CD2212" s="7">
        <v>1</v>
      </c>
      <c r="CF2212" s="7"/>
      <c r="CH2212" s="7"/>
      <c r="CJ2212" s="7"/>
      <c r="CK2212" s="7">
        <f t="shared" si="53"/>
        <v>62</v>
      </c>
    </row>
    <row r="2213" spans="1:90" hidden="1" x14ac:dyDescent="0.3">
      <c r="A2213" s="43">
        <v>27</v>
      </c>
      <c r="B2213" s="42" t="s">
        <v>924</v>
      </c>
      <c r="D2213" s="23" t="s">
        <v>831</v>
      </c>
      <c r="E2213" s="23" t="s">
        <v>614</v>
      </c>
      <c r="G2213" s="42" t="s">
        <v>3761</v>
      </c>
      <c r="J2213" s="23" t="s">
        <v>9</v>
      </c>
      <c r="K2213" s="58">
        <v>0.4</v>
      </c>
      <c r="L2213" s="24" t="s">
        <v>834</v>
      </c>
      <c r="M2213" s="24" t="s">
        <v>681</v>
      </c>
      <c r="U2213" s="59"/>
      <c r="V2213" s="59"/>
      <c r="W2213" s="59"/>
      <c r="AB2213" s="59"/>
      <c r="AC2213" s="59"/>
      <c r="AP2213" s="59"/>
      <c r="AQ2213" s="59">
        <v>2</v>
      </c>
      <c r="BZ2213" s="4"/>
      <c r="CA2213" t="s">
        <v>926</v>
      </c>
      <c r="CC2213" s="7" t="s">
        <v>681</v>
      </c>
      <c r="CD2213" s="7">
        <v>1</v>
      </c>
      <c r="CF2213" s="7"/>
      <c r="CH2213" s="7"/>
      <c r="CJ2213" s="7"/>
      <c r="CK2213" s="7">
        <f t="shared" si="53"/>
        <v>62</v>
      </c>
    </row>
    <row r="2214" spans="1:90" hidden="1" x14ac:dyDescent="0.3">
      <c r="A2214" s="43">
        <v>65</v>
      </c>
      <c r="B2214" s="56" t="s">
        <v>886</v>
      </c>
      <c r="D2214" s="23" t="s">
        <v>831</v>
      </c>
      <c r="E2214" s="23" t="s">
        <v>796</v>
      </c>
      <c r="G2214" s="23" t="s">
        <v>3762</v>
      </c>
      <c r="H2214" s="57" t="s">
        <v>880</v>
      </c>
      <c r="I2214" s="57"/>
      <c r="J2214" s="23" t="s">
        <v>9</v>
      </c>
      <c r="K2214" s="47">
        <v>113.8</v>
      </c>
      <c r="L2214" s="24" t="s">
        <v>834</v>
      </c>
      <c r="M2214" s="24" t="s">
        <v>624</v>
      </c>
      <c r="X2214" s="4">
        <v>1740400</v>
      </c>
      <c r="BZ2214" s="4"/>
      <c r="CA2214" t="s">
        <v>871</v>
      </c>
      <c r="CC2214" s="7" t="s">
        <v>624</v>
      </c>
      <c r="CD2214" s="7">
        <v>1</v>
      </c>
      <c r="CF2214" s="7"/>
      <c r="CH2214" s="7"/>
      <c r="CJ2214" s="7"/>
      <c r="CK2214" s="7">
        <f t="shared" si="53"/>
        <v>62</v>
      </c>
      <c r="CL2214" t="s">
        <v>3762</v>
      </c>
    </row>
    <row r="2215" spans="1:90" hidden="1" x14ac:dyDescent="0.3">
      <c r="A2215" s="43">
        <v>64</v>
      </c>
      <c r="B2215" s="23" t="s">
        <v>830</v>
      </c>
      <c r="C2215" s="54"/>
      <c r="D2215" s="54" t="s">
        <v>831</v>
      </c>
      <c r="E2215" s="23" t="s">
        <v>698</v>
      </c>
      <c r="F2215" s="54"/>
      <c r="G2215" s="23" t="s">
        <v>3763</v>
      </c>
      <c r="J2215" s="54" t="s">
        <v>9</v>
      </c>
      <c r="K2215" s="55">
        <v>0.3</v>
      </c>
      <c r="L2215" s="24" t="s">
        <v>834</v>
      </c>
      <c r="M2215" s="24" t="s">
        <v>615</v>
      </c>
      <c r="N2215" s="7"/>
      <c r="U2215" s="4">
        <v>6000</v>
      </c>
      <c r="AD2215" s="7"/>
      <c r="AE2215" s="7"/>
      <c r="AF2215" s="7"/>
      <c r="AG2215" s="7"/>
      <c r="AH2215" s="7"/>
      <c r="AI2215" s="7"/>
      <c r="AJ2215" s="7"/>
      <c r="AK2215" s="7"/>
      <c r="BZ2215" s="4"/>
      <c r="CA2215" t="s">
        <v>856</v>
      </c>
      <c r="CC2215" s="7" t="s">
        <v>615</v>
      </c>
      <c r="CD2215" s="7">
        <v>1</v>
      </c>
      <c r="CF2215" s="7"/>
      <c r="CH2215" s="7"/>
      <c r="CJ2215" s="7"/>
      <c r="CK2215" s="7">
        <f t="shared" si="53"/>
        <v>62</v>
      </c>
    </row>
    <row r="2216" spans="1:90" hidden="1" x14ac:dyDescent="0.3">
      <c r="A2216" s="43" t="s">
        <v>932</v>
      </c>
      <c r="B2216" s="23" t="s">
        <v>830</v>
      </c>
      <c r="C2216" s="54"/>
      <c r="D2216" s="54" t="s">
        <v>831</v>
      </c>
      <c r="E2216" s="23" t="s">
        <v>659</v>
      </c>
      <c r="F2216" s="54"/>
      <c r="G2216" s="23" t="s">
        <v>3764</v>
      </c>
      <c r="H2216" s="23" t="s">
        <v>930</v>
      </c>
      <c r="J2216" s="54" t="s">
        <v>9</v>
      </c>
      <c r="K2216" s="55">
        <v>7.25</v>
      </c>
      <c r="L2216" s="24" t="s">
        <v>834</v>
      </c>
      <c r="M2216" s="24" t="s">
        <v>615</v>
      </c>
      <c r="N2216" s="7"/>
      <c r="U2216" s="4">
        <v>120048</v>
      </c>
      <c r="W2216" s="4">
        <v>58</v>
      </c>
      <c r="AD2216" s="7"/>
      <c r="AE2216" s="7"/>
      <c r="AF2216" s="7"/>
      <c r="AG2216" s="7"/>
      <c r="AH2216" s="7"/>
      <c r="AI2216" s="7"/>
      <c r="AJ2216" s="7"/>
      <c r="AK2216" s="7"/>
      <c r="BZ2216" s="4">
        <v>720000</v>
      </c>
      <c r="CA2216" t="s">
        <v>1319</v>
      </c>
      <c r="CC2216" s="7" t="s">
        <v>615</v>
      </c>
      <c r="CD2216" s="7">
        <v>0.95382224698560392</v>
      </c>
      <c r="CF2216" s="7"/>
      <c r="CH2216" s="7"/>
      <c r="CJ2216" s="7"/>
      <c r="CK2216" s="7">
        <f t="shared" si="53"/>
        <v>61</v>
      </c>
    </row>
    <row r="2217" spans="1:90" x14ac:dyDescent="0.3">
      <c r="A2217" s="43" t="s">
        <v>843</v>
      </c>
      <c r="B2217" s="23" t="s">
        <v>860</v>
      </c>
      <c r="D2217" s="23" t="s">
        <v>831</v>
      </c>
      <c r="E2217" s="23" t="s">
        <v>605</v>
      </c>
      <c r="G2217" s="53" t="s">
        <v>3765</v>
      </c>
      <c r="J2217" s="23" t="s">
        <v>9</v>
      </c>
      <c r="K2217" s="47">
        <v>230.251</v>
      </c>
      <c r="L2217" s="24" t="s">
        <v>834</v>
      </c>
      <c r="M2217" s="24" t="s">
        <v>615</v>
      </c>
      <c r="U2217" s="4">
        <v>517413.7</v>
      </c>
      <c r="V2217" s="4">
        <v>33.18571</v>
      </c>
      <c r="W2217" s="4">
        <v>647.14970000000005</v>
      </c>
      <c r="AA2217" s="107">
        <v>47556.32</v>
      </c>
      <c r="AD2217" s="4">
        <v>72.40640815652975</v>
      </c>
      <c r="BZ2217" s="4"/>
      <c r="CA2217" t="s">
        <v>846</v>
      </c>
      <c r="CC2217" s="7" t="s">
        <v>615</v>
      </c>
      <c r="CD2217" s="7">
        <v>0.52414178028119141</v>
      </c>
      <c r="CE2217" s="7" t="s">
        <v>618</v>
      </c>
      <c r="CF2217" s="7">
        <v>0.20795669749648329</v>
      </c>
      <c r="CH2217" s="7"/>
      <c r="CJ2217" s="7"/>
      <c r="CK2217" s="7">
        <f t="shared" si="53"/>
        <v>58</v>
      </c>
    </row>
    <row r="2218" spans="1:90" hidden="1" x14ac:dyDescent="0.3">
      <c r="A2218" s="43">
        <v>64</v>
      </c>
      <c r="B2218" s="23" t="s">
        <v>1541</v>
      </c>
      <c r="C2218" s="54"/>
      <c r="D2218" s="54" t="s">
        <v>831</v>
      </c>
      <c r="E2218" s="23" t="s">
        <v>650</v>
      </c>
      <c r="F2218" s="54"/>
      <c r="G2218" s="23" t="s">
        <v>3766</v>
      </c>
      <c r="H2218" s="23" t="s">
        <v>838</v>
      </c>
      <c r="J2218" s="54" t="s">
        <v>9</v>
      </c>
      <c r="K2218" s="55">
        <v>14</v>
      </c>
      <c r="L2218" s="24" t="s">
        <v>834</v>
      </c>
      <c r="M2218" s="24" t="s">
        <v>615</v>
      </c>
      <c r="N2218" s="7"/>
      <c r="U2218" s="4">
        <v>140000</v>
      </c>
      <c r="W2218" s="4">
        <v>168</v>
      </c>
      <c r="AD2218" s="7"/>
      <c r="AE2218" s="7"/>
      <c r="AF2218" s="7"/>
      <c r="AG2218" s="7"/>
      <c r="AH2218" s="7"/>
      <c r="AI2218" s="7"/>
      <c r="AJ2218" s="7"/>
      <c r="AK2218" s="7"/>
      <c r="BZ2218" s="4"/>
      <c r="CA2218" t="s">
        <v>899</v>
      </c>
      <c r="CC2218" s="7" t="s">
        <v>615</v>
      </c>
      <c r="CD2218" s="7">
        <v>0.89266043817061724</v>
      </c>
      <c r="CF2218" s="7"/>
      <c r="CH2218" s="7"/>
      <c r="CJ2218" s="7"/>
      <c r="CK2218" s="7">
        <f t="shared" si="53"/>
        <v>61</v>
      </c>
    </row>
    <row r="2219" spans="1:90" hidden="1" x14ac:dyDescent="0.3">
      <c r="A2219" s="43" t="s">
        <v>3767</v>
      </c>
      <c r="B2219" s="53" t="s">
        <v>830</v>
      </c>
      <c r="D2219" s="23" t="s">
        <v>831</v>
      </c>
      <c r="E2219" s="23" t="s">
        <v>595</v>
      </c>
      <c r="G2219" s="53" t="s">
        <v>3768</v>
      </c>
      <c r="H2219" s="23" t="s">
        <v>930</v>
      </c>
      <c r="J2219" s="23" t="s">
        <v>9</v>
      </c>
      <c r="K2219" s="47">
        <v>225.5</v>
      </c>
      <c r="L2219" s="24" t="s">
        <v>834</v>
      </c>
      <c r="M2219" s="24" t="s">
        <v>627</v>
      </c>
      <c r="U2219" s="4">
        <v>969650</v>
      </c>
      <c r="Y2219" s="4">
        <v>270599.99999999988</v>
      </c>
      <c r="AC2219" s="4">
        <v>1217700</v>
      </c>
      <c r="BZ2219" s="4"/>
      <c r="CA2219" t="s">
        <v>3769</v>
      </c>
      <c r="CK2219" s="7">
        <f t="shared" si="53"/>
        <v>60</v>
      </c>
    </row>
    <row r="2220" spans="1:90" hidden="1" x14ac:dyDescent="0.3">
      <c r="A2220" s="43" t="s">
        <v>932</v>
      </c>
      <c r="B2220" s="23" t="s">
        <v>913</v>
      </c>
      <c r="C2220" s="54"/>
      <c r="D2220" s="54" t="s">
        <v>831</v>
      </c>
      <c r="E2220" s="23" t="s">
        <v>614</v>
      </c>
      <c r="F2220" s="54"/>
      <c r="G2220" s="23" t="s">
        <v>3770</v>
      </c>
      <c r="H2220" s="23" t="s">
        <v>838</v>
      </c>
      <c r="J2220" s="54" t="s">
        <v>9</v>
      </c>
      <c r="K2220" s="55">
        <v>11.758219199999999</v>
      </c>
      <c r="L2220" s="24" t="s">
        <v>834</v>
      </c>
      <c r="M2220" s="24" t="s">
        <v>615</v>
      </c>
      <c r="N2220" s="7"/>
      <c r="U2220" s="4">
        <v>185001.21359999999</v>
      </c>
      <c r="V2220" s="4">
        <v>2.1041949</v>
      </c>
      <c r="W2220" s="4">
        <v>205.43758099999999</v>
      </c>
      <c r="AD2220" s="7"/>
      <c r="AE2220" s="7"/>
      <c r="AF2220" s="7"/>
      <c r="AG2220" s="7"/>
      <c r="AH2220" s="7"/>
      <c r="AI2220" s="7"/>
      <c r="AJ2220" s="7"/>
      <c r="AK2220" s="7"/>
      <c r="BZ2220" s="4">
        <v>600000</v>
      </c>
      <c r="CA2220" t="s">
        <v>1069</v>
      </c>
      <c r="CC2220" s="7" t="s">
        <v>615</v>
      </c>
      <c r="CD2220" s="7">
        <v>0.84628542728047129</v>
      </c>
      <c r="CF2220" s="7"/>
      <c r="CH2220" s="7"/>
      <c r="CJ2220" s="7"/>
      <c r="CK2220" s="7">
        <f t="shared" si="53"/>
        <v>60</v>
      </c>
    </row>
    <row r="2221" spans="1:90" hidden="1" x14ac:dyDescent="0.3">
      <c r="A2221" s="43" t="s">
        <v>843</v>
      </c>
      <c r="B2221" s="23" t="s">
        <v>913</v>
      </c>
      <c r="D2221" s="23" t="s">
        <v>831</v>
      </c>
      <c r="E2221" s="23" t="s">
        <v>605</v>
      </c>
      <c r="G2221" s="53" t="s">
        <v>3771</v>
      </c>
      <c r="J2221" s="23" t="s">
        <v>9</v>
      </c>
      <c r="K2221" s="47">
        <v>290.30399999999997</v>
      </c>
      <c r="L2221" s="24" t="s">
        <v>834</v>
      </c>
      <c r="M2221" s="24" t="s">
        <v>615</v>
      </c>
      <c r="U2221" s="4">
        <v>1016064</v>
      </c>
      <c r="V2221" s="4">
        <v>49.760000000000012</v>
      </c>
      <c r="W2221" s="4">
        <v>99.52000000000001</v>
      </c>
      <c r="AA2221" s="107">
        <v>58060.800000000003</v>
      </c>
      <c r="AD2221" s="4">
        <v>87.193094349425238</v>
      </c>
      <c r="BZ2221" s="4"/>
      <c r="CA2221" t="s">
        <v>846</v>
      </c>
      <c r="CC2221" s="7" t="s">
        <v>615</v>
      </c>
      <c r="CD2221" s="7">
        <v>0.6442902801721978</v>
      </c>
      <c r="CF2221" s="7"/>
      <c r="CH2221" s="7"/>
      <c r="CJ2221" s="7"/>
      <c r="CK2221" s="7">
        <f t="shared" si="53"/>
        <v>58</v>
      </c>
    </row>
    <row r="2222" spans="1:90" hidden="1" x14ac:dyDescent="0.3">
      <c r="A2222" s="43" t="s">
        <v>890</v>
      </c>
      <c r="B2222" s="23" t="s">
        <v>905</v>
      </c>
      <c r="D2222" s="23" t="s">
        <v>831</v>
      </c>
      <c r="E2222" s="23" t="s">
        <v>671</v>
      </c>
      <c r="G2222" s="53" t="s">
        <v>3772</v>
      </c>
      <c r="J2222" s="23" t="s">
        <v>9</v>
      </c>
      <c r="K2222" s="47">
        <v>1.3</v>
      </c>
      <c r="L2222" s="24" t="s">
        <v>834</v>
      </c>
      <c r="M2222" s="24" t="s">
        <v>624</v>
      </c>
      <c r="U2222" s="4">
        <v>2080</v>
      </c>
      <c r="X2222" s="4">
        <v>12350</v>
      </c>
      <c r="Y2222" s="4">
        <v>390</v>
      </c>
      <c r="BX2222" s="4"/>
      <c r="BZ2222" s="4"/>
      <c r="CA2222" t="s">
        <v>1021</v>
      </c>
      <c r="CC2222" s="7" t="s">
        <v>624</v>
      </c>
      <c r="CD2222" s="7">
        <v>0.86970995425865871</v>
      </c>
      <c r="CF2222" s="7"/>
      <c r="CH2222" s="7"/>
      <c r="CJ2222" s="7"/>
      <c r="CK2222" s="7">
        <f t="shared" ref="CK2222:CK2253" si="54">COUNTBLANK(N2222:BX2222)</f>
        <v>60</v>
      </c>
    </row>
    <row r="2223" spans="1:90" x14ac:dyDescent="0.3">
      <c r="A2223" s="43">
        <v>64</v>
      </c>
      <c r="B2223" s="23" t="s">
        <v>860</v>
      </c>
      <c r="C2223" s="54"/>
      <c r="D2223" s="54" t="s">
        <v>831</v>
      </c>
      <c r="E2223" s="23" t="s">
        <v>659</v>
      </c>
      <c r="F2223" s="54"/>
      <c r="G2223" s="23" t="s">
        <v>3773</v>
      </c>
      <c r="J2223" s="54" t="s">
        <v>9</v>
      </c>
      <c r="K2223" s="55">
        <v>0.34</v>
      </c>
      <c r="L2223" s="24" t="s">
        <v>834</v>
      </c>
      <c r="M2223" s="24" t="s">
        <v>639</v>
      </c>
      <c r="N2223" s="7"/>
      <c r="U2223" s="4">
        <v>6086</v>
      </c>
      <c r="AC2223" s="4">
        <v>54026.000000000007</v>
      </c>
      <c r="AD2223" s="7"/>
      <c r="AE2223" s="7"/>
      <c r="AF2223" s="7"/>
      <c r="AG2223" s="7"/>
      <c r="AH2223" s="7"/>
      <c r="AI2223" s="7"/>
      <c r="AJ2223" s="7"/>
      <c r="AK2223" s="7"/>
      <c r="BZ2223" s="4"/>
      <c r="CA2223" t="s">
        <v>885</v>
      </c>
      <c r="CC2223" s="7" t="s">
        <v>639</v>
      </c>
      <c r="CD2223" s="7">
        <v>0.75289954327816377</v>
      </c>
      <c r="CE2223" s="7" t="s">
        <v>615</v>
      </c>
      <c r="CF2223" s="7">
        <v>0.24710045672183631</v>
      </c>
      <c r="CH2223" s="7"/>
      <c r="CJ2223" s="7"/>
      <c r="CK2223" s="7">
        <f t="shared" si="54"/>
        <v>61</v>
      </c>
    </row>
    <row r="2224" spans="1:90" hidden="1" x14ac:dyDescent="0.3">
      <c r="A2224" s="43">
        <v>64</v>
      </c>
      <c r="B2224" s="23" t="s">
        <v>1114</v>
      </c>
      <c r="C2224" s="54"/>
      <c r="D2224" s="54" t="s">
        <v>831</v>
      </c>
      <c r="E2224" s="23" t="s">
        <v>605</v>
      </c>
      <c r="F2224" s="54"/>
      <c r="G2224" s="23" t="s">
        <v>3774</v>
      </c>
      <c r="J2224" s="54" t="s">
        <v>9</v>
      </c>
      <c r="K2224" s="55">
        <v>36</v>
      </c>
      <c r="L2224" s="24" t="s">
        <v>834</v>
      </c>
      <c r="M2224" s="24" t="s">
        <v>615</v>
      </c>
      <c r="N2224" s="7"/>
      <c r="U2224" s="4">
        <v>115200</v>
      </c>
      <c r="V2224" s="4">
        <v>5.0400000000000009</v>
      </c>
      <c r="AD2224" s="7"/>
      <c r="AE2224" s="7"/>
      <c r="AF2224" s="7"/>
      <c r="AG2224" s="7"/>
      <c r="AH2224" s="7"/>
      <c r="AI2224" s="7"/>
      <c r="AJ2224" s="7"/>
      <c r="AK2224" s="7"/>
      <c r="BZ2224" s="4"/>
      <c r="CA2224" t="s">
        <v>902</v>
      </c>
      <c r="CC2224" s="7" t="s">
        <v>615</v>
      </c>
      <c r="CD2224" s="7">
        <v>0.78700612600460851</v>
      </c>
      <c r="CE2224" s="7" t="s">
        <v>618</v>
      </c>
      <c r="CF2224" s="7">
        <v>0.21299387399539149</v>
      </c>
      <c r="CH2224" s="7"/>
      <c r="CJ2224" s="7"/>
      <c r="CK2224" s="7">
        <f t="shared" si="54"/>
        <v>61</v>
      </c>
    </row>
    <row r="2225" spans="1:90" x14ac:dyDescent="0.3">
      <c r="A2225" s="43">
        <v>64</v>
      </c>
      <c r="B2225" s="23" t="s">
        <v>860</v>
      </c>
      <c r="C2225" s="54"/>
      <c r="D2225" s="54" t="s">
        <v>831</v>
      </c>
      <c r="E2225" s="23" t="s">
        <v>614</v>
      </c>
      <c r="F2225" s="54"/>
      <c r="G2225" s="23" t="s">
        <v>3775</v>
      </c>
      <c r="J2225" s="54" t="s">
        <v>9</v>
      </c>
      <c r="K2225" s="55">
        <v>42.46</v>
      </c>
      <c r="L2225" s="24" t="s">
        <v>834</v>
      </c>
      <c r="M2225" s="24" t="s">
        <v>615</v>
      </c>
      <c r="N2225" s="7"/>
      <c r="U2225" s="4">
        <v>390632</v>
      </c>
      <c r="V2225" s="4">
        <v>34.8172</v>
      </c>
      <c r="W2225" s="4">
        <v>465.78620000000012</v>
      </c>
      <c r="AD2225" s="7"/>
      <c r="AE2225" s="7"/>
      <c r="AF2225" s="7"/>
      <c r="AG2225" s="7"/>
      <c r="AH2225" s="7"/>
      <c r="AI2225" s="7"/>
      <c r="AJ2225" s="7"/>
      <c r="AK2225" s="7"/>
      <c r="BZ2225" s="4"/>
      <c r="CA2225" t="s">
        <v>859</v>
      </c>
      <c r="CC2225" s="7" t="s">
        <v>615</v>
      </c>
      <c r="CD2225" s="7">
        <v>0.59849901017505702</v>
      </c>
      <c r="CE2225" s="7" t="s">
        <v>618</v>
      </c>
      <c r="CF2225" s="7">
        <v>0.32998971485920758</v>
      </c>
      <c r="CH2225" s="7"/>
      <c r="CJ2225" s="7"/>
      <c r="CK2225" s="7">
        <f t="shared" si="54"/>
        <v>60</v>
      </c>
    </row>
    <row r="2226" spans="1:90" hidden="1" x14ac:dyDescent="0.3">
      <c r="A2226" s="43">
        <v>64</v>
      </c>
      <c r="B2226" s="23" t="s">
        <v>921</v>
      </c>
      <c r="C2226" s="54"/>
      <c r="D2226" s="54" t="s">
        <v>831</v>
      </c>
      <c r="E2226" s="23" t="s">
        <v>659</v>
      </c>
      <c r="F2226" s="54"/>
      <c r="G2226" s="23" t="s">
        <v>3776</v>
      </c>
      <c r="J2226" s="54" t="s">
        <v>9</v>
      </c>
      <c r="K2226" s="55">
        <v>2.5</v>
      </c>
      <c r="L2226" s="24" t="s">
        <v>834</v>
      </c>
      <c r="M2226" s="24" t="s">
        <v>615</v>
      </c>
      <c r="N2226" s="7"/>
      <c r="U2226" s="4">
        <v>75000</v>
      </c>
      <c r="V2226" s="4">
        <v>1.25</v>
      </c>
      <c r="AD2226" s="7"/>
      <c r="AE2226" s="7"/>
      <c r="AF2226" s="7"/>
      <c r="AG2226" s="7"/>
      <c r="AH2226" s="7"/>
      <c r="AI2226" s="7"/>
      <c r="AJ2226" s="7"/>
      <c r="AK2226" s="7"/>
      <c r="AM2226" s="4">
        <v>1000000</v>
      </c>
      <c r="BZ2226" s="4"/>
      <c r="CA2226" t="s">
        <v>3777</v>
      </c>
      <c r="CC2226" s="7" t="s">
        <v>615</v>
      </c>
      <c r="CD2226" s="7">
        <v>0.78334309926522805</v>
      </c>
      <c r="CF2226" s="7"/>
      <c r="CH2226" s="7"/>
      <c r="CJ2226" s="7"/>
      <c r="CK2226" s="7">
        <f t="shared" si="54"/>
        <v>60</v>
      </c>
    </row>
    <row r="2227" spans="1:90" hidden="1" x14ac:dyDescent="0.3">
      <c r="A2227" s="43">
        <v>64</v>
      </c>
      <c r="B2227" s="23" t="s">
        <v>913</v>
      </c>
      <c r="C2227" s="54"/>
      <c r="D2227" s="54" t="s">
        <v>831</v>
      </c>
      <c r="E2227" s="23" t="s">
        <v>614</v>
      </c>
      <c r="F2227" s="54"/>
      <c r="G2227" s="23" t="s">
        <v>3778</v>
      </c>
      <c r="J2227" s="54" t="s">
        <v>9</v>
      </c>
      <c r="K2227" s="55">
        <v>4.935168</v>
      </c>
      <c r="L2227" s="24" t="s">
        <v>834</v>
      </c>
      <c r="M2227" s="24" t="s">
        <v>618</v>
      </c>
      <c r="N2227" s="7"/>
      <c r="U2227" s="4">
        <v>12337.92</v>
      </c>
      <c r="V2227" s="4">
        <v>4.935168</v>
      </c>
      <c r="AD2227" s="7"/>
      <c r="AE2227" s="7"/>
      <c r="AF2227" s="7"/>
      <c r="AG2227" s="7"/>
      <c r="AH2227" s="7"/>
      <c r="AI2227" s="7"/>
      <c r="AJ2227" s="7"/>
      <c r="AK2227" s="7"/>
      <c r="BZ2227" s="4"/>
      <c r="CA2227" t="s">
        <v>902</v>
      </c>
      <c r="CC2227" s="7" t="s">
        <v>618</v>
      </c>
      <c r="CD2227" s="7">
        <v>0.71218100499868453</v>
      </c>
      <c r="CE2227" s="7" t="s">
        <v>615</v>
      </c>
      <c r="CF2227" s="7">
        <v>0.28781899500131541</v>
      </c>
      <c r="CH2227" s="7"/>
      <c r="CJ2227" s="7"/>
      <c r="CK2227" s="7">
        <f t="shared" si="54"/>
        <v>61</v>
      </c>
    </row>
    <row r="2228" spans="1:90" hidden="1" x14ac:dyDescent="0.3">
      <c r="A2228" s="43">
        <v>64</v>
      </c>
      <c r="B2228" s="23" t="s">
        <v>1025</v>
      </c>
      <c r="C2228" s="54"/>
      <c r="D2228" s="54" t="s">
        <v>831</v>
      </c>
      <c r="E2228" s="23" t="s">
        <v>614</v>
      </c>
      <c r="F2228" s="54"/>
      <c r="G2228" s="23" t="s">
        <v>3779</v>
      </c>
      <c r="J2228" s="54" t="s">
        <v>9</v>
      </c>
      <c r="K2228" s="55">
        <v>11.848223000000001</v>
      </c>
      <c r="L2228" s="24" t="s">
        <v>834</v>
      </c>
      <c r="M2228" s="24" t="s">
        <v>615</v>
      </c>
      <c r="N2228" s="7"/>
      <c r="U2228" s="4">
        <v>161870.9415262774</v>
      </c>
      <c r="V2228" s="4">
        <v>10.294715400359349</v>
      </c>
      <c r="AD2228" s="7"/>
      <c r="AE2228" s="7"/>
      <c r="AF2228" s="7"/>
      <c r="AG2228" s="7"/>
      <c r="AH2228" s="7"/>
      <c r="AI2228" s="7"/>
      <c r="AJ2228" s="7"/>
      <c r="AK2228" s="7"/>
      <c r="BZ2228" s="4"/>
      <c r="CA2228" t="s">
        <v>902</v>
      </c>
      <c r="CC2228" s="7" t="s">
        <v>615</v>
      </c>
      <c r="CD2228" s="7">
        <v>0.71765872863366731</v>
      </c>
      <c r="CE2228" s="7" t="s">
        <v>618</v>
      </c>
      <c r="CF2228" s="7">
        <v>0.28234127136633258</v>
      </c>
      <c r="CH2228" s="7"/>
      <c r="CJ2228" s="7"/>
      <c r="CK2228" s="7">
        <f t="shared" si="54"/>
        <v>61</v>
      </c>
    </row>
    <row r="2229" spans="1:90" hidden="1" x14ac:dyDescent="0.3">
      <c r="A2229" s="43" t="s">
        <v>932</v>
      </c>
      <c r="B2229" s="23" t="s">
        <v>868</v>
      </c>
      <c r="C2229" s="54"/>
      <c r="D2229" s="54" t="s">
        <v>831</v>
      </c>
      <c r="E2229" s="23" t="s">
        <v>659</v>
      </c>
      <c r="F2229" s="54"/>
      <c r="G2229" s="23" t="s">
        <v>3780</v>
      </c>
      <c r="H2229" s="23" t="s">
        <v>880</v>
      </c>
      <c r="J2229" s="54" t="s">
        <v>9</v>
      </c>
      <c r="K2229" s="55">
        <v>7.3</v>
      </c>
      <c r="L2229" s="24" t="s">
        <v>834</v>
      </c>
      <c r="M2229" s="24" t="s">
        <v>615</v>
      </c>
      <c r="N2229" s="7"/>
      <c r="U2229" s="4">
        <v>342370</v>
      </c>
      <c r="V2229" s="4">
        <v>2.19</v>
      </c>
      <c r="W2229" s="4">
        <v>151.84</v>
      </c>
      <c r="AC2229" s="4">
        <v>17520</v>
      </c>
      <c r="AD2229" s="7"/>
      <c r="AE2229" s="7"/>
      <c r="AF2229" s="7"/>
      <c r="AG2229" s="7"/>
      <c r="AH2229" s="7"/>
      <c r="AI2229" s="7"/>
      <c r="AJ2229" s="7"/>
      <c r="AK2229" s="7"/>
      <c r="BZ2229" s="4">
        <v>400000</v>
      </c>
      <c r="CA2229" t="s">
        <v>951</v>
      </c>
      <c r="CC2229" s="7" t="s">
        <v>615</v>
      </c>
      <c r="CD2229" s="7">
        <v>0.90779145527487937</v>
      </c>
      <c r="CF2229" s="7"/>
      <c r="CH2229" s="7"/>
      <c r="CJ2229" s="7"/>
      <c r="CK2229" s="7">
        <f t="shared" si="54"/>
        <v>59</v>
      </c>
    </row>
    <row r="2230" spans="1:90" hidden="1" x14ac:dyDescent="0.3">
      <c r="A2230" s="43">
        <v>64</v>
      </c>
      <c r="B2230" s="23" t="s">
        <v>830</v>
      </c>
      <c r="C2230" s="54"/>
      <c r="D2230" s="54" t="s">
        <v>831</v>
      </c>
      <c r="E2230" s="23" t="s">
        <v>659</v>
      </c>
      <c r="F2230" s="54"/>
      <c r="G2230" s="23" t="s">
        <v>3781</v>
      </c>
      <c r="J2230" s="54" t="s">
        <v>9</v>
      </c>
      <c r="K2230" s="55">
        <v>8.9</v>
      </c>
      <c r="L2230" s="24" t="s">
        <v>834</v>
      </c>
      <c r="M2230" s="24" t="s">
        <v>615</v>
      </c>
      <c r="N2230" s="7"/>
      <c r="U2230" s="4">
        <v>158420</v>
      </c>
      <c r="V2230" s="4">
        <v>2.8479999999999999</v>
      </c>
      <c r="W2230" s="4">
        <v>62.3</v>
      </c>
      <c r="AD2230" s="7"/>
      <c r="AE2230" s="7"/>
      <c r="AF2230" s="7"/>
      <c r="AG2230" s="7"/>
      <c r="AH2230" s="7"/>
      <c r="AI2230" s="7"/>
      <c r="AJ2230" s="7"/>
      <c r="AK2230" s="7"/>
      <c r="BZ2230" s="4"/>
      <c r="CA2230" t="s">
        <v>859</v>
      </c>
      <c r="CC2230" s="7" t="s">
        <v>615</v>
      </c>
      <c r="CD2230" s="7">
        <v>0.86909970131001846</v>
      </c>
      <c r="CF2230" s="7"/>
      <c r="CH2230" s="7"/>
      <c r="CJ2230" s="7"/>
      <c r="CK2230" s="7">
        <f t="shared" si="54"/>
        <v>60</v>
      </c>
      <c r="CL2230" t="s">
        <v>3781</v>
      </c>
    </row>
    <row r="2231" spans="1:90" hidden="1" x14ac:dyDescent="0.3">
      <c r="A2231" s="43">
        <v>64</v>
      </c>
      <c r="B2231" s="23" t="s">
        <v>2731</v>
      </c>
      <c r="C2231" s="54"/>
      <c r="D2231" s="54" t="s">
        <v>831</v>
      </c>
      <c r="E2231" s="23" t="s">
        <v>659</v>
      </c>
      <c r="F2231" s="54"/>
      <c r="G2231" s="23" t="s">
        <v>3782</v>
      </c>
      <c r="H2231" s="23" t="s">
        <v>838</v>
      </c>
      <c r="J2231" s="54" t="s">
        <v>9</v>
      </c>
      <c r="K2231" s="55">
        <v>11.5</v>
      </c>
      <c r="L2231" s="24" t="s">
        <v>834</v>
      </c>
      <c r="M2231" s="24" t="s">
        <v>621</v>
      </c>
      <c r="N2231" s="7"/>
      <c r="U2231" s="4">
        <v>80499.999999999985</v>
      </c>
      <c r="W2231" s="4">
        <v>1092.5</v>
      </c>
      <c r="AB2231" s="4">
        <v>299000</v>
      </c>
      <c r="AC2231" s="4">
        <v>241500</v>
      </c>
      <c r="AD2231" s="7"/>
      <c r="AE2231" s="7"/>
      <c r="AF2231" s="7"/>
      <c r="AG2231" s="7"/>
      <c r="AH2231" s="7"/>
      <c r="AI2231" s="7"/>
      <c r="AJ2231" s="7"/>
      <c r="AK2231" s="7"/>
      <c r="BZ2231" s="4"/>
      <c r="CA2231" t="s">
        <v>966</v>
      </c>
      <c r="CC2231" s="7" t="s">
        <v>621</v>
      </c>
      <c r="CD2231" s="7">
        <v>0.29181421121023299</v>
      </c>
      <c r="CE2231" s="7" t="s">
        <v>636</v>
      </c>
      <c r="CF2231" s="7">
        <v>0.27265180888734769</v>
      </c>
      <c r="CG2231" s="7" t="s">
        <v>639</v>
      </c>
      <c r="CH2231" s="7">
        <v>0.2209543023463523</v>
      </c>
      <c r="CI2231" s="7" t="s">
        <v>615</v>
      </c>
      <c r="CJ2231" s="7">
        <v>0.21457967755606691</v>
      </c>
      <c r="CK2231" s="7">
        <f t="shared" si="54"/>
        <v>59</v>
      </c>
    </row>
    <row r="2232" spans="1:90" hidden="1" x14ac:dyDescent="0.3">
      <c r="A2232" s="43">
        <v>64</v>
      </c>
      <c r="B2232" s="23" t="s">
        <v>881</v>
      </c>
      <c r="C2232" s="54"/>
      <c r="D2232" s="54" t="s">
        <v>831</v>
      </c>
      <c r="E2232" s="23" t="s">
        <v>617</v>
      </c>
      <c r="F2232" s="54"/>
      <c r="G2232" s="23" t="s">
        <v>3783</v>
      </c>
      <c r="H2232" s="23" t="s">
        <v>880</v>
      </c>
      <c r="J2232" s="54" t="s">
        <v>9</v>
      </c>
      <c r="K2232" s="81">
        <v>3.174666666666667</v>
      </c>
      <c r="L2232" s="24" t="s">
        <v>834</v>
      </c>
      <c r="M2232" s="24" t="s">
        <v>615</v>
      </c>
      <c r="N2232" s="7"/>
      <c r="U2232" s="4">
        <v>85716</v>
      </c>
      <c r="AD2232" s="7"/>
      <c r="AE2232" s="7"/>
      <c r="AF2232" s="7"/>
      <c r="AG2232" s="7"/>
      <c r="AH2232" s="7"/>
      <c r="AI2232" s="7"/>
      <c r="AJ2232" s="7"/>
      <c r="AK2232" s="7"/>
      <c r="BZ2232" s="4"/>
      <c r="CA2232" t="s">
        <v>856</v>
      </c>
      <c r="CC2232" s="7" t="s">
        <v>615</v>
      </c>
      <c r="CD2232" s="7">
        <v>1</v>
      </c>
      <c r="CF2232" s="7"/>
      <c r="CH2232" s="7"/>
      <c r="CJ2232" s="7"/>
      <c r="CK2232" s="7">
        <f t="shared" si="54"/>
        <v>62</v>
      </c>
      <c r="CL2232" t="s">
        <v>3783</v>
      </c>
    </row>
    <row r="2233" spans="1:90" hidden="1" x14ac:dyDescent="0.3">
      <c r="A2233" s="43" t="s">
        <v>932</v>
      </c>
      <c r="B2233" s="23" t="s">
        <v>886</v>
      </c>
      <c r="C2233" s="54"/>
      <c r="D2233" s="54" t="s">
        <v>831</v>
      </c>
      <c r="E2233" s="23" t="s">
        <v>617</v>
      </c>
      <c r="F2233" s="54"/>
      <c r="G2233" s="23" t="s">
        <v>3784</v>
      </c>
      <c r="H2233" s="23" t="s">
        <v>930</v>
      </c>
      <c r="J2233" s="54" t="s">
        <v>9</v>
      </c>
      <c r="K2233" s="55">
        <v>9.44</v>
      </c>
      <c r="L2233" s="24" t="s">
        <v>834</v>
      </c>
      <c r="M2233" s="24" t="s">
        <v>618</v>
      </c>
      <c r="N2233" s="7"/>
      <c r="U2233" s="4">
        <v>9386.3000000000011</v>
      </c>
      <c r="V2233" s="4">
        <v>23.180610000000001</v>
      </c>
      <c r="W2233" s="4">
        <v>68.466350000000006</v>
      </c>
      <c r="AD2233" s="7"/>
      <c r="AE2233" s="7"/>
      <c r="AF2233" s="7"/>
      <c r="AG2233" s="7"/>
      <c r="AH2233" s="7"/>
      <c r="AI2233" s="7"/>
      <c r="AJ2233" s="7"/>
      <c r="AK2233" s="7"/>
      <c r="BZ2233" s="4">
        <v>120000</v>
      </c>
      <c r="CA2233" t="s">
        <v>1069</v>
      </c>
      <c r="CC2233" s="7" t="s">
        <v>618</v>
      </c>
      <c r="CD2233" s="7">
        <v>0.89822882241186852</v>
      </c>
      <c r="CF2233" s="7"/>
      <c r="CH2233" s="7"/>
      <c r="CJ2233" s="7"/>
      <c r="CK2233" s="7">
        <f t="shared" si="54"/>
        <v>60</v>
      </c>
    </row>
    <row r="2234" spans="1:90" hidden="1" x14ac:dyDescent="0.3">
      <c r="A2234" s="43" t="s">
        <v>890</v>
      </c>
      <c r="B2234" s="23" t="s">
        <v>905</v>
      </c>
      <c r="C2234" s="54"/>
      <c r="D2234" s="54" t="s">
        <v>831</v>
      </c>
      <c r="E2234" s="23" t="s">
        <v>659</v>
      </c>
      <c r="F2234" s="54"/>
      <c r="G2234" s="23" t="s">
        <v>3785</v>
      </c>
      <c r="H2234" s="57" t="s">
        <v>1137</v>
      </c>
      <c r="J2234" s="54" t="s">
        <v>9</v>
      </c>
      <c r="K2234" s="55">
        <v>3.16</v>
      </c>
      <c r="L2234" s="24" t="s">
        <v>834</v>
      </c>
      <c r="M2234" s="24" t="s">
        <v>624</v>
      </c>
      <c r="N2234" s="7"/>
      <c r="U2234" s="4">
        <v>11376</v>
      </c>
      <c r="X2234" s="4">
        <v>13588</v>
      </c>
      <c r="Y2234" s="4">
        <v>3476</v>
      </c>
      <c r="AC2234" s="4">
        <v>2528</v>
      </c>
      <c r="AD2234" s="7"/>
      <c r="AE2234" s="7"/>
      <c r="AF2234" s="7"/>
      <c r="AG2234" s="7"/>
      <c r="AH2234" s="7"/>
      <c r="AI2234" s="7"/>
      <c r="AJ2234" s="7"/>
      <c r="AK2234" s="7"/>
      <c r="BZ2234" s="4"/>
      <c r="CA2234" t="s">
        <v>3786</v>
      </c>
      <c r="CC2234" s="7" t="s">
        <v>624</v>
      </c>
      <c r="CD2234" s="7">
        <v>0.49859949641340262</v>
      </c>
      <c r="CE2234" s="7" t="s">
        <v>627</v>
      </c>
      <c r="CF2234" s="7">
        <v>0.29973750221523388</v>
      </c>
      <c r="CH2234" s="7"/>
      <c r="CJ2234" s="7"/>
      <c r="CK2234" s="7">
        <f t="shared" si="54"/>
        <v>59</v>
      </c>
    </row>
    <row r="2235" spans="1:90" hidden="1" x14ac:dyDescent="0.3">
      <c r="A2235" s="43">
        <v>65</v>
      </c>
      <c r="B2235" s="56" t="s">
        <v>905</v>
      </c>
      <c r="D2235" s="23" t="s">
        <v>831</v>
      </c>
      <c r="E2235" s="23" t="s">
        <v>798</v>
      </c>
      <c r="G2235" s="23" t="s">
        <v>3787</v>
      </c>
      <c r="H2235" s="57" t="s">
        <v>831</v>
      </c>
      <c r="I2235" s="57"/>
      <c r="J2235" s="23" t="s">
        <v>9</v>
      </c>
      <c r="K2235" s="47">
        <v>0.69900000000000007</v>
      </c>
      <c r="L2235" s="24" t="s">
        <v>834</v>
      </c>
      <c r="M2235" s="24" t="s">
        <v>615</v>
      </c>
      <c r="U2235" s="4">
        <v>6390.8</v>
      </c>
      <c r="V2235" s="4">
        <v>0.16769999999999999</v>
      </c>
      <c r="W2235" s="4">
        <v>3.3540000000000001</v>
      </c>
      <c r="X2235" s="4">
        <v>391.7</v>
      </c>
      <c r="Y2235" s="4">
        <v>559.1</v>
      </c>
      <c r="BZ2235" s="4"/>
      <c r="CA2235" t="s">
        <v>3402</v>
      </c>
      <c r="CC2235" s="7" t="s">
        <v>615</v>
      </c>
      <c r="CD2235" s="7">
        <v>0.55264495172632311</v>
      </c>
      <c r="CE2235" s="7" t="s">
        <v>627</v>
      </c>
      <c r="CF2235" s="7">
        <v>0.25312104151347148</v>
      </c>
      <c r="CH2235" s="7"/>
      <c r="CJ2235" s="7"/>
      <c r="CK2235" s="7">
        <f t="shared" si="54"/>
        <v>58</v>
      </c>
    </row>
    <row r="2236" spans="1:90" hidden="1" x14ac:dyDescent="0.3">
      <c r="A2236" s="43">
        <v>65</v>
      </c>
      <c r="B2236" s="56" t="s">
        <v>905</v>
      </c>
      <c r="D2236" s="23" t="s">
        <v>831</v>
      </c>
      <c r="E2236" s="23" t="s">
        <v>798</v>
      </c>
      <c r="G2236" s="23" t="s">
        <v>3788</v>
      </c>
      <c r="H2236" s="57" t="s">
        <v>831</v>
      </c>
      <c r="I2236" s="57"/>
      <c r="J2236" s="23" t="s">
        <v>9</v>
      </c>
      <c r="K2236" s="47">
        <v>3.4</v>
      </c>
      <c r="L2236" s="24" t="s">
        <v>834</v>
      </c>
      <c r="M2236" s="24" t="s">
        <v>615</v>
      </c>
      <c r="U2236" s="4">
        <v>24140</v>
      </c>
      <c r="X2236" s="4">
        <v>1700</v>
      </c>
      <c r="Y2236" s="4">
        <v>3060</v>
      </c>
      <c r="BZ2236" s="4"/>
      <c r="CA2236" t="s">
        <v>1511</v>
      </c>
      <c r="CC2236" s="7" t="s">
        <v>615</v>
      </c>
      <c r="CD2236" s="7">
        <v>0.54929096884718132</v>
      </c>
      <c r="CE2236" s="7" t="s">
        <v>627</v>
      </c>
      <c r="CF2236" s="7">
        <v>0.36453093978229623</v>
      </c>
      <c r="CH2236" s="7"/>
      <c r="CJ2236" s="7"/>
      <c r="CK2236" s="7">
        <f t="shared" si="54"/>
        <v>60</v>
      </c>
    </row>
    <row r="2237" spans="1:90" hidden="1" x14ac:dyDescent="0.3">
      <c r="A2237" s="43">
        <v>65</v>
      </c>
      <c r="B2237" s="56" t="s">
        <v>905</v>
      </c>
      <c r="D2237" s="23" t="s">
        <v>831</v>
      </c>
      <c r="E2237" s="23" t="s">
        <v>798</v>
      </c>
      <c r="G2237" s="23" t="s">
        <v>3789</v>
      </c>
      <c r="H2237" s="57"/>
      <c r="J2237" s="23" t="s">
        <v>9</v>
      </c>
      <c r="K2237" s="47">
        <v>0.19</v>
      </c>
      <c r="L2237" s="24" t="s">
        <v>834</v>
      </c>
      <c r="M2237" s="24" t="s">
        <v>624</v>
      </c>
      <c r="U2237" s="4">
        <v>627.00000000000011</v>
      </c>
      <c r="X2237" s="4">
        <v>1938</v>
      </c>
      <c r="Y2237" s="4">
        <v>51.3</v>
      </c>
      <c r="BZ2237" s="4"/>
      <c r="CA2237" t="s">
        <v>1511</v>
      </c>
      <c r="CC2237" s="7" t="s">
        <v>624</v>
      </c>
      <c r="CD2237" s="7">
        <v>0.82820741540298992</v>
      </c>
      <c r="CF2237" s="7"/>
      <c r="CH2237" s="7"/>
      <c r="CJ2237" s="7"/>
      <c r="CK2237" s="7">
        <f t="shared" si="54"/>
        <v>60</v>
      </c>
    </row>
    <row r="2238" spans="1:90" hidden="1" x14ac:dyDescent="0.3">
      <c r="A2238" s="43" t="s">
        <v>890</v>
      </c>
      <c r="B2238" s="23" t="s">
        <v>905</v>
      </c>
      <c r="D2238" s="23" t="s">
        <v>831</v>
      </c>
      <c r="E2238" s="23" t="s">
        <v>659</v>
      </c>
      <c r="G2238" s="53" t="s">
        <v>3790</v>
      </c>
      <c r="J2238" s="23" t="s">
        <v>9</v>
      </c>
      <c r="K2238" s="47">
        <v>0.1</v>
      </c>
      <c r="L2238" s="24" t="s">
        <v>834</v>
      </c>
      <c r="M2238" s="24" t="s">
        <v>624</v>
      </c>
      <c r="U2238" s="4">
        <v>349.99999999999989</v>
      </c>
      <c r="X2238" s="4">
        <v>699.99999999999989</v>
      </c>
      <c r="Y2238" s="4">
        <v>50.000000000000007</v>
      </c>
      <c r="BX2238" s="4"/>
      <c r="BZ2238" s="4"/>
      <c r="CA2238" t="s">
        <v>1021</v>
      </c>
      <c r="CC2238" s="7" t="s">
        <v>624</v>
      </c>
      <c r="CD2238" s="7">
        <v>0.71824152230197658</v>
      </c>
      <c r="CF2238" s="7"/>
      <c r="CH2238" s="7"/>
      <c r="CJ2238" s="7"/>
      <c r="CK2238" s="7">
        <f t="shared" si="54"/>
        <v>60</v>
      </c>
    </row>
    <row r="2239" spans="1:90" hidden="1" x14ac:dyDescent="0.3">
      <c r="A2239" s="43">
        <v>65</v>
      </c>
      <c r="B2239" s="56" t="s">
        <v>905</v>
      </c>
      <c r="D2239" s="23" t="s">
        <v>831</v>
      </c>
      <c r="E2239" s="23" t="s">
        <v>798</v>
      </c>
      <c r="G2239" s="23" t="s">
        <v>3791</v>
      </c>
      <c r="H2239" s="57" t="s">
        <v>831</v>
      </c>
      <c r="I2239" s="57"/>
      <c r="J2239" s="23" t="s">
        <v>9</v>
      </c>
      <c r="K2239" s="47">
        <v>1.54</v>
      </c>
      <c r="L2239" s="24" t="s">
        <v>834</v>
      </c>
      <c r="M2239" s="24" t="s">
        <v>624</v>
      </c>
      <c r="U2239" s="4">
        <v>4466</v>
      </c>
      <c r="X2239" s="4">
        <v>10934</v>
      </c>
      <c r="Y2239" s="4">
        <v>462</v>
      </c>
      <c r="BZ2239" s="4"/>
      <c r="CA2239" t="s">
        <v>1511</v>
      </c>
      <c r="CC2239" s="7" t="s">
        <v>624</v>
      </c>
      <c r="CD2239" s="7">
        <v>0.77964503786270323</v>
      </c>
      <c r="CF2239" s="7"/>
      <c r="CH2239" s="7"/>
      <c r="CJ2239" s="7"/>
      <c r="CK2239" s="7">
        <f t="shared" si="54"/>
        <v>60</v>
      </c>
    </row>
    <row r="2240" spans="1:90" hidden="1" x14ac:dyDescent="0.3">
      <c r="A2240" s="43">
        <v>65</v>
      </c>
      <c r="B2240" s="56" t="s">
        <v>905</v>
      </c>
      <c r="D2240" s="23" t="s">
        <v>831</v>
      </c>
      <c r="E2240" s="23" t="s">
        <v>798</v>
      </c>
      <c r="G2240" s="23" t="s">
        <v>3792</v>
      </c>
      <c r="H2240" s="57" t="s">
        <v>831</v>
      </c>
      <c r="I2240" s="57"/>
      <c r="J2240" s="23" t="s">
        <v>9</v>
      </c>
      <c r="K2240" s="47">
        <v>0.76</v>
      </c>
      <c r="L2240" s="24" t="s">
        <v>834</v>
      </c>
      <c r="M2240" s="24" t="s">
        <v>615</v>
      </c>
      <c r="U2240" s="4">
        <v>13376</v>
      </c>
      <c r="V2240" s="4">
        <v>7.6000000000000012E-2</v>
      </c>
      <c r="W2240" s="4">
        <v>8.36</v>
      </c>
      <c r="X2240" s="4">
        <v>988</v>
      </c>
      <c r="Y2240" s="4">
        <v>1064</v>
      </c>
      <c r="BZ2240" s="4"/>
      <c r="CA2240" t="s">
        <v>3402</v>
      </c>
      <c r="CC2240" s="7" t="s">
        <v>615</v>
      </c>
      <c r="CD2240" s="7">
        <v>0.59566977426954315</v>
      </c>
      <c r="CE2240" s="7" t="s">
        <v>627</v>
      </c>
      <c r="CF2240" s="7">
        <v>0.2480668358910344</v>
      </c>
      <c r="CH2240" s="7"/>
      <c r="CJ2240" s="7"/>
      <c r="CK2240" s="7">
        <f t="shared" si="54"/>
        <v>58</v>
      </c>
    </row>
    <row r="2241" spans="1:90" hidden="1" x14ac:dyDescent="0.3">
      <c r="A2241" s="43">
        <v>64</v>
      </c>
      <c r="B2241" s="23" t="s">
        <v>1025</v>
      </c>
      <c r="C2241" s="54"/>
      <c r="D2241" s="54" t="s">
        <v>831</v>
      </c>
      <c r="E2241" s="23" t="s">
        <v>620</v>
      </c>
      <c r="F2241" s="54"/>
      <c r="G2241" s="23" t="s">
        <v>3793</v>
      </c>
      <c r="J2241" s="54" t="s">
        <v>9</v>
      </c>
      <c r="K2241" s="55">
        <v>1.772</v>
      </c>
      <c r="L2241" s="24" t="s">
        <v>834</v>
      </c>
      <c r="M2241" s="24" t="s">
        <v>615</v>
      </c>
      <c r="N2241" s="7"/>
      <c r="U2241" s="4">
        <v>21264</v>
      </c>
      <c r="Y2241" s="4">
        <v>788.54</v>
      </c>
      <c r="AD2241" s="7"/>
      <c r="AE2241" s="7"/>
      <c r="AF2241" s="7"/>
      <c r="AG2241" s="7"/>
      <c r="AH2241" s="7"/>
      <c r="AI2241" s="7"/>
      <c r="AJ2241" s="7"/>
      <c r="AK2241" s="7"/>
      <c r="BZ2241" s="4"/>
      <c r="CA2241" t="s">
        <v>1230</v>
      </c>
      <c r="CC2241" s="7" t="s">
        <v>615</v>
      </c>
      <c r="CD2241" s="7">
        <v>0.83741913775107868</v>
      </c>
      <c r="CF2241" s="7"/>
      <c r="CH2241" s="7"/>
      <c r="CJ2241" s="7"/>
      <c r="CK2241" s="7">
        <f t="shared" si="54"/>
        <v>61</v>
      </c>
    </row>
    <row r="2242" spans="1:90" x14ac:dyDescent="0.3">
      <c r="A2242" s="43" t="s">
        <v>890</v>
      </c>
      <c r="B2242" s="23" t="s">
        <v>860</v>
      </c>
      <c r="D2242" s="23" t="s">
        <v>831</v>
      </c>
      <c r="E2242" s="23" t="s">
        <v>671</v>
      </c>
      <c r="G2242" s="53" t="s">
        <v>3794</v>
      </c>
      <c r="J2242" s="23" t="s">
        <v>9</v>
      </c>
      <c r="K2242" s="47">
        <v>9.2609999999999998E-2</v>
      </c>
      <c r="L2242" s="24" t="s">
        <v>834</v>
      </c>
      <c r="M2242" s="24" t="s">
        <v>624</v>
      </c>
      <c r="U2242" s="4">
        <v>250.047</v>
      </c>
      <c r="X2242" s="4">
        <v>490.83300000000003</v>
      </c>
      <c r="BX2242" s="4"/>
      <c r="BZ2242" s="4"/>
      <c r="CA2242" t="s">
        <v>1168</v>
      </c>
      <c r="CC2242" s="7" t="s">
        <v>624</v>
      </c>
      <c r="CD2242" s="7">
        <v>0.81388960209435635</v>
      </c>
      <c r="CF2242" s="7"/>
      <c r="CH2242" s="7"/>
      <c r="CJ2242" s="7"/>
      <c r="CK2242" s="7">
        <f t="shared" si="54"/>
        <v>61</v>
      </c>
    </row>
    <row r="2243" spans="1:90" hidden="1" x14ac:dyDescent="0.3">
      <c r="A2243" s="43" t="s">
        <v>1325</v>
      </c>
      <c r="B2243" s="23" t="s">
        <v>3557</v>
      </c>
      <c r="D2243" s="23" t="s">
        <v>831</v>
      </c>
      <c r="E2243" s="23" t="s">
        <v>1011</v>
      </c>
      <c r="G2243" s="42" t="s">
        <v>3795</v>
      </c>
      <c r="H2243" s="24"/>
      <c r="J2243" s="23" t="s">
        <v>9</v>
      </c>
      <c r="K2243" s="47">
        <v>16.899999999999999</v>
      </c>
      <c r="L2243" s="24" t="s">
        <v>834</v>
      </c>
      <c r="M2243" s="24" t="s">
        <v>627</v>
      </c>
      <c r="Y2243" s="4">
        <v>20280</v>
      </c>
      <c r="BZ2243" s="4"/>
      <c r="CA2243" t="s">
        <v>1328</v>
      </c>
      <c r="CC2243" s="7" t="s">
        <v>627</v>
      </c>
      <c r="CD2243" s="7">
        <v>1</v>
      </c>
      <c r="CF2243" s="7"/>
      <c r="CH2243" s="7"/>
      <c r="CJ2243" s="7"/>
      <c r="CK2243" s="7">
        <f t="shared" si="54"/>
        <v>62</v>
      </c>
      <c r="CL2243" t="s">
        <v>3795</v>
      </c>
    </row>
    <row r="2244" spans="1:90" hidden="1" x14ac:dyDescent="0.3">
      <c r="A2244" s="43" t="s">
        <v>3103</v>
      </c>
      <c r="B2244" s="23" t="s">
        <v>1094</v>
      </c>
      <c r="C2244" s="54"/>
      <c r="D2244" s="54" t="s">
        <v>831</v>
      </c>
      <c r="E2244" s="23" t="s">
        <v>605</v>
      </c>
      <c r="F2244" s="54"/>
      <c r="G2244" s="23" t="s">
        <v>3796</v>
      </c>
      <c r="J2244" s="54" t="s">
        <v>9</v>
      </c>
      <c r="K2244" s="55">
        <v>1700</v>
      </c>
      <c r="L2244" s="24" t="s">
        <v>834</v>
      </c>
      <c r="M2244" s="24" t="s">
        <v>615</v>
      </c>
      <c r="N2244" s="7"/>
      <c r="U2244" s="4">
        <v>6630000</v>
      </c>
      <c r="V2244" s="4">
        <v>629</v>
      </c>
      <c r="W2244" s="4">
        <v>2363</v>
      </c>
      <c r="AA2244" s="107">
        <v>187000</v>
      </c>
      <c r="AD2244" s="4">
        <v>425</v>
      </c>
      <c r="AE2244" s="7"/>
      <c r="AF2244" s="7"/>
      <c r="AG2244" s="7"/>
      <c r="AH2244" s="7"/>
      <c r="AI2244" s="7"/>
      <c r="AJ2244" s="7"/>
      <c r="AK2244" s="7"/>
      <c r="BZ2244" s="4"/>
      <c r="CA2244" t="s">
        <v>910</v>
      </c>
      <c r="CC2244" s="7" t="s">
        <v>615</v>
      </c>
      <c r="CD2244" s="7">
        <v>0.57133493097591503</v>
      </c>
      <c r="CE2244" s="7" t="s">
        <v>618</v>
      </c>
      <c r="CF2244" s="7">
        <v>0.33530407907711451</v>
      </c>
      <c r="CH2244" s="7"/>
      <c r="CJ2244" s="7"/>
      <c r="CK2244" s="7">
        <f t="shared" si="54"/>
        <v>58</v>
      </c>
    </row>
    <row r="2245" spans="1:90" hidden="1" x14ac:dyDescent="0.3">
      <c r="A2245" s="43" t="s">
        <v>3103</v>
      </c>
      <c r="B2245" s="23" t="s">
        <v>1094</v>
      </c>
      <c r="C2245" s="54"/>
      <c r="D2245" s="54" t="s">
        <v>831</v>
      </c>
      <c r="E2245" s="23" t="s">
        <v>605</v>
      </c>
      <c r="F2245" s="54"/>
      <c r="G2245" s="23" t="s">
        <v>3797</v>
      </c>
      <c r="J2245" s="54" t="s">
        <v>9</v>
      </c>
      <c r="K2245" s="55">
        <v>117</v>
      </c>
      <c r="L2245" s="24" t="s">
        <v>834</v>
      </c>
      <c r="M2245" s="24" t="s">
        <v>615</v>
      </c>
      <c r="N2245" s="7"/>
      <c r="U2245" s="4">
        <v>479700</v>
      </c>
      <c r="V2245" s="4">
        <v>33.93</v>
      </c>
      <c r="W2245" s="4">
        <v>182.52</v>
      </c>
      <c r="AA2245" s="107">
        <v>12870</v>
      </c>
      <c r="AD2245" s="4">
        <v>29.25</v>
      </c>
      <c r="AE2245" s="7"/>
      <c r="AF2245" s="7"/>
      <c r="AG2245" s="7"/>
      <c r="AH2245" s="7"/>
      <c r="AI2245" s="7"/>
      <c r="AJ2245" s="7"/>
      <c r="AK2245" s="7"/>
      <c r="BZ2245" s="4"/>
      <c r="CA2245" t="s">
        <v>910</v>
      </c>
      <c r="CC2245" s="7" t="s">
        <v>615</v>
      </c>
      <c r="CD2245" s="7">
        <v>0.62611934152357474</v>
      </c>
      <c r="CE2245" s="7" t="s">
        <v>618</v>
      </c>
      <c r="CF2245" s="7">
        <v>0.27395687490315912</v>
      </c>
      <c r="CH2245" s="7"/>
      <c r="CJ2245" s="7"/>
      <c r="CK2245" s="7">
        <f t="shared" si="54"/>
        <v>58</v>
      </c>
    </row>
    <row r="2246" spans="1:90" hidden="1" x14ac:dyDescent="0.3">
      <c r="A2246" s="43" t="s">
        <v>3424</v>
      </c>
      <c r="B2246" s="23" t="s">
        <v>1094</v>
      </c>
      <c r="C2246" s="54"/>
      <c r="D2246" s="54" t="s">
        <v>831</v>
      </c>
      <c r="E2246" s="23" t="s">
        <v>605</v>
      </c>
      <c r="F2246" s="54"/>
      <c r="G2246" s="23" t="s">
        <v>3798</v>
      </c>
      <c r="J2246" s="54" t="s">
        <v>9</v>
      </c>
      <c r="K2246" s="55">
        <v>1677</v>
      </c>
      <c r="L2246" s="24" t="s">
        <v>834</v>
      </c>
      <c r="M2246" s="24" t="s">
        <v>615</v>
      </c>
      <c r="N2246" s="7"/>
      <c r="U2246" s="4">
        <v>18753400</v>
      </c>
      <c r="V2246" s="4">
        <v>501.96</v>
      </c>
      <c r="W2246" s="4">
        <v>4640.7700000000004</v>
      </c>
      <c r="AD2246" s="7"/>
      <c r="AE2246" s="7"/>
      <c r="AF2246" s="7"/>
      <c r="AG2246" s="7"/>
      <c r="AH2246" s="7"/>
      <c r="AI2246" s="7"/>
      <c r="AJ2246" s="7"/>
      <c r="AK2246" s="7"/>
      <c r="BZ2246" s="4"/>
      <c r="CA2246" t="s">
        <v>3799</v>
      </c>
      <c r="CC2246" s="7" t="s">
        <v>615</v>
      </c>
      <c r="CD2246" s="7">
        <v>0.84007197691061708</v>
      </c>
      <c r="CF2246" s="7"/>
      <c r="CH2246" s="7"/>
      <c r="CJ2246" s="7"/>
      <c r="CK2246" s="7">
        <f t="shared" si="54"/>
        <v>60</v>
      </c>
      <c r="CL2246" t="s">
        <v>3798</v>
      </c>
    </row>
    <row r="2247" spans="1:90" hidden="1" x14ac:dyDescent="0.3">
      <c r="A2247" s="43" t="s">
        <v>3424</v>
      </c>
      <c r="B2247" s="23" t="s">
        <v>1094</v>
      </c>
      <c r="C2247" s="54"/>
      <c r="D2247" s="54" t="s">
        <v>831</v>
      </c>
      <c r="E2247" s="23" t="s">
        <v>605</v>
      </c>
      <c r="F2247" s="54"/>
      <c r="G2247" s="23" t="s">
        <v>3800</v>
      </c>
      <c r="J2247" s="54" t="s">
        <v>9</v>
      </c>
      <c r="K2247" s="55">
        <v>297</v>
      </c>
      <c r="L2247" s="24" t="s">
        <v>834</v>
      </c>
      <c r="M2247" s="24" t="s">
        <v>615</v>
      </c>
      <c r="N2247" s="7"/>
      <c r="U2247" s="4">
        <v>3666500</v>
      </c>
      <c r="V2247" s="4">
        <v>126.97</v>
      </c>
      <c r="W2247" s="4">
        <v>962.99</v>
      </c>
      <c r="AD2247" s="7"/>
      <c r="AE2247" s="7"/>
      <c r="AF2247" s="7"/>
      <c r="AG2247" s="7"/>
      <c r="AH2247" s="7"/>
      <c r="AI2247" s="7"/>
      <c r="AJ2247" s="7"/>
      <c r="AK2247" s="7"/>
      <c r="BZ2247" s="4"/>
      <c r="CA2247" t="s">
        <v>3799</v>
      </c>
      <c r="CC2247" s="7" t="s">
        <v>615</v>
      </c>
      <c r="CD2247" s="7">
        <v>0.80610138035939294</v>
      </c>
      <c r="CF2247" s="7"/>
      <c r="CH2247" s="7"/>
      <c r="CJ2247" s="7"/>
      <c r="CK2247" s="7">
        <f t="shared" si="54"/>
        <v>60</v>
      </c>
      <c r="CL2247" t="s">
        <v>3800</v>
      </c>
    </row>
    <row r="2248" spans="1:90" hidden="1" x14ac:dyDescent="0.3">
      <c r="A2248" s="43" t="s">
        <v>3424</v>
      </c>
      <c r="B2248" s="23" t="s">
        <v>1094</v>
      </c>
      <c r="C2248" s="54"/>
      <c r="D2248" s="54" t="s">
        <v>831</v>
      </c>
      <c r="E2248" s="23" t="s">
        <v>605</v>
      </c>
      <c r="F2248" s="54"/>
      <c r="G2248" s="23" t="s">
        <v>3801</v>
      </c>
      <c r="J2248" s="54" t="s">
        <v>9</v>
      </c>
      <c r="K2248" s="55">
        <v>839</v>
      </c>
      <c r="L2248" s="24" t="s">
        <v>834</v>
      </c>
      <c r="M2248" s="24" t="s">
        <v>615</v>
      </c>
      <c r="N2248" s="7"/>
      <c r="U2248" s="4">
        <v>6460300</v>
      </c>
      <c r="V2248" s="4">
        <v>58.73</v>
      </c>
      <c r="W2248" s="4">
        <v>1493.42</v>
      </c>
      <c r="AD2248" s="7"/>
      <c r="AE2248" s="7"/>
      <c r="AF2248" s="7"/>
      <c r="AG2248" s="7"/>
      <c r="AH2248" s="7"/>
      <c r="AI2248" s="7"/>
      <c r="AJ2248" s="7"/>
      <c r="AK2248" s="7"/>
      <c r="BZ2248" s="4"/>
      <c r="CA2248" t="s">
        <v>3799</v>
      </c>
      <c r="CC2248" s="7" t="s">
        <v>615</v>
      </c>
      <c r="CD2248" s="7">
        <v>0.9264398224611452</v>
      </c>
      <c r="CF2248" s="7"/>
      <c r="CH2248" s="7"/>
      <c r="CJ2248" s="7"/>
      <c r="CK2248" s="7">
        <f t="shared" si="54"/>
        <v>60</v>
      </c>
    </row>
    <row r="2249" spans="1:90" hidden="1" x14ac:dyDescent="0.3">
      <c r="A2249" s="43" t="s">
        <v>3802</v>
      </c>
      <c r="B2249" s="23" t="s">
        <v>1094</v>
      </c>
      <c r="C2249" s="54"/>
      <c r="D2249" s="54" t="s">
        <v>831</v>
      </c>
      <c r="E2249" s="23" t="s">
        <v>605</v>
      </c>
      <c r="F2249" s="54"/>
      <c r="G2249" s="23" t="s">
        <v>3803</v>
      </c>
      <c r="J2249" s="54" t="s">
        <v>9</v>
      </c>
      <c r="K2249" s="55">
        <v>1742</v>
      </c>
      <c r="L2249" s="24" t="s">
        <v>834</v>
      </c>
      <c r="M2249" s="24" t="s">
        <v>615</v>
      </c>
      <c r="N2249" s="7"/>
      <c r="U2249" s="4">
        <v>6864600</v>
      </c>
      <c r="V2249" s="4">
        <v>472.33999999999992</v>
      </c>
      <c r="W2249" s="4">
        <v>1895.34</v>
      </c>
      <c r="AD2249" s="7"/>
      <c r="AE2249" s="7"/>
      <c r="AF2249" s="7"/>
      <c r="AG2249" s="7"/>
      <c r="AH2249" s="7"/>
      <c r="AI2249" s="7"/>
      <c r="AJ2249" s="7"/>
      <c r="AK2249" s="7"/>
      <c r="BZ2249" s="4">
        <v>33000000</v>
      </c>
      <c r="CA2249" t="s">
        <v>3804</v>
      </c>
      <c r="CC2249" s="7" t="s">
        <v>615</v>
      </c>
      <c r="CD2249" s="7">
        <v>0.68808208763806145</v>
      </c>
      <c r="CE2249" s="7" t="s">
        <v>618</v>
      </c>
      <c r="CF2249" s="7">
        <v>0.2928806529040765</v>
      </c>
      <c r="CH2249" s="7"/>
      <c r="CJ2249" s="7"/>
      <c r="CK2249" s="7">
        <f t="shared" si="54"/>
        <v>60</v>
      </c>
      <c r="CL2249" t="s">
        <v>3803</v>
      </c>
    </row>
    <row r="2250" spans="1:90" hidden="1" x14ac:dyDescent="0.3">
      <c r="A2250" s="43" t="s">
        <v>2015</v>
      </c>
      <c r="B2250" s="23" t="s">
        <v>868</v>
      </c>
      <c r="D2250" s="23" t="s">
        <v>831</v>
      </c>
      <c r="E2250" s="23" t="s">
        <v>1044</v>
      </c>
      <c r="G2250" s="23" t="s">
        <v>3805</v>
      </c>
      <c r="J2250" s="23" t="s">
        <v>9</v>
      </c>
      <c r="K2250" s="47">
        <v>135.1</v>
      </c>
      <c r="L2250" s="24" t="s">
        <v>834</v>
      </c>
      <c r="M2250" s="24" t="s">
        <v>639</v>
      </c>
      <c r="W2250" s="4">
        <v>4958.17</v>
      </c>
      <c r="AB2250" s="4">
        <v>1567160</v>
      </c>
      <c r="AC2250" s="4">
        <v>8268120</v>
      </c>
      <c r="BZ2250" s="4">
        <v>8000000</v>
      </c>
      <c r="CA2250" t="s">
        <v>2017</v>
      </c>
      <c r="CC2250" s="7" t="s">
        <v>639</v>
      </c>
      <c r="CD2250" s="7">
        <v>0.73314720664409272</v>
      </c>
      <c r="CF2250" s="7"/>
      <c r="CH2250" s="7"/>
      <c r="CJ2250" s="7"/>
      <c r="CK2250" s="7">
        <f t="shared" si="54"/>
        <v>60</v>
      </c>
    </row>
    <row r="2251" spans="1:90" hidden="1" x14ac:dyDescent="0.3">
      <c r="A2251" s="43">
        <v>64</v>
      </c>
      <c r="B2251" s="23" t="s">
        <v>868</v>
      </c>
      <c r="C2251" s="54"/>
      <c r="D2251" s="54" t="s">
        <v>831</v>
      </c>
      <c r="E2251" s="23" t="s">
        <v>659</v>
      </c>
      <c r="F2251" s="54"/>
      <c r="G2251" s="23" t="s">
        <v>3806</v>
      </c>
      <c r="J2251" s="54" t="s">
        <v>9</v>
      </c>
      <c r="K2251" s="58">
        <v>5.8</v>
      </c>
      <c r="L2251" s="24" t="s">
        <v>834</v>
      </c>
      <c r="M2251" s="24" t="s">
        <v>615</v>
      </c>
      <c r="U2251" s="4">
        <v>156600</v>
      </c>
      <c r="V2251" s="4">
        <v>1.74</v>
      </c>
      <c r="W2251" s="4">
        <v>42.92</v>
      </c>
      <c r="AC2251" s="4">
        <v>133400</v>
      </c>
      <c r="AD2251" s="7"/>
      <c r="AE2251" s="7"/>
      <c r="AF2251" s="7"/>
      <c r="AG2251" s="7"/>
      <c r="AH2251" s="7"/>
      <c r="AI2251" s="7"/>
      <c r="AJ2251" s="7"/>
      <c r="AK2251" s="7"/>
      <c r="BZ2251" s="4"/>
      <c r="CA2251" t="s">
        <v>839</v>
      </c>
      <c r="CC2251" s="7" t="s">
        <v>615</v>
      </c>
      <c r="CD2251" s="7">
        <v>0.72015842607666891</v>
      </c>
      <c r="CE2251" s="7" t="s">
        <v>639</v>
      </c>
      <c r="CF2251" s="7">
        <v>0.21056429842274871</v>
      </c>
      <c r="CH2251" s="7"/>
      <c r="CJ2251" s="7"/>
      <c r="CK2251" s="7">
        <f t="shared" si="54"/>
        <v>59</v>
      </c>
    </row>
    <row r="2252" spans="1:90" hidden="1" x14ac:dyDescent="0.3">
      <c r="A2252" s="43">
        <v>64</v>
      </c>
      <c r="B2252" s="23" t="s">
        <v>905</v>
      </c>
      <c r="C2252" s="54"/>
      <c r="D2252" s="54" t="s">
        <v>831</v>
      </c>
      <c r="E2252" s="23" t="s">
        <v>671</v>
      </c>
      <c r="F2252" s="54"/>
      <c r="G2252" s="23" t="s">
        <v>3807</v>
      </c>
      <c r="J2252" s="54" t="s">
        <v>9</v>
      </c>
      <c r="K2252" s="55">
        <v>5</v>
      </c>
      <c r="L2252" s="24" t="s">
        <v>834</v>
      </c>
      <c r="M2252" s="24" t="s">
        <v>651</v>
      </c>
      <c r="N2252" s="7"/>
      <c r="U2252" s="4">
        <v>14000</v>
      </c>
      <c r="V2252" s="4">
        <v>0.4</v>
      </c>
      <c r="AD2252" s="7"/>
      <c r="AE2252" s="7"/>
      <c r="AF2252" s="7"/>
      <c r="AG2252" s="7">
        <v>20.2</v>
      </c>
      <c r="AH2252" s="7">
        <v>12.9</v>
      </c>
      <c r="AI2252" s="7">
        <v>0.4</v>
      </c>
      <c r="AJ2252" s="7"/>
      <c r="AK2252" s="7"/>
      <c r="BZ2252" s="4"/>
      <c r="CA2252" t="s">
        <v>963</v>
      </c>
      <c r="CC2252" s="7" t="s">
        <v>651</v>
      </c>
      <c r="CD2252" s="7">
        <v>0.67012397675875057</v>
      </c>
      <c r="CE2252" s="7" t="s">
        <v>654</v>
      </c>
      <c r="CF2252" s="7">
        <v>0.24480527286369411</v>
      </c>
      <c r="CH2252" s="7"/>
      <c r="CJ2252" s="7"/>
      <c r="CK2252" s="7">
        <f t="shared" si="54"/>
        <v>58</v>
      </c>
    </row>
    <row r="2253" spans="1:90" hidden="1" x14ac:dyDescent="0.3">
      <c r="A2253" s="43">
        <v>58</v>
      </c>
      <c r="B2253" s="23" t="s">
        <v>868</v>
      </c>
      <c r="D2253" s="23" t="s">
        <v>831</v>
      </c>
      <c r="E2253" s="23" t="s">
        <v>605</v>
      </c>
      <c r="G2253" s="23" t="s">
        <v>3808</v>
      </c>
      <c r="H2253" s="23" t="s">
        <v>831</v>
      </c>
      <c r="J2253" s="54" t="s">
        <v>9</v>
      </c>
      <c r="K2253" s="47">
        <v>233</v>
      </c>
      <c r="L2253" s="24" t="s">
        <v>834</v>
      </c>
      <c r="M2253" s="24" t="s">
        <v>633</v>
      </c>
      <c r="AA2253" s="107">
        <v>93200</v>
      </c>
      <c r="AD2253" s="4">
        <v>0.93200000000000005</v>
      </c>
      <c r="BZ2253" s="4"/>
      <c r="CA2253" t="s">
        <v>1187</v>
      </c>
      <c r="CC2253" s="7" t="s">
        <v>633</v>
      </c>
      <c r="CD2253" s="7">
        <v>0.99875501738861072</v>
      </c>
      <c r="CF2253" s="7"/>
      <c r="CH2253" s="7"/>
      <c r="CJ2253" s="7"/>
      <c r="CK2253" s="7">
        <f t="shared" si="54"/>
        <v>61</v>
      </c>
    </row>
    <row r="2254" spans="1:90" x14ac:dyDescent="0.3">
      <c r="A2254" s="43">
        <v>64</v>
      </c>
      <c r="B2254" s="23" t="s">
        <v>860</v>
      </c>
      <c r="C2254" s="54"/>
      <c r="D2254" s="54" t="s">
        <v>831</v>
      </c>
      <c r="E2254" s="23" t="s">
        <v>659</v>
      </c>
      <c r="F2254" s="54"/>
      <c r="G2254" s="23" t="s">
        <v>3809</v>
      </c>
      <c r="J2254" s="54" t="s">
        <v>9</v>
      </c>
      <c r="K2254" s="55">
        <v>0.36</v>
      </c>
      <c r="L2254" s="24" t="s">
        <v>834</v>
      </c>
      <c r="M2254" s="24" t="s">
        <v>639</v>
      </c>
      <c r="N2254" s="7"/>
      <c r="U2254" s="4">
        <v>4896</v>
      </c>
      <c r="W2254" s="4">
        <v>8.532</v>
      </c>
      <c r="AB2254" s="4">
        <v>9720</v>
      </c>
      <c r="AC2254" s="4">
        <v>19800</v>
      </c>
      <c r="AD2254" s="7"/>
      <c r="AE2254" s="7"/>
      <c r="AF2254" s="7"/>
      <c r="AG2254" s="7"/>
      <c r="AH2254" s="7"/>
      <c r="AI2254" s="7"/>
      <c r="AJ2254" s="7"/>
      <c r="AK2254" s="7"/>
      <c r="BZ2254" s="4"/>
      <c r="CA2254" t="s">
        <v>966</v>
      </c>
      <c r="CC2254" s="7" t="s">
        <v>639</v>
      </c>
      <c r="CD2254" s="7">
        <v>0.42817518123326997</v>
      </c>
      <c r="CE2254" s="7" t="s">
        <v>615</v>
      </c>
      <c r="CF2254" s="7">
        <v>0.30846442883239727</v>
      </c>
      <c r="CG2254" s="7" t="s">
        <v>636</v>
      </c>
      <c r="CH2254" s="7">
        <v>0.20949537162894971</v>
      </c>
      <c r="CJ2254" s="7"/>
      <c r="CK2254" s="7">
        <f t="shared" ref="CK2254:CK2280" si="55">COUNTBLANK(N2254:BX2254)</f>
        <v>59</v>
      </c>
    </row>
    <row r="2255" spans="1:90" hidden="1" x14ac:dyDescent="0.3">
      <c r="A2255" s="43">
        <v>65</v>
      </c>
      <c r="B2255" s="56" t="s">
        <v>1025</v>
      </c>
      <c r="D2255" s="23" t="s">
        <v>831</v>
      </c>
      <c r="E2255" s="23" t="s">
        <v>796</v>
      </c>
      <c r="G2255" s="23" t="s">
        <v>3810</v>
      </c>
      <c r="H2255" s="57" t="s">
        <v>831</v>
      </c>
      <c r="I2255" s="57"/>
      <c r="J2255" s="23" t="s">
        <v>9</v>
      </c>
      <c r="K2255" s="47">
        <v>0.69699999999999995</v>
      </c>
      <c r="L2255" s="24" t="s">
        <v>834</v>
      </c>
      <c r="M2255" s="24" t="s">
        <v>624</v>
      </c>
      <c r="X2255" s="4">
        <v>6302.9709999999995</v>
      </c>
      <c r="Y2255" s="4">
        <v>806.42899999999986</v>
      </c>
      <c r="BA2255" s="4">
        <v>27.531500000000001</v>
      </c>
      <c r="BZ2255" s="4"/>
      <c r="CA2255" t="s">
        <v>2971</v>
      </c>
      <c r="CC2255" s="7" t="s">
        <v>624</v>
      </c>
      <c r="CD2255" s="7">
        <v>0.76791872485364354</v>
      </c>
      <c r="CE2255" s="7" t="s">
        <v>627</v>
      </c>
      <c r="CF2255" s="7">
        <v>0.23088786316326701</v>
      </c>
      <c r="CH2255" s="7"/>
      <c r="CJ2255" s="7"/>
      <c r="CK2255" s="7">
        <f t="shared" si="55"/>
        <v>60</v>
      </c>
    </row>
    <row r="2256" spans="1:90" x14ac:dyDescent="0.3">
      <c r="A2256" s="43">
        <v>64</v>
      </c>
      <c r="B2256" s="23" t="s">
        <v>860</v>
      </c>
      <c r="C2256" s="54"/>
      <c r="D2256" s="54" t="s">
        <v>831</v>
      </c>
      <c r="E2256" s="23" t="s">
        <v>659</v>
      </c>
      <c r="F2256" s="54"/>
      <c r="G2256" s="23" t="s">
        <v>3811</v>
      </c>
      <c r="J2256" s="54" t="s">
        <v>9</v>
      </c>
      <c r="K2256" s="55">
        <v>2.7</v>
      </c>
      <c r="L2256" s="24" t="s">
        <v>834</v>
      </c>
      <c r="M2256" s="24" t="s">
        <v>615</v>
      </c>
      <c r="N2256" s="7"/>
      <c r="U2256" s="4">
        <v>13500</v>
      </c>
      <c r="V2256" s="4">
        <v>0.81</v>
      </c>
      <c r="W2256" s="4">
        <v>91.800000000000011</v>
      </c>
      <c r="AB2256" s="4">
        <v>270.00000000000011</v>
      </c>
      <c r="AC2256" s="4">
        <v>540.00000000000011</v>
      </c>
      <c r="AD2256" s="7"/>
      <c r="AE2256" s="7"/>
      <c r="AF2256" s="7"/>
      <c r="AG2256" s="7"/>
      <c r="AH2256" s="7"/>
      <c r="AI2256" s="7"/>
      <c r="AJ2256" s="7"/>
      <c r="AK2256" s="7"/>
      <c r="BZ2256" s="4"/>
      <c r="CA2256" t="s">
        <v>842</v>
      </c>
      <c r="CC2256" s="7" t="s">
        <v>615</v>
      </c>
      <c r="CD2256" s="7">
        <v>0.48236225228780372</v>
      </c>
      <c r="CE2256" s="7" t="s">
        <v>621</v>
      </c>
      <c r="CF2256" s="7">
        <v>0.32868093324309261</v>
      </c>
      <c r="CH2256" s="7"/>
      <c r="CJ2256" s="7"/>
      <c r="CK2256" s="7">
        <f t="shared" si="55"/>
        <v>58</v>
      </c>
    </row>
    <row r="2257" spans="1:90" hidden="1" x14ac:dyDescent="0.3">
      <c r="A2257" s="43">
        <v>64</v>
      </c>
      <c r="B2257" s="23" t="s">
        <v>895</v>
      </c>
      <c r="C2257" s="54"/>
      <c r="D2257" s="54" t="s">
        <v>831</v>
      </c>
      <c r="E2257" s="23" t="s">
        <v>617</v>
      </c>
      <c r="F2257" s="54"/>
      <c r="G2257" s="23" t="s">
        <v>3812</v>
      </c>
      <c r="J2257" s="54" t="s">
        <v>9</v>
      </c>
      <c r="K2257" s="55">
        <v>0.89100000000000001</v>
      </c>
      <c r="L2257" s="24" t="s">
        <v>834</v>
      </c>
      <c r="M2257" s="24" t="s">
        <v>639</v>
      </c>
      <c r="N2257" s="7"/>
      <c r="U2257" s="4">
        <v>10244.299999999999</v>
      </c>
      <c r="W2257" s="4">
        <v>98.22</v>
      </c>
      <c r="AB2257" s="4">
        <v>11020.3</v>
      </c>
      <c r="AC2257" s="4">
        <v>37991.699999999997</v>
      </c>
      <c r="AD2257" s="7"/>
      <c r="AE2257" s="7"/>
      <c r="AF2257" s="7"/>
      <c r="AG2257" s="7"/>
      <c r="AH2257" s="7"/>
      <c r="AI2257" s="7"/>
      <c r="AJ2257" s="7"/>
      <c r="AK2257" s="7"/>
      <c r="BZ2257" s="4"/>
      <c r="CA2257" t="s">
        <v>966</v>
      </c>
      <c r="CC2257" s="7" t="s">
        <v>639</v>
      </c>
      <c r="CD2257" s="7">
        <v>0.35342331246264203</v>
      </c>
      <c r="CE2257" s="7" t="s">
        <v>615</v>
      </c>
      <c r="CF2257" s="7">
        <v>0.27764901338605019</v>
      </c>
      <c r="CG2257" s="7" t="s">
        <v>621</v>
      </c>
      <c r="CH2257" s="7">
        <v>0.26675100272375329</v>
      </c>
      <c r="CJ2257" s="7"/>
      <c r="CK2257" s="7">
        <f t="shared" si="55"/>
        <v>59</v>
      </c>
    </row>
    <row r="2258" spans="1:90" hidden="1" x14ac:dyDescent="0.3">
      <c r="A2258" s="43" t="s">
        <v>843</v>
      </c>
      <c r="B2258" s="23" t="s">
        <v>848</v>
      </c>
      <c r="C2258" s="54"/>
      <c r="D2258" s="54" t="s">
        <v>831</v>
      </c>
      <c r="E2258" s="23" t="s">
        <v>704</v>
      </c>
      <c r="F2258" s="54"/>
      <c r="G2258" s="23" t="s">
        <v>3813</v>
      </c>
      <c r="J2258" s="54" t="s">
        <v>9</v>
      </c>
      <c r="K2258" s="55">
        <v>258.5</v>
      </c>
      <c r="L2258" s="24" t="s">
        <v>834</v>
      </c>
      <c r="M2258" s="24" t="s">
        <v>618</v>
      </c>
      <c r="N2258" s="7"/>
      <c r="U2258" s="4">
        <v>517000</v>
      </c>
      <c r="V2258" s="4">
        <v>95.644999999999996</v>
      </c>
      <c r="AA2258" s="107">
        <v>2585</v>
      </c>
      <c r="AD2258" s="4">
        <v>43.945</v>
      </c>
      <c r="AE2258" s="7"/>
      <c r="AF2258" s="7"/>
      <c r="AG2258" s="7"/>
      <c r="AH2258" s="7"/>
      <c r="AI2258" s="7"/>
      <c r="AJ2258" s="7"/>
      <c r="AK2258" s="7"/>
      <c r="BZ2258" s="4"/>
      <c r="CA2258" t="s">
        <v>910</v>
      </c>
      <c r="CC2258" s="7" t="s">
        <v>618</v>
      </c>
      <c r="CD2258" s="7">
        <v>0.52032195450171292</v>
      </c>
      <c r="CE2258" s="7" t="s">
        <v>615</v>
      </c>
      <c r="CF2258" s="7">
        <v>0.45466286063149519</v>
      </c>
      <c r="CH2258" s="7"/>
      <c r="CJ2258" s="7"/>
      <c r="CK2258" s="7">
        <f t="shared" si="55"/>
        <v>59</v>
      </c>
      <c r="CL2258" t="s">
        <v>3813</v>
      </c>
    </row>
    <row r="2259" spans="1:90" hidden="1" x14ac:dyDescent="0.3">
      <c r="A2259" s="43">
        <v>64</v>
      </c>
      <c r="B2259" s="23" t="s">
        <v>905</v>
      </c>
      <c r="C2259" s="54"/>
      <c r="D2259" s="54" t="s">
        <v>831</v>
      </c>
      <c r="E2259" s="23" t="s">
        <v>659</v>
      </c>
      <c r="F2259" s="54"/>
      <c r="G2259" s="23" t="s">
        <v>3814</v>
      </c>
      <c r="H2259" s="23" t="s">
        <v>838</v>
      </c>
      <c r="J2259" s="54" t="s">
        <v>9</v>
      </c>
      <c r="K2259" s="55">
        <v>21.1</v>
      </c>
      <c r="L2259" s="24" t="s">
        <v>834</v>
      </c>
      <c r="M2259" s="24" t="s">
        <v>615</v>
      </c>
      <c r="N2259" s="7"/>
      <c r="U2259" s="4">
        <v>63300</v>
      </c>
      <c r="W2259" s="4">
        <v>211</v>
      </c>
      <c r="X2259" s="4">
        <v>4220</v>
      </c>
      <c r="Y2259" s="4">
        <v>2110</v>
      </c>
      <c r="AB2259" s="4">
        <v>16880</v>
      </c>
      <c r="AC2259" s="4">
        <v>141370</v>
      </c>
      <c r="AD2259" s="7"/>
      <c r="AE2259" s="7"/>
      <c r="AF2259" s="7"/>
      <c r="AG2259" s="7"/>
      <c r="AH2259" s="7"/>
      <c r="AI2259" s="7"/>
      <c r="AJ2259" s="7"/>
      <c r="AK2259" s="7"/>
      <c r="BZ2259" s="4"/>
      <c r="CA2259" t="s">
        <v>3815</v>
      </c>
      <c r="CC2259" s="7" t="s">
        <v>615</v>
      </c>
      <c r="CD2259" s="7">
        <v>0.39763984637193017</v>
      </c>
      <c r="CE2259" s="7" t="s">
        <v>639</v>
      </c>
      <c r="CF2259" s="7">
        <v>0.30481481032748953</v>
      </c>
      <c r="CH2259" s="7"/>
      <c r="CJ2259" s="7"/>
      <c r="CK2259" s="7">
        <f t="shared" si="55"/>
        <v>57</v>
      </c>
    </row>
    <row r="2260" spans="1:90" hidden="1" x14ac:dyDescent="0.3">
      <c r="A2260" s="43">
        <v>64</v>
      </c>
      <c r="B2260" s="23" t="s">
        <v>852</v>
      </c>
      <c r="C2260" s="54"/>
      <c r="D2260" s="54" t="s">
        <v>831</v>
      </c>
      <c r="E2260" s="23" t="s">
        <v>680</v>
      </c>
      <c r="F2260" s="54"/>
      <c r="G2260" s="23" t="s">
        <v>3816</v>
      </c>
      <c r="H2260" s="23" t="s">
        <v>838</v>
      </c>
      <c r="J2260" s="54" t="s">
        <v>9</v>
      </c>
      <c r="K2260" s="55">
        <v>2.2999999999999998</v>
      </c>
      <c r="L2260" s="24" t="s">
        <v>834</v>
      </c>
      <c r="M2260" s="24" t="s">
        <v>615</v>
      </c>
      <c r="N2260" s="7"/>
      <c r="U2260" s="4">
        <v>39100</v>
      </c>
      <c r="V2260" s="4">
        <v>1.38</v>
      </c>
      <c r="AD2260" s="7"/>
      <c r="AE2260" s="7"/>
      <c r="AF2260" s="7"/>
      <c r="AG2260" s="7"/>
      <c r="AH2260" s="7"/>
      <c r="AI2260" s="7"/>
      <c r="AJ2260" s="7"/>
      <c r="AK2260" s="7"/>
      <c r="BZ2260" s="4"/>
      <c r="CA2260" t="s">
        <v>902</v>
      </c>
      <c r="CC2260" s="7" t="s">
        <v>615</v>
      </c>
      <c r="CD2260" s="7">
        <v>0.8207957278725424</v>
      </c>
      <c r="CF2260" s="7"/>
      <c r="CH2260" s="7"/>
      <c r="CJ2260" s="7"/>
      <c r="CK2260" s="7">
        <f t="shared" si="55"/>
        <v>61</v>
      </c>
    </row>
    <row r="2261" spans="1:90" hidden="1" x14ac:dyDescent="0.3">
      <c r="A2261" s="43">
        <v>64</v>
      </c>
      <c r="B2261" s="23" t="s">
        <v>848</v>
      </c>
      <c r="C2261" s="54"/>
      <c r="D2261" s="54" t="s">
        <v>831</v>
      </c>
      <c r="E2261" s="23" t="s">
        <v>605</v>
      </c>
      <c r="F2261" s="54"/>
      <c r="G2261" s="23" t="s">
        <v>3817</v>
      </c>
      <c r="J2261" s="54" t="s">
        <v>9</v>
      </c>
      <c r="K2261" s="55">
        <v>100</v>
      </c>
      <c r="L2261" s="24" t="s">
        <v>834</v>
      </c>
      <c r="M2261" s="24" t="s">
        <v>615</v>
      </c>
      <c r="N2261" s="7"/>
      <c r="U2261" s="4">
        <v>400000</v>
      </c>
      <c r="V2261" s="4">
        <v>50</v>
      </c>
      <c r="AD2261" s="7"/>
      <c r="AE2261" s="7"/>
      <c r="AF2261" s="7"/>
      <c r="AG2261" s="7"/>
      <c r="AH2261" s="7"/>
      <c r="AI2261" s="7"/>
      <c r="AJ2261" s="7"/>
      <c r="AK2261" s="7"/>
      <c r="BZ2261" s="4"/>
      <c r="CA2261" t="s">
        <v>902</v>
      </c>
      <c r="CC2261" s="7" t="s">
        <v>615</v>
      </c>
      <c r="CD2261" s="7">
        <v>0.56393569380456854</v>
      </c>
      <c r="CE2261" s="7" t="s">
        <v>618</v>
      </c>
      <c r="CF2261" s="7">
        <v>0.43606430619543157</v>
      </c>
      <c r="CH2261" s="7"/>
      <c r="CJ2261" s="7"/>
      <c r="CK2261" s="7">
        <f t="shared" si="55"/>
        <v>61</v>
      </c>
    </row>
    <row r="2262" spans="1:90" hidden="1" x14ac:dyDescent="0.3">
      <c r="A2262" s="43">
        <v>64</v>
      </c>
      <c r="B2262" s="23" t="s">
        <v>886</v>
      </c>
      <c r="C2262" s="54"/>
      <c r="D2262" s="54" t="s">
        <v>831</v>
      </c>
      <c r="E2262" s="23" t="s">
        <v>659</v>
      </c>
      <c r="F2262" s="54"/>
      <c r="G2262" s="23" t="s">
        <v>3818</v>
      </c>
      <c r="H2262" s="23" t="s">
        <v>838</v>
      </c>
      <c r="J2262" s="54" t="s">
        <v>9</v>
      </c>
      <c r="K2262" s="55">
        <v>6.8903200000000009</v>
      </c>
      <c r="L2262" s="24" t="s">
        <v>834</v>
      </c>
      <c r="M2262" s="24" t="s">
        <v>639</v>
      </c>
      <c r="N2262" s="7"/>
      <c r="U2262" s="4">
        <v>64125.16</v>
      </c>
      <c r="V2262" s="4">
        <v>0.24252000000000001</v>
      </c>
      <c r="W2262" s="4">
        <v>178.10278</v>
      </c>
      <c r="AB2262" s="4">
        <v>68729.119999999995</v>
      </c>
      <c r="AC2262" s="4">
        <v>312611.58</v>
      </c>
      <c r="AD2262" s="7"/>
      <c r="AE2262" s="7"/>
      <c r="AF2262" s="7"/>
      <c r="AG2262" s="7"/>
      <c r="AH2262" s="7"/>
      <c r="AI2262" s="7"/>
      <c r="AJ2262" s="7"/>
      <c r="AK2262" s="7"/>
      <c r="BZ2262" s="4"/>
      <c r="CA2262" t="s">
        <v>842</v>
      </c>
      <c r="CC2262" s="7" t="s">
        <v>639</v>
      </c>
      <c r="CD2262" s="7">
        <v>0.50073600712341071</v>
      </c>
      <c r="CE2262" s="7" t="s">
        <v>615</v>
      </c>
      <c r="CF2262" s="7">
        <v>0.29925375106992602</v>
      </c>
      <c r="CH2262" s="7"/>
      <c r="CJ2262" s="7"/>
      <c r="CK2262" s="7">
        <f t="shared" si="55"/>
        <v>58</v>
      </c>
    </row>
    <row r="2263" spans="1:90" hidden="1" x14ac:dyDescent="0.3">
      <c r="A2263" s="43" t="s">
        <v>932</v>
      </c>
      <c r="B2263" s="23" t="s">
        <v>913</v>
      </c>
      <c r="C2263" s="54"/>
      <c r="D2263" s="54" t="s">
        <v>831</v>
      </c>
      <c r="E2263" s="23" t="s">
        <v>659</v>
      </c>
      <c r="F2263" s="54"/>
      <c r="G2263" s="23" t="s">
        <v>3819</v>
      </c>
      <c r="H2263" s="23" t="s">
        <v>930</v>
      </c>
      <c r="J2263" s="54" t="s">
        <v>9</v>
      </c>
      <c r="K2263" s="55">
        <v>9.1329999999999991</v>
      </c>
      <c r="L2263" s="24" t="s">
        <v>834</v>
      </c>
      <c r="M2263" s="24" t="s">
        <v>639</v>
      </c>
      <c r="N2263" s="7"/>
      <c r="U2263" s="4">
        <v>118729</v>
      </c>
      <c r="V2263" s="4">
        <v>2.7399</v>
      </c>
      <c r="W2263" s="4">
        <v>275.81659999999999</v>
      </c>
      <c r="AC2263" s="4">
        <v>456649.99999999988</v>
      </c>
      <c r="AD2263" s="7"/>
      <c r="AE2263" s="7"/>
      <c r="AF2263" s="7"/>
      <c r="AG2263" s="7"/>
      <c r="AH2263" s="7"/>
      <c r="AI2263" s="7"/>
      <c r="AJ2263" s="7"/>
      <c r="AK2263" s="7"/>
      <c r="BZ2263" s="4">
        <v>1300000</v>
      </c>
      <c r="CA2263" t="s">
        <v>951</v>
      </c>
      <c r="CC2263" s="7" t="s">
        <v>639</v>
      </c>
      <c r="CD2263" s="7">
        <v>0.4897239482835859</v>
      </c>
      <c r="CE2263" s="7" t="s">
        <v>615</v>
      </c>
      <c r="CF2263" s="7">
        <v>0.37096426058530818</v>
      </c>
      <c r="CH2263" s="7"/>
      <c r="CJ2263" s="7"/>
      <c r="CK2263" s="7">
        <f t="shared" si="55"/>
        <v>59</v>
      </c>
    </row>
    <row r="2264" spans="1:90" hidden="1" x14ac:dyDescent="0.3">
      <c r="A2264" s="43">
        <v>64</v>
      </c>
      <c r="B2264" s="23" t="s">
        <v>1654</v>
      </c>
      <c r="C2264" s="54"/>
      <c r="D2264" s="54" t="s">
        <v>831</v>
      </c>
      <c r="E2264" s="23" t="s">
        <v>605</v>
      </c>
      <c r="F2264" s="54"/>
      <c r="G2264" s="23" t="s">
        <v>3820</v>
      </c>
      <c r="J2264" s="54" t="s">
        <v>9</v>
      </c>
      <c r="K2264" s="55">
        <v>41.27</v>
      </c>
      <c r="L2264" s="24" t="s">
        <v>834</v>
      </c>
      <c r="M2264" s="24" t="s">
        <v>618</v>
      </c>
      <c r="N2264" s="7"/>
      <c r="U2264" s="4">
        <v>93857</v>
      </c>
      <c r="V2264" s="4">
        <v>20.653199999999998</v>
      </c>
      <c r="W2264" s="4">
        <v>31.8337</v>
      </c>
      <c r="AD2264" s="7"/>
      <c r="AE2264" s="7"/>
      <c r="AF2264" s="7"/>
      <c r="AG2264" s="7"/>
      <c r="AH2264" s="7"/>
      <c r="AI2264" s="7"/>
      <c r="AJ2264" s="7"/>
      <c r="AK2264" s="7"/>
      <c r="BZ2264" s="4"/>
      <c r="CA2264" t="s">
        <v>859</v>
      </c>
      <c r="CC2264" s="7" t="s">
        <v>618</v>
      </c>
      <c r="CD2264" s="7">
        <v>0.56831183009785635</v>
      </c>
      <c r="CE2264" s="7" t="s">
        <v>615</v>
      </c>
      <c r="CF2264" s="7">
        <v>0.41749864655389352</v>
      </c>
      <c r="CH2264" s="7"/>
      <c r="CJ2264" s="7"/>
      <c r="CK2264" s="7">
        <f t="shared" si="55"/>
        <v>60</v>
      </c>
    </row>
    <row r="2265" spans="1:90" hidden="1" x14ac:dyDescent="0.3">
      <c r="A2265" s="43">
        <v>65</v>
      </c>
      <c r="B2265" s="56" t="s">
        <v>868</v>
      </c>
      <c r="D2265" s="23" t="s">
        <v>831</v>
      </c>
      <c r="E2265" s="23" t="s">
        <v>798</v>
      </c>
      <c r="G2265" s="23" t="s">
        <v>3821</v>
      </c>
      <c r="H2265" s="57" t="s">
        <v>831</v>
      </c>
      <c r="I2265" s="57"/>
      <c r="J2265" s="23" t="s">
        <v>9</v>
      </c>
      <c r="K2265" s="47">
        <v>1.103</v>
      </c>
      <c r="L2265" s="24" t="s">
        <v>834</v>
      </c>
      <c r="M2265" s="24" t="s">
        <v>651</v>
      </c>
      <c r="U2265" s="4">
        <v>1875.1</v>
      </c>
      <c r="V2265" s="4">
        <v>0.29119200000000001</v>
      </c>
      <c r="X2265" s="4">
        <v>2536.9</v>
      </c>
      <c r="AG2265" s="4">
        <v>2.8329452000000002</v>
      </c>
      <c r="AH2265" s="4">
        <v>4.2494177999999989</v>
      </c>
      <c r="BZ2265" s="4"/>
      <c r="CA2265" t="s">
        <v>1129</v>
      </c>
      <c r="CC2265" s="7" t="s">
        <v>651</v>
      </c>
      <c r="CD2265" s="7">
        <v>0.43827453262808319</v>
      </c>
      <c r="CE2265" s="7" t="s">
        <v>654</v>
      </c>
      <c r="CF2265" s="7">
        <v>0.3760666004925049</v>
      </c>
      <c r="CH2265" s="7"/>
      <c r="CJ2265" s="7"/>
      <c r="CK2265" s="7">
        <f t="shared" si="55"/>
        <v>58</v>
      </c>
      <c r="CL2265" t="s">
        <v>3821</v>
      </c>
    </row>
    <row r="2266" spans="1:90" hidden="1" x14ac:dyDescent="0.3">
      <c r="A2266" s="43" t="s">
        <v>872</v>
      </c>
      <c r="B2266" s="23" t="s">
        <v>1698</v>
      </c>
      <c r="C2266" s="54"/>
      <c r="D2266" s="54" t="s">
        <v>831</v>
      </c>
      <c r="E2266" s="23" t="s">
        <v>605</v>
      </c>
      <c r="F2266" s="54"/>
      <c r="G2266" s="23" t="s">
        <v>3822</v>
      </c>
      <c r="J2266" s="54" t="s">
        <v>9</v>
      </c>
      <c r="K2266" s="55">
        <v>547</v>
      </c>
      <c r="L2266" s="24" t="s">
        <v>834</v>
      </c>
      <c r="M2266" s="24" t="s">
        <v>615</v>
      </c>
      <c r="N2266" s="7"/>
      <c r="U2266" s="4">
        <v>3282000</v>
      </c>
      <c r="AD2266" s="4">
        <v>49.23</v>
      </c>
      <c r="AE2266" s="7"/>
      <c r="AF2266" s="7"/>
      <c r="AG2266" s="7"/>
      <c r="AH2266" s="7"/>
      <c r="AI2266" s="7"/>
      <c r="AJ2266" s="7"/>
      <c r="AK2266" s="7"/>
      <c r="BZ2266" s="4">
        <v>30000000</v>
      </c>
      <c r="CA2266" t="s">
        <v>875</v>
      </c>
      <c r="CC2266" s="7" t="s">
        <v>615</v>
      </c>
      <c r="CD2266" s="7">
        <v>0.99344679270606639</v>
      </c>
      <c r="CF2266" s="7"/>
      <c r="CH2266" s="7"/>
      <c r="CJ2266" s="7"/>
      <c r="CK2266" s="7">
        <f t="shared" si="55"/>
        <v>61</v>
      </c>
    </row>
    <row r="2267" spans="1:90" hidden="1" x14ac:dyDescent="0.3">
      <c r="A2267" s="43" t="s">
        <v>3823</v>
      </c>
      <c r="B2267" s="23" t="s">
        <v>975</v>
      </c>
      <c r="D2267" s="54" t="s">
        <v>831</v>
      </c>
      <c r="E2267" s="23" t="s">
        <v>595</v>
      </c>
      <c r="G2267" s="23" t="s">
        <v>3824</v>
      </c>
      <c r="H2267" s="23" t="s">
        <v>880</v>
      </c>
      <c r="J2267" s="23" t="s">
        <v>9</v>
      </c>
      <c r="K2267" s="47">
        <v>15.185</v>
      </c>
      <c r="L2267" s="24" t="s">
        <v>834</v>
      </c>
      <c r="M2267" s="24" t="s">
        <v>684</v>
      </c>
      <c r="AR2267" s="4">
        <v>27141.18095374473</v>
      </c>
      <c r="BZ2267" s="72">
        <v>865000</v>
      </c>
      <c r="CA2267" t="s">
        <v>3825</v>
      </c>
      <c r="CK2267" s="7">
        <f t="shared" si="55"/>
        <v>62</v>
      </c>
      <c r="CL2267" t="s">
        <v>3824</v>
      </c>
    </row>
    <row r="2268" spans="1:90" hidden="1" x14ac:dyDescent="0.3">
      <c r="A2268" s="43">
        <v>65</v>
      </c>
      <c r="B2268" s="56" t="s">
        <v>868</v>
      </c>
      <c r="D2268" s="23" t="s">
        <v>831</v>
      </c>
      <c r="E2268" s="23" t="s">
        <v>798</v>
      </c>
      <c r="G2268" s="23" t="s">
        <v>3826</v>
      </c>
      <c r="H2268" s="57" t="s">
        <v>831</v>
      </c>
      <c r="I2268" s="57"/>
      <c r="J2268" s="23" t="s">
        <v>9</v>
      </c>
      <c r="K2268" s="47">
        <v>12.712999999999999</v>
      </c>
      <c r="L2268" s="24" t="s">
        <v>834</v>
      </c>
      <c r="M2268" s="24" t="s">
        <v>651</v>
      </c>
      <c r="U2268" s="4">
        <v>20340.8</v>
      </c>
      <c r="V2268" s="4">
        <v>1.8942369999999999</v>
      </c>
      <c r="X2268" s="4">
        <v>15255.6</v>
      </c>
      <c r="AG2268" s="4">
        <v>17.813455600000001</v>
      </c>
      <c r="AH2268" s="4">
        <v>26.7201834</v>
      </c>
      <c r="BZ2268" s="4"/>
      <c r="CA2268" t="s">
        <v>1129</v>
      </c>
      <c r="CC2268" s="7" t="s">
        <v>651</v>
      </c>
      <c r="CD2268" s="7">
        <v>0.4282569947208692</v>
      </c>
      <c r="CE2268" s="7" t="s">
        <v>654</v>
      </c>
      <c r="CF2268" s="7">
        <v>0.3674709346583972</v>
      </c>
      <c r="CH2268" s="7"/>
      <c r="CJ2268" s="7"/>
      <c r="CK2268" s="7">
        <f t="shared" si="55"/>
        <v>58</v>
      </c>
      <c r="CL2268" t="s">
        <v>3826</v>
      </c>
    </row>
    <row r="2269" spans="1:90" hidden="1" x14ac:dyDescent="0.3">
      <c r="A2269" s="43" t="s">
        <v>890</v>
      </c>
      <c r="B2269" s="23" t="s">
        <v>863</v>
      </c>
      <c r="D2269" s="23" t="s">
        <v>831</v>
      </c>
      <c r="E2269" s="23" t="s">
        <v>671</v>
      </c>
      <c r="G2269" s="53" t="s">
        <v>3827</v>
      </c>
      <c r="J2269" s="23" t="s">
        <v>9</v>
      </c>
      <c r="K2269" s="47">
        <v>190.1219512195122</v>
      </c>
      <c r="L2269" s="24" t="s">
        <v>834</v>
      </c>
      <c r="M2269" s="24" t="s">
        <v>651</v>
      </c>
      <c r="U2269" s="4">
        <v>29549.197903778309</v>
      </c>
      <c r="V2269" s="4">
        <v>2.82035512195122</v>
      </c>
      <c r="X2269" s="4">
        <v>213701.4691252179</v>
      </c>
      <c r="AG2269" s="4">
        <v>535.16238439024391</v>
      </c>
      <c r="AH2269" s="4">
        <v>245.54716780487809</v>
      </c>
      <c r="AI2269" s="4">
        <v>97.831068292682914</v>
      </c>
      <c r="AJ2269" s="4">
        <v>173.98097181458829</v>
      </c>
      <c r="AK2269" s="4">
        <v>43.495242953647058</v>
      </c>
      <c r="BX2269" s="4"/>
      <c r="BZ2269" s="4"/>
      <c r="CA2269" t="s">
        <v>1419</v>
      </c>
      <c r="CC2269" s="7" t="s">
        <v>651</v>
      </c>
      <c r="CD2269" s="7">
        <v>0.59818080781400984</v>
      </c>
      <c r="CF2269" s="7"/>
      <c r="CH2269" s="7"/>
      <c r="CJ2269" s="7"/>
      <c r="CK2269" s="7">
        <f t="shared" si="55"/>
        <v>55</v>
      </c>
      <c r="CL2269" t="s">
        <v>3827</v>
      </c>
    </row>
    <row r="2270" spans="1:90" hidden="1" x14ac:dyDescent="0.3">
      <c r="A2270" s="43" t="s">
        <v>932</v>
      </c>
      <c r="B2270" s="23" t="s">
        <v>1083</v>
      </c>
      <c r="C2270" s="54"/>
      <c r="D2270" s="54" t="s">
        <v>831</v>
      </c>
      <c r="E2270" s="23" t="s">
        <v>605</v>
      </c>
      <c r="F2270" s="54"/>
      <c r="G2270" s="23" t="s">
        <v>3828</v>
      </c>
      <c r="J2270" s="54" t="s">
        <v>9</v>
      </c>
      <c r="K2270" s="55">
        <v>1838</v>
      </c>
      <c r="L2270" s="24" t="s">
        <v>834</v>
      </c>
      <c r="M2270" s="24" t="s">
        <v>615</v>
      </c>
      <c r="N2270" s="7"/>
      <c r="U2270" s="4">
        <v>5514000</v>
      </c>
      <c r="V2270" s="4">
        <v>624.92000000000007</v>
      </c>
      <c r="AD2270" s="7"/>
      <c r="AE2270" s="7"/>
      <c r="AF2270" s="7"/>
      <c r="AG2270" s="7"/>
      <c r="AH2270" s="7"/>
      <c r="AI2270" s="7"/>
      <c r="AJ2270" s="7"/>
      <c r="AK2270" s="7"/>
      <c r="BZ2270" s="4">
        <v>75000000</v>
      </c>
      <c r="CA2270" t="s">
        <v>1032</v>
      </c>
      <c r="CC2270" s="7" t="s">
        <v>615</v>
      </c>
      <c r="CD2270" s="7">
        <v>0.58786125614594431</v>
      </c>
      <c r="CE2270" s="7" t="s">
        <v>618</v>
      </c>
      <c r="CF2270" s="7">
        <v>0.41213874385405558</v>
      </c>
      <c r="CH2270" s="7"/>
      <c r="CJ2270" s="7"/>
      <c r="CK2270" s="7">
        <f t="shared" si="55"/>
        <v>61</v>
      </c>
    </row>
    <row r="2271" spans="1:90" hidden="1" x14ac:dyDescent="0.3">
      <c r="A2271" s="43" t="s">
        <v>984</v>
      </c>
      <c r="B2271" s="23" t="s">
        <v>868</v>
      </c>
      <c r="D2271" s="23" t="s">
        <v>831</v>
      </c>
      <c r="E2271" s="23" t="s">
        <v>595</v>
      </c>
      <c r="G2271" s="23" t="s">
        <v>3829</v>
      </c>
      <c r="J2271" s="54" t="s">
        <v>9</v>
      </c>
      <c r="K2271" s="47">
        <v>22</v>
      </c>
      <c r="L2271" s="57" t="s">
        <v>834</v>
      </c>
      <c r="M2271" s="24" t="s">
        <v>618</v>
      </c>
      <c r="V2271" s="4">
        <v>41.8</v>
      </c>
      <c r="BZ2271" s="4"/>
      <c r="CA2271" t="s">
        <v>987</v>
      </c>
      <c r="CK2271" s="7">
        <f t="shared" si="55"/>
        <v>62</v>
      </c>
      <c r="CL2271" t="s">
        <v>3829</v>
      </c>
    </row>
    <row r="2272" spans="1:90" hidden="1" x14ac:dyDescent="0.3">
      <c r="A2272" s="43" t="s">
        <v>3830</v>
      </c>
      <c r="B2272" s="53" t="s">
        <v>1025</v>
      </c>
      <c r="D2272" s="23" t="s">
        <v>831</v>
      </c>
      <c r="E2272" s="23" t="s">
        <v>595</v>
      </c>
      <c r="G2272" s="53" t="s">
        <v>3831</v>
      </c>
      <c r="H2272" s="23" t="s">
        <v>930</v>
      </c>
      <c r="J2272" s="23" t="s">
        <v>9</v>
      </c>
      <c r="K2272" s="47">
        <v>62.5</v>
      </c>
      <c r="L2272" s="24" t="s">
        <v>834</v>
      </c>
      <c r="M2272" s="24" t="s">
        <v>669</v>
      </c>
      <c r="Q2272" s="4">
        <v>1686986.6433610879</v>
      </c>
      <c r="AM2272" s="4">
        <v>33375000</v>
      </c>
      <c r="BB2272" s="4">
        <v>2541677.380780004</v>
      </c>
      <c r="BX2272" s="4">
        <v>31250</v>
      </c>
      <c r="BZ2272" s="4"/>
      <c r="CA2272" t="s">
        <v>3832</v>
      </c>
      <c r="CK2272" s="7">
        <f t="shared" si="55"/>
        <v>59</v>
      </c>
    </row>
    <row r="2273" spans="1:90" hidden="1" x14ac:dyDescent="0.3">
      <c r="A2273" s="43">
        <v>64</v>
      </c>
      <c r="B2273" s="23" t="s">
        <v>1025</v>
      </c>
      <c r="C2273" s="54"/>
      <c r="D2273" s="54" t="s">
        <v>831</v>
      </c>
      <c r="E2273" s="23" t="s">
        <v>659</v>
      </c>
      <c r="F2273" s="54"/>
      <c r="G2273" s="23" t="s">
        <v>3833</v>
      </c>
      <c r="H2273" s="23" t="s">
        <v>1003</v>
      </c>
      <c r="J2273" s="54" t="s">
        <v>9</v>
      </c>
      <c r="K2273" s="55">
        <v>3.55</v>
      </c>
      <c r="L2273" s="24" t="s">
        <v>834</v>
      </c>
      <c r="M2273" s="24" t="s">
        <v>639</v>
      </c>
      <c r="N2273" s="7"/>
      <c r="U2273" s="4">
        <v>28400</v>
      </c>
      <c r="W2273" s="4">
        <v>53.959999999999987</v>
      </c>
      <c r="AB2273" s="4">
        <v>10650</v>
      </c>
      <c r="AC2273" s="4">
        <v>213000</v>
      </c>
      <c r="AD2273" s="7"/>
      <c r="AE2273" s="7"/>
      <c r="AF2273" s="7"/>
      <c r="AG2273" s="7"/>
      <c r="AH2273" s="7"/>
      <c r="AI2273" s="7"/>
      <c r="AJ2273" s="7"/>
      <c r="AK2273" s="7"/>
      <c r="BZ2273" s="4"/>
      <c r="CA2273" t="s">
        <v>966</v>
      </c>
      <c r="CC2273" s="7" t="s">
        <v>639</v>
      </c>
      <c r="CD2273" s="7">
        <v>0.66126520902643149</v>
      </c>
      <c r="CE2273" s="7" t="s">
        <v>615</v>
      </c>
      <c r="CF2273" s="7">
        <v>0.25687497156677008</v>
      </c>
      <c r="CH2273" s="7"/>
      <c r="CJ2273" s="7"/>
      <c r="CK2273" s="7">
        <f t="shared" si="55"/>
        <v>59</v>
      </c>
    </row>
    <row r="2274" spans="1:90" hidden="1" x14ac:dyDescent="0.3">
      <c r="A2274" s="43">
        <v>64</v>
      </c>
      <c r="B2274" s="23" t="s">
        <v>1025</v>
      </c>
      <c r="C2274" s="54"/>
      <c r="D2274" s="54" t="s">
        <v>831</v>
      </c>
      <c r="E2274" s="23" t="s">
        <v>659</v>
      </c>
      <c r="F2274" s="54"/>
      <c r="G2274" s="23" t="s">
        <v>3834</v>
      </c>
      <c r="J2274" s="54" t="s">
        <v>9</v>
      </c>
      <c r="K2274" s="55">
        <v>12.831</v>
      </c>
      <c r="L2274" s="24" t="s">
        <v>834</v>
      </c>
      <c r="M2274" s="24" t="s">
        <v>615</v>
      </c>
      <c r="N2274" s="7"/>
      <c r="U2274" s="4">
        <v>192465</v>
      </c>
      <c r="W2274" s="4">
        <v>225.82560000000001</v>
      </c>
      <c r="AB2274" s="4">
        <v>25662</v>
      </c>
      <c r="AC2274" s="4">
        <v>526071</v>
      </c>
      <c r="AD2274" s="7"/>
      <c r="AE2274" s="7"/>
      <c r="AF2274" s="7"/>
      <c r="AG2274" s="7"/>
      <c r="AH2274" s="7"/>
      <c r="AI2274" s="7"/>
      <c r="AJ2274" s="7"/>
      <c r="AK2274" s="7"/>
      <c r="BZ2274" s="4"/>
      <c r="CA2274" t="s">
        <v>966</v>
      </c>
      <c r="CC2274" s="7" t="s">
        <v>615</v>
      </c>
      <c r="CD2274" s="7">
        <v>0.47588114861063591</v>
      </c>
      <c r="CE2274" s="7" t="s">
        <v>639</v>
      </c>
      <c r="CF2274" s="7">
        <v>0.44646119582175758</v>
      </c>
      <c r="CH2274" s="7"/>
      <c r="CJ2274" s="7"/>
      <c r="CK2274" s="7">
        <f t="shared" si="55"/>
        <v>59</v>
      </c>
      <c r="CL2274" t="s">
        <v>3834</v>
      </c>
    </row>
    <row r="2275" spans="1:90" hidden="1" x14ac:dyDescent="0.3">
      <c r="A2275" s="43" t="s">
        <v>890</v>
      </c>
      <c r="B2275" s="23" t="s">
        <v>1025</v>
      </c>
      <c r="D2275" s="23" t="s">
        <v>831</v>
      </c>
      <c r="E2275" s="23" t="s">
        <v>671</v>
      </c>
      <c r="G2275" s="53" t="s">
        <v>3835</v>
      </c>
      <c r="J2275" s="23" t="s">
        <v>9</v>
      </c>
      <c r="K2275" s="47">
        <v>14.32</v>
      </c>
      <c r="L2275" s="24" t="s">
        <v>834</v>
      </c>
      <c r="M2275" s="24" t="s">
        <v>651</v>
      </c>
      <c r="U2275" s="4">
        <v>10804</v>
      </c>
      <c r="V2275" s="4">
        <v>4.4332000000000003</v>
      </c>
      <c r="X2275" s="4">
        <v>38563</v>
      </c>
      <c r="AG2275" s="4">
        <v>31.343699999999998</v>
      </c>
      <c r="AH2275" s="4">
        <v>34.259</v>
      </c>
      <c r="AI2275" s="4">
        <v>4.5180000000000051</v>
      </c>
      <c r="BX2275" s="4"/>
      <c r="BZ2275" s="4"/>
      <c r="CA2275" t="s">
        <v>3836</v>
      </c>
      <c r="CC2275" s="7" t="s">
        <v>651</v>
      </c>
      <c r="CD2275" s="7">
        <v>0.43570956710751352</v>
      </c>
      <c r="CE2275" s="7" t="s">
        <v>654</v>
      </c>
      <c r="CF2275" s="7">
        <v>0.27242614574472529</v>
      </c>
      <c r="CH2275" s="7"/>
      <c r="CJ2275" s="7"/>
      <c r="CK2275" s="7">
        <f t="shared" si="55"/>
        <v>57</v>
      </c>
    </row>
    <row r="2276" spans="1:90" hidden="1" x14ac:dyDescent="0.3">
      <c r="A2276" s="43">
        <v>64</v>
      </c>
      <c r="B2276" s="23" t="s">
        <v>888</v>
      </c>
      <c r="C2276" s="54"/>
      <c r="D2276" s="54" t="s">
        <v>831</v>
      </c>
      <c r="E2276" s="23" t="s">
        <v>605</v>
      </c>
      <c r="F2276" s="54"/>
      <c r="G2276" s="23" t="s">
        <v>3837</v>
      </c>
      <c r="J2276" s="54" t="s">
        <v>9</v>
      </c>
      <c r="K2276" s="55">
        <v>500</v>
      </c>
      <c r="L2276" s="24" t="s">
        <v>834</v>
      </c>
      <c r="M2276" s="24" t="s">
        <v>615</v>
      </c>
      <c r="N2276" s="7"/>
      <c r="U2276" s="4">
        <v>5000000</v>
      </c>
      <c r="AD2276" s="7"/>
      <c r="AE2276" s="7"/>
      <c r="AF2276" s="7"/>
      <c r="AG2276" s="7"/>
      <c r="AH2276" s="7"/>
      <c r="AI2276" s="7"/>
      <c r="AJ2276" s="7"/>
      <c r="AK2276" s="7"/>
      <c r="BZ2276" s="4"/>
      <c r="CA2276" t="s">
        <v>856</v>
      </c>
      <c r="CC2276" s="7" t="s">
        <v>615</v>
      </c>
      <c r="CD2276" s="7">
        <v>1</v>
      </c>
      <c r="CF2276" s="7"/>
      <c r="CH2276" s="7"/>
      <c r="CJ2276" s="7"/>
      <c r="CK2276" s="7">
        <f t="shared" si="55"/>
        <v>62</v>
      </c>
    </row>
    <row r="2277" spans="1:90" hidden="1" x14ac:dyDescent="0.3">
      <c r="A2277" s="43">
        <v>3</v>
      </c>
      <c r="B2277" s="53" t="s">
        <v>886</v>
      </c>
      <c r="C2277" s="67"/>
      <c r="D2277" s="67" t="s">
        <v>831</v>
      </c>
      <c r="E2277" s="23" t="s">
        <v>793</v>
      </c>
      <c r="F2277" s="67"/>
      <c r="G2277" s="53" t="s">
        <v>3838</v>
      </c>
      <c r="H2277" s="67" t="s">
        <v>3839</v>
      </c>
      <c r="J2277" s="23" t="s">
        <v>9</v>
      </c>
      <c r="K2277" s="47">
        <v>297</v>
      </c>
      <c r="L2277" s="24" t="s">
        <v>834</v>
      </c>
      <c r="M2277" s="24" t="s">
        <v>603</v>
      </c>
      <c r="Q2277" s="4">
        <v>86264478.79320465</v>
      </c>
      <c r="AF2277" s="63"/>
      <c r="AG2277" s="2"/>
      <c r="AH2277" s="2"/>
      <c r="AI2277" s="63"/>
      <c r="AJ2277" s="63"/>
      <c r="AW2277" s="4">
        <v>12134.571428571429</v>
      </c>
      <c r="BZ2277" s="4"/>
      <c r="CA2277" t="s">
        <v>1406</v>
      </c>
      <c r="CK2277" s="7">
        <f t="shared" si="55"/>
        <v>61</v>
      </c>
    </row>
    <row r="2278" spans="1:90" hidden="1" x14ac:dyDescent="0.3">
      <c r="A2278" s="43">
        <v>64</v>
      </c>
      <c r="B2278" s="23" t="s">
        <v>888</v>
      </c>
      <c r="C2278" s="54"/>
      <c r="D2278" s="54" t="s">
        <v>831</v>
      </c>
      <c r="E2278" s="23" t="s">
        <v>605</v>
      </c>
      <c r="F2278" s="54"/>
      <c r="G2278" s="23" t="s">
        <v>3840</v>
      </c>
      <c r="J2278" s="54" t="s">
        <v>9</v>
      </c>
      <c r="K2278" s="55">
        <v>373</v>
      </c>
      <c r="L2278" s="24" t="s">
        <v>834</v>
      </c>
      <c r="M2278" s="24" t="s">
        <v>615</v>
      </c>
      <c r="N2278" s="7"/>
      <c r="U2278" s="4">
        <v>2069900</v>
      </c>
      <c r="AA2278" s="107">
        <v>18700</v>
      </c>
      <c r="AD2278" s="7"/>
      <c r="AE2278" s="7"/>
      <c r="AF2278" s="7"/>
      <c r="AG2278" s="7"/>
      <c r="AH2278" s="7"/>
      <c r="AI2278" s="7"/>
      <c r="AJ2278" s="7"/>
      <c r="AK2278" s="7"/>
      <c r="BZ2278" s="4"/>
      <c r="CA2278" t="s">
        <v>1829</v>
      </c>
      <c r="CC2278" s="7" t="s">
        <v>615</v>
      </c>
      <c r="CD2278" s="7">
        <v>0.96911267905359533</v>
      </c>
      <c r="CF2278" s="7"/>
      <c r="CH2278" s="7"/>
      <c r="CJ2278" s="7"/>
      <c r="CK2278" s="7">
        <f t="shared" si="55"/>
        <v>61</v>
      </c>
    </row>
    <row r="2279" spans="1:90" hidden="1" x14ac:dyDescent="0.3">
      <c r="A2279" s="43">
        <v>58</v>
      </c>
      <c r="B2279" s="23" t="s">
        <v>888</v>
      </c>
      <c r="C2279" s="54"/>
      <c r="D2279" s="23" t="s">
        <v>831</v>
      </c>
      <c r="E2279" s="23" t="s">
        <v>605</v>
      </c>
      <c r="G2279" s="23" t="s">
        <v>3841</v>
      </c>
      <c r="I2279" s="54"/>
      <c r="J2279" s="54" t="s">
        <v>9</v>
      </c>
      <c r="K2279" s="47">
        <v>187</v>
      </c>
      <c r="L2279" s="24" t="s">
        <v>834</v>
      </c>
      <c r="M2279" s="24" t="s">
        <v>615</v>
      </c>
      <c r="N2279" s="7"/>
      <c r="U2279" s="4">
        <v>991100</v>
      </c>
      <c r="AA2279" s="107">
        <v>18700</v>
      </c>
      <c r="AD2279" s="4">
        <v>31.389112332403009</v>
      </c>
      <c r="AH2279" s="7"/>
      <c r="AI2279" s="7"/>
      <c r="BY2279" s="7"/>
      <c r="BZ2279" s="4"/>
      <c r="CA2279" t="s">
        <v>846</v>
      </c>
      <c r="CC2279" s="7" t="s">
        <v>615</v>
      </c>
      <c r="CD2279" s="7">
        <v>0.92550476363526446</v>
      </c>
      <c r="CF2279" s="7"/>
      <c r="CH2279" s="7"/>
      <c r="CJ2279" s="7"/>
      <c r="CK2279" s="7">
        <f t="shared" si="55"/>
        <v>60</v>
      </c>
    </row>
    <row r="2280" spans="1:90" hidden="1" x14ac:dyDescent="0.3">
      <c r="A2280" s="43" t="s">
        <v>2538</v>
      </c>
      <c r="B2280" s="53" t="s">
        <v>886</v>
      </c>
      <c r="D2280" s="23" t="s">
        <v>831</v>
      </c>
      <c r="G2280" s="23" t="s">
        <v>3842</v>
      </c>
      <c r="H2280" s="23" t="s">
        <v>880</v>
      </c>
      <c r="I2280" s="54" t="s">
        <v>2261</v>
      </c>
      <c r="J2280" s="23" t="s">
        <v>9</v>
      </c>
      <c r="K2280" s="47">
        <v>4529.5</v>
      </c>
      <c r="L2280" s="24" t="s">
        <v>834</v>
      </c>
      <c r="M2280" s="24" t="s">
        <v>669</v>
      </c>
      <c r="AM2280" s="4">
        <v>1854002000</v>
      </c>
      <c r="CA2280" t="s">
        <v>3843</v>
      </c>
      <c r="CK2280" s="7">
        <f t="shared" si="55"/>
        <v>62</v>
      </c>
    </row>
    <row r="2281" spans="1:90" hidden="1" x14ac:dyDescent="0.3">
      <c r="A2281" s="43" t="s">
        <v>890</v>
      </c>
      <c r="B2281" s="23" t="s">
        <v>1025</v>
      </c>
      <c r="D2281" s="23" t="s">
        <v>831</v>
      </c>
      <c r="E2281" s="23" t="s">
        <v>671</v>
      </c>
      <c r="G2281" s="53" t="s">
        <v>3844</v>
      </c>
      <c r="H2281" s="23" t="s">
        <v>838</v>
      </c>
      <c r="J2281" s="23" t="s">
        <v>9</v>
      </c>
      <c r="K2281" s="47">
        <v>50</v>
      </c>
      <c r="L2281" s="24" t="s">
        <v>834</v>
      </c>
      <c r="M2281" s="24" t="s">
        <v>624</v>
      </c>
      <c r="U2281" s="4">
        <v>63299.999999999993</v>
      </c>
      <c r="X2281" s="4">
        <v>151700</v>
      </c>
      <c r="Y2281" s="4">
        <v>15000</v>
      </c>
      <c r="BX2281" s="4"/>
      <c r="BZ2281" s="4"/>
      <c r="CA2281" t="s">
        <v>1021</v>
      </c>
      <c r="CC2281" s="7" t="s">
        <v>624</v>
      </c>
      <c r="CD2281" s="7">
        <v>0.70439204789199872</v>
      </c>
      <c r="CF2281" s="7"/>
      <c r="CH2281" s="7"/>
      <c r="CJ2281" s="7"/>
      <c r="CK2281" s="7">
        <f>COUNTBLANK(N2281:BX2281)</f>
        <v>60</v>
      </c>
    </row>
    <row r="2282" spans="1:90" x14ac:dyDescent="0.3">
      <c r="A2282" s="43">
        <v>64</v>
      </c>
      <c r="B2282" s="23" t="s">
        <v>860</v>
      </c>
      <c r="C2282" s="54"/>
      <c r="D2282" s="54" t="s">
        <v>831</v>
      </c>
      <c r="E2282" s="23" t="s">
        <v>671</v>
      </c>
      <c r="F2282" s="54"/>
      <c r="G2282" s="23" t="s">
        <v>3845</v>
      </c>
      <c r="J2282" s="54" t="s">
        <v>9</v>
      </c>
      <c r="K2282" s="55">
        <v>0.35099999999999998</v>
      </c>
      <c r="L2282" s="24" t="s">
        <v>834</v>
      </c>
      <c r="M2282" s="24" t="s">
        <v>624</v>
      </c>
      <c r="N2282" s="7"/>
      <c r="U2282" s="4">
        <v>2457</v>
      </c>
      <c r="V2282" s="4">
        <v>0.11292000000000001</v>
      </c>
      <c r="X2282" s="4">
        <v>2064</v>
      </c>
      <c r="Y2282" s="4">
        <v>96.600000000000009</v>
      </c>
      <c r="AD2282" s="7"/>
      <c r="AE2282" s="7"/>
      <c r="AF2282" s="7"/>
      <c r="AG2282" s="7">
        <v>0.26807999999999998</v>
      </c>
      <c r="AH2282" s="7">
        <v>0.29820000000000002</v>
      </c>
      <c r="AI2282" s="7"/>
      <c r="AJ2282" s="7"/>
      <c r="AK2282" s="7"/>
      <c r="BZ2282" s="4"/>
      <c r="CA2282" t="s">
        <v>1163</v>
      </c>
      <c r="CC2282" s="7" t="s">
        <v>624</v>
      </c>
      <c r="CD2282" s="7">
        <v>0.39404830857193951</v>
      </c>
      <c r="CE2282" s="7" t="s">
        <v>615</v>
      </c>
      <c r="CF2282" s="7">
        <v>0.21055335896355359</v>
      </c>
      <c r="CH2282" s="7"/>
      <c r="CJ2282" s="7"/>
      <c r="CK2282" s="7">
        <f>COUNTBLANK(N2282:BX2282)</f>
        <v>57</v>
      </c>
    </row>
    <row r="2283" spans="1:90" hidden="1" x14ac:dyDescent="0.3">
      <c r="A2283" s="43">
        <v>64</v>
      </c>
      <c r="B2283" s="23" t="s">
        <v>916</v>
      </c>
      <c r="C2283" s="54"/>
      <c r="D2283" s="54" t="s">
        <v>831</v>
      </c>
      <c r="E2283" s="23" t="s">
        <v>617</v>
      </c>
      <c r="F2283" s="54"/>
      <c r="G2283" s="23" t="s">
        <v>3846</v>
      </c>
      <c r="J2283" s="54" t="s">
        <v>9</v>
      </c>
      <c r="K2283" s="55">
        <v>6.5616399999999997</v>
      </c>
      <c r="L2283" s="24" t="s">
        <v>834</v>
      </c>
      <c r="M2283" s="24" t="s">
        <v>636</v>
      </c>
      <c r="N2283" s="7"/>
      <c r="U2283" s="4">
        <v>17060.263999999999</v>
      </c>
      <c r="W2283" s="4">
        <v>853.01319999999998</v>
      </c>
      <c r="AB2283" s="4">
        <v>267058.74800000002</v>
      </c>
      <c r="AC2283" s="4">
        <v>135825.948</v>
      </c>
      <c r="AD2283" s="7"/>
      <c r="AE2283" s="7"/>
      <c r="AF2283" s="7"/>
      <c r="AG2283" s="7"/>
      <c r="AH2283" s="7"/>
      <c r="AI2283" s="7"/>
      <c r="AJ2283" s="7"/>
      <c r="AK2283" s="7"/>
      <c r="BZ2283" s="4"/>
      <c r="CA2283" t="s">
        <v>966</v>
      </c>
      <c r="CC2283" s="7" t="s">
        <v>636</v>
      </c>
      <c r="CD2283" s="7">
        <v>0.37984525120961787</v>
      </c>
      <c r="CE2283" s="7" t="s">
        <v>621</v>
      </c>
      <c r="CF2283" s="7">
        <v>0.35538855836495697</v>
      </c>
      <c r="CH2283" s="7"/>
      <c r="CJ2283" s="7"/>
      <c r="CK2283" s="7">
        <f>COUNTBLANK(N2283:BX2283)</f>
        <v>59</v>
      </c>
    </row>
    <row r="2284" spans="1:90" hidden="1" x14ac:dyDescent="0.3">
      <c r="A2284" s="43" t="s">
        <v>3847</v>
      </c>
      <c r="B2284" s="23" t="s">
        <v>1025</v>
      </c>
      <c r="D2284" s="23" t="s">
        <v>831</v>
      </c>
      <c r="E2284" s="23" t="s">
        <v>752</v>
      </c>
      <c r="G2284" s="23" t="s">
        <v>3848</v>
      </c>
      <c r="I2284" s="23" t="s">
        <v>2940</v>
      </c>
      <c r="J2284" s="23" t="s">
        <v>9</v>
      </c>
      <c r="K2284" s="47">
        <v>40.4</v>
      </c>
      <c r="L2284" s="24" t="s">
        <v>834</v>
      </c>
      <c r="M2284" s="24" t="s">
        <v>636</v>
      </c>
      <c r="AB2284" s="4">
        <v>1730000</v>
      </c>
      <c r="BZ2284" s="4"/>
      <c r="CA2284" t="s">
        <v>3849</v>
      </c>
      <c r="CK2284" s="7">
        <f t="shared" ref="CK2284" si="56">COUNTBLANK(N2284:BX2284)</f>
        <v>62</v>
      </c>
    </row>
    <row r="2285" spans="1:90" hidden="1" x14ac:dyDescent="0.3">
      <c r="A2285" s="43" t="s">
        <v>932</v>
      </c>
      <c r="B2285" s="23" t="s">
        <v>1796</v>
      </c>
      <c r="C2285" s="54"/>
      <c r="D2285" s="54" t="s">
        <v>831</v>
      </c>
      <c r="E2285" s="23" t="s">
        <v>659</v>
      </c>
      <c r="F2285" s="54"/>
      <c r="G2285" s="23" t="s">
        <v>3850</v>
      </c>
      <c r="H2285" s="23" t="s">
        <v>930</v>
      </c>
      <c r="J2285" s="54" t="s">
        <v>9</v>
      </c>
      <c r="K2285" s="55">
        <v>25.826398000000001</v>
      </c>
      <c r="L2285" s="24" t="s">
        <v>834</v>
      </c>
      <c r="M2285" s="24" t="s">
        <v>615</v>
      </c>
      <c r="N2285" s="7"/>
      <c r="U2285" s="4">
        <v>220188.83559999999</v>
      </c>
      <c r="V2285" s="4">
        <v>3.9322104499999999</v>
      </c>
      <c r="W2285" s="4">
        <v>343.98968066999998</v>
      </c>
      <c r="AB2285" s="4">
        <v>148466.75469999999</v>
      </c>
      <c r="AC2285" s="4">
        <v>282124.46610000002</v>
      </c>
      <c r="AD2285" s="7"/>
      <c r="AE2285" s="7"/>
      <c r="AF2285" s="7"/>
      <c r="AG2285" s="7"/>
      <c r="AH2285" s="7"/>
      <c r="AI2285" s="7"/>
      <c r="AJ2285" s="7"/>
      <c r="AK2285" s="7"/>
      <c r="BZ2285" s="4">
        <v>990000</v>
      </c>
      <c r="CA2285" t="s">
        <v>1040</v>
      </c>
      <c r="CC2285" s="7" t="s">
        <v>615</v>
      </c>
      <c r="CD2285" s="7">
        <v>0.51613859995719291</v>
      </c>
      <c r="CE2285" s="7" t="s">
        <v>639</v>
      </c>
      <c r="CF2285" s="7">
        <v>0.2269887922907787</v>
      </c>
      <c r="CH2285" s="7"/>
      <c r="CJ2285" s="7"/>
      <c r="CK2285" s="7">
        <f t="shared" ref="CK2285:CK2316" si="57">COUNTBLANK(N2285:BX2285)</f>
        <v>58</v>
      </c>
    </row>
    <row r="2286" spans="1:90" hidden="1" x14ac:dyDescent="0.3">
      <c r="A2286" s="43" t="s">
        <v>932</v>
      </c>
      <c r="B2286" s="23" t="s">
        <v>1028</v>
      </c>
      <c r="C2286" s="54"/>
      <c r="D2286" s="54" t="s">
        <v>831</v>
      </c>
      <c r="E2286" s="23" t="s">
        <v>617</v>
      </c>
      <c r="F2286" s="54"/>
      <c r="G2286" s="23" t="s">
        <v>3851</v>
      </c>
      <c r="H2286" s="23" t="s">
        <v>1232</v>
      </c>
      <c r="J2286" s="54" t="s">
        <v>9</v>
      </c>
      <c r="K2286" s="55">
        <v>324.62599999999998</v>
      </c>
      <c r="L2286" s="24" t="s">
        <v>834</v>
      </c>
      <c r="M2286" s="24" t="s">
        <v>618</v>
      </c>
      <c r="N2286" s="7"/>
      <c r="U2286" s="4">
        <v>231975.44</v>
      </c>
      <c r="V2286" s="4">
        <v>477.30811999999997</v>
      </c>
      <c r="W2286" s="4">
        <v>20988.900839999998</v>
      </c>
      <c r="AD2286" s="7"/>
      <c r="AE2286" s="7"/>
      <c r="AF2286" s="7"/>
      <c r="AG2286" s="7"/>
      <c r="AH2286" s="7"/>
      <c r="AI2286" s="7"/>
      <c r="AJ2286" s="7"/>
      <c r="AK2286" s="7"/>
      <c r="BZ2286" s="4">
        <v>4620000</v>
      </c>
      <c r="CA2286" t="s">
        <v>1069</v>
      </c>
      <c r="CC2286" s="7" t="s">
        <v>618</v>
      </c>
      <c r="CD2286" s="7">
        <v>0.55838446432990041</v>
      </c>
      <c r="CE2286" s="7" t="s">
        <v>621</v>
      </c>
      <c r="CF2286" s="7">
        <v>0.3977457443423944</v>
      </c>
      <c r="CH2286" s="7"/>
      <c r="CJ2286" s="7"/>
      <c r="CK2286" s="7">
        <f t="shared" si="57"/>
        <v>60</v>
      </c>
      <c r="CL2286" t="s">
        <v>3851</v>
      </c>
    </row>
    <row r="2287" spans="1:90" hidden="1" x14ac:dyDescent="0.3">
      <c r="A2287" s="43" t="s">
        <v>843</v>
      </c>
      <c r="B2287" s="23" t="s">
        <v>895</v>
      </c>
      <c r="D2287" s="23" t="s">
        <v>831</v>
      </c>
      <c r="E2287" s="23" t="s">
        <v>605</v>
      </c>
      <c r="G2287" s="53" t="s">
        <v>3852</v>
      </c>
      <c r="J2287" s="23" t="s">
        <v>9</v>
      </c>
      <c r="K2287" s="47">
        <v>141.6</v>
      </c>
      <c r="L2287" s="24" t="s">
        <v>834</v>
      </c>
      <c r="M2287" s="24" t="s">
        <v>615</v>
      </c>
      <c r="U2287" s="4">
        <v>637200.00000000012</v>
      </c>
      <c r="AA2287" s="107">
        <v>56640</v>
      </c>
      <c r="AD2287" s="4">
        <v>78.269343164037551</v>
      </c>
      <c r="BZ2287" s="4"/>
      <c r="CA2287" t="s">
        <v>846</v>
      </c>
      <c r="CC2287" s="7" t="s">
        <v>615</v>
      </c>
      <c r="CD2287" s="7">
        <v>0.7312043681134448</v>
      </c>
      <c r="CE2287" s="7" t="s">
        <v>633</v>
      </c>
      <c r="CF2287" s="7">
        <v>0.22929784755099239</v>
      </c>
      <c r="CH2287" s="7"/>
      <c r="CJ2287" s="7"/>
      <c r="CK2287" s="7">
        <f t="shared" si="57"/>
        <v>60</v>
      </c>
    </row>
    <row r="2288" spans="1:90" hidden="1" x14ac:dyDescent="0.3">
      <c r="A2288" s="43">
        <v>107</v>
      </c>
      <c r="B2288" s="23" t="s">
        <v>888</v>
      </c>
      <c r="C2288" s="54"/>
      <c r="D2288" s="23" t="s">
        <v>632</v>
      </c>
      <c r="E2288" s="23" t="s">
        <v>632</v>
      </c>
      <c r="G2288" s="23" t="s">
        <v>3853</v>
      </c>
      <c r="H2288" s="23" t="s">
        <v>880</v>
      </c>
      <c r="J2288" s="54" t="s">
        <v>9</v>
      </c>
      <c r="K2288" s="47">
        <v>215</v>
      </c>
      <c r="L2288" s="47" t="s">
        <v>1121</v>
      </c>
      <c r="M2288" s="24" t="s">
        <v>765</v>
      </c>
      <c r="N2288" s="7"/>
      <c r="X2288" s="7"/>
      <c r="AH2288" s="7"/>
      <c r="AI2288" s="7"/>
      <c r="BS2288" s="4">
        <v>924000</v>
      </c>
      <c r="BT2288" s="7"/>
      <c r="BU2288" s="4">
        <v>1559000</v>
      </c>
      <c r="BW2288" s="7"/>
      <c r="BX2288" s="7"/>
      <c r="BY2288" s="7"/>
      <c r="BZ2288" s="4">
        <v>942000</v>
      </c>
      <c r="CA2288" t="s">
        <v>3854</v>
      </c>
      <c r="CC2288" s="7" t="s">
        <v>765</v>
      </c>
      <c r="CD2288" s="7">
        <v>0.85785232293045222</v>
      </c>
      <c r="CF2288" s="7"/>
      <c r="CH2288" s="7"/>
      <c r="CJ2288" s="7"/>
      <c r="CK2288" s="7">
        <f t="shared" si="57"/>
        <v>61</v>
      </c>
    </row>
    <row r="2289" spans="1:90" hidden="1" x14ac:dyDescent="0.3">
      <c r="A2289" s="43">
        <v>65</v>
      </c>
      <c r="B2289" s="56" t="s">
        <v>1025</v>
      </c>
      <c r="D2289" s="23" t="s">
        <v>831</v>
      </c>
      <c r="E2289" s="23" t="s">
        <v>796</v>
      </c>
      <c r="G2289" s="23" t="s">
        <v>3855</v>
      </c>
      <c r="H2289" s="57" t="s">
        <v>831</v>
      </c>
      <c r="I2289" s="57"/>
      <c r="J2289" s="23" t="s">
        <v>9</v>
      </c>
      <c r="K2289" s="47">
        <v>29.6</v>
      </c>
      <c r="L2289" s="24" t="s">
        <v>834</v>
      </c>
      <c r="M2289" s="24" t="s">
        <v>624</v>
      </c>
      <c r="X2289" s="4">
        <v>209280</v>
      </c>
      <c r="BZ2289" s="4"/>
      <c r="CA2289" t="s">
        <v>871</v>
      </c>
      <c r="CC2289" s="7" t="s">
        <v>624</v>
      </c>
      <c r="CD2289" s="7">
        <v>1</v>
      </c>
      <c r="CF2289" s="7"/>
      <c r="CH2289" s="7"/>
      <c r="CJ2289" s="7"/>
      <c r="CK2289" s="7">
        <f t="shared" si="57"/>
        <v>62</v>
      </c>
    </row>
    <row r="2290" spans="1:90" hidden="1" x14ac:dyDescent="0.3">
      <c r="A2290" s="43" t="s">
        <v>3126</v>
      </c>
      <c r="B2290" s="23" t="s">
        <v>868</v>
      </c>
      <c r="D2290" s="23" t="s">
        <v>831</v>
      </c>
      <c r="E2290" s="23" t="s">
        <v>595</v>
      </c>
      <c r="G2290" s="23" t="s">
        <v>3856</v>
      </c>
      <c r="J2290" s="54" t="s">
        <v>9</v>
      </c>
      <c r="K2290" s="47">
        <v>2.8</v>
      </c>
      <c r="L2290" s="24" t="s">
        <v>834</v>
      </c>
      <c r="M2290" s="24" t="s">
        <v>651</v>
      </c>
      <c r="N2290" s="7"/>
      <c r="AG2290" s="2">
        <v>7</v>
      </c>
      <c r="AH2290" s="2"/>
      <c r="AI2290" s="2"/>
      <c r="AJ2290" s="63"/>
      <c r="AK2290" s="63"/>
      <c r="BZ2290" s="4"/>
      <c r="CA2290" t="s">
        <v>3857</v>
      </c>
      <c r="CC2290" s="7" t="s">
        <v>651</v>
      </c>
      <c r="CD2290" s="7">
        <v>1</v>
      </c>
      <c r="CF2290" s="7"/>
      <c r="CH2290" s="7"/>
      <c r="CJ2290" s="7"/>
      <c r="CK2290" s="7">
        <f t="shared" si="57"/>
        <v>62</v>
      </c>
    </row>
    <row r="2291" spans="1:90" x14ac:dyDescent="0.3">
      <c r="A2291" s="43">
        <v>64</v>
      </c>
      <c r="B2291" s="23" t="s">
        <v>860</v>
      </c>
      <c r="C2291" s="54"/>
      <c r="D2291" s="54" t="s">
        <v>831</v>
      </c>
      <c r="E2291" s="23" t="s">
        <v>659</v>
      </c>
      <c r="F2291" s="54"/>
      <c r="G2291" s="23" t="s">
        <v>3858</v>
      </c>
      <c r="J2291" s="54" t="s">
        <v>9</v>
      </c>
      <c r="K2291" s="55">
        <v>1.55</v>
      </c>
      <c r="L2291" s="24" t="s">
        <v>834</v>
      </c>
      <c r="M2291" s="24" t="s">
        <v>639</v>
      </c>
      <c r="N2291" s="7"/>
      <c r="U2291" s="4">
        <v>17510</v>
      </c>
      <c r="V2291" s="4">
        <v>7.1500000000000008E-2</v>
      </c>
      <c r="W2291" s="4">
        <v>30.835000000000001</v>
      </c>
      <c r="AC2291" s="4">
        <v>73210</v>
      </c>
      <c r="AD2291" s="7"/>
      <c r="AE2291" s="7"/>
      <c r="AF2291" s="7"/>
      <c r="AG2291" s="7"/>
      <c r="AH2291" s="7"/>
      <c r="AI2291" s="7"/>
      <c r="AJ2291" s="7"/>
      <c r="AK2291" s="7"/>
      <c r="BZ2291" s="4"/>
      <c r="CA2291" t="s">
        <v>839</v>
      </c>
      <c r="CC2291" s="7" t="s">
        <v>639</v>
      </c>
      <c r="CD2291" s="7">
        <v>0.54425075559537894</v>
      </c>
      <c r="CE2291" s="7" t="s">
        <v>615</v>
      </c>
      <c r="CF2291" s="7">
        <v>0.37924700569125952</v>
      </c>
      <c r="CH2291" s="7"/>
      <c r="CJ2291" s="7"/>
      <c r="CK2291" s="7">
        <f t="shared" si="57"/>
        <v>59</v>
      </c>
    </row>
    <row r="2292" spans="1:90" hidden="1" x14ac:dyDescent="0.3">
      <c r="A2292" s="24">
        <v>79</v>
      </c>
      <c r="B2292" s="23" t="s">
        <v>913</v>
      </c>
      <c r="C2292" s="23" t="s">
        <v>1103</v>
      </c>
      <c r="D2292" s="23" t="s">
        <v>831</v>
      </c>
      <c r="E2292" s="23" t="s">
        <v>1501</v>
      </c>
      <c r="G2292" s="23" t="s">
        <v>3859</v>
      </c>
      <c r="H2292" s="23" t="s">
        <v>2244</v>
      </c>
      <c r="J2292" s="54" t="s">
        <v>8</v>
      </c>
      <c r="K2292" s="47">
        <v>0.6</v>
      </c>
      <c r="L2292" s="57" t="s">
        <v>834</v>
      </c>
      <c r="M2292" s="24" t="s">
        <v>723</v>
      </c>
      <c r="N2292" s="7"/>
      <c r="O2292" s="7"/>
      <c r="X2292" s="7"/>
      <c r="AL2292" s="61"/>
      <c r="BD2292" s="4">
        <v>15581.35690607735</v>
      </c>
      <c r="BE2292" s="4">
        <v>27575.656035585889</v>
      </c>
      <c r="BF2292" s="4">
        <v>2371.8212649304878</v>
      </c>
      <c r="BG2292" s="4">
        <v>8123.5309557774599</v>
      </c>
      <c r="BH2292" s="4">
        <v>1694.949397590362</v>
      </c>
      <c r="BI2292" s="4">
        <v>136.79508979313479</v>
      </c>
      <c r="BJ2292" s="4">
        <v>699.59205298013251</v>
      </c>
      <c r="BL2292" s="4">
        <v>784.1823056300268</v>
      </c>
      <c r="BM2292" s="4">
        <v>119.41937533086291</v>
      </c>
      <c r="BN2292" s="4">
        <v>377.79106974798702</v>
      </c>
      <c r="BP2292" s="4">
        <v>581.71790499390977</v>
      </c>
      <c r="BQ2292" s="4">
        <v>75.974660633484149</v>
      </c>
      <c r="BR2292" s="4">
        <v>3106.8542072630639</v>
      </c>
      <c r="BY2292" s="7"/>
      <c r="BZ2292" s="4"/>
      <c r="CA2292" t="s">
        <v>2245</v>
      </c>
      <c r="CC2292" s="7" t="s">
        <v>723</v>
      </c>
      <c r="CD2292" s="7">
        <v>0.21987222662466191</v>
      </c>
      <c r="CE2292" s="7" t="s">
        <v>729</v>
      </c>
      <c r="CF2292" s="7">
        <v>0.21766150804185341</v>
      </c>
      <c r="CH2292" s="7"/>
      <c r="CJ2292" s="7"/>
      <c r="CK2292" s="7">
        <f t="shared" si="57"/>
        <v>50</v>
      </c>
    </row>
    <row r="2293" spans="1:90" hidden="1" x14ac:dyDescent="0.3">
      <c r="A2293" s="43">
        <v>64</v>
      </c>
      <c r="B2293" s="23" t="s">
        <v>1025</v>
      </c>
      <c r="C2293" s="54"/>
      <c r="D2293" s="54" t="s">
        <v>831</v>
      </c>
      <c r="E2293" s="23" t="s">
        <v>653</v>
      </c>
      <c r="F2293" s="54"/>
      <c r="G2293" s="23" t="s">
        <v>3860</v>
      </c>
      <c r="J2293" s="54" t="s">
        <v>9</v>
      </c>
      <c r="K2293" s="55">
        <v>8.9699999999999989</v>
      </c>
      <c r="L2293" s="24" t="s">
        <v>834</v>
      </c>
      <c r="M2293" s="24" t="s">
        <v>618</v>
      </c>
      <c r="N2293" s="7"/>
      <c r="U2293" s="4">
        <v>102263</v>
      </c>
      <c r="V2293" s="4">
        <v>28.391300000000001</v>
      </c>
      <c r="W2293" s="4">
        <v>72.352999999999994</v>
      </c>
      <c r="AD2293" s="7"/>
      <c r="AE2293" s="7"/>
      <c r="AF2293" s="7"/>
      <c r="AG2293" s="7"/>
      <c r="AH2293" s="7"/>
      <c r="AI2293" s="7"/>
      <c r="AJ2293" s="7"/>
      <c r="AK2293" s="7"/>
      <c r="BZ2293" s="4"/>
      <c r="CA2293" t="s">
        <v>859</v>
      </c>
      <c r="CC2293" s="7" t="s">
        <v>618</v>
      </c>
      <c r="CD2293" s="7">
        <v>0.61593482403099842</v>
      </c>
      <c r="CE2293" s="7" t="s">
        <v>615</v>
      </c>
      <c r="CF2293" s="7">
        <v>0.35863863015394692</v>
      </c>
      <c r="CH2293" s="7"/>
      <c r="CJ2293" s="7"/>
      <c r="CK2293" s="7">
        <f t="shared" si="57"/>
        <v>60</v>
      </c>
      <c r="CL2293" t="s">
        <v>3860</v>
      </c>
    </row>
    <row r="2294" spans="1:90" hidden="1" x14ac:dyDescent="0.3">
      <c r="A2294" s="43">
        <v>64</v>
      </c>
      <c r="B2294" s="23" t="s">
        <v>1025</v>
      </c>
      <c r="C2294" s="54"/>
      <c r="D2294" s="54" t="s">
        <v>831</v>
      </c>
      <c r="E2294" s="23" t="s">
        <v>605</v>
      </c>
      <c r="F2294" s="54"/>
      <c r="G2294" s="23" t="s">
        <v>3861</v>
      </c>
      <c r="J2294" s="54" t="s">
        <v>9</v>
      </c>
      <c r="K2294" s="55">
        <v>11.27</v>
      </c>
      <c r="L2294" s="24" t="s">
        <v>834</v>
      </c>
      <c r="M2294" s="24" t="s">
        <v>618</v>
      </c>
      <c r="N2294" s="7"/>
      <c r="U2294" s="4">
        <v>12397</v>
      </c>
      <c r="V2294" s="4">
        <v>14.5383</v>
      </c>
      <c r="AD2294" s="7"/>
      <c r="AE2294" s="7"/>
      <c r="AF2294" s="7"/>
      <c r="AG2294" s="7"/>
      <c r="AH2294" s="7"/>
      <c r="AI2294" s="7"/>
      <c r="AJ2294" s="7"/>
      <c r="AK2294" s="7"/>
      <c r="BZ2294" s="4"/>
      <c r="CA2294" t="s">
        <v>902</v>
      </c>
      <c r="CC2294" s="7" t="s">
        <v>618</v>
      </c>
      <c r="CD2294" s="7">
        <v>0.87885407674554972</v>
      </c>
      <c r="CF2294" s="7"/>
      <c r="CH2294" s="7"/>
      <c r="CJ2294" s="7"/>
      <c r="CK2294" s="7">
        <f t="shared" si="57"/>
        <v>61</v>
      </c>
    </row>
    <row r="2295" spans="1:90" hidden="1" x14ac:dyDescent="0.3">
      <c r="A2295" s="43" t="s">
        <v>872</v>
      </c>
      <c r="B2295" s="23" t="s">
        <v>913</v>
      </c>
      <c r="C2295" s="54"/>
      <c r="D2295" s="54" t="s">
        <v>831</v>
      </c>
      <c r="E2295" s="23" t="s">
        <v>605</v>
      </c>
      <c r="F2295" s="54"/>
      <c r="G2295" s="23" t="s">
        <v>3862</v>
      </c>
      <c r="H2295" s="54"/>
      <c r="J2295" s="54" t="s">
        <v>9</v>
      </c>
      <c r="K2295" s="55">
        <v>10899</v>
      </c>
      <c r="L2295" s="24" t="s">
        <v>834</v>
      </c>
      <c r="M2295" s="24" t="s">
        <v>615</v>
      </c>
      <c r="N2295" s="7"/>
      <c r="U2295" s="4">
        <v>37128299.999999993</v>
      </c>
      <c r="V2295" s="4">
        <v>3354.130000000001</v>
      </c>
      <c r="W2295" s="4">
        <v>15996.14</v>
      </c>
      <c r="AA2295" s="107">
        <v>2532366</v>
      </c>
      <c r="AD2295" s="4">
        <v>4904.55</v>
      </c>
      <c r="AE2295" s="7"/>
      <c r="AF2295" s="7"/>
      <c r="AG2295" s="7"/>
      <c r="AH2295" s="7"/>
      <c r="AI2295" s="7"/>
      <c r="AJ2295" s="7"/>
      <c r="AK2295" s="7"/>
      <c r="BZ2295" s="4">
        <v>53523900</v>
      </c>
      <c r="CA2295" t="s">
        <v>875</v>
      </c>
      <c r="CC2295" s="7" t="s">
        <v>615</v>
      </c>
      <c r="CD2295" s="7">
        <v>0.52611554809971506</v>
      </c>
      <c r="CE2295" s="7" t="s">
        <v>618</v>
      </c>
      <c r="CF2295" s="7">
        <v>0.2940132518349558</v>
      </c>
      <c r="CH2295" s="7"/>
      <c r="CJ2295" s="7"/>
      <c r="CK2295" s="7">
        <f t="shared" si="57"/>
        <v>58</v>
      </c>
    </row>
    <row r="2296" spans="1:90" hidden="1" x14ac:dyDescent="0.3">
      <c r="A2296" s="43">
        <v>64</v>
      </c>
      <c r="B2296" s="23" t="s">
        <v>886</v>
      </c>
      <c r="C2296" s="54"/>
      <c r="D2296" s="54" t="s">
        <v>831</v>
      </c>
      <c r="E2296" s="23" t="s">
        <v>620</v>
      </c>
      <c r="F2296" s="54"/>
      <c r="G2296" s="23" t="s">
        <v>3863</v>
      </c>
      <c r="J2296" s="54" t="s">
        <v>9</v>
      </c>
      <c r="K2296" s="55">
        <v>46.82</v>
      </c>
      <c r="L2296" s="24" t="s">
        <v>834</v>
      </c>
      <c r="M2296" s="24" t="s">
        <v>615</v>
      </c>
      <c r="N2296" s="7"/>
      <c r="U2296" s="4">
        <v>154506</v>
      </c>
      <c r="AD2296" s="7"/>
      <c r="AE2296" s="7"/>
      <c r="AF2296" s="7"/>
      <c r="AG2296" s="7"/>
      <c r="AH2296" s="7"/>
      <c r="AI2296" s="7"/>
      <c r="AJ2296" s="7"/>
      <c r="AK2296" s="7"/>
      <c r="BZ2296" s="4"/>
      <c r="CA2296" t="s">
        <v>856</v>
      </c>
      <c r="CC2296" s="7" t="s">
        <v>615</v>
      </c>
      <c r="CD2296" s="7">
        <v>1</v>
      </c>
      <c r="CF2296" s="7"/>
      <c r="CH2296" s="7"/>
      <c r="CJ2296" s="7"/>
      <c r="CK2296" s="7">
        <f t="shared" si="57"/>
        <v>62</v>
      </c>
    </row>
    <row r="2297" spans="1:90" hidden="1" x14ac:dyDescent="0.3">
      <c r="A2297" s="43" t="s">
        <v>918</v>
      </c>
      <c r="B2297" s="23" t="s">
        <v>886</v>
      </c>
      <c r="D2297" s="23" t="s">
        <v>831</v>
      </c>
      <c r="E2297" s="23" t="s">
        <v>671</v>
      </c>
      <c r="G2297" s="53" t="s">
        <v>3864</v>
      </c>
      <c r="J2297" s="23" t="s">
        <v>9</v>
      </c>
      <c r="K2297" s="47">
        <v>27.2</v>
      </c>
      <c r="L2297" s="24" t="s">
        <v>834</v>
      </c>
      <c r="M2297" s="24" t="s">
        <v>624</v>
      </c>
      <c r="U2297" s="4">
        <v>8159.9999999999991</v>
      </c>
      <c r="V2297" s="4">
        <v>0.54400000000000004</v>
      </c>
      <c r="X2297" s="4">
        <v>48960</v>
      </c>
      <c r="Y2297" s="4">
        <v>3125.28</v>
      </c>
      <c r="Z2297" s="4">
        <v>158186.35158516609</v>
      </c>
      <c r="AG2297" s="4">
        <v>11.423999999999999</v>
      </c>
      <c r="AH2297" s="4">
        <v>20.943999999999999</v>
      </c>
      <c r="AI2297" s="4">
        <v>1.4688235294117651</v>
      </c>
      <c r="BX2297" s="4"/>
      <c r="BZ2297" s="4">
        <v>2200000</v>
      </c>
      <c r="CA2297" t="s">
        <v>3865</v>
      </c>
      <c r="CC2297" s="7" t="s">
        <v>624</v>
      </c>
      <c r="CD2297" s="7">
        <v>0.28253040866211249</v>
      </c>
      <c r="CE2297" s="7" t="s">
        <v>654</v>
      </c>
      <c r="CF2297" s="7">
        <v>0.24122292013062371</v>
      </c>
      <c r="CG2297" s="7" t="s">
        <v>651</v>
      </c>
      <c r="CH2297" s="7">
        <v>0.23001166717151941</v>
      </c>
      <c r="CJ2297" s="7"/>
      <c r="CK2297" s="7">
        <f t="shared" si="57"/>
        <v>55</v>
      </c>
    </row>
    <row r="2298" spans="1:90" hidden="1" x14ac:dyDescent="0.3">
      <c r="A2298" s="43">
        <v>64</v>
      </c>
      <c r="B2298" s="23" t="s">
        <v>886</v>
      </c>
      <c r="C2298" s="54"/>
      <c r="D2298" s="54" t="s">
        <v>831</v>
      </c>
      <c r="E2298" s="23" t="s">
        <v>650</v>
      </c>
      <c r="F2298" s="54"/>
      <c r="G2298" s="23" t="s">
        <v>3866</v>
      </c>
      <c r="J2298" s="54" t="s">
        <v>9</v>
      </c>
      <c r="K2298" s="55">
        <v>11.4</v>
      </c>
      <c r="L2298" s="24" t="s">
        <v>834</v>
      </c>
      <c r="M2298" s="24" t="s">
        <v>615</v>
      </c>
      <c r="N2298" s="7"/>
      <c r="U2298" s="4">
        <v>114000</v>
      </c>
      <c r="W2298" s="4">
        <v>114</v>
      </c>
      <c r="AD2298" s="7"/>
      <c r="AE2298" s="7"/>
      <c r="AF2298" s="7"/>
      <c r="AG2298" s="7"/>
      <c r="AH2298" s="7"/>
      <c r="AI2298" s="7"/>
      <c r="AJ2298" s="7"/>
      <c r="AK2298" s="7"/>
      <c r="BZ2298" s="4"/>
      <c r="CA2298" t="s">
        <v>899</v>
      </c>
      <c r="CC2298" s="7" t="s">
        <v>615</v>
      </c>
      <c r="CD2298" s="7">
        <v>0.90892096790944021</v>
      </c>
      <c r="CF2298" s="7"/>
      <c r="CH2298" s="7"/>
      <c r="CJ2298" s="7"/>
      <c r="CK2298" s="7">
        <f t="shared" si="57"/>
        <v>61</v>
      </c>
    </row>
    <row r="2299" spans="1:90" hidden="1" x14ac:dyDescent="0.3">
      <c r="A2299" s="43" t="s">
        <v>843</v>
      </c>
      <c r="B2299" s="23" t="s">
        <v>844</v>
      </c>
      <c r="D2299" s="23" t="s">
        <v>831</v>
      </c>
      <c r="E2299" s="23" t="s">
        <v>605</v>
      </c>
      <c r="G2299" s="53" t="s">
        <v>3867</v>
      </c>
      <c r="J2299" s="23" t="s">
        <v>9</v>
      </c>
      <c r="K2299" s="47">
        <v>700</v>
      </c>
      <c r="L2299" s="24" t="s">
        <v>834</v>
      </c>
      <c r="M2299" s="24" t="s">
        <v>615</v>
      </c>
      <c r="U2299" s="4">
        <v>5152000</v>
      </c>
      <c r="AA2299" s="107">
        <v>86100</v>
      </c>
      <c r="AD2299" s="4">
        <v>135.6240384758452</v>
      </c>
      <c r="BZ2299" s="4"/>
      <c r="CA2299" t="s">
        <v>846</v>
      </c>
      <c r="CC2299" s="7" t="s">
        <v>615</v>
      </c>
      <c r="CD2299" s="7">
        <v>0.93411298670003018</v>
      </c>
      <c r="CF2299" s="7"/>
      <c r="CH2299" s="7"/>
      <c r="CJ2299" s="7"/>
      <c r="CK2299" s="7">
        <f t="shared" si="57"/>
        <v>60</v>
      </c>
    </row>
    <row r="2300" spans="1:90" hidden="1" x14ac:dyDescent="0.3">
      <c r="A2300" s="43">
        <v>65</v>
      </c>
      <c r="B2300" s="56" t="s">
        <v>1025</v>
      </c>
      <c r="D2300" s="23" t="s">
        <v>831</v>
      </c>
      <c r="E2300" s="23" t="s">
        <v>796</v>
      </c>
      <c r="G2300" s="23" t="s">
        <v>3868</v>
      </c>
      <c r="H2300" s="57" t="s">
        <v>831</v>
      </c>
      <c r="I2300" s="57"/>
      <c r="J2300" s="23" t="s">
        <v>9</v>
      </c>
      <c r="K2300" s="47">
        <v>5.39</v>
      </c>
      <c r="L2300" s="24" t="s">
        <v>834</v>
      </c>
      <c r="M2300" s="24" t="s">
        <v>624</v>
      </c>
      <c r="X2300" s="4">
        <v>51905.69999999999</v>
      </c>
      <c r="Y2300" s="4">
        <v>4527.6000000000004</v>
      </c>
      <c r="AM2300" s="4">
        <v>1137290</v>
      </c>
      <c r="BZ2300" s="4"/>
      <c r="CA2300" t="s">
        <v>992</v>
      </c>
      <c r="CC2300" s="7" t="s">
        <v>624</v>
      </c>
      <c r="CD2300" s="7">
        <v>0.75021811837079533</v>
      </c>
      <c r="CF2300" s="7"/>
      <c r="CH2300" s="7"/>
      <c r="CJ2300" s="7"/>
      <c r="CK2300" s="7">
        <f t="shared" si="57"/>
        <v>60</v>
      </c>
    </row>
    <row r="2301" spans="1:90" hidden="1" x14ac:dyDescent="0.3">
      <c r="A2301" s="43">
        <v>64</v>
      </c>
      <c r="B2301" s="23" t="s">
        <v>913</v>
      </c>
      <c r="C2301" s="54"/>
      <c r="D2301" s="54" t="s">
        <v>831</v>
      </c>
      <c r="E2301" s="23" t="s">
        <v>659</v>
      </c>
      <c r="F2301" s="54"/>
      <c r="G2301" s="23" t="s">
        <v>3869</v>
      </c>
      <c r="J2301" s="54" t="s">
        <v>9</v>
      </c>
      <c r="K2301" s="55">
        <v>2.7</v>
      </c>
      <c r="L2301" s="24" t="s">
        <v>834</v>
      </c>
      <c r="M2301" s="24" t="s">
        <v>639</v>
      </c>
      <c r="N2301" s="7"/>
      <c r="O2301" s="7"/>
      <c r="U2301" s="4">
        <v>27000</v>
      </c>
      <c r="AC2301" s="4">
        <v>121500</v>
      </c>
      <c r="AD2301" s="7"/>
      <c r="AE2301" s="7"/>
      <c r="AF2301" s="7"/>
      <c r="AG2301" s="7"/>
      <c r="AH2301" s="7"/>
      <c r="AI2301" s="7"/>
      <c r="AJ2301" s="7"/>
      <c r="AK2301" s="7"/>
      <c r="BZ2301" s="4"/>
      <c r="CA2301" t="s">
        <v>885</v>
      </c>
      <c r="CC2301" s="7" t="s">
        <v>639</v>
      </c>
      <c r="CD2301" s="7">
        <v>0.60700493938033229</v>
      </c>
      <c r="CE2301" s="7" t="s">
        <v>615</v>
      </c>
      <c r="CF2301" s="7">
        <v>0.39299506061966782</v>
      </c>
      <c r="CH2301" s="7"/>
      <c r="CJ2301" s="7"/>
      <c r="CK2301" s="7">
        <f t="shared" si="57"/>
        <v>61</v>
      </c>
    </row>
    <row r="2302" spans="1:90" hidden="1" x14ac:dyDescent="0.3">
      <c r="A2302" s="43">
        <v>65</v>
      </c>
      <c r="B2302" s="23" t="s">
        <v>1025</v>
      </c>
      <c r="D2302" s="23" t="s">
        <v>831</v>
      </c>
      <c r="E2302" s="23" t="s">
        <v>595</v>
      </c>
      <c r="G2302" s="23" t="s">
        <v>3870</v>
      </c>
      <c r="H2302" s="23" t="s">
        <v>3871</v>
      </c>
      <c r="J2302" s="54" t="s">
        <v>9</v>
      </c>
      <c r="K2302" s="55">
        <v>5.39</v>
      </c>
      <c r="L2302" s="24" t="s">
        <v>834</v>
      </c>
      <c r="M2302" s="24" t="s">
        <v>624</v>
      </c>
      <c r="N2302" s="7"/>
      <c r="O2302" s="7"/>
      <c r="X2302" s="4">
        <v>51905.69999999999</v>
      </c>
      <c r="Y2302" s="4">
        <v>4527.6000000000004</v>
      </c>
      <c r="AG2302" s="2"/>
      <c r="AH2302" s="2"/>
      <c r="AI2302" s="2"/>
      <c r="AJ2302" s="2"/>
      <c r="AK2302" s="2"/>
      <c r="AM2302" s="4">
        <v>1137290</v>
      </c>
      <c r="BZ2302" s="4"/>
      <c r="CA2302" t="s">
        <v>992</v>
      </c>
      <c r="CC2302" s="7" t="s">
        <v>624</v>
      </c>
      <c r="CD2302" s="14">
        <v>0.70344899999999999</v>
      </c>
      <c r="CK2302" s="7">
        <f t="shared" si="57"/>
        <v>60</v>
      </c>
    </row>
    <row r="2303" spans="1:90" hidden="1" x14ac:dyDescent="0.3">
      <c r="A2303" s="43">
        <v>58</v>
      </c>
      <c r="B2303" s="23" t="s">
        <v>868</v>
      </c>
      <c r="C2303" s="54"/>
      <c r="D2303" s="23" t="s">
        <v>831</v>
      </c>
      <c r="E2303" s="23" t="s">
        <v>605</v>
      </c>
      <c r="G2303" s="23" t="s">
        <v>3872</v>
      </c>
      <c r="I2303" s="54"/>
      <c r="J2303" s="54" t="s">
        <v>9</v>
      </c>
      <c r="K2303" s="47">
        <v>667.74099999999999</v>
      </c>
      <c r="L2303" s="24" t="s">
        <v>834</v>
      </c>
      <c r="M2303" s="24" t="s">
        <v>618</v>
      </c>
      <c r="N2303" s="7"/>
      <c r="U2303" s="4">
        <v>1669352.5</v>
      </c>
      <c r="V2303" s="4">
        <v>727.83769000000007</v>
      </c>
      <c r="W2303" s="4">
        <v>1415.6109200000001</v>
      </c>
      <c r="AA2303" s="107">
        <v>413999.42</v>
      </c>
      <c r="AD2303" s="4">
        <v>557.98620390470057</v>
      </c>
      <c r="AH2303" s="7"/>
      <c r="AI2303" s="7"/>
      <c r="BY2303" s="7"/>
      <c r="BZ2303" s="4"/>
      <c r="CA2303" t="s">
        <v>846</v>
      </c>
      <c r="CC2303" s="7" t="s">
        <v>618</v>
      </c>
      <c r="CD2303" s="7">
        <v>0.56143048467100687</v>
      </c>
      <c r="CE2303" s="7" t="s">
        <v>615</v>
      </c>
      <c r="CF2303" s="7">
        <v>0.2081606132351673</v>
      </c>
      <c r="CH2303" s="7"/>
      <c r="CJ2303" s="7"/>
      <c r="CK2303" s="7">
        <f t="shared" si="57"/>
        <v>58</v>
      </c>
    </row>
    <row r="2304" spans="1:90" hidden="1" x14ac:dyDescent="0.3">
      <c r="A2304" s="43">
        <v>64</v>
      </c>
      <c r="B2304" s="23" t="s">
        <v>1028</v>
      </c>
      <c r="C2304" s="54"/>
      <c r="D2304" s="54" t="s">
        <v>831</v>
      </c>
      <c r="E2304" s="23" t="s">
        <v>605</v>
      </c>
      <c r="F2304" s="54"/>
      <c r="G2304" s="23" t="s">
        <v>3873</v>
      </c>
      <c r="H2304" s="23" t="s">
        <v>838</v>
      </c>
      <c r="J2304" s="54" t="s">
        <v>9</v>
      </c>
      <c r="K2304" s="55">
        <v>292.8</v>
      </c>
      <c r="L2304" s="24" t="s">
        <v>834</v>
      </c>
      <c r="M2304" s="24" t="s">
        <v>615</v>
      </c>
      <c r="N2304" s="7"/>
      <c r="U2304" s="4">
        <v>1188380</v>
      </c>
      <c r="V2304" s="4">
        <v>14.09</v>
      </c>
      <c r="AD2304" s="7"/>
      <c r="AE2304" s="7"/>
      <c r="AF2304" s="7"/>
      <c r="AG2304" s="7"/>
      <c r="AH2304" s="7"/>
      <c r="AI2304" s="7"/>
      <c r="AJ2304" s="7"/>
      <c r="AK2304" s="7"/>
      <c r="BZ2304" s="4"/>
      <c r="CA2304" t="s">
        <v>902</v>
      </c>
      <c r="CC2304" s="7" t="s">
        <v>615</v>
      </c>
      <c r="CD2304" s="7">
        <v>0.93166746521305099</v>
      </c>
      <c r="CF2304" s="7"/>
      <c r="CH2304" s="7"/>
      <c r="CJ2304" s="7"/>
      <c r="CK2304" s="7">
        <f t="shared" si="57"/>
        <v>61</v>
      </c>
    </row>
    <row r="2305" spans="1:90" hidden="1" x14ac:dyDescent="0.3">
      <c r="A2305" s="43" t="s">
        <v>2015</v>
      </c>
      <c r="B2305" s="23" t="s">
        <v>1036</v>
      </c>
      <c r="D2305" s="23" t="s">
        <v>831</v>
      </c>
      <c r="E2305" s="23" t="s">
        <v>614</v>
      </c>
      <c r="G2305" s="23" t="s">
        <v>3874</v>
      </c>
      <c r="J2305" s="23" t="s">
        <v>9</v>
      </c>
      <c r="K2305" s="47">
        <v>851.4</v>
      </c>
      <c r="L2305" s="24" t="s">
        <v>834</v>
      </c>
      <c r="M2305" s="24" t="s">
        <v>621</v>
      </c>
      <c r="W2305" s="4">
        <v>26137.98</v>
      </c>
      <c r="AB2305" s="4">
        <v>2554200</v>
      </c>
      <c r="AC2305" s="4">
        <v>7066619.9999999991</v>
      </c>
      <c r="BZ2305" s="4">
        <v>36000000</v>
      </c>
      <c r="CA2305" t="s">
        <v>2017</v>
      </c>
      <c r="CC2305" s="7" t="s">
        <v>621</v>
      </c>
      <c r="CD2305" s="7">
        <v>0.442542706910523</v>
      </c>
      <c r="CE2305" s="7" t="s">
        <v>639</v>
      </c>
      <c r="CF2305" s="7">
        <v>0.40982197304036377</v>
      </c>
      <c r="CH2305" s="7"/>
      <c r="CJ2305" s="7"/>
      <c r="CK2305" s="7">
        <f t="shared" si="57"/>
        <v>60</v>
      </c>
    </row>
    <row r="2306" spans="1:90" hidden="1" x14ac:dyDescent="0.3">
      <c r="A2306" s="24">
        <v>79</v>
      </c>
      <c r="B2306" s="23" t="s">
        <v>1119</v>
      </c>
      <c r="C2306" s="23" t="s">
        <v>1071</v>
      </c>
      <c r="D2306" s="23" t="s">
        <v>831</v>
      </c>
      <c r="E2306" s="23" t="s">
        <v>1017</v>
      </c>
      <c r="G2306" s="23" t="s">
        <v>3875</v>
      </c>
      <c r="H2306" s="23" t="s">
        <v>880</v>
      </c>
      <c r="J2306" s="54" t="s">
        <v>8</v>
      </c>
      <c r="K2306" s="47">
        <v>22.760662525879919</v>
      </c>
      <c r="L2306" s="57" t="s">
        <v>834</v>
      </c>
      <c r="M2306" s="24" t="s">
        <v>723</v>
      </c>
      <c r="N2306" s="7"/>
      <c r="O2306" s="7"/>
      <c r="X2306" s="7"/>
      <c r="AL2306" s="61"/>
      <c r="BD2306" s="4">
        <v>16132.217252670351</v>
      </c>
      <c r="BE2306" s="4">
        <v>23567.46281770763</v>
      </c>
      <c r="BF2306" s="4">
        <v>1678.783881358919</v>
      </c>
      <c r="BG2306" s="4">
        <v>5042.4577303851638</v>
      </c>
      <c r="BH2306" s="4">
        <v>213.29277366609301</v>
      </c>
      <c r="BI2306" s="4">
        <v>99.686571789042944</v>
      </c>
      <c r="BJ2306" s="4">
        <v>57.223923178807937</v>
      </c>
      <c r="BL2306" s="4">
        <v>86.208297587131369</v>
      </c>
      <c r="BY2306" s="7"/>
      <c r="BZ2306" s="4">
        <v>650000</v>
      </c>
      <c r="CA2306" t="s">
        <v>3876</v>
      </c>
      <c r="CC2306" s="7" t="s">
        <v>723</v>
      </c>
      <c r="CD2306" s="7">
        <v>0.33485814361832539</v>
      </c>
      <c r="CE2306" s="7" t="s">
        <v>729</v>
      </c>
      <c r="CF2306" s="7">
        <v>0.24075902387068421</v>
      </c>
      <c r="CG2306" s="7" t="s">
        <v>720</v>
      </c>
      <c r="CH2306" s="7">
        <v>0.22126238222384001</v>
      </c>
      <c r="CJ2306" s="7"/>
      <c r="CK2306" s="7">
        <f t="shared" si="57"/>
        <v>55</v>
      </c>
    </row>
    <row r="2307" spans="1:90" x14ac:dyDescent="0.3">
      <c r="A2307" s="43">
        <v>64</v>
      </c>
      <c r="B2307" s="23" t="s">
        <v>860</v>
      </c>
      <c r="C2307" s="54"/>
      <c r="D2307" s="54" t="s">
        <v>831</v>
      </c>
      <c r="E2307" s="23" t="s">
        <v>659</v>
      </c>
      <c r="F2307" s="54"/>
      <c r="G2307" s="23" t="s">
        <v>3877</v>
      </c>
      <c r="H2307" s="23" t="s">
        <v>838</v>
      </c>
      <c r="J2307" s="54" t="s">
        <v>9</v>
      </c>
      <c r="K2307" s="55">
        <v>1</v>
      </c>
      <c r="L2307" s="24" t="s">
        <v>834</v>
      </c>
      <c r="M2307" s="24" t="s">
        <v>615</v>
      </c>
      <c r="N2307" s="7"/>
      <c r="U2307" s="4">
        <v>10000</v>
      </c>
      <c r="AD2307" s="7"/>
      <c r="AE2307" s="7"/>
      <c r="AF2307" s="7"/>
      <c r="AG2307" s="7"/>
      <c r="AH2307" s="7"/>
      <c r="AI2307" s="7"/>
      <c r="AJ2307" s="7"/>
      <c r="AK2307" s="7"/>
      <c r="BZ2307" s="4"/>
      <c r="CA2307" t="s">
        <v>856</v>
      </c>
      <c r="CC2307" s="7" t="s">
        <v>615</v>
      </c>
      <c r="CD2307" s="7">
        <v>1</v>
      </c>
      <c r="CF2307" s="7"/>
      <c r="CH2307" s="7"/>
      <c r="CJ2307" s="7"/>
      <c r="CK2307" s="7">
        <f t="shared" si="57"/>
        <v>62</v>
      </c>
    </row>
    <row r="2308" spans="1:90" hidden="1" x14ac:dyDescent="0.3">
      <c r="A2308" s="43">
        <v>64</v>
      </c>
      <c r="B2308" s="23" t="s">
        <v>868</v>
      </c>
      <c r="C2308" s="54"/>
      <c r="D2308" s="54" t="s">
        <v>831</v>
      </c>
      <c r="E2308" s="23" t="s">
        <v>614</v>
      </c>
      <c r="F2308" s="54"/>
      <c r="G2308" s="23" t="s">
        <v>3878</v>
      </c>
      <c r="J2308" s="54" t="s">
        <v>9</v>
      </c>
      <c r="K2308" s="55">
        <v>1.1739999999999999</v>
      </c>
      <c r="L2308" s="24" t="s">
        <v>834</v>
      </c>
      <c r="M2308" s="24" t="s">
        <v>621</v>
      </c>
      <c r="N2308" s="7"/>
      <c r="U2308" s="4">
        <v>4108.9999999999991</v>
      </c>
      <c r="W2308" s="4">
        <v>427.33600000000001</v>
      </c>
      <c r="AD2308" s="7"/>
      <c r="AE2308" s="7"/>
      <c r="AF2308" s="7"/>
      <c r="AG2308" s="7"/>
      <c r="AH2308" s="7"/>
      <c r="AI2308" s="7"/>
      <c r="AJ2308" s="7"/>
      <c r="AK2308" s="7"/>
      <c r="BZ2308" s="4"/>
      <c r="CA2308" t="s">
        <v>899</v>
      </c>
      <c r="CC2308" s="7" t="s">
        <v>621</v>
      </c>
      <c r="CD2308" s="7">
        <v>0.9124449779911965</v>
      </c>
      <c r="CF2308" s="7"/>
      <c r="CH2308" s="7"/>
      <c r="CJ2308" s="7"/>
      <c r="CK2308" s="7">
        <f t="shared" si="57"/>
        <v>61</v>
      </c>
    </row>
    <row r="2309" spans="1:90" hidden="1" x14ac:dyDescent="0.3">
      <c r="A2309" s="43">
        <v>64</v>
      </c>
      <c r="B2309" s="23" t="s">
        <v>1961</v>
      </c>
      <c r="C2309" s="54"/>
      <c r="D2309" s="54" t="s">
        <v>831</v>
      </c>
      <c r="E2309" s="23" t="s">
        <v>659</v>
      </c>
      <c r="F2309" s="54"/>
      <c r="G2309" s="23" t="s">
        <v>3879</v>
      </c>
      <c r="H2309" s="23" t="s">
        <v>1003</v>
      </c>
      <c r="J2309" s="54" t="s">
        <v>9</v>
      </c>
      <c r="K2309" s="55">
        <v>18.510000000000002</v>
      </c>
      <c r="L2309" s="24" t="s">
        <v>834</v>
      </c>
      <c r="M2309" s="24" t="s">
        <v>615</v>
      </c>
      <c r="N2309" s="7"/>
      <c r="U2309" s="4">
        <v>234906</v>
      </c>
      <c r="AD2309" s="7"/>
      <c r="AE2309" s="7"/>
      <c r="AF2309" s="7"/>
      <c r="AG2309" s="7"/>
      <c r="AH2309" s="7"/>
      <c r="AI2309" s="7"/>
      <c r="AJ2309" s="7"/>
      <c r="AK2309" s="7"/>
      <c r="BZ2309" s="4"/>
      <c r="CA2309" t="s">
        <v>856</v>
      </c>
      <c r="CC2309" s="7" t="s">
        <v>615</v>
      </c>
      <c r="CD2309" s="7">
        <v>1</v>
      </c>
      <c r="CF2309" s="7"/>
      <c r="CH2309" s="7"/>
      <c r="CJ2309" s="7"/>
      <c r="CK2309" s="7">
        <f t="shared" si="57"/>
        <v>62</v>
      </c>
    </row>
    <row r="2310" spans="1:90" hidden="1" x14ac:dyDescent="0.3">
      <c r="A2310" s="43" t="s">
        <v>890</v>
      </c>
      <c r="B2310" s="23" t="s">
        <v>905</v>
      </c>
      <c r="D2310" s="23" t="s">
        <v>831</v>
      </c>
      <c r="E2310" s="23" t="s">
        <v>659</v>
      </c>
      <c r="G2310" s="53" t="s">
        <v>3880</v>
      </c>
      <c r="J2310" s="23" t="s">
        <v>9</v>
      </c>
      <c r="K2310" s="47">
        <v>1.3240000000000001</v>
      </c>
      <c r="L2310" s="24" t="s">
        <v>834</v>
      </c>
      <c r="M2310" s="24" t="s">
        <v>615</v>
      </c>
      <c r="U2310" s="4">
        <v>28466</v>
      </c>
      <c r="W2310" s="4">
        <v>18.536000000000001</v>
      </c>
      <c r="X2310" s="4">
        <v>1853.6</v>
      </c>
      <c r="Y2310" s="4">
        <v>1986</v>
      </c>
      <c r="AC2310" s="4">
        <v>25023.599999999999</v>
      </c>
      <c r="BX2310" s="4"/>
      <c r="BZ2310" s="4"/>
      <c r="CA2310" t="s">
        <v>3881</v>
      </c>
      <c r="CC2310" s="7" t="s">
        <v>615</v>
      </c>
      <c r="CD2310" s="7">
        <v>0.53267838418700941</v>
      </c>
      <c r="CF2310" s="7"/>
      <c r="CH2310" s="7"/>
      <c r="CJ2310" s="7"/>
      <c r="CK2310" s="7">
        <f t="shared" si="57"/>
        <v>58</v>
      </c>
    </row>
    <row r="2311" spans="1:90" hidden="1" x14ac:dyDescent="0.3">
      <c r="A2311" s="43" t="s">
        <v>872</v>
      </c>
      <c r="B2311" s="23" t="s">
        <v>868</v>
      </c>
      <c r="C2311" s="54"/>
      <c r="D2311" s="54" t="s">
        <v>831</v>
      </c>
      <c r="E2311" s="23" t="s">
        <v>605</v>
      </c>
      <c r="F2311" s="54"/>
      <c r="G2311" s="23" t="s">
        <v>3882</v>
      </c>
      <c r="J2311" s="54" t="s">
        <v>9</v>
      </c>
      <c r="K2311" s="55">
        <v>1315.7660000000001</v>
      </c>
      <c r="L2311" s="24" t="s">
        <v>834</v>
      </c>
      <c r="M2311" s="24" t="s">
        <v>615</v>
      </c>
      <c r="N2311" s="7"/>
      <c r="U2311" s="4">
        <v>10855069.5</v>
      </c>
      <c r="V2311" s="4">
        <v>744.72355600000003</v>
      </c>
      <c r="W2311" s="4">
        <v>6045.9447700000001</v>
      </c>
      <c r="AA2311" s="107">
        <v>302626.18</v>
      </c>
      <c r="AD2311" s="4">
        <v>1013.13982</v>
      </c>
      <c r="AE2311" s="7"/>
      <c r="AF2311" s="7"/>
      <c r="AG2311" s="7">
        <v>15.789192</v>
      </c>
      <c r="AH2311" s="7">
        <v>122.366238</v>
      </c>
      <c r="AI2311" s="7">
        <v>17.104958</v>
      </c>
      <c r="AJ2311" s="7"/>
      <c r="AK2311" s="7"/>
      <c r="BZ2311" s="4">
        <v>70000000</v>
      </c>
      <c r="CA2311" t="s">
        <v>875</v>
      </c>
      <c r="CC2311" s="7" t="s">
        <v>615</v>
      </c>
      <c r="CD2311" s="7">
        <v>0.5900884387900287</v>
      </c>
      <c r="CE2311" s="7" t="s">
        <v>618</v>
      </c>
      <c r="CF2311" s="7">
        <v>0.25043240888410828</v>
      </c>
      <c r="CH2311" s="7"/>
      <c r="CJ2311" s="7"/>
      <c r="CK2311" s="7">
        <f t="shared" si="57"/>
        <v>55</v>
      </c>
    </row>
    <row r="2312" spans="1:90" hidden="1" x14ac:dyDescent="0.3">
      <c r="A2312" s="43">
        <v>64</v>
      </c>
      <c r="B2312" s="23" t="s">
        <v>905</v>
      </c>
      <c r="C2312" s="54"/>
      <c r="D2312" s="54" t="s">
        <v>831</v>
      </c>
      <c r="E2312" s="23" t="s">
        <v>668</v>
      </c>
      <c r="F2312" s="54"/>
      <c r="G2312" s="23" t="s">
        <v>3883</v>
      </c>
      <c r="J2312" s="54" t="s">
        <v>9</v>
      </c>
      <c r="K2312" s="55">
        <v>0.14899999999999999</v>
      </c>
      <c r="L2312" s="24" t="s">
        <v>834</v>
      </c>
      <c r="M2312" s="24" t="s">
        <v>615</v>
      </c>
      <c r="N2312" s="7"/>
      <c r="U2312" s="4">
        <v>1951.9</v>
      </c>
      <c r="AD2312" s="7"/>
      <c r="AE2312" s="7"/>
      <c r="AF2312" s="7"/>
      <c r="AG2312" s="7"/>
      <c r="AH2312" s="7"/>
      <c r="AI2312" s="7"/>
      <c r="AJ2312" s="7"/>
      <c r="AK2312" s="7"/>
      <c r="BZ2312" s="4"/>
      <c r="CA2312" t="s">
        <v>856</v>
      </c>
      <c r="CC2312" s="7" t="s">
        <v>615</v>
      </c>
      <c r="CD2312" s="7">
        <v>1</v>
      </c>
      <c r="CF2312" s="7"/>
      <c r="CH2312" s="7"/>
      <c r="CJ2312" s="7"/>
      <c r="CK2312" s="7">
        <f t="shared" si="57"/>
        <v>62</v>
      </c>
    </row>
    <row r="2313" spans="1:90" hidden="1" x14ac:dyDescent="0.3">
      <c r="A2313" s="43">
        <v>58</v>
      </c>
      <c r="B2313" s="23" t="s">
        <v>868</v>
      </c>
      <c r="C2313" s="54"/>
      <c r="D2313" s="23" t="s">
        <v>831</v>
      </c>
      <c r="E2313" s="23" t="s">
        <v>605</v>
      </c>
      <c r="G2313" s="23" t="s">
        <v>3884</v>
      </c>
      <c r="I2313" s="54"/>
      <c r="J2313" s="54" t="s">
        <v>9</v>
      </c>
      <c r="K2313" s="47">
        <v>32.14</v>
      </c>
      <c r="L2313" s="24" t="s">
        <v>834</v>
      </c>
      <c r="M2313" s="24" t="s">
        <v>633</v>
      </c>
      <c r="N2313" s="7"/>
      <c r="AA2313" s="107">
        <v>44996.000000000007</v>
      </c>
      <c r="AD2313" s="4">
        <v>58.808105513555297</v>
      </c>
      <c r="AH2313" s="7"/>
      <c r="AI2313" s="7"/>
      <c r="BY2313" s="7"/>
      <c r="BZ2313" s="4"/>
      <c r="CA2313" t="s">
        <v>846</v>
      </c>
      <c r="CC2313" s="7" t="s">
        <v>633</v>
      </c>
      <c r="CD2313" s="7">
        <v>0.85990626734961384</v>
      </c>
      <c r="CF2313" s="7"/>
      <c r="CH2313" s="7"/>
      <c r="CJ2313" s="7"/>
      <c r="CK2313" s="7">
        <f t="shared" si="57"/>
        <v>61</v>
      </c>
    </row>
    <row r="2314" spans="1:90" hidden="1" x14ac:dyDescent="0.3">
      <c r="A2314" s="24">
        <v>79</v>
      </c>
      <c r="B2314" s="23" t="s">
        <v>863</v>
      </c>
      <c r="C2314" s="23" t="s">
        <v>1016</v>
      </c>
      <c r="D2314" s="23" t="s">
        <v>831</v>
      </c>
      <c r="E2314" s="23" t="s">
        <v>752</v>
      </c>
      <c r="G2314" s="23" t="s">
        <v>3885</v>
      </c>
      <c r="H2314" s="23" t="s">
        <v>1286</v>
      </c>
      <c r="J2314" s="54" t="s">
        <v>8</v>
      </c>
      <c r="K2314" s="47">
        <v>38.372093023255808</v>
      </c>
      <c r="L2314" s="57" t="s">
        <v>834</v>
      </c>
      <c r="M2314" s="24" t="s">
        <v>729</v>
      </c>
      <c r="N2314" s="7"/>
      <c r="O2314" s="7"/>
      <c r="X2314" s="7"/>
      <c r="AL2314" s="61"/>
      <c r="BD2314" s="4">
        <v>28627.37235060475</v>
      </c>
      <c r="BE2314" s="4">
        <v>55957.868942277652</v>
      </c>
      <c r="BF2314" s="4">
        <v>7795.24877347246</v>
      </c>
      <c r="BG2314" s="4">
        <v>33465.712577507788</v>
      </c>
      <c r="BH2314" s="4">
        <v>6410.3972564535025</v>
      </c>
      <c r="BI2314" s="4">
        <v>1585.8611407394851</v>
      </c>
      <c r="BJ2314" s="4">
        <v>3843.5785532209238</v>
      </c>
      <c r="BK2314" s="4">
        <v>413.94558227177708</v>
      </c>
      <c r="BL2314" s="4">
        <v>1733.7616238210419</v>
      </c>
      <c r="BM2314" s="4">
        <v>286.25966542587838</v>
      </c>
      <c r="BN2314" s="4">
        <v>579.26614195489594</v>
      </c>
      <c r="BP2314" s="4">
        <v>211.00747730542639</v>
      </c>
      <c r="BQ2314" s="4">
        <v>20.157733982315701</v>
      </c>
      <c r="BY2314" s="7"/>
      <c r="BZ2314" s="4">
        <v>35000000</v>
      </c>
      <c r="CA2314" t="s">
        <v>3886</v>
      </c>
      <c r="CC2314" s="7" t="s">
        <v>729</v>
      </c>
      <c r="CD2314" s="7">
        <v>0.27872112795640441</v>
      </c>
      <c r="CE2314" s="7" t="s">
        <v>735</v>
      </c>
      <c r="CF2314" s="7">
        <v>0.21925459332143121</v>
      </c>
      <c r="CH2314" s="7"/>
      <c r="CJ2314" s="76"/>
      <c r="CK2314" s="7">
        <f t="shared" si="57"/>
        <v>50</v>
      </c>
    </row>
    <row r="2315" spans="1:90" hidden="1" x14ac:dyDescent="0.3">
      <c r="A2315" s="43">
        <v>64</v>
      </c>
      <c r="B2315" s="23" t="s">
        <v>863</v>
      </c>
      <c r="C2315" s="54"/>
      <c r="D2315" s="54" t="s">
        <v>831</v>
      </c>
      <c r="E2315" s="23" t="s">
        <v>752</v>
      </c>
      <c r="F2315" s="54"/>
      <c r="G2315" s="23" t="s">
        <v>3887</v>
      </c>
      <c r="J2315" s="54" t="s">
        <v>9</v>
      </c>
      <c r="K2315" s="55">
        <v>141</v>
      </c>
      <c r="L2315" s="24" t="s">
        <v>834</v>
      </c>
      <c r="M2315" s="24" t="s">
        <v>615</v>
      </c>
      <c r="N2315" s="7"/>
      <c r="U2315" s="4">
        <v>884754.38596491225</v>
      </c>
      <c r="AD2315" s="7"/>
      <c r="AE2315" s="7"/>
      <c r="AF2315" s="7"/>
      <c r="AG2315" s="7"/>
      <c r="AH2315" s="7"/>
      <c r="AI2315" s="7"/>
      <c r="AJ2315" s="7"/>
      <c r="AK2315" s="7"/>
      <c r="BZ2315" s="4"/>
      <c r="CA2315" t="s">
        <v>856</v>
      </c>
      <c r="CC2315" s="7" t="s">
        <v>615</v>
      </c>
      <c r="CD2315" s="7">
        <v>1</v>
      </c>
      <c r="CF2315" s="7"/>
      <c r="CH2315" s="7"/>
      <c r="CJ2315" s="7"/>
      <c r="CK2315" s="7">
        <f t="shared" si="57"/>
        <v>62</v>
      </c>
      <c r="CL2315" t="s">
        <v>3887</v>
      </c>
    </row>
    <row r="2316" spans="1:90" x14ac:dyDescent="0.3">
      <c r="A2316" s="43">
        <v>64</v>
      </c>
      <c r="B2316" s="23" t="s">
        <v>860</v>
      </c>
      <c r="C2316" s="54"/>
      <c r="D2316" s="54" t="s">
        <v>831</v>
      </c>
      <c r="E2316" s="23" t="s">
        <v>659</v>
      </c>
      <c r="F2316" s="54"/>
      <c r="G2316" s="23" t="s">
        <v>3888</v>
      </c>
      <c r="J2316" s="54" t="s">
        <v>9</v>
      </c>
      <c r="K2316" s="55">
        <v>2.81</v>
      </c>
      <c r="L2316" s="24" t="s">
        <v>834</v>
      </c>
      <c r="M2316" s="24" t="s">
        <v>639</v>
      </c>
      <c r="N2316" s="7"/>
      <c r="U2316" s="4">
        <v>29573</v>
      </c>
      <c r="W2316" s="4">
        <v>25.394600000000001</v>
      </c>
      <c r="AC2316" s="4">
        <v>139658</v>
      </c>
      <c r="AD2316" s="7"/>
      <c r="AE2316" s="7"/>
      <c r="AF2316" s="7"/>
      <c r="AG2316" s="7"/>
      <c r="AH2316" s="7"/>
      <c r="AI2316" s="7"/>
      <c r="AJ2316" s="7"/>
      <c r="AK2316" s="7"/>
      <c r="BZ2316" s="4"/>
      <c r="CA2316" t="s">
        <v>1027</v>
      </c>
      <c r="CC2316" s="7" t="s">
        <v>639</v>
      </c>
      <c r="CD2316" s="7">
        <v>0.59879632984333075</v>
      </c>
      <c r="CE2316" s="7" t="s">
        <v>615</v>
      </c>
      <c r="CF2316" s="7">
        <v>0.36941631802367658</v>
      </c>
      <c r="CH2316" s="7"/>
      <c r="CJ2316" s="7"/>
      <c r="CK2316" s="7">
        <f t="shared" si="57"/>
        <v>60</v>
      </c>
    </row>
    <row r="2317" spans="1:90" hidden="1" x14ac:dyDescent="0.3">
      <c r="A2317" s="43" t="s">
        <v>3889</v>
      </c>
      <c r="B2317" s="56" t="s">
        <v>1541</v>
      </c>
      <c r="D2317" s="23" t="s">
        <v>831</v>
      </c>
      <c r="E2317" s="23" t="s">
        <v>798</v>
      </c>
      <c r="G2317" s="42" t="s">
        <v>3890</v>
      </c>
      <c r="H2317" s="57" t="s">
        <v>1137</v>
      </c>
      <c r="I2317" s="57"/>
      <c r="J2317" s="23" t="s">
        <v>9</v>
      </c>
      <c r="K2317" s="47">
        <v>37.201155999999997</v>
      </c>
      <c r="L2317" s="24" t="s">
        <v>834</v>
      </c>
      <c r="M2317" s="24" t="s">
        <v>624</v>
      </c>
      <c r="U2317" s="4">
        <v>156244.85519999999</v>
      </c>
      <c r="X2317" s="4">
        <v>171125.31760000001</v>
      </c>
      <c r="AD2317" s="4">
        <v>5.2081618399999998</v>
      </c>
      <c r="BZ2317" s="4"/>
      <c r="CA2317" t="s">
        <v>910</v>
      </c>
      <c r="CC2317" s="7" t="s">
        <v>624</v>
      </c>
      <c r="CD2317" s="7">
        <v>0.70629333006751371</v>
      </c>
      <c r="CE2317" s="7" t="s">
        <v>615</v>
      </c>
      <c r="CF2317" s="7">
        <v>0.28946349841849661</v>
      </c>
      <c r="CH2317" s="7"/>
      <c r="CJ2317" s="7"/>
      <c r="CK2317" s="7">
        <f t="shared" ref="CK2317:CK2348" si="58">COUNTBLANK(N2317:BX2317)</f>
        <v>60</v>
      </c>
    </row>
    <row r="2318" spans="1:90" hidden="1" x14ac:dyDescent="0.3">
      <c r="A2318" s="43" t="s">
        <v>932</v>
      </c>
      <c r="B2318" s="23" t="s">
        <v>883</v>
      </c>
      <c r="C2318" s="54"/>
      <c r="D2318" s="54" t="s">
        <v>831</v>
      </c>
      <c r="E2318" s="23" t="s">
        <v>659</v>
      </c>
      <c r="F2318" s="54"/>
      <c r="G2318" s="23" t="s">
        <v>3891</v>
      </c>
      <c r="J2318" s="54" t="s">
        <v>9</v>
      </c>
      <c r="K2318" s="55">
        <v>15</v>
      </c>
      <c r="L2318" s="24" t="s">
        <v>834</v>
      </c>
      <c r="M2318" s="24" t="s">
        <v>615</v>
      </c>
      <c r="N2318" s="7"/>
      <c r="U2318" s="4">
        <v>75000</v>
      </c>
      <c r="AD2318" s="7"/>
      <c r="AE2318" s="7"/>
      <c r="AF2318" s="7"/>
      <c r="AG2318" s="7"/>
      <c r="AH2318" s="7"/>
      <c r="AI2318" s="7"/>
      <c r="AJ2318" s="7"/>
      <c r="AK2318" s="7"/>
      <c r="BZ2318" s="4">
        <v>230000</v>
      </c>
      <c r="CA2318" t="s">
        <v>934</v>
      </c>
      <c r="CC2318" s="7" t="s">
        <v>615</v>
      </c>
      <c r="CD2318" s="7">
        <v>1</v>
      </c>
      <c r="CF2318" s="7"/>
      <c r="CH2318" s="7"/>
      <c r="CJ2318" s="7"/>
      <c r="CK2318" s="7">
        <f t="shared" si="58"/>
        <v>62</v>
      </c>
    </row>
    <row r="2319" spans="1:90" hidden="1" x14ac:dyDescent="0.3">
      <c r="A2319" s="43">
        <v>64</v>
      </c>
      <c r="B2319" s="23" t="s">
        <v>913</v>
      </c>
      <c r="C2319" s="54"/>
      <c r="D2319" s="54" t="s">
        <v>831</v>
      </c>
      <c r="E2319" s="23" t="s">
        <v>605</v>
      </c>
      <c r="F2319" s="54"/>
      <c r="G2319" s="23" t="s">
        <v>3892</v>
      </c>
      <c r="J2319" s="54" t="s">
        <v>9</v>
      </c>
      <c r="K2319" s="55">
        <v>789.9</v>
      </c>
      <c r="L2319" s="24" t="s">
        <v>834</v>
      </c>
      <c r="M2319" s="24" t="s">
        <v>618</v>
      </c>
      <c r="N2319" s="7"/>
      <c r="U2319" s="4">
        <v>1191420</v>
      </c>
      <c r="V2319" s="4">
        <v>249.33660203019261</v>
      </c>
      <c r="AD2319" s="7"/>
      <c r="AE2319" s="7"/>
      <c r="AF2319" s="7"/>
      <c r="AG2319" s="7"/>
      <c r="AH2319" s="7"/>
      <c r="AI2319" s="7"/>
      <c r="AJ2319" s="7"/>
      <c r="AK2319" s="7"/>
      <c r="BZ2319" s="4"/>
      <c r="CA2319" t="s">
        <v>902</v>
      </c>
      <c r="CC2319" s="7" t="s">
        <v>618</v>
      </c>
      <c r="CD2319" s="7">
        <v>0.56419220794877445</v>
      </c>
      <c r="CE2319" s="7" t="s">
        <v>615</v>
      </c>
      <c r="CF2319" s="7">
        <v>0.4358077920512255</v>
      </c>
      <c r="CH2319" s="7"/>
      <c r="CJ2319" s="7"/>
      <c r="CK2319" s="7">
        <f t="shared" si="58"/>
        <v>61</v>
      </c>
      <c r="CL2319" t="s">
        <v>3892</v>
      </c>
    </row>
    <row r="2320" spans="1:90" x14ac:dyDescent="0.3">
      <c r="A2320" s="43">
        <v>64</v>
      </c>
      <c r="B2320" s="23" t="s">
        <v>860</v>
      </c>
      <c r="C2320" s="54"/>
      <c r="D2320" s="54" t="s">
        <v>831</v>
      </c>
      <c r="E2320" s="23" t="s">
        <v>683</v>
      </c>
      <c r="F2320" s="54"/>
      <c r="G2320" s="23" t="s">
        <v>3893</v>
      </c>
      <c r="J2320" s="54" t="s">
        <v>9</v>
      </c>
      <c r="K2320" s="55">
        <v>13.17</v>
      </c>
      <c r="L2320" s="24" t="s">
        <v>834</v>
      </c>
      <c r="M2320" s="24" t="s">
        <v>618</v>
      </c>
      <c r="N2320" s="7"/>
      <c r="U2320" s="4">
        <v>13634</v>
      </c>
      <c r="V2320" s="4">
        <v>4.1449999999999996</v>
      </c>
      <c r="W2320" s="4">
        <v>42.3245</v>
      </c>
      <c r="AD2320" s="7"/>
      <c r="AE2320" s="7"/>
      <c r="AF2320" s="7"/>
      <c r="AG2320" s="7"/>
      <c r="AH2320" s="7"/>
      <c r="AI2320" s="7"/>
      <c r="AJ2320" s="7"/>
      <c r="AK2320" s="7"/>
      <c r="BZ2320" s="4"/>
      <c r="CA2320" t="s">
        <v>859</v>
      </c>
      <c r="CC2320" s="7" t="s">
        <v>618</v>
      </c>
      <c r="CD2320" s="7">
        <v>0.5892297404750253</v>
      </c>
      <c r="CE2320" s="7" t="s">
        <v>615</v>
      </c>
      <c r="CF2320" s="7">
        <v>0.31330871212632683</v>
      </c>
      <c r="CH2320" s="7"/>
      <c r="CJ2320" s="7"/>
      <c r="CK2320" s="7">
        <f t="shared" si="58"/>
        <v>60</v>
      </c>
    </row>
    <row r="2321" spans="1:90" hidden="1" x14ac:dyDescent="0.3">
      <c r="A2321" s="43">
        <v>64</v>
      </c>
      <c r="B2321" s="23" t="s">
        <v>863</v>
      </c>
      <c r="C2321" s="54"/>
      <c r="D2321" s="54" t="s">
        <v>831</v>
      </c>
      <c r="E2321" s="23" t="s">
        <v>683</v>
      </c>
      <c r="F2321" s="54"/>
      <c r="G2321" s="23" t="s">
        <v>3894</v>
      </c>
      <c r="J2321" s="54" t="s">
        <v>9</v>
      </c>
      <c r="K2321" s="55">
        <v>6</v>
      </c>
      <c r="L2321" s="24" t="s">
        <v>834</v>
      </c>
      <c r="M2321" s="24" t="s">
        <v>651</v>
      </c>
      <c r="N2321" s="7"/>
      <c r="U2321" s="4">
        <v>600</v>
      </c>
      <c r="V2321" s="4">
        <v>0.30143999999999999</v>
      </c>
      <c r="X2321" s="4">
        <v>6000</v>
      </c>
      <c r="AD2321" s="7"/>
      <c r="AE2321" s="7"/>
      <c r="AF2321" s="7"/>
      <c r="AG2321" s="7">
        <v>9.0808799999999987</v>
      </c>
      <c r="AH2321" s="7">
        <v>7.79976</v>
      </c>
      <c r="AI2321" s="7">
        <v>1.6579200000000001</v>
      </c>
      <c r="AJ2321" s="7"/>
      <c r="AK2321" s="7"/>
      <c r="BZ2321" s="4"/>
      <c r="CA2321" t="s">
        <v>1411</v>
      </c>
      <c r="CC2321" s="7" t="s">
        <v>651</v>
      </c>
      <c r="CD2321" s="7">
        <v>0.52118590362861084</v>
      </c>
      <c r="CE2321" s="7" t="s">
        <v>654</v>
      </c>
      <c r="CF2321" s="7">
        <v>0.25607856870151002</v>
      </c>
      <c r="CH2321" s="7"/>
      <c r="CJ2321" s="7"/>
      <c r="CK2321" s="7">
        <f t="shared" si="58"/>
        <v>57</v>
      </c>
      <c r="CL2321" t="s">
        <v>3894</v>
      </c>
    </row>
    <row r="2322" spans="1:90" hidden="1" x14ac:dyDescent="0.3">
      <c r="A2322" s="43" t="s">
        <v>932</v>
      </c>
      <c r="B2322" s="23" t="s">
        <v>1242</v>
      </c>
      <c r="C2322" s="54"/>
      <c r="D2322" s="54" t="s">
        <v>831</v>
      </c>
      <c r="E2322" s="23" t="s">
        <v>665</v>
      </c>
      <c r="F2322" s="54"/>
      <c r="G2322" s="23" t="s">
        <v>3895</v>
      </c>
      <c r="J2322" s="54" t="s">
        <v>9</v>
      </c>
      <c r="K2322" s="55">
        <v>184</v>
      </c>
      <c r="L2322" s="24" t="s">
        <v>834</v>
      </c>
      <c r="M2322" s="24" t="s">
        <v>615</v>
      </c>
      <c r="N2322" s="7"/>
      <c r="U2322" s="4">
        <v>901600</v>
      </c>
      <c r="V2322" s="4">
        <v>40.479999999999997</v>
      </c>
      <c r="W2322" s="4">
        <v>386.4</v>
      </c>
      <c r="AD2322" s="7"/>
      <c r="AE2322" s="7"/>
      <c r="AF2322" s="7"/>
      <c r="AG2322" s="7"/>
      <c r="AH2322" s="7"/>
      <c r="AI2322" s="7"/>
      <c r="AJ2322" s="7"/>
      <c r="AK2322" s="7"/>
      <c r="BZ2322" s="4">
        <v>2000000</v>
      </c>
      <c r="CA2322" t="s">
        <v>1069</v>
      </c>
      <c r="CC2322" s="7" t="s">
        <v>615</v>
      </c>
      <c r="CD2322" s="7">
        <v>0.75718298718335808</v>
      </c>
      <c r="CE2322" s="7" t="s">
        <v>618</v>
      </c>
      <c r="CF2322" s="7">
        <v>0.2102995728963068</v>
      </c>
      <c r="CH2322" s="7"/>
      <c r="CJ2322" s="7"/>
      <c r="CK2322" s="7">
        <f t="shared" si="58"/>
        <v>60</v>
      </c>
      <c r="CL2322" t="s">
        <v>3895</v>
      </c>
    </row>
    <row r="2323" spans="1:90" hidden="1" x14ac:dyDescent="0.3">
      <c r="A2323" s="43">
        <v>64</v>
      </c>
      <c r="B2323" s="23" t="s">
        <v>3896</v>
      </c>
      <c r="C2323" s="54"/>
      <c r="D2323" s="54" t="s">
        <v>831</v>
      </c>
      <c r="E2323" s="23" t="s">
        <v>614</v>
      </c>
      <c r="F2323" s="54"/>
      <c r="G2323" s="23" t="s">
        <v>3897</v>
      </c>
      <c r="J2323" s="54" t="s">
        <v>9</v>
      </c>
      <c r="K2323" s="55">
        <v>76.400000000000006</v>
      </c>
      <c r="L2323" s="24" t="s">
        <v>834</v>
      </c>
      <c r="M2323" s="24" t="s">
        <v>615</v>
      </c>
      <c r="N2323" s="7"/>
      <c r="U2323" s="4">
        <v>1214760</v>
      </c>
      <c r="V2323" s="4">
        <v>45.076000000000001</v>
      </c>
      <c r="AD2323" s="7"/>
      <c r="AE2323" s="7"/>
      <c r="AF2323" s="7"/>
      <c r="AG2323" s="7"/>
      <c r="AH2323" s="7"/>
      <c r="AI2323" s="7"/>
      <c r="AJ2323" s="7"/>
      <c r="AK2323" s="7"/>
      <c r="BZ2323" s="4"/>
      <c r="CA2323" t="s">
        <v>902</v>
      </c>
      <c r="CC2323" s="7" t="s">
        <v>615</v>
      </c>
      <c r="CD2323" s="7">
        <v>0.81330969015671584</v>
      </c>
      <c r="CF2323" s="7"/>
      <c r="CH2323" s="7"/>
      <c r="CJ2323" s="7"/>
      <c r="CK2323" s="7">
        <f t="shared" si="58"/>
        <v>61</v>
      </c>
    </row>
    <row r="2324" spans="1:90" hidden="1" x14ac:dyDescent="0.3">
      <c r="A2324" s="43">
        <v>64</v>
      </c>
      <c r="B2324" s="23" t="s">
        <v>1242</v>
      </c>
      <c r="C2324" s="54"/>
      <c r="D2324" s="54" t="s">
        <v>831</v>
      </c>
      <c r="E2324" s="23" t="s">
        <v>707</v>
      </c>
      <c r="F2324" s="54"/>
      <c r="G2324" s="23" t="s">
        <v>3898</v>
      </c>
      <c r="J2324" s="54" t="s">
        <v>9</v>
      </c>
      <c r="K2324" s="55">
        <v>4.1000000000000002E-2</v>
      </c>
      <c r="L2324" s="24" t="s">
        <v>834</v>
      </c>
      <c r="M2324" s="24" t="s">
        <v>615</v>
      </c>
      <c r="N2324" s="7"/>
      <c r="U2324" s="4">
        <v>6150</v>
      </c>
      <c r="AD2324" s="7"/>
      <c r="AE2324" s="7"/>
      <c r="AF2324" s="7"/>
      <c r="AG2324" s="7"/>
      <c r="AH2324" s="7"/>
      <c r="AI2324" s="7"/>
      <c r="AJ2324" s="7"/>
      <c r="AK2324" s="7"/>
      <c r="BZ2324" s="4"/>
      <c r="CA2324" t="s">
        <v>856</v>
      </c>
      <c r="CC2324" s="7" t="s">
        <v>615</v>
      </c>
      <c r="CD2324" s="7">
        <v>1</v>
      </c>
      <c r="CF2324" s="7"/>
      <c r="CH2324" s="7"/>
      <c r="CJ2324" s="7"/>
      <c r="CK2324" s="7">
        <f t="shared" si="58"/>
        <v>62</v>
      </c>
    </row>
    <row r="2325" spans="1:90" hidden="1" x14ac:dyDescent="0.3">
      <c r="A2325" s="43">
        <v>65</v>
      </c>
      <c r="B2325" s="23" t="s">
        <v>1058</v>
      </c>
      <c r="D2325" s="23" t="s">
        <v>831</v>
      </c>
      <c r="E2325" s="23" t="s">
        <v>595</v>
      </c>
      <c r="G2325" s="23" t="s">
        <v>3899</v>
      </c>
      <c r="J2325" s="54" t="s">
        <v>9</v>
      </c>
      <c r="K2325" s="58">
        <v>1.2</v>
      </c>
      <c r="L2325" s="24" t="s">
        <v>834</v>
      </c>
      <c r="M2325" s="24" t="s">
        <v>624</v>
      </c>
      <c r="U2325" s="4">
        <v>2640</v>
      </c>
      <c r="X2325" s="4">
        <v>9959.9999999999982</v>
      </c>
      <c r="AG2325" s="2"/>
      <c r="AH2325" s="2"/>
      <c r="AI2325" s="2"/>
      <c r="AJ2325" s="2"/>
      <c r="AK2325" s="2"/>
      <c r="BZ2325" s="4"/>
      <c r="CA2325" t="s">
        <v>936</v>
      </c>
      <c r="CC2325" s="7" t="s">
        <v>624</v>
      </c>
      <c r="CD2325" s="7">
        <v>0.8936736765259724</v>
      </c>
      <c r="CF2325" s="7"/>
      <c r="CH2325" s="7"/>
      <c r="CJ2325" s="7"/>
      <c r="CK2325" s="7">
        <f t="shared" si="58"/>
        <v>61</v>
      </c>
    </row>
    <row r="2326" spans="1:90" hidden="1" x14ac:dyDescent="0.3">
      <c r="A2326" s="43">
        <v>65</v>
      </c>
      <c r="B2326" s="56" t="s">
        <v>886</v>
      </c>
      <c r="D2326" s="23" t="s">
        <v>831</v>
      </c>
      <c r="E2326" s="23" t="s">
        <v>796</v>
      </c>
      <c r="G2326" s="23" t="s">
        <v>3900</v>
      </c>
      <c r="H2326" s="57" t="s">
        <v>831</v>
      </c>
      <c r="I2326" s="57"/>
      <c r="J2326" s="23" t="s">
        <v>9</v>
      </c>
      <c r="K2326" s="47">
        <v>72.210999999999999</v>
      </c>
      <c r="L2326" s="24" t="s">
        <v>834</v>
      </c>
      <c r="M2326" s="24" t="s">
        <v>624</v>
      </c>
      <c r="X2326" s="4">
        <v>722516.89999999991</v>
      </c>
      <c r="Y2326" s="4">
        <v>34661.279999999999</v>
      </c>
      <c r="Z2326" s="4">
        <v>527241.9</v>
      </c>
      <c r="AM2326" s="4">
        <v>9067046.1884873789</v>
      </c>
      <c r="BZ2326" s="4"/>
      <c r="CA2326" t="s">
        <v>1968</v>
      </c>
      <c r="CC2326" s="7" t="s">
        <v>624</v>
      </c>
      <c r="CD2326" s="7">
        <v>0.76992530806605519</v>
      </c>
      <c r="CF2326" s="7"/>
      <c r="CH2326" s="7"/>
      <c r="CJ2326" s="7"/>
      <c r="CK2326" s="7">
        <f t="shared" si="58"/>
        <v>59</v>
      </c>
    </row>
    <row r="2327" spans="1:90" x14ac:dyDescent="0.3">
      <c r="A2327" s="43">
        <v>64</v>
      </c>
      <c r="B2327" s="23" t="s">
        <v>860</v>
      </c>
      <c r="C2327" s="54"/>
      <c r="D2327" s="54" t="s">
        <v>831</v>
      </c>
      <c r="E2327" s="23" t="s">
        <v>659</v>
      </c>
      <c r="F2327" s="54"/>
      <c r="G2327" s="23" t="s">
        <v>3901</v>
      </c>
      <c r="J2327" s="54" t="s">
        <v>9</v>
      </c>
      <c r="K2327" s="55">
        <v>1.46</v>
      </c>
      <c r="L2327" s="24" t="s">
        <v>834</v>
      </c>
      <c r="M2327" s="24" t="s">
        <v>639</v>
      </c>
      <c r="N2327" s="7"/>
      <c r="U2327" s="4">
        <v>12264</v>
      </c>
      <c r="V2327" s="4">
        <v>0.71539999999999992</v>
      </c>
      <c r="W2327" s="4">
        <v>53.727999999999987</v>
      </c>
      <c r="AC2327" s="4">
        <v>219876</v>
      </c>
      <c r="AD2327" s="7"/>
      <c r="AE2327" s="7"/>
      <c r="AF2327" s="7"/>
      <c r="AG2327" s="7"/>
      <c r="AH2327" s="7"/>
      <c r="AI2327" s="7"/>
      <c r="AJ2327" s="7"/>
      <c r="AK2327" s="7"/>
      <c r="BZ2327" s="4"/>
      <c r="CA2327" t="s">
        <v>839</v>
      </c>
      <c r="CC2327" s="7" t="s">
        <v>639</v>
      </c>
      <c r="CD2327" s="7">
        <v>0.77370590506863612</v>
      </c>
      <c r="CF2327" s="7"/>
      <c r="CH2327" s="7"/>
      <c r="CJ2327" s="7"/>
      <c r="CK2327" s="7">
        <f t="shared" si="58"/>
        <v>59</v>
      </c>
    </row>
    <row r="2328" spans="1:90" hidden="1" x14ac:dyDescent="0.3">
      <c r="A2328" s="43">
        <v>64</v>
      </c>
      <c r="B2328" s="23" t="s">
        <v>1036</v>
      </c>
      <c r="C2328" s="54"/>
      <c r="D2328" s="54" t="s">
        <v>831</v>
      </c>
      <c r="E2328" s="23" t="s">
        <v>605</v>
      </c>
      <c r="F2328" s="54"/>
      <c r="G2328" s="23" t="s">
        <v>3902</v>
      </c>
      <c r="H2328" s="23" t="s">
        <v>1529</v>
      </c>
      <c r="J2328" s="54" t="s">
        <v>9</v>
      </c>
      <c r="K2328" s="55">
        <v>457.99</v>
      </c>
      <c r="L2328" s="24" t="s">
        <v>834</v>
      </c>
      <c r="M2328" s="24" t="s">
        <v>615</v>
      </c>
      <c r="N2328" s="7"/>
      <c r="U2328" s="4">
        <v>1281332</v>
      </c>
      <c r="AD2328" s="7"/>
      <c r="AE2328" s="7"/>
      <c r="AF2328" s="7"/>
      <c r="AG2328" s="7"/>
      <c r="AH2328" s="7"/>
      <c r="AI2328" s="7"/>
      <c r="AJ2328" s="7"/>
      <c r="AK2328" s="7"/>
      <c r="BZ2328" s="4"/>
      <c r="CA2328" t="s">
        <v>856</v>
      </c>
      <c r="CC2328" s="7" t="s">
        <v>615</v>
      </c>
      <c r="CD2328" s="7">
        <v>1</v>
      </c>
      <c r="CF2328" s="7"/>
      <c r="CH2328" s="7"/>
      <c r="CJ2328" s="7"/>
      <c r="CK2328" s="7">
        <f t="shared" si="58"/>
        <v>62</v>
      </c>
      <c r="CL2328" t="s">
        <v>3902</v>
      </c>
    </row>
    <row r="2329" spans="1:90" hidden="1" x14ac:dyDescent="0.3">
      <c r="A2329" s="24">
        <v>3</v>
      </c>
      <c r="B2329" s="23" t="s">
        <v>1478</v>
      </c>
      <c r="C2329" s="24"/>
      <c r="D2329" s="23" t="s">
        <v>831</v>
      </c>
      <c r="E2329" s="23" t="s">
        <v>793</v>
      </c>
      <c r="F2329" s="24"/>
      <c r="G2329" s="23" t="s">
        <v>3903</v>
      </c>
      <c r="H2329" s="23" t="s">
        <v>880</v>
      </c>
      <c r="J2329" s="54" t="s">
        <v>8</v>
      </c>
      <c r="K2329" s="68">
        <v>700</v>
      </c>
      <c r="L2329" s="57" t="s">
        <v>834</v>
      </c>
      <c r="M2329" s="69" t="s">
        <v>603</v>
      </c>
      <c r="N2329" s="69"/>
      <c r="O2329" s="69"/>
      <c r="P2329" s="69"/>
      <c r="Q2329" s="68">
        <v>181817300</v>
      </c>
      <c r="R2329" s="69"/>
      <c r="S2329" s="69"/>
      <c r="T2329" s="69"/>
      <c r="U2329" s="69"/>
      <c r="V2329" s="69"/>
      <c r="W2329" s="69"/>
      <c r="X2329" s="69"/>
      <c r="Y2329" s="69"/>
      <c r="Z2329" s="69"/>
      <c r="AA2329" s="69"/>
      <c r="AB2329" s="69"/>
      <c r="AC2329" s="69"/>
      <c r="AD2329" s="69"/>
      <c r="AE2329" s="69"/>
      <c r="AF2329" s="69"/>
      <c r="AG2329" s="69"/>
      <c r="AH2329" s="69"/>
      <c r="AI2329" s="69"/>
      <c r="AJ2329" s="69"/>
      <c r="AK2329" s="69"/>
      <c r="AL2329" s="69"/>
      <c r="AM2329" s="69"/>
      <c r="AN2329" s="69"/>
      <c r="AO2329" s="69"/>
      <c r="AP2329" s="69"/>
      <c r="AQ2329" s="69"/>
      <c r="AR2329" s="69"/>
      <c r="AS2329" s="69"/>
      <c r="AT2329" s="69"/>
      <c r="AU2329" s="69"/>
      <c r="AV2329" s="69"/>
      <c r="AW2329" s="68">
        <v>52570</v>
      </c>
      <c r="AX2329" s="69"/>
      <c r="AY2329" s="69"/>
      <c r="AZ2329" s="69"/>
      <c r="BA2329" s="69"/>
      <c r="BB2329" s="69"/>
      <c r="BC2329" s="69"/>
      <c r="BD2329" s="69"/>
      <c r="BE2329" s="69"/>
      <c r="BF2329" s="69"/>
      <c r="BG2329" s="69"/>
      <c r="BH2329" s="69"/>
      <c r="BI2329" s="68"/>
      <c r="BJ2329" s="68"/>
      <c r="BK2329" s="68"/>
      <c r="BL2329" s="68"/>
      <c r="BM2329" s="68"/>
      <c r="BN2329" s="68"/>
      <c r="BO2329" s="68"/>
      <c r="BP2329" s="68"/>
      <c r="BQ2329" s="68"/>
      <c r="BR2329" s="68"/>
      <c r="BS2329" s="69"/>
      <c r="BZ2329" s="4"/>
      <c r="CA2329" t="s">
        <v>3904</v>
      </c>
      <c r="CK2329" s="7">
        <f t="shared" si="58"/>
        <v>61</v>
      </c>
    </row>
    <row r="2330" spans="1:90" hidden="1" x14ac:dyDescent="0.3">
      <c r="A2330" s="24">
        <v>3</v>
      </c>
      <c r="B2330" s="23" t="s">
        <v>1478</v>
      </c>
      <c r="C2330" s="24"/>
      <c r="D2330" s="23" t="s">
        <v>831</v>
      </c>
      <c r="E2330" s="23" t="s">
        <v>793</v>
      </c>
      <c r="F2330" s="24"/>
      <c r="G2330" s="23" t="s">
        <v>3905</v>
      </c>
      <c r="H2330" s="23" t="s">
        <v>880</v>
      </c>
      <c r="J2330" s="54" t="s">
        <v>8</v>
      </c>
      <c r="K2330" s="68">
        <v>700</v>
      </c>
      <c r="L2330" s="57" t="s">
        <v>834</v>
      </c>
      <c r="M2330" s="69" t="s">
        <v>603</v>
      </c>
      <c r="N2330" s="69"/>
      <c r="O2330" s="69"/>
      <c r="P2330" s="69"/>
      <c r="Q2330" s="68">
        <v>153661034.54545459</v>
      </c>
      <c r="R2330" s="69"/>
      <c r="S2330" s="69"/>
      <c r="T2330" s="69"/>
      <c r="U2330" s="69"/>
      <c r="V2330" s="69"/>
      <c r="W2330" s="69"/>
      <c r="X2330" s="69"/>
      <c r="Y2330" s="69"/>
      <c r="Z2330" s="69"/>
      <c r="AA2330" s="69"/>
      <c r="AB2330" s="69"/>
      <c r="AC2330" s="69"/>
      <c r="AD2330" s="69"/>
      <c r="AE2330" s="69"/>
      <c r="AF2330" s="69"/>
      <c r="AG2330" s="69"/>
      <c r="AH2330" s="69"/>
      <c r="AI2330" s="69"/>
      <c r="AJ2330" s="69"/>
      <c r="AK2330" s="69"/>
      <c r="AL2330" s="69"/>
      <c r="AM2330" s="69"/>
      <c r="AN2330" s="69"/>
      <c r="AO2330" s="69"/>
      <c r="AP2330" s="69"/>
      <c r="AQ2330" s="69"/>
      <c r="AR2330" s="69"/>
      <c r="AS2330" s="69"/>
      <c r="AT2330" s="69"/>
      <c r="AU2330" s="69"/>
      <c r="AV2330" s="69"/>
      <c r="AW2330" s="68">
        <v>42636.363636363632</v>
      </c>
      <c r="AX2330" s="69"/>
      <c r="AY2330" s="69"/>
      <c r="AZ2330" s="69"/>
      <c r="BA2330" s="69"/>
      <c r="BB2330" s="69"/>
      <c r="BC2330" s="69"/>
      <c r="BD2330" s="69"/>
      <c r="BE2330" s="69"/>
      <c r="BF2330" s="69"/>
      <c r="BG2330" s="69"/>
      <c r="BH2330" s="69"/>
      <c r="BI2330" s="68"/>
      <c r="BJ2330" s="68"/>
      <c r="BK2330" s="68"/>
      <c r="BL2330" s="68"/>
      <c r="BM2330" s="68"/>
      <c r="BN2330" s="68"/>
      <c r="BO2330" s="68"/>
      <c r="BP2330" s="68"/>
      <c r="BQ2330" s="68"/>
      <c r="BR2330" s="68"/>
      <c r="BS2330" s="69"/>
      <c r="BZ2330" s="4"/>
      <c r="CA2330" t="s">
        <v>3904</v>
      </c>
      <c r="CK2330" s="7">
        <f t="shared" si="58"/>
        <v>61</v>
      </c>
    </row>
    <row r="2331" spans="1:90" x14ac:dyDescent="0.3">
      <c r="A2331" s="43">
        <v>64</v>
      </c>
      <c r="B2331" s="23" t="s">
        <v>860</v>
      </c>
      <c r="C2331" s="54"/>
      <c r="D2331" s="54" t="s">
        <v>831</v>
      </c>
      <c r="E2331" s="23" t="s">
        <v>662</v>
      </c>
      <c r="F2331" s="54"/>
      <c r="G2331" s="23" t="s">
        <v>3906</v>
      </c>
      <c r="J2331" s="54" t="s">
        <v>9</v>
      </c>
      <c r="K2331" s="55">
        <v>0.3</v>
      </c>
      <c r="L2331" s="24" t="s">
        <v>834</v>
      </c>
      <c r="M2331" s="24" t="s">
        <v>621</v>
      </c>
      <c r="N2331" s="7"/>
      <c r="U2331" s="4">
        <v>1500</v>
      </c>
      <c r="W2331" s="4">
        <v>18.66</v>
      </c>
      <c r="AD2331" s="7"/>
      <c r="AE2331" s="7"/>
      <c r="AF2331" s="7"/>
      <c r="AG2331" s="7"/>
      <c r="AH2331" s="7"/>
      <c r="AI2331" s="7"/>
      <c r="AJ2331" s="7"/>
      <c r="AK2331" s="7"/>
      <c r="BZ2331" s="4"/>
      <c r="CA2331" t="s">
        <v>899</v>
      </c>
      <c r="CC2331" s="7" t="s">
        <v>621</v>
      </c>
      <c r="CD2331" s="7">
        <v>0.55487471187902682</v>
      </c>
      <c r="CE2331" s="7" t="s">
        <v>615</v>
      </c>
      <c r="CF2331" s="7">
        <v>0.44512528812097318</v>
      </c>
      <c r="CH2331" s="7"/>
      <c r="CJ2331" s="7"/>
      <c r="CK2331" s="7">
        <f t="shared" si="58"/>
        <v>61</v>
      </c>
    </row>
    <row r="2332" spans="1:90" hidden="1" x14ac:dyDescent="0.3">
      <c r="A2332" s="43">
        <v>64</v>
      </c>
      <c r="B2332" s="23" t="s">
        <v>863</v>
      </c>
      <c r="C2332" s="54"/>
      <c r="D2332" s="54" t="s">
        <v>831</v>
      </c>
      <c r="E2332" s="23" t="s">
        <v>671</v>
      </c>
      <c r="F2332" s="54"/>
      <c r="G2332" s="23" t="s">
        <v>3907</v>
      </c>
      <c r="J2332" s="54" t="s">
        <v>9</v>
      </c>
      <c r="K2332" s="55">
        <v>100.172</v>
      </c>
      <c r="L2332" s="24" t="s">
        <v>834</v>
      </c>
      <c r="M2332" s="24" t="s">
        <v>651</v>
      </c>
      <c r="N2332" s="7"/>
      <c r="U2332" s="4">
        <v>20935.948</v>
      </c>
      <c r="V2332" s="4">
        <v>10.452491077468309</v>
      </c>
      <c r="X2332" s="4">
        <v>87750.671999999991</v>
      </c>
      <c r="AD2332" s="7"/>
      <c r="AE2332" s="7"/>
      <c r="AF2332" s="7"/>
      <c r="AG2332" s="7">
        <v>159.40048893139169</v>
      </c>
      <c r="AH2332" s="7">
        <v>73.167437542278194</v>
      </c>
      <c r="AI2332" s="7">
        <v>18.291859385569548</v>
      </c>
      <c r="AJ2332" s="7">
        <v>46.142604381150271</v>
      </c>
      <c r="AK2332" s="7">
        <v>11.10950853537028</v>
      </c>
      <c r="BZ2332" s="4"/>
      <c r="CA2332" t="s">
        <v>1280</v>
      </c>
      <c r="CC2332" s="7" t="s">
        <v>651</v>
      </c>
      <c r="CD2332" s="7">
        <v>0.59284635572851652</v>
      </c>
      <c r="CF2332" s="7"/>
      <c r="CH2332" s="7"/>
      <c r="CJ2332" s="7"/>
      <c r="CK2332" s="7">
        <f t="shared" si="58"/>
        <v>55</v>
      </c>
      <c r="CL2332" t="s">
        <v>3907</v>
      </c>
    </row>
    <row r="2333" spans="1:90" hidden="1" x14ac:dyDescent="0.3">
      <c r="A2333" s="43">
        <v>65</v>
      </c>
      <c r="B2333" s="23" t="s">
        <v>863</v>
      </c>
      <c r="D2333" s="23" t="s">
        <v>831</v>
      </c>
      <c r="E2333" s="23" t="s">
        <v>595</v>
      </c>
      <c r="G2333" s="23" t="s">
        <v>3908</v>
      </c>
      <c r="J2333" s="54" t="s">
        <v>9</v>
      </c>
      <c r="K2333" s="58">
        <v>128.69999999999999</v>
      </c>
      <c r="L2333" s="24" t="s">
        <v>834</v>
      </c>
      <c r="M2333" s="24" t="s">
        <v>651</v>
      </c>
      <c r="U2333" s="4">
        <v>28804</v>
      </c>
      <c r="V2333" s="4">
        <v>8.6370000000000005</v>
      </c>
      <c r="X2333" s="4">
        <v>142159</v>
      </c>
      <c r="AG2333" s="2">
        <v>182.52199999999999</v>
      </c>
      <c r="AH2333" s="2">
        <v>94.627999999999986</v>
      </c>
      <c r="AI2333" s="2">
        <v>24.198</v>
      </c>
      <c r="AJ2333" s="2"/>
      <c r="AK2333" s="2"/>
      <c r="BZ2333" s="4"/>
      <c r="CA2333" t="s">
        <v>1414</v>
      </c>
      <c r="CC2333" s="7" t="s">
        <v>651</v>
      </c>
      <c r="CD2333" s="7">
        <v>0.57963417410846896</v>
      </c>
      <c r="CF2333" s="7"/>
      <c r="CH2333" s="7"/>
      <c r="CJ2333" s="7"/>
      <c r="CK2333" s="7">
        <f t="shared" si="58"/>
        <v>57</v>
      </c>
    </row>
    <row r="2334" spans="1:90" hidden="1" x14ac:dyDescent="0.3">
      <c r="A2334" s="43" t="s">
        <v>3909</v>
      </c>
      <c r="B2334" s="23" t="s">
        <v>1025</v>
      </c>
      <c r="C2334" s="54"/>
      <c r="D2334" s="23" t="s">
        <v>831</v>
      </c>
      <c r="E2334" s="23" t="s">
        <v>629</v>
      </c>
      <c r="G2334" s="23" t="s">
        <v>3910</v>
      </c>
      <c r="I2334" s="54"/>
      <c r="J2334" s="54" t="s">
        <v>9</v>
      </c>
      <c r="K2334" s="47">
        <v>42.6</v>
      </c>
      <c r="L2334" s="24" t="s">
        <v>834</v>
      </c>
      <c r="M2334" s="24" t="s">
        <v>765</v>
      </c>
      <c r="N2334" s="7"/>
      <c r="X2334" s="7"/>
      <c r="AH2334" s="7"/>
      <c r="AI2334" s="7"/>
      <c r="BS2334" s="4">
        <v>204380</v>
      </c>
      <c r="BT2334" s="7"/>
      <c r="BU2334" s="7"/>
      <c r="BV2334" s="7"/>
      <c r="BW2334" s="7"/>
      <c r="BX2334" s="7"/>
      <c r="BY2334" s="7"/>
      <c r="BZ2334" s="4"/>
      <c r="CA2334" t="s">
        <v>3911</v>
      </c>
      <c r="CK2334" s="7">
        <f t="shared" si="58"/>
        <v>62</v>
      </c>
    </row>
    <row r="2335" spans="1:90" hidden="1" x14ac:dyDescent="0.3">
      <c r="A2335" s="43" t="s">
        <v>3909</v>
      </c>
      <c r="B2335" s="23" t="s">
        <v>1025</v>
      </c>
      <c r="C2335" s="54"/>
      <c r="D2335" s="23" t="s">
        <v>831</v>
      </c>
      <c r="E2335" s="23" t="s">
        <v>629</v>
      </c>
      <c r="G2335" s="23" t="s">
        <v>3912</v>
      </c>
      <c r="I2335" s="54"/>
      <c r="J2335" s="54" t="s">
        <v>9</v>
      </c>
      <c r="K2335" s="47">
        <v>150.6</v>
      </c>
      <c r="L2335" s="24" t="s">
        <v>834</v>
      </c>
      <c r="M2335" s="24" t="s">
        <v>765</v>
      </c>
      <c r="N2335" s="7"/>
      <c r="X2335" s="7"/>
      <c r="AH2335" s="7"/>
      <c r="AI2335" s="7"/>
      <c r="BS2335" s="4">
        <v>863970</v>
      </c>
      <c r="BT2335" s="7"/>
      <c r="BU2335" s="7"/>
      <c r="BV2335" s="7"/>
      <c r="BW2335" s="7"/>
      <c r="BX2335" s="7"/>
      <c r="BY2335" s="7"/>
      <c r="BZ2335" s="4">
        <v>1000000</v>
      </c>
      <c r="CA2335" t="s">
        <v>3913</v>
      </c>
      <c r="CK2335" s="7">
        <f t="shared" si="58"/>
        <v>62</v>
      </c>
    </row>
    <row r="2336" spans="1:90" hidden="1" x14ac:dyDescent="0.3">
      <c r="A2336" s="43" t="s">
        <v>932</v>
      </c>
      <c r="B2336" s="23" t="s">
        <v>913</v>
      </c>
      <c r="C2336" s="54"/>
      <c r="D2336" s="54" t="s">
        <v>831</v>
      </c>
      <c r="E2336" s="23" t="s">
        <v>614</v>
      </c>
      <c r="F2336" s="54"/>
      <c r="G2336" s="23" t="s">
        <v>3914</v>
      </c>
      <c r="H2336" s="23" t="s">
        <v>930</v>
      </c>
      <c r="J2336" s="54" t="s">
        <v>9</v>
      </c>
      <c r="K2336" s="55">
        <v>6.79</v>
      </c>
      <c r="L2336" s="24" t="s">
        <v>834</v>
      </c>
      <c r="M2336" s="24" t="s">
        <v>684</v>
      </c>
      <c r="N2336" s="7"/>
      <c r="U2336" s="4">
        <v>11543</v>
      </c>
      <c r="W2336" s="4">
        <v>154.81200000000001</v>
      </c>
      <c r="AD2336" s="7"/>
      <c r="AE2336" s="7"/>
      <c r="AF2336" s="7"/>
      <c r="AG2336" s="7"/>
      <c r="AH2336" s="7"/>
      <c r="AI2336" s="7"/>
      <c r="AJ2336" s="7"/>
      <c r="AK2336" s="7"/>
      <c r="AR2336" s="4">
        <v>16691.028985507241</v>
      </c>
      <c r="BZ2336" s="7">
        <v>650000</v>
      </c>
      <c r="CA2336" t="s">
        <v>3915</v>
      </c>
      <c r="CC2336" s="7" t="s">
        <v>684</v>
      </c>
      <c r="CD2336" s="7">
        <v>0.78176280579250834</v>
      </c>
      <c r="CF2336" s="7"/>
      <c r="CH2336" s="7"/>
      <c r="CJ2336" s="7"/>
      <c r="CK2336" s="7">
        <f t="shared" si="58"/>
        <v>60</v>
      </c>
    </row>
    <row r="2337" spans="1:90" hidden="1" x14ac:dyDescent="0.3">
      <c r="A2337" s="43">
        <v>64</v>
      </c>
      <c r="B2337" s="23" t="s">
        <v>913</v>
      </c>
      <c r="C2337" s="54"/>
      <c r="D2337" s="54" t="s">
        <v>831</v>
      </c>
      <c r="E2337" s="23" t="s">
        <v>605</v>
      </c>
      <c r="F2337" s="54"/>
      <c r="G2337" s="23" t="s">
        <v>3916</v>
      </c>
      <c r="J2337" s="54" t="s">
        <v>9</v>
      </c>
      <c r="K2337" s="55">
        <v>1900</v>
      </c>
      <c r="L2337" s="24" t="s">
        <v>834</v>
      </c>
      <c r="M2337" s="24" t="s">
        <v>615</v>
      </c>
      <c r="N2337" s="7"/>
      <c r="U2337" s="4">
        <v>13110000</v>
      </c>
      <c r="AA2337" s="107">
        <v>30000</v>
      </c>
      <c r="AD2337" s="7"/>
      <c r="AE2337" s="7"/>
      <c r="AF2337" s="7"/>
      <c r="AG2337" s="7"/>
      <c r="AH2337" s="7"/>
      <c r="AI2337" s="7"/>
      <c r="AJ2337" s="7"/>
      <c r="AK2337" s="7"/>
      <c r="BZ2337" s="4"/>
      <c r="CA2337" t="s">
        <v>1829</v>
      </c>
      <c r="CC2337" s="7" t="s">
        <v>615</v>
      </c>
      <c r="CD2337" s="7">
        <v>0.99199170016859028</v>
      </c>
      <c r="CF2337" s="7"/>
      <c r="CH2337" s="7"/>
      <c r="CJ2337" s="7"/>
      <c r="CK2337" s="7">
        <f t="shared" si="58"/>
        <v>61</v>
      </c>
    </row>
    <row r="2338" spans="1:90" hidden="1" x14ac:dyDescent="0.3">
      <c r="A2338" s="43" t="s">
        <v>932</v>
      </c>
      <c r="B2338" s="23" t="s">
        <v>1028</v>
      </c>
      <c r="C2338" s="54"/>
      <c r="D2338" s="54" t="s">
        <v>831</v>
      </c>
      <c r="E2338" s="23" t="s">
        <v>617</v>
      </c>
      <c r="F2338" s="54"/>
      <c r="G2338" s="23" t="s">
        <v>3917</v>
      </c>
      <c r="H2338" s="23" t="s">
        <v>880</v>
      </c>
      <c r="J2338" s="54" t="s">
        <v>9</v>
      </c>
      <c r="K2338" s="55">
        <v>0.29499999999999998</v>
      </c>
      <c r="L2338" s="24" t="s">
        <v>834</v>
      </c>
      <c r="M2338" s="24" t="s">
        <v>618</v>
      </c>
      <c r="N2338" s="7"/>
      <c r="U2338" s="4">
        <v>3835</v>
      </c>
      <c r="V2338" s="4">
        <v>3.6364000000000001</v>
      </c>
      <c r="AD2338" s="7"/>
      <c r="AE2338" s="7"/>
      <c r="AF2338" s="7"/>
      <c r="AG2338" s="7"/>
      <c r="AH2338" s="7"/>
      <c r="AI2338" s="7"/>
      <c r="AJ2338" s="7"/>
      <c r="AK2338" s="7"/>
      <c r="BZ2338" s="4">
        <v>36000</v>
      </c>
      <c r="CA2338" t="s">
        <v>1032</v>
      </c>
      <c r="CC2338" s="7" t="s">
        <v>618</v>
      </c>
      <c r="CD2338" s="7">
        <v>0.85434767582530524</v>
      </c>
      <c r="CF2338" s="7"/>
      <c r="CH2338" s="7"/>
      <c r="CJ2338" s="7"/>
      <c r="CK2338" s="7">
        <f t="shared" si="58"/>
        <v>61</v>
      </c>
      <c r="CL2338" t="s">
        <v>3917</v>
      </c>
    </row>
    <row r="2339" spans="1:90" hidden="1" x14ac:dyDescent="0.3">
      <c r="A2339" s="43">
        <v>65</v>
      </c>
      <c r="B2339" s="56" t="s">
        <v>1085</v>
      </c>
      <c r="D2339" s="23" t="s">
        <v>831</v>
      </c>
      <c r="E2339" s="23" t="s">
        <v>796</v>
      </c>
      <c r="G2339" s="23" t="s">
        <v>3918</v>
      </c>
      <c r="H2339" s="57" t="s">
        <v>831</v>
      </c>
      <c r="I2339" s="57"/>
      <c r="J2339" s="23" t="s">
        <v>9</v>
      </c>
      <c r="K2339" s="47">
        <v>400</v>
      </c>
      <c r="L2339" s="24" t="s">
        <v>834</v>
      </c>
      <c r="M2339" s="24" t="s">
        <v>624</v>
      </c>
      <c r="X2339" s="4">
        <v>4400000.0000000009</v>
      </c>
      <c r="Y2339" s="4">
        <v>560000.00000000012</v>
      </c>
      <c r="BZ2339" s="4"/>
      <c r="CA2339" t="s">
        <v>1009</v>
      </c>
      <c r="CC2339" s="7" t="s">
        <v>624</v>
      </c>
      <c r="CD2339" s="7">
        <v>0.76977022962681152</v>
      </c>
      <c r="CE2339" s="7" t="s">
        <v>627</v>
      </c>
      <c r="CF2339" s="7">
        <v>0.23022977037318851</v>
      </c>
      <c r="CH2339" s="7"/>
      <c r="CJ2339" s="7"/>
      <c r="CK2339" s="7">
        <f t="shared" si="58"/>
        <v>61</v>
      </c>
    </row>
    <row r="2340" spans="1:90" hidden="1" x14ac:dyDescent="0.3">
      <c r="A2340" s="43">
        <v>64</v>
      </c>
      <c r="B2340" s="23" t="s">
        <v>895</v>
      </c>
      <c r="C2340" s="54"/>
      <c r="D2340" s="54" t="s">
        <v>831</v>
      </c>
      <c r="E2340" s="23" t="s">
        <v>605</v>
      </c>
      <c r="F2340" s="54"/>
      <c r="G2340" s="23" t="s">
        <v>3919</v>
      </c>
      <c r="H2340" s="23" t="s">
        <v>838</v>
      </c>
      <c r="J2340" s="54" t="s">
        <v>9</v>
      </c>
      <c r="K2340" s="55">
        <v>113.935</v>
      </c>
      <c r="L2340" s="24" t="s">
        <v>834</v>
      </c>
      <c r="M2340" s="24" t="s">
        <v>615</v>
      </c>
      <c r="N2340" s="7"/>
      <c r="U2340" s="4">
        <v>326095.18</v>
      </c>
      <c r="V2340" s="4">
        <v>37.092007000000002</v>
      </c>
      <c r="AD2340" s="7"/>
      <c r="AE2340" s="7"/>
      <c r="AF2340" s="7"/>
      <c r="AG2340" s="7"/>
      <c r="AH2340" s="7"/>
      <c r="AI2340" s="7"/>
      <c r="AJ2340" s="7"/>
      <c r="AK2340" s="7"/>
      <c r="BZ2340" s="4"/>
      <c r="CA2340" t="s">
        <v>902</v>
      </c>
      <c r="CC2340" s="7" t="s">
        <v>615</v>
      </c>
      <c r="CD2340" s="7">
        <v>0.5869804926318074</v>
      </c>
      <c r="CE2340" s="7" t="s">
        <v>618</v>
      </c>
      <c r="CF2340" s="7">
        <v>0.41301950736819271</v>
      </c>
      <c r="CH2340" s="7"/>
      <c r="CJ2340" s="7"/>
      <c r="CK2340" s="7">
        <f t="shared" si="58"/>
        <v>61</v>
      </c>
    </row>
    <row r="2341" spans="1:90" x14ac:dyDescent="0.3">
      <c r="A2341" s="43">
        <v>64</v>
      </c>
      <c r="B2341" s="23" t="s">
        <v>860</v>
      </c>
      <c r="C2341" s="54"/>
      <c r="D2341" s="54" t="s">
        <v>831</v>
      </c>
      <c r="E2341" s="23" t="s">
        <v>605</v>
      </c>
      <c r="F2341" s="54"/>
      <c r="G2341" s="23" t="s">
        <v>3920</v>
      </c>
      <c r="J2341" s="54" t="s">
        <v>9</v>
      </c>
      <c r="K2341" s="55">
        <v>70</v>
      </c>
      <c r="L2341" s="24" t="s">
        <v>834</v>
      </c>
      <c r="M2341" s="24" t="s">
        <v>618</v>
      </c>
      <c r="N2341" s="7"/>
      <c r="U2341" s="4">
        <v>105000</v>
      </c>
      <c r="V2341" s="4">
        <v>39.9</v>
      </c>
      <c r="AD2341" s="7"/>
      <c r="AE2341" s="7"/>
      <c r="AF2341" s="7"/>
      <c r="AG2341" s="7"/>
      <c r="AH2341" s="7"/>
      <c r="AI2341" s="7"/>
      <c r="AJ2341" s="7"/>
      <c r="AK2341" s="7"/>
      <c r="BZ2341" s="4"/>
      <c r="CA2341" t="s">
        <v>902</v>
      </c>
      <c r="CC2341" s="7" t="s">
        <v>618</v>
      </c>
      <c r="CD2341" s="7">
        <v>0.70155361259258253</v>
      </c>
      <c r="CE2341" s="7" t="s">
        <v>615</v>
      </c>
      <c r="CF2341" s="7">
        <v>0.29844638740741758</v>
      </c>
      <c r="CH2341" s="7"/>
      <c r="CJ2341" s="7"/>
      <c r="CK2341" s="7">
        <f t="shared" si="58"/>
        <v>61</v>
      </c>
    </row>
    <row r="2342" spans="1:90" x14ac:dyDescent="0.3">
      <c r="A2342" s="43">
        <v>64</v>
      </c>
      <c r="B2342" s="23" t="s">
        <v>860</v>
      </c>
      <c r="C2342" s="54"/>
      <c r="D2342" s="54" t="s">
        <v>831</v>
      </c>
      <c r="E2342" s="23" t="s">
        <v>659</v>
      </c>
      <c r="F2342" s="54"/>
      <c r="G2342" s="23" t="s">
        <v>3921</v>
      </c>
      <c r="J2342" s="54" t="s">
        <v>9</v>
      </c>
      <c r="K2342" s="55">
        <v>1.2802</v>
      </c>
      <c r="L2342" s="24" t="s">
        <v>834</v>
      </c>
      <c r="M2342" s="24" t="s">
        <v>615</v>
      </c>
      <c r="N2342" s="7"/>
      <c r="U2342" s="4">
        <v>32261.040000000001</v>
      </c>
      <c r="V2342" s="4">
        <v>7.6811999999999991E-2</v>
      </c>
      <c r="W2342" s="4">
        <v>5.3256320000000006</v>
      </c>
      <c r="AC2342" s="4">
        <v>9985.56</v>
      </c>
      <c r="AD2342" s="7"/>
      <c r="AE2342" s="7"/>
      <c r="AF2342" s="7"/>
      <c r="AG2342" s="7"/>
      <c r="AH2342" s="7"/>
      <c r="AI2342" s="7"/>
      <c r="AJ2342" s="7"/>
      <c r="AK2342" s="7"/>
      <c r="BZ2342" s="4"/>
      <c r="CA2342" t="s">
        <v>839</v>
      </c>
      <c r="CC2342" s="7" t="s">
        <v>615</v>
      </c>
      <c r="CD2342" s="7">
        <v>0.87911302977475292</v>
      </c>
      <c r="CF2342" s="7"/>
      <c r="CH2342" s="7"/>
      <c r="CJ2342" s="7"/>
      <c r="CK2342" s="7">
        <f t="shared" si="58"/>
        <v>59</v>
      </c>
    </row>
    <row r="2343" spans="1:90" hidden="1" x14ac:dyDescent="0.3">
      <c r="A2343" s="43" t="s">
        <v>843</v>
      </c>
      <c r="B2343" s="23" t="s">
        <v>913</v>
      </c>
      <c r="D2343" s="23" t="s">
        <v>831</v>
      </c>
      <c r="E2343" s="23" t="s">
        <v>605</v>
      </c>
      <c r="G2343" s="53" t="s">
        <v>3922</v>
      </c>
      <c r="J2343" s="23" t="s">
        <v>9</v>
      </c>
      <c r="K2343" s="47">
        <v>25</v>
      </c>
      <c r="L2343" s="24" t="s">
        <v>834</v>
      </c>
      <c r="M2343" s="24" t="s">
        <v>615</v>
      </c>
      <c r="U2343" s="4">
        <v>90000</v>
      </c>
      <c r="V2343" s="4">
        <v>4.25</v>
      </c>
      <c r="W2343" s="4">
        <v>100</v>
      </c>
      <c r="AA2343" s="107">
        <v>2000</v>
      </c>
      <c r="AD2343" s="4">
        <v>3.746633532653731</v>
      </c>
      <c r="BZ2343" s="4"/>
      <c r="CA2343" t="s">
        <v>846</v>
      </c>
      <c r="CC2343" s="7" t="s">
        <v>615</v>
      </c>
      <c r="CD2343" s="7">
        <v>0.6665949909260328</v>
      </c>
      <c r="CF2343" s="7"/>
      <c r="CH2343" s="7"/>
      <c r="CJ2343" s="7"/>
      <c r="CK2343" s="7">
        <f t="shared" si="58"/>
        <v>58</v>
      </c>
    </row>
    <row r="2344" spans="1:90" hidden="1" x14ac:dyDescent="0.3">
      <c r="A2344" s="43" t="s">
        <v>938</v>
      </c>
      <c r="B2344" s="23" t="s">
        <v>913</v>
      </c>
      <c r="C2344" s="54"/>
      <c r="D2344" s="23" t="s">
        <v>831</v>
      </c>
      <c r="E2344" s="23" t="s">
        <v>605</v>
      </c>
      <c r="G2344" s="23" t="s">
        <v>3923</v>
      </c>
      <c r="I2344" s="54"/>
      <c r="J2344" s="54" t="s">
        <v>9</v>
      </c>
      <c r="K2344" s="47">
        <v>226.8</v>
      </c>
      <c r="L2344" s="24" t="s">
        <v>834</v>
      </c>
      <c r="M2344" s="24" t="s">
        <v>633</v>
      </c>
      <c r="N2344" s="7"/>
      <c r="AA2344" s="107">
        <v>567000</v>
      </c>
      <c r="AD2344" s="4">
        <v>731.32504204679412</v>
      </c>
      <c r="AH2344" s="7"/>
      <c r="AI2344" s="7"/>
      <c r="BY2344" s="7"/>
      <c r="BZ2344" s="4">
        <v>987924</v>
      </c>
      <c r="CA2344" t="s">
        <v>915</v>
      </c>
      <c r="CC2344" s="7" t="s">
        <v>633</v>
      </c>
      <c r="CD2344" s="7">
        <v>0.86148977775426139</v>
      </c>
      <c r="CF2344" s="7"/>
      <c r="CH2344" s="7"/>
      <c r="CJ2344" s="7"/>
      <c r="CK2344" s="7">
        <f t="shared" si="58"/>
        <v>61</v>
      </c>
    </row>
    <row r="2345" spans="1:90" hidden="1" x14ac:dyDescent="0.3">
      <c r="A2345" s="43">
        <v>58</v>
      </c>
      <c r="B2345" s="23" t="s">
        <v>1058</v>
      </c>
      <c r="D2345" s="23" t="s">
        <v>831</v>
      </c>
      <c r="E2345" s="23" t="s">
        <v>605</v>
      </c>
      <c r="G2345" s="23" t="s">
        <v>3924</v>
      </c>
      <c r="H2345" s="23" t="s">
        <v>831</v>
      </c>
      <c r="J2345" s="23" t="s">
        <v>9</v>
      </c>
      <c r="K2345" s="47">
        <v>4.3</v>
      </c>
      <c r="L2345" s="24" t="s">
        <v>834</v>
      </c>
      <c r="M2345" s="24" t="s">
        <v>633</v>
      </c>
      <c r="AA2345" s="107">
        <v>9890</v>
      </c>
      <c r="AD2345" s="4">
        <v>0.215</v>
      </c>
      <c r="BZ2345" s="4"/>
      <c r="CA2345" t="s">
        <v>1187</v>
      </c>
      <c r="CC2345" s="7" t="s">
        <v>633</v>
      </c>
      <c r="CD2345" s="7">
        <v>0.99729746581948686</v>
      </c>
      <c r="CF2345" s="7"/>
      <c r="CH2345" s="7"/>
      <c r="CJ2345" s="7"/>
      <c r="CK2345" s="7">
        <f t="shared" si="58"/>
        <v>61</v>
      </c>
    </row>
    <row r="2346" spans="1:90" hidden="1" x14ac:dyDescent="0.3">
      <c r="A2346" s="43" t="s">
        <v>928</v>
      </c>
      <c r="B2346" s="42" t="s">
        <v>888</v>
      </c>
      <c r="D2346" s="54" t="s">
        <v>831</v>
      </c>
      <c r="E2346" s="23" t="s">
        <v>617</v>
      </c>
      <c r="G2346" s="42" t="s">
        <v>3925</v>
      </c>
      <c r="H2346" s="23" t="s">
        <v>930</v>
      </c>
      <c r="J2346" s="23" t="s">
        <v>9</v>
      </c>
      <c r="K2346" s="58">
        <v>10.58</v>
      </c>
      <c r="L2346" s="24" t="s">
        <v>834</v>
      </c>
      <c r="M2346" s="24" t="s">
        <v>621</v>
      </c>
      <c r="U2346" s="59"/>
      <c r="V2346" s="59">
        <v>4.0204000000000004</v>
      </c>
      <c r="W2346" s="59">
        <v>665.48199999999997</v>
      </c>
      <c r="AB2346" s="60">
        <v>65596</v>
      </c>
      <c r="AC2346" s="59"/>
      <c r="AP2346" s="59"/>
      <c r="AQ2346" s="59">
        <v>121.67</v>
      </c>
      <c r="BZ2346" s="4">
        <v>990000</v>
      </c>
      <c r="CA2346" t="s">
        <v>3926</v>
      </c>
      <c r="CC2346" s="7" t="s">
        <v>621</v>
      </c>
      <c r="CD2346" s="7">
        <v>0.54199151297567572</v>
      </c>
      <c r="CE2346" s="7" t="s">
        <v>618</v>
      </c>
      <c r="CF2346" s="7">
        <v>0.20213619915326261</v>
      </c>
      <c r="CH2346" s="7"/>
      <c r="CJ2346" s="7"/>
      <c r="CK2346" s="7">
        <f t="shared" si="58"/>
        <v>59</v>
      </c>
    </row>
    <row r="2347" spans="1:90" hidden="1" x14ac:dyDescent="0.3">
      <c r="A2347" s="43" t="s">
        <v>843</v>
      </c>
      <c r="B2347" s="23" t="s">
        <v>913</v>
      </c>
      <c r="C2347" s="54"/>
      <c r="D2347" s="54" t="s">
        <v>831</v>
      </c>
      <c r="E2347" s="23" t="s">
        <v>605</v>
      </c>
      <c r="F2347" s="54"/>
      <c r="G2347" s="23" t="s">
        <v>3927</v>
      </c>
      <c r="J2347" s="54" t="s">
        <v>9</v>
      </c>
      <c r="K2347" s="55">
        <v>1546</v>
      </c>
      <c r="L2347" s="24" t="s">
        <v>834</v>
      </c>
      <c r="M2347" s="24" t="s">
        <v>615</v>
      </c>
      <c r="N2347" s="7"/>
      <c r="U2347" s="4">
        <v>4525400</v>
      </c>
      <c r="AA2347" s="107">
        <v>104460</v>
      </c>
      <c r="AD2347" s="4">
        <v>247.36</v>
      </c>
      <c r="AE2347" s="7"/>
      <c r="AF2347" s="7"/>
      <c r="AG2347" s="7"/>
      <c r="AH2347" s="7"/>
      <c r="AI2347" s="7"/>
      <c r="AJ2347" s="7"/>
      <c r="AK2347" s="7"/>
      <c r="BZ2347" s="4"/>
      <c r="CA2347" t="s">
        <v>910</v>
      </c>
      <c r="CC2347" s="7" t="s">
        <v>615</v>
      </c>
      <c r="CD2347" s="7">
        <v>0.90459117910233844</v>
      </c>
      <c r="CF2347" s="7"/>
      <c r="CH2347" s="7"/>
      <c r="CJ2347" s="7"/>
      <c r="CK2347" s="7">
        <f t="shared" si="58"/>
        <v>60</v>
      </c>
      <c r="CL2347" t="s">
        <v>3927</v>
      </c>
    </row>
    <row r="2348" spans="1:90" hidden="1" x14ac:dyDescent="0.3">
      <c r="A2348" s="43">
        <v>64</v>
      </c>
      <c r="B2348" s="23" t="s">
        <v>913</v>
      </c>
      <c r="C2348" s="54"/>
      <c r="D2348" s="54" t="s">
        <v>831</v>
      </c>
      <c r="E2348" s="23" t="s">
        <v>605</v>
      </c>
      <c r="F2348" s="54"/>
      <c r="G2348" s="23" t="s">
        <v>3928</v>
      </c>
      <c r="J2348" s="54" t="s">
        <v>9</v>
      </c>
      <c r="K2348" s="55">
        <v>214</v>
      </c>
      <c r="L2348" s="24" t="s">
        <v>834</v>
      </c>
      <c r="M2348" s="24" t="s">
        <v>615</v>
      </c>
      <c r="N2348" s="7"/>
      <c r="U2348" s="4">
        <v>667400</v>
      </c>
      <c r="AD2348" s="7"/>
      <c r="AE2348" s="7"/>
      <c r="AF2348" s="7"/>
      <c r="AG2348" s="7"/>
      <c r="AH2348" s="7"/>
      <c r="AI2348" s="7"/>
      <c r="AJ2348" s="7"/>
      <c r="AK2348" s="7"/>
      <c r="BZ2348" s="4"/>
      <c r="CA2348" t="s">
        <v>856</v>
      </c>
      <c r="CC2348" s="7" t="s">
        <v>615</v>
      </c>
      <c r="CD2348" s="7">
        <v>1</v>
      </c>
      <c r="CF2348" s="7"/>
      <c r="CH2348" s="7"/>
      <c r="CJ2348" s="7"/>
      <c r="CK2348" s="7">
        <f t="shared" si="58"/>
        <v>62</v>
      </c>
    </row>
    <row r="2349" spans="1:90" hidden="1" x14ac:dyDescent="0.3">
      <c r="A2349" s="43">
        <v>64</v>
      </c>
      <c r="B2349" s="23" t="s">
        <v>907</v>
      </c>
      <c r="C2349" s="54"/>
      <c r="D2349" s="54" t="s">
        <v>831</v>
      </c>
      <c r="E2349" s="23" t="s">
        <v>659</v>
      </c>
      <c r="F2349" s="54"/>
      <c r="G2349" s="23" t="s">
        <v>3929</v>
      </c>
      <c r="J2349" s="54" t="s">
        <v>9</v>
      </c>
      <c r="K2349" s="55">
        <v>0.6</v>
      </c>
      <c r="L2349" s="24" t="s">
        <v>834</v>
      </c>
      <c r="M2349" s="24" t="s">
        <v>615</v>
      </c>
      <c r="N2349" s="7"/>
      <c r="U2349" s="4">
        <v>10800</v>
      </c>
      <c r="AC2349" s="4">
        <v>10800</v>
      </c>
      <c r="AD2349" s="7"/>
      <c r="AE2349" s="7"/>
      <c r="AF2349" s="7"/>
      <c r="AG2349" s="7"/>
      <c r="AH2349" s="7"/>
      <c r="AI2349" s="7"/>
      <c r="AJ2349" s="7"/>
      <c r="AK2349" s="7"/>
      <c r="BZ2349" s="4"/>
      <c r="CA2349" t="s">
        <v>885</v>
      </c>
      <c r="CC2349" s="7" t="s">
        <v>615</v>
      </c>
      <c r="CD2349" s="7">
        <v>0.7444709084722696</v>
      </c>
      <c r="CE2349" s="7" t="s">
        <v>639</v>
      </c>
      <c r="CF2349" s="7">
        <v>0.25552909152773051</v>
      </c>
      <c r="CH2349" s="7"/>
      <c r="CJ2349" s="7"/>
      <c r="CK2349" s="7">
        <f t="shared" ref="CK2349:CK2383" si="59">COUNTBLANK(N2349:BX2349)</f>
        <v>61</v>
      </c>
    </row>
    <row r="2350" spans="1:90" hidden="1" x14ac:dyDescent="0.3">
      <c r="A2350" s="43" t="s">
        <v>928</v>
      </c>
      <c r="B2350" s="42" t="s">
        <v>888</v>
      </c>
      <c r="D2350" s="54" t="s">
        <v>831</v>
      </c>
      <c r="E2350" s="23" t="s">
        <v>617</v>
      </c>
      <c r="G2350" s="42" t="s">
        <v>3930</v>
      </c>
      <c r="H2350" s="23" t="s">
        <v>880</v>
      </c>
      <c r="J2350" s="23" t="s">
        <v>9</v>
      </c>
      <c r="K2350" s="58">
        <v>33.6</v>
      </c>
      <c r="L2350" s="24" t="s">
        <v>834</v>
      </c>
      <c r="M2350" s="24" t="s">
        <v>621</v>
      </c>
      <c r="U2350" s="59"/>
      <c r="V2350" s="59"/>
      <c r="W2350" s="59">
        <v>5782.56</v>
      </c>
      <c r="AB2350" s="59"/>
      <c r="AC2350" s="60">
        <v>504000.00000000012</v>
      </c>
      <c r="AP2350" s="59"/>
      <c r="AQ2350" s="59">
        <v>67.2</v>
      </c>
      <c r="BZ2350" s="4">
        <v>1700000</v>
      </c>
      <c r="CA2350" t="s">
        <v>3931</v>
      </c>
      <c r="CC2350" s="7" t="s">
        <v>621</v>
      </c>
      <c r="CD2350" s="7">
        <v>0.76501488906065862</v>
      </c>
      <c r="CE2350" s="7" t="s">
        <v>639</v>
      </c>
      <c r="CF2350" s="7">
        <v>0.22839185473345419</v>
      </c>
      <c r="CH2350" s="7"/>
      <c r="CJ2350" s="7"/>
      <c r="CK2350" s="7">
        <f t="shared" si="59"/>
        <v>60</v>
      </c>
    </row>
    <row r="2351" spans="1:90" hidden="1" x14ac:dyDescent="0.3">
      <c r="A2351" s="43">
        <v>64</v>
      </c>
      <c r="B2351" s="23" t="s">
        <v>848</v>
      </c>
      <c r="C2351" s="54"/>
      <c r="D2351" s="54" t="s">
        <v>831</v>
      </c>
      <c r="E2351" s="23" t="s">
        <v>605</v>
      </c>
      <c r="F2351" s="54"/>
      <c r="G2351" s="23" t="s">
        <v>3932</v>
      </c>
      <c r="J2351" s="54" t="s">
        <v>9</v>
      </c>
      <c r="K2351" s="55">
        <v>20</v>
      </c>
      <c r="L2351" s="24" t="s">
        <v>834</v>
      </c>
      <c r="M2351" s="24" t="s">
        <v>615</v>
      </c>
      <c r="N2351" s="7"/>
      <c r="U2351" s="4">
        <v>82000</v>
      </c>
      <c r="V2351" s="4">
        <v>12</v>
      </c>
      <c r="W2351" s="4">
        <v>60</v>
      </c>
      <c r="AD2351" s="7"/>
      <c r="AE2351" s="7"/>
      <c r="AF2351" s="7"/>
      <c r="AG2351" s="7"/>
      <c r="AH2351" s="7"/>
      <c r="AI2351" s="7"/>
      <c r="AJ2351" s="7"/>
      <c r="AK2351" s="7"/>
      <c r="BZ2351" s="4"/>
      <c r="CA2351" t="s">
        <v>859</v>
      </c>
      <c r="CC2351" s="7" t="s">
        <v>615</v>
      </c>
      <c r="CD2351" s="7">
        <v>0.50540999630976557</v>
      </c>
      <c r="CE2351" s="7" t="s">
        <v>618</v>
      </c>
      <c r="CF2351" s="7">
        <v>0.45753272618179047</v>
      </c>
      <c r="CH2351" s="7"/>
      <c r="CJ2351" s="7"/>
      <c r="CK2351" s="7">
        <f t="shared" si="59"/>
        <v>60</v>
      </c>
    </row>
    <row r="2352" spans="1:90" hidden="1" x14ac:dyDescent="0.3">
      <c r="A2352" s="24" t="s">
        <v>3933</v>
      </c>
      <c r="B2352" s="23" t="s">
        <v>886</v>
      </c>
      <c r="C2352" s="23" t="s">
        <v>1071</v>
      </c>
      <c r="D2352" s="23" t="s">
        <v>831</v>
      </c>
      <c r="E2352" s="23" t="s">
        <v>1415</v>
      </c>
      <c r="G2352" s="23" t="s">
        <v>3934</v>
      </c>
      <c r="H2352" s="23" t="s">
        <v>880</v>
      </c>
      <c r="J2352" s="54" t="s">
        <v>8</v>
      </c>
      <c r="K2352" s="47">
        <v>235</v>
      </c>
      <c r="L2352" s="57" t="s">
        <v>834</v>
      </c>
      <c r="M2352" s="24" t="s">
        <v>612</v>
      </c>
      <c r="N2352" s="7"/>
      <c r="O2352" s="7"/>
      <c r="Q2352" s="4">
        <v>1156675.2088017301</v>
      </c>
      <c r="T2352" s="4">
        <v>28663859.19843002</v>
      </c>
      <c r="X2352" s="7"/>
      <c r="AL2352" s="61"/>
      <c r="AP2352" s="4">
        <v>189000000</v>
      </c>
      <c r="BD2352" s="4">
        <v>569.58379373848993</v>
      </c>
      <c r="BE2352" s="4">
        <v>2018.280665407349</v>
      </c>
      <c r="BF2352" s="4">
        <v>249.9616213040924</v>
      </c>
      <c r="BG2352" s="4">
        <v>1126.5534950071331</v>
      </c>
      <c r="BH2352" s="4">
        <v>319.05335628227198</v>
      </c>
      <c r="BI2352" s="4">
        <v>8.6360536485564907</v>
      </c>
      <c r="BJ2352" s="4">
        <v>353.96026490066231</v>
      </c>
      <c r="BK2352" s="4">
        <v>158.13483146067421</v>
      </c>
      <c r="BL2352" s="4">
        <v>1408.0428954423589</v>
      </c>
      <c r="BM2352" s="4">
        <v>354.41715193223928</v>
      </c>
      <c r="BN2352" s="4">
        <v>1553.1410645195019</v>
      </c>
      <c r="BO2352" s="4">
        <v>371.24727838258161</v>
      </c>
      <c r="BP2352" s="4">
        <v>2671.4762484774669</v>
      </c>
      <c r="BQ2352" s="4">
        <v>379.87330316742077</v>
      </c>
      <c r="BR2352" s="4">
        <v>5261.5571302037188</v>
      </c>
      <c r="BY2352" s="7"/>
      <c r="BZ2352" s="4">
        <v>7000000</v>
      </c>
      <c r="CA2352" t="s">
        <v>3935</v>
      </c>
      <c r="CC2352" s="7" t="s">
        <v>612</v>
      </c>
      <c r="CD2352" s="7">
        <v>0.65441312847715583</v>
      </c>
      <c r="CE2352" s="7" t="s">
        <v>678</v>
      </c>
      <c r="CF2352" s="7">
        <v>0.34509520818472722</v>
      </c>
      <c r="CH2352" s="7"/>
      <c r="CJ2352" s="7"/>
      <c r="CK2352" s="7">
        <f t="shared" si="59"/>
        <v>45</v>
      </c>
    </row>
    <row r="2353" spans="1:90" hidden="1" x14ac:dyDescent="0.3">
      <c r="A2353" s="43">
        <v>65</v>
      </c>
      <c r="B2353" s="56" t="s">
        <v>1025</v>
      </c>
      <c r="D2353" s="23" t="s">
        <v>831</v>
      </c>
      <c r="E2353" s="23" t="s">
        <v>796</v>
      </c>
      <c r="G2353" s="23" t="s">
        <v>3936</v>
      </c>
      <c r="H2353" s="57" t="s">
        <v>831</v>
      </c>
      <c r="I2353" s="57"/>
      <c r="J2353" s="23" t="s">
        <v>9</v>
      </c>
      <c r="K2353" s="47">
        <v>1.1209114</v>
      </c>
      <c r="L2353" s="24" t="s">
        <v>834</v>
      </c>
      <c r="M2353" s="24" t="s">
        <v>624</v>
      </c>
      <c r="X2353" s="4">
        <v>3699.0076199999999</v>
      </c>
      <c r="Y2353" s="4">
        <v>448.36455999999998</v>
      </c>
      <c r="BA2353" s="4">
        <v>60.417124459999997</v>
      </c>
      <c r="BZ2353" s="4"/>
      <c r="CA2353" t="s">
        <v>2971</v>
      </c>
      <c r="CC2353" s="7" t="s">
        <v>624</v>
      </c>
      <c r="CD2353" s="7">
        <v>0.77479870266487783</v>
      </c>
      <c r="CE2353" s="7" t="s">
        <v>627</v>
      </c>
      <c r="CF2353" s="7">
        <v>0.220698791522392</v>
      </c>
      <c r="CH2353" s="7"/>
      <c r="CJ2353" s="7"/>
      <c r="CK2353" s="7">
        <f t="shared" si="59"/>
        <v>60</v>
      </c>
    </row>
    <row r="2354" spans="1:90" hidden="1" x14ac:dyDescent="0.3">
      <c r="A2354" s="43">
        <v>76</v>
      </c>
      <c r="B2354" s="23" t="s">
        <v>1036</v>
      </c>
      <c r="D2354" s="23" t="s">
        <v>831</v>
      </c>
      <c r="E2354" s="23" t="s">
        <v>3937</v>
      </c>
      <c r="G2354" s="23" t="s">
        <v>3938</v>
      </c>
      <c r="J2354" s="23" t="s">
        <v>9</v>
      </c>
      <c r="K2354" s="47">
        <v>0.70599999999999996</v>
      </c>
      <c r="L2354" s="24" t="s">
        <v>834</v>
      </c>
      <c r="M2354" s="24" t="s">
        <v>621</v>
      </c>
      <c r="W2354" s="4">
        <v>602.92399999999998</v>
      </c>
      <c r="AB2354" s="4">
        <v>64810.799999999988</v>
      </c>
      <c r="AC2354" s="4">
        <v>75259.599999999991</v>
      </c>
      <c r="BZ2354" s="4"/>
      <c r="CA2354" t="s">
        <v>1046</v>
      </c>
      <c r="CC2354" s="7" t="s">
        <v>621</v>
      </c>
      <c r="CD2354" s="7">
        <v>0.55724648550452915</v>
      </c>
      <c r="CE2354" s="7" t="s">
        <v>639</v>
      </c>
      <c r="CF2354" s="7">
        <v>0.2382577340328397</v>
      </c>
      <c r="CG2354" s="7" t="s">
        <v>636</v>
      </c>
      <c r="CH2354" s="7">
        <v>0.20449578046263131</v>
      </c>
      <c r="CJ2354" s="7"/>
      <c r="CK2354" s="7">
        <f t="shared" si="59"/>
        <v>60</v>
      </c>
    </row>
    <row r="2355" spans="1:90" hidden="1" x14ac:dyDescent="0.3">
      <c r="A2355" s="43" t="s">
        <v>890</v>
      </c>
      <c r="B2355" s="23" t="s">
        <v>863</v>
      </c>
      <c r="D2355" s="23" t="s">
        <v>831</v>
      </c>
      <c r="E2355" s="23" t="s">
        <v>671</v>
      </c>
      <c r="G2355" s="53" t="s">
        <v>3939</v>
      </c>
      <c r="J2355" s="23" t="s">
        <v>9</v>
      </c>
      <c r="K2355" s="47">
        <v>852</v>
      </c>
      <c r="L2355" s="24" t="s">
        <v>834</v>
      </c>
      <c r="M2355" s="24" t="s">
        <v>651</v>
      </c>
      <c r="U2355" s="4">
        <v>1363200</v>
      </c>
      <c r="V2355" s="4">
        <v>228.44</v>
      </c>
      <c r="X2355" s="4">
        <v>2675800</v>
      </c>
      <c r="AG2355" s="4">
        <v>1299.8</v>
      </c>
      <c r="AH2355" s="4">
        <v>1326.96</v>
      </c>
      <c r="AI2355" s="4">
        <v>88.66</v>
      </c>
      <c r="BX2355" s="4"/>
      <c r="BZ2355" s="4"/>
      <c r="CA2355" t="s">
        <v>3836</v>
      </c>
      <c r="CC2355" s="7" t="s">
        <v>651</v>
      </c>
      <c r="CD2355" s="7">
        <v>0.39608987728403472</v>
      </c>
      <c r="CE2355" s="7" t="s">
        <v>624</v>
      </c>
      <c r="CF2355" s="7">
        <v>0.23370229503278411</v>
      </c>
      <c r="CG2355" s="7" t="s">
        <v>654</v>
      </c>
      <c r="CH2355" s="7">
        <v>0.2313142096712138</v>
      </c>
      <c r="CJ2355" s="7"/>
      <c r="CK2355" s="7">
        <f t="shared" si="59"/>
        <v>57</v>
      </c>
    </row>
    <row r="2356" spans="1:90" x14ac:dyDescent="0.3">
      <c r="A2356" s="43">
        <v>58</v>
      </c>
      <c r="B2356" s="23" t="s">
        <v>860</v>
      </c>
      <c r="D2356" s="54" t="s">
        <v>831</v>
      </c>
      <c r="E2356" s="23" t="s">
        <v>611</v>
      </c>
      <c r="G2356" s="23" t="s">
        <v>3940</v>
      </c>
      <c r="H2356" s="54" t="s">
        <v>831</v>
      </c>
      <c r="I2356" s="54"/>
      <c r="J2356" s="54" t="s">
        <v>9</v>
      </c>
      <c r="K2356" s="47">
        <v>0.9</v>
      </c>
      <c r="L2356" s="24" t="s">
        <v>834</v>
      </c>
      <c r="M2356" s="24" t="s">
        <v>633</v>
      </c>
      <c r="AA2356" s="107">
        <v>2250</v>
      </c>
      <c r="AD2356" s="4">
        <v>1.5029999999999999</v>
      </c>
      <c r="BZ2356" s="4"/>
      <c r="CA2356" t="s">
        <v>1187</v>
      </c>
      <c r="CC2356" s="7" t="s">
        <v>633</v>
      </c>
      <c r="CD2356" s="7">
        <v>0.92313216363235751</v>
      </c>
      <c r="CF2356" s="7"/>
      <c r="CH2356" s="7"/>
      <c r="CJ2356" s="7"/>
      <c r="CK2356" s="7">
        <f t="shared" si="59"/>
        <v>61</v>
      </c>
    </row>
    <row r="2357" spans="1:90" hidden="1" x14ac:dyDescent="0.3">
      <c r="A2357" s="43">
        <v>64</v>
      </c>
      <c r="B2357" s="23" t="s">
        <v>1541</v>
      </c>
      <c r="C2357" s="54"/>
      <c r="D2357" s="54" t="s">
        <v>831</v>
      </c>
      <c r="E2357" s="23" t="s">
        <v>650</v>
      </c>
      <c r="F2357" s="54"/>
      <c r="G2357" s="23" t="s">
        <v>3941</v>
      </c>
      <c r="J2357" s="54" t="s">
        <v>9</v>
      </c>
      <c r="K2357" s="55">
        <v>81.7</v>
      </c>
      <c r="L2357" s="24" t="s">
        <v>834</v>
      </c>
      <c r="M2357" s="24" t="s">
        <v>615</v>
      </c>
      <c r="N2357" s="7"/>
      <c r="U2357" s="4">
        <v>1070270</v>
      </c>
      <c r="W2357" s="4">
        <v>1062.0999999999999</v>
      </c>
      <c r="AD2357" s="7"/>
      <c r="AE2357" s="7"/>
      <c r="AF2357" s="7"/>
      <c r="AG2357" s="7"/>
      <c r="AH2357" s="7"/>
      <c r="AI2357" s="7"/>
      <c r="AJ2357" s="7"/>
      <c r="AK2357" s="7"/>
      <c r="BZ2357" s="4"/>
      <c r="CA2357" t="s">
        <v>899</v>
      </c>
      <c r="CC2357" s="7" t="s">
        <v>615</v>
      </c>
      <c r="CD2357" s="7">
        <v>0.90955334377345254</v>
      </c>
      <c r="CF2357" s="7"/>
      <c r="CH2357" s="7"/>
      <c r="CJ2357" s="7"/>
      <c r="CK2357" s="7">
        <f t="shared" si="59"/>
        <v>61</v>
      </c>
      <c r="CL2357" t="s">
        <v>3941</v>
      </c>
    </row>
    <row r="2358" spans="1:90" hidden="1" x14ac:dyDescent="0.3">
      <c r="A2358" s="24" t="s">
        <v>1631</v>
      </c>
      <c r="B2358" s="23" t="s">
        <v>886</v>
      </c>
      <c r="C2358" s="23" t="s">
        <v>1071</v>
      </c>
      <c r="D2358" s="23" t="s">
        <v>831</v>
      </c>
      <c r="E2358" s="23" t="s">
        <v>752</v>
      </c>
      <c r="F2358" s="24"/>
      <c r="G2358" s="23" t="s">
        <v>3942</v>
      </c>
      <c r="H2358" s="23" t="s">
        <v>3943</v>
      </c>
      <c r="J2358" s="54" t="s">
        <v>8</v>
      </c>
      <c r="K2358" s="47">
        <v>231.2</v>
      </c>
      <c r="L2358" s="57" t="s">
        <v>834</v>
      </c>
      <c r="M2358" s="24" t="s">
        <v>687</v>
      </c>
      <c r="N2358" s="7"/>
      <c r="O2358" s="7"/>
      <c r="X2358" s="7"/>
      <c r="AA2358" s="107">
        <v>18747244.776408721</v>
      </c>
      <c r="AL2358" s="61"/>
      <c r="AN2358" s="4">
        <v>112961724.8319544</v>
      </c>
      <c r="AS2358" s="4">
        <v>22726441.19540824</v>
      </c>
      <c r="BD2358" s="4">
        <v>35102.775598526707</v>
      </c>
      <c r="BE2358" s="4">
        <v>83628.586329900674</v>
      </c>
      <c r="BF2358" s="4">
        <v>7534.8530448404154</v>
      </c>
      <c r="BG2358" s="4">
        <v>23553.318601997151</v>
      </c>
      <c r="BH2358" s="4">
        <v>3070.224578313253</v>
      </c>
      <c r="BI2358" s="4">
        <v>856.06609002045911</v>
      </c>
      <c r="BJ2358" s="4">
        <v>2562.3773509933781</v>
      </c>
      <c r="BK2358" s="4">
        <v>343.98576779026217</v>
      </c>
      <c r="BL2358" s="4">
        <v>1974.1876675603221</v>
      </c>
      <c r="BM2358" s="4">
        <v>317.8755214399153</v>
      </c>
      <c r="BN2358" s="4">
        <v>937.64770155808856</v>
      </c>
      <c r="BO2358" s="4">
        <v>123.99133748055991</v>
      </c>
      <c r="BP2358" s="4">
        <v>781.70099878197323</v>
      </c>
      <c r="BQ2358" s="4">
        <v>106.7338461538461</v>
      </c>
      <c r="BR2358" s="4">
        <v>10879.88751992914</v>
      </c>
      <c r="BY2358" s="7"/>
      <c r="BZ2358" s="4"/>
      <c r="CA2358" t="s">
        <v>3944</v>
      </c>
      <c r="CC2358" s="7" t="s">
        <v>687</v>
      </c>
      <c r="CD2358" s="7">
        <v>0.72003688316428427</v>
      </c>
      <c r="CE2358" s="7" t="s">
        <v>633</v>
      </c>
      <c r="CF2358" s="7">
        <v>0.206795535109218</v>
      </c>
      <c r="CH2358" s="7"/>
      <c r="CJ2358" s="7"/>
      <c r="CK2358" s="7">
        <f t="shared" si="59"/>
        <v>45</v>
      </c>
    </row>
    <row r="2359" spans="1:90" hidden="1" x14ac:dyDescent="0.3">
      <c r="A2359" s="43" t="s">
        <v>932</v>
      </c>
      <c r="B2359" s="23" t="s">
        <v>891</v>
      </c>
      <c r="C2359" s="54"/>
      <c r="D2359" s="54" t="s">
        <v>831</v>
      </c>
      <c r="E2359" s="23" t="s">
        <v>659</v>
      </c>
      <c r="F2359" s="54"/>
      <c r="G2359" s="23" t="s">
        <v>3945</v>
      </c>
      <c r="H2359" s="23" t="s">
        <v>880</v>
      </c>
      <c r="J2359" s="54" t="s">
        <v>9</v>
      </c>
      <c r="K2359" s="55">
        <v>0.65</v>
      </c>
      <c r="L2359" s="24" t="s">
        <v>834</v>
      </c>
      <c r="M2359" s="24" t="s">
        <v>615</v>
      </c>
      <c r="N2359" s="7"/>
      <c r="U2359" s="4">
        <v>22750</v>
      </c>
      <c r="AD2359" s="7"/>
      <c r="AE2359" s="7"/>
      <c r="AF2359" s="7"/>
      <c r="AG2359" s="7"/>
      <c r="AH2359" s="7"/>
      <c r="AI2359" s="7"/>
      <c r="AJ2359" s="7"/>
      <c r="AK2359" s="7"/>
      <c r="BZ2359" s="4">
        <v>350000</v>
      </c>
      <c r="CA2359" t="s">
        <v>934</v>
      </c>
      <c r="CC2359" s="7" t="s">
        <v>615</v>
      </c>
      <c r="CD2359" s="7">
        <v>1</v>
      </c>
      <c r="CF2359" s="7"/>
      <c r="CH2359" s="7"/>
      <c r="CJ2359" s="7"/>
      <c r="CK2359" s="7">
        <f t="shared" si="59"/>
        <v>62</v>
      </c>
    </row>
    <row r="2360" spans="1:90" hidden="1" x14ac:dyDescent="0.3">
      <c r="A2360" s="43" t="s">
        <v>2179</v>
      </c>
      <c r="B2360" s="42" t="s">
        <v>868</v>
      </c>
      <c r="D2360" s="54" t="s">
        <v>831</v>
      </c>
      <c r="E2360" s="23" t="s">
        <v>659</v>
      </c>
      <c r="G2360" s="42" t="s">
        <v>3946</v>
      </c>
      <c r="H2360" s="23" t="s">
        <v>880</v>
      </c>
      <c r="J2360" s="23" t="s">
        <v>9</v>
      </c>
      <c r="K2360" s="58">
        <v>80.8</v>
      </c>
      <c r="L2360" s="24" t="s">
        <v>834</v>
      </c>
      <c r="M2360" s="24" t="s">
        <v>615</v>
      </c>
      <c r="U2360" s="60">
        <v>1373600</v>
      </c>
      <c r="V2360" s="60">
        <v>133.32</v>
      </c>
      <c r="W2360" s="60">
        <v>2147.6640000000002</v>
      </c>
      <c r="AB2360" s="60">
        <v>80800</v>
      </c>
      <c r="AC2360" s="60">
        <v>888800.00000000012</v>
      </c>
      <c r="AP2360" s="59"/>
      <c r="AQ2360" s="59">
        <v>484.8</v>
      </c>
      <c r="BZ2360" s="4"/>
      <c r="CA2360" t="s">
        <v>3947</v>
      </c>
      <c r="CC2360" s="7" t="s">
        <v>615</v>
      </c>
      <c r="CD2360" s="7">
        <v>0.78836652812248975</v>
      </c>
      <c r="CF2360" s="7"/>
      <c r="CH2360" s="7"/>
      <c r="CJ2360" s="7"/>
      <c r="CK2360" s="7">
        <f t="shared" si="59"/>
        <v>57</v>
      </c>
    </row>
    <row r="2361" spans="1:90" x14ac:dyDescent="0.3">
      <c r="A2361" s="43">
        <v>64</v>
      </c>
      <c r="B2361" s="23" t="s">
        <v>860</v>
      </c>
      <c r="C2361" s="54"/>
      <c r="D2361" s="54" t="s">
        <v>831</v>
      </c>
      <c r="E2361" s="23" t="s">
        <v>659</v>
      </c>
      <c r="F2361" s="54"/>
      <c r="G2361" s="23" t="s">
        <v>3948</v>
      </c>
      <c r="H2361" s="23" t="s">
        <v>838</v>
      </c>
      <c r="J2361" s="54" t="s">
        <v>9</v>
      </c>
      <c r="K2361" s="55">
        <v>19.367000000000001</v>
      </c>
      <c r="L2361" s="24" t="s">
        <v>834</v>
      </c>
      <c r="M2361" s="24" t="s">
        <v>618</v>
      </c>
      <c r="N2361" s="7"/>
      <c r="U2361" s="4">
        <v>71657.900000000009</v>
      </c>
      <c r="V2361" s="4">
        <v>18.39865</v>
      </c>
      <c r="W2361" s="4">
        <v>298.63914</v>
      </c>
      <c r="AB2361" s="4">
        <v>3873.4</v>
      </c>
      <c r="AC2361" s="4">
        <v>315682.09999999998</v>
      </c>
      <c r="AD2361" s="7"/>
      <c r="AE2361" s="7"/>
      <c r="AF2361" s="7"/>
      <c r="AG2361" s="7"/>
      <c r="AH2361" s="7"/>
      <c r="AI2361" s="7"/>
      <c r="AJ2361" s="7"/>
      <c r="AK2361" s="7"/>
      <c r="BZ2361" s="4"/>
      <c r="CA2361" t="s">
        <v>842</v>
      </c>
      <c r="CC2361" s="7" t="s">
        <v>618</v>
      </c>
      <c r="CD2361" s="7">
        <v>0.35011600192072662</v>
      </c>
      <c r="CE2361" s="7" t="s">
        <v>639</v>
      </c>
      <c r="CF2361" s="7">
        <v>0.33331713213790293</v>
      </c>
      <c r="CG2361" s="7" t="s">
        <v>615</v>
      </c>
      <c r="CH2361" s="7">
        <v>0.22043428189290409</v>
      </c>
      <c r="CJ2361" s="7"/>
      <c r="CK2361" s="7">
        <f t="shared" si="59"/>
        <v>58</v>
      </c>
    </row>
    <row r="2362" spans="1:90" x14ac:dyDescent="0.3">
      <c r="A2362" s="43" t="s">
        <v>932</v>
      </c>
      <c r="B2362" s="23" t="s">
        <v>860</v>
      </c>
      <c r="C2362" s="54"/>
      <c r="D2362" s="54" t="s">
        <v>831</v>
      </c>
      <c r="E2362" s="23" t="s">
        <v>659</v>
      </c>
      <c r="F2362" s="54"/>
      <c r="G2362" s="23" t="s">
        <v>3949</v>
      </c>
      <c r="H2362" s="23" t="s">
        <v>838</v>
      </c>
      <c r="J2362" s="54" t="s">
        <v>9</v>
      </c>
      <c r="K2362" s="55">
        <v>1.7553077135999999</v>
      </c>
      <c r="L2362" s="24" t="s">
        <v>834</v>
      </c>
      <c r="M2362" s="24" t="s">
        <v>639</v>
      </c>
      <c r="N2362" s="7"/>
      <c r="U2362" s="4">
        <v>27869.82012864</v>
      </c>
      <c r="AC2362" s="4">
        <v>111454.67752272</v>
      </c>
      <c r="AD2362" s="7"/>
      <c r="AE2362" s="7"/>
      <c r="AF2362" s="7"/>
      <c r="AG2362" s="7"/>
      <c r="AH2362" s="7"/>
      <c r="AI2362" s="7"/>
      <c r="AJ2362" s="7"/>
      <c r="AK2362" s="7"/>
      <c r="BZ2362" s="4">
        <v>300300</v>
      </c>
      <c r="CA2362" t="s">
        <v>2737</v>
      </c>
      <c r="CC2362" s="7" t="s">
        <v>639</v>
      </c>
      <c r="CD2362" s="7">
        <v>0.57852861657060217</v>
      </c>
      <c r="CE2362" s="7" t="s">
        <v>615</v>
      </c>
      <c r="CF2362" s="7">
        <v>0.42147138342939788</v>
      </c>
      <c r="CH2362" s="7"/>
      <c r="CJ2362" s="7"/>
      <c r="CK2362" s="7">
        <f t="shared" si="59"/>
        <v>61</v>
      </c>
    </row>
    <row r="2363" spans="1:90" x14ac:dyDescent="0.3">
      <c r="A2363" s="43" t="s">
        <v>843</v>
      </c>
      <c r="B2363" s="23" t="s">
        <v>860</v>
      </c>
      <c r="D2363" s="23" t="s">
        <v>831</v>
      </c>
      <c r="E2363" s="23" t="s">
        <v>605</v>
      </c>
      <c r="G2363" s="53" t="s">
        <v>3950</v>
      </c>
      <c r="J2363" s="23" t="s">
        <v>9</v>
      </c>
      <c r="K2363" s="47">
        <v>298.3</v>
      </c>
      <c r="L2363" s="24" t="s">
        <v>834</v>
      </c>
      <c r="M2363" s="24" t="s">
        <v>615</v>
      </c>
      <c r="U2363" s="4">
        <v>787530</v>
      </c>
      <c r="V2363" s="4">
        <v>42.102400000000003</v>
      </c>
      <c r="W2363" s="4">
        <v>143.91999999999999</v>
      </c>
      <c r="AA2363" s="107">
        <v>19600</v>
      </c>
      <c r="AD2363" s="4">
        <v>40.708975240420813</v>
      </c>
      <c r="BZ2363" s="4"/>
      <c r="CA2363" t="s">
        <v>846</v>
      </c>
      <c r="CC2363" s="7" t="s">
        <v>615</v>
      </c>
      <c r="CD2363" s="7">
        <v>0.68513853259927426</v>
      </c>
      <c r="CE2363" s="7" t="s">
        <v>618</v>
      </c>
      <c r="CF2363" s="7">
        <v>0.2265839178795194</v>
      </c>
      <c r="CH2363" s="7"/>
      <c r="CJ2363" s="7"/>
      <c r="CK2363" s="7">
        <f t="shared" si="59"/>
        <v>58</v>
      </c>
    </row>
    <row r="2364" spans="1:90" x14ac:dyDescent="0.3">
      <c r="A2364" s="43">
        <v>76</v>
      </c>
      <c r="B2364" s="23" t="s">
        <v>860</v>
      </c>
      <c r="D2364" s="23" t="s">
        <v>831</v>
      </c>
      <c r="E2364" s="23" t="s">
        <v>1044</v>
      </c>
      <c r="G2364" s="23" t="s">
        <v>3951</v>
      </c>
      <c r="J2364" s="23" t="s">
        <v>9</v>
      </c>
      <c r="K2364" s="47">
        <v>5.9</v>
      </c>
      <c r="L2364" s="24" t="s">
        <v>834</v>
      </c>
      <c r="M2364" s="24" t="s">
        <v>639</v>
      </c>
      <c r="AB2364" s="4">
        <v>236000</v>
      </c>
      <c r="AC2364" s="4">
        <v>920400.00000000012</v>
      </c>
      <c r="BZ2364" s="4"/>
      <c r="CA2364" t="s">
        <v>2194</v>
      </c>
      <c r="CC2364" s="7" t="s">
        <v>639</v>
      </c>
      <c r="CD2364" s="7">
        <v>0.79645945504976345</v>
      </c>
      <c r="CE2364" s="7" t="s">
        <v>636</v>
      </c>
      <c r="CF2364" s="7">
        <v>0.20354054495023649</v>
      </c>
      <c r="CH2364" s="7"/>
      <c r="CJ2364" s="7"/>
      <c r="CK2364" s="7">
        <f t="shared" si="59"/>
        <v>61</v>
      </c>
    </row>
    <row r="2365" spans="1:90" hidden="1" x14ac:dyDescent="0.3">
      <c r="A2365" s="43">
        <v>64</v>
      </c>
      <c r="B2365" s="23" t="s">
        <v>878</v>
      </c>
      <c r="C2365" s="54"/>
      <c r="D2365" s="54" t="s">
        <v>831</v>
      </c>
      <c r="E2365" s="23" t="s">
        <v>659</v>
      </c>
      <c r="F2365" s="54"/>
      <c r="G2365" s="23" t="s">
        <v>3952</v>
      </c>
      <c r="J2365" s="54" t="s">
        <v>9</v>
      </c>
      <c r="K2365" s="55">
        <v>0.5</v>
      </c>
      <c r="L2365" s="24" t="s">
        <v>834</v>
      </c>
      <c r="M2365" s="24" t="s">
        <v>639</v>
      </c>
      <c r="N2365" s="7"/>
      <c r="U2365" s="4">
        <v>1750</v>
      </c>
      <c r="AB2365" s="4">
        <v>15000</v>
      </c>
      <c r="AC2365" s="4">
        <v>15000</v>
      </c>
      <c r="AD2365" s="7"/>
      <c r="AE2365" s="7"/>
      <c r="AF2365" s="7"/>
      <c r="AG2365" s="7"/>
      <c r="AH2365" s="7"/>
      <c r="AI2365" s="7"/>
      <c r="AJ2365" s="7"/>
      <c r="AK2365" s="7"/>
      <c r="BZ2365" s="4"/>
      <c r="CA2365" t="s">
        <v>1006</v>
      </c>
      <c r="CC2365" s="7" t="s">
        <v>639</v>
      </c>
      <c r="CD2365" s="7">
        <v>0.42797712896301499</v>
      </c>
      <c r="CE2365" s="7" t="s">
        <v>636</v>
      </c>
      <c r="CF2365" s="7">
        <v>0.42655243812092769</v>
      </c>
      <c r="CH2365" s="7"/>
      <c r="CJ2365" s="7"/>
      <c r="CK2365" s="7">
        <f t="shared" si="59"/>
        <v>60</v>
      </c>
    </row>
    <row r="2366" spans="1:90" hidden="1" x14ac:dyDescent="0.3">
      <c r="A2366" s="43" t="s">
        <v>843</v>
      </c>
      <c r="B2366" s="23" t="s">
        <v>1554</v>
      </c>
      <c r="C2366" s="54"/>
      <c r="D2366" s="54" t="s">
        <v>831</v>
      </c>
      <c r="E2366" s="23" t="s">
        <v>650</v>
      </c>
      <c r="F2366" s="54"/>
      <c r="G2366" s="23" t="s">
        <v>3953</v>
      </c>
      <c r="J2366" s="54" t="s">
        <v>9</v>
      </c>
      <c r="K2366" s="55">
        <v>495.65600000000001</v>
      </c>
      <c r="L2366" s="24" t="s">
        <v>834</v>
      </c>
      <c r="M2366" s="24" t="s">
        <v>615</v>
      </c>
      <c r="N2366" s="7"/>
      <c r="U2366" s="4">
        <v>12540096.800000001</v>
      </c>
      <c r="W2366" s="4">
        <v>31151.979599999999</v>
      </c>
      <c r="AD2366" s="4">
        <v>297.39359999999999</v>
      </c>
      <c r="AE2366" s="7"/>
      <c r="AF2366" s="7"/>
      <c r="AG2366" s="7"/>
      <c r="AH2366" s="7"/>
      <c r="AI2366" s="7"/>
      <c r="AJ2366" s="7"/>
      <c r="AK2366" s="7"/>
      <c r="BZ2366" s="4"/>
      <c r="CA2366" t="s">
        <v>910</v>
      </c>
      <c r="CC2366" s="7" t="s">
        <v>615</v>
      </c>
      <c r="CD2366" s="7">
        <v>0.79405473101314239</v>
      </c>
      <c r="CF2366" s="7"/>
      <c r="CH2366" s="7"/>
      <c r="CJ2366" s="7"/>
      <c r="CK2366" s="7">
        <f t="shared" si="59"/>
        <v>60</v>
      </c>
      <c r="CL2366" t="s">
        <v>3953</v>
      </c>
    </row>
    <row r="2367" spans="1:90" hidden="1" x14ac:dyDescent="0.3">
      <c r="A2367" s="43" t="s">
        <v>843</v>
      </c>
      <c r="B2367" s="23" t="s">
        <v>1028</v>
      </c>
      <c r="D2367" s="23" t="s">
        <v>831</v>
      </c>
      <c r="E2367" s="23" t="s">
        <v>605</v>
      </c>
      <c r="G2367" s="53" t="s">
        <v>3954</v>
      </c>
      <c r="J2367" s="23" t="s">
        <v>9</v>
      </c>
      <c r="K2367" s="47">
        <v>1418.2</v>
      </c>
      <c r="L2367" s="24" t="s">
        <v>834</v>
      </c>
      <c r="M2367" s="24" t="s">
        <v>615</v>
      </c>
      <c r="U2367" s="4">
        <v>4821880</v>
      </c>
      <c r="V2367" s="4">
        <v>70.910000000000011</v>
      </c>
      <c r="AA2367" s="107">
        <v>99274.000000000015</v>
      </c>
      <c r="AD2367" s="4">
        <v>193.3607963143092</v>
      </c>
      <c r="BZ2367" s="4"/>
      <c r="CA2367" t="s">
        <v>846</v>
      </c>
      <c r="CC2367" s="7" t="s">
        <v>615</v>
      </c>
      <c r="CD2367" s="7">
        <v>0.84656916428090778</v>
      </c>
      <c r="CF2367" s="7"/>
      <c r="CH2367" s="7"/>
      <c r="CJ2367" s="7"/>
      <c r="CK2367" s="7">
        <f t="shared" si="59"/>
        <v>59</v>
      </c>
    </row>
    <row r="2368" spans="1:90" hidden="1" x14ac:dyDescent="0.3">
      <c r="A2368" s="43" t="s">
        <v>3955</v>
      </c>
      <c r="B2368" s="56" t="s">
        <v>1176</v>
      </c>
      <c r="D2368" s="23" t="s">
        <v>831</v>
      </c>
      <c r="E2368" s="23" t="s">
        <v>796</v>
      </c>
      <c r="G2368" s="23" t="s">
        <v>3956</v>
      </c>
      <c r="H2368" s="57" t="s">
        <v>880</v>
      </c>
      <c r="I2368" s="57"/>
      <c r="J2368" s="23" t="s">
        <v>9</v>
      </c>
      <c r="K2368" s="66">
        <v>18.43</v>
      </c>
      <c r="L2368" s="24" t="s">
        <v>834</v>
      </c>
      <c r="M2368" s="24" t="s">
        <v>624</v>
      </c>
      <c r="X2368" s="4">
        <v>258162</v>
      </c>
      <c r="Y2368" s="4">
        <v>22163</v>
      </c>
      <c r="AM2368" s="4">
        <v>6358705</v>
      </c>
      <c r="BZ2368" s="4"/>
      <c r="CA2368" t="s">
        <v>3957</v>
      </c>
      <c r="CC2368" s="7" t="s">
        <v>624</v>
      </c>
      <c r="CD2368" s="7">
        <v>0.74316726742737982</v>
      </c>
      <c r="CF2368" s="7"/>
      <c r="CH2368" s="7"/>
      <c r="CJ2368" s="7"/>
      <c r="CK2368" s="7">
        <f t="shared" si="59"/>
        <v>60</v>
      </c>
      <c r="CL2368" t="s">
        <v>3956</v>
      </c>
    </row>
    <row r="2369" spans="1:90" hidden="1" x14ac:dyDescent="0.3">
      <c r="A2369" s="43" t="s">
        <v>3955</v>
      </c>
      <c r="B2369" s="56" t="s">
        <v>1176</v>
      </c>
      <c r="D2369" s="23" t="s">
        <v>831</v>
      </c>
      <c r="E2369" s="23" t="s">
        <v>796</v>
      </c>
      <c r="G2369" s="23" t="s">
        <v>3958</v>
      </c>
      <c r="H2369" s="57" t="s">
        <v>880</v>
      </c>
      <c r="I2369" s="57"/>
      <c r="J2369" s="23" t="s">
        <v>9</v>
      </c>
      <c r="K2369" s="66">
        <v>30.75</v>
      </c>
      <c r="L2369" s="24" t="s">
        <v>834</v>
      </c>
      <c r="M2369" s="24" t="s">
        <v>624</v>
      </c>
      <c r="X2369" s="4">
        <v>557533</v>
      </c>
      <c r="Y2369" s="4">
        <v>9225.0000000000018</v>
      </c>
      <c r="AM2369" s="4">
        <v>4018765</v>
      </c>
      <c r="BZ2369" s="4"/>
      <c r="CA2369" t="s">
        <v>3957</v>
      </c>
      <c r="CC2369" s="7" t="s">
        <v>624</v>
      </c>
      <c r="CD2369" s="7">
        <v>0.92508660025057554</v>
      </c>
      <c r="CF2369" s="7"/>
      <c r="CH2369" s="7"/>
      <c r="CJ2369" s="7"/>
      <c r="CK2369" s="7">
        <f t="shared" si="59"/>
        <v>60</v>
      </c>
      <c r="CL2369" t="s">
        <v>3958</v>
      </c>
    </row>
    <row r="2370" spans="1:90" x14ac:dyDescent="0.3">
      <c r="A2370" s="43" t="s">
        <v>843</v>
      </c>
      <c r="B2370" s="23" t="s">
        <v>860</v>
      </c>
      <c r="D2370" s="23" t="s">
        <v>831</v>
      </c>
      <c r="E2370" s="23" t="s">
        <v>605</v>
      </c>
      <c r="G2370" s="53" t="s">
        <v>3959</v>
      </c>
      <c r="J2370" s="23" t="s">
        <v>9</v>
      </c>
      <c r="K2370" s="47">
        <v>789.3</v>
      </c>
      <c r="L2370" s="24" t="s">
        <v>834</v>
      </c>
      <c r="M2370" s="24" t="s">
        <v>615</v>
      </c>
      <c r="U2370" s="4">
        <v>1354950</v>
      </c>
      <c r="V2370" s="4">
        <v>42.314999999999998</v>
      </c>
      <c r="W2370" s="4">
        <v>2040.3630000000001</v>
      </c>
      <c r="AA2370" s="107">
        <v>37272</v>
      </c>
      <c r="AD2370" s="4">
        <v>93.528373963983753</v>
      </c>
      <c r="BZ2370" s="4"/>
      <c r="CA2370" t="s">
        <v>846</v>
      </c>
      <c r="CC2370" s="7" t="s">
        <v>615</v>
      </c>
      <c r="CD2370" s="7">
        <v>0.67958561616661606</v>
      </c>
      <c r="CF2370" s="7"/>
      <c r="CH2370" s="7"/>
      <c r="CJ2370" s="7"/>
      <c r="CK2370" s="7">
        <f t="shared" si="59"/>
        <v>58</v>
      </c>
    </row>
    <row r="2371" spans="1:90" hidden="1" x14ac:dyDescent="0.3">
      <c r="A2371" s="43">
        <v>64</v>
      </c>
      <c r="B2371" s="23" t="s">
        <v>1114</v>
      </c>
      <c r="C2371" s="54"/>
      <c r="D2371" s="54" t="s">
        <v>831</v>
      </c>
      <c r="E2371" s="23" t="s">
        <v>605</v>
      </c>
      <c r="F2371" s="54"/>
      <c r="G2371" s="23" t="s">
        <v>3960</v>
      </c>
      <c r="J2371" s="54" t="s">
        <v>9</v>
      </c>
      <c r="K2371" s="55">
        <v>75</v>
      </c>
      <c r="L2371" s="24" t="s">
        <v>834</v>
      </c>
      <c r="M2371" s="24" t="s">
        <v>615</v>
      </c>
      <c r="N2371" s="7"/>
      <c r="U2371" s="4">
        <v>150000</v>
      </c>
      <c r="AD2371" s="7"/>
      <c r="AE2371" s="7"/>
      <c r="AF2371" s="7"/>
      <c r="AG2371" s="7"/>
      <c r="AH2371" s="7"/>
      <c r="AI2371" s="7"/>
      <c r="AJ2371" s="7"/>
      <c r="AK2371" s="7"/>
      <c r="BZ2371" s="4"/>
      <c r="CA2371" t="s">
        <v>856</v>
      </c>
      <c r="CC2371" s="7" t="s">
        <v>615</v>
      </c>
      <c r="CD2371" s="7">
        <v>1</v>
      </c>
      <c r="CF2371" s="7"/>
      <c r="CH2371" s="7"/>
      <c r="CJ2371" s="7"/>
      <c r="CK2371" s="7">
        <f t="shared" si="59"/>
        <v>62</v>
      </c>
    </row>
    <row r="2372" spans="1:90" hidden="1" x14ac:dyDescent="0.3">
      <c r="A2372" s="43">
        <v>27</v>
      </c>
      <c r="B2372" s="42" t="s">
        <v>1139</v>
      </c>
      <c r="D2372" s="23" t="s">
        <v>831</v>
      </c>
      <c r="E2372" s="23" t="s">
        <v>617</v>
      </c>
      <c r="G2372" s="42" t="s">
        <v>3961</v>
      </c>
      <c r="J2372" s="23" t="s">
        <v>9</v>
      </c>
      <c r="K2372" s="58">
        <v>2.4</v>
      </c>
      <c r="L2372" s="24" t="s">
        <v>834</v>
      </c>
      <c r="M2372" s="24" t="s">
        <v>639</v>
      </c>
      <c r="U2372" s="59"/>
      <c r="V2372" s="59"/>
      <c r="W2372" s="59">
        <v>218.4</v>
      </c>
      <c r="AB2372" s="60">
        <v>19200</v>
      </c>
      <c r="AC2372" s="60">
        <v>220800</v>
      </c>
      <c r="AP2372" s="59"/>
      <c r="AQ2372" s="59">
        <v>124.8</v>
      </c>
      <c r="BZ2372" s="4"/>
      <c r="CA2372" t="s">
        <v>1144</v>
      </c>
      <c r="CC2372" s="7" t="s">
        <v>639</v>
      </c>
      <c r="CD2372" s="7">
        <v>0.66763973621794825</v>
      </c>
      <c r="CF2372" s="7"/>
      <c r="CH2372" s="7"/>
      <c r="CJ2372" s="7"/>
      <c r="CK2372" s="7">
        <f t="shared" si="59"/>
        <v>59</v>
      </c>
    </row>
    <row r="2373" spans="1:90" x14ac:dyDescent="0.3">
      <c r="A2373" s="43" t="s">
        <v>843</v>
      </c>
      <c r="B2373" s="23" t="s">
        <v>860</v>
      </c>
      <c r="D2373" s="23" t="s">
        <v>831</v>
      </c>
      <c r="E2373" s="23" t="s">
        <v>605</v>
      </c>
      <c r="G2373" s="53" t="s">
        <v>3962</v>
      </c>
      <c r="J2373" s="23" t="s">
        <v>9</v>
      </c>
      <c r="K2373" s="47">
        <v>206</v>
      </c>
      <c r="L2373" s="24" t="s">
        <v>834</v>
      </c>
      <c r="M2373" s="24" t="s">
        <v>615</v>
      </c>
      <c r="U2373" s="4">
        <v>1503800</v>
      </c>
      <c r="AA2373" s="107">
        <v>164800</v>
      </c>
      <c r="AD2373" s="4">
        <v>219.3030474778713</v>
      </c>
      <c r="BZ2373" s="4"/>
      <c r="CA2373" t="s">
        <v>846</v>
      </c>
      <c r="CC2373" s="7" t="s">
        <v>615</v>
      </c>
      <c r="CD2373" s="7">
        <v>0.68929930628741787</v>
      </c>
      <c r="CE2373" s="7" t="s">
        <v>633</v>
      </c>
      <c r="CF2373" s="7">
        <v>0.26649477074115729</v>
      </c>
      <c r="CH2373" s="7"/>
      <c r="CJ2373" s="7"/>
      <c r="CK2373" s="7">
        <f t="shared" si="59"/>
        <v>60</v>
      </c>
    </row>
    <row r="2374" spans="1:90" hidden="1" x14ac:dyDescent="0.3">
      <c r="A2374" s="43">
        <v>64</v>
      </c>
      <c r="B2374" s="23" t="s">
        <v>1402</v>
      </c>
      <c r="C2374" s="54"/>
      <c r="D2374" s="54" t="s">
        <v>831</v>
      </c>
      <c r="E2374" s="23" t="s">
        <v>659</v>
      </c>
      <c r="F2374" s="54"/>
      <c r="G2374" s="23" t="s">
        <v>3963</v>
      </c>
      <c r="J2374" s="54" t="s">
        <v>9</v>
      </c>
      <c r="K2374" s="55">
        <v>2.2010000000000001</v>
      </c>
      <c r="L2374" s="24" t="s">
        <v>834</v>
      </c>
      <c r="M2374" s="24" t="s">
        <v>639</v>
      </c>
      <c r="N2374" s="7"/>
      <c r="U2374" s="4">
        <v>17608</v>
      </c>
      <c r="V2374" s="4">
        <v>1.9809000000000001</v>
      </c>
      <c r="W2374" s="4">
        <v>177.4006</v>
      </c>
      <c r="AB2374" s="4">
        <v>28613</v>
      </c>
      <c r="AC2374" s="4">
        <v>132060</v>
      </c>
      <c r="AD2374" s="7"/>
      <c r="AE2374" s="7"/>
      <c r="AF2374" s="7"/>
      <c r="AG2374" s="7"/>
      <c r="AH2374" s="7"/>
      <c r="AI2374" s="7"/>
      <c r="AJ2374" s="7"/>
      <c r="AK2374" s="7"/>
      <c r="BZ2374" s="4"/>
      <c r="CA2374" t="s">
        <v>842</v>
      </c>
      <c r="CC2374" s="7" t="s">
        <v>639</v>
      </c>
      <c r="CD2374" s="7">
        <v>0.44112658600230742</v>
      </c>
      <c r="CF2374" s="7"/>
      <c r="CH2374" s="7"/>
      <c r="CJ2374" s="7"/>
      <c r="CK2374" s="7">
        <f t="shared" si="59"/>
        <v>58</v>
      </c>
    </row>
    <row r="2375" spans="1:90" hidden="1" x14ac:dyDescent="0.3">
      <c r="A2375" s="43">
        <v>3</v>
      </c>
      <c r="B2375" s="53" t="s">
        <v>886</v>
      </c>
      <c r="C2375" s="67"/>
      <c r="D2375" s="67" t="s">
        <v>831</v>
      </c>
      <c r="E2375" s="23" t="s">
        <v>793</v>
      </c>
      <c r="F2375" s="67"/>
      <c r="G2375" s="53" t="s">
        <v>3964</v>
      </c>
      <c r="H2375" s="67" t="s">
        <v>3839</v>
      </c>
      <c r="J2375" s="23" t="s">
        <v>9</v>
      </c>
      <c r="K2375" s="47">
        <v>1410</v>
      </c>
      <c r="L2375" s="24" t="s">
        <v>834</v>
      </c>
      <c r="M2375" s="24" t="s">
        <v>603</v>
      </c>
      <c r="Q2375" s="4">
        <v>421876327.26462442</v>
      </c>
      <c r="AW2375" s="4">
        <v>82720</v>
      </c>
      <c r="BZ2375" s="4"/>
      <c r="CA2375" t="s">
        <v>1406</v>
      </c>
      <c r="CK2375" s="7">
        <f t="shared" si="59"/>
        <v>61</v>
      </c>
    </row>
    <row r="2376" spans="1:90" x14ac:dyDescent="0.3">
      <c r="A2376" s="43">
        <v>64</v>
      </c>
      <c r="B2376" s="23" t="s">
        <v>860</v>
      </c>
      <c r="C2376" s="54"/>
      <c r="D2376" s="54" t="s">
        <v>831</v>
      </c>
      <c r="E2376" s="23" t="s">
        <v>659</v>
      </c>
      <c r="F2376" s="54"/>
      <c r="G2376" s="23" t="s">
        <v>3965</v>
      </c>
      <c r="J2376" s="54" t="s">
        <v>9</v>
      </c>
      <c r="K2376" s="55">
        <v>0.1</v>
      </c>
      <c r="L2376" s="24" t="s">
        <v>834</v>
      </c>
      <c r="M2376" s="24" t="s">
        <v>639</v>
      </c>
      <c r="N2376" s="7"/>
      <c r="U2376" s="4">
        <v>1430</v>
      </c>
      <c r="V2376" s="4">
        <v>3.8000000000000013E-2</v>
      </c>
      <c r="W2376" s="4">
        <v>1.89</v>
      </c>
      <c r="AC2376" s="4">
        <v>4500</v>
      </c>
      <c r="AD2376" s="7"/>
      <c r="AE2376" s="7"/>
      <c r="AF2376" s="7"/>
      <c r="AG2376" s="7"/>
      <c r="AH2376" s="7"/>
      <c r="AI2376" s="7"/>
      <c r="AJ2376" s="7"/>
      <c r="AK2376" s="7"/>
      <c r="BZ2376" s="4"/>
      <c r="CA2376" t="s">
        <v>839</v>
      </c>
      <c r="CC2376" s="7" t="s">
        <v>639</v>
      </c>
      <c r="CD2376" s="7">
        <v>0.45441389582768171</v>
      </c>
      <c r="CE2376" s="7" t="s">
        <v>615</v>
      </c>
      <c r="CF2376" s="7">
        <v>0.42070968303639111</v>
      </c>
      <c r="CH2376" s="7"/>
      <c r="CJ2376" s="7"/>
      <c r="CK2376" s="7">
        <f t="shared" si="59"/>
        <v>59</v>
      </c>
    </row>
    <row r="2377" spans="1:90" hidden="1" x14ac:dyDescent="0.3">
      <c r="A2377" s="43">
        <v>27</v>
      </c>
      <c r="B2377" s="42" t="s">
        <v>1139</v>
      </c>
      <c r="D2377" s="23" t="s">
        <v>831</v>
      </c>
      <c r="E2377" s="23" t="s">
        <v>617</v>
      </c>
      <c r="G2377" s="42" t="s">
        <v>3966</v>
      </c>
      <c r="H2377" s="23" t="s">
        <v>880</v>
      </c>
      <c r="J2377" s="23" t="s">
        <v>9</v>
      </c>
      <c r="K2377" s="58">
        <v>140</v>
      </c>
      <c r="L2377" s="24" t="s">
        <v>834</v>
      </c>
      <c r="M2377" s="24" t="s">
        <v>681</v>
      </c>
      <c r="U2377" s="59"/>
      <c r="V2377" s="59"/>
      <c r="W2377" s="59"/>
      <c r="AB2377" s="59"/>
      <c r="AC2377" s="59"/>
      <c r="AP2377" s="59"/>
      <c r="AQ2377" s="59">
        <v>4060</v>
      </c>
      <c r="BZ2377" s="4"/>
      <c r="CA2377" t="s">
        <v>926</v>
      </c>
      <c r="CC2377" s="7" t="s">
        <v>681</v>
      </c>
      <c r="CD2377" s="7">
        <v>1</v>
      </c>
      <c r="CF2377" s="7"/>
      <c r="CH2377" s="7"/>
      <c r="CJ2377" s="7"/>
      <c r="CK2377" s="7">
        <f t="shared" si="59"/>
        <v>62</v>
      </c>
    </row>
    <row r="2378" spans="1:90" hidden="1" x14ac:dyDescent="0.3">
      <c r="A2378" s="43">
        <v>64</v>
      </c>
      <c r="B2378" s="23" t="s">
        <v>1028</v>
      </c>
      <c r="C2378" s="54"/>
      <c r="D2378" s="54" t="s">
        <v>831</v>
      </c>
      <c r="E2378" s="23" t="s">
        <v>605</v>
      </c>
      <c r="F2378" s="54"/>
      <c r="G2378" s="23" t="s">
        <v>3967</v>
      </c>
      <c r="J2378" s="54" t="s">
        <v>9</v>
      </c>
      <c r="K2378" s="55">
        <v>170</v>
      </c>
      <c r="L2378" s="24" t="s">
        <v>834</v>
      </c>
      <c r="M2378" s="24" t="s">
        <v>615</v>
      </c>
      <c r="N2378" s="7"/>
      <c r="U2378" s="4">
        <v>1870000</v>
      </c>
      <c r="AD2378" s="7"/>
      <c r="AE2378" s="7"/>
      <c r="AF2378" s="7"/>
      <c r="AG2378" s="7"/>
      <c r="AH2378" s="7"/>
      <c r="AI2378" s="7"/>
      <c r="AJ2378" s="7"/>
      <c r="AK2378" s="7"/>
      <c r="BZ2378" s="4"/>
      <c r="CA2378" t="s">
        <v>856</v>
      </c>
      <c r="CC2378" s="7" t="s">
        <v>615</v>
      </c>
      <c r="CD2378" s="7">
        <v>1</v>
      </c>
      <c r="CF2378" s="7"/>
      <c r="CH2378" s="7"/>
      <c r="CJ2378" s="7"/>
      <c r="CK2378" s="7">
        <f t="shared" si="59"/>
        <v>62</v>
      </c>
    </row>
    <row r="2379" spans="1:90" x14ac:dyDescent="0.3">
      <c r="A2379" s="43" t="s">
        <v>2766</v>
      </c>
      <c r="B2379" s="23" t="s">
        <v>860</v>
      </c>
      <c r="C2379" s="54"/>
      <c r="D2379" s="54" t="s">
        <v>831</v>
      </c>
      <c r="E2379" s="23" t="s">
        <v>668</v>
      </c>
      <c r="F2379" s="54"/>
      <c r="G2379" s="23" t="s">
        <v>3968</v>
      </c>
      <c r="H2379" s="23" t="s">
        <v>1038</v>
      </c>
      <c r="J2379" s="54" t="s">
        <v>9</v>
      </c>
      <c r="K2379" s="55">
        <v>15.753</v>
      </c>
      <c r="L2379" s="24" t="s">
        <v>834</v>
      </c>
      <c r="M2379" s="24" t="s">
        <v>639</v>
      </c>
      <c r="N2379" s="7"/>
      <c r="U2379" s="4">
        <v>57044.180660044287</v>
      </c>
      <c r="W2379" s="4">
        <v>2353.8780000000002</v>
      </c>
      <c r="AB2379" s="4">
        <v>1317429</v>
      </c>
      <c r="AC2379" s="4">
        <v>1623417</v>
      </c>
      <c r="AD2379" s="7"/>
      <c r="AE2379" s="7"/>
      <c r="AF2379" s="7"/>
      <c r="AG2379" s="7"/>
      <c r="AH2379" s="7"/>
      <c r="AI2379" s="7"/>
      <c r="AJ2379" s="7"/>
      <c r="AK2379" s="7"/>
      <c r="BZ2379" s="4">
        <v>876000</v>
      </c>
      <c r="CA2379" t="s">
        <v>3969</v>
      </c>
      <c r="CC2379" s="7" t="s">
        <v>639</v>
      </c>
      <c r="CD2379" s="7">
        <v>0.42835844110933519</v>
      </c>
      <c r="CE2379" s="7" t="s">
        <v>636</v>
      </c>
      <c r="CF2379" s="7">
        <v>0.34646257332831459</v>
      </c>
      <c r="CH2379" s="7"/>
      <c r="CJ2379" s="7"/>
      <c r="CK2379" s="7">
        <f t="shared" si="59"/>
        <v>59</v>
      </c>
    </row>
    <row r="2380" spans="1:90" x14ac:dyDescent="0.3">
      <c r="A2380" s="43" t="s">
        <v>3970</v>
      </c>
      <c r="B2380" s="23" t="s">
        <v>860</v>
      </c>
      <c r="D2380" s="23" t="s">
        <v>831</v>
      </c>
      <c r="E2380" s="23" t="s">
        <v>794</v>
      </c>
      <c r="G2380" s="42" t="s">
        <v>3971</v>
      </c>
      <c r="J2380" s="23" t="s">
        <v>9</v>
      </c>
      <c r="K2380" s="47">
        <v>887.4</v>
      </c>
      <c r="L2380" s="24" t="s">
        <v>834</v>
      </c>
      <c r="M2380" s="24" t="s">
        <v>606</v>
      </c>
      <c r="R2380" s="4">
        <v>807534</v>
      </c>
      <c r="T2380" s="4">
        <v>15085.8</v>
      </c>
      <c r="BX2380" s="4">
        <v>13128781.38238235</v>
      </c>
      <c r="BZ2380" s="4"/>
      <c r="CA2380" t="s">
        <v>3972</v>
      </c>
      <c r="CC2380" s="7" t="s">
        <v>606</v>
      </c>
      <c r="CD2380" s="7">
        <v>0.90627275946906571</v>
      </c>
      <c r="CF2380" s="7"/>
      <c r="CH2380" s="7"/>
      <c r="CJ2380" s="7"/>
      <c r="CK2380" s="7">
        <f t="shared" si="59"/>
        <v>60</v>
      </c>
    </row>
    <row r="2381" spans="1:90" hidden="1" x14ac:dyDescent="0.3">
      <c r="A2381" s="43">
        <v>137</v>
      </c>
      <c r="B2381" s="23" t="s">
        <v>886</v>
      </c>
      <c r="D2381" s="23" t="s">
        <v>831</v>
      </c>
      <c r="E2381" s="23" t="s">
        <v>595</v>
      </c>
      <c r="G2381" s="23" t="s">
        <v>3973</v>
      </c>
      <c r="H2381" s="23" t="s">
        <v>880</v>
      </c>
      <c r="J2381" s="23" t="s">
        <v>9</v>
      </c>
      <c r="K2381" s="47">
        <v>15</v>
      </c>
      <c r="L2381" s="24" t="s">
        <v>834</v>
      </c>
      <c r="M2381" s="24" t="s">
        <v>780</v>
      </c>
      <c r="BX2381" s="4">
        <v>720094.07619258552</v>
      </c>
      <c r="BZ2381" s="4"/>
      <c r="CA2381" t="s">
        <v>1042</v>
      </c>
      <c r="CK2381" s="7">
        <f t="shared" si="59"/>
        <v>62</v>
      </c>
    </row>
    <row r="2382" spans="1:90" hidden="1" x14ac:dyDescent="0.3">
      <c r="A2382" s="43">
        <v>64</v>
      </c>
      <c r="B2382" s="23" t="s">
        <v>868</v>
      </c>
      <c r="C2382" s="54"/>
      <c r="D2382" s="54" t="s">
        <v>831</v>
      </c>
      <c r="E2382" s="23" t="s">
        <v>650</v>
      </c>
      <c r="F2382" s="54"/>
      <c r="G2382" s="23" t="s">
        <v>3974</v>
      </c>
      <c r="J2382" s="54" t="s">
        <v>9</v>
      </c>
      <c r="K2382" s="55">
        <v>123.4</v>
      </c>
      <c r="L2382" s="24" t="s">
        <v>834</v>
      </c>
      <c r="M2382" s="24" t="s">
        <v>615</v>
      </c>
      <c r="N2382" s="7"/>
      <c r="U2382" s="4">
        <v>1085920</v>
      </c>
      <c r="W2382" s="4">
        <v>2949.2599999999989</v>
      </c>
      <c r="AD2382" s="7"/>
      <c r="AE2382" s="7"/>
      <c r="AF2382" s="7"/>
      <c r="AG2382" s="7"/>
      <c r="AH2382" s="7"/>
      <c r="AI2382" s="7"/>
      <c r="AJ2382" s="7"/>
      <c r="AK2382" s="7"/>
      <c r="BZ2382" s="4"/>
      <c r="CA2382" t="s">
        <v>899</v>
      </c>
      <c r="CC2382" s="7" t="s">
        <v>615</v>
      </c>
      <c r="CD2382" s="7">
        <v>0.78607114461526539</v>
      </c>
      <c r="CE2382" s="7" t="s">
        <v>621</v>
      </c>
      <c r="CF2382" s="7">
        <v>0.21392885538473461</v>
      </c>
      <c r="CH2382" s="7"/>
      <c r="CJ2382" s="7"/>
      <c r="CK2382" s="7">
        <f t="shared" si="59"/>
        <v>61</v>
      </c>
    </row>
    <row r="2383" spans="1:90" hidden="1" x14ac:dyDescent="0.3">
      <c r="A2383" s="43" t="s">
        <v>2175</v>
      </c>
      <c r="B2383" s="23" t="s">
        <v>868</v>
      </c>
      <c r="D2383" s="23" t="s">
        <v>831</v>
      </c>
      <c r="G2383" s="23" t="s">
        <v>3975</v>
      </c>
      <c r="J2383" s="23" t="s">
        <v>9</v>
      </c>
      <c r="K2383" s="47">
        <v>5.143E-3</v>
      </c>
      <c r="L2383" s="24" t="s">
        <v>834</v>
      </c>
      <c r="M2383" s="24" t="s">
        <v>678</v>
      </c>
      <c r="U2383" s="4">
        <v>31.886600000000001</v>
      </c>
      <c r="AP2383" s="4">
        <v>65.830399999999997</v>
      </c>
      <c r="AR2383" s="4">
        <v>2.0391371380066778</v>
      </c>
      <c r="BZ2383" s="4"/>
      <c r="CA2383" t="s">
        <v>2177</v>
      </c>
      <c r="CC2383" s="7" t="s">
        <v>678</v>
      </c>
      <c r="CD2383" s="7">
        <v>0.82765472897074233</v>
      </c>
      <c r="CF2383" s="7"/>
      <c r="CH2383" s="7"/>
      <c r="CK2383" s="7">
        <f t="shared" si="59"/>
        <v>60</v>
      </c>
    </row>
    <row r="2384" spans="1:90" x14ac:dyDescent="0.3">
      <c r="A2384" s="43">
        <v>64</v>
      </c>
      <c r="B2384" s="23" t="s">
        <v>860</v>
      </c>
      <c r="C2384" s="54"/>
      <c r="D2384" s="54" t="s">
        <v>831</v>
      </c>
      <c r="E2384" s="23" t="s">
        <v>605</v>
      </c>
      <c r="F2384" s="54"/>
      <c r="G2384" s="23" t="s">
        <v>3976</v>
      </c>
      <c r="J2384" s="54" t="s">
        <v>9</v>
      </c>
      <c r="K2384" s="55">
        <v>23</v>
      </c>
      <c r="L2384" s="24" t="s">
        <v>834</v>
      </c>
      <c r="M2384" s="24" t="s">
        <v>615</v>
      </c>
      <c r="N2384" s="7"/>
      <c r="U2384" s="4">
        <v>46000.000000000007</v>
      </c>
      <c r="AD2384" s="7"/>
      <c r="AE2384" s="7"/>
      <c r="AF2384" s="7"/>
      <c r="AG2384" s="7"/>
      <c r="AH2384" s="7"/>
      <c r="AI2384" s="7"/>
      <c r="AJ2384" s="7"/>
      <c r="AK2384" s="7"/>
      <c r="BZ2384" s="4"/>
      <c r="CA2384" t="s">
        <v>856</v>
      </c>
      <c r="CC2384" s="7" t="s">
        <v>615</v>
      </c>
      <c r="CD2384" s="7">
        <v>1</v>
      </c>
      <c r="CF2384" s="7"/>
      <c r="CH2384" s="7"/>
      <c r="CJ2384" s="7"/>
      <c r="CK2384" s="7">
        <f t="shared" ref="CK2384:CK2412" si="60">COUNTBLANK(N2384:BX2384)</f>
        <v>62</v>
      </c>
    </row>
    <row r="2385" spans="1:90" hidden="1" x14ac:dyDescent="0.3">
      <c r="A2385" s="43">
        <v>64</v>
      </c>
      <c r="B2385" s="23" t="s">
        <v>1025</v>
      </c>
      <c r="C2385" s="54"/>
      <c r="D2385" s="54" t="s">
        <v>831</v>
      </c>
      <c r="E2385" s="23" t="s">
        <v>698</v>
      </c>
      <c r="F2385" s="54"/>
      <c r="G2385" s="23" t="s">
        <v>3977</v>
      </c>
      <c r="J2385" s="54" t="s">
        <v>9</v>
      </c>
      <c r="K2385" s="55">
        <v>0.28675699999999998</v>
      </c>
      <c r="L2385" s="24" t="s">
        <v>834</v>
      </c>
      <c r="M2385" s="24" t="s">
        <v>615</v>
      </c>
      <c r="N2385" s="7"/>
      <c r="U2385" s="4">
        <v>2322.7316999999998</v>
      </c>
      <c r="AD2385" s="7"/>
      <c r="AE2385" s="7"/>
      <c r="AF2385" s="7"/>
      <c r="AG2385" s="7"/>
      <c r="AH2385" s="7"/>
      <c r="AI2385" s="7"/>
      <c r="AJ2385" s="7"/>
      <c r="AK2385" s="7"/>
      <c r="BZ2385" s="4"/>
      <c r="CA2385" t="s">
        <v>856</v>
      </c>
      <c r="CC2385" s="7" t="s">
        <v>615</v>
      </c>
      <c r="CD2385" s="7">
        <v>1</v>
      </c>
      <c r="CF2385" s="7"/>
      <c r="CH2385" s="7"/>
      <c r="CJ2385" s="7"/>
      <c r="CK2385" s="7">
        <f t="shared" si="60"/>
        <v>62</v>
      </c>
    </row>
    <row r="2386" spans="1:90" hidden="1" x14ac:dyDescent="0.3">
      <c r="A2386" s="43" t="s">
        <v>872</v>
      </c>
      <c r="B2386" s="23" t="s">
        <v>1028</v>
      </c>
      <c r="D2386" s="23" t="s">
        <v>831</v>
      </c>
      <c r="E2386" s="23" t="s">
        <v>620</v>
      </c>
      <c r="G2386" s="53" t="s">
        <v>3978</v>
      </c>
      <c r="J2386" s="23" t="s">
        <v>9</v>
      </c>
      <c r="K2386" s="47">
        <v>214.3</v>
      </c>
      <c r="L2386" s="24" t="s">
        <v>834</v>
      </c>
      <c r="M2386" s="24" t="s">
        <v>615</v>
      </c>
      <c r="U2386" s="4">
        <v>1028640</v>
      </c>
      <c r="V2386" s="4">
        <v>21.43</v>
      </c>
      <c r="AA2386" s="107">
        <v>29573.4</v>
      </c>
      <c r="AD2386" s="4">
        <v>62.544114496214377</v>
      </c>
      <c r="BZ2386" s="4">
        <v>180000</v>
      </c>
      <c r="CA2386" t="s">
        <v>915</v>
      </c>
      <c r="CC2386" s="7" t="s">
        <v>615</v>
      </c>
      <c r="CD2386" s="7">
        <v>0.79551926373612247</v>
      </c>
      <c r="CF2386" s="7"/>
      <c r="CH2386" s="7"/>
      <c r="CJ2386" s="7"/>
      <c r="CK2386" s="7">
        <f t="shared" si="60"/>
        <v>59</v>
      </c>
      <c r="CL2386" t="s">
        <v>3978</v>
      </c>
    </row>
    <row r="2387" spans="1:90" hidden="1" x14ac:dyDescent="0.3">
      <c r="A2387" s="43" t="s">
        <v>843</v>
      </c>
      <c r="B2387" s="23" t="s">
        <v>1114</v>
      </c>
      <c r="D2387" s="23" t="s">
        <v>831</v>
      </c>
      <c r="E2387" s="23" t="s">
        <v>605</v>
      </c>
      <c r="G2387" s="53" t="s">
        <v>3979</v>
      </c>
      <c r="J2387" s="23" t="s">
        <v>9</v>
      </c>
      <c r="K2387" s="47">
        <v>249</v>
      </c>
      <c r="L2387" s="24" t="s">
        <v>834</v>
      </c>
      <c r="M2387" s="24" t="s">
        <v>615</v>
      </c>
      <c r="U2387" s="4">
        <v>622500</v>
      </c>
      <c r="AA2387" s="107">
        <v>12450</v>
      </c>
      <c r="AD2387" s="4">
        <v>27.597638837504761</v>
      </c>
      <c r="BZ2387" s="4"/>
      <c r="CA2387" t="s">
        <v>846</v>
      </c>
      <c r="CC2387" s="7" t="s">
        <v>615</v>
      </c>
      <c r="CD2387" s="7">
        <v>0.91738589961292449</v>
      </c>
      <c r="CF2387" s="7"/>
      <c r="CH2387" s="7"/>
      <c r="CJ2387" s="7"/>
      <c r="CK2387" s="7">
        <f t="shared" si="60"/>
        <v>60</v>
      </c>
    </row>
    <row r="2388" spans="1:90" hidden="1" x14ac:dyDescent="0.3">
      <c r="A2388" s="43" t="s">
        <v>932</v>
      </c>
      <c r="B2388" s="23" t="s">
        <v>1036</v>
      </c>
      <c r="C2388" s="54"/>
      <c r="D2388" s="54" t="s">
        <v>831</v>
      </c>
      <c r="E2388" s="23" t="s">
        <v>617</v>
      </c>
      <c r="F2388" s="54"/>
      <c r="G2388" s="23" t="s">
        <v>3980</v>
      </c>
      <c r="J2388" s="54" t="s">
        <v>9</v>
      </c>
      <c r="K2388" s="55">
        <v>0.84</v>
      </c>
      <c r="L2388" s="24" t="s">
        <v>834</v>
      </c>
      <c r="M2388" s="24" t="s">
        <v>615</v>
      </c>
      <c r="N2388" s="7"/>
      <c r="U2388" s="4">
        <v>21000</v>
      </c>
      <c r="V2388" s="4">
        <v>1.3440000000000001</v>
      </c>
      <c r="W2388" s="4">
        <v>4.7039999999999997</v>
      </c>
      <c r="AD2388" s="7"/>
      <c r="AE2388" s="7"/>
      <c r="AF2388" s="7"/>
      <c r="AG2388" s="7"/>
      <c r="AH2388" s="7"/>
      <c r="AI2388" s="7"/>
      <c r="AJ2388" s="7"/>
      <c r="AK2388" s="7"/>
      <c r="BZ2388" s="4">
        <v>150000</v>
      </c>
      <c r="CA2388" t="s">
        <v>1069</v>
      </c>
      <c r="CC2388" s="7" t="s">
        <v>615</v>
      </c>
      <c r="CD2388" s="7">
        <v>0.70504409425679071</v>
      </c>
      <c r="CE2388" s="7" t="s">
        <v>618</v>
      </c>
      <c r="CF2388" s="7">
        <v>0.27913043702422408</v>
      </c>
      <c r="CH2388" s="7"/>
      <c r="CJ2388" s="7"/>
      <c r="CK2388" s="7">
        <f t="shared" si="60"/>
        <v>60</v>
      </c>
    </row>
    <row r="2389" spans="1:90" hidden="1" x14ac:dyDescent="0.3">
      <c r="A2389" s="43">
        <v>65</v>
      </c>
      <c r="B2389" s="56" t="s">
        <v>1997</v>
      </c>
      <c r="D2389" s="23" t="s">
        <v>831</v>
      </c>
      <c r="E2389" s="23" t="s">
        <v>796</v>
      </c>
      <c r="G2389" s="23" t="s">
        <v>3981</v>
      </c>
      <c r="H2389" s="57" t="s">
        <v>831</v>
      </c>
      <c r="I2389" s="57"/>
      <c r="J2389" s="23" t="s">
        <v>9</v>
      </c>
      <c r="K2389" s="47">
        <v>150</v>
      </c>
      <c r="L2389" s="24" t="s">
        <v>834</v>
      </c>
      <c r="M2389" s="24" t="s">
        <v>624</v>
      </c>
      <c r="X2389" s="4">
        <v>2070000</v>
      </c>
      <c r="BZ2389" s="4"/>
      <c r="CA2389" t="s">
        <v>871</v>
      </c>
      <c r="CC2389" s="7" t="s">
        <v>624</v>
      </c>
      <c r="CD2389" s="7">
        <v>1</v>
      </c>
      <c r="CF2389" s="7"/>
      <c r="CH2389" s="7"/>
      <c r="CJ2389" s="7"/>
      <c r="CK2389" s="7">
        <f t="shared" si="60"/>
        <v>62</v>
      </c>
    </row>
    <row r="2390" spans="1:90" hidden="1" x14ac:dyDescent="0.3">
      <c r="A2390" s="43">
        <v>64</v>
      </c>
      <c r="B2390" s="23" t="s">
        <v>1025</v>
      </c>
      <c r="C2390" s="54"/>
      <c r="D2390" s="54" t="s">
        <v>831</v>
      </c>
      <c r="E2390" s="23" t="s">
        <v>671</v>
      </c>
      <c r="F2390" s="54"/>
      <c r="G2390" s="23" t="s">
        <v>3982</v>
      </c>
      <c r="J2390" s="54" t="s">
        <v>9</v>
      </c>
      <c r="K2390" s="55">
        <v>3.1638000000000002</v>
      </c>
      <c r="L2390" s="24" t="s">
        <v>834</v>
      </c>
      <c r="M2390" s="24" t="s">
        <v>615</v>
      </c>
      <c r="N2390" s="7"/>
      <c r="U2390" s="4">
        <v>17866.574000000001</v>
      </c>
      <c r="X2390" s="4">
        <v>6246.33</v>
      </c>
      <c r="AD2390" s="7"/>
      <c r="AE2390" s="7"/>
      <c r="AF2390" s="7"/>
      <c r="AG2390" s="7"/>
      <c r="AH2390" s="7"/>
      <c r="AI2390" s="7"/>
      <c r="AJ2390" s="7"/>
      <c r="AK2390" s="7"/>
      <c r="BZ2390" s="4"/>
      <c r="CA2390" t="s">
        <v>862</v>
      </c>
      <c r="CC2390" s="7" t="s">
        <v>615</v>
      </c>
      <c r="CD2390" s="7">
        <v>0.56215381975161527</v>
      </c>
      <c r="CE2390" s="7" t="s">
        <v>624</v>
      </c>
      <c r="CF2390" s="7">
        <v>0.43784618024838479</v>
      </c>
      <c r="CH2390" s="7"/>
      <c r="CJ2390" s="7"/>
      <c r="CK2390" s="7">
        <f t="shared" si="60"/>
        <v>61</v>
      </c>
    </row>
    <row r="2391" spans="1:90" hidden="1" x14ac:dyDescent="0.3">
      <c r="A2391" s="43">
        <v>65</v>
      </c>
      <c r="B2391" s="56" t="s">
        <v>1025</v>
      </c>
      <c r="D2391" s="23" t="s">
        <v>831</v>
      </c>
      <c r="E2391" s="23" t="s">
        <v>798</v>
      </c>
      <c r="G2391" s="23" t="s">
        <v>3983</v>
      </c>
      <c r="H2391" s="57" t="s">
        <v>831</v>
      </c>
      <c r="I2391" s="57"/>
      <c r="J2391" s="23" t="s">
        <v>9</v>
      </c>
      <c r="K2391" s="47">
        <v>3.1638000000000002</v>
      </c>
      <c r="L2391" s="24" t="s">
        <v>834</v>
      </c>
      <c r="M2391" s="24" t="s">
        <v>615</v>
      </c>
      <c r="U2391" s="4">
        <v>17866.574000000001</v>
      </c>
      <c r="X2391" s="4">
        <v>6246.33</v>
      </c>
      <c r="BZ2391" s="4"/>
      <c r="CA2391" t="s">
        <v>936</v>
      </c>
      <c r="CC2391" s="7" t="s">
        <v>615</v>
      </c>
      <c r="CD2391" s="7">
        <v>0.56215381975161527</v>
      </c>
      <c r="CE2391" s="7" t="s">
        <v>624</v>
      </c>
      <c r="CF2391" s="7">
        <v>0.43784618024838479</v>
      </c>
      <c r="CH2391" s="7"/>
      <c r="CJ2391" s="7"/>
      <c r="CK2391" s="7">
        <f t="shared" si="60"/>
        <v>61</v>
      </c>
    </row>
    <row r="2392" spans="1:90" hidden="1" x14ac:dyDescent="0.3">
      <c r="A2392" s="43" t="s">
        <v>932</v>
      </c>
      <c r="B2392" s="23" t="s">
        <v>1022</v>
      </c>
      <c r="C2392" s="54"/>
      <c r="D2392" s="54" t="s">
        <v>831</v>
      </c>
      <c r="E2392" s="23" t="s">
        <v>617</v>
      </c>
      <c r="F2392" s="54"/>
      <c r="G2392" s="23" t="s">
        <v>3984</v>
      </c>
      <c r="H2392" s="23" t="s">
        <v>1360</v>
      </c>
      <c r="J2392" s="54" t="s">
        <v>9</v>
      </c>
      <c r="K2392" s="55">
        <v>323.48500000000001</v>
      </c>
      <c r="L2392" s="24" t="s">
        <v>834</v>
      </c>
      <c r="M2392" s="24" t="s">
        <v>618</v>
      </c>
      <c r="N2392" s="7"/>
      <c r="U2392" s="4">
        <v>284623.21666666662</v>
      </c>
      <c r="V2392" s="4">
        <v>872.66683333333333</v>
      </c>
      <c r="W2392" s="4">
        <v>5175.2547466666674</v>
      </c>
      <c r="AD2392" s="7"/>
      <c r="AE2392" s="7"/>
      <c r="AF2392" s="7"/>
      <c r="AG2392" s="7"/>
      <c r="AH2392" s="7"/>
      <c r="AI2392" s="7"/>
      <c r="AJ2392" s="7"/>
      <c r="AK2392" s="7"/>
      <c r="BZ2392" s="4">
        <v>8760000</v>
      </c>
      <c r="CA2392" t="s">
        <v>1069</v>
      </c>
      <c r="CC2392" s="7" t="s">
        <v>618</v>
      </c>
      <c r="CD2392" s="7">
        <v>0.87048173506864623</v>
      </c>
      <c r="CF2392" s="7"/>
      <c r="CH2392" s="7"/>
      <c r="CJ2392" s="7"/>
      <c r="CK2392" s="7">
        <f t="shared" si="60"/>
        <v>60</v>
      </c>
      <c r="CL2392" t="s">
        <v>3984</v>
      </c>
    </row>
    <row r="2393" spans="1:90" hidden="1" x14ac:dyDescent="0.3">
      <c r="A2393" s="43">
        <v>65</v>
      </c>
      <c r="B2393" s="56" t="s">
        <v>848</v>
      </c>
      <c r="D2393" s="23" t="s">
        <v>831</v>
      </c>
      <c r="E2393" s="23" t="s">
        <v>796</v>
      </c>
      <c r="G2393" s="23" t="s">
        <v>3985</v>
      </c>
      <c r="H2393" s="57" t="s">
        <v>831</v>
      </c>
      <c r="I2393" s="57"/>
      <c r="J2393" s="23" t="s">
        <v>9</v>
      </c>
      <c r="K2393" s="47">
        <v>200</v>
      </c>
      <c r="L2393" s="24" t="s">
        <v>834</v>
      </c>
      <c r="M2393" s="24" t="s">
        <v>627</v>
      </c>
      <c r="Y2393" s="4">
        <v>120000</v>
      </c>
      <c r="BZ2393" s="4"/>
      <c r="CA2393" t="s">
        <v>2360</v>
      </c>
      <c r="CC2393" s="7" t="s">
        <v>627</v>
      </c>
      <c r="CD2393" s="7">
        <v>1</v>
      </c>
      <c r="CF2393" s="7"/>
      <c r="CH2393" s="7"/>
      <c r="CJ2393" s="7"/>
      <c r="CK2393" s="7">
        <f t="shared" si="60"/>
        <v>62</v>
      </c>
    </row>
    <row r="2394" spans="1:90" hidden="1" x14ac:dyDescent="0.3">
      <c r="A2394" s="43" t="s">
        <v>932</v>
      </c>
      <c r="B2394" s="23" t="s">
        <v>895</v>
      </c>
      <c r="C2394" s="54"/>
      <c r="D2394" s="54" t="s">
        <v>831</v>
      </c>
      <c r="E2394" s="23" t="s">
        <v>614</v>
      </c>
      <c r="F2394" s="54"/>
      <c r="G2394" s="23" t="s">
        <v>3986</v>
      </c>
      <c r="H2394" s="23" t="s">
        <v>930</v>
      </c>
      <c r="J2394" s="54" t="s">
        <v>9</v>
      </c>
      <c r="K2394" s="55">
        <v>349.1</v>
      </c>
      <c r="L2394" s="24" t="s">
        <v>834</v>
      </c>
      <c r="M2394" s="24" t="s">
        <v>615</v>
      </c>
      <c r="N2394" s="7"/>
      <c r="U2394" s="4">
        <v>1384360</v>
      </c>
      <c r="V2394" s="4">
        <v>27.928000000000001</v>
      </c>
      <c r="W2394" s="4">
        <v>401.46499999999997</v>
      </c>
      <c r="AD2394" s="7"/>
      <c r="AE2394" s="7"/>
      <c r="AF2394" s="7"/>
      <c r="AG2394" s="7"/>
      <c r="AH2394" s="7"/>
      <c r="AI2394" s="7"/>
      <c r="AJ2394" s="7"/>
      <c r="AK2394" s="7"/>
      <c r="BZ2394" s="4">
        <v>10800000</v>
      </c>
      <c r="CA2394" t="s">
        <v>1069</v>
      </c>
      <c r="CC2394" s="7" t="s">
        <v>615</v>
      </c>
      <c r="CD2394" s="7">
        <v>0.86665927523996722</v>
      </c>
      <c r="CF2394" s="7"/>
      <c r="CH2394" s="7"/>
      <c r="CJ2394" s="7"/>
      <c r="CK2394" s="7">
        <f t="shared" si="60"/>
        <v>60</v>
      </c>
    </row>
    <row r="2395" spans="1:90" hidden="1" x14ac:dyDescent="0.3">
      <c r="A2395" s="43">
        <v>27</v>
      </c>
      <c r="B2395" s="42" t="s">
        <v>1139</v>
      </c>
      <c r="D2395" s="54" t="s">
        <v>831</v>
      </c>
      <c r="E2395" s="23" t="s">
        <v>617</v>
      </c>
      <c r="G2395" s="42" t="s">
        <v>3987</v>
      </c>
      <c r="J2395" s="23" t="s">
        <v>9</v>
      </c>
      <c r="K2395" s="58">
        <v>20.7</v>
      </c>
      <c r="L2395" s="24" t="s">
        <v>834</v>
      </c>
      <c r="M2395" s="24" t="s">
        <v>621</v>
      </c>
      <c r="U2395" s="59"/>
      <c r="V2395" s="59"/>
      <c r="W2395" s="59">
        <v>2159.0100000000002</v>
      </c>
      <c r="AB2395" s="60">
        <v>62100</v>
      </c>
      <c r="AC2395" s="60">
        <v>289799.99999999988</v>
      </c>
      <c r="AP2395" s="59"/>
      <c r="AQ2395" s="59">
        <v>6.21</v>
      </c>
      <c r="BZ2395" s="4"/>
      <c r="CA2395" t="s">
        <v>1144</v>
      </c>
      <c r="CC2395" s="7" t="s">
        <v>621</v>
      </c>
      <c r="CD2395" s="7">
        <v>0.64098384756946936</v>
      </c>
      <c r="CE2395" s="7" t="s">
        <v>639</v>
      </c>
      <c r="CF2395" s="7">
        <v>0.29470747256107771</v>
      </c>
      <c r="CH2395" s="7"/>
      <c r="CJ2395" s="7"/>
      <c r="CK2395" s="7">
        <f t="shared" si="60"/>
        <v>59</v>
      </c>
    </row>
    <row r="2396" spans="1:90" hidden="1" x14ac:dyDescent="0.3">
      <c r="A2396" s="43" t="s">
        <v>872</v>
      </c>
      <c r="B2396" s="23" t="s">
        <v>1058</v>
      </c>
      <c r="C2396" s="54"/>
      <c r="D2396" s="54" t="s">
        <v>831</v>
      </c>
      <c r="E2396" s="23" t="s">
        <v>605</v>
      </c>
      <c r="F2396" s="54"/>
      <c r="G2396" s="23" t="s">
        <v>3988</v>
      </c>
      <c r="J2396" s="54" t="s">
        <v>9</v>
      </c>
      <c r="K2396" s="55">
        <v>803.84615384615381</v>
      </c>
      <c r="L2396" s="24" t="s">
        <v>834</v>
      </c>
      <c r="M2396" s="24" t="s">
        <v>615</v>
      </c>
      <c r="N2396" s="7"/>
      <c r="U2396" s="4">
        <v>4180000</v>
      </c>
      <c r="V2396" s="4">
        <v>144.69230769230771</v>
      </c>
      <c r="W2396" s="4">
        <v>1020.884615384615</v>
      </c>
      <c r="AA2396" s="107">
        <v>84800</v>
      </c>
      <c r="AD2396" s="4">
        <v>40.192307692307693</v>
      </c>
      <c r="AE2396" s="7"/>
      <c r="AF2396" s="7"/>
      <c r="AG2396" s="7"/>
      <c r="AH2396" s="7"/>
      <c r="AI2396" s="7"/>
      <c r="AJ2396" s="7"/>
      <c r="AK2396" s="7"/>
      <c r="BZ2396" s="4">
        <v>13000000</v>
      </c>
      <c r="CA2396" t="s">
        <v>875</v>
      </c>
      <c r="CC2396" s="7" t="s">
        <v>615</v>
      </c>
      <c r="CD2396" s="7">
        <v>0.76080141616186381</v>
      </c>
      <c r="CF2396" s="7"/>
      <c r="CH2396" s="7"/>
      <c r="CJ2396" s="7"/>
      <c r="CK2396" s="7">
        <f t="shared" si="60"/>
        <v>58</v>
      </c>
    </row>
    <row r="2397" spans="1:90" hidden="1" x14ac:dyDescent="0.3">
      <c r="A2397" s="43">
        <v>3</v>
      </c>
      <c r="B2397" s="23" t="s">
        <v>913</v>
      </c>
      <c r="C2397" s="67"/>
      <c r="D2397" s="67" t="s">
        <v>831</v>
      </c>
      <c r="E2397" s="23" t="s">
        <v>793</v>
      </c>
      <c r="F2397" s="67"/>
      <c r="G2397" s="53" t="s">
        <v>3989</v>
      </c>
      <c r="H2397" s="67" t="s">
        <v>3839</v>
      </c>
      <c r="J2397" s="23" t="s">
        <v>9</v>
      </c>
      <c r="K2397" s="47">
        <v>146</v>
      </c>
      <c r="L2397" s="24" t="s">
        <v>834</v>
      </c>
      <c r="M2397" s="24" t="s">
        <v>603</v>
      </c>
      <c r="Q2397" s="4">
        <v>39408007.988915011</v>
      </c>
      <c r="AW2397" s="4">
        <v>12556</v>
      </c>
      <c r="BZ2397" s="4"/>
      <c r="CA2397" t="s">
        <v>1406</v>
      </c>
      <c r="CK2397" s="7">
        <f t="shared" si="60"/>
        <v>61</v>
      </c>
    </row>
    <row r="2398" spans="1:90" hidden="1" x14ac:dyDescent="0.3">
      <c r="A2398" s="43">
        <v>65</v>
      </c>
      <c r="B2398" s="56" t="s">
        <v>1176</v>
      </c>
      <c r="D2398" s="23" t="s">
        <v>831</v>
      </c>
      <c r="E2398" s="23" t="s">
        <v>796</v>
      </c>
      <c r="G2398" s="23" t="s">
        <v>3990</v>
      </c>
      <c r="H2398" s="57" t="s">
        <v>831</v>
      </c>
      <c r="I2398" s="57"/>
      <c r="J2398" s="23" t="s">
        <v>9</v>
      </c>
      <c r="K2398" s="66">
        <v>128.71</v>
      </c>
      <c r="L2398" s="24" t="s">
        <v>834</v>
      </c>
      <c r="M2398" s="24" t="s">
        <v>624</v>
      </c>
      <c r="X2398" s="4">
        <v>1870718</v>
      </c>
      <c r="Y2398" s="4">
        <v>194177</v>
      </c>
      <c r="AM2398" s="4">
        <v>55568611</v>
      </c>
      <c r="BZ2398" s="4"/>
      <c r="CA2398" t="s">
        <v>992</v>
      </c>
      <c r="CC2398" s="7" t="s">
        <v>624</v>
      </c>
      <c r="CD2398" s="7">
        <v>0.7055154291360165</v>
      </c>
      <c r="CF2398" s="7"/>
      <c r="CH2398" s="7"/>
      <c r="CJ2398" s="7"/>
      <c r="CK2398" s="7">
        <f t="shared" si="60"/>
        <v>60</v>
      </c>
      <c r="CL2398" t="s">
        <v>3990</v>
      </c>
    </row>
    <row r="2399" spans="1:90" hidden="1" x14ac:dyDescent="0.3">
      <c r="A2399" s="43">
        <v>65</v>
      </c>
      <c r="B2399" s="56" t="s">
        <v>1176</v>
      </c>
      <c r="D2399" s="23" t="s">
        <v>831</v>
      </c>
      <c r="E2399" s="23" t="s">
        <v>796</v>
      </c>
      <c r="G2399" s="23" t="s">
        <v>3991</v>
      </c>
      <c r="H2399" s="57" t="s">
        <v>831</v>
      </c>
      <c r="I2399" s="57"/>
      <c r="J2399" s="23" t="s">
        <v>9</v>
      </c>
      <c r="K2399" s="66">
        <v>116.86</v>
      </c>
      <c r="L2399" s="24" t="s">
        <v>834</v>
      </c>
      <c r="M2399" s="24" t="s">
        <v>624</v>
      </c>
      <c r="X2399" s="4">
        <v>2240870</v>
      </c>
      <c r="Y2399" s="4">
        <v>47612.000000000007</v>
      </c>
      <c r="AM2399" s="4">
        <v>18711504</v>
      </c>
      <c r="BZ2399" s="4"/>
      <c r="CA2399" t="s">
        <v>992</v>
      </c>
      <c r="CC2399" s="7" t="s">
        <v>624</v>
      </c>
      <c r="CD2399" s="7">
        <v>0.91016940208401365</v>
      </c>
      <c r="CF2399" s="7"/>
      <c r="CH2399" s="7"/>
      <c r="CJ2399" s="7"/>
      <c r="CK2399" s="7">
        <f t="shared" si="60"/>
        <v>60</v>
      </c>
      <c r="CL2399" t="s">
        <v>3991</v>
      </c>
    </row>
    <row r="2400" spans="1:90" hidden="1" x14ac:dyDescent="0.3">
      <c r="A2400" s="43">
        <v>65</v>
      </c>
      <c r="B2400" s="56" t="s">
        <v>848</v>
      </c>
      <c r="D2400" s="23" t="s">
        <v>831</v>
      </c>
      <c r="E2400" s="23" t="s">
        <v>796</v>
      </c>
      <c r="G2400" s="23" t="s">
        <v>3992</v>
      </c>
      <c r="H2400" s="57" t="s">
        <v>831</v>
      </c>
      <c r="I2400" s="57"/>
      <c r="J2400" s="23" t="s">
        <v>9</v>
      </c>
      <c r="K2400" s="47">
        <v>9.6598249999999997</v>
      </c>
      <c r="L2400" s="24" t="s">
        <v>834</v>
      </c>
      <c r="M2400" s="24" t="s">
        <v>624</v>
      </c>
      <c r="X2400" s="4">
        <v>145851.21</v>
      </c>
      <c r="Y2400" s="4">
        <v>6724.3522000000003</v>
      </c>
      <c r="AM2400" s="4">
        <v>2649173.8794</v>
      </c>
      <c r="BZ2400" s="4"/>
      <c r="CA2400" t="s">
        <v>992</v>
      </c>
      <c r="CC2400" s="7" t="s">
        <v>624</v>
      </c>
      <c r="CD2400" s="7">
        <v>0.82343656764660667</v>
      </c>
      <c r="CF2400" s="7"/>
      <c r="CH2400" s="7"/>
      <c r="CJ2400" s="7"/>
      <c r="CK2400" s="7">
        <f t="shared" si="60"/>
        <v>60</v>
      </c>
    </row>
    <row r="2401" spans="1:90" hidden="1" x14ac:dyDescent="0.3">
      <c r="A2401" s="43" t="s">
        <v>932</v>
      </c>
      <c r="B2401" s="23" t="s">
        <v>913</v>
      </c>
      <c r="C2401" s="54"/>
      <c r="D2401" s="54" t="s">
        <v>831</v>
      </c>
      <c r="E2401" s="23" t="s">
        <v>614</v>
      </c>
      <c r="F2401" s="54"/>
      <c r="G2401" s="23" t="s">
        <v>3993</v>
      </c>
      <c r="H2401" s="23" t="s">
        <v>880</v>
      </c>
      <c r="J2401" s="54" t="s">
        <v>9</v>
      </c>
      <c r="K2401" s="55">
        <v>603.10656000000017</v>
      </c>
      <c r="L2401" s="24" t="s">
        <v>834</v>
      </c>
      <c r="M2401" s="24" t="s">
        <v>615</v>
      </c>
      <c r="N2401" s="7"/>
      <c r="U2401" s="4">
        <v>3279437.28</v>
      </c>
      <c r="V2401" s="4">
        <v>30.481110000000001</v>
      </c>
      <c r="W2401" s="4">
        <v>1117.0404699999999</v>
      </c>
      <c r="AD2401" s="7"/>
      <c r="AE2401" s="7"/>
      <c r="AF2401" s="7"/>
      <c r="AG2401" s="7"/>
      <c r="AH2401" s="7"/>
      <c r="AI2401" s="7"/>
      <c r="AJ2401" s="7"/>
      <c r="AK2401" s="7"/>
      <c r="AM2401" s="4">
        <v>83335754.88000001</v>
      </c>
      <c r="BZ2401" s="4">
        <v>1655612</v>
      </c>
      <c r="CA2401" t="s">
        <v>1553</v>
      </c>
      <c r="CC2401" s="7" t="s">
        <v>615</v>
      </c>
      <c r="CD2401" s="7">
        <v>0.70310721179951841</v>
      </c>
      <c r="CE2401" s="7" t="s">
        <v>669</v>
      </c>
      <c r="CF2401" s="7">
        <v>0.2324680306107712</v>
      </c>
      <c r="CH2401" s="7"/>
      <c r="CJ2401" s="7"/>
      <c r="CK2401" s="7">
        <f t="shared" si="60"/>
        <v>59</v>
      </c>
      <c r="CL2401" t="s">
        <v>3993</v>
      </c>
    </row>
    <row r="2402" spans="1:90" hidden="1" x14ac:dyDescent="0.3">
      <c r="A2402" s="43">
        <v>64</v>
      </c>
      <c r="B2402" s="23" t="s">
        <v>1248</v>
      </c>
      <c r="C2402" s="54"/>
      <c r="D2402" s="54" t="s">
        <v>831</v>
      </c>
      <c r="E2402" s="23" t="s">
        <v>650</v>
      </c>
      <c r="F2402" s="54"/>
      <c r="G2402" s="23" t="s">
        <v>3994</v>
      </c>
      <c r="J2402" s="54" t="s">
        <v>9</v>
      </c>
      <c r="K2402" s="55">
        <v>9.4</v>
      </c>
      <c r="L2402" s="24" t="s">
        <v>834</v>
      </c>
      <c r="M2402" s="24" t="s">
        <v>615</v>
      </c>
      <c r="N2402" s="7"/>
      <c r="U2402" s="4">
        <v>183600</v>
      </c>
      <c r="Y2402" s="4">
        <v>29700</v>
      </c>
      <c r="AD2402" s="7"/>
      <c r="AE2402" s="7"/>
      <c r="AF2402" s="7"/>
      <c r="AG2402" s="7"/>
      <c r="AH2402" s="7"/>
      <c r="AI2402" s="7"/>
      <c r="AJ2402" s="7"/>
      <c r="AK2402" s="7"/>
      <c r="BZ2402" s="4"/>
      <c r="CA2402" t="s">
        <v>1230</v>
      </c>
      <c r="CC2402" s="7" t="s">
        <v>615</v>
      </c>
      <c r="CD2402" s="7">
        <v>0.54144816568348808</v>
      </c>
      <c r="CE2402" s="7" t="s">
        <v>627</v>
      </c>
      <c r="CF2402" s="7">
        <v>0.45855183431651192</v>
      </c>
      <c r="CH2402" s="7"/>
      <c r="CJ2402" s="7"/>
      <c r="CK2402" s="7">
        <f t="shared" si="60"/>
        <v>61</v>
      </c>
    </row>
    <row r="2403" spans="1:90" hidden="1" x14ac:dyDescent="0.3">
      <c r="A2403" s="43" t="s">
        <v>932</v>
      </c>
      <c r="B2403" s="23" t="s">
        <v>1028</v>
      </c>
      <c r="C2403" s="54"/>
      <c r="D2403" s="54" t="s">
        <v>831</v>
      </c>
      <c r="E2403" s="23" t="s">
        <v>617</v>
      </c>
      <c r="F2403" s="54"/>
      <c r="G2403" s="23" t="s">
        <v>3995</v>
      </c>
      <c r="H2403" s="23" t="s">
        <v>880</v>
      </c>
      <c r="J2403" s="54" t="s">
        <v>9</v>
      </c>
      <c r="K2403" s="55">
        <v>7.35</v>
      </c>
      <c r="L2403" s="24" t="s">
        <v>834</v>
      </c>
      <c r="M2403" s="24" t="s">
        <v>615</v>
      </c>
      <c r="N2403" s="7"/>
      <c r="U2403" s="4">
        <v>84530</v>
      </c>
      <c r="W2403" s="4">
        <v>17.024999999999999</v>
      </c>
      <c r="AD2403" s="7"/>
      <c r="AE2403" s="7"/>
      <c r="AF2403" s="7"/>
      <c r="AG2403" s="7"/>
      <c r="AH2403" s="7"/>
      <c r="AI2403" s="7"/>
      <c r="AJ2403" s="7"/>
      <c r="AK2403" s="7"/>
      <c r="BZ2403" s="4">
        <v>1188000</v>
      </c>
      <c r="CA2403" t="s">
        <v>1319</v>
      </c>
      <c r="CC2403" s="7" t="s">
        <v>615</v>
      </c>
      <c r="CD2403" s="7">
        <v>0.98021706183044566</v>
      </c>
      <c r="CF2403" s="7"/>
      <c r="CH2403" s="7"/>
      <c r="CJ2403" s="7"/>
      <c r="CK2403" s="7">
        <f t="shared" si="60"/>
        <v>61</v>
      </c>
      <c r="CL2403" t="s">
        <v>3995</v>
      </c>
    </row>
    <row r="2404" spans="1:90" hidden="1" x14ac:dyDescent="0.3">
      <c r="A2404" s="43">
        <v>65</v>
      </c>
      <c r="B2404" s="56" t="s">
        <v>1085</v>
      </c>
      <c r="D2404" s="23" t="s">
        <v>831</v>
      </c>
      <c r="E2404" s="23" t="s">
        <v>796</v>
      </c>
      <c r="G2404" s="23" t="s">
        <v>3996</v>
      </c>
      <c r="H2404" s="57" t="s">
        <v>831</v>
      </c>
      <c r="I2404" s="57"/>
      <c r="J2404" s="23" t="s">
        <v>9</v>
      </c>
      <c r="K2404" s="47">
        <v>310</v>
      </c>
      <c r="L2404" s="24" t="s">
        <v>834</v>
      </c>
      <c r="M2404" s="24" t="s">
        <v>624</v>
      </c>
      <c r="X2404" s="4">
        <v>4030000</v>
      </c>
      <c r="Y2404" s="4">
        <v>341000</v>
      </c>
      <c r="BZ2404" s="4"/>
      <c r="CA2404" t="s">
        <v>1009</v>
      </c>
      <c r="CC2404" s="7" t="s">
        <v>624</v>
      </c>
      <c r="CD2404" s="7">
        <v>0.83413629243507226</v>
      </c>
      <c r="CF2404" s="7"/>
      <c r="CH2404" s="7"/>
      <c r="CJ2404" s="7"/>
      <c r="CK2404" s="7">
        <f t="shared" si="60"/>
        <v>61</v>
      </c>
    </row>
    <row r="2405" spans="1:90" hidden="1" x14ac:dyDescent="0.3">
      <c r="A2405" s="43">
        <v>64</v>
      </c>
      <c r="B2405" s="23" t="s">
        <v>848</v>
      </c>
      <c r="C2405" s="54"/>
      <c r="D2405" s="54" t="s">
        <v>831</v>
      </c>
      <c r="E2405" s="23" t="s">
        <v>659</v>
      </c>
      <c r="F2405" s="54"/>
      <c r="G2405" s="23" t="s">
        <v>3997</v>
      </c>
      <c r="J2405" s="54" t="s">
        <v>9</v>
      </c>
      <c r="K2405" s="55">
        <v>0.15</v>
      </c>
      <c r="L2405" s="24" t="s">
        <v>834</v>
      </c>
      <c r="M2405" s="24" t="s">
        <v>615</v>
      </c>
      <c r="N2405" s="7"/>
      <c r="U2405" s="4">
        <v>3000</v>
      </c>
      <c r="AD2405" s="7"/>
      <c r="AE2405" s="7"/>
      <c r="AF2405" s="7"/>
      <c r="AG2405" s="7"/>
      <c r="AH2405" s="7"/>
      <c r="AI2405" s="7"/>
      <c r="AJ2405" s="7"/>
      <c r="AK2405" s="7"/>
      <c r="BZ2405" s="4"/>
      <c r="CA2405" t="s">
        <v>856</v>
      </c>
      <c r="CC2405" s="7" t="s">
        <v>615</v>
      </c>
      <c r="CD2405" s="7">
        <v>1</v>
      </c>
      <c r="CF2405" s="7"/>
      <c r="CH2405" s="7"/>
      <c r="CJ2405" s="7"/>
      <c r="CK2405" s="7">
        <f t="shared" si="60"/>
        <v>62</v>
      </c>
    </row>
    <row r="2406" spans="1:90" x14ac:dyDescent="0.3">
      <c r="A2406" s="43">
        <v>64</v>
      </c>
      <c r="B2406" s="23" t="s">
        <v>860</v>
      </c>
      <c r="C2406" s="54"/>
      <c r="D2406" s="54" t="s">
        <v>831</v>
      </c>
      <c r="E2406" s="23" t="s">
        <v>659</v>
      </c>
      <c r="F2406" s="54"/>
      <c r="G2406" s="23" t="s">
        <v>3998</v>
      </c>
      <c r="J2406" s="54" t="s">
        <v>9</v>
      </c>
      <c r="K2406" s="55">
        <v>0.48158099999999998</v>
      </c>
      <c r="L2406" s="24" t="s">
        <v>834</v>
      </c>
      <c r="M2406" s="24" t="s">
        <v>618</v>
      </c>
      <c r="N2406" s="7"/>
      <c r="U2406" s="4">
        <v>1300.2687000000001</v>
      </c>
      <c r="V2406" s="4">
        <v>2.65832712</v>
      </c>
      <c r="W2406" s="4">
        <v>5.8271300999999998</v>
      </c>
      <c r="AD2406" s="7"/>
      <c r="AE2406" s="7"/>
      <c r="AF2406" s="7"/>
      <c r="AG2406" s="7"/>
      <c r="AH2406" s="7"/>
      <c r="AI2406" s="7"/>
      <c r="AJ2406" s="7"/>
      <c r="AK2406" s="7"/>
      <c r="BZ2406" s="4"/>
      <c r="CA2406" t="s">
        <v>859</v>
      </c>
      <c r="CC2406" s="7" t="s">
        <v>618</v>
      </c>
      <c r="CD2406" s="7">
        <v>0.89720016727965513</v>
      </c>
      <c r="CF2406" s="7"/>
      <c r="CH2406" s="7"/>
      <c r="CJ2406" s="7"/>
      <c r="CK2406" s="7">
        <f t="shared" si="60"/>
        <v>60</v>
      </c>
    </row>
    <row r="2407" spans="1:90" hidden="1" x14ac:dyDescent="0.3">
      <c r="A2407" s="43">
        <v>64</v>
      </c>
      <c r="B2407" s="23" t="s">
        <v>3896</v>
      </c>
      <c r="C2407" s="54"/>
      <c r="D2407" s="54" t="s">
        <v>831</v>
      </c>
      <c r="E2407" s="23" t="s">
        <v>614</v>
      </c>
      <c r="F2407" s="54"/>
      <c r="G2407" s="23" t="s">
        <v>3999</v>
      </c>
      <c r="J2407" s="54" t="s">
        <v>9</v>
      </c>
      <c r="K2407" s="55">
        <v>200</v>
      </c>
      <c r="L2407" s="24" t="s">
        <v>834</v>
      </c>
      <c r="M2407" s="24" t="s">
        <v>615</v>
      </c>
      <c r="N2407" s="7"/>
      <c r="U2407" s="4">
        <v>1010400</v>
      </c>
      <c r="V2407" s="4">
        <v>15.58</v>
      </c>
      <c r="AD2407" s="7"/>
      <c r="AE2407" s="7"/>
      <c r="AF2407" s="7"/>
      <c r="AG2407" s="7"/>
      <c r="AH2407" s="7"/>
      <c r="AI2407" s="7"/>
      <c r="AJ2407" s="7"/>
      <c r="AK2407" s="7"/>
      <c r="BZ2407" s="4"/>
      <c r="CA2407" t="s">
        <v>902</v>
      </c>
      <c r="CC2407" s="7" t="s">
        <v>615</v>
      </c>
      <c r="CD2407" s="7">
        <v>0.91292011725157907</v>
      </c>
      <c r="CF2407" s="7"/>
      <c r="CH2407" s="7"/>
      <c r="CJ2407" s="7"/>
      <c r="CK2407" s="7">
        <f t="shared" si="60"/>
        <v>61</v>
      </c>
    </row>
    <row r="2408" spans="1:90" hidden="1" x14ac:dyDescent="0.3">
      <c r="A2408" s="43">
        <v>64</v>
      </c>
      <c r="B2408" s="23" t="s">
        <v>863</v>
      </c>
      <c r="C2408" s="54"/>
      <c r="D2408" s="54" t="s">
        <v>831</v>
      </c>
      <c r="E2408" s="23" t="s">
        <v>668</v>
      </c>
      <c r="F2408" s="54"/>
      <c r="G2408" s="23" t="s">
        <v>4000</v>
      </c>
      <c r="J2408" s="54" t="s">
        <v>9</v>
      </c>
      <c r="K2408" s="55">
        <v>1.44</v>
      </c>
      <c r="L2408" s="24" t="s">
        <v>834</v>
      </c>
      <c r="M2408" s="24" t="s">
        <v>615</v>
      </c>
      <c r="N2408" s="7"/>
      <c r="U2408" s="4">
        <v>18720</v>
      </c>
      <c r="W2408" s="4">
        <v>23.04</v>
      </c>
      <c r="AB2408" s="4">
        <v>3168</v>
      </c>
      <c r="AC2408" s="4">
        <v>4320</v>
      </c>
      <c r="AD2408" s="7"/>
      <c r="AE2408" s="7"/>
      <c r="AF2408" s="7"/>
      <c r="AG2408" s="7"/>
      <c r="AH2408" s="7"/>
      <c r="AI2408" s="7"/>
      <c r="AJ2408" s="7"/>
      <c r="AK2408" s="7"/>
      <c r="BZ2408" s="4"/>
      <c r="CA2408" t="s">
        <v>966</v>
      </c>
      <c r="CC2408" s="7" t="s">
        <v>615</v>
      </c>
      <c r="CD2408" s="7">
        <v>0.79337939344577801</v>
      </c>
      <c r="CF2408" s="7"/>
      <c r="CH2408" s="7"/>
      <c r="CJ2408" s="7"/>
      <c r="CK2408" s="7">
        <f t="shared" si="60"/>
        <v>59</v>
      </c>
    </row>
    <row r="2409" spans="1:90" hidden="1" x14ac:dyDescent="0.3">
      <c r="A2409" s="43">
        <v>64</v>
      </c>
      <c r="B2409" s="23" t="s">
        <v>905</v>
      </c>
      <c r="C2409" s="54"/>
      <c r="D2409" s="54" t="s">
        <v>831</v>
      </c>
      <c r="E2409" s="23" t="s">
        <v>659</v>
      </c>
      <c r="F2409" s="54"/>
      <c r="G2409" s="23" t="s">
        <v>4001</v>
      </c>
      <c r="J2409" s="54" t="s">
        <v>9</v>
      </c>
      <c r="K2409" s="55">
        <v>11.375</v>
      </c>
      <c r="L2409" s="24" t="s">
        <v>834</v>
      </c>
      <c r="M2409" s="24" t="s">
        <v>615</v>
      </c>
      <c r="N2409" s="7"/>
      <c r="U2409" s="4">
        <v>88725</v>
      </c>
      <c r="V2409" s="4">
        <v>4.55</v>
      </c>
      <c r="W2409" s="4">
        <v>147.875</v>
      </c>
      <c r="AC2409" s="4">
        <v>109200</v>
      </c>
      <c r="AD2409" s="7"/>
      <c r="AE2409" s="7"/>
      <c r="AF2409" s="7"/>
      <c r="AG2409" s="7"/>
      <c r="AH2409" s="7"/>
      <c r="AI2409" s="7"/>
      <c r="AJ2409" s="7"/>
      <c r="AK2409" s="7"/>
      <c r="BZ2409" s="4"/>
      <c r="CA2409" t="s">
        <v>839</v>
      </c>
      <c r="CC2409" s="7" t="s">
        <v>615</v>
      </c>
      <c r="CD2409" s="7">
        <v>0.52447046350289261</v>
      </c>
      <c r="CE2409" s="7" t="s">
        <v>639</v>
      </c>
      <c r="CF2409" s="7">
        <v>0.22155945329246091</v>
      </c>
      <c r="CH2409" s="7"/>
      <c r="CJ2409" s="7"/>
      <c r="CK2409" s="7">
        <f t="shared" si="60"/>
        <v>59</v>
      </c>
      <c r="CL2409" t="s">
        <v>4001</v>
      </c>
    </row>
    <row r="2410" spans="1:90" hidden="1" x14ac:dyDescent="0.3">
      <c r="A2410" s="43" t="s">
        <v>847</v>
      </c>
      <c r="B2410" s="56" t="s">
        <v>1025</v>
      </c>
      <c r="D2410" s="23" t="s">
        <v>831</v>
      </c>
      <c r="E2410" s="23" t="s">
        <v>796</v>
      </c>
      <c r="G2410" s="23" t="s">
        <v>4002</v>
      </c>
      <c r="H2410" s="57" t="s">
        <v>831</v>
      </c>
      <c r="I2410" s="57"/>
      <c r="J2410" s="23" t="s">
        <v>9</v>
      </c>
      <c r="K2410" s="47">
        <v>10.5</v>
      </c>
      <c r="L2410" s="24" t="s">
        <v>834</v>
      </c>
      <c r="M2410" s="24" t="s">
        <v>624</v>
      </c>
      <c r="X2410" s="4">
        <v>103740</v>
      </c>
      <c r="Y2410" s="4">
        <v>9030</v>
      </c>
      <c r="BZ2410" s="4">
        <v>1000000</v>
      </c>
      <c r="CA2410" t="s">
        <v>851</v>
      </c>
      <c r="CC2410" s="7" t="s">
        <v>624</v>
      </c>
      <c r="CD2410" s="7">
        <v>0.83018326065791248</v>
      </c>
      <c r="CF2410" s="7"/>
      <c r="CH2410" s="7"/>
      <c r="CJ2410" s="7"/>
      <c r="CK2410" s="7">
        <f t="shared" si="60"/>
        <v>61</v>
      </c>
    </row>
    <row r="2411" spans="1:90" hidden="1" x14ac:dyDescent="0.3">
      <c r="A2411" s="43" t="s">
        <v>843</v>
      </c>
      <c r="B2411" s="23" t="s">
        <v>913</v>
      </c>
      <c r="D2411" s="23" t="s">
        <v>831</v>
      </c>
      <c r="E2411" s="23" t="s">
        <v>605</v>
      </c>
      <c r="G2411" s="53" t="s">
        <v>4003</v>
      </c>
      <c r="J2411" s="23" t="s">
        <v>9</v>
      </c>
      <c r="K2411" s="47">
        <v>174.22182599999999</v>
      </c>
      <c r="L2411" s="24" t="s">
        <v>834</v>
      </c>
      <c r="M2411" s="24" t="s">
        <v>615</v>
      </c>
      <c r="U2411" s="4">
        <v>556290.29041799996</v>
      </c>
      <c r="V2411" s="4">
        <v>15.157298861999999</v>
      </c>
      <c r="AA2411" s="107">
        <v>33799.034244000002</v>
      </c>
      <c r="AD2411" s="4">
        <v>51.279732240660799</v>
      </c>
      <c r="BZ2411" s="4"/>
      <c r="CA2411" t="s">
        <v>846</v>
      </c>
      <c r="CC2411" s="7" t="s">
        <v>615</v>
      </c>
      <c r="CD2411" s="7">
        <v>0.7025256631240947</v>
      </c>
      <c r="CF2411" s="7"/>
      <c r="CH2411" s="7"/>
      <c r="CJ2411" s="7"/>
      <c r="CK2411" s="7">
        <f t="shared" si="60"/>
        <v>59</v>
      </c>
    </row>
    <row r="2412" spans="1:90" hidden="1" x14ac:dyDescent="0.3">
      <c r="A2412" s="43" t="s">
        <v>2175</v>
      </c>
      <c r="B2412" s="23" t="s">
        <v>868</v>
      </c>
      <c r="D2412" s="23" t="s">
        <v>831</v>
      </c>
      <c r="G2412" s="23" t="s">
        <v>4004</v>
      </c>
      <c r="J2412" s="23" t="s">
        <v>9</v>
      </c>
      <c r="K2412" s="47">
        <v>0.96375</v>
      </c>
      <c r="L2412" s="24" t="s">
        <v>834</v>
      </c>
      <c r="M2412" s="24" t="s">
        <v>678</v>
      </c>
      <c r="AP2412" s="4">
        <v>243</v>
      </c>
      <c r="AR2412" s="4">
        <v>12.68761198059765</v>
      </c>
      <c r="BZ2412" s="4"/>
      <c r="CA2412" t="s">
        <v>4005</v>
      </c>
      <c r="CK2412" s="7">
        <f t="shared" si="60"/>
        <v>61</v>
      </c>
    </row>
    <row r="2413" spans="1:90" hidden="1" x14ac:dyDescent="0.3">
      <c r="A2413" s="43">
        <v>64</v>
      </c>
      <c r="B2413" s="23" t="s">
        <v>1961</v>
      </c>
      <c r="C2413" s="54"/>
      <c r="D2413" s="54" t="s">
        <v>831</v>
      </c>
      <c r="E2413" s="23" t="s">
        <v>659</v>
      </c>
      <c r="F2413" s="54"/>
      <c r="G2413" s="23" t="s">
        <v>4006</v>
      </c>
      <c r="J2413" s="54" t="s">
        <v>9</v>
      </c>
      <c r="K2413" s="55">
        <v>1.1000000000000001</v>
      </c>
      <c r="L2413" s="24" t="s">
        <v>834</v>
      </c>
      <c r="M2413" s="24" t="s">
        <v>615</v>
      </c>
      <c r="N2413" s="7"/>
      <c r="U2413" s="4">
        <v>23540</v>
      </c>
      <c r="V2413" s="4">
        <v>0.9900000000000001</v>
      </c>
      <c r="AD2413" s="7"/>
      <c r="AE2413" s="7"/>
      <c r="AF2413" s="7"/>
      <c r="AG2413" s="7"/>
      <c r="AH2413" s="7"/>
      <c r="AI2413" s="7"/>
      <c r="AJ2413" s="7"/>
      <c r="AK2413" s="7"/>
      <c r="BZ2413" s="4"/>
      <c r="CA2413" t="s">
        <v>902</v>
      </c>
      <c r="CC2413" s="7" t="s">
        <v>615</v>
      </c>
      <c r="CD2413" s="7">
        <v>0.79355034429460714</v>
      </c>
      <c r="CE2413" s="7" t="s">
        <v>618</v>
      </c>
      <c r="CF2413" s="7">
        <v>0.206449655705393</v>
      </c>
      <c r="CH2413" s="7"/>
      <c r="CJ2413" s="7"/>
      <c r="CK2413" s="7">
        <f t="shared" ref="CK2413:CK2444" si="61">COUNTBLANK(N2413:BX2413)</f>
        <v>61</v>
      </c>
    </row>
    <row r="2414" spans="1:90" hidden="1" x14ac:dyDescent="0.3">
      <c r="A2414" s="43" t="s">
        <v>1118</v>
      </c>
      <c r="B2414" s="23" t="s">
        <v>1058</v>
      </c>
      <c r="C2414" s="54"/>
      <c r="D2414" s="23" t="s">
        <v>632</v>
      </c>
      <c r="E2414" s="23" t="s">
        <v>632</v>
      </c>
      <c r="G2414" s="23" t="s">
        <v>4007</v>
      </c>
      <c r="J2414" s="54" t="s">
        <v>9</v>
      </c>
      <c r="K2414" s="47">
        <v>40992</v>
      </c>
      <c r="L2414" s="47" t="s">
        <v>1121</v>
      </c>
      <c r="M2414" s="24" t="s">
        <v>768</v>
      </c>
      <c r="N2414" s="7"/>
      <c r="V2414" s="7"/>
      <c r="AF2414" s="63"/>
      <c r="AG2414" s="2"/>
      <c r="AH2414" s="2"/>
      <c r="AI2414" s="63"/>
      <c r="AJ2414" s="63"/>
      <c r="BS2414" s="84">
        <v>11436768</v>
      </c>
      <c r="BT2414" s="107">
        <v>4447632000</v>
      </c>
      <c r="BU2414" s="84">
        <v>31276896</v>
      </c>
      <c r="BV2414" s="7"/>
      <c r="BW2414" s="7"/>
      <c r="BX2414" s="7"/>
      <c r="BY2414" s="7"/>
      <c r="BZ2414" s="4"/>
      <c r="CA2414" t="s">
        <v>4008</v>
      </c>
      <c r="CC2414" t="s">
        <v>768</v>
      </c>
      <c r="CD2414">
        <v>0.99662941106854019</v>
      </c>
      <c r="CK2414" s="7">
        <f t="shared" si="61"/>
        <v>60</v>
      </c>
    </row>
    <row r="2415" spans="1:90" hidden="1" x14ac:dyDescent="0.3">
      <c r="A2415" s="43" t="s">
        <v>843</v>
      </c>
      <c r="B2415" s="23" t="s">
        <v>1058</v>
      </c>
      <c r="C2415" s="54"/>
      <c r="D2415" s="54" t="s">
        <v>831</v>
      </c>
      <c r="E2415" s="23" t="s">
        <v>659</v>
      </c>
      <c r="F2415" s="54"/>
      <c r="G2415" s="23" t="s">
        <v>4009</v>
      </c>
      <c r="J2415" s="54" t="s">
        <v>9</v>
      </c>
      <c r="K2415" s="55">
        <v>27.4</v>
      </c>
      <c r="L2415" s="24" t="s">
        <v>834</v>
      </c>
      <c r="M2415" s="24" t="s">
        <v>615</v>
      </c>
      <c r="N2415" s="7"/>
      <c r="U2415" s="4">
        <v>310360</v>
      </c>
      <c r="Y2415" s="4">
        <v>18500</v>
      </c>
      <c r="AC2415" s="4">
        <v>102120</v>
      </c>
      <c r="AD2415" s="7"/>
      <c r="AE2415" s="7"/>
      <c r="AF2415" s="7"/>
      <c r="AG2415" s="7"/>
      <c r="AH2415" s="7"/>
      <c r="AI2415" s="7"/>
      <c r="AJ2415" s="7"/>
      <c r="AK2415" s="7"/>
      <c r="AQ2415" s="4">
        <v>24.66</v>
      </c>
      <c r="BZ2415" s="4"/>
      <c r="CA2415" t="s">
        <v>4010</v>
      </c>
      <c r="CC2415" s="7" t="s">
        <v>615</v>
      </c>
      <c r="CD2415" s="7">
        <v>0.69885433150626763</v>
      </c>
      <c r="CE2415" s="7" t="s">
        <v>627</v>
      </c>
      <c r="CF2415" s="7">
        <v>0.21809234507667841</v>
      </c>
      <c r="CH2415" s="7"/>
      <c r="CJ2415" s="7"/>
      <c r="CK2415" s="7">
        <f t="shared" si="61"/>
        <v>59</v>
      </c>
    </row>
    <row r="2416" spans="1:90" hidden="1" x14ac:dyDescent="0.3">
      <c r="A2416" s="43">
        <v>58</v>
      </c>
      <c r="B2416" s="23" t="s">
        <v>1058</v>
      </c>
      <c r="C2416" s="54"/>
      <c r="D2416" s="23" t="s">
        <v>831</v>
      </c>
      <c r="E2416" s="23" t="s">
        <v>605</v>
      </c>
      <c r="G2416" s="23" t="s">
        <v>4011</v>
      </c>
      <c r="I2416" s="54"/>
      <c r="J2416" s="54" t="s">
        <v>9</v>
      </c>
      <c r="K2416" s="47">
        <v>2.4444444444444451</v>
      </c>
      <c r="L2416" s="24" t="s">
        <v>834</v>
      </c>
      <c r="M2416" s="24" t="s">
        <v>633</v>
      </c>
      <c r="N2416" s="7"/>
      <c r="AA2416" s="107">
        <v>2200</v>
      </c>
      <c r="AD2416" s="4">
        <v>2.918532443809073</v>
      </c>
      <c r="AH2416" s="7"/>
      <c r="AI2416" s="7"/>
      <c r="BY2416" s="7"/>
      <c r="BZ2416" s="4"/>
      <c r="CA2416" t="s">
        <v>846</v>
      </c>
      <c r="CC2416" s="7" t="s">
        <v>633</v>
      </c>
      <c r="CD2416" s="7">
        <v>0.85809953378758064</v>
      </c>
      <c r="CF2416" s="7"/>
      <c r="CH2416" s="7"/>
      <c r="CJ2416" s="7"/>
      <c r="CK2416" s="7">
        <f t="shared" si="61"/>
        <v>61</v>
      </c>
    </row>
    <row r="2417" spans="1:90" hidden="1" x14ac:dyDescent="0.3">
      <c r="A2417" s="43" t="s">
        <v>843</v>
      </c>
      <c r="B2417" s="23" t="s">
        <v>1058</v>
      </c>
      <c r="D2417" s="23" t="s">
        <v>831</v>
      </c>
      <c r="E2417" s="23" t="s">
        <v>605</v>
      </c>
      <c r="G2417" s="53" t="s">
        <v>4012</v>
      </c>
      <c r="J2417" s="23" t="s">
        <v>9</v>
      </c>
      <c r="K2417" s="47">
        <v>62.5</v>
      </c>
      <c r="L2417" s="24" t="s">
        <v>834</v>
      </c>
      <c r="M2417" s="24" t="s">
        <v>615</v>
      </c>
      <c r="U2417" s="4">
        <v>500000</v>
      </c>
      <c r="AA2417" s="107">
        <v>75000</v>
      </c>
      <c r="AD2417" s="4">
        <v>99.050269295435712</v>
      </c>
      <c r="BZ2417" s="4"/>
      <c r="CA2417" t="s">
        <v>846</v>
      </c>
      <c r="CC2417" s="7" t="s">
        <v>615</v>
      </c>
      <c r="CD2417" s="7">
        <v>0.61869738476948477</v>
      </c>
      <c r="CE2417" s="7" t="s">
        <v>633</v>
      </c>
      <c r="CF2417" s="7">
        <v>0.32740345838909868</v>
      </c>
      <c r="CH2417" s="7"/>
      <c r="CJ2417" s="7"/>
      <c r="CK2417" s="7">
        <f t="shared" si="61"/>
        <v>60</v>
      </c>
    </row>
    <row r="2418" spans="1:90" hidden="1" x14ac:dyDescent="0.3">
      <c r="A2418" s="43">
        <v>64</v>
      </c>
      <c r="B2418" s="23" t="s">
        <v>1025</v>
      </c>
      <c r="C2418" s="54"/>
      <c r="D2418" s="54" t="s">
        <v>831</v>
      </c>
      <c r="E2418" s="23" t="s">
        <v>659</v>
      </c>
      <c r="F2418" s="54"/>
      <c r="G2418" s="23" t="s">
        <v>4013</v>
      </c>
      <c r="J2418" s="54" t="s">
        <v>9</v>
      </c>
      <c r="K2418" s="55">
        <v>9.2999999999999999E-2</v>
      </c>
      <c r="L2418" s="24" t="s">
        <v>834</v>
      </c>
      <c r="M2418" s="24" t="s">
        <v>615</v>
      </c>
      <c r="N2418" s="7"/>
      <c r="U2418" s="4">
        <v>2715.599999999999</v>
      </c>
      <c r="V2418" s="4">
        <v>2.232E-2</v>
      </c>
      <c r="AD2418" s="7"/>
      <c r="AE2418" s="7"/>
      <c r="AF2418" s="7"/>
      <c r="AG2418" s="7"/>
      <c r="AH2418" s="7"/>
      <c r="AI2418" s="7"/>
      <c r="AJ2418" s="7"/>
      <c r="AK2418" s="7"/>
      <c r="BZ2418" s="4"/>
      <c r="CA2418" t="s">
        <v>902</v>
      </c>
      <c r="CC2418" s="7" t="s">
        <v>615</v>
      </c>
      <c r="CD2418" s="7">
        <v>0.95161607435431494</v>
      </c>
      <c r="CF2418" s="7"/>
      <c r="CH2418" s="7"/>
      <c r="CJ2418" s="7"/>
      <c r="CK2418" s="7">
        <f t="shared" si="61"/>
        <v>61</v>
      </c>
    </row>
    <row r="2419" spans="1:90" hidden="1" x14ac:dyDescent="0.3">
      <c r="A2419" s="43">
        <v>58</v>
      </c>
      <c r="B2419" s="23" t="s">
        <v>913</v>
      </c>
      <c r="D2419" s="54" t="s">
        <v>831</v>
      </c>
      <c r="E2419" s="23" t="s">
        <v>605</v>
      </c>
      <c r="G2419" s="23" t="s">
        <v>4014</v>
      </c>
      <c r="J2419" s="54" t="s">
        <v>9</v>
      </c>
      <c r="K2419" s="47">
        <v>1804</v>
      </c>
      <c r="L2419" s="24" t="s">
        <v>834</v>
      </c>
      <c r="M2419" s="24" t="s">
        <v>633</v>
      </c>
      <c r="AA2419" s="107">
        <v>1623600</v>
      </c>
      <c r="AD2419" s="4">
        <v>342.76</v>
      </c>
      <c r="BZ2419" s="4"/>
      <c r="CA2419" t="s">
        <v>4015</v>
      </c>
      <c r="CK2419" s="7">
        <f t="shared" si="61"/>
        <v>61</v>
      </c>
    </row>
    <row r="2420" spans="1:90" hidden="1" x14ac:dyDescent="0.3">
      <c r="A2420" s="43">
        <v>64</v>
      </c>
      <c r="B2420" s="23" t="s">
        <v>1025</v>
      </c>
      <c r="C2420" s="54"/>
      <c r="D2420" s="54" t="s">
        <v>831</v>
      </c>
      <c r="E2420" s="23" t="s">
        <v>659</v>
      </c>
      <c r="F2420" s="54"/>
      <c r="G2420" s="23" t="s">
        <v>4016</v>
      </c>
      <c r="J2420" s="54" t="s">
        <v>9</v>
      </c>
      <c r="K2420" s="55">
        <v>1.845</v>
      </c>
      <c r="L2420" s="24" t="s">
        <v>834</v>
      </c>
      <c r="M2420" s="24" t="s">
        <v>639</v>
      </c>
      <c r="N2420" s="7"/>
      <c r="U2420" s="4">
        <v>12285</v>
      </c>
      <c r="V2420" s="4">
        <v>2.4104999999999999</v>
      </c>
      <c r="W2420" s="4">
        <v>165.79499999999999</v>
      </c>
      <c r="AB2420" s="4">
        <v>74210</v>
      </c>
      <c r="AC2420" s="4">
        <v>134320</v>
      </c>
      <c r="AD2420" s="7"/>
      <c r="AE2420" s="7"/>
      <c r="AF2420" s="7"/>
      <c r="AG2420" s="7"/>
      <c r="AH2420" s="7"/>
      <c r="AI2420" s="7"/>
      <c r="AJ2420" s="7"/>
      <c r="AK2420" s="7"/>
      <c r="BZ2420" s="4"/>
      <c r="CA2420" t="s">
        <v>842</v>
      </c>
      <c r="CC2420" s="7" t="s">
        <v>639</v>
      </c>
      <c r="CD2420" s="7">
        <v>0.39985578338432431</v>
      </c>
      <c r="CE2420" s="7" t="s">
        <v>636</v>
      </c>
      <c r="CF2420" s="7">
        <v>0.22017955924942639</v>
      </c>
      <c r="CH2420" s="7"/>
      <c r="CJ2420" s="7"/>
      <c r="CK2420" s="7">
        <f t="shared" si="61"/>
        <v>58</v>
      </c>
    </row>
    <row r="2421" spans="1:90" x14ac:dyDescent="0.3">
      <c r="A2421" s="43">
        <v>64</v>
      </c>
      <c r="B2421" s="23" t="s">
        <v>860</v>
      </c>
      <c r="C2421" s="54"/>
      <c r="D2421" s="54" t="s">
        <v>831</v>
      </c>
      <c r="E2421" s="23" t="s">
        <v>662</v>
      </c>
      <c r="F2421" s="54"/>
      <c r="G2421" s="23" t="s">
        <v>4017</v>
      </c>
      <c r="J2421" s="54" t="s">
        <v>9</v>
      </c>
      <c r="K2421" s="55">
        <v>0.30391200000000002</v>
      </c>
      <c r="L2421" s="24" t="s">
        <v>834</v>
      </c>
      <c r="M2421" s="24" t="s">
        <v>615</v>
      </c>
      <c r="N2421" s="7"/>
      <c r="U2421" s="4">
        <v>5105.7216000000008</v>
      </c>
      <c r="V2421" s="4">
        <v>0.48625920000000011</v>
      </c>
      <c r="AD2421" s="7"/>
      <c r="AE2421" s="7"/>
      <c r="AF2421" s="7"/>
      <c r="AG2421" s="7"/>
      <c r="AH2421" s="7"/>
      <c r="AI2421" s="7"/>
      <c r="AJ2421" s="7"/>
      <c r="AK2421" s="7"/>
      <c r="BZ2421" s="4"/>
      <c r="CA2421" t="s">
        <v>902</v>
      </c>
      <c r="CC2421" s="7" t="s">
        <v>615</v>
      </c>
      <c r="CD2421" s="7">
        <v>0.62926949519296604</v>
      </c>
      <c r="CE2421" s="7" t="s">
        <v>618</v>
      </c>
      <c r="CF2421" s="7">
        <v>0.37073050480703379</v>
      </c>
      <c r="CH2421" s="7"/>
      <c r="CJ2421" s="7"/>
      <c r="CK2421" s="7">
        <f t="shared" si="61"/>
        <v>61</v>
      </c>
    </row>
    <row r="2422" spans="1:90" hidden="1" x14ac:dyDescent="0.3">
      <c r="A2422" s="43" t="s">
        <v>872</v>
      </c>
      <c r="B2422" s="23" t="s">
        <v>1028</v>
      </c>
      <c r="D2422" s="23" t="s">
        <v>831</v>
      </c>
      <c r="E2422" s="23" t="s">
        <v>605</v>
      </c>
      <c r="G2422" s="53" t="s">
        <v>4018</v>
      </c>
      <c r="J2422" s="23" t="s">
        <v>9</v>
      </c>
      <c r="K2422" s="47">
        <v>4645.2000000000007</v>
      </c>
      <c r="L2422" s="24" t="s">
        <v>834</v>
      </c>
      <c r="M2422" s="24" t="s">
        <v>615</v>
      </c>
      <c r="U2422" s="4">
        <v>19164910</v>
      </c>
      <c r="AA2422" s="107">
        <v>801475.00000000012</v>
      </c>
      <c r="AD2422" s="4">
        <v>1228.715817766785</v>
      </c>
      <c r="BZ2422" s="4">
        <v>52195000</v>
      </c>
      <c r="CA2422" t="s">
        <v>915</v>
      </c>
      <c r="CC2422" s="7" t="s">
        <v>615</v>
      </c>
      <c r="CD2422" s="7">
        <v>0.85053539677405099</v>
      </c>
      <c r="CF2422" s="7"/>
      <c r="CH2422" s="7"/>
      <c r="CJ2422" s="7"/>
      <c r="CK2422" s="7">
        <f t="shared" si="61"/>
        <v>60</v>
      </c>
      <c r="CL2422" t="s">
        <v>4018</v>
      </c>
    </row>
    <row r="2423" spans="1:90" hidden="1" x14ac:dyDescent="0.3">
      <c r="A2423" s="43" t="s">
        <v>843</v>
      </c>
      <c r="B2423" s="23" t="s">
        <v>844</v>
      </c>
      <c r="D2423" s="23" t="s">
        <v>831</v>
      </c>
      <c r="E2423" s="23" t="s">
        <v>605</v>
      </c>
      <c r="G2423" s="53" t="s">
        <v>4019</v>
      </c>
      <c r="J2423" s="23" t="s">
        <v>9</v>
      </c>
      <c r="K2423" s="47">
        <v>565.66</v>
      </c>
      <c r="L2423" s="24" t="s">
        <v>834</v>
      </c>
      <c r="M2423" s="24" t="s">
        <v>615</v>
      </c>
      <c r="U2423" s="4">
        <v>3620224</v>
      </c>
      <c r="V2423" s="4">
        <v>175.3546</v>
      </c>
      <c r="W2423" s="4">
        <v>2454.9643999999998</v>
      </c>
      <c r="AA2423" s="107">
        <v>71838.819999999992</v>
      </c>
      <c r="AD2423" s="4">
        <v>111.7717276237189</v>
      </c>
      <c r="BZ2423" s="4"/>
      <c r="CA2423" t="s">
        <v>846</v>
      </c>
      <c r="CC2423" s="7" t="s">
        <v>615</v>
      </c>
      <c r="CD2423" s="7">
        <v>0.68909878792060075</v>
      </c>
      <c r="CE2423" s="7" t="s">
        <v>618</v>
      </c>
      <c r="CF2423" s="7">
        <v>0.20647817279597891</v>
      </c>
      <c r="CH2423" s="7"/>
      <c r="CJ2423" s="7"/>
      <c r="CK2423" s="7">
        <f t="shared" si="61"/>
        <v>58</v>
      </c>
    </row>
    <row r="2424" spans="1:90" hidden="1" x14ac:dyDescent="0.3">
      <c r="A2424" s="43" t="s">
        <v>932</v>
      </c>
      <c r="B2424" s="23" t="s">
        <v>895</v>
      </c>
      <c r="C2424" s="54"/>
      <c r="D2424" s="54" t="s">
        <v>831</v>
      </c>
      <c r="E2424" s="23" t="s">
        <v>605</v>
      </c>
      <c r="F2424" s="54"/>
      <c r="G2424" s="23" t="s">
        <v>4020</v>
      </c>
      <c r="H2424" s="23" t="s">
        <v>1003</v>
      </c>
      <c r="J2424" s="54" t="s">
        <v>9</v>
      </c>
      <c r="K2424" s="55">
        <v>300</v>
      </c>
      <c r="L2424" s="24" t="s">
        <v>834</v>
      </c>
      <c r="M2424" s="24" t="s">
        <v>615</v>
      </c>
      <c r="N2424" s="7"/>
      <c r="U2424" s="4">
        <v>2040000</v>
      </c>
      <c r="AD2424" s="7"/>
      <c r="AE2424" s="7"/>
      <c r="AF2424" s="7"/>
      <c r="AG2424" s="7"/>
      <c r="AH2424" s="7"/>
      <c r="AI2424" s="7"/>
      <c r="AJ2424" s="7"/>
      <c r="AK2424" s="7"/>
      <c r="BZ2424" s="4">
        <v>16500000</v>
      </c>
      <c r="CA2424" t="s">
        <v>934</v>
      </c>
      <c r="CC2424" s="7" t="s">
        <v>615</v>
      </c>
      <c r="CD2424" s="7">
        <v>1</v>
      </c>
      <c r="CF2424" s="7"/>
      <c r="CH2424" s="7"/>
      <c r="CJ2424" s="7"/>
      <c r="CK2424" s="7">
        <f t="shared" si="61"/>
        <v>62</v>
      </c>
    </row>
    <row r="2425" spans="1:90" hidden="1" x14ac:dyDescent="0.3">
      <c r="A2425" s="43" t="s">
        <v>843</v>
      </c>
      <c r="B2425" s="23" t="s">
        <v>895</v>
      </c>
      <c r="D2425" s="23" t="s">
        <v>831</v>
      </c>
      <c r="E2425" s="23" t="s">
        <v>605</v>
      </c>
      <c r="G2425" s="53" t="s">
        <v>4021</v>
      </c>
      <c r="J2425" s="23" t="s">
        <v>9</v>
      </c>
      <c r="K2425" s="47">
        <v>2855.3</v>
      </c>
      <c r="L2425" s="24" t="s">
        <v>834</v>
      </c>
      <c r="M2425" s="24" t="s">
        <v>615</v>
      </c>
      <c r="U2425" s="4">
        <v>13140540</v>
      </c>
      <c r="AA2425" s="107">
        <v>428692.99999999988</v>
      </c>
      <c r="AD2425" s="4">
        <v>689.37740281946674</v>
      </c>
      <c r="BZ2425" s="4"/>
      <c r="CA2425" t="s">
        <v>846</v>
      </c>
      <c r="CC2425" s="7" t="s">
        <v>615</v>
      </c>
      <c r="CD2425" s="7">
        <v>0.87860860121455631</v>
      </c>
      <c r="CF2425" s="7"/>
      <c r="CH2425" s="7"/>
      <c r="CJ2425" s="7"/>
      <c r="CK2425" s="7">
        <f t="shared" si="61"/>
        <v>60</v>
      </c>
      <c r="CL2425" t="s">
        <v>4021</v>
      </c>
    </row>
    <row r="2426" spans="1:90" hidden="1" x14ac:dyDescent="0.3">
      <c r="A2426" s="43">
        <v>65</v>
      </c>
      <c r="B2426" s="56" t="s">
        <v>1025</v>
      </c>
      <c r="D2426" s="23" t="s">
        <v>831</v>
      </c>
      <c r="E2426" s="23" t="s">
        <v>796</v>
      </c>
      <c r="G2426" s="23" t="s">
        <v>4022</v>
      </c>
      <c r="H2426" s="57" t="s">
        <v>831</v>
      </c>
      <c r="I2426" s="57"/>
      <c r="J2426" s="23" t="s">
        <v>9</v>
      </c>
      <c r="K2426" s="47">
        <v>26.3</v>
      </c>
      <c r="L2426" s="24" t="s">
        <v>834</v>
      </c>
      <c r="M2426" s="24" t="s">
        <v>624</v>
      </c>
      <c r="X2426" s="4">
        <v>169650</v>
      </c>
      <c r="Y2426" s="4">
        <v>11354</v>
      </c>
      <c r="BZ2426" s="4"/>
      <c r="CA2426" t="s">
        <v>1009</v>
      </c>
      <c r="CC2426" s="7" t="s">
        <v>624</v>
      </c>
      <c r="CD2426" s="7">
        <v>0.86409875803980263</v>
      </c>
      <c r="CF2426" s="7"/>
      <c r="CH2426" s="7"/>
      <c r="CJ2426" s="7"/>
      <c r="CK2426" s="7">
        <f t="shared" si="61"/>
        <v>61</v>
      </c>
    </row>
    <row r="2427" spans="1:90" hidden="1" x14ac:dyDescent="0.3">
      <c r="A2427" s="43" t="s">
        <v>932</v>
      </c>
      <c r="B2427" s="23" t="s">
        <v>844</v>
      </c>
      <c r="C2427" s="54"/>
      <c r="D2427" s="54" t="s">
        <v>831</v>
      </c>
      <c r="E2427" s="23" t="s">
        <v>605</v>
      </c>
      <c r="F2427" s="54"/>
      <c r="G2427" s="23" t="s">
        <v>4023</v>
      </c>
      <c r="H2427" s="23" t="s">
        <v>930</v>
      </c>
      <c r="J2427" s="54" t="s">
        <v>9</v>
      </c>
      <c r="K2427" s="55">
        <v>165.2</v>
      </c>
      <c r="L2427" s="24" t="s">
        <v>834</v>
      </c>
      <c r="M2427" s="24" t="s">
        <v>618</v>
      </c>
      <c r="N2427" s="7"/>
      <c r="U2427" s="4">
        <v>164970</v>
      </c>
      <c r="V2427" s="4">
        <v>94.429000000000002</v>
      </c>
      <c r="W2427" s="4">
        <v>290.66000000000003</v>
      </c>
      <c r="AD2427" s="7"/>
      <c r="AE2427" s="7"/>
      <c r="AF2427" s="7"/>
      <c r="AG2427" s="7"/>
      <c r="AH2427" s="7"/>
      <c r="AI2427" s="7"/>
      <c r="AJ2427" s="7"/>
      <c r="AK2427" s="7"/>
      <c r="BZ2427" s="4">
        <v>5475000</v>
      </c>
      <c r="CA2427" t="s">
        <v>1069</v>
      </c>
      <c r="CC2427" s="7" t="s">
        <v>618</v>
      </c>
      <c r="CD2427" s="7">
        <v>0.75059488374433381</v>
      </c>
      <c r="CE2427" s="7" t="s">
        <v>615</v>
      </c>
      <c r="CF2427" s="7">
        <v>0.21197968439903811</v>
      </c>
      <c r="CH2427" s="7"/>
      <c r="CJ2427" s="7"/>
      <c r="CK2427" s="7">
        <f t="shared" si="61"/>
        <v>60</v>
      </c>
    </row>
    <row r="2428" spans="1:90" hidden="1" x14ac:dyDescent="0.3">
      <c r="A2428" s="43">
        <v>64</v>
      </c>
      <c r="B2428" s="23" t="s">
        <v>844</v>
      </c>
      <c r="C2428" s="54"/>
      <c r="D2428" s="54" t="s">
        <v>831</v>
      </c>
      <c r="E2428" s="23" t="s">
        <v>605</v>
      </c>
      <c r="F2428" s="54"/>
      <c r="G2428" s="23" t="s">
        <v>4024</v>
      </c>
      <c r="J2428" s="54" t="s">
        <v>9</v>
      </c>
      <c r="K2428" s="55">
        <v>57.793999999999997</v>
      </c>
      <c r="L2428" s="24" t="s">
        <v>834</v>
      </c>
      <c r="M2428" s="24" t="s">
        <v>618</v>
      </c>
      <c r="N2428" s="7"/>
      <c r="U2428" s="4">
        <v>23117.599999999999</v>
      </c>
      <c r="V2428" s="4">
        <v>28.896999999999998</v>
      </c>
      <c r="AD2428" s="7"/>
      <c r="AE2428" s="7"/>
      <c r="AF2428" s="7"/>
      <c r="AG2428" s="7"/>
      <c r="AH2428" s="7"/>
      <c r="AI2428" s="7"/>
      <c r="AJ2428" s="7"/>
      <c r="AK2428" s="7"/>
      <c r="BZ2428" s="4"/>
      <c r="CA2428" t="s">
        <v>902</v>
      </c>
      <c r="CC2428" s="7" t="s">
        <v>618</v>
      </c>
      <c r="CD2428" s="7">
        <v>0.88548549596346837</v>
      </c>
      <c r="CF2428" s="7"/>
      <c r="CH2428" s="7"/>
      <c r="CJ2428" s="7"/>
      <c r="CK2428" s="7">
        <f t="shared" si="61"/>
        <v>61</v>
      </c>
    </row>
    <row r="2429" spans="1:90" hidden="1" x14ac:dyDescent="0.3">
      <c r="A2429" s="43">
        <v>64</v>
      </c>
      <c r="B2429" s="23" t="s">
        <v>1025</v>
      </c>
      <c r="C2429" s="54"/>
      <c r="D2429" s="54" t="s">
        <v>831</v>
      </c>
      <c r="E2429" s="23" t="s">
        <v>659</v>
      </c>
      <c r="F2429" s="54"/>
      <c r="G2429" s="23" t="s">
        <v>4025</v>
      </c>
      <c r="J2429" s="54" t="s">
        <v>9</v>
      </c>
      <c r="K2429" s="55">
        <v>1.4844219999999999</v>
      </c>
      <c r="L2429" s="24" t="s">
        <v>834</v>
      </c>
      <c r="M2429" s="24" t="s">
        <v>615</v>
      </c>
      <c r="N2429" s="7"/>
      <c r="U2429" s="4">
        <v>15176.2138</v>
      </c>
      <c r="V2429" s="4">
        <v>0.35093876000000002</v>
      </c>
      <c r="W2429" s="4">
        <v>4.9166939999999997</v>
      </c>
      <c r="AC2429" s="4">
        <v>20589.8226</v>
      </c>
      <c r="AD2429" s="7"/>
      <c r="AE2429" s="7"/>
      <c r="AF2429" s="7"/>
      <c r="AG2429" s="7"/>
      <c r="AH2429" s="7"/>
      <c r="AI2429" s="7"/>
      <c r="AJ2429" s="7"/>
      <c r="AK2429" s="7"/>
      <c r="BZ2429" s="4"/>
      <c r="CA2429" t="s">
        <v>839</v>
      </c>
      <c r="CC2429" s="7" t="s">
        <v>615</v>
      </c>
      <c r="CD2429" s="7">
        <v>0.60931589952626408</v>
      </c>
      <c r="CE2429" s="7" t="s">
        <v>639</v>
      </c>
      <c r="CF2429" s="7">
        <v>0.28374243977634189</v>
      </c>
      <c r="CH2429" s="7"/>
      <c r="CJ2429" s="7"/>
      <c r="CK2429" s="7">
        <f t="shared" si="61"/>
        <v>59</v>
      </c>
    </row>
    <row r="2430" spans="1:90" hidden="1" x14ac:dyDescent="0.3">
      <c r="A2430" s="43">
        <v>64</v>
      </c>
      <c r="B2430" s="23" t="s">
        <v>3338</v>
      </c>
      <c r="C2430" s="54"/>
      <c r="D2430" s="54" t="s">
        <v>831</v>
      </c>
      <c r="E2430" s="23" t="s">
        <v>614</v>
      </c>
      <c r="F2430" s="54"/>
      <c r="G2430" s="23" t="s">
        <v>4026</v>
      </c>
      <c r="J2430" s="54" t="s">
        <v>9</v>
      </c>
      <c r="K2430" s="55">
        <v>1.52</v>
      </c>
      <c r="L2430" s="24" t="s">
        <v>834</v>
      </c>
      <c r="M2430" s="24" t="s">
        <v>615</v>
      </c>
      <c r="N2430" s="7"/>
      <c r="U2430" s="4">
        <v>32984</v>
      </c>
      <c r="W2430" s="4">
        <v>83.6</v>
      </c>
      <c r="AC2430" s="4">
        <v>37392</v>
      </c>
      <c r="AD2430" s="7"/>
      <c r="AE2430" s="7"/>
      <c r="AF2430" s="7"/>
      <c r="AG2430" s="7"/>
      <c r="AH2430" s="7"/>
      <c r="AI2430" s="7"/>
      <c r="AJ2430" s="7"/>
      <c r="AK2430" s="7"/>
      <c r="BZ2430" s="4"/>
      <c r="CA2430" t="s">
        <v>1027</v>
      </c>
      <c r="CC2430" s="7" t="s">
        <v>615</v>
      </c>
      <c r="CD2430" s="7">
        <v>0.60861177535268185</v>
      </c>
      <c r="CE2430" s="7" t="s">
        <v>639</v>
      </c>
      <c r="CF2430" s="7">
        <v>0.2368145288698863</v>
      </c>
      <c r="CH2430" s="7"/>
      <c r="CJ2430" s="7"/>
      <c r="CK2430" s="7">
        <f t="shared" si="61"/>
        <v>60</v>
      </c>
    </row>
    <row r="2431" spans="1:90" hidden="1" x14ac:dyDescent="0.3">
      <c r="A2431" s="43" t="s">
        <v>872</v>
      </c>
      <c r="B2431" s="23" t="s">
        <v>1058</v>
      </c>
      <c r="C2431" s="54"/>
      <c r="D2431" s="54" t="s">
        <v>831</v>
      </c>
      <c r="E2431" s="23" t="s">
        <v>605</v>
      </c>
      <c r="F2431" s="54"/>
      <c r="G2431" s="23" t="s">
        <v>4027</v>
      </c>
      <c r="H2431" s="54"/>
      <c r="J2431" s="54" t="s">
        <v>9</v>
      </c>
      <c r="K2431" s="55">
        <v>1778</v>
      </c>
      <c r="L2431" s="24" t="s">
        <v>834</v>
      </c>
      <c r="M2431" s="24" t="s">
        <v>615</v>
      </c>
      <c r="N2431" s="7"/>
      <c r="U2431" s="4">
        <v>8001000</v>
      </c>
      <c r="W2431" s="4">
        <v>6934.2</v>
      </c>
      <c r="AA2431" s="107">
        <v>800099.99999999988</v>
      </c>
      <c r="AD2431" s="4">
        <v>213.36</v>
      </c>
      <c r="AE2431" s="7"/>
      <c r="AF2431" s="7"/>
      <c r="AG2431" s="7"/>
      <c r="AH2431" s="7"/>
      <c r="AI2431" s="7"/>
      <c r="AJ2431" s="7"/>
      <c r="AK2431" s="7"/>
      <c r="BZ2431" s="4">
        <v>49500000</v>
      </c>
      <c r="CA2431" t="s">
        <v>875</v>
      </c>
      <c r="CC2431" s="7" t="s">
        <v>615</v>
      </c>
      <c r="CD2431" s="7">
        <v>0.68900900477246851</v>
      </c>
      <c r="CE2431" s="7" t="s">
        <v>633</v>
      </c>
      <c r="CF2431" s="7">
        <v>0.2430740634295559</v>
      </c>
      <c r="CH2431" s="7"/>
      <c r="CJ2431" s="7"/>
      <c r="CK2431" s="7">
        <f t="shared" si="61"/>
        <v>59</v>
      </c>
    </row>
    <row r="2432" spans="1:90" hidden="1" x14ac:dyDescent="0.3">
      <c r="A2432" s="43">
        <v>64</v>
      </c>
      <c r="B2432" s="23" t="s">
        <v>949</v>
      </c>
      <c r="C2432" s="54"/>
      <c r="D2432" s="54" t="s">
        <v>831</v>
      </c>
      <c r="E2432" s="23" t="s">
        <v>659</v>
      </c>
      <c r="F2432" s="54"/>
      <c r="G2432" s="23" t="s">
        <v>4028</v>
      </c>
      <c r="J2432" s="54" t="s">
        <v>9</v>
      </c>
      <c r="K2432" s="55">
        <v>2.1</v>
      </c>
      <c r="L2432" s="24" t="s">
        <v>834</v>
      </c>
      <c r="M2432" s="24" t="s">
        <v>615</v>
      </c>
      <c r="N2432" s="7"/>
      <c r="U2432" s="4">
        <v>52500</v>
      </c>
      <c r="V2432" s="4">
        <v>2.52</v>
      </c>
      <c r="W2432" s="4">
        <v>3.15</v>
      </c>
      <c r="AC2432" s="4">
        <v>10500</v>
      </c>
      <c r="AD2432" s="7"/>
      <c r="AE2432" s="7"/>
      <c r="AF2432" s="7"/>
      <c r="AG2432" s="7"/>
      <c r="AH2432" s="7"/>
      <c r="AI2432" s="7"/>
      <c r="AJ2432" s="7"/>
      <c r="AK2432" s="7"/>
      <c r="BZ2432" s="4"/>
      <c r="CA2432" t="s">
        <v>839</v>
      </c>
      <c r="CC2432" s="7" t="s">
        <v>615</v>
      </c>
      <c r="CD2432" s="7">
        <v>0.72908180011229462</v>
      </c>
      <c r="CE2432" s="7" t="s">
        <v>618</v>
      </c>
      <c r="CF2432" s="7">
        <v>0.2164853125671643</v>
      </c>
      <c r="CH2432" s="7"/>
      <c r="CJ2432" s="7"/>
      <c r="CK2432" s="7">
        <f t="shared" si="61"/>
        <v>59</v>
      </c>
    </row>
    <row r="2433" spans="1:90" hidden="1" x14ac:dyDescent="0.3">
      <c r="A2433" s="43" t="s">
        <v>847</v>
      </c>
      <c r="B2433" s="56" t="s">
        <v>1025</v>
      </c>
      <c r="D2433" s="23" t="s">
        <v>831</v>
      </c>
      <c r="E2433" s="23" t="s">
        <v>798</v>
      </c>
      <c r="G2433" s="23" t="s">
        <v>4029</v>
      </c>
      <c r="H2433" s="57" t="s">
        <v>1137</v>
      </c>
      <c r="I2433" s="57"/>
      <c r="J2433" s="23" t="s">
        <v>9</v>
      </c>
      <c r="K2433" s="47">
        <v>4.0199999999999996</v>
      </c>
      <c r="L2433" s="24" t="s">
        <v>834</v>
      </c>
      <c r="M2433" s="24" t="s">
        <v>624</v>
      </c>
      <c r="U2433" s="4">
        <v>35484</v>
      </c>
      <c r="X2433" s="4">
        <v>20646</v>
      </c>
      <c r="Y2433" s="4">
        <v>1608</v>
      </c>
      <c r="AH2433" s="4">
        <v>2.0099999999999998</v>
      </c>
      <c r="BZ2433" s="4">
        <v>500000</v>
      </c>
      <c r="CA2433" t="s">
        <v>4030</v>
      </c>
      <c r="CC2433" s="7" t="s">
        <v>624</v>
      </c>
      <c r="CD2433" s="7">
        <v>0.46537647861753401</v>
      </c>
      <c r="CE2433" s="7" t="s">
        <v>615</v>
      </c>
      <c r="CF2433" s="7">
        <v>0.35901973299432027</v>
      </c>
      <c r="CH2433" s="7"/>
      <c r="CJ2433" s="7"/>
      <c r="CK2433" s="7">
        <f t="shared" si="61"/>
        <v>59</v>
      </c>
    </row>
    <row r="2434" spans="1:90" hidden="1" x14ac:dyDescent="0.3">
      <c r="A2434" s="43">
        <v>64</v>
      </c>
      <c r="B2434" s="23" t="s">
        <v>1025</v>
      </c>
      <c r="C2434" s="54"/>
      <c r="D2434" s="54" t="s">
        <v>831</v>
      </c>
      <c r="E2434" s="23" t="s">
        <v>671</v>
      </c>
      <c r="F2434" s="54"/>
      <c r="G2434" s="23" t="s">
        <v>4031</v>
      </c>
      <c r="J2434" s="54" t="s">
        <v>9</v>
      </c>
      <c r="K2434" s="55">
        <v>12.97</v>
      </c>
      <c r="L2434" s="24" t="s">
        <v>834</v>
      </c>
      <c r="M2434" s="24" t="s">
        <v>624</v>
      </c>
      <c r="N2434" s="7"/>
      <c r="U2434" s="4">
        <v>92087</v>
      </c>
      <c r="X2434" s="4">
        <v>64850</v>
      </c>
      <c r="AD2434" s="7"/>
      <c r="AE2434" s="7"/>
      <c r="AF2434" s="7"/>
      <c r="AG2434" s="7"/>
      <c r="AH2434" s="7"/>
      <c r="AI2434" s="7"/>
      <c r="AJ2434" s="7"/>
      <c r="AK2434" s="7"/>
      <c r="BZ2434" s="4"/>
      <c r="CA2434" t="s">
        <v>862</v>
      </c>
      <c r="CC2434" s="7" t="s">
        <v>624</v>
      </c>
      <c r="CD2434" s="7">
        <v>0.61072786181976735</v>
      </c>
      <c r="CE2434" s="7" t="s">
        <v>615</v>
      </c>
      <c r="CF2434" s="7">
        <v>0.38927213818023271</v>
      </c>
      <c r="CH2434" s="7"/>
      <c r="CJ2434" s="7"/>
      <c r="CK2434" s="7">
        <f t="shared" si="61"/>
        <v>61</v>
      </c>
    </row>
    <row r="2435" spans="1:90" hidden="1" x14ac:dyDescent="0.3">
      <c r="A2435" s="43" t="s">
        <v>843</v>
      </c>
      <c r="B2435" s="23" t="s">
        <v>1028</v>
      </c>
      <c r="C2435" s="54"/>
      <c r="D2435" s="54" t="s">
        <v>831</v>
      </c>
      <c r="E2435" s="23" t="s">
        <v>605</v>
      </c>
      <c r="F2435" s="54"/>
      <c r="G2435" s="23" t="s">
        <v>4032</v>
      </c>
      <c r="J2435" s="54" t="s">
        <v>9</v>
      </c>
      <c r="K2435" s="55">
        <v>7344</v>
      </c>
      <c r="L2435" s="24" t="s">
        <v>834</v>
      </c>
      <c r="M2435" s="24" t="s">
        <v>615</v>
      </c>
      <c r="N2435" s="7"/>
      <c r="U2435" s="4">
        <v>30600600</v>
      </c>
      <c r="AD2435" s="4">
        <v>1321.92</v>
      </c>
      <c r="AE2435" s="7"/>
      <c r="AF2435" s="7"/>
      <c r="AG2435" s="7"/>
      <c r="AH2435" s="7"/>
      <c r="AI2435" s="7"/>
      <c r="AJ2435" s="7"/>
      <c r="AK2435" s="7"/>
      <c r="BZ2435" s="4"/>
      <c r="CA2435" t="s">
        <v>910</v>
      </c>
      <c r="CC2435" s="7" t="s">
        <v>615</v>
      </c>
      <c r="CD2435" s="7">
        <v>0.98135681079559378</v>
      </c>
      <c r="CF2435" s="7"/>
      <c r="CH2435" s="7"/>
      <c r="CJ2435" s="7"/>
      <c r="CK2435" s="7">
        <f t="shared" si="61"/>
        <v>61</v>
      </c>
      <c r="CL2435" t="s">
        <v>4032</v>
      </c>
    </row>
    <row r="2436" spans="1:90" hidden="1" x14ac:dyDescent="0.3">
      <c r="A2436" s="43">
        <v>64</v>
      </c>
      <c r="B2436" s="23" t="s">
        <v>1554</v>
      </c>
      <c r="C2436" s="54"/>
      <c r="D2436" s="54" t="s">
        <v>831</v>
      </c>
      <c r="E2436" s="23" t="s">
        <v>650</v>
      </c>
      <c r="F2436" s="54"/>
      <c r="G2436" s="23" t="s">
        <v>4033</v>
      </c>
      <c r="H2436" s="23" t="s">
        <v>838</v>
      </c>
      <c r="J2436" s="54" t="s">
        <v>9</v>
      </c>
      <c r="K2436" s="55">
        <v>251.08</v>
      </c>
      <c r="L2436" s="24" t="s">
        <v>834</v>
      </c>
      <c r="M2436" s="24" t="s">
        <v>615</v>
      </c>
      <c r="N2436" s="7"/>
      <c r="U2436" s="4">
        <v>4381584</v>
      </c>
      <c r="W2436" s="4">
        <v>8112.1843999999992</v>
      </c>
      <c r="AD2436" s="7"/>
      <c r="AE2436" s="7"/>
      <c r="AF2436" s="7"/>
      <c r="AG2436" s="7"/>
      <c r="AH2436" s="7"/>
      <c r="AI2436" s="7"/>
      <c r="AJ2436" s="7"/>
      <c r="AK2436" s="7"/>
      <c r="BZ2436" s="4"/>
      <c r="CA2436" t="s">
        <v>899</v>
      </c>
      <c r="CC2436" s="7" t="s">
        <v>615</v>
      </c>
      <c r="CD2436" s="7">
        <v>0.84350920927153139</v>
      </c>
      <c r="CF2436" s="7"/>
      <c r="CH2436" s="7"/>
      <c r="CJ2436" s="7"/>
      <c r="CK2436" s="7">
        <f t="shared" si="61"/>
        <v>61</v>
      </c>
    </row>
    <row r="2437" spans="1:90" x14ac:dyDescent="0.3">
      <c r="A2437" s="43" t="s">
        <v>918</v>
      </c>
      <c r="B2437" s="23" t="s">
        <v>860</v>
      </c>
      <c r="D2437" s="23" t="s">
        <v>831</v>
      </c>
      <c r="E2437" s="23" t="s">
        <v>671</v>
      </c>
      <c r="G2437" s="53" t="s">
        <v>4034</v>
      </c>
      <c r="J2437" s="23" t="s">
        <v>9</v>
      </c>
      <c r="K2437" s="47">
        <v>34.700000000000003</v>
      </c>
      <c r="L2437" s="24" t="s">
        <v>834</v>
      </c>
      <c r="M2437" s="24" t="s">
        <v>624</v>
      </c>
      <c r="U2437" s="4">
        <v>322120.00000000012</v>
      </c>
      <c r="X2437" s="4">
        <v>1111050</v>
      </c>
      <c r="Y2437" s="4">
        <v>24940</v>
      </c>
      <c r="AG2437" s="4">
        <v>32.448</v>
      </c>
      <c r="AH2437" s="4">
        <v>79.835000000000008</v>
      </c>
      <c r="BX2437" s="4"/>
      <c r="BZ2437" s="4">
        <v>1300000</v>
      </c>
      <c r="CA2437" t="s">
        <v>2174</v>
      </c>
      <c r="CC2437" s="7" t="s">
        <v>624</v>
      </c>
      <c r="CD2437" s="7">
        <v>0.70018199436226103</v>
      </c>
      <c r="CF2437" s="7"/>
      <c r="CH2437" s="7"/>
      <c r="CJ2437" s="7"/>
      <c r="CK2437" s="7">
        <f t="shared" si="61"/>
        <v>58</v>
      </c>
      <c r="CL2437" t="s">
        <v>4034</v>
      </c>
    </row>
    <row r="2438" spans="1:90" x14ac:dyDescent="0.3">
      <c r="A2438" s="43">
        <v>31</v>
      </c>
      <c r="B2438" s="23" t="s">
        <v>3642</v>
      </c>
      <c r="D2438" s="23" t="s">
        <v>831</v>
      </c>
      <c r="E2438" s="23" t="s">
        <v>792</v>
      </c>
      <c r="G2438" s="23" t="s">
        <v>4035</v>
      </c>
      <c r="H2438" s="24" t="s">
        <v>1013</v>
      </c>
      <c r="I2438" s="24"/>
      <c r="J2438" s="23" t="s">
        <v>9</v>
      </c>
      <c r="K2438" s="47">
        <v>46</v>
      </c>
      <c r="L2438" s="24" t="s">
        <v>834</v>
      </c>
      <c r="M2438" s="24" t="s">
        <v>627</v>
      </c>
      <c r="Y2438" s="4">
        <v>32200.000000000011</v>
      </c>
      <c r="BZ2438" s="4"/>
      <c r="CA2438" t="s">
        <v>1014</v>
      </c>
      <c r="CC2438" s="7" t="s">
        <v>627</v>
      </c>
      <c r="CD2438" s="7">
        <v>1</v>
      </c>
      <c r="CF2438" s="7"/>
      <c r="CH2438" s="7"/>
      <c r="CJ2438" s="7"/>
      <c r="CK2438" s="7">
        <f t="shared" si="61"/>
        <v>62</v>
      </c>
    </row>
    <row r="2439" spans="1:90" x14ac:dyDescent="0.3">
      <c r="A2439" s="43">
        <v>65</v>
      </c>
      <c r="B2439" s="56" t="s">
        <v>860</v>
      </c>
      <c r="D2439" s="23" t="s">
        <v>831</v>
      </c>
      <c r="E2439" s="23" t="s">
        <v>798</v>
      </c>
      <c r="G2439" s="23" t="s">
        <v>4036</v>
      </c>
      <c r="H2439" s="57" t="s">
        <v>1351</v>
      </c>
      <c r="I2439" s="57"/>
      <c r="J2439" s="23" t="s">
        <v>9</v>
      </c>
      <c r="K2439" s="47">
        <v>26.828807000000001</v>
      </c>
      <c r="L2439" s="24" t="s">
        <v>834</v>
      </c>
      <c r="M2439" s="24" t="s">
        <v>624</v>
      </c>
      <c r="U2439" s="4">
        <v>292996.89184</v>
      </c>
      <c r="V2439" s="4">
        <v>3.6588605040000002</v>
      </c>
      <c r="X2439" s="4">
        <v>237247.35308999999</v>
      </c>
      <c r="Y2439" s="4">
        <v>11361.29826</v>
      </c>
      <c r="AG2439" s="4">
        <v>14.235242119</v>
      </c>
      <c r="AH2439" s="4">
        <v>57.794013708000001</v>
      </c>
      <c r="BZ2439" s="4"/>
      <c r="CA2439" t="s">
        <v>2050</v>
      </c>
      <c r="CC2439" s="7" t="s">
        <v>624</v>
      </c>
      <c r="CD2439" s="7">
        <v>0.41575666114499787</v>
      </c>
      <c r="CE2439" s="7" t="s">
        <v>615</v>
      </c>
      <c r="CF2439" s="7">
        <v>0.23047196070827469</v>
      </c>
      <c r="CG2439" s="7" t="s">
        <v>654</v>
      </c>
      <c r="CH2439" s="7">
        <v>0.20214167018065149</v>
      </c>
      <c r="CJ2439" s="7"/>
      <c r="CK2439" s="7">
        <f t="shared" si="61"/>
        <v>57</v>
      </c>
    </row>
    <row r="2440" spans="1:90" x14ac:dyDescent="0.3">
      <c r="A2440" s="43">
        <v>65</v>
      </c>
      <c r="B2440" s="56" t="s">
        <v>860</v>
      </c>
      <c r="D2440" s="23" t="s">
        <v>831</v>
      </c>
      <c r="E2440" s="23" t="s">
        <v>798</v>
      </c>
      <c r="G2440" s="23" t="s">
        <v>4037</v>
      </c>
      <c r="H2440" s="57" t="s">
        <v>831</v>
      </c>
      <c r="I2440" s="57"/>
      <c r="J2440" s="23" t="s">
        <v>9</v>
      </c>
      <c r="K2440" s="47">
        <v>7.4180000000000001</v>
      </c>
      <c r="L2440" s="24" t="s">
        <v>834</v>
      </c>
      <c r="M2440" s="24" t="s">
        <v>624</v>
      </c>
      <c r="U2440" s="4">
        <v>47004.100000000013</v>
      </c>
      <c r="V2440" s="4">
        <v>0.50148999999999999</v>
      </c>
      <c r="X2440" s="4">
        <v>43797.2</v>
      </c>
      <c r="Y2440" s="4">
        <v>2225.4</v>
      </c>
      <c r="AG2440" s="4">
        <v>2.3204500000000001</v>
      </c>
      <c r="AH2440" s="4">
        <v>9.6464999999999996</v>
      </c>
      <c r="BZ2440" s="4"/>
      <c r="CA2440" t="s">
        <v>2050</v>
      </c>
      <c r="CC2440" s="7" t="s">
        <v>624</v>
      </c>
      <c r="CD2440" s="7">
        <v>0.44298940279126681</v>
      </c>
      <c r="CE2440" s="7" t="s">
        <v>615</v>
      </c>
      <c r="CF2440" s="7">
        <v>0.21340273206012511</v>
      </c>
      <c r="CH2440" s="7"/>
      <c r="CJ2440" s="7"/>
      <c r="CK2440" s="7">
        <f t="shared" si="61"/>
        <v>57</v>
      </c>
    </row>
    <row r="2441" spans="1:90" hidden="1" x14ac:dyDescent="0.3">
      <c r="A2441" s="43">
        <v>64</v>
      </c>
      <c r="B2441" s="23" t="s">
        <v>973</v>
      </c>
      <c r="C2441" s="54"/>
      <c r="D2441" s="54" t="s">
        <v>831</v>
      </c>
      <c r="E2441" s="23" t="s">
        <v>605</v>
      </c>
      <c r="F2441" s="54"/>
      <c r="G2441" s="23" t="s">
        <v>4038</v>
      </c>
      <c r="J2441" s="54" t="s">
        <v>9</v>
      </c>
      <c r="K2441" s="55">
        <v>10</v>
      </c>
      <c r="L2441" s="24" t="s">
        <v>834</v>
      </c>
      <c r="M2441" s="24" t="s">
        <v>615</v>
      </c>
      <c r="N2441" s="7"/>
      <c r="U2441" s="4">
        <v>63000</v>
      </c>
      <c r="AD2441" s="7"/>
      <c r="AE2441" s="7"/>
      <c r="AF2441" s="7"/>
      <c r="AG2441" s="7"/>
      <c r="AH2441" s="7"/>
      <c r="AI2441" s="7"/>
      <c r="AJ2441" s="7"/>
      <c r="AK2441" s="7"/>
      <c r="BZ2441" s="4"/>
      <c r="CA2441" t="s">
        <v>856</v>
      </c>
      <c r="CC2441" s="7" t="s">
        <v>615</v>
      </c>
      <c r="CD2441" s="7">
        <v>1</v>
      </c>
      <c r="CF2441" s="7"/>
      <c r="CH2441" s="7"/>
      <c r="CJ2441" s="7"/>
      <c r="CK2441" s="7">
        <f t="shared" si="61"/>
        <v>62</v>
      </c>
    </row>
    <row r="2442" spans="1:90" hidden="1" x14ac:dyDescent="0.3">
      <c r="A2442" s="43">
        <v>64</v>
      </c>
      <c r="B2442" s="23" t="s">
        <v>852</v>
      </c>
      <c r="C2442" s="54"/>
      <c r="D2442" s="54" t="s">
        <v>831</v>
      </c>
      <c r="E2442" s="23" t="s">
        <v>620</v>
      </c>
      <c r="F2442" s="54"/>
      <c r="G2442" s="23" t="s">
        <v>4039</v>
      </c>
      <c r="J2442" s="54" t="s">
        <v>9</v>
      </c>
      <c r="K2442" s="55">
        <v>10.9</v>
      </c>
      <c r="L2442" s="24" t="s">
        <v>834</v>
      </c>
      <c r="M2442" s="24" t="s">
        <v>615</v>
      </c>
      <c r="N2442" s="7"/>
      <c r="U2442" s="4">
        <v>33790</v>
      </c>
      <c r="V2442" s="4">
        <v>0.872</v>
      </c>
      <c r="AD2442" s="7"/>
      <c r="AE2442" s="7"/>
      <c r="AF2442" s="7"/>
      <c r="AG2442" s="7"/>
      <c r="AH2442" s="7"/>
      <c r="AI2442" s="7"/>
      <c r="AJ2442" s="7"/>
      <c r="AK2442" s="7"/>
      <c r="BZ2442" s="4"/>
      <c r="CA2442" t="s">
        <v>902</v>
      </c>
      <c r="CC2442" s="7" t="s">
        <v>615</v>
      </c>
      <c r="CD2442" s="7">
        <v>0.86233726606997563</v>
      </c>
      <c r="CF2442" s="7"/>
      <c r="CH2442" s="7"/>
      <c r="CJ2442" s="7"/>
      <c r="CK2442" s="7">
        <f t="shared" si="61"/>
        <v>61</v>
      </c>
    </row>
    <row r="2443" spans="1:90" x14ac:dyDescent="0.3">
      <c r="A2443" s="43">
        <v>64</v>
      </c>
      <c r="B2443" s="23" t="s">
        <v>860</v>
      </c>
      <c r="C2443" s="54"/>
      <c r="D2443" s="54" t="s">
        <v>831</v>
      </c>
      <c r="E2443" s="23" t="s">
        <v>659</v>
      </c>
      <c r="F2443" s="54"/>
      <c r="G2443" s="23" t="s">
        <v>4040</v>
      </c>
      <c r="J2443" s="54" t="s">
        <v>9</v>
      </c>
      <c r="K2443" s="55">
        <v>83.632999999999996</v>
      </c>
      <c r="L2443" s="24" t="s">
        <v>834</v>
      </c>
      <c r="M2443" s="24" t="s">
        <v>615</v>
      </c>
      <c r="N2443" s="7"/>
      <c r="U2443" s="4">
        <v>774755.70000000007</v>
      </c>
      <c r="V2443" s="4">
        <v>7.3768599999999989</v>
      </c>
      <c r="W2443" s="4">
        <v>79.394970000000001</v>
      </c>
      <c r="AC2443" s="4">
        <v>15225.5</v>
      </c>
      <c r="AD2443" s="7"/>
      <c r="AE2443" s="7"/>
      <c r="AF2443" s="7"/>
      <c r="AG2443" s="7"/>
      <c r="AH2443" s="7"/>
      <c r="AI2443" s="7"/>
      <c r="AJ2443" s="7"/>
      <c r="AK2443" s="7"/>
      <c r="BZ2443" s="4"/>
      <c r="CA2443" t="s">
        <v>839</v>
      </c>
      <c r="CC2443" s="7" t="s">
        <v>615</v>
      </c>
      <c r="CD2443" s="7">
        <v>0.92944195615901259</v>
      </c>
      <c r="CF2443" s="7"/>
      <c r="CH2443" s="7"/>
      <c r="CJ2443" s="7"/>
      <c r="CK2443" s="7">
        <f t="shared" si="61"/>
        <v>59</v>
      </c>
      <c r="CL2443" t="s">
        <v>4040</v>
      </c>
    </row>
    <row r="2444" spans="1:90" hidden="1" x14ac:dyDescent="0.3">
      <c r="A2444" s="43">
        <v>27</v>
      </c>
      <c r="B2444" s="42" t="s">
        <v>2208</v>
      </c>
      <c r="D2444" s="23" t="s">
        <v>831</v>
      </c>
      <c r="E2444" s="23" t="s">
        <v>668</v>
      </c>
      <c r="G2444" s="42" t="s">
        <v>4041</v>
      </c>
      <c r="J2444" s="23" t="s">
        <v>9</v>
      </c>
      <c r="K2444" s="58">
        <v>27.2</v>
      </c>
      <c r="L2444" s="24" t="s">
        <v>834</v>
      </c>
      <c r="M2444" s="24" t="s">
        <v>681</v>
      </c>
      <c r="U2444" s="59"/>
      <c r="V2444" s="59"/>
      <c r="W2444" s="59"/>
      <c r="AB2444" s="59"/>
      <c r="AC2444" s="59"/>
      <c r="AP2444" s="59"/>
      <c r="AQ2444" s="59">
        <v>680</v>
      </c>
      <c r="BZ2444" s="4"/>
      <c r="CA2444" t="s">
        <v>926</v>
      </c>
      <c r="CC2444" s="7" t="s">
        <v>681</v>
      </c>
      <c r="CD2444" s="7">
        <v>1</v>
      </c>
      <c r="CF2444" s="7"/>
      <c r="CH2444" s="7"/>
      <c r="CJ2444" s="7"/>
      <c r="CK2444" s="7">
        <f t="shared" si="61"/>
        <v>62</v>
      </c>
    </row>
    <row r="2445" spans="1:90" hidden="1" x14ac:dyDescent="0.3">
      <c r="A2445" s="43" t="s">
        <v>2015</v>
      </c>
      <c r="B2445" s="23" t="s">
        <v>907</v>
      </c>
      <c r="D2445" s="23" t="s">
        <v>831</v>
      </c>
      <c r="E2445" s="23" t="s">
        <v>1044</v>
      </c>
      <c r="G2445" s="23" t="s">
        <v>4042</v>
      </c>
      <c r="J2445" s="23" t="s">
        <v>9</v>
      </c>
      <c r="K2445" s="47">
        <v>109.4</v>
      </c>
      <c r="L2445" s="24" t="s">
        <v>834</v>
      </c>
      <c r="M2445" s="24" t="s">
        <v>639</v>
      </c>
      <c r="W2445" s="4">
        <v>6454.6</v>
      </c>
      <c r="AB2445" s="4">
        <v>2188000</v>
      </c>
      <c r="AC2445" s="4">
        <v>3063200</v>
      </c>
      <c r="BZ2445" s="4">
        <v>6150000</v>
      </c>
      <c r="CA2445" t="s">
        <v>2017</v>
      </c>
      <c r="CC2445" s="7" t="s">
        <v>639</v>
      </c>
      <c r="CD2445" s="7">
        <v>0.4297238613431425</v>
      </c>
      <c r="CE2445" s="7" t="s">
        <v>636</v>
      </c>
      <c r="CF2445" s="7">
        <v>0.30592382558050418</v>
      </c>
      <c r="CG2445" s="7" t="s">
        <v>621</v>
      </c>
      <c r="CH2445" s="7">
        <v>0.26435231307635332</v>
      </c>
      <c r="CJ2445" s="7"/>
      <c r="CK2445" s="7">
        <f t="shared" ref="CK2445:CK2476" si="62">COUNTBLANK(N2445:BX2445)</f>
        <v>60</v>
      </c>
    </row>
    <row r="2446" spans="1:90" hidden="1" x14ac:dyDescent="0.3">
      <c r="A2446" s="43">
        <v>31</v>
      </c>
      <c r="B2446" s="23" t="s">
        <v>4043</v>
      </c>
      <c r="D2446" s="23" t="s">
        <v>831</v>
      </c>
      <c r="E2446" s="23" t="s">
        <v>1011</v>
      </c>
      <c r="G2446" s="23" t="s">
        <v>4044</v>
      </c>
      <c r="H2446" s="24" t="s">
        <v>1013</v>
      </c>
      <c r="I2446" s="24"/>
      <c r="J2446" s="23" t="s">
        <v>9</v>
      </c>
      <c r="K2446" s="47">
        <v>175</v>
      </c>
      <c r="L2446" s="24" t="s">
        <v>834</v>
      </c>
      <c r="M2446" s="24" t="s">
        <v>627</v>
      </c>
      <c r="Y2446" s="4">
        <v>175000</v>
      </c>
      <c r="BZ2446" s="4"/>
      <c r="CA2446" t="s">
        <v>1014</v>
      </c>
      <c r="CC2446" s="7" t="s">
        <v>627</v>
      </c>
      <c r="CD2446" s="7">
        <v>1</v>
      </c>
      <c r="CF2446" s="7"/>
      <c r="CH2446" s="7"/>
      <c r="CJ2446" s="7"/>
      <c r="CK2446" s="7">
        <f t="shared" si="62"/>
        <v>62</v>
      </c>
    </row>
    <row r="2447" spans="1:90" hidden="1" x14ac:dyDescent="0.3">
      <c r="A2447" s="43">
        <v>64</v>
      </c>
      <c r="B2447" s="23" t="s">
        <v>1176</v>
      </c>
      <c r="C2447" s="54"/>
      <c r="D2447" s="54" t="s">
        <v>831</v>
      </c>
      <c r="E2447" s="23" t="s">
        <v>605</v>
      </c>
      <c r="F2447" s="54"/>
      <c r="G2447" s="23" t="s">
        <v>4045</v>
      </c>
      <c r="J2447" s="54" t="s">
        <v>9</v>
      </c>
      <c r="K2447" s="70">
        <v>90.9</v>
      </c>
      <c r="L2447" s="24" t="s">
        <v>834</v>
      </c>
      <c r="M2447" s="24" t="s">
        <v>618</v>
      </c>
      <c r="N2447" s="7"/>
      <c r="U2447" s="4">
        <v>90900.000000000015</v>
      </c>
      <c r="V2447" s="4">
        <v>31.815000000000001</v>
      </c>
      <c r="AD2447" s="7"/>
      <c r="AE2447" s="7"/>
      <c r="AF2447" s="7"/>
      <c r="AG2447" s="7"/>
      <c r="AH2447" s="7"/>
      <c r="AI2447" s="7"/>
      <c r="AJ2447" s="7"/>
      <c r="AK2447" s="7"/>
      <c r="BZ2447" s="4"/>
      <c r="CA2447" t="s">
        <v>902</v>
      </c>
      <c r="CC2447" s="7" t="s">
        <v>618</v>
      </c>
      <c r="CD2447" s="7">
        <v>0.68405472726616368</v>
      </c>
      <c r="CE2447" s="7" t="s">
        <v>615</v>
      </c>
      <c r="CF2447" s="7">
        <v>0.31594527273383638</v>
      </c>
      <c r="CH2447" s="7"/>
      <c r="CJ2447" s="7"/>
      <c r="CK2447" s="7">
        <f t="shared" si="62"/>
        <v>61</v>
      </c>
    </row>
    <row r="2448" spans="1:90" hidden="1" x14ac:dyDescent="0.3">
      <c r="A2448" s="43">
        <v>64</v>
      </c>
      <c r="B2448" s="23" t="s">
        <v>1025</v>
      </c>
      <c r="C2448" s="54"/>
      <c r="D2448" s="54" t="s">
        <v>831</v>
      </c>
      <c r="E2448" s="23" t="s">
        <v>617</v>
      </c>
      <c r="F2448" s="54"/>
      <c r="G2448" s="23" t="s">
        <v>4046</v>
      </c>
      <c r="J2448" s="54" t="s">
        <v>9</v>
      </c>
      <c r="K2448" s="55">
        <v>9.0999999999999998E-2</v>
      </c>
      <c r="L2448" s="24" t="s">
        <v>834</v>
      </c>
      <c r="M2448" s="24" t="s">
        <v>615</v>
      </c>
      <c r="N2448" s="7"/>
      <c r="U2448" s="4">
        <v>1820</v>
      </c>
      <c r="AB2448" s="4">
        <v>910</v>
      </c>
      <c r="AD2448" s="7"/>
      <c r="AE2448" s="7"/>
      <c r="AF2448" s="7"/>
      <c r="AG2448" s="7"/>
      <c r="AH2448" s="7"/>
      <c r="AI2448" s="7"/>
      <c r="AJ2448" s="7"/>
      <c r="AK2448" s="7"/>
      <c r="BZ2448" s="4"/>
      <c r="CA2448" t="s">
        <v>4047</v>
      </c>
      <c r="CC2448" s="7" t="s">
        <v>615</v>
      </c>
      <c r="CD2448" s="7">
        <v>0.85393696946043518</v>
      </c>
      <c r="CF2448" s="7"/>
      <c r="CH2448" s="7"/>
      <c r="CJ2448" s="7"/>
      <c r="CK2448" s="7">
        <f t="shared" si="62"/>
        <v>61</v>
      </c>
    </row>
    <row r="2449" spans="1:90" hidden="1" x14ac:dyDescent="0.3">
      <c r="A2449" s="43">
        <v>65</v>
      </c>
      <c r="B2449" s="56" t="s">
        <v>848</v>
      </c>
      <c r="D2449" s="23" t="s">
        <v>831</v>
      </c>
      <c r="E2449" s="23" t="s">
        <v>796</v>
      </c>
      <c r="G2449" s="23" t="s">
        <v>4048</v>
      </c>
      <c r="H2449" s="57" t="s">
        <v>831</v>
      </c>
      <c r="I2449" s="57"/>
      <c r="J2449" s="23" t="s">
        <v>9</v>
      </c>
      <c r="K2449" s="47">
        <v>9.0670000000000002</v>
      </c>
      <c r="L2449" s="24" t="s">
        <v>834</v>
      </c>
      <c r="M2449" s="24" t="s">
        <v>624</v>
      </c>
      <c r="X2449" s="4">
        <v>97016.900000000009</v>
      </c>
      <c r="AM2449" s="4">
        <v>3800000</v>
      </c>
      <c r="BZ2449" s="4"/>
      <c r="CA2449" t="s">
        <v>1567</v>
      </c>
      <c r="CC2449" s="7" t="s">
        <v>624</v>
      </c>
      <c r="CD2449" s="7">
        <v>0.81383450662203927</v>
      </c>
      <c r="CF2449" s="7"/>
      <c r="CH2449" s="7"/>
      <c r="CJ2449" s="7"/>
      <c r="CK2449" s="7">
        <f t="shared" si="62"/>
        <v>61</v>
      </c>
    </row>
    <row r="2450" spans="1:90" hidden="1" x14ac:dyDescent="0.3">
      <c r="A2450" s="43">
        <v>64</v>
      </c>
      <c r="B2450" s="23" t="s">
        <v>848</v>
      </c>
      <c r="C2450" s="54"/>
      <c r="D2450" s="54" t="s">
        <v>831</v>
      </c>
      <c r="E2450" s="23" t="s">
        <v>659</v>
      </c>
      <c r="F2450" s="54"/>
      <c r="G2450" s="23" t="s">
        <v>4049</v>
      </c>
      <c r="J2450" s="54" t="s">
        <v>9</v>
      </c>
      <c r="K2450" s="55">
        <v>5.1360000000000001</v>
      </c>
      <c r="L2450" s="24" t="s">
        <v>834</v>
      </c>
      <c r="M2450" s="24" t="s">
        <v>618</v>
      </c>
      <c r="N2450" s="7"/>
      <c r="U2450" s="4">
        <v>69331.199999999997</v>
      </c>
      <c r="V2450" s="4">
        <v>13.01088</v>
      </c>
      <c r="W2450" s="4">
        <v>142.77878999999999</v>
      </c>
      <c r="AB2450" s="4">
        <v>5015.1000000000004</v>
      </c>
      <c r="AC2450" s="4">
        <v>122097.9</v>
      </c>
      <c r="AD2450" s="7"/>
      <c r="AE2450" s="7"/>
      <c r="AF2450" s="7"/>
      <c r="AG2450" s="7"/>
      <c r="AH2450" s="7"/>
      <c r="AI2450" s="7"/>
      <c r="AJ2450" s="7"/>
      <c r="AK2450" s="7"/>
      <c r="BZ2450" s="4"/>
      <c r="CA2450" t="s">
        <v>842</v>
      </c>
      <c r="CC2450" s="7" t="s">
        <v>618</v>
      </c>
      <c r="CD2450" s="7">
        <v>0.38741896760897532</v>
      </c>
      <c r="CE2450" s="7" t="s">
        <v>615</v>
      </c>
      <c r="CF2450" s="7">
        <v>0.3337274905472194</v>
      </c>
      <c r="CG2450" s="7" t="s">
        <v>639</v>
      </c>
      <c r="CH2450" s="7">
        <v>0.20172702300868561</v>
      </c>
      <c r="CJ2450" s="7"/>
      <c r="CK2450" s="7">
        <f t="shared" si="62"/>
        <v>58</v>
      </c>
    </row>
    <row r="2451" spans="1:90" hidden="1" x14ac:dyDescent="0.3">
      <c r="A2451" s="43">
        <v>64</v>
      </c>
      <c r="B2451" s="23" t="s">
        <v>905</v>
      </c>
      <c r="C2451" s="54"/>
      <c r="D2451" s="54" t="s">
        <v>831</v>
      </c>
      <c r="E2451" s="23" t="s">
        <v>659</v>
      </c>
      <c r="F2451" s="54"/>
      <c r="G2451" s="23" t="s">
        <v>4050</v>
      </c>
      <c r="J2451" s="54" t="s">
        <v>9</v>
      </c>
      <c r="K2451" s="55">
        <v>1.7</v>
      </c>
      <c r="L2451" s="24" t="s">
        <v>834</v>
      </c>
      <c r="M2451" s="24" t="s">
        <v>639</v>
      </c>
      <c r="N2451" s="7"/>
      <c r="U2451" s="4">
        <v>22610</v>
      </c>
      <c r="V2451" s="4">
        <v>0.68</v>
      </c>
      <c r="W2451" s="4">
        <v>90.1</v>
      </c>
      <c r="AB2451" s="4">
        <v>16320</v>
      </c>
      <c r="AC2451" s="4">
        <v>81430</v>
      </c>
      <c r="AD2451" s="7"/>
      <c r="AE2451" s="7"/>
      <c r="AF2451" s="7"/>
      <c r="AG2451" s="7"/>
      <c r="AH2451" s="7"/>
      <c r="AI2451" s="7"/>
      <c r="AJ2451" s="7"/>
      <c r="AK2451" s="7"/>
      <c r="BZ2451" s="4"/>
      <c r="CA2451" t="s">
        <v>842</v>
      </c>
      <c r="CC2451" s="7" t="s">
        <v>639</v>
      </c>
      <c r="CD2451" s="7">
        <v>0.40286292957522502</v>
      </c>
      <c r="CE2451" s="7" t="s">
        <v>615</v>
      </c>
      <c r="CF2451" s="7">
        <v>0.32589733926958558</v>
      </c>
      <c r="CH2451" s="7"/>
      <c r="CJ2451" s="7"/>
      <c r="CK2451" s="7">
        <f t="shared" si="62"/>
        <v>58</v>
      </c>
    </row>
    <row r="2452" spans="1:90" hidden="1" x14ac:dyDescent="0.3">
      <c r="A2452" s="43" t="s">
        <v>932</v>
      </c>
      <c r="B2452" s="23" t="s">
        <v>895</v>
      </c>
      <c r="C2452" s="54"/>
      <c r="D2452" s="54" t="s">
        <v>831</v>
      </c>
      <c r="E2452" s="23" t="s">
        <v>614</v>
      </c>
      <c r="F2452" s="54"/>
      <c r="G2452" s="23" t="s">
        <v>4051</v>
      </c>
      <c r="H2452" s="23" t="s">
        <v>880</v>
      </c>
      <c r="J2452" s="54" t="s">
        <v>9</v>
      </c>
      <c r="K2452" s="55">
        <v>17.252428999999999</v>
      </c>
      <c r="L2452" s="24" t="s">
        <v>834</v>
      </c>
      <c r="M2452" s="24" t="s">
        <v>639</v>
      </c>
      <c r="N2452" s="7"/>
      <c r="U2452" s="4">
        <v>50682.645399999987</v>
      </c>
      <c r="W2452" s="4">
        <v>1553.7007636010001</v>
      </c>
      <c r="AB2452" s="4">
        <v>433704.39880000008</v>
      </c>
      <c r="AC2452" s="4">
        <v>953127.3578</v>
      </c>
      <c r="AD2452" s="7"/>
      <c r="AE2452" s="7"/>
      <c r="AF2452" s="7"/>
      <c r="AG2452" s="7"/>
      <c r="AH2452" s="7"/>
      <c r="AI2452" s="7"/>
      <c r="AJ2452" s="7"/>
      <c r="AK2452" s="7"/>
      <c r="BZ2452" s="4">
        <v>825000</v>
      </c>
      <c r="CA2452" t="s">
        <v>977</v>
      </c>
      <c r="CC2452" s="7" t="s">
        <v>639</v>
      </c>
      <c r="CD2452" s="7">
        <v>0.47976780313782802</v>
      </c>
      <c r="CE2452" s="7" t="s">
        <v>621</v>
      </c>
      <c r="CF2452" s="7">
        <v>0.22832170993539799</v>
      </c>
      <c r="CG2452" s="7" t="s">
        <v>636</v>
      </c>
      <c r="CH2452" s="7">
        <v>0.2175834500268935</v>
      </c>
      <c r="CJ2452" s="7"/>
      <c r="CK2452" s="7">
        <f t="shared" si="62"/>
        <v>59</v>
      </c>
      <c r="CL2452" t="s">
        <v>4051</v>
      </c>
    </row>
    <row r="2453" spans="1:90" hidden="1" x14ac:dyDescent="0.3">
      <c r="A2453" s="43">
        <v>64</v>
      </c>
      <c r="B2453" s="23" t="s">
        <v>905</v>
      </c>
      <c r="C2453" s="54"/>
      <c r="D2453" s="54" t="s">
        <v>831</v>
      </c>
      <c r="E2453" s="23" t="s">
        <v>620</v>
      </c>
      <c r="F2453" s="54"/>
      <c r="G2453" s="23" t="s">
        <v>4052</v>
      </c>
      <c r="J2453" s="54" t="s">
        <v>9</v>
      </c>
      <c r="K2453" s="55">
        <v>6.2359999999999998</v>
      </c>
      <c r="L2453" s="24" t="s">
        <v>834</v>
      </c>
      <c r="M2453" s="24" t="s">
        <v>669</v>
      </c>
      <c r="N2453" s="7"/>
      <c r="U2453" s="4">
        <v>10222</v>
      </c>
      <c r="AD2453" s="7"/>
      <c r="AE2453" s="7"/>
      <c r="AF2453" s="7"/>
      <c r="AG2453" s="7"/>
      <c r="AH2453" s="7"/>
      <c r="AI2453" s="7"/>
      <c r="AJ2453" s="7"/>
      <c r="AK2453" s="7"/>
      <c r="AM2453" s="4">
        <v>2733600.8</v>
      </c>
      <c r="BZ2453" s="4"/>
      <c r="CA2453" t="s">
        <v>2689</v>
      </c>
      <c r="CC2453" s="7" t="s">
        <v>669</v>
      </c>
      <c r="CD2453" s="7">
        <v>0.77675761093237483</v>
      </c>
      <c r="CE2453" s="7" t="s">
        <v>615</v>
      </c>
      <c r="CF2453" s="7">
        <v>0.2232423890676252</v>
      </c>
      <c r="CH2453" s="7"/>
      <c r="CJ2453" s="7"/>
      <c r="CK2453" s="7">
        <f t="shared" si="62"/>
        <v>61</v>
      </c>
    </row>
    <row r="2454" spans="1:90" hidden="1" x14ac:dyDescent="0.3">
      <c r="A2454" s="43">
        <v>64</v>
      </c>
      <c r="B2454" s="23" t="s">
        <v>905</v>
      </c>
      <c r="C2454" s="54"/>
      <c r="D2454" s="54" t="s">
        <v>831</v>
      </c>
      <c r="E2454" s="23" t="s">
        <v>620</v>
      </c>
      <c r="F2454" s="54"/>
      <c r="G2454" s="23" t="s">
        <v>4053</v>
      </c>
      <c r="J2454" s="54" t="s">
        <v>9</v>
      </c>
      <c r="K2454" s="55">
        <v>34.261699999999998</v>
      </c>
      <c r="L2454" s="24" t="s">
        <v>834</v>
      </c>
      <c r="M2454" s="24" t="s">
        <v>624</v>
      </c>
      <c r="N2454" s="7"/>
      <c r="U2454" s="4">
        <v>34946.933999999987</v>
      </c>
      <c r="X2454" s="4">
        <v>65439.846999999987</v>
      </c>
      <c r="Y2454" s="4">
        <v>4111.4040000000005</v>
      </c>
      <c r="AC2454" s="4">
        <v>130194.46</v>
      </c>
      <c r="AD2454" s="7"/>
      <c r="AE2454" s="7"/>
      <c r="AF2454" s="7"/>
      <c r="AG2454" s="7"/>
      <c r="AH2454" s="7"/>
      <c r="AI2454" s="7"/>
      <c r="AJ2454" s="7"/>
      <c r="AK2454" s="7"/>
      <c r="BZ2454" s="4"/>
      <c r="CA2454" t="s">
        <v>4054</v>
      </c>
      <c r="CC2454" s="7" t="s">
        <v>624</v>
      </c>
      <c r="CD2454" s="7">
        <v>0.59036311888274629</v>
      </c>
      <c r="CF2454" s="7"/>
      <c r="CH2454" s="7"/>
      <c r="CJ2454" s="7"/>
      <c r="CK2454" s="7">
        <f t="shared" si="62"/>
        <v>59</v>
      </c>
    </row>
    <row r="2455" spans="1:90" hidden="1" x14ac:dyDescent="0.3">
      <c r="A2455" s="43">
        <v>65</v>
      </c>
      <c r="B2455" s="56" t="s">
        <v>1025</v>
      </c>
      <c r="D2455" s="23" t="s">
        <v>831</v>
      </c>
      <c r="E2455" s="23" t="s">
        <v>798</v>
      </c>
      <c r="G2455" s="23" t="s">
        <v>4055</v>
      </c>
      <c r="H2455" s="57" t="s">
        <v>831</v>
      </c>
      <c r="I2455" s="57"/>
      <c r="J2455" s="23" t="s">
        <v>9</v>
      </c>
      <c r="K2455" s="47">
        <v>1.705605</v>
      </c>
      <c r="L2455" s="24" t="s">
        <v>834</v>
      </c>
      <c r="M2455" s="24" t="s">
        <v>624</v>
      </c>
      <c r="X2455" s="4">
        <v>17128.763500000001</v>
      </c>
      <c r="BZ2455" s="4"/>
      <c r="CA2455" t="s">
        <v>871</v>
      </c>
      <c r="CC2455" s="7" t="s">
        <v>624</v>
      </c>
      <c r="CD2455" s="7">
        <v>1</v>
      </c>
      <c r="CF2455" s="7"/>
      <c r="CH2455" s="7"/>
      <c r="CJ2455" s="7"/>
      <c r="CK2455" s="7">
        <f t="shared" si="62"/>
        <v>62</v>
      </c>
    </row>
    <row r="2456" spans="1:90" hidden="1" x14ac:dyDescent="0.3">
      <c r="A2456" s="43" t="s">
        <v>847</v>
      </c>
      <c r="B2456" s="23" t="s">
        <v>1025</v>
      </c>
      <c r="D2456" s="24" t="s">
        <v>831</v>
      </c>
      <c r="E2456" s="23" t="s">
        <v>595</v>
      </c>
      <c r="G2456" s="23" t="s">
        <v>4056</v>
      </c>
      <c r="H2456" s="54" t="s">
        <v>880</v>
      </c>
      <c r="I2456" s="54"/>
      <c r="J2456" s="54" t="s">
        <v>9</v>
      </c>
      <c r="K2456" s="58">
        <v>338.7</v>
      </c>
      <c r="L2456" s="24" t="s">
        <v>834</v>
      </c>
      <c r="M2456" s="85" t="s">
        <v>624</v>
      </c>
      <c r="U2456" s="4">
        <v>0</v>
      </c>
      <c r="X2456" s="4">
        <v>1945780</v>
      </c>
      <c r="Y2456" s="4">
        <v>89349.999999999985</v>
      </c>
      <c r="AG2456" s="2"/>
      <c r="AH2456" s="2"/>
      <c r="AI2456" s="2"/>
      <c r="AJ2456" s="2"/>
      <c r="AK2456" s="2"/>
      <c r="BZ2456" s="4">
        <v>800000</v>
      </c>
      <c r="CA2456" t="s">
        <v>1378</v>
      </c>
      <c r="CH2456" s="5"/>
      <c r="CJ2456" s="5"/>
      <c r="CK2456" s="7">
        <f t="shared" si="62"/>
        <v>60</v>
      </c>
      <c r="CL2456" t="s">
        <v>4056</v>
      </c>
    </row>
    <row r="2457" spans="1:90" hidden="1" x14ac:dyDescent="0.3">
      <c r="A2457" s="43" t="s">
        <v>4057</v>
      </c>
      <c r="B2457" s="53" t="s">
        <v>1025</v>
      </c>
      <c r="D2457" s="23" t="s">
        <v>831</v>
      </c>
      <c r="E2457" s="23" t="s">
        <v>1011</v>
      </c>
      <c r="G2457" s="53" t="s">
        <v>4058</v>
      </c>
      <c r="H2457" s="24"/>
      <c r="J2457" s="23" t="s">
        <v>9</v>
      </c>
      <c r="K2457" s="47">
        <v>535.79999999999995</v>
      </c>
      <c r="L2457" s="24" t="s">
        <v>834</v>
      </c>
      <c r="M2457" s="24" t="s">
        <v>615</v>
      </c>
      <c r="Y2457" s="4">
        <v>160740</v>
      </c>
      <c r="BZ2457" s="4"/>
      <c r="CA2457" t="s">
        <v>4059</v>
      </c>
      <c r="CK2457" s="7">
        <f t="shared" si="62"/>
        <v>62</v>
      </c>
    </row>
    <row r="2458" spans="1:90" hidden="1" x14ac:dyDescent="0.3">
      <c r="A2458" s="43" t="s">
        <v>932</v>
      </c>
      <c r="B2458" s="23" t="s">
        <v>913</v>
      </c>
      <c r="C2458" s="54"/>
      <c r="D2458" s="54" t="s">
        <v>831</v>
      </c>
      <c r="E2458" s="23" t="s">
        <v>605</v>
      </c>
      <c r="F2458" s="54"/>
      <c r="G2458" s="23" t="s">
        <v>4060</v>
      </c>
      <c r="H2458" s="23" t="s">
        <v>880</v>
      </c>
      <c r="J2458" s="54" t="s">
        <v>9</v>
      </c>
      <c r="K2458" s="55">
        <v>857.3</v>
      </c>
      <c r="L2458" s="24" t="s">
        <v>834</v>
      </c>
      <c r="M2458" s="24" t="s">
        <v>615</v>
      </c>
      <c r="N2458" s="7"/>
      <c r="U2458" s="4">
        <v>3201610</v>
      </c>
      <c r="AD2458" s="7"/>
      <c r="AE2458" s="7"/>
      <c r="AF2458" s="7"/>
      <c r="AG2458" s="7"/>
      <c r="AH2458" s="7"/>
      <c r="AI2458" s="7"/>
      <c r="AJ2458" s="7"/>
      <c r="AK2458" s="7"/>
      <c r="BZ2458" s="4">
        <v>16005000</v>
      </c>
      <c r="CA2458" t="s">
        <v>934</v>
      </c>
      <c r="CC2458" s="7" t="s">
        <v>615</v>
      </c>
      <c r="CD2458" s="7">
        <v>1</v>
      </c>
      <c r="CF2458" s="7"/>
      <c r="CH2458" s="7"/>
      <c r="CJ2458" s="7"/>
      <c r="CK2458" s="7">
        <f t="shared" si="62"/>
        <v>62</v>
      </c>
      <c r="CL2458" t="s">
        <v>4060</v>
      </c>
    </row>
    <row r="2459" spans="1:90" hidden="1" x14ac:dyDescent="0.3">
      <c r="A2459" s="43" t="s">
        <v>984</v>
      </c>
      <c r="B2459" s="23" t="s">
        <v>868</v>
      </c>
      <c r="D2459" s="23" t="s">
        <v>831</v>
      </c>
      <c r="E2459" s="23" t="s">
        <v>595</v>
      </c>
      <c r="G2459" s="23" t="s">
        <v>4061</v>
      </c>
      <c r="J2459" s="54" t="s">
        <v>9</v>
      </c>
      <c r="K2459" s="47">
        <v>44</v>
      </c>
      <c r="L2459" s="57" t="s">
        <v>834</v>
      </c>
      <c r="M2459" s="24" t="s">
        <v>618</v>
      </c>
      <c r="V2459" s="4">
        <v>123.2</v>
      </c>
      <c r="BZ2459" s="4"/>
      <c r="CA2459" t="s">
        <v>987</v>
      </c>
      <c r="CK2459" s="7">
        <f t="shared" si="62"/>
        <v>62</v>
      </c>
    </row>
    <row r="2460" spans="1:90" x14ac:dyDescent="0.3">
      <c r="A2460" s="43">
        <v>64</v>
      </c>
      <c r="B2460" s="23" t="s">
        <v>860</v>
      </c>
      <c r="C2460" s="54"/>
      <c r="D2460" s="54" t="s">
        <v>831</v>
      </c>
      <c r="E2460" s="23" t="s">
        <v>659</v>
      </c>
      <c r="F2460" s="54"/>
      <c r="G2460" s="23" t="s">
        <v>4062</v>
      </c>
      <c r="J2460" s="54" t="s">
        <v>9</v>
      </c>
      <c r="K2460" s="55">
        <v>0.375</v>
      </c>
      <c r="L2460" s="24" t="s">
        <v>834</v>
      </c>
      <c r="M2460" s="24" t="s">
        <v>618</v>
      </c>
      <c r="N2460" s="7"/>
      <c r="U2460" s="4">
        <v>1875</v>
      </c>
      <c r="V2460" s="4">
        <v>1.5</v>
      </c>
      <c r="W2460" s="4">
        <v>20.625</v>
      </c>
      <c r="AB2460" s="4">
        <v>18000</v>
      </c>
      <c r="AC2460" s="4">
        <v>22875</v>
      </c>
      <c r="AD2460" s="7"/>
      <c r="AE2460" s="7"/>
      <c r="AF2460" s="7"/>
      <c r="AG2460" s="7"/>
      <c r="AH2460" s="7"/>
      <c r="AI2460" s="7"/>
      <c r="AJ2460" s="7"/>
      <c r="AK2460" s="7"/>
      <c r="BZ2460" s="4"/>
      <c r="CA2460" t="s">
        <v>842</v>
      </c>
      <c r="CC2460" s="7" t="s">
        <v>618</v>
      </c>
      <c r="CD2460" s="7">
        <v>0.34076514804621788</v>
      </c>
      <c r="CE2460" s="7" t="s">
        <v>639</v>
      </c>
      <c r="CF2460" s="7">
        <v>0.28834119315007922</v>
      </c>
      <c r="CG2460" s="7" t="s">
        <v>636</v>
      </c>
      <c r="CH2460" s="7">
        <v>0.226136132970161</v>
      </c>
      <c r="CJ2460" s="7"/>
      <c r="CK2460" s="7">
        <f t="shared" si="62"/>
        <v>58</v>
      </c>
    </row>
    <row r="2461" spans="1:90" hidden="1" x14ac:dyDescent="0.3">
      <c r="A2461" s="43">
        <v>64</v>
      </c>
      <c r="B2461" s="23" t="s">
        <v>916</v>
      </c>
      <c r="C2461" s="54"/>
      <c r="D2461" s="54" t="s">
        <v>831</v>
      </c>
      <c r="E2461" s="23" t="s">
        <v>662</v>
      </c>
      <c r="F2461" s="54"/>
      <c r="G2461" s="23" t="s">
        <v>4063</v>
      </c>
      <c r="J2461" s="54" t="s">
        <v>9</v>
      </c>
      <c r="K2461" s="55">
        <v>0.14499999999999999</v>
      </c>
      <c r="L2461" s="24" t="s">
        <v>834</v>
      </c>
      <c r="M2461" s="24" t="s">
        <v>615</v>
      </c>
      <c r="N2461" s="7"/>
      <c r="U2461" s="4">
        <v>1754.5</v>
      </c>
      <c r="AD2461" s="7"/>
      <c r="AE2461" s="7"/>
      <c r="AF2461" s="7"/>
      <c r="AG2461" s="7"/>
      <c r="AH2461" s="7"/>
      <c r="AI2461" s="7"/>
      <c r="AJ2461" s="7"/>
      <c r="AK2461" s="7"/>
      <c r="BZ2461" s="4"/>
      <c r="CA2461" t="s">
        <v>856</v>
      </c>
      <c r="CC2461" s="7" t="s">
        <v>615</v>
      </c>
      <c r="CD2461" s="7">
        <v>1</v>
      </c>
      <c r="CF2461" s="7"/>
      <c r="CH2461" s="7"/>
      <c r="CJ2461" s="7"/>
      <c r="CK2461" s="7">
        <f t="shared" si="62"/>
        <v>62</v>
      </c>
    </row>
    <row r="2462" spans="1:90" hidden="1" x14ac:dyDescent="0.3">
      <c r="A2462" s="43" t="s">
        <v>843</v>
      </c>
      <c r="B2462" s="23" t="s">
        <v>2253</v>
      </c>
      <c r="D2462" s="23" t="s">
        <v>831</v>
      </c>
      <c r="E2462" s="23" t="s">
        <v>617</v>
      </c>
      <c r="G2462" s="53" t="s">
        <v>4064</v>
      </c>
      <c r="J2462" s="23" t="s">
        <v>9</v>
      </c>
      <c r="K2462" s="47">
        <v>159</v>
      </c>
      <c r="L2462" s="24" t="s">
        <v>834</v>
      </c>
      <c r="M2462" s="24" t="s">
        <v>615</v>
      </c>
      <c r="U2462" s="4">
        <v>1812600</v>
      </c>
      <c r="V2462" s="4">
        <v>51.8</v>
      </c>
      <c r="W2462" s="4">
        <v>257.58</v>
      </c>
      <c r="AA2462" s="107">
        <v>15900</v>
      </c>
      <c r="AB2462" s="4">
        <v>577200</v>
      </c>
      <c r="AC2462" s="4">
        <v>1258000</v>
      </c>
      <c r="AD2462" s="4">
        <v>26.438398014855121</v>
      </c>
      <c r="BZ2462" s="4"/>
      <c r="CA2462" t="s">
        <v>846</v>
      </c>
      <c r="CC2462" s="7" t="s">
        <v>615</v>
      </c>
      <c r="CD2462" s="7">
        <v>0.63470535278242568</v>
      </c>
      <c r="CF2462" s="7"/>
      <c r="CH2462" s="7"/>
      <c r="CJ2462" s="7"/>
      <c r="CK2462" s="7">
        <f t="shared" si="62"/>
        <v>56</v>
      </c>
    </row>
    <row r="2463" spans="1:90" x14ac:dyDescent="0.3">
      <c r="A2463" s="43">
        <v>64</v>
      </c>
      <c r="B2463" s="23" t="s">
        <v>860</v>
      </c>
      <c r="C2463" s="54"/>
      <c r="D2463" s="54" t="s">
        <v>831</v>
      </c>
      <c r="E2463" s="23" t="s">
        <v>605</v>
      </c>
      <c r="F2463" s="54"/>
      <c r="G2463" s="23" t="s">
        <v>4065</v>
      </c>
      <c r="H2463" s="23" t="s">
        <v>838</v>
      </c>
      <c r="J2463" s="54" t="s">
        <v>9</v>
      </c>
      <c r="K2463" s="55">
        <v>200.9</v>
      </c>
      <c r="L2463" s="24" t="s">
        <v>834</v>
      </c>
      <c r="M2463" s="24" t="s">
        <v>633</v>
      </c>
      <c r="N2463" s="7"/>
      <c r="U2463" s="4">
        <v>123064.6</v>
      </c>
      <c r="AA2463" s="107">
        <v>98338.8</v>
      </c>
      <c r="AD2463" s="4">
        <v>25.112500000000001</v>
      </c>
      <c r="AE2463" s="7"/>
      <c r="AF2463" s="7"/>
      <c r="AG2463" s="7"/>
      <c r="AH2463" s="7"/>
      <c r="AI2463" s="7"/>
      <c r="AJ2463" s="7"/>
      <c r="AK2463" s="7"/>
      <c r="BZ2463" s="4"/>
      <c r="CA2463" t="s">
        <v>846</v>
      </c>
      <c r="CC2463" s="7" t="s">
        <v>633</v>
      </c>
      <c r="CD2463" s="7">
        <v>0.72120952185983211</v>
      </c>
      <c r="CE2463" s="7" t="s">
        <v>615</v>
      </c>
      <c r="CF2463" s="7">
        <v>0.25583264955522611</v>
      </c>
      <c r="CH2463" s="7"/>
      <c r="CJ2463" s="7"/>
      <c r="CK2463" s="7">
        <f t="shared" si="62"/>
        <v>60</v>
      </c>
    </row>
    <row r="2464" spans="1:90" x14ac:dyDescent="0.3">
      <c r="A2464" s="43">
        <v>76</v>
      </c>
      <c r="B2464" s="23" t="s">
        <v>860</v>
      </c>
      <c r="D2464" s="23" t="s">
        <v>831</v>
      </c>
      <c r="E2464" s="23" t="s">
        <v>1044</v>
      </c>
      <c r="G2464" s="23" t="s">
        <v>4066</v>
      </c>
      <c r="J2464" s="23" t="s">
        <v>9</v>
      </c>
      <c r="K2464" s="47">
        <v>2.177</v>
      </c>
      <c r="L2464" s="24" t="s">
        <v>834</v>
      </c>
      <c r="M2464" s="24" t="s">
        <v>639</v>
      </c>
      <c r="W2464" s="4">
        <v>149.12450000000001</v>
      </c>
      <c r="AB2464" s="4">
        <v>141505</v>
      </c>
      <c r="AC2464" s="4">
        <v>402745</v>
      </c>
      <c r="BZ2464" s="4"/>
      <c r="CA2464" t="s">
        <v>1046</v>
      </c>
      <c r="CC2464" s="7" t="s">
        <v>639</v>
      </c>
      <c r="CD2464" s="7">
        <v>0.685739387197697</v>
      </c>
      <c r="CE2464" s="7" t="s">
        <v>636</v>
      </c>
      <c r="CF2464" s="7">
        <v>0.24013341156393961</v>
      </c>
      <c r="CH2464" s="7"/>
      <c r="CJ2464" s="7"/>
      <c r="CK2464" s="7">
        <f t="shared" si="62"/>
        <v>60</v>
      </c>
    </row>
    <row r="2465" spans="1:90" hidden="1" x14ac:dyDescent="0.3">
      <c r="A2465" s="43">
        <v>64</v>
      </c>
      <c r="B2465" s="23" t="s">
        <v>1025</v>
      </c>
      <c r="C2465" s="54"/>
      <c r="D2465" s="54" t="s">
        <v>831</v>
      </c>
      <c r="E2465" s="23" t="s">
        <v>659</v>
      </c>
      <c r="F2465" s="54"/>
      <c r="G2465" s="23" t="s">
        <v>4067</v>
      </c>
      <c r="H2465" s="23" t="s">
        <v>838</v>
      </c>
      <c r="J2465" s="54" t="s">
        <v>9</v>
      </c>
      <c r="K2465" s="55">
        <v>4.8000000000000001E-2</v>
      </c>
      <c r="L2465" s="24" t="s">
        <v>834</v>
      </c>
      <c r="M2465" s="24" t="s">
        <v>615</v>
      </c>
      <c r="N2465" s="7"/>
      <c r="U2465" s="4">
        <v>1728</v>
      </c>
      <c r="V2465" s="4">
        <v>1.9199999999999998E-2</v>
      </c>
      <c r="AD2465" s="7"/>
      <c r="AE2465" s="7"/>
      <c r="AF2465" s="7"/>
      <c r="AG2465" s="7"/>
      <c r="AH2465" s="7"/>
      <c r="AI2465" s="7"/>
      <c r="AJ2465" s="7"/>
      <c r="AK2465" s="7"/>
      <c r="BZ2465" s="4"/>
      <c r="CA2465" t="s">
        <v>902</v>
      </c>
      <c r="CC2465" s="7" t="s">
        <v>615</v>
      </c>
      <c r="CD2465" s="7">
        <v>0.93568696395904105</v>
      </c>
      <c r="CF2465" s="7"/>
      <c r="CH2465" s="7"/>
      <c r="CJ2465" s="7"/>
      <c r="CK2465" s="7">
        <f t="shared" si="62"/>
        <v>61</v>
      </c>
    </row>
    <row r="2466" spans="1:90" x14ac:dyDescent="0.3">
      <c r="A2466" s="43" t="s">
        <v>932</v>
      </c>
      <c r="B2466" s="23" t="s">
        <v>860</v>
      </c>
      <c r="C2466" s="54"/>
      <c r="D2466" s="54" t="s">
        <v>831</v>
      </c>
      <c r="E2466" s="23" t="s">
        <v>605</v>
      </c>
      <c r="F2466" s="54"/>
      <c r="G2466" s="23" t="s">
        <v>4068</v>
      </c>
      <c r="H2466" s="23" t="s">
        <v>880</v>
      </c>
      <c r="J2466" s="54" t="s">
        <v>9</v>
      </c>
      <c r="K2466" s="55">
        <v>1820.8</v>
      </c>
      <c r="L2466" s="24" t="s">
        <v>834</v>
      </c>
      <c r="M2466" s="24" t="s">
        <v>615</v>
      </c>
      <c r="N2466" s="7"/>
      <c r="U2466" s="4">
        <v>5882110</v>
      </c>
      <c r="V2466" s="4">
        <v>609.7940000000001</v>
      </c>
      <c r="W2466" s="4">
        <v>1995.5329999999999</v>
      </c>
      <c r="AD2466" s="7"/>
      <c r="AE2466" s="7"/>
      <c r="AF2466" s="7"/>
      <c r="AG2466" s="7"/>
      <c r="AH2466" s="7"/>
      <c r="AI2466" s="7"/>
      <c r="AJ2466" s="7"/>
      <c r="AK2466" s="7"/>
      <c r="BZ2466" s="4">
        <v>13600000</v>
      </c>
      <c r="CA2466" t="s">
        <v>1069</v>
      </c>
      <c r="CC2466" s="7" t="s">
        <v>615</v>
      </c>
      <c r="CD2466" s="7">
        <v>0.59690986789232148</v>
      </c>
      <c r="CE2466" s="7" t="s">
        <v>618</v>
      </c>
      <c r="CF2466" s="7">
        <v>0.38279804045975763</v>
      </c>
      <c r="CH2466" s="7"/>
      <c r="CJ2466" s="7"/>
      <c r="CK2466" s="7">
        <f t="shared" si="62"/>
        <v>60</v>
      </c>
      <c r="CL2466" t="s">
        <v>4068</v>
      </c>
    </row>
    <row r="2467" spans="1:90" x14ac:dyDescent="0.3">
      <c r="A2467" s="43" t="s">
        <v>843</v>
      </c>
      <c r="B2467" s="23" t="s">
        <v>860</v>
      </c>
      <c r="D2467" s="23" t="s">
        <v>831</v>
      </c>
      <c r="E2467" s="23" t="s">
        <v>605</v>
      </c>
      <c r="G2467" s="53" t="s">
        <v>4069</v>
      </c>
      <c r="J2467" s="23" t="s">
        <v>9</v>
      </c>
      <c r="K2467" s="47">
        <v>25</v>
      </c>
      <c r="L2467" s="24" t="s">
        <v>834</v>
      </c>
      <c r="M2467" s="24" t="s">
        <v>615</v>
      </c>
      <c r="U2467" s="4">
        <v>87499.999999999985</v>
      </c>
      <c r="V2467" s="4">
        <v>11</v>
      </c>
      <c r="AA2467" s="107">
        <v>1500</v>
      </c>
      <c r="AD2467" s="4">
        <v>3.129820037586641</v>
      </c>
      <c r="BZ2467" s="4"/>
      <c r="CA2467" t="s">
        <v>846</v>
      </c>
      <c r="CC2467" s="7" t="s">
        <v>615</v>
      </c>
      <c r="CD2467" s="7">
        <v>0.53940971493664802</v>
      </c>
      <c r="CE2467" s="7" t="s">
        <v>618</v>
      </c>
      <c r="CF2467" s="7">
        <v>0.41948297418826241</v>
      </c>
      <c r="CH2467" s="7"/>
      <c r="CJ2467" s="7"/>
      <c r="CK2467" s="7">
        <f t="shared" si="62"/>
        <v>59</v>
      </c>
    </row>
    <row r="2468" spans="1:90" hidden="1" x14ac:dyDescent="0.3">
      <c r="A2468" s="43" t="s">
        <v>2015</v>
      </c>
      <c r="B2468" s="23" t="s">
        <v>913</v>
      </c>
      <c r="D2468" s="23" t="s">
        <v>831</v>
      </c>
      <c r="E2468" s="23" t="s">
        <v>1044</v>
      </c>
      <c r="G2468" s="23" t="s">
        <v>4070</v>
      </c>
      <c r="J2468" s="23" t="s">
        <v>9</v>
      </c>
      <c r="K2468" s="47">
        <v>53.1</v>
      </c>
      <c r="L2468" s="24" t="s">
        <v>834</v>
      </c>
      <c r="M2468" s="24" t="s">
        <v>639</v>
      </c>
      <c r="W2468" s="4">
        <v>4338.2700000000004</v>
      </c>
      <c r="AB2468" s="4">
        <v>2389500</v>
      </c>
      <c r="AC2468" s="4">
        <v>9133199.9999999981</v>
      </c>
      <c r="BZ2468" s="4">
        <v>3200000</v>
      </c>
      <c r="CA2468" t="s">
        <v>2960</v>
      </c>
      <c r="CC2468" s="7" t="s">
        <v>639</v>
      </c>
      <c r="CD2468" s="7">
        <v>0.71457643939602433</v>
      </c>
      <c r="CF2468" s="7"/>
      <c r="CH2468" s="7"/>
      <c r="CJ2468" s="7"/>
      <c r="CK2468" s="7">
        <f t="shared" si="62"/>
        <v>60</v>
      </c>
    </row>
    <row r="2469" spans="1:90" hidden="1" x14ac:dyDescent="0.3">
      <c r="A2469" s="43">
        <v>65</v>
      </c>
      <c r="B2469" s="56" t="s">
        <v>913</v>
      </c>
      <c r="D2469" s="23" t="s">
        <v>831</v>
      </c>
      <c r="E2469" s="23" t="s">
        <v>796</v>
      </c>
      <c r="G2469" s="23" t="s">
        <v>4071</v>
      </c>
      <c r="H2469" s="57" t="s">
        <v>831</v>
      </c>
      <c r="I2469" s="57"/>
      <c r="J2469" s="23" t="s">
        <v>9</v>
      </c>
      <c r="K2469" s="47">
        <v>14.5152</v>
      </c>
      <c r="L2469" s="24" t="s">
        <v>834</v>
      </c>
      <c r="M2469" s="24" t="s">
        <v>624</v>
      </c>
      <c r="X2469" s="4">
        <v>132088.32000000001</v>
      </c>
      <c r="BZ2469" s="4"/>
      <c r="CA2469" t="s">
        <v>871</v>
      </c>
      <c r="CC2469" s="7" t="s">
        <v>624</v>
      </c>
      <c r="CD2469" s="7">
        <v>1</v>
      </c>
      <c r="CF2469" s="7"/>
      <c r="CH2469" s="7"/>
      <c r="CJ2469" s="7"/>
      <c r="CK2469" s="7">
        <f t="shared" si="62"/>
        <v>62</v>
      </c>
    </row>
    <row r="2470" spans="1:90" hidden="1" x14ac:dyDescent="0.3">
      <c r="A2470" s="43">
        <v>64</v>
      </c>
      <c r="B2470" s="23" t="s">
        <v>913</v>
      </c>
      <c r="C2470" s="54"/>
      <c r="D2470" s="54" t="s">
        <v>831</v>
      </c>
      <c r="E2470" s="23" t="s">
        <v>605</v>
      </c>
      <c r="F2470" s="54"/>
      <c r="G2470" s="23" t="s">
        <v>4072</v>
      </c>
      <c r="J2470" s="54" t="s">
        <v>9</v>
      </c>
      <c r="K2470" s="55">
        <v>453.5</v>
      </c>
      <c r="L2470" s="24" t="s">
        <v>834</v>
      </c>
      <c r="M2470" s="24" t="s">
        <v>615</v>
      </c>
      <c r="N2470" s="7"/>
      <c r="U2470" s="4">
        <v>453500</v>
      </c>
      <c r="AD2470" s="7"/>
      <c r="AE2470" s="7"/>
      <c r="AF2470" s="7"/>
      <c r="AG2470" s="7"/>
      <c r="AH2470" s="7"/>
      <c r="AI2470" s="7"/>
      <c r="AJ2470" s="7"/>
      <c r="AK2470" s="7"/>
      <c r="BZ2470" s="4"/>
      <c r="CA2470" t="s">
        <v>856</v>
      </c>
      <c r="CC2470" s="7" t="s">
        <v>615</v>
      </c>
      <c r="CD2470" s="7">
        <v>1</v>
      </c>
      <c r="CF2470" s="7"/>
      <c r="CH2470" s="7"/>
      <c r="CJ2470" s="7"/>
      <c r="CK2470" s="7">
        <f t="shared" si="62"/>
        <v>62</v>
      </c>
    </row>
    <row r="2471" spans="1:90" hidden="1" x14ac:dyDescent="0.3">
      <c r="A2471" s="43" t="s">
        <v>843</v>
      </c>
      <c r="B2471" s="23" t="s">
        <v>913</v>
      </c>
      <c r="D2471" s="23" t="s">
        <v>831</v>
      </c>
      <c r="E2471" s="23" t="s">
        <v>605</v>
      </c>
      <c r="G2471" s="53" t="s">
        <v>4073</v>
      </c>
      <c r="J2471" s="23" t="s">
        <v>9</v>
      </c>
      <c r="K2471" s="47">
        <v>370.30593599999997</v>
      </c>
      <c r="L2471" s="24" t="s">
        <v>834</v>
      </c>
      <c r="M2471" s="24" t="s">
        <v>633</v>
      </c>
      <c r="U2471" s="4">
        <v>106683.192</v>
      </c>
      <c r="AA2471" s="107">
        <v>161678.20284000001</v>
      </c>
      <c r="AD2471" s="4">
        <v>229.93942427783921</v>
      </c>
      <c r="BZ2471" s="4"/>
      <c r="CA2471" t="s">
        <v>846</v>
      </c>
      <c r="CC2471" s="7" t="s">
        <v>633</v>
      </c>
      <c r="CD2471" s="7">
        <v>0.73296529339218308</v>
      </c>
      <c r="CF2471" s="7"/>
      <c r="CH2471" s="7"/>
      <c r="CJ2471" s="7"/>
      <c r="CK2471" s="7">
        <f t="shared" si="62"/>
        <v>60</v>
      </c>
    </row>
    <row r="2472" spans="1:90" hidden="1" x14ac:dyDescent="0.3">
      <c r="A2472" s="43">
        <v>64</v>
      </c>
      <c r="B2472" s="23" t="s">
        <v>913</v>
      </c>
      <c r="C2472" s="54"/>
      <c r="D2472" s="54" t="s">
        <v>831</v>
      </c>
      <c r="E2472" s="23" t="s">
        <v>662</v>
      </c>
      <c r="F2472" s="54"/>
      <c r="G2472" s="23" t="s">
        <v>4074</v>
      </c>
      <c r="H2472" s="23" t="s">
        <v>838</v>
      </c>
      <c r="J2472" s="54" t="s">
        <v>9</v>
      </c>
      <c r="K2472" s="55">
        <v>39</v>
      </c>
      <c r="L2472" s="24" t="s">
        <v>834</v>
      </c>
      <c r="M2472" s="24" t="s">
        <v>615</v>
      </c>
      <c r="N2472" s="7"/>
      <c r="U2472" s="4">
        <v>153000</v>
      </c>
      <c r="V2472" s="4">
        <v>20.91</v>
      </c>
      <c r="W2472" s="4">
        <v>1200.9000000000001</v>
      </c>
      <c r="AC2472" s="4">
        <v>372000</v>
      </c>
      <c r="AD2472" s="7"/>
      <c r="AE2472" s="7"/>
      <c r="AF2472" s="7"/>
      <c r="AG2472" s="7"/>
      <c r="AH2472" s="7"/>
      <c r="AI2472" s="7"/>
      <c r="AJ2472" s="7"/>
      <c r="AK2472" s="7"/>
      <c r="BZ2472" s="4"/>
      <c r="CA2472" t="s">
        <v>839</v>
      </c>
      <c r="CC2472" s="7" t="s">
        <v>615</v>
      </c>
      <c r="CD2472" s="7">
        <v>0.28847770219863172</v>
      </c>
      <c r="CE2472" s="7" t="s">
        <v>618</v>
      </c>
      <c r="CF2472" s="7">
        <v>0.24388539559658379</v>
      </c>
      <c r="CG2472" s="7" t="s">
        <v>639</v>
      </c>
      <c r="CH2472" s="7">
        <v>0.24074450245138701</v>
      </c>
      <c r="CI2472" s="7" t="s">
        <v>621</v>
      </c>
      <c r="CJ2472" s="7">
        <v>0.22689239975339739</v>
      </c>
      <c r="CK2472" s="7">
        <f t="shared" si="62"/>
        <v>59</v>
      </c>
    </row>
    <row r="2473" spans="1:90" hidden="1" x14ac:dyDescent="0.3">
      <c r="A2473" s="43" t="s">
        <v>932</v>
      </c>
      <c r="B2473" s="23" t="s">
        <v>913</v>
      </c>
      <c r="C2473" s="54"/>
      <c r="D2473" s="54" t="s">
        <v>831</v>
      </c>
      <c r="E2473" s="23" t="s">
        <v>605</v>
      </c>
      <c r="F2473" s="54"/>
      <c r="G2473" s="23" t="s">
        <v>4075</v>
      </c>
      <c r="J2473" s="54" t="s">
        <v>9</v>
      </c>
      <c r="K2473" s="55">
        <v>570</v>
      </c>
      <c r="L2473" s="24" t="s">
        <v>834</v>
      </c>
      <c r="M2473" s="24" t="s">
        <v>615</v>
      </c>
      <c r="N2473" s="7"/>
      <c r="U2473" s="4">
        <v>3591000</v>
      </c>
      <c r="W2473" s="4">
        <v>342</v>
      </c>
      <c r="AD2473" s="7"/>
      <c r="AE2473" s="7"/>
      <c r="AF2473" s="7"/>
      <c r="AG2473" s="7"/>
      <c r="AH2473" s="7"/>
      <c r="AI2473" s="7"/>
      <c r="AJ2473" s="7"/>
      <c r="AK2473" s="7"/>
      <c r="BZ2473" s="4">
        <v>350000</v>
      </c>
      <c r="CA2473" t="s">
        <v>1319</v>
      </c>
      <c r="CC2473" s="7" t="s">
        <v>615</v>
      </c>
      <c r="CD2473" s="7">
        <v>0.99054681857868132</v>
      </c>
      <c r="CF2473" s="7"/>
      <c r="CH2473" s="7"/>
      <c r="CJ2473" s="7"/>
      <c r="CK2473" s="7">
        <f t="shared" si="62"/>
        <v>61</v>
      </c>
    </row>
    <row r="2474" spans="1:90" x14ac:dyDescent="0.3">
      <c r="A2474" s="43">
        <v>58</v>
      </c>
      <c r="B2474" s="23" t="s">
        <v>860</v>
      </c>
      <c r="D2474" s="54" t="s">
        <v>831</v>
      </c>
      <c r="E2474" s="23" t="s">
        <v>605</v>
      </c>
      <c r="G2474" s="23" t="s">
        <v>4076</v>
      </c>
      <c r="H2474" s="23" t="s">
        <v>831</v>
      </c>
      <c r="J2474" s="54" t="s">
        <v>9</v>
      </c>
      <c r="K2474" s="47">
        <v>187.3</v>
      </c>
      <c r="L2474" s="24" t="s">
        <v>834</v>
      </c>
      <c r="M2474" s="24" t="s">
        <v>633</v>
      </c>
      <c r="AA2474" s="107">
        <v>187300</v>
      </c>
      <c r="AD2474" s="4">
        <v>9.3650000000000002</v>
      </c>
      <c r="BZ2474" s="4"/>
      <c r="CA2474" t="s">
        <v>1187</v>
      </c>
      <c r="CC2474" s="7" t="s">
        <v>633</v>
      </c>
      <c r="CD2474" s="7">
        <v>0.99380593296605813</v>
      </c>
      <c r="CF2474" s="7"/>
      <c r="CH2474" s="7"/>
      <c r="CJ2474" s="7"/>
      <c r="CK2474" s="7">
        <f t="shared" si="62"/>
        <v>61</v>
      </c>
    </row>
    <row r="2475" spans="1:90" x14ac:dyDescent="0.3">
      <c r="A2475" s="43">
        <v>64</v>
      </c>
      <c r="B2475" s="23" t="s">
        <v>860</v>
      </c>
      <c r="C2475" s="54"/>
      <c r="D2475" s="54" t="s">
        <v>831</v>
      </c>
      <c r="E2475" s="23" t="s">
        <v>650</v>
      </c>
      <c r="F2475" s="54"/>
      <c r="G2475" s="23" t="s">
        <v>4077</v>
      </c>
      <c r="J2475" s="54" t="s">
        <v>9</v>
      </c>
      <c r="K2475" s="55">
        <v>4.9890499999999998</v>
      </c>
      <c r="L2475" s="24" t="s">
        <v>834</v>
      </c>
      <c r="M2475" s="24" t="s">
        <v>615</v>
      </c>
      <c r="N2475" s="7"/>
      <c r="U2475" s="4">
        <v>24945.25</v>
      </c>
      <c r="W2475" s="4">
        <v>59.369695</v>
      </c>
      <c r="AD2475" s="7"/>
      <c r="AE2475" s="7"/>
      <c r="AF2475" s="7"/>
      <c r="AG2475" s="7"/>
      <c r="AH2475" s="7"/>
      <c r="AI2475" s="7"/>
      <c r="AJ2475" s="7"/>
      <c r="AK2475" s="7"/>
      <c r="BZ2475" s="4"/>
      <c r="CA2475" t="s">
        <v>899</v>
      </c>
      <c r="CC2475" s="7" t="s">
        <v>615</v>
      </c>
      <c r="CD2475" s="7">
        <v>0.80743519391545171</v>
      </c>
      <c r="CF2475" s="7"/>
      <c r="CH2475" s="7"/>
      <c r="CJ2475" s="7"/>
      <c r="CK2475" s="7">
        <f t="shared" si="62"/>
        <v>61</v>
      </c>
    </row>
    <row r="2476" spans="1:90" x14ac:dyDescent="0.3">
      <c r="A2476" s="24">
        <v>79</v>
      </c>
      <c r="B2476" s="23" t="s">
        <v>860</v>
      </c>
      <c r="C2476" s="23" t="s">
        <v>1103</v>
      </c>
      <c r="D2476" s="23" t="s">
        <v>831</v>
      </c>
      <c r="E2476" s="23" t="s">
        <v>1482</v>
      </c>
      <c r="G2476" s="23" t="s">
        <v>4078</v>
      </c>
      <c r="H2476" s="23" t="s">
        <v>944</v>
      </c>
      <c r="J2476" s="54" t="s">
        <v>8</v>
      </c>
      <c r="K2476" s="47">
        <v>41</v>
      </c>
      <c r="L2476" s="57" t="s">
        <v>834</v>
      </c>
      <c r="M2476" s="24" t="s">
        <v>729</v>
      </c>
      <c r="N2476" s="7"/>
      <c r="O2476" s="7"/>
      <c r="X2476" s="7"/>
      <c r="AL2476" s="61"/>
      <c r="BD2476" s="4">
        <v>100512.953978181</v>
      </c>
      <c r="BE2476" s="4">
        <v>190099.67516938271</v>
      </c>
      <c r="BF2476" s="4">
        <v>18971.549550283831</v>
      </c>
      <c r="BG2476" s="4">
        <v>65972.461868589977</v>
      </c>
      <c r="BH2476" s="4">
        <v>11294.31664293141</v>
      </c>
      <c r="BI2476" s="4">
        <v>1060.4372475054899</v>
      </c>
      <c r="BJ2476" s="4">
        <v>6746.7767057742522</v>
      </c>
      <c r="BK2476" s="4">
        <v>695.97394120293802</v>
      </c>
      <c r="BL2476" s="4">
        <v>2853.0731300154689</v>
      </c>
      <c r="BM2476" s="4">
        <v>357.30334763825488</v>
      </c>
      <c r="BN2476" s="4">
        <v>715.89004646893272</v>
      </c>
      <c r="BP2476" s="4">
        <v>359.45166123603963</v>
      </c>
      <c r="BR2476" s="4">
        <v>12247.284406337159</v>
      </c>
      <c r="BY2476" s="7"/>
      <c r="BZ2476" s="4">
        <v>22000000</v>
      </c>
      <c r="CA2476" t="s">
        <v>4079</v>
      </c>
      <c r="CC2476" s="7" t="s">
        <v>729</v>
      </c>
      <c r="CD2476" s="7">
        <v>0.27069326222200207</v>
      </c>
      <c r="CE2476" s="7" t="s">
        <v>723</v>
      </c>
      <c r="CF2476" s="7">
        <v>0.23211534755011001</v>
      </c>
      <c r="CH2476" s="7"/>
      <c r="CJ2476" s="7"/>
      <c r="CK2476" s="7">
        <f t="shared" si="62"/>
        <v>50</v>
      </c>
    </row>
    <row r="2477" spans="1:90" hidden="1" x14ac:dyDescent="0.3">
      <c r="A2477" s="43" t="s">
        <v>932</v>
      </c>
      <c r="B2477" s="23" t="s">
        <v>1025</v>
      </c>
      <c r="C2477" s="54"/>
      <c r="D2477" s="54" t="s">
        <v>831</v>
      </c>
      <c r="E2477" s="23" t="s">
        <v>620</v>
      </c>
      <c r="F2477" s="54"/>
      <c r="G2477" s="23" t="s">
        <v>4080</v>
      </c>
      <c r="H2477" s="23" t="s">
        <v>1003</v>
      </c>
      <c r="J2477" s="54" t="s">
        <v>9</v>
      </c>
      <c r="K2477" s="55">
        <v>6.2679999999999998</v>
      </c>
      <c r="L2477" s="24" t="s">
        <v>834</v>
      </c>
      <c r="M2477" s="24" t="s">
        <v>615</v>
      </c>
      <c r="N2477" s="7"/>
      <c r="U2477" s="4">
        <v>96103.400000000009</v>
      </c>
      <c r="AD2477" s="7"/>
      <c r="AE2477" s="7"/>
      <c r="AF2477" s="7"/>
      <c r="AG2477" s="7"/>
      <c r="AH2477" s="7"/>
      <c r="AI2477" s="7"/>
      <c r="AJ2477" s="7"/>
      <c r="AK2477" s="7"/>
      <c r="BZ2477" s="4">
        <v>220000</v>
      </c>
      <c r="CA2477" t="s">
        <v>934</v>
      </c>
      <c r="CC2477" s="7" t="s">
        <v>615</v>
      </c>
      <c r="CD2477" s="7">
        <v>1</v>
      </c>
      <c r="CF2477" s="7"/>
      <c r="CH2477" s="7"/>
      <c r="CJ2477" s="7"/>
      <c r="CK2477" s="7">
        <f t="shared" ref="CK2477:CK2505" si="63">COUNTBLANK(N2477:BX2477)</f>
        <v>62</v>
      </c>
    </row>
    <row r="2478" spans="1:90" x14ac:dyDescent="0.3">
      <c r="A2478" s="43">
        <v>64</v>
      </c>
      <c r="B2478" s="23" t="s">
        <v>860</v>
      </c>
      <c r="C2478" s="54"/>
      <c r="D2478" s="54" t="s">
        <v>831</v>
      </c>
      <c r="E2478" s="23" t="s">
        <v>650</v>
      </c>
      <c r="F2478" s="54"/>
      <c r="G2478" s="23" t="s">
        <v>4081</v>
      </c>
      <c r="J2478" s="54" t="s">
        <v>9</v>
      </c>
      <c r="K2478" s="55">
        <v>0.94135499999999994</v>
      </c>
      <c r="L2478" s="24" t="s">
        <v>834</v>
      </c>
      <c r="M2478" s="24" t="s">
        <v>624</v>
      </c>
      <c r="N2478" s="7"/>
      <c r="U2478" s="4">
        <v>282.40649999999999</v>
      </c>
      <c r="X2478" s="4">
        <v>13716.627500000001</v>
      </c>
      <c r="AD2478" s="7"/>
      <c r="AE2478" s="7"/>
      <c r="AF2478" s="7"/>
      <c r="AG2478" s="7"/>
      <c r="AH2478" s="7"/>
      <c r="AI2478" s="7"/>
      <c r="AJ2478" s="7"/>
      <c r="AK2478" s="7"/>
      <c r="BZ2478" s="4"/>
      <c r="CA2478" t="s">
        <v>862</v>
      </c>
      <c r="CC2478" s="7" t="s">
        <v>624</v>
      </c>
      <c r="CD2478" s="7">
        <v>0.99084307901210245</v>
      </c>
      <c r="CF2478" s="7"/>
      <c r="CH2478" s="7"/>
      <c r="CJ2478" s="7"/>
      <c r="CK2478" s="7">
        <f t="shared" si="63"/>
        <v>61</v>
      </c>
      <c r="CL2478" t="s">
        <v>4081</v>
      </c>
    </row>
    <row r="2479" spans="1:90" x14ac:dyDescent="0.3">
      <c r="A2479" s="43" t="s">
        <v>843</v>
      </c>
      <c r="B2479" s="23" t="s">
        <v>860</v>
      </c>
      <c r="C2479" s="54"/>
      <c r="D2479" s="54" t="s">
        <v>831</v>
      </c>
      <c r="E2479" s="23" t="s">
        <v>650</v>
      </c>
      <c r="F2479" s="54"/>
      <c r="G2479" s="23" t="s">
        <v>4082</v>
      </c>
      <c r="J2479" s="54" t="s">
        <v>9</v>
      </c>
      <c r="K2479" s="55">
        <v>33.6</v>
      </c>
      <c r="L2479" s="24" t="s">
        <v>834</v>
      </c>
      <c r="M2479" s="24" t="s">
        <v>615</v>
      </c>
      <c r="N2479" s="7"/>
      <c r="U2479" s="4">
        <v>1317120</v>
      </c>
      <c r="W2479" s="4">
        <v>302.39999999999998</v>
      </c>
      <c r="AD2479" s="4">
        <v>53.760000000000012</v>
      </c>
      <c r="AE2479" s="7"/>
      <c r="AF2479" s="7"/>
      <c r="AG2479" s="7"/>
      <c r="AH2479" s="7"/>
      <c r="AI2479" s="7"/>
      <c r="AJ2479" s="7"/>
      <c r="AK2479" s="7"/>
      <c r="BZ2479" s="4"/>
      <c r="CA2479" t="s">
        <v>910</v>
      </c>
      <c r="CC2479" s="7" t="s">
        <v>615</v>
      </c>
      <c r="CD2479" s="7">
        <v>0.96065550231249452</v>
      </c>
      <c r="CF2479" s="7"/>
      <c r="CH2479" s="7"/>
      <c r="CJ2479" s="7"/>
      <c r="CK2479" s="7">
        <f t="shared" si="63"/>
        <v>60</v>
      </c>
    </row>
    <row r="2480" spans="1:90" x14ac:dyDescent="0.3">
      <c r="A2480" s="43" t="s">
        <v>932</v>
      </c>
      <c r="B2480" s="23" t="s">
        <v>860</v>
      </c>
      <c r="C2480" s="54"/>
      <c r="D2480" s="54" t="s">
        <v>831</v>
      </c>
      <c r="E2480" s="23" t="s">
        <v>659</v>
      </c>
      <c r="F2480" s="54"/>
      <c r="G2480" s="23" t="s">
        <v>4083</v>
      </c>
      <c r="H2480" s="23" t="s">
        <v>880</v>
      </c>
      <c r="J2480" s="54" t="s">
        <v>9</v>
      </c>
      <c r="K2480" s="55">
        <v>0.18143999999999999</v>
      </c>
      <c r="L2480" s="24" t="s">
        <v>834</v>
      </c>
      <c r="M2480" s="24" t="s">
        <v>615</v>
      </c>
      <c r="N2480" s="7"/>
      <c r="U2480" s="4">
        <v>3628.8</v>
      </c>
      <c r="V2480" s="4">
        <v>0.217728</v>
      </c>
      <c r="W2480" s="4">
        <v>15.5512224</v>
      </c>
      <c r="AC2480" s="4">
        <v>4898.88</v>
      </c>
      <c r="AD2480" s="7"/>
      <c r="AE2480" s="7"/>
      <c r="AF2480" s="7"/>
      <c r="AG2480" s="7"/>
      <c r="AH2480" s="7"/>
      <c r="AI2480" s="7"/>
      <c r="AJ2480" s="7"/>
      <c r="AK2480" s="7"/>
      <c r="BZ2480" s="4">
        <v>2316000</v>
      </c>
      <c r="CA2480" t="s">
        <v>951</v>
      </c>
      <c r="CC2480" s="7" t="s">
        <v>615</v>
      </c>
      <c r="CD2480" s="7">
        <v>0.44170379263924758</v>
      </c>
      <c r="CE2480" s="7" t="s">
        <v>639</v>
      </c>
      <c r="CF2480" s="7">
        <v>0.2046715677181449</v>
      </c>
      <c r="CH2480" s="7"/>
      <c r="CJ2480" s="7"/>
      <c r="CK2480" s="7">
        <f t="shared" si="63"/>
        <v>59</v>
      </c>
    </row>
    <row r="2481" spans="1:90" hidden="1" x14ac:dyDescent="0.3">
      <c r="A2481" s="43">
        <v>64</v>
      </c>
      <c r="B2481" s="23" t="s">
        <v>1961</v>
      </c>
      <c r="C2481" s="54"/>
      <c r="D2481" s="54" t="s">
        <v>831</v>
      </c>
      <c r="E2481" s="23" t="s">
        <v>659</v>
      </c>
      <c r="F2481" s="54"/>
      <c r="G2481" s="23" t="s">
        <v>4084</v>
      </c>
      <c r="J2481" s="54" t="s">
        <v>9</v>
      </c>
      <c r="K2481" s="55">
        <v>3.3</v>
      </c>
      <c r="L2481" s="24" t="s">
        <v>834</v>
      </c>
      <c r="M2481" s="24" t="s">
        <v>615</v>
      </c>
      <c r="N2481" s="7"/>
      <c r="U2481" s="4">
        <v>72600</v>
      </c>
      <c r="AD2481" s="7"/>
      <c r="AE2481" s="7"/>
      <c r="AF2481" s="7"/>
      <c r="AG2481" s="7"/>
      <c r="AH2481" s="7"/>
      <c r="AI2481" s="7"/>
      <c r="AJ2481" s="7"/>
      <c r="AK2481" s="7"/>
      <c r="BZ2481" s="4"/>
      <c r="CA2481" t="s">
        <v>856</v>
      </c>
      <c r="CC2481" s="7" t="s">
        <v>615</v>
      </c>
      <c r="CD2481" s="7">
        <v>1</v>
      </c>
      <c r="CF2481" s="7"/>
      <c r="CH2481" s="7"/>
      <c r="CJ2481" s="7"/>
      <c r="CK2481" s="7">
        <f t="shared" si="63"/>
        <v>62</v>
      </c>
    </row>
    <row r="2482" spans="1:90" hidden="1" x14ac:dyDescent="0.3">
      <c r="A2482" s="43" t="s">
        <v>932</v>
      </c>
      <c r="B2482" s="23" t="s">
        <v>1936</v>
      </c>
      <c r="C2482" s="54"/>
      <c r="D2482" s="54" t="s">
        <v>831</v>
      </c>
      <c r="E2482" s="23" t="s">
        <v>605</v>
      </c>
      <c r="F2482" s="54"/>
      <c r="G2482" s="23" t="s">
        <v>4085</v>
      </c>
      <c r="H2482" s="23" t="s">
        <v>1003</v>
      </c>
      <c r="J2482" s="54" t="s">
        <v>9</v>
      </c>
      <c r="K2482" s="55">
        <v>5867.9026559999993</v>
      </c>
      <c r="L2482" s="24" t="s">
        <v>834</v>
      </c>
      <c r="M2482" s="24" t="s">
        <v>615</v>
      </c>
      <c r="N2482" s="7"/>
      <c r="U2482" s="4">
        <v>24351227.486207999</v>
      </c>
      <c r="V2482" s="4">
        <v>1286.8204704</v>
      </c>
      <c r="AD2482" s="7"/>
      <c r="AE2482" s="7"/>
      <c r="AF2482" s="7"/>
      <c r="AG2482" s="7"/>
      <c r="AH2482" s="7"/>
      <c r="AI2482" s="7"/>
      <c r="AJ2482" s="7"/>
      <c r="AK2482" s="7"/>
      <c r="BZ2482" s="4">
        <v>40000000</v>
      </c>
      <c r="CA2482" t="s">
        <v>1032</v>
      </c>
      <c r="CC2482" s="7" t="s">
        <v>615</v>
      </c>
      <c r="CD2482" s="7">
        <v>0.75363923431448954</v>
      </c>
      <c r="CE2482" s="7" t="s">
        <v>618</v>
      </c>
      <c r="CF2482" s="7">
        <v>0.24636076568551049</v>
      </c>
      <c r="CH2482" s="7"/>
      <c r="CJ2482" s="7"/>
      <c r="CK2482" s="7">
        <f t="shared" si="63"/>
        <v>61</v>
      </c>
    </row>
    <row r="2483" spans="1:90" hidden="1" x14ac:dyDescent="0.3">
      <c r="A2483" s="43" t="s">
        <v>843</v>
      </c>
      <c r="B2483" s="23" t="s">
        <v>1028</v>
      </c>
      <c r="D2483" s="23" t="s">
        <v>831</v>
      </c>
      <c r="E2483" s="23" t="s">
        <v>605</v>
      </c>
      <c r="G2483" s="53" t="s">
        <v>4086</v>
      </c>
      <c r="J2483" s="23" t="s">
        <v>9</v>
      </c>
      <c r="K2483" s="47">
        <v>2246.9</v>
      </c>
      <c r="L2483" s="24" t="s">
        <v>834</v>
      </c>
      <c r="M2483" s="24" t="s">
        <v>615</v>
      </c>
      <c r="U2483" s="4">
        <v>8243110.0000000009</v>
      </c>
      <c r="AA2483" s="107">
        <v>338979</v>
      </c>
      <c r="AD2483" s="4">
        <v>536.87927417195442</v>
      </c>
      <c r="BZ2483" s="4"/>
      <c r="CA2483" t="s">
        <v>846</v>
      </c>
      <c r="CC2483" s="7" t="s">
        <v>615</v>
      </c>
      <c r="CD2483" s="7">
        <v>0.85199343413146289</v>
      </c>
      <c r="CF2483" s="7"/>
      <c r="CH2483" s="7"/>
      <c r="CJ2483" s="7"/>
      <c r="CK2483" s="7">
        <f t="shared" si="63"/>
        <v>60</v>
      </c>
      <c r="CL2483" t="s">
        <v>4086</v>
      </c>
    </row>
    <row r="2484" spans="1:90" hidden="1" x14ac:dyDescent="0.3">
      <c r="A2484" s="43">
        <v>64</v>
      </c>
      <c r="B2484" s="23" t="s">
        <v>852</v>
      </c>
      <c r="C2484" s="54"/>
      <c r="D2484" s="54" t="s">
        <v>831</v>
      </c>
      <c r="E2484" s="23" t="s">
        <v>659</v>
      </c>
      <c r="F2484" s="54"/>
      <c r="G2484" s="23" t="s">
        <v>4087</v>
      </c>
      <c r="J2484" s="54" t="s">
        <v>9</v>
      </c>
      <c r="K2484" s="55">
        <v>0.7</v>
      </c>
      <c r="L2484" s="24" t="s">
        <v>834</v>
      </c>
      <c r="M2484" s="24" t="s">
        <v>615</v>
      </c>
      <c r="N2484" s="7"/>
      <c r="U2484" s="4">
        <v>11620</v>
      </c>
      <c r="AB2484" s="4">
        <v>279.99999999999989</v>
      </c>
      <c r="AC2484" s="4">
        <v>19180</v>
      </c>
      <c r="AD2484" s="7"/>
      <c r="AE2484" s="7"/>
      <c r="AF2484" s="7"/>
      <c r="AG2484" s="7"/>
      <c r="AH2484" s="7"/>
      <c r="AI2484" s="7"/>
      <c r="AJ2484" s="7"/>
      <c r="AK2484" s="7"/>
      <c r="BZ2484" s="4"/>
      <c r="CA2484" t="s">
        <v>1006</v>
      </c>
      <c r="CC2484" s="7" t="s">
        <v>615</v>
      </c>
      <c r="CD2484" s="7">
        <v>0.63500566457333874</v>
      </c>
      <c r="CE2484" s="7" t="s">
        <v>639</v>
      </c>
      <c r="CF2484" s="7">
        <v>0.35975985006363898</v>
      </c>
      <c r="CH2484" s="7"/>
      <c r="CJ2484" s="7"/>
      <c r="CK2484" s="7">
        <f t="shared" si="63"/>
        <v>60</v>
      </c>
    </row>
    <row r="2485" spans="1:90" hidden="1" x14ac:dyDescent="0.3">
      <c r="A2485" s="43">
        <v>64</v>
      </c>
      <c r="B2485" s="23" t="s">
        <v>1028</v>
      </c>
      <c r="C2485" s="54"/>
      <c r="D2485" s="54" t="s">
        <v>831</v>
      </c>
      <c r="E2485" s="23" t="s">
        <v>650</v>
      </c>
      <c r="F2485" s="54"/>
      <c r="G2485" s="23" t="s">
        <v>4088</v>
      </c>
      <c r="H2485" s="23" t="s">
        <v>1232</v>
      </c>
      <c r="J2485" s="54" t="s">
        <v>9</v>
      </c>
      <c r="K2485" s="55">
        <v>20</v>
      </c>
      <c r="L2485" s="24" t="s">
        <v>834</v>
      </c>
      <c r="M2485" s="24" t="s">
        <v>615</v>
      </c>
      <c r="N2485" s="7"/>
      <c r="U2485" s="4">
        <v>222000</v>
      </c>
      <c r="AD2485" s="7"/>
      <c r="AE2485" s="7"/>
      <c r="AF2485" s="7"/>
      <c r="AG2485" s="7"/>
      <c r="AH2485" s="7"/>
      <c r="AI2485" s="7"/>
      <c r="AJ2485" s="7"/>
      <c r="AK2485" s="7"/>
      <c r="BZ2485" s="4"/>
      <c r="CA2485" t="s">
        <v>856</v>
      </c>
      <c r="CC2485" s="7" t="s">
        <v>615</v>
      </c>
      <c r="CD2485" s="7">
        <v>1</v>
      </c>
      <c r="CF2485" s="7"/>
      <c r="CH2485" s="7"/>
      <c r="CJ2485" s="7"/>
      <c r="CK2485" s="7">
        <f t="shared" si="63"/>
        <v>62</v>
      </c>
    </row>
    <row r="2486" spans="1:90" hidden="1" x14ac:dyDescent="0.3">
      <c r="A2486" s="43">
        <v>64</v>
      </c>
      <c r="B2486" s="23" t="s">
        <v>1025</v>
      </c>
      <c r="C2486" s="54"/>
      <c r="D2486" s="54" t="s">
        <v>831</v>
      </c>
      <c r="E2486" s="23" t="s">
        <v>614</v>
      </c>
      <c r="F2486" s="54"/>
      <c r="G2486" s="23" t="s">
        <v>4089</v>
      </c>
      <c r="H2486" s="54" t="s">
        <v>880</v>
      </c>
      <c r="I2486" s="54"/>
      <c r="J2486" s="54" t="s">
        <v>9</v>
      </c>
      <c r="K2486" s="58">
        <v>12.875</v>
      </c>
      <c r="L2486" s="24" t="s">
        <v>834</v>
      </c>
      <c r="M2486" s="85" t="s">
        <v>678</v>
      </c>
      <c r="U2486" s="4">
        <v>39365.9</v>
      </c>
      <c r="AD2486" s="7"/>
      <c r="AE2486" s="7"/>
      <c r="AF2486" s="7"/>
      <c r="AG2486" s="7"/>
      <c r="AH2486" s="7"/>
      <c r="AI2486" s="7"/>
      <c r="AJ2486" s="7"/>
      <c r="AK2486" s="7"/>
      <c r="AP2486" s="4">
        <v>187998.2</v>
      </c>
      <c r="BZ2486" s="4"/>
      <c r="CA2486" t="s">
        <v>1772</v>
      </c>
      <c r="CH2486" s="5"/>
      <c r="CJ2486" s="5"/>
      <c r="CK2486" s="7">
        <f t="shared" si="63"/>
        <v>61</v>
      </c>
      <c r="CL2486" t="s">
        <v>4089</v>
      </c>
    </row>
    <row r="2487" spans="1:90" hidden="1" x14ac:dyDescent="0.3">
      <c r="A2487" s="43" t="s">
        <v>932</v>
      </c>
      <c r="B2487" s="23" t="s">
        <v>1025</v>
      </c>
      <c r="C2487" s="54"/>
      <c r="D2487" s="54" t="s">
        <v>831</v>
      </c>
      <c r="E2487" s="23" t="s">
        <v>683</v>
      </c>
      <c r="F2487" s="54"/>
      <c r="G2487" s="23" t="s">
        <v>4090</v>
      </c>
      <c r="J2487" s="54" t="s">
        <v>9</v>
      </c>
      <c r="K2487" s="55">
        <v>21.841999999999999</v>
      </c>
      <c r="L2487" s="24" t="s">
        <v>834</v>
      </c>
      <c r="M2487" s="24" t="s">
        <v>678</v>
      </c>
      <c r="N2487" s="7"/>
      <c r="U2487" s="4">
        <v>52420.800000000003</v>
      </c>
      <c r="AD2487" s="7"/>
      <c r="AE2487" s="7"/>
      <c r="AF2487" s="7"/>
      <c r="AG2487" s="7"/>
      <c r="AH2487" s="7"/>
      <c r="AI2487" s="7"/>
      <c r="AJ2487" s="7"/>
      <c r="AK2487" s="7"/>
      <c r="AP2487" s="4">
        <v>115762.6</v>
      </c>
      <c r="BZ2487" s="4">
        <v>2000000</v>
      </c>
      <c r="CA2487" t="s">
        <v>4091</v>
      </c>
      <c r="CC2487" s="7" t="s">
        <v>678</v>
      </c>
      <c r="CD2487" s="7">
        <v>0.88212979818498927</v>
      </c>
      <c r="CF2487" s="7"/>
      <c r="CH2487" s="7"/>
      <c r="CJ2487" s="7"/>
      <c r="CK2487" s="7">
        <f t="shared" si="63"/>
        <v>61</v>
      </c>
      <c r="CL2487" t="s">
        <v>4090</v>
      </c>
    </row>
    <row r="2488" spans="1:90" hidden="1" x14ac:dyDescent="0.3">
      <c r="A2488" s="43" t="s">
        <v>872</v>
      </c>
      <c r="B2488" s="23" t="s">
        <v>913</v>
      </c>
      <c r="D2488" s="23" t="s">
        <v>831</v>
      </c>
      <c r="E2488" s="23" t="s">
        <v>605</v>
      </c>
      <c r="G2488" s="53" t="s">
        <v>4092</v>
      </c>
      <c r="J2488" s="23" t="s">
        <v>9</v>
      </c>
      <c r="K2488" s="47">
        <v>1766</v>
      </c>
      <c r="L2488" s="24" t="s">
        <v>834</v>
      </c>
      <c r="M2488" s="24" t="s">
        <v>615</v>
      </c>
      <c r="U2488" s="4">
        <v>26666600</v>
      </c>
      <c r="AA2488" s="107">
        <v>618100.00000000012</v>
      </c>
      <c r="AD2488" s="4">
        <v>849.72997207804144</v>
      </c>
      <c r="BZ2488" s="4">
        <v>54750000</v>
      </c>
      <c r="CA2488" t="s">
        <v>915</v>
      </c>
      <c r="CC2488" s="7" t="s">
        <v>615</v>
      </c>
      <c r="CD2488" s="7">
        <v>0.91258774264963383</v>
      </c>
      <c r="CF2488" s="7"/>
      <c r="CH2488" s="7"/>
      <c r="CJ2488" s="7"/>
      <c r="CK2488" s="7">
        <f t="shared" si="63"/>
        <v>60</v>
      </c>
    </row>
    <row r="2489" spans="1:90" hidden="1" x14ac:dyDescent="0.3">
      <c r="A2489" s="43">
        <v>64</v>
      </c>
      <c r="B2489" s="23" t="s">
        <v>1554</v>
      </c>
      <c r="C2489" s="54"/>
      <c r="D2489" s="54" t="s">
        <v>831</v>
      </c>
      <c r="E2489" s="23" t="s">
        <v>650</v>
      </c>
      <c r="F2489" s="54"/>
      <c r="G2489" s="23" t="s">
        <v>4093</v>
      </c>
      <c r="J2489" s="54" t="s">
        <v>9</v>
      </c>
      <c r="K2489" s="55">
        <v>455.67700000000002</v>
      </c>
      <c r="L2489" s="24" t="s">
        <v>834</v>
      </c>
      <c r="M2489" s="24" t="s">
        <v>615</v>
      </c>
      <c r="N2489" s="7"/>
      <c r="U2489" s="4">
        <v>6861393.9000000004</v>
      </c>
      <c r="W2489" s="4">
        <v>25482.08322</v>
      </c>
      <c r="AD2489" s="7"/>
      <c r="AE2489" s="7"/>
      <c r="AF2489" s="7"/>
      <c r="AG2489" s="7"/>
      <c r="AH2489" s="7"/>
      <c r="AI2489" s="7"/>
      <c r="AJ2489" s="7"/>
      <c r="AK2489" s="7"/>
      <c r="BZ2489" s="4"/>
      <c r="CA2489" t="s">
        <v>899</v>
      </c>
      <c r="CC2489" s="7" t="s">
        <v>615</v>
      </c>
      <c r="CD2489" s="7">
        <v>0.72878473508627606</v>
      </c>
      <c r="CE2489" s="7" t="s">
        <v>621</v>
      </c>
      <c r="CF2489" s="7">
        <v>0.27121526491372389</v>
      </c>
      <c r="CH2489" s="7"/>
      <c r="CJ2489" s="7"/>
      <c r="CK2489" s="7">
        <f t="shared" si="63"/>
        <v>61</v>
      </c>
    </row>
    <row r="2490" spans="1:90" x14ac:dyDescent="0.3">
      <c r="A2490" s="43" t="s">
        <v>843</v>
      </c>
      <c r="B2490" s="23" t="s">
        <v>860</v>
      </c>
      <c r="D2490" s="23" t="s">
        <v>831</v>
      </c>
      <c r="E2490" s="23" t="s">
        <v>605</v>
      </c>
      <c r="G2490" s="53" t="s">
        <v>4094</v>
      </c>
      <c r="J2490" s="23" t="s">
        <v>9</v>
      </c>
      <c r="K2490" s="47">
        <v>196.43</v>
      </c>
      <c r="L2490" s="24" t="s">
        <v>834</v>
      </c>
      <c r="M2490" s="24" t="s">
        <v>618</v>
      </c>
      <c r="U2490" s="4">
        <v>176787</v>
      </c>
      <c r="V2490" s="4">
        <v>45.178900000000013</v>
      </c>
      <c r="W2490" s="4">
        <v>432.14600000000007</v>
      </c>
      <c r="AA2490" s="107">
        <v>39286</v>
      </c>
      <c r="AD2490" s="4">
        <v>61.430257517349418</v>
      </c>
      <c r="BZ2490" s="4"/>
      <c r="CA2490" t="s">
        <v>846</v>
      </c>
      <c r="CC2490" s="7" t="s">
        <v>618</v>
      </c>
      <c r="CD2490" s="7">
        <v>0.42015370575007932</v>
      </c>
      <c r="CE2490" s="7" t="s">
        <v>615</v>
      </c>
      <c r="CF2490" s="7">
        <v>0.26577365521371521</v>
      </c>
      <c r="CG2490" s="7" t="s">
        <v>633</v>
      </c>
      <c r="CH2490" s="7">
        <v>0.20835941952007589</v>
      </c>
      <c r="CJ2490" s="7"/>
      <c r="CK2490" s="7">
        <f t="shared" si="63"/>
        <v>58</v>
      </c>
    </row>
    <row r="2491" spans="1:90" hidden="1" x14ac:dyDescent="0.3">
      <c r="A2491" s="43" t="s">
        <v>932</v>
      </c>
      <c r="B2491" s="23" t="s">
        <v>913</v>
      </c>
      <c r="C2491" s="54"/>
      <c r="D2491" s="54" t="s">
        <v>831</v>
      </c>
      <c r="E2491" s="23" t="s">
        <v>617</v>
      </c>
      <c r="F2491" s="54"/>
      <c r="G2491" s="23" t="s">
        <v>4095</v>
      </c>
      <c r="H2491" s="23" t="s">
        <v>880</v>
      </c>
      <c r="J2491" s="54" t="s">
        <v>9</v>
      </c>
      <c r="K2491" s="55">
        <v>1.3571712</v>
      </c>
      <c r="L2491" s="24" t="s">
        <v>834</v>
      </c>
      <c r="M2491" s="24" t="s">
        <v>621</v>
      </c>
      <c r="N2491" s="7"/>
      <c r="U2491" s="4">
        <v>1986.4051199999999</v>
      </c>
      <c r="V2491" s="4">
        <v>1.6611754000000001</v>
      </c>
      <c r="W2491" s="4">
        <v>745.72077600000011</v>
      </c>
      <c r="AB2491" s="4">
        <v>40807.670400000003</v>
      </c>
      <c r="AC2491" s="4">
        <v>13633.401599999999</v>
      </c>
      <c r="AD2491" s="7"/>
      <c r="AE2491" s="7"/>
      <c r="AF2491" s="7"/>
      <c r="AG2491" s="7"/>
      <c r="AH2491" s="7"/>
      <c r="AI2491" s="7"/>
      <c r="AJ2491" s="7"/>
      <c r="AK2491" s="7"/>
      <c r="BZ2491" s="4">
        <v>83779</v>
      </c>
      <c r="CA2491" t="s">
        <v>1040</v>
      </c>
      <c r="CC2491" s="7" t="s">
        <v>621</v>
      </c>
      <c r="CD2491" s="7">
        <v>0.70744373194528276</v>
      </c>
      <c r="CF2491" s="7"/>
      <c r="CH2491" s="7"/>
      <c r="CJ2491" s="7"/>
      <c r="CK2491" s="7">
        <f t="shared" si="63"/>
        <v>58</v>
      </c>
    </row>
    <row r="2492" spans="1:90" hidden="1" x14ac:dyDescent="0.3">
      <c r="A2492" s="43">
        <v>64</v>
      </c>
      <c r="B2492" s="23" t="s">
        <v>907</v>
      </c>
      <c r="C2492" s="54"/>
      <c r="D2492" s="54" t="s">
        <v>831</v>
      </c>
      <c r="E2492" s="23" t="s">
        <v>668</v>
      </c>
      <c r="F2492" s="54"/>
      <c r="G2492" s="23" t="s">
        <v>4096</v>
      </c>
      <c r="H2492" s="23" t="s">
        <v>838</v>
      </c>
      <c r="J2492" s="54" t="s">
        <v>9</v>
      </c>
      <c r="K2492" s="55">
        <v>1.2</v>
      </c>
      <c r="L2492" s="24" t="s">
        <v>834</v>
      </c>
      <c r="M2492" s="24" t="s">
        <v>636</v>
      </c>
      <c r="N2492" s="7"/>
      <c r="U2492" s="4">
        <v>8400</v>
      </c>
      <c r="AB2492" s="4">
        <v>64800.000000000007</v>
      </c>
      <c r="AC2492" s="4">
        <v>4800</v>
      </c>
      <c r="AD2492" s="7"/>
      <c r="AE2492" s="7"/>
      <c r="AF2492" s="7"/>
      <c r="AG2492" s="7"/>
      <c r="AH2492" s="7"/>
      <c r="AI2492" s="7"/>
      <c r="AJ2492" s="7"/>
      <c r="AK2492" s="7"/>
      <c r="BZ2492" s="4"/>
      <c r="CA2492" t="s">
        <v>1006</v>
      </c>
      <c r="CC2492" s="7" t="s">
        <v>636</v>
      </c>
      <c r="CD2492" s="7">
        <v>0.68811181668056998</v>
      </c>
      <c r="CE2492" s="7" t="s">
        <v>615</v>
      </c>
      <c r="CF2492" s="7">
        <v>0.26074669299783793</v>
      </c>
      <c r="CH2492" s="7"/>
      <c r="CJ2492" s="7"/>
      <c r="CK2492" s="7">
        <f t="shared" si="63"/>
        <v>60</v>
      </c>
    </row>
    <row r="2493" spans="1:90" hidden="1" x14ac:dyDescent="0.3">
      <c r="A2493" s="43">
        <v>64</v>
      </c>
      <c r="B2493" s="23" t="s">
        <v>1036</v>
      </c>
      <c r="C2493" s="54"/>
      <c r="D2493" s="54" t="s">
        <v>831</v>
      </c>
      <c r="E2493" s="23" t="s">
        <v>659</v>
      </c>
      <c r="F2493" s="54"/>
      <c r="G2493" s="23" t="s">
        <v>4097</v>
      </c>
      <c r="J2493" s="54" t="s">
        <v>9</v>
      </c>
      <c r="K2493" s="55">
        <v>22.795999999999999</v>
      </c>
      <c r="L2493" s="24" t="s">
        <v>834</v>
      </c>
      <c r="M2493" s="24" t="s">
        <v>621</v>
      </c>
      <c r="N2493" s="7"/>
      <c r="U2493" s="4">
        <v>184647.6</v>
      </c>
      <c r="V2493" s="4">
        <v>28.495000000000001</v>
      </c>
      <c r="W2493" s="4">
        <v>2712.7240000000002</v>
      </c>
      <c r="AB2493" s="4">
        <v>177808.8</v>
      </c>
      <c r="AC2493" s="4">
        <v>770504.79999999993</v>
      </c>
      <c r="AD2493" s="7"/>
      <c r="AE2493" s="7"/>
      <c r="AF2493" s="7"/>
      <c r="AG2493" s="7"/>
      <c r="AH2493" s="7"/>
      <c r="AI2493" s="7"/>
      <c r="AJ2493" s="7"/>
      <c r="AK2493" s="7"/>
      <c r="BZ2493" s="4"/>
      <c r="CA2493" t="s">
        <v>842</v>
      </c>
      <c r="CC2493" s="7" t="s">
        <v>621</v>
      </c>
      <c r="CD2493" s="7">
        <v>0.28373574293345399</v>
      </c>
      <c r="CE2493" s="7" t="s">
        <v>639</v>
      </c>
      <c r="CF2493" s="7">
        <v>0.27604769320445782</v>
      </c>
      <c r="CH2493" s="7"/>
      <c r="CJ2493" s="7"/>
      <c r="CK2493" s="7">
        <f t="shared" si="63"/>
        <v>58</v>
      </c>
    </row>
    <row r="2494" spans="1:90" hidden="1" x14ac:dyDescent="0.3">
      <c r="A2494" s="43" t="s">
        <v>1130</v>
      </c>
      <c r="B2494" s="23" t="s">
        <v>863</v>
      </c>
      <c r="D2494" s="23" t="s">
        <v>831</v>
      </c>
      <c r="E2494" s="23" t="s">
        <v>595</v>
      </c>
      <c r="G2494" s="23" t="s">
        <v>4098</v>
      </c>
      <c r="J2494" s="23" t="s">
        <v>9</v>
      </c>
      <c r="K2494" s="65">
        <v>198</v>
      </c>
      <c r="L2494" s="24" t="s">
        <v>834</v>
      </c>
      <c r="M2494" s="24" t="s">
        <v>717</v>
      </c>
      <c r="BC2494" s="4">
        <v>527945.292720475</v>
      </c>
      <c r="BZ2494" s="4"/>
      <c r="CA2494" t="s">
        <v>4099</v>
      </c>
      <c r="CK2494" s="7">
        <f t="shared" si="63"/>
        <v>62</v>
      </c>
    </row>
    <row r="2495" spans="1:90" hidden="1" x14ac:dyDescent="0.3">
      <c r="A2495" s="43" t="s">
        <v>843</v>
      </c>
      <c r="B2495" s="23" t="s">
        <v>913</v>
      </c>
      <c r="D2495" s="23" t="s">
        <v>831</v>
      </c>
      <c r="E2495" s="23" t="s">
        <v>605</v>
      </c>
      <c r="G2495" s="53" t="s">
        <v>4100</v>
      </c>
      <c r="J2495" s="23" t="s">
        <v>9</v>
      </c>
      <c r="K2495" s="47">
        <v>27</v>
      </c>
      <c r="L2495" s="24" t="s">
        <v>834</v>
      </c>
      <c r="M2495" s="24" t="s">
        <v>633</v>
      </c>
      <c r="U2495" s="4">
        <v>27000</v>
      </c>
      <c r="AA2495" s="107">
        <v>18900</v>
      </c>
      <c r="AD2495" s="4">
        <v>26.013906683172689</v>
      </c>
      <c r="BZ2495" s="4"/>
      <c r="CA2495" t="s">
        <v>846</v>
      </c>
      <c r="CC2495" s="7" t="s">
        <v>633</v>
      </c>
      <c r="CD2495" s="7">
        <v>0.63431234603622311</v>
      </c>
      <c r="CE2495" s="7" t="s">
        <v>615</v>
      </c>
      <c r="CF2495" s="7">
        <v>0.2568569972289631</v>
      </c>
      <c r="CH2495" s="7"/>
      <c r="CJ2495" s="7"/>
      <c r="CK2495" s="7">
        <f t="shared" si="63"/>
        <v>60</v>
      </c>
    </row>
    <row r="2496" spans="1:90" x14ac:dyDescent="0.3">
      <c r="A2496" s="43">
        <v>64</v>
      </c>
      <c r="B2496" s="23" t="s">
        <v>860</v>
      </c>
      <c r="C2496" s="54"/>
      <c r="D2496" s="54" t="s">
        <v>831</v>
      </c>
      <c r="E2496" s="23" t="s">
        <v>659</v>
      </c>
      <c r="F2496" s="54"/>
      <c r="G2496" s="23" t="s">
        <v>4101</v>
      </c>
      <c r="J2496" s="54" t="s">
        <v>9</v>
      </c>
      <c r="K2496" s="55">
        <v>0.48</v>
      </c>
      <c r="L2496" s="24" t="s">
        <v>834</v>
      </c>
      <c r="M2496" s="24" t="s">
        <v>639</v>
      </c>
      <c r="N2496" s="7"/>
      <c r="U2496" s="4">
        <v>1920</v>
      </c>
      <c r="V2496" s="4">
        <v>0.91199999999999992</v>
      </c>
      <c r="W2496" s="4">
        <v>11.183999999999999</v>
      </c>
      <c r="AC2496" s="4">
        <v>38256</v>
      </c>
      <c r="AD2496" s="7"/>
      <c r="AE2496" s="7"/>
      <c r="AF2496" s="7"/>
      <c r="AG2496" s="7"/>
      <c r="AH2496" s="7"/>
      <c r="AI2496" s="7"/>
      <c r="AJ2496" s="7"/>
      <c r="AK2496" s="7"/>
      <c r="BZ2496" s="4"/>
      <c r="CA2496" t="s">
        <v>839</v>
      </c>
      <c r="CC2496" s="7" t="s">
        <v>639</v>
      </c>
      <c r="CD2496" s="7">
        <v>0.60196783270128318</v>
      </c>
      <c r="CE2496" s="7" t="s">
        <v>618</v>
      </c>
      <c r="CF2496" s="7">
        <v>0.25863475666342911</v>
      </c>
      <c r="CH2496" s="7"/>
      <c r="CJ2496" s="7"/>
      <c r="CK2496" s="7">
        <f t="shared" si="63"/>
        <v>59</v>
      </c>
    </row>
    <row r="2497" spans="1:90" x14ac:dyDescent="0.3">
      <c r="A2497" s="43">
        <v>64</v>
      </c>
      <c r="B2497" s="23" t="s">
        <v>860</v>
      </c>
      <c r="C2497" s="54"/>
      <c r="D2497" s="54" t="s">
        <v>831</v>
      </c>
      <c r="E2497" s="23" t="s">
        <v>659</v>
      </c>
      <c r="F2497" s="54"/>
      <c r="G2497" s="23" t="s">
        <v>4102</v>
      </c>
      <c r="J2497" s="54" t="s">
        <v>9</v>
      </c>
      <c r="K2497" s="55">
        <v>0.125193</v>
      </c>
      <c r="L2497" s="24" t="s">
        <v>834</v>
      </c>
      <c r="M2497" s="24" t="s">
        <v>639</v>
      </c>
      <c r="N2497" s="7"/>
      <c r="U2497" s="4">
        <v>450.69479999999987</v>
      </c>
      <c r="V2497" s="4">
        <v>3.7557899999999998E-2</v>
      </c>
      <c r="W2497" s="4">
        <v>1.50106407</v>
      </c>
      <c r="AC2497" s="4">
        <v>1364.6036999999999</v>
      </c>
      <c r="AD2497" s="7"/>
      <c r="AE2497" s="7"/>
      <c r="AF2497" s="7"/>
      <c r="AG2497" s="7"/>
      <c r="AH2497" s="7"/>
      <c r="AI2497" s="7"/>
      <c r="AJ2497" s="7"/>
      <c r="AK2497" s="7"/>
      <c r="BZ2497" s="4"/>
      <c r="CA2497" t="s">
        <v>839</v>
      </c>
      <c r="CC2497" s="7" t="s">
        <v>639</v>
      </c>
      <c r="CD2497" s="7">
        <v>0.3597880318912518</v>
      </c>
      <c r="CE2497" s="7" t="s">
        <v>615</v>
      </c>
      <c r="CF2497" s="7">
        <v>0.34620241752293718</v>
      </c>
      <c r="CH2497" s="7"/>
      <c r="CJ2497" s="7"/>
      <c r="CK2497" s="7">
        <f t="shared" si="63"/>
        <v>59</v>
      </c>
    </row>
    <row r="2498" spans="1:90" hidden="1" x14ac:dyDescent="0.3">
      <c r="A2498" s="43">
        <v>64</v>
      </c>
      <c r="B2498" s="23" t="s">
        <v>2208</v>
      </c>
      <c r="C2498" s="54"/>
      <c r="D2498" s="54" t="s">
        <v>831</v>
      </c>
      <c r="E2498" s="23" t="s">
        <v>650</v>
      </c>
      <c r="F2498" s="54"/>
      <c r="G2498" s="23" t="s">
        <v>4103</v>
      </c>
      <c r="J2498" s="54" t="s">
        <v>9</v>
      </c>
      <c r="K2498" s="55">
        <v>40</v>
      </c>
      <c r="L2498" s="24" t="s">
        <v>834</v>
      </c>
      <c r="M2498" s="24" t="s">
        <v>615</v>
      </c>
      <c r="N2498" s="7"/>
      <c r="U2498" s="4">
        <v>308000</v>
      </c>
      <c r="W2498" s="4">
        <v>1000</v>
      </c>
      <c r="AD2498" s="7"/>
      <c r="AE2498" s="7"/>
      <c r="AF2498" s="7"/>
      <c r="AG2498" s="7"/>
      <c r="AH2498" s="7"/>
      <c r="AI2498" s="7"/>
      <c r="AJ2498" s="7"/>
      <c r="AK2498" s="7"/>
      <c r="BZ2498" s="4"/>
      <c r="CA2498" t="s">
        <v>899</v>
      </c>
      <c r="CC2498" s="7" t="s">
        <v>615</v>
      </c>
      <c r="CD2498" s="7">
        <v>0.75452161665289519</v>
      </c>
      <c r="CE2498" s="7" t="s">
        <v>621</v>
      </c>
      <c r="CF2498" s="7">
        <v>0.2454783833471047</v>
      </c>
      <c r="CH2498" s="7"/>
      <c r="CJ2498" s="7"/>
      <c r="CK2498" s="7">
        <f t="shared" si="63"/>
        <v>61</v>
      </c>
    </row>
    <row r="2499" spans="1:90" hidden="1" x14ac:dyDescent="0.3">
      <c r="A2499" s="43">
        <v>64</v>
      </c>
      <c r="B2499" s="23" t="s">
        <v>900</v>
      </c>
      <c r="C2499" s="54"/>
      <c r="D2499" s="54" t="s">
        <v>831</v>
      </c>
      <c r="E2499" s="23" t="s">
        <v>659</v>
      </c>
      <c r="F2499" s="54"/>
      <c r="G2499" s="23" t="s">
        <v>4104</v>
      </c>
      <c r="J2499" s="54" t="s">
        <v>9</v>
      </c>
      <c r="K2499" s="55">
        <v>37.299999999999997</v>
      </c>
      <c r="L2499" s="24" t="s">
        <v>834</v>
      </c>
      <c r="M2499" s="24" t="s">
        <v>618</v>
      </c>
      <c r="N2499" s="7"/>
      <c r="U2499" s="4">
        <v>296400</v>
      </c>
      <c r="V2499" s="4">
        <v>67.27</v>
      </c>
      <c r="W2499" s="4">
        <v>930.3900000000001</v>
      </c>
      <c r="AB2499" s="4">
        <v>221100</v>
      </c>
      <c r="AC2499" s="4">
        <v>501500.00000000012</v>
      </c>
      <c r="AD2499" s="7"/>
      <c r="AE2499" s="7"/>
      <c r="AF2499" s="7"/>
      <c r="AG2499" s="7"/>
      <c r="AH2499" s="7"/>
      <c r="AI2499" s="7"/>
      <c r="AJ2499" s="7"/>
      <c r="AK2499" s="7"/>
      <c r="BZ2499" s="4"/>
      <c r="CA2499" t="s">
        <v>842</v>
      </c>
      <c r="CC2499" s="7" t="s">
        <v>618</v>
      </c>
      <c r="CD2499" s="7">
        <v>0.3949882434151073</v>
      </c>
      <c r="CE2499" s="7" t="s">
        <v>615</v>
      </c>
      <c r="CF2499" s="7">
        <v>0.28133903824098339</v>
      </c>
      <c r="CH2499" s="7"/>
      <c r="CJ2499" s="7"/>
      <c r="CK2499" s="7">
        <f t="shared" si="63"/>
        <v>58</v>
      </c>
      <c r="CL2499" t="s">
        <v>4104</v>
      </c>
    </row>
    <row r="2500" spans="1:90" hidden="1" x14ac:dyDescent="0.3">
      <c r="A2500" s="43">
        <v>65</v>
      </c>
      <c r="B2500" s="56" t="s">
        <v>913</v>
      </c>
      <c r="D2500" s="23" t="s">
        <v>831</v>
      </c>
      <c r="E2500" s="23" t="s">
        <v>796</v>
      </c>
      <c r="G2500" s="23" t="s">
        <v>4105</v>
      </c>
      <c r="H2500" s="57" t="s">
        <v>831</v>
      </c>
      <c r="I2500" s="57"/>
      <c r="J2500" s="23" t="s">
        <v>9</v>
      </c>
      <c r="K2500" s="47">
        <v>37.5</v>
      </c>
      <c r="L2500" s="24" t="s">
        <v>834</v>
      </c>
      <c r="M2500" s="24" t="s">
        <v>624</v>
      </c>
      <c r="X2500" s="4">
        <v>412500</v>
      </c>
      <c r="BZ2500" s="4"/>
      <c r="CA2500" t="s">
        <v>871</v>
      </c>
      <c r="CC2500" s="7" t="s">
        <v>624</v>
      </c>
      <c r="CD2500" s="7">
        <v>1</v>
      </c>
      <c r="CF2500" s="7"/>
      <c r="CH2500" s="7"/>
      <c r="CJ2500" s="7"/>
      <c r="CK2500" s="7">
        <f t="shared" si="63"/>
        <v>62</v>
      </c>
    </row>
    <row r="2501" spans="1:90" hidden="1" x14ac:dyDescent="0.3">
      <c r="A2501" s="43" t="s">
        <v>932</v>
      </c>
      <c r="B2501" s="23" t="s">
        <v>1025</v>
      </c>
      <c r="C2501" s="54"/>
      <c r="D2501" s="54" t="s">
        <v>831</v>
      </c>
      <c r="E2501" s="23" t="s">
        <v>605</v>
      </c>
      <c r="F2501" s="54"/>
      <c r="G2501" s="23" t="s">
        <v>4106</v>
      </c>
      <c r="H2501" s="23" t="s">
        <v>880</v>
      </c>
      <c r="J2501" s="54" t="s">
        <v>9</v>
      </c>
      <c r="K2501" s="55">
        <v>151.91999999999999</v>
      </c>
      <c r="L2501" s="24" t="s">
        <v>834</v>
      </c>
      <c r="M2501" s="24" t="s">
        <v>615</v>
      </c>
      <c r="N2501" s="7"/>
      <c r="U2501" s="4">
        <v>496576</v>
      </c>
      <c r="V2501" s="4">
        <v>77.621600000000001</v>
      </c>
      <c r="W2501" s="4">
        <v>87.105438134887606</v>
      </c>
      <c r="AD2501" s="7"/>
      <c r="AE2501" s="7"/>
      <c r="AF2501" s="7"/>
      <c r="AG2501" s="7"/>
      <c r="AH2501" s="7"/>
      <c r="AI2501" s="7"/>
      <c r="AJ2501" s="7"/>
      <c r="AK2501" s="7"/>
      <c r="BZ2501" s="4">
        <v>5860000</v>
      </c>
      <c r="CA2501" t="s">
        <v>1069</v>
      </c>
      <c r="CC2501" s="7" t="s">
        <v>615</v>
      </c>
      <c r="CD2501" s="7">
        <v>0.50389619506797345</v>
      </c>
      <c r="CE2501" s="7" t="s">
        <v>618</v>
      </c>
      <c r="CF2501" s="7">
        <v>0.48724667721542392</v>
      </c>
      <c r="CH2501" s="7"/>
      <c r="CJ2501" s="7"/>
      <c r="CK2501" s="7">
        <f t="shared" si="63"/>
        <v>60</v>
      </c>
      <c r="CL2501" t="s">
        <v>4106</v>
      </c>
    </row>
    <row r="2502" spans="1:90" hidden="1" x14ac:dyDescent="0.3">
      <c r="A2502" s="43">
        <v>64</v>
      </c>
      <c r="B2502" s="23" t="s">
        <v>1076</v>
      </c>
      <c r="C2502" s="54"/>
      <c r="D2502" s="54" t="s">
        <v>831</v>
      </c>
      <c r="E2502" s="23" t="s">
        <v>659</v>
      </c>
      <c r="F2502" s="54"/>
      <c r="G2502" s="23" t="s">
        <v>4107</v>
      </c>
      <c r="J2502" s="54" t="s">
        <v>9</v>
      </c>
      <c r="K2502" s="55">
        <v>3</v>
      </c>
      <c r="L2502" s="24" t="s">
        <v>834</v>
      </c>
      <c r="M2502" s="24" t="s">
        <v>639</v>
      </c>
      <c r="N2502" s="7"/>
      <c r="U2502" s="4">
        <v>15000</v>
      </c>
      <c r="AC2502" s="4">
        <v>60000</v>
      </c>
      <c r="AD2502" s="7"/>
      <c r="AE2502" s="7"/>
      <c r="AF2502" s="7"/>
      <c r="AG2502" s="7"/>
      <c r="AH2502" s="7"/>
      <c r="AI2502" s="7"/>
      <c r="AJ2502" s="7"/>
      <c r="AK2502" s="7"/>
      <c r="BZ2502" s="4"/>
      <c r="CA2502" t="s">
        <v>885</v>
      </c>
      <c r="CC2502" s="7" t="s">
        <v>639</v>
      </c>
      <c r="CD2502" s="7">
        <v>0.57858243451463776</v>
      </c>
      <c r="CE2502" s="7" t="s">
        <v>615</v>
      </c>
      <c r="CF2502" s="7">
        <v>0.42141756548536208</v>
      </c>
      <c r="CH2502" s="7"/>
      <c r="CJ2502" s="7"/>
      <c r="CK2502" s="7">
        <f t="shared" si="63"/>
        <v>61</v>
      </c>
    </row>
    <row r="2503" spans="1:90" hidden="1" x14ac:dyDescent="0.3">
      <c r="A2503" s="43">
        <v>65</v>
      </c>
      <c r="B2503" s="56" t="s">
        <v>905</v>
      </c>
      <c r="D2503" s="23" t="s">
        <v>831</v>
      </c>
      <c r="E2503" s="23" t="s">
        <v>798</v>
      </c>
      <c r="G2503" s="23" t="s">
        <v>4108</v>
      </c>
      <c r="H2503" s="57" t="s">
        <v>831</v>
      </c>
      <c r="I2503" s="57"/>
      <c r="J2503" s="23" t="s">
        <v>9</v>
      </c>
      <c r="K2503" s="47">
        <v>0.7</v>
      </c>
      <c r="L2503" s="24" t="s">
        <v>834</v>
      </c>
      <c r="M2503" s="24" t="s">
        <v>615</v>
      </c>
      <c r="U2503" s="4">
        <v>5040</v>
      </c>
      <c r="V2503" s="4">
        <v>0.21</v>
      </c>
      <c r="W2503" s="4">
        <v>4.1999999999999993</v>
      </c>
      <c r="X2503" s="4">
        <v>210</v>
      </c>
      <c r="Y2503" s="4">
        <v>630</v>
      </c>
      <c r="BZ2503" s="4"/>
      <c r="CA2503" t="s">
        <v>3402</v>
      </c>
      <c r="CC2503" s="7" t="s">
        <v>615</v>
      </c>
      <c r="CD2503" s="7">
        <v>0.47881172410334499</v>
      </c>
      <c r="CE2503" s="7" t="s">
        <v>627</v>
      </c>
      <c r="CF2503" s="7">
        <v>0.31334485258248501</v>
      </c>
      <c r="CH2503" s="7"/>
      <c r="CJ2503" s="7"/>
      <c r="CK2503" s="7">
        <f t="shared" si="63"/>
        <v>58</v>
      </c>
    </row>
    <row r="2504" spans="1:90" hidden="1" x14ac:dyDescent="0.3">
      <c r="A2504" s="43">
        <v>64</v>
      </c>
      <c r="B2504" s="23" t="s">
        <v>905</v>
      </c>
      <c r="C2504" s="54"/>
      <c r="D2504" s="54" t="s">
        <v>831</v>
      </c>
      <c r="E2504" s="23" t="s">
        <v>659</v>
      </c>
      <c r="F2504" s="54"/>
      <c r="G2504" s="23" t="s">
        <v>4109</v>
      </c>
      <c r="H2504" s="23" t="s">
        <v>838</v>
      </c>
      <c r="J2504" s="54" t="s">
        <v>9</v>
      </c>
      <c r="K2504" s="55">
        <v>9.4499999999999993</v>
      </c>
      <c r="L2504" s="24" t="s">
        <v>834</v>
      </c>
      <c r="M2504" s="24" t="s">
        <v>615</v>
      </c>
      <c r="N2504" s="7"/>
      <c r="U2504" s="4">
        <v>42524.999999999993</v>
      </c>
      <c r="V2504" s="4">
        <v>1.0395000000000001</v>
      </c>
      <c r="AD2504" s="7"/>
      <c r="AE2504" s="7"/>
      <c r="AF2504" s="7"/>
      <c r="AG2504" s="7"/>
      <c r="AH2504" s="7"/>
      <c r="AI2504" s="7"/>
      <c r="AJ2504" s="7"/>
      <c r="AK2504" s="7"/>
      <c r="BZ2504" s="4"/>
      <c r="CA2504" t="s">
        <v>902</v>
      </c>
      <c r="CC2504" s="7" t="s">
        <v>615</v>
      </c>
      <c r="CD2504" s="7">
        <v>0.8686484602795802</v>
      </c>
      <c r="CF2504" s="7"/>
      <c r="CH2504" s="7"/>
      <c r="CJ2504" s="7"/>
      <c r="CK2504" s="7">
        <f t="shared" si="63"/>
        <v>61</v>
      </c>
    </row>
    <row r="2505" spans="1:90" hidden="1" x14ac:dyDescent="0.3">
      <c r="A2505" s="43" t="s">
        <v>3052</v>
      </c>
      <c r="B2505" s="23" t="s">
        <v>1025</v>
      </c>
      <c r="D2505" s="23" t="s">
        <v>831</v>
      </c>
      <c r="G2505" s="23" t="s">
        <v>4110</v>
      </c>
      <c r="J2505" s="23" t="s">
        <v>9</v>
      </c>
      <c r="K2505" s="47">
        <v>2</v>
      </c>
      <c r="L2505" s="24" t="s">
        <v>834</v>
      </c>
      <c r="M2505" s="24" t="s">
        <v>669</v>
      </c>
      <c r="Q2505" s="4">
        <v>28579.538428705491</v>
      </c>
      <c r="AM2505" s="4">
        <v>1220000</v>
      </c>
      <c r="BX2505" s="71">
        <v>600</v>
      </c>
      <c r="BZ2505" s="4"/>
      <c r="CA2505" t="s">
        <v>4111</v>
      </c>
      <c r="CK2505" s="7">
        <f t="shared" si="63"/>
        <v>60</v>
      </c>
    </row>
    <row r="2506" spans="1:90" hidden="1" x14ac:dyDescent="0.3">
      <c r="A2506" s="43">
        <v>64</v>
      </c>
      <c r="B2506" s="23" t="s">
        <v>888</v>
      </c>
      <c r="C2506" s="54"/>
      <c r="D2506" s="54" t="s">
        <v>831</v>
      </c>
      <c r="E2506" s="23" t="s">
        <v>605</v>
      </c>
      <c r="F2506" s="54"/>
      <c r="G2506" s="23" t="s">
        <v>4112</v>
      </c>
      <c r="J2506" s="54" t="s">
        <v>9</v>
      </c>
      <c r="K2506" s="55">
        <v>87</v>
      </c>
      <c r="L2506" s="24" t="s">
        <v>834</v>
      </c>
      <c r="M2506" s="24" t="s">
        <v>615</v>
      </c>
      <c r="N2506" s="7"/>
      <c r="U2506" s="4">
        <v>521999.99999999988</v>
      </c>
      <c r="AD2506" s="7"/>
      <c r="AE2506" s="7"/>
      <c r="AF2506" s="7"/>
      <c r="AG2506" s="7"/>
      <c r="AH2506" s="7"/>
      <c r="AI2506" s="7"/>
      <c r="AJ2506" s="7"/>
      <c r="AK2506" s="7"/>
      <c r="BZ2506" s="4"/>
      <c r="CA2506" t="s">
        <v>856</v>
      </c>
      <c r="CC2506" s="7" t="s">
        <v>615</v>
      </c>
      <c r="CD2506" s="7">
        <v>1</v>
      </c>
      <c r="CF2506" s="7"/>
      <c r="CH2506" s="7"/>
      <c r="CJ2506" s="7"/>
      <c r="CK2506" s="7">
        <f t="shared" ref="CK2506:CK2537" si="64">COUNTBLANK(N2506:BX2506)</f>
        <v>62</v>
      </c>
    </row>
    <row r="2507" spans="1:90" hidden="1" x14ac:dyDescent="0.3">
      <c r="A2507" s="43" t="s">
        <v>872</v>
      </c>
      <c r="B2507" s="23" t="s">
        <v>895</v>
      </c>
      <c r="D2507" s="23" t="s">
        <v>831</v>
      </c>
      <c r="E2507" s="23" t="s">
        <v>605</v>
      </c>
      <c r="G2507" s="53" t="s">
        <v>4113</v>
      </c>
      <c r="J2507" s="23" t="s">
        <v>9</v>
      </c>
      <c r="K2507" s="47">
        <v>1257.4000000000001</v>
      </c>
      <c r="L2507" s="24" t="s">
        <v>834</v>
      </c>
      <c r="M2507" s="24" t="s">
        <v>615</v>
      </c>
      <c r="U2507" s="4">
        <v>7167179.9999999991</v>
      </c>
      <c r="AA2507" s="107">
        <v>286687.2</v>
      </c>
      <c r="AD2507" s="4">
        <v>412.3073871480064</v>
      </c>
      <c r="BZ2507" s="4">
        <v>25000000</v>
      </c>
      <c r="CA2507" t="s">
        <v>915</v>
      </c>
      <c r="CC2507" s="7" t="s">
        <v>615</v>
      </c>
      <c r="CD2507" s="7">
        <v>0.85732893823585565</v>
      </c>
      <c r="CF2507" s="7"/>
      <c r="CH2507" s="7"/>
      <c r="CJ2507" s="7"/>
      <c r="CK2507" s="7">
        <f t="shared" si="64"/>
        <v>60</v>
      </c>
      <c r="CL2507" t="s">
        <v>4113</v>
      </c>
    </row>
    <row r="2508" spans="1:90" hidden="1" x14ac:dyDescent="0.3">
      <c r="A2508" s="43" t="s">
        <v>843</v>
      </c>
      <c r="B2508" s="23" t="s">
        <v>888</v>
      </c>
      <c r="D2508" s="23" t="s">
        <v>831</v>
      </c>
      <c r="E2508" s="23" t="s">
        <v>605</v>
      </c>
      <c r="G2508" s="53" t="s">
        <v>4114</v>
      </c>
      <c r="J2508" s="23" t="s">
        <v>9</v>
      </c>
      <c r="K2508" s="47">
        <v>929.25879999999995</v>
      </c>
      <c r="L2508" s="24" t="s">
        <v>834</v>
      </c>
      <c r="M2508" s="24" t="s">
        <v>615</v>
      </c>
      <c r="U2508" s="4">
        <v>1737807.5789999999</v>
      </c>
      <c r="V2508" s="4">
        <v>166.6421478</v>
      </c>
      <c r="W2508" s="4">
        <v>2576.9160026</v>
      </c>
      <c r="AA2508" s="107">
        <v>21465.416439000001</v>
      </c>
      <c r="AD2508" s="4">
        <v>87.775650085824282</v>
      </c>
      <c r="BZ2508" s="4"/>
      <c r="CA2508" t="s">
        <v>846</v>
      </c>
      <c r="CC2508" s="7" t="s">
        <v>615</v>
      </c>
      <c r="CD2508" s="7">
        <v>0.55322911275026199</v>
      </c>
      <c r="CE2508" s="7" t="s">
        <v>618</v>
      </c>
      <c r="CF2508" s="7">
        <v>0.32817019567883932</v>
      </c>
      <c r="CH2508" s="7"/>
      <c r="CJ2508" s="7"/>
      <c r="CK2508" s="7">
        <f t="shared" si="64"/>
        <v>58</v>
      </c>
    </row>
    <row r="2509" spans="1:90" hidden="1" x14ac:dyDescent="0.3">
      <c r="A2509" s="43">
        <v>64</v>
      </c>
      <c r="B2509" s="23" t="s">
        <v>895</v>
      </c>
      <c r="C2509" s="54"/>
      <c r="D2509" s="54" t="s">
        <v>831</v>
      </c>
      <c r="E2509" s="23" t="s">
        <v>620</v>
      </c>
      <c r="F2509" s="54"/>
      <c r="G2509" s="23" t="s">
        <v>4115</v>
      </c>
      <c r="J2509" s="54" t="s">
        <v>9</v>
      </c>
      <c r="K2509" s="55">
        <v>2.90882</v>
      </c>
      <c r="L2509" s="24" t="s">
        <v>834</v>
      </c>
      <c r="M2509" s="24" t="s">
        <v>615</v>
      </c>
      <c r="N2509" s="7"/>
      <c r="U2509" s="4">
        <v>29088.2</v>
      </c>
      <c r="AD2509" s="7"/>
      <c r="AE2509" s="7"/>
      <c r="AF2509" s="7"/>
      <c r="AG2509" s="7"/>
      <c r="AH2509" s="7"/>
      <c r="AI2509" s="7"/>
      <c r="AJ2509" s="7"/>
      <c r="AK2509" s="7"/>
      <c r="BZ2509" s="4"/>
      <c r="CA2509" t="s">
        <v>856</v>
      </c>
      <c r="CC2509" s="7" t="s">
        <v>615</v>
      </c>
      <c r="CD2509" s="7">
        <v>1</v>
      </c>
      <c r="CF2509" s="7"/>
      <c r="CH2509" s="7"/>
      <c r="CJ2509" s="7"/>
      <c r="CK2509" s="7">
        <f t="shared" si="64"/>
        <v>62</v>
      </c>
    </row>
    <row r="2510" spans="1:90" hidden="1" x14ac:dyDescent="0.3">
      <c r="A2510" s="43" t="s">
        <v>932</v>
      </c>
      <c r="B2510" s="23" t="s">
        <v>891</v>
      </c>
      <c r="C2510" s="54"/>
      <c r="D2510" s="54" t="s">
        <v>831</v>
      </c>
      <c r="E2510" s="23" t="s">
        <v>659</v>
      </c>
      <c r="F2510" s="54"/>
      <c r="G2510" s="23" t="s">
        <v>4116</v>
      </c>
      <c r="J2510" s="54" t="s">
        <v>9</v>
      </c>
      <c r="K2510" s="55">
        <v>205</v>
      </c>
      <c r="L2510" s="24" t="s">
        <v>834</v>
      </c>
      <c r="M2510" s="24" t="s">
        <v>615</v>
      </c>
      <c r="N2510" s="7"/>
      <c r="U2510" s="4">
        <v>943800.00000000012</v>
      </c>
      <c r="AD2510" s="7"/>
      <c r="AE2510" s="7"/>
      <c r="AF2510" s="7"/>
      <c r="AG2510" s="7"/>
      <c r="AH2510" s="7"/>
      <c r="AI2510" s="7"/>
      <c r="AJ2510" s="7"/>
      <c r="AK2510" s="7"/>
      <c r="BZ2510" s="4">
        <v>15000000</v>
      </c>
      <c r="CA2510" t="s">
        <v>934</v>
      </c>
      <c r="CC2510" s="7" t="s">
        <v>615</v>
      </c>
      <c r="CD2510" s="7">
        <v>1</v>
      </c>
      <c r="CF2510" s="7"/>
      <c r="CH2510" s="7"/>
      <c r="CJ2510" s="7"/>
      <c r="CK2510" s="7">
        <f t="shared" si="64"/>
        <v>62</v>
      </c>
      <c r="CL2510" t="s">
        <v>4116</v>
      </c>
    </row>
    <row r="2511" spans="1:90" hidden="1" x14ac:dyDescent="0.3">
      <c r="A2511" s="43">
        <v>65</v>
      </c>
      <c r="B2511" s="56" t="s">
        <v>848</v>
      </c>
      <c r="D2511" s="23" t="s">
        <v>831</v>
      </c>
      <c r="E2511" s="23" t="s">
        <v>796</v>
      </c>
      <c r="G2511" s="23" t="s">
        <v>4117</v>
      </c>
      <c r="H2511" s="57" t="s">
        <v>880</v>
      </c>
      <c r="I2511" s="57"/>
      <c r="J2511" s="23" t="s">
        <v>9</v>
      </c>
      <c r="K2511" s="47">
        <v>61.363</v>
      </c>
      <c r="L2511" s="24" t="s">
        <v>834</v>
      </c>
      <c r="M2511" s="24" t="s">
        <v>624</v>
      </c>
      <c r="X2511" s="4">
        <v>811881.10000000009</v>
      </c>
      <c r="AM2511" s="4">
        <v>16227774.5</v>
      </c>
      <c r="BZ2511" s="4"/>
      <c r="CA2511" t="s">
        <v>1567</v>
      </c>
      <c r="CC2511" s="7" t="s">
        <v>624</v>
      </c>
      <c r="CD2511" s="7">
        <v>0.89546924447236598</v>
      </c>
      <c r="CF2511" s="7"/>
      <c r="CH2511" s="7"/>
      <c r="CJ2511" s="7"/>
      <c r="CK2511" s="7">
        <f t="shared" si="64"/>
        <v>61</v>
      </c>
    </row>
    <row r="2512" spans="1:90" hidden="1" x14ac:dyDescent="0.3">
      <c r="A2512" s="43" t="s">
        <v>1325</v>
      </c>
      <c r="B2512" s="23" t="s">
        <v>1326</v>
      </c>
      <c r="D2512" s="23" t="s">
        <v>831</v>
      </c>
      <c r="E2512" s="23" t="s">
        <v>1011</v>
      </c>
      <c r="G2512" s="42" t="s">
        <v>4118</v>
      </c>
      <c r="H2512" s="24"/>
      <c r="J2512" s="23" t="s">
        <v>9</v>
      </c>
      <c r="K2512" s="47">
        <v>57.7</v>
      </c>
      <c r="L2512" s="24" t="s">
        <v>834</v>
      </c>
      <c r="M2512" s="24" t="s">
        <v>627</v>
      </c>
      <c r="Y2512" s="4">
        <v>69240</v>
      </c>
      <c r="BZ2512" s="4"/>
      <c r="CA2512" t="s">
        <v>1328</v>
      </c>
      <c r="CC2512" s="7" t="s">
        <v>627</v>
      </c>
      <c r="CD2512" s="7">
        <v>1</v>
      </c>
      <c r="CF2512" s="7"/>
      <c r="CH2512" s="7"/>
      <c r="CJ2512" s="7"/>
      <c r="CK2512" s="7">
        <f t="shared" si="64"/>
        <v>62</v>
      </c>
    </row>
    <row r="2513" spans="1:90" hidden="1" x14ac:dyDescent="0.3">
      <c r="A2513" s="43" t="s">
        <v>843</v>
      </c>
      <c r="B2513" s="23" t="s">
        <v>1570</v>
      </c>
      <c r="D2513" s="23" t="s">
        <v>831</v>
      </c>
      <c r="E2513" s="23" t="s">
        <v>605</v>
      </c>
      <c r="G2513" s="53" t="s">
        <v>4119</v>
      </c>
      <c r="J2513" s="23" t="s">
        <v>9</v>
      </c>
      <c r="K2513" s="47">
        <v>218</v>
      </c>
      <c r="L2513" s="24" t="s">
        <v>834</v>
      </c>
      <c r="M2513" s="24" t="s">
        <v>615</v>
      </c>
      <c r="U2513" s="4">
        <v>1591400</v>
      </c>
      <c r="V2513" s="4">
        <v>65.399999999999991</v>
      </c>
      <c r="W2513" s="4">
        <v>218</v>
      </c>
      <c r="AA2513" s="107">
        <v>4360</v>
      </c>
      <c r="AD2513" s="4">
        <v>17.441293685149311</v>
      </c>
      <c r="BZ2513" s="4"/>
      <c r="CA2513" t="s">
        <v>846</v>
      </c>
      <c r="CC2513" s="7" t="s">
        <v>615</v>
      </c>
      <c r="CD2513" s="7">
        <v>0.77976863665367202</v>
      </c>
      <c r="CF2513" s="7"/>
      <c r="CH2513" s="7"/>
      <c r="CJ2513" s="7"/>
      <c r="CK2513" s="7">
        <f t="shared" si="64"/>
        <v>58</v>
      </c>
    </row>
    <row r="2514" spans="1:90" x14ac:dyDescent="0.3">
      <c r="A2514" s="43" t="s">
        <v>918</v>
      </c>
      <c r="B2514" s="23" t="s">
        <v>860</v>
      </c>
      <c r="D2514" s="23" t="s">
        <v>831</v>
      </c>
      <c r="E2514" s="23" t="s">
        <v>671</v>
      </c>
      <c r="G2514" s="53" t="s">
        <v>4120</v>
      </c>
      <c r="J2514" s="23" t="s">
        <v>9</v>
      </c>
      <c r="K2514" s="47">
        <v>151.56120000000001</v>
      </c>
      <c r="L2514" s="24" t="s">
        <v>834</v>
      </c>
      <c r="M2514" s="24" t="s">
        <v>654</v>
      </c>
      <c r="U2514" s="4">
        <v>76159.67</v>
      </c>
      <c r="V2514" s="4">
        <v>5.069896</v>
      </c>
      <c r="W2514" s="4">
        <v>35.1180995</v>
      </c>
      <c r="X2514" s="4">
        <v>30312.240000000002</v>
      </c>
      <c r="Y2514" s="4">
        <v>6478.3719999999976</v>
      </c>
      <c r="AG2514" s="4">
        <v>27.265355</v>
      </c>
      <c r="AH2514" s="4">
        <v>67.654742999999996</v>
      </c>
      <c r="AI2514" s="4">
        <v>1.4864046</v>
      </c>
      <c r="BX2514" s="4"/>
      <c r="BZ2514" s="4">
        <v>2500000</v>
      </c>
      <c r="CA2514" t="s">
        <v>4121</v>
      </c>
      <c r="CC2514" s="7" t="s">
        <v>654</v>
      </c>
      <c r="CD2514" s="7">
        <v>0.40756836316677658</v>
      </c>
      <c r="CE2514" s="7" t="s">
        <v>651</v>
      </c>
      <c r="CF2514" s="7">
        <v>0.28713498003053423</v>
      </c>
      <c r="CH2514" s="7"/>
      <c r="CJ2514" s="7"/>
      <c r="CK2514" s="7">
        <f t="shared" si="64"/>
        <v>55</v>
      </c>
    </row>
    <row r="2515" spans="1:90" hidden="1" x14ac:dyDescent="0.3">
      <c r="A2515" s="43">
        <v>65</v>
      </c>
      <c r="B2515" s="56" t="s">
        <v>1025</v>
      </c>
      <c r="D2515" s="23" t="s">
        <v>831</v>
      </c>
      <c r="E2515" s="23" t="s">
        <v>796</v>
      </c>
      <c r="G2515" s="23" t="s">
        <v>4122</v>
      </c>
      <c r="H2515" s="57" t="s">
        <v>831</v>
      </c>
      <c r="I2515" s="57"/>
      <c r="J2515" s="23" t="s">
        <v>9</v>
      </c>
      <c r="K2515" s="47">
        <v>2.1958500000000001</v>
      </c>
      <c r="L2515" s="24" t="s">
        <v>834</v>
      </c>
      <c r="M2515" s="24" t="s">
        <v>624</v>
      </c>
      <c r="X2515" s="4">
        <v>22178.084999999999</v>
      </c>
      <c r="Y2515" s="4">
        <v>1317.51</v>
      </c>
      <c r="BZ2515" s="4"/>
      <c r="CA2515" t="s">
        <v>1009</v>
      </c>
      <c r="CC2515" s="7" t="s">
        <v>624</v>
      </c>
      <c r="CD2515" s="7">
        <v>0.87749853178256298</v>
      </c>
      <c r="CF2515" s="7"/>
      <c r="CH2515" s="7"/>
      <c r="CJ2515" s="7"/>
      <c r="CK2515" s="7">
        <f t="shared" si="64"/>
        <v>61</v>
      </c>
    </row>
    <row r="2516" spans="1:90" hidden="1" x14ac:dyDescent="0.3">
      <c r="A2516" s="43" t="s">
        <v>843</v>
      </c>
      <c r="B2516" s="23" t="s">
        <v>913</v>
      </c>
      <c r="C2516" s="54"/>
      <c r="D2516" s="54" t="s">
        <v>831</v>
      </c>
      <c r="E2516" s="23" t="s">
        <v>770</v>
      </c>
      <c r="F2516" s="54"/>
      <c r="G2516" s="23" t="s">
        <v>4123</v>
      </c>
      <c r="J2516" s="54" t="s">
        <v>9</v>
      </c>
      <c r="K2516" s="55">
        <v>370.05700000000002</v>
      </c>
      <c r="L2516" s="24" t="s">
        <v>834</v>
      </c>
      <c r="M2516" s="24" t="s">
        <v>615</v>
      </c>
      <c r="N2516" s="7"/>
      <c r="U2516" s="4">
        <v>1676295.2</v>
      </c>
      <c r="V2516" s="4">
        <v>65.405069999999995</v>
      </c>
      <c r="AA2516" s="107">
        <v>51807.98</v>
      </c>
      <c r="AD2516" s="4">
        <v>99.915390000000016</v>
      </c>
      <c r="AE2516" s="7"/>
      <c r="AF2516" s="7"/>
      <c r="AG2516" s="7"/>
      <c r="AH2516" s="7"/>
      <c r="AI2516" s="7"/>
      <c r="AJ2516" s="7"/>
      <c r="AK2516" s="7"/>
      <c r="BZ2516" s="4"/>
      <c r="CA2516" t="s">
        <v>910</v>
      </c>
      <c r="CC2516" s="7" t="s">
        <v>615</v>
      </c>
      <c r="CD2516" s="7">
        <v>0.72642262125602375</v>
      </c>
      <c r="CF2516" s="7"/>
      <c r="CH2516" s="7"/>
      <c r="CJ2516" s="7"/>
      <c r="CK2516" s="7">
        <f t="shared" si="64"/>
        <v>59</v>
      </c>
      <c r="CL2516" t="s">
        <v>4123</v>
      </c>
    </row>
    <row r="2517" spans="1:90" x14ac:dyDescent="0.3">
      <c r="A2517" s="43">
        <v>64</v>
      </c>
      <c r="B2517" s="23" t="s">
        <v>860</v>
      </c>
      <c r="C2517" s="54"/>
      <c r="D2517" s="54" t="s">
        <v>831</v>
      </c>
      <c r="E2517" s="23" t="s">
        <v>659</v>
      </c>
      <c r="F2517" s="54"/>
      <c r="G2517" s="23" t="s">
        <v>4124</v>
      </c>
      <c r="H2517" s="23" t="s">
        <v>1232</v>
      </c>
      <c r="J2517" s="54" t="s">
        <v>9</v>
      </c>
      <c r="K2517" s="55">
        <v>1</v>
      </c>
      <c r="L2517" s="24" t="s">
        <v>834</v>
      </c>
      <c r="M2517" s="24" t="s">
        <v>615</v>
      </c>
      <c r="N2517" s="7"/>
      <c r="U2517" s="4">
        <v>19700</v>
      </c>
      <c r="AC2517" s="4">
        <v>20600</v>
      </c>
      <c r="AD2517" s="7"/>
      <c r="AE2517" s="7"/>
      <c r="AF2517" s="7"/>
      <c r="AG2517" s="7"/>
      <c r="AH2517" s="7"/>
      <c r="AI2517" s="7"/>
      <c r="AJ2517" s="7"/>
      <c r="AK2517" s="7"/>
      <c r="BZ2517" s="4"/>
      <c r="CA2517" t="s">
        <v>885</v>
      </c>
      <c r="CC2517" s="7" t="s">
        <v>615</v>
      </c>
      <c r="CD2517" s="7">
        <v>0.73588030224911316</v>
      </c>
      <c r="CE2517" s="7" t="s">
        <v>639</v>
      </c>
      <c r="CF2517" s="7">
        <v>0.26411969775088689</v>
      </c>
      <c r="CH2517" s="7"/>
      <c r="CJ2517" s="7"/>
      <c r="CK2517" s="7">
        <f t="shared" si="64"/>
        <v>61</v>
      </c>
    </row>
    <row r="2518" spans="1:90" x14ac:dyDescent="0.3">
      <c r="A2518" s="43">
        <v>64</v>
      </c>
      <c r="B2518" s="23" t="s">
        <v>860</v>
      </c>
      <c r="C2518" s="54"/>
      <c r="D2518" s="54" t="s">
        <v>831</v>
      </c>
      <c r="E2518" s="23" t="s">
        <v>659</v>
      </c>
      <c r="F2518" s="54"/>
      <c r="G2518" s="23" t="s">
        <v>4125</v>
      </c>
      <c r="J2518" s="54" t="s">
        <v>9</v>
      </c>
      <c r="K2518" s="55">
        <v>2.3139080000000001</v>
      </c>
      <c r="L2518" s="24" t="s">
        <v>834</v>
      </c>
      <c r="M2518" s="24" t="s">
        <v>621</v>
      </c>
      <c r="N2518" s="7"/>
      <c r="U2518" s="4">
        <v>4859.2067999999999</v>
      </c>
      <c r="V2518" s="4">
        <v>1.48090112</v>
      </c>
      <c r="W2518" s="4">
        <v>179.5592608</v>
      </c>
      <c r="AB2518" s="4">
        <v>4859.2067999999999</v>
      </c>
      <c r="AC2518" s="4">
        <v>20362.3904</v>
      </c>
      <c r="AD2518" s="7"/>
      <c r="AE2518" s="7"/>
      <c r="AF2518" s="7"/>
      <c r="AG2518" s="7"/>
      <c r="AH2518" s="7"/>
      <c r="AI2518" s="7"/>
      <c r="AJ2518" s="7"/>
      <c r="AK2518" s="7"/>
      <c r="BZ2518" s="4"/>
      <c r="CA2518" t="s">
        <v>842</v>
      </c>
      <c r="CC2518" s="7" t="s">
        <v>621</v>
      </c>
      <c r="CD2518" s="7">
        <v>0.44247255969509758</v>
      </c>
      <c r="CE2518" s="7" t="s">
        <v>618</v>
      </c>
      <c r="CF2518" s="7">
        <v>0.22528031957016151</v>
      </c>
      <c r="CH2518" s="7"/>
      <c r="CJ2518" s="7"/>
      <c r="CK2518" s="7">
        <f t="shared" si="64"/>
        <v>58</v>
      </c>
    </row>
    <row r="2519" spans="1:90" hidden="1" x14ac:dyDescent="0.3">
      <c r="A2519" s="43" t="s">
        <v>932</v>
      </c>
      <c r="B2519" s="23" t="s">
        <v>913</v>
      </c>
      <c r="C2519" s="54"/>
      <c r="D2519" s="54" t="s">
        <v>831</v>
      </c>
      <c r="E2519" s="23" t="s">
        <v>650</v>
      </c>
      <c r="F2519" s="54"/>
      <c r="G2519" s="23" t="s">
        <v>4126</v>
      </c>
      <c r="J2519" s="54" t="s">
        <v>9</v>
      </c>
      <c r="K2519" s="55">
        <v>123.9244272</v>
      </c>
      <c r="L2519" s="24" t="s">
        <v>834</v>
      </c>
      <c r="M2519" s="24" t="s">
        <v>615</v>
      </c>
      <c r="N2519" s="7"/>
      <c r="U2519" s="4">
        <v>867470.99039999989</v>
      </c>
      <c r="W2519" s="4">
        <v>7222.0948700000008</v>
      </c>
      <c r="AD2519" s="7"/>
      <c r="AE2519" s="7"/>
      <c r="AF2519" s="7"/>
      <c r="AG2519" s="7"/>
      <c r="AH2519" s="7"/>
      <c r="AI2519" s="7"/>
      <c r="AJ2519" s="7"/>
      <c r="AK2519" s="7"/>
      <c r="BZ2519" s="4">
        <v>3003000</v>
      </c>
      <c r="CA2519" t="s">
        <v>1319</v>
      </c>
      <c r="CC2519" s="7" t="s">
        <v>615</v>
      </c>
      <c r="CD2519" s="7">
        <v>0.54517950061308518</v>
      </c>
      <c r="CE2519" s="7" t="s">
        <v>621</v>
      </c>
      <c r="CF2519" s="7">
        <v>0.45482049938691482</v>
      </c>
      <c r="CH2519" s="7"/>
      <c r="CJ2519" s="7"/>
      <c r="CK2519" s="7">
        <f t="shared" si="64"/>
        <v>61</v>
      </c>
    </row>
    <row r="2520" spans="1:90" hidden="1" x14ac:dyDescent="0.3">
      <c r="A2520" s="43">
        <v>64</v>
      </c>
      <c r="B2520" s="23" t="s">
        <v>1025</v>
      </c>
      <c r="C2520" s="54"/>
      <c r="D2520" s="54" t="s">
        <v>831</v>
      </c>
      <c r="E2520" s="23" t="s">
        <v>605</v>
      </c>
      <c r="F2520" s="54"/>
      <c r="G2520" s="23" t="s">
        <v>4127</v>
      </c>
      <c r="H2520" s="23" t="s">
        <v>838</v>
      </c>
      <c r="J2520" s="54" t="s">
        <v>9</v>
      </c>
      <c r="K2520" s="55">
        <v>600</v>
      </c>
      <c r="L2520" s="24" t="s">
        <v>834</v>
      </c>
      <c r="M2520" s="24" t="s">
        <v>615</v>
      </c>
      <c r="N2520" s="7"/>
      <c r="U2520" s="4">
        <v>575800</v>
      </c>
      <c r="V2520" s="4">
        <v>25.8</v>
      </c>
      <c r="Y2520" s="4">
        <v>81053</v>
      </c>
      <c r="AD2520" s="7"/>
      <c r="AE2520" s="7"/>
      <c r="AF2520" s="7"/>
      <c r="AG2520" s="7"/>
      <c r="AH2520" s="7"/>
      <c r="AI2520" s="7"/>
      <c r="AJ2520" s="7"/>
      <c r="AK2520" s="7"/>
      <c r="BZ2520" s="4"/>
      <c r="CA2520" t="s">
        <v>1595</v>
      </c>
      <c r="CC2520" s="7" t="s">
        <v>615</v>
      </c>
      <c r="CD2520" s="7">
        <v>0.49648973279282588</v>
      </c>
      <c r="CE2520" s="7" t="s">
        <v>627</v>
      </c>
      <c r="CF2520" s="7">
        <v>0.36589416281854731</v>
      </c>
      <c r="CH2520" s="7"/>
      <c r="CJ2520" s="7"/>
      <c r="CK2520" s="7">
        <f t="shared" si="64"/>
        <v>60</v>
      </c>
    </row>
    <row r="2521" spans="1:90" hidden="1" x14ac:dyDescent="0.3">
      <c r="A2521" s="43">
        <v>64</v>
      </c>
      <c r="B2521" s="23" t="s">
        <v>852</v>
      </c>
      <c r="C2521" s="54"/>
      <c r="D2521" s="54" t="s">
        <v>831</v>
      </c>
      <c r="E2521" s="23" t="s">
        <v>659</v>
      </c>
      <c r="F2521" s="54"/>
      <c r="G2521" s="23" t="s">
        <v>4128</v>
      </c>
      <c r="H2521" s="23" t="s">
        <v>930</v>
      </c>
      <c r="J2521" s="54" t="s">
        <v>9</v>
      </c>
      <c r="K2521" s="55">
        <v>10</v>
      </c>
      <c r="L2521" s="24" t="s">
        <v>834</v>
      </c>
      <c r="M2521" s="24" t="s">
        <v>615</v>
      </c>
      <c r="N2521" s="7"/>
      <c r="U2521" s="4">
        <v>182400</v>
      </c>
      <c r="V2521" s="4">
        <v>0.61599999999999988</v>
      </c>
      <c r="W2521" s="4">
        <v>523.19999999999993</v>
      </c>
      <c r="AB2521" s="4">
        <v>43999.999999999993</v>
      </c>
      <c r="AC2521" s="4">
        <v>403200</v>
      </c>
      <c r="AD2521" s="7"/>
      <c r="AE2521" s="7"/>
      <c r="AF2521" s="7"/>
      <c r="AG2521" s="7"/>
      <c r="AH2521" s="7"/>
      <c r="AI2521" s="7"/>
      <c r="AJ2521" s="7"/>
      <c r="AK2521" s="7"/>
      <c r="BZ2521" s="4"/>
      <c r="CA2521" t="s">
        <v>842</v>
      </c>
      <c r="CC2521" s="7" t="s">
        <v>615</v>
      </c>
      <c r="CD2521" s="7">
        <v>0.46520764571578249</v>
      </c>
      <c r="CE2521" s="7" t="s">
        <v>639</v>
      </c>
      <c r="CF2521" s="7">
        <v>0.35296785242873119</v>
      </c>
      <c r="CH2521" s="7"/>
      <c r="CJ2521" s="7"/>
      <c r="CK2521" s="7">
        <f t="shared" si="64"/>
        <v>58</v>
      </c>
    </row>
    <row r="2522" spans="1:90" hidden="1" x14ac:dyDescent="0.3">
      <c r="A2522" s="43">
        <v>65</v>
      </c>
      <c r="B2522" s="56" t="s">
        <v>868</v>
      </c>
      <c r="D2522" s="23" t="s">
        <v>831</v>
      </c>
      <c r="E2522" s="23" t="s">
        <v>796</v>
      </c>
      <c r="G2522" s="23" t="s">
        <v>4129</v>
      </c>
      <c r="H2522" s="57" t="s">
        <v>831</v>
      </c>
      <c r="I2522" s="57"/>
      <c r="J2522" s="23" t="s">
        <v>9</v>
      </c>
      <c r="K2522" s="47">
        <v>2.5</v>
      </c>
      <c r="L2522" s="24" t="s">
        <v>834</v>
      </c>
      <c r="M2522" s="24" t="s">
        <v>624</v>
      </c>
      <c r="X2522" s="4">
        <v>20000</v>
      </c>
      <c r="Y2522" s="4">
        <v>1500</v>
      </c>
      <c r="BZ2522" s="4"/>
      <c r="CA2522" t="s">
        <v>1009</v>
      </c>
      <c r="CC2522" s="7" t="s">
        <v>624</v>
      </c>
      <c r="CD2522" s="7">
        <v>0.85016023894133286</v>
      </c>
      <c r="CF2522" s="7"/>
      <c r="CH2522" s="7"/>
      <c r="CJ2522" s="7"/>
      <c r="CK2522" s="7">
        <f t="shared" si="64"/>
        <v>61</v>
      </c>
    </row>
    <row r="2523" spans="1:90" hidden="1" x14ac:dyDescent="0.3">
      <c r="A2523" s="43">
        <v>65</v>
      </c>
      <c r="B2523" s="56" t="s">
        <v>848</v>
      </c>
      <c r="D2523" s="23" t="s">
        <v>831</v>
      </c>
      <c r="E2523" s="23" t="s">
        <v>796</v>
      </c>
      <c r="G2523" s="23" t="s">
        <v>4130</v>
      </c>
      <c r="H2523" s="57" t="s">
        <v>831</v>
      </c>
      <c r="I2523" s="57"/>
      <c r="J2523" s="23" t="s">
        <v>9</v>
      </c>
      <c r="K2523" s="47">
        <v>7.26</v>
      </c>
      <c r="L2523" s="24" t="s">
        <v>834</v>
      </c>
      <c r="M2523" s="24" t="s">
        <v>624</v>
      </c>
      <c r="X2523" s="4">
        <v>111804</v>
      </c>
      <c r="BZ2523" s="4"/>
      <c r="CA2523" t="s">
        <v>871</v>
      </c>
      <c r="CC2523" s="7" t="s">
        <v>624</v>
      </c>
      <c r="CD2523" s="7">
        <v>1</v>
      </c>
      <c r="CF2523" s="7"/>
      <c r="CH2523" s="7"/>
      <c r="CJ2523" s="7"/>
      <c r="CK2523" s="7">
        <f t="shared" si="64"/>
        <v>62</v>
      </c>
    </row>
    <row r="2524" spans="1:90" x14ac:dyDescent="0.3">
      <c r="A2524" s="43">
        <v>64</v>
      </c>
      <c r="B2524" s="23" t="s">
        <v>860</v>
      </c>
      <c r="C2524" s="54"/>
      <c r="D2524" s="54" t="s">
        <v>831</v>
      </c>
      <c r="E2524" s="23" t="s">
        <v>659</v>
      </c>
      <c r="F2524" s="54"/>
      <c r="G2524" s="23" t="s">
        <v>4131</v>
      </c>
      <c r="J2524" s="54" t="s">
        <v>9</v>
      </c>
      <c r="K2524" s="55">
        <v>0.25310880000000002</v>
      </c>
      <c r="L2524" s="24" t="s">
        <v>834</v>
      </c>
      <c r="M2524" s="24" t="s">
        <v>639</v>
      </c>
      <c r="N2524" s="7"/>
      <c r="U2524" s="4">
        <v>1948.93776</v>
      </c>
      <c r="W2524" s="4">
        <v>10.671067008</v>
      </c>
      <c r="AC2524" s="4">
        <v>11086.165440000001</v>
      </c>
      <c r="AD2524" s="7"/>
      <c r="AE2524" s="7"/>
      <c r="AF2524" s="7"/>
      <c r="AG2524" s="7"/>
      <c r="AH2524" s="7"/>
      <c r="AI2524" s="7"/>
      <c r="AJ2524" s="7"/>
      <c r="AK2524" s="7"/>
      <c r="BZ2524" s="4"/>
      <c r="CA2524" t="s">
        <v>1027</v>
      </c>
      <c r="CC2524" s="7" t="s">
        <v>639</v>
      </c>
      <c r="CD2524" s="7">
        <v>0.55766400192048893</v>
      </c>
      <c r="CE2524" s="7" t="s">
        <v>615</v>
      </c>
      <c r="CF2524" s="7">
        <v>0.28562525578545589</v>
      </c>
      <c r="CH2524" s="7"/>
      <c r="CJ2524" s="7"/>
      <c r="CK2524" s="7">
        <f t="shared" si="64"/>
        <v>60</v>
      </c>
    </row>
    <row r="2525" spans="1:90" x14ac:dyDescent="0.3">
      <c r="A2525" s="43">
        <v>64</v>
      </c>
      <c r="B2525" s="23" t="s">
        <v>860</v>
      </c>
      <c r="C2525" s="54"/>
      <c r="D2525" s="54" t="s">
        <v>831</v>
      </c>
      <c r="E2525" s="23" t="s">
        <v>659</v>
      </c>
      <c r="F2525" s="54"/>
      <c r="G2525" s="23" t="s">
        <v>4132</v>
      </c>
      <c r="J2525" s="54" t="s">
        <v>9</v>
      </c>
      <c r="K2525" s="55">
        <v>9.8884799999999995E-2</v>
      </c>
      <c r="L2525" s="24" t="s">
        <v>834</v>
      </c>
      <c r="M2525" s="24" t="s">
        <v>639</v>
      </c>
      <c r="N2525" s="7"/>
      <c r="U2525" s="4">
        <v>257.10048</v>
      </c>
      <c r="AB2525" s="4">
        <v>603.19727999999998</v>
      </c>
      <c r="AC2525" s="4">
        <v>5142.0096000000003</v>
      </c>
      <c r="AD2525" s="7"/>
      <c r="AE2525" s="7"/>
      <c r="AF2525" s="7"/>
      <c r="AG2525" s="7"/>
      <c r="AH2525" s="7"/>
      <c r="AI2525" s="7"/>
      <c r="AJ2525" s="7"/>
      <c r="AK2525" s="7"/>
      <c r="BZ2525" s="4"/>
      <c r="CA2525" t="s">
        <v>1006</v>
      </c>
      <c r="CC2525" s="7" t="s">
        <v>639</v>
      </c>
      <c r="CD2525" s="7">
        <v>0.79202298270111648</v>
      </c>
      <c r="CF2525" s="7"/>
      <c r="CH2525" s="7"/>
      <c r="CJ2525" s="7"/>
      <c r="CK2525" s="7">
        <f t="shared" si="64"/>
        <v>60</v>
      </c>
    </row>
    <row r="2526" spans="1:90" x14ac:dyDescent="0.3">
      <c r="A2526" s="43">
        <v>64</v>
      </c>
      <c r="B2526" s="23" t="s">
        <v>860</v>
      </c>
      <c r="C2526" s="54"/>
      <c r="D2526" s="54" t="s">
        <v>831</v>
      </c>
      <c r="E2526" s="23" t="s">
        <v>659</v>
      </c>
      <c r="F2526" s="54"/>
      <c r="G2526" s="23" t="s">
        <v>4133</v>
      </c>
      <c r="J2526" s="54" t="s">
        <v>9</v>
      </c>
      <c r="K2526" s="55">
        <v>1.06</v>
      </c>
      <c r="L2526" s="24" t="s">
        <v>834</v>
      </c>
      <c r="M2526" s="24" t="s">
        <v>639</v>
      </c>
      <c r="N2526" s="7"/>
      <c r="U2526" s="4">
        <v>7420</v>
      </c>
      <c r="V2526" s="4">
        <v>1.0811999999999999</v>
      </c>
      <c r="W2526" s="4">
        <v>57.791200000000003</v>
      </c>
      <c r="AB2526" s="4">
        <v>10918</v>
      </c>
      <c r="AC2526" s="4">
        <v>72716</v>
      </c>
      <c r="AD2526" s="7"/>
      <c r="AE2526" s="7"/>
      <c r="AF2526" s="7"/>
      <c r="AG2526" s="7"/>
      <c r="AH2526" s="7"/>
      <c r="AI2526" s="7"/>
      <c r="AJ2526" s="7"/>
      <c r="AK2526" s="7"/>
      <c r="BZ2526" s="4"/>
      <c r="CA2526" t="s">
        <v>842</v>
      </c>
      <c r="CC2526" s="7" t="s">
        <v>639</v>
      </c>
      <c r="CD2526" s="7">
        <v>0.51362785852836834</v>
      </c>
      <c r="CF2526" s="7"/>
      <c r="CH2526" s="7"/>
      <c r="CJ2526" s="7"/>
      <c r="CK2526" s="7">
        <f t="shared" si="64"/>
        <v>58</v>
      </c>
    </row>
    <row r="2527" spans="1:90" hidden="1" x14ac:dyDescent="0.3">
      <c r="A2527" s="43">
        <v>64</v>
      </c>
      <c r="B2527" s="23" t="s">
        <v>1022</v>
      </c>
      <c r="C2527" s="54"/>
      <c r="D2527" s="54" t="s">
        <v>831</v>
      </c>
      <c r="E2527" s="23" t="s">
        <v>617</v>
      </c>
      <c r="F2527" s="54"/>
      <c r="G2527" s="23" t="s">
        <v>4134</v>
      </c>
      <c r="J2527" s="54" t="s">
        <v>9</v>
      </c>
      <c r="K2527" s="55">
        <v>57.55</v>
      </c>
      <c r="L2527" s="24" t="s">
        <v>834</v>
      </c>
      <c r="M2527" s="24" t="s">
        <v>618</v>
      </c>
      <c r="N2527" s="7"/>
      <c r="U2527" s="4">
        <v>206355</v>
      </c>
      <c r="V2527" s="4">
        <v>81.234999999999999</v>
      </c>
      <c r="W2527" s="4">
        <v>201.17500000000001</v>
      </c>
      <c r="AC2527" s="4">
        <v>186736</v>
      </c>
      <c r="AD2527" s="7"/>
      <c r="AE2527" s="7"/>
      <c r="AF2527" s="7"/>
      <c r="AG2527" s="7"/>
      <c r="AH2527" s="7"/>
      <c r="AI2527" s="7"/>
      <c r="AJ2527" s="7"/>
      <c r="AK2527" s="7"/>
      <c r="BZ2527" s="4"/>
      <c r="CA2527" t="s">
        <v>839</v>
      </c>
      <c r="CC2527" s="7" t="s">
        <v>618</v>
      </c>
      <c r="CD2527" s="7">
        <v>0.63359268627620657</v>
      </c>
      <c r="CE2527" s="7" t="s">
        <v>615</v>
      </c>
      <c r="CF2527" s="7">
        <v>0.26017827174144348</v>
      </c>
      <c r="CH2527" s="7"/>
      <c r="CJ2527" s="7"/>
      <c r="CK2527" s="7">
        <f t="shared" si="64"/>
        <v>59</v>
      </c>
    </row>
    <row r="2528" spans="1:90" x14ac:dyDescent="0.3">
      <c r="A2528" s="43">
        <v>64</v>
      </c>
      <c r="B2528" s="23" t="s">
        <v>860</v>
      </c>
      <c r="C2528" s="54"/>
      <c r="D2528" s="54" t="s">
        <v>831</v>
      </c>
      <c r="E2528" s="23" t="s">
        <v>659</v>
      </c>
      <c r="F2528" s="54"/>
      <c r="G2528" s="23" t="s">
        <v>4135</v>
      </c>
      <c r="J2528" s="54" t="s">
        <v>9</v>
      </c>
      <c r="K2528" s="55">
        <v>4.935168</v>
      </c>
      <c r="L2528" s="24" t="s">
        <v>834</v>
      </c>
      <c r="M2528" s="24" t="s">
        <v>615</v>
      </c>
      <c r="N2528" s="7"/>
      <c r="U2528" s="4">
        <v>73534.003199999992</v>
      </c>
      <c r="AC2528" s="4">
        <v>88833.024000000005</v>
      </c>
      <c r="AD2528" s="7"/>
      <c r="AE2528" s="7"/>
      <c r="AF2528" s="7"/>
      <c r="AG2528" s="7"/>
      <c r="AH2528" s="7"/>
      <c r="AI2528" s="7"/>
      <c r="AJ2528" s="7"/>
      <c r="AK2528" s="7"/>
      <c r="BZ2528" s="4"/>
      <c r="CA2528" t="s">
        <v>885</v>
      </c>
      <c r="CC2528" s="7" t="s">
        <v>615</v>
      </c>
      <c r="CD2528" s="7">
        <v>0.70688997207236903</v>
      </c>
      <c r="CE2528" s="7" t="s">
        <v>639</v>
      </c>
      <c r="CF2528" s="7">
        <v>0.29311002792763102</v>
      </c>
      <c r="CH2528" s="7"/>
      <c r="CJ2528" s="7"/>
      <c r="CK2528" s="7">
        <f t="shared" si="64"/>
        <v>61</v>
      </c>
    </row>
    <row r="2529" spans="1:90" hidden="1" x14ac:dyDescent="0.3">
      <c r="A2529" s="43">
        <v>27</v>
      </c>
      <c r="B2529" s="42" t="s">
        <v>863</v>
      </c>
      <c r="D2529" s="23" t="s">
        <v>831</v>
      </c>
      <c r="E2529" s="23" t="s">
        <v>659</v>
      </c>
      <c r="G2529" s="42" t="s">
        <v>4136</v>
      </c>
      <c r="J2529" s="23" t="s">
        <v>9</v>
      </c>
      <c r="K2529" s="58">
        <v>0.5</v>
      </c>
      <c r="L2529" s="24" t="s">
        <v>834</v>
      </c>
      <c r="M2529" s="24" t="s">
        <v>639</v>
      </c>
      <c r="U2529" s="59">
        <v>7500</v>
      </c>
      <c r="V2529" s="59"/>
      <c r="W2529" s="59">
        <v>36.5</v>
      </c>
      <c r="AB2529" s="60">
        <v>4500</v>
      </c>
      <c r="AC2529" s="60">
        <v>118000</v>
      </c>
      <c r="AP2529" s="59"/>
      <c r="AQ2529" s="59">
        <v>35</v>
      </c>
      <c r="BZ2529" s="4"/>
      <c r="CA2529" t="s">
        <v>1509</v>
      </c>
      <c r="CC2529" s="7" t="s">
        <v>639</v>
      </c>
      <c r="CD2529" s="7">
        <v>0.72584233541069632</v>
      </c>
      <c r="CF2529" s="7"/>
      <c r="CH2529" s="7"/>
      <c r="CJ2529" s="7"/>
      <c r="CK2529" s="7">
        <f t="shared" si="64"/>
        <v>58</v>
      </c>
    </row>
    <row r="2530" spans="1:90" hidden="1" x14ac:dyDescent="0.3">
      <c r="A2530" s="43" t="s">
        <v>1325</v>
      </c>
      <c r="B2530" s="23" t="s">
        <v>905</v>
      </c>
      <c r="D2530" s="23" t="s">
        <v>831</v>
      </c>
      <c r="E2530" s="23" t="s">
        <v>1379</v>
      </c>
      <c r="G2530" s="42" t="s">
        <v>4137</v>
      </c>
      <c r="H2530" s="24"/>
      <c r="J2530" s="23" t="s">
        <v>9</v>
      </c>
      <c r="K2530" s="47">
        <v>4.3</v>
      </c>
      <c r="L2530" s="24" t="s">
        <v>834</v>
      </c>
      <c r="M2530" s="24" t="s">
        <v>627</v>
      </c>
      <c r="Y2530" s="4">
        <v>1720</v>
      </c>
      <c r="BZ2530" s="4"/>
      <c r="CA2530" t="s">
        <v>1328</v>
      </c>
      <c r="CC2530" s="7" t="s">
        <v>627</v>
      </c>
      <c r="CD2530" s="7">
        <v>1</v>
      </c>
      <c r="CF2530" s="7"/>
      <c r="CH2530" s="7"/>
      <c r="CJ2530" s="7"/>
      <c r="CK2530" s="7">
        <f t="shared" si="64"/>
        <v>62</v>
      </c>
    </row>
    <row r="2531" spans="1:90" hidden="1" x14ac:dyDescent="0.3">
      <c r="A2531" s="43" t="s">
        <v>932</v>
      </c>
      <c r="B2531" s="23" t="s">
        <v>895</v>
      </c>
      <c r="C2531" s="54"/>
      <c r="D2531" s="54" t="s">
        <v>831</v>
      </c>
      <c r="E2531" s="23" t="s">
        <v>614</v>
      </c>
      <c r="F2531" s="54"/>
      <c r="G2531" s="23" t="s">
        <v>4138</v>
      </c>
      <c r="H2531" s="23" t="s">
        <v>1286</v>
      </c>
      <c r="J2531" s="54" t="s">
        <v>9</v>
      </c>
      <c r="K2531" s="55">
        <v>64.355000000000004</v>
      </c>
      <c r="L2531" s="24" t="s">
        <v>834</v>
      </c>
      <c r="M2531" s="24" t="s">
        <v>615</v>
      </c>
      <c r="N2531" s="7"/>
      <c r="U2531" s="4">
        <v>315339.5</v>
      </c>
      <c r="W2531" s="4">
        <v>340.24488500000012</v>
      </c>
      <c r="AD2531" s="7"/>
      <c r="AE2531" s="7"/>
      <c r="AF2531" s="7"/>
      <c r="AG2531" s="7"/>
      <c r="AH2531" s="7"/>
      <c r="AI2531" s="7"/>
      <c r="AJ2531" s="7"/>
      <c r="AK2531" s="7"/>
      <c r="BZ2531" s="4">
        <v>4950000</v>
      </c>
      <c r="CA2531" t="s">
        <v>1319</v>
      </c>
      <c r="CC2531" s="7" t="s">
        <v>615</v>
      </c>
      <c r="CD2531" s="7">
        <v>0.90242944567047434</v>
      </c>
      <c r="CF2531" s="7"/>
      <c r="CH2531" s="7"/>
      <c r="CJ2531" s="7"/>
      <c r="CK2531" s="7">
        <f t="shared" si="64"/>
        <v>61</v>
      </c>
    </row>
    <row r="2532" spans="1:90" hidden="1" x14ac:dyDescent="0.3">
      <c r="A2532" s="43" t="s">
        <v>847</v>
      </c>
      <c r="B2532" s="56" t="s">
        <v>852</v>
      </c>
      <c r="D2532" s="23" t="s">
        <v>831</v>
      </c>
      <c r="E2532" s="23" t="s">
        <v>798</v>
      </c>
      <c r="G2532" s="23" t="s">
        <v>4139</v>
      </c>
      <c r="H2532" s="57" t="s">
        <v>831</v>
      </c>
      <c r="I2532" s="57"/>
      <c r="J2532" s="23" t="s">
        <v>9</v>
      </c>
      <c r="K2532" s="47">
        <v>311.89999999999998</v>
      </c>
      <c r="L2532" s="24" t="s">
        <v>834</v>
      </c>
      <c r="M2532" s="24" t="s">
        <v>624</v>
      </c>
      <c r="X2532" s="4">
        <v>93262</v>
      </c>
      <c r="Y2532" s="4">
        <v>2595</v>
      </c>
      <c r="BZ2532" s="4">
        <v>30000000</v>
      </c>
      <c r="CA2532" t="s">
        <v>851</v>
      </c>
      <c r="CC2532" s="7" t="s">
        <v>624</v>
      </c>
      <c r="CD2532" s="7">
        <v>0.93862522967334527</v>
      </c>
      <c r="CF2532" s="7"/>
      <c r="CH2532" s="7"/>
      <c r="CJ2532" s="7"/>
      <c r="CK2532" s="7">
        <f t="shared" si="64"/>
        <v>61</v>
      </c>
    </row>
    <row r="2533" spans="1:90" hidden="1" x14ac:dyDescent="0.3">
      <c r="A2533" s="43" t="s">
        <v>890</v>
      </c>
      <c r="B2533" s="23" t="s">
        <v>863</v>
      </c>
      <c r="D2533" s="23" t="s">
        <v>831</v>
      </c>
      <c r="E2533" s="23" t="s">
        <v>671</v>
      </c>
      <c r="G2533" s="53" t="s">
        <v>4140</v>
      </c>
      <c r="J2533" s="23" t="s">
        <v>9</v>
      </c>
      <c r="K2533" s="47">
        <v>15.36</v>
      </c>
      <c r="L2533" s="24" t="s">
        <v>834</v>
      </c>
      <c r="M2533" s="24" t="s">
        <v>651</v>
      </c>
      <c r="U2533" s="4">
        <v>4476.67</v>
      </c>
      <c r="V2533" s="4">
        <v>1.3309</v>
      </c>
      <c r="X2533" s="4">
        <v>21830.419999999991</v>
      </c>
      <c r="AG2533" s="4">
        <v>54.81819999999999</v>
      </c>
      <c r="AH2533" s="4">
        <v>23.7608</v>
      </c>
      <c r="AI2533" s="4">
        <v>8.9836999999999989</v>
      </c>
      <c r="AJ2533" s="4">
        <v>1.9811664977000001</v>
      </c>
      <c r="AK2533" s="4">
        <v>0.34436049610000002</v>
      </c>
      <c r="BX2533" s="4"/>
      <c r="BZ2533" s="4"/>
      <c r="CA2533" t="s">
        <v>1419</v>
      </c>
      <c r="CC2533" s="7" t="s">
        <v>651</v>
      </c>
      <c r="CD2533" s="7">
        <v>0.63236687169930961</v>
      </c>
      <c r="CF2533" s="7"/>
      <c r="CH2533" s="7"/>
      <c r="CJ2533" s="7"/>
      <c r="CK2533" s="7">
        <f t="shared" si="64"/>
        <v>55</v>
      </c>
    </row>
    <row r="2534" spans="1:90" hidden="1" x14ac:dyDescent="0.3">
      <c r="A2534" s="43">
        <v>64</v>
      </c>
      <c r="B2534" s="23" t="s">
        <v>863</v>
      </c>
      <c r="C2534" s="54"/>
      <c r="D2534" s="54" t="s">
        <v>831</v>
      </c>
      <c r="E2534" s="23" t="s">
        <v>671</v>
      </c>
      <c r="F2534" s="54"/>
      <c r="G2534" s="23" t="s">
        <v>4141</v>
      </c>
      <c r="J2534" s="54" t="s">
        <v>9</v>
      </c>
      <c r="K2534" s="55">
        <v>5.1340000000000003</v>
      </c>
      <c r="L2534" s="24" t="s">
        <v>834</v>
      </c>
      <c r="M2534" s="24" t="s">
        <v>651</v>
      </c>
      <c r="N2534" s="7"/>
      <c r="U2534" s="4">
        <v>1391.3140000000001</v>
      </c>
      <c r="V2534" s="4">
        <v>0.731595</v>
      </c>
      <c r="X2534" s="4">
        <v>2628.6080000000002</v>
      </c>
      <c r="AD2534" s="7"/>
      <c r="AE2534" s="7"/>
      <c r="AF2534" s="7"/>
      <c r="AG2534" s="7">
        <v>14.875764999999999</v>
      </c>
      <c r="AH2534" s="7">
        <v>7.0720850000000004</v>
      </c>
      <c r="AI2534" s="7">
        <v>1.95092</v>
      </c>
      <c r="AJ2534" s="7">
        <v>5.0308276493999999</v>
      </c>
      <c r="AK2534" s="7">
        <v>1.25770691235</v>
      </c>
      <c r="BZ2534" s="4"/>
      <c r="CA2534" t="s">
        <v>1280</v>
      </c>
      <c r="CC2534" s="7" t="s">
        <v>651</v>
      </c>
      <c r="CD2534" s="7">
        <v>0.6238068498523367</v>
      </c>
      <c r="CF2534" s="7"/>
      <c r="CH2534" s="7"/>
      <c r="CJ2534" s="7"/>
      <c r="CK2534" s="7">
        <f t="shared" si="64"/>
        <v>55</v>
      </c>
    </row>
    <row r="2535" spans="1:90" hidden="1" x14ac:dyDescent="0.3">
      <c r="A2535" s="43">
        <v>65</v>
      </c>
      <c r="B2535" s="23" t="s">
        <v>863</v>
      </c>
      <c r="D2535" s="23" t="s">
        <v>831</v>
      </c>
      <c r="E2535" s="23" t="s">
        <v>595</v>
      </c>
      <c r="G2535" s="23" t="s">
        <v>4142</v>
      </c>
      <c r="J2535" s="54" t="s">
        <v>9</v>
      </c>
      <c r="K2535" s="58">
        <v>7.6499999999999986</v>
      </c>
      <c r="L2535" s="24" t="s">
        <v>834</v>
      </c>
      <c r="M2535" s="24" t="s">
        <v>651</v>
      </c>
      <c r="U2535" s="4">
        <v>2295</v>
      </c>
      <c r="V2535" s="4">
        <v>0.91799999999999993</v>
      </c>
      <c r="X2535" s="4">
        <v>3825</v>
      </c>
      <c r="AG2535" s="2">
        <v>22.184999999999999</v>
      </c>
      <c r="AH2535" s="2">
        <v>10.7865</v>
      </c>
      <c r="AI2535" s="2">
        <v>2.5245000000000002</v>
      </c>
      <c r="AJ2535" s="2"/>
      <c r="AK2535" s="2"/>
      <c r="BZ2535" s="4"/>
      <c r="CA2535" t="s">
        <v>1414</v>
      </c>
      <c r="CC2535" s="7" t="s">
        <v>651</v>
      </c>
      <c r="CD2535" s="7">
        <v>0.66650844427565636</v>
      </c>
      <c r="CF2535" s="7"/>
      <c r="CH2535" s="7"/>
      <c r="CJ2535" s="7"/>
      <c r="CK2535" s="7">
        <f t="shared" si="64"/>
        <v>57</v>
      </c>
    </row>
    <row r="2536" spans="1:90" hidden="1" x14ac:dyDescent="0.3">
      <c r="A2536" s="43" t="s">
        <v>890</v>
      </c>
      <c r="B2536" s="23" t="s">
        <v>863</v>
      </c>
      <c r="D2536" s="23" t="s">
        <v>831</v>
      </c>
      <c r="E2536" s="23" t="s">
        <v>671</v>
      </c>
      <c r="G2536" s="53" t="s">
        <v>4143</v>
      </c>
      <c r="H2536" s="23" t="s">
        <v>838</v>
      </c>
      <c r="J2536" s="23" t="s">
        <v>9</v>
      </c>
      <c r="K2536" s="47">
        <v>18.128</v>
      </c>
      <c r="L2536" s="24" t="s">
        <v>834</v>
      </c>
      <c r="M2536" s="24" t="s">
        <v>624</v>
      </c>
      <c r="U2536" s="4">
        <v>20686.2</v>
      </c>
      <c r="V2536" s="4">
        <v>1.5459499999999999</v>
      </c>
      <c r="X2536" s="4">
        <v>33587.5</v>
      </c>
      <c r="AG2536" s="4">
        <v>8.5210499999999989</v>
      </c>
      <c r="AH2536" s="4">
        <v>13.3384</v>
      </c>
      <c r="AI2536" s="4">
        <v>0.65804640000000003</v>
      </c>
      <c r="BX2536" s="4"/>
      <c r="BZ2536" s="4"/>
      <c r="CA2536" t="s">
        <v>3836</v>
      </c>
      <c r="CC2536" s="7" t="s">
        <v>624</v>
      </c>
      <c r="CD2536" s="7">
        <v>0.31664947027416468</v>
      </c>
      <c r="CE2536" s="7" t="s">
        <v>651</v>
      </c>
      <c r="CF2536" s="7">
        <v>0.28028643706732581</v>
      </c>
      <c r="CG2536" s="7" t="s">
        <v>654</v>
      </c>
      <c r="CH2536" s="7">
        <v>0.25098049779713971</v>
      </c>
      <c r="CJ2536" s="7"/>
      <c r="CK2536" s="7">
        <f t="shared" si="64"/>
        <v>57</v>
      </c>
    </row>
    <row r="2537" spans="1:90" hidden="1" x14ac:dyDescent="0.3">
      <c r="A2537" s="43" t="s">
        <v>890</v>
      </c>
      <c r="B2537" s="23" t="s">
        <v>852</v>
      </c>
      <c r="D2537" s="23" t="s">
        <v>831</v>
      </c>
      <c r="E2537" s="23" t="s">
        <v>671</v>
      </c>
      <c r="G2537" s="53" t="s">
        <v>4144</v>
      </c>
      <c r="J2537" s="23" t="s">
        <v>9</v>
      </c>
      <c r="K2537" s="47">
        <v>6.37</v>
      </c>
      <c r="L2537" s="24" t="s">
        <v>834</v>
      </c>
      <c r="M2537" s="24" t="s">
        <v>624</v>
      </c>
      <c r="U2537" s="4">
        <v>2548</v>
      </c>
      <c r="X2537" s="4">
        <v>22295</v>
      </c>
      <c r="Y2537" s="4">
        <v>637.00000000000011</v>
      </c>
      <c r="BX2537" s="4"/>
      <c r="BZ2537" s="4"/>
      <c r="CA2537" t="s">
        <v>1021</v>
      </c>
      <c r="CC2537" s="7" t="s">
        <v>624</v>
      </c>
      <c r="CD2537" s="7">
        <v>0.89410133925880886</v>
      </c>
      <c r="CF2537" s="7"/>
      <c r="CH2537" s="7"/>
      <c r="CJ2537" s="7"/>
      <c r="CK2537" s="7">
        <f t="shared" si="64"/>
        <v>60</v>
      </c>
    </row>
    <row r="2538" spans="1:90" hidden="1" x14ac:dyDescent="0.3">
      <c r="A2538" s="43">
        <v>65</v>
      </c>
      <c r="B2538" s="56" t="s">
        <v>852</v>
      </c>
      <c r="D2538" s="23" t="s">
        <v>831</v>
      </c>
      <c r="E2538" s="23" t="s">
        <v>798</v>
      </c>
      <c r="G2538" s="23" t="s">
        <v>4145</v>
      </c>
      <c r="H2538" s="57" t="s">
        <v>831</v>
      </c>
      <c r="I2538" s="57"/>
      <c r="J2538" s="23" t="s">
        <v>9</v>
      </c>
      <c r="K2538" s="47">
        <v>4.24</v>
      </c>
      <c r="L2538" s="24" t="s">
        <v>834</v>
      </c>
      <c r="M2538" s="24" t="s">
        <v>624</v>
      </c>
      <c r="U2538" s="4">
        <v>2544</v>
      </c>
      <c r="X2538" s="4">
        <v>25864</v>
      </c>
      <c r="Y2538" s="4">
        <v>848</v>
      </c>
      <c r="BZ2538" s="4"/>
      <c r="CA2538" t="s">
        <v>1511</v>
      </c>
      <c r="CC2538" s="7" t="s">
        <v>624</v>
      </c>
      <c r="CD2538" s="7">
        <v>0.89190194446319171</v>
      </c>
      <c r="CF2538" s="7"/>
      <c r="CH2538" s="7"/>
      <c r="CJ2538" s="7"/>
      <c r="CK2538" s="7">
        <f t="shared" ref="CK2538:CK2569" si="65">COUNTBLANK(N2538:BX2538)</f>
        <v>60</v>
      </c>
    </row>
    <row r="2539" spans="1:90" hidden="1" x14ac:dyDescent="0.3">
      <c r="A2539" s="43" t="s">
        <v>847</v>
      </c>
      <c r="B2539" s="56" t="s">
        <v>1570</v>
      </c>
      <c r="D2539" s="23" t="s">
        <v>831</v>
      </c>
      <c r="E2539" s="23" t="s">
        <v>796</v>
      </c>
      <c r="G2539" s="23" t="s">
        <v>4146</v>
      </c>
      <c r="H2539" s="57" t="s">
        <v>831</v>
      </c>
      <c r="I2539" s="57"/>
      <c r="J2539" s="23" t="s">
        <v>9</v>
      </c>
      <c r="K2539" s="47">
        <v>5.3524800000000008</v>
      </c>
      <c r="L2539" s="24" t="s">
        <v>834</v>
      </c>
      <c r="M2539" s="24" t="s">
        <v>624</v>
      </c>
      <c r="X2539" s="4">
        <v>44098.992000000013</v>
      </c>
      <c r="Y2539" s="4">
        <v>3646.944</v>
      </c>
      <c r="Z2539" s="4">
        <v>28649.376000000011</v>
      </c>
      <c r="AM2539" s="4">
        <v>1028447.28</v>
      </c>
      <c r="BZ2539" s="4">
        <v>198000</v>
      </c>
      <c r="CA2539" t="s">
        <v>4147</v>
      </c>
      <c r="CC2539" s="7" t="s">
        <v>624</v>
      </c>
      <c r="CD2539" s="7">
        <v>0.69882816243638912</v>
      </c>
      <c r="CF2539" s="7"/>
      <c r="CH2539" s="7"/>
      <c r="CJ2539" s="7"/>
      <c r="CK2539" s="7">
        <f t="shared" si="65"/>
        <v>59</v>
      </c>
    </row>
    <row r="2540" spans="1:90" hidden="1" x14ac:dyDescent="0.3">
      <c r="A2540" s="43">
        <v>64</v>
      </c>
      <c r="B2540" s="23" t="s">
        <v>1028</v>
      </c>
      <c r="C2540" s="54"/>
      <c r="D2540" s="54" t="s">
        <v>831</v>
      </c>
      <c r="E2540" s="23" t="s">
        <v>605</v>
      </c>
      <c r="F2540" s="54"/>
      <c r="G2540" s="23" t="s">
        <v>4148</v>
      </c>
      <c r="J2540" s="54" t="s">
        <v>9</v>
      </c>
      <c r="K2540" s="55">
        <v>3410</v>
      </c>
      <c r="L2540" s="24" t="s">
        <v>834</v>
      </c>
      <c r="M2540" s="24" t="s">
        <v>615</v>
      </c>
      <c r="N2540" s="7"/>
      <c r="U2540" s="4">
        <v>27962000</v>
      </c>
      <c r="V2540" s="4">
        <v>34.1</v>
      </c>
      <c r="AA2540" s="107">
        <v>818400</v>
      </c>
      <c r="AD2540" s="7"/>
      <c r="AE2540" s="7"/>
      <c r="AF2540" s="7"/>
      <c r="AG2540" s="7"/>
      <c r="AH2540" s="7"/>
      <c r="AI2540" s="7"/>
      <c r="AJ2540" s="7"/>
      <c r="AK2540" s="7"/>
      <c r="BZ2540" s="4"/>
      <c r="CA2540" t="s">
        <v>948</v>
      </c>
      <c r="CC2540" s="7" t="s">
        <v>615</v>
      </c>
      <c r="CD2540" s="7">
        <v>0.90025294149228963</v>
      </c>
      <c r="CF2540" s="7"/>
      <c r="CH2540" s="7"/>
      <c r="CJ2540" s="7"/>
      <c r="CK2540" s="7">
        <f t="shared" si="65"/>
        <v>60</v>
      </c>
    </row>
    <row r="2541" spans="1:90" hidden="1" x14ac:dyDescent="0.3">
      <c r="A2541" s="43">
        <v>27</v>
      </c>
      <c r="B2541" s="42" t="s">
        <v>1025</v>
      </c>
      <c r="D2541" s="23" t="s">
        <v>831</v>
      </c>
      <c r="E2541" s="23" t="s">
        <v>659</v>
      </c>
      <c r="G2541" s="42" t="s">
        <v>4149</v>
      </c>
      <c r="J2541" s="23" t="s">
        <v>9</v>
      </c>
      <c r="K2541" s="58">
        <v>24.8</v>
      </c>
      <c r="L2541" s="24" t="s">
        <v>834</v>
      </c>
      <c r="M2541" s="24" t="s">
        <v>639</v>
      </c>
      <c r="U2541" s="59">
        <v>99200.000000000015</v>
      </c>
      <c r="V2541" s="59">
        <v>42.16</v>
      </c>
      <c r="W2541" s="59">
        <v>3008.24</v>
      </c>
      <c r="AB2541" s="60">
        <v>1264800</v>
      </c>
      <c r="AC2541" s="60">
        <v>2628800</v>
      </c>
      <c r="AP2541" s="59"/>
      <c r="AQ2541" s="59">
        <v>248</v>
      </c>
      <c r="BZ2541" s="4"/>
      <c r="CA2541" t="s">
        <v>1212</v>
      </c>
      <c r="CC2541" s="7" t="s">
        <v>639</v>
      </c>
      <c r="CD2541" s="7">
        <v>0.44782343135436281</v>
      </c>
      <c r="CE2541" s="7" t="s">
        <v>636</v>
      </c>
      <c r="CF2541" s="7">
        <v>0.21474496591721429</v>
      </c>
      <c r="CH2541" s="7"/>
      <c r="CJ2541" s="7"/>
      <c r="CK2541" s="7">
        <f t="shared" si="65"/>
        <v>57</v>
      </c>
    </row>
    <row r="2542" spans="1:90" hidden="1" x14ac:dyDescent="0.3">
      <c r="A2542" s="43">
        <v>64</v>
      </c>
      <c r="B2542" s="23" t="s">
        <v>1025</v>
      </c>
      <c r="C2542" s="54"/>
      <c r="D2542" s="54" t="s">
        <v>831</v>
      </c>
      <c r="E2542" s="23" t="s">
        <v>659</v>
      </c>
      <c r="F2542" s="54"/>
      <c r="G2542" s="23" t="s">
        <v>4150</v>
      </c>
      <c r="J2542" s="54" t="s">
        <v>9</v>
      </c>
      <c r="K2542" s="55">
        <v>22.6</v>
      </c>
      <c r="L2542" s="24" t="s">
        <v>834</v>
      </c>
      <c r="M2542" s="24" t="s">
        <v>639</v>
      </c>
      <c r="N2542" s="7"/>
      <c r="U2542" s="4">
        <v>67399.999999999985</v>
      </c>
      <c r="V2542" s="4">
        <v>27.66</v>
      </c>
      <c r="W2542" s="4">
        <v>2225.6</v>
      </c>
      <c r="AB2542" s="4">
        <v>609599.99999999988</v>
      </c>
      <c r="AC2542" s="4">
        <v>1778600</v>
      </c>
      <c r="AD2542" s="7"/>
      <c r="AE2542" s="7"/>
      <c r="AF2542" s="7"/>
      <c r="AG2542" s="7"/>
      <c r="AH2542" s="7"/>
      <c r="AI2542" s="7"/>
      <c r="AJ2542" s="7"/>
      <c r="AK2542" s="7"/>
      <c r="BZ2542" s="4"/>
      <c r="CA2542" t="s">
        <v>842</v>
      </c>
      <c r="CC2542" s="7" t="s">
        <v>639</v>
      </c>
      <c r="CD2542" s="7">
        <v>0.47673497818190952</v>
      </c>
      <c r="CF2542" s="7"/>
      <c r="CH2542" s="7"/>
      <c r="CJ2542" s="7"/>
      <c r="CK2542" s="7">
        <f t="shared" si="65"/>
        <v>58</v>
      </c>
      <c r="CL2542" t="s">
        <v>4150</v>
      </c>
    </row>
    <row r="2543" spans="1:90" hidden="1" x14ac:dyDescent="0.3">
      <c r="A2543" s="43">
        <v>64</v>
      </c>
      <c r="B2543" s="23" t="s">
        <v>1025</v>
      </c>
      <c r="C2543" s="54"/>
      <c r="D2543" s="54" t="s">
        <v>831</v>
      </c>
      <c r="E2543" s="23" t="s">
        <v>659</v>
      </c>
      <c r="F2543" s="54"/>
      <c r="G2543" s="23" t="s">
        <v>4151</v>
      </c>
      <c r="J2543" s="54" t="s">
        <v>9</v>
      </c>
      <c r="K2543" s="55">
        <v>286.8</v>
      </c>
      <c r="L2543" s="24" t="s">
        <v>834</v>
      </c>
      <c r="M2543" s="24" t="s">
        <v>615</v>
      </c>
      <c r="N2543" s="7"/>
      <c r="U2543" s="4">
        <v>1634760</v>
      </c>
      <c r="V2543" s="4">
        <v>11.472</v>
      </c>
      <c r="AD2543" s="7"/>
      <c r="AE2543" s="7"/>
      <c r="AF2543" s="7"/>
      <c r="AG2543" s="7"/>
      <c r="AH2543" s="7"/>
      <c r="AI2543" s="7"/>
      <c r="AJ2543" s="7"/>
      <c r="AK2543" s="7"/>
      <c r="BZ2543" s="4"/>
      <c r="CA2543" t="s">
        <v>902</v>
      </c>
      <c r="CC2543" s="7" t="s">
        <v>615</v>
      </c>
      <c r="CD2543" s="7">
        <v>0.95839545070314303</v>
      </c>
      <c r="CF2543" s="7"/>
      <c r="CH2543" s="7"/>
      <c r="CJ2543" s="7"/>
      <c r="CK2543" s="7">
        <f t="shared" si="65"/>
        <v>61</v>
      </c>
      <c r="CL2543" t="s">
        <v>4151</v>
      </c>
    </row>
    <row r="2544" spans="1:90" hidden="1" x14ac:dyDescent="0.3">
      <c r="A2544" s="43" t="s">
        <v>843</v>
      </c>
      <c r="B2544" s="23" t="s">
        <v>913</v>
      </c>
      <c r="D2544" s="23" t="s">
        <v>831</v>
      </c>
      <c r="E2544" s="23" t="s">
        <v>605</v>
      </c>
      <c r="G2544" s="53" t="s">
        <v>4152</v>
      </c>
      <c r="J2544" s="23" t="s">
        <v>9</v>
      </c>
      <c r="K2544" s="47">
        <v>721.84100000000001</v>
      </c>
      <c r="L2544" s="24" t="s">
        <v>834</v>
      </c>
      <c r="M2544" s="24" t="s">
        <v>615</v>
      </c>
      <c r="U2544" s="4">
        <v>3129475.6</v>
      </c>
      <c r="W2544" s="4">
        <v>2903.82303</v>
      </c>
      <c r="AA2544" s="107">
        <v>105944.91</v>
      </c>
      <c r="AD2544" s="4">
        <v>166.3994309071015</v>
      </c>
      <c r="BZ2544" s="4"/>
      <c r="CA2544" t="s">
        <v>846</v>
      </c>
      <c r="CC2544" s="7" t="s">
        <v>615</v>
      </c>
      <c r="CD2544" s="7">
        <v>0.80919530494935832</v>
      </c>
      <c r="CF2544" s="7"/>
      <c r="CH2544" s="7"/>
      <c r="CJ2544" s="7"/>
      <c r="CK2544" s="7">
        <f t="shared" si="65"/>
        <v>59</v>
      </c>
      <c r="CL2544" t="s">
        <v>4152</v>
      </c>
    </row>
    <row r="2545" spans="1:90" hidden="1" x14ac:dyDescent="0.3">
      <c r="A2545" s="43" t="s">
        <v>932</v>
      </c>
      <c r="B2545" s="23" t="s">
        <v>1179</v>
      </c>
      <c r="C2545" s="54"/>
      <c r="D2545" s="54" t="s">
        <v>831</v>
      </c>
      <c r="E2545" s="23" t="s">
        <v>605</v>
      </c>
      <c r="F2545" s="54"/>
      <c r="G2545" s="23" t="s">
        <v>4153</v>
      </c>
      <c r="H2545" s="23" t="s">
        <v>880</v>
      </c>
      <c r="J2545" s="54" t="s">
        <v>9</v>
      </c>
      <c r="K2545" s="55">
        <v>431</v>
      </c>
      <c r="L2545" s="24" t="s">
        <v>834</v>
      </c>
      <c r="M2545" s="24" t="s">
        <v>615</v>
      </c>
      <c r="N2545" s="7"/>
      <c r="U2545" s="4">
        <v>2370500</v>
      </c>
      <c r="V2545" s="4">
        <v>107.75</v>
      </c>
      <c r="AD2545" s="7"/>
      <c r="AE2545" s="7"/>
      <c r="AF2545" s="7"/>
      <c r="AG2545" s="7"/>
      <c r="AH2545" s="7"/>
      <c r="AI2545" s="7"/>
      <c r="AJ2545" s="7"/>
      <c r="AK2545" s="7"/>
      <c r="BZ2545" s="4">
        <v>9000000</v>
      </c>
      <c r="CA2545" t="s">
        <v>1032</v>
      </c>
      <c r="CC2545" s="7" t="s">
        <v>615</v>
      </c>
      <c r="CD2545" s="7">
        <v>0.7805289358045111</v>
      </c>
      <c r="CE2545" s="7" t="s">
        <v>618</v>
      </c>
      <c r="CF2545" s="7">
        <v>0.21947106419548901</v>
      </c>
      <c r="CH2545" s="7"/>
      <c r="CJ2545" s="7"/>
      <c r="CK2545" s="7">
        <f t="shared" si="65"/>
        <v>61</v>
      </c>
    </row>
    <row r="2546" spans="1:90" hidden="1" x14ac:dyDescent="0.3">
      <c r="A2546" s="43">
        <v>64</v>
      </c>
      <c r="B2546" s="23" t="s">
        <v>1402</v>
      </c>
      <c r="C2546" s="54"/>
      <c r="D2546" s="54" t="s">
        <v>831</v>
      </c>
      <c r="E2546" s="23" t="s">
        <v>659</v>
      </c>
      <c r="F2546" s="54"/>
      <c r="G2546" s="23" t="s">
        <v>4154</v>
      </c>
      <c r="J2546" s="54" t="s">
        <v>9</v>
      </c>
      <c r="K2546" s="55">
        <v>100</v>
      </c>
      <c r="L2546" s="24" t="s">
        <v>834</v>
      </c>
      <c r="M2546" s="24" t="s">
        <v>618</v>
      </c>
      <c r="N2546" s="7"/>
      <c r="U2546" s="4">
        <v>600000</v>
      </c>
      <c r="V2546" s="4">
        <v>150</v>
      </c>
      <c r="W2546" s="4">
        <v>2100</v>
      </c>
      <c r="AB2546" s="4">
        <v>300000</v>
      </c>
      <c r="AC2546" s="4">
        <v>1500000</v>
      </c>
      <c r="AD2546" s="7"/>
      <c r="AE2546" s="7"/>
      <c r="AF2546" s="7"/>
      <c r="AG2546" s="7"/>
      <c r="AH2546" s="7"/>
      <c r="AI2546" s="7"/>
      <c r="AJ2546" s="7"/>
      <c r="AK2546" s="7"/>
      <c r="BZ2546" s="4"/>
      <c r="CA2546" t="s">
        <v>842</v>
      </c>
      <c r="CC2546" s="7" t="s">
        <v>618</v>
      </c>
      <c r="CD2546" s="7">
        <v>0.39387722438051992</v>
      </c>
      <c r="CE2546" s="7" t="s">
        <v>615</v>
      </c>
      <c r="CF2546" s="7">
        <v>0.25468884135783598</v>
      </c>
      <c r="CG2546" s="7" t="s">
        <v>639</v>
      </c>
      <c r="CH2546" s="7">
        <v>0.21854584079037351</v>
      </c>
      <c r="CJ2546" s="7"/>
      <c r="CK2546" s="7">
        <f t="shared" si="65"/>
        <v>58</v>
      </c>
    </row>
    <row r="2547" spans="1:90" x14ac:dyDescent="0.3">
      <c r="A2547" s="43">
        <v>65</v>
      </c>
      <c r="B2547" s="56" t="s">
        <v>860</v>
      </c>
      <c r="D2547" s="23" t="s">
        <v>831</v>
      </c>
      <c r="E2547" s="23" t="s">
        <v>798</v>
      </c>
      <c r="G2547" s="23" t="s">
        <v>4155</v>
      </c>
      <c r="H2547" s="57" t="s">
        <v>831</v>
      </c>
      <c r="I2547" s="57"/>
      <c r="J2547" s="23" t="s">
        <v>9</v>
      </c>
      <c r="K2547" s="47">
        <v>0.55579999999999996</v>
      </c>
      <c r="L2547" s="24" t="s">
        <v>834</v>
      </c>
      <c r="M2547" s="24" t="s">
        <v>687</v>
      </c>
      <c r="U2547" s="4">
        <v>1462.04</v>
      </c>
      <c r="X2547" s="4">
        <v>312.2</v>
      </c>
      <c r="Y2547" s="4">
        <v>65.860000000000014</v>
      </c>
      <c r="AA2547" s="107">
        <v>341.2</v>
      </c>
      <c r="AS2547" s="4">
        <v>22305.581000848171</v>
      </c>
      <c r="BZ2547" s="4"/>
      <c r="CA2547" t="s">
        <v>1521</v>
      </c>
      <c r="CC2547" s="7" t="s">
        <v>687</v>
      </c>
      <c r="CD2547" s="7">
        <v>0.98468471524673629</v>
      </c>
      <c r="CF2547" s="7"/>
      <c r="CH2547" s="7"/>
      <c r="CJ2547" s="7"/>
      <c r="CK2547" s="7">
        <f t="shared" si="65"/>
        <v>58</v>
      </c>
    </row>
    <row r="2548" spans="1:90" x14ac:dyDescent="0.3">
      <c r="A2548" s="43" t="s">
        <v>843</v>
      </c>
      <c r="B2548" s="23" t="s">
        <v>860</v>
      </c>
      <c r="D2548" s="23" t="s">
        <v>831</v>
      </c>
      <c r="E2548" s="23" t="s">
        <v>623</v>
      </c>
      <c r="G2548" s="53" t="s">
        <v>4156</v>
      </c>
      <c r="J2548" s="23" t="s">
        <v>9</v>
      </c>
      <c r="K2548" s="47">
        <v>0.21279999999999999</v>
      </c>
      <c r="L2548" s="24" t="s">
        <v>834</v>
      </c>
      <c r="M2548" s="24" t="s">
        <v>687</v>
      </c>
      <c r="U2548" s="4">
        <v>1462.04</v>
      </c>
      <c r="X2548" s="4">
        <v>312.2000000000001</v>
      </c>
      <c r="Y2548" s="4">
        <v>65.86</v>
      </c>
      <c r="AA2548" s="107">
        <v>341.2</v>
      </c>
      <c r="AD2548" s="4">
        <v>0.48361799944977429</v>
      </c>
      <c r="AE2548">
        <v>7.9127999999999989</v>
      </c>
      <c r="AS2548">
        <v>20914.885439999998</v>
      </c>
      <c r="BZ2548" s="4"/>
      <c r="CA2548" t="s">
        <v>846</v>
      </c>
      <c r="CC2548" s="7" t="s">
        <v>687</v>
      </c>
      <c r="CD2548" s="7">
        <v>0.98240190344747425</v>
      </c>
      <c r="CF2548" s="7"/>
      <c r="CH2548" s="7"/>
      <c r="CJ2548" s="7"/>
      <c r="CK2548" s="7">
        <f t="shared" si="65"/>
        <v>56</v>
      </c>
    </row>
    <row r="2549" spans="1:90" hidden="1" x14ac:dyDescent="0.3">
      <c r="A2549" s="43" t="s">
        <v>932</v>
      </c>
      <c r="B2549" s="23" t="s">
        <v>913</v>
      </c>
      <c r="C2549" s="54"/>
      <c r="D2549" s="54" t="s">
        <v>831</v>
      </c>
      <c r="E2549" s="23" t="s">
        <v>605</v>
      </c>
      <c r="F2549" s="54"/>
      <c r="G2549" s="23" t="s">
        <v>4157</v>
      </c>
      <c r="H2549" s="23" t="s">
        <v>930</v>
      </c>
      <c r="J2549" s="54" t="s">
        <v>9</v>
      </c>
      <c r="K2549" s="55">
        <v>55</v>
      </c>
      <c r="L2549" s="24" t="s">
        <v>834</v>
      </c>
      <c r="M2549" s="24" t="s">
        <v>615</v>
      </c>
      <c r="N2549" s="7"/>
      <c r="U2549" s="4">
        <v>110000</v>
      </c>
      <c r="AD2549" s="7"/>
      <c r="AE2549" s="7"/>
      <c r="AF2549" s="7"/>
      <c r="AG2549" s="7"/>
      <c r="AH2549" s="7"/>
      <c r="AI2549" s="7"/>
      <c r="AJ2549" s="7"/>
      <c r="AK2549" s="7"/>
      <c r="BZ2549" s="4">
        <v>7300000</v>
      </c>
      <c r="CA2549" t="s">
        <v>934</v>
      </c>
      <c r="CC2549" s="7" t="s">
        <v>615</v>
      </c>
      <c r="CD2549" s="7">
        <v>1</v>
      </c>
      <c r="CF2549" s="7"/>
      <c r="CH2549" s="7"/>
      <c r="CJ2549" s="7"/>
      <c r="CK2549" s="7">
        <f t="shared" si="65"/>
        <v>62</v>
      </c>
    </row>
    <row r="2550" spans="1:90" hidden="1" x14ac:dyDescent="0.3">
      <c r="A2550" s="43" t="s">
        <v>4158</v>
      </c>
      <c r="B2550" s="23" t="s">
        <v>913</v>
      </c>
      <c r="C2550" s="23" t="s">
        <v>1103</v>
      </c>
      <c r="D2550" s="23" t="s">
        <v>831</v>
      </c>
      <c r="E2550" s="23" t="s">
        <v>4159</v>
      </c>
      <c r="G2550" s="23" t="s">
        <v>4160</v>
      </c>
      <c r="H2550" s="23" t="s">
        <v>1003</v>
      </c>
      <c r="J2550" s="54" t="s">
        <v>8</v>
      </c>
      <c r="K2550" s="47">
        <v>950</v>
      </c>
      <c r="L2550" s="57" t="s">
        <v>834</v>
      </c>
      <c r="M2550" s="24" t="s">
        <v>744</v>
      </c>
      <c r="N2550" s="7"/>
      <c r="O2550" s="7"/>
      <c r="R2550" s="4">
        <v>312001.93498776649</v>
      </c>
      <c r="T2550" s="4">
        <v>54935.3132421587</v>
      </c>
      <c r="X2550" s="7"/>
      <c r="AL2550" s="61"/>
      <c r="AP2550" s="4">
        <v>113794.76370510399</v>
      </c>
      <c r="AS2550" s="4">
        <v>37123.745759837177</v>
      </c>
      <c r="BD2550" s="4">
        <v>15678.132240242379</v>
      </c>
      <c r="BE2550" s="4">
        <v>70641.475721437819</v>
      </c>
      <c r="BF2550" s="4">
        <v>7609.384968133556</v>
      </c>
      <c r="BG2550" s="4">
        <v>23646.173668952189</v>
      </c>
      <c r="BH2550" s="4">
        <v>7927.6553217478213</v>
      </c>
      <c r="BJ2550" s="4">
        <v>7975.8598590044867</v>
      </c>
      <c r="BL2550" s="4">
        <v>32041.857649398949</v>
      </c>
      <c r="BM2550" s="4">
        <v>8025.4956539558398</v>
      </c>
      <c r="BN2550" s="4">
        <v>32159.63407352936</v>
      </c>
      <c r="BO2550" s="4">
        <v>8049.7165504439872</v>
      </c>
      <c r="BP2550" s="4">
        <v>48442.497347844866</v>
      </c>
      <c r="BQ2550" s="4">
        <v>8084.2212815647354</v>
      </c>
      <c r="BR2550" s="4">
        <v>202697.79136546751</v>
      </c>
      <c r="BY2550" s="7"/>
      <c r="BZ2550" s="4">
        <v>7300000</v>
      </c>
      <c r="CA2550" s="75" t="s">
        <v>4161</v>
      </c>
      <c r="CC2550" s="7" t="s">
        <v>744</v>
      </c>
      <c r="CD2550" s="7">
        <v>0.20357121293380731</v>
      </c>
      <c r="CF2550" s="7"/>
      <c r="CH2550" s="7"/>
      <c r="CJ2550" s="7"/>
      <c r="CK2550" s="7">
        <f t="shared" si="65"/>
        <v>46</v>
      </c>
    </row>
    <row r="2551" spans="1:90" hidden="1" x14ac:dyDescent="0.3">
      <c r="A2551" s="43" t="s">
        <v>932</v>
      </c>
      <c r="B2551" s="23" t="s">
        <v>1025</v>
      </c>
      <c r="C2551" s="54"/>
      <c r="D2551" s="54" t="s">
        <v>831</v>
      </c>
      <c r="E2551" s="23" t="s">
        <v>620</v>
      </c>
      <c r="F2551" s="54"/>
      <c r="G2551" s="23" t="s">
        <v>4162</v>
      </c>
      <c r="H2551" s="23" t="s">
        <v>1003</v>
      </c>
      <c r="J2551" s="54" t="s">
        <v>9</v>
      </c>
      <c r="K2551" s="55">
        <v>6.8140000000000001</v>
      </c>
      <c r="L2551" s="24" t="s">
        <v>834</v>
      </c>
      <c r="M2551" s="24" t="s">
        <v>615</v>
      </c>
      <c r="N2551" s="7"/>
      <c r="U2551" s="4">
        <v>81768</v>
      </c>
      <c r="V2551" s="4">
        <v>11.788220000000001</v>
      </c>
      <c r="Y2551" s="4">
        <v>4088.4</v>
      </c>
      <c r="AD2551" s="7"/>
      <c r="AE2551" s="7"/>
      <c r="AF2551" s="7"/>
      <c r="AG2551" s="7"/>
      <c r="AH2551" s="7"/>
      <c r="AI2551" s="7"/>
      <c r="AJ2551" s="7"/>
      <c r="AK2551" s="7"/>
      <c r="BZ2551" s="4">
        <v>500000</v>
      </c>
      <c r="CA2551" t="s">
        <v>3641</v>
      </c>
      <c r="CC2551" s="7" t="s">
        <v>615</v>
      </c>
      <c r="CD2551" s="7">
        <v>0.46434183312096378</v>
      </c>
      <c r="CE2551" s="7" t="s">
        <v>618</v>
      </c>
      <c r="CF2551" s="7">
        <v>0.41410799095580392</v>
      </c>
      <c r="CH2551" s="7"/>
      <c r="CJ2551" s="7"/>
      <c r="CK2551" s="7">
        <f t="shared" si="65"/>
        <v>60</v>
      </c>
    </row>
    <row r="2552" spans="1:90" hidden="1" x14ac:dyDescent="0.3">
      <c r="A2552" s="43" t="s">
        <v>932</v>
      </c>
      <c r="B2552" s="23" t="s">
        <v>1179</v>
      </c>
      <c r="C2552" s="54"/>
      <c r="D2552" s="54" t="s">
        <v>831</v>
      </c>
      <c r="E2552" s="23" t="s">
        <v>605</v>
      </c>
      <c r="F2552" s="54"/>
      <c r="G2552" s="23" t="s">
        <v>4163</v>
      </c>
      <c r="H2552" s="23" t="s">
        <v>1082</v>
      </c>
      <c r="J2552" s="54" t="s">
        <v>9</v>
      </c>
      <c r="K2552" s="55">
        <v>432.7</v>
      </c>
      <c r="L2552" s="24" t="s">
        <v>834</v>
      </c>
      <c r="M2552" s="24" t="s">
        <v>618</v>
      </c>
      <c r="N2552" s="7"/>
      <c r="U2552" s="4">
        <v>688090</v>
      </c>
      <c r="V2552" s="4">
        <v>233.49199999999999</v>
      </c>
      <c r="AD2552" s="7"/>
      <c r="AE2552" s="7"/>
      <c r="AF2552" s="7"/>
      <c r="AG2552" s="7"/>
      <c r="AH2552" s="7"/>
      <c r="AI2552" s="7"/>
      <c r="AJ2552" s="7"/>
      <c r="AK2552" s="7"/>
      <c r="BZ2552" s="4">
        <v>7200000</v>
      </c>
      <c r="CA2552" t="s">
        <v>1032</v>
      </c>
      <c r="CC2552" s="7" t="s">
        <v>618</v>
      </c>
      <c r="CD2552" s="7">
        <v>0.67732797636747877</v>
      </c>
      <c r="CE2552" s="7" t="s">
        <v>615</v>
      </c>
      <c r="CF2552" s="7">
        <v>0.32267202363252112</v>
      </c>
      <c r="CH2552" s="7"/>
      <c r="CJ2552" s="7"/>
      <c r="CK2552" s="7">
        <f t="shared" si="65"/>
        <v>61</v>
      </c>
    </row>
    <row r="2553" spans="1:90" hidden="1" x14ac:dyDescent="0.3">
      <c r="A2553" s="43">
        <v>64</v>
      </c>
      <c r="B2553" s="23" t="s">
        <v>1251</v>
      </c>
      <c r="C2553" s="54"/>
      <c r="D2553" s="54" t="s">
        <v>831</v>
      </c>
      <c r="E2553" s="23" t="s">
        <v>617</v>
      </c>
      <c r="F2553" s="54"/>
      <c r="G2553" s="23" t="s">
        <v>4164</v>
      </c>
      <c r="J2553" s="54" t="s">
        <v>9</v>
      </c>
      <c r="K2553" s="55">
        <v>1.3</v>
      </c>
      <c r="L2553" s="24" t="s">
        <v>834</v>
      </c>
      <c r="M2553" s="24" t="s">
        <v>621</v>
      </c>
      <c r="N2553" s="7"/>
      <c r="U2553" s="4">
        <v>22100</v>
      </c>
      <c r="W2553" s="4">
        <v>520</v>
      </c>
      <c r="AD2553" s="7"/>
      <c r="AE2553" s="7"/>
      <c r="AF2553" s="7"/>
      <c r="AG2553" s="7"/>
      <c r="AH2553" s="7"/>
      <c r="AI2553" s="7"/>
      <c r="AJ2553" s="7"/>
      <c r="AK2553" s="7"/>
      <c r="BZ2553" s="4"/>
      <c r="CA2553" t="s">
        <v>899</v>
      </c>
      <c r="CC2553" s="7" t="s">
        <v>621</v>
      </c>
      <c r="CD2553" s="7">
        <v>0.70218421726876767</v>
      </c>
      <c r="CE2553" s="7" t="s">
        <v>615</v>
      </c>
      <c r="CF2553" s="7">
        <v>0.29781578273123238</v>
      </c>
      <c r="CH2553" s="7"/>
      <c r="CJ2553" s="7"/>
      <c r="CK2553" s="7">
        <f t="shared" si="65"/>
        <v>61</v>
      </c>
    </row>
    <row r="2554" spans="1:90" hidden="1" x14ac:dyDescent="0.3">
      <c r="A2554" s="43" t="s">
        <v>932</v>
      </c>
      <c r="B2554" s="23" t="s">
        <v>1248</v>
      </c>
      <c r="C2554" s="54"/>
      <c r="D2554" s="54" t="s">
        <v>831</v>
      </c>
      <c r="E2554" s="23" t="s">
        <v>650</v>
      </c>
      <c r="F2554" s="54"/>
      <c r="G2554" s="23" t="s">
        <v>4165</v>
      </c>
      <c r="H2554" s="23" t="s">
        <v>880</v>
      </c>
      <c r="J2554" s="54" t="s">
        <v>9</v>
      </c>
      <c r="K2554" s="55">
        <v>26.9</v>
      </c>
      <c r="L2554" s="24" t="s">
        <v>834</v>
      </c>
      <c r="M2554" s="24" t="s">
        <v>615</v>
      </c>
      <c r="N2554" s="7"/>
      <c r="U2554" s="4">
        <v>645599.99999999988</v>
      </c>
      <c r="Y2554" s="4">
        <v>80699.999999999985</v>
      </c>
      <c r="AD2554" s="7"/>
      <c r="AE2554" s="7"/>
      <c r="AF2554" s="7"/>
      <c r="AG2554" s="7"/>
      <c r="AH2554" s="7"/>
      <c r="AI2554" s="7"/>
      <c r="AJ2554" s="7"/>
      <c r="AK2554" s="7"/>
      <c r="BZ2554" s="4">
        <v>840000</v>
      </c>
      <c r="CA2554" t="s">
        <v>1228</v>
      </c>
      <c r="CC2554" s="7" t="s">
        <v>615</v>
      </c>
      <c r="CD2554" s="7">
        <v>0.60444076107600397</v>
      </c>
      <c r="CE2554" s="7" t="s">
        <v>627</v>
      </c>
      <c r="CF2554" s="7">
        <v>0.39555923892399592</v>
      </c>
      <c r="CH2554" s="7"/>
      <c r="CJ2554" s="7"/>
      <c r="CK2554" s="7">
        <f t="shared" si="65"/>
        <v>61</v>
      </c>
      <c r="CL2554" t="s">
        <v>4165</v>
      </c>
    </row>
    <row r="2555" spans="1:90" hidden="1" x14ac:dyDescent="0.3">
      <c r="A2555" s="43">
        <v>31</v>
      </c>
      <c r="B2555" s="23" t="s">
        <v>1248</v>
      </c>
      <c r="D2555" s="23" t="s">
        <v>831</v>
      </c>
      <c r="E2555" s="23" t="s">
        <v>1445</v>
      </c>
      <c r="G2555" s="23" t="s">
        <v>4166</v>
      </c>
      <c r="H2555" s="24" t="s">
        <v>1013</v>
      </c>
      <c r="I2555" s="24"/>
      <c r="J2555" s="23" t="s">
        <v>9</v>
      </c>
      <c r="K2555" s="47">
        <v>33.4</v>
      </c>
      <c r="L2555" s="24" t="s">
        <v>834</v>
      </c>
      <c r="M2555" s="24" t="s">
        <v>627</v>
      </c>
      <c r="Y2555" s="4">
        <v>100200</v>
      </c>
      <c r="BZ2555" s="4"/>
      <c r="CA2555" t="s">
        <v>1014</v>
      </c>
      <c r="CC2555" s="7" t="s">
        <v>627</v>
      </c>
      <c r="CD2555" s="7">
        <v>1</v>
      </c>
      <c r="CF2555" s="7"/>
      <c r="CH2555" s="7"/>
      <c r="CJ2555" s="7"/>
      <c r="CK2555" s="7">
        <f t="shared" si="65"/>
        <v>62</v>
      </c>
    </row>
    <row r="2556" spans="1:90" hidden="1" x14ac:dyDescent="0.3">
      <c r="A2556" s="43">
        <v>64</v>
      </c>
      <c r="B2556" s="23" t="s">
        <v>1961</v>
      </c>
      <c r="C2556" s="54"/>
      <c r="D2556" s="54" t="s">
        <v>831</v>
      </c>
      <c r="E2556" s="23" t="s">
        <v>659</v>
      </c>
      <c r="F2556" s="54"/>
      <c r="G2556" s="23" t="s">
        <v>4167</v>
      </c>
      <c r="J2556" s="54" t="s">
        <v>9</v>
      </c>
      <c r="K2556" s="55">
        <v>1.3</v>
      </c>
      <c r="L2556" s="24" t="s">
        <v>834</v>
      </c>
      <c r="M2556" s="24" t="s">
        <v>615</v>
      </c>
      <c r="N2556" s="7"/>
      <c r="U2556" s="4">
        <v>31720</v>
      </c>
      <c r="V2556" s="4">
        <v>0.63700000000000001</v>
      </c>
      <c r="AD2556" s="7"/>
      <c r="AE2556" s="7"/>
      <c r="AF2556" s="7"/>
      <c r="AG2556" s="7"/>
      <c r="AH2556" s="7"/>
      <c r="AI2556" s="7"/>
      <c r="AJ2556" s="7"/>
      <c r="AK2556" s="7"/>
      <c r="BZ2556" s="4"/>
      <c r="CA2556" t="s">
        <v>902</v>
      </c>
      <c r="CC2556" s="7" t="s">
        <v>615</v>
      </c>
      <c r="CD2556" s="7">
        <v>0.88949980298020559</v>
      </c>
      <c r="CF2556" s="7"/>
      <c r="CH2556" s="7"/>
      <c r="CJ2556" s="7"/>
      <c r="CK2556" s="7">
        <f t="shared" si="65"/>
        <v>61</v>
      </c>
    </row>
    <row r="2557" spans="1:90" hidden="1" x14ac:dyDescent="0.3">
      <c r="A2557" s="43">
        <v>64</v>
      </c>
      <c r="B2557" s="23" t="s">
        <v>1397</v>
      </c>
      <c r="C2557" s="54"/>
      <c r="D2557" s="54" t="s">
        <v>831</v>
      </c>
      <c r="E2557" s="23" t="s">
        <v>650</v>
      </c>
      <c r="F2557" s="54"/>
      <c r="G2557" s="23" t="s">
        <v>4168</v>
      </c>
      <c r="J2557" s="54" t="s">
        <v>9</v>
      </c>
      <c r="K2557" s="55">
        <v>12</v>
      </c>
      <c r="L2557" s="24" t="s">
        <v>834</v>
      </c>
      <c r="M2557" s="24" t="s">
        <v>615</v>
      </c>
      <c r="N2557" s="7"/>
      <c r="U2557" s="4">
        <v>36000</v>
      </c>
      <c r="W2557" s="4">
        <v>60</v>
      </c>
      <c r="AD2557" s="7"/>
      <c r="AE2557" s="7"/>
      <c r="AF2557" s="7"/>
      <c r="AG2557" s="7"/>
      <c r="AH2557" s="7"/>
      <c r="AI2557" s="7"/>
      <c r="AJ2557" s="7"/>
      <c r="AK2557" s="7"/>
      <c r="BZ2557" s="4"/>
      <c r="CA2557" t="s">
        <v>899</v>
      </c>
      <c r="CC2557" s="7" t="s">
        <v>615</v>
      </c>
      <c r="CD2557" s="7">
        <v>0.85689109363271432</v>
      </c>
      <c r="CF2557" s="7"/>
      <c r="CH2557" s="7"/>
      <c r="CJ2557" s="7"/>
      <c r="CK2557" s="7">
        <f t="shared" si="65"/>
        <v>61</v>
      </c>
    </row>
    <row r="2558" spans="1:90" hidden="1" x14ac:dyDescent="0.3">
      <c r="A2558" s="43">
        <v>64</v>
      </c>
      <c r="B2558" s="23" t="s">
        <v>868</v>
      </c>
      <c r="C2558" s="54"/>
      <c r="D2558" s="54" t="s">
        <v>831</v>
      </c>
      <c r="E2558" s="23" t="s">
        <v>659</v>
      </c>
      <c r="F2558" s="54"/>
      <c r="G2558" s="23" t="s">
        <v>4169</v>
      </c>
      <c r="J2558" s="54" t="s">
        <v>9</v>
      </c>
      <c r="K2558" s="55">
        <v>2.4249999999999998</v>
      </c>
      <c r="L2558" s="24" t="s">
        <v>834</v>
      </c>
      <c r="M2558" s="24" t="s">
        <v>615</v>
      </c>
      <c r="N2558" s="7"/>
      <c r="U2558" s="4">
        <v>109125</v>
      </c>
      <c r="V2558" s="4">
        <v>1.7945</v>
      </c>
      <c r="W2558" s="4">
        <v>351.625</v>
      </c>
      <c r="AB2558" s="4">
        <v>157625</v>
      </c>
      <c r="AC2558" s="4">
        <v>291000</v>
      </c>
      <c r="AD2558" s="7"/>
      <c r="AE2558" s="7"/>
      <c r="AF2558" s="7"/>
      <c r="AG2558" s="7"/>
      <c r="AH2558" s="7"/>
      <c r="AI2558" s="7"/>
      <c r="AJ2558" s="7"/>
      <c r="AK2558" s="7"/>
      <c r="BZ2558" s="4"/>
      <c r="CA2558" t="s">
        <v>842</v>
      </c>
      <c r="CC2558" s="7" t="s">
        <v>615</v>
      </c>
      <c r="CD2558" s="7">
        <v>0.35285308019845929</v>
      </c>
      <c r="CE2558" s="7" t="s">
        <v>639</v>
      </c>
      <c r="CF2558" s="7">
        <v>0.32296485463624969</v>
      </c>
      <c r="CH2558" s="7"/>
      <c r="CJ2558" s="7"/>
      <c r="CK2558" s="7">
        <f t="shared" si="65"/>
        <v>58</v>
      </c>
    </row>
    <row r="2559" spans="1:90" hidden="1" x14ac:dyDescent="0.3">
      <c r="A2559" s="43">
        <v>64</v>
      </c>
      <c r="B2559" s="23" t="s">
        <v>1025</v>
      </c>
      <c r="C2559" s="54"/>
      <c r="D2559" s="54" t="s">
        <v>831</v>
      </c>
      <c r="E2559" s="23" t="s">
        <v>605</v>
      </c>
      <c r="F2559" s="54"/>
      <c r="G2559" s="23" t="s">
        <v>4170</v>
      </c>
      <c r="J2559" s="54" t="s">
        <v>9</v>
      </c>
      <c r="K2559" s="55">
        <v>10</v>
      </c>
      <c r="L2559" s="24" t="s">
        <v>834</v>
      </c>
      <c r="M2559" s="24" t="s">
        <v>615</v>
      </c>
      <c r="N2559" s="7"/>
      <c r="U2559" s="4">
        <v>40000</v>
      </c>
      <c r="AD2559" s="7"/>
      <c r="AE2559" s="7"/>
      <c r="AF2559" s="7"/>
      <c r="AG2559" s="7"/>
      <c r="AH2559" s="7"/>
      <c r="AI2559" s="7"/>
      <c r="AJ2559" s="7"/>
      <c r="AK2559" s="7"/>
      <c r="BZ2559" s="4"/>
      <c r="CA2559" t="s">
        <v>856</v>
      </c>
      <c r="CC2559" s="7" t="s">
        <v>615</v>
      </c>
      <c r="CD2559" s="7">
        <v>1</v>
      </c>
      <c r="CF2559" s="7"/>
      <c r="CH2559" s="7"/>
      <c r="CJ2559" s="7"/>
      <c r="CK2559" s="7">
        <f t="shared" si="65"/>
        <v>62</v>
      </c>
    </row>
    <row r="2560" spans="1:90" hidden="1" x14ac:dyDescent="0.3">
      <c r="A2560" s="43">
        <v>65</v>
      </c>
      <c r="B2560" s="56" t="s">
        <v>916</v>
      </c>
      <c r="D2560" s="23" t="s">
        <v>831</v>
      </c>
      <c r="E2560" s="23" t="s">
        <v>796</v>
      </c>
      <c r="G2560" s="23" t="s">
        <v>4171</v>
      </c>
      <c r="H2560" s="57" t="s">
        <v>831</v>
      </c>
      <c r="I2560" s="57"/>
      <c r="J2560" s="23" t="s">
        <v>9</v>
      </c>
      <c r="K2560" s="47">
        <v>14</v>
      </c>
      <c r="L2560" s="24" t="s">
        <v>834</v>
      </c>
      <c r="M2560" s="24" t="s">
        <v>624</v>
      </c>
      <c r="X2560" s="4">
        <v>161000</v>
      </c>
      <c r="Y2560" s="4">
        <v>7700</v>
      </c>
      <c r="BZ2560" s="4"/>
      <c r="CA2560" t="s">
        <v>1009</v>
      </c>
      <c r="CC2560" s="7" t="s">
        <v>624</v>
      </c>
      <c r="CD2560" s="7">
        <v>0.89896483153455109</v>
      </c>
      <c r="CF2560" s="7"/>
      <c r="CH2560" s="7"/>
      <c r="CJ2560" s="7"/>
      <c r="CK2560" s="7">
        <f t="shared" si="65"/>
        <v>61</v>
      </c>
    </row>
    <row r="2561" spans="1:90" hidden="1" x14ac:dyDescent="0.3">
      <c r="A2561" s="43">
        <v>64</v>
      </c>
      <c r="B2561" s="23" t="s">
        <v>1554</v>
      </c>
      <c r="C2561" s="54"/>
      <c r="D2561" s="54" t="s">
        <v>831</v>
      </c>
      <c r="E2561" s="23" t="s">
        <v>650</v>
      </c>
      <c r="F2561" s="54"/>
      <c r="G2561" s="23" t="s">
        <v>4172</v>
      </c>
      <c r="J2561" s="54" t="s">
        <v>9</v>
      </c>
      <c r="K2561" s="55">
        <v>549.34199999999998</v>
      </c>
      <c r="L2561" s="24" t="s">
        <v>834</v>
      </c>
      <c r="M2561" s="24" t="s">
        <v>615</v>
      </c>
      <c r="N2561" s="7"/>
      <c r="U2561" s="4">
        <v>10327629.6</v>
      </c>
      <c r="W2561" s="4">
        <v>31076.27694</v>
      </c>
      <c r="AD2561" s="7"/>
      <c r="AE2561" s="7"/>
      <c r="AF2561" s="7"/>
      <c r="AG2561" s="7"/>
      <c r="AH2561" s="7"/>
      <c r="AI2561" s="7"/>
      <c r="AJ2561" s="7"/>
      <c r="AK2561" s="7"/>
      <c r="BZ2561" s="4"/>
      <c r="CA2561" t="s">
        <v>899</v>
      </c>
      <c r="CC2561" s="7" t="s">
        <v>615</v>
      </c>
      <c r="CD2561" s="7">
        <v>0.76833057132193028</v>
      </c>
      <c r="CE2561" s="7" t="s">
        <v>621</v>
      </c>
      <c r="CF2561" s="7">
        <v>0.23166942867806969</v>
      </c>
      <c r="CH2561" s="7"/>
      <c r="CJ2561" s="7"/>
      <c r="CK2561" s="7">
        <f t="shared" si="65"/>
        <v>61</v>
      </c>
      <c r="CL2561" t="s">
        <v>4172</v>
      </c>
    </row>
    <row r="2562" spans="1:90" hidden="1" x14ac:dyDescent="0.3">
      <c r="A2562" s="43">
        <v>65</v>
      </c>
      <c r="B2562" s="23" t="s">
        <v>863</v>
      </c>
      <c r="D2562" s="23" t="s">
        <v>831</v>
      </c>
      <c r="E2562" s="23" t="s">
        <v>595</v>
      </c>
      <c r="G2562" s="23" t="s">
        <v>4173</v>
      </c>
      <c r="H2562" s="23" t="s">
        <v>880</v>
      </c>
      <c r="J2562" s="54" t="s">
        <v>9</v>
      </c>
      <c r="K2562" s="58">
        <v>12.2</v>
      </c>
      <c r="L2562" s="24" t="s">
        <v>834</v>
      </c>
      <c r="M2562" s="24" t="s">
        <v>651</v>
      </c>
      <c r="U2562" s="4">
        <v>2318</v>
      </c>
      <c r="V2562" s="4">
        <v>1.0980000000000001</v>
      </c>
      <c r="X2562" s="4">
        <v>10126</v>
      </c>
      <c r="AG2562" s="2">
        <v>23.302</v>
      </c>
      <c r="AH2562" s="2">
        <v>10.37</v>
      </c>
      <c r="AI2562" s="2">
        <v>2.6840000000000002</v>
      </c>
      <c r="AJ2562" s="2"/>
      <c r="AK2562" s="2"/>
      <c r="BZ2562" s="4"/>
      <c r="CA2562" t="s">
        <v>1414</v>
      </c>
      <c r="CC2562" s="7" t="s">
        <v>651</v>
      </c>
      <c r="CD2562" s="7">
        <v>0.6420398805295725</v>
      </c>
      <c r="CF2562" s="7"/>
      <c r="CH2562" s="7"/>
      <c r="CJ2562" s="7"/>
      <c r="CK2562" s="7">
        <f t="shared" si="65"/>
        <v>57</v>
      </c>
    </row>
    <row r="2563" spans="1:90" hidden="1" x14ac:dyDescent="0.3">
      <c r="A2563" s="43">
        <v>65</v>
      </c>
      <c r="B2563" s="56" t="s">
        <v>905</v>
      </c>
      <c r="D2563" s="23" t="s">
        <v>831</v>
      </c>
      <c r="E2563" s="23" t="s">
        <v>798</v>
      </c>
      <c r="G2563" s="23" t="s">
        <v>4174</v>
      </c>
      <c r="H2563" s="57" t="s">
        <v>831</v>
      </c>
      <c r="I2563" s="57"/>
      <c r="J2563" s="23" t="s">
        <v>9</v>
      </c>
      <c r="K2563" s="47">
        <v>3.5</v>
      </c>
      <c r="L2563" s="24" t="s">
        <v>834</v>
      </c>
      <c r="M2563" s="24" t="s">
        <v>624</v>
      </c>
      <c r="U2563" s="4">
        <v>9800.0000000000018</v>
      </c>
      <c r="X2563" s="4">
        <v>11200</v>
      </c>
      <c r="Y2563" s="4">
        <v>1400</v>
      </c>
      <c r="BZ2563" s="4"/>
      <c r="CA2563" t="s">
        <v>1511</v>
      </c>
      <c r="CC2563" s="7" t="s">
        <v>624</v>
      </c>
      <c r="CD2563" s="7">
        <v>0.5929417489014247</v>
      </c>
      <c r="CE2563" s="7" t="s">
        <v>615</v>
      </c>
      <c r="CF2563" s="7">
        <v>0.23288275274833889</v>
      </c>
      <c r="CH2563" s="7"/>
      <c r="CJ2563" s="7"/>
      <c r="CK2563" s="7">
        <f t="shared" si="65"/>
        <v>60</v>
      </c>
    </row>
    <row r="2564" spans="1:90" hidden="1" x14ac:dyDescent="0.3">
      <c r="A2564" s="43">
        <v>65</v>
      </c>
      <c r="B2564" s="56" t="s">
        <v>868</v>
      </c>
      <c r="D2564" s="23" t="s">
        <v>831</v>
      </c>
      <c r="E2564" s="23" t="s">
        <v>798</v>
      </c>
      <c r="G2564" s="23" t="s">
        <v>4175</v>
      </c>
      <c r="H2564" s="57" t="s">
        <v>831</v>
      </c>
      <c r="I2564" s="57"/>
      <c r="J2564" s="23" t="s">
        <v>9</v>
      </c>
      <c r="K2564" s="47">
        <v>15.385</v>
      </c>
      <c r="L2564" s="24" t="s">
        <v>834</v>
      </c>
      <c r="M2564" s="24" t="s">
        <v>624</v>
      </c>
      <c r="U2564" s="4">
        <v>69232.5</v>
      </c>
      <c r="X2564" s="4">
        <v>100002.5</v>
      </c>
      <c r="BZ2564" s="4"/>
      <c r="CA2564" t="s">
        <v>936</v>
      </c>
      <c r="CC2564" s="7" t="s">
        <v>624</v>
      </c>
      <c r="CD2564" s="7">
        <v>0.7629197994233119</v>
      </c>
      <c r="CE2564" s="7" t="s">
        <v>615</v>
      </c>
      <c r="CF2564" s="7">
        <v>0.23708020057668799</v>
      </c>
      <c r="CH2564" s="7"/>
      <c r="CJ2564" s="7"/>
      <c r="CK2564" s="7">
        <f t="shared" si="65"/>
        <v>61</v>
      </c>
    </row>
    <row r="2565" spans="1:90" hidden="1" x14ac:dyDescent="0.3">
      <c r="A2565" s="43" t="s">
        <v>938</v>
      </c>
      <c r="B2565" s="23" t="s">
        <v>848</v>
      </c>
      <c r="C2565" s="54"/>
      <c r="D2565" s="23" t="s">
        <v>831</v>
      </c>
      <c r="E2565" s="23" t="s">
        <v>617</v>
      </c>
      <c r="G2565" s="23" t="s">
        <v>4176</v>
      </c>
      <c r="H2565" s="23" t="s">
        <v>880</v>
      </c>
      <c r="I2565" s="54"/>
      <c r="J2565" s="54" t="s">
        <v>9</v>
      </c>
      <c r="K2565" s="47">
        <v>25.7</v>
      </c>
      <c r="L2565" s="24" t="s">
        <v>834</v>
      </c>
      <c r="M2565" s="24" t="s">
        <v>618</v>
      </c>
      <c r="N2565" s="7"/>
      <c r="V2565" s="4">
        <v>43.433</v>
      </c>
      <c r="AA2565" s="107">
        <v>11642.1</v>
      </c>
      <c r="AD2565" s="4">
        <v>15.75931247956982</v>
      </c>
      <c r="AH2565" s="7"/>
      <c r="AI2565" s="7"/>
      <c r="BY2565" s="7"/>
      <c r="BZ2565" s="4">
        <v>1750000</v>
      </c>
      <c r="CA2565" t="s">
        <v>915</v>
      </c>
      <c r="CC2565" s="7" t="s">
        <v>618</v>
      </c>
      <c r="CD2565" s="7">
        <v>0.84841998334698521</v>
      </c>
      <c r="CF2565" s="7"/>
      <c r="CH2565" s="7"/>
      <c r="CJ2565" s="7"/>
      <c r="CK2565" s="7">
        <f t="shared" si="65"/>
        <v>60</v>
      </c>
    </row>
    <row r="2566" spans="1:90" hidden="1" x14ac:dyDescent="0.3">
      <c r="A2566" s="43">
        <v>64</v>
      </c>
      <c r="B2566" s="23" t="s">
        <v>905</v>
      </c>
      <c r="C2566" s="54"/>
      <c r="D2566" s="54" t="s">
        <v>831</v>
      </c>
      <c r="E2566" s="23" t="s">
        <v>671</v>
      </c>
      <c r="F2566" s="54"/>
      <c r="G2566" s="23" t="s">
        <v>4177</v>
      </c>
      <c r="J2566" s="54" t="s">
        <v>9</v>
      </c>
      <c r="K2566" s="55">
        <v>1.5</v>
      </c>
      <c r="L2566" s="24" t="s">
        <v>834</v>
      </c>
      <c r="M2566" s="24" t="s">
        <v>624</v>
      </c>
      <c r="N2566" s="7"/>
      <c r="U2566" s="4">
        <v>5400</v>
      </c>
      <c r="V2566" s="4">
        <v>0.22500000000000001</v>
      </c>
      <c r="X2566" s="4">
        <v>3600</v>
      </c>
      <c r="AD2566" s="7"/>
      <c r="AE2566" s="7"/>
      <c r="AF2566" s="7"/>
      <c r="AG2566" s="7">
        <v>0.28499999999999998</v>
      </c>
      <c r="AH2566" s="7">
        <v>0.69000000000000006</v>
      </c>
      <c r="AI2566" s="7"/>
      <c r="AJ2566" s="7"/>
      <c r="AK2566" s="7"/>
      <c r="BZ2566" s="4"/>
      <c r="CA2566" t="s">
        <v>2752</v>
      </c>
      <c r="CC2566" s="7" t="s">
        <v>624</v>
      </c>
      <c r="CD2566" s="7">
        <v>0.39910529061318428</v>
      </c>
      <c r="CE2566" s="7" t="s">
        <v>615</v>
      </c>
      <c r="CF2566" s="7">
        <v>0.26871752257512999</v>
      </c>
      <c r="CH2566" s="7"/>
      <c r="CJ2566" s="7"/>
      <c r="CK2566" s="7">
        <f t="shared" si="65"/>
        <v>58</v>
      </c>
    </row>
    <row r="2567" spans="1:90" hidden="1" x14ac:dyDescent="0.3">
      <c r="A2567" s="43">
        <v>65</v>
      </c>
      <c r="B2567" s="23" t="s">
        <v>863</v>
      </c>
      <c r="D2567" s="23" t="s">
        <v>831</v>
      </c>
      <c r="E2567" s="23" t="s">
        <v>595</v>
      </c>
      <c r="G2567" s="23" t="s">
        <v>4178</v>
      </c>
      <c r="J2567" s="54" t="s">
        <v>9</v>
      </c>
      <c r="K2567" s="58">
        <v>510.8</v>
      </c>
      <c r="L2567" s="24" t="s">
        <v>834</v>
      </c>
      <c r="M2567" s="24" t="s">
        <v>630</v>
      </c>
      <c r="U2567" s="4">
        <v>157523.9425635642</v>
      </c>
      <c r="V2567" s="4">
        <v>49.825154189687673</v>
      </c>
      <c r="X2567" s="4">
        <v>691978.15202213393</v>
      </c>
      <c r="Y2567" s="4">
        <v>274770.26689500571</v>
      </c>
      <c r="Z2567" s="4">
        <v>57097374.104038678</v>
      </c>
      <c r="AG2567" s="2">
        <v>1468.511389258254</v>
      </c>
      <c r="AH2567" s="2">
        <v>836.36104272183707</v>
      </c>
      <c r="AI2567" s="2">
        <v>225.2371211769601</v>
      </c>
      <c r="AJ2567" s="2"/>
      <c r="AK2567" s="2"/>
      <c r="BZ2567" s="4"/>
      <c r="CA2567" t="s">
        <v>4179</v>
      </c>
      <c r="CC2567" s="7" t="s">
        <v>630</v>
      </c>
      <c r="CD2567" s="7">
        <v>0.48925343060390769</v>
      </c>
      <c r="CE2567" s="7" t="s">
        <v>651</v>
      </c>
      <c r="CF2567" s="7">
        <v>0.28402054997802467</v>
      </c>
      <c r="CH2567" s="7"/>
      <c r="CJ2567" s="7"/>
      <c r="CK2567" s="7">
        <f t="shared" si="65"/>
        <v>55</v>
      </c>
    </row>
    <row r="2568" spans="1:90" hidden="1" x14ac:dyDescent="0.3">
      <c r="A2568" s="43">
        <v>64</v>
      </c>
      <c r="B2568" s="23" t="s">
        <v>863</v>
      </c>
      <c r="C2568" s="54"/>
      <c r="D2568" s="54" t="s">
        <v>831</v>
      </c>
      <c r="E2568" s="23" t="s">
        <v>683</v>
      </c>
      <c r="F2568" s="54"/>
      <c r="G2568" s="23" t="s">
        <v>4180</v>
      </c>
      <c r="J2568" s="54" t="s">
        <v>9</v>
      </c>
      <c r="K2568" s="55">
        <v>181.6</v>
      </c>
      <c r="L2568" s="24" t="s">
        <v>834</v>
      </c>
      <c r="M2568" s="24" t="s">
        <v>651</v>
      </c>
      <c r="N2568" s="7"/>
      <c r="U2568" s="4">
        <v>163440</v>
      </c>
      <c r="V2568" s="4">
        <v>6.7901439999999997</v>
      </c>
      <c r="X2568" s="4">
        <v>363200.00000000012</v>
      </c>
      <c r="AD2568" s="7"/>
      <c r="AE2568" s="7"/>
      <c r="AF2568" s="7"/>
      <c r="AG2568" s="7">
        <v>112.752128</v>
      </c>
      <c r="AH2568" s="7">
        <v>50.032640000000001</v>
      </c>
      <c r="AI2568" s="7">
        <v>6.7901439999999997</v>
      </c>
      <c r="AJ2568" s="7"/>
      <c r="AK2568" s="7"/>
      <c r="BZ2568" s="4"/>
      <c r="CA2568" t="s">
        <v>1411</v>
      </c>
      <c r="CC2568" s="7" t="s">
        <v>651</v>
      </c>
      <c r="CD2568" s="7">
        <v>0.40347478931705438</v>
      </c>
      <c r="CE2568" s="7" t="s">
        <v>624</v>
      </c>
      <c r="CF2568" s="7">
        <v>0.37250286149588091</v>
      </c>
      <c r="CH2568" s="7"/>
      <c r="CJ2568" s="7"/>
      <c r="CK2568" s="7">
        <f t="shared" si="65"/>
        <v>57</v>
      </c>
      <c r="CL2568" t="s">
        <v>4180</v>
      </c>
    </row>
    <row r="2569" spans="1:90" hidden="1" x14ac:dyDescent="0.3">
      <c r="A2569" s="43">
        <v>65</v>
      </c>
      <c r="B2569" s="56" t="s">
        <v>1025</v>
      </c>
      <c r="D2569" s="23" t="s">
        <v>831</v>
      </c>
      <c r="E2569" s="23" t="s">
        <v>798</v>
      </c>
      <c r="G2569" s="23" t="s">
        <v>4181</v>
      </c>
      <c r="H2569" s="57"/>
      <c r="J2569" s="23" t="s">
        <v>9</v>
      </c>
      <c r="K2569" s="47">
        <v>0.15</v>
      </c>
      <c r="L2569" s="24" t="s">
        <v>834</v>
      </c>
      <c r="M2569" s="24" t="s">
        <v>624</v>
      </c>
      <c r="U2569" s="4">
        <v>1305</v>
      </c>
      <c r="X2569" s="4">
        <v>1539</v>
      </c>
      <c r="Y2569" s="4">
        <v>60</v>
      </c>
      <c r="AH2569" s="4">
        <v>3.5999999999999997E-2</v>
      </c>
      <c r="BZ2569" s="4"/>
      <c r="CA2569" t="s">
        <v>3499</v>
      </c>
      <c r="CC2569" s="7" t="s">
        <v>624</v>
      </c>
      <c r="CD2569" s="7">
        <v>0.65836143775128564</v>
      </c>
      <c r="CE2569" s="7" t="s">
        <v>615</v>
      </c>
      <c r="CF2569" s="7">
        <v>0.25058410518154561</v>
      </c>
      <c r="CH2569" s="7"/>
      <c r="CJ2569" s="7"/>
      <c r="CK2569" s="7">
        <f t="shared" si="65"/>
        <v>59</v>
      </c>
    </row>
    <row r="2570" spans="1:90" x14ac:dyDescent="0.3">
      <c r="A2570" s="43" t="s">
        <v>932</v>
      </c>
      <c r="B2570" s="23" t="s">
        <v>860</v>
      </c>
      <c r="C2570" s="54"/>
      <c r="D2570" s="54" t="s">
        <v>831</v>
      </c>
      <c r="E2570" s="23" t="s">
        <v>659</v>
      </c>
      <c r="F2570" s="54"/>
      <c r="G2570" s="23" t="s">
        <v>4182</v>
      </c>
      <c r="H2570" s="23" t="s">
        <v>838</v>
      </c>
      <c r="J2570" s="54" t="s">
        <v>9</v>
      </c>
      <c r="K2570" s="55">
        <v>17.148137999999999</v>
      </c>
      <c r="L2570" s="24" t="s">
        <v>834</v>
      </c>
      <c r="M2570" s="24" t="s">
        <v>615</v>
      </c>
      <c r="N2570" s="7"/>
      <c r="U2570" s="4">
        <v>210922.0974</v>
      </c>
      <c r="AC2570" s="4">
        <v>274370.20799999998</v>
      </c>
      <c r="AD2570" s="7"/>
      <c r="AE2570" s="7"/>
      <c r="AF2570" s="7"/>
      <c r="AG2570" s="7"/>
      <c r="AH2570" s="7"/>
      <c r="AI2570" s="7"/>
      <c r="AJ2570" s="7"/>
      <c r="AK2570" s="7"/>
      <c r="BZ2570" s="4">
        <v>1782000</v>
      </c>
      <c r="CA2570" t="s">
        <v>2737</v>
      </c>
      <c r="CC2570" s="7" t="s">
        <v>615</v>
      </c>
      <c r="CD2570" s="7">
        <v>0.6913307508143155</v>
      </c>
      <c r="CE2570" s="7" t="s">
        <v>639</v>
      </c>
      <c r="CF2570" s="7">
        <v>0.30866924918568439</v>
      </c>
      <c r="CH2570" s="7"/>
      <c r="CJ2570" s="7"/>
      <c r="CK2570" s="7">
        <f t="shared" ref="CK2570:CK2601" si="66">COUNTBLANK(N2570:BX2570)</f>
        <v>61</v>
      </c>
    </row>
    <row r="2571" spans="1:90" hidden="1" x14ac:dyDescent="0.3">
      <c r="A2571" s="43">
        <v>65</v>
      </c>
      <c r="B2571" s="56" t="s">
        <v>868</v>
      </c>
      <c r="D2571" s="23" t="s">
        <v>831</v>
      </c>
      <c r="E2571" s="23" t="s">
        <v>798</v>
      </c>
      <c r="G2571" s="23" t="s">
        <v>4183</v>
      </c>
      <c r="H2571" s="57" t="s">
        <v>831</v>
      </c>
      <c r="I2571" s="57"/>
      <c r="J2571" s="23" t="s">
        <v>9</v>
      </c>
      <c r="K2571" s="47">
        <v>5.26</v>
      </c>
      <c r="L2571" s="24" t="s">
        <v>834</v>
      </c>
      <c r="M2571" s="24" t="s">
        <v>624</v>
      </c>
      <c r="X2571" s="4">
        <v>19988</v>
      </c>
      <c r="BZ2571" s="4"/>
      <c r="CA2571" t="s">
        <v>871</v>
      </c>
      <c r="CC2571" s="7" t="s">
        <v>624</v>
      </c>
      <c r="CD2571" s="7">
        <v>1</v>
      </c>
      <c r="CF2571" s="7"/>
      <c r="CH2571" s="7"/>
      <c r="CJ2571" s="7"/>
      <c r="CK2571" s="7">
        <f t="shared" si="66"/>
        <v>62</v>
      </c>
    </row>
    <row r="2572" spans="1:90" hidden="1" x14ac:dyDescent="0.3">
      <c r="A2572" s="43">
        <v>64</v>
      </c>
      <c r="B2572" s="23" t="s">
        <v>905</v>
      </c>
      <c r="C2572" s="54"/>
      <c r="D2572" s="54" t="s">
        <v>831</v>
      </c>
      <c r="E2572" s="23" t="s">
        <v>671</v>
      </c>
      <c r="F2572" s="54"/>
      <c r="G2572" s="23" t="s">
        <v>4184</v>
      </c>
      <c r="J2572" s="54" t="s">
        <v>9</v>
      </c>
      <c r="K2572" s="55">
        <v>1.54</v>
      </c>
      <c r="L2572" s="24" t="s">
        <v>834</v>
      </c>
      <c r="M2572" s="24" t="s">
        <v>624</v>
      </c>
      <c r="N2572" s="7"/>
      <c r="U2572" s="4">
        <v>4620</v>
      </c>
      <c r="X2572" s="4">
        <v>10934</v>
      </c>
      <c r="Y2572" s="4">
        <v>462</v>
      </c>
      <c r="AD2572" s="7"/>
      <c r="AE2572" s="7"/>
      <c r="AF2572" s="7"/>
      <c r="AG2572" s="7"/>
      <c r="AH2572" s="7"/>
      <c r="AI2572" s="7"/>
      <c r="AJ2572" s="7"/>
      <c r="AK2572" s="7"/>
      <c r="BZ2572" s="4"/>
      <c r="CA2572" t="s">
        <v>1473</v>
      </c>
      <c r="CC2572" s="7" t="s">
        <v>624</v>
      </c>
      <c r="CD2572" s="7">
        <v>0.77582104240245064</v>
      </c>
      <c r="CF2572" s="7"/>
      <c r="CH2572" s="7"/>
      <c r="CJ2572" s="7"/>
      <c r="CK2572" s="7">
        <f t="shared" si="66"/>
        <v>60</v>
      </c>
    </row>
    <row r="2573" spans="1:90" hidden="1" x14ac:dyDescent="0.3">
      <c r="A2573" s="43">
        <v>64</v>
      </c>
      <c r="B2573" s="23" t="s">
        <v>1248</v>
      </c>
      <c r="C2573" s="54"/>
      <c r="D2573" s="54" t="s">
        <v>831</v>
      </c>
      <c r="E2573" s="23" t="s">
        <v>650</v>
      </c>
      <c r="F2573" s="54"/>
      <c r="G2573" s="23" t="s">
        <v>4185</v>
      </c>
      <c r="J2573" s="54" t="s">
        <v>9</v>
      </c>
      <c r="K2573" s="55">
        <v>1.1000000000000001</v>
      </c>
      <c r="L2573" s="24" t="s">
        <v>834</v>
      </c>
      <c r="M2573" s="24" t="s">
        <v>615</v>
      </c>
      <c r="N2573" s="7"/>
      <c r="U2573" s="4">
        <v>27500</v>
      </c>
      <c r="Y2573" s="4">
        <v>4400.0000000000009</v>
      </c>
      <c r="AD2573" s="7"/>
      <c r="AE2573" s="7"/>
      <c r="AF2573" s="7"/>
      <c r="AG2573" s="7"/>
      <c r="AH2573" s="7"/>
      <c r="AI2573" s="7"/>
      <c r="AJ2573" s="7"/>
      <c r="AK2573" s="7"/>
      <c r="BZ2573" s="4"/>
      <c r="CA2573" t="s">
        <v>1230</v>
      </c>
      <c r="CC2573" s="7" t="s">
        <v>615</v>
      </c>
      <c r="CD2573" s="7">
        <v>0.54417031436530039</v>
      </c>
      <c r="CE2573" s="7" t="s">
        <v>627</v>
      </c>
      <c r="CF2573" s="7">
        <v>0.45582968563469961</v>
      </c>
      <c r="CH2573" s="7"/>
      <c r="CJ2573" s="7"/>
      <c r="CK2573" s="7">
        <f t="shared" si="66"/>
        <v>61</v>
      </c>
    </row>
    <row r="2574" spans="1:90" hidden="1" x14ac:dyDescent="0.3">
      <c r="A2574" s="43">
        <v>64</v>
      </c>
      <c r="B2574" s="23" t="s">
        <v>905</v>
      </c>
      <c r="C2574" s="54"/>
      <c r="D2574" s="54" t="s">
        <v>831</v>
      </c>
      <c r="E2574" s="23" t="s">
        <v>653</v>
      </c>
      <c r="F2574" s="54"/>
      <c r="G2574" s="23" t="s">
        <v>4186</v>
      </c>
      <c r="J2574" s="54" t="s">
        <v>9</v>
      </c>
      <c r="K2574" s="58">
        <v>11.6</v>
      </c>
      <c r="L2574" s="24" t="s">
        <v>834</v>
      </c>
      <c r="M2574" s="24" t="s">
        <v>615</v>
      </c>
      <c r="U2574" s="4">
        <v>71920</v>
      </c>
      <c r="V2574" s="4">
        <v>2.9</v>
      </c>
      <c r="X2574" s="4">
        <v>11600</v>
      </c>
      <c r="Y2574" s="4">
        <v>1160</v>
      </c>
      <c r="AD2574" s="7"/>
      <c r="AE2574" s="7"/>
      <c r="AF2574" s="7"/>
      <c r="AG2574" s="7"/>
      <c r="AH2574" s="7"/>
      <c r="AI2574" s="7"/>
      <c r="AJ2574" s="7"/>
      <c r="AK2574" s="7"/>
      <c r="BZ2574" s="4"/>
      <c r="CA2574" t="s">
        <v>4187</v>
      </c>
      <c r="CC2574" s="7" t="s">
        <v>615</v>
      </c>
      <c r="CD2574" s="7">
        <v>0.59059572865579568</v>
      </c>
      <c r="CE2574" s="7" t="s">
        <v>624</v>
      </c>
      <c r="CF2574" s="7">
        <v>0.21221758560864801</v>
      </c>
      <c r="CH2574" s="7"/>
      <c r="CJ2574" s="7"/>
      <c r="CK2574" s="7">
        <f t="shared" si="66"/>
        <v>59</v>
      </c>
    </row>
    <row r="2575" spans="1:90" hidden="1" x14ac:dyDescent="0.3">
      <c r="A2575" s="43">
        <v>64</v>
      </c>
      <c r="B2575" s="23" t="s">
        <v>844</v>
      </c>
      <c r="C2575" s="54"/>
      <c r="D2575" s="54" t="s">
        <v>831</v>
      </c>
      <c r="E2575" s="23" t="s">
        <v>659</v>
      </c>
      <c r="F2575" s="54"/>
      <c r="G2575" s="23" t="s">
        <v>4188</v>
      </c>
      <c r="J2575" s="54" t="s">
        <v>9</v>
      </c>
      <c r="K2575" s="55">
        <v>0.1</v>
      </c>
      <c r="L2575" s="24" t="s">
        <v>834</v>
      </c>
      <c r="M2575" s="24" t="s">
        <v>618</v>
      </c>
      <c r="N2575" s="7"/>
      <c r="U2575" s="4">
        <v>5000</v>
      </c>
      <c r="V2575" s="4">
        <v>1.1000000000000001</v>
      </c>
      <c r="AD2575" s="7"/>
      <c r="AE2575" s="7"/>
      <c r="AF2575" s="7"/>
      <c r="AG2575" s="7"/>
      <c r="AH2575" s="7"/>
      <c r="AI2575" s="7"/>
      <c r="AJ2575" s="7"/>
      <c r="AK2575" s="7"/>
      <c r="BZ2575" s="4"/>
      <c r="CA2575" t="s">
        <v>902</v>
      </c>
      <c r="CC2575" s="7" t="s">
        <v>618</v>
      </c>
      <c r="CD2575" s="7">
        <v>0.57643688173916408</v>
      </c>
      <c r="CE2575" s="7" t="s">
        <v>615</v>
      </c>
      <c r="CF2575" s="7">
        <v>0.42356311826083592</v>
      </c>
      <c r="CH2575" s="7"/>
      <c r="CJ2575" s="7"/>
      <c r="CK2575" s="7">
        <f t="shared" si="66"/>
        <v>61</v>
      </c>
    </row>
    <row r="2576" spans="1:90" hidden="1" x14ac:dyDescent="0.3">
      <c r="A2576" s="43" t="s">
        <v>932</v>
      </c>
      <c r="B2576" s="23" t="s">
        <v>1036</v>
      </c>
      <c r="C2576" s="54"/>
      <c r="D2576" s="54" t="s">
        <v>831</v>
      </c>
      <c r="E2576" s="23" t="s">
        <v>614</v>
      </c>
      <c r="F2576" s="54"/>
      <c r="G2576" s="23" t="s">
        <v>4189</v>
      </c>
      <c r="H2576" s="23" t="s">
        <v>880</v>
      </c>
      <c r="J2576" s="54" t="s">
        <v>9</v>
      </c>
      <c r="K2576" s="55">
        <v>15.933999999999999</v>
      </c>
      <c r="L2576" s="24" t="s">
        <v>834</v>
      </c>
      <c r="M2576" s="24" t="s">
        <v>621</v>
      </c>
      <c r="N2576" s="7"/>
      <c r="U2576" s="4">
        <v>62142.600000000013</v>
      </c>
      <c r="W2576" s="4">
        <v>1558.0265199999999</v>
      </c>
      <c r="AB2576" s="4">
        <v>165713.60000000001</v>
      </c>
      <c r="AC2576" s="4">
        <v>270878</v>
      </c>
      <c r="AD2576" s="7"/>
      <c r="AE2576" s="7"/>
      <c r="AF2576" s="7"/>
      <c r="AG2576" s="7"/>
      <c r="AH2576" s="7"/>
      <c r="AI2576" s="7"/>
      <c r="AJ2576" s="7"/>
      <c r="AK2576" s="7"/>
      <c r="BZ2576" s="4">
        <v>1330000</v>
      </c>
      <c r="CA2576" t="s">
        <v>977</v>
      </c>
      <c r="CC2576" s="7" t="s">
        <v>621</v>
      </c>
      <c r="CD2576" s="7">
        <v>0.42432797506633868</v>
      </c>
      <c r="CE2576" s="7" t="s">
        <v>639</v>
      </c>
      <c r="CF2576" s="7">
        <v>0.25269746678063493</v>
      </c>
      <c r="CH2576" s="7"/>
      <c r="CJ2576" s="7"/>
      <c r="CK2576" s="7">
        <f t="shared" si="66"/>
        <v>59</v>
      </c>
      <c r="CL2576" t="s">
        <v>4189</v>
      </c>
    </row>
    <row r="2577" spans="1:90" hidden="1" x14ac:dyDescent="0.3">
      <c r="A2577" s="43">
        <v>58</v>
      </c>
      <c r="B2577" s="23" t="s">
        <v>1058</v>
      </c>
      <c r="C2577" s="54"/>
      <c r="D2577" s="23" t="s">
        <v>831</v>
      </c>
      <c r="E2577" s="23" t="s">
        <v>605</v>
      </c>
      <c r="G2577" s="23" t="s">
        <v>4190</v>
      </c>
      <c r="I2577" s="54"/>
      <c r="J2577" s="54" t="s">
        <v>9</v>
      </c>
      <c r="K2577" s="47">
        <v>246.0526315789474</v>
      </c>
      <c r="L2577" s="24" t="s">
        <v>834</v>
      </c>
      <c r="M2577" s="24" t="s">
        <v>633</v>
      </c>
      <c r="N2577" s="7"/>
      <c r="AA2577" s="107">
        <v>187000</v>
      </c>
      <c r="AD2577" s="4">
        <v>249.88809152283449</v>
      </c>
      <c r="AH2577" s="7"/>
      <c r="AI2577" s="7"/>
      <c r="BY2577" s="7"/>
      <c r="BZ2577" s="4"/>
      <c r="CA2577" t="s">
        <v>846</v>
      </c>
      <c r="CC2577" s="7" t="s">
        <v>633</v>
      </c>
      <c r="CD2577" s="7">
        <v>0.85721064809077685</v>
      </c>
      <c r="CF2577" s="7"/>
      <c r="CH2577" s="7"/>
      <c r="CJ2577" s="7"/>
      <c r="CK2577" s="7">
        <f t="shared" si="66"/>
        <v>61</v>
      </c>
    </row>
    <row r="2578" spans="1:90" hidden="1" x14ac:dyDescent="0.3">
      <c r="A2578" s="43">
        <v>64</v>
      </c>
      <c r="B2578" s="23" t="s">
        <v>913</v>
      </c>
      <c r="C2578" s="54"/>
      <c r="D2578" s="54" t="s">
        <v>831</v>
      </c>
      <c r="E2578" s="23" t="s">
        <v>605</v>
      </c>
      <c r="F2578" s="54"/>
      <c r="G2578" s="23" t="s">
        <v>4191</v>
      </c>
      <c r="J2578" s="54" t="s">
        <v>9</v>
      </c>
      <c r="K2578" s="55">
        <v>545</v>
      </c>
      <c r="L2578" s="24" t="s">
        <v>834</v>
      </c>
      <c r="M2578" s="24" t="s">
        <v>615</v>
      </c>
      <c r="N2578" s="7"/>
      <c r="U2578" s="4">
        <v>2709400</v>
      </c>
      <c r="V2578" s="4">
        <v>22.56</v>
      </c>
      <c r="W2578" s="4">
        <v>451.2</v>
      </c>
      <c r="AD2578" s="7"/>
      <c r="AE2578" s="7"/>
      <c r="AF2578" s="7"/>
      <c r="AG2578" s="7"/>
      <c r="AH2578" s="7"/>
      <c r="AI2578" s="7"/>
      <c r="AJ2578" s="7"/>
      <c r="AK2578" s="7"/>
      <c r="BZ2578" s="4"/>
      <c r="CA2578" t="s">
        <v>859</v>
      </c>
      <c r="CC2578" s="7" t="s">
        <v>615</v>
      </c>
      <c r="CD2578" s="7">
        <v>0.93615809280791884</v>
      </c>
      <c r="CF2578" s="7"/>
      <c r="CH2578" s="7"/>
      <c r="CJ2578" s="7"/>
      <c r="CK2578" s="7">
        <f t="shared" si="66"/>
        <v>60</v>
      </c>
      <c r="CL2578" t="s">
        <v>4191</v>
      </c>
    </row>
    <row r="2579" spans="1:90" hidden="1" x14ac:dyDescent="0.3">
      <c r="A2579" s="43">
        <v>64</v>
      </c>
      <c r="B2579" s="23" t="s">
        <v>868</v>
      </c>
      <c r="C2579" s="54"/>
      <c r="D2579" s="54" t="s">
        <v>831</v>
      </c>
      <c r="E2579" s="23" t="s">
        <v>659</v>
      </c>
      <c r="F2579" s="54"/>
      <c r="G2579" s="23" t="s">
        <v>4192</v>
      </c>
      <c r="J2579" s="54" t="s">
        <v>9</v>
      </c>
      <c r="K2579" s="55">
        <v>25.2</v>
      </c>
      <c r="L2579" s="24" t="s">
        <v>834</v>
      </c>
      <c r="M2579" s="24" t="s">
        <v>615</v>
      </c>
      <c r="N2579" s="7"/>
      <c r="U2579" s="4">
        <v>715400.00000000012</v>
      </c>
      <c r="V2579" s="4">
        <v>25.2</v>
      </c>
      <c r="W2579" s="4">
        <v>1008</v>
      </c>
      <c r="AC2579" s="4">
        <v>273840</v>
      </c>
      <c r="AD2579" s="7"/>
      <c r="AE2579" s="7"/>
      <c r="AF2579" s="7"/>
      <c r="AG2579" s="7"/>
      <c r="AH2579" s="7"/>
      <c r="AI2579" s="7"/>
      <c r="AJ2579" s="7"/>
      <c r="AK2579" s="7"/>
      <c r="BZ2579" s="4"/>
      <c r="CA2579" t="s">
        <v>839</v>
      </c>
      <c r="CC2579" s="7" t="s">
        <v>615</v>
      </c>
      <c r="CD2579" s="7">
        <v>0.67092657125286903</v>
      </c>
      <c r="CF2579" s="7"/>
      <c r="CH2579" s="7"/>
      <c r="CJ2579" s="7"/>
      <c r="CK2579" s="7">
        <f t="shared" si="66"/>
        <v>59</v>
      </c>
    </row>
    <row r="2580" spans="1:90" hidden="1" x14ac:dyDescent="0.3">
      <c r="A2580" s="43">
        <v>154</v>
      </c>
      <c r="B2580" s="23" t="s">
        <v>868</v>
      </c>
      <c r="D2580" s="23" t="s">
        <v>831</v>
      </c>
      <c r="E2580" s="23" t="s">
        <v>659</v>
      </c>
      <c r="G2580" s="23" t="s">
        <v>4193</v>
      </c>
      <c r="J2580" s="23" t="s">
        <v>9</v>
      </c>
      <c r="K2580" s="47">
        <v>19.399999999999999</v>
      </c>
      <c r="L2580" s="24" t="s">
        <v>834</v>
      </c>
      <c r="M2580" s="24" t="s">
        <v>615</v>
      </c>
      <c r="U2580" s="4">
        <v>426800</v>
      </c>
      <c r="AB2580" s="4">
        <v>25220</v>
      </c>
      <c r="AC2580" s="4">
        <v>135800</v>
      </c>
      <c r="AE2580" s="4">
        <v>1164</v>
      </c>
      <c r="AF2580" s="4">
        <v>178.48</v>
      </c>
      <c r="BZ2580" s="4"/>
      <c r="CA2580" t="s">
        <v>4194</v>
      </c>
      <c r="CC2580" s="7" t="s">
        <v>615</v>
      </c>
      <c r="CD2580" s="7">
        <v>0.85735883038985805</v>
      </c>
      <c r="CF2580" s="7"/>
      <c r="CH2580" s="7"/>
      <c r="CJ2580" s="7"/>
      <c r="CK2580" s="7">
        <f t="shared" si="66"/>
        <v>58</v>
      </c>
    </row>
    <row r="2581" spans="1:90" hidden="1" x14ac:dyDescent="0.3">
      <c r="A2581" s="43">
        <v>64</v>
      </c>
      <c r="B2581" s="23" t="s">
        <v>905</v>
      </c>
      <c r="C2581" s="54"/>
      <c r="D2581" s="54" t="s">
        <v>831</v>
      </c>
      <c r="E2581" s="23" t="s">
        <v>671</v>
      </c>
      <c r="F2581" s="54"/>
      <c r="G2581" s="23" t="s">
        <v>4195</v>
      </c>
      <c r="H2581" s="23" t="s">
        <v>838</v>
      </c>
      <c r="J2581" s="54" t="s">
        <v>9</v>
      </c>
      <c r="K2581" s="55">
        <v>1.6</v>
      </c>
      <c r="L2581" s="24" t="s">
        <v>834</v>
      </c>
      <c r="M2581" s="24" t="s">
        <v>624</v>
      </c>
      <c r="N2581" s="7"/>
      <c r="U2581" s="4">
        <v>3040</v>
      </c>
      <c r="X2581" s="4">
        <v>10400</v>
      </c>
      <c r="Y2581" s="4">
        <v>480</v>
      </c>
      <c r="AD2581" s="7"/>
      <c r="AE2581" s="7"/>
      <c r="AF2581" s="7"/>
      <c r="AG2581" s="7"/>
      <c r="AH2581" s="7"/>
      <c r="AI2581" s="7"/>
      <c r="AJ2581" s="7"/>
      <c r="AK2581" s="7"/>
      <c r="BZ2581" s="4"/>
      <c r="CA2581" t="s">
        <v>1473</v>
      </c>
      <c r="CC2581" s="7" t="s">
        <v>624</v>
      </c>
      <c r="CD2581" s="7">
        <v>0.80666760867102283</v>
      </c>
      <c r="CF2581" s="7"/>
      <c r="CH2581" s="7"/>
      <c r="CJ2581" s="7"/>
      <c r="CK2581" s="7">
        <f t="shared" si="66"/>
        <v>60</v>
      </c>
    </row>
    <row r="2582" spans="1:90" hidden="1" x14ac:dyDescent="0.3">
      <c r="A2582" s="43">
        <v>64</v>
      </c>
      <c r="B2582" s="23" t="s">
        <v>905</v>
      </c>
      <c r="C2582" s="54"/>
      <c r="D2582" s="54" t="s">
        <v>831</v>
      </c>
      <c r="E2582" s="23" t="s">
        <v>620</v>
      </c>
      <c r="F2582" s="54"/>
      <c r="G2582" s="23" t="s">
        <v>4196</v>
      </c>
      <c r="J2582" s="54" t="s">
        <v>9</v>
      </c>
      <c r="K2582" s="55">
        <v>144.69999999999999</v>
      </c>
      <c r="L2582" s="24" t="s">
        <v>834</v>
      </c>
      <c r="M2582" s="24" t="s">
        <v>654</v>
      </c>
      <c r="N2582" s="7"/>
      <c r="U2582" s="4">
        <v>723500</v>
      </c>
      <c r="AD2582" s="7"/>
      <c r="AE2582" s="7"/>
      <c r="AF2582" s="7"/>
      <c r="AG2582" s="7">
        <v>72.349999999999994</v>
      </c>
      <c r="AH2582" s="7">
        <v>202.58</v>
      </c>
      <c r="AI2582" s="7"/>
      <c r="AJ2582" s="7"/>
      <c r="AK2582" s="7"/>
      <c r="AM2582" s="4">
        <v>62365700</v>
      </c>
      <c r="BZ2582" s="4"/>
      <c r="CA2582" t="s">
        <v>4197</v>
      </c>
      <c r="CC2582" s="7" t="s">
        <v>654</v>
      </c>
      <c r="CD2582" s="7">
        <v>0.30044849607989488</v>
      </c>
      <c r="CE2582" s="7" t="s">
        <v>669</v>
      </c>
      <c r="CF2582" s="7">
        <v>0.27065184911398438</v>
      </c>
      <c r="CG2582" s="7" t="s">
        <v>615</v>
      </c>
      <c r="CH2582" s="7">
        <v>0.24132043152999161</v>
      </c>
      <c r="CJ2582" s="7"/>
      <c r="CK2582" s="7">
        <f t="shared" si="66"/>
        <v>59</v>
      </c>
    </row>
    <row r="2583" spans="1:90" hidden="1" x14ac:dyDescent="0.3">
      <c r="A2583" s="43">
        <v>64</v>
      </c>
      <c r="B2583" s="23" t="s">
        <v>1402</v>
      </c>
      <c r="C2583" s="54"/>
      <c r="D2583" s="54" t="s">
        <v>831</v>
      </c>
      <c r="E2583" s="23" t="s">
        <v>659</v>
      </c>
      <c r="F2583" s="54"/>
      <c r="G2583" s="23" t="s">
        <v>4198</v>
      </c>
      <c r="J2583" s="54" t="s">
        <v>9</v>
      </c>
      <c r="K2583" s="55">
        <v>20</v>
      </c>
      <c r="L2583" s="24" t="s">
        <v>834</v>
      </c>
      <c r="M2583" s="24" t="s">
        <v>615</v>
      </c>
      <c r="N2583" s="7"/>
      <c r="U2583" s="4">
        <v>60000</v>
      </c>
      <c r="AB2583" s="4">
        <v>3000</v>
      </c>
      <c r="AC2583" s="4">
        <v>48000</v>
      </c>
      <c r="AD2583" s="7"/>
      <c r="AE2583" s="7"/>
      <c r="AF2583" s="7"/>
      <c r="AG2583" s="7"/>
      <c r="AH2583" s="7"/>
      <c r="AI2583" s="7"/>
      <c r="AJ2583" s="7"/>
      <c r="AK2583" s="7"/>
      <c r="BZ2583" s="4"/>
      <c r="CA2583" t="s">
        <v>1006</v>
      </c>
      <c r="CC2583" s="7" t="s">
        <v>615</v>
      </c>
      <c r="CD2583" s="7">
        <v>0.77417756901874402</v>
      </c>
      <c r="CE2583" s="7" t="s">
        <v>639</v>
      </c>
      <c r="CF2583" s="7">
        <v>0.21258038549655461</v>
      </c>
      <c r="CH2583" s="7"/>
      <c r="CJ2583" s="7"/>
      <c r="CK2583" s="7">
        <f t="shared" si="66"/>
        <v>60</v>
      </c>
    </row>
    <row r="2584" spans="1:90" hidden="1" x14ac:dyDescent="0.3">
      <c r="A2584" s="43" t="s">
        <v>932</v>
      </c>
      <c r="B2584" s="23" t="s">
        <v>1936</v>
      </c>
      <c r="C2584" s="54"/>
      <c r="D2584" s="54" t="s">
        <v>831</v>
      </c>
      <c r="E2584" s="23" t="s">
        <v>605</v>
      </c>
      <c r="F2584" s="54"/>
      <c r="G2584" s="23" t="s">
        <v>4199</v>
      </c>
      <c r="H2584" s="23" t="s">
        <v>880</v>
      </c>
      <c r="J2584" s="54" t="s">
        <v>9</v>
      </c>
      <c r="K2584" s="55">
        <v>395</v>
      </c>
      <c r="L2584" s="24" t="s">
        <v>834</v>
      </c>
      <c r="M2584" s="24" t="s">
        <v>615</v>
      </c>
      <c r="N2584" s="7"/>
      <c r="U2584" s="4">
        <v>1501000</v>
      </c>
      <c r="V2584" s="4">
        <v>127.506</v>
      </c>
      <c r="W2584" s="4">
        <v>74.243701456310689</v>
      </c>
      <c r="AD2584" s="7"/>
      <c r="AE2584" s="7"/>
      <c r="AF2584" s="7"/>
      <c r="AG2584" s="7"/>
      <c r="AH2584" s="7"/>
      <c r="AI2584" s="7"/>
      <c r="AJ2584" s="7"/>
      <c r="AK2584" s="7"/>
      <c r="BZ2584" s="4">
        <v>4220000</v>
      </c>
      <c r="CA2584" t="s">
        <v>1069</v>
      </c>
      <c r="CC2584" s="7" t="s">
        <v>615</v>
      </c>
      <c r="CD2584" s="7">
        <v>0.65340595874807372</v>
      </c>
      <c r="CE2584" s="7" t="s">
        <v>618</v>
      </c>
      <c r="CF2584" s="7">
        <v>0.34335546372008702</v>
      </c>
      <c r="CH2584" s="7"/>
      <c r="CJ2584" s="7"/>
      <c r="CK2584" s="7">
        <f t="shared" si="66"/>
        <v>60</v>
      </c>
    </row>
    <row r="2585" spans="1:90" hidden="1" x14ac:dyDescent="0.3">
      <c r="A2585" s="24">
        <v>3</v>
      </c>
      <c r="B2585" s="23" t="s">
        <v>1308</v>
      </c>
      <c r="C2585" s="24"/>
      <c r="D2585" s="23" t="s">
        <v>831</v>
      </c>
      <c r="E2585" s="23" t="s">
        <v>2254</v>
      </c>
      <c r="F2585" s="24"/>
      <c r="G2585" s="23" t="s">
        <v>4200</v>
      </c>
      <c r="H2585" s="23" t="s">
        <v>880</v>
      </c>
      <c r="J2585" s="54" t="s">
        <v>8</v>
      </c>
      <c r="K2585" s="68">
        <v>500</v>
      </c>
      <c r="L2585" s="57" t="s">
        <v>834</v>
      </c>
      <c r="M2585" s="69" t="s">
        <v>603</v>
      </c>
      <c r="N2585" s="69"/>
      <c r="O2585" s="69"/>
      <c r="P2585" s="69"/>
      <c r="Q2585" s="68">
        <v>96278000.000000015</v>
      </c>
      <c r="R2585" s="69"/>
      <c r="S2585" s="69"/>
      <c r="T2585" s="69"/>
      <c r="U2585" s="69"/>
      <c r="V2585" s="69"/>
      <c r="W2585" s="69"/>
      <c r="X2585" s="69"/>
      <c r="Y2585" s="69"/>
      <c r="Z2585" s="69"/>
      <c r="AA2585" s="69"/>
      <c r="AB2585" s="69"/>
      <c r="AC2585" s="69"/>
      <c r="AD2585" s="69"/>
      <c r="AE2585" s="69"/>
      <c r="AF2585" s="69"/>
      <c r="AG2585" s="69"/>
      <c r="AH2585" s="69"/>
      <c r="AI2585" s="69"/>
      <c r="AJ2585" s="69"/>
      <c r="AK2585" s="69"/>
      <c r="AL2585" s="69"/>
      <c r="AM2585" s="69"/>
      <c r="AN2585" s="69"/>
      <c r="AO2585" s="69"/>
      <c r="AP2585" s="69"/>
      <c r="AQ2585" s="69"/>
      <c r="AR2585" s="69"/>
      <c r="AS2585" s="69"/>
      <c r="AT2585" s="69"/>
      <c r="AU2585" s="69"/>
      <c r="AV2585" s="69"/>
      <c r="AW2585" s="68">
        <v>29333.333333333328</v>
      </c>
      <c r="AX2585" s="69"/>
      <c r="AY2585" s="69"/>
      <c r="AZ2585" s="69"/>
      <c r="BA2585" s="69"/>
      <c r="BB2585" s="69"/>
      <c r="BC2585" s="69"/>
      <c r="BD2585" s="69"/>
      <c r="BE2585" s="69"/>
      <c r="BF2585" s="69"/>
      <c r="BG2585" s="69"/>
      <c r="BH2585" s="69"/>
      <c r="BI2585" s="68"/>
      <c r="BJ2585" s="68"/>
      <c r="BK2585" s="68"/>
      <c r="BL2585" s="68"/>
      <c r="BM2585" s="68"/>
      <c r="BN2585" s="68"/>
      <c r="BO2585" s="68"/>
      <c r="BP2585" s="68"/>
      <c r="BQ2585" s="68"/>
      <c r="BR2585" s="68"/>
      <c r="BS2585" s="69"/>
      <c r="BZ2585" s="4"/>
      <c r="CA2585" t="s">
        <v>3194</v>
      </c>
      <c r="CK2585" s="7">
        <f t="shared" si="66"/>
        <v>61</v>
      </c>
    </row>
    <row r="2586" spans="1:90" hidden="1" x14ac:dyDescent="0.3">
      <c r="A2586" s="24">
        <v>3</v>
      </c>
      <c r="B2586" s="23" t="s">
        <v>1308</v>
      </c>
      <c r="C2586" s="24"/>
      <c r="D2586" s="23" t="s">
        <v>831</v>
      </c>
      <c r="E2586" s="23" t="s">
        <v>2254</v>
      </c>
      <c r="F2586" s="24"/>
      <c r="G2586" s="23" t="s">
        <v>4201</v>
      </c>
      <c r="H2586" s="23" t="s">
        <v>880</v>
      </c>
      <c r="J2586" s="54" t="s">
        <v>8</v>
      </c>
      <c r="K2586" s="68">
        <v>500</v>
      </c>
      <c r="L2586" s="57" t="s">
        <v>834</v>
      </c>
      <c r="M2586" s="69" t="s">
        <v>603</v>
      </c>
      <c r="N2586" s="69"/>
      <c r="O2586" s="69"/>
      <c r="P2586" s="69"/>
      <c r="Q2586" s="68">
        <v>125690400</v>
      </c>
      <c r="R2586" s="69"/>
      <c r="S2586" s="69"/>
      <c r="T2586" s="69"/>
      <c r="U2586" s="69"/>
      <c r="V2586" s="69"/>
      <c r="W2586" s="69"/>
      <c r="X2586" s="69"/>
      <c r="Y2586" s="69"/>
      <c r="Z2586" s="69"/>
      <c r="AA2586" s="69"/>
      <c r="AB2586" s="69"/>
      <c r="AC2586" s="69"/>
      <c r="AD2586" s="69"/>
      <c r="AE2586" s="69"/>
      <c r="AF2586" s="69"/>
      <c r="AG2586" s="69"/>
      <c r="AH2586" s="69"/>
      <c r="AI2586" s="69"/>
      <c r="AJ2586" s="69"/>
      <c r="AK2586" s="69"/>
      <c r="AL2586" s="69"/>
      <c r="AM2586" s="69"/>
      <c r="AN2586" s="69"/>
      <c r="AO2586" s="69"/>
      <c r="AP2586" s="69"/>
      <c r="AQ2586" s="69"/>
      <c r="AR2586" s="69"/>
      <c r="AS2586" s="69"/>
      <c r="AT2586" s="69"/>
      <c r="AU2586" s="69"/>
      <c r="AV2586" s="69"/>
      <c r="AW2586" s="68">
        <v>30000</v>
      </c>
      <c r="AX2586" s="69"/>
      <c r="AY2586" s="69"/>
      <c r="AZ2586" s="69"/>
      <c r="BA2586" s="69"/>
      <c r="BB2586" s="69"/>
      <c r="BC2586" s="69"/>
      <c r="BD2586" s="69"/>
      <c r="BE2586" s="69"/>
      <c r="BF2586" s="69"/>
      <c r="BG2586" s="69"/>
      <c r="BH2586" s="69"/>
      <c r="BI2586" s="68"/>
      <c r="BJ2586" s="68"/>
      <c r="BK2586" s="68"/>
      <c r="BL2586" s="68"/>
      <c r="BM2586" s="68"/>
      <c r="BN2586" s="68"/>
      <c r="BO2586" s="68"/>
      <c r="BP2586" s="68"/>
      <c r="BQ2586" s="68"/>
      <c r="BR2586" s="68"/>
      <c r="BS2586" s="69"/>
      <c r="BZ2586" s="4"/>
      <c r="CA2586" t="s">
        <v>3194</v>
      </c>
      <c r="CK2586" s="7">
        <f t="shared" si="66"/>
        <v>61</v>
      </c>
    </row>
    <row r="2587" spans="1:90" hidden="1" x14ac:dyDescent="0.3">
      <c r="A2587" s="43" t="s">
        <v>843</v>
      </c>
      <c r="B2587" s="23" t="s">
        <v>848</v>
      </c>
      <c r="D2587" s="23" t="s">
        <v>831</v>
      </c>
      <c r="E2587" s="23" t="s">
        <v>605</v>
      </c>
      <c r="G2587" s="53" t="s">
        <v>4202</v>
      </c>
      <c r="J2587" s="23" t="s">
        <v>9</v>
      </c>
      <c r="K2587" s="47">
        <v>70.590360000000004</v>
      </c>
      <c r="L2587" s="24" t="s">
        <v>834</v>
      </c>
      <c r="M2587" s="24" t="s">
        <v>615</v>
      </c>
      <c r="U2587" s="4">
        <v>207535.65839999999</v>
      </c>
      <c r="V2587" s="4">
        <v>25.836071759999999</v>
      </c>
      <c r="W2587" s="4">
        <v>84.708432000000002</v>
      </c>
      <c r="AA2587" s="107">
        <v>705.9036000000001</v>
      </c>
      <c r="AD2587" s="4">
        <v>5.5317301828845071</v>
      </c>
      <c r="BZ2587" s="4"/>
      <c r="CA2587" t="s">
        <v>846</v>
      </c>
      <c r="CC2587" s="7" t="s">
        <v>615</v>
      </c>
      <c r="CD2587" s="7">
        <v>0.54504314372145812</v>
      </c>
      <c r="CE2587" s="7" t="s">
        <v>618</v>
      </c>
      <c r="CF2587" s="7">
        <v>0.41973538033659108</v>
      </c>
      <c r="CH2587" s="7"/>
      <c r="CJ2587" s="7"/>
      <c r="CK2587" s="7">
        <f t="shared" si="66"/>
        <v>58</v>
      </c>
    </row>
    <row r="2588" spans="1:90" hidden="1" x14ac:dyDescent="0.3">
      <c r="A2588" s="43">
        <v>58</v>
      </c>
      <c r="B2588" s="23" t="s">
        <v>1025</v>
      </c>
      <c r="C2588" s="54"/>
      <c r="D2588" s="23" t="s">
        <v>831</v>
      </c>
      <c r="E2588" s="23" t="s">
        <v>608</v>
      </c>
      <c r="G2588" s="23" t="s">
        <v>4203</v>
      </c>
      <c r="H2588" s="23" t="s">
        <v>930</v>
      </c>
      <c r="I2588" s="54"/>
      <c r="J2588" s="54" t="s">
        <v>9</v>
      </c>
      <c r="K2588" s="47">
        <v>493.5</v>
      </c>
      <c r="L2588" s="24" t="s">
        <v>834</v>
      </c>
      <c r="M2588" s="24" t="s">
        <v>717</v>
      </c>
      <c r="N2588" s="7"/>
      <c r="AA2588" s="107">
        <v>69868.000000000015</v>
      </c>
      <c r="AD2588" s="4">
        <v>119.6385459994998</v>
      </c>
      <c r="AH2588" s="7"/>
      <c r="AI2588" s="7"/>
      <c r="BC2588" s="107">
        <v>772041.83999999985</v>
      </c>
      <c r="BY2588" s="7"/>
      <c r="BZ2588" s="4"/>
      <c r="CA2588" t="s">
        <v>846</v>
      </c>
      <c r="CC2588" s="7" t="s">
        <v>717</v>
      </c>
      <c r="CD2588" s="7">
        <v>0.90952678630973427</v>
      </c>
      <c r="CF2588" s="7"/>
      <c r="CH2588" s="7"/>
      <c r="CJ2588" s="7"/>
      <c r="CK2588" s="7">
        <f t="shared" si="66"/>
        <v>60</v>
      </c>
    </row>
    <row r="2589" spans="1:90" x14ac:dyDescent="0.3">
      <c r="A2589" s="24" t="s">
        <v>4204</v>
      </c>
      <c r="B2589" s="23" t="s">
        <v>860</v>
      </c>
      <c r="D2589" s="23" t="s">
        <v>831</v>
      </c>
      <c r="E2589" s="23" t="s">
        <v>595</v>
      </c>
      <c r="G2589" s="23" t="s">
        <v>4205</v>
      </c>
      <c r="J2589" s="23" t="s">
        <v>9</v>
      </c>
      <c r="K2589" s="47">
        <v>697.61300000000006</v>
      </c>
      <c r="L2589" s="24" t="s">
        <v>834</v>
      </c>
      <c r="M2589" s="24" t="s">
        <v>606</v>
      </c>
      <c r="R2589" s="83">
        <v>2015344.439520289</v>
      </c>
      <c r="S2589" s="14"/>
      <c r="T2589" s="14"/>
      <c r="BZ2589" s="4"/>
      <c r="CA2589" t="s">
        <v>4206</v>
      </c>
      <c r="CK2589" s="7">
        <f t="shared" si="66"/>
        <v>62</v>
      </c>
      <c r="CL2589" t="s">
        <v>4205</v>
      </c>
    </row>
    <row r="2590" spans="1:90" hidden="1" x14ac:dyDescent="0.3">
      <c r="A2590" s="43">
        <v>65</v>
      </c>
      <c r="B2590" s="56" t="s">
        <v>1025</v>
      </c>
      <c r="D2590" s="23" t="s">
        <v>831</v>
      </c>
      <c r="E2590" s="23" t="s">
        <v>798</v>
      </c>
      <c r="G2590" s="23" t="s">
        <v>4207</v>
      </c>
      <c r="H2590" s="57" t="s">
        <v>831</v>
      </c>
      <c r="I2590" s="57"/>
      <c r="J2590" s="23" t="s">
        <v>9</v>
      </c>
      <c r="K2590" s="47">
        <v>1.05</v>
      </c>
      <c r="L2590" s="24" t="s">
        <v>834</v>
      </c>
      <c r="M2590" s="24" t="s">
        <v>624</v>
      </c>
      <c r="U2590" s="4">
        <v>2100</v>
      </c>
      <c r="X2590" s="4">
        <v>21000</v>
      </c>
      <c r="Y2590" s="4">
        <v>630</v>
      </c>
      <c r="BZ2590" s="4"/>
      <c r="CA2590" t="s">
        <v>1511</v>
      </c>
      <c r="CC2590" s="7" t="s">
        <v>624</v>
      </c>
      <c r="CD2590" s="7">
        <v>0.89655045567827552</v>
      </c>
      <c r="CF2590" s="7"/>
      <c r="CH2590" s="7"/>
      <c r="CJ2590" s="7"/>
      <c r="CK2590" s="7">
        <f t="shared" si="66"/>
        <v>60</v>
      </c>
    </row>
    <row r="2591" spans="1:90" hidden="1" x14ac:dyDescent="0.3">
      <c r="A2591" s="43">
        <v>64</v>
      </c>
      <c r="B2591" s="23" t="s">
        <v>1058</v>
      </c>
      <c r="C2591" s="54"/>
      <c r="D2591" s="54" t="s">
        <v>831</v>
      </c>
      <c r="E2591" s="23" t="s">
        <v>605</v>
      </c>
      <c r="F2591" s="54"/>
      <c r="G2591" s="23" t="s">
        <v>4208</v>
      </c>
      <c r="J2591" s="54" t="s">
        <v>9</v>
      </c>
      <c r="K2591" s="55">
        <v>128</v>
      </c>
      <c r="L2591" s="24" t="s">
        <v>834</v>
      </c>
      <c r="M2591" s="24" t="s">
        <v>615</v>
      </c>
      <c r="N2591" s="7"/>
      <c r="U2591" s="4">
        <v>1446400</v>
      </c>
      <c r="V2591" s="4">
        <v>61.44</v>
      </c>
      <c r="AD2591" s="7"/>
      <c r="AE2591" s="7"/>
      <c r="AF2591" s="7"/>
      <c r="AG2591" s="7"/>
      <c r="AH2591" s="7"/>
      <c r="AI2591" s="7"/>
      <c r="AJ2591" s="7"/>
      <c r="AK2591" s="7"/>
      <c r="BZ2591" s="4"/>
      <c r="CA2591" t="s">
        <v>902</v>
      </c>
      <c r="CC2591" s="7" t="s">
        <v>615</v>
      </c>
      <c r="CD2591" s="7">
        <v>0.79191062483184516</v>
      </c>
      <c r="CE2591" s="7" t="s">
        <v>618</v>
      </c>
      <c r="CF2591" s="7">
        <v>0.20808937516815501</v>
      </c>
      <c r="CH2591" s="7"/>
      <c r="CJ2591" s="7"/>
      <c r="CK2591" s="7">
        <f t="shared" si="66"/>
        <v>61</v>
      </c>
    </row>
    <row r="2592" spans="1:90" hidden="1" x14ac:dyDescent="0.3">
      <c r="A2592" s="43" t="s">
        <v>1325</v>
      </c>
      <c r="B2592" s="23" t="s">
        <v>2900</v>
      </c>
      <c r="D2592" s="23" t="s">
        <v>831</v>
      </c>
      <c r="E2592" s="23" t="s">
        <v>792</v>
      </c>
      <c r="G2592" s="42" t="s">
        <v>4209</v>
      </c>
      <c r="H2592" s="24"/>
      <c r="J2592" s="23" t="s">
        <v>9</v>
      </c>
      <c r="K2592" s="47">
        <v>44.4</v>
      </c>
      <c r="L2592" s="24" t="s">
        <v>834</v>
      </c>
      <c r="M2592" s="24" t="s">
        <v>627</v>
      </c>
      <c r="Y2592" s="4">
        <v>22200</v>
      </c>
      <c r="BZ2592" s="4"/>
      <c r="CA2592" t="s">
        <v>1328</v>
      </c>
      <c r="CC2592" s="7" t="s">
        <v>627</v>
      </c>
      <c r="CD2592" s="7">
        <v>1</v>
      </c>
      <c r="CF2592" s="7"/>
      <c r="CH2592" s="7"/>
      <c r="CJ2592" s="7"/>
      <c r="CK2592" s="7">
        <f t="shared" si="66"/>
        <v>62</v>
      </c>
    </row>
    <row r="2593" spans="1:90" hidden="1" x14ac:dyDescent="0.3">
      <c r="A2593" s="43">
        <v>64</v>
      </c>
      <c r="B2593" s="23" t="s">
        <v>854</v>
      </c>
      <c r="C2593" s="54"/>
      <c r="D2593" s="54" t="s">
        <v>831</v>
      </c>
      <c r="E2593" s="23" t="s">
        <v>617</v>
      </c>
      <c r="F2593" s="54"/>
      <c r="G2593" s="23" t="s">
        <v>4210</v>
      </c>
      <c r="H2593" s="23" t="s">
        <v>838</v>
      </c>
      <c r="J2593" s="54" t="s">
        <v>9</v>
      </c>
      <c r="K2593" s="55">
        <v>75.599999999999994</v>
      </c>
      <c r="L2593" s="24" t="s">
        <v>834</v>
      </c>
      <c r="M2593" s="24" t="s">
        <v>618</v>
      </c>
      <c r="N2593" s="7"/>
      <c r="U2593" s="4">
        <v>778680</v>
      </c>
      <c r="V2593" s="4">
        <v>143.63999999999999</v>
      </c>
      <c r="W2593" s="4">
        <v>226.8</v>
      </c>
      <c r="AD2593" s="7"/>
      <c r="AE2593" s="7"/>
      <c r="AF2593" s="7"/>
      <c r="AG2593" s="7"/>
      <c r="AH2593" s="7"/>
      <c r="AI2593" s="7"/>
      <c r="AJ2593" s="7"/>
      <c r="AK2593" s="7"/>
      <c r="BZ2593" s="4"/>
      <c r="CA2593" t="s">
        <v>859</v>
      </c>
      <c r="CC2593" s="7" t="s">
        <v>618</v>
      </c>
      <c r="CD2593" s="7">
        <v>0.52578528398211832</v>
      </c>
      <c r="CE2593" s="7" t="s">
        <v>615</v>
      </c>
      <c r="CF2593" s="7">
        <v>0.46076672462950302</v>
      </c>
      <c r="CH2593" s="7"/>
      <c r="CJ2593" s="7"/>
      <c r="CK2593" s="7">
        <f t="shared" si="66"/>
        <v>60</v>
      </c>
    </row>
    <row r="2594" spans="1:90" hidden="1" x14ac:dyDescent="0.3">
      <c r="A2594" s="43">
        <v>64</v>
      </c>
      <c r="B2594" s="23" t="s">
        <v>868</v>
      </c>
      <c r="C2594" s="54"/>
      <c r="D2594" s="54" t="s">
        <v>831</v>
      </c>
      <c r="E2594" s="23" t="s">
        <v>650</v>
      </c>
      <c r="F2594" s="54"/>
      <c r="G2594" s="23" t="s">
        <v>4211</v>
      </c>
      <c r="J2594" s="54" t="s">
        <v>9</v>
      </c>
      <c r="K2594" s="55">
        <v>122.2</v>
      </c>
      <c r="L2594" s="24" t="s">
        <v>834</v>
      </c>
      <c r="M2594" s="24" t="s">
        <v>615</v>
      </c>
      <c r="N2594" s="7"/>
      <c r="U2594" s="4">
        <v>1101680</v>
      </c>
      <c r="W2594" s="4">
        <v>871.38</v>
      </c>
      <c r="AD2594" s="7"/>
      <c r="AE2594" s="7"/>
      <c r="AF2594" s="7"/>
      <c r="AG2594" s="7"/>
      <c r="AH2594" s="7"/>
      <c r="AI2594" s="7"/>
      <c r="AJ2594" s="7"/>
      <c r="AK2594" s="7"/>
      <c r="BZ2594" s="4"/>
      <c r="CA2594" t="s">
        <v>899</v>
      </c>
      <c r="CC2594" s="7" t="s">
        <v>615</v>
      </c>
      <c r="CD2594" s="7">
        <v>0.92656230536362849</v>
      </c>
      <c r="CF2594" s="7"/>
      <c r="CH2594" s="7"/>
      <c r="CJ2594" s="7"/>
      <c r="CK2594" s="7">
        <f t="shared" si="66"/>
        <v>61</v>
      </c>
    </row>
    <row r="2595" spans="1:90" hidden="1" x14ac:dyDescent="0.3">
      <c r="A2595" s="43" t="s">
        <v>4212</v>
      </c>
      <c r="B2595" s="23" t="s">
        <v>888</v>
      </c>
      <c r="D2595" s="23" t="s">
        <v>632</v>
      </c>
      <c r="E2595" s="23" t="s">
        <v>632</v>
      </c>
      <c r="G2595" s="23" t="s">
        <v>4213</v>
      </c>
      <c r="J2595" s="54" t="s">
        <v>9</v>
      </c>
      <c r="K2595" s="47">
        <v>1637.93103448276</v>
      </c>
      <c r="L2595" s="47" t="s">
        <v>1121</v>
      </c>
      <c r="M2595" s="24" t="s">
        <v>765</v>
      </c>
      <c r="BS2595" s="4">
        <v>1654310.3448275879</v>
      </c>
      <c r="BT2595" s="107">
        <v>3275862.0689655198</v>
      </c>
      <c r="BU2595" s="4">
        <v>10187931.03448277</v>
      </c>
      <c r="BY2595" s="64">
        <v>0.53</v>
      </c>
      <c r="BZ2595" s="4"/>
      <c r="CA2595" t="s">
        <v>4214</v>
      </c>
      <c r="CK2595" s="7">
        <f t="shared" si="66"/>
        <v>60</v>
      </c>
    </row>
    <row r="2596" spans="1:90" hidden="1" x14ac:dyDescent="0.3">
      <c r="A2596" s="43" t="s">
        <v>4215</v>
      </c>
      <c r="B2596" s="23" t="s">
        <v>888</v>
      </c>
      <c r="D2596" s="23" t="s">
        <v>632</v>
      </c>
      <c r="E2596" s="23" t="s">
        <v>632</v>
      </c>
      <c r="G2596" s="23" t="s">
        <v>4216</v>
      </c>
      <c r="H2596" s="23" t="s">
        <v>880</v>
      </c>
      <c r="J2596" s="54" t="s">
        <v>9</v>
      </c>
      <c r="K2596" s="47">
        <v>2337</v>
      </c>
      <c r="L2596" s="47" t="s">
        <v>1121</v>
      </c>
      <c r="M2596" s="24" t="s">
        <v>765</v>
      </c>
      <c r="BS2596" s="4">
        <v>1434000</v>
      </c>
      <c r="BT2596" s="107">
        <v>5057000</v>
      </c>
      <c r="BU2596" s="4">
        <v>13824000</v>
      </c>
      <c r="BY2596" s="64">
        <v>0.51</v>
      </c>
      <c r="BZ2596" s="4"/>
      <c r="CA2596" t="s">
        <v>4217</v>
      </c>
      <c r="CK2596" s="7">
        <f t="shared" si="66"/>
        <v>60</v>
      </c>
      <c r="CL2596" t="s">
        <v>4216</v>
      </c>
    </row>
    <row r="2597" spans="1:90" hidden="1" x14ac:dyDescent="0.3">
      <c r="A2597" s="43" t="s">
        <v>843</v>
      </c>
      <c r="B2597" s="23" t="s">
        <v>868</v>
      </c>
      <c r="D2597" s="23" t="s">
        <v>831</v>
      </c>
      <c r="E2597" s="23" t="s">
        <v>605</v>
      </c>
      <c r="G2597" s="53" t="s">
        <v>4218</v>
      </c>
      <c r="J2597" s="23" t="s">
        <v>9</v>
      </c>
      <c r="K2597" s="47">
        <v>800</v>
      </c>
      <c r="L2597" s="24" t="s">
        <v>834</v>
      </c>
      <c r="M2597" s="24" t="s">
        <v>615</v>
      </c>
      <c r="U2597" s="4">
        <v>3200000</v>
      </c>
      <c r="AA2597" s="107">
        <v>5333.3333333333339</v>
      </c>
      <c r="AD2597" s="4">
        <v>52.993885547018728</v>
      </c>
      <c r="BZ2597" s="4"/>
      <c r="CA2597" t="s">
        <v>846</v>
      </c>
      <c r="CC2597" s="7" t="s">
        <v>615</v>
      </c>
      <c r="CD2597" s="7">
        <v>0.98700847881156017</v>
      </c>
      <c r="CF2597" s="7"/>
      <c r="CH2597" s="7"/>
      <c r="CJ2597" s="7"/>
      <c r="CK2597" s="7">
        <f t="shared" si="66"/>
        <v>60</v>
      </c>
    </row>
    <row r="2598" spans="1:90" hidden="1" x14ac:dyDescent="0.3">
      <c r="A2598" s="43">
        <v>64</v>
      </c>
      <c r="B2598" s="23" t="s">
        <v>975</v>
      </c>
      <c r="C2598" s="54"/>
      <c r="D2598" s="54" t="s">
        <v>831</v>
      </c>
      <c r="E2598" s="23" t="s">
        <v>659</v>
      </c>
      <c r="F2598" s="54"/>
      <c r="G2598" s="23" t="s">
        <v>4219</v>
      </c>
      <c r="J2598" s="54" t="s">
        <v>9</v>
      </c>
      <c r="K2598" s="55">
        <v>10</v>
      </c>
      <c r="L2598" s="24" t="s">
        <v>834</v>
      </c>
      <c r="M2598" s="24" t="s">
        <v>618</v>
      </c>
      <c r="N2598" s="7"/>
      <c r="U2598" s="4">
        <v>300000</v>
      </c>
      <c r="V2598" s="4">
        <v>80</v>
      </c>
      <c r="W2598" s="4">
        <v>400</v>
      </c>
      <c r="AD2598" s="7"/>
      <c r="AE2598" s="7"/>
      <c r="AF2598" s="7"/>
      <c r="AG2598" s="7"/>
      <c r="AH2598" s="7"/>
      <c r="AI2598" s="7"/>
      <c r="AJ2598" s="7"/>
      <c r="AK2598" s="7"/>
      <c r="BZ2598" s="4"/>
      <c r="CA2598" t="s">
        <v>859</v>
      </c>
      <c r="CC2598" s="7" t="s">
        <v>618</v>
      </c>
      <c r="CD2598" s="7">
        <v>0.592698013027533</v>
      </c>
      <c r="CE2598" s="7" t="s">
        <v>615</v>
      </c>
      <c r="CF2598" s="7">
        <v>0.35929717006951672</v>
      </c>
      <c r="CH2598" s="7"/>
      <c r="CJ2598" s="7"/>
      <c r="CK2598" s="7">
        <f t="shared" si="66"/>
        <v>60</v>
      </c>
    </row>
    <row r="2599" spans="1:90" hidden="1" x14ac:dyDescent="0.3">
      <c r="A2599" s="43">
        <v>64</v>
      </c>
      <c r="B2599" s="23" t="s">
        <v>921</v>
      </c>
      <c r="C2599" s="54"/>
      <c r="D2599" s="54" t="s">
        <v>831</v>
      </c>
      <c r="E2599" s="23" t="s">
        <v>617</v>
      </c>
      <c r="F2599" s="54"/>
      <c r="G2599" s="23" t="s">
        <v>4220</v>
      </c>
      <c r="J2599" s="54" t="s">
        <v>9</v>
      </c>
      <c r="K2599" s="55">
        <v>4.867</v>
      </c>
      <c r="L2599" s="24" t="s">
        <v>834</v>
      </c>
      <c r="M2599" s="24" t="s">
        <v>615</v>
      </c>
      <c r="N2599" s="7"/>
      <c r="U2599" s="4">
        <v>21000</v>
      </c>
      <c r="AD2599" s="7"/>
      <c r="AE2599" s="7"/>
      <c r="AF2599" s="7"/>
      <c r="AG2599" s="7"/>
      <c r="AH2599" s="7"/>
      <c r="AI2599" s="7"/>
      <c r="AJ2599" s="7"/>
      <c r="AK2599" s="7"/>
      <c r="BZ2599" s="4"/>
      <c r="CA2599" t="s">
        <v>856</v>
      </c>
      <c r="CC2599" s="7" t="s">
        <v>615</v>
      </c>
      <c r="CD2599" s="7">
        <v>1</v>
      </c>
      <c r="CF2599" s="7"/>
      <c r="CH2599" s="7"/>
      <c r="CJ2599" s="7"/>
      <c r="CK2599" s="7">
        <f t="shared" si="66"/>
        <v>62</v>
      </c>
    </row>
    <row r="2600" spans="1:90" x14ac:dyDescent="0.3">
      <c r="A2600" s="43">
        <v>64</v>
      </c>
      <c r="B2600" s="23" t="s">
        <v>860</v>
      </c>
      <c r="C2600" s="54"/>
      <c r="D2600" s="54" t="s">
        <v>831</v>
      </c>
      <c r="E2600" s="23" t="s">
        <v>707</v>
      </c>
      <c r="F2600" s="54"/>
      <c r="G2600" s="23" t="s">
        <v>4221</v>
      </c>
      <c r="J2600" s="54" t="s">
        <v>9</v>
      </c>
      <c r="K2600" s="55">
        <v>0.10885</v>
      </c>
      <c r="L2600" s="24" t="s">
        <v>834</v>
      </c>
      <c r="M2600" s="24" t="s">
        <v>615</v>
      </c>
      <c r="N2600" s="7"/>
      <c r="U2600" s="4">
        <v>1578.325</v>
      </c>
      <c r="W2600" s="4">
        <v>7.4562249999999999</v>
      </c>
      <c r="AD2600" s="7"/>
      <c r="AE2600" s="7"/>
      <c r="AF2600" s="7"/>
      <c r="AG2600" s="7"/>
      <c r="AH2600" s="7"/>
      <c r="AI2600" s="7"/>
      <c r="AJ2600" s="7"/>
      <c r="AK2600" s="7"/>
      <c r="BZ2600" s="4"/>
      <c r="CA2600" t="s">
        <v>899</v>
      </c>
      <c r="CC2600" s="7" t="s">
        <v>615</v>
      </c>
      <c r="CD2600" s="7">
        <v>0.67870904943616506</v>
      </c>
      <c r="CE2600" s="7" t="s">
        <v>621</v>
      </c>
      <c r="CF2600" s="7">
        <v>0.32129095056383478</v>
      </c>
      <c r="CH2600" s="7"/>
      <c r="CJ2600" s="7"/>
      <c r="CK2600" s="7">
        <f t="shared" si="66"/>
        <v>61</v>
      </c>
    </row>
    <row r="2601" spans="1:90" hidden="1" x14ac:dyDescent="0.3">
      <c r="A2601" s="43" t="s">
        <v>932</v>
      </c>
      <c r="B2601" s="23" t="s">
        <v>886</v>
      </c>
      <c r="C2601" s="54"/>
      <c r="D2601" s="54" t="s">
        <v>831</v>
      </c>
      <c r="E2601" s="23" t="s">
        <v>620</v>
      </c>
      <c r="F2601" s="54"/>
      <c r="G2601" s="23" t="s">
        <v>4222</v>
      </c>
      <c r="H2601" s="23" t="s">
        <v>1360</v>
      </c>
      <c r="J2601" s="54" t="s">
        <v>9</v>
      </c>
      <c r="K2601" s="55">
        <v>1156.8</v>
      </c>
      <c r="L2601" s="24" t="s">
        <v>834</v>
      </c>
      <c r="M2601" s="24" t="s">
        <v>615</v>
      </c>
      <c r="N2601" s="7"/>
      <c r="U2601" s="4">
        <v>7750560</v>
      </c>
      <c r="V2601" s="4">
        <v>462.72</v>
      </c>
      <c r="AD2601" s="7"/>
      <c r="AE2601" s="7"/>
      <c r="AF2601" s="7"/>
      <c r="AG2601" s="7"/>
      <c r="AH2601" s="7"/>
      <c r="AI2601" s="7"/>
      <c r="AJ2601" s="7"/>
      <c r="AK2601" s="7"/>
      <c r="BZ2601" s="4">
        <v>24000000</v>
      </c>
      <c r="CA2601" t="s">
        <v>1032</v>
      </c>
      <c r="CC2601" s="7" t="s">
        <v>615</v>
      </c>
      <c r="CD2601" s="7">
        <v>0.7302925235134704</v>
      </c>
      <c r="CE2601" s="7" t="s">
        <v>618</v>
      </c>
      <c r="CF2601" s="7">
        <v>0.26970747648652948</v>
      </c>
      <c r="CH2601" s="7"/>
      <c r="CJ2601" s="7"/>
      <c r="CK2601" s="7">
        <f t="shared" si="66"/>
        <v>61</v>
      </c>
      <c r="CL2601" t="s">
        <v>4222</v>
      </c>
    </row>
    <row r="2602" spans="1:90" hidden="1" x14ac:dyDescent="0.3">
      <c r="A2602" s="43">
        <v>64</v>
      </c>
      <c r="B2602" s="23" t="s">
        <v>905</v>
      </c>
      <c r="C2602" s="54"/>
      <c r="D2602" s="54" t="s">
        <v>831</v>
      </c>
      <c r="E2602" s="23" t="s">
        <v>617</v>
      </c>
      <c r="F2602" s="54"/>
      <c r="G2602" s="23" t="s">
        <v>4223</v>
      </c>
      <c r="J2602" s="54" t="s">
        <v>9</v>
      </c>
      <c r="K2602" s="55">
        <v>1.8</v>
      </c>
      <c r="L2602" s="24" t="s">
        <v>834</v>
      </c>
      <c r="M2602" s="24" t="s">
        <v>639</v>
      </c>
      <c r="N2602" s="7"/>
      <c r="U2602" s="4">
        <v>5940.0000000000009</v>
      </c>
      <c r="W2602" s="4">
        <v>25.2</v>
      </c>
      <c r="AC2602" s="4">
        <v>30600</v>
      </c>
      <c r="AD2602" s="7"/>
      <c r="AE2602" s="7"/>
      <c r="AF2602" s="7"/>
      <c r="AG2602" s="7"/>
      <c r="AH2602" s="7"/>
      <c r="AI2602" s="7"/>
      <c r="AJ2602" s="7"/>
      <c r="AK2602" s="7"/>
      <c r="BZ2602" s="4"/>
      <c r="CA2602" t="s">
        <v>1027</v>
      </c>
      <c r="CC2602" s="7" t="s">
        <v>639</v>
      </c>
      <c r="CD2602" s="7">
        <v>0.55371710854451384</v>
      </c>
      <c r="CE2602" s="7" t="s">
        <v>615</v>
      </c>
      <c r="CF2602" s="7">
        <v>0.31315571477518672</v>
      </c>
      <c r="CH2602" s="7"/>
      <c r="CJ2602" s="7"/>
      <c r="CK2602" s="7">
        <f t="shared" ref="CK2602:CK2633" si="67">COUNTBLANK(N2602:BX2602)</f>
        <v>60</v>
      </c>
    </row>
    <row r="2603" spans="1:90" hidden="1" x14ac:dyDescent="0.3">
      <c r="A2603" s="43" t="s">
        <v>843</v>
      </c>
      <c r="B2603" s="23" t="s">
        <v>1025</v>
      </c>
      <c r="C2603" s="54"/>
      <c r="D2603" s="54" t="s">
        <v>831</v>
      </c>
      <c r="E2603" s="23" t="s">
        <v>659</v>
      </c>
      <c r="F2603" s="54"/>
      <c r="G2603" s="23" t="s">
        <v>4224</v>
      </c>
      <c r="J2603" s="54" t="s">
        <v>9</v>
      </c>
      <c r="K2603" s="55">
        <v>1.0029999999999999</v>
      </c>
      <c r="L2603" s="24" t="s">
        <v>834</v>
      </c>
      <c r="M2603" s="24" t="s">
        <v>639</v>
      </c>
      <c r="N2603" s="7"/>
      <c r="U2603" s="4">
        <v>20060</v>
      </c>
      <c r="V2603" s="4">
        <v>0.30089999999999989</v>
      </c>
      <c r="W2603" s="4">
        <v>52.155999999999992</v>
      </c>
      <c r="AB2603" s="4">
        <v>21063</v>
      </c>
      <c r="AC2603" s="4">
        <v>70209.999999999985</v>
      </c>
      <c r="AD2603" s="7"/>
      <c r="AE2603" s="7"/>
      <c r="AF2603" s="7"/>
      <c r="AG2603" s="7"/>
      <c r="AH2603" s="7"/>
      <c r="AI2603" s="7"/>
      <c r="AJ2603" s="7"/>
      <c r="AK2603" s="7"/>
      <c r="AQ2603" s="4">
        <v>62.386599999999987</v>
      </c>
      <c r="BZ2603" s="4"/>
      <c r="CA2603" t="s">
        <v>4010</v>
      </c>
      <c r="CC2603" s="7" t="s">
        <v>639</v>
      </c>
      <c r="CD2603" s="7">
        <v>0.38198357085537282</v>
      </c>
      <c r="CE2603" s="7" t="s">
        <v>615</v>
      </c>
      <c r="CF2603" s="7">
        <v>0.31796844323057111</v>
      </c>
      <c r="CH2603" s="7"/>
      <c r="CJ2603" s="7"/>
      <c r="CK2603" s="7">
        <f t="shared" si="67"/>
        <v>57</v>
      </c>
    </row>
    <row r="2604" spans="1:90" hidden="1" x14ac:dyDescent="0.3">
      <c r="A2604" s="43">
        <v>64</v>
      </c>
      <c r="B2604" s="23" t="s">
        <v>863</v>
      </c>
      <c r="C2604" s="54"/>
      <c r="D2604" s="54" t="s">
        <v>831</v>
      </c>
      <c r="E2604" s="23" t="s">
        <v>659</v>
      </c>
      <c r="F2604" s="54"/>
      <c r="G2604" s="23" t="s">
        <v>4225</v>
      </c>
      <c r="H2604" s="23" t="s">
        <v>838</v>
      </c>
      <c r="J2604" s="54" t="s">
        <v>9</v>
      </c>
      <c r="K2604" s="55">
        <v>26.01</v>
      </c>
      <c r="L2604" s="24" t="s">
        <v>834</v>
      </c>
      <c r="M2604" s="24" t="s">
        <v>615</v>
      </c>
      <c r="N2604" s="7"/>
      <c r="U2604" s="4">
        <v>166464</v>
      </c>
      <c r="V2604" s="4">
        <v>21.848400000000002</v>
      </c>
      <c r="W2604" s="4">
        <v>564.41700000000003</v>
      </c>
      <c r="AC2604" s="4">
        <v>457776</v>
      </c>
      <c r="AD2604" s="7"/>
      <c r="AE2604" s="7"/>
      <c r="AF2604" s="7"/>
      <c r="AG2604" s="7"/>
      <c r="AH2604" s="7"/>
      <c r="AI2604" s="7"/>
      <c r="AJ2604" s="7"/>
      <c r="AK2604" s="7"/>
      <c r="BZ2604" s="4"/>
      <c r="CA2604" t="s">
        <v>839</v>
      </c>
      <c r="CC2604" s="7" t="s">
        <v>615</v>
      </c>
      <c r="CD2604" s="7">
        <v>0.32304199105262832</v>
      </c>
      <c r="CE2604" s="7" t="s">
        <v>639</v>
      </c>
      <c r="CF2604" s="7">
        <v>0.30491886289828168</v>
      </c>
      <c r="CG2604" s="7" t="s">
        <v>618</v>
      </c>
      <c r="CH2604" s="7">
        <v>0.26228245065940298</v>
      </c>
      <c r="CJ2604" s="7"/>
      <c r="CK2604" s="7">
        <f t="shared" si="67"/>
        <v>59</v>
      </c>
    </row>
    <row r="2605" spans="1:90" hidden="1" x14ac:dyDescent="0.3">
      <c r="A2605" s="43">
        <v>64</v>
      </c>
      <c r="B2605" s="23" t="s">
        <v>888</v>
      </c>
      <c r="C2605" s="54"/>
      <c r="D2605" s="54" t="s">
        <v>831</v>
      </c>
      <c r="E2605" s="23" t="s">
        <v>659</v>
      </c>
      <c r="F2605" s="54"/>
      <c r="G2605" s="23" t="s">
        <v>4226</v>
      </c>
      <c r="J2605" s="54" t="s">
        <v>9</v>
      </c>
      <c r="K2605" s="55">
        <v>30</v>
      </c>
      <c r="L2605" s="24" t="s">
        <v>834</v>
      </c>
      <c r="M2605" s="24" t="s">
        <v>615</v>
      </c>
      <c r="N2605" s="7"/>
      <c r="U2605" s="4">
        <v>360000</v>
      </c>
      <c r="AD2605" s="7"/>
      <c r="AE2605" s="7"/>
      <c r="AF2605" s="7"/>
      <c r="AG2605" s="7"/>
      <c r="AH2605" s="7"/>
      <c r="AI2605" s="7"/>
      <c r="AJ2605" s="7"/>
      <c r="AK2605" s="7"/>
      <c r="BZ2605" s="4"/>
      <c r="CA2605" t="s">
        <v>856</v>
      </c>
      <c r="CC2605" s="7" t="s">
        <v>615</v>
      </c>
      <c r="CD2605" s="7">
        <v>1</v>
      </c>
      <c r="CF2605" s="7"/>
      <c r="CH2605" s="7"/>
      <c r="CJ2605" s="7"/>
      <c r="CK2605" s="7">
        <f t="shared" si="67"/>
        <v>62</v>
      </c>
    </row>
    <row r="2606" spans="1:90" hidden="1" x14ac:dyDescent="0.3">
      <c r="A2606" s="43" t="s">
        <v>4227</v>
      </c>
      <c r="B2606" s="23" t="s">
        <v>913</v>
      </c>
      <c r="D2606" s="23" t="s">
        <v>632</v>
      </c>
      <c r="E2606" s="23" t="s">
        <v>632</v>
      </c>
      <c r="G2606" s="23" t="s">
        <v>4228</v>
      </c>
      <c r="H2606" s="23" t="s">
        <v>880</v>
      </c>
      <c r="J2606" s="54" t="s">
        <v>9</v>
      </c>
      <c r="K2606" s="47">
        <v>1580</v>
      </c>
      <c r="L2606" s="47" t="s">
        <v>1121</v>
      </c>
      <c r="M2606" s="24" t="s">
        <v>771</v>
      </c>
      <c r="BS2606" s="4">
        <v>334960</v>
      </c>
      <c r="BT2606" s="107">
        <v>77420</v>
      </c>
      <c r="BU2606" s="4">
        <v>27808000</v>
      </c>
      <c r="BZ2606" s="4"/>
      <c r="CA2606" t="s">
        <v>4229</v>
      </c>
      <c r="CC2606" s="7" t="s">
        <v>771</v>
      </c>
      <c r="CD2606" s="7">
        <v>0.86844314036527903</v>
      </c>
      <c r="CF2606" s="7"/>
      <c r="CH2606" s="7"/>
      <c r="CJ2606" s="7"/>
      <c r="CK2606" s="7">
        <f t="shared" si="67"/>
        <v>60</v>
      </c>
    </row>
    <row r="2607" spans="1:90" hidden="1" x14ac:dyDescent="0.3">
      <c r="A2607" s="43" t="s">
        <v>918</v>
      </c>
      <c r="B2607" s="23" t="s">
        <v>4230</v>
      </c>
      <c r="D2607" s="23" t="s">
        <v>831</v>
      </c>
      <c r="E2607" s="23" t="s">
        <v>671</v>
      </c>
      <c r="G2607" s="53" t="s">
        <v>4231</v>
      </c>
      <c r="H2607" s="23" t="s">
        <v>930</v>
      </c>
      <c r="J2607" s="23" t="s">
        <v>9</v>
      </c>
      <c r="K2607" s="47">
        <v>40.639000000000003</v>
      </c>
      <c r="L2607" s="24" t="s">
        <v>834</v>
      </c>
      <c r="M2607" s="24" t="s">
        <v>624</v>
      </c>
      <c r="U2607" s="4">
        <v>75982</v>
      </c>
      <c r="V2607" s="4">
        <v>1.2191700000000001</v>
      </c>
      <c r="X2607" s="4">
        <v>97533.6</v>
      </c>
      <c r="Y2607" s="4">
        <v>5479.8000000000011</v>
      </c>
      <c r="AG2607" s="4">
        <v>3.94069</v>
      </c>
      <c r="AH2607" s="4">
        <v>12.314909999999999</v>
      </c>
      <c r="AI2607" s="4">
        <v>0.40638999999999997</v>
      </c>
      <c r="BX2607" s="4"/>
      <c r="BZ2607" s="4">
        <v>2400000</v>
      </c>
      <c r="CA2607" t="s">
        <v>4232</v>
      </c>
      <c r="CC2607" s="7" t="s">
        <v>624</v>
      </c>
      <c r="CD2607" s="7">
        <v>0.51932714736197783</v>
      </c>
      <c r="CF2607" s="7"/>
      <c r="CH2607" s="7"/>
      <c r="CJ2607" s="7"/>
      <c r="CK2607" s="7">
        <f t="shared" si="67"/>
        <v>56</v>
      </c>
    </row>
    <row r="2608" spans="1:90" hidden="1" x14ac:dyDescent="0.3">
      <c r="A2608" s="43" t="s">
        <v>4233</v>
      </c>
      <c r="B2608" s="53" t="s">
        <v>886</v>
      </c>
      <c r="D2608" s="23" t="s">
        <v>831</v>
      </c>
      <c r="E2608" s="23" t="s">
        <v>595</v>
      </c>
      <c r="G2608" s="53" t="s">
        <v>4234</v>
      </c>
      <c r="H2608" s="23" t="s">
        <v>880</v>
      </c>
      <c r="J2608" s="23" t="s">
        <v>9</v>
      </c>
      <c r="K2608" s="47">
        <v>5900</v>
      </c>
      <c r="L2608" s="24" t="s">
        <v>834</v>
      </c>
      <c r="M2608" s="24" t="s">
        <v>669</v>
      </c>
      <c r="AM2608" s="4">
        <v>2259700000</v>
      </c>
      <c r="BX2608" s="4">
        <v>2950000</v>
      </c>
      <c r="BZ2608" s="4"/>
      <c r="CA2608" t="s">
        <v>4235</v>
      </c>
      <c r="CK2608" s="7">
        <f t="shared" si="67"/>
        <v>61</v>
      </c>
    </row>
    <row r="2609" spans="1:89" hidden="1" x14ac:dyDescent="0.3">
      <c r="A2609" s="43">
        <v>64</v>
      </c>
      <c r="B2609" s="23" t="s">
        <v>1226</v>
      </c>
      <c r="C2609" s="54"/>
      <c r="D2609" s="54" t="s">
        <v>831</v>
      </c>
      <c r="E2609" s="23" t="s">
        <v>605</v>
      </c>
      <c r="F2609" s="54"/>
      <c r="G2609" s="23" t="s">
        <v>4236</v>
      </c>
      <c r="J2609" s="54" t="s">
        <v>9</v>
      </c>
      <c r="K2609" s="55">
        <v>50</v>
      </c>
      <c r="L2609" s="24" t="s">
        <v>834</v>
      </c>
      <c r="M2609" s="24" t="s">
        <v>615</v>
      </c>
      <c r="N2609" s="7"/>
      <c r="U2609" s="4">
        <v>350000</v>
      </c>
      <c r="AD2609" s="7"/>
      <c r="AE2609" s="7"/>
      <c r="AF2609" s="7"/>
      <c r="AG2609" s="7"/>
      <c r="AH2609" s="7"/>
      <c r="AI2609" s="7"/>
      <c r="AJ2609" s="7"/>
      <c r="AK2609" s="7"/>
      <c r="BZ2609" s="4"/>
      <c r="CA2609" t="s">
        <v>856</v>
      </c>
      <c r="CC2609" s="7" t="s">
        <v>615</v>
      </c>
      <c r="CD2609" s="7">
        <v>1</v>
      </c>
      <c r="CF2609" s="7"/>
      <c r="CH2609" s="7"/>
      <c r="CJ2609" s="7"/>
      <c r="CK2609" s="7">
        <f t="shared" si="67"/>
        <v>62</v>
      </c>
    </row>
    <row r="2610" spans="1:89" hidden="1" x14ac:dyDescent="0.3">
      <c r="A2610" s="43">
        <v>64</v>
      </c>
      <c r="B2610" s="23" t="s">
        <v>949</v>
      </c>
      <c r="C2610" s="54"/>
      <c r="D2610" s="54" t="s">
        <v>831</v>
      </c>
      <c r="E2610" s="23" t="s">
        <v>659</v>
      </c>
      <c r="F2610" s="54"/>
      <c r="G2610" s="23" t="s">
        <v>4237</v>
      </c>
      <c r="J2610" s="54" t="s">
        <v>9</v>
      </c>
      <c r="K2610" s="55">
        <v>0.9</v>
      </c>
      <c r="L2610" s="24" t="s">
        <v>834</v>
      </c>
      <c r="M2610" s="24" t="s">
        <v>615</v>
      </c>
      <c r="N2610" s="7"/>
      <c r="U2610" s="4">
        <v>18000</v>
      </c>
      <c r="AD2610" s="7"/>
      <c r="AE2610" s="7"/>
      <c r="AF2610" s="7"/>
      <c r="AG2610" s="7"/>
      <c r="AH2610" s="7"/>
      <c r="AI2610" s="7"/>
      <c r="AJ2610" s="7"/>
      <c r="AK2610" s="7"/>
      <c r="BZ2610" s="4"/>
      <c r="CA2610" t="s">
        <v>856</v>
      </c>
      <c r="CC2610" s="7" t="s">
        <v>615</v>
      </c>
      <c r="CD2610" s="7">
        <v>1</v>
      </c>
      <c r="CF2610" s="7"/>
      <c r="CH2610" s="7"/>
      <c r="CJ2610" s="7"/>
      <c r="CK2610" s="7">
        <f t="shared" si="67"/>
        <v>62</v>
      </c>
    </row>
    <row r="2611" spans="1:89" hidden="1" x14ac:dyDescent="0.3">
      <c r="A2611" s="43" t="s">
        <v>843</v>
      </c>
      <c r="B2611" s="23" t="s">
        <v>1698</v>
      </c>
      <c r="C2611" s="54"/>
      <c r="D2611" s="54" t="s">
        <v>831</v>
      </c>
      <c r="E2611" s="23" t="s">
        <v>605</v>
      </c>
      <c r="F2611" s="54"/>
      <c r="G2611" s="23" t="s">
        <v>4238</v>
      </c>
      <c r="J2611" s="54" t="s">
        <v>9</v>
      </c>
      <c r="K2611" s="55">
        <v>764</v>
      </c>
      <c r="L2611" s="24" t="s">
        <v>834</v>
      </c>
      <c r="M2611" s="24" t="s">
        <v>615</v>
      </c>
      <c r="N2611" s="7"/>
      <c r="U2611" s="4">
        <v>3972800</v>
      </c>
      <c r="AD2611" s="4">
        <v>68.759999999999991</v>
      </c>
      <c r="AE2611" s="7"/>
      <c r="AF2611" s="7"/>
      <c r="AG2611" s="7"/>
      <c r="AH2611" s="7"/>
      <c r="AI2611" s="7"/>
      <c r="AJ2611" s="7"/>
      <c r="AK2611" s="7"/>
      <c r="BZ2611" s="4"/>
      <c r="CA2611" t="s">
        <v>910</v>
      </c>
      <c r="CC2611" s="7" t="s">
        <v>615</v>
      </c>
      <c r="CD2611" s="7">
        <v>0.99244622257919834</v>
      </c>
      <c r="CF2611" s="7"/>
      <c r="CH2611" s="7"/>
      <c r="CJ2611" s="7"/>
      <c r="CK2611" s="7">
        <f t="shared" si="67"/>
        <v>61</v>
      </c>
    </row>
    <row r="2612" spans="1:89" hidden="1" x14ac:dyDescent="0.3">
      <c r="A2612" s="43">
        <v>123</v>
      </c>
      <c r="B2612" s="23" t="s">
        <v>1036</v>
      </c>
      <c r="D2612" s="23" t="s">
        <v>831</v>
      </c>
      <c r="E2612" s="23" t="s">
        <v>595</v>
      </c>
      <c r="G2612" s="23" t="s">
        <v>4239</v>
      </c>
      <c r="H2612" s="23" t="s">
        <v>880</v>
      </c>
      <c r="J2612" s="54" t="s">
        <v>9</v>
      </c>
      <c r="K2612" s="47">
        <v>8.5410000000000004</v>
      </c>
      <c r="L2612" s="24" t="s">
        <v>834</v>
      </c>
      <c r="M2612" s="24" t="s">
        <v>618</v>
      </c>
      <c r="N2612" s="7"/>
      <c r="V2612" s="79">
        <v>36.361820000000002</v>
      </c>
      <c r="W2612" s="2">
        <v>2994.9110000000001</v>
      </c>
      <c r="AG2612" s="63"/>
      <c r="AH2612" s="2"/>
      <c r="AI2612" s="2"/>
      <c r="AJ2612" s="63"/>
      <c r="AK2612" s="63"/>
      <c r="BZ2612" s="4">
        <v>912500</v>
      </c>
      <c r="CA2612" t="s">
        <v>4240</v>
      </c>
      <c r="CK2612" s="7">
        <f t="shared" si="67"/>
        <v>61</v>
      </c>
    </row>
    <row r="2613" spans="1:89" hidden="1" x14ac:dyDescent="0.3">
      <c r="A2613" s="43" t="s">
        <v>932</v>
      </c>
      <c r="B2613" s="23" t="s">
        <v>848</v>
      </c>
      <c r="C2613" s="54"/>
      <c r="D2613" s="54" t="s">
        <v>831</v>
      </c>
      <c r="E2613" s="23" t="s">
        <v>605</v>
      </c>
      <c r="F2613" s="54"/>
      <c r="G2613" s="23" t="s">
        <v>4241</v>
      </c>
      <c r="H2613" s="23" t="s">
        <v>838</v>
      </c>
      <c r="J2613" s="54" t="s">
        <v>9</v>
      </c>
      <c r="K2613" s="55">
        <v>314</v>
      </c>
      <c r="L2613" s="24" t="s">
        <v>834</v>
      </c>
      <c r="M2613" s="24" t="s">
        <v>615</v>
      </c>
      <c r="N2613" s="7"/>
      <c r="U2613" s="4">
        <v>847800</v>
      </c>
      <c r="V2613" s="4">
        <v>65.94</v>
      </c>
      <c r="AD2613" s="7"/>
      <c r="AE2613" s="7"/>
      <c r="AF2613" s="7"/>
      <c r="AG2613" s="7"/>
      <c r="AH2613" s="7"/>
      <c r="AI2613" s="7"/>
      <c r="AJ2613" s="7"/>
      <c r="AK2613" s="7"/>
      <c r="BZ2613" s="4">
        <v>14850000</v>
      </c>
      <c r="CA2613" t="s">
        <v>1032</v>
      </c>
      <c r="CC2613" s="7" t="s">
        <v>615</v>
      </c>
      <c r="CD2613" s="7">
        <v>0.67515814376082151</v>
      </c>
      <c r="CE2613" s="7" t="s">
        <v>618</v>
      </c>
      <c r="CF2613" s="7">
        <v>0.32484185623917838</v>
      </c>
      <c r="CH2613" s="7"/>
      <c r="CJ2613" s="7"/>
      <c r="CK2613" s="7">
        <f t="shared" si="67"/>
        <v>61</v>
      </c>
    </row>
    <row r="2614" spans="1:89" hidden="1" x14ac:dyDescent="0.3">
      <c r="A2614" s="43" t="s">
        <v>918</v>
      </c>
      <c r="B2614" s="23" t="s">
        <v>1085</v>
      </c>
      <c r="D2614" s="23" t="s">
        <v>831</v>
      </c>
      <c r="E2614" s="23" t="s">
        <v>617</v>
      </c>
      <c r="G2614" s="53" t="s">
        <v>4242</v>
      </c>
      <c r="J2614" s="23" t="s">
        <v>9</v>
      </c>
      <c r="K2614" s="47">
        <v>234</v>
      </c>
      <c r="L2614" s="24" t="s">
        <v>834</v>
      </c>
      <c r="M2614" s="24" t="s">
        <v>624</v>
      </c>
      <c r="U2614" s="4">
        <v>12007.608399999999</v>
      </c>
      <c r="V2614" s="4">
        <v>0.17280562999999999</v>
      </c>
      <c r="W2614" s="4">
        <v>314.495656</v>
      </c>
      <c r="X2614" s="4">
        <v>3042000</v>
      </c>
      <c r="AB2614" s="4">
        <v>108665.649</v>
      </c>
      <c r="AC2614" s="4">
        <v>260193.4486</v>
      </c>
      <c r="BX2614" s="4"/>
      <c r="BZ2614" s="4">
        <v>412000</v>
      </c>
      <c r="CA2614" t="s">
        <v>4243</v>
      </c>
      <c r="CC2614" s="7" t="s">
        <v>624</v>
      </c>
      <c r="CD2614" s="7">
        <v>0.97537869469267724</v>
      </c>
      <c r="CF2614" s="7"/>
      <c r="CH2614" s="7"/>
      <c r="CJ2614" s="7"/>
      <c r="CK2614" s="7">
        <f t="shared" si="67"/>
        <v>57</v>
      </c>
    </row>
    <row r="2615" spans="1:89" hidden="1" x14ac:dyDescent="0.3">
      <c r="A2615" s="43">
        <v>64</v>
      </c>
      <c r="B2615" s="23" t="s">
        <v>895</v>
      </c>
      <c r="C2615" s="54"/>
      <c r="D2615" s="54" t="s">
        <v>831</v>
      </c>
      <c r="E2615" s="23" t="s">
        <v>746</v>
      </c>
      <c r="F2615" s="54"/>
      <c r="G2615" s="23" t="s">
        <v>4244</v>
      </c>
      <c r="J2615" s="54" t="s">
        <v>9</v>
      </c>
      <c r="K2615" s="55">
        <v>12.247</v>
      </c>
      <c r="L2615" s="24" t="s">
        <v>834</v>
      </c>
      <c r="M2615" s="24" t="s">
        <v>618</v>
      </c>
      <c r="N2615" s="7"/>
      <c r="U2615" s="4">
        <v>7348.1999999999989</v>
      </c>
      <c r="V2615" s="4">
        <v>78.842511899999991</v>
      </c>
      <c r="W2615" s="4">
        <v>99.029241999999996</v>
      </c>
      <c r="AD2615" s="7"/>
      <c r="AE2615" s="7"/>
      <c r="AF2615" s="7"/>
      <c r="AG2615" s="7"/>
      <c r="AH2615" s="7"/>
      <c r="AI2615" s="7"/>
      <c r="AJ2615" s="7"/>
      <c r="AK2615" s="7"/>
      <c r="BZ2615" s="4"/>
      <c r="CA2615" t="s">
        <v>859</v>
      </c>
      <c r="CC2615" s="7" t="s">
        <v>618</v>
      </c>
      <c r="CD2615" s="7">
        <v>0.96579851402004591</v>
      </c>
      <c r="CF2615" s="7"/>
      <c r="CH2615" s="7"/>
      <c r="CJ2615" s="7"/>
      <c r="CK2615" s="7">
        <f t="shared" si="67"/>
        <v>60</v>
      </c>
    </row>
    <row r="2616" spans="1:89" hidden="1" x14ac:dyDescent="0.3">
      <c r="A2616" s="43" t="s">
        <v>932</v>
      </c>
      <c r="B2616" s="23" t="s">
        <v>1036</v>
      </c>
      <c r="C2616" s="54"/>
      <c r="D2616" s="54" t="s">
        <v>831</v>
      </c>
      <c r="E2616" s="23" t="s">
        <v>620</v>
      </c>
      <c r="F2616" s="54"/>
      <c r="G2616" s="23" t="s">
        <v>4245</v>
      </c>
      <c r="H2616" s="23" t="s">
        <v>838</v>
      </c>
      <c r="J2616" s="54" t="s">
        <v>9</v>
      </c>
      <c r="K2616" s="55">
        <v>89.7</v>
      </c>
      <c r="L2616" s="24" t="s">
        <v>834</v>
      </c>
      <c r="M2616" s="24" t="s">
        <v>615</v>
      </c>
      <c r="N2616" s="7"/>
      <c r="U2616" s="4">
        <v>301880.00000000012</v>
      </c>
      <c r="AD2616" s="7"/>
      <c r="AE2616" s="7"/>
      <c r="AF2616" s="7"/>
      <c r="AG2616" s="7"/>
      <c r="AH2616" s="7"/>
      <c r="AI2616" s="7"/>
      <c r="AJ2616" s="7"/>
      <c r="AK2616" s="7"/>
      <c r="BZ2616" s="4">
        <v>3500000</v>
      </c>
      <c r="CA2616" t="s">
        <v>934</v>
      </c>
      <c r="CC2616" s="7" t="s">
        <v>615</v>
      </c>
      <c r="CD2616" s="7">
        <v>1</v>
      </c>
      <c r="CF2616" s="7"/>
      <c r="CH2616" s="7"/>
      <c r="CJ2616" s="7"/>
      <c r="CK2616" s="7">
        <f t="shared" si="67"/>
        <v>62</v>
      </c>
    </row>
    <row r="2617" spans="1:89" hidden="1" x14ac:dyDescent="0.3">
      <c r="A2617" s="43" t="s">
        <v>932</v>
      </c>
      <c r="B2617" s="23" t="s">
        <v>888</v>
      </c>
      <c r="C2617" s="54"/>
      <c r="D2617" s="54" t="s">
        <v>831</v>
      </c>
      <c r="E2617" s="23" t="s">
        <v>605</v>
      </c>
      <c r="F2617" s="54"/>
      <c r="G2617" s="23" t="s">
        <v>4246</v>
      </c>
      <c r="J2617" s="54" t="s">
        <v>9</v>
      </c>
      <c r="K2617" s="55">
        <v>194.84399999999999</v>
      </c>
      <c r="L2617" s="24" t="s">
        <v>834</v>
      </c>
      <c r="M2617" s="24" t="s">
        <v>615</v>
      </c>
      <c r="N2617" s="7"/>
      <c r="U2617" s="4">
        <v>933127.79999999993</v>
      </c>
      <c r="V2617" s="4">
        <v>39.068849999999998</v>
      </c>
      <c r="AD2617" s="7"/>
      <c r="AE2617" s="7"/>
      <c r="AF2617" s="7"/>
      <c r="AG2617" s="7"/>
      <c r="AH2617" s="7"/>
      <c r="AI2617" s="7"/>
      <c r="AJ2617" s="7"/>
      <c r="AK2617" s="7"/>
      <c r="BZ2617" s="4">
        <v>6600</v>
      </c>
      <c r="CA2617" t="s">
        <v>1032</v>
      </c>
      <c r="CC2617" s="7" t="s">
        <v>615</v>
      </c>
      <c r="CD2617" s="7">
        <v>0.79428092045194187</v>
      </c>
      <c r="CE2617" s="7" t="s">
        <v>618</v>
      </c>
      <c r="CF2617" s="7">
        <v>0.20571907954805821</v>
      </c>
      <c r="CH2617" s="7"/>
      <c r="CJ2617" s="7"/>
      <c r="CK2617" s="7">
        <f t="shared" si="67"/>
        <v>61</v>
      </c>
    </row>
    <row r="2618" spans="1:89" hidden="1" x14ac:dyDescent="0.3">
      <c r="A2618" s="43" t="s">
        <v>932</v>
      </c>
      <c r="B2618" s="23" t="s">
        <v>1036</v>
      </c>
      <c r="C2618" s="54"/>
      <c r="D2618" s="54" t="s">
        <v>831</v>
      </c>
      <c r="E2618" s="23" t="s">
        <v>617</v>
      </c>
      <c r="F2618" s="54"/>
      <c r="G2618" s="23" t="s">
        <v>4247</v>
      </c>
      <c r="H2618" s="23" t="s">
        <v>880</v>
      </c>
      <c r="J2618" s="54" t="s">
        <v>9</v>
      </c>
      <c r="K2618" s="55">
        <v>15.058</v>
      </c>
      <c r="L2618" s="24" t="s">
        <v>834</v>
      </c>
      <c r="M2618" s="24" t="s">
        <v>618</v>
      </c>
      <c r="N2618" s="7"/>
      <c r="U2618" s="4">
        <v>29787.599999999999</v>
      </c>
      <c r="V2618" s="4">
        <v>68.306539999999998</v>
      </c>
      <c r="W2618" s="4">
        <v>147.11094</v>
      </c>
      <c r="AB2618" s="4">
        <v>4747.8999999999996</v>
      </c>
      <c r="AC2618" s="4">
        <v>26659.8</v>
      </c>
      <c r="AD2618" s="7"/>
      <c r="AE2618" s="7"/>
      <c r="AF2618" s="7"/>
      <c r="AG2618" s="7"/>
      <c r="AH2618" s="7"/>
      <c r="AI2618" s="7"/>
      <c r="AJ2618" s="7"/>
      <c r="AK2618" s="7"/>
      <c r="BZ2618" s="4">
        <v>231000</v>
      </c>
      <c r="CA2618" t="s">
        <v>1040</v>
      </c>
      <c r="CC2618" s="7" t="s">
        <v>618</v>
      </c>
      <c r="CD2618" s="7">
        <v>0.88426517641109958</v>
      </c>
      <c r="CF2618" s="7"/>
      <c r="CH2618" s="7"/>
      <c r="CJ2618" s="7"/>
      <c r="CK2618" s="7">
        <f t="shared" si="67"/>
        <v>58</v>
      </c>
    </row>
    <row r="2619" spans="1:89" hidden="1" x14ac:dyDescent="0.3">
      <c r="A2619" s="43" t="s">
        <v>843</v>
      </c>
      <c r="B2619" s="23" t="s">
        <v>913</v>
      </c>
      <c r="C2619" s="54"/>
      <c r="D2619" s="54" t="s">
        <v>831</v>
      </c>
      <c r="E2619" s="23" t="s">
        <v>605</v>
      </c>
      <c r="F2619" s="54"/>
      <c r="G2619" s="23" t="s">
        <v>4248</v>
      </c>
      <c r="J2619" s="54" t="s">
        <v>9</v>
      </c>
      <c r="K2619" s="55">
        <v>667.274584</v>
      </c>
      <c r="L2619" s="24" t="s">
        <v>834</v>
      </c>
      <c r="M2619" s="24" t="s">
        <v>615</v>
      </c>
      <c r="N2619" s="7"/>
      <c r="U2619" s="4">
        <v>3612182.9927999992</v>
      </c>
      <c r="V2619" s="4">
        <v>11.343667928</v>
      </c>
      <c r="W2619" s="4">
        <v>1201.0942511999999</v>
      </c>
      <c r="AA2619" s="107">
        <v>73400.204239999992</v>
      </c>
      <c r="AD2619" s="4">
        <v>113.43667928000001</v>
      </c>
      <c r="AE2619" s="7"/>
      <c r="AF2619" s="7"/>
      <c r="AG2619" s="7"/>
      <c r="AH2619" s="7"/>
      <c r="AI2619" s="7"/>
      <c r="AJ2619" s="7"/>
      <c r="AK2619" s="7"/>
      <c r="BZ2619" s="4"/>
      <c r="CA2619" t="s">
        <v>910</v>
      </c>
      <c r="CC2619" s="7" t="s">
        <v>615</v>
      </c>
      <c r="CD2619" s="7">
        <v>0.87854664410790118</v>
      </c>
      <c r="CF2619" s="7"/>
      <c r="CH2619" s="7"/>
      <c r="CJ2619" s="7"/>
      <c r="CK2619" s="7">
        <f t="shared" si="67"/>
        <v>58</v>
      </c>
    </row>
    <row r="2620" spans="1:89" hidden="1" x14ac:dyDescent="0.3">
      <c r="A2620" s="43" t="s">
        <v>932</v>
      </c>
      <c r="B2620" s="23" t="s">
        <v>891</v>
      </c>
      <c r="C2620" s="54"/>
      <c r="D2620" s="54" t="s">
        <v>831</v>
      </c>
      <c r="E2620" s="23" t="s">
        <v>659</v>
      </c>
      <c r="F2620" s="54"/>
      <c r="G2620" s="23" t="s">
        <v>4249</v>
      </c>
      <c r="J2620" s="54" t="s">
        <v>9</v>
      </c>
      <c r="K2620" s="55">
        <v>1.3</v>
      </c>
      <c r="L2620" s="24" t="s">
        <v>834</v>
      </c>
      <c r="M2620" s="24" t="s">
        <v>615</v>
      </c>
      <c r="N2620" s="7"/>
      <c r="U2620" s="4">
        <v>39000</v>
      </c>
      <c r="AD2620" s="7"/>
      <c r="AE2620" s="7"/>
      <c r="AF2620" s="7"/>
      <c r="AG2620" s="7"/>
      <c r="AH2620" s="7"/>
      <c r="AI2620" s="7"/>
      <c r="AJ2620" s="7"/>
      <c r="AK2620" s="7"/>
      <c r="BZ2620" s="4">
        <v>1320000</v>
      </c>
      <c r="CA2620" t="s">
        <v>934</v>
      </c>
      <c r="CC2620" s="7" t="s">
        <v>615</v>
      </c>
      <c r="CD2620" s="7">
        <v>1</v>
      </c>
      <c r="CF2620" s="7"/>
      <c r="CH2620" s="7"/>
      <c r="CJ2620" s="7"/>
      <c r="CK2620" s="7">
        <f t="shared" si="67"/>
        <v>62</v>
      </c>
    </row>
    <row r="2621" spans="1:89" hidden="1" x14ac:dyDescent="0.3">
      <c r="A2621" s="43">
        <v>64</v>
      </c>
      <c r="B2621" s="23" t="s">
        <v>1036</v>
      </c>
      <c r="C2621" s="54"/>
      <c r="D2621" s="54" t="s">
        <v>831</v>
      </c>
      <c r="E2621" s="23" t="s">
        <v>659</v>
      </c>
      <c r="F2621" s="54"/>
      <c r="G2621" s="23" t="s">
        <v>4250</v>
      </c>
      <c r="J2621" s="54" t="s">
        <v>9</v>
      </c>
      <c r="K2621" s="55">
        <v>102.5</v>
      </c>
      <c r="L2621" s="24" t="s">
        <v>834</v>
      </c>
      <c r="M2621" s="24" t="s">
        <v>615</v>
      </c>
      <c r="N2621" s="7"/>
      <c r="U2621" s="4">
        <v>1271000</v>
      </c>
      <c r="AD2621" s="7"/>
      <c r="AE2621" s="7"/>
      <c r="AF2621" s="7"/>
      <c r="AG2621" s="7"/>
      <c r="AH2621" s="7"/>
      <c r="AI2621" s="7"/>
      <c r="AJ2621" s="7"/>
      <c r="AK2621" s="7"/>
      <c r="BZ2621" s="4"/>
      <c r="CA2621" t="s">
        <v>856</v>
      </c>
      <c r="CC2621" s="7" t="s">
        <v>615</v>
      </c>
      <c r="CD2621" s="7">
        <v>1</v>
      </c>
      <c r="CF2621" s="7"/>
      <c r="CH2621" s="7"/>
      <c r="CJ2621" s="7"/>
      <c r="CK2621" s="7">
        <f t="shared" si="67"/>
        <v>62</v>
      </c>
    </row>
    <row r="2622" spans="1:89" hidden="1" x14ac:dyDescent="0.3">
      <c r="A2622" s="43">
        <v>64</v>
      </c>
      <c r="B2622" s="23" t="s">
        <v>888</v>
      </c>
      <c r="C2622" s="54"/>
      <c r="D2622" s="54" t="s">
        <v>831</v>
      </c>
      <c r="E2622" s="23" t="s">
        <v>650</v>
      </c>
      <c r="F2622" s="54"/>
      <c r="G2622" s="23" t="s">
        <v>4251</v>
      </c>
      <c r="J2622" s="54" t="s">
        <v>9</v>
      </c>
      <c r="K2622" s="55">
        <v>0.48699999999999999</v>
      </c>
      <c r="L2622" s="24" t="s">
        <v>834</v>
      </c>
      <c r="M2622" s="24" t="s">
        <v>615</v>
      </c>
      <c r="N2622" s="7"/>
      <c r="U2622" s="4">
        <v>6282.2999999999993</v>
      </c>
      <c r="AD2622" s="7"/>
      <c r="AE2622" s="7"/>
      <c r="AF2622" s="7"/>
      <c r="AG2622" s="7"/>
      <c r="AH2622" s="7"/>
      <c r="AI2622" s="7"/>
      <c r="AJ2622" s="7"/>
      <c r="AK2622" s="7"/>
      <c r="BZ2622" s="4"/>
      <c r="CA2622" t="s">
        <v>856</v>
      </c>
      <c r="CC2622" s="7" t="s">
        <v>615</v>
      </c>
      <c r="CD2622" s="7">
        <v>1</v>
      </c>
      <c r="CF2622" s="7"/>
      <c r="CH2622" s="7"/>
      <c r="CJ2622" s="7"/>
      <c r="CK2622" s="7">
        <f t="shared" si="67"/>
        <v>62</v>
      </c>
    </row>
    <row r="2623" spans="1:89" hidden="1" x14ac:dyDescent="0.3">
      <c r="A2623" s="43">
        <v>64</v>
      </c>
      <c r="B2623" s="23" t="s">
        <v>895</v>
      </c>
      <c r="C2623" s="54"/>
      <c r="D2623" s="54" t="s">
        <v>831</v>
      </c>
      <c r="E2623" s="23" t="s">
        <v>617</v>
      </c>
      <c r="F2623" s="54"/>
      <c r="G2623" s="23" t="s">
        <v>4252</v>
      </c>
      <c r="J2623" s="54" t="s">
        <v>9</v>
      </c>
      <c r="K2623" s="55">
        <v>0.91</v>
      </c>
      <c r="L2623" s="24" t="s">
        <v>834</v>
      </c>
      <c r="M2623" s="24" t="s">
        <v>621</v>
      </c>
      <c r="N2623" s="7"/>
      <c r="U2623" s="4">
        <v>4368</v>
      </c>
      <c r="W2623" s="4">
        <v>245.93568999999999</v>
      </c>
      <c r="AB2623" s="4">
        <v>35035</v>
      </c>
      <c r="AC2623" s="4">
        <v>55146</v>
      </c>
      <c r="AD2623" s="7"/>
      <c r="AE2623" s="7"/>
      <c r="AF2623" s="7"/>
      <c r="AG2623" s="7"/>
      <c r="AH2623" s="7"/>
      <c r="AI2623" s="7"/>
      <c r="AJ2623" s="7"/>
      <c r="AK2623" s="7"/>
      <c r="BZ2623" s="4"/>
      <c r="CA2623" t="s">
        <v>966</v>
      </c>
      <c r="CC2623" s="7" t="s">
        <v>621</v>
      </c>
      <c r="CD2623" s="7">
        <v>0.41124667155683992</v>
      </c>
      <c r="CE2623" s="7" t="s">
        <v>639</v>
      </c>
      <c r="CF2623" s="7">
        <v>0.31586040627541812</v>
      </c>
      <c r="CG2623" s="7" t="s">
        <v>636</v>
      </c>
      <c r="CH2623" s="7">
        <v>0.20000237950587971</v>
      </c>
      <c r="CJ2623" s="7"/>
      <c r="CK2623" s="7">
        <f t="shared" si="67"/>
        <v>59</v>
      </c>
    </row>
    <row r="2624" spans="1:89" hidden="1" x14ac:dyDescent="0.3">
      <c r="A2624" s="43">
        <v>64</v>
      </c>
      <c r="B2624" s="23" t="s">
        <v>1036</v>
      </c>
      <c r="C2624" s="54"/>
      <c r="D2624" s="54" t="s">
        <v>831</v>
      </c>
      <c r="E2624" s="23" t="s">
        <v>617</v>
      </c>
      <c r="F2624" s="54"/>
      <c r="G2624" s="23" t="s">
        <v>4253</v>
      </c>
      <c r="J2624" s="54" t="s">
        <v>9</v>
      </c>
      <c r="K2624" s="55">
        <v>1.5856041599999999</v>
      </c>
      <c r="L2624" s="24" t="s">
        <v>834</v>
      </c>
      <c r="M2624" s="24" t="s">
        <v>621</v>
      </c>
      <c r="N2624" s="7"/>
      <c r="U2624" s="4">
        <v>24678.01728</v>
      </c>
      <c r="V2624" s="4">
        <v>2.2436162000000008</v>
      </c>
      <c r="W2624" s="4">
        <v>305.0903780000001</v>
      </c>
      <c r="AD2624" s="7"/>
      <c r="AE2624" s="7"/>
      <c r="AF2624" s="7"/>
      <c r="AG2624" s="7"/>
      <c r="AH2624" s="7"/>
      <c r="AI2624" s="7"/>
      <c r="AJ2624" s="7"/>
      <c r="AK2624" s="7"/>
      <c r="BZ2624" s="4"/>
      <c r="CA2624" t="s">
        <v>859</v>
      </c>
      <c r="CC2624" s="7" t="s">
        <v>621</v>
      </c>
      <c r="CD2624" s="7">
        <v>0.44224353798230359</v>
      </c>
      <c r="CE2624" s="7" t="s">
        <v>615</v>
      </c>
      <c r="CF2624" s="7">
        <v>0.35698581896666859</v>
      </c>
      <c r="CG2624" s="7" t="s">
        <v>618</v>
      </c>
      <c r="CH2624" s="7">
        <v>0.20077064305102779</v>
      </c>
      <c r="CJ2624" s="7"/>
      <c r="CK2624" s="7">
        <f t="shared" si="67"/>
        <v>60</v>
      </c>
    </row>
    <row r="2625" spans="1:90" hidden="1" x14ac:dyDescent="0.3">
      <c r="A2625" s="43">
        <v>64</v>
      </c>
      <c r="B2625" s="23" t="s">
        <v>891</v>
      </c>
      <c r="C2625" s="54"/>
      <c r="D2625" s="54" t="s">
        <v>831</v>
      </c>
      <c r="E2625" s="23" t="s">
        <v>659</v>
      </c>
      <c r="F2625" s="54"/>
      <c r="G2625" s="23" t="s">
        <v>4254</v>
      </c>
      <c r="J2625" s="54" t="s">
        <v>9</v>
      </c>
      <c r="K2625" s="55">
        <v>4</v>
      </c>
      <c r="L2625" s="24" t="s">
        <v>834</v>
      </c>
      <c r="M2625" s="24" t="s">
        <v>639</v>
      </c>
      <c r="N2625" s="7"/>
      <c r="U2625" s="4">
        <v>48000</v>
      </c>
      <c r="W2625" s="4">
        <v>240</v>
      </c>
      <c r="AB2625" s="4">
        <v>16000</v>
      </c>
      <c r="AC2625" s="4">
        <v>480000</v>
      </c>
      <c r="AD2625" s="7"/>
      <c r="AE2625" s="7"/>
      <c r="AF2625" s="7"/>
      <c r="AG2625" s="7"/>
      <c r="AH2625" s="7"/>
      <c r="AI2625" s="7"/>
      <c r="AJ2625" s="7"/>
      <c r="AK2625" s="7"/>
      <c r="BZ2625" s="4"/>
      <c r="CA2625" t="s">
        <v>966</v>
      </c>
      <c r="CC2625" s="7" t="s">
        <v>639</v>
      </c>
      <c r="CD2625" s="7">
        <v>0.68002263723825684</v>
      </c>
      <c r="CF2625" s="7"/>
      <c r="CH2625" s="7"/>
      <c r="CJ2625" s="7"/>
      <c r="CK2625" s="7">
        <f t="shared" si="67"/>
        <v>59</v>
      </c>
    </row>
    <row r="2626" spans="1:90" hidden="1" x14ac:dyDescent="0.3">
      <c r="A2626" s="43" t="s">
        <v>928</v>
      </c>
      <c r="B2626" s="42" t="s">
        <v>1139</v>
      </c>
      <c r="D2626" s="54" t="s">
        <v>831</v>
      </c>
      <c r="E2626" s="23" t="s">
        <v>617</v>
      </c>
      <c r="G2626" s="42" t="s">
        <v>4255</v>
      </c>
      <c r="H2626" s="23" t="s">
        <v>880</v>
      </c>
      <c r="J2626" s="23" t="s">
        <v>9</v>
      </c>
      <c r="K2626" s="58">
        <v>6.6</v>
      </c>
      <c r="L2626" s="24" t="s">
        <v>834</v>
      </c>
      <c r="M2626" s="24" t="s">
        <v>621</v>
      </c>
      <c r="U2626" s="59"/>
      <c r="V2626" s="59"/>
      <c r="W2626" s="59">
        <v>2257.1999999999998</v>
      </c>
      <c r="AB2626" s="60">
        <v>19800</v>
      </c>
      <c r="AC2626" s="60">
        <v>171600</v>
      </c>
      <c r="AP2626" s="59"/>
      <c r="AQ2626" s="59">
        <v>6.6</v>
      </c>
      <c r="BZ2626" s="4">
        <v>990000</v>
      </c>
      <c r="CA2626" t="s">
        <v>931</v>
      </c>
      <c r="CC2626" s="7" t="s">
        <v>621</v>
      </c>
      <c r="CD2626" s="7">
        <v>0.77368300494440645</v>
      </c>
      <c r="CE2626" s="7" t="s">
        <v>639</v>
      </c>
      <c r="CF2626" s="7">
        <v>0.20147011481918661</v>
      </c>
      <c r="CH2626" s="7"/>
      <c r="CJ2626" s="7"/>
      <c r="CK2626" s="7">
        <f t="shared" si="67"/>
        <v>59</v>
      </c>
    </row>
    <row r="2627" spans="1:90" hidden="1" x14ac:dyDescent="0.3">
      <c r="A2627" s="43">
        <v>58</v>
      </c>
      <c r="B2627" s="23" t="s">
        <v>1058</v>
      </c>
      <c r="C2627" s="54"/>
      <c r="D2627" s="23" t="s">
        <v>831</v>
      </c>
      <c r="E2627" s="23" t="s">
        <v>605</v>
      </c>
      <c r="G2627" s="23" t="s">
        <v>4256</v>
      </c>
      <c r="I2627" s="54"/>
      <c r="J2627" s="54" t="s">
        <v>9</v>
      </c>
      <c r="K2627" s="47">
        <v>471.42857142857139</v>
      </c>
      <c r="L2627" s="24" t="s">
        <v>834</v>
      </c>
      <c r="M2627" s="24" t="s">
        <v>633</v>
      </c>
      <c r="N2627" s="7"/>
      <c r="AA2627" s="107">
        <v>330000.00000000012</v>
      </c>
      <c r="AD2627" s="4">
        <v>442.7138298075534</v>
      </c>
      <c r="AH2627" s="7"/>
      <c r="AI2627" s="7"/>
      <c r="BY2627" s="7"/>
      <c r="BZ2627" s="4"/>
      <c r="CA2627" t="s">
        <v>846</v>
      </c>
      <c r="CC2627" s="7" t="s">
        <v>633</v>
      </c>
      <c r="CD2627" s="7">
        <v>0.85672938538039145</v>
      </c>
      <c r="CF2627" s="7"/>
      <c r="CH2627" s="7"/>
      <c r="CJ2627" s="7"/>
      <c r="CK2627" s="7">
        <f t="shared" si="67"/>
        <v>61</v>
      </c>
    </row>
    <row r="2628" spans="1:90" hidden="1" x14ac:dyDescent="0.3">
      <c r="A2628" s="43" t="s">
        <v>932</v>
      </c>
      <c r="B2628" s="23" t="s">
        <v>913</v>
      </c>
      <c r="C2628" s="54"/>
      <c r="D2628" s="54" t="s">
        <v>831</v>
      </c>
      <c r="E2628" s="23" t="s">
        <v>605</v>
      </c>
      <c r="F2628" s="54"/>
      <c r="G2628" s="23" t="s">
        <v>4257</v>
      </c>
      <c r="H2628" s="23" t="s">
        <v>838</v>
      </c>
      <c r="J2628" s="54" t="s">
        <v>9</v>
      </c>
      <c r="K2628" s="55">
        <v>148</v>
      </c>
      <c r="L2628" s="24" t="s">
        <v>834</v>
      </c>
      <c r="M2628" s="24" t="s">
        <v>615</v>
      </c>
      <c r="N2628" s="7"/>
      <c r="U2628" s="4">
        <v>429199.99999999988</v>
      </c>
      <c r="AD2628" s="7"/>
      <c r="AE2628" s="7"/>
      <c r="AF2628" s="7"/>
      <c r="AG2628" s="7"/>
      <c r="AH2628" s="7"/>
      <c r="AI2628" s="7"/>
      <c r="AJ2628" s="7"/>
      <c r="AK2628" s="7"/>
      <c r="BZ2628" s="4">
        <v>11000000</v>
      </c>
      <c r="CA2628" t="s">
        <v>934</v>
      </c>
      <c r="CC2628" s="7" t="s">
        <v>615</v>
      </c>
      <c r="CD2628" s="7">
        <v>1</v>
      </c>
      <c r="CF2628" s="7"/>
      <c r="CH2628" s="7"/>
      <c r="CJ2628" s="7"/>
      <c r="CK2628" s="7">
        <f t="shared" si="67"/>
        <v>62</v>
      </c>
    </row>
    <row r="2629" spans="1:90" hidden="1" x14ac:dyDescent="0.3">
      <c r="A2629" s="43" t="s">
        <v>938</v>
      </c>
      <c r="B2629" s="23" t="s">
        <v>1058</v>
      </c>
      <c r="C2629" s="54"/>
      <c r="D2629" s="23" t="s">
        <v>831</v>
      </c>
      <c r="E2629" s="23" t="s">
        <v>605</v>
      </c>
      <c r="G2629" s="23" t="s">
        <v>4258</v>
      </c>
      <c r="H2629" s="23" t="s">
        <v>1360</v>
      </c>
      <c r="I2629" s="54"/>
      <c r="J2629" s="54" t="s">
        <v>9</v>
      </c>
      <c r="K2629" s="47">
        <v>551.36</v>
      </c>
      <c r="L2629" s="24" t="s">
        <v>834</v>
      </c>
      <c r="M2629" s="24" t="s">
        <v>684</v>
      </c>
      <c r="N2629" s="7"/>
      <c r="AA2629" s="107">
        <v>551360</v>
      </c>
      <c r="AD2629" s="4">
        <v>728.47890117723534</v>
      </c>
      <c r="AH2629" s="7"/>
      <c r="AI2629" s="7"/>
      <c r="AR2629" s="4">
        <v>393486.11180124222</v>
      </c>
      <c r="BY2629" s="7"/>
      <c r="BZ2629" s="4">
        <v>9900000</v>
      </c>
      <c r="CA2629" t="s">
        <v>2924</v>
      </c>
      <c r="CC2629" s="7" t="s">
        <v>684</v>
      </c>
      <c r="CD2629" s="7">
        <v>0.50212687089453156</v>
      </c>
      <c r="CE2629" s="7" t="s">
        <v>633</v>
      </c>
      <c r="CF2629" s="7">
        <v>0.42747003995810212</v>
      </c>
      <c r="CH2629" s="7"/>
      <c r="CJ2629" s="7"/>
      <c r="CK2629" s="7">
        <f t="shared" si="67"/>
        <v>60</v>
      </c>
    </row>
    <row r="2630" spans="1:90" hidden="1" x14ac:dyDescent="0.3">
      <c r="A2630" s="43">
        <v>58</v>
      </c>
      <c r="B2630" s="23" t="s">
        <v>1058</v>
      </c>
      <c r="C2630" s="54"/>
      <c r="D2630" s="23" t="s">
        <v>831</v>
      </c>
      <c r="E2630" s="23" t="s">
        <v>614</v>
      </c>
      <c r="G2630" s="23" t="s">
        <v>4259</v>
      </c>
      <c r="I2630" s="54"/>
      <c r="J2630" s="54" t="s">
        <v>9</v>
      </c>
      <c r="K2630" s="47">
        <v>14.285714285714279</v>
      </c>
      <c r="L2630" s="24" t="s">
        <v>834</v>
      </c>
      <c r="M2630" s="24" t="s">
        <v>633</v>
      </c>
      <c r="N2630" s="7"/>
      <c r="AA2630" s="107">
        <v>10000</v>
      </c>
      <c r="AD2630" s="4">
        <v>13.439936015738491</v>
      </c>
      <c r="AH2630" s="7"/>
      <c r="AI2630" s="7"/>
      <c r="BY2630" s="7"/>
      <c r="BZ2630" s="4"/>
      <c r="CA2630" t="s">
        <v>846</v>
      </c>
      <c r="CC2630" s="7" t="s">
        <v>633</v>
      </c>
      <c r="CD2630" s="7">
        <v>0.85650651494190433</v>
      </c>
      <c r="CF2630" s="7"/>
      <c r="CH2630" s="7"/>
      <c r="CJ2630" s="7"/>
      <c r="CK2630" s="7">
        <f t="shared" si="67"/>
        <v>61</v>
      </c>
    </row>
    <row r="2631" spans="1:90" hidden="1" x14ac:dyDescent="0.3">
      <c r="A2631" s="43">
        <v>64</v>
      </c>
      <c r="B2631" s="23" t="s">
        <v>1058</v>
      </c>
      <c r="C2631" s="54"/>
      <c r="D2631" s="54" t="s">
        <v>831</v>
      </c>
      <c r="E2631" s="23" t="s">
        <v>659</v>
      </c>
      <c r="F2631" s="54"/>
      <c r="G2631" s="23" t="s">
        <v>4260</v>
      </c>
      <c r="H2631" s="23" t="s">
        <v>880</v>
      </c>
      <c r="J2631" s="54" t="s">
        <v>9</v>
      </c>
      <c r="K2631" s="55">
        <v>0.73599999999999999</v>
      </c>
      <c r="L2631" s="24" t="s">
        <v>834</v>
      </c>
      <c r="M2631" s="24" t="s">
        <v>615</v>
      </c>
      <c r="N2631" s="7"/>
      <c r="U2631" s="4">
        <v>18984.400000000001</v>
      </c>
      <c r="AD2631" s="7"/>
      <c r="AE2631" s="7"/>
      <c r="AF2631" s="7"/>
      <c r="AG2631" s="7"/>
      <c r="AH2631" s="7"/>
      <c r="AI2631" s="7"/>
      <c r="AJ2631" s="7"/>
      <c r="AK2631" s="7"/>
      <c r="BZ2631" s="4"/>
      <c r="CA2631" t="s">
        <v>856</v>
      </c>
      <c r="CC2631" s="7" t="s">
        <v>615</v>
      </c>
      <c r="CD2631" s="7">
        <v>1</v>
      </c>
      <c r="CF2631" s="7"/>
      <c r="CH2631" s="7"/>
      <c r="CJ2631" s="7"/>
      <c r="CK2631" s="7">
        <f t="shared" si="67"/>
        <v>62</v>
      </c>
      <c r="CL2631" t="s">
        <v>4260</v>
      </c>
    </row>
    <row r="2632" spans="1:90" hidden="1" x14ac:dyDescent="0.3">
      <c r="A2632" s="43" t="s">
        <v>4261</v>
      </c>
      <c r="B2632" s="53" t="s">
        <v>2259</v>
      </c>
      <c r="D2632" s="23" t="s">
        <v>831</v>
      </c>
      <c r="E2632" s="23" t="s">
        <v>953</v>
      </c>
      <c r="G2632" s="53" t="s">
        <v>4262</v>
      </c>
      <c r="H2632" s="23" t="s">
        <v>1360</v>
      </c>
      <c r="J2632" s="23" t="s">
        <v>9</v>
      </c>
      <c r="K2632" s="47">
        <v>8420</v>
      </c>
      <c r="L2632" s="24" t="s">
        <v>834</v>
      </c>
      <c r="M2632" s="24" t="s">
        <v>603</v>
      </c>
      <c r="Q2632" s="4">
        <v>2673774595.2188911</v>
      </c>
      <c r="BZ2632" s="4">
        <v>28000000</v>
      </c>
      <c r="CA2632" t="s">
        <v>4263</v>
      </c>
      <c r="CK2632" s="7">
        <f t="shared" si="67"/>
        <v>62</v>
      </c>
    </row>
    <row r="2633" spans="1:90" hidden="1" x14ac:dyDescent="0.3">
      <c r="A2633" s="43">
        <v>58</v>
      </c>
      <c r="B2633" s="23" t="s">
        <v>2280</v>
      </c>
      <c r="C2633" s="23" t="s">
        <v>4264</v>
      </c>
      <c r="D2633" s="23" t="s">
        <v>831</v>
      </c>
      <c r="E2633" s="23" t="s">
        <v>614</v>
      </c>
      <c r="G2633" s="23" t="s">
        <v>4265</v>
      </c>
      <c r="H2633" s="23" t="s">
        <v>1204</v>
      </c>
      <c r="I2633" s="54"/>
      <c r="J2633" s="54" t="s">
        <v>9</v>
      </c>
      <c r="K2633" s="47">
        <v>44</v>
      </c>
      <c r="L2633" s="24" t="s">
        <v>834</v>
      </c>
      <c r="M2633" s="24" t="s">
        <v>684</v>
      </c>
      <c r="N2633" s="7"/>
      <c r="AA2633" s="107">
        <v>12289.416505278939</v>
      </c>
      <c r="AD2633" s="4">
        <v>17.448021870599689</v>
      </c>
      <c r="AH2633" s="7"/>
      <c r="AI2633" s="7"/>
      <c r="AR2633" s="4">
        <v>145982.47204968939</v>
      </c>
      <c r="BY2633" s="7"/>
      <c r="BZ2633" s="72">
        <v>640000</v>
      </c>
      <c r="CA2633" t="s">
        <v>915</v>
      </c>
      <c r="CC2633" s="7" t="s">
        <v>684</v>
      </c>
      <c r="CD2633" s="7">
        <v>0.94321964565863869</v>
      </c>
      <c r="CF2633" s="7"/>
      <c r="CH2633" s="7"/>
      <c r="CJ2633" s="7"/>
      <c r="CK2633" s="7">
        <f t="shared" si="67"/>
        <v>60</v>
      </c>
    </row>
    <row r="2634" spans="1:90" hidden="1" x14ac:dyDescent="0.3">
      <c r="A2634" s="43" t="s">
        <v>843</v>
      </c>
      <c r="B2634" s="23" t="s">
        <v>2208</v>
      </c>
      <c r="C2634" s="54"/>
      <c r="D2634" s="54" t="s">
        <v>831</v>
      </c>
      <c r="E2634" s="23" t="s">
        <v>650</v>
      </c>
      <c r="F2634" s="54"/>
      <c r="G2634" s="23" t="s">
        <v>4266</v>
      </c>
      <c r="J2634" s="54" t="s">
        <v>9</v>
      </c>
      <c r="K2634" s="55">
        <v>35.4</v>
      </c>
      <c r="L2634" s="24" t="s">
        <v>834</v>
      </c>
      <c r="M2634" s="24" t="s">
        <v>615</v>
      </c>
      <c r="N2634" s="7"/>
      <c r="U2634" s="4">
        <v>860000</v>
      </c>
      <c r="W2634" s="4">
        <v>4650</v>
      </c>
      <c r="AD2634" s="4">
        <v>743.4</v>
      </c>
      <c r="AE2634" s="7"/>
      <c r="AF2634" s="7"/>
      <c r="AG2634" s="7"/>
      <c r="AH2634" s="7"/>
      <c r="AI2634" s="7"/>
      <c r="AJ2634" s="7"/>
      <c r="AK2634" s="7"/>
      <c r="BZ2634" s="4"/>
      <c r="CA2634" t="s">
        <v>910</v>
      </c>
      <c r="CC2634" s="7" t="s">
        <v>615</v>
      </c>
      <c r="CD2634" s="7">
        <v>0.52030531531829916</v>
      </c>
      <c r="CE2634" s="7" t="s">
        <v>621</v>
      </c>
      <c r="CF2634" s="7">
        <v>0.28190647335543112</v>
      </c>
      <c r="CH2634" s="7"/>
      <c r="CJ2634" s="7"/>
      <c r="CK2634" s="7">
        <f t="shared" ref="CK2634:CK2665" si="68">COUNTBLANK(N2634:BX2634)</f>
        <v>60</v>
      </c>
    </row>
    <row r="2635" spans="1:90" hidden="1" x14ac:dyDescent="0.3">
      <c r="A2635" s="43">
        <v>64</v>
      </c>
      <c r="B2635" s="23" t="s">
        <v>844</v>
      </c>
      <c r="C2635" s="54"/>
      <c r="D2635" s="54" t="s">
        <v>831</v>
      </c>
      <c r="E2635" s="23" t="s">
        <v>659</v>
      </c>
      <c r="F2635" s="54"/>
      <c r="G2635" s="23" t="s">
        <v>4267</v>
      </c>
      <c r="J2635" s="54" t="s">
        <v>9</v>
      </c>
      <c r="K2635" s="55">
        <v>0.5</v>
      </c>
      <c r="L2635" s="24" t="s">
        <v>834</v>
      </c>
      <c r="M2635" s="24" t="s">
        <v>615</v>
      </c>
      <c r="N2635" s="7"/>
      <c r="U2635" s="4">
        <v>14000</v>
      </c>
      <c r="V2635" s="4">
        <v>0.25</v>
      </c>
      <c r="W2635" s="4">
        <v>0.6</v>
      </c>
      <c r="AD2635" s="7"/>
      <c r="AE2635" s="7"/>
      <c r="AF2635" s="7"/>
      <c r="AG2635" s="7"/>
      <c r="AH2635" s="7"/>
      <c r="AI2635" s="7"/>
      <c r="AJ2635" s="7"/>
      <c r="AK2635" s="7"/>
      <c r="BZ2635" s="4"/>
      <c r="CA2635" t="s">
        <v>859</v>
      </c>
      <c r="CC2635" s="7" t="s">
        <v>615</v>
      </c>
      <c r="CD2635" s="7">
        <v>0.89705481838974099</v>
      </c>
      <c r="CF2635" s="7"/>
      <c r="CH2635" s="7"/>
      <c r="CJ2635" s="7"/>
      <c r="CK2635" s="7">
        <f t="shared" si="68"/>
        <v>60</v>
      </c>
    </row>
    <row r="2636" spans="1:90" hidden="1" x14ac:dyDescent="0.3">
      <c r="A2636" s="43">
        <v>64</v>
      </c>
      <c r="B2636" s="23" t="s">
        <v>1036</v>
      </c>
      <c r="C2636" s="54"/>
      <c r="D2636" s="54" t="s">
        <v>831</v>
      </c>
      <c r="E2636" s="23" t="s">
        <v>614</v>
      </c>
      <c r="F2636" s="54"/>
      <c r="G2636" s="23" t="s">
        <v>4268</v>
      </c>
      <c r="J2636" s="54" t="s">
        <v>9</v>
      </c>
      <c r="K2636" s="55">
        <v>1.248</v>
      </c>
      <c r="L2636" s="24" t="s">
        <v>834</v>
      </c>
      <c r="M2636" s="24" t="s">
        <v>621</v>
      </c>
      <c r="N2636" s="7"/>
      <c r="U2636" s="4">
        <v>5491.2000000000007</v>
      </c>
      <c r="V2636" s="4">
        <v>7.4880000000000002E-2</v>
      </c>
      <c r="W2636" s="4">
        <v>122.304</v>
      </c>
      <c r="AB2636" s="4">
        <v>15974.4</v>
      </c>
      <c r="AC2636" s="4">
        <v>25334.400000000001</v>
      </c>
      <c r="AD2636" s="7"/>
      <c r="AE2636" s="7"/>
      <c r="AF2636" s="7"/>
      <c r="AG2636" s="7"/>
      <c r="AH2636" s="7"/>
      <c r="AI2636" s="7"/>
      <c r="AJ2636" s="7"/>
      <c r="AK2636" s="7"/>
      <c r="BZ2636" s="4"/>
      <c r="CA2636" t="s">
        <v>842</v>
      </c>
      <c r="CC2636" s="7" t="s">
        <v>621</v>
      </c>
      <c r="CD2636" s="7">
        <v>0.37860406435731669</v>
      </c>
      <c r="CE2636" s="7" t="s">
        <v>639</v>
      </c>
      <c r="CF2636" s="7">
        <v>0.26863065377546841</v>
      </c>
      <c r="CH2636" s="7"/>
      <c r="CJ2636" s="7"/>
      <c r="CK2636" s="7">
        <f t="shared" si="68"/>
        <v>58</v>
      </c>
    </row>
    <row r="2637" spans="1:90" hidden="1" x14ac:dyDescent="0.3">
      <c r="A2637" s="43">
        <v>64</v>
      </c>
      <c r="B2637" s="23" t="s">
        <v>1036</v>
      </c>
      <c r="C2637" s="54"/>
      <c r="D2637" s="54" t="s">
        <v>831</v>
      </c>
      <c r="E2637" s="23" t="s">
        <v>614</v>
      </c>
      <c r="F2637" s="54"/>
      <c r="G2637" s="23" t="s">
        <v>4269</v>
      </c>
      <c r="J2637" s="54" t="s">
        <v>9</v>
      </c>
      <c r="K2637" s="55">
        <v>2.8</v>
      </c>
      <c r="L2637" s="24" t="s">
        <v>834</v>
      </c>
      <c r="M2637" s="24" t="s">
        <v>639</v>
      </c>
      <c r="N2637" s="7"/>
      <c r="U2637" s="4">
        <v>10640</v>
      </c>
      <c r="W2637" s="4">
        <v>207.2</v>
      </c>
      <c r="AB2637" s="4">
        <v>78399.999999999985</v>
      </c>
      <c r="AC2637" s="4">
        <v>119000</v>
      </c>
      <c r="AD2637" s="7"/>
      <c r="AE2637" s="7"/>
      <c r="AF2637" s="7"/>
      <c r="AG2637" s="7"/>
      <c r="AH2637" s="7"/>
      <c r="AI2637" s="7"/>
      <c r="AJ2637" s="7"/>
      <c r="AK2637" s="7"/>
      <c r="BZ2637" s="4"/>
      <c r="CA2637" t="s">
        <v>966</v>
      </c>
      <c r="CC2637" s="7" t="s">
        <v>639</v>
      </c>
      <c r="CD2637" s="7">
        <v>0.41229409515542331</v>
      </c>
      <c r="CE2637" s="7" t="s">
        <v>636</v>
      </c>
      <c r="CF2637" s="7">
        <v>0.27072482638888878</v>
      </c>
      <c r="CG2637" s="7" t="s">
        <v>621</v>
      </c>
      <c r="CH2637" s="7">
        <v>0.20957987144510579</v>
      </c>
      <c r="CJ2637" s="7"/>
      <c r="CK2637" s="7">
        <f t="shared" si="68"/>
        <v>59</v>
      </c>
    </row>
    <row r="2638" spans="1:90" hidden="1" x14ac:dyDescent="0.3">
      <c r="A2638" s="43" t="s">
        <v>847</v>
      </c>
      <c r="B2638" s="56" t="s">
        <v>848</v>
      </c>
      <c r="D2638" s="23" t="s">
        <v>831</v>
      </c>
      <c r="E2638" s="23" t="s">
        <v>796</v>
      </c>
      <c r="G2638" s="23" t="s">
        <v>4270</v>
      </c>
      <c r="H2638" s="57" t="s">
        <v>991</v>
      </c>
      <c r="I2638" s="57"/>
      <c r="J2638" s="23" t="s">
        <v>9</v>
      </c>
      <c r="K2638" s="47">
        <v>55.831190000000007</v>
      </c>
      <c r="L2638" s="24" t="s">
        <v>834</v>
      </c>
      <c r="M2638" s="24" t="s">
        <v>624</v>
      </c>
      <c r="X2638" s="4">
        <v>594044.31000000006</v>
      </c>
      <c r="BZ2638" s="4">
        <v>4950000</v>
      </c>
      <c r="CA2638" t="s">
        <v>1142</v>
      </c>
      <c r="CC2638" s="7" t="s">
        <v>624</v>
      </c>
      <c r="CD2638" s="7">
        <v>1</v>
      </c>
      <c r="CF2638" s="7"/>
      <c r="CH2638" s="7"/>
      <c r="CJ2638" s="7"/>
      <c r="CK2638" s="7">
        <f t="shared" si="68"/>
        <v>62</v>
      </c>
    </row>
    <row r="2639" spans="1:90" hidden="1" x14ac:dyDescent="0.3">
      <c r="A2639" s="43">
        <v>123</v>
      </c>
      <c r="B2639" s="23" t="s">
        <v>1036</v>
      </c>
      <c r="D2639" s="23" t="s">
        <v>831</v>
      </c>
      <c r="E2639" s="23" t="s">
        <v>595</v>
      </c>
      <c r="G2639" s="23" t="s">
        <v>4271</v>
      </c>
      <c r="J2639" s="54" t="s">
        <v>9</v>
      </c>
      <c r="K2639" s="47">
        <v>8.8739999999999988</v>
      </c>
      <c r="L2639" s="24" t="s">
        <v>834</v>
      </c>
      <c r="M2639" s="24" t="s">
        <v>618</v>
      </c>
      <c r="N2639" s="7"/>
      <c r="V2639" s="79">
        <v>24.219139999999999</v>
      </c>
      <c r="W2639" s="2">
        <v>872.346</v>
      </c>
      <c r="AG2639" s="63"/>
      <c r="AH2639" s="2"/>
      <c r="AI2639" s="2"/>
      <c r="AJ2639" s="63"/>
      <c r="AK2639" s="63"/>
      <c r="BZ2639" s="4">
        <v>912500</v>
      </c>
      <c r="CA2639" t="s">
        <v>4272</v>
      </c>
      <c r="CC2639" s="7" t="s">
        <v>618</v>
      </c>
      <c r="CD2639" s="7">
        <v>0.63152825866678231</v>
      </c>
      <c r="CE2639" s="7" t="s">
        <v>621</v>
      </c>
      <c r="CF2639" s="7">
        <v>0.36847174133321758</v>
      </c>
      <c r="CH2639" s="7"/>
      <c r="CJ2639" s="7"/>
      <c r="CK2639" s="7">
        <f t="shared" si="68"/>
        <v>61</v>
      </c>
    </row>
    <row r="2640" spans="1:90" hidden="1" x14ac:dyDescent="0.3">
      <c r="A2640" s="43">
        <v>65</v>
      </c>
      <c r="B2640" s="56" t="s">
        <v>886</v>
      </c>
      <c r="D2640" s="23" t="s">
        <v>831</v>
      </c>
      <c r="E2640" s="23" t="s">
        <v>796</v>
      </c>
      <c r="G2640" s="23" t="s">
        <v>4273</v>
      </c>
      <c r="H2640" s="57" t="s">
        <v>831</v>
      </c>
      <c r="I2640" s="57"/>
      <c r="J2640" s="23" t="s">
        <v>9</v>
      </c>
      <c r="K2640" s="47">
        <v>61</v>
      </c>
      <c r="L2640" s="24" t="s">
        <v>834</v>
      </c>
      <c r="M2640" s="24" t="s">
        <v>624</v>
      </c>
      <c r="X2640" s="4">
        <v>915000</v>
      </c>
      <c r="Y2640" s="4">
        <v>36600</v>
      </c>
      <c r="BZ2640" s="4"/>
      <c r="CA2640" t="s">
        <v>1009</v>
      </c>
      <c r="CC2640" s="7" t="s">
        <v>624</v>
      </c>
      <c r="CD2640" s="7">
        <v>0.91407729667898063</v>
      </c>
      <c r="CF2640" s="7"/>
      <c r="CH2640" s="7"/>
      <c r="CJ2640" s="7"/>
      <c r="CK2640" s="7">
        <f t="shared" si="68"/>
        <v>61</v>
      </c>
    </row>
    <row r="2641" spans="1:90" hidden="1" x14ac:dyDescent="0.3">
      <c r="A2641" s="43" t="s">
        <v>932</v>
      </c>
      <c r="B2641" s="23" t="s">
        <v>886</v>
      </c>
      <c r="C2641" s="54"/>
      <c r="D2641" s="54" t="s">
        <v>831</v>
      </c>
      <c r="E2641" s="23" t="s">
        <v>617</v>
      </c>
      <c r="F2641" s="54"/>
      <c r="G2641" s="23" t="s">
        <v>4274</v>
      </c>
      <c r="J2641" s="54" t="s">
        <v>9</v>
      </c>
      <c r="K2641" s="55">
        <v>5</v>
      </c>
      <c r="L2641" s="24" t="s">
        <v>834</v>
      </c>
      <c r="M2641" s="24" t="s">
        <v>615</v>
      </c>
      <c r="N2641" s="7"/>
      <c r="U2641" s="4">
        <v>33000</v>
      </c>
      <c r="W2641" s="4">
        <v>140</v>
      </c>
      <c r="AB2641" s="4">
        <v>71000</v>
      </c>
      <c r="AD2641" s="7"/>
      <c r="AE2641" s="7"/>
      <c r="AF2641" s="7"/>
      <c r="AG2641" s="7"/>
      <c r="AH2641" s="7"/>
      <c r="AI2641" s="7"/>
      <c r="AJ2641" s="7"/>
      <c r="AK2641" s="7"/>
      <c r="BZ2641" s="4">
        <v>72000</v>
      </c>
      <c r="CA2641" t="s">
        <v>2817</v>
      </c>
      <c r="CC2641" s="7" t="s">
        <v>615</v>
      </c>
      <c r="CD2641" s="7">
        <v>0.46272009228255118</v>
      </c>
      <c r="CE2641" s="7" t="s">
        <v>636</v>
      </c>
      <c r="CF2641" s="7">
        <v>0.34057067786019829</v>
      </c>
      <c r="CH2641" s="7"/>
      <c r="CJ2641" s="7"/>
      <c r="CK2641" s="7">
        <f t="shared" si="68"/>
        <v>60</v>
      </c>
    </row>
    <row r="2642" spans="1:90" hidden="1" x14ac:dyDescent="0.3">
      <c r="A2642" s="43" t="s">
        <v>4275</v>
      </c>
      <c r="B2642" s="56" t="s">
        <v>886</v>
      </c>
      <c r="D2642" s="23" t="s">
        <v>831</v>
      </c>
      <c r="E2642" s="23" t="s">
        <v>798</v>
      </c>
      <c r="G2642" s="42" t="s">
        <v>4276</v>
      </c>
      <c r="H2642" s="57" t="s">
        <v>880</v>
      </c>
      <c r="I2642" s="57"/>
      <c r="J2642" s="23" t="s">
        <v>9</v>
      </c>
      <c r="K2642" s="47">
        <v>59.218000000000004</v>
      </c>
      <c r="L2642" s="24" t="s">
        <v>834</v>
      </c>
      <c r="M2642" s="24" t="s">
        <v>624</v>
      </c>
      <c r="U2642" s="4">
        <v>67768.700000000012</v>
      </c>
      <c r="X2642" s="4">
        <v>124652.0376046717</v>
      </c>
      <c r="Y2642" s="4">
        <v>5921.8</v>
      </c>
      <c r="BZ2642" s="4">
        <v>7200000</v>
      </c>
      <c r="CA2642" t="s">
        <v>4277</v>
      </c>
      <c r="CC2642" s="7" t="s">
        <v>624</v>
      </c>
      <c r="CD2642" s="7">
        <v>0.737641544848744</v>
      </c>
      <c r="CF2642" s="7"/>
      <c r="CH2642" s="7"/>
      <c r="CJ2642" s="7"/>
      <c r="CK2642" s="7">
        <f t="shared" si="68"/>
        <v>60</v>
      </c>
    </row>
    <row r="2643" spans="1:90" hidden="1" x14ac:dyDescent="0.3">
      <c r="A2643" s="43">
        <v>27</v>
      </c>
      <c r="B2643" s="42" t="s">
        <v>913</v>
      </c>
      <c r="D2643" s="23" t="s">
        <v>831</v>
      </c>
      <c r="E2643" s="23" t="s">
        <v>605</v>
      </c>
      <c r="G2643" s="42" t="s">
        <v>4278</v>
      </c>
      <c r="J2643" s="23" t="s">
        <v>9</v>
      </c>
      <c r="K2643" s="58">
        <v>356</v>
      </c>
      <c r="L2643" s="24" t="s">
        <v>834</v>
      </c>
      <c r="M2643" s="24" t="s">
        <v>615</v>
      </c>
      <c r="U2643" s="59">
        <v>1780000</v>
      </c>
      <c r="V2643" s="59">
        <v>7.12</v>
      </c>
      <c r="W2643" s="59"/>
      <c r="AB2643" s="59"/>
      <c r="AC2643" s="59"/>
      <c r="AP2643" s="59"/>
      <c r="AQ2643" s="59">
        <v>35.6</v>
      </c>
      <c r="BZ2643" s="4"/>
      <c r="CA2643" t="s">
        <v>4279</v>
      </c>
      <c r="CC2643" s="7" t="s">
        <v>615</v>
      </c>
      <c r="CD2643" s="7">
        <v>0.97444009776466645</v>
      </c>
      <c r="CF2643" s="7"/>
      <c r="CH2643" s="7"/>
      <c r="CJ2643" s="7"/>
      <c r="CK2643" s="7">
        <f t="shared" si="68"/>
        <v>60</v>
      </c>
    </row>
    <row r="2644" spans="1:90" hidden="1" x14ac:dyDescent="0.3">
      <c r="A2644" s="43" t="s">
        <v>932</v>
      </c>
      <c r="B2644" s="23" t="s">
        <v>895</v>
      </c>
      <c r="C2644" s="54"/>
      <c r="D2644" s="54" t="s">
        <v>831</v>
      </c>
      <c r="E2644" s="23" t="s">
        <v>617</v>
      </c>
      <c r="F2644" s="54"/>
      <c r="G2644" s="23" t="s">
        <v>4280</v>
      </c>
      <c r="J2644" s="54" t="s">
        <v>9</v>
      </c>
      <c r="K2644" s="55">
        <v>123.432</v>
      </c>
      <c r="L2644" s="24" t="s">
        <v>834</v>
      </c>
      <c r="M2644" s="24" t="s">
        <v>621</v>
      </c>
      <c r="N2644" s="7"/>
      <c r="U2644" s="4">
        <v>24686.400000000001</v>
      </c>
      <c r="W2644" s="4">
        <v>5107.410100000001</v>
      </c>
      <c r="AB2644" s="4">
        <v>389325.9</v>
      </c>
      <c r="AC2644" s="4">
        <v>644720.00000000012</v>
      </c>
      <c r="AD2644" s="7"/>
      <c r="AE2644" s="7"/>
      <c r="AF2644" s="7"/>
      <c r="AG2644" s="7"/>
      <c r="AH2644" s="7"/>
      <c r="AI2644" s="7"/>
      <c r="AJ2644" s="7"/>
      <c r="AK2644" s="7"/>
      <c r="BZ2644" s="4">
        <v>3600000</v>
      </c>
      <c r="CA2644" t="s">
        <v>977</v>
      </c>
      <c r="CC2644" s="7" t="s">
        <v>621</v>
      </c>
      <c r="CD2644" s="7">
        <v>0.57443043382013359</v>
      </c>
      <c r="CE2644" s="7" t="s">
        <v>639</v>
      </c>
      <c r="CF2644" s="7">
        <v>0.24837517601998529</v>
      </c>
      <c r="CH2644" s="7"/>
      <c r="CJ2644" s="7"/>
      <c r="CK2644" s="7">
        <f t="shared" si="68"/>
        <v>59</v>
      </c>
      <c r="CL2644" t="s">
        <v>4280</v>
      </c>
    </row>
    <row r="2645" spans="1:90" hidden="1" x14ac:dyDescent="0.3">
      <c r="A2645" s="43">
        <v>27</v>
      </c>
      <c r="B2645" s="42" t="s">
        <v>895</v>
      </c>
      <c r="D2645" s="23" t="s">
        <v>831</v>
      </c>
      <c r="E2645" s="23" t="s">
        <v>614</v>
      </c>
      <c r="G2645" s="42" t="s">
        <v>4281</v>
      </c>
      <c r="H2645" s="23" t="s">
        <v>880</v>
      </c>
      <c r="J2645" s="23" t="s">
        <v>9</v>
      </c>
      <c r="K2645" s="58">
        <v>31.1</v>
      </c>
      <c r="L2645" s="24" t="s">
        <v>834</v>
      </c>
      <c r="M2645" s="24" t="s">
        <v>639</v>
      </c>
      <c r="U2645" s="59">
        <v>31100</v>
      </c>
      <c r="V2645" s="59"/>
      <c r="W2645" s="59">
        <v>705.97</v>
      </c>
      <c r="AB2645" s="60">
        <v>155500</v>
      </c>
      <c r="AC2645" s="60">
        <v>1026300</v>
      </c>
      <c r="AP2645" s="59"/>
      <c r="AQ2645" s="59">
        <v>15.55</v>
      </c>
      <c r="BZ2645" s="4"/>
      <c r="CA2645" t="s">
        <v>1509</v>
      </c>
      <c r="CC2645" s="7" t="s">
        <v>639</v>
      </c>
      <c r="CD2645" s="7">
        <v>0.69280878569766247</v>
      </c>
      <c r="CF2645" s="7"/>
      <c r="CH2645" s="7"/>
      <c r="CJ2645" s="7"/>
      <c r="CK2645" s="7">
        <f t="shared" si="68"/>
        <v>58</v>
      </c>
    </row>
    <row r="2646" spans="1:90" hidden="1" x14ac:dyDescent="0.3">
      <c r="A2646" s="43">
        <v>64</v>
      </c>
      <c r="B2646" s="23" t="s">
        <v>895</v>
      </c>
      <c r="C2646" s="54"/>
      <c r="D2646" s="54" t="s">
        <v>831</v>
      </c>
      <c r="E2646" s="23" t="s">
        <v>614</v>
      </c>
      <c r="F2646" s="54"/>
      <c r="G2646" s="23" t="s">
        <v>4282</v>
      </c>
      <c r="J2646" s="54" t="s">
        <v>9</v>
      </c>
      <c r="K2646" s="55">
        <v>31.055</v>
      </c>
      <c r="L2646" s="24" t="s">
        <v>834</v>
      </c>
      <c r="M2646" s="24" t="s">
        <v>639</v>
      </c>
      <c r="N2646" s="7"/>
      <c r="U2646" s="4">
        <v>25386.3</v>
      </c>
      <c r="W2646" s="4">
        <v>704.23800000000006</v>
      </c>
      <c r="AB2646" s="4">
        <v>162601.60000000001</v>
      </c>
      <c r="AC2646" s="4">
        <v>1030468.2</v>
      </c>
      <c r="AD2646" s="7"/>
      <c r="AE2646" s="7"/>
      <c r="AF2646" s="7"/>
      <c r="AG2646" s="7"/>
      <c r="AH2646" s="7"/>
      <c r="AI2646" s="7"/>
      <c r="AJ2646" s="7"/>
      <c r="AK2646" s="7"/>
      <c r="BZ2646" s="4"/>
      <c r="CA2646" t="s">
        <v>966</v>
      </c>
      <c r="CC2646" s="7" t="s">
        <v>639</v>
      </c>
      <c r="CD2646" s="7">
        <v>0.70000433545351248</v>
      </c>
      <c r="CF2646" s="7"/>
      <c r="CH2646" s="7"/>
      <c r="CJ2646" s="7"/>
      <c r="CK2646" s="7">
        <f t="shared" si="68"/>
        <v>59</v>
      </c>
    </row>
    <row r="2647" spans="1:90" hidden="1" x14ac:dyDescent="0.3">
      <c r="A2647" s="43" t="s">
        <v>932</v>
      </c>
      <c r="B2647" s="23" t="s">
        <v>1028</v>
      </c>
      <c r="C2647" s="54"/>
      <c r="D2647" s="54" t="s">
        <v>831</v>
      </c>
      <c r="E2647" s="23" t="s">
        <v>620</v>
      </c>
      <c r="F2647" s="54"/>
      <c r="G2647" s="23" t="s">
        <v>4283</v>
      </c>
      <c r="J2647" s="54" t="s">
        <v>9</v>
      </c>
      <c r="K2647" s="55">
        <v>571.9</v>
      </c>
      <c r="L2647" s="24" t="s">
        <v>834</v>
      </c>
      <c r="M2647" s="24" t="s">
        <v>669</v>
      </c>
      <c r="N2647" s="7"/>
      <c r="U2647" s="4">
        <v>1730260</v>
      </c>
      <c r="V2647" s="4">
        <v>22.090199999999999</v>
      </c>
      <c r="AD2647" s="7"/>
      <c r="AE2647" s="7"/>
      <c r="AF2647" s="7"/>
      <c r="AG2647" s="7"/>
      <c r="AH2647" s="7"/>
      <c r="AI2647" s="7"/>
      <c r="AJ2647" s="7"/>
      <c r="AK2647" s="7"/>
      <c r="AM2647" s="4">
        <v>146585900</v>
      </c>
      <c r="BZ2647" s="4">
        <v>23700000</v>
      </c>
      <c r="CA2647" t="s">
        <v>2394</v>
      </c>
      <c r="CC2647" s="7" t="s">
        <v>669</v>
      </c>
      <c r="CD2647" s="7">
        <v>0.50534086487633967</v>
      </c>
      <c r="CE2647" s="7" t="s">
        <v>615</v>
      </c>
      <c r="CF2647" s="7">
        <v>0.4584520825737296</v>
      </c>
      <c r="CH2647" s="7"/>
      <c r="CJ2647" s="7"/>
      <c r="CK2647" s="7">
        <f t="shared" si="68"/>
        <v>60</v>
      </c>
      <c r="CL2647" t="s">
        <v>4283</v>
      </c>
    </row>
    <row r="2648" spans="1:90" hidden="1" x14ac:dyDescent="0.3">
      <c r="A2648" s="43" t="s">
        <v>932</v>
      </c>
      <c r="B2648" s="23" t="s">
        <v>1036</v>
      </c>
      <c r="C2648" s="54"/>
      <c r="D2648" s="54" t="s">
        <v>831</v>
      </c>
      <c r="E2648" s="23" t="s">
        <v>605</v>
      </c>
      <c r="F2648" s="54"/>
      <c r="G2648" s="23" t="s">
        <v>4284</v>
      </c>
      <c r="H2648" s="23" t="s">
        <v>930</v>
      </c>
      <c r="J2648" s="54" t="s">
        <v>9</v>
      </c>
      <c r="K2648" s="55">
        <v>274</v>
      </c>
      <c r="L2648" s="24" t="s">
        <v>834</v>
      </c>
      <c r="M2648" s="24" t="s">
        <v>615</v>
      </c>
      <c r="N2648" s="7"/>
      <c r="U2648" s="4">
        <v>1370000</v>
      </c>
      <c r="V2648" s="4">
        <v>13.7</v>
      </c>
      <c r="AD2648" s="7"/>
      <c r="AE2648" s="7"/>
      <c r="AF2648" s="7"/>
      <c r="AG2648" s="7"/>
      <c r="AH2648" s="7"/>
      <c r="AI2648" s="7"/>
      <c r="AJ2648" s="7"/>
      <c r="AK2648" s="7"/>
      <c r="BZ2648" s="4">
        <v>13200000</v>
      </c>
      <c r="CA2648" t="s">
        <v>1032</v>
      </c>
      <c r="CC2648" s="7" t="s">
        <v>615</v>
      </c>
      <c r="CD2648" s="7">
        <v>0.94174360298706616</v>
      </c>
      <c r="CF2648" s="7"/>
      <c r="CH2648" s="7"/>
      <c r="CJ2648" s="7"/>
      <c r="CK2648" s="7">
        <f t="shared" si="68"/>
        <v>61</v>
      </c>
    </row>
    <row r="2649" spans="1:90" hidden="1" x14ac:dyDescent="0.3">
      <c r="A2649" s="43">
        <v>58</v>
      </c>
      <c r="B2649" s="23" t="s">
        <v>1058</v>
      </c>
      <c r="D2649" s="23" t="s">
        <v>831</v>
      </c>
      <c r="E2649" s="23" t="s">
        <v>605</v>
      </c>
      <c r="G2649" s="23" t="s">
        <v>4285</v>
      </c>
      <c r="H2649" s="23" t="s">
        <v>831</v>
      </c>
      <c r="J2649" s="23" t="s">
        <v>9</v>
      </c>
      <c r="K2649" s="47">
        <v>16.7</v>
      </c>
      <c r="L2649" s="24" t="s">
        <v>834</v>
      </c>
      <c r="M2649" s="24" t="s">
        <v>633</v>
      </c>
      <c r="AA2649" s="107">
        <v>10020</v>
      </c>
      <c r="AD2649" s="4">
        <v>0.33400000000000002</v>
      </c>
      <c r="BZ2649" s="4"/>
      <c r="CA2649" t="s">
        <v>1187</v>
      </c>
      <c r="CC2649" s="7" t="s">
        <v>633</v>
      </c>
      <c r="CD2649" s="7">
        <v>0.99586207845623109</v>
      </c>
      <c r="CF2649" s="7"/>
      <c r="CH2649" s="7"/>
      <c r="CJ2649" s="7"/>
      <c r="CK2649" s="7">
        <f t="shared" si="68"/>
        <v>61</v>
      </c>
    </row>
    <row r="2650" spans="1:90" hidden="1" x14ac:dyDescent="0.3">
      <c r="A2650" s="43" t="s">
        <v>932</v>
      </c>
      <c r="B2650" s="23" t="s">
        <v>878</v>
      </c>
      <c r="C2650" s="54"/>
      <c r="D2650" s="54" t="s">
        <v>831</v>
      </c>
      <c r="E2650" s="23" t="s">
        <v>617</v>
      </c>
      <c r="F2650" s="54"/>
      <c r="G2650" s="23" t="s">
        <v>4286</v>
      </c>
      <c r="H2650" s="23" t="s">
        <v>1003</v>
      </c>
      <c r="J2650" s="54" t="s">
        <v>9</v>
      </c>
      <c r="K2650" s="55">
        <v>3.4340000000000002</v>
      </c>
      <c r="L2650" s="24" t="s">
        <v>834</v>
      </c>
      <c r="M2650" s="24" t="s">
        <v>618</v>
      </c>
      <c r="N2650" s="7"/>
      <c r="U2650" s="4">
        <v>3434</v>
      </c>
      <c r="V2650" s="4">
        <v>25.498989999999999</v>
      </c>
      <c r="AD2650" s="7"/>
      <c r="AE2650" s="7"/>
      <c r="AF2650" s="7"/>
      <c r="AG2650" s="7"/>
      <c r="AH2650" s="7"/>
      <c r="AI2650" s="7"/>
      <c r="AJ2650" s="7"/>
      <c r="AK2650" s="7"/>
      <c r="BZ2650" s="4">
        <v>200000</v>
      </c>
      <c r="CA2650" t="s">
        <v>1032</v>
      </c>
      <c r="CC2650" s="7" t="s">
        <v>618</v>
      </c>
      <c r="CD2650" s="7">
        <v>0.97869345393885332</v>
      </c>
      <c r="CF2650" s="7"/>
      <c r="CH2650" s="7"/>
      <c r="CJ2650" s="7"/>
      <c r="CK2650" s="7">
        <f t="shared" si="68"/>
        <v>61</v>
      </c>
    </row>
    <row r="2651" spans="1:90" hidden="1" x14ac:dyDescent="0.3">
      <c r="A2651" s="43">
        <v>137</v>
      </c>
      <c r="B2651" s="23" t="s">
        <v>886</v>
      </c>
      <c r="D2651" s="23" t="s">
        <v>831</v>
      </c>
      <c r="E2651" s="23" t="s">
        <v>595</v>
      </c>
      <c r="G2651" s="23" t="s">
        <v>4287</v>
      </c>
      <c r="H2651" s="23" t="s">
        <v>880</v>
      </c>
      <c r="J2651" s="23" t="s">
        <v>9</v>
      </c>
      <c r="K2651" s="47">
        <v>4</v>
      </c>
      <c r="L2651" s="24" t="s">
        <v>834</v>
      </c>
      <c r="M2651" s="24" t="s">
        <v>780</v>
      </c>
      <c r="BX2651" s="4">
        <v>366593.34787986171</v>
      </c>
      <c r="BZ2651" s="4"/>
      <c r="CA2651" t="s">
        <v>1042</v>
      </c>
      <c r="CK2651" s="7">
        <f t="shared" si="68"/>
        <v>62</v>
      </c>
    </row>
    <row r="2652" spans="1:90" hidden="1" x14ac:dyDescent="0.3">
      <c r="A2652" s="43" t="s">
        <v>843</v>
      </c>
      <c r="B2652" s="23" t="s">
        <v>973</v>
      </c>
      <c r="C2652" s="54"/>
      <c r="D2652" s="54" t="s">
        <v>831</v>
      </c>
      <c r="E2652" s="23" t="s">
        <v>605</v>
      </c>
      <c r="F2652" s="54"/>
      <c r="G2652" s="23" t="s">
        <v>4288</v>
      </c>
      <c r="J2652" s="54" t="s">
        <v>9</v>
      </c>
      <c r="K2652" s="55">
        <v>1538</v>
      </c>
      <c r="L2652" s="24" t="s">
        <v>834</v>
      </c>
      <c r="M2652" s="24" t="s">
        <v>615</v>
      </c>
      <c r="N2652" s="7"/>
      <c r="U2652" s="4">
        <v>8920400</v>
      </c>
      <c r="V2652" s="4">
        <v>92.28</v>
      </c>
      <c r="W2652" s="4">
        <v>1753.32</v>
      </c>
      <c r="AA2652" s="107">
        <v>461400</v>
      </c>
      <c r="AD2652" s="4">
        <v>153.80000000000001</v>
      </c>
      <c r="AE2652" s="7"/>
      <c r="AF2652" s="7"/>
      <c r="AG2652" s="7"/>
      <c r="AH2652" s="7"/>
      <c r="AI2652" s="7"/>
      <c r="AJ2652" s="7"/>
      <c r="AK2652" s="7"/>
      <c r="BZ2652" s="4"/>
      <c r="CA2652" t="s">
        <v>4289</v>
      </c>
      <c r="CC2652" s="7" t="s">
        <v>615</v>
      </c>
      <c r="CD2652" s="7">
        <v>0.78508496931367244</v>
      </c>
      <c r="CF2652" s="7"/>
      <c r="CH2652" s="7"/>
      <c r="CJ2652" s="7"/>
      <c r="CK2652" s="7">
        <f t="shared" si="68"/>
        <v>58</v>
      </c>
    </row>
    <row r="2653" spans="1:90" hidden="1" x14ac:dyDescent="0.3">
      <c r="A2653" s="43" t="s">
        <v>843</v>
      </c>
      <c r="B2653" s="23" t="s">
        <v>973</v>
      </c>
      <c r="D2653" s="23" t="s">
        <v>831</v>
      </c>
      <c r="E2653" s="23" t="s">
        <v>605</v>
      </c>
      <c r="G2653" s="53" t="s">
        <v>4290</v>
      </c>
      <c r="J2653" s="23" t="s">
        <v>9</v>
      </c>
      <c r="K2653" s="47">
        <v>110</v>
      </c>
      <c r="L2653" s="24" t="s">
        <v>834</v>
      </c>
      <c r="M2653" s="24" t="s">
        <v>615</v>
      </c>
      <c r="U2653" s="4">
        <v>286000</v>
      </c>
      <c r="AA2653" s="107">
        <v>4510</v>
      </c>
      <c r="AD2653" s="4">
        <v>11.63343061100878</v>
      </c>
      <c r="BZ2653" s="4"/>
      <c r="CA2653" t="s">
        <v>846</v>
      </c>
      <c r="CC2653" s="7" t="s">
        <v>615</v>
      </c>
      <c r="CD2653" s="7">
        <v>0.93151513586467349</v>
      </c>
      <c r="CF2653" s="7"/>
      <c r="CH2653" s="7"/>
      <c r="CJ2653" s="7"/>
      <c r="CK2653" s="7">
        <f t="shared" si="68"/>
        <v>60</v>
      </c>
    </row>
    <row r="2654" spans="1:90" hidden="1" x14ac:dyDescent="0.3">
      <c r="A2654" s="43">
        <v>64</v>
      </c>
      <c r="B2654" s="23" t="s">
        <v>905</v>
      </c>
      <c r="C2654" s="54"/>
      <c r="D2654" s="54" t="s">
        <v>831</v>
      </c>
      <c r="E2654" s="23" t="s">
        <v>659</v>
      </c>
      <c r="F2654" s="54"/>
      <c r="G2654" s="23" t="s">
        <v>4291</v>
      </c>
      <c r="H2654" s="23" t="s">
        <v>838</v>
      </c>
      <c r="J2654" s="54" t="s">
        <v>9</v>
      </c>
      <c r="K2654" s="55">
        <v>3.4</v>
      </c>
      <c r="L2654" s="24" t="s">
        <v>834</v>
      </c>
      <c r="M2654" s="24" t="s">
        <v>615</v>
      </c>
      <c r="N2654" s="7"/>
      <c r="U2654" s="4">
        <v>24140</v>
      </c>
      <c r="X2654" s="4">
        <v>1700</v>
      </c>
      <c r="Y2654" s="4">
        <v>2924</v>
      </c>
      <c r="AC2654" s="4">
        <v>21420</v>
      </c>
      <c r="AD2654" s="7"/>
      <c r="AE2654" s="7"/>
      <c r="AF2654" s="7"/>
      <c r="AG2654" s="7"/>
      <c r="AH2654" s="7"/>
      <c r="AI2654" s="7"/>
      <c r="AJ2654" s="7"/>
      <c r="AK2654" s="7"/>
      <c r="BZ2654" s="4"/>
      <c r="CA2654" t="s">
        <v>4292</v>
      </c>
      <c r="CC2654" s="7" t="s">
        <v>615</v>
      </c>
      <c r="CD2654" s="7">
        <v>0.47719143041009499</v>
      </c>
      <c r="CE2654" s="7" t="s">
        <v>627</v>
      </c>
      <c r="CF2654" s="7">
        <v>0.30260807595842681</v>
      </c>
      <c r="CH2654" s="7"/>
      <c r="CJ2654" s="7"/>
      <c r="CK2654" s="7">
        <f t="shared" si="68"/>
        <v>59</v>
      </c>
    </row>
    <row r="2655" spans="1:90" hidden="1" x14ac:dyDescent="0.3">
      <c r="A2655" s="43">
        <v>64</v>
      </c>
      <c r="B2655" s="23" t="s">
        <v>1058</v>
      </c>
      <c r="C2655" s="54"/>
      <c r="D2655" s="54" t="s">
        <v>831</v>
      </c>
      <c r="E2655" s="23" t="s">
        <v>650</v>
      </c>
      <c r="F2655" s="54"/>
      <c r="G2655" s="23" t="s">
        <v>4293</v>
      </c>
      <c r="J2655" s="54" t="s">
        <v>9</v>
      </c>
      <c r="K2655" s="55">
        <v>20.48</v>
      </c>
      <c r="L2655" s="24" t="s">
        <v>834</v>
      </c>
      <c r="M2655" s="24" t="s">
        <v>615</v>
      </c>
      <c r="N2655" s="7"/>
      <c r="U2655" s="4">
        <v>216244</v>
      </c>
      <c r="AD2655" s="7"/>
      <c r="AE2655" s="7"/>
      <c r="AF2655" s="7"/>
      <c r="AG2655" s="7"/>
      <c r="AH2655" s="7"/>
      <c r="AI2655" s="7"/>
      <c r="AJ2655" s="7"/>
      <c r="AK2655" s="7"/>
      <c r="BZ2655" s="4"/>
      <c r="CA2655" t="s">
        <v>856</v>
      </c>
      <c r="CC2655" s="7" t="s">
        <v>615</v>
      </c>
      <c r="CD2655" s="7">
        <v>1</v>
      </c>
      <c r="CF2655" s="7"/>
      <c r="CH2655" s="7"/>
      <c r="CJ2655" s="7"/>
      <c r="CK2655" s="7">
        <f t="shared" si="68"/>
        <v>62</v>
      </c>
      <c r="CL2655" t="s">
        <v>4293</v>
      </c>
    </row>
    <row r="2656" spans="1:90" hidden="1" x14ac:dyDescent="0.3">
      <c r="A2656" s="43">
        <v>64</v>
      </c>
      <c r="B2656" s="23" t="s">
        <v>900</v>
      </c>
      <c r="C2656" s="54"/>
      <c r="D2656" s="54" t="s">
        <v>831</v>
      </c>
      <c r="E2656" s="23" t="s">
        <v>650</v>
      </c>
      <c r="F2656" s="54"/>
      <c r="G2656" s="23" t="s">
        <v>4294</v>
      </c>
      <c r="J2656" s="54" t="s">
        <v>9</v>
      </c>
      <c r="K2656" s="55">
        <v>177.7</v>
      </c>
      <c r="L2656" s="24" t="s">
        <v>834</v>
      </c>
      <c r="M2656" s="24" t="s">
        <v>615</v>
      </c>
      <c r="N2656" s="7"/>
      <c r="U2656" s="4">
        <v>1545990</v>
      </c>
      <c r="AD2656" s="7"/>
      <c r="AE2656" s="7"/>
      <c r="AF2656" s="7"/>
      <c r="AG2656" s="7"/>
      <c r="AH2656" s="7"/>
      <c r="AI2656" s="7"/>
      <c r="AJ2656" s="7"/>
      <c r="AK2656" s="7"/>
      <c r="BZ2656" s="4"/>
      <c r="CA2656" t="s">
        <v>856</v>
      </c>
      <c r="CC2656" s="7" t="s">
        <v>615</v>
      </c>
      <c r="CD2656" s="7">
        <v>1</v>
      </c>
      <c r="CF2656" s="7"/>
      <c r="CH2656" s="7"/>
      <c r="CJ2656" s="7"/>
      <c r="CK2656" s="7">
        <f t="shared" si="68"/>
        <v>62</v>
      </c>
    </row>
    <row r="2657" spans="1:90" hidden="1" x14ac:dyDescent="0.3">
      <c r="A2657" s="43" t="s">
        <v>847</v>
      </c>
      <c r="B2657" s="56" t="s">
        <v>907</v>
      </c>
      <c r="D2657" s="23" t="s">
        <v>831</v>
      </c>
      <c r="E2657" s="23" t="s">
        <v>796</v>
      </c>
      <c r="G2657" s="23" t="s">
        <v>4295</v>
      </c>
      <c r="H2657" s="57" t="s">
        <v>831</v>
      </c>
      <c r="I2657" s="57"/>
      <c r="J2657" s="23" t="s">
        <v>9</v>
      </c>
      <c r="K2657" s="47">
        <v>18.399999999999999</v>
      </c>
      <c r="L2657" s="24" t="s">
        <v>834</v>
      </c>
      <c r="M2657" s="24" t="s">
        <v>624</v>
      </c>
      <c r="X2657" s="4">
        <v>169280</v>
      </c>
      <c r="Y2657" s="4">
        <v>14720</v>
      </c>
      <c r="BZ2657" s="4">
        <v>1000000</v>
      </c>
      <c r="CA2657" t="s">
        <v>851</v>
      </c>
      <c r="CC2657" s="7" t="s">
        <v>624</v>
      </c>
      <c r="CD2657" s="7">
        <v>0.83032583216995559</v>
      </c>
      <c r="CF2657" s="7"/>
      <c r="CH2657" s="7"/>
      <c r="CJ2657" s="7"/>
      <c r="CK2657" s="7">
        <f t="shared" si="68"/>
        <v>61</v>
      </c>
    </row>
    <row r="2658" spans="1:90" hidden="1" x14ac:dyDescent="0.3">
      <c r="A2658" s="43">
        <v>64</v>
      </c>
      <c r="B2658" s="23" t="s">
        <v>1030</v>
      </c>
      <c r="C2658" s="54"/>
      <c r="D2658" s="54" t="s">
        <v>831</v>
      </c>
      <c r="E2658" s="23" t="s">
        <v>605</v>
      </c>
      <c r="F2658" s="54"/>
      <c r="G2658" s="23" t="s">
        <v>4296</v>
      </c>
      <c r="J2658" s="54" t="s">
        <v>9</v>
      </c>
      <c r="K2658" s="55">
        <v>0.37280000000000002</v>
      </c>
      <c r="L2658" s="24" t="s">
        <v>834</v>
      </c>
      <c r="M2658" s="24" t="s">
        <v>615</v>
      </c>
      <c r="N2658" s="7"/>
      <c r="U2658" s="4">
        <v>671.04</v>
      </c>
      <c r="AD2658" s="7"/>
      <c r="AE2658" s="7"/>
      <c r="AF2658" s="7"/>
      <c r="AG2658" s="7"/>
      <c r="AH2658" s="7"/>
      <c r="AI2658" s="7"/>
      <c r="AJ2658" s="7"/>
      <c r="AK2658" s="7"/>
      <c r="BZ2658" s="4"/>
      <c r="CA2658" t="s">
        <v>856</v>
      </c>
      <c r="CC2658" s="7" t="s">
        <v>615</v>
      </c>
      <c r="CD2658" s="7">
        <v>1</v>
      </c>
      <c r="CF2658" s="7"/>
      <c r="CH2658" s="7"/>
      <c r="CJ2658" s="7"/>
      <c r="CK2658" s="7">
        <f t="shared" si="68"/>
        <v>62</v>
      </c>
    </row>
    <row r="2659" spans="1:90" hidden="1" x14ac:dyDescent="0.3">
      <c r="A2659" s="43">
        <v>64</v>
      </c>
      <c r="B2659" s="23" t="s">
        <v>1030</v>
      </c>
      <c r="C2659" s="54"/>
      <c r="D2659" s="54" t="s">
        <v>831</v>
      </c>
      <c r="E2659" s="23" t="s">
        <v>614</v>
      </c>
      <c r="F2659" s="54"/>
      <c r="G2659" s="23" t="s">
        <v>4297</v>
      </c>
      <c r="J2659" s="54" t="s">
        <v>9</v>
      </c>
      <c r="K2659" s="55">
        <v>2.1</v>
      </c>
      <c r="L2659" s="24" t="s">
        <v>834</v>
      </c>
      <c r="M2659" s="24" t="s">
        <v>678</v>
      </c>
      <c r="N2659" s="7"/>
      <c r="U2659" s="4">
        <v>5300</v>
      </c>
      <c r="W2659" s="4">
        <v>37.799999999999997</v>
      </c>
      <c r="AB2659" s="4">
        <v>55400</v>
      </c>
      <c r="AC2659" s="4">
        <v>50900</v>
      </c>
      <c r="AD2659" s="7"/>
      <c r="AE2659" s="7"/>
      <c r="AF2659" s="7"/>
      <c r="AG2659" s="7"/>
      <c r="AH2659" s="7"/>
      <c r="AI2659" s="7"/>
      <c r="AJ2659" s="7"/>
      <c r="AK2659" s="7"/>
      <c r="AP2659" s="4">
        <v>17220</v>
      </c>
      <c r="BZ2659" s="4"/>
      <c r="CA2659" t="s">
        <v>4298</v>
      </c>
      <c r="CC2659" s="7" t="s">
        <v>678</v>
      </c>
      <c r="CD2659" s="7">
        <v>0.56184339608071077</v>
      </c>
      <c r="CF2659" s="7"/>
      <c r="CH2659" s="7"/>
      <c r="CJ2659" s="7"/>
      <c r="CK2659" s="7">
        <f t="shared" si="68"/>
        <v>58</v>
      </c>
    </row>
    <row r="2660" spans="1:90" hidden="1" x14ac:dyDescent="0.3">
      <c r="A2660" s="43">
        <v>64</v>
      </c>
      <c r="B2660" s="23" t="s">
        <v>921</v>
      </c>
      <c r="C2660" s="54"/>
      <c r="D2660" s="54" t="s">
        <v>831</v>
      </c>
      <c r="E2660" s="23" t="s">
        <v>605</v>
      </c>
      <c r="F2660" s="54"/>
      <c r="G2660" s="23" t="s">
        <v>4299</v>
      </c>
      <c r="J2660" s="54" t="s">
        <v>9</v>
      </c>
      <c r="K2660" s="55">
        <v>120.29900000000001</v>
      </c>
      <c r="L2660" s="24" t="s">
        <v>834</v>
      </c>
      <c r="M2660" s="24" t="s">
        <v>615</v>
      </c>
      <c r="N2660" s="7"/>
      <c r="U2660" s="4">
        <v>202102.32</v>
      </c>
      <c r="AD2660" s="7"/>
      <c r="AE2660" s="7"/>
      <c r="AF2660" s="7"/>
      <c r="AG2660" s="7"/>
      <c r="AH2660" s="7"/>
      <c r="AI2660" s="7"/>
      <c r="AJ2660" s="7"/>
      <c r="AK2660" s="7"/>
      <c r="BZ2660" s="4"/>
      <c r="CA2660" t="s">
        <v>856</v>
      </c>
      <c r="CC2660" s="7" t="s">
        <v>615</v>
      </c>
      <c r="CD2660" s="7">
        <v>1</v>
      </c>
      <c r="CF2660" s="7"/>
      <c r="CH2660" s="7"/>
      <c r="CJ2660" s="7"/>
      <c r="CK2660" s="7">
        <f t="shared" si="68"/>
        <v>62</v>
      </c>
    </row>
    <row r="2661" spans="1:90" hidden="1" x14ac:dyDescent="0.3">
      <c r="A2661" s="43">
        <v>64</v>
      </c>
      <c r="B2661" s="23" t="s">
        <v>1901</v>
      </c>
      <c r="C2661" s="54"/>
      <c r="D2661" s="54" t="s">
        <v>831</v>
      </c>
      <c r="E2661" s="23" t="s">
        <v>605</v>
      </c>
      <c r="F2661" s="54"/>
      <c r="G2661" s="23" t="s">
        <v>4300</v>
      </c>
      <c r="J2661" s="54" t="s">
        <v>9</v>
      </c>
      <c r="K2661" s="55">
        <v>200</v>
      </c>
      <c r="L2661" s="24" t="s">
        <v>834</v>
      </c>
      <c r="M2661" s="24" t="s">
        <v>615</v>
      </c>
      <c r="N2661" s="7"/>
      <c r="U2661" s="4">
        <v>1000000</v>
      </c>
      <c r="V2661" s="4">
        <v>20</v>
      </c>
      <c r="AD2661" s="7"/>
      <c r="AE2661" s="7"/>
      <c r="AF2661" s="7"/>
      <c r="AG2661" s="7"/>
      <c r="AH2661" s="7"/>
      <c r="AI2661" s="7"/>
      <c r="AJ2661" s="7"/>
      <c r="AK2661" s="7"/>
      <c r="BZ2661" s="4"/>
      <c r="CA2661" t="s">
        <v>902</v>
      </c>
      <c r="CC2661" s="7" t="s">
        <v>615</v>
      </c>
      <c r="CD2661" s="7">
        <v>0.88990116728352386</v>
      </c>
      <c r="CF2661" s="7"/>
      <c r="CH2661" s="7"/>
      <c r="CJ2661" s="7"/>
      <c r="CK2661" s="7">
        <f t="shared" si="68"/>
        <v>61</v>
      </c>
    </row>
    <row r="2662" spans="1:90" hidden="1" x14ac:dyDescent="0.3">
      <c r="A2662" s="43" t="s">
        <v>843</v>
      </c>
      <c r="B2662" s="23" t="s">
        <v>900</v>
      </c>
      <c r="D2662" s="23" t="s">
        <v>831</v>
      </c>
      <c r="E2662" s="23" t="s">
        <v>605</v>
      </c>
      <c r="G2662" s="53" t="s">
        <v>4301</v>
      </c>
      <c r="J2662" s="23" t="s">
        <v>9</v>
      </c>
      <c r="K2662" s="66">
        <v>324</v>
      </c>
      <c r="L2662" s="24" t="s">
        <v>834</v>
      </c>
      <c r="M2662" s="24" t="s">
        <v>615</v>
      </c>
      <c r="U2662" s="4">
        <v>874800</v>
      </c>
      <c r="V2662" s="4">
        <v>7.7759999999999998</v>
      </c>
      <c r="AA2662" s="107">
        <v>22680</v>
      </c>
      <c r="AD2662" s="4">
        <v>45.873769118841743</v>
      </c>
      <c r="BZ2662" s="4"/>
      <c r="CA2662" t="s">
        <v>846</v>
      </c>
      <c r="CC2662" s="7" t="s">
        <v>615</v>
      </c>
      <c r="CD2662" s="7">
        <v>0.85505815293549758</v>
      </c>
      <c r="CF2662" s="7"/>
      <c r="CH2662" s="7"/>
      <c r="CJ2662" s="7"/>
      <c r="CK2662" s="7">
        <f t="shared" si="68"/>
        <v>59</v>
      </c>
    </row>
    <row r="2663" spans="1:90" hidden="1" x14ac:dyDescent="0.3">
      <c r="A2663" s="43">
        <v>64</v>
      </c>
      <c r="B2663" s="23" t="s">
        <v>1226</v>
      </c>
      <c r="C2663" s="54"/>
      <c r="D2663" s="54" t="s">
        <v>831</v>
      </c>
      <c r="E2663" s="23" t="s">
        <v>620</v>
      </c>
      <c r="F2663" s="54"/>
      <c r="G2663" s="23" t="s">
        <v>4302</v>
      </c>
      <c r="J2663" s="54" t="s">
        <v>9</v>
      </c>
      <c r="K2663" s="55">
        <v>1.4</v>
      </c>
      <c r="L2663" s="24" t="s">
        <v>834</v>
      </c>
      <c r="M2663" s="24" t="s">
        <v>615</v>
      </c>
      <c r="N2663" s="7"/>
      <c r="U2663" s="4">
        <v>16800</v>
      </c>
      <c r="AD2663" s="7"/>
      <c r="AE2663" s="7"/>
      <c r="AF2663" s="7"/>
      <c r="AG2663" s="7"/>
      <c r="AH2663" s="7"/>
      <c r="AI2663" s="7"/>
      <c r="AJ2663" s="7"/>
      <c r="AK2663" s="7"/>
      <c r="BZ2663" s="4"/>
      <c r="CA2663" t="s">
        <v>856</v>
      </c>
      <c r="CC2663" s="7" t="s">
        <v>615</v>
      </c>
      <c r="CD2663" s="7">
        <v>1</v>
      </c>
      <c r="CF2663" s="7"/>
      <c r="CH2663" s="7"/>
      <c r="CJ2663" s="7"/>
      <c r="CK2663" s="7">
        <f t="shared" si="68"/>
        <v>62</v>
      </c>
    </row>
    <row r="2664" spans="1:90" hidden="1" x14ac:dyDescent="0.3">
      <c r="A2664" s="43">
        <v>64</v>
      </c>
      <c r="B2664" s="23" t="s">
        <v>1179</v>
      </c>
      <c r="C2664" s="54"/>
      <c r="D2664" s="54" t="s">
        <v>831</v>
      </c>
      <c r="E2664" s="23" t="s">
        <v>665</v>
      </c>
      <c r="F2664" s="54"/>
      <c r="G2664" s="23" t="s">
        <v>4303</v>
      </c>
      <c r="J2664" s="54" t="s">
        <v>9</v>
      </c>
      <c r="K2664" s="55">
        <v>12</v>
      </c>
      <c r="L2664" s="24" t="s">
        <v>834</v>
      </c>
      <c r="M2664" s="24" t="s">
        <v>615</v>
      </c>
      <c r="N2664" s="7"/>
      <c r="U2664" s="4">
        <v>90000</v>
      </c>
      <c r="AD2664" s="7"/>
      <c r="AE2664" s="7"/>
      <c r="AF2664" s="7"/>
      <c r="AG2664" s="7"/>
      <c r="AH2664" s="7"/>
      <c r="AI2664" s="7"/>
      <c r="AJ2664" s="7"/>
      <c r="AK2664" s="7"/>
      <c r="BZ2664" s="4"/>
      <c r="CA2664" t="s">
        <v>856</v>
      </c>
      <c r="CC2664" s="7" t="s">
        <v>615</v>
      </c>
      <c r="CD2664" s="7">
        <v>1</v>
      </c>
      <c r="CF2664" s="7"/>
      <c r="CH2664" s="7"/>
      <c r="CJ2664" s="7"/>
      <c r="CK2664" s="7">
        <f t="shared" si="68"/>
        <v>62</v>
      </c>
    </row>
    <row r="2665" spans="1:90" hidden="1" x14ac:dyDescent="0.3">
      <c r="A2665" s="43">
        <v>65</v>
      </c>
      <c r="B2665" s="56" t="s">
        <v>1025</v>
      </c>
      <c r="D2665" s="23" t="s">
        <v>831</v>
      </c>
      <c r="E2665" s="23" t="s">
        <v>798</v>
      </c>
      <c r="G2665" s="23" t="s">
        <v>4304</v>
      </c>
      <c r="H2665" s="57" t="s">
        <v>1137</v>
      </c>
      <c r="I2665" s="57"/>
      <c r="J2665" s="23" t="s">
        <v>9</v>
      </c>
      <c r="K2665" s="47">
        <v>13.212</v>
      </c>
      <c r="L2665" s="24" t="s">
        <v>834</v>
      </c>
      <c r="M2665" s="24" t="s">
        <v>624</v>
      </c>
      <c r="U2665" s="4">
        <v>99083</v>
      </c>
      <c r="X2665" s="4">
        <v>218342.9</v>
      </c>
      <c r="Y2665" s="4">
        <v>14915.9</v>
      </c>
      <c r="BZ2665" s="4"/>
      <c r="CA2665" t="s">
        <v>1511</v>
      </c>
      <c r="CC2665" s="7" t="s">
        <v>624</v>
      </c>
      <c r="CD2665" s="7">
        <v>0.73301386987795036</v>
      </c>
      <c r="CF2665" s="7"/>
      <c r="CH2665" s="7"/>
      <c r="CJ2665" s="7"/>
      <c r="CK2665" s="7">
        <f t="shared" si="68"/>
        <v>60</v>
      </c>
      <c r="CL2665" t="s">
        <v>4304</v>
      </c>
    </row>
    <row r="2666" spans="1:90" hidden="1" x14ac:dyDescent="0.3">
      <c r="A2666" s="43">
        <v>64</v>
      </c>
      <c r="B2666" s="23" t="s">
        <v>1025</v>
      </c>
      <c r="C2666" s="54"/>
      <c r="D2666" s="54" t="s">
        <v>831</v>
      </c>
      <c r="E2666" s="23" t="s">
        <v>671</v>
      </c>
      <c r="F2666" s="54"/>
      <c r="G2666" s="23" t="s">
        <v>4305</v>
      </c>
      <c r="J2666" s="54" t="s">
        <v>9</v>
      </c>
      <c r="K2666" s="55">
        <v>7.3330000000000002</v>
      </c>
      <c r="L2666" s="24" t="s">
        <v>834</v>
      </c>
      <c r="M2666" s="24" t="s">
        <v>624</v>
      </c>
      <c r="N2666" s="7"/>
      <c r="U2666" s="4">
        <v>62157.3</v>
      </c>
      <c r="X2666" s="4">
        <v>119887</v>
      </c>
      <c r="Y2666" s="4">
        <v>7296.9</v>
      </c>
      <c r="AD2666" s="7"/>
      <c r="AE2666" s="7"/>
      <c r="AF2666" s="7"/>
      <c r="AG2666" s="7"/>
      <c r="AH2666" s="7"/>
      <c r="AI2666" s="7"/>
      <c r="AJ2666" s="7"/>
      <c r="AK2666" s="7"/>
      <c r="BZ2666" s="4"/>
      <c r="CA2666" t="s">
        <v>1473</v>
      </c>
      <c r="CC2666" s="7" t="s">
        <v>624</v>
      </c>
      <c r="CD2666" s="7">
        <v>0.72687450715668311</v>
      </c>
      <c r="CF2666" s="7"/>
      <c r="CH2666" s="7"/>
      <c r="CJ2666" s="7"/>
      <c r="CK2666" s="7">
        <f t="shared" ref="CK2666:CK2699" si="69">COUNTBLANK(N2666:BX2666)</f>
        <v>60</v>
      </c>
      <c r="CL2666" t="s">
        <v>4305</v>
      </c>
    </row>
    <row r="2667" spans="1:90" hidden="1" x14ac:dyDescent="0.3">
      <c r="A2667" s="43">
        <v>64</v>
      </c>
      <c r="B2667" s="23" t="s">
        <v>905</v>
      </c>
      <c r="C2667" s="54"/>
      <c r="D2667" s="54" t="s">
        <v>831</v>
      </c>
      <c r="E2667" s="23" t="s">
        <v>686</v>
      </c>
      <c r="F2667" s="54"/>
      <c r="G2667" s="23" t="s">
        <v>4306</v>
      </c>
      <c r="J2667" s="54" t="s">
        <v>9</v>
      </c>
      <c r="K2667" s="55">
        <v>1</v>
      </c>
      <c r="L2667" s="24" t="s">
        <v>834</v>
      </c>
      <c r="M2667" s="24" t="s">
        <v>639</v>
      </c>
      <c r="N2667" s="7"/>
      <c r="U2667" s="4">
        <v>2300</v>
      </c>
      <c r="AC2667" s="4">
        <v>20000</v>
      </c>
      <c r="AD2667" s="7"/>
      <c r="AE2667" s="7"/>
      <c r="AF2667" s="7"/>
      <c r="AG2667" s="7"/>
      <c r="AH2667" s="7"/>
      <c r="AI2667" s="7"/>
      <c r="AJ2667" s="7"/>
      <c r="AK2667" s="7"/>
      <c r="BZ2667" s="4"/>
      <c r="CA2667" t="s">
        <v>885</v>
      </c>
      <c r="CC2667" s="7" t="s">
        <v>639</v>
      </c>
      <c r="CD2667" s="7">
        <v>0.74903752169316384</v>
      </c>
      <c r="CE2667" s="7" t="s">
        <v>615</v>
      </c>
      <c r="CF2667" s="7">
        <v>0.25096247830683599</v>
      </c>
      <c r="CH2667" s="7"/>
      <c r="CJ2667" s="7"/>
      <c r="CK2667" s="7">
        <f t="shared" si="69"/>
        <v>61</v>
      </c>
    </row>
    <row r="2668" spans="1:90" hidden="1" x14ac:dyDescent="0.3">
      <c r="A2668" s="43">
        <v>58</v>
      </c>
      <c r="B2668" s="23" t="s">
        <v>905</v>
      </c>
      <c r="C2668" s="54"/>
      <c r="D2668" s="23" t="s">
        <v>831</v>
      </c>
      <c r="E2668" s="23" t="s">
        <v>620</v>
      </c>
      <c r="G2668" s="23" t="s">
        <v>4307</v>
      </c>
      <c r="I2668" s="54"/>
      <c r="J2668" s="54" t="s">
        <v>9</v>
      </c>
      <c r="K2668" s="47">
        <v>0.4</v>
      </c>
      <c r="L2668" s="24" t="s">
        <v>834</v>
      </c>
      <c r="M2668" s="24" t="s">
        <v>633</v>
      </c>
      <c r="N2668" s="7"/>
      <c r="U2668" s="4">
        <v>2000</v>
      </c>
      <c r="AA2668" s="107">
        <v>800</v>
      </c>
      <c r="AD2668" s="4">
        <v>1.135671228959747</v>
      </c>
      <c r="AH2668" s="7"/>
      <c r="AI2668" s="7"/>
      <c r="BY2668" s="7"/>
      <c r="BZ2668" s="4"/>
      <c r="CA2668" t="s">
        <v>846</v>
      </c>
      <c r="CC2668" s="7" t="s">
        <v>633</v>
      </c>
      <c r="CD2668" s="7">
        <v>0.53033582147392011</v>
      </c>
      <c r="CE2668" s="7" t="s">
        <v>615</v>
      </c>
      <c r="CF2668" s="7">
        <v>0.37581771517843549</v>
      </c>
      <c r="CH2668" s="7"/>
      <c r="CJ2668" s="7"/>
      <c r="CK2668" s="7">
        <f t="shared" si="69"/>
        <v>60</v>
      </c>
    </row>
    <row r="2669" spans="1:90" x14ac:dyDescent="0.3">
      <c r="A2669" s="43" t="s">
        <v>843</v>
      </c>
      <c r="B2669" s="23" t="s">
        <v>860</v>
      </c>
      <c r="C2669" s="54"/>
      <c r="D2669" s="54" t="s">
        <v>831</v>
      </c>
      <c r="E2669" s="23" t="s">
        <v>605</v>
      </c>
      <c r="F2669" s="54"/>
      <c r="G2669" s="23" t="s">
        <v>4308</v>
      </c>
      <c r="J2669" s="54" t="s">
        <v>9</v>
      </c>
      <c r="K2669" s="55">
        <v>1878.8102819999999</v>
      </c>
      <c r="L2669" s="24" t="s">
        <v>834</v>
      </c>
      <c r="M2669" s="24" t="s">
        <v>615</v>
      </c>
      <c r="N2669" s="7"/>
      <c r="U2669" s="4">
        <v>4561165.2046999997</v>
      </c>
      <c r="V2669" s="4">
        <v>338.56523370000002</v>
      </c>
      <c r="W2669" s="4">
        <v>3114.6451748069999</v>
      </c>
      <c r="AA2669" s="107">
        <v>295838.09473000001</v>
      </c>
      <c r="AD2669" s="4">
        <v>356.97395358</v>
      </c>
      <c r="AE2669" s="7"/>
      <c r="AF2669" s="7"/>
      <c r="AG2669" s="7"/>
      <c r="AH2669" s="7"/>
      <c r="AI2669" s="7"/>
      <c r="AJ2669" s="7"/>
      <c r="AK2669" s="7"/>
      <c r="BZ2669" s="4"/>
      <c r="CA2669" t="s">
        <v>910</v>
      </c>
      <c r="CC2669" s="7" t="s">
        <v>615</v>
      </c>
      <c r="CD2669" s="7">
        <v>0.55839803133451893</v>
      </c>
      <c r="CE2669" s="7" t="s">
        <v>618</v>
      </c>
      <c r="CF2669" s="7">
        <v>0.25640198196924763</v>
      </c>
      <c r="CH2669" s="7"/>
      <c r="CJ2669" s="7"/>
      <c r="CK2669" s="7">
        <f t="shared" si="69"/>
        <v>58</v>
      </c>
      <c r="CL2669" t="s">
        <v>4308</v>
      </c>
    </row>
    <row r="2670" spans="1:90" hidden="1" x14ac:dyDescent="0.3">
      <c r="A2670" s="43">
        <v>64</v>
      </c>
      <c r="B2670" s="23" t="s">
        <v>863</v>
      </c>
      <c r="C2670" s="54"/>
      <c r="D2670" s="54" t="s">
        <v>831</v>
      </c>
      <c r="E2670" s="23" t="s">
        <v>671</v>
      </c>
      <c r="F2670" s="54"/>
      <c r="G2670" s="23" t="s">
        <v>4309</v>
      </c>
      <c r="J2670" s="54" t="s">
        <v>9</v>
      </c>
      <c r="K2670" s="55">
        <v>13.41</v>
      </c>
      <c r="L2670" s="24" t="s">
        <v>834</v>
      </c>
      <c r="M2670" s="24" t="s">
        <v>651</v>
      </c>
      <c r="N2670" s="7"/>
      <c r="U2670" s="4">
        <v>1341</v>
      </c>
      <c r="V2670" s="4">
        <v>0.24674399999999999</v>
      </c>
      <c r="X2670" s="4">
        <v>14751</v>
      </c>
      <c r="AD2670" s="7"/>
      <c r="AE2670" s="7"/>
      <c r="AF2670" s="7"/>
      <c r="AG2670" s="7">
        <v>18.166526999999999</v>
      </c>
      <c r="AH2670" s="7">
        <v>9.0061559999999989</v>
      </c>
      <c r="AI2670" s="7">
        <v>3.4235730000000002</v>
      </c>
      <c r="AJ2670" s="7">
        <v>6.3627751907999999</v>
      </c>
      <c r="AK2670" s="7">
        <v>1.5906937977</v>
      </c>
      <c r="BZ2670" s="4"/>
      <c r="CA2670" t="s">
        <v>1280</v>
      </c>
      <c r="CC2670" s="7" t="s">
        <v>651</v>
      </c>
      <c r="CD2670" s="7">
        <v>0.54566433604454956</v>
      </c>
      <c r="CF2670" s="7"/>
      <c r="CH2670" s="7"/>
      <c r="CJ2670" s="7"/>
      <c r="CK2670" s="7">
        <f t="shared" si="69"/>
        <v>55</v>
      </c>
    </row>
    <row r="2671" spans="1:90" hidden="1" x14ac:dyDescent="0.3">
      <c r="A2671" s="43">
        <v>65</v>
      </c>
      <c r="B2671" s="56" t="s">
        <v>1025</v>
      </c>
      <c r="D2671" s="23" t="s">
        <v>831</v>
      </c>
      <c r="E2671" s="23" t="s">
        <v>796</v>
      </c>
      <c r="G2671" s="23" t="s">
        <v>4310</v>
      </c>
      <c r="H2671" s="57" t="s">
        <v>831</v>
      </c>
      <c r="I2671" s="57"/>
      <c r="J2671" s="23" t="s">
        <v>9</v>
      </c>
      <c r="K2671" s="47">
        <v>12.8</v>
      </c>
      <c r="L2671" s="24" t="s">
        <v>834</v>
      </c>
      <c r="M2671" s="24" t="s">
        <v>624</v>
      </c>
      <c r="X2671" s="4">
        <v>116500</v>
      </c>
      <c r="Y2671" s="4">
        <v>7480</v>
      </c>
      <c r="BZ2671" s="4"/>
      <c r="CA2671" t="s">
        <v>1009</v>
      </c>
      <c r="CC2671" s="7" t="s">
        <v>624</v>
      </c>
      <c r="CD2671" s="7">
        <v>0.86889795492444377</v>
      </c>
      <c r="CF2671" s="7"/>
      <c r="CH2671" s="7"/>
      <c r="CJ2671" s="7"/>
      <c r="CK2671" s="7">
        <f t="shared" si="69"/>
        <v>61</v>
      </c>
    </row>
    <row r="2672" spans="1:90" hidden="1" x14ac:dyDescent="0.3">
      <c r="A2672" s="43">
        <v>65</v>
      </c>
      <c r="B2672" s="56" t="s">
        <v>1025</v>
      </c>
      <c r="D2672" s="23" t="s">
        <v>831</v>
      </c>
      <c r="E2672" s="23" t="s">
        <v>796</v>
      </c>
      <c r="G2672" s="23" t="s">
        <v>4311</v>
      </c>
      <c r="H2672" s="57" t="s">
        <v>831</v>
      </c>
      <c r="I2672" s="57"/>
      <c r="J2672" s="23" t="s">
        <v>9</v>
      </c>
      <c r="K2672" s="47">
        <v>5.6000000000000014</v>
      </c>
      <c r="L2672" s="24" t="s">
        <v>834</v>
      </c>
      <c r="M2672" s="24" t="s">
        <v>624</v>
      </c>
      <c r="X2672" s="4">
        <v>45560</v>
      </c>
      <c r="Y2672" s="4">
        <v>2710</v>
      </c>
      <c r="BZ2672" s="4"/>
      <c r="CA2672" t="s">
        <v>1009</v>
      </c>
      <c r="CC2672" s="7" t="s">
        <v>624</v>
      </c>
      <c r="CD2672" s="7">
        <v>0.87736092093847451</v>
      </c>
      <c r="CF2672" s="7"/>
      <c r="CH2672" s="7"/>
      <c r="CJ2672" s="7"/>
      <c r="CK2672" s="7">
        <f t="shared" si="69"/>
        <v>61</v>
      </c>
    </row>
    <row r="2673" spans="1:90" hidden="1" x14ac:dyDescent="0.3">
      <c r="A2673" s="43">
        <v>65</v>
      </c>
      <c r="B2673" s="56" t="s">
        <v>1025</v>
      </c>
      <c r="D2673" s="23" t="s">
        <v>831</v>
      </c>
      <c r="E2673" s="23" t="s">
        <v>796</v>
      </c>
      <c r="G2673" s="23" t="s">
        <v>4312</v>
      </c>
      <c r="H2673" s="57" t="s">
        <v>831</v>
      </c>
      <c r="I2673" s="57"/>
      <c r="J2673" s="23" t="s">
        <v>9</v>
      </c>
      <c r="K2673" s="47">
        <v>27.4</v>
      </c>
      <c r="L2673" s="24" t="s">
        <v>834</v>
      </c>
      <c r="M2673" s="24" t="s">
        <v>624</v>
      </c>
      <c r="X2673" s="4">
        <v>165570</v>
      </c>
      <c r="Y2673" s="4">
        <v>12706</v>
      </c>
      <c r="AM2673" s="4">
        <v>7181400</v>
      </c>
      <c r="BA2673" s="4">
        <v>1096.2</v>
      </c>
      <c r="BZ2673" s="4"/>
      <c r="CA2673" t="s">
        <v>2307</v>
      </c>
      <c r="CC2673" s="7" t="s">
        <v>624</v>
      </c>
      <c r="CD2673" s="7">
        <v>0.69637552023950766</v>
      </c>
      <c r="CF2673" s="7"/>
      <c r="CH2673" s="7"/>
      <c r="CJ2673" s="7"/>
      <c r="CK2673" s="7">
        <f t="shared" si="69"/>
        <v>59</v>
      </c>
    </row>
    <row r="2674" spans="1:90" hidden="1" x14ac:dyDescent="0.3">
      <c r="A2674" s="43">
        <v>65</v>
      </c>
      <c r="B2674" s="56" t="s">
        <v>1025</v>
      </c>
      <c r="D2674" s="23" t="s">
        <v>831</v>
      </c>
      <c r="E2674" s="23" t="s">
        <v>796</v>
      </c>
      <c r="G2674" s="23" t="s">
        <v>4313</v>
      </c>
      <c r="H2674" s="57" t="s">
        <v>831</v>
      </c>
      <c r="I2674" s="57"/>
      <c r="J2674" s="23" t="s">
        <v>9</v>
      </c>
      <c r="K2674" s="47">
        <v>29.6</v>
      </c>
      <c r="L2674" s="24" t="s">
        <v>834</v>
      </c>
      <c r="M2674" s="24" t="s">
        <v>624</v>
      </c>
      <c r="X2674" s="4">
        <v>145580</v>
      </c>
      <c r="Y2674" s="4">
        <v>21980</v>
      </c>
      <c r="BA2674" s="4">
        <v>1620.6</v>
      </c>
      <c r="BZ2674" s="4"/>
      <c r="CA2674" t="s">
        <v>2971</v>
      </c>
      <c r="CC2674" s="7" t="s">
        <v>624</v>
      </c>
      <c r="CD2674" s="7">
        <v>0.73596153541979648</v>
      </c>
      <c r="CE2674" s="7" t="s">
        <v>627</v>
      </c>
      <c r="CF2674" s="7">
        <v>0.26112359043335182</v>
      </c>
      <c r="CH2674" s="7"/>
      <c r="CJ2674" s="7"/>
      <c r="CK2674" s="7">
        <f t="shared" si="69"/>
        <v>60</v>
      </c>
    </row>
    <row r="2675" spans="1:90" hidden="1" x14ac:dyDescent="0.3">
      <c r="A2675" s="43">
        <v>65</v>
      </c>
      <c r="B2675" s="56" t="s">
        <v>1025</v>
      </c>
      <c r="D2675" s="23" t="s">
        <v>831</v>
      </c>
      <c r="E2675" s="23" t="s">
        <v>796</v>
      </c>
      <c r="G2675" s="23" t="s">
        <v>4314</v>
      </c>
      <c r="H2675" s="57" t="s">
        <v>831</v>
      </c>
      <c r="I2675" s="57"/>
      <c r="J2675" s="23" t="s">
        <v>9</v>
      </c>
      <c r="K2675" s="47">
        <v>13.8</v>
      </c>
      <c r="L2675" s="24" t="s">
        <v>834</v>
      </c>
      <c r="M2675" s="24" t="s">
        <v>624</v>
      </c>
      <c r="X2675" s="4">
        <v>42270</v>
      </c>
      <c r="Y2675" s="4">
        <v>10170</v>
      </c>
      <c r="BA2675" s="4">
        <v>1593.4</v>
      </c>
      <c r="BZ2675" s="4"/>
      <c r="CA2675" t="s">
        <v>2971</v>
      </c>
      <c r="CC2675" s="7" t="s">
        <v>624</v>
      </c>
      <c r="CD2675" s="7">
        <v>0.63338885120686894</v>
      </c>
      <c r="CE2675" s="7" t="s">
        <v>627</v>
      </c>
      <c r="CF2675" s="7">
        <v>0.35811634109910601</v>
      </c>
      <c r="CH2675" s="7"/>
      <c r="CJ2675" s="7"/>
      <c r="CK2675" s="7">
        <f t="shared" si="69"/>
        <v>60</v>
      </c>
    </row>
    <row r="2676" spans="1:90" x14ac:dyDescent="0.3">
      <c r="A2676" s="43">
        <v>64</v>
      </c>
      <c r="B2676" s="23" t="s">
        <v>860</v>
      </c>
      <c r="C2676" s="54"/>
      <c r="D2676" s="54" t="s">
        <v>831</v>
      </c>
      <c r="E2676" s="23" t="s">
        <v>659</v>
      </c>
      <c r="F2676" s="54"/>
      <c r="G2676" s="23" t="s">
        <v>4315</v>
      </c>
      <c r="J2676" s="54" t="s">
        <v>9</v>
      </c>
      <c r="K2676" s="55">
        <v>0.224</v>
      </c>
      <c r="L2676" s="24" t="s">
        <v>834</v>
      </c>
      <c r="M2676" s="24" t="s">
        <v>639</v>
      </c>
      <c r="N2676" s="7"/>
      <c r="U2676" s="4">
        <v>448.00000000000011</v>
      </c>
      <c r="V2676" s="4">
        <v>0.1232</v>
      </c>
      <c r="W2676" s="4">
        <v>5.1520000000000001</v>
      </c>
      <c r="AB2676" s="4">
        <v>2688</v>
      </c>
      <c r="AC2676" s="4">
        <v>27328</v>
      </c>
      <c r="AD2676" s="7"/>
      <c r="AE2676" s="7"/>
      <c r="AF2676" s="7"/>
      <c r="AG2676" s="7"/>
      <c r="AH2676" s="7"/>
      <c r="AI2676" s="7"/>
      <c r="AJ2676" s="7"/>
      <c r="AK2676" s="7"/>
      <c r="BZ2676" s="4"/>
      <c r="CA2676" t="s">
        <v>842</v>
      </c>
      <c r="CC2676" s="7" t="s">
        <v>639</v>
      </c>
      <c r="CD2676" s="7">
        <v>0.77998076055402799</v>
      </c>
      <c r="CF2676" s="7"/>
      <c r="CH2676" s="7"/>
      <c r="CJ2676" s="7"/>
      <c r="CK2676" s="7">
        <f t="shared" si="69"/>
        <v>58</v>
      </c>
    </row>
    <row r="2677" spans="1:90" hidden="1" x14ac:dyDescent="0.3">
      <c r="A2677" s="43">
        <v>65</v>
      </c>
      <c r="B2677" s="56" t="s">
        <v>1025</v>
      </c>
      <c r="D2677" s="23" t="s">
        <v>831</v>
      </c>
      <c r="E2677" s="23" t="s">
        <v>798</v>
      </c>
      <c r="G2677" s="23" t="s">
        <v>4316</v>
      </c>
      <c r="H2677" s="57"/>
      <c r="J2677" s="23" t="s">
        <v>9</v>
      </c>
      <c r="K2677" s="47">
        <v>0.221</v>
      </c>
      <c r="L2677" s="24" t="s">
        <v>834</v>
      </c>
      <c r="M2677" s="24" t="s">
        <v>624</v>
      </c>
      <c r="X2677" s="4">
        <v>6715</v>
      </c>
      <c r="BZ2677" s="4"/>
      <c r="CA2677" t="s">
        <v>871</v>
      </c>
      <c r="CC2677" s="7" t="s">
        <v>624</v>
      </c>
      <c r="CD2677" s="7">
        <v>1</v>
      </c>
      <c r="CF2677" s="7"/>
      <c r="CH2677" s="7"/>
      <c r="CJ2677" s="7"/>
      <c r="CK2677" s="7">
        <f t="shared" si="69"/>
        <v>62</v>
      </c>
    </row>
    <row r="2678" spans="1:90" x14ac:dyDescent="0.3">
      <c r="A2678" s="43" t="s">
        <v>932</v>
      </c>
      <c r="B2678" s="23" t="s">
        <v>860</v>
      </c>
      <c r="C2678" s="54"/>
      <c r="D2678" s="54" t="s">
        <v>831</v>
      </c>
      <c r="E2678" s="23" t="s">
        <v>659</v>
      </c>
      <c r="F2678" s="54"/>
      <c r="G2678" s="23" t="s">
        <v>4317</v>
      </c>
      <c r="H2678" s="23" t="s">
        <v>930</v>
      </c>
      <c r="J2678" s="54" t="s">
        <v>9</v>
      </c>
      <c r="K2678" s="55">
        <v>5.4470000000000001</v>
      </c>
      <c r="L2678" s="24" t="s">
        <v>834</v>
      </c>
      <c r="M2678" s="24" t="s">
        <v>639</v>
      </c>
      <c r="N2678" s="7"/>
      <c r="U2678" s="4">
        <v>65363.999999999993</v>
      </c>
      <c r="V2678" s="4">
        <v>1.0893999999999999</v>
      </c>
      <c r="W2678" s="4">
        <v>185.19800000000001</v>
      </c>
      <c r="AC2678" s="4">
        <v>250562</v>
      </c>
      <c r="AD2678" s="7"/>
      <c r="AE2678" s="7"/>
      <c r="AF2678" s="7"/>
      <c r="AG2678" s="7"/>
      <c r="AH2678" s="7"/>
      <c r="AI2678" s="7"/>
      <c r="AJ2678" s="7"/>
      <c r="AK2678" s="7"/>
      <c r="BZ2678" s="4">
        <v>803000</v>
      </c>
      <c r="CA2678" t="s">
        <v>951</v>
      </c>
      <c r="CC2678" s="7" t="s">
        <v>639</v>
      </c>
      <c r="CD2678" s="7">
        <v>0.48681364363369911</v>
      </c>
      <c r="CE2678" s="7" t="s">
        <v>615</v>
      </c>
      <c r="CF2678" s="7">
        <v>0.36999302458306033</v>
      </c>
      <c r="CH2678" s="7"/>
      <c r="CJ2678" s="7"/>
      <c r="CK2678" s="7">
        <f t="shared" si="69"/>
        <v>59</v>
      </c>
    </row>
    <row r="2679" spans="1:90" hidden="1" x14ac:dyDescent="0.3">
      <c r="A2679" s="43">
        <v>65</v>
      </c>
      <c r="B2679" s="56" t="s">
        <v>1541</v>
      </c>
      <c r="D2679" s="23" t="s">
        <v>831</v>
      </c>
      <c r="E2679" s="23" t="s">
        <v>798</v>
      </c>
      <c r="G2679" s="23" t="s">
        <v>4318</v>
      </c>
      <c r="H2679" s="57" t="s">
        <v>1137</v>
      </c>
      <c r="I2679" s="57"/>
      <c r="J2679" s="23" t="s">
        <v>9</v>
      </c>
      <c r="K2679" s="47">
        <v>4.4675609999999999</v>
      </c>
      <c r="L2679" s="24" t="s">
        <v>834</v>
      </c>
      <c r="M2679" s="24" t="s">
        <v>624</v>
      </c>
      <c r="U2679" s="4">
        <v>53163.97589999999</v>
      </c>
      <c r="X2679" s="4">
        <v>65673.146699999998</v>
      </c>
      <c r="BZ2679" s="4"/>
      <c r="CA2679" t="s">
        <v>936</v>
      </c>
      <c r="CC2679" s="7" t="s">
        <v>624</v>
      </c>
      <c r="CD2679" s="7">
        <v>0.73347759573804905</v>
      </c>
      <c r="CE2679" s="7" t="s">
        <v>615</v>
      </c>
      <c r="CF2679" s="7">
        <v>0.2665224042619509</v>
      </c>
      <c r="CH2679" s="7"/>
      <c r="CJ2679" s="7"/>
      <c r="CK2679" s="7">
        <f t="shared" si="69"/>
        <v>61</v>
      </c>
    </row>
    <row r="2680" spans="1:90" hidden="1" x14ac:dyDescent="0.3">
      <c r="A2680" s="43">
        <v>64</v>
      </c>
      <c r="B2680" s="23" t="s">
        <v>863</v>
      </c>
      <c r="C2680" s="54"/>
      <c r="D2680" s="54" t="s">
        <v>831</v>
      </c>
      <c r="E2680" s="23" t="s">
        <v>671</v>
      </c>
      <c r="F2680" s="54"/>
      <c r="G2680" s="23" t="s">
        <v>4319</v>
      </c>
      <c r="H2680" s="23" t="s">
        <v>1003</v>
      </c>
      <c r="J2680" s="54" t="s">
        <v>9</v>
      </c>
      <c r="K2680" s="55">
        <v>84.995568000000006</v>
      </c>
      <c r="L2680" s="24" t="s">
        <v>834</v>
      </c>
      <c r="M2680" s="24" t="s">
        <v>651</v>
      </c>
      <c r="N2680" s="7"/>
      <c r="U2680" s="4">
        <v>74626.108704000013</v>
      </c>
      <c r="X2680" s="4">
        <v>169991.136</v>
      </c>
      <c r="AD2680" s="7"/>
      <c r="AE2680" s="7"/>
      <c r="AF2680" s="7"/>
      <c r="AG2680" s="7">
        <v>255.04488000000001</v>
      </c>
      <c r="AH2680" s="7">
        <v>127.52244</v>
      </c>
      <c r="AI2680" s="7">
        <v>38.370399217920003</v>
      </c>
      <c r="AJ2680" s="7">
        <v>73.165723694163091</v>
      </c>
      <c r="AK2680" s="7">
        <v>17.37027972595239</v>
      </c>
      <c r="BZ2680" s="4"/>
      <c r="CA2680" t="s">
        <v>4320</v>
      </c>
      <c r="CC2680" s="7" t="s">
        <v>651</v>
      </c>
      <c r="CD2680" s="7">
        <v>0.57126786156212062</v>
      </c>
      <c r="CF2680" s="7"/>
      <c r="CH2680" s="7"/>
      <c r="CJ2680" s="7"/>
      <c r="CK2680" s="7">
        <f t="shared" si="69"/>
        <v>56</v>
      </c>
    </row>
    <row r="2681" spans="1:90" hidden="1" x14ac:dyDescent="0.3">
      <c r="A2681" s="43">
        <v>65</v>
      </c>
      <c r="B2681" s="23" t="s">
        <v>863</v>
      </c>
      <c r="D2681" s="23" t="s">
        <v>831</v>
      </c>
      <c r="E2681" s="23" t="s">
        <v>595</v>
      </c>
      <c r="G2681" s="23" t="s">
        <v>4321</v>
      </c>
      <c r="J2681" s="54" t="s">
        <v>9</v>
      </c>
      <c r="K2681" s="58">
        <v>108.95</v>
      </c>
      <c r="L2681" s="24" t="s">
        <v>834</v>
      </c>
      <c r="M2681" s="24" t="s">
        <v>651</v>
      </c>
      <c r="U2681" s="4">
        <v>26177</v>
      </c>
      <c r="V2681" s="4">
        <v>7.9990000000000014</v>
      </c>
      <c r="X2681" s="4">
        <v>81637</v>
      </c>
      <c r="AG2681" s="2">
        <v>311.16149999999999</v>
      </c>
      <c r="AH2681" s="2">
        <v>140.9075</v>
      </c>
      <c r="AI2681" s="2">
        <v>45.600499999999997</v>
      </c>
      <c r="AJ2681" s="2"/>
      <c r="AK2681" s="2"/>
      <c r="BZ2681" s="4"/>
      <c r="CA2681" t="s">
        <v>1414</v>
      </c>
      <c r="CC2681" s="7" t="s">
        <v>651</v>
      </c>
      <c r="CD2681" s="7">
        <v>0.65422458787287474</v>
      </c>
      <c r="CF2681" s="7"/>
      <c r="CH2681" s="7"/>
      <c r="CJ2681" s="7"/>
      <c r="CK2681" s="7">
        <f t="shared" si="69"/>
        <v>57</v>
      </c>
    </row>
    <row r="2682" spans="1:90" hidden="1" x14ac:dyDescent="0.3">
      <c r="A2682" s="43">
        <v>64</v>
      </c>
      <c r="B2682" s="23" t="s">
        <v>863</v>
      </c>
      <c r="C2682" s="54"/>
      <c r="D2682" s="54" t="s">
        <v>831</v>
      </c>
      <c r="E2682" s="23" t="s">
        <v>671</v>
      </c>
      <c r="F2682" s="54"/>
      <c r="G2682" s="23" t="s">
        <v>4322</v>
      </c>
      <c r="H2682" s="23" t="s">
        <v>838</v>
      </c>
      <c r="J2682" s="54" t="s">
        <v>9</v>
      </c>
      <c r="K2682" s="55">
        <v>42.57</v>
      </c>
      <c r="L2682" s="24" t="s">
        <v>834</v>
      </c>
      <c r="M2682" s="24" t="s">
        <v>651</v>
      </c>
      <c r="N2682" s="7"/>
      <c r="U2682" s="4">
        <v>4257</v>
      </c>
      <c r="V2682" s="4">
        <v>5.5340999999999996</v>
      </c>
      <c r="X2682" s="4">
        <v>46827</v>
      </c>
      <c r="AD2682" s="7"/>
      <c r="AE2682" s="7"/>
      <c r="AF2682" s="7"/>
      <c r="AG2682" s="7">
        <v>111.95910000000001</v>
      </c>
      <c r="AH2682" s="7">
        <v>54.915300000000002</v>
      </c>
      <c r="AI2682" s="7">
        <v>14.0481</v>
      </c>
      <c r="AJ2682" s="7">
        <v>38.465176170960007</v>
      </c>
      <c r="AK2682" s="7">
        <v>9.6162940427400017</v>
      </c>
      <c r="BZ2682" s="4"/>
      <c r="CA2682" t="s">
        <v>1280</v>
      </c>
      <c r="CC2682" s="7" t="s">
        <v>651</v>
      </c>
      <c r="CD2682" s="7">
        <v>0.59916358569737815</v>
      </c>
      <c r="CF2682" s="7"/>
      <c r="CH2682" s="7"/>
      <c r="CJ2682" s="7"/>
      <c r="CK2682" s="7">
        <f t="shared" si="69"/>
        <v>55</v>
      </c>
    </row>
    <row r="2683" spans="1:90" hidden="1" x14ac:dyDescent="0.3">
      <c r="A2683" s="43" t="s">
        <v>4323</v>
      </c>
      <c r="B2683" s="23" t="s">
        <v>886</v>
      </c>
      <c r="D2683" s="23" t="s">
        <v>831</v>
      </c>
      <c r="E2683" s="23" t="s">
        <v>752</v>
      </c>
      <c r="G2683" s="42" t="s">
        <v>4324</v>
      </c>
      <c r="J2683" s="23" t="s">
        <v>9</v>
      </c>
      <c r="K2683" s="47">
        <v>28.3</v>
      </c>
      <c r="L2683" s="24" t="s">
        <v>834</v>
      </c>
      <c r="M2683" s="24" t="s">
        <v>606</v>
      </c>
      <c r="R2683" s="4">
        <v>587553.64372570172</v>
      </c>
      <c r="S2683" s="4">
        <v>763473.9195081779</v>
      </c>
      <c r="AP2683" s="4">
        <v>2575.3000000000002</v>
      </c>
      <c r="AR2683" s="4">
        <v>12140.7</v>
      </c>
      <c r="BA2683" s="7">
        <v>5178.9000000000005</v>
      </c>
      <c r="BX2683" s="4">
        <v>129682.3968125011</v>
      </c>
      <c r="BZ2683" s="4"/>
      <c r="CA2683" t="s">
        <v>4325</v>
      </c>
      <c r="CK2683" s="7">
        <f t="shared" si="69"/>
        <v>57</v>
      </c>
    </row>
    <row r="2684" spans="1:90" hidden="1" x14ac:dyDescent="0.3">
      <c r="A2684" s="43" t="s">
        <v>4323</v>
      </c>
      <c r="B2684" s="23" t="s">
        <v>886</v>
      </c>
      <c r="D2684" s="23" t="s">
        <v>831</v>
      </c>
      <c r="E2684" s="23" t="s">
        <v>752</v>
      </c>
      <c r="G2684" s="42" t="s">
        <v>4326</v>
      </c>
      <c r="J2684" s="23" t="s">
        <v>9</v>
      </c>
      <c r="K2684" s="47">
        <v>3780</v>
      </c>
      <c r="L2684" s="24" t="s">
        <v>834</v>
      </c>
      <c r="M2684" s="24" t="s">
        <v>606</v>
      </c>
      <c r="R2684" s="4">
        <v>231460.52631618551</v>
      </c>
      <c r="S2684" s="4">
        <v>43963148.382704131</v>
      </c>
      <c r="AP2684" s="4">
        <v>241920</v>
      </c>
      <c r="AR2684" s="4">
        <v>540540</v>
      </c>
      <c r="BX2684" s="4">
        <v>15011997.595680339</v>
      </c>
      <c r="BZ2684" s="4"/>
      <c r="CA2684" t="s">
        <v>4325</v>
      </c>
      <c r="CK2684" s="7">
        <f t="shared" si="69"/>
        <v>58</v>
      </c>
    </row>
    <row r="2685" spans="1:90" hidden="1" x14ac:dyDescent="0.3">
      <c r="A2685" s="43">
        <v>65</v>
      </c>
      <c r="B2685" s="56" t="s">
        <v>1541</v>
      </c>
      <c r="D2685" s="23" t="s">
        <v>831</v>
      </c>
      <c r="E2685" s="23" t="s">
        <v>798</v>
      </c>
      <c r="G2685" s="23" t="s">
        <v>4327</v>
      </c>
      <c r="H2685" s="57" t="s">
        <v>1137</v>
      </c>
      <c r="I2685" s="57"/>
      <c r="J2685" s="23" t="s">
        <v>9</v>
      </c>
      <c r="K2685" s="47">
        <v>26.753516999999999</v>
      </c>
      <c r="L2685" s="24" t="s">
        <v>834</v>
      </c>
      <c r="M2685" s="24" t="s">
        <v>624</v>
      </c>
      <c r="U2685" s="4">
        <v>307665.44549999997</v>
      </c>
      <c r="X2685" s="4">
        <v>211352.7843</v>
      </c>
      <c r="BZ2685" s="4"/>
      <c r="CA2685" t="s">
        <v>936</v>
      </c>
      <c r="CC2685" s="7" t="s">
        <v>624</v>
      </c>
      <c r="CD2685" s="7">
        <v>0.60480944486893862</v>
      </c>
      <c r="CE2685" s="7" t="s">
        <v>615</v>
      </c>
      <c r="CF2685" s="7">
        <v>0.39519055513106138</v>
      </c>
      <c r="CH2685" s="7"/>
      <c r="CJ2685" s="7"/>
      <c r="CK2685" s="7">
        <f t="shared" si="69"/>
        <v>61</v>
      </c>
    </row>
    <row r="2686" spans="1:90" hidden="1" x14ac:dyDescent="0.3">
      <c r="A2686" s="43">
        <v>65</v>
      </c>
      <c r="B2686" s="56" t="s">
        <v>1541</v>
      </c>
      <c r="D2686" s="23" t="s">
        <v>831</v>
      </c>
      <c r="E2686" s="23" t="s">
        <v>798</v>
      </c>
      <c r="G2686" s="23" t="s">
        <v>4328</v>
      </c>
      <c r="H2686" s="57" t="s">
        <v>1137</v>
      </c>
      <c r="I2686" s="57"/>
      <c r="J2686" s="23" t="s">
        <v>9</v>
      </c>
      <c r="K2686" s="47">
        <v>19.505586000000001</v>
      </c>
      <c r="L2686" s="24" t="s">
        <v>834</v>
      </c>
      <c r="M2686" s="24" t="s">
        <v>624</v>
      </c>
      <c r="U2686" s="4">
        <v>146291.89499999999</v>
      </c>
      <c r="X2686" s="4">
        <v>132637.98480000001</v>
      </c>
      <c r="BZ2686" s="4"/>
      <c r="CA2686" t="s">
        <v>936</v>
      </c>
      <c r="CC2686" s="7" t="s">
        <v>624</v>
      </c>
      <c r="CD2686" s="7">
        <v>0.66886348135263518</v>
      </c>
      <c r="CE2686" s="7" t="s">
        <v>615</v>
      </c>
      <c r="CF2686" s="7">
        <v>0.33113651864736482</v>
      </c>
      <c r="CH2686" s="7"/>
      <c r="CJ2686" s="7"/>
      <c r="CK2686" s="7">
        <f t="shared" si="69"/>
        <v>61</v>
      </c>
    </row>
    <row r="2687" spans="1:90" hidden="1" x14ac:dyDescent="0.3">
      <c r="A2687" s="43">
        <v>65</v>
      </c>
      <c r="B2687" s="56" t="s">
        <v>1541</v>
      </c>
      <c r="D2687" s="23" t="s">
        <v>831</v>
      </c>
      <c r="E2687" s="23" t="s">
        <v>798</v>
      </c>
      <c r="G2687" s="23" t="s">
        <v>4329</v>
      </c>
      <c r="H2687" s="57" t="s">
        <v>1137</v>
      </c>
      <c r="I2687" s="57"/>
      <c r="J2687" s="23" t="s">
        <v>9</v>
      </c>
      <c r="K2687" s="47">
        <v>5.9466710000000003</v>
      </c>
      <c r="L2687" s="24" t="s">
        <v>834</v>
      </c>
      <c r="M2687" s="24" t="s">
        <v>624</v>
      </c>
      <c r="U2687" s="4">
        <v>56493.374499999998</v>
      </c>
      <c r="X2687" s="4">
        <v>64818.71390000001</v>
      </c>
      <c r="BZ2687" s="4"/>
      <c r="CA2687" t="s">
        <v>936</v>
      </c>
      <c r="CC2687" s="7" t="s">
        <v>624</v>
      </c>
      <c r="CD2687" s="7">
        <v>0.71879669444743211</v>
      </c>
      <c r="CE2687" s="7" t="s">
        <v>615</v>
      </c>
      <c r="CF2687" s="7">
        <v>0.28120330555256801</v>
      </c>
      <c r="CH2687" s="7"/>
      <c r="CJ2687" s="7"/>
      <c r="CK2687" s="7">
        <f t="shared" si="69"/>
        <v>61</v>
      </c>
    </row>
    <row r="2688" spans="1:90" hidden="1" x14ac:dyDescent="0.3">
      <c r="A2688" s="43" t="s">
        <v>932</v>
      </c>
      <c r="B2688" s="23" t="s">
        <v>1541</v>
      </c>
      <c r="C2688" s="54"/>
      <c r="D2688" s="54" t="s">
        <v>831</v>
      </c>
      <c r="E2688" s="23" t="s">
        <v>671</v>
      </c>
      <c r="F2688" s="54"/>
      <c r="G2688" s="23" t="s">
        <v>4330</v>
      </c>
      <c r="H2688" s="23" t="s">
        <v>880</v>
      </c>
      <c r="J2688" s="54" t="s">
        <v>9</v>
      </c>
      <c r="K2688" s="55">
        <v>93.874491000000006</v>
      </c>
      <c r="L2688" s="24" t="s">
        <v>834</v>
      </c>
      <c r="M2688" s="24" t="s">
        <v>624</v>
      </c>
      <c r="N2688" s="7"/>
      <c r="U2688" s="4">
        <v>722833.58070000005</v>
      </c>
      <c r="X2688" s="4">
        <v>647733.98790000007</v>
      </c>
      <c r="AD2688" s="7"/>
      <c r="AE2688" s="7"/>
      <c r="AF2688" s="7"/>
      <c r="AG2688" s="7"/>
      <c r="AH2688" s="7"/>
      <c r="AI2688" s="7"/>
      <c r="AJ2688" s="7"/>
      <c r="AK2688" s="7"/>
      <c r="BZ2688" s="4">
        <v>495000</v>
      </c>
      <c r="CA2688" t="s">
        <v>2400</v>
      </c>
      <c r="CC2688" s="7" t="s">
        <v>624</v>
      </c>
      <c r="CD2688" s="7">
        <v>0.66626288958463131</v>
      </c>
      <c r="CE2688" s="7" t="s">
        <v>615</v>
      </c>
      <c r="CF2688" s="7">
        <v>0.33373711041536869</v>
      </c>
      <c r="CH2688" s="7"/>
      <c r="CJ2688" s="7"/>
      <c r="CK2688" s="7">
        <f t="shared" si="69"/>
        <v>61</v>
      </c>
      <c r="CL2688" t="s">
        <v>4330</v>
      </c>
    </row>
    <row r="2689" spans="1:90" hidden="1" x14ac:dyDescent="0.3">
      <c r="A2689" s="43">
        <v>64</v>
      </c>
      <c r="B2689" s="23" t="s">
        <v>1541</v>
      </c>
      <c r="C2689" s="54"/>
      <c r="D2689" s="54" t="s">
        <v>831</v>
      </c>
      <c r="E2689" s="23" t="s">
        <v>650</v>
      </c>
      <c r="F2689" s="54"/>
      <c r="G2689" s="23" t="s">
        <v>4331</v>
      </c>
      <c r="J2689" s="54" t="s">
        <v>9</v>
      </c>
      <c r="K2689" s="55">
        <v>16</v>
      </c>
      <c r="L2689" s="24" t="s">
        <v>834</v>
      </c>
      <c r="M2689" s="24" t="s">
        <v>615</v>
      </c>
      <c r="N2689" s="7"/>
      <c r="U2689" s="4">
        <v>160000</v>
      </c>
      <c r="W2689" s="4">
        <v>256</v>
      </c>
      <c r="AD2689" s="7"/>
      <c r="AE2689" s="7"/>
      <c r="AF2689" s="7"/>
      <c r="AG2689" s="7"/>
      <c r="AH2689" s="7"/>
      <c r="AI2689" s="7"/>
      <c r="AJ2689" s="7"/>
      <c r="AK2689" s="7"/>
      <c r="BZ2689" s="4"/>
      <c r="CA2689" t="s">
        <v>899</v>
      </c>
      <c r="CC2689" s="7" t="s">
        <v>615</v>
      </c>
      <c r="CD2689" s="7">
        <v>0.86182448400819289</v>
      </c>
      <c r="CF2689" s="7"/>
      <c r="CH2689" s="7"/>
      <c r="CJ2689" s="7"/>
      <c r="CK2689" s="7">
        <f t="shared" si="69"/>
        <v>61</v>
      </c>
    </row>
    <row r="2690" spans="1:90" hidden="1" x14ac:dyDescent="0.3">
      <c r="A2690" s="43">
        <v>3</v>
      </c>
      <c r="B2690" s="53" t="s">
        <v>4332</v>
      </c>
      <c r="C2690" s="67"/>
      <c r="D2690" s="67" t="s">
        <v>831</v>
      </c>
      <c r="E2690" s="23" t="s">
        <v>793</v>
      </c>
      <c r="F2690" s="67"/>
      <c r="G2690" s="53" t="s">
        <v>4333</v>
      </c>
      <c r="J2690" s="23" t="s">
        <v>9</v>
      </c>
      <c r="K2690" s="47">
        <v>3.5</v>
      </c>
      <c r="L2690" s="24" t="s">
        <v>834</v>
      </c>
      <c r="M2690" s="24" t="s">
        <v>603</v>
      </c>
      <c r="Q2690" s="4">
        <v>988812.33582983655</v>
      </c>
      <c r="AF2690" s="63"/>
      <c r="AG2690" s="2"/>
      <c r="AH2690" s="2"/>
      <c r="AI2690" s="63"/>
      <c r="AJ2690" s="63"/>
      <c r="AW2690" s="4">
        <v>114.5</v>
      </c>
      <c r="BZ2690" s="4"/>
      <c r="CA2690" t="s">
        <v>1406</v>
      </c>
      <c r="CK2690" s="7">
        <f t="shared" si="69"/>
        <v>61</v>
      </c>
    </row>
    <row r="2691" spans="1:90" x14ac:dyDescent="0.3">
      <c r="A2691" s="43">
        <v>64</v>
      </c>
      <c r="B2691" s="23" t="s">
        <v>860</v>
      </c>
      <c r="C2691" s="54"/>
      <c r="D2691" s="54" t="s">
        <v>831</v>
      </c>
      <c r="E2691" s="23" t="s">
        <v>617</v>
      </c>
      <c r="F2691" s="54"/>
      <c r="G2691" s="23" t="s">
        <v>4334</v>
      </c>
      <c r="J2691" s="54" t="s">
        <v>9</v>
      </c>
      <c r="K2691" s="55">
        <v>1.5062390000000001</v>
      </c>
      <c r="L2691" s="24" t="s">
        <v>834</v>
      </c>
      <c r="M2691" s="24" t="s">
        <v>639</v>
      </c>
      <c r="N2691" s="7"/>
      <c r="U2691" s="4">
        <v>9489.3057000000008</v>
      </c>
      <c r="V2691" s="4">
        <v>1.23511598</v>
      </c>
      <c r="W2691" s="4">
        <v>61.951610070000008</v>
      </c>
      <c r="AB2691" s="4">
        <v>2259.3584999999998</v>
      </c>
      <c r="AC2691" s="4">
        <v>53772.732300000003</v>
      </c>
      <c r="AD2691" s="7"/>
      <c r="AE2691" s="7"/>
      <c r="AF2691" s="7"/>
      <c r="AG2691" s="7"/>
      <c r="AH2691" s="7"/>
      <c r="AI2691" s="7"/>
      <c r="AJ2691" s="7"/>
      <c r="AK2691" s="7"/>
      <c r="BZ2691" s="4"/>
      <c r="CA2691" t="s">
        <v>842</v>
      </c>
      <c r="CC2691" s="7" t="s">
        <v>639</v>
      </c>
      <c r="CD2691" s="7">
        <v>0.43358943039747228</v>
      </c>
      <c r="CE2691" s="7" t="s">
        <v>615</v>
      </c>
      <c r="CF2691" s="7">
        <v>0.22292480779580229</v>
      </c>
      <c r="CH2691" s="7"/>
      <c r="CJ2691" s="7"/>
      <c r="CK2691" s="7">
        <f t="shared" si="69"/>
        <v>58</v>
      </c>
    </row>
    <row r="2692" spans="1:90" hidden="1" x14ac:dyDescent="0.3">
      <c r="A2692" s="43">
        <v>64</v>
      </c>
      <c r="B2692" s="23" t="s">
        <v>1242</v>
      </c>
      <c r="C2692" s="54"/>
      <c r="D2692" s="54" t="s">
        <v>831</v>
      </c>
      <c r="E2692" s="23" t="s">
        <v>605</v>
      </c>
      <c r="F2692" s="54"/>
      <c r="G2692" s="23" t="s">
        <v>4335</v>
      </c>
      <c r="J2692" s="54" t="s">
        <v>9</v>
      </c>
      <c r="K2692" s="55">
        <v>31.7</v>
      </c>
      <c r="L2692" s="24" t="s">
        <v>834</v>
      </c>
      <c r="M2692" s="24" t="s">
        <v>615</v>
      </c>
      <c r="N2692" s="7"/>
      <c r="U2692" s="4">
        <v>710100</v>
      </c>
      <c r="AD2692" s="7"/>
      <c r="AE2692" s="7"/>
      <c r="AF2692" s="7"/>
      <c r="AG2692" s="7"/>
      <c r="AH2692" s="7"/>
      <c r="AI2692" s="7"/>
      <c r="AJ2692" s="7"/>
      <c r="AK2692" s="7"/>
      <c r="BZ2692" s="4"/>
      <c r="CA2692" t="s">
        <v>856</v>
      </c>
      <c r="CC2692" s="7" t="s">
        <v>615</v>
      </c>
      <c r="CD2692" s="7">
        <v>1</v>
      </c>
      <c r="CF2692" s="7"/>
      <c r="CH2692" s="7"/>
      <c r="CJ2692" s="7"/>
      <c r="CK2692" s="7">
        <f t="shared" si="69"/>
        <v>62</v>
      </c>
      <c r="CL2692" t="s">
        <v>4335</v>
      </c>
    </row>
    <row r="2693" spans="1:90" hidden="1" x14ac:dyDescent="0.3">
      <c r="A2693" s="43">
        <v>65</v>
      </c>
      <c r="B2693" s="56" t="s">
        <v>868</v>
      </c>
      <c r="D2693" s="23" t="s">
        <v>831</v>
      </c>
      <c r="E2693" s="23" t="s">
        <v>796</v>
      </c>
      <c r="G2693" s="23" t="s">
        <v>4336</v>
      </c>
      <c r="H2693" s="57" t="s">
        <v>831</v>
      </c>
      <c r="I2693" s="57"/>
      <c r="J2693" s="23" t="s">
        <v>9</v>
      </c>
      <c r="K2693" s="47">
        <v>770</v>
      </c>
      <c r="L2693" s="24" t="s">
        <v>834</v>
      </c>
      <c r="M2693" s="24" t="s">
        <v>624</v>
      </c>
      <c r="X2693" s="4">
        <v>5929000</v>
      </c>
      <c r="Y2693" s="4">
        <v>331100</v>
      </c>
      <c r="AH2693" s="4">
        <v>1309</v>
      </c>
      <c r="BZ2693" s="4"/>
      <c r="CA2693" t="s">
        <v>4337</v>
      </c>
      <c r="CC2693" s="7" t="s">
        <v>624</v>
      </c>
      <c r="CD2693" s="7">
        <v>0.6361798771205277</v>
      </c>
      <c r="CE2693" s="7" t="s">
        <v>654</v>
      </c>
      <c r="CF2693" s="7">
        <v>0.28033238822700107</v>
      </c>
      <c r="CH2693" s="7"/>
      <c r="CJ2693" s="7"/>
      <c r="CK2693" s="7">
        <f t="shared" si="69"/>
        <v>60</v>
      </c>
    </row>
    <row r="2694" spans="1:90" hidden="1" x14ac:dyDescent="0.3">
      <c r="A2694" s="43" t="s">
        <v>890</v>
      </c>
      <c r="B2694" s="23" t="s">
        <v>913</v>
      </c>
      <c r="D2694" s="23" t="s">
        <v>831</v>
      </c>
      <c r="E2694" s="23" t="s">
        <v>671</v>
      </c>
      <c r="G2694" s="53" t="s">
        <v>4338</v>
      </c>
      <c r="J2694" s="23" t="s">
        <v>9</v>
      </c>
      <c r="K2694" s="47">
        <v>192.32640000000001</v>
      </c>
      <c r="L2694" s="24" t="s">
        <v>834</v>
      </c>
      <c r="M2694" s="24" t="s">
        <v>615</v>
      </c>
      <c r="U2694" s="4">
        <v>818385.12</v>
      </c>
      <c r="X2694" s="4">
        <v>279417.59999999998</v>
      </c>
      <c r="BX2694" s="4"/>
      <c r="BZ2694" s="4"/>
      <c r="CA2694" t="s">
        <v>1168</v>
      </c>
      <c r="CC2694" s="7" t="s">
        <v>615</v>
      </c>
      <c r="CD2694" s="7">
        <v>0.56797549037437567</v>
      </c>
      <c r="CE2694" s="7" t="s">
        <v>624</v>
      </c>
      <c r="CF2694" s="7">
        <v>0.43202450962562439</v>
      </c>
      <c r="CH2694" s="7"/>
      <c r="CJ2694" s="7"/>
      <c r="CK2694" s="7">
        <f t="shared" si="69"/>
        <v>61</v>
      </c>
    </row>
    <row r="2695" spans="1:90" hidden="1" x14ac:dyDescent="0.3">
      <c r="A2695" s="43">
        <v>65</v>
      </c>
      <c r="B2695" s="56" t="s">
        <v>886</v>
      </c>
      <c r="D2695" s="23" t="s">
        <v>831</v>
      </c>
      <c r="E2695" s="23" t="s">
        <v>796</v>
      </c>
      <c r="G2695" s="23" t="s">
        <v>4339</v>
      </c>
      <c r="H2695" s="57" t="s">
        <v>831</v>
      </c>
      <c r="I2695" s="57"/>
      <c r="J2695" s="23" t="s">
        <v>9</v>
      </c>
      <c r="K2695" s="47">
        <v>13</v>
      </c>
      <c r="L2695" s="24" t="s">
        <v>834</v>
      </c>
      <c r="M2695" s="24" t="s">
        <v>624</v>
      </c>
      <c r="X2695" s="4">
        <v>169000</v>
      </c>
      <c r="BZ2695" s="4"/>
      <c r="CA2695" t="s">
        <v>871</v>
      </c>
      <c r="CC2695" s="7" t="s">
        <v>624</v>
      </c>
      <c r="CD2695" s="7">
        <v>1</v>
      </c>
      <c r="CF2695" s="7"/>
      <c r="CH2695" s="7"/>
      <c r="CJ2695" s="7"/>
      <c r="CK2695" s="7">
        <f t="shared" si="69"/>
        <v>62</v>
      </c>
    </row>
    <row r="2696" spans="1:90" hidden="1" x14ac:dyDescent="0.3">
      <c r="A2696" s="43">
        <v>137</v>
      </c>
      <c r="B2696" s="23" t="s">
        <v>886</v>
      </c>
      <c r="D2696" s="23" t="s">
        <v>831</v>
      </c>
      <c r="E2696" s="23" t="s">
        <v>595</v>
      </c>
      <c r="G2696" s="23" t="s">
        <v>4340</v>
      </c>
      <c r="H2696" s="23" t="s">
        <v>880</v>
      </c>
      <c r="J2696" s="23" t="s">
        <v>9</v>
      </c>
      <c r="K2696" s="47">
        <v>609.4</v>
      </c>
      <c r="L2696" s="24" t="s">
        <v>834</v>
      </c>
      <c r="M2696" s="24" t="s">
        <v>780</v>
      </c>
      <c r="BX2696" s="4">
        <v>22765726.21255685</v>
      </c>
      <c r="BZ2696" s="4"/>
      <c r="CA2696" t="s">
        <v>1042</v>
      </c>
      <c r="CK2696" s="7">
        <f t="shared" si="69"/>
        <v>62</v>
      </c>
    </row>
    <row r="2697" spans="1:90" hidden="1" x14ac:dyDescent="0.3">
      <c r="A2697" s="43">
        <v>65</v>
      </c>
      <c r="B2697" s="56" t="s">
        <v>886</v>
      </c>
      <c r="D2697" s="23" t="s">
        <v>831</v>
      </c>
      <c r="E2697" s="23" t="s">
        <v>796</v>
      </c>
      <c r="G2697" s="23" t="s">
        <v>4341</v>
      </c>
      <c r="H2697" s="57" t="s">
        <v>831</v>
      </c>
      <c r="I2697" s="57"/>
      <c r="J2697" s="23" t="s">
        <v>9</v>
      </c>
      <c r="K2697" s="47">
        <v>72.947000000000003</v>
      </c>
      <c r="L2697" s="24" t="s">
        <v>834</v>
      </c>
      <c r="M2697" s="24" t="s">
        <v>624</v>
      </c>
      <c r="X2697" s="4">
        <v>889481.6</v>
      </c>
      <c r="Y2697" s="4">
        <v>36741.5</v>
      </c>
      <c r="AM2697" s="4">
        <v>12471843.4</v>
      </c>
      <c r="BZ2697" s="4"/>
      <c r="CA2697" t="s">
        <v>992</v>
      </c>
      <c r="CC2697" s="7" t="s">
        <v>624</v>
      </c>
      <c r="CD2697" s="7">
        <v>0.84820661173607026</v>
      </c>
      <c r="CF2697" s="7"/>
      <c r="CH2697" s="7"/>
      <c r="CJ2697" s="7"/>
      <c r="CK2697" s="7">
        <f t="shared" si="69"/>
        <v>60</v>
      </c>
    </row>
    <row r="2698" spans="1:90" hidden="1" x14ac:dyDescent="0.3">
      <c r="A2698" s="43">
        <v>137</v>
      </c>
      <c r="B2698" s="23" t="s">
        <v>886</v>
      </c>
      <c r="D2698" s="23" t="s">
        <v>831</v>
      </c>
      <c r="E2698" s="23" t="s">
        <v>595</v>
      </c>
      <c r="G2698" s="23" t="s">
        <v>4342</v>
      </c>
      <c r="H2698" s="23" t="s">
        <v>944</v>
      </c>
      <c r="J2698" s="23" t="s">
        <v>9</v>
      </c>
      <c r="K2698" s="47">
        <v>228</v>
      </c>
      <c r="L2698" s="24" t="s">
        <v>834</v>
      </c>
      <c r="M2698" s="24" t="s">
        <v>780</v>
      </c>
      <c r="BX2698" s="4">
        <v>9950390.8710248191</v>
      </c>
      <c r="BZ2698" s="4"/>
      <c r="CA2698" t="s">
        <v>1042</v>
      </c>
      <c r="CK2698" s="7">
        <f t="shared" si="69"/>
        <v>62</v>
      </c>
    </row>
    <row r="2699" spans="1:90" hidden="1" x14ac:dyDescent="0.3">
      <c r="A2699" s="43" t="s">
        <v>2538</v>
      </c>
      <c r="B2699" s="53" t="s">
        <v>886</v>
      </c>
      <c r="D2699" s="23" t="s">
        <v>831</v>
      </c>
      <c r="E2699" s="23" t="s">
        <v>595</v>
      </c>
      <c r="G2699" s="23" t="s">
        <v>4343</v>
      </c>
      <c r="H2699" s="23" t="s">
        <v>880</v>
      </c>
      <c r="I2699" s="54" t="s">
        <v>2261</v>
      </c>
      <c r="J2699" s="23" t="s">
        <v>9</v>
      </c>
      <c r="K2699" s="47">
        <v>1376.1</v>
      </c>
      <c r="L2699" s="24" t="s">
        <v>834</v>
      </c>
      <c r="M2699" s="24" t="s">
        <v>669</v>
      </c>
      <c r="AM2699" s="4">
        <v>908226000</v>
      </c>
      <c r="CA2699" t="s">
        <v>4344</v>
      </c>
      <c r="CK2699" s="7">
        <f t="shared" si="69"/>
        <v>62</v>
      </c>
    </row>
    <row r="2700" spans="1:90" hidden="1" x14ac:dyDescent="0.3">
      <c r="A2700" s="43" t="s">
        <v>4345</v>
      </c>
      <c r="B2700" s="23" t="s">
        <v>886</v>
      </c>
      <c r="D2700" s="23" t="s">
        <v>831</v>
      </c>
      <c r="E2700" s="23" t="s">
        <v>595</v>
      </c>
      <c r="G2700" s="23" t="s">
        <v>4346</v>
      </c>
      <c r="H2700" s="23" t="s">
        <v>1155</v>
      </c>
      <c r="J2700" s="54" t="s">
        <v>9</v>
      </c>
      <c r="K2700" s="47">
        <v>0.64500000000000002</v>
      </c>
      <c r="L2700" s="24" t="s">
        <v>834</v>
      </c>
      <c r="M2700" s="24" t="s">
        <v>618</v>
      </c>
      <c r="N2700" s="7"/>
      <c r="V2700" s="7">
        <v>3037.3049999999998</v>
      </c>
      <c r="AG2700" s="2">
        <v>131.58000000000001</v>
      </c>
      <c r="AH2700" s="2">
        <v>757.23</v>
      </c>
      <c r="AI2700" s="2"/>
      <c r="AJ2700" s="63"/>
      <c r="AK2700" s="63"/>
      <c r="BZ2700" s="4">
        <v>82500</v>
      </c>
      <c r="CA2700" t="s">
        <v>4347</v>
      </c>
      <c r="CC2700" s="7" t="s">
        <v>618</v>
      </c>
      <c r="CD2700" s="7">
        <v>0.81061002763111956</v>
      </c>
      <c r="CF2700" s="7"/>
      <c r="CH2700" s="7"/>
      <c r="CJ2700" s="7"/>
      <c r="CK2700" s="7">
        <f t="shared" ref="CK2700:CK2731" si="70">COUNTBLANK(N2700:BX2700)</f>
        <v>60</v>
      </c>
    </row>
    <row r="2701" spans="1:90" hidden="1" x14ac:dyDescent="0.3">
      <c r="A2701" s="43" t="s">
        <v>4348</v>
      </c>
      <c r="B2701" s="53" t="s">
        <v>886</v>
      </c>
      <c r="D2701" s="23" t="s">
        <v>831</v>
      </c>
      <c r="E2701" s="23" t="s">
        <v>595</v>
      </c>
      <c r="G2701" s="53" t="s">
        <v>4349</v>
      </c>
      <c r="H2701" s="23" t="s">
        <v>880</v>
      </c>
      <c r="J2701" s="23" t="s">
        <v>9</v>
      </c>
      <c r="K2701" s="47">
        <v>991.3</v>
      </c>
      <c r="L2701" s="24" t="s">
        <v>834</v>
      </c>
      <c r="M2701" s="24" t="s">
        <v>669</v>
      </c>
      <c r="AM2701" s="4">
        <v>646327600</v>
      </c>
      <c r="BZ2701" s="4"/>
      <c r="CA2701" t="s">
        <v>4350</v>
      </c>
      <c r="CK2701" s="7">
        <f t="shared" si="70"/>
        <v>62</v>
      </c>
    </row>
    <row r="2702" spans="1:90" hidden="1" x14ac:dyDescent="0.3">
      <c r="A2702" s="43" t="s">
        <v>4351</v>
      </c>
      <c r="B2702" s="23" t="s">
        <v>886</v>
      </c>
      <c r="C2702" s="23" t="s">
        <v>1071</v>
      </c>
      <c r="D2702" s="23" t="s">
        <v>831</v>
      </c>
      <c r="E2702" s="23" t="s">
        <v>1017</v>
      </c>
      <c r="G2702" s="23" t="s">
        <v>4352</v>
      </c>
      <c r="H2702" s="23" t="s">
        <v>1204</v>
      </c>
      <c r="J2702" s="54" t="s">
        <v>8</v>
      </c>
      <c r="K2702" s="47">
        <v>911</v>
      </c>
      <c r="L2702" s="57" t="s">
        <v>834</v>
      </c>
      <c r="N2702" s="7"/>
      <c r="O2702" s="7"/>
      <c r="X2702" s="7"/>
      <c r="AL2702" s="61"/>
      <c r="AN2702" s="4">
        <v>424836.74634065578</v>
      </c>
      <c r="AS2702" s="4">
        <v>9489.9852021572242</v>
      </c>
      <c r="BD2702" s="4">
        <v>205187.88005142639</v>
      </c>
      <c r="BE2702" s="4">
        <v>322848.87379955692</v>
      </c>
      <c r="BF2702" s="4">
        <v>39835.193278925333</v>
      </c>
      <c r="BG2702" s="4">
        <v>123787.91483864019</v>
      </c>
      <c r="BH2702" s="4">
        <v>23715.052122235578</v>
      </c>
      <c r="BJ2702" s="4">
        <v>17894.439585155571</v>
      </c>
      <c r="BK2702" s="4">
        <v>5845.4384849127282</v>
      </c>
      <c r="BL2702" s="4">
        <v>17972.077495068039</v>
      </c>
      <c r="BM2702" s="4">
        <v>6001.9337375270943</v>
      </c>
      <c r="BN2702" s="4">
        <v>12025.42503635277</v>
      </c>
      <c r="BP2702" s="4">
        <v>12076.041642727459</v>
      </c>
      <c r="BR2702" s="4">
        <v>135347.52744957129</v>
      </c>
      <c r="BY2702" s="7"/>
      <c r="BZ2702" s="4">
        <v>26000000</v>
      </c>
      <c r="CA2702" s="75" t="s">
        <v>4353</v>
      </c>
      <c r="CD2702" s="7"/>
      <c r="CF2702" s="7"/>
      <c r="CH2702" s="7"/>
      <c r="CJ2702" s="7"/>
      <c r="CK2702" s="7">
        <f t="shared" si="70"/>
        <v>49</v>
      </c>
    </row>
    <row r="2703" spans="1:90" hidden="1" x14ac:dyDescent="0.3">
      <c r="A2703" s="43">
        <v>64</v>
      </c>
      <c r="B2703" s="23" t="s">
        <v>886</v>
      </c>
      <c r="C2703" s="54"/>
      <c r="D2703" s="54" t="s">
        <v>831</v>
      </c>
      <c r="E2703" s="23" t="s">
        <v>614</v>
      </c>
      <c r="F2703" s="54"/>
      <c r="G2703" s="23" t="s">
        <v>4354</v>
      </c>
      <c r="J2703" s="54" t="s">
        <v>9</v>
      </c>
      <c r="K2703" s="55">
        <v>179.37039999999999</v>
      </c>
      <c r="L2703" s="24" t="s">
        <v>834</v>
      </c>
      <c r="M2703" s="24" t="s">
        <v>615</v>
      </c>
      <c r="N2703" s="7"/>
      <c r="U2703" s="4">
        <v>855879.07400000026</v>
      </c>
      <c r="V2703" s="4">
        <v>17.654499000000001</v>
      </c>
      <c r="AD2703" s="7"/>
      <c r="AE2703" s="7"/>
      <c r="AF2703" s="7"/>
      <c r="AG2703" s="7"/>
      <c r="AH2703" s="7"/>
      <c r="AI2703" s="7"/>
      <c r="AJ2703" s="7"/>
      <c r="AK2703" s="7"/>
      <c r="BZ2703" s="4"/>
      <c r="CA2703" t="s">
        <v>902</v>
      </c>
      <c r="CC2703" s="7" t="s">
        <v>615</v>
      </c>
      <c r="CD2703" s="7">
        <v>0.88683855196489003</v>
      </c>
      <c r="CF2703" s="7"/>
      <c r="CH2703" s="7"/>
      <c r="CJ2703" s="7"/>
      <c r="CK2703" s="7">
        <f t="shared" si="70"/>
        <v>61</v>
      </c>
      <c r="CL2703" t="s">
        <v>4354</v>
      </c>
    </row>
    <row r="2704" spans="1:90" hidden="1" x14ac:dyDescent="0.3">
      <c r="A2704" s="43">
        <v>64</v>
      </c>
      <c r="B2704" s="23" t="s">
        <v>1349</v>
      </c>
      <c r="C2704" s="54"/>
      <c r="D2704" s="54" t="s">
        <v>831</v>
      </c>
      <c r="E2704" s="23" t="s">
        <v>671</v>
      </c>
      <c r="F2704" s="54"/>
      <c r="G2704" s="23" t="s">
        <v>4355</v>
      </c>
      <c r="H2704" s="23" t="s">
        <v>1232</v>
      </c>
      <c r="J2704" s="54" t="s">
        <v>9</v>
      </c>
      <c r="K2704" s="55">
        <v>137.7813504823151</v>
      </c>
      <c r="L2704" s="24" t="s">
        <v>834</v>
      </c>
      <c r="M2704" s="24" t="s">
        <v>651</v>
      </c>
      <c r="N2704" s="7"/>
      <c r="U2704" s="4">
        <v>151559.4855305466</v>
      </c>
      <c r="V2704" s="4">
        <v>34.445337620578783</v>
      </c>
      <c r="X2704" s="4">
        <v>192893.89067524119</v>
      </c>
      <c r="AD2704" s="7"/>
      <c r="AE2704" s="7"/>
      <c r="AF2704" s="7"/>
      <c r="AG2704" s="7">
        <v>248.0064308681672</v>
      </c>
      <c r="AH2704" s="7">
        <v>192.8938906752411</v>
      </c>
      <c r="AI2704" s="7">
        <v>20.667202572347261</v>
      </c>
      <c r="AJ2704" s="7">
        <v>21.09641903536977</v>
      </c>
      <c r="AK2704" s="7">
        <v>10.54820951768489</v>
      </c>
      <c r="BZ2704" s="4"/>
      <c r="CA2704" t="s">
        <v>1280</v>
      </c>
      <c r="CC2704" s="7" t="s">
        <v>651</v>
      </c>
      <c r="CD2704" s="7">
        <v>0.50398202843946938</v>
      </c>
      <c r="CE2704" s="7" t="s">
        <v>654</v>
      </c>
      <c r="CF2704" s="7">
        <v>0.22423213428219971</v>
      </c>
      <c r="CH2704" s="7"/>
      <c r="CJ2704" s="7"/>
      <c r="CK2704" s="7">
        <f t="shared" si="70"/>
        <v>55</v>
      </c>
    </row>
    <row r="2705" spans="1:89" hidden="1" x14ac:dyDescent="0.3">
      <c r="A2705" s="43">
        <v>64</v>
      </c>
      <c r="B2705" s="23" t="s">
        <v>1030</v>
      </c>
      <c r="C2705" s="54"/>
      <c r="D2705" s="54" t="s">
        <v>831</v>
      </c>
      <c r="E2705" s="23" t="s">
        <v>605</v>
      </c>
      <c r="F2705" s="54"/>
      <c r="G2705" s="23" t="s">
        <v>4356</v>
      </c>
      <c r="J2705" s="54" t="s">
        <v>9</v>
      </c>
      <c r="K2705" s="55">
        <v>1.8</v>
      </c>
      <c r="L2705" s="24" t="s">
        <v>834</v>
      </c>
      <c r="M2705" s="24" t="s">
        <v>615</v>
      </c>
      <c r="N2705" s="7"/>
      <c r="U2705" s="4">
        <v>4680</v>
      </c>
      <c r="AD2705" s="7"/>
      <c r="AE2705" s="7"/>
      <c r="AF2705" s="7"/>
      <c r="AG2705" s="7"/>
      <c r="AH2705" s="7"/>
      <c r="AI2705" s="7"/>
      <c r="AJ2705" s="7"/>
      <c r="AK2705" s="7"/>
      <c r="BZ2705" s="4"/>
      <c r="CA2705" t="s">
        <v>856</v>
      </c>
      <c r="CC2705" s="7" t="s">
        <v>615</v>
      </c>
      <c r="CD2705" s="7">
        <v>1</v>
      </c>
      <c r="CF2705" s="7"/>
      <c r="CH2705" s="7"/>
      <c r="CJ2705" s="7"/>
      <c r="CK2705" s="7">
        <f t="shared" si="70"/>
        <v>62</v>
      </c>
    </row>
    <row r="2706" spans="1:89" hidden="1" x14ac:dyDescent="0.3">
      <c r="A2706" s="43">
        <v>65</v>
      </c>
      <c r="B2706" s="56" t="s">
        <v>868</v>
      </c>
      <c r="D2706" s="23" t="s">
        <v>831</v>
      </c>
      <c r="E2706" s="23" t="s">
        <v>798</v>
      </c>
      <c r="G2706" s="23" t="s">
        <v>4357</v>
      </c>
      <c r="H2706" s="57" t="s">
        <v>831</v>
      </c>
      <c r="I2706" s="57"/>
      <c r="J2706" s="23" t="s">
        <v>9</v>
      </c>
      <c r="K2706" s="47">
        <v>8</v>
      </c>
      <c r="L2706" s="24" t="s">
        <v>834</v>
      </c>
      <c r="M2706" s="24" t="s">
        <v>624</v>
      </c>
      <c r="X2706" s="4">
        <v>28000</v>
      </c>
      <c r="BZ2706" s="4"/>
      <c r="CA2706" t="s">
        <v>871</v>
      </c>
      <c r="CC2706" s="7" t="s">
        <v>624</v>
      </c>
      <c r="CD2706" s="7">
        <v>1</v>
      </c>
      <c r="CF2706" s="7"/>
      <c r="CH2706" s="7"/>
      <c r="CJ2706" s="7"/>
      <c r="CK2706" s="7">
        <f t="shared" si="70"/>
        <v>62</v>
      </c>
    </row>
    <row r="2707" spans="1:89" hidden="1" x14ac:dyDescent="0.3">
      <c r="A2707" s="43">
        <v>64</v>
      </c>
      <c r="B2707" s="23" t="s">
        <v>921</v>
      </c>
      <c r="C2707" s="54"/>
      <c r="D2707" s="54" t="s">
        <v>831</v>
      </c>
      <c r="E2707" s="23" t="s">
        <v>659</v>
      </c>
      <c r="F2707" s="54"/>
      <c r="G2707" s="23" t="s">
        <v>4358</v>
      </c>
      <c r="J2707" s="54" t="s">
        <v>9</v>
      </c>
      <c r="K2707" s="55">
        <v>1.4</v>
      </c>
      <c r="L2707" s="24" t="s">
        <v>834</v>
      </c>
      <c r="M2707" s="24" t="s">
        <v>615</v>
      </c>
      <c r="N2707" s="7"/>
      <c r="U2707" s="4">
        <v>23520</v>
      </c>
      <c r="V2707" s="4">
        <v>0.48999999999999988</v>
      </c>
      <c r="W2707" s="4">
        <v>51.576000000000001</v>
      </c>
      <c r="AC2707" s="4">
        <v>35139.999999999993</v>
      </c>
      <c r="AD2707" s="7"/>
      <c r="AE2707" s="7"/>
      <c r="AF2707" s="7"/>
      <c r="AG2707" s="7"/>
      <c r="AH2707" s="7"/>
      <c r="AI2707" s="7"/>
      <c r="AJ2707" s="7"/>
      <c r="AK2707" s="7"/>
      <c r="BZ2707" s="4"/>
      <c r="CA2707" t="s">
        <v>839</v>
      </c>
      <c r="CC2707" s="7" t="s">
        <v>615</v>
      </c>
      <c r="CD2707" s="7">
        <v>0.53722349177731676</v>
      </c>
      <c r="CE2707" s="7" t="s">
        <v>639</v>
      </c>
      <c r="CF2707" s="7">
        <v>0.27549394267301069</v>
      </c>
      <c r="CH2707" s="7"/>
      <c r="CJ2707" s="7"/>
      <c r="CK2707" s="7">
        <f t="shared" si="70"/>
        <v>59</v>
      </c>
    </row>
    <row r="2708" spans="1:89" hidden="1" x14ac:dyDescent="0.3">
      <c r="A2708" s="43">
        <v>64</v>
      </c>
      <c r="B2708" s="23" t="s">
        <v>913</v>
      </c>
      <c r="C2708" s="54"/>
      <c r="D2708" s="54" t="s">
        <v>831</v>
      </c>
      <c r="E2708" s="23" t="s">
        <v>605</v>
      </c>
      <c r="F2708" s="54"/>
      <c r="G2708" s="23" t="s">
        <v>4359</v>
      </c>
      <c r="J2708" s="54" t="s">
        <v>9</v>
      </c>
      <c r="K2708" s="55">
        <v>159</v>
      </c>
      <c r="L2708" s="24" t="s">
        <v>834</v>
      </c>
      <c r="M2708" s="24" t="s">
        <v>615</v>
      </c>
      <c r="N2708" s="7"/>
      <c r="U2708" s="4">
        <v>731400</v>
      </c>
      <c r="AD2708" s="7"/>
      <c r="AE2708" s="7"/>
      <c r="AF2708" s="7"/>
      <c r="AG2708" s="7"/>
      <c r="AH2708" s="7"/>
      <c r="AI2708" s="7"/>
      <c r="AJ2708" s="7"/>
      <c r="AK2708" s="7"/>
      <c r="BZ2708" s="4"/>
      <c r="CA2708" t="s">
        <v>856</v>
      </c>
      <c r="CC2708" s="7" t="s">
        <v>615</v>
      </c>
      <c r="CD2708" s="7">
        <v>1</v>
      </c>
      <c r="CF2708" s="7"/>
      <c r="CH2708" s="7"/>
      <c r="CJ2708" s="7"/>
      <c r="CK2708" s="7">
        <f t="shared" si="70"/>
        <v>62</v>
      </c>
    </row>
    <row r="2709" spans="1:89" hidden="1" x14ac:dyDescent="0.3">
      <c r="A2709" s="43">
        <v>64</v>
      </c>
      <c r="B2709" s="23" t="s">
        <v>949</v>
      </c>
      <c r="C2709" s="54"/>
      <c r="D2709" s="54" t="s">
        <v>831</v>
      </c>
      <c r="E2709" s="23" t="s">
        <v>659</v>
      </c>
      <c r="F2709" s="54"/>
      <c r="G2709" s="23" t="s">
        <v>4360</v>
      </c>
      <c r="J2709" s="54" t="s">
        <v>9</v>
      </c>
      <c r="K2709" s="55">
        <v>2.4</v>
      </c>
      <c r="L2709" s="24" t="s">
        <v>834</v>
      </c>
      <c r="M2709" s="24" t="s">
        <v>615</v>
      </c>
      <c r="N2709" s="7"/>
      <c r="U2709" s="4">
        <v>8880</v>
      </c>
      <c r="AC2709" s="4">
        <v>12000</v>
      </c>
      <c r="AD2709" s="7"/>
      <c r="AE2709" s="7"/>
      <c r="AF2709" s="7"/>
      <c r="AG2709" s="7"/>
      <c r="AH2709" s="7"/>
      <c r="AI2709" s="7"/>
      <c r="AJ2709" s="7"/>
      <c r="AK2709" s="7"/>
      <c r="BZ2709" s="4"/>
      <c r="CA2709" t="s">
        <v>885</v>
      </c>
      <c r="CC2709" s="7" t="s">
        <v>615</v>
      </c>
      <c r="CD2709" s="7">
        <v>0.683138406494186</v>
      </c>
      <c r="CE2709" s="7" t="s">
        <v>639</v>
      </c>
      <c r="CF2709" s="7">
        <v>0.31686159350581411</v>
      </c>
      <c r="CH2709" s="7"/>
      <c r="CJ2709" s="7"/>
      <c r="CK2709" s="7">
        <f t="shared" si="70"/>
        <v>61</v>
      </c>
    </row>
    <row r="2710" spans="1:89" hidden="1" x14ac:dyDescent="0.3">
      <c r="A2710" s="43">
        <v>64</v>
      </c>
      <c r="B2710" s="23" t="s">
        <v>1248</v>
      </c>
      <c r="C2710" s="54"/>
      <c r="D2710" s="54" t="s">
        <v>831</v>
      </c>
      <c r="E2710" s="23" t="s">
        <v>650</v>
      </c>
      <c r="F2710" s="54"/>
      <c r="G2710" s="23" t="s">
        <v>4361</v>
      </c>
      <c r="J2710" s="54" t="s">
        <v>9</v>
      </c>
      <c r="K2710" s="55">
        <v>0.6</v>
      </c>
      <c r="L2710" s="24" t="s">
        <v>834</v>
      </c>
      <c r="M2710" s="24" t="s">
        <v>615</v>
      </c>
      <c r="N2710" s="7"/>
      <c r="U2710" s="4">
        <v>17400</v>
      </c>
      <c r="Y2710" s="4">
        <v>600</v>
      </c>
      <c r="AD2710" s="7"/>
      <c r="AE2710" s="7"/>
      <c r="AF2710" s="7"/>
      <c r="AG2710" s="7"/>
      <c r="AH2710" s="7"/>
      <c r="AI2710" s="7"/>
      <c r="AJ2710" s="7"/>
      <c r="AK2710" s="7"/>
      <c r="BZ2710" s="4"/>
      <c r="CA2710" t="s">
        <v>1230</v>
      </c>
      <c r="CC2710" s="7" t="s">
        <v>615</v>
      </c>
      <c r="CD2710" s="7">
        <v>0.84707704219899349</v>
      </c>
      <c r="CF2710" s="7"/>
      <c r="CH2710" s="7"/>
      <c r="CJ2710" s="7"/>
      <c r="CK2710" s="7">
        <f t="shared" si="70"/>
        <v>61</v>
      </c>
    </row>
    <row r="2711" spans="1:89" hidden="1" x14ac:dyDescent="0.3">
      <c r="A2711" s="43">
        <v>64</v>
      </c>
      <c r="B2711" s="23" t="s">
        <v>1153</v>
      </c>
      <c r="C2711" s="54"/>
      <c r="D2711" s="54" t="s">
        <v>831</v>
      </c>
      <c r="E2711" s="23" t="s">
        <v>656</v>
      </c>
      <c r="F2711" s="54"/>
      <c r="G2711" s="23" t="s">
        <v>4362</v>
      </c>
      <c r="J2711" s="54" t="s">
        <v>9</v>
      </c>
      <c r="K2711" s="55">
        <v>4.8</v>
      </c>
      <c r="L2711" s="24" t="s">
        <v>834</v>
      </c>
      <c r="M2711" s="24" t="s">
        <v>615</v>
      </c>
      <c r="N2711" s="7"/>
      <c r="U2711" s="4">
        <v>52800</v>
      </c>
      <c r="AC2711" s="4">
        <v>57600</v>
      </c>
      <c r="AD2711" s="7"/>
      <c r="AE2711" s="7"/>
      <c r="AF2711" s="7"/>
      <c r="AG2711" s="7"/>
      <c r="AH2711" s="7"/>
      <c r="AI2711" s="7"/>
      <c r="AJ2711" s="7"/>
      <c r="AK2711" s="7"/>
      <c r="BZ2711" s="4"/>
      <c r="CA2711" t="s">
        <v>885</v>
      </c>
      <c r="CC2711" s="7" t="s">
        <v>615</v>
      </c>
      <c r="CD2711" s="7">
        <v>0.72756952841596123</v>
      </c>
      <c r="CE2711" s="7" t="s">
        <v>639</v>
      </c>
      <c r="CF2711" s="7">
        <v>0.27243047158403871</v>
      </c>
      <c r="CH2711" s="7"/>
      <c r="CJ2711" s="7"/>
      <c r="CK2711" s="7">
        <f t="shared" si="70"/>
        <v>61</v>
      </c>
    </row>
    <row r="2712" spans="1:89" hidden="1" x14ac:dyDescent="0.3">
      <c r="A2712" s="43">
        <v>76</v>
      </c>
      <c r="B2712" s="23" t="s">
        <v>900</v>
      </c>
      <c r="D2712" s="23" t="s">
        <v>831</v>
      </c>
      <c r="E2712" s="23" t="s">
        <v>662</v>
      </c>
      <c r="G2712" s="23" t="s">
        <v>4363</v>
      </c>
      <c r="J2712" s="23" t="s">
        <v>9</v>
      </c>
      <c r="K2712" s="66">
        <v>2</v>
      </c>
      <c r="L2712" s="24" t="s">
        <v>834</v>
      </c>
      <c r="M2712" s="24" t="s">
        <v>639</v>
      </c>
      <c r="AC2712" s="4">
        <v>440000</v>
      </c>
      <c r="BZ2712" s="4"/>
      <c r="CA2712" t="s">
        <v>4364</v>
      </c>
      <c r="CC2712" s="7" t="s">
        <v>639</v>
      </c>
      <c r="CD2712" s="7">
        <v>1</v>
      </c>
      <c r="CF2712" s="7"/>
      <c r="CH2712" s="7"/>
      <c r="CJ2712" s="7"/>
      <c r="CK2712" s="7">
        <f t="shared" si="70"/>
        <v>62</v>
      </c>
    </row>
    <row r="2713" spans="1:89" x14ac:dyDescent="0.3">
      <c r="A2713" s="43" t="s">
        <v>4365</v>
      </c>
      <c r="B2713" s="56" t="s">
        <v>860</v>
      </c>
      <c r="D2713" s="23" t="s">
        <v>831</v>
      </c>
      <c r="E2713" s="23" t="s">
        <v>798</v>
      </c>
      <c r="G2713" s="23" t="s">
        <v>4366</v>
      </c>
      <c r="H2713" s="57" t="s">
        <v>1137</v>
      </c>
      <c r="I2713" s="57"/>
      <c r="J2713" s="23" t="s">
        <v>9</v>
      </c>
      <c r="K2713" s="47">
        <v>15.247999999999999</v>
      </c>
      <c r="L2713" s="24" t="s">
        <v>834</v>
      </c>
      <c r="M2713" s="24" t="s">
        <v>624</v>
      </c>
      <c r="U2713" s="4">
        <v>57022.6</v>
      </c>
      <c r="V2713" s="4">
        <v>3.0384259999999998</v>
      </c>
      <c r="X2713" s="4">
        <v>53806.599999999991</v>
      </c>
      <c r="Y2713" s="4">
        <v>3306.4</v>
      </c>
      <c r="AG2713" s="4">
        <v>5.3153579999999998</v>
      </c>
      <c r="AH2713" s="4">
        <v>5.8075520000000003</v>
      </c>
      <c r="BZ2713" s="4">
        <v>1500000</v>
      </c>
      <c r="CA2713" t="s">
        <v>4367</v>
      </c>
      <c r="CC2713" s="7" t="s">
        <v>624</v>
      </c>
      <c r="CD2713" s="7">
        <v>0.42790017055309693</v>
      </c>
      <c r="CE2713" s="7" t="s">
        <v>615</v>
      </c>
      <c r="CF2713" s="7">
        <v>0.20355002865682051</v>
      </c>
      <c r="CH2713" s="7"/>
      <c r="CJ2713" s="7"/>
      <c r="CK2713" s="7">
        <f t="shared" si="70"/>
        <v>57</v>
      </c>
    </row>
    <row r="2714" spans="1:89" hidden="1" x14ac:dyDescent="0.3">
      <c r="A2714" s="43" t="s">
        <v>843</v>
      </c>
      <c r="B2714" s="23" t="s">
        <v>868</v>
      </c>
      <c r="C2714" s="54"/>
      <c r="D2714" s="54" t="s">
        <v>831</v>
      </c>
      <c r="E2714" s="23" t="s">
        <v>605</v>
      </c>
      <c r="F2714" s="54"/>
      <c r="G2714" s="23" t="s">
        <v>4368</v>
      </c>
      <c r="J2714" s="54" t="s">
        <v>9</v>
      </c>
      <c r="K2714" s="55">
        <v>1100</v>
      </c>
      <c r="L2714" s="24" t="s">
        <v>834</v>
      </c>
      <c r="M2714" s="24" t="s">
        <v>615</v>
      </c>
      <c r="N2714" s="7"/>
      <c r="U2714" s="4">
        <v>2860000</v>
      </c>
      <c r="V2714" s="4">
        <v>99</v>
      </c>
      <c r="AA2714" s="107">
        <v>660000</v>
      </c>
      <c r="AD2714" s="4">
        <v>22</v>
      </c>
      <c r="AE2714" s="7"/>
      <c r="AF2714" s="7"/>
      <c r="AG2714" s="7"/>
      <c r="AH2714" s="7"/>
      <c r="AI2714" s="7"/>
      <c r="AJ2714" s="7"/>
      <c r="AK2714" s="7"/>
      <c r="BZ2714" s="4"/>
      <c r="CA2714" t="s">
        <v>910</v>
      </c>
      <c r="CC2714" s="7" t="s">
        <v>615</v>
      </c>
      <c r="CD2714" s="7">
        <v>0.49221317170338402</v>
      </c>
      <c r="CE2714" s="7" t="s">
        <v>633</v>
      </c>
      <c r="CF2714" s="7">
        <v>0.40072354159524892</v>
      </c>
      <c r="CH2714" s="7"/>
      <c r="CJ2714" s="7"/>
      <c r="CK2714" s="7">
        <f t="shared" si="70"/>
        <v>59</v>
      </c>
    </row>
    <row r="2715" spans="1:89" hidden="1" x14ac:dyDescent="0.3">
      <c r="A2715" s="43" t="s">
        <v>2015</v>
      </c>
      <c r="B2715" s="23" t="s">
        <v>900</v>
      </c>
      <c r="D2715" s="23" t="s">
        <v>831</v>
      </c>
      <c r="E2715" s="23" t="s">
        <v>1044</v>
      </c>
      <c r="G2715" s="23" t="s">
        <v>4369</v>
      </c>
      <c r="J2715" s="23" t="s">
        <v>9</v>
      </c>
      <c r="K2715" s="66">
        <v>274</v>
      </c>
      <c r="L2715" s="24" t="s">
        <v>834</v>
      </c>
      <c r="M2715" s="24" t="s">
        <v>639</v>
      </c>
      <c r="AB2715" s="4">
        <v>2192000</v>
      </c>
      <c r="AC2715" s="4">
        <v>8494000</v>
      </c>
      <c r="BZ2715" s="4">
        <v>4000000</v>
      </c>
      <c r="CA2715" t="s">
        <v>1373</v>
      </c>
      <c r="CC2715" s="7" t="s">
        <v>639</v>
      </c>
      <c r="CD2715" s="7">
        <v>0.79541494413885006</v>
      </c>
      <c r="CE2715" s="7" t="s">
        <v>636</v>
      </c>
      <c r="CF2715" s="7">
        <v>0.20458505586115</v>
      </c>
      <c r="CH2715" s="7"/>
      <c r="CJ2715" s="7"/>
      <c r="CK2715" s="7">
        <f t="shared" si="70"/>
        <v>61</v>
      </c>
    </row>
    <row r="2716" spans="1:89" hidden="1" x14ac:dyDescent="0.3">
      <c r="A2716" s="43">
        <v>64</v>
      </c>
      <c r="B2716" s="23" t="s">
        <v>873</v>
      </c>
      <c r="C2716" s="54"/>
      <c r="D2716" s="54" t="s">
        <v>831</v>
      </c>
      <c r="E2716" s="23" t="s">
        <v>659</v>
      </c>
      <c r="F2716" s="54"/>
      <c r="G2716" s="23" t="s">
        <v>4370</v>
      </c>
      <c r="J2716" s="54" t="s">
        <v>9</v>
      </c>
      <c r="K2716" s="55">
        <v>4.5</v>
      </c>
      <c r="L2716" s="24" t="s">
        <v>834</v>
      </c>
      <c r="M2716" s="24" t="s">
        <v>615</v>
      </c>
      <c r="N2716" s="7"/>
      <c r="U2716" s="4">
        <v>159300</v>
      </c>
      <c r="W2716" s="4">
        <v>36.450000000000003</v>
      </c>
      <c r="AB2716" s="4">
        <v>76950</v>
      </c>
      <c r="AC2716" s="4">
        <v>223200</v>
      </c>
      <c r="AD2716" s="7"/>
      <c r="AE2716" s="7"/>
      <c r="AF2716" s="7"/>
      <c r="AG2716" s="7"/>
      <c r="AH2716" s="7"/>
      <c r="AI2716" s="7"/>
      <c r="AJ2716" s="7"/>
      <c r="AK2716" s="7"/>
      <c r="BZ2716" s="4"/>
      <c r="CA2716" t="s">
        <v>966</v>
      </c>
      <c r="CC2716" s="7" t="s">
        <v>615</v>
      </c>
      <c r="CD2716" s="7">
        <v>0.59912712767222642</v>
      </c>
      <c r="CE2716" s="7" t="s">
        <v>639</v>
      </c>
      <c r="CF2716" s="7">
        <v>0.28813102096359389</v>
      </c>
      <c r="CH2716" s="7"/>
      <c r="CJ2716" s="7"/>
      <c r="CK2716" s="7">
        <f t="shared" si="70"/>
        <v>59</v>
      </c>
    </row>
    <row r="2717" spans="1:89" hidden="1" x14ac:dyDescent="0.3">
      <c r="A2717" s="43">
        <v>58</v>
      </c>
      <c r="B2717" s="23" t="s">
        <v>1058</v>
      </c>
      <c r="C2717" s="54"/>
      <c r="D2717" s="23" t="s">
        <v>831</v>
      </c>
      <c r="E2717" s="23" t="s">
        <v>605</v>
      </c>
      <c r="G2717" s="23" t="s">
        <v>4371</v>
      </c>
      <c r="I2717" s="54"/>
      <c r="J2717" s="54" t="s">
        <v>9</v>
      </c>
      <c r="K2717" s="47">
        <v>11.76470588235294</v>
      </c>
      <c r="L2717" s="24" t="s">
        <v>834</v>
      </c>
      <c r="M2717" s="24" t="s">
        <v>633</v>
      </c>
      <c r="N2717" s="7"/>
      <c r="AA2717" s="107">
        <v>10000</v>
      </c>
      <c r="AD2717" s="4">
        <v>13.297255817387629</v>
      </c>
      <c r="AH2717" s="7"/>
      <c r="AI2717" s="7"/>
      <c r="BY2717" s="7"/>
      <c r="BZ2717" s="4"/>
      <c r="CA2717" t="s">
        <v>846</v>
      </c>
      <c r="CC2717" s="7" t="s">
        <v>633</v>
      </c>
      <c r="CD2717" s="7">
        <v>0.85781326173482486</v>
      </c>
      <c r="CF2717" s="7"/>
      <c r="CH2717" s="7"/>
      <c r="CJ2717" s="7"/>
      <c r="CK2717" s="7">
        <f t="shared" si="70"/>
        <v>61</v>
      </c>
    </row>
    <row r="2718" spans="1:89" hidden="1" x14ac:dyDescent="0.3">
      <c r="A2718" s="43">
        <v>58</v>
      </c>
      <c r="B2718" s="23" t="s">
        <v>1058</v>
      </c>
      <c r="D2718" s="54" t="s">
        <v>831</v>
      </c>
      <c r="E2718" s="23" t="s">
        <v>605</v>
      </c>
      <c r="G2718" s="23" t="s">
        <v>4372</v>
      </c>
      <c r="H2718" s="23" t="s">
        <v>880</v>
      </c>
      <c r="J2718" s="54" t="s">
        <v>9</v>
      </c>
      <c r="K2718" s="47">
        <v>462.8</v>
      </c>
      <c r="L2718" s="24" t="s">
        <v>834</v>
      </c>
      <c r="M2718" s="24" t="s">
        <v>633</v>
      </c>
      <c r="AA2718" s="107">
        <v>647920.00000000012</v>
      </c>
      <c r="AD2718" s="4">
        <v>69.42</v>
      </c>
      <c r="BZ2718" s="4"/>
      <c r="CA2718" t="s">
        <v>1679</v>
      </c>
      <c r="CC2718" s="7" t="s">
        <v>633</v>
      </c>
      <c r="CD2718" s="7">
        <v>0.98682029745418887</v>
      </c>
      <c r="CF2718" s="7"/>
      <c r="CH2718" s="7"/>
      <c r="CJ2718" s="7"/>
      <c r="CK2718" s="7">
        <f t="shared" si="70"/>
        <v>61</v>
      </c>
    </row>
    <row r="2719" spans="1:89" hidden="1" x14ac:dyDescent="0.3">
      <c r="A2719" s="43">
        <v>64</v>
      </c>
      <c r="B2719" s="23" t="s">
        <v>1058</v>
      </c>
      <c r="C2719" s="54"/>
      <c r="D2719" s="54" t="s">
        <v>831</v>
      </c>
      <c r="E2719" s="23" t="s">
        <v>605</v>
      </c>
      <c r="F2719" s="54"/>
      <c r="G2719" s="23" t="s">
        <v>4373</v>
      </c>
      <c r="J2719" s="54" t="s">
        <v>9</v>
      </c>
      <c r="K2719" s="55">
        <v>71</v>
      </c>
      <c r="L2719" s="24" t="s">
        <v>834</v>
      </c>
      <c r="M2719" s="24" t="s">
        <v>615</v>
      </c>
      <c r="N2719" s="7"/>
      <c r="U2719" s="4">
        <v>33370</v>
      </c>
      <c r="AD2719" s="7"/>
      <c r="AE2719" s="7"/>
      <c r="AF2719" s="7"/>
      <c r="AG2719" s="7"/>
      <c r="AH2719" s="7"/>
      <c r="AI2719" s="7"/>
      <c r="AJ2719" s="7"/>
      <c r="AK2719" s="7"/>
      <c r="BZ2719" s="4"/>
      <c r="CA2719" t="s">
        <v>856</v>
      </c>
      <c r="CC2719" s="7" t="s">
        <v>615</v>
      </c>
      <c r="CD2719" s="7">
        <v>1</v>
      </c>
      <c r="CF2719" s="7"/>
      <c r="CH2719" s="7"/>
      <c r="CJ2719" s="7"/>
      <c r="CK2719" s="7">
        <f t="shared" si="70"/>
        <v>62</v>
      </c>
    </row>
    <row r="2720" spans="1:89" hidden="1" x14ac:dyDescent="0.3">
      <c r="A2720" s="43">
        <v>58</v>
      </c>
      <c r="B2720" s="23" t="s">
        <v>1058</v>
      </c>
      <c r="D2720" s="54" t="s">
        <v>831</v>
      </c>
      <c r="E2720" s="23" t="s">
        <v>605</v>
      </c>
      <c r="G2720" s="23" t="s">
        <v>4374</v>
      </c>
      <c r="J2720" s="54" t="s">
        <v>9</v>
      </c>
      <c r="K2720" s="47">
        <v>8.6</v>
      </c>
      <c r="L2720" s="24" t="s">
        <v>834</v>
      </c>
      <c r="M2720" s="24" t="s">
        <v>633</v>
      </c>
      <c r="AA2720" s="107">
        <v>12040</v>
      </c>
      <c r="AD2720" s="4">
        <v>0.86</v>
      </c>
      <c r="BZ2720" s="4"/>
      <c r="CA2720" t="s">
        <v>1187</v>
      </c>
      <c r="CC2720" s="7" t="s">
        <v>633</v>
      </c>
      <c r="CD2720" s="7">
        <v>0.99117476029137419</v>
      </c>
      <c r="CF2720" s="7"/>
      <c r="CH2720" s="7"/>
      <c r="CJ2720" s="7"/>
      <c r="CK2720" s="7">
        <f t="shared" si="70"/>
        <v>61</v>
      </c>
    </row>
    <row r="2721" spans="1:90" hidden="1" x14ac:dyDescent="0.3">
      <c r="A2721" s="43">
        <v>58</v>
      </c>
      <c r="B2721" s="23" t="s">
        <v>1058</v>
      </c>
      <c r="D2721" s="54" t="s">
        <v>831</v>
      </c>
      <c r="E2721" s="23" t="s">
        <v>605</v>
      </c>
      <c r="G2721" s="23" t="s">
        <v>4375</v>
      </c>
      <c r="H2721" s="23" t="s">
        <v>831</v>
      </c>
      <c r="J2721" s="54" t="s">
        <v>9</v>
      </c>
      <c r="K2721" s="47">
        <v>1270</v>
      </c>
      <c r="L2721" s="24" t="s">
        <v>834</v>
      </c>
      <c r="M2721" s="24" t="s">
        <v>633</v>
      </c>
      <c r="AA2721" s="107">
        <v>1651000</v>
      </c>
      <c r="AD2721" s="4">
        <v>12.7</v>
      </c>
      <c r="BZ2721" s="4"/>
      <c r="CA2721" t="s">
        <v>1187</v>
      </c>
      <c r="CC2721" s="7" t="s">
        <v>633</v>
      </c>
      <c r="CD2721" s="7">
        <v>0.99904204584440848</v>
      </c>
      <c r="CF2721" s="7"/>
      <c r="CH2721" s="7"/>
      <c r="CJ2721" s="7"/>
      <c r="CK2721" s="7">
        <f t="shared" si="70"/>
        <v>61</v>
      </c>
    </row>
    <row r="2722" spans="1:90" hidden="1" x14ac:dyDescent="0.3">
      <c r="A2722" s="43">
        <v>58</v>
      </c>
      <c r="B2722" s="23" t="s">
        <v>1058</v>
      </c>
      <c r="C2722" s="54"/>
      <c r="D2722" s="23" t="s">
        <v>831</v>
      </c>
      <c r="E2722" s="23" t="s">
        <v>605</v>
      </c>
      <c r="G2722" s="23" t="s">
        <v>4376</v>
      </c>
      <c r="I2722" s="54"/>
      <c r="J2722" s="54" t="s">
        <v>9</v>
      </c>
      <c r="K2722" s="47">
        <v>10.80125</v>
      </c>
      <c r="L2722" s="24" t="s">
        <v>834</v>
      </c>
      <c r="M2722" s="24" t="s">
        <v>633</v>
      </c>
      <c r="N2722" s="7"/>
      <c r="AA2722" s="107">
        <v>8641</v>
      </c>
      <c r="AD2722" s="4">
        <v>11.520245137376451</v>
      </c>
      <c r="AH2722" s="7"/>
      <c r="AI2722" s="7"/>
      <c r="BY2722" s="7"/>
      <c r="BZ2722" s="4"/>
      <c r="CA2722" t="s">
        <v>846</v>
      </c>
      <c r="CC2722" s="7" t="s">
        <v>633</v>
      </c>
      <c r="CD2722" s="7">
        <v>0.8574940093323451</v>
      </c>
      <c r="CF2722" s="7"/>
      <c r="CH2722" s="7"/>
      <c r="CJ2722" s="7"/>
      <c r="CK2722" s="7">
        <f t="shared" si="70"/>
        <v>61</v>
      </c>
    </row>
    <row r="2723" spans="1:90" hidden="1" x14ac:dyDescent="0.3">
      <c r="A2723" s="43">
        <v>58</v>
      </c>
      <c r="B2723" s="23" t="s">
        <v>1058</v>
      </c>
      <c r="D2723" s="23" t="s">
        <v>831</v>
      </c>
      <c r="E2723" s="23" t="s">
        <v>605</v>
      </c>
      <c r="G2723" s="23" t="s">
        <v>4377</v>
      </c>
      <c r="H2723" s="23" t="s">
        <v>831</v>
      </c>
      <c r="J2723" s="54" t="s">
        <v>9</v>
      </c>
      <c r="K2723" s="47">
        <v>100</v>
      </c>
      <c r="L2723" s="24" t="s">
        <v>834</v>
      </c>
      <c r="M2723" s="24" t="s">
        <v>633</v>
      </c>
      <c r="AA2723" s="107">
        <v>60000</v>
      </c>
      <c r="AD2723" s="4">
        <v>7.0000000000000009</v>
      </c>
      <c r="BZ2723" s="4"/>
      <c r="CA2723" t="s">
        <v>1187</v>
      </c>
      <c r="CC2723" s="7" t="s">
        <v>633</v>
      </c>
      <c r="CD2723" s="7">
        <v>0.98566556155099838</v>
      </c>
      <c r="CF2723" s="7"/>
      <c r="CH2723" s="7"/>
      <c r="CJ2723" s="7"/>
      <c r="CK2723" s="7">
        <f t="shared" si="70"/>
        <v>61</v>
      </c>
    </row>
    <row r="2724" spans="1:90" x14ac:dyDescent="0.3">
      <c r="A2724" s="43">
        <v>65</v>
      </c>
      <c r="B2724" s="56" t="s">
        <v>860</v>
      </c>
      <c r="D2724" s="23" t="s">
        <v>831</v>
      </c>
      <c r="E2724" s="23" t="s">
        <v>798</v>
      </c>
      <c r="G2724" s="23" t="s">
        <v>4378</v>
      </c>
      <c r="H2724" s="57" t="s">
        <v>831</v>
      </c>
      <c r="I2724" s="57"/>
      <c r="J2724" s="23" t="s">
        <v>9</v>
      </c>
      <c r="K2724" s="47">
        <v>1.8680000000000001</v>
      </c>
      <c r="L2724" s="24" t="s">
        <v>834</v>
      </c>
      <c r="M2724" s="24" t="s">
        <v>624</v>
      </c>
      <c r="U2724" s="4">
        <v>1803.6</v>
      </c>
      <c r="X2724" s="4">
        <v>25727.080373831781</v>
      </c>
      <c r="BZ2724" s="4"/>
      <c r="CA2724" t="s">
        <v>936</v>
      </c>
      <c r="CC2724" s="7" t="s">
        <v>624</v>
      </c>
      <c r="CD2724" s="7">
        <v>0.96949217309966662</v>
      </c>
      <c r="CF2724" s="7"/>
      <c r="CH2724" s="7"/>
      <c r="CJ2724" s="7"/>
      <c r="CK2724" s="7">
        <f t="shared" si="70"/>
        <v>61</v>
      </c>
    </row>
    <row r="2725" spans="1:90" x14ac:dyDescent="0.3">
      <c r="A2725" s="43">
        <v>65</v>
      </c>
      <c r="B2725" s="56" t="s">
        <v>860</v>
      </c>
      <c r="D2725" s="23" t="s">
        <v>831</v>
      </c>
      <c r="E2725" s="23" t="s">
        <v>798</v>
      </c>
      <c r="G2725" s="23" t="s">
        <v>4379</v>
      </c>
      <c r="H2725" s="57" t="s">
        <v>1137</v>
      </c>
      <c r="I2725" s="57"/>
      <c r="J2725" s="23" t="s">
        <v>9</v>
      </c>
      <c r="K2725" s="47">
        <v>0.79249999999999998</v>
      </c>
      <c r="L2725" s="24" t="s">
        <v>834</v>
      </c>
      <c r="M2725" s="24" t="s">
        <v>624</v>
      </c>
      <c r="X2725" s="4">
        <v>6419.2500000000009</v>
      </c>
      <c r="BZ2725" s="4"/>
      <c r="CA2725" t="s">
        <v>871</v>
      </c>
      <c r="CC2725" s="7" t="s">
        <v>624</v>
      </c>
      <c r="CD2725" s="7">
        <v>1</v>
      </c>
      <c r="CF2725" s="7"/>
      <c r="CH2725" s="7"/>
      <c r="CJ2725" s="7"/>
      <c r="CK2725" s="7">
        <f t="shared" si="70"/>
        <v>62</v>
      </c>
    </row>
    <row r="2726" spans="1:90" x14ac:dyDescent="0.3">
      <c r="A2726" s="43">
        <v>65</v>
      </c>
      <c r="B2726" s="56" t="s">
        <v>860</v>
      </c>
      <c r="D2726" s="23" t="s">
        <v>831</v>
      </c>
      <c r="E2726" s="23" t="s">
        <v>798</v>
      </c>
      <c r="G2726" s="23" t="s">
        <v>4380</v>
      </c>
      <c r="H2726" s="57" t="s">
        <v>1137</v>
      </c>
      <c r="I2726" s="57"/>
      <c r="J2726" s="23" t="s">
        <v>9</v>
      </c>
      <c r="K2726" s="47">
        <v>1.3360000000000001</v>
      </c>
      <c r="L2726" s="24" t="s">
        <v>834</v>
      </c>
      <c r="M2726" s="24" t="s">
        <v>624</v>
      </c>
      <c r="U2726" s="4">
        <v>310.60000000000002</v>
      </c>
      <c r="X2726" s="4">
        <v>20398.900000000001</v>
      </c>
      <c r="BZ2726" s="4"/>
      <c r="CA2726" t="s">
        <v>936</v>
      </c>
      <c r="CC2726" s="7" t="s">
        <v>624</v>
      </c>
      <c r="CD2726" s="7">
        <v>0.99321181262776026</v>
      </c>
      <c r="CF2726" s="7"/>
      <c r="CH2726" s="7"/>
      <c r="CJ2726" s="7"/>
      <c r="CK2726" s="7">
        <f t="shared" si="70"/>
        <v>61</v>
      </c>
      <c r="CL2726" t="s">
        <v>4380</v>
      </c>
    </row>
    <row r="2727" spans="1:90" hidden="1" x14ac:dyDescent="0.3">
      <c r="A2727" s="43" t="s">
        <v>932</v>
      </c>
      <c r="B2727" s="23" t="s">
        <v>1058</v>
      </c>
      <c r="C2727" s="54"/>
      <c r="D2727" s="54" t="s">
        <v>831</v>
      </c>
      <c r="E2727" s="23" t="s">
        <v>605</v>
      </c>
      <c r="F2727" s="54"/>
      <c r="G2727" s="23" t="s">
        <v>4381</v>
      </c>
      <c r="H2727" s="23" t="s">
        <v>880</v>
      </c>
      <c r="J2727" s="54" t="s">
        <v>9</v>
      </c>
      <c r="K2727" s="55">
        <v>49</v>
      </c>
      <c r="L2727" s="24" t="s">
        <v>834</v>
      </c>
      <c r="M2727" s="24" t="s">
        <v>618</v>
      </c>
      <c r="N2727" s="7"/>
      <c r="U2727" s="4">
        <v>196000</v>
      </c>
      <c r="V2727" s="4">
        <v>171.5</v>
      </c>
      <c r="AD2727" s="7"/>
      <c r="AE2727" s="7"/>
      <c r="AF2727" s="7"/>
      <c r="AG2727" s="7"/>
      <c r="AH2727" s="7"/>
      <c r="AI2727" s="7"/>
      <c r="AJ2727" s="7"/>
      <c r="AK2727" s="7"/>
      <c r="BZ2727" s="4">
        <v>3650000</v>
      </c>
      <c r="CA2727" t="s">
        <v>1032</v>
      </c>
      <c r="CC2727" s="7" t="s">
        <v>618</v>
      </c>
      <c r="CD2727" s="7">
        <v>0.84406097158994742</v>
      </c>
      <c r="CF2727" s="7"/>
      <c r="CH2727" s="7"/>
      <c r="CJ2727" s="7"/>
      <c r="CK2727" s="7">
        <f t="shared" si="70"/>
        <v>61</v>
      </c>
    </row>
    <row r="2728" spans="1:90" x14ac:dyDescent="0.3">
      <c r="A2728" s="43" t="s">
        <v>890</v>
      </c>
      <c r="B2728" s="23" t="s">
        <v>860</v>
      </c>
      <c r="D2728" s="23" t="s">
        <v>831</v>
      </c>
      <c r="E2728" s="23" t="s">
        <v>662</v>
      </c>
      <c r="G2728" s="53" t="s">
        <v>4382</v>
      </c>
      <c r="J2728" s="23" t="s">
        <v>9</v>
      </c>
      <c r="K2728" s="47">
        <v>2.9249999999999998</v>
      </c>
      <c r="L2728" s="24" t="s">
        <v>834</v>
      </c>
      <c r="M2728" s="24" t="s">
        <v>624</v>
      </c>
      <c r="U2728" s="4">
        <v>18025.8</v>
      </c>
      <c r="V2728" s="4">
        <v>0.64829000000000003</v>
      </c>
      <c r="X2728" s="4">
        <v>27339</v>
      </c>
      <c r="AG2728" s="4">
        <v>0.97416999999999998</v>
      </c>
      <c r="AH2728" s="4">
        <v>3.1469299999999998</v>
      </c>
      <c r="BX2728" s="4"/>
      <c r="BZ2728" s="4"/>
      <c r="CA2728" t="s">
        <v>1075</v>
      </c>
      <c r="CC2728" s="7" t="s">
        <v>624</v>
      </c>
      <c r="CD2728" s="7">
        <v>0.58279534563598234</v>
      </c>
      <c r="CF2728" s="7"/>
      <c r="CH2728" s="7"/>
      <c r="CJ2728" s="7"/>
      <c r="CK2728" s="7">
        <f t="shared" si="70"/>
        <v>58</v>
      </c>
    </row>
    <row r="2729" spans="1:90" hidden="1" x14ac:dyDescent="0.3">
      <c r="A2729" s="43" t="s">
        <v>890</v>
      </c>
      <c r="B2729" s="23" t="s">
        <v>863</v>
      </c>
      <c r="D2729" s="23" t="s">
        <v>831</v>
      </c>
      <c r="E2729" s="23" t="s">
        <v>671</v>
      </c>
      <c r="G2729" s="53" t="s">
        <v>4383</v>
      </c>
      <c r="H2729" s="23" t="s">
        <v>1082</v>
      </c>
      <c r="J2729" s="23" t="s">
        <v>9</v>
      </c>
      <c r="K2729" s="47">
        <v>605.42857142857144</v>
      </c>
      <c r="L2729" s="24" t="s">
        <v>834</v>
      </c>
      <c r="M2729" s="24" t="s">
        <v>624</v>
      </c>
      <c r="U2729" s="4">
        <v>466628.57142857148</v>
      </c>
      <c r="V2729" s="4">
        <v>56.901333333333334</v>
      </c>
      <c r="X2729" s="4">
        <v>1148600</v>
      </c>
      <c r="AG2729" s="4">
        <v>227.60533333333331</v>
      </c>
      <c r="AH2729" s="4">
        <v>284.50666666666672</v>
      </c>
      <c r="BX2729" s="4"/>
      <c r="BZ2729" s="4"/>
      <c r="CA2729" t="s">
        <v>1075</v>
      </c>
      <c r="CC2729" s="7" t="s">
        <v>624</v>
      </c>
      <c r="CD2729" s="7">
        <v>0.39909363108255108</v>
      </c>
      <c r="CE2729" s="7" t="s">
        <v>651</v>
      </c>
      <c r="CF2729" s="7">
        <v>0.2759283363784259</v>
      </c>
      <c r="CH2729" s="7"/>
      <c r="CJ2729" s="7"/>
      <c r="CK2729" s="7">
        <f t="shared" si="70"/>
        <v>58</v>
      </c>
    </row>
    <row r="2730" spans="1:90" hidden="1" x14ac:dyDescent="0.3">
      <c r="A2730" s="43">
        <v>58</v>
      </c>
      <c r="B2730" s="23" t="s">
        <v>1058</v>
      </c>
      <c r="D2730" s="54" t="s">
        <v>831</v>
      </c>
      <c r="E2730" s="23" t="s">
        <v>605</v>
      </c>
      <c r="G2730" s="23" t="s">
        <v>4384</v>
      </c>
      <c r="H2730" s="54" t="s">
        <v>831</v>
      </c>
      <c r="I2730" s="54"/>
      <c r="J2730" s="54" t="s">
        <v>9</v>
      </c>
      <c r="K2730" s="47">
        <v>20</v>
      </c>
      <c r="L2730" s="24" t="s">
        <v>834</v>
      </c>
      <c r="M2730" s="24" t="s">
        <v>633</v>
      </c>
      <c r="AA2730" s="107">
        <v>10000</v>
      </c>
      <c r="AD2730" s="4">
        <v>2</v>
      </c>
      <c r="BZ2730" s="4"/>
      <c r="CA2730" t="s">
        <v>1187</v>
      </c>
      <c r="CC2730" s="7" t="s">
        <v>633</v>
      </c>
      <c r="CD2730" s="7">
        <v>0.97567573033480626</v>
      </c>
      <c r="CF2730" s="7"/>
      <c r="CH2730" s="7"/>
      <c r="CJ2730" s="7"/>
      <c r="CK2730" s="7">
        <f t="shared" si="70"/>
        <v>61</v>
      </c>
    </row>
    <row r="2731" spans="1:90" hidden="1" x14ac:dyDescent="0.3">
      <c r="A2731" s="43" t="s">
        <v>843</v>
      </c>
      <c r="B2731" s="23" t="s">
        <v>913</v>
      </c>
      <c r="D2731" s="23" t="s">
        <v>831</v>
      </c>
      <c r="E2731" s="23" t="s">
        <v>605</v>
      </c>
      <c r="G2731" s="53" t="s">
        <v>4385</v>
      </c>
      <c r="J2731" s="23" t="s">
        <v>9</v>
      </c>
      <c r="K2731" s="47">
        <v>317.52</v>
      </c>
      <c r="L2731" s="24" t="s">
        <v>834</v>
      </c>
      <c r="M2731" s="24" t="s">
        <v>615</v>
      </c>
      <c r="U2731" s="4">
        <v>3175200</v>
      </c>
      <c r="AA2731" s="107">
        <v>17690.400000000001</v>
      </c>
      <c r="AD2731" s="4">
        <v>36.1448132058417</v>
      </c>
      <c r="BZ2731" s="4"/>
      <c r="CA2731" t="s">
        <v>846</v>
      </c>
      <c r="CC2731" s="7" t="s">
        <v>615</v>
      </c>
      <c r="CD2731" s="7">
        <v>0.975932192826099</v>
      </c>
      <c r="CF2731" s="7"/>
      <c r="CH2731" s="7"/>
      <c r="CJ2731" s="7"/>
      <c r="CK2731" s="7">
        <f t="shared" si="70"/>
        <v>60</v>
      </c>
    </row>
    <row r="2732" spans="1:90" hidden="1" x14ac:dyDescent="0.3">
      <c r="A2732" s="43">
        <v>64</v>
      </c>
      <c r="B2732" s="23" t="s">
        <v>900</v>
      </c>
      <c r="C2732" s="54"/>
      <c r="D2732" s="54" t="s">
        <v>831</v>
      </c>
      <c r="E2732" s="23" t="s">
        <v>659</v>
      </c>
      <c r="F2732" s="54"/>
      <c r="G2732" s="23" t="s">
        <v>4386</v>
      </c>
      <c r="J2732" s="54" t="s">
        <v>9</v>
      </c>
      <c r="K2732" s="70">
        <v>1.1000000000000001</v>
      </c>
      <c r="L2732" s="24" t="s">
        <v>834</v>
      </c>
      <c r="M2732" s="24" t="s">
        <v>639</v>
      </c>
      <c r="N2732" s="7"/>
      <c r="U2732" s="4">
        <v>9900.0000000000018</v>
      </c>
      <c r="V2732" s="4">
        <v>0.66</v>
      </c>
      <c r="W2732" s="4">
        <v>101.2</v>
      </c>
      <c r="AB2732" s="4">
        <v>11000</v>
      </c>
      <c r="AC2732" s="4">
        <v>67100</v>
      </c>
      <c r="AD2732" s="7"/>
      <c r="AE2732" s="7"/>
      <c r="AF2732" s="7"/>
      <c r="AG2732" s="7"/>
      <c r="AH2732" s="7"/>
      <c r="AI2732" s="7"/>
      <c r="AJ2732" s="7"/>
      <c r="AK2732" s="7"/>
      <c r="BZ2732" s="4"/>
      <c r="CA2732" t="s">
        <v>842</v>
      </c>
      <c r="CC2732" s="7" t="s">
        <v>639</v>
      </c>
      <c r="CD2732" s="7">
        <v>0.45232030015797792</v>
      </c>
      <c r="CF2732" s="7"/>
      <c r="CH2732" s="7"/>
      <c r="CJ2732" s="7"/>
      <c r="CK2732" s="7">
        <f t="shared" ref="CK2732:CK2763" si="71">COUNTBLANK(N2732:BX2732)</f>
        <v>58</v>
      </c>
    </row>
    <row r="2733" spans="1:90" hidden="1" x14ac:dyDescent="0.3">
      <c r="A2733" s="43" t="s">
        <v>847</v>
      </c>
      <c r="B2733" s="56" t="s">
        <v>1025</v>
      </c>
      <c r="D2733" s="23" t="s">
        <v>831</v>
      </c>
      <c r="E2733" s="23" t="s">
        <v>798</v>
      </c>
      <c r="G2733" s="23" t="s">
        <v>4387</v>
      </c>
      <c r="H2733" s="57" t="s">
        <v>831</v>
      </c>
      <c r="I2733" s="57"/>
      <c r="J2733" s="23" t="s">
        <v>9</v>
      </c>
      <c r="K2733" s="47">
        <v>24.7</v>
      </c>
      <c r="L2733" s="24" t="s">
        <v>834</v>
      </c>
      <c r="M2733" s="24" t="s">
        <v>624</v>
      </c>
      <c r="U2733" s="4">
        <v>22290</v>
      </c>
      <c r="X2733" s="4">
        <v>99960</v>
      </c>
      <c r="Y2733" s="4">
        <v>5443</v>
      </c>
      <c r="BZ2733" s="4">
        <v>2000000</v>
      </c>
      <c r="CA2733" t="s">
        <v>1378</v>
      </c>
      <c r="CC2733" s="7" t="s">
        <v>624</v>
      </c>
      <c r="CD2733" s="7">
        <v>0.81429694505756567</v>
      </c>
      <c r="CF2733" s="7"/>
      <c r="CH2733" s="7"/>
      <c r="CJ2733" s="7"/>
      <c r="CK2733" s="7">
        <f t="shared" si="71"/>
        <v>60</v>
      </c>
    </row>
    <row r="2734" spans="1:90" x14ac:dyDescent="0.3">
      <c r="A2734" s="43">
        <v>64</v>
      </c>
      <c r="B2734" s="23" t="s">
        <v>860</v>
      </c>
      <c r="C2734" s="54"/>
      <c r="D2734" s="54" t="s">
        <v>831</v>
      </c>
      <c r="E2734" s="23" t="s">
        <v>659</v>
      </c>
      <c r="F2734" s="54"/>
      <c r="G2734" s="23" t="s">
        <v>4388</v>
      </c>
      <c r="J2734" s="54" t="s">
        <v>9</v>
      </c>
      <c r="K2734" s="55">
        <v>36.010000000000012</v>
      </c>
      <c r="L2734" s="24" t="s">
        <v>834</v>
      </c>
      <c r="M2734" s="24" t="s">
        <v>615</v>
      </c>
      <c r="N2734" s="7"/>
      <c r="U2734" s="4">
        <v>214801</v>
      </c>
      <c r="V2734" s="4">
        <v>9.0812000000000008</v>
      </c>
      <c r="W2734" s="4">
        <v>189.60239999999999</v>
      </c>
      <c r="AC2734" s="4">
        <v>283717.00000000012</v>
      </c>
      <c r="AD2734" s="7"/>
      <c r="AE2734" s="7"/>
      <c r="AF2734" s="7"/>
      <c r="AG2734" s="7"/>
      <c r="AH2734" s="7"/>
      <c r="AI2734" s="7"/>
      <c r="AJ2734" s="7"/>
      <c r="AK2734" s="7"/>
      <c r="BZ2734" s="4"/>
      <c r="CA2734" t="s">
        <v>839</v>
      </c>
      <c r="CC2734" s="7" t="s">
        <v>615</v>
      </c>
      <c r="CD2734" s="7">
        <v>0.55452763683590633</v>
      </c>
      <c r="CE2734" s="7" t="s">
        <v>639</v>
      </c>
      <c r="CF2734" s="7">
        <v>0.25139976945939729</v>
      </c>
      <c r="CH2734" s="7"/>
      <c r="CJ2734" s="7"/>
      <c r="CK2734" s="7">
        <f t="shared" si="71"/>
        <v>59</v>
      </c>
    </row>
    <row r="2735" spans="1:90" hidden="1" x14ac:dyDescent="0.3">
      <c r="A2735" s="24">
        <v>3</v>
      </c>
      <c r="B2735" s="23" t="s">
        <v>907</v>
      </c>
      <c r="C2735" s="24"/>
      <c r="D2735" s="23" t="s">
        <v>831</v>
      </c>
      <c r="E2735" s="23" t="s">
        <v>793</v>
      </c>
      <c r="F2735" s="24"/>
      <c r="G2735" s="23" t="s">
        <v>4389</v>
      </c>
      <c r="J2735" s="54" t="s">
        <v>8</v>
      </c>
      <c r="K2735" s="68">
        <v>6</v>
      </c>
      <c r="L2735" s="57" t="s">
        <v>834</v>
      </c>
      <c r="M2735" s="69" t="s">
        <v>603</v>
      </c>
      <c r="N2735" s="69"/>
      <c r="O2735" s="69"/>
      <c r="P2735" s="69"/>
      <c r="Q2735" s="68">
        <v>1634292.6</v>
      </c>
      <c r="R2735" s="69"/>
      <c r="S2735" s="69"/>
      <c r="T2735" s="69"/>
      <c r="U2735" s="69"/>
      <c r="V2735" s="69"/>
      <c r="W2735" s="69"/>
      <c r="X2735" s="69"/>
      <c r="Y2735" s="69"/>
      <c r="Z2735" s="69"/>
      <c r="AA2735" s="69"/>
      <c r="AB2735" s="69"/>
      <c r="AC2735" s="69"/>
      <c r="AD2735" s="69"/>
      <c r="AE2735" s="69"/>
      <c r="AF2735" s="69"/>
      <c r="AG2735" s="69"/>
      <c r="AH2735" s="69"/>
      <c r="AI2735" s="69"/>
      <c r="AJ2735" s="69"/>
      <c r="AK2735" s="69"/>
      <c r="AL2735" s="69"/>
      <c r="AM2735" s="69"/>
      <c r="AN2735" s="69"/>
      <c r="AO2735" s="69"/>
      <c r="AP2735" s="69"/>
      <c r="AQ2735" s="69"/>
      <c r="AR2735" s="69"/>
      <c r="AS2735" s="69"/>
      <c r="AT2735" s="69"/>
      <c r="AU2735" s="69"/>
      <c r="AV2735" s="69"/>
      <c r="AW2735" s="68">
        <v>30</v>
      </c>
      <c r="AX2735" s="69"/>
      <c r="AY2735" s="69"/>
      <c r="AZ2735" s="69"/>
      <c r="BA2735" s="69"/>
      <c r="BB2735" s="69"/>
      <c r="BC2735" s="69"/>
      <c r="BD2735" s="69"/>
      <c r="BE2735" s="69"/>
      <c r="BF2735" s="69"/>
      <c r="BG2735" s="69"/>
      <c r="BH2735" s="69"/>
      <c r="BI2735" s="68"/>
      <c r="BJ2735" s="68"/>
      <c r="BK2735" s="68"/>
      <c r="BL2735" s="68"/>
      <c r="BM2735" s="68"/>
      <c r="BN2735" s="68"/>
      <c r="BO2735" s="68"/>
      <c r="BP2735" s="68"/>
      <c r="BQ2735" s="68"/>
      <c r="BR2735" s="68"/>
      <c r="BS2735" s="69"/>
      <c r="BZ2735" s="4"/>
      <c r="CA2735" t="s">
        <v>4390</v>
      </c>
      <c r="CK2735" s="7">
        <f t="shared" si="71"/>
        <v>61</v>
      </c>
    </row>
    <row r="2736" spans="1:90" hidden="1" x14ac:dyDescent="0.3">
      <c r="A2736" s="24">
        <v>3</v>
      </c>
      <c r="B2736" s="23" t="s">
        <v>907</v>
      </c>
      <c r="C2736" s="24"/>
      <c r="D2736" s="23" t="s">
        <v>831</v>
      </c>
      <c r="E2736" s="23" t="s">
        <v>793</v>
      </c>
      <c r="F2736" s="24"/>
      <c r="G2736" s="23" t="s">
        <v>4391</v>
      </c>
      <c r="J2736" s="54" t="s">
        <v>8</v>
      </c>
      <c r="K2736" s="68">
        <v>6</v>
      </c>
      <c r="L2736" s="57" t="s">
        <v>834</v>
      </c>
      <c r="M2736" s="69" t="s">
        <v>603</v>
      </c>
      <c r="N2736" s="69"/>
      <c r="O2736" s="69"/>
      <c r="P2736" s="69"/>
      <c r="Q2736" s="68">
        <v>1781883.6</v>
      </c>
      <c r="R2736" s="69"/>
      <c r="S2736" s="69"/>
      <c r="T2736" s="69"/>
      <c r="U2736" s="69"/>
      <c r="V2736" s="69"/>
      <c r="W2736" s="69"/>
      <c r="X2736" s="69"/>
      <c r="Y2736" s="69"/>
      <c r="Z2736" s="69"/>
      <c r="AA2736" s="69"/>
      <c r="AB2736" s="69"/>
      <c r="AC2736" s="69"/>
      <c r="AD2736" s="69"/>
      <c r="AE2736" s="69"/>
      <c r="AF2736" s="69"/>
      <c r="AG2736" s="69"/>
      <c r="AH2736" s="69"/>
      <c r="AI2736" s="69"/>
      <c r="AJ2736" s="69"/>
      <c r="AK2736" s="69"/>
      <c r="AL2736" s="69"/>
      <c r="AM2736" s="69"/>
      <c r="AN2736" s="69"/>
      <c r="AO2736" s="69"/>
      <c r="AP2736" s="69"/>
      <c r="AQ2736" s="69"/>
      <c r="AR2736" s="69"/>
      <c r="AS2736" s="69"/>
      <c r="AT2736" s="69"/>
      <c r="AU2736" s="69"/>
      <c r="AV2736" s="69"/>
      <c r="AW2736" s="68">
        <v>180</v>
      </c>
      <c r="AX2736" s="69"/>
      <c r="AY2736" s="69"/>
      <c r="AZ2736" s="69"/>
      <c r="BA2736" s="69"/>
      <c r="BB2736" s="69"/>
      <c r="BC2736" s="69"/>
      <c r="BD2736" s="69"/>
      <c r="BE2736" s="69"/>
      <c r="BF2736" s="69"/>
      <c r="BG2736" s="69"/>
      <c r="BH2736" s="69"/>
      <c r="BI2736" s="68"/>
      <c r="BJ2736" s="68"/>
      <c r="BK2736" s="68"/>
      <c r="BL2736" s="68"/>
      <c r="BM2736" s="68"/>
      <c r="BN2736" s="68"/>
      <c r="BO2736" s="68"/>
      <c r="BP2736" s="68"/>
      <c r="BQ2736" s="68"/>
      <c r="BR2736" s="68"/>
      <c r="BS2736" s="69"/>
      <c r="BZ2736" s="4"/>
      <c r="CA2736" t="s">
        <v>4390</v>
      </c>
      <c r="CK2736" s="7">
        <f t="shared" si="71"/>
        <v>61</v>
      </c>
    </row>
    <row r="2737" spans="1:90" hidden="1" x14ac:dyDescent="0.3">
      <c r="A2737" s="43">
        <v>65</v>
      </c>
      <c r="B2737" s="56" t="s">
        <v>900</v>
      </c>
      <c r="D2737" s="23" t="s">
        <v>831</v>
      </c>
      <c r="E2737" s="23" t="s">
        <v>796</v>
      </c>
      <c r="G2737" s="23" t="s">
        <v>4392</v>
      </c>
      <c r="H2737" s="57" t="s">
        <v>1137</v>
      </c>
      <c r="I2737" s="57"/>
      <c r="J2737" s="23" t="s">
        <v>9</v>
      </c>
      <c r="K2737" s="66">
        <v>107.4</v>
      </c>
      <c r="L2737" s="24" t="s">
        <v>834</v>
      </c>
      <c r="M2737" s="24" t="s">
        <v>624</v>
      </c>
      <c r="X2737" s="4">
        <v>902160.00000000012</v>
      </c>
      <c r="BZ2737" s="4"/>
      <c r="CA2737" t="s">
        <v>871</v>
      </c>
      <c r="CC2737" s="7" t="s">
        <v>624</v>
      </c>
      <c r="CD2737" s="7">
        <v>1</v>
      </c>
      <c r="CF2737" s="7"/>
      <c r="CH2737" s="7"/>
      <c r="CJ2737" s="7"/>
      <c r="CK2737" s="7">
        <f t="shared" si="71"/>
        <v>62</v>
      </c>
    </row>
    <row r="2738" spans="1:90" hidden="1" x14ac:dyDescent="0.3">
      <c r="A2738" s="43">
        <v>64</v>
      </c>
      <c r="B2738" s="23" t="s">
        <v>949</v>
      </c>
      <c r="C2738" s="54"/>
      <c r="D2738" s="54" t="s">
        <v>831</v>
      </c>
      <c r="E2738" s="23" t="s">
        <v>659</v>
      </c>
      <c r="F2738" s="54"/>
      <c r="G2738" s="23" t="s">
        <v>4393</v>
      </c>
      <c r="J2738" s="54" t="s">
        <v>9</v>
      </c>
      <c r="K2738" s="55">
        <v>1.4</v>
      </c>
      <c r="L2738" s="24" t="s">
        <v>834</v>
      </c>
      <c r="M2738" s="24" t="s">
        <v>615</v>
      </c>
      <c r="N2738" s="7"/>
      <c r="U2738" s="4">
        <v>23800</v>
      </c>
      <c r="W2738" s="4">
        <v>12.6</v>
      </c>
      <c r="AC2738" s="4">
        <v>26600</v>
      </c>
      <c r="AD2738" s="7"/>
      <c r="AE2738" s="7"/>
      <c r="AF2738" s="7"/>
      <c r="AG2738" s="7"/>
      <c r="AH2738" s="7"/>
      <c r="AI2738" s="7"/>
      <c r="AJ2738" s="7"/>
      <c r="AK2738" s="7"/>
      <c r="BZ2738" s="4"/>
      <c r="CA2738" t="s">
        <v>1027</v>
      </c>
      <c r="CC2738" s="7" t="s">
        <v>615</v>
      </c>
      <c r="CD2738" s="7">
        <v>0.69605572787282521</v>
      </c>
      <c r="CE2738" s="7" t="s">
        <v>639</v>
      </c>
      <c r="CF2738" s="7">
        <v>0.26701847459450861</v>
      </c>
      <c r="CH2738" s="7"/>
      <c r="CJ2738" s="7"/>
      <c r="CK2738" s="7">
        <f t="shared" si="71"/>
        <v>60</v>
      </c>
    </row>
    <row r="2739" spans="1:90" x14ac:dyDescent="0.3">
      <c r="A2739" s="43" t="s">
        <v>918</v>
      </c>
      <c r="B2739" s="23" t="s">
        <v>860</v>
      </c>
      <c r="D2739" s="23" t="s">
        <v>831</v>
      </c>
      <c r="E2739" s="23" t="s">
        <v>671</v>
      </c>
      <c r="G2739" s="53" t="s">
        <v>4394</v>
      </c>
      <c r="H2739" s="23" t="s">
        <v>838</v>
      </c>
      <c r="J2739" s="23" t="s">
        <v>9</v>
      </c>
      <c r="K2739" s="47">
        <v>2.5099999999999998</v>
      </c>
      <c r="L2739" s="24" t="s">
        <v>834</v>
      </c>
      <c r="M2739" s="24" t="s">
        <v>624</v>
      </c>
      <c r="U2739" s="4">
        <v>9036</v>
      </c>
      <c r="X2739" s="4">
        <v>17225</v>
      </c>
      <c r="Y2739" s="4">
        <v>650.99999999999989</v>
      </c>
      <c r="BX2739" s="4"/>
      <c r="BZ2739" s="4">
        <v>330000</v>
      </c>
      <c r="CA2739" t="s">
        <v>2711</v>
      </c>
      <c r="CC2739" s="7" t="s">
        <v>624</v>
      </c>
      <c r="CD2739" s="7">
        <v>0.75512482726212715</v>
      </c>
      <c r="CF2739" s="7"/>
      <c r="CH2739" s="7"/>
      <c r="CJ2739" s="7"/>
      <c r="CK2739" s="7">
        <f t="shared" si="71"/>
        <v>60</v>
      </c>
    </row>
    <row r="2740" spans="1:90" hidden="1" x14ac:dyDescent="0.3">
      <c r="A2740" s="43">
        <v>58</v>
      </c>
      <c r="B2740" s="23" t="s">
        <v>1058</v>
      </c>
      <c r="D2740" s="23" t="s">
        <v>831</v>
      </c>
      <c r="E2740" s="23" t="s">
        <v>611</v>
      </c>
      <c r="G2740" s="23" t="s">
        <v>4395</v>
      </c>
      <c r="H2740" s="23" t="s">
        <v>831</v>
      </c>
      <c r="J2740" s="23" t="s">
        <v>9</v>
      </c>
      <c r="K2740" s="47">
        <v>3.3</v>
      </c>
      <c r="L2740" s="24" t="s">
        <v>834</v>
      </c>
      <c r="M2740" s="24" t="s">
        <v>633</v>
      </c>
      <c r="AA2740" s="107">
        <v>9899.9999999999982</v>
      </c>
      <c r="AD2740" s="4">
        <v>0.42899999999999999</v>
      </c>
      <c r="BZ2740" s="4"/>
      <c r="CA2740" t="s">
        <v>1187</v>
      </c>
      <c r="CC2740" s="7" t="s">
        <v>633</v>
      </c>
      <c r="CD2740" s="7">
        <v>0.99462737144773017</v>
      </c>
      <c r="CF2740" s="7"/>
      <c r="CH2740" s="7"/>
      <c r="CJ2740" s="7"/>
      <c r="CK2740" s="7">
        <f t="shared" si="71"/>
        <v>61</v>
      </c>
    </row>
    <row r="2741" spans="1:90" hidden="1" x14ac:dyDescent="0.3">
      <c r="A2741" s="43">
        <v>58</v>
      </c>
      <c r="B2741" s="23" t="s">
        <v>1058</v>
      </c>
      <c r="C2741" s="54"/>
      <c r="D2741" s="23" t="s">
        <v>831</v>
      </c>
      <c r="E2741" s="23" t="s">
        <v>605</v>
      </c>
      <c r="G2741" s="23" t="s">
        <v>4396</v>
      </c>
      <c r="I2741" s="54"/>
      <c r="J2741" s="54" t="s">
        <v>9</v>
      </c>
      <c r="K2741" s="47">
        <v>9.9009900990099009</v>
      </c>
      <c r="L2741" s="24" t="s">
        <v>834</v>
      </c>
      <c r="M2741" s="24" t="s">
        <v>633</v>
      </c>
      <c r="N2741" s="7"/>
      <c r="AA2741" s="107">
        <v>10000</v>
      </c>
      <c r="AD2741" s="4">
        <v>13.207577083015609</v>
      </c>
      <c r="AH2741" s="7"/>
      <c r="AI2741" s="7"/>
      <c r="BY2741" s="7"/>
      <c r="BZ2741" s="4"/>
      <c r="CA2741" t="s">
        <v>846</v>
      </c>
      <c r="CC2741" s="7" t="s">
        <v>633</v>
      </c>
      <c r="CD2741" s="7">
        <v>0.85863663346509012</v>
      </c>
      <c r="CF2741" s="7"/>
      <c r="CH2741" s="7"/>
      <c r="CJ2741" s="7"/>
      <c r="CK2741" s="7">
        <f t="shared" si="71"/>
        <v>61</v>
      </c>
    </row>
    <row r="2742" spans="1:90" hidden="1" x14ac:dyDescent="0.3">
      <c r="A2742" s="43">
        <v>64</v>
      </c>
      <c r="B2742" s="23" t="s">
        <v>1058</v>
      </c>
      <c r="C2742" s="54"/>
      <c r="D2742" s="54" t="s">
        <v>831</v>
      </c>
      <c r="E2742" s="23" t="s">
        <v>659</v>
      </c>
      <c r="F2742" s="54"/>
      <c r="G2742" s="23" t="s">
        <v>4397</v>
      </c>
      <c r="J2742" s="54" t="s">
        <v>9</v>
      </c>
      <c r="K2742" s="55">
        <v>3.2</v>
      </c>
      <c r="L2742" s="24" t="s">
        <v>834</v>
      </c>
      <c r="M2742" s="24" t="s">
        <v>615</v>
      </c>
      <c r="N2742" s="7"/>
      <c r="U2742" s="4">
        <v>18240</v>
      </c>
      <c r="AB2742" s="4">
        <v>26240</v>
      </c>
      <c r="AC2742" s="4">
        <v>28160</v>
      </c>
      <c r="AD2742" s="7"/>
      <c r="AE2742" s="7"/>
      <c r="AF2742" s="7"/>
      <c r="AG2742" s="7"/>
      <c r="AH2742" s="7"/>
      <c r="AI2742" s="7"/>
      <c r="AJ2742" s="7"/>
      <c r="AK2742" s="7"/>
      <c r="BZ2742" s="4"/>
      <c r="CA2742" t="s">
        <v>1006</v>
      </c>
      <c r="CC2742" s="7" t="s">
        <v>615</v>
      </c>
      <c r="CD2742" s="7">
        <v>0.4945495497281715</v>
      </c>
      <c r="CE2742" s="7" t="s">
        <v>639</v>
      </c>
      <c r="CF2742" s="7">
        <v>0.26206573849734921</v>
      </c>
      <c r="CG2742" s="7" t="s">
        <v>636</v>
      </c>
      <c r="CH2742" s="7">
        <v>0.2433847117744794</v>
      </c>
      <c r="CJ2742" s="7"/>
      <c r="CK2742" s="7">
        <f t="shared" si="71"/>
        <v>60</v>
      </c>
    </row>
    <row r="2743" spans="1:90" hidden="1" x14ac:dyDescent="0.3">
      <c r="A2743" s="43">
        <v>64</v>
      </c>
      <c r="B2743" s="23" t="s">
        <v>1058</v>
      </c>
      <c r="C2743" s="54"/>
      <c r="D2743" s="54" t="s">
        <v>831</v>
      </c>
      <c r="E2743" s="23" t="s">
        <v>650</v>
      </c>
      <c r="F2743" s="54"/>
      <c r="G2743" s="23" t="s">
        <v>4398</v>
      </c>
      <c r="J2743" s="54" t="s">
        <v>9</v>
      </c>
      <c r="K2743" s="55">
        <v>52</v>
      </c>
      <c r="L2743" s="24" t="s">
        <v>834</v>
      </c>
      <c r="M2743" s="24" t="s">
        <v>615</v>
      </c>
      <c r="N2743" s="7"/>
      <c r="U2743" s="4">
        <v>566800.00000000012</v>
      </c>
      <c r="AD2743" s="7"/>
      <c r="AE2743" s="7"/>
      <c r="AF2743" s="7"/>
      <c r="AG2743" s="7"/>
      <c r="AH2743" s="7"/>
      <c r="AI2743" s="7"/>
      <c r="AJ2743" s="7"/>
      <c r="AK2743" s="7"/>
      <c r="BZ2743" s="4"/>
      <c r="CA2743" t="s">
        <v>856</v>
      </c>
      <c r="CC2743" s="7" t="s">
        <v>615</v>
      </c>
      <c r="CD2743" s="7">
        <v>1</v>
      </c>
      <c r="CF2743" s="7"/>
      <c r="CH2743" s="7"/>
      <c r="CJ2743" s="7"/>
      <c r="CK2743" s="7">
        <f t="shared" si="71"/>
        <v>62</v>
      </c>
    </row>
    <row r="2744" spans="1:90" hidden="1" x14ac:dyDescent="0.3">
      <c r="A2744" s="43">
        <v>58</v>
      </c>
      <c r="B2744" s="23" t="s">
        <v>1058</v>
      </c>
      <c r="D2744" s="54" t="s">
        <v>831</v>
      </c>
      <c r="E2744" s="23" t="s">
        <v>605</v>
      </c>
      <c r="G2744" s="23" t="s">
        <v>4399</v>
      </c>
      <c r="H2744" s="23" t="s">
        <v>831</v>
      </c>
      <c r="J2744" s="54" t="s">
        <v>9</v>
      </c>
      <c r="K2744" s="47">
        <v>224</v>
      </c>
      <c r="L2744" s="24" t="s">
        <v>834</v>
      </c>
      <c r="M2744" s="24" t="s">
        <v>633</v>
      </c>
      <c r="AA2744" s="107">
        <v>156800</v>
      </c>
      <c r="AD2744" s="4">
        <v>8.9600000000000009</v>
      </c>
      <c r="BZ2744" s="4"/>
      <c r="CA2744" t="s">
        <v>1187</v>
      </c>
      <c r="CC2744" s="7" t="s">
        <v>633</v>
      </c>
      <c r="CD2744" s="7">
        <v>0.99292732462198086</v>
      </c>
      <c r="CF2744" s="7"/>
      <c r="CH2744" s="7"/>
      <c r="CJ2744" s="7"/>
      <c r="CK2744" s="7">
        <f t="shared" si="71"/>
        <v>61</v>
      </c>
    </row>
    <row r="2745" spans="1:90" hidden="1" x14ac:dyDescent="0.3">
      <c r="A2745" s="43">
        <v>64</v>
      </c>
      <c r="B2745" s="23" t="s">
        <v>1058</v>
      </c>
      <c r="C2745" s="54"/>
      <c r="D2745" s="54" t="s">
        <v>831</v>
      </c>
      <c r="E2745" s="23" t="s">
        <v>650</v>
      </c>
      <c r="F2745" s="54"/>
      <c r="G2745" s="23" t="s">
        <v>4400</v>
      </c>
      <c r="J2745" s="54" t="s">
        <v>9</v>
      </c>
      <c r="K2745" s="55">
        <v>15</v>
      </c>
      <c r="L2745" s="24" t="s">
        <v>834</v>
      </c>
      <c r="M2745" s="24" t="s">
        <v>615</v>
      </c>
      <c r="N2745" s="7"/>
      <c r="U2745" s="4">
        <v>138000</v>
      </c>
      <c r="AD2745" s="7"/>
      <c r="AE2745" s="7"/>
      <c r="AF2745" s="7"/>
      <c r="AG2745" s="7"/>
      <c r="AH2745" s="7"/>
      <c r="AI2745" s="7"/>
      <c r="AJ2745" s="7"/>
      <c r="AK2745" s="7"/>
      <c r="BZ2745" s="4"/>
      <c r="CA2745" t="s">
        <v>856</v>
      </c>
      <c r="CC2745" s="7" t="s">
        <v>615</v>
      </c>
      <c r="CD2745" s="7">
        <v>1</v>
      </c>
      <c r="CF2745" s="7"/>
      <c r="CH2745" s="7"/>
      <c r="CJ2745" s="7"/>
      <c r="CK2745" s="7">
        <f t="shared" si="71"/>
        <v>62</v>
      </c>
    </row>
    <row r="2746" spans="1:90" hidden="1" x14ac:dyDescent="0.3">
      <c r="A2746" s="43">
        <v>58</v>
      </c>
      <c r="B2746" s="23" t="s">
        <v>1058</v>
      </c>
      <c r="D2746" s="23" t="s">
        <v>831</v>
      </c>
      <c r="E2746" s="23" t="s">
        <v>614</v>
      </c>
      <c r="G2746" s="23" t="s">
        <v>4401</v>
      </c>
      <c r="H2746" s="23" t="s">
        <v>831</v>
      </c>
      <c r="J2746" s="23" t="s">
        <v>9</v>
      </c>
      <c r="K2746" s="47">
        <v>108.3</v>
      </c>
      <c r="L2746" s="24" t="s">
        <v>834</v>
      </c>
      <c r="M2746" s="24" t="s">
        <v>633</v>
      </c>
      <c r="AA2746" s="107">
        <v>129960</v>
      </c>
      <c r="BZ2746" s="4"/>
      <c r="CA2746" t="s">
        <v>1187</v>
      </c>
      <c r="CC2746" s="7" t="s">
        <v>633</v>
      </c>
      <c r="CD2746" s="7">
        <v>1</v>
      </c>
      <c r="CF2746" s="7"/>
      <c r="CH2746" s="7"/>
      <c r="CJ2746" s="7"/>
      <c r="CK2746" s="7">
        <f t="shared" si="71"/>
        <v>62</v>
      </c>
    </row>
    <row r="2747" spans="1:90" hidden="1" x14ac:dyDescent="0.3">
      <c r="A2747" s="43">
        <v>58</v>
      </c>
      <c r="B2747" s="23" t="s">
        <v>1058</v>
      </c>
      <c r="D2747" s="54" t="s">
        <v>831</v>
      </c>
      <c r="E2747" s="23" t="s">
        <v>605</v>
      </c>
      <c r="G2747" s="23" t="s">
        <v>4402</v>
      </c>
      <c r="H2747" s="54" t="s">
        <v>831</v>
      </c>
      <c r="I2747" s="54"/>
      <c r="J2747" s="54" t="s">
        <v>9</v>
      </c>
      <c r="K2747" s="47">
        <v>12.5</v>
      </c>
      <c r="L2747" s="24" t="s">
        <v>834</v>
      </c>
      <c r="M2747" s="24" t="s">
        <v>633</v>
      </c>
      <c r="AA2747" s="107">
        <v>10000</v>
      </c>
      <c r="AD2747" s="4">
        <v>2.5</v>
      </c>
      <c r="BZ2747" s="4"/>
      <c r="CA2747" t="s">
        <v>1187</v>
      </c>
      <c r="CC2747" s="7" t="s">
        <v>633</v>
      </c>
      <c r="CD2747" s="7">
        <v>0.96977844224861964</v>
      </c>
      <c r="CF2747" s="7"/>
      <c r="CH2747" s="7"/>
      <c r="CJ2747" s="7"/>
      <c r="CK2747" s="7">
        <f t="shared" si="71"/>
        <v>61</v>
      </c>
    </row>
    <row r="2748" spans="1:90" hidden="1" x14ac:dyDescent="0.3">
      <c r="A2748" s="43">
        <v>58</v>
      </c>
      <c r="B2748" s="23" t="s">
        <v>1058</v>
      </c>
      <c r="C2748" s="54"/>
      <c r="D2748" s="23" t="s">
        <v>831</v>
      </c>
      <c r="E2748" s="23" t="s">
        <v>614</v>
      </c>
      <c r="G2748" s="23" t="s">
        <v>4403</v>
      </c>
      <c r="I2748" s="54"/>
      <c r="J2748" s="54" t="s">
        <v>9</v>
      </c>
      <c r="K2748" s="47">
        <v>1.032258064516129</v>
      </c>
      <c r="L2748" s="24" t="s">
        <v>834</v>
      </c>
      <c r="M2748" s="24" t="s">
        <v>633</v>
      </c>
      <c r="N2748" s="7"/>
      <c r="U2748" s="4">
        <v>7432.2580645161288</v>
      </c>
      <c r="AA2748" s="107">
        <v>3200</v>
      </c>
      <c r="AD2748" s="4">
        <v>4.1814582597447432</v>
      </c>
      <c r="AH2748" s="7"/>
      <c r="AI2748" s="7"/>
      <c r="BY2748" s="7"/>
      <c r="BZ2748" s="4"/>
      <c r="CA2748" t="s">
        <v>846</v>
      </c>
      <c r="CC2748" s="7" t="s">
        <v>633</v>
      </c>
      <c r="CD2748" s="7">
        <v>0.54907773753781408</v>
      </c>
      <c r="CE2748" s="7" t="s">
        <v>615</v>
      </c>
      <c r="CF2748" s="7">
        <v>0.36148552779591658</v>
      </c>
      <c r="CH2748" s="7"/>
      <c r="CJ2748" s="7"/>
      <c r="CK2748" s="7">
        <f t="shared" si="71"/>
        <v>60</v>
      </c>
    </row>
    <row r="2749" spans="1:90" hidden="1" x14ac:dyDescent="0.3">
      <c r="A2749" s="43">
        <v>64</v>
      </c>
      <c r="B2749" s="23" t="s">
        <v>900</v>
      </c>
      <c r="C2749" s="54"/>
      <c r="D2749" s="54" t="s">
        <v>831</v>
      </c>
      <c r="E2749" s="23" t="s">
        <v>605</v>
      </c>
      <c r="F2749" s="54"/>
      <c r="G2749" s="23" t="s">
        <v>4404</v>
      </c>
      <c r="J2749" s="54" t="s">
        <v>9</v>
      </c>
      <c r="K2749" s="55">
        <v>49.5</v>
      </c>
      <c r="L2749" s="24" t="s">
        <v>834</v>
      </c>
      <c r="M2749" s="24" t="s">
        <v>615</v>
      </c>
      <c r="N2749" s="7"/>
      <c r="U2749" s="4">
        <v>326700</v>
      </c>
      <c r="AD2749" s="7"/>
      <c r="AE2749" s="7"/>
      <c r="AF2749" s="7"/>
      <c r="AG2749" s="7"/>
      <c r="AH2749" s="7"/>
      <c r="AI2749" s="7"/>
      <c r="AJ2749" s="7"/>
      <c r="AK2749" s="7"/>
      <c r="BZ2749" s="4"/>
      <c r="CA2749" t="s">
        <v>856</v>
      </c>
      <c r="CC2749" s="7" t="s">
        <v>615</v>
      </c>
      <c r="CD2749" s="7">
        <v>1</v>
      </c>
      <c r="CF2749" s="7"/>
      <c r="CH2749" s="7"/>
      <c r="CJ2749" s="7"/>
      <c r="CK2749" s="7">
        <f t="shared" si="71"/>
        <v>62</v>
      </c>
    </row>
    <row r="2750" spans="1:90" hidden="1" x14ac:dyDescent="0.3">
      <c r="A2750" s="43">
        <v>64</v>
      </c>
      <c r="B2750" s="23" t="s">
        <v>900</v>
      </c>
      <c r="C2750" s="54"/>
      <c r="D2750" s="54" t="s">
        <v>831</v>
      </c>
      <c r="E2750" s="23" t="s">
        <v>659</v>
      </c>
      <c r="F2750" s="54"/>
      <c r="G2750" s="23" t="s">
        <v>4405</v>
      </c>
      <c r="J2750" s="54" t="s">
        <v>9</v>
      </c>
      <c r="K2750" s="70">
        <v>1.41</v>
      </c>
      <c r="L2750" s="24" t="s">
        <v>834</v>
      </c>
      <c r="M2750" s="24" t="s">
        <v>615</v>
      </c>
      <c r="N2750" s="7"/>
      <c r="U2750" s="4">
        <v>27540</v>
      </c>
      <c r="V2750" s="4">
        <v>0.92800000000000016</v>
      </c>
      <c r="W2750" s="4">
        <v>32.04</v>
      </c>
      <c r="AB2750" s="4">
        <v>6130</v>
      </c>
      <c r="AC2750" s="4">
        <v>38400</v>
      </c>
      <c r="AD2750" s="7"/>
      <c r="AE2750" s="7"/>
      <c r="AF2750" s="7"/>
      <c r="AG2750" s="7"/>
      <c r="AH2750" s="7"/>
      <c r="AI2750" s="7"/>
      <c r="AJ2750" s="7"/>
      <c r="AK2750" s="7"/>
      <c r="BZ2750" s="4"/>
      <c r="CA2750" t="s">
        <v>842</v>
      </c>
      <c r="CC2750" s="7" t="s">
        <v>615</v>
      </c>
      <c r="CD2750" s="7">
        <v>0.53198374937290027</v>
      </c>
      <c r="CE2750" s="7" t="s">
        <v>639</v>
      </c>
      <c r="CF2750" s="7">
        <v>0.25459992641442009</v>
      </c>
      <c r="CH2750" s="7"/>
      <c r="CJ2750" s="7"/>
      <c r="CK2750" s="7">
        <f t="shared" si="71"/>
        <v>58</v>
      </c>
      <c r="CL2750" t="s">
        <v>4405</v>
      </c>
    </row>
    <row r="2751" spans="1:90" hidden="1" x14ac:dyDescent="0.3">
      <c r="A2751" s="43">
        <v>64</v>
      </c>
      <c r="B2751" s="23" t="s">
        <v>1058</v>
      </c>
      <c r="C2751" s="54"/>
      <c r="D2751" s="54" t="s">
        <v>831</v>
      </c>
      <c r="E2751" s="23" t="s">
        <v>605</v>
      </c>
      <c r="F2751" s="54"/>
      <c r="G2751" s="23" t="s">
        <v>4406</v>
      </c>
      <c r="H2751" s="23" t="s">
        <v>880</v>
      </c>
      <c r="J2751" s="54" t="s">
        <v>9</v>
      </c>
      <c r="K2751" s="55">
        <v>72.423803910346948</v>
      </c>
      <c r="L2751" s="24" t="s">
        <v>834</v>
      </c>
      <c r="M2751" s="24" t="s">
        <v>615</v>
      </c>
      <c r="N2751" s="7"/>
      <c r="U2751" s="4">
        <v>1057523.03222957</v>
      </c>
      <c r="V2751" s="4">
        <v>52.870000000000012</v>
      </c>
      <c r="W2751" s="4">
        <v>211.48065777932621</v>
      </c>
      <c r="AD2751" s="7"/>
      <c r="AE2751" s="7"/>
      <c r="AF2751" s="7"/>
      <c r="AG2751" s="7"/>
      <c r="AH2751" s="7"/>
      <c r="AI2751" s="7"/>
      <c r="AJ2751" s="7"/>
      <c r="AK2751" s="7"/>
      <c r="BZ2751" s="4"/>
      <c r="CA2751" t="s">
        <v>859</v>
      </c>
      <c r="CC2751" s="7" t="s">
        <v>615</v>
      </c>
      <c r="CD2751" s="7">
        <v>0.7522735900324341</v>
      </c>
      <c r="CE2751" s="7" t="s">
        <v>618</v>
      </c>
      <c r="CF2751" s="7">
        <v>0.232651701657413</v>
      </c>
      <c r="CH2751" s="7"/>
      <c r="CJ2751" s="7"/>
      <c r="CK2751" s="7">
        <f t="shared" si="71"/>
        <v>60</v>
      </c>
    </row>
    <row r="2752" spans="1:90" x14ac:dyDescent="0.3">
      <c r="A2752" s="43">
        <v>64</v>
      </c>
      <c r="B2752" s="23" t="s">
        <v>860</v>
      </c>
      <c r="C2752" s="54"/>
      <c r="D2752" s="54" t="s">
        <v>831</v>
      </c>
      <c r="E2752" s="23" t="s">
        <v>659</v>
      </c>
      <c r="F2752" s="54"/>
      <c r="G2752" s="23" t="s">
        <v>4407</v>
      </c>
      <c r="H2752" s="23" t="s">
        <v>838</v>
      </c>
      <c r="J2752" s="54" t="s">
        <v>9</v>
      </c>
      <c r="K2752" s="55">
        <v>2.27</v>
      </c>
      <c r="L2752" s="24" t="s">
        <v>834</v>
      </c>
      <c r="M2752" s="24" t="s">
        <v>615</v>
      </c>
      <c r="N2752" s="7"/>
      <c r="U2752" s="4">
        <v>27240</v>
      </c>
      <c r="AC2752" s="4">
        <v>29056</v>
      </c>
      <c r="AD2752" s="7"/>
      <c r="AE2752" s="7"/>
      <c r="AF2752" s="7"/>
      <c r="AG2752" s="7"/>
      <c r="AH2752" s="7"/>
      <c r="AI2752" s="7"/>
      <c r="AJ2752" s="7"/>
      <c r="AK2752" s="7"/>
      <c r="BZ2752" s="4"/>
      <c r="CA2752" t="s">
        <v>885</v>
      </c>
      <c r="CC2752" s="7" t="s">
        <v>615</v>
      </c>
      <c r="CD2752" s="7">
        <v>0.73200107056829333</v>
      </c>
      <c r="CE2752" s="7" t="s">
        <v>639</v>
      </c>
      <c r="CF2752" s="7">
        <v>0.26799892943170672</v>
      </c>
      <c r="CH2752" s="7"/>
      <c r="CJ2752" s="7"/>
      <c r="CK2752" s="7">
        <f t="shared" si="71"/>
        <v>61</v>
      </c>
    </row>
    <row r="2753" spans="1:90" hidden="1" x14ac:dyDescent="0.3">
      <c r="A2753" s="43">
        <v>64</v>
      </c>
      <c r="B2753" s="23" t="s">
        <v>830</v>
      </c>
      <c r="C2753" s="54"/>
      <c r="D2753" s="54" t="s">
        <v>831</v>
      </c>
      <c r="E2753" s="23" t="s">
        <v>650</v>
      </c>
      <c r="F2753" s="54"/>
      <c r="G2753" s="23" t="s">
        <v>4408</v>
      </c>
      <c r="J2753" s="54" t="s">
        <v>9</v>
      </c>
      <c r="K2753" s="55">
        <v>0.96797599999999995</v>
      </c>
      <c r="L2753" s="24" t="s">
        <v>834</v>
      </c>
      <c r="M2753" s="24" t="s">
        <v>615</v>
      </c>
      <c r="N2753" s="7"/>
      <c r="U2753" s="4">
        <v>7066.224799999999</v>
      </c>
      <c r="W2753" s="4">
        <v>22.747436</v>
      </c>
      <c r="AD2753" s="7"/>
      <c r="AE2753" s="7"/>
      <c r="AF2753" s="7"/>
      <c r="AG2753" s="7"/>
      <c r="AH2753" s="7"/>
      <c r="AI2753" s="7"/>
      <c r="AJ2753" s="7"/>
      <c r="AK2753" s="7"/>
      <c r="BZ2753" s="4"/>
      <c r="CA2753" t="s">
        <v>899</v>
      </c>
      <c r="CC2753" s="7" t="s">
        <v>615</v>
      </c>
      <c r="CD2753" s="7">
        <v>0.75609799394313071</v>
      </c>
      <c r="CE2753" s="7" t="s">
        <v>621</v>
      </c>
      <c r="CF2753" s="7">
        <v>0.24390200605686921</v>
      </c>
      <c r="CH2753" s="7"/>
      <c r="CJ2753" s="7"/>
      <c r="CK2753" s="7">
        <f t="shared" si="71"/>
        <v>61</v>
      </c>
    </row>
    <row r="2754" spans="1:90" hidden="1" x14ac:dyDescent="0.3">
      <c r="A2754" s="43">
        <v>27</v>
      </c>
      <c r="B2754" s="42" t="s">
        <v>868</v>
      </c>
      <c r="D2754" s="23" t="s">
        <v>831</v>
      </c>
      <c r="E2754" s="23" t="s">
        <v>659</v>
      </c>
      <c r="G2754" s="42" t="s">
        <v>4409</v>
      </c>
      <c r="J2754" s="23" t="s">
        <v>9</v>
      </c>
      <c r="K2754" s="58">
        <v>100</v>
      </c>
      <c r="L2754" s="24" t="s">
        <v>834</v>
      </c>
      <c r="M2754" s="24" t="s">
        <v>615</v>
      </c>
      <c r="U2754" s="59">
        <v>1000000</v>
      </c>
      <c r="V2754" s="59"/>
      <c r="W2754" s="59"/>
      <c r="AB2754" s="60">
        <v>40000</v>
      </c>
      <c r="AC2754" s="60">
        <v>1600000</v>
      </c>
      <c r="AP2754" s="59"/>
      <c r="AQ2754" s="59">
        <v>1000</v>
      </c>
      <c r="BZ2754" s="4"/>
      <c r="CA2754" t="s">
        <v>1953</v>
      </c>
      <c r="CC2754" s="7" t="s">
        <v>615</v>
      </c>
      <c r="CD2754" s="7">
        <v>0.61080806445309233</v>
      </c>
      <c r="CE2754" s="7" t="s">
        <v>639</v>
      </c>
      <c r="CF2754" s="7">
        <v>0.33544194252597609</v>
      </c>
      <c r="CH2754" s="7"/>
      <c r="CJ2754" s="7"/>
      <c r="CK2754" s="7">
        <f t="shared" si="71"/>
        <v>59</v>
      </c>
    </row>
    <row r="2755" spans="1:90" hidden="1" x14ac:dyDescent="0.3">
      <c r="A2755" s="43" t="s">
        <v>932</v>
      </c>
      <c r="B2755" s="23" t="s">
        <v>868</v>
      </c>
      <c r="C2755" s="54"/>
      <c r="D2755" s="54" t="s">
        <v>831</v>
      </c>
      <c r="E2755" s="23" t="s">
        <v>659</v>
      </c>
      <c r="F2755" s="54"/>
      <c r="G2755" s="23" t="s">
        <v>4410</v>
      </c>
      <c r="H2755" s="23" t="s">
        <v>880</v>
      </c>
      <c r="J2755" s="54" t="s">
        <v>9</v>
      </c>
      <c r="K2755" s="55">
        <v>110</v>
      </c>
      <c r="L2755" s="24" t="s">
        <v>834</v>
      </c>
      <c r="M2755" s="24" t="s">
        <v>615</v>
      </c>
      <c r="N2755" s="7"/>
      <c r="U2755" s="4">
        <v>1760000</v>
      </c>
      <c r="V2755" s="4">
        <v>66</v>
      </c>
      <c r="W2755" s="4">
        <v>1760</v>
      </c>
      <c r="AB2755" s="4">
        <v>44000</v>
      </c>
      <c r="AC2755" s="4">
        <v>440000</v>
      </c>
      <c r="AD2755" s="7"/>
      <c r="AE2755" s="7"/>
      <c r="AF2755" s="7"/>
      <c r="AG2755" s="7"/>
      <c r="AH2755" s="7"/>
      <c r="AI2755" s="7"/>
      <c r="AJ2755" s="7"/>
      <c r="AK2755" s="7"/>
      <c r="BZ2755" s="4">
        <v>400000</v>
      </c>
      <c r="CA2755" t="s">
        <v>1040</v>
      </c>
      <c r="CC2755" s="7" t="s">
        <v>615</v>
      </c>
      <c r="CD2755" s="7">
        <v>0.70099558673939344</v>
      </c>
      <c r="CF2755" s="7"/>
      <c r="CH2755" s="7"/>
      <c r="CJ2755" s="7"/>
      <c r="CK2755" s="7">
        <f t="shared" si="71"/>
        <v>58</v>
      </c>
    </row>
    <row r="2756" spans="1:90" hidden="1" x14ac:dyDescent="0.3">
      <c r="A2756" s="43">
        <v>65</v>
      </c>
      <c r="B2756" s="56" t="s">
        <v>857</v>
      </c>
      <c r="D2756" s="23" t="s">
        <v>831</v>
      </c>
      <c r="E2756" s="23" t="s">
        <v>796</v>
      </c>
      <c r="G2756" s="23" t="s">
        <v>4411</v>
      </c>
      <c r="H2756" s="57" t="s">
        <v>831</v>
      </c>
      <c r="I2756" s="57"/>
      <c r="J2756" s="23" t="s">
        <v>9</v>
      </c>
      <c r="K2756" s="47">
        <v>17</v>
      </c>
      <c r="L2756" s="24" t="s">
        <v>834</v>
      </c>
      <c r="M2756" s="24" t="s">
        <v>624</v>
      </c>
      <c r="X2756" s="4">
        <v>221000</v>
      </c>
      <c r="BZ2756" s="4"/>
      <c r="CA2756" t="s">
        <v>871</v>
      </c>
      <c r="CC2756" s="7" t="s">
        <v>624</v>
      </c>
      <c r="CD2756" s="7">
        <v>1</v>
      </c>
      <c r="CF2756" s="7"/>
      <c r="CH2756" s="7"/>
      <c r="CJ2756" s="7"/>
      <c r="CK2756" s="7">
        <f t="shared" si="71"/>
        <v>62</v>
      </c>
    </row>
    <row r="2757" spans="1:90" hidden="1" x14ac:dyDescent="0.3">
      <c r="A2757" s="43" t="s">
        <v>872</v>
      </c>
      <c r="B2757" s="23" t="s">
        <v>1028</v>
      </c>
      <c r="C2757" s="54"/>
      <c r="D2757" s="54" t="s">
        <v>831</v>
      </c>
      <c r="E2757" s="23" t="s">
        <v>605</v>
      </c>
      <c r="F2757" s="54"/>
      <c r="G2757" s="23" t="s">
        <v>4412</v>
      </c>
      <c r="H2757" s="54"/>
      <c r="J2757" s="54" t="s">
        <v>9</v>
      </c>
      <c r="K2757" s="55">
        <v>1786.3763636363631</v>
      </c>
      <c r="L2757" s="24" t="s">
        <v>834</v>
      </c>
      <c r="M2757" s="24" t="s">
        <v>615</v>
      </c>
      <c r="N2757" s="7"/>
      <c r="U2757" s="4">
        <v>7084217.6363636358</v>
      </c>
      <c r="V2757" s="4">
        <v>103.3904545454545</v>
      </c>
      <c r="AA2757" s="107">
        <v>366148.18181818188</v>
      </c>
      <c r="AD2757" s="4">
        <v>89.318818181818159</v>
      </c>
      <c r="AE2757" s="7"/>
      <c r="AF2757" s="7"/>
      <c r="AG2757" s="7"/>
      <c r="AH2757" s="7"/>
      <c r="AI2757" s="7"/>
      <c r="AJ2757" s="7"/>
      <c r="AK2757" s="7"/>
      <c r="BZ2757" s="4">
        <v>47500000</v>
      </c>
      <c r="CA2757" t="s">
        <v>875</v>
      </c>
      <c r="CC2757" s="7" t="s">
        <v>615</v>
      </c>
      <c r="CD2757" s="7">
        <v>0.78237167870446722</v>
      </c>
      <c r="CF2757" s="7"/>
      <c r="CH2757" s="7"/>
      <c r="CJ2757" s="7"/>
      <c r="CK2757" s="7">
        <f t="shared" si="71"/>
        <v>59</v>
      </c>
      <c r="CL2757" t="s">
        <v>4412</v>
      </c>
    </row>
    <row r="2758" spans="1:90" hidden="1" x14ac:dyDescent="0.3">
      <c r="A2758" s="43">
        <v>64</v>
      </c>
      <c r="B2758" s="23" t="s">
        <v>1028</v>
      </c>
      <c r="C2758" s="54"/>
      <c r="D2758" s="54" t="s">
        <v>831</v>
      </c>
      <c r="E2758" s="23" t="s">
        <v>713</v>
      </c>
      <c r="F2758" s="54"/>
      <c r="G2758" s="23" t="s">
        <v>4413</v>
      </c>
      <c r="H2758" s="23" t="s">
        <v>838</v>
      </c>
      <c r="J2758" s="54" t="s">
        <v>9</v>
      </c>
      <c r="K2758" s="55">
        <v>12.2</v>
      </c>
      <c r="L2758" s="24" t="s">
        <v>834</v>
      </c>
      <c r="M2758" s="24" t="s">
        <v>615</v>
      </c>
      <c r="N2758" s="7"/>
      <c r="U2758" s="4">
        <v>143960</v>
      </c>
      <c r="AD2758" s="7"/>
      <c r="AE2758" s="7"/>
      <c r="AF2758" s="7"/>
      <c r="AG2758" s="7"/>
      <c r="AH2758" s="7"/>
      <c r="AI2758" s="7"/>
      <c r="AJ2758" s="7"/>
      <c r="AK2758" s="7"/>
      <c r="BZ2758" s="4"/>
      <c r="CA2758" t="s">
        <v>856</v>
      </c>
      <c r="CC2758" s="7" t="s">
        <v>615</v>
      </c>
      <c r="CD2758" s="7">
        <v>1</v>
      </c>
      <c r="CF2758" s="7"/>
      <c r="CH2758" s="7"/>
      <c r="CJ2758" s="7"/>
      <c r="CK2758" s="7">
        <f t="shared" si="71"/>
        <v>62</v>
      </c>
    </row>
    <row r="2759" spans="1:90" hidden="1" x14ac:dyDescent="0.3">
      <c r="A2759" s="43" t="s">
        <v>932</v>
      </c>
      <c r="B2759" s="23" t="s">
        <v>1036</v>
      </c>
      <c r="C2759" s="54"/>
      <c r="D2759" s="54" t="s">
        <v>831</v>
      </c>
      <c r="E2759" s="23" t="s">
        <v>668</v>
      </c>
      <c r="F2759" s="54"/>
      <c r="G2759" s="23" t="s">
        <v>4414</v>
      </c>
      <c r="H2759" s="23" t="s">
        <v>930</v>
      </c>
      <c r="J2759" s="54" t="s">
        <v>9</v>
      </c>
      <c r="K2759" s="55">
        <v>59.22</v>
      </c>
      <c r="L2759" s="24" t="s">
        <v>834</v>
      </c>
      <c r="M2759" s="24" t="s">
        <v>639</v>
      </c>
      <c r="N2759" s="7"/>
      <c r="U2759" s="4">
        <v>26734</v>
      </c>
      <c r="W2759" s="4">
        <v>2831.2840000000001</v>
      </c>
      <c r="AB2759" s="4">
        <v>176269.99999999991</v>
      </c>
      <c r="AC2759" s="4">
        <v>2143560</v>
      </c>
      <c r="AD2759" s="7"/>
      <c r="AE2759" s="7"/>
      <c r="AF2759" s="7"/>
      <c r="AG2759" s="7"/>
      <c r="AH2759" s="7"/>
      <c r="AI2759" s="7"/>
      <c r="AJ2759" s="7"/>
      <c r="AK2759" s="7"/>
      <c r="BZ2759" s="4">
        <v>2805000</v>
      </c>
      <c r="CA2759" t="s">
        <v>977</v>
      </c>
      <c r="CC2759" s="7" t="s">
        <v>639</v>
      </c>
      <c r="CD2759" s="7">
        <v>0.66493616635180508</v>
      </c>
      <c r="CE2759" s="7" t="s">
        <v>621</v>
      </c>
      <c r="CF2759" s="7">
        <v>0.25640554362847767</v>
      </c>
      <c r="CH2759" s="7"/>
      <c r="CJ2759" s="7"/>
      <c r="CK2759" s="7">
        <f t="shared" si="71"/>
        <v>59</v>
      </c>
    </row>
    <row r="2760" spans="1:90" hidden="1" x14ac:dyDescent="0.3">
      <c r="A2760" s="43">
        <v>64</v>
      </c>
      <c r="B2760" s="23" t="s">
        <v>891</v>
      </c>
      <c r="C2760" s="54"/>
      <c r="D2760" s="54" t="s">
        <v>831</v>
      </c>
      <c r="E2760" s="23" t="s">
        <v>659</v>
      </c>
      <c r="F2760" s="54"/>
      <c r="G2760" s="23" t="s">
        <v>4415</v>
      </c>
      <c r="J2760" s="54" t="s">
        <v>9</v>
      </c>
      <c r="K2760" s="55">
        <v>1</v>
      </c>
      <c r="L2760" s="24" t="s">
        <v>834</v>
      </c>
      <c r="M2760" s="24" t="s">
        <v>621</v>
      </c>
      <c r="N2760" s="7"/>
      <c r="U2760" s="4">
        <v>15000</v>
      </c>
      <c r="W2760" s="4">
        <v>500</v>
      </c>
      <c r="AB2760" s="4">
        <v>50000</v>
      </c>
      <c r="AC2760" s="4">
        <v>120000</v>
      </c>
      <c r="AD2760" s="7"/>
      <c r="AE2760" s="7"/>
      <c r="AF2760" s="7"/>
      <c r="AG2760" s="7"/>
      <c r="AH2760" s="7"/>
      <c r="AI2760" s="7"/>
      <c r="AJ2760" s="7"/>
      <c r="AK2760" s="7"/>
      <c r="BZ2760" s="4"/>
      <c r="CA2760" t="s">
        <v>966</v>
      </c>
      <c r="CC2760" s="7" t="s">
        <v>621</v>
      </c>
      <c r="CD2760" s="7">
        <v>0.40603355679839997</v>
      </c>
      <c r="CE2760" s="7" t="s">
        <v>639</v>
      </c>
      <c r="CF2760" s="7">
        <v>0.33379014037556942</v>
      </c>
      <c r="CH2760" s="7"/>
      <c r="CJ2760" s="7"/>
      <c r="CK2760" s="7">
        <f t="shared" si="71"/>
        <v>59</v>
      </c>
    </row>
    <row r="2761" spans="1:90" hidden="1" x14ac:dyDescent="0.3">
      <c r="A2761" s="43" t="s">
        <v>872</v>
      </c>
      <c r="B2761" s="23" t="s">
        <v>913</v>
      </c>
      <c r="C2761" s="54"/>
      <c r="D2761" s="54" t="s">
        <v>831</v>
      </c>
      <c r="E2761" s="23" t="s">
        <v>605</v>
      </c>
      <c r="F2761" s="54"/>
      <c r="G2761" s="23" t="s">
        <v>4416</v>
      </c>
      <c r="J2761" s="54" t="s">
        <v>9</v>
      </c>
      <c r="K2761" s="55">
        <v>4339</v>
      </c>
      <c r="L2761" s="24" t="s">
        <v>834</v>
      </c>
      <c r="M2761" s="24" t="s">
        <v>615</v>
      </c>
      <c r="N2761" s="7"/>
      <c r="U2761" s="4">
        <v>9051600</v>
      </c>
      <c r="W2761" s="4">
        <v>4748.46</v>
      </c>
      <c r="AA2761" s="107">
        <v>951300.00000000012</v>
      </c>
      <c r="AD2761" s="4">
        <v>520.67999999999995</v>
      </c>
      <c r="AE2761" s="7"/>
      <c r="AF2761" s="7"/>
      <c r="AG2761" s="7"/>
      <c r="AH2761" s="7"/>
      <c r="AI2761" s="7"/>
      <c r="AJ2761" s="7"/>
      <c r="AK2761" s="7"/>
      <c r="BZ2761" s="4">
        <v>33000000</v>
      </c>
      <c r="CA2761" t="s">
        <v>875</v>
      </c>
      <c r="CC2761" s="7" t="s">
        <v>615</v>
      </c>
      <c r="CD2761" s="7">
        <v>0.69030474225576877</v>
      </c>
      <c r="CE2761" s="7" t="s">
        <v>633</v>
      </c>
      <c r="CF2761" s="7">
        <v>0.25594504321858452</v>
      </c>
      <c r="CH2761" s="7"/>
      <c r="CJ2761" s="7"/>
      <c r="CK2761" s="7">
        <f t="shared" si="71"/>
        <v>59</v>
      </c>
      <c r="CL2761" t="s">
        <v>4416</v>
      </c>
    </row>
    <row r="2762" spans="1:90" hidden="1" x14ac:dyDescent="0.3">
      <c r="A2762" s="43">
        <v>64</v>
      </c>
      <c r="B2762" s="23" t="s">
        <v>1058</v>
      </c>
      <c r="C2762" s="54"/>
      <c r="D2762" s="54" t="s">
        <v>831</v>
      </c>
      <c r="E2762" s="23" t="s">
        <v>659</v>
      </c>
      <c r="F2762" s="54"/>
      <c r="G2762" s="23" t="s">
        <v>4417</v>
      </c>
      <c r="J2762" s="54" t="s">
        <v>9</v>
      </c>
      <c r="K2762" s="55">
        <v>10</v>
      </c>
      <c r="L2762" s="24" t="s">
        <v>834</v>
      </c>
      <c r="M2762" s="24" t="s">
        <v>615</v>
      </c>
      <c r="N2762" s="7"/>
      <c r="U2762" s="4">
        <v>120000</v>
      </c>
      <c r="AB2762" s="4">
        <v>62000</v>
      </c>
      <c r="AC2762" s="4">
        <v>157000</v>
      </c>
      <c r="AD2762" s="7"/>
      <c r="AE2762" s="7"/>
      <c r="AF2762" s="7"/>
      <c r="AG2762" s="7"/>
      <c r="AH2762" s="7"/>
      <c r="AI2762" s="7"/>
      <c r="AJ2762" s="7"/>
      <c r="AK2762" s="7"/>
      <c r="BZ2762" s="4"/>
      <c r="CA2762" t="s">
        <v>1006</v>
      </c>
      <c r="CC2762" s="7" t="s">
        <v>615</v>
      </c>
      <c r="CD2762" s="7">
        <v>0.61507611145209129</v>
      </c>
      <c r="CE2762" s="7" t="s">
        <v>639</v>
      </c>
      <c r="CF2762" s="7">
        <v>0.27621031030233739</v>
      </c>
      <c r="CH2762" s="7"/>
      <c r="CJ2762" s="7"/>
      <c r="CK2762" s="7">
        <f t="shared" si="71"/>
        <v>60</v>
      </c>
    </row>
    <row r="2763" spans="1:90" hidden="1" x14ac:dyDescent="0.3">
      <c r="A2763" s="43">
        <v>64</v>
      </c>
      <c r="B2763" s="23" t="s">
        <v>921</v>
      </c>
      <c r="C2763" s="54"/>
      <c r="D2763" s="54" t="s">
        <v>831</v>
      </c>
      <c r="E2763" s="23" t="s">
        <v>659</v>
      </c>
      <c r="F2763" s="54"/>
      <c r="G2763" s="23" t="s">
        <v>4418</v>
      </c>
      <c r="J2763" s="54" t="s">
        <v>9</v>
      </c>
      <c r="K2763" s="55">
        <v>20</v>
      </c>
      <c r="L2763" s="24" t="s">
        <v>834</v>
      </c>
      <c r="M2763" s="24" t="s">
        <v>615</v>
      </c>
      <c r="N2763" s="7"/>
      <c r="U2763" s="4">
        <v>466000</v>
      </c>
      <c r="AB2763" s="4">
        <v>11800</v>
      </c>
      <c r="AC2763" s="4">
        <v>134000</v>
      </c>
      <c r="AD2763" s="7"/>
      <c r="AE2763" s="7"/>
      <c r="AF2763" s="7"/>
      <c r="AG2763" s="7"/>
      <c r="AH2763" s="7"/>
      <c r="AI2763" s="7"/>
      <c r="AJ2763" s="7"/>
      <c r="AK2763" s="7"/>
      <c r="BZ2763" s="4"/>
      <c r="CA2763" t="s">
        <v>1006</v>
      </c>
      <c r="CC2763" s="7" t="s">
        <v>615</v>
      </c>
      <c r="CD2763" s="7">
        <v>0.90304774451070224</v>
      </c>
      <c r="CF2763" s="7"/>
      <c r="CH2763" s="7"/>
      <c r="CJ2763" s="7"/>
      <c r="CK2763" s="7">
        <f t="shared" si="71"/>
        <v>60</v>
      </c>
    </row>
    <row r="2764" spans="1:90" hidden="1" x14ac:dyDescent="0.3">
      <c r="A2764" s="43">
        <v>64</v>
      </c>
      <c r="B2764" s="23" t="s">
        <v>848</v>
      </c>
      <c r="C2764" s="54"/>
      <c r="D2764" s="54" t="s">
        <v>831</v>
      </c>
      <c r="E2764" s="23" t="s">
        <v>605</v>
      </c>
      <c r="F2764" s="54"/>
      <c r="G2764" s="23" t="s">
        <v>4419</v>
      </c>
      <c r="J2764" s="54" t="s">
        <v>9</v>
      </c>
      <c r="K2764" s="55">
        <v>368</v>
      </c>
      <c r="L2764" s="24" t="s">
        <v>834</v>
      </c>
      <c r="M2764" s="24" t="s">
        <v>615</v>
      </c>
      <c r="N2764" s="7"/>
      <c r="U2764" s="4">
        <v>1398400</v>
      </c>
      <c r="V2764" s="4">
        <v>136.16</v>
      </c>
      <c r="AD2764" s="7"/>
      <c r="AE2764" s="7"/>
      <c r="AF2764" s="7"/>
      <c r="AG2764" s="7"/>
      <c r="AH2764" s="7"/>
      <c r="AI2764" s="7"/>
      <c r="AJ2764" s="7"/>
      <c r="AK2764" s="7"/>
      <c r="BZ2764" s="4"/>
      <c r="CA2764" t="s">
        <v>902</v>
      </c>
      <c r="CC2764" s="7" t="s">
        <v>615</v>
      </c>
      <c r="CD2764" s="7">
        <v>0.62409409751282618</v>
      </c>
      <c r="CE2764" s="7" t="s">
        <v>618</v>
      </c>
      <c r="CF2764" s="7">
        <v>0.37590590248717382</v>
      </c>
      <c r="CH2764" s="7"/>
      <c r="CJ2764" s="7"/>
      <c r="CK2764" s="7">
        <f t="shared" ref="CK2764:CK2795" si="72">COUNTBLANK(N2764:BX2764)</f>
        <v>61</v>
      </c>
    </row>
    <row r="2765" spans="1:90" hidden="1" x14ac:dyDescent="0.3">
      <c r="A2765" s="43">
        <v>64</v>
      </c>
      <c r="B2765" s="23" t="s">
        <v>848</v>
      </c>
      <c r="C2765" s="54"/>
      <c r="D2765" s="54" t="s">
        <v>831</v>
      </c>
      <c r="E2765" s="23" t="s">
        <v>605</v>
      </c>
      <c r="F2765" s="54"/>
      <c r="G2765" s="23" t="s">
        <v>4420</v>
      </c>
      <c r="J2765" s="54" t="s">
        <v>9</v>
      </c>
      <c r="K2765" s="55">
        <v>1030</v>
      </c>
      <c r="L2765" s="24" t="s">
        <v>834</v>
      </c>
      <c r="M2765" s="24" t="s">
        <v>615</v>
      </c>
      <c r="N2765" s="7"/>
      <c r="U2765" s="4">
        <v>3811000</v>
      </c>
      <c r="V2765" s="4">
        <v>453.2</v>
      </c>
      <c r="AD2765" s="7"/>
      <c r="AE2765" s="7"/>
      <c r="AF2765" s="7"/>
      <c r="AG2765" s="7"/>
      <c r="AH2765" s="7"/>
      <c r="AI2765" s="7"/>
      <c r="AJ2765" s="7"/>
      <c r="AK2765" s="7"/>
      <c r="BZ2765" s="4"/>
      <c r="CA2765" t="s">
        <v>902</v>
      </c>
      <c r="CC2765" s="7" t="s">
        <v>615</v>
      </c>
      <c r="CD2765" s="7">
        <v>0.57615828054942708</v>
      </c>
      <c r="CE2765" s="7" t="s">
        <v>618</v>
      </c>
      <c r="CF2765" s="7">
        <v>0.42384171945057292</v>
      </c>
      <c r="CH2765" s="7"/>
      <c r="CJ2765" s="7"/>
      <c r="CK2765" s="7">
        <f t="shared" si="72"/>
        <v>61</v>
      </c>
    </row>
    <row r="2766" spans="1:90" hidden="1" x14ac:dyDescent="0.3">
      <c r="A2766" s="43" t="s">
        <v>843</v>
      </c>
      <c r="B2766" s="23" t="s">
        <v>913</v>
      </c>
      <c r="C2766" s="54"/>
      <c r="D2766" s="54" t="s">
        <v>831</v>
      </c>
      <c r="E2766" s="23" t="s">
        <v>605</v>
      </c>
      <c r="F2766" s="54"/>
      <c r="G2766" s="23" t="s">
        <v>4421</v>
      </c>
      <c r="J2766" s="54" t="s">
        <v>9</v>
      </c>
      <c r="K2766" s="55">
        <v>194.5</v>
      </c>
      <c r="L2766" s="24" t="s">
        <v>834</v>
      </c>
      <c r="M2766" s="24" t="s">
        <v>615</v>
      </c>
      <c r="N2766" s="7"/>
      <c r="U2766" s="4">
        <v>1069750</v>
      </c>
      <c r="AD2766" s="4">
        <v>23.34</v>
      </c>
      <c r="AE2766" s="7"/>
      <c r="AF2766" s="7"/>
      <c r="AG2766" s="7"/>
      <c r="AH2766" s="7"/>
      <c r="AI2766" s="7"/>
      <c r="AJ2766" s="7"/>
      <c r="AK2766" s="7"/>
      <c r="BZ2766" s="4"/>
      <c r="CA2766" t="s">
        <v>910</v>
      </c>
      <c r="CC2766" s="7" t="s">
        <v>615</v>
      </c>
      <c r="CD2766" s="7">
        <v>0.99049637086870657</v>
      </c>
      <c r="CF2766" s="7"/>
      <c r="CH2766" s="7"/>
      <c r="CJ2766" s="7"/>
      <c r="CK2766" s="7">
        <f t="shared" si="72"/>
        <v>61</v>
      </c>
      <c r="CL2766" t="s">
        <v>4421</v>
      </c>
    </row>
    <row r="2767" spans="1:90" x14ac:dyDescent="0.3">
      <c r="A2767" s="43" t="s">
        <v>932</v>
      </c>
      <c r="B2767" s="23" t="s">
        <v>860</v>
      </c>
      <c r="C2767" s="54"/>
      <c r="D2767" s="54" t="s">
        <v>831</v>
      </c>
      <c r="E2767" s="23" t="s">
        <v>617</v>
      </c>
      <c r="F2767" s="54"/>
      <c r="G2767" s="23" t="s">
        <v>4422</v>
      </c>
      <c r="H2767" s="23" t="s">
        <v>930</v>
      </c>
      <c r="J2767" s="54" t="s">
        <v>9</v>
      </c>
      <c r="K2767" s="55">
        <v>1.669</v>
      </c>
      <c r="L2767" s="24" t="s">
        <v>834</v>
      </c>
      <c r="M2767" s="24" t="s">
        <v>618</v>
      </c>
      <c r="N2767" s="7"/>
      <c r="U2767" s="4">
        <v>4359.4000000000005</v>
      </c>
      <c r="V2767" s="4">
        <v>7.3760499999999993</v>
      </c>
      <c r="W2767" s="4">
        <v>30.91244</v>
      </c>
      <c r="AB2767" s="4">
        <v>4734.1000000000004</v>
      </c>
      <c r="AC2767" s="4">
        <v>12366.4</v>
      </c>
      <c r="AD2767" s="7"/>
      <c r="AE2767" s="7"/>
      <c r="AF2767" s="7"/>
      <c r="AG2767" s="7"/>
      <c r="AH2767" s="7"/>
      <c r="AI2767" s="7"/>
      <c r="AJ2767" s="7"/>
      <c r="AK2767" s="7"/>
      <c r="BZ2767" s="4">
        <v>3500000</v>
      </c>
      <c r="CA2767" t="s">
        <v>1040</v>
      </c>
      <c r="CC2767" s="7" t="s">
        <v>618</v>
      </c>
      <c r="CD2767" s="7">
        <v>0.77402508677610526</v>
      </c>
      <c r="CF2767" s="7"/>
      <c r="CH2767" s="7"/>
      <c r="CJ2767" s="7"/>
      <c r="CK2767" s="7">
        <f t="shared" si="72"/>
        <v>58</v>
      </c>
    </row>
    <row r="2768" spans="1:90" hidden="1" x14ac:dyDescent="0.3">
      <c r="A2768" s="43">
        <v>64</v>
      </c>
      <c r="B2768" s="23" t="s">
        <v>913</v>
      </c>
      <c r="C2768" s="54"/>
      <c r="D2768" s="54" t="s">
        <v>831</v>
      </c>
      <c r="E2768" s="23" t="s">
        <v>605</v>
      </c>
      <c r="F2768" s="54"/>
      <c r="G2768" s="23" t="s">
        <v>4423</v>
      </c>
      <c r="H2768" s="23" t="s">
        <v>838</v>
      </c>
      <c r="J2768" s="54" t="s">
        <v>9</v>
      </c>
      <c r="K2768" s="55">
        <v>24.494399999999999</v>
      </c>
      <c r="L2768" s="24" t="s">
        <v>834</v>
      </c>
      <c r="M2768" s="24" t="s">
        <v>615</v>
      </c>
      <c r="N2768" s="7"/>
      <c r="U2768" s="4">
        <v>122472</v>
      </c>
      <c r="AD2768" s="7"/>
      <c r="AE2768" s="7"/>
      <c r="AF2768" s="7"/>
      <c r="AG2768" s="7"/>
      <c r="AH2768" s="7"/>
      <c r="AI2768" s="7"/>
      <c r="AJ2768" s="7"/>
      <c r="AK2768" s="7"/>
      <c r="BZ2768" s="4"/>
      <c r="CA2768" t="s">
        <v>856</v>
      </c>
      <c r="CC2768" s="7" t="s">
        <v>615</v>
      </c>
      <c r="CD2768" s="7">
        <v>1</v>
      </c>
      <c r="CF2768" s="7"/>
      <c r="CH2768" s="7"/>
      <c r="CJ2768" s="7"/>
      <c r="CK2768" s="7">
        <f t="shared" si="72"/>
        <v>62</v>
      </c>
    </row>
    <row r="2769" spans="1:89" hidden="1" x14ac:dyDescent="0.3">
      <c r="A2769" s="43">
        <v>58</v>
      </c>
      <c r="B2769" s="23" t="s">
        <v>913</v>
      </c>
      <c r="C2769" s="54"/>
      <c r="D2769" s="23" t="s">
        <v>831</v>
      </c>
      <c r="E2769" s="23" t="s">
        <v>605</v>
      </c>
      <c r="G2769" s="23" t="s">
        <v>4424</v>
      </c>
      <c r="I2769" s="54"/>
      <c r="J2769" s="54" t="s">
        <v>9</v>
      </c>
      <c r="K2769" s="47">
        <v>39.916800000000002</v>
      </c>
      <c r="L2769" s="24" t="s">
        <v>834</v>
      </c>
      <c r="M2769" s="24" t="s">
        <v>633</v>
      </c>
      <c r="N2769" s="7"/>
      <c r="AA2769" s="107">
        <v>123742.08</v>
      </c>
      <c r="AD2769" s="4">
        <v>159.02401978784661</v>
      </c>
      <c r="AH2769" s="7"/>
      <c r="AI2769" s="7"/>
      <c r="BY2769" s="7"/>
      <c r="BZ2769" s="4"/>
      <c r="CA2769" t="s">
        <v>846</v>
      </c>
      <c r="CC2769" s="7" t="s">
        <v>633</v>
      </c>
      <c r="CD2769" s="7">
        <v>0.86192388942740061</v>
      </c>
      <c r="CF2769" s="7"/>
      <c r="CH2769" s="7"/>
      <c r="CJ2769" s="7"/>
      <c r="CK2769" s="7">
        <f t="shared" si="72"/>
        <v>61</v>
      </c>
    </row>
    <row r="2770" spans="1:89" hidden="1" x14ac:dyDescent="0.3">
      <c r="A2770" s="43">
        <v>76</v>
      </c>
      <c r="B2770" s="23" t="s">
        <v>1025</v>
      </c>
      <c r="D2770" s="23" t="s">
        <v>831</v>
      </c>
      <c r="E2770" s="23" t="s">
        <v>1044</v>
      </c>
      <c r="G2770" s="23" t="s">
        <v>4425</v>
      </c>
      <c r="J2770" s="23" t="s">
        <v>9</v>
      </c>
      <c r="K2770" s="47">
        <v>1.6</v>
      </c>
      <c r="L2770" s="24" t="s">
        <v>834</v>
      </c>
      <c r="M2770" s="24" t="s">
        <v>636</v>
      </c>
      <c r="W2770" s="4">
        <v>251.2</v>
      </c>
      <c r="AB2770" s="4">
        <v>222400</v>
      </c>
      <c r="AC2770" s="4">
        <v>81600</v>
      </c>
      <c r="BZ2770" s="4"/>
      <c r="CA2770" t="s">
        <v>1046</v>
      </c>
      <c r="CC2770" s="7" t="s">
        <v>636</v>
      </c>
      <c r="CD2770" s="7">
        <v>0.58858737389666216</v>
      </c>
      <c r="CE2770" s="7" t="s">
        <v>639</v>
      </c>
      <c r="CF2770" s="7">
        <v>0.21667781613698439</v>
      </c>
      <c r="CH2770" s="7"/>
      <c r="CJ2770" s="7"/>
      <c r="CK2770" s="7">
        <f t="shared" si="72"/>
        <v>60</v>
      </c>
    </row>
    <row r="2771" spans="1:89" x14ac:dyDescent="0.3">
      <c r="A2771" s="43">
        <v>64</v>
      </c>
      <c r="B2771" s="23" t="s">
        <v>860</v>
      </c>
      <c r="C2771" s="54"/>
      <c r="D2771" s="54" t="s">
        <v>831</v>
      </c>
      <c r="E2771" s="23" t="s">
        <v>617</v>
      </c>
      <c r="F2771" s="54"/>
      <c r="G2771" s="23" t="s">
        <v>4426</v>
      </c>
      <c r="J2771" s="54" t="s">
        <v>9</v>
      </c>
      <c r="K2771" s="55">
        <v>6.8136000000000002E-2</v>
      </c>
      <c r="L2771" s="24" t="s">
        <v>834</v>
      </c>
      <c r="M2771" s="24" t="s">
        <v>621</v>
      </c>
      <c r="N2771" s="7"/>
      <c r="U2771" s="4">
        <v>1161.1207999999999</v>
      </c>
      <c r="W2771" s="4">
        <v>15.583503500000001</v>
      </c>
      <c r="AB2771" s="4">
        <v>623.47570000000007</v>
      </c>
      <c r="AD2771" s="7"/>
      <c r="AE2771" s="7"/>
      <c r="AF2771" s="7"/>
      <c r="AG2771" s="7"/>
      <c r="AH2771" s="7"/>
      <c r="AI2771" s="7"/>
      <c r="AJ2771" s="7"/>
      <c r="AK2771" s="7"/>
      <c r="BZ2771" s="4"/>
      <c r="CA2771" t="s">
        <v>2353</v>
      </c>
      <c r="CC2771" s="7" t="s">
        <v>621</v>
      </c>
      <c r="CD2771" s="7">
        <v>0.53187161212660283</v>
      </c>
      <c r="CE2771" s="7" t="s">
        <v>615</v>
      </c>
      <c r="CF2771" s="7">
        <v>0.39548209748618968</v>
      </c>
      <c r="CH2771" s="7"/>
      <c r="CJ2771" s="7"/>
      <c r="CK2771" s="7">
        <f t="shared" si="72"/>
        <v>60</v>
      </c>
    </row>
    <row r="2772" spans="1:89" hidden="1" x14ac:dyDescent="0.3">
      <c r="A2772" s="43">
        <v>65</v>
      </c>
      <c r="B2772" s="56" t="s">
        <v>1025</v>
      </c>
      <c r="D2772" s="23" t="s">
        <v>831</v>
      </c>
      <c r="E2772" s="23" t="s">
        <v>798</v>
      </c>
      <c r="G2772" s="23" t="s">
        <v>4427</v>
      </c>
      <c r="H2772" s="57" t="s">
        <v>831</v>
      </c>
      <c r="I2772" s="57"/>
      <c r="J2772" s="23" t="s">
        <v>9</v>
      </c>
      <c r="K2772" s="47">
        <v>4.3</v>
      </c>
      <c r="L2772" s="24" t="s">
        <v>834</v>
      </c>
      <c r="M2772" s="24" t="s">
        <v>624</v>
      </c>
      <c r="U2772" s="4">
        <v>24600</v>
      </c>
      <c r="X2772" s="4">
        <v>33600</v>
      </c>
      <c r="Y2772" s="4">
        <v>1680</v>
      </c>
      <c r="BZ2772" s="4"/>
      <c r="CA2772" t="s">
        <v>1511</v>
      </c>
      <c r="CC2772" s="7" t="s">
        <v>624</v>
      </c>
      <c r="CD2772" s="7">
        <v>0.69149900950971999</v>
      </c>
      <c r="CE2772" s="7" t="s">
        <v>615</v>
      </c>
      <c r="CF2772" s="7">
        <v>0.2272503888497647</v>
      </c>
      <c r="CH2772" s="7"/>
      <c r="CJ2772" s="7"/>
      <c r="CK2772" s="7">
        <f t="shared" si="72"/>
        <v>60</v>
      </c>
    </row>
    <row r="2773" spans="1:89" x14ac:dyDescent="0.3">
      <c r="A2773" s="43" t="s">
        <v>843</v>
      </c>
      <c r="B2773" s="23" t="s">
        <v>860</v>
      </c>
      <c r="C2773" s="54"/>
      <c r="D2773" s="54" t="s">
        <v>831</v>
      </c>
      <c r="E2773" s="23" t="s">
        <v>617</v>
      </c>
      <c r="F2773" s="54"/>
      <c r="G2773" s="23" t="s">
        <v>4428</v>
      </c>
      <c r="J2773" s="54" t="s">
        <v>9</v>
      </c>
      <c r="K2773" s="55">
        <v>0.84224447999999996</v>
      </c>
      <c r="L2773" s="24" t="s">
        <v>834</v>
      </c>
      <c r="M2773" s="24" t="s">
        <v>618</v>
      </c>
      <c r="N2773" s="7"/>
      <c r="U2773" s="4">
        <v>2299.6531151999998</v>
      </c>
      <c r="V2773" s="4">
        <v>2.935216631599999</v>
      </c>
      <c r="W2773" s="4">
        <v>161.099505862</v>
      </c>
      <c r="AB2773" s="4">
        <v>7046.2824566399986</v>
      </c>
      <c r="AC2773" s="4">
        <v>46213.456020480007</v>
      </c>
      <c r="AD2773" s="7"/>
      <c r="AE2773" s="7"/>
      <c r="AF2773" s="7"/>
      <c r="AG2773" s="7"/>
      <c r="AH2773" s="7"/>
      <c r="AI2773" s="7"/>
      <c r="AJ2773" s="7"/>
      <c r="AK2773" s="7"/>
      <c r="AQ2773" s="4">
        <v>2.1056111999999998</v>
      </c>
      <c r="BZ2773" s="4"/>
      <c r="CA2773" t="s">
        <v>4429</v>
      </c>
      <c r="CC2773" s="7" t="s">
        <v>618</v>
      </c>
      <c r="CD2773" s="7">
        <v>0.32995798334684268</v>
      </c>
      <c r="CE2773" s="7" t="s">
        <v>621</v>
      </c>
      <c r="CF2773" s="7">
        <v>0.2933553623689078</v>
      </c>
      <c r="CG2773" s="7" t="s">
        <v>639</v>
      </c>
      <c r="CH2773" s="7">
        <v>0.28824952870131237</v>
      </c>
      <c r="CJ2773" s="7"/>
      <c r="CK2773" s="7">
        <f t="shared" si="72"/>
        <v>57</v>
      </c>
    </row>
    <row r="2774" spans="1:89" x14ac:dyDescent="0.3">
      <c r="A2774" s="43" t="s">
        <v>843</v>
      </c>
      <c r="B2774" s="23" t="s">
        <v>860</v>
      </c>
      <c r="C2774" s="54"/>
      <c r="D2774" s="54" t="s">
        <v>831</v>
      </c>
      <c r="E2774" s="23" t="s">
        <v>617</v>
      </c>
      <c r="F2774" s="54"/>
      <c r="G2774" s="23" t="s">
        <v>4430</v>
      </c>
      <c r="J2774" s="54" t="s">
        <v>9</v>
      </c>
      <c r="K2774" s="55">
        <v>0.5776</v>
      </c>
      <c r="L2774" s="24" t="s">
        <v>834</v>
      </c>
      <c r="M2774" s="24" t="s">
        <v>621</v>
      </c>
      <c r="N2774" s="7"/>
      <c r="U2774" s="4">
        <v>2830.24</v>
      </c>
      <c r="V2774" s="4">
        <v>2.1371199999999999</v>
      </c>
      <c r="W2774" s="4">
        <v>148.44319999999999</v>
      </c>
      <c r="AB2774" s="4">
        <v>8606.24</v>
      </c>
      <c r="AC2774" s="4">
        <v>37717.279999999999</v>
      </c>
      <c r="AD2774" s="7"/>
      <c r="AE2774" s="7"/>
      <c r="AF2774" s="7"/>
      <c r="AG2774" s="7"/>
      <c r="AH2774" s="7"/>
      <c r="AI2774" s="7"/>
      <c r="AJ2774" s="7"/>
      <c r="AK2774" s="7"/>
      <c r="AQ2774" s="4">
        <v>1.444</v>
      </c>
      <c r="BZ2774" s="4"/>
      <c r="CA2774" t="s">
        <v>4429</v>
      </c>
      <c r="CC2774" s="7" t="s">
        <v>621</v>
      </c>
      <c r="CD2774" s="7">
        <v>0.31700744989800128</v>
      </c>
      <c r="CE2774" s="7" t="s">
        <v>618</v>
      </c>
      <c r="CF2774" s="7">
        <v>0.28174533073338898</v>
      </c>
      <c r="CG2774" s="7" t="s">
        <v>639</v>
      </c>
      <c r="CH2774" s="7">
        <v>0.27589883171286889</v>
      </c>
      <c r="CJ2774" s="7"/>
      <c r="CK2774" s="7">
        <f t="shared" si="72"/>
        <v>57</v>
      </c>
    </row>
    <row r="2775" spans="1:89" x14ac:dyDescent="0.3">
      <c r="A2775" s="43">
        <v>27</v>
      </c>
      <c r="B2775" s="42" t="s">
        <v>860</v>
      </c>
      <c r="D2775" s="54" t="s">
        <v>831</v>
      </c>
      <c r="E2775" s="23" t="s">
        <v>614</v>
      </c>
      <c r="G2775" s="42" t="s">
        <v>4431</v>
      </c>
      <c r="J2775" s="23" t="s">
        <v>9</v>
      </c>
      <c r="K2775" s="58">
        <v>39.799999999999997</v>
      </c>
      <c r="L2775" s="24" t="s">
        <v>834</v>
      </c>
      <c r="M2775" s="24" t="s">
        <v>621</v>
      </c>
      <c r="U2775" s="59">
        <v>79600</v>
      </c>
      <c r="V2775" s="59"/>
      <c r="W2775" s="59">
        <v>1205.94</v>
      </c>
      <c r="AB2775" s="60">
        <v>119400</v>
      </c>
      <c r="AC2775" s="60">
        <v>318400</v>
      </c>
      <c r="AP2775" s="60">
        <v>11940</v>
      </c>
      <c r="AQ2775" s="59">
        <v>230.84</v>
      </c>
      <c r="BZ2775" s="4"/>
      <c r="CA2775" t="s">
        <v>4432</v>
      </c>
      <c r="CC2775" s="7" t="s">
        <v>621</v>
      </c>
      <c r="CD2775" s="7">
        <v>0.29604143962963159</v>
      </c>
      <c r="CE2775" s="7" t="s">
        <v>639</v>
      </c>
      <c r="CF2775" s="7">
        <v>0.26773194987334198</v>
      </c>
      <c r="CH2775" s="7"/>
      <c r="CJ2775" s="7"/>
      <c r="CK2775" s="7">
        <f t="shared" si="72"/>
        <v>57</v>
      </c>
    </row>
    <row r="2776" spans="1:89" hidden="1" x14ac:dyDescent="0.3">
      <c r="A2776" s="43" t="s">
        <v>4433</v>
      </c>
      <c r="B2776" s="53" t="s">
        <v>2259</v>
      </c>
      <c r="D2776" s="23" t="s">
        <v>831</v>
      </c>
      <c r="E2776" s="23" t="s">
        <v>595</v>
      </c>
      <c r="G2776" s="53" t="s">
        <v>4434</v>
      </c>
      <c r="H2776" s="23" t="s">
        <v>1286</v>
      </c>
      <c r="J2776" s="23" t="s">
        <v>9</v>
      </c>
      <c r="K2776" s="47">
        <v>2757</v>
      </c>
      <c r="L2776" s="24" t="s">
        <v>834</v>
      </c>
      <c r="M2776" s="24" t="s">
        <v>669</v>
      </c>
      <c r="AM2776" s="4">
        <v>1792050000</v>
      </c>
      <c r="BZ2776" s="4">
        <v>100000000</v>
      </c>
      <c r="CA2776" t="s">
        <v>4435</v>
      </c>
      <c r="CK2776" s="7">
        <f t="shared" si="72"/>
        <v>62</v>
      </c>
    </row>
    <row r="2777" spans="1:89" hidden="1" x14ac:dyDescent="0.3">
      <c r="A2777" s="43">
        <v>65</v>
      </c>
      <c r="B2777" s="56" t="s">
        <v>907</v>
      </c>
      <c r="D2777" s="23" t="s">
        <v>831</v>
      </c>
      <c r="E2777" s="23" t="s">
        <v>796</v>
      </c>
      <c r="G2777" s="23" t="s">
        <v>4436</v>
      </c>
      <c r="H2777" s="57" t="s">
        <v>831</v>
      </c>
      <c r="I2777" s="57"/>
      <c r="J2777" s="23" t="s">
        <v>9</v>
      </c>
      <c r="K2777" s="47">
        <v>27</v>
      </c>
      <c r="L2777" s="24" t="s">
        <v>834</v>
      </c>
      <c r="M2777" s="24" t="s">
        <v>624</v>
      </c>
      <c r="X2777" s="4">
        <v>270000</v>
      </c>
      <c r="BZ2777" s="4"/>
      <c r="CA2777" t="s">
        <v>871</v>
      </c>
      <c r="CC2777" s="7" t="s">
        <v>624</v>
      </c>
      <c r="CD2777" s="7">
        <v>1</v>
      </c>
      <c r="CF2777" s="7"/>
      <c r="CH2777" s="7"/>
      <c r="CJ2777" s="7"/>
      <c r="CK2777" s="7">
        <f t="shared" si="72"/>
        <v>62</v>
      </c>
    </row>
    <row r="2778" spans="1:89" hidden="1" x14ac:dyDescent="0.3">
      <c r="A2778" s="43" t="s">
        <v>843</v>
      </c>
      <c r="B2778" s="23" t="s">
        <v>1083</v>
      </c>
      <c r="D2778" s="23" t="s">
        <v>831</v>
      </c>
      <c r="E2778" s="23" t="s">
        <v>605</v>
      </c>
      <c r="G2778" s="53" t="s">
        <v>4437</v>
      </c>
      <c r="J2778" s="23" t="s">
        <v>9</v>
      </c>
      <c r="K2778" s="47">
        <v>200</v>
      </c>
      <c r="L2778" s="24" t="s">
        <v>834</v>
      </c>
      <c r="M2778" s="24" t="s">
        <v>615</v>
      </c>
      <c r="U2778" s="4">
        <v>720000</v>
      </c>
      <c r="V2778" s="4">
        <v>12</v>
      </c>
      <c r="W2778" s="4">
        <v>400</v>
      </c>
      <c r="AA2778" s="107">
        <v>12200</v>
      </c>
      <c r="AD2778" s="4">
        <v>25.19513734499257</v>
      </c>
      <c r="BZ2778" s="4"/>
      <c r="CA2778" t="s">
        <v>846</v>
      </c>
      <c r="CC2778" s="7" t="s">
        <v>615</v>
      </c>
      <c r="CD2778" s="7">
        <v>0.81041432569537464</v>
      </c>
      <c r="CF2778" s="7"/>
      <c r="CH2778" s="7"/>
      <c r="CJ2778" s="7"/>
      <c r="CK2778" s="7">
        <f t="shared" si="72"/>
        <v>58</v>
      </c>
    </row>
    <row r="2779" spans="1:89" hidden="1" x14ac:dyDescent="0.3">
      <c r="A2779" s="43" t="s">
        <v>932</v>
      </c>
      <c r="B2779" s="23" t="s">
        <v>1244</v>
      </c>
      <c r="C2779" s="54"/>
      <c r="D2779" s="54" t="s">
        <v>831</v>
      </c>
      <c r="E2779" s="23" t="s">
        <v>671</v>
      </c>
      <c r="F2779" s="54"/>
      <c r="G2779" s="23" t="s">
        <v>4438</v>
      </c>
      <c r="H2779" s="23" t="s">
        <v>1360</v>
      </c>
      <c r="J2779" s="54" t="s">
        <v>9</v>
      </c>
      <c r="K2779" s="55">
        <v>101.8</v>
      </c>
      <c r="L2779" s="24" t="s">
        <v>834</v>
      </c>
      <c r="M2779" s="24" t="s">
        <v>615</v>
      </c>
      <c r="N2779" s="7"/>
      <c r="U2779" s="4">
        <v>1048540</v>
      </c>
      <c r="V2779" s="4">
        <v>44.792000000000002</v>
      </c>
      <c r="AD2779" s="7"/>
      <c r="AE2779" s="7"/>
      <c r="AF2779" s="7"/>
      <c r="AG2779" s="7"/>
      <c r="AH2779" s="7"/>
      <c r="AI2779" s="7"/>
      <c r="AJ2779" s="7"/>
      <c r="AK2779" s="7"/>
      <c r="AM2779" s="4">
        <v>5497200</v>
      </c>
      <c r="BZ2779" s="4">
        <v>1100000</v>
      </c>
      <c r="CA2779" t="s">
        <v>2394</v>
      </c>
      <c r="CC2779" s="7" t="s">
        <v>615</v>
      </c>
      <c r="CD2779" s="7">
        <v>0.75048606230655412</v>
      </c>
      <c r="CF2779" s="7"/>
      <c r="CH2779" s="7"/>
      <c r="CJ2779" s="7"/>
      <c r="CK2779" s="7">
        <f t="shared" si="72"/>
        <v>60</v>
      </c>
    </row>
    <row r="2780" spans="1:89" hidden="1" x14ac:dyDescent="0.3">
      <c r="A2780" s="43">
        <v>65</v>
      </c>
      <c r="B2780" s="56" t="s">
        <v>868</v>
      </c>
      <c r="D2780" s="23" t="s">
        <v>831</v>
      </c>
      <c r="E2780" s="23" t="s">
        <v>796</v>
      </c>
      <c r="G2780" s="23" t="s">
        <v>4439</v>
      </c>
      <c r="H2780" s="57" t="s">
        <v>831</v>
      </c>
      <c r="I2780" s="57"/>
      <c r="J2780" s="23" t="s">
        <v>9</v>
      </c>
      <c r="K2780" s="47">
        <v>18</v>
      </c>
      <c r="L2780" s="24" t="s">
        <v>834</v>
      </c>
      <c r="M2780" s="24" t="s">
        <v>624</v>
      </c>
      <c r="X2780" s="4">
        <v>192600</v>
      </c>
      <c r="Y2780" s="4">
        <v>9900</v>
      </c>
      <c r="BZ2780" s="4"/>
      <c r="CA2780" t="s">
        <v>1009</v>
      </c>
      <c r="CC2780" s="7" t="s">
        <v>624</v>
      </c>
      <c r="CD2780" s="7">
        <v>0.89222493644944867</v>
      </c>
      <c r="CF2780" s="7"/>
      <c r="CH2780" s="7"/>
      <c r="CJ2780" s="7"/>
      <c r="CK2780" s="7">
        <f t="shared" si="72"/>
        <v>61</v>
      </c>
    </row>
    <row r="2781" spans="1:89" hidden="1" x14ac:dyDescent="0.3">
      <c r="A2781" s="43" t="s">
        <v>847</v>
      </c>
      <c r="B2781" s="56" t="s">
        <v>1025</v>
      </c>
      <c r="D2781" s="23" t="s">
        <v>831</v>
      </c>
      <c r="E2781" s="23" t="s">
        <v>798</v>
      </c>
      <c r="G2781" s="23" t="s">
        <v>4440</v>
      </c>
      <c r="H2781" s="57" t="s">
        <v>1137</v>
      </c>
      <c r="I2781" s="57"/>
      <c r="J2781" s="23" t="s">
        <v>9</v>
      </c>
      <c r="K2781" s="47">
        <v>0.71</v>
      </c>
      <c r="L2781" s="24" t="s">
        <v>834</v>
      </c>
      <c r="M2781" s="24" t="s">
        <v>624</v>
      </c>
      <c r="X2781" s="4">
        <v>16120</v>
      </c>
      <c r="BZ2781" s="4">
        <v>350000</v>
      </c>
      <c r="CA2781" t="s">
        <v>1142</v>
      </c>
      <c r="CC2781" s="7" t="s">
        <v>624</v>
      </c>
      <c r="CD2781" s="7">
        <v>1</v>
      </c>
      <c r="CF2781" s="7"/>
      <c r="CH2781" s="7"/>
      <c r="CJ2781" s="7"/>
      <c r="CK2781" s="7">
        <f t="shared" si="72"/>
        <v>62</v>
      </c>
    </row>
    <row r="2782" spans="1:89" hidden="1" x14ac:dyDescent="0.3">
      <c r="A2782" s="43">
        <v>64</v>
      </c>
      <c r="B2782" s="23" t="s">
        <v>1083</v>
      </c>
      <c r="C2782" s="54"/>
      <c r="D2782" s="54" t="s">
        <v>831</v>
      </c>
      <c r="E2782" s="23" t="s">
        <v>605</v>
      </c>
      <c r="F2782" s="54"/>
      <c r="G2782" s="23" t="s">
        <v>4441</v>
      </c>
      <c r="J2782" s="54" t="s">
        <v>9</v>
      </c>
      <c r="K2782" s="55">
        <v>2.0510000000000002</v>
      </c>
      <c r="L2782" s="24" t="s">
        <v>834</v>
      </c>
      <c r="M2782" s="24" t="s">
        <v>618</v>
      </c>
      <c r="N2782" s="7"/>
      <c r="U2782" s="4">
        <v>5269.0999999999995</v>
      </c>
      <c r="V2782" s="4">
        <v>7.1335800000000003</v>
      </c>
      <c r="AD2782" s="7"/>
      <c r="AE2782" s="7"/>
      <c r="AF2782" s="7"/>
      <c r="AG2782" s="7"/>
      <c r="AH2782" s="7"/>
      <c r="AI2782" s="7"/>
      <c r="AJ2782" s="7"/>
      <c r="AK2782" s="7"/>
      <c r="BZ2782" s="4"/>
      <c r="CA2782" t="s">
        <v>902</v>
      </c>
      <c r="CC2782" s="7" t="s">
        <v>618</v>
      </c>
      <c r="CD2782" s="7">
        <v>0.89333272377030759</v>
      </c>
      <c r="CF2782" s="7"/>
      <c r="CH2782" s="7"/>
      <c r="CJ2782" s="7"/>
      <c r="CK2782" s="7">
        <f t="shared" si="72"/>
        <v>61</v>
      </c>
    </row>
    <row r="2783" spans="1:89" hidden="1" x14ac:dyDescent="0.3">
      <c r="A2783" s="43">
        <v>64</v>
      </c>
      <c r="B2783" s="23" t="s">
        <v>921</v>
      </c>
      <c r="C2783" s="54"/>
      <c r="D2783" s="54" t="s">
        <v>831</v>
      </c>
      <c r="E2783" s="23" t="s">
        <v>659</v>
      </c>
      <c r="F2783" s="54"/>
      <c r="G2783" s="23" t="s">
        <v>4442</v>
      </c>
      <c r="J2783" s="54" t="s">
        <v>9</v>
      </c>
      <c r="K2783" s="55">
        <v>5.0999999999999996</v>
      </c>
      <c r="L2783" s="24" t="s">
        <v>834</v>
      </c>
      <c r="M2783" s="24" t="s">
        <v>615</v>
      </c>
      <c r="N2783" s="7"/>
      <c r="U2783" s="4">
        <v>19890</v>
      </c>
      <c r="AD2783" s="7"/>
      <c r="AE2783" s="7"/>
      <c r="AF2783" s="7"/>
      <c r="AG2783" s="7"/>
      <c r="AH2783" s="7"/>
      <c r="AI2783" s="7"/>
      <c r="AJ2783" s="7"/>
      <c r="AK2783" s="7"/>
      <c r="BZ2783" s="4"/>
      <c r="CA2783" t="s">
        <v>856</v>
      </c>
      <c r="CC2783" s="7" t="s">
        <v>615</v>
      </c>
      <c r="CD2783" s="7">
        <v>1</v>
      </c>
      <c r="CF2783" s="7"/>
      <c r="CH2783" s="7"/>
      <c r="CJ2783" s="7"/>
      <c r="CK2783" s="7">
        <f t="shared" si="72"/>
        <v>62</v>
      </c>
    </row>
    <row r="2784" spans="1:89" hidden="1" x14ac:dyDescent="0.3">
      <c r="A2784" s="43">
        <v>64</v>
      </c>
      <c r="B2784" s="23" t="s">
        <v>2280</v>
      </c>
      <c r="C2784" s="54"/>
      <c r="D2784" s="54" t="s">
        <v>831</v>
      </c>
      <c r="E2784" s="23" t="s">
        <v>668</v>
      </c>
      <c r="F2784" s="54"/>
      <c r="G2784" s="23" t="s">
        <v>4443</v>
      </c>
      <c r="H2784" s="23" t="s">
        <v>880</v>
      </c>
      <c r="J2784" s="54" t="s">
        <v>9</v>
      </c>
      <c r="K2784" s="55">
        <v>34.200000000000003</v>
      </c>
      <c r="L2784" s="24" t="s">
        <v>834</v>
      </c>
      <c r="M2784" s="24" t="s">
        <v>639</v>
      </c>
      <c r="N2784" s="7"/>
      <c r="U2784" s="4">
        <v>34200.000000000007</v>
      </c>
      <c r="AB2784" s="4">
        <v>68400.000000000015</v>
      </c>
      <c r="AC2784" s="4">
        <v>1812600</v>
      </c>
      <c r="AD2784" s="7"/>
      <c r="AE2784" s="7"/>
      <c r="AF2784" s="7"/>
      <c r="AG2784" s="7"/>
      <c r="AH2784" s="7"/>
      <c r="AI2784" s="7"/>
      <c r="AJ2784" s="7"/>
      <c r="AK2784" s="7"/>
      <c r="BZ2784" s="4"/>
      <c r="CA2784" t="s">
        <v>1006</v>
      </c>
      <c r="CC2784" s="7" t="s">
        <v>639</v>
      </c>
      <c r="CD2784" s="7">
        <v>0.91526398086828553</v>
      </c>
      <c r="CF2784" s="7"/>
      <c r="CH2784" s="7"/>
      <c r="CJ2784" s="7"/>
      <c r="CK2784" s="7">
        <f t="shared" si="72"/>
        <v>60</v>
      </c>
    </row>
    <row r="2785" spans="1:90" hidden="1" x14ac:dyDescent="0.3">
      <c r="A2785" s="43">
        <v>64</v>
      </c>
      <c r="B2785" s="23" t="s">
        <v>863</v>
      </c>
      <c r="C2785" s="54"/>
      <c r="D2785" s="54" t="s">
        <v>831</v>
      </c>
      <c r="E2785" s="23" t="s">
        <v>671</v>
      </c>
      <c r="F2785" s="54"/>
      <c r="G2785" s="23" t="s">
        <v>4444</v>
      </c>
      <c r="J2785" s="54" t="s">
        <v>9</v>
      </c>
      <c r="K2785" s="55">
        <v>270.5</v>
      </c>
      <c r="L2785" s="24" t="s">
        <v>834</v>
      </c>
      <c r="M2785" s="24" t="s">
        <v>651</v>
      </c>
      <c r="N2785" s="7"/>
      <c r="U2785" s="4">
        <v>81500</v>
      </c>
      <c r="V2785" s="4">
        <v>26.745256999999999</v>
      </c>
      <c r="X2785" s="4">
        <v>343100</v>
      </c>
      <c r="AD2785" s="7"/>
      <c r="AE2785" s="7"/>
      <c r="AF2785" s="7"/>
      <c r="AG2785" s="7">
        <v>745.44069600000012</v>
      </c>
      <c r="AH2785" s="7">
        <v>431.65122000000008</v>
      </c>
      <c r="AI2785" s="7">
        <v>107.395827</v>
      </c>
      <c r="AJ2785" s="7">
        <v>256.11978721560001</v>
      </c>
      <c r="AK2785" s="7">
        <v>63.240670993500011</v>
      </c>
      <c r="BZ2785" s="4"/>
      <c r="CA2785" t="s">
        <v>1280</v>
      </c>
      <c r="CC2785" s="7" t="s">
        <v>651</v>
      </c>
      <c r="CD2785" s="7">
        <v>0.57139658740215393</v>
      </c>
      <c r="CF2785" s="7"/>
      <c r="CH2785" s="7"/>
      <c r="CJ2785" s="7"/>
      <c r="CK2785" s="7">
        <f t="shared" si="72"/>
        <v>55</v>
      </c>
      <c r="CL2785" t="s">
        <v>4444</v>
      </c>
    </row>
    <row r="2786" spans="1:90" hidden="1" x14ac:dyDescent="0.3">
      <c r="A2786" s="43">
        <v>65</v>
      </c>
      <c r="B2786" s="23" t="s">
        <v>863</v>
      </c>
      <c r="D2786" s="23" t="s">
        <v>831</v>
      </c>
      <c r="E2786" s="23" t="s">
        <v>595</v>
      </c>
      <c r="G2786" s="23" t="s">
        <v>4445</v>
      </c>
      <c r="J2786" s="54" t="s">
        <v>9</v>
      </c>
      <c r="K2786" s="58">
        <v>30.2</v>
      </c>
      <c r="L2786" s="24" t="s">
        <v>834</v>
      </c>
      <c r="M2786" s="24" t="s">
        <v>651</v>
      </c>
      <c r="U2786" s="4">
        <v>4693.7545663192186</v>
      </c>
      <c r="V2786" s="4">
        <v>0.99616656959999994</v>
      </c>
      <c r="X2786" s="4">
        <v>33945.498277209081</v>
      </c>
      <c r="AG2786" s="2">
        <v>53.920260820000003</v>
      </c>
      <c r="AH2786" s="2">
        <v>27.072904156</v>
      </c>
      <c r="AI2786" s="2">
        <v>9.2146684543999999</v>
      </c>
      <c r="AJ2786" s="2"/>
      <c r="AK2786" s="2"/>
      <c r="BZ2786" s="4"/>
      <c r="CA2786" t="s">
        <v>1414</v>
      </c>
      <c r="CC2786" s="7" t="s">
        <v>651</v>
      </c>
      <c r="CD2786" s="7">
        <v>0.59395189689544159</v>
      </c>
      <c r="CF2786" s="7"/>
      <c r="CH2786" s="7"/>
      <c r="CJ2786" s="7"/>
      <c r="CK2786" s="7">
        <f t="shared" si="72"/>
        <v>57</v>
      </c>
    </row>
    <row r="2787" spans="1:90" hidden="1" x14ac:dyDescent="0.3">
      <c r="A2787" s="43" t="s">
        <v>843</v>
      </c>
      <c r="B2787" s="23" t="s">
        <v>848</v>
      </c>
      <c r="C2787" s="54"/>
      <c r="D2787" s="54" t="s">
        <v>831</v>
      </c>
      <c r="E2787" s="23" t="s">
        <v>605</v>
      </c>
      <c r="F2787" s="54"/>
      <c r="G2787" s="23" t="s">
        <v>4446</v>
      </c>
      <c r="J2787" s="54" t="s">
        <v>9</v>
      </c>
      <c r="K2787" s="55">
        <v>807</v>
      </c>
      <c r="L2787" s="24" t="s">
        <v>834</v>
      </c>
      <c r="M2787" s="24" t="s">
        <v>615</v>
      </c>
      <c r="N2787" s="7"/>
      <c r="U2787" s="4">
        <v>3792900</v>
      </c>
      <c r="V2787" s="4">
        <v>40.35</v>
      </c>
      <c r="W2787" s="4">
        <v>1210.5</v>
      </c>
      <c r="AA2787" s="107">
        <v>112980</v>
      </c>
      <c r="AD2787" s="4">
        <v>338.94</v>
      </c>
      <c r="AE2787" s="7"/>
      <c r="AF2787" s="7"/>
      <c r="AG2787" s="7"/>
      <c r="AH2787" s="7"/>
      <c r="AI2787" s="7"/>
      <c r="AJ2787" s="7"/>
      <c r="AK2787" s="7"/>
      <c r="BZ2787" s="4"/>
      <c r="CA2787" t="s">
        <v>910</v>
      </c>
      <c r="CC2787" s="7" t="s">
        <v>615</v>
      </c>
      <c r="CD2787" s="7">
        <v>0.80504092333111721</v>
      </c>
      <c r="CF2787" s="7"/>
      <c r="CH2787" s="7"/>
      <c r="CJ2787" s="7"/>
      <c r="CK2787" s="7">
        <f t="shared" si="72"/>
        <v>58</v>
      </c>
    </row>
    <row r="2788" spans="1:90" hidden="1" x14ac:dyDescent="0.3">
      <c r="A2788" s="43">
        <v>58</v>
      </c>
      <c r="B2788" s="23" t="s">
        <v>1058</v>
      </c>
      <c r="C2788" s="54"/>
      <c r="D2788" s="23" t="s">
        <v>831</v>
      </c>
      <c r="E2788" s="23" t="s">
        <v>614</v>
      </c>
      <c r="G2788" s="23" t="s">
        <v>4447</v>
      </c>
      <c r="I2788" s="54"/>
      <c r="J2788" s="54" t="s">
        <v>9</v>
      </c>
      <c r="K2788" s="47">
        <v>3.8461538461538458</v>
      </c>
      <c r="L2788" s="24" t="s">
        <v>834</v>
      </c>
      <c r="M2788" s="24" t="s">
        <v>633</v>
      </c>
      <c r="N2788" s="7"/>
      <c r="AA2788" s="107">
        <v>10000</v>
      </c>
      <c r="AD2788" s="4">
        <v>13.19412212837449</v>
      </c>
      <c r="AH2788" s="7"/>
      <c r="AI2788" s="7"/>
      <c r="BY2788" s="7"/>
      <c r="BZ2788" s="4"/>
      <c r="CA2788" t="s">
        <v>846</v>
      </c>
      <c r="CC2788" s="7" t="s">
        <v>633</v>
      </c>
      <c r="CD2788" s="7">
        <v>0.85876030447991214</v>
      </c>
      <c r="CF2788" s="7"/>
      <c r="CH2788" s="7"/>
      <c r="CJ2788" s="7"/>
      <c r="CK2788" s="7">
        <f t="shared" si="72"/>
        <v>61</v>
      </c>
    </row>
    <row r="2789" spans="1:90" x14ac:dyDescent="0.3">
      <c r="A2789" s="43" t="s">
        <v>4448</v>
      </c>
      <c r="B2789" s="53" t="s">
        <v>860</v>
      </c>
      <c r="D2789" s="23" t="s">
        <v>831</v>
      </c>
      <c r="E2789" s="23" t="s">
        <v>595</v>
      </c>
      <c r="G2789" s="53" t="s">
        <v>4449</v>
      </c>
      <c r="H2789" s="23" t="s">
        <v>1038</v>
      </c>
      <c r="J2789" s="23" t="s">
        <v>9</v>
      </c>
      <c r="K2789" s="47">
        <v>334.4</v>
      </c>
      <c r="L2789" s="24" t="s">
        <v>834</v>
      </c>
      <c r="M2789" s="24" t="s">
        <v>684</v>
      </c>
      <c r="AA2789" s="107">
        <v>70224</v>
      </c>
      <c r="AR2789" s="4">
        <v>175012.91966036399</v>
      </c>
      <c r="BZ2789" s="72">
        <v>10500000</v>
      </c>
      <c r="CA2789" t="s">
        <v>4450</v>
      </c>
      <c r="CK2789" s="7">
        <f t="shared" si="72"/>
        <v>61</v>
      </c>
    </row>
    <row r="2790" spans="1:90" hidden="1" x14ac:dyDescent="0.3">
      <c r="A2790" s="43">
        <v>64</v>
      </c>
      <c r="B2790" s="23" t="s">
        <v>1076</v>
      </c>
      <c r="C2790" s="54"/>
      <c r="D2790" s="54" t="s">
        <v>831</v>
      </c>
      <c r="E2790" s="23" t="s">
        <v>659</v>
      </c>
      <c r="F2790" s="54"/>
      <c r="G2790" s="23" t="s">
        <v>4451</v>
      </c>
      <c r="J2790" s="54" t="s">
        <v>9</v>
      </c>
      <c r="K2790" s="55">
        <v>4.08</v>
      </c>
      <c r="L2790" s="24" t="s">
        <v>834</v>
      </c>
      <c r="M2790" s="24" t="s">
        <v>615</v>
      </c>
      <c r="N2790" s="7"/>
      <c r="U2790" s="4">
        <v>40800</v>
      </c>
      <c r="V2790" s="4">
        <v>0.40799999999999997</v>
      </c>
      <c r="W2790" s="4">
        <v>10.314</v>
      </c>
      <c r="AC2790" s="4">
        <v>61769.999999999993</v>
      </c>
      <c r="AD2790" s="7"/>
      <c r="AE2790" s="7"/>
      <c r="AF2790" s="7"/>
      <c r="AG2790" s="7"/>
      <c r="AH2790" s="7"/>
      <c r="AI2790" s="7"/>
      <c r="AJ2790" s="7"/>
      <c r="AK2790" s="7"/>
      <c r="BZ2790" s="4"/>
      <c r="CA2790" t="s">
        <v>839</v>
      </c>
      <c r="CC2790" s="7" t="s">
        <v>615</v>
      </c>
      <c r="CD2790" s="7">
        <v>0.62233930356361133</v>
      </c>
      <c r="CE2790" s="7" t="s">
        <v>639</v>
      </c>
      <c r="CF2790" s="7">
        <v>0.32339796824730621</v>
      </c>
      <c r="CH2790" s="7"/>
      <c r="CJ2790" s="7"/>
      <c r="CK2790" s="7">
        <f t="shared" si="72"/>
        <v>59</v>
      </c>
    </row>
    <row r="2791" spans="1:90" hidden="1" x14ac:dyDescent="0.3">
      <c r="A2791" s="43" t="s">
        <v>872</v>
      </c>
      <c r="B2791" s="23" t="s">
        <v>878</v>
      </c>
      <c r="C2791" s="54"/>
      <c r="D2791" s="54" t="s">
        <v>831</v>
      </c>
      <c r="E2791" s="23" t="s">
        <v>605</v>
      </c>
      <c r="F2791" s="54"/>
      <c r="G2791" s="23" t="s">
        <v>4452</v>
      </c>
      <c r="H2791" s="54" t="s">
        <v>880</v>
      </c>
      <c r="I2791" s="54"/>
      <c r="J2791" s="54" t="s">
        <v>9</v>
      </c>
      <c r="K2791" s="55">
        <v>459.41699999999997</v>
      </c>
      <c r="L2791" s="24" t="s">
        <v>834</v>
      </c>
      <c r="M2791" s="24" t="s">
        <v>615</v>
      </c>
      <c r="N2791" s="7"/>
      <c r="U2791" s="4">
        <v>1815600.8</v>
      </c>
      <c r="V2791" s="4">
        <v>220.70999</v>
      </c>
      <c r="AD2791" s="4">
        <v>13.78251</v>
      </c>
      <c r="AE2791" s="7"/>
      <c r="AF2791" s="7"/>
      <c r="AG2791" s="7"/>
      <c r="AH2791" s="7"/>
      <c r="AI2791" s="7"/>
      <c r="AJ2791" s="7"/>
      <c r="AK2791" s="7"/>
      <c r="BZ2791" s="4">
        <v>8000000</v>
      </c>
      <c r="CA2791" t="s">
        <v>875</v>
      </c>
      <c r="CC2791" s="7" t="s">
        <v>615</v>
      </c>
      <c r="CD2791" s="7">
        <v>0.56969371561532711</v>
      </c>
      <c r="CE2791" s="7" t="s">
        <v>618</v>
      </c>
      <c r="CF2791" s="7">
        <v>0.42840447312443358</v>
      </c>
      <c r="CH2791" s="7"/>
      <c r="CJ2791" s="7"/>
      <c r="CK2791" s="7">
        <f t="shared" si="72"/>
        <v>60</v>
      </c>
      <c r="CL2791" t="s">
        <v>4452</v>
      </c>
    </row>
    <row r="2792" spans="1:90" hidden="1" x14ac:dyDescent="0.3">
      <c r="A2792" s="43" t="s">
        <v>932</v>
      </c>
      <c r="B2792" s="23" t="s">
        <v>883</v>
      </c>
      <c r="C2792" s="54"/>
      <c r="D2792" s="54" t="s">
        <v>831</v>
      </c>
      <c r="E2792" s="23" t="s">
        <v>659</v>
      </c>
      <c r="F2792" s="54"/>
      <c r="G2792" s="23" t="s">
        <v>4453</v>
      </c>
      <c r="H2792" s="23" t="s">
        <v>880</v>
      </c>
      <c r="J2792" s="54" t="s">
        <v>9</v>
      </c>
      <c r="K2792" s="55">
        <v>4.1246376811594203</v>
      </c>
      <c r="L2792" s="24" t="s">
        <v>834</v>
      </c>
      <c r="M2792" s="24" t="s">
        <v>615</v>
      </c>
      <c r="N2792" s="7"/>
      <c r="U2792" s="4">
        <v>94866.666666666657</v>
      </c>
      <c r="W2792" s="4">
        <v>284.60000000000002</v>
      </c>
      <c r="AC2792" s="4">
        <v>2474.782608695652</v>
      </c>
      <c r="AD2792" s="7"/>
      <c r="AE2792" s="7"/>
      <c r="AF2792" s="7"/>
      <c r="AG2792" s="7"/>
      <c r="AH2792" s="7"/>
      <c r="AI2792" s="7"/>
      <c r="AJ2792" s="7"/>
      <c r="AK2792" s="7"/>
      <c r="BZ2792" s="4">
        <v>1920000</v>
      </c>
      <c r="CA2792" t="s">
        <v>4454</v>
      </c>
      <c r="CC2792" s="7" t="s">
        <v>615</v>
      </c>
      <c r="CD2792" s="7">
        <v>0.76360885758354913</v>
      </c>
      <c r="CE2792" s="7" t="s">
        <v>621</v>
      </c>
      <c r="CF2792" s="7">
        <v>0.2295538053361881</v>
      </c>
      <c r="CH2792" s="7"/>
      <c r="CJ2792" s="7"/>
      <c r="CK2792" s="7">
        <f t="shared" si="72"/>
        <v>60</v>
      </c>
    </row>
    <row r="2793" spans="1:90" hidden="1" x14ac:dyDescent="0.3">
      <c r="A2793" s="43">
        <v>64</v>
      </c>
      <c r="B2793" s="23" t="s">
        <v>1076</v>
      </c>
      <c r="C2793" s="54"/>
      <c r="D2793" s="54" t="s">
        <v>831</v>
      </c>
      <c r="E2793" s="23" t="s">
        <v>659</v>
      </c>
      <c r="F2793" s="54"/>
      <c r="G2793" s="23" t="s">
        <v>4455</v>
      </c>
      <c r="J2793" s="54" t="s">
        <v>9</v>
      </c>
      <c r="K2793" s="55">
        <v>0.08</v>
      </c>
      <c r="L2793" s="24" t="s">
        <v>834</v>
      </c>
      <c r="M2793" s="24" t="s">
        <v>639</v>
      </c>
      <c r="N2793" s="7"/>
      <c r="U2793" s="4">
        <v>800</v>
      </c>
      <c r="W2793" s="4">
        <v>5.6000000000000014</v>
      </c>
      <c r="AB2793" s="4">
        <v>1600</v>
      </c>
      <c r="AC2793" s="4">
        <v>5600.0000000000009</v>
      </c>
      <c r="AD2793" s="7"/>
      <c r="AE2793" s="7"/>
      <c r="AF2793" s="7"/>
      <c r="AG2793" s="7"/>
      <c r="AH2793" s="7"/>
      <c r="AI2793" s="7"/>
      <c r="AJ2793" s="7"/>
      <c r="AK2793" s="7"/>
      <c r="BZ2793" s="4"/>
      <c r="CA2793" t="s">
        <v>966</v>
      </c>
      <c r="CC2793" s="7" t="s">
        <v>639</v>
      </c>
      <c r="CD2793" s="7">
        <v>0.50177774596129532</v>
      </c>
      <c r="CE2793" s="7" t="s">
        <v>615</v>
      </c>
      <c r="CF2793" s="7">
        <v>0.2088433913188727</v>
      </c>
      <c r="CH2793" s="7"/>
      <c r="CJ2793" s="7"/>
      <c r="CK2793" s="7">
        <f t="shared" si="72"/>
        <v>59</v>
      </c>
    </row>
    <row r="2794" spans="1:90" x14ac:dyDescent="0.3">
      <c r="A2794" s="43">
        <v>64</v>
      </c>
      <c r="B2794" s="23" t="s">
        <v>860</v>
      </c>
      <c r="C2794" s="54"/>
      <c r="D2794" s="54" t="s">
        <v>831</v>
      </c>
      <c r="E2794" s="23" t="s">
        <v>614</v>
      </c>
      <c r="F2794" s="54"/>
      <c r="G2794" s="23" t="s">
        <v>4456</v>
      </c>
      <c r="J2794" s="54" t="s">
        <v>9</v>
      </c>
      <c r="K2794" s="55">
        <v>8.3905999999999994E-2</v>
      </c>
      <c r="L2794" s="24" t="s">
        <v>834</v>
      </c>
      <c r="M2794" s="24" t="s">
        <v>639</v>
      </c>
      <c r="N2794" s="7"/>
      <c r="U2794" s="4">
        <v>1401.2302</v>
      </c>
      <c r="W2794" s="4">
        <v>5.4035463999999997</v>
      </c>
      <c r="AB2794" s="4">
        <v>3104.5219999999999</v>
      </c>
      <c r="AC2794" s="4">
        <v>10488.25</v>
      </c>
      <c r="AD2794" s="7"/>
      <c r="AE2794" s="7"/>
      <c r="AF2794" s="7"/>
      <c r="AG2794" s="7"/>
      <c r="AH2794" s="7"/>
      <c r="AI2794" s="7"/>
      <c r="AJ2794" s="7"/>
      <c r="AK2794" s="7"/>
      <c r="BZ2794" s="4"/>
      <c r="CA2794" t="s">
        <v>966</v>
      </c>
      <c r="CC2794" s="7" t="s">
        <v>639</v>
      </c>
      <c r="CD2794" s="7">
        <v>0.54505982739239889</v>
      </c>
      <c r="CE2794" s="7" t="s">
        <v>615</v>
      </c>
      <c r="CF2794" s="7">
        <v>0.21215731631411239</v>
      </c>
      <c r="CH2794" s="7"/>
      <c r="CJ2794" s="7"/>
      <c r="CK2794" s="7">
        <f t="shared" si="72"/>
        <v>59</v>
      </c>
    </row>
    <row r="2795" spans="1:90" hidden="1" x14ac:dyDescent="0.3">
      <c r="A2795" s="43" t="s">
        <v>918</v>
      </c>
      <c r="B2795" s="23" t="s">
        <v>863</v>
      </c>
      <c r="D2795" s="23" t="s">
        <v>831</v>
      </c>
      <c r="E2795" s="23" t="s">
        <v>671</v>
      </c>
      <c r="G2795" s="53" t="s">
        <v>4457</v>
      </c>
      <c r="J2795" s="23" t="s">
        <v>9</v>
      </c>
      <c r="K2795" s="47">
        <v>4.0514049999999999</v>
      </c>
      <c r="L2795" s="24" t="s">
        <v>834</v>
      </c>
      <c r="M2795" s="24" t="s">
        <v>651</v>
      </c>
      <c r="U2795" s="4">
        <v>1180.927648622212</v>
      </c>
      <c r="V2795" s="4">
        <v>0.28794884475624</v>
      </c>
      <c r="X2795" s="4">
        <v>4553.8728956217301</v>
      </c>
      <c r="AG2795" s="4">
        <v>10.846441146152401</v>
      </c>
      <c r="AH2795" s="4">
        <v>9.5629490228572003</v>
      </c>
      <c r="AI2795" s="4">
        <v>1.9528553320126401</v>
      </c>
      <c r="AJ2795" s="4">
        <v>1.4929458336000001</v>
      </c>
      <c r="AK2795" s="4">
        <v>0.32377138560000002</v>
      </c>
      <c r="BX2795" s="4"/>
      <c r="BZ2795" s="4">
        <v>720000</v>
      </c>
      <c r="CA2795" t="s">
        <v>1173</v>
      </c>
      <c r="CC2795" s="7" t="s">
        <v>651</v>
      </c>
      <c r="CD2795" s="7">
        <v>0.5287849105466722</v>
      </c>
      <c r="CE2795" s="7" t="s">
        <v>654</v>
      </c>
      <c r="CF2795" s="7">
        <v>0.26669255993499602</v>
      </c>
      <c r="CH2795" s="7"/>
      <c r="CJ2795" s="7"/>
      <c r="CK2795" s="7">
        <f t="shared" si="72"/>
        <v>55</v>
      </c>
      <c r="CL2795" t="s">
        <v>4457</v>
      </c>
    </row>
    <row r="2796" spans="1:90" hidden="1" x14ac:dyDescent="0.3">
      <c r="A2796" s="43">
        <v>65</v>
      </c>
      <c r="B2796" s="56" t="s">
        <v>1025</v>
      </c>
      <c r="D2796" s="23" t="s">
        <v>831</v>
      </c>
      <c r="E2796" s="23" t="s">
        <v>798</v>
      </c>
      <c r="G2796" s="23" t="s">
        <v>4458</v>
      </c>
      <c r="H2796" s="57"/>
      <c r="J2796" s="23" t="s">
        <v>9</v>
      </c>
      <c r="K2796" s="47">
        <v>0.35</v>
      </c>
      <c r="L2796" s="24" t="s">
        <v>834</v>
      </c>
      <c r="M2796" s="24" t="s">
        <v>624</v>
      </c>
      <c r="X2796" s="4">
        <v>3150</v>
      </c>
      <c r="BZ2796" s="4"/>
      <c r="CA2796" t="s">
        <v>871</v>
      </c>
      <c r="CC2796" s="7" t="s">
        <v>624</v>
      </c>
      <c r="CD2796" s="7">
        <v>1</v>
      </c>
      <c r="CF2796" s="7"/>
      <c r="CH2796" s="7"/>
      <c r="CJ2796" s="7"/>
      <c r="CK2796" s="7">
        <f t="shared" ref="CK2796:CK2814" si="73">COUNTBLANK(N2796:BX2796)</f>
        <v>62</v>
      </c>
    </row>
    <row r="2797" spans="1:90" hidden="1" x14ac:dyDescent="0.3">
      <c r="A2797" s="43">
        <v>27</v>
      </c>
      <c r="B2797" s="42" t="s">
        <v>1494</v>
      </c>
      <c r="D2797" s="23" t="s">
        <v>831</v>
      </c>
      <c r="E2797" s="23" t="s">
        <v>659</v>
      </c>
      <c r="G2797" s="42" t="s">
        <v>4459</v>
      </c>
      <c r="J2797" s="23" t="s">
        <v>9</v>
      </c>
      <c r="K2797" s="58">
        <v>0.2</v>
      </c>
      <c r="L2797" s="24" t="s">
        <v>834</v>
      </c>
      <c r="M2797" s="24" t="s">
        <v>681</v>
      </c>
      <c r="U2797" s="59"/>
      <c r="V2797" s="59"/>
      <c r="W2797" s="59"/>
      <c r="AB2797" s="59"/>
      <c r="AC2797" s="59"/>
      <c r="AP2797" s="59"/>
      <c r="AQ2797" s="59">
        <v>5.8000000000000007</v>
      </c>
      <c r="BZ2797" s="4"/>
      <c r="CA2797" t="s">
        <v>926</v>
      </c>
      <c r="CC2797" s="7" t="s">
        <v>681</v>
      </c>
      <c r="CD2797" s="7">
        <v>1</v>
      </c>
      <c r="CF2797" s="7"/>
      <c r="CH2797" s="7"/>
      <c r="CJ2797" s="7"/>
      <c r="CK2797" s="7">
        <f t="shared" si="73"/>
        <v>62</v>
      </c>
    </row>
    <row r="2798" spans="1:90" hidden="1" x14ac:dyDescent="0.3">
      <c r="A2798" s="43">
        <v>64</v>
      </c>
      <c r="B2798" s="23" t="s">
        <v>1076</v>
      </c>
      <c r="C2798" s="54"/>
      <c r="D2798" s="54" t="s">
        <v>831</v>
      </c>
      <c r="E2798" s="23" t="s">
        <v>668</v>
      </c>
      <c r="F2798" s="54"/>
      <c r="G2798" s="23" t="s">
        <v>4460</v>
      </c>
      <c r="J2798" s="54" t="s">
        <v>9</v>
      </c>
      <c r="K2798" s="55">
        <v>1</v>
      </c>
      <c r="L2798" s="24" t="s">
        <v>834</v>
      </c>
      <c r="M2798" s="24" t="s">
        <v>636</v>
      </c>
      <c r="N2798" s="7"/>
      <c r="U2798" s="4">
        <v>10</v>
      </c>
      <c r="AB2798" s="4">
        <v>15000</v>
      </c>
      <c r="AC2798" s="4">
        <v>200</v>
      </c>
      <c r="AD2798" s="7"/>
      <c r="AE2798" s="7"/>
      <c r="AF2798" s="7"/>
      <c r="AG2798" s="7"/>
      <c r="AH2798" s="7"/>
      <c r="AI2798" s="7"/>
      <c r="AJ2798" s="7"/>
      <c r="AK2798" s="7"/>
      <c r="BZ2798" s="4"/>
      <c r="CA2798" t="s">
        <v>1006</v>
      </c>
      <c r="CC2798" s="7" t="s">
        <v>636</v>
      </c>
      <c r="CD2798" s="7">
        <v>0.98490470701552157</v>
      </c>
      <c r="CF2798" s="7"/>
      <c r="CH2798" s="7"/>
      <c r="CJ2798" s="7"/>
      <c r="CK2798" s="7">
        <f t="shared" si="73"/>
        <v>60</v>
      </c>
    </row>
    <row r="2799" spans="1:90" hidden="1" x14ac:dyDescent="0.3">
      <c r="A2799" s="43" t="s">
        <v>890</v>
      </c>
      <c r="B2799" s="23" t="s">
        <v>913</v>
      </c>
      <c r="D2799" s="23" t="s">
        <v>831</v>
      </c>
      <c r="E2799" s="23" t="s">
        <v>671</v>
      </c>
      <c r="G2799" s="53" t="s">
        <v>4461</v>
      </c>
      <c r="J2799" s="23" t="s">
        <v>9</v>
      </c>
      <c r="K2799" s="47">
        <v>0.390096</v>
      </c>
      <c r="L2799" s="24" t="s">
        <v>834</v>
      </c>
      <c r="M2799" s="24" t="s">
        <v>624</v>
      </c>
      <c r="U2799" s="4">
        <v>1170.288</v>
      </c>
      <c r="W2799" s="4">
        <v>1.7384900000000001</v>
      </c>
      <c r="X2799" s="4">
        <v>1170.288</v>
      </c>
      <c r="BX2799" s="4"/>
      <c r="BZ2799" s="4"/>
      <c r="CA2799" t="s">
        <v>4462</v>
      </c>
      <c r="CC2799" s="7" t="s">
        <v>624</v>
      </c>
      <c r="CD2799" s="7">
        <v>0.65976819285311827</v>
      </c>
      <c r="CE2799" s="7" t="s">
        <v>615</v>
      </c>
      <c r="CF2799" s="7">
        <v>0.29614787279979948</v>
      </c>
      <c r="CH2799" s="7"/>
      <c r="CJ2799" s="7"/>
      <c r="CK2799" s="7">
        <f t="shared" si="73"/>
        <v>60</v>
      </c>
    </row>
    <row r="2800" spans="1:90" x14ac:dyDescent="0.3">
      <c r="A2800" s="43">
        <v>64</v>
      </c>
      <c r="B2800" s="23" t="s">
        <v>860</v>
      </c>
      <c r="C2800" s="54"/>
      <c r="D2800" s="54" t="s">
        <v>831</v>
      </c>
      <c r="E2800" s="23" t="s">
        <v>659</v>
      </c>
      <c r="F2800" s="54"/>
      <c r="G2800" s="23" t="s">
        <v>4463</v>
      </c>
      <c r="J2800" s="54" t="s">
        <v>9</v>
      </c>
      <c r="K2800" s="55">
        <v>0.25</v>
      </c>
      <c r="L2800" s="24" t="s">
        <v>834</v>
      </c>
      <c r="M2800" s="24" t="s">
        <v>615</v>
      </c>
      <c r="N2800" s="7"/>
      <c r="U2800" s="4">
        <v>8000</v>
      </c>
      <c r="V2800" s="4">
        <v>0.15</v>
      </c>
      <c r="W2800" s="4">
        <v>4.7</v>
      </c>
      <c r="AC2800" s="4">
        <v>13000</v>
      </c>
      <c r="AD2800" s="7"/>
      <c r="AE2800" s="7"/>
      <c r="AF2800" s="7"/>
      <c r="AG2800" s="7"/>
      <c r="AH2800" s="7"/>
      <c r="AI2800" s="7"/>
      <c r="AJ2800" s="7"/>
      <c r="AK2800" s="7"/>
      <c r="BZ2800" s="4"/>
      <c r="CA2800" t="s">
        <v>839</v>
      </c>
      <c r="CC2800" s="7" t="s">
        <v>615</v>
      </c>
      <c r="CD2800" s="7">
        <v>0.57716165653704665</v>
      </c>
      <c r="CE2800" s="7" t="s">
        <v>639</v>
      </c>
      <c r="CF2800" s="7">
        <v>0.32191666206416741</v>
      </c>
      <c r="CH2800" s="7"/>
      <c r="CJ2800" s="7"/>
      <c r="CK2800" s="7">
        <f t="shared" si="73"/>
        <v>59</v>
      </c>
    </row>
    <row r="2801" spans="1:90" x14ac:dyDescent="0.3">
      <c r="A2801" s="43">
        <v>64</v>
      </c>
      <c r="B2801" s="23" t="s">
        <v>860</v>
      </c>
      <c r="C2801" s="54"/>
      <c r="D2801" s="54" t="s">
        <v>831</v>
      </c>
      <c r="E2801" s="23" t="s">
        <v>659</v>
      </c>
      <c r="F2801" s="54"/>
      <c r="G2801" s="23" t="s">
        <v>4464</v>
      </c>
      <c r="J2801" s="54" t="s">
        <v>9</v>
      </c>
      <c r="K2801" s="55">
        <v>0.95689500000000005</v>
      </c>
      <c r="L2801" s="24" t="s">
        <v>834</v>
      </c>
      <c r="M2801" s="24" t="s">
        <v>615</v>
      </c>
      <c r="N2801" s="7"/>
      <c r="U2801" s="4">
        <v>25836.165000000001</v>
      </c>
      <c r="V2801" s="4">
        <v>0.21051690000000001</v>
      </c>
      <c r="W2801" s="4">
        <v>3.7605973499999998</v>
      </c>
      <c r="AC2801" s="4">
        <v>3731.8905</v>
      </c>
      <c r="AD2801" s="7"/>
      <c r="AE2801" s="7"/>
      <c r="AF2801" s="7"/>
      <c r="AG2801" s="7"/>
      <c r="AH2801" s="7"/>
      <c r="AI2801" s="7"/>
      <c r="AJ2801" s="7"/>
      <c r="AK2801" s="7"/>
      <c r="BZ2801" s="4"/>
      <c r="CA2801" t="s">
        <v>839</v>
      </c>
      <c r="CC2801" s="7" t="s">
        <v>615</v>
      </c>
      <c r="CD2801" s="7">
        <v>0.89720815040006729</v>
      </c>
      <c r="CF2801" s="7"/>
      <c r="CH2801" s="7"/>
      <c r="CJ2801" s="7"/>
      <c r="CK2801" s="7">
        <f t="shared" si="73"/>
        <v>59</v>
      </c>
    </row>
    <row r="2802" spans="1:90" x14ac:dyDescent="0.3">
      <c r="A2802" s="43">
        <v>64</v>
      </c>
      <c r="B2802" s="23" t="s">
        <v>860</v>
      </c>
      <c r="C2802" s="54"/>
      <c r="D2802" s="54" t="s">
        <v>831</v>
      </c>
      <c r="E2802" s="23" t="s">
        <v>659</v>
      </c>
      <c r="F2802" s="54"/>
      <c r="G2802" s="23" t="s">
        <v>4465</v>
      </c>
      <c r="J2802" s="54" t="s">
        <v>9</v>
      </c>
      <c r="K2802" s="55">
        <v>2.5508000000000002</v>
      </c>
      <c r="L2802" s="24" t="s">
        <v>834</v>
      </c>
      <c r="M2802" s="24" t="s">
        <v>615</v>
      </c>
      <c r="N2802" s="7"/>
      <c r="U2802" s="4">
        <v>63770.000000000007</v>
      </c>
      <c r="V2802" s="4">
        <v>5.8668399999999998</v>
      </c>
      <c r="W2802" s="4">
        <v>125.49936</v>
      </c>
      <c r="AC2802" s="4">
        <v>51016</v>
      </c>
      <c r="AD2802" s="7"/>
      <c r="AE2802" s="7"/>
      <c r="AF2802" s="7"/>
      <c r="AG2802" s="7"/>
      <c r="AH2802" s="7"/>
      <c r="AI2802" s="7"/>
      <c r="AJ2802" s="7"/>
      <c r="AK2802" s="7"/>
      <c r="BZ2802" s="4"/>
      <c r="CA2802" t="s">
        <v>839</v>
      </c>
      <c r="CC2802" s="7" t="s">
        <v>615</v>
      </c>
      <c r="CD2802" s="7">
        <v>0.48997828688542211</v>
      </c>
      <c r="CE2802" s="7" t="s">
        <v>618</v>
      </c>
      <c r="CF2802" s="7">
        <v>0.27885318208202248</v>
      </c>
      <c r="CH2802" s="7"/>
      <c r="CJ2802" s="7"/>
      <c r="CK2802" s="7">
        <f t="shared" si="73"/>
        <v>59</v>
      </c>
    </row>
    <row r="2803" spans="1:90" x14ac:dyDescent="0.3">
      <c r="A2803" s="43">
        <v>64</v>
      </c>
      <c r="B2803" s="23" t="s">
        <v>860</v>
      </c>
      <c r="C2803" s="54"/>
      <c r="D2803" s="54" t="s">
        <v>831</v>
      </c>
      <c r="E2803" s="23" t="s">
        <v>659</v>
      </c>
      <c r="F2803" s="54"/>
      <c r="G2803" s="23" t="s">
        <v>4466</v>
      </c>
      <c r="J2803" s="54" t="s">
        <v>9</v>
      </c>
      <c r="K2803" s="55">
        <v>2.3377080000000001</v>
      </c>
      <c r="L2803" s="24" t="s">
        <v>834</v>
      </c>
      <c r="M2803" s="24" t="s">
        <v>639</v>
      </c>
      <c r="N2803" s="7"/>
      <c r="U2803" s="4">
        <v>65521.962842000001</v>
      </c>
      <c r="V2803" s="4">
        <v>0.9291359238000001</v>
      </c>
      <c r="W2803" s="4">
        <v>30.989334488000001</v>
      </c>
      <c r="AC2803" s="4">
        <v>241758.72330000001</v>
      </c>
      <c r="AD2803" s="7"/>
      <c r="AE2803" s="7"/>
      <c r="AF2803" s="7"/>
      <c r="AG2803" s="7"/>
      <c r="AH2803" s="7"/>
      <c r="AI2803" s="7"/>
      <c r="AJ2803" s="7"/>
      <c r="AK2803" s="7"/>
      <c r="BZ2803" s="4"/>
      <c r="CA2803" t="s">
        <v>839</v>
      </c>
      <c r="CC2803" s="7" t="s">
        <v>639</v>
      </c>
      <c r="CD2803" s="7">
        <v>0.52734367748028732</v>
      </c>
      <c r="CE2803" s="7" t="s">
        <v>615</v>
      </c>
      <c r="CF2803" s="7">
        <v>0.41639534875789808</v>
      </c>
      <c r="CH2803" s="7"/>
      <c r="CJ2803" s="7"/>
      <c r="CK2803" s="7">
        <f t="shared" si="73"/>
        <v>59</v>
      </c>
    </row>
    <row r="2804" spans="1:90" x14ac:dyDescent="0.3">
      <c r="A2804" s="43" t="s">
        <v>872</v>
      </c>
      <c r="B2804" s="23" t="s">
        <v>860</v>
      </c>
      <c r="C2804" s="54"/>
      <c r="D2804" s="54" t="s">
        <v>831</v>
      </c>
      <c r="E2804" s="23" t="s">
        <v>605</v>
      </c>
      <c r="F2804" s="54"/>
      <c r="G2804" s="23" t="s">
        <v>4467</v>
      </c>
      <c r="J2804" s="54" t="s">
        <v>9</v>
      </c>
      <c r="K2804" s="55">
        <v>2203.3000000000002</v>
      </c>
      <c r="L2804" s="24" t="s">
        <v>834</v>
      </c>
      <c r="M2804" s="24" t="s">
        <v>618</v>
      </c>
      <c r="N2804" s="7"/>
      <c r="U2804" s="4">
        <v>1851040</v>
      </c>
      <c r="V2804" s="4">
        <v>1088.0889999999999</v>
      </c>
      <c r="W2804" s="4">
        <v>3945.761</v>
      </c>
      <c r="AA2804" s="107">
        <v>175067</v>
      </c>
      <c r="AD2804" s="4">
        <v>1056.6120000000001</v>
      </c>
      <c r="AE2804" s="7"/>
      <c r="AF2804" s="7"/>
      <c r="AG2804" s="7"/>
      <c r="AH2804" s="7"/>
      <c r="AI2804" s="7"/>
      <c r="AJ2804" s="7"/>
      <c r="AK2804" s="7"/>
      <c r="BZ2804" s="4">
        <v>42000000</v>
      </c>
      <c r="CA2804" t="s">
        <v>915</v>
      </c>
      <c r="CC2804" s="7" t="s">
        <v>618</v>
      </c>
      <c r="CD2804" s="7">
        <v>0.66910321628028235</v>
      </c>
      <c r="CF2804" s="7"/>
      <c r="CH2804" s="7"/>
      <c r="CJ2804" s="7"/>
      <c r="CK2804" s="7">
        <f t="shared" si="73"/>
        <v>58</v>
      </c>
    </row>
    <row r="2805" spans="1:90" hidden="1" x14ac:dyDescent="0.3">
      <c r="A2805" s="43">
        <v>64</v>
      </c>
      <c r="B2805" s="23" t="s">
        <v>913</v>
      </c>
      <c r="C2805" s="54"/>
      <c r="D2805" s="54" t="s">
        <v>831</v>
      </c>
      <c r="E2805" s="23" t="s">
        <v>650</v>
      </c>
      <c r="F2805" s="54"/>
      <c r="G2805" s="23" t="s">
        <v>4468</v>
      </c>
      <c r="J2805" s="54" t="s">
        <v>9</v>
      </c>
      <c r="K2805" s="55">
        <v>9</v>
      </c>
      <c r="L2805" s="24" t="s">
        <v>834</v>
      </c>
      <c r="M2805" s="24" t="s">
        <v>615</v>
      </c>
      <c r="N2805" s="7"/>
      <c r="U2805" s="4">
        <v>91000</v>
      </c>
      <c r="AD2805" s="7"/>
      <c r="AE2805" s="7"/>
      <c r="AF2805" s="7"/>
      <c r="AG2805" s="7"/>
      <c r="AH2805" s="7"/>
      <c r="AI2805" s="7"/>
      <c r="AJ2805" s="7"/>
      <c r="AK2805" s="7"/>
      <c r="BZ2805" s="4"/>
      <c r="CA2805" t="s">
        <v>856</v>
      </c>
      <c r="CC2805" s="7" t="s">
        <v>615</v>
      </c>
      <c r="CD2805" s="7">
        <v>1</v>
      </c>
      <c r="CF2805" s="7"/>
      <c r="CH2805" s="7"/>
      <c r="CJ2805" s="7"/>
      <c r="CK2805" s="7">
        <f t="shared" si="73"/>
        <v>62</v>
      </c>
    </row>
    <row r="2806" spans="1:90" hidden="1" x14ac:dyDescent="0.3">
      <c r="A2806" s="43" t="s">
        <v>4469</v>
      </c>
      <c r="B2806" s="53" t="s">
        <v>1025</v>
      </c>
      <c r="D2806" s="23" t="s">
        <v>831</v>
      </c>
      <c r="E2806" s="23" t="s">
        <v>595</v>
      </c>
      <c r="G2806" s="53" t="s">
        <v>4470</v>
      </c>
      <c r="H2806" s="23" t="s">
        <v>2261</v>
      </c>
      <c r="J2806" s="23" t="s">
        <v>9</v>
      </c>
      <c r="K2806" s="47">
        <v>5166</v>
      </c>
      <c r="L2806" s="24" t="s">
        <v>834</v>
      </c>
      <c r="M2806" s="24" t="s">
        <v>669</v>
      </c>
      <c r="Q2806" s="4">
        <v>93233122.913404003</v>
      </c>
      <c r="AM2806" s="4">
        <v>2903292000</v>
      </c>
      <c r="BB2806" s="4">
        <v>169758246.62848699</v>
      </c>
      <c r="BX2806" s="4">
        <v>3822840</v>
      </c>
      <c r="BZ2806" s="4"/>
      <c r="CA2806" t="s">
        <v>4471</v>
      </c>
      <c r="CK2806" s="7">
        <f t="shared" si="73"/>
        <v>59</v>
      </c>
    </row>
    <row r="2807" spans="1:90" hidden="1" x14ac:dyDescent="0.3">
      <c r="A2807" s="43">
        <v>27</v>
      </c>
      <c r="B2807" s="42" t="s">
        <v>863</v>
      </c>
      <c r="D2807" s="23" t="s">
        <v>831</v>
      </c>
      <c r="E2807" s="23" t="s">
        <v>659</v>
      </c>
      <c r="G2807" s="42" t="s">
        <v>4472</v>
      </c>
      <c r="J2807" s="23" t="s">
        <v>9</v>
      </c>
      <c r="K2807" s="58">
        <v>0.02</v>
      </c>
      <c r="L2807" s="24" t="s">
        <v>834</v>
      </c>
      <c r="M2807" s="24" t="s">
        <v>615</v>
      </c>
      <c r="U2807" s="59">
        <v>720.00000000000011</v>
      </c>
      <c r="V2807" s="59"/>
      <c r="W2807" s="59">
        <v>0.112</v>
      </c>
      <c r="AB2807" s="60">
        <v>2</v>
      </c>
      <c r="AC2807" s="60">
        <v>80</v>
      </c>
      <c r="AP2807" s="59"/>
      <c r="AQ2807" s="59">
        <v>0.48</v>
      </c>
      <c r="BZ2807" s="4"/>
      <c r="CA2807" t="s">
        <v>1509</v>
      </c>
      <c r="CC2807" s="7" t="s">
        <v>615</v>
      </c>
      <c r="CD2807" s="7">
        <v>0.90561820618197564</v>
      </c>
      <c r="CF2807" s="7"/>
      <c r="CH2807" s="7"/>
      <c r="CJ2807" s="7"/>
      <c r="CK2807" s="7">
        <f t="shared" si="73"/>
        <v>58</v>
      </c>
    </row>
    <row r="2808" spans="1:90" hidden="1" x14ac:dyDescent="0.3">
      <c r="A2808" s="43">
        <v>64</v>
      </c>
      <c r="B2808" s="23" t="s">
        <v>1083</v>
      </c>
      <c r="C2808" s="54"/>
      <c r="D2808" s="54" t="s">
        <v>831</v>
      </c>
      <c r="E2808" s="23" t="s">
        <v>659</v>
      </c>
      <c r="F2808" s="54"/>
      <c r="G2808" s="23" t="s">
        <v>4473</v>
      </c>
      <c r="J2808" s="54" t="s">
        <v>9</v>
      </c>
      <c r="K2808" s="55">
        <v>2.57</v>
      </c>
      <c r="L2808" s="24" t="s">
        <v>834</v>
      </c>
      <c r="M2808" s="24" t="s">
        <v>615</v>
      </c>
      <c r="N2808" s="7"/>
      <c r="U2808" s="4">
        <v>198900</v>
      </c>
      <c r="V2808" s="4">
        <v>15.006</v>
      </c>
      <c r="W2808" s="4">
        <v>76.05</v>
      </c>
      <c r="AC2808" s="4">
        <v>17980</v>
      </c>
      <c r="AD2808" s="7"/>
      <c r="AE2808" s="7"/>
      <c r="AF2808" s="7"/>
      <c r="AG2808" s="7"/>
      <c r="AH2808" s="7"/>
      <c r="AI2808" s="7"/>
      <c r="AJ2808" s="7"/>
      <c r="AK2808" s="7"/>
      <c r="BZ2808" s="4"/>
      <c r="CA2808" t="s">
        <v>839</v>
      </c>
      <c r="CC2808" s="7" t="s">
        <v>615</v>
      </c>
      <c r="CD2808" s="7">
        <v>0.65102258048836514</v>
      </c>
      <c r="CE2808" s="7" t="s">
        <v>618</v>
      </c>
      <c r="CF2808" s="7">
        <v>0.30383454738587767</v>
      </c>
      <c r="CH2808" s="7"/>
      <c r="CJ2808" s="7"/>
      <c r="CK2808" s="7">
        <f t="shared" si="73"/>
        <v>59</v>
      </c>
    </row>
    <row r="2809" spans="1:90" hidden="1" x14ac:dyDescent="0.3">
      <c r="A2809" s="43">
        <v>64</v>
      </c>
      <c r="B2809" s="23" t="s">
        <v>1083</v>
      </c>
      <c r="C2809" s="54"/>
      <c r="D2809" s="54" t="s">
        <v>831</v>
      </c>
      <c r="E2809" s="23" t="s">
        <v>659</v>
      </c>
      <c r="F2809" s="54"/>
      <c r="G2809" s="23" t="s">
        <v>4474</v>
      </c>
      <c r="J2809" s="54" t="s">
        <v>9</v>
      </c>
      <c r="K2809" s="55">
        <v>0.23</v>
      </c>
      <c r="L2809" s="24" t="s">
        <v>834</v>
      </c>
      <c r="M2809" s="24" t="s">
        <v>615</v>
      </c>
      <c r="N2809" s="7"/>
      <c r="U2809" s="4">
        <v>16790</v>
      </c>
      <c r="V2809" s="4">
        <v>0.82800000000000007</v>
      </c>
      <c r="W2809" s="4">
        <v>12.88</v>
      </c>
      <c r="AC2809" s="4">
        <v>8280</v>
      </c>
      <c r="AD2809" s="7"/>
      <c r="AE2809" s="7"/>
      <c r="AF2809" s="7"/>
      <c r="AG2809" s="7"/>
      <c r="AH2809" s="7"/>
      <c r="AI2809" s="7"/>
      <c r="AJ2809" s="7"/>
      <c r="AK2809" s="7"/>
      <c r="BZ2809" s="4"/>
      <c r="CA2809" t="s">
        <v>839</v>
      </c>
      <c r="CC2809" s="7" t="s">
        <v>615</v>
      </c>
      <c r="CD2809" s="7">
        <v>0.64466185563681566</v>
      </c>
      <c r="CF2809" s="7"/>
      <c r="CH2809" s="7"/>
      <c r="CJ2809" s="7"/>
      <c r="CK2809" s="7">
        <f t="shared" si="73"/>
        <v>59</v>
      </c>
    </row>
    <row r="2810" spans="1:90" hidden="1" x14ac:dyDescent="0.3">
      <c r="A2810" s="43" t="s">
        <v>4475</v>
      </c>
      <c r="B2810" s="23" t="s">
        <v>905</v>
      </c>
      <c r="D2810" s="23" t="s">
        <v>831</v>
      </c>
      <c r="E2810" s="23" t="s">
        <v>773</v>
      </c>
      <c r="G2810" s="23" t="s">
        <v>4476</v>
      </c>
      <c r="J2810" s="54" t="s">
        <v>9</v>
      </c>
      <c r="K2810" s="47">
        <v>6.7</v>
      </c>
      <c r="L2810" s="24" t="s">
        <v>834</v>
      </c>
      <c r="M2810" s="24" t="s">
        <v>651</v>
      </c>
      <c r="N2810" s="7"/>
      <c r="V2810" s="7">
        <v>0.67</v>
      </c>
      <c r="AG2810" s="2">
        <v>20.635999999999999</v>
      </c>
      <c r="AH2810" s="2">
        <v>35.912000000000013</v>
      </c>
      <c r="AI2810" s="2">
        <v>2.5459999999999998</v>
      </c>
      <c r="AJ2810" s="63"/>
      <c r="AK2810" s="63"/>
      <c r="BZ2810" s="4"/>
      <c r="CA2810" t="s">
        <v>4477</v>
      </c>
      <c r="CC2810" s="7" t="s">
        <v>651</v>
      </c>
      <c r="CD2810" s="7">
        <v>0.46326986466532172</v>
      </c>
      <c r="CE2810" s="7" t="s">
        <v>654</v>
      </c>
      <c r="CF2810" s="7">
        <v>0.46118523388307697</v>
      </c>
      <c r="CH2810" s="7"/>
      <c r="CJ2810" s="7"/>
      <c r="CK2810" s="7">
        <f t="shared" si="73"/>
        <v>59</v>
      </c>
    </row>
    <row r="2811" spans="1:90" hidden="1" x14ac:dyDescent="0.3">
      <c r="A2811" s="43">
        <v>58</v>
      </c>
      <c r="B2811" s="23" t="s">
        <v>1058</v>
      </c>
      <c r="C2811" s="54"/>
      <c r="D2811" s="23" t="s">
        <v>831</v>
      </c>
      <c r="E2811" s="23" t="s">
        <v>605</v>
      </c>
      <c r="G2811" s="23" t="s">
        <v>4478</v>
      </c>
      <c r="I2811" s="54"/>
      <c r="J2811" s="54" t="s">
        <v>9</v>
      </c>
      <c r="K2811" s="47">
        <v>170</v>
      </c>
      <c r="L2811" s="24" t="s">
        <v>834</v>
      </c>
      <c r="M2811" s="24" t="s">
        <v>633</v>
      </c>
      <c r="N2811" s="7"/>
      <c r="AA2811" s="107">
        <v>170000</v>
      </c>
      <c r="AD2811" s="4">
        <v>224.61080455624281</v>
      </c>
      <c r="AH2811" s="7"/>
      <c r="AI2811" s="7"/>
      <c r="BY2811" s="7"/>
      <c r="BZ2811" s="4"/>
      <c r="CA2811" t="s">
        <v>846</v>
      </c>
      <c r="CC2811" s="7" t="s">
        <v>633</v>
      </c>
      <c r="CD2811" s="7">
        <v>0.85859230990461366</v>
      </c>
      <c r="CF2811" s="7"/>
      <c r="CH2811" s="7"/>
      <c r="CJ2811" s="7"/>
      <c r="CK2811" s="7">
        <f t="shared" si="73"/>
        <v>61</v>
      </c>
    </row>
    <row r="2812" spans="1:90" hidden="1" x14ac:dyDescent="0.3">
      <c r="A2812" s="43" t="s">
        <v>843</v>
      </c>
      <c r="B2812" s="23" t="s">
        <v>973</v>
      </c>
      <c r="D2812" s="23" t="s">
        <v>831</v>
      </c>
      <c r="E2812" s="23" t="s">
        <v>605</v>
      </c>
      <c r="G2812" s="53" t="s">
        <v>4479</v>
      </c>
      <c r="J2812" s="23" t="s">
        <v>9</v>
      </c>
      <c r="K2812" s="47">
        <v>3000</v>
      </c>
      <c r="L2812" s="24" t="s">
        <v>834</v>
      </c>
      <c r="M2812" s="24" t="s">
        <v>615</v>
      </c>
      <c r="U2812" s="4">
        <v>21000000</v>
      </c>
      <c r="AA2812" s="107">
        <v>150000</v>
      </c>
      <c r="AD2812" s="4">
        <v>309.37597785027151</v>
      </c>
      <c r="BZ2812" s="4"/>
      <c r="CA2812" t="s">
        <v>846</v>
      </c>
      <c r="CC2812" s="7" t="s">
        <v>615</v>
      </c>
      <c r="CD2812" s="7">
        <v>0.96929487070252474</v>
      </c>
      <c r="CF2812" s="7"/>
      <c r="CH2812" s="7"/>
      <c r="CJ2812" s="7"/>
      <c r="CK2812" s="7">
        <f t="shared" si="73"/>
        <v>60</v>
      </c>
    </row>
    <row r="2813" spans="1:90" hidden="1" x14ac:dyDescent="0.3">
      <c r="A2813" s="24">
        <v>79</v>
      </c>
      <c r="B2813" s="23" t="s">
        <v>1735</v>
      </c>
      <c r="C2813" s="23" t="s">
        <v>1016</v>
      </c>
      <c r="D2813" s="23" t="s">
        <v>831</v>
      </c>
      <c r="E2813" s="23" t="s">
        <v>752</v>
      </c>
      <c r="G2813" s="23" t="s">
        <v>4480</v>
      </c>
      <c r="H2813" s="23" t="s">
        <v>1082</v>
      </c>
      <c r="J2813" s="54" t="s">
        <v>8</v>
      </c>
      <c r="K2813" s="47">
        <v>27.53383458646616</v>
      </c>
      <c r="L2813" s="57" t="s">
        <v>834</v>
      </c>
      <c r="M2813" s="24" t="s">
        <v>729</v>
      </c>
      <c r="N2813" s="7"/>
      <c r="O2813" s="7"/>
      <c r="X2813" s="7"/>
      <c r="AL2813" s="61"/>
      <c r="BD2813" s="4">
        <v>76952.08469709268</v>
      </c>
      <c r="BE2813" s="4">
        <v>139494.5842466497</v>
      </c>
      <c r="BF2813" s="4">
        <v>14570.10170569183</v>
      </c>
      <c r="BG2813" s="4">
        <v>51441.031044730582</v>
      </c>
      <c r="BH2813" s="4">
        <v>7482.8576322894851</v>
      </c>
      <c r="BI2813" s="4">
        <v>1712.943992471977</v>
      </c>
      <c r="BJ2813" s="4">
        <v>4301.9186017836419</v>
      </c>
      <c r="BK2813" s="4">
        <v>421.58236530673832</v>
      </c>
      <c r="BL2813" s="4">
        <v>2592.3499013470168</v>
      </c>
      <c r="BM2813" s="4">
        <v>432.86905302515771</v>
      </c>
      <c r="BN2813" s="4">
        <v>867.29287182296991</v>
      </c>
      <c r="BO2813" s="4">
        <v>217.087724581478</v>
      </c>
      <c r="BP2813" s="4">
        <v>653.20756677499992</v>
      </c>
      <c r="BR2813" s="4">
        <v>10542.398381321391</v>
      </c>
      <c r="BY2813" s="7"/>
      <c r="BZ2813" s="4">
        <v>1000000</v>
      </c>
      <c r="CA2813" t="s">
        <v>4481</v>
      </c>
      <c r="CC2813" s="7" t="s">
        <v>729</v>
      </c>
      <c r="CD2813" s="7">
        <v>0.25318458288274409</v>
      </c>
      <c r="CE2813" s="7" t="s">
        <v>723</v>
      </c>
      <c r="CF2813" s="7">
        <v>0.20431143121980219</v>
      </c>
      <c r="CH2813" s="7"/>
      <c r="CJ2813" s="7"/>
      <c r="CK2813" s="7">
        <f t="shared" si="73"/>
        <v>49</v>
      </c>
    </row>
    <row r="2814" spans="1:90" hidden="1" x14ac:dyDescent="0.3">
      <c r="A2814" s="43" t="s">
        <v>4482</v>
      </c>
      <c r="B2814" s="23" t="s">
        <v>1025</v>
      </c>
      <c r="D2814" s="23" t="s">
        <v>831</v>
      </c>
      <c r="G2814" s="53" t="s">
        <v>4483</v>
      </c>
      <c r="J2814" s="23" t="s">
        <v>9</v>
      </c>
      <c r="K2814" s="47">
        <v>47.3</v>
      </c>
      <c r="L2814" s="24" t="s">
        <v>834</v>
      </c>
      <c r="M2814" s="24" t="s">
        <v>636</v>
      </c>
      <c r="W2814" s="4">
        <v>1655.5</v>
      </c>
      <c r="AB2814" s="4">
        <v>1465000</v>
      </c>
      <c r="AC2814" s="4">
        <v>207000</v>
      </c>
      <c r="BZ2814" s="4"/>
      <c r="CA2814" t="s">
        <v>4484</v>
      </c>
      <c r="CK2814" s="7">
        <f t="shared" si="73"/>
        <v>60</v>
      </c>
    </row>
    <row r="2815" spans="1:90" hidden="1" x14ac:dyDescent="0.3">
      <c r="A2815" s="43" t="s">
        <v>843</v>
      </c>
      <c r="B2815" s="23" t="s">
        <v>868</v>
      </c>
      <c r="C2815" s="54"/>
      <c r="D2815" s="54" t="s">
        <v>831</v>
      </c>
      <c r="E2815" s="23" t="s">
        <v>605</v>
      </c>
      <c r="F2815" s="54"/>
      <c r="G2815" s="23" t="s">
        <v>4485</v>
      </c>
      <c r="J2815" s="54" t="s">
        <v>9</v>
      </c>
      <c r="K2815" s="55">
        <v>233</v>
      </c>
      <c r="L2815" s="24" t="s">
        <v>834</v>
      </c>
      <c r="M2815" s="24" t="s">
        <v>633</v>
      </c>
      <c r="N2815" s="7"/>
      <c r="U2815" s="4">
        <v>396100</v>
      </c>
      <c r="W2815" s="4">
        <v>535.9</v>
      </c>
      <c r="AA2815" s="107">
        <v>135140</v>
      </c>
      <c r="AD2815" s="4">
        <v>2.33</v>
      </c>
      <c r="AE2815" s="7"/>
      <c r="AF2815" s="7"/>
      <c r="AG2815" s="7"/>
      <c r="AH2815" s="7"/>
      <c r="AI2815" s="7"/>
      <c r="AJ2815" s="7"/>
      <c r="AK2815" s="7"/>
      <c r="BZ2815" s="4"/>
      <c r="CA2815" t="s">
        <v>910</v>
      </c>
      <c r="CC2815" s="7" t="s">
        <v>633</v>
      </c>
      <c r="CD2815" s="7">
        <v>0.51397867658142449</v>
      </c>
      <c r="CE2815" s="7" t="s">
        <v>615</v>
      </c>
      <c r="CF2815" s="7">
        <v>0.42702402165106851</v>
      </c>
      <c r="CH2815" s="7"/>
      <c r="CJ2815" s="7"/>
      <c r="CK2815" s="7">
        <f t="shared" ref="CK2815:CK2878" si="74">COUNTBLANK(N2815:BX2815)</f>
        <v>59</v>
      </c>
    </row>
    <row r="2816" spans="1:90" hidden="1" x14ac:dyDescent="0.3">
      <c r="A2816" s="43">
        <v>64</v>
      </c>
      <c r="B2816" s="23" t="s">
        <v>886</v>
      </c>
      <c r="C2816" s="54"/>
      <c r="D2816" s="54" t="s">
        <v>831</v>
      </c>
      <c r="E2816" s="23" t="s">
        <v>620</v>
      </c>
      <c r="F2816" s="54"/>
      <c r="G2816" s="23" t="s">
        <v>4486</v>
      </c>
      <c r="H2816" s="23" t="s">
        <v>880</v>
      </c>
      <c r="J2816" s="54" t="s">
        <v>9</v>
      </c>
      <c r="K2816" s="55">
        <v>117.8</v>
      </c>
      <c r="L2816" s="24" t="s">
        <v>834</v>
      </c>
      <c r="M2816" s="24" t="s">
        <v>615</v>
      </c>
      <c r="N2816" s="7"/>
      <c r="U2816" s="4">
        <v>789260</v>
      </c>
      <c r="V2816" s="4">
        <v>23.56</v>
      </c>
      <c r="AD2816" s="7"/>
      <c r="AE2816" s="7"/>
      <c r="AF2816" s="7"/>
      <c r="AG2816" s="7"/>
      <c r="AH2816" s="7"/>
      <c r="AI2816" s="7"/>
      <c r="AJ2816" s="7"/>
      <c r="AK2816" s="7"/>
      <c r="BZ2816" s="4"/>
      <c r="CA2816" t="s">
        <v>902</v>
      </c>
      <c r="CC2816" s="7" t="s">
        <v>615</v>
      </c>
      <c r="CD2816" s="7">
        <v>0.84412608109819998</v>
      </c>
      <c r="CF2816" s="7"/>
      <c r="CH2816" s="7"/>
      <c r="CJ2816" s="7"/>
      <c r="CK2816" s="7">
        <f t="shared" si="74"/>
        <v>61</v>
      </c>
      <c r="CL2816" t="s">
        <v>4486</v>
      </c>
    </row>
    <row r="2817" spans="1:90" hidden="1" x14ac:dyDescent="0.3">
      <c r="A2817" s="43">
        <v>64</v>
      </c>
      <c r="B2817" s="23" t="s">
        <v>891</v>
      </c>
      <c r="C2817" s="54"/>
      <c r="D2817" s="54" t="s">
        <v>831</v>
      </c>
      <c r="E2817" s="23" t="s">
        <v>659</v>
      </c>
      <c r="F2817" s="54"/>
      <c r="G2817" s="23" t="s">
        <v>4487</v>
      </c>
      <c r="J2817" s="54" t="s">
        <v>9</v>
      </c>
      <c r="K2817" s="55">
        <v>13.326000000000001</v>
      </c>
      <c r="L2817" s="24" t="s">
        <v>834</v>
      </c>
      <c r="M2817" s="24" t="s">
        <v>639</v>
      </c>
      <c r="N2817" s="7"/>
      <c r="U2817" s="4">
        <v>98746.3</v>
      </c>
      <c r="V2817" s="4">
        <v>0.7712</v>
      </c>
      <c r="W2817" s="4">
        <v>92.544000000000011</v>
      </c>
      <c r="AB2817" s="4">
        <v>295610.5</v>
      </c>
      <c r="AC2817" s="4">
        <v>681487.79999999993</v>
      </c>
      <c r="AD2817" s="7"/>
      <c r="AE2817" s="7"/>
      <c r="AF2817" s="7"/>
      <c r="AG2817" s="7"/>
      <c r="AH2817" s="7"/>
      <c r="AI2817" s="7"/>
      <c r="AJ2817" s="7"/>
      <c r="AK2817" s="7"/>
      <c r="BZ2817" s="4"/>
      <c r="CA2817" t="s">
        <v>842</v>
      </c>
      <c r="CC2817" s="7" t="s">
        <v>639</v>
      </c>
      <c r="CD2817" s="7">
        <v>0.52232363969227213</v>
      </c>
      <c r="CE2817" s="7" t="s">
        <v>636</v>
      </c>
      <c r="CF2817" s="7">
        <v>0.2258152771696626</v>
      </c>
      <c r="CG2817" s="7" t="s">
        <v>615</v>
      </c>
      <c r="CH2817" s="7">
        <v>0.22050061684954181</v>
      </c>
      <c r="CJ2817" s="7"/>
      <c r="CK2817" s="7">
        <f t="shared" si="74"/>
        <v>58</v>
      </c>
    </row>
    <row r="2818" spans="1:90" hidden="1" x14ac:dyDescent="0.3">
      <c r="A2818" s="43">
        <v>65</v>
      </c>
      <c r="B2818" s="56" t="s">
        <v>868</v>
      </c>
      <c r="D2818" s="23" t="s">
        <v>831</v>
      </c>
      <c r="E2818" s="23" t="s">
        <v>798</v>
      </c>
      <c r="G2818" s="23" t="s">
        <v>4488</v>
      </c>
      <c r="H2818" s="57" t="s">
        <v>831</v>
      </c>
      <c r="I2818" s="57"/>
      <c r="J2818" s="23" t="s">
        <v>9</v>
      </c>
      <c r="K2818" s="47">
        <v>13.41</v>
      </c>
      <c r="L2818" s="24" t="s">
        <v>834</v>
      </c>
      <c r="M2818" s="24" t="s">
        <v>624</v>
      </c>
      <c r="U2818" s="4">
        <v>13410</v>
      </c>
      <c r="V2818" s="4">
        <v>1.3544099999999999</v>
      </c>
      <c r="W2818" s="4">
        <v>35.938800000000001</v>
      </c>
      <c r="X2818" s="4">
        <v>49616.999999999993</v>
      </c>
      <c r="Y2818" s="4">
        <v>4157.1000000000004</v>
      </c>
      <c r="AG2818" s="4">
        <v>1.335636</v>
      </c>
      <c r="AH2818" s="4">
        <v>2.0034540000000001</v>
      </c>
      <c r="BZ2818" s="4"/>
      <c r="CA2818" t="s">
        <v>3270</v>
      </c>
      <c r="CC2818" s="7" t="s">
        <v>624</v>
      </c>
      <c r="CD2818" s="7">
        <v>0.62457308229794417</v>
      </c>
      <c r="CF2818" s="7"/>
      <c r="CH2818" s="7"/>
      <c r="CJ2818" s="7"/>
      <c r="CK2818" s="7">
        <f t="shared" si="74"/>
        <v>56</v>
      </c>
    </row>
    <row r="2819" spans="1:90" hidden="1" x14ac:dyDescent="0.3">
      <c r="A2819" s="43">
        <v>117</v>
      </c>
      <c r="B2819" s="23" t="s">
        <v>1402</v>
      </c>
      <c r="C2819" s="54"/>
      <c r="D2819" s="23" t="s">
        <v>632</v>
      </c>
      <c r="E2819" s="23" t="s">
        <v>644</v>
      </c>
      <c r="G2819" s="23" t="s">
        <v>4489</v>
      </c>
      <c r="H2819" s="54" t="s">
        <v>4490</v>
      </c>
      <c r="I2819" s="54"/>
      <c r="J2819" s="54" t="s">
        <v>9</v>
      </c>
      <c r="K2819" s="47">
        <v>3066.7</v>
      </c>
      <c r="L2819" s="47" t="s">
        <v>1121</v>
      </c>
      <c r="M2819" s="24" t="s">
        <v>765</v>
      </c>
      <c r="N2819" s="7"/>
      <c r="X2819" s="7"/>
      <c r="AH2819" s="7"/>
      <c r="AI2819" s="7"/>
      <c r="BS2819" s="4">
        <v>521339.00000000012</v>
      </c>
      <c r="BT2819" s="107">
        <v>398671</v>
      </c>
      <c r="BU2819" s="4">
        <v>9813440</v>
      </c>
      <c r="BV2819" s="4">
        <v>122668</v>
      </c>
      <c r="BW2819" s="7"/>
      <c r="BX2819" s="7"/>
      <c r="BY2819" s="64">
        <v>0.9</v>
      </c>
      <c r="BZ2819" s="4"/>
      <c r="CA2819" t="s">
        <v>4491</v>
      </c>
      <c r="CK2819" s="7">
        <f t="shared" si="74"/>
        <v>59</v>
      </c>
    </row>
    <row r="2820" spans="1:90" hidden="1" x14ac:dyDescent="0.3">
      <c r="A2820" s="24">
        <v>79</v>
      </c>
      <c r="B2820" s="23" t="s">
        <v>1058</v>
      </c>
      <c r="C2820" s="23" t="s">
        <v>1058</v>
      </c>
      <c r="D2820" s="23" t="s">
        <v>831</v>
      </c>
      <c r="E2820" s="23" t="s">
        <v>4492</v>
      </c>
      <c r="F2820" s="24"/>
      <c r="G2820" s="23" t="s">
        <v>4493</v>
      </c>
      <c r="H2820" s="23" t="s">
        <v>880</v>
      </c>
      <c r="J2820" s="54" t="s">
        <v>8</v>
      </c>
      <c r="K2820" s="47">
        <v>42000</v>
      </c>
      <c r="L2820" s="57" t="s">
        <v>834</v>
      </c>
      <c r="M2820" s="24" t="s">
        <v>744</v>
      </c>
      <c r="N2820" s="7"/>
      <c r="O2820" s="7"/>
      <c r="X2820" s="7"/>
      <c r="BD2820" s="4">
        <v>1327198.4530386741</v>
      </c>
      <c r="BE2820" s="4">
        <v>258893.15946621171</v>
      </c>
      <c r="BF2820" s="4">
        <v>305913.29547679657</v>
      </c>
      <c r="BG2820" s="4">
        <v>1270381.968616263</v>
      </c>
      <c r="BH2820" s="4">
        <v>302048.67469879519</v>
      </c>
      <c r="BI2820" s="4">
        <v>40623.996362809732</v>
      </c>
      <c r="BJ2820" s="4">
        <v>364370.86092715227</v>
      </c>
      <c r="BK2820" s="4">
        <v>59275.056179775282</v>
      </c>
      <c r="BL2820" s="4">
        <v>345458.44504021452</v>
      </c>
      <c r="BM2820" s="4">
        <v>60861.979883536267</v>
      </c>
      <c r="BN2820" s="4">
        <v>183648.43668304931</v>
      </c>
      <c r="BO2820" s="4">
        <v>30890.575427682739</v>
      </c>
      <c r="BP2820" s="4">
        <v>133521.12058465279</v>
      </c>
      <c r="BQ2820" s="4">
        <v>10340.995475113121</v>
      </c>
      <c r="BR2820" s="4">
        <v>2304439.1851195749</v>
      </c>
      <c r="BY2820" s="7"/>
      <c r="BZ2820" s="4"/>
      <c r="CA2820" t="s">
        <v>4494</v>
      </c>
      <c r="CC2820" s="7" t="s">
        <v>744</v>
      </c>
      <c r="CD2820" s="7">
        <v>0.26191023181151829</v>
      </c>
      <c r="CE2820" s="7" t="s">
        <v>762</v>
      </c>
      <c r="CF2820" s="7">
        <v>0.20067369054867651</v>
      </c>
      <c r="CH2820" s="7"/>
      <c r="CJ2820" s="76"/>
      <c r="CK2820" s="7">
        <f t="shared" si="74"/>
        <v>48</v>
      </c>
    </row>
    <row r="2821" spans="1:90" hidden="1" x14ac:dyDescent="0.3">
      <c r="A2821" s="43">
        <v>27</v>
      </c>
      <c r="B2821" s="42" t="s">
        <v>4495</v>
      </c>
      <c r="D2821" s="23" t="s">
        <v>831</v>
      </c>
      <c r="E2821" s="23" t="s">
        <v>614</v>
      </c>
      <c r="G2821" s="42" t="s">
        <v>4496</v>
      </c>
      <c r="J2821" s="23" t="s">
        <v>9</v>
      </c>
      <c r="K2821" s="58">
        <v>3.5</v>
      </c>
      <c r="L2821" s="24" t="s">
        <v>834</v>
      </c>
      <c r="M2821" s="24" t="s">
        <v>678</v>
      </c>
      <c r="U2821" s="59">
        <v>17500</v>
      </c>
      <c r="V2821" s="59"/>
      <c r="W2821" s="59"/>
      <c r="AB2821" s="59"/>
      <c r="AC2821" s="60">
        <v>10500</v>
      </c>
      <c r="AP2821" s="60">
        <v>10500</v>
      </c>
      <c r="AQ2821" s="59">
        <v>1.4</v>
      </c>
      <c r="BZ2821" s="4"/>
      <c r="CA2821" t="s">
        <v>2056</v>
      </c>
      <c r="CC2821" s="7" t="s">
        <v>678</v>
      </c>
      <c r="CD2821" s="7">
        <v>0.62656606307516194</v>
      </c>
      <c r="CE2821" s="7" t="s">
        <v>615</v>
      </c>
      <c r="CF2821" s="7">
        <v>0.3081426266595762</v>
      </c>
      <c r="CH2821" s="7"/>
      <c r="CJ2821" s="7"/>
      <c r="CK2821" s="7">
        <f t="shared" si="74"/>
        <v>59</v>
      </c>
    </row>
    <row r="2822" spans="1:90" hidden="1" x14ac:dyDescent="0.3">
      <c r="A2822" s="43">
        <v>64</v>
      </c>
      <c r="B2822" s="23" t="s">
        <v>1796</v>
      </c>
      <c r="C2822" s="54"/>
      <c r="D2822" s="54" t="s">
        <v>831</v>
      </c>
      <c r="E2822" s="23" t="s">
        <v>614</v>
      </c>
      <c r="F2822" s="54"/>
      <c r="G2822" s="23" t="s">
        <v>4497</v>
      </c>
      <c r="J2822" s="54" t="s">
        <v>9</v>
      </c>
      <c r="K2822" s="55">
        <v>0.72100000000000009</v>
      </c>
      <c r="L2822" s="24" t="s">
        <v>834</v>
      </c>
      <c r="M2822" s="24" t="s">
        <v>678</v>
      </c>
      <c r="N2822" s="7"/>
      <c r="U2822" s="4">
        <v>4907.1000000000004</v>
      </c>
      <c r="AC2822" s="4">
        <v>4413.7999999999993</v>
      </c>
      <c r="AD2822" s="7"/>
      <c r="AE2822" s="7"/>
      <c r="AF2822" s="7"/>
      <c r="AG2822" s="7"/>
      <c r="AH2822" s="7"/>
      <c r="AI2822" s="7"/>
      <c r="AJ2822" s="7"/>
      <c r="AK2822" s="7"/>
      <c r="AP2822" s="4">
        <v>4907.8</v>
      </c>
      <c r="BZ2822" s="4"/>
      <c r="CA2822" t="s">
        <v>4498</v>
      </c>
      <c r="CC2822" s="7" t="s">
        <v>678</v>
      </c>
      <c r="CD2822" s="7">
        <v>0.72143717868231816</v>
      </c>
      <c r="CE2822" s="7" t="s">
        <v>615</v>
      </c>
      <c r="CF2822" s="7">
        <v>0.21284954884653631</v>
      </c>
      <c r="CH2822" s="7"/>
      <c r="CJ2822" s="7"/>
      <c r="CK2822" s="7">
        <f t="shared" si="74"/>
        <v>60</v>
      </c>
    </row>
    <row r="2823" spans="1:90" hidden="1" x14ac:dyDescent="0.3">
      <c r="A2823" s="43">
        <v>65</v>
      </c>
      <c r="B2823" s="56" t="s">
        <v>1176</v>
      </c>
      <c r="D2823" s="23" t="s">
        <v>831</v>
      </c>
      <c r="E2823" s="23" t="s">
        <v>796</v>
      </c>
      <c r="G2823" s="23" t="s">
        <v>4499</v>
      </c>
      <c r="H2823" s="57" t="s">
        <v>831</v>
      </c>
      <c r="I2823" s="57"/>
      <c r="J2823" s="23" t="s">
        <v>9</v>
      </c>
      <c r="K2823" s="66">
        <v>56</v>
      </c>
      <c r="L2823" s="24" t="s">
        <v>834</v>
      </c>
      <c r="M2823" s="24" t="s">
        <v>624</v>
      </c>
      <c r="X2823" s="4">
        <v>840000</v>
      </c>
      <c r="BZ2823" s="4"/>
      <c r="CA2823" t="s">
        <v>871</v>
      </c>
      <c r="CC2823" s="7" t="s">
        <v>624</v>
      </c>
      <c r="CD2823" s="7">
        <v>1</v>
      </c>
      <c r="CF2823" s="7"/>
      <c r="CH2823" s="7"/>
      <c r="CJ2823" s="7"/>
      <c r="CK2823" s="7">
        <f t="shared" si="74"/>
        <v>62</v>
      </c>
    </row>
    <row r="2824" spans="1:90" hidden="1" x14ac:dyDescent="0.3">
      <c r="A2824" s="43">
        <v>65</v>
      </c>
      <c r="B2824" s="56" t="s">
        <v>1176</v>
      </c>
      <c r="D2824" s="23" t="s">
        <v>831</v>
      </c>
      <c r="E2824" s="23" t="s">
        <v>796</v>
      </c>
      <c r="G2824" s="23" t="s">
        <v>4500</v>
      </c>
      <c r="H2824" s="57" t="s">
        <v>831</v>
      </c>
      <c r="I2824" s="57"/>
      <c r="J2824" s="23" t="s">
        <v>9</v>
      </c>
      <c r="K2824" s="66">
        <v>97</v>
      </c>
      <c r="L2824" s="24" t="s">
        <v>834</v>
      </c>
      <c r="M2824" s="24" t="s">
        <v>624</v>
      </c>
      <c r="X2824" s="4">
        <v>1726600</v>
      </c>
      <c r="BZ2824" s="4"/>
      <c r="CA2824" t="s">
        <v>871</v>
      </c>
      <c r="CC2824" s="7" t="s">
        <v>624</v>
      </c>
      <c r="CD2824" s="7">
        <v>1</v>
      </c>
      <c r="CF2824" s="7"/>
      <c r="CH2824" s="7"/>
      <c r="CJ2824" s="7"/>
      <c r="CK2824" s="7">
        <f t="shared" si="74"/>
        <v>62</v>
      </c>
    </row>
    <row r="2825" spans="1:90" hidden="1" x14ac:dyDescent="0.3">
      <c r="A2825" s="43">
        <v>27</v>
      </c>
      <c r="B2825" s="42" t="s">
        <v>4501</v>
      </c>
      <c r="D2825" s="23" t="s">
        <v>831</v>
      </c>
      <c r="E2825" s="23" t="s">
        <v>659</v>
      </c>
      <c r="G2825" s="42" t="s">
        <v>4502</v>
      </c>
      <c r="J2825" s="23" t="s">
        <v>9</v>
      </c>
      <c r="K2825" s="58">
        <v>2.5</v>
      </c>
      <c r="L2825" s="24" t="s">
        <v>834</v>
      </c>
      <c r="M2825" s="24" t="s">
        <v>681</v>
      </c>
      <c r="U2825" s="59"/>
      <c r="V2825" s="59"/>
      <c r="W2825" s="59"/>
      <c r="AB2825" s="59"/>
      <c r="AC2825" s="59"/>
      <c r="AP2825" s="59"/>
      <c r="AQ2825" s="59">
        <v>100</v>
      </c>
      <c r="BZ2825" s="4"/>
      <c r="CA2825" t="s">
        <v>926</v>
      </c>
      <c r="CC2825" s="7" t="s">
        <v>681</v>
      </c>
      <c r="CD2825" s="7">
        <v>1</v>
      </c>
      <c r="CF2825" s="7"/>
      <c r="CH2825" s="7"/>
      <c r="CJ2825" s="7"/>
      <c r="CK2825" s="7">
        <f t="shared" si="74"/>
        <v>62</v>
      </c>
    </row>
    <row r="2826" spans="1:90" hidden="1" x14ac:dyDescent="0.3">
      <c r="A2826" s="43">
        <v>64</v>
      </c>
      <c r="B2826" s="23" t="s">
        <v>1572</v>
      </c>
      <c r="C2826" s="54"/>
      <c r="D2826" s="54" t="s">
        <v>831</v>
      </c>
      <c r="E2826" s="23" t="s">
        <v>668</v>
      </c>
      <c r="F2826" s="54"/>
      <c r="G2826" s="23" t="s">
        <v>4503</v>
      </c>
      <c r="J2826" s="54" t="s">
        <v>9</v>
      </c>
      <c r="K2826" s="55">
        <v>1</v>
      </c>
      <c r="L2826" s="24" t="s">
        <v>834</v>
      </c>
      <c r="M2826" s="24" t="s">
        <v>639</v>
      </c>
      <c r="N2826" s="7"/>
      <c r="U2826" s="4">
        <v>6000</v>
      </c>
      <c r="AB2826" s="4">
        <v>20000</v>
      </c>
      <c r="AC2826" s="4">
        <v>30000</v>
      </c>
      <c r="AD2826" s="7"/>
      <c r="AE2826" s="7"/>
      <c r="AF2826" s="7"/>
      <c r="AG2826" s="7"/>
      <c r="AH2826" s="7"/>
      <c r="AI2826" s="7"/>
      <c r="AJ2826" s="7"/>
      <c r="AK2826" s="7"/>
      <c r="BZ2826" s="4"/>
      <c r="CA2826" t="s">
        <v>1006</v>
      </c>
      <c r="CC2826" s="7" t="s">
        <v>639</v>
      </c>
      <c r="CD2826" s="7">
        <v>0.44501066603460537</v>
      </c>
      <c r="CE2826" s="7" t="s">
        <v>636</v>
      </c>
      <c r="CF2826" s="7">
        <v>0.29568618155961129</v>
      </c>
      <c r="CG2826" s="7" t="s">
        <v>615</v>
      </c>
      <c r="CH2826" s="7">
        <v>0.25930315240578339</v>
      </c>
      <c r="CJ2826" s="7"/>
      <c r="CK2826" s="7">
        <f t="shared" si="74"/>
        <v>60</v>
      </c>
    </row>
    <row r="2827" spans="1:90" hidden="1" x14ac:dyDescent="0.3">
      <c r="A2827" s="43">
        <v>64</v>
      </c>
      <c r="B2827" s="23" t="s">
        <v>1058</v>
      </c>
      <c r="C2827" s="54"/>
      <c r="D2827" s="54" t="s">
        <v>831</v>
      </c>
      <c r="E2827" s="23" t="s">
        <v>605</v>
      </c>
      <c r="F2827" s="54"/>
      <c r="G2827" s="23" t="s">
        <v>4504</v>
      </c>
      <c r="J2827" s="54" t="s">
        <v>9</v>
      </c>
      <c r="K2827" s="55">
        <v>529</v>
      </c>
      <c r="L2827" s="24" t="s">
        <v>834</v>
      </c>
      <c r="M2827" s="24" t="s">
        <v>615</v>
      </c>
      <c r="N2827" s="7"/>
      <c r="U2827" s="4">
        <v>2909500</v>
      </c>
      <c r="V2827" s="4">
        <v>42.32</v>
      </c>
      <c r="W2827" s="4">
        <v>618.92999999999995</v>
      </c>
      <c r="AD2827" s="7"/>
      <c r="AE2827" s="7"/>
      <c r="AF2827" s="7"/>
      <c r="AG2827" s="7"/>
      <c r="AH2827" s="7"/>
      <c r="AI2827" s="7"/>
      <c r="AJ2827" s="7"/>
      <c r="AK2827" s="7"/>
      <c r="BZ2827" s="4"/>
      <c r="CA2827" t="s">
        <v>859</v>
      </c>
      <c r="CC2827" s="7" t="s">
        <v>615</v>
      </c>
      <c r="CD2827" s="7">
        <v>0.89985117759629296</v>
      </c>
      <c r="CF2827" s="7"/>
      <c r="CH2827" s="7"/>
      <c r="CJ2827" s="7"/>
      <c r="CK2827" s="7">
        <f t="shared" si="74"/>
        <v>60</v>
      </c>
    </row>
    <row r="2828" spans="1:90" hidden="1" x14ac:dyDescent="0.3">
      <c r="A2828" s="43" t="s">
        <v>843</v>
      </c>
      <c r="B2828" s="23" t="s">
        <v>913</v>
      </c>
      <c r="D2828" s="23" t="s">
        <v>831</v>
      </c>
      <c r="E2828" s="23" t="s">
        <v>605</v>
      </c>
      <c r="G2828" s="53" t="s">
        <v>4505</v>
      </c>
      <c r="J2828" s="23" t="s">
        <v>9</v>
      </c>
      <c r="K2828" s="47">
        <v>360</v>
      </c>
      <c r="L2828" s="24" t="s">
        <v>834</v>
      </c>
      <c r="M2828" s="24" t="s">
        <v>615</v>
      </c>
      <c r="U2828" s="4">
        <v>1188000</v>
      </c>
      <c r="AA2828" s="107">
        <v>36000</v>
      </c>
      <c r="AD2828" s="4">
        <v>63.157468606591323</v>
      </c>
      <c r="BZ2828" s="4"/>
      <c r="CA2828" t="s">
        <v>846</v>
      </c>
      <c r="CC2828" s="7" t="s">
        <v>615</v>
      </c>
      <c r="CD2828" s="7">
        <v>0.88473303831776229</v>
      </c>
      <c r="CF2828" s="7"/>
      <c r="CH2828" s="7"/>
      <c r="CJ2828" s="7"/>
      <c r="CK2828" s="7">
        <f t="shared" si="74"/>
        <v>60</v>
      </c>
    </row>
    <row r="2829" spans="1:90" hidden="1" x14ac:dyDescent="0.3">
      <c r="A2829" s="43">
        <v>64</v>
      </c>
      <c r="B2829" s="23" t="s">
        <v>1961</v>
      </c>
      <c r="C2829" s="54"/>
      <c r="D2829" s="54" t="s">
        <v>831</v>
      </c>
      <c r="E2829" s="23" t="s">
        <v>659</v>
      </c>
      <c r="F2829" s="54"/>
      <c r="G2829" s="23" t="s">
        <v>4506</v>
      </c>
      <c r="J2829" s="54" t="s">
        <v>9</v>
      </c>
      <c r="K2829" s="55">
        <v>6.4</v>
      </c>
      <c r="L2829" s="24" t="s">
        <v>834</v>
      </c>
      <c r="M2829" s="24" t="s">
        <v>615</v>
      </c>
      <c r="N2829" s="7"/>
      <c r="U2829" s="4">
        <v>64000</v>
      </c>
      <c r="AD2829" s="7"/>
      <c r="AE2829" s="7"/>
      <c r="AF2829" s="7"/>
      <c r="AG2829" s="7"/>
      <c r="AH2829" s="7"/>
      <c r="AI2829" s="7"/>
      <c r="AJ2829" s="7"/>
      <c r="AK2829" s="7"/>
      <c r="BZ2829" s="4"/>
      <c r="CA2829" t="s">
        <v>856</v>
      </c>
      <c r="CC2829" s="7" t="s">
        <v>615</v>
      </c>
      <c r="CD2829" s="7">
        <v>1</v>
      </c>
      <c r="CF2829" s="7"/>
      <c r="CH2829" s="7"/>
      <c r="CJ2829" s="7"/>
      <c r="CK2829" s="7">
        <f t="shared" si="74"/>
        <v>62</v>
      </c>
    </row>
    <row r="2830" spans="1:90" hidden="1" x14ac:dyDescent="0.3">
      <c r="A2830" s="43" t="s">
        <v>4507</v>
      </c>
      <c r="B2830" s="53" t="s">
        <v>1025</v>
      </c>
      <c r="D2830" s="23" t="s">
        <v>831</v>
      </c>
      <c r="E2830" s="23" t="s">
        <v>595</v>
      </c>
      <c r="G2830" s="53" t="s">
        <v>4508</v>
      </c>
      <c r="H2830" s="23" t="s">
        <v>850</v>
      </c>
      <c r="J2830" s="23" t="s">
        <v>9</v>
      </c>
      <c r="K2830" s="47">
        <v>4700</v>
      </c>
      <c r="L2830" s="24" t="s">
        <v>834</v>
      </c>
      <c r="M2830" s="24" t="s">
        <v>717</v>
      </c>
      <c r="S2830" s="4">
        <v>92983749.443045452</v>
      </c>
      <c r="AM2830" s="4">
        <v>690900000</v>
      </c>
      <c r="BC2830" s="107">
        <v>7898341.2139872443</v>
      </c>
      <c r="BZ2830" s="4">
        <v>5000000</v>
      </c>
      <c r="CA2830" t="s">
        <v>4509</v>
      </c>
      <c r="CK2830" s="7">
        <f t="shared" si="74"/>
        <v>60</v>
      </c>
    </row>
    <row r="2831" spans="1:90" hidden="1" x14ac:dyDescent="0.3">
      <c r="A2831" s="43" t="s">
        <v>872</v>
      </c>
      <c r="B2831" s="23" t="s">
        <v>1028</v>
      </c>
      <c r="D2831" s="23" t="s">
        <v>831</v>
      </c>
      <c r="E2831" s="23" t="s">
        <v>605</v>
      </c>
      <c r="G2831" s="53" t="s">
        <v>4510</v>
      </c>
      <c r="J2831" s="23" t="s">
        <v>9</v>
      </c>
      <c r="K2831" s="47">
        <v>2299</v>
      </c>
      <c r="L2831" s="24" t="s">
        <v>834</v>
      </c>
      <c r="M2831" s="24" t="s">
        <v>615</v>
      </c>
      <c r="U2831" s="4">
        <v>9950299.9999999981</v>
      </c>
      <c r="AA2831" s="107">
        <v>285050.00000000012</v>
      </c>
      <c r="AD2831" s="4">
        <v>462.89582085888321</v>
      </c>
      <c r="BZ2831" s="4">
        <v>18300000</v>
      </c>
      <c r="CA2831" t="s">
        <v>915</v>
      </c>
      <c r="CC2831" s="7" t="s">
        <v>615</v>
      </c>
      <c r="CD2831" s="7">
        <v>0.89164499701027022</v>
      </c>
      <c r="CF2831" s="7"/>
      <c r="CH2831" s="7"/>
      <c r="CJ2831" s="7"/>
      <c r="CK2831" s="7">
        <f t="shared" si="74"/>
        <v>60</v>
      </c>
      <c r="CL2831" t="s">
        <v>4510</v>
      </c>
    </row>
    <row r="2832" spans="1:90" hidden="1" x14ac:dyDescent="0.3">
      <c r="A2832" s="43">
        <v>58</v>
      </c>
      <c r="B2832" s="23" t="s">
        <v>1025</v>
      </c>
      <c r="C2832" s="54"/>
      <c r="D2832" s="23" t="s">
        <v>831</v>
      </c>
      <c r="E2832" s="23" t="s">
        <v>605</v>
      </c>
      <c r="G2832" s="23" t="s">
        <v>4511</v>
      </c>
      <c r="I2832" s="54"/>
      <c r="J2832" s="54" t="s">
        <v>9</v>
      </c>
      <c r="K2832" s="47">
        <v>0.25</v>
      </c>
      <c r="L2832" s="24" t="s">
        <v>834</v>
      </c>
      <c r="M2832" s="24" t="s">
        <v>684</v>
      </c>
      <c r="N2832" s="7"/>
      <c r="AA2832" s="107">
        <v>187.32039107890299</v>
      </c>
      <c r="AD2832" s="4">
        <v>0.24974230843749251</v>
      </c>
      <c r="AH2832" s="7"/>
      <c r="AI2832" s="7"/>
      <c r="AR2832" s="4">
        <v>187.32039107890299</v>
      </c>
      <c r="BY2832" s="7"/>
      <c r="BZ2832" s="4"/>
      <c r="CA2832" t="s">
        <v>846</v>
      </c>
      <c r="CC2832" s="7" t="s">
        <v>684</v>
      </c>
      <c r="CD2832" s="7">
        <v>0.58529938623431632</v>
      </c>
      <c r="CE2832" s="7" t="s">
        <v>633</v>
      </c>
      <c r="CF2832" s="7">
        <v>0.35560220089277361</v>
      </c>
      <c r="CH2832" s="7"/>
      <c r="CJ2832" s="7"/>
      <c r="CK2832" s="7">
        <f t="shared" si="74"/>
        <v>60</v>
      </c>
    </row>
    <row r="2833" spans="1:90" hidden="1" x14ac:dyDescent="0.3">
      <c r="A2833" s="43" t="s">
        <v>843</v>
      </c>
      <c r="B2833" s="23" t="s">
        <v>1025</v>
      </c>
      <c r="D2833" s="23" t="s">
        <v>831</v>
      </c>
      <c r="E2833" s="23" t="s">
        <v>605</v>
      </c>
      <c r="G2833" s="53" t="s">
        <v>4512</v>
      </c>
      <c r="J2833" s="23" t="s">
        <v>9</v>
      </c>
      <c r="K2833" s="47">
        <v>1051.289</v>
      </c>
      <c r="L2833" s="24" t="s">
        <v>834</v>
      </c>
      <c r="M2833" s="24" t="s">
        <v>633</v>
      </c>
      <c r="U2833" s="4">
        <v>785283.57200000004</v>
      </c>
      <c r="W2833" s="4">
        <v>1274.9899</v>
      </c>
      <c r="AA2833" s="107">
        <v>443356.72299999988</v>
      </c>
      <c r="AD2833" s="4">
        <v>609.88125080499015</v>
      </c>
      <c r="BZ2833" s="4"/>
      <c r="CA2833" t="s">
        <v>846</v>
      </c>
      <c r="CC2833" s="7" t="s">
        <v>633</v>
      </c>
      <c r="CD2833" s="7">
        <v>0.56972890702804102</v>
      </c>
      <c r="CE2833" s="7" t="s">
        <v>615</v>
      </c>
      <c r="CF2833" s="7">
        <v>0.2860406431234479</v>
      </c>
      <c r="CH2833" s="7"/>
      <c r="CJ2833" s="7"/>
      <c r="CK2833" s="7">
        <f t="shared" si="74"/>
        <v>59</v>
      </c>
    </row>
    <row r="2834" spans="1:90" hidden="1" x14ac:dyDescent="0.3">
      <c r="A2834" s="43" t="s">
        <v>890</v>
      </c>
      <c r="B2834" s="23" t="s">
        <v>863</v>
      </c>
      <c r="D2834" s="23" t="s">
        <v>831</v>
      </c>
      <c r="E2834" s="23" t="s">
        <v>671</v>
      </c>
      <c r="G2834" s="53" t="s">
        <v>4513</v>
      </c>
      <c r="J2834" s="23" t="s">
        <v>9</v>
      </c>
      <c r="K2834" s="47">
        <v>605.79</v>
      </c>
      <c r="L2834" s="24" t="s">
        <v>834</v>
      </c>
      <c r="M2834" s="24" t="s">
        <v>651</v>
      </c>
      <c r="U2834" s="4">
        <v>262115.34</v>
      </c>
      <c r="V2834" s="4">
        <v>76.402900000000017</v>
      </c>
      <c r="X2834" s="4">
        <v>571726.80999999994</v>
      </c>
      <c r="AG2834" s="4">
        <v>1230.9065000000001</v>
      </c>
      <c r="AH2834" s="4">
        <v>777.05880000000002</v>
      </c>
      <c r="AI2834" s="4">
        <v>166.7415</v>
      </c>
      <c r="AJ2834" s="4">
        <v>291.993154</v>
      </c>
      <c r="AK2834" s="4">
        <v>60.706918999999992</v>
      </c>
      <c r="BX2834" s="4"/>
      <c r="BZ2834" s="4"/>
      <c r="CA2834" t="s">
        <v>1419</v>
      </c>
      <c r="CC2834" s="7" t="s">
        <v>651</v>
      </c>
      <c r="CD2834" s="7">
        <v>0.5637394839366231</v>
      </c>
      <c r="CE2834" s="7" t="s">
        <v>654</v>
      </c>
      <c r="CF2834" s="7">
        <v>0.20357973350428901</v>
      </c>
      <c r="CH2834" s="7"/>
      <c r="CJ2834" s="7"/>
      <c r="CK2834" s="7">
        <f t="shared" si="74"/>
        <v>55</v>
      </c>
    </row>
    <row r="2835" spans="1:90" hidden="1" x14ac:dyDescent="0.3">
      <c r="A2835" s="43">
        <v>65</v>
      </c>
      <c r="B2835" s="56" t="s">
        <v>1025</v>
      </c>
      <c r="D2835" s="23" t="s">
        <v>831</v>
      </c>
      <c r="E2835" s="23" t="s">
        <v>798</v>
      </c>
      <c r="G2835" s="23" t="s">
        <v>4514</v>
      </c>
      <c r="H2835" s="57" t="s">
        <v>880</v>
      </c>
      <c r="I2835" s="57"/>
      <c r="J2835" s="23" t="s">
        <v>9</v>
      </c>
      <c r="K2835" s="47">
        <v>2.3510659999999999</v>
      </c>
      <c r="L2835" s="24" t="s">
        <v>834</v>
      </c>
      <c r="M2835" s="24" t="s">
        <v>624</v>
      </c>
      <c r="X2835" s="4">
        <v>116569.855</v>
      </c>
      <c r="BZ2835" s="4"/>
      <c r="CA2835" t="s">
        <v>871</v>
      </c>
      <c r="CC2835" s="7" t="s">
        <v>624</v>
      </c>
      <c r="CD2835" s="7">
        <v>1</v>
      </c>
      <c r="CF2835" s="7"/>
      <c r="CH2835" s="7"/>
      <c r="CJ2835" s="7"/>
      <c r="CK2835" s="7">
        <f t="shared" si="74"/>
        <v>62</v>
      </c>
      <c r="CL2835" t="s">
        <v>4514</v>
      </c>
    </row>
    <row r="2836" spans="1:90" x14ac:dyDescent="0.3">
      <c r="A2836" s="43">
        <v>64</v>
      </c>
      <c r="B2836" s="23" t="s">
        <v>860</v>
      </c>
      <c r="C2836" s="54"/>
      <c r="D2836" s="54" t="s">
        <v>831</v>
      </c>
      <c r="E2836" s="23" t="s">
        <v>614</v>
      </c>
      <c r="F2836" s="54"/>
      <c r="G2836" s="23" t="s">
        <v>4515</v>
      </c>
      <c r="J2836" s="54" t="s">
        <v>9</v>
      </c>
      <c r="K2836" s="55">
        <v>33.691336999999997</v>
      </c>
      <c r="L2836" s="24" t="s">
        <v>834</v>
      </c>
      <c r="M2836" s="24" t="s">
        <v>615</v>
      </c>
      <c r="N2836" s="7"/>
      <c r="U2836" s="4">
        <v>61607.895999999993</v>
      </c>
      <c r="V2836" s="4">
        <v>1.1070120699999999</v>
      </c>
      <c r="W2836" s="4">
        <v>28.686118839999999</v>
      </c>
      <c r="AD2836" s="7"/>
      <c r="AE2836" s="7"/>
      <c r="AF2836" s="7"/>
      <c r="AG2836" s="7"/>
      <c r="AH2836" s="7"/>
      <c r="AI2836" s="7"/>
      <c r="AJ2836" s="7"/>
      <c r="AK2836" s="7"/>
      <c r="BZ2836" s="4"/>
      <c r="CA2836" t="s">
        <v>859</v>
      </c>
      <c r="CC2836" s="7" t="s">
        <v>615</v>
      </c>
      <c r="CD2836" s="7">
        <v>0.86369760351419067</v>
      </c>
      <c r="CF2836" s="7"/>
      <c r="CH2836" s="7"/>
      <c r="CJ2836" s="7"/>
      <c r="CK2836" s="7">
        <f t="shared" si="74"/>
        <v>60</v>
      </c>
    </row>
    <row r="2837" spans="1:90" hidden="1" x14ac:dyDescent="0.3">
      <c r="A2837" s="43" t="s">
        <v>890</v>
      </c>
      <c r="B2837" s="23" t="s">
        <v>913</v>
      </c>
      <c r="D2837" s="23" t="s">
        <v>831</v>
      </c>
      <c r="E2837" s="23" t="s">
        <v>671</v>
      </c>
      <c r="G2837" s="53" t="s">
        <v>4516</v>
      </c>
      <c r="J2837" s="23" t="s">
        <v>9</v>
      </c>
      <c r="K2837" s="47">
        <v>435.5</v>
      </c>
      <c r="L2837" s="24" t="s">
        <v>834</v>
      </c>
      <c r="M2837" s="24" t="s">
        <v>615</v>
      </c>
      <c r="U2837" s="4">
        <v>1872650</v>
      </c>
      <c r="X2837" s="4">
        <v>696800.00000000012</v>
      </c>
      <c r="BX2837" s="4"/>
      <c r="BZ2837" s="4"/>
      <c r="CA2837" t="s">
        <v>1168</v>
      </c>
      <c r="CC2837" s="7" t="s">
        <v>615</v>
      </c>
      <c r="CD2837" s="7">
        <v>0.5467584090750599</v>
      </c>
      <c r="CE2837" s="7" t="s">
        <v>624</v>
      </c>
      <c r="CF2837" s="7">
        <v>0.45324159092494021</v>
      </c>
      <c r="CH2837" s="7"/>
      <c r="CJ2837" s="7"/>
      <c r="CK2837" s="7">
        <f t="shared" si="74"/>
        <v>61</v>
      </c>
    </row>
    <row r="2838" spans="1:90" hidden="1" x14ac:dyDescent="0.3">
      <c r="A2838" s="43" t="s">
        <v>843</v>
      </c>
      <c r="B2838" s="23" t="s">
        <v>913</v>
      </c>
      <c r="D2838" s="23" t="s">
        <v>831</v>
      </c>
      <c r="E2838" s="23" t="s">
        <v>605</v>
      </c>
      <c r="G2838" s="53" t="s">
        <v>4517</v>
      </c>
      <c r="J2838" s="23" t="s">
        <v>9</v>
      </c>
      <c r="K2838" s="47">
        <v>40.708316577600002</v>
      </c>
      <c r="L2838" s="24" t="s">
        <v>834</v>
      </c>
      <c r="M2838" s="24" t="s">
        <v>615</v>
      </c>
      <c r="U2838" s="4">
        <v>126195.78139056001</v>
      </c>
      <c r="W2838" s="4">
        <v>139.55342213</v>
      </c>
      <c r="AA2838" s="107">
        <v>28495.821604320001</v>
      </c>
      <c r="AD2838" s="4">
        <v>38.81443145473731</v>
      </c>
      <c r="BZ2838" s="4"/>
      <c r="CA2838" t="s">
        <v>846</v>
      </c>
      <c r="CC2838" s="7" t="s">
        <v>615</v>
      </c>
      <c r="CD2838" s="7">
        <v>0.48955071445547582</v>
      </c>
      <c r="CE2838" s="7" t="s">
        <v>633</v>
      </c>
      <c r="CF2838" s="7">
        <v>0.38998486987929348</v>
      </c>
      <c r="CH2838" s="7"/>
      <c r="CJ2838" s="7"/>
      <c r="CK2838" s="7">
        <f t="shared" si="74"/>
        <v>59</v>
      </c>
    </row>
    <row r="2839" spans="1:90" hidden="1" x14ac:dyDescent="0.3">
      <c r="A2839" s="43">
        <v>64</v>
      </c>
      <c r="B2839" s="23" t="s">
        <v>868</v>
      </c>
      <c r="C2839" s="54"/>
      <c r="D2839" s="54" t="s">
        <v>831</v>
      </c>
      <c r="E2839" s="23" t="s">
        <v>692</v>
      </c>
      <c r="F2839" s="54"/>
      <c r="G2839" s="23" t="s">
        <v>4518</v>
      </c>
      <c r="J2839" s="54" t="s">
        <v>9</v>
      </c>
      <c r="K2839" s="55">
        <v>13.041</v>
      </c>
      <c r="L2839" s="24" t="s">
        <v>834</v>
      </c>
      <c r="M2839" s="24" t="s">
        <v>633</v>
      </c>
      <c r="N2839" s="7"/>
      <c r="U2839" s="4">
        <v>9911.16</v>
      </c>
      <c r="V2839" s="4">
        <v>2.0735190000000001</v>
      </c>
      <c r="W2839" s="4">
        <v>21.022092000000001</v>
      </c>
      <c r="AA2839" s="107">
        <v>5346.81</v>
      </c>
      <c r="AD2839" s="7"/>
      <c r="AE2839" s="7"/>
      <c r="AF2839" s="7"/>
      <c r="AG2839" s="7">
        <v>1.8133510500000001</v>
      </c>
      <c r="AH2839" s="7">
        <v>1.8133510500000001</v>
      </c>
      <c r="AI2839" s="7">
        <v>0.40296690000000002</v>
      </c>
      <c r="AJ2839" s="7"/>
      <c r="AK2839" s="7"/>
      <c r="BZ2839" s="4"/>
      <c r="CA2839" t="s">
        <v>4519</v>
      </c>
      <c r="CC2839" s="7" t="s">
        <v>633</v>
      </c>
      <c r="CD2839" s="7">
        <v>0.2719968472383813</v>
      </c>
      <c r="CE2839" s="7" t="s">
        <v>651</v>
      </c>
      <c r="CF2839" s="7">
        <v>0.20324876868827799</v>
      </c>
      <c r="CH2839" s="7"/>
      <c r="CJ2839" s="7"/>
      <c r="CK2839" s="7">
        <f t="shared" si="74"/>
        <v>56</v>
      </c>
    </row>
    <row r="2840" spans="1:90" hidden="1" x14ac:dyDescent="0.3">
      <c r="A2840" s="43">
        <v>58</v>
      </c>
      <c r="B2840" s="23" t="s">
        <v>868</v>
      </c>
      <c r="C2840" s="54"/>
      <c r="D2840" s="23" t="s">
        <v>831</v>
      </c>
      <c r="E2840" s="23" t="s">
        <v>626</v>
      </c>
      <c r="G2840" s="23" t="s">
        <v>4520</v>
      </c>
      <c r="I2840" s="54"/>
      <c r="J2840" s="54" t="s">
        <v>9</v>
      </c>
      <c r="K2840" s="47">
        <v>13.041</v>
      </c>
      <c r="L2840" s="24" t="s">
        <v>834</v>
      </c>
      <c r="M2840" s="24" t="s">
        <v>717</v>
      </c>
      <c r="N2840" s="7"/>
      <c r="U2840" s="4">
        <v>9911.16</v>
      </c>
      <c r="V2840" s="4">
        <v>2.0735190000000001</v>
      </c>
      <c r="W2840" s="4">
        <v>21.022092000000001</v>
      </c>
      <c r="AA2840" s="107">
        <v>5346.8099999999986</v>
      </c>
      <c r="AD2840" s="4">
        <v>8.5101189816813108</v>
      </c>
      <c r="AH2840" s="7"/>
      <c r="AI2840" s="7"/>
      <c r="BC2840" s="4">
        <v>362539.8</v>
      </c>
      <c r="BY2840" s="7"/>
      <c r="BZ2840" s="4"/>
      <c r="CA2840" t="s">
        <v>846</v>
      </c>
      <c r="CC2840" s="7" t="s">
        <v>717</v>
      </c>
      <c r="CD2840" s="7">
        <v>0.96748711275530208</v>
      </c>
      <c r="CF2840" s="7"/>
      <c r="CH2840" s="7"/>
      <c r="CJ2840" s="7"/>
      <c r="CK2840" s="7">
        <f t="shared" si="74"/>
        <v>57</v>
      </c>
    </row>
    <row r="2841" spans="1:90" hidden="1" x14ac:dyDescent="0.3">
      <c r="A2841" s="43">
        <v>27</v>
      </c>
      <c r="B2841" s="42" t="s">
        <v>878</v>
      </c>
      <c r="D2841" s="23" t="s">
        <v>831</v>
      </c>
      <c r="E2841" s="23" t="s">
        <v>617</v>
      </c>
      <c r="G2841" s="42" t="s">
        <v>4521</v>
      </c>
      <c r="J2841" s="23" t="s">
        <v>9</v>
      </c>
      <c r="K2841" s="58">
        <v>1.5</v>
      </c>
      <c r="L2841" s="24" t="s">
        <v>834</v>
      </c>
      <c r="M2841" s="24" t="s">
        <v>681</v>
      </c>
      <c r="U2841" s="59"/>
      <c r="V2841" s="59"/>
      <c r="W2841" s="59"/>
      <c r="AB2841" s="59"/>
      <c r="AC2841" s="59"/>
      <c r="AP2841" s="59"/>
      <c r="AQ2841" s="59">
        <v>11.25</v>
      </c>
      <c r="BZ2841" s="4"/>
      <c r="CA2841" t="s">
        <v>926</v>
      </c>
      <c r="CC2841" s="7" t="s">
        <v>681</v>
      </c>
      <c r="CD2841" s="7">
        <v>1</v>
      </c>
      <c r="CF2841" s="7"/>
      <c r="CH2841" s="7"/>
      <c r="CJ2841" s="7"/>
      <c r="CK2841" s="7">
        <f t="shared" si="74"/>
        <v>62</v>
      </c>
    </row>
    <row r="2842" spans="1:90" hidden="1" x14ac:dyDescent="0.3">
      <c r="A2842" s="43">
        <v>64</v>
      </c>
      <c r="B2842" s="23" t="s">
        <v>916</v>
      </c>
      <c r="C2842" s="54"/>
      <c r="D2842" s="54" t="s">
        <v>831</v>
      </c>
      <c r="E2842" s="23" t="s">
        <v>659</v>
      </c>
      <c r="F2842" s="54"/>
      <c r="G2842" s="23" t="s">
        <v>4522</v>
      </c>
      <c r="J2842" s="54" t="s">
        <v>9</v>
      </c>
      <c r="K2842" s="55">
        <v>1</v>
      </c>
      <c r="L2842" s="24" t="s">
        <v>834</v>
      </c>
      <c r="M2842" s="24" t="s">
        <v>615</v>
      </c>
      <c r="N2842" s="7"/>
      <c r="U2842" s="4">
        <v>5000</v>
      </c>
      <c r="AD2842" s="7"/>
      <c r="AE2842" s="7"/>
      <c r="AF2842" s="7"/>
      <c r="AG2842" s="7"/>
      <c r="AH2842" s="7"/>
      <c r="AI2842" s="7"/>
      <c r="AJ2842" s="7"/>
      <c r="AK2842" s="7"/>
      <c r="BZ2842" s="4"/>
      <c r="CA2842" t="s">
        <v>856</v>
      </c>
      <c r="CC2842" s="7" t="s">
        <v>615</v>
      </c>
      <c r="CD2842" s="7">
        <v>1</v>
      </c>
      <c r="CF2842" s="7"/>
      <c r="CH2842" s="7"/>
      <c r="CJ2842" s="7"/>
      <c r="CK2842" s="7">
        <f t="shared" si="74"/>
        <v>62</v>
      </c>
    </row>
    <row r="2843" spans="1:90" hidden="1" x14ac:dyDescent="0.3">
      <c r="A2843" s="43">
        <v>65</v>
      </c>
      <c r="B2843" s="56" t="s">
        <v>1025</v>
      </c>
      <c r="D2843" s="23" t="s">
        <v>831</v>
      </c>
      <c r="E2843" s="23" t="s">
        <v>797</v>
      </c>
      <c r="G2843" s="23" t="s">
        <v>4523</v>
      </c>
      <c r="H2843" s="57" t="s">
        <v>831</v>
      </c>
      <c r="I2843" s="57"/>
      <c r="J2843" s="23" t="s">
        <v>9</v>
      </c>
      <c r="K2843" s="47">
        <v>0.94199999999999995</v>
      </c>
      <c r="L2843" s="24" t="s">
        <v>834</v>
      </c>
      <c r="M2843" s="24" t="s">
        <v>627</v>
      </c>
      <c r="U2843" s="4">
        <v>1117.4000000000001</v>
      </c>
      <c r="X2843" s="4">
        <v>559.6</v>
      </c>
      <c r="Y2843" s="4">
        <v>1199.5999999999999</v>
      </c>
      <c r="BZ2843" s="4"/>
      <c r="CA2843" t="s">
        <v>1511</v>
      </c>
      <c r="CC2843" s="7" t="s">
        <v>627</v>
      </c>
      <c r="CD2843" s="7">
        <v>0.72651870808865071</v>
      </c>
      <c r="CF2843" s="7"/>
      <c r="CH2843" s="7"/>
      <c r="CJ2843" s="7"/>
      <c r="CK2843" s="7">
        <f t="shared" si="74"/>
        <v>60</v>
      </c>
    </row>
    <row r="2844" spans="1:90" hidden="1" x14ac:dyDescent="0.3">
      <c r="A2844" s="43">
        <v>64</v>
      </c>
      <c r="B2844" s="23" t="s">
        <v>1083</v>
      </c>
      <c r="C2844" s="54"/>
      <c r="D2844" s="54" t="s">
        <v>831</v>
      </c>
      <c r="E2844" s="23" t="s">
        <v>605</v>
      </c>
      <c r="F2844" s="54"/>
      <c r="G2844" s="23" t="s">
        <v>4524</v>
      </c>
      <c r="J2844" s="54" t="s">
        <v>9</v>
      </c>
      <c r="K2844" s="55">
        <v>125</v>
      </c>
      <c r="L2844" s="24" t="s">
        <v>834</v>
      </c>
      <c r="M2844" s="24" t="s">
        <v>615</v>
      </c>
      <c r="N2844" s="7"/>
      <c r="U2844" s="4">
        <v>651000</v>
      </c>
      <c r="V2844" s="4">
        <v>6.5</v>
      </c>
      <c r="AD2844" s="7"/>
      <c r="AE2844" s="7"/>
      <c r="AF2844" s="7"/>
      <c r="AG2844" s="7"/>
      <c r="AH2844" s="7"/>
      <c r="AI2844" s="7"/>
      <c r="AJ2844" s="7"/>
      <c r="AK2844" s="7"/>
      <c r="BZ2844" s="4"/>
      <c r="CA2844" t="s">
        <v>902</v>
      </c>
      <c r="CC2844" s="7" t="s">
        <v>615</v>
      </c>
      <c r="CD2844" s="7">
        <v>0.94182788485984381</v>
      </c>
      <c r="CF2844" s="7"/>
      <c r="CH2844" s="7"/>
      <c r="CJ2844" s="7"/>
      <c r="CK2844" s="7">
        <f t="shared" si="74"/>
        <v>61</v>
      </c>
    </row>
    <row r="2845" spans="1:90" hidden="1" x14ac:dyDescent="0.3">
      <c r="A2845" s="43">
        <v>64</v>
      </c>
      <c r="B2845" s="23" t="s">
        <v>900</v>
      </c>
      <c r="C2845" s="54"/>
      <c r="D2845" s="54" t="s">
        <v>831</v>
      </c>
      <c r="E2845" s="23" t="s">
        <v>659</v>
      </c>
      <c r="F2845" s="54"/>
      <c r="G2845" s="23" t="s">
        <v>4525</v>
      </c>
      <c r="J2845" s="54" t="s">
        <v>9</v>
      </c>
      <c r="K2845" s="70">
        <v>5.0999999999999996</v>
      </c>
      <c r="L2845" s="24" t="s">
        <v>834</v>
      </c>
      <c r="M2845" s="24" t="s">
        <v>639</v>
      </c>
      <c r="N2845" s="7"/>
      <c r="U2845" s="4">
        <v>46410</v>
      </c>
      <c r="AB2845" s="4">
        <v>26520</v>
      </c>
      <c r="AC2845" s="4">
        <v>183600</v>
      </c>
      <c r="AD2845" s="7"/>
      <c r="AE2845" s="7"/>
      <c r="AF2845" s="7"/>
      <c r="AG2845" s="7"/>
      <c r="AH2845" s="7"/>
      <c r="AI2845" s="7"/>
      <c r="AJ2845" s="7"/>
      <c r="AK2845" s="7"/>
      <c r="BZ2845" s="4"/>
      <c r="CA2845" t="s">
        <v>1006</v>
      </c>
      <c r="CC2845" s="7" t="s">
        <v>639</v>
      </c>
      <c r="CD2845" s="7">
        <v>0.53179645547709431</v>
      </c>
      <c r="CE2845" s="7" t="s">
        <v>615</v>
      </c>
      <c r="CF2845" s="7">
        <v>0.39164421015362222</v>
      </c>
      <c r="CH2845" s="7"/>
      <c r="CJ2845" s="7"/>
      <c r="CK2845" s="7">
        <f t="shared" si="74"/>
        <v>60</v>
      </c>
    </row>
    <row r="2846" spans="1:90" hidden="1" x14ac:dyDescent="0.3">
      <c r="A2846" s="43">
        <v>64</v>
      </c>
      <c r="B2846" s="23" t="s">
        <v>900</v>
      </c>
      <c r="C2846" s="54"/>
      <c r="D2846" s="54" t="s">
        <v>831</v>
      </c>
      <c r="E2846" s="23" t="s">
        <v>683</v>
      </c>
      <c r="F2846" s="54"/>
      <c r="G2846" s="23" t="s">
        <v>4526</v>
      </c>
      <c r="J2846" s="54" t="s">
        <v>9</v>
      </c>
      <c r="K2846" s="55">
        <v>5.6999999999999993</v>
      </c>
      <c r="L2846" s="24" t="s">
        <v>834</v>
      </c>
      <c r="M2846" s="24" t="s">
        <v>618</v>
      </c>
      <c r="N2846" s="7"/>
      <c r="U2846" s="4">
        <v>1990</v>
      </c>
      <c r="V2846" s="4">
        <v>5.99</v>
      </c>
      <c r="W2846" s="4">
        <v>65.599999999999994</v>
      </c>
      <c r="AB2846" s="4">
        <v>20000</v>
      </c>
      <c r="AC2846" s="4">
        <v>37099.999999999993</v>
      </c>
      <c r="AD2846" s="7"/>
      <c r="AE2846" s="7"/>
      <c r="AF2846" s="7"/>
      <c r="AG2846" s="7"/>
      <c r="AH2846" s="7"/>
      <c r="AI2846" s="7"/>
      <c r="AJ2846" s="7"/>
      <c r="AK2846" s="7"/>
      <c r="BZ2846" s="4"/>
      <c r="CA2846" t="s">
        <v>842</v>
      </c>
      <c r="CC2846" s="7" t="s">
        <v>618</v>
      </c>
      <c r="CD2846" s="7">
        <v>0.56837187377470033</v>
      </c>
      <c r="CF2846" s="7"/>
      <c r="CH2846" s="7"/>
      <c r="CJ2846" s="7"/>
      <c r="CK2846" s="7">
        <f t="shared" si="74"/>
        <v>58</v>
      </c>
    </row>
    <row r="2847" spans="1:90" hidden="1" x14ac:dyDescent="0.3">
      <c r="A2847" s="43">
        <v>64</v>
      </c>
      <c r="B2847" s="23" t="s">
        <v>1025</v>
      </c>
      <c r="C2847" s="54"/>
      <c r="D2847" s="54" t="s">
        <v>831</v>
      </c>
      <c r="E2847" s="23" t="s">
        <v>620</v>
      </c>
      <c r="F2847" s="54"/>
      <c r="G2847" s="23" t="s">
        <v>4527</v>
      </c>
      <c r="J2847" s="54" t="s">
        <v>9</v>
      </c>
      <c r="K2847" s="55">
        <v>8.9</v>
      </c>
      <c r="L2847" s="24" t="s">
        <v>834</v>
      </c>
      <c r="M2847" s="24" t="s">
        <v>615</v>
      </c>
      <c r="N2847" s="7"/>
      <c r="U2847" s="4">
        <v>99320</v>
      </c>
      <c r="V2847" s="4">
        <v>7.9819999999999993</v>
      </c>
      <c r="AD2847" s="7"/>
      <c r="AE2847" s="7"/>
      <c r="AF2847" s="7"/>
      <c r="AG2847" s="7"/>
      <c r="AH2847" s="7"/>
      <c r="AI2847" s="7"/>
      <c r="AJ2847" s="7"/>
      <c r="AK2847" s="7"/>
      <c r="BZ2847" s="4"/>
      <c r="CA2847" t="s">
        <v>902</v>
      </c>
      <c r="CC2847" s="7" t="s">
        <v>615</v>
      </c>
      <c r="CD2847" s="7">
        <v>0.66793650489215373</v>
      </c>
      <c r="CE2847" s="7" t="s">
        <v>618</v>
      </c>
      <c r="CF2847" s="7">
        <v>0.33206349510784627</v>
      </c>
      <c r="CH2847" s="7"/>
      <c r="CJ2847" s="7"/>
      <c r="CK2847" s="7">
        <f t="shared" si="74"/>
        <v>61</v>
      </c>
      <c r="CL2847" t="s">
        <v>4527</v>
      </c>
    </row>
    <row r="2848" spans="1:90" hidden="1" x14ac:dyDescent="0.3">
      <c r="A2848" s="43">
        <v>65</v>
      </c>
      <c r="B2848" s="56" t="s">
        <v>1025</v>
      </c>
      <c r="D2848" s="23" t="s">
        <v>831</v>
      </c>
      <c r="E2848" s="23" t="s">
        <v>796</v>
      </c>
      <c r="G2848" s="23" t="s">
        <v>4528</v>
      </c>
      <c r="H2848" s="57" t="s">
        <v>831</v>
      </c>
      <c r="I2848" s="57"/>
      <c r="J2848" s="23" t="s">
        <v>9</v>
      </c>
      <c r="K2848" s="47">
        <v>1.3181643999999999</v>
      </c>
      <c r="L2848" s="24" t="s">
        <v>834</v>
      </c>
      <c r="M2848" s="24" t="s">
        <v>624</v>
      </c>
      <c r="X2848" s="4">
        <v>5799.9233599999998</v>
      </c>
      <c r="Y2848" s="4">
        <v>1054.53152</v>
      </c>
      <c r="BA2848" s="4">
        <v>62.612808999999999</v>
      </c>
      <c r="BZ2848" s="4"/>
      <c r="CA2848" t="s">
        <v>2971</v>
      </c>
      <c r="CC2848" s="7" t="s">
        <v>624</v>
      </c>
      <c r="CD2848" s="7">
        <v>0.69875790779312497</v>
      </c>
      <c r="CE2848" s="7" t="s">
        <v>627</v>
      </c>
      <c r="CF2848" s="7">
        <v>0.29855824219809007</v>
      </c>
      <c r="CH2848" s="7"/>
      <c r="CJ2848" s="7"/>
      <c r="CK2848" s="7">
        <f t="shared" si="74"/>
        <v>60</v>
      </c>
    </row>
    <row r="2849" spans="1:90" hidden="1" x14ac:dyDescent="0.3">
      <c r="A2849" s="43">
        <v>58</v>
      </c>
      <c r="B2849" s="23" t="s">
        <v>852</v>
      </c>
      <c r="C2849" s="54"/>
      <c r="D2849" s="23" t="s">
        <v>831</v>
      </c>
      <c r="E2849" s="23" t="s">
        <v>611</v>
      </c>
      <c r="G2849" s="23" t="s">
        <v>4529</v>
      </c>
      <c r="I2849" s="54"/>
      <c r="J2849" s="54" t="s">
        <v>9</v>
      </c>
      <c r="K2849" s="47">
        <v>3.57E-4</v>
      </c>
      <c r="L2849" s="24" t="s">
        <v>834</v>
      </c>
      <c r="M2849" s="24" t="s">
        <v>687</v>
      </c>
      <c r="N2849" s="7"/>
      <c r="U2849" s="4">
        <v>0.71399999999999997</v>
      </c>
      <c r="W2849" s="4">
        <v>3.5699999999999998E-3</v>
      </c>
      <c r="AA2849" s="107">
        <v>4.4981999999999998</v>
      </c>
      <c r="AB2849" s="4">
        <v>0.89250000000000007</v>
      </c>
      <c r="AC2849" s="4">
        <v>0.71399999999999997</v>
      </c>
      <c r="AD2849" s="4">
        <v>6.1179394556733144E-3</v>
      </c>
      <c r="AH2849" s="7"/>
      <c r="AI2849" s="7"/>
      <c r="AS2849" s="4">
        <v>4.9979999999999993</v>
      </c>
      <c r="BY2849" s="7"/>
      <c r="BZ2849" s="4"/>
      <c r="CA2849" t="s">
        <v>846</v>
      </c>
      <c r="CC2849" s="7" t="s">
        <v>687</v>
      </c>
      <c r="CD2849" s="7">
        <v>0.72569160330939919</v>
      </c>
      <c r="CE2849" s="7" t="s">
        <v>633</v>
      </c>
      <c r="CF2849" s="7">
        <v>0.21569223270947471</v>
      </c>
      <c r="CH2849" s="7"/>
      <c r="CJ2849" s="7"/>
      <c r="CK2849" s="7">
        <f t="shared" si="74"/>
        <v>56</v>
      </c>
    </row>
    <row r="2850" spans="1:90" hidden="1" x14ac:dyDescent="0.3">
      <c r="A2850" s="24">
        <v>79</v>
      </c>
      <c r="B2850" s="23" t="s">
        <v>863</v>
      </c>
      <c r="C2850" s="23" t="s">
        <v>1016</v>
      </c>
      <c r="D2850" s="23" t="s">
        <v>831</v>
      </c>
      <c r="E2850" s="23" t="s">
        <v>4530</v>
      </c>
      <c r="G2850" s="23" t="s">
        <v>4531</v>
      </c>
      <c r="H2850" s="23" t="s">
        <v>1082</v>
      </c>
      <c r="J2850" s="54" t="s">
        <v>8</v>
      </c>
      <c r="K2850" s="47">
        <v>0.60347222222222208</v>
      </c>
      <c r="L2850" s="57" t="s">
        <v>834</v>
      </c>
      <c r="M2850" s="24" t="s">
        <v>729</v>
      </c>
      <c r="N2850" s="7"/>
      <c r="O2850" s="7"/>
      <c r="X2850" s="7"/>
      <c r="AL2850" s="61"/>
      <c r="BD2850" s="4">
        <v>15385.723875295969</v>
      </c>
      <c r="BE2850" s="4">
        <v>33598.128459134547</v>
      </c>
      <c r="BF2850" s="4">
        <v>3683.6409004447669</v>
      </c>
      <c r="BG2850" s="4">
        <v>13394.651243122071</v>
      </c>
      <c r="BH2850" s="4">
        <v>2151.6884435701991</v>
      </c>
      <c r="BI2850" s="4">
        <v>48.244696846685912</v>
      </c>
      <c r="BJ2850" s="4">
        <v>1475.4912961210971</v>
      </c>
      <c r="BK2850" s="4">
        <v>158.31701444622789</v>
      </c>
      <c r="BL2850" s="4">
        <v>757.17158176943701</v>
      </c>
      <c r="BM2850" s="4">
        <v>108.3703395598578</v>
      </c>
      <c r="BN2850" s="4">
        <v>222.55816838708711</v>
      </c>
      <c r="BO2850" s="4">
        <v>21.739480115529879</v>
      </c>
      <c r="BP2850" s="4">
        <v>98.119732034104715</v>
      </c>
      <c r="BQ2850" s="4">
        <v>10.916332686920921</v>
      </c>
      <c r="BR2850" s="4">
        <v>2829.945837023914</v>
      </c>
      <c r="BY2850" s="7"/>
      <c r="BZ2850" s="4"/>
      <c r="CA2850" t="s">
        <v>1001</v>
      </c>
      <c r="CC2850" s="7" t="s">
        <v>729</v>
      </c>
      <c r="CD2850" s="7">
        <v>0.29262231724951993</v>
      </c>
      <c r="CE2850" s="7" t="s">
        <v>723</v>
      </c>
      <c r="CF2850" s="7">
        <v>0.21842324161906809</v>
      </c>
      <c r="CH2850" s="7"/>
      <c r="CJ2850" s="76"/>
      <c r="CK2850" s="7">
        <f t="shared" si="74"/>
        <v>48</v>
      </c>
    </row>
    <row r="2851" spans="1:90" hidden="1" x14ac:dyDescent="0.3">
      <c r="A2851" s="43">
        <v>64</v>
      </c>
      <c r="B2851" s="23" t="s">
        <v>852</v>
      </c>
      <c r="C2851" s="54"/>
      <c r="D2851" s="54" t="s">
        <v>831</v>
      </c>
      <c r="E2851" s="23" t="s">
        <v>659</v>
      </c>
      <c r="F2851" s="54"/>
      <c r="G2851" s="23" t="s">
        <v>4532</v>
      </c>
      <c r="H2851" s="23" t="s">
        <v>838</v>
      </c>
      <c r="J2851" s="54" t="s">
        <v>9</v>
      </c>
      <c r="K2851" s="55">
        <v>4.9599919999999997</v>
      </c>
      <c r="L2851" s="24" t="s">
        <v>834</v>
      </c>
      <c r="M2851" s="24" t="s">
        <v>615</v>
      </c>
      <c r="N2851" s="7"/>
      <c r="U2851" s="4">
        <v>66959.891999999993</v>
      </c>
      <c r="V2851" s="4">
        <v>1.4879975999999999</v>
      </c>
      <c r="W2851" s="4">
        <v>267.83956799999999</v>
      </c>
      <c r="AB2851" s="4">
        <v>17855.9712</v>
      </c>
      <c r="AC2851" s="4">
        <v>159711.74239999999</v>
      </c>
      <c r="AD2851" s="7"/>
      <c r="AE2851" s="7"/>
      <c r="AF2851" s="7"/>
      <c r="AG2851" s="7"/>
      <c r="AH2851" s="7"/>
      <c r="AI2851" s="7"/>
      <c r="AJ2851" s="7"/>
      <c r="AK2851" s="7"/>
      <c r="BZ2851" s="4"/>
      <c r="CA2851" t="s">
        <v>842</v>
      </c>
      <c r="CC2851" s="7" t="s">
        <v>615</v>
      </c>
      <c r="CD2851" s="7">
        <v>0.40846410416678192</v>
      </c>
      <c r="CE2851" s="7" t="s">
        <v>639</v>
      </c>
      <c r="CF2851" s="7">
        <v>0.33440180986464729</v>
      </c>
      <c r="CH2851" s="7"/>
      <c r="CJ2851" s="7"/>
      <c r="CK2851" s="7">
        <f t="shared" si="74"/>
        <v>58</v>
      </c>
    </row>
    <row r="2852" spans="1:90" x14ac:dyDescent="0.3">
      <c r="A2852" s="43">
        <v>76</v>
      </c>
      <c r="B2852" s="23" t="s">
        <v>860</v>
      </c>
      <c r="D2852" s="23" t="s">
        <v>831</v>
      </c>
      <c r="E2852" s="23" t="s">
        <v>1044</v>
      </c>
      <c r="G2852" s="23" t="s">
        <v>4533</v>
      </c>
      <c r="J2852" s="23" t="s">
        <v>9</v>
      </c>
      <c r="K2852" s="47">
        <v>2.5000000000000001E-2</v>
      </c>
      <c r="L2852" s="24" t="s">
        <v>834</v>
      </c>
      <c r="M2852" s="24" t="s">
        <v>639</v>
      </c>
      <c r="W2852" s="4">
        <v>1.9075</v>
      </c>
      <c r="AB2852" s="4">
        <v>925.00000000000011</v>
      </c>
      <c r="AC2852" s="4">
        <v>3900</v>
      </c>
      <c r="BZ2852" s="4"/>
      <c r="CA2852" t="s">
        <v>1046</v>
      </c>
      <c r="CC2852" s="7" t="s">
        <v>639</v>
      </c>
      <c r="CD2852" s="7">
        <v>0.72506823662873843</v>
      </c>
      <c r="CF2852" s="7"/>
      <c r="CH2852" s="7"/>
      <c r="CJ2852" s="7"/>
      <c r="CK2852" s="7">
        <f t="shared" si="74"/>
        <v>60</v>
      </c>
    </row>
    <row r="2853" spans="1:90" hidden="1" x14ac:dyDescent="0.3">
      <c r="A2853" s="43">
        <v>58</v>
      </c>
      <c r="B2853" s="23" t="s">
        <v>913</v>
      </c>
      <c r="C2853" s="54"/>
      <c r="D2853" s="23" t="s">
        <v>831</v>
      </c>
      <c r="E2853" s="23" t="s">
        <v>605</v>
      </c>
      <c r="G2853" s="23" t="s">
        <v>4534</v>
      </c>
      <c r="I2853" s="54"/>
      <c r="J2853" s="54" t="s">
        <v>9</v>
      </c>
      <c r="K2853" s="47">
        <v>77.111999999999995</v>
      </c>
      <c r="L2853" s="24" t="s">
        <v>834</v>
      </c>
      <c r="M2853" s="24" t="s">
        <v>633</v>
      </c>
      <c r="N2853" s="7"/>
      <c r="AA2853" s="107">
        <v>53978.400000000009</v>
      </c>
      <c r="AD2853" s="4">
        <v>72.415103608739514</v>
      </c>
      <c r="AH2853" s="7"/>
      <c r="AI2853" s="7"/>
      <c r="BY2853" s="7"/>
      <c r="BZ2853" s="4"/>
      <c r="CA2853" t="s">
        <v>846</v>
      </c>
      <c r="CC2853" s="7" t="s">
        <v>633</v>
      </c>
      <c r="CD2853" s="7">
        <v>0.85672938538039134</v>
      </c>
      <c r="CF2853" s="7"/>
      <c r="CH2853" s="7"/>
      <c r="CJ2853" s="7"/>
      <c r="CK2853" s="7">
        <f t="shared" si="74"/>
        <v>61</v>
      </c>
    </row>
    <row r="2854" spans="1:90" hidden="1" x14ac:dyDescent="0.3">
      <c r="A2854" s="43" t="s">
        <v>843</v>
      </c>
      <c r="B2854" s="23" t="s">
        <v>1251</v>
      </c>
      <c r="D2854" s="23" t="s">
        <v>831</v>
      </c>
      <c r="E2854" s="23" t="s">
        <v>605</v>
      </c>
      <c r="G2854" s="53" t="s">
        <v>4535</v>
      </c>
      <c r="J2854" s="23" t="s">
        <v>9</v>
      </c>
      <c r="K2854" s="47">
        <v>210</v>
      </c>
      <c r="L2854" s="24" t="s">
        <v>834</v>
      </c>
      <c r="M2854" s="24" t="s">
        <v>615</v>
      </c>
      <c r="U2854" s="4">
        <v>734999.99999999988</v>
      </c>
      <c r="V2854" s="4">
        <v>48.3</v>
      </c>
      <c r="W2854" s="4">
        <v>1995</v>
      </c>
      <c r="AA2854" s="107">
        <v>2100</v>
      </c>
      <c r="AD2854" s="4">
        <v>15.89632787943339</v>
      </c>
      <c r="BZ2854" s="4"/>
      <c r="CA2854" t="s">
        <v>846</v>
      </c>
      <c r="CC2854" s="7" t="s">
        <v>615</v>
      </c>
      <c r="CD2854" s="7">
        <v>0.58889796783799653</v>
      </c>
      <c r="CE2854" s="7" t="s">
        <v>618</v>
      </c>
      <c r="CF2854" s="7">
        <v>0.23939263760486751</v>
      </c>
      <c r="CH2854" s="7"/>
      <c r="CJ2854" s="7"/>
      <c r="CK2854" s="7">
        <f t="shared" si="74"/>
        <v>58</v>
      </c>
    </row>
    <row r="2855" spans="1:90" hidden="1" x14ac:dyDescent="0.3">
      <c r="A2855" s="43" t="s">
        <v>2943</v>
      </c>
      <c r="B2855" s="23" t="s">
        <v>913</v>
      </c>
      <c r="D2855" s="23" t="s">
        <v>831</v>
      </c>
      <c r="E2855" s="23" t="s">
        <v>671</v>
      </c>
      <c r="G2855" s="53" t="s">
        <v>4536</v>
      </c>
      <c r="J2855" s="23" t="s">
        <v>9</v>
      </c>
      <c r="K2855" s="47">
        <v>151.69999999999999</v>
      </c>
      <c r="L2855" s="24" t="s">
        <v>834</v>
      </c>
      <c r="M2855" s="24" t="s">
        <v>654</v>
      </c>
      <c r="U2855" s="4">
        <v>105606.7764538218</v>
      </c>
      <c r="V2855" s="4">
        <v>45.431062623626943</v>
      </c>
      <c r="X2855" s="4">
        <v>152857.14447682229</v>
      </c>
      <c r="AE2855" s="4">
        <v>188.91864950565221</v>
      </c>
      <c r="AF2855" s="4">
        <v>8.5706685625050891</v>
      </c>
      <c r="AG2855" s="4">
        <v>552.80452500000001</v>
      </c>
      <c r="AH2855" s="4">
        <v>1933.945475</v>
      </c>
      <c r="AI2855" s="4">
        <v>16.13131933737478</v>
      </c>
      <c r="AQ2855" s="4">
        <v>0.18367332859294991</v>
      </c>
      <c r="AU2855" s="4">
        <v>0.218180108540977</v>
      </c>
      <c r="AY2855" s="4">
        <v>1.8977938401418979</v>
      </c>
      <c r="AZ2855" s="4">
        <v>3.7169626419232972E-2</v>
      </c>
      <c r="BX2855" s="4"/>
      <c r="BZ2855" s="4">
        <v>530000</v>
      </c>
      <c r="CA2855" t="s">
        <v>4537</v>
      </c>
      <c r="CC2855" s="7" t="s">
        <v>654</v>
      </c>
      <c r="CD2855" s="7">
        <v>0.62471714442276249</v>
      </c>
      <c r="CE2855" s="7" t="s">
        <v>651</v>
      </c>
      <c r="CF2855" s="7">
        <v>0.31216450420509018</v>
      </c>
      <c r="CH2855" s="7"/>
      <c r="CJ2855" s="7"/>
      <c r="CK2855" s="7">
        <f t="shared" si="74"/>
        <v>51</v>
      </c>
      <c r="CL2855" t="s">
        <v>4536</v>
      </c>
    </row>
    <row r="2856" spans="1:90" hidden="1" x14ac:dyDescent="0.3">
      <c r="A2856" s="43">
        <v>64</v>
      </c>
      <c r="B2856" s="23" t="s">
        <v>1025</v>
      </c>
      <c r="C2856" s="54"/>
      <c r="D2856" s="54" t="s">
        <v>831</v>
      </c>
      <c r="E2856" s="23" t="s">
        <v>659</v>
      </c>
      <c r="F2856" s="54"/>
      <c r="G2856" s="23" t="s">
        <v>4538</v>
      </c>
      <c r="J2856" s="54" t="s">
        <v>9</v>
      </c>
      <c r="K2856" s="55">
        <v>14</v>
      </c>
      <c r="L2856" s="24" t="s">
        <v>834</v>
      </c>
      <c r="M2856" s="24" t="s">
        <v>615</v>
      </c>
      <c r="N2856" s="7"/>
      <c r="U2856" s="4">
        <v>294000</v>
      </c>
      <c r="V2856" s="4">
        <v>14</v>
      </c>
      <c r="W2856" s="4">
        <v>532</v>
      </c>
      <c r="AC2856" s="4">
        <v>602000</v>
      </c>
      <c r="AD2856" s="7"/>
      <c r="AE2856" s="7"/>
      <c r="AF2856" s="7"/>
      <c r="AG2856" s="7"/>
      <c r="AH2856" s="7"/>
      <c r="AI2856" s="7"/>
      <c r="AJ2856" s="7"/>
      <c r="AK2856" s="7"/>
      <c r="BZ2856" s="4"/>
      <c r="CA2856" t="s">
        <v>839</v>
      </c>
      <c r="CC2856" s="7" t="s">
        <v>615</v>
      </c>
      <c r="CD2856" s="7">
        <v>0.45898658941637738</v>
      </c>
      <c r="CE2856" s="7" t="s">
        <v>639</v>
      </c>
      <c r="CF2856" s="7">
        <v>0.32258322303523712</v>
      </c>
      <c r="CH2856" s="7"/>
      <c r="CJ2856" s="7"/>
      <c r="CK2856" s="7">
        <f t="shared" si="74"/>
        <v>59</v>
      </c>
      <c r="CL2856" t="s">
        <v>4538</v>
      </c>
    </row>
    <row r="2857" spans="1:90" x14ac:dyDescent="0.3">
      <c r="A2857" s="43">
        <v>58</v>
      </c>
      <c r="B2857" s="23" t="s">
        <v>860</v>
      </c>
      <c r="D2857" s="54" t="s">
        <v>831</v>
      </c>
      <c r="E2857" s="23" t="s">
        <v>605</v>
      </c>
      <c r="G2857" s="23" t="s">
        <v>4539</v>
      </c>
      <c r="H2857" s="23" t="s">
        <v>930</v>
      </c>
      <c r="J2857" s="54" t="s">
        <v>9</v>
      </c>
      <c r="K2857" s="47">
        <v>216</v>
      </c>
      <c r="L2857" s="24" t="s">
        <v>834</v>
      </c>
      <c r="M2857" s="24" t="s">
        <v>633</v>
      </c>
      <c r="AA2857" s="107">
        <v>129600</v>
      </c>
      <c r="AD2857" s="4">
        <v>6.48</v>
      </c>
      <c r="BZ2857" s="4"/>
      <c r="CA2857" t="s">
        <v>1187</v>
      </c>
      <c r="CC2857" s="7" t="s">
        <v>633</v>
      </c>
      <c r="CD2857" s="7">
        <v>0.99380593296605813</v>
      </c>
      <c r="CF2857" s="7"/>
      <c r="CH2857" s="7"/>
      <c r="CJ2857" s="7"/>
      <c r="CK2857" s="7">
        <f t="shared" si="74"/>
        <v>61</v>
      </c>
    </row>
    <row r="2858" spans="1:90" x14ac:dyDescent="0.3">
      <c r="A2858" s="43">
        <v>58</v>
      </c>
      <c r="B2858" s="23" t="s">
        <v>860</v>
      </c>
      <c r="D2858" s="23" t="s">
        <v>831</v>
      </c>
      <c r="E2858" s="23" t="s">
        <v>614</v>
      </c>
      <c r="G2858" s="23" t="s">
        <v>4540</v>
      </c>
      <c r="J2858" s="23" t="s">
        <v>9</v>
      </c>
      <c r="K2858" s="47">
        <v>0.01</v>
      </c>
      <c r="L2858" s="24" t="s">
        <v>834</v>
      </c>
      <c r="M2858" s="24" t="s">
        <v>633</v>
      </c>
      <c r="AA2858" s="107">
        <v>73</v>
      </c>
      <c r="AD2858" s="4">
        <v>1.1999999999999999E-3</v>
      </c>
      <c r="BZ2858" s="4"/>
      <c r="CA2858" t="s">
        <v>1679</v>
      </c>
      <c r="CC2858" s="7" t="s">
        <v>633</v>
      </c>
      <c r="CD2858" s="7">
        <v>0.99795509236619528</v>
      </c>
      <c r="CF2858" s="7"/>
      <c r="CH2858" s="7"/>
      <c r="CJ2858" s="7"/>
      <c r="CK2858" s="7">
        <f t="shared" si="74"/>
        <v>61</v>
      </c>
    </row>
    <row r="2859" spans="1:90" hidden="1" x14ac:dyDescent="0.3">
      <c r="A2859" s="43" t="s">
        <v>890</v>
      </c>
      <c r="B2859" s="23" t="s">
        <v>1076</v>
      </c>
      <c r="D2859" s="23" t="s">
        <v>831</v>
      </c>
      <c r="E2859" s="23" t="s">
        <v>671</v>
      </c>
      <c r="G2859" s="53" t="s">
        <v>4541</v>
      </c>
      <c r="J2859" s="23" t="s">
        <v>9</v>
      </c>
      <c r="K2859" s="47">
        <v>1.0129999999999999</v>
      </c>
      <c r="L2859" s="24" t="s">
        <v>834</v>
      </c>
      <c r="M2859" s="24" t="s">
        <v>624</v>
      </c>
      <c r="U2859" s="4">
        <v>4862.3999999999996</v>
      </c>
      <c r="X2859" s="4">
        <v>11041.7</v>
      </c>
      <c r="Y2859" s="4">
        <v>405.19999999999987</v>
      </c>
      <c r="BX2859" s="4"/>
      <c r="BZ2859" s="4"/>
      <c r="CA2859" t="s">
        <v>1021</v>
      </c>
      <c r="CC2859" s="7" t="s">
        <v>624</v>
      </c>
      <c r="CD2859" s="7">
        <v>0.77887445037084169</v>
      </c>
      <c r="CF2859" s="7"/>
      <c r="CH2859" s="7"/>
      <c r="CJ2859" s="7"/>
      <c r="CK2859" s="7">
        <f t="shared" si="74"/>
        <v>60</v>
      </c>
    </row>
    <row r="2860" spans="1:90" hidden="1" x14ac:dyDescent="0.3">
      <c r="A2860" s="43">
        <v>64</v>
      </c>
      <c r="B2860" s="23" t="s">
        <v>852</v>
      </c>
      <c r="C2860" s="54"/>
      <c r="D2860" s="54" t="s">
        <v>831</v>
      </c>
      <c r="E2860" s="23" t="s">
        <v>671</v>
      </c>
      <c r="F2860" s="54"/>
      <c r="G2860" s="23" t="s">
        <v>4542</v>
      </c>
      <c r="J2860" s="54" t="s">
        <v>9</v>
      </c>
      <c r="K2860" s="55">
        <v>0.2</v>
      </c>
      <c r="L2860" s="24" t="s">
        <v>834</v>
      </c>
      <c r="M2860" s="24" t="s">
        <v>615</v>
      </c>
      <c r="N2860" s="7"/>
      <c r="U2860" s="4">
        <v>1400</v>
      </c>
      <c r="V2860" s="4">
        <v>4.0000000000000008E-2</v>
      </c>
      <c r="AD2860" s="7"/>
      <c r="AE2860" s="7"/>
      <c r="AF2860" s="7"/>
      <c r="AG2860" s="7"/>
      <c r="AH2860" s="7">
        <v>8.0000000000000016E-2</v>
      </c>
      <c r="AI2860" s="7"/>
      <c r="AJ2860" s="7"/>
      <c r="AK2860" s="7"/>
      <c r="BZ2860" s="4"/>
      <c r="CA2860" t="s">
        <v>1078</v>
      </c>
      <c r="CC2860" s="7" t="s">
        <v>615</v>
      </c>
      <c r="CD2860" s="7">
        <v>0.6988956511491784</v>
      </c>
      <c r="CF2860" s="7"/>
      <c r="CH2860" s="7"/>
      <c r="CJ2860" s="7"/>
      <c r="CK2860" s="7">
        <f t="shared" si="74"/>
        <v>60</v>
      </c>
    </row>
    <row r="2861" spans="1:90" x14ac:dyDescent="0.3">
      <c r="A2861" s="43">
        <v>64</v>
      </c>
      <c r="B2861" s="23" t="s">
        <v>860</v>
      </c>
      <c r="C2861" s="54"/>
      <c r="D2861" s="54" t="s">
        <v>831</v>
      </c>
      <c r="E2861" s="23" t="s">
        <v>659</v>
      </c>
      <c r="F2861" s="54"/>
      <c r="G2861" s="23" t="s">
        <v>4543</v>
      </c>
      <c r="J2861" s="54" t="s">
        <v>9</v>
      </c>
      <c r="K2861" s="55">
        <v>0.33</v>
      </c>
      <c r="L2861" s="24" t="s">
        <v>834</v>
      </c>
      <c r="M2861" s="24" t="s">
        <v>639</v>
      </c>
      <c r="N2861" s="7"/>
      <c r="U2861" s="4">
        <v>1056</v>
      </c>
      <c r="W2861" s="4">
        <v>7.5900000000000007</v>
      </c>
      <c r="AC2861" s="4">
        <v>10494</v>
      </c>
      <c r="AD2861" s="7"/>
      <c r="AE2861" s="7"/>
      <c r="AF2861" s="7"/>
      <c r="AG2861" s="7"/>
      <c r="AH2861" s="7"/>
      <c r="AI2861" s="7"/>
      <c r="AJ2861" s="7"/>
      <c r="AK2861" s="7"/>
      <c r="BZ2861" s="4"/>
      <c r="CA2861" t="s">
        <v>1027</v>
      </c>
      <c r="CC2861" s="7" t="s">
        <v>639</v>
      </c>
      <c r="CD2861" s="7">
        <v>0.66474698791827114</v>
      </c>
      <c r="CF2861" s="7"/>
      <c r="CH2861" s="7"/>
      <c r="CJ2861" s="7"/>
      <c r="CK2861" s="7">
        <f t="shared" si="74"/>
        <v>60</v>
      </c>
    </row>
    <row r="2862" spans="1:90" x14ac:dyDescent="0.3">
      <c r="A2862" s="24">
        <v>79</v>
      </c>
      <c r="B2862" s="23" t="s">
        <v>860</v>
      </c>
      <c r="C2862" s="23" t="s">
        <v>1103</v>
      </c>
      <c r="D2862" s="23" t="s">
        <v>831</v>
      </c>
      <c r="E2862" s="23" t="s">
        <v>4544</v>
      </c>
      <c r="G2862" s="23" t="s">
        <v>4545</v>
      </c>
      <c r="H2862" s="23" t="s">
        <v>1232</v>
      </c>
      <c r="J2862" s="54" t="s">
        <v>8</v>
      </c>
      <c r="K2862" s="47">
        <v>55.280898876404493</v>
      </c>
      <c r="L2862" s="57" t="s">
        <v>834</v>
      </c>
      <c r="M2862" s="24" t="s">
        <v>744</v>
      </c>
      <c r="N2862" s="7"/>
      <c r="O2862" s="7"/>
      <c r="X2862" s="7"/>
      <c r="AL2862" s="61"/>
      <c r="BD2862" s="4">
        <v>56716.392481249408</v>
      </c>
      <c r="BE2862" s="4">
        <v>128595.78025231069</v>
      </c>
      <c r="BF2862" s="4">
        <v>13649.90761940288</v>
      </c>
      <c r="BG2862" s="4">
        <v>52314.430303078603</v>
      </c>
      <c r="BH2862" s="4">
        <v>11376.663237146509</v>
      </c>
      <c r="BI2862" s="4">
        <v>474.7417201217645</v>
      </c>
      <c r="BJ2862" s="4">
        <v>11445.839653705279</v>
      </c>
      <c r="BK2862" s="4">
        <v>2336.827568890842</v>
      </c>
      <c r="BL2862" s="4">
        <v>14848.35322839127</v>
      </c>
      <c r="BM2862" s="4">
        <v>3359.1454199703662</v>
      </c>
      <c r="BN2862" s="4">
        <v>10576.27389548989</v>
      </c>
      <c r="BO2862" s="4">
        <v>1443.978557216956</v>
      </c>
      <c r="BP2862" s="4">
        <v>10620.790832817311</v>
      </c>
      <c r="BQ2862" s="4">
        <v>1450.1681033393149</v>
      </c>
      <c r="BR2862" s="4">
        <v>93931.145869929853</v>
      </c>
      <c r="BY2862" s="7"/>
      <c r="BZ2862" s="4">
        <v>1460000</v>
      </c>
      <c r="CA2862" t="s">
        <v>4546</v>
      </c>
      <c r="CC2862" s="7" t="s">
        <v>744</v>
      </c>
      <c r="CD2862" s="7">
        <v>0.2475030179747974</v>
      </c>
      <c r="CF2862" s="7"/>
      <c r="CH2862" s="7"/>
      <c r="CJ2862" s="7"/>
      <c r="CK2862" s="7">
        <f t="shared" si="74"/>
        <v>48</v>
      </c>
      <c r="CL2862" t="s">
        <v>4545</v>
      </c>
    </row>
    <row r="2863" spans="1:90" x14ac:dyDescent="0.3">
      <c r="A2863" s="43">
        <v>64</v>
      </c>
      <c r="B2863" s="23" t="s">
        <v>860</v>
      </c>
      <c r="C2863" s="54"/>
      <c r="D2863" s="54" t="s">
        <v>831</v>
      </c>
      <c r="E2863" s="23" t="s">
        <v>659</v>
      </c>
      <c r="F2863" s="54"/>
      <c r="G2863" s="23" t="s">
        <v>4547</v>
      </c>
      <c r="J2863" s="54" t="s">
        <v>9</v>
      </c>
      <c r="K2863" s="55">
        <v>14.9</v>
      </c>
      <c r="L2863" s="24" t="s">
        <v>834</v>
      </c>
      <c r="M2863" s="24" t="s">
        <v>639</v>
      </c>
      <c r="N2863" s="7"/>
      <c r="U2863" s="4">
        <v>82530</v>
      </c>
      <c r="V2863" s="4">
        <v>5.74</v>
      </c>
      <c r="W2863" s="4">
        <v>494.3</v>
      </c>
      <c r="AB2863" s="4">
        <v>213810</v>
      </c>
      <c r="AC2863" s="4">
        <v>550620</v>
      </c>
      <c r="AD2863" s="7"/>
      <c r="AE2863" s="7"/>
      <c r="AF2863" s="7"/>
      <c r="AG2863" s="7"/>
      <c r="AH2863" s="7"/>
      <c r="AI2863" s="7"/>
      <c r="AJ2863" s="7"/>
      <c r="AK2863" s="7"/>
      <c r="BZ2863" s="4"/>
      <c r="CA2863" t="s">
        <v>842</v>
      </c>
      <c r="CC2863" s="7" t="s">
        <v>639</v>
      </c>
      <c r="CD2863" s="7">
        <v>0.43981935987651571</v>
      </c>
      <c r="CF2863" s="7"/>
      <c r="CH2863" s="7"/>
      <c r="CJ2863" s="7"/>
      <c r="CK2863" s="7">
        <f t="shared" si="74"/>
        <v>58</v>
      </c>
    </row>
    <row r="2864" spans="1:90" hidden="1" x14ac:dyDescent="0.3">
      <c r="A2864" s="43">
        <v>64</v>
      </c>
      <c r="B2864" s="23" t="s">
        <v>913</v>
      </c>
      <c r="C2864" s="54"/>
      <c r="D2864" s="54" t="s">
        <v>831</v>
      </c>
      <c r="E2864" s="23" t="s">
        <v>605</v>
      </c>
      <c r="F2864" s="54"/>
      <c r="G2864" s="23" t="s">
        <v>4548</v>
      </c>
      <c r="J2864" s="54" t="s">
        <v>9</v>
      </c>
      <c r="K2864" s="55">
        <v>3.3566400000000001</v>
      </c>
      <c r="L2864" s="24" t="s">
        <v>834</v>
      </c>
      <c r="M2864" s="24" t="s">
        <v>615</v>
      </c>
      <c r="N2864" s="7"/>
      <c r="U2864" s="4">
        <v>20139.84</v>
      </c>
      <c r="AD2864" s="7"/>
      <c r="AE2864" s="7"/>
      <c r="AF2864" s="7"/>
      <c r="AG2864" s="7"/>
      <c r="AH2864" s="7"/>
      <c r="AI2864" s="7"/>
      <c r="AJ2864" s="7"/>
      <c r="AK2864" s="7"/>
      <c r="BZ2864" s="4"/>
      <c r="CA2864" t="s">
        <v>856</v>
      </c>
      <c r="CC2864" s="7" t="s">
        <v>615</v>
      </c>
      <c r="CD2864" s="7">
        <v>1</v>
      </c>
      <c r="CF2864" s="7"/>
      <c r="CH2864" s="7"/>
      <c r="CJ2864" s="7"/>
      <c r="CK2864" s="7">
        <f t="shared" si="74"/>
        <v>62</v>
      </c>
    </row>
    <row r="2865" spans="1:90" hidden="1" x14ac:dyDescent="0.3">
      <c r="A2865" s="43">
        <v>64</v>
      </c>
      <c r="B2865" s="23" t="s">
        <v>913</v>
      </c>
      <c r="C2865" s="54"/>
      <c r="D2865" s="54" t="s">
        <v>831</v>
      </c>
      <c r="E2865" s="23" t="s">
        <v>614</v>
      </c>
      <c r="F2865" s="54"/>
      <c r="G2865" s="23" t="s">
        <v>4549</v>
      </c>
      <c r="J2865" s="54" t="s">
        <v>9</v>
      </c>
      <c r="K2865" s="55">
        <v>53</v>
      </c>
      <c r="L2865" s="24" t="s">
        <v>834</v>
      </c>
      <c r="M2865" s="24" t="s">
        <v>615</v>
      </c>
      <c r="N2865" s="7"/>
      <c r="U2865" s="4">
        <v>318000</v>
      </c>
      <c r="W2865" s="4">
        <v>363.38183421516749</v>
      </c>
      <c r="AC2865" s="4">
        <v>381599.99999999988</v>
      </c>
      <c r="AD2865" s="7"/>
      <c r="AE2865" s="7"/>
      <c r="AF2865" s="7"/>
      <c r="AG2865" s="7"/>
      <c r="AH2865" s="7"/>
      <c r="AI2865" s="7"/>
      <c r="AJ2865" s="7"/>
      <c r="AK2865" s="7"/>
      <c r="BZ2865" s="4"/>
      <c r="CA2865" t="s">
        <v>1027</v>
      </c>
      <c r="CC2865" s="7" t="s">
        <v>615</v>
      </c>
      <c r="CD2865" s="7">
        <v>0.65514097532024385</v>
      </c>
      <c r="CE2865" s="7" t="s">
        <v>639</v>
      </c>
      <c r="CF2865" s="7">
        <v>0.2698414291401296</v>
      </c>
      <c r="CH2865" s="7"/>
      <c r="CJ2865" s="7"/>
      <c r="CK2865" s="7">
        <f t="shared" si="74"/>
        <v>60</v>
      </c>
    </row>
    <row r="2866" spans="1:90" hidden="1" x14ac:dyDescent="0.3">
      <c r="A2866" s="43">
        <v>64</v>
      </c>
      <c r="B2866" s="23" t="s">
        <v>1025</v>
      </c>
      <c r="C2866" s="54"/>
      <c r="D2866" s="54" t="s">
        <v>831</v>
      </c>
      <c r="E2866" s="23" t="s">
        <v>605</v>
      </c>
      <c r="F2866" s="54"/>
      <c r="G2866" s="23" t="s">
        <v>4550</v>
      </c>
      <c r="J2866" s="54" t="s">
        <v>9</v>
      </c>
      <c r="K2866" s="55">
        <v>10</v>
      </c>
      <c r="L2866" s="24" t="s">
        <v>834</v>
      </c>
      <c r="M2866" s="24" t="s">
        <v>615</v>
      </c>
      <c r="N2866" s="7"/>
      <c r="U2866" s="4">
        <v>40000</v>
      </c>
      <c r="AD2866" s="7"/>
      <c r="AE2866" s="7"/>
      <c r="AF2866" s="7"/>
      <c r="AG2866" s="7"/>
      <c r="AH2866" s="7"/>
      <c r="AI2866" s="7"/>
      <c r="AJ2866" s="7"/>
      <c r="AK2866" s="7"/>
      <c r="BZ2866" s="4"/>
      <c r="CA2866" t="s">
        <v>856</v>
      </c>
      <c r="CC2866" s="7" t="s">
        <v>615</v>
      </c>
      <c r="CD2866" s="7">
        <v>1</v>
      </c>
      <c r="CF2866" s="7"/>
      <c r="CH2866" s="7"/>
      <c r="CJ2866" s="7"/>
      <c r="CK2866" s="7">
        <f t="shared" si="74"/>
        <v>62</v>
      </c>
    </row>
    <row r="2867" spans="1:90" hidden="1" x14ac:dyDescent="0.3">
      <c r="A2867" s="43">
        <v>64</v>
      </c>
      <c r="B2867" s="23" t="s">
        <v>1025</v>
      </c>
      <c r="C2867" s="54"/>
      <c r="D2867" s="54" t="s">
        <v>831</v>
      </c>
      <c r="E2867" s="23" t="s">
        <v>620</v>
      </c>
      <c r="F2867" s="54"/>
      <c r="G2867" s="23" t="s">
        <v>4551</v>
      </c>
      <c r="J2867" s="54" t="s">
        <v>9</v>
      </c>
      <c r="K2867" s="55">
        <v>2.2999999999999998</v>
      </c>
      <c r="L2867" s="24" t="s">
        <v>834</v>
      </c>
      <c r="M2867" s="24" t="s">
        <v>615</v>
      </c>
      <c r="N2867" s="7"/>
      <c r="U2867" s="4">
        <v>18400</v>
      </c>
      <c r="V2867" s="4">
        <v>0.46</v>
      </c>
      <c r="AD2867" s="7"/>
      <c r="AE2867" s="7"/>
      <c r="AF2867" s="7"/>
      <c r="AG2867" s="7"/>
      <c r="AH2867" s="7"/>
      <c r="AI2867" s="7"/>
      <c r="AJ2867" s="7"/>
      <c r="AK2867" s="7"/>
      <c r="BZ2867" s="4"/>
      <c r="CA2867" t="s">
        <v>902</v>
      </c>
      <c r="CC2867" s="7" t="s">
        <v>615</v>
      </c>
      <c r="CD2867" s="7">
        <v>0.86606303498095094</v>
      </c>
      <c r="CF2867" s="7"/>
      <c r="CH2867" s="7"/>
      <c r="CJ2867" s="7"/>
      <c r="CK2867" s="7">
        <f t="shared" si="74"/>
        <v>61</v>
      </c>
    </row>
    <row r="2868" spans="1:90" hidden="1" x14ac:dyDescent="0.3">
      <c r="A2868" s="43">
        <v>58</v>
      </c>
      <c r="B2868" s="23" t="s">
        <v>852</v>
      </c>
      <c r="C2868" s="54"/>
      <c r="D2868" s="23" t="s">
        <v>831</v>
      </c>
      <c r="E2868" s="23" t="s">
        <v>611</v>
      </c>
      <c r="G2868" s="23" t="s">
        <v>4552</v>
      </c>
      <c r="I2868" s="54"/>
      <c r="J2868" s="54" t="s">
        <v>9</v>
      </c>
      <c r="K2868" s="47">
        <v>0.02</v>
      </c>
      <c r="L2868" s="24" t="s">
        <v>834</v>
      </c>
      <c r="M2868" s="24" t="s">
        <v>687</v>
      </c>
      <c r="N2868" s="7"/>
      <c r="AA2868" s="107">
        <v>20</v>
      </c>
      <c r="AD2868" s="4">
        <v>3.4242159584813393E-2</v>
      </c>
      <c r="AH2868" s="7"/>
      <c r="AI2868" s="7"/>
      <c r="AS2868" s="4">
        <v>10</v>
      </c>
      <c r="BY2868" s="7"/>
      <c r="BZ2868" s="4"/>
      <c r="CA2868" t="s">
        <v>846</v>
      </c>
      <c r="CC2868" s="7" t="s">
        <v>687</v>
      </c>
      <c r="CD2868" s="7">
        <v>0.55510572879477815</v>
      </c>
      <c r="CE2868" s="7" t="s">
        <v>633</v>
      </c>
      <c r="CF2868" s="7">
        <v>0.36664486214115521</v>
      </c>
      <c r="CH2868" s="7"/>
      <c r="CJ2868" s="7"/>
      <c r="CK2868" s="7">
        <f t="shared" si="74"/>
        <v>60</v>
      </c>
    </row>
    <row r="2869" spans="1:90" x14ac:dyDescent="0.3">
      <c r="A2869" s="43">
        <v>64</v>
      </c>
      <c r="B2869" s="23" t="s">
        <v>860</v>
      </c>
      <c r="C2869" s="54"/>
      <c r="D2869" s="54" t="s">
        <v>831</v>
      </c>
      <c r="E2869" s="23" t="s">
        <v>659</v>
      </c>
      <c r="F2869" s="54"/>
      <c r="G2869" s="23" t="s">
        <v>4553</v>
      </c>
      <c r="J2869" s="54" t="s">
        <v>9</v>
      </c>
      <c r="K2869" s="55">
        <v>7.2629999999999999</v>
      </c>
      <c r="L2869" s="24" t="s">
        <v>834</v>
      </c>
      <c r="M2869" s="24" t="s">
        <v>639</v>
      </c>
      <c r="N2869" s="7"/>
      <c r="U2869" s="4">
        <v>118951.8</v>
      </c>
      <c r="V2869" s="4">
        <v>3.4615</v>
      </c>
      <c r="W2869" s="4">
        <v>1047.1295</v>
      </c>
      <c r="AB2869" s="4">
        <v>58977.3</v>
      </c>
      <c r="AC2869" s="4">
        <v>559665.5</v>
      </c>
      <c r="AD2869" s="7"/>
      <c r="AE2869" s="7"/>
      <c r="AF2869" s="7"/>
      <c r="AG2869" s="7"/>
      <c r="AH2869" s="7"/>
      <c r="AI2869" s="7"/>
      <c r="AJ2869" s="7"/>
      <c r="AK2869" s="7"/>
      <c r="BZ2869" s="4"/>
      <c r="CA2869" t="s">
        <v>842</v>
      </c>
      <c r="CC2869" s="7" t="s">
        <v>639</v>
      </c>
      <c r="CD2869" s="7">
        <v>0.41982415249892302</v>
      </c>
      <c r="CE2869" s="7" t="s">
        <v>615</v>
      </c>
      <c r="CF2869" s="7">
        <v>0.25996643747951398</v>
      </c>
      <c r="CG2869" s="7" t="s">
        <v>621</v>
      </c>
      <c r="CH2869" s="7">
        <v>0.22931842151309001</v>
      </c>
      <c r="CJ2869" s="7"/>
      <c r="CK2869" s="7">
        <f t="shared" si="74"/>
        <v>58</v>
      </c>
    </row>
    <row r="2870" spans="1:90" hidden="1" x14ac:dyDescent="0.3">
      <c r="A2870" s="43">
        <v>64</v>
      </c>
      <c r="B2870" s="23" t="s">
        <v>1572</v>
      </c>
      <c r="C2870" s="54"/>
      <c r="D2870" s="54" t="s">
        <v>831</v>
      </c>
      <c r="E2870" s="23" t="s">
        <v>668</v>
      </c>
      <c r="F2870" s="54"/>
      <c r="G2870" s="23" t="s">
        <v>4554</v>
      </c>
      <c r="J2870" s="54" t="s">
        <v>9</v>
      </c>
      <c r="K2870" s="55">
        <v>2</v>
      </c>
      <c r="L2870" s="24" t="s">
        <v>834</v>
      </c>
      <c r="M2870" s="24" t="s">
        <v>639</v>
      </c>
      <c r="N2870" s="7"/>
      <c r="U2870" s="4">
        <v>20000</v>
      </c>
      <c r="W2870" s="4">
        <v>160</v>
      </c>
      <c r="AB2870" s="4">
        <v>40000</v>
      </c>
      <c r="AC2870" s="4">
        <v>160000</v>
      </c>
      <c r="AD2870" s="7"/>
      <c r="AE2870" s="7"/>
      <c r="AF2870" s="7"/>
      <c r="AG2870" s="7"/>
      <c r="AH2870" s="7"/>
      <c r="AI2870" s="7"/>
      <c r="AJ2870" s="7"/>
      <c r="AK2870" s="7"/>
      <c r="BZ2870" s="4"/>
      <c r="CA2870" t="s">
        <v>966</v>
      </c>
      <c r="CC2870" s="7" t="s">
        <v>639</v>
      </c>
      <c r="CD2870" s="7">
        <v>0.52485367345155931</v>
      </c>
      <c r="CF2870" s="7"/>
      <c r="CH2870" s="7"/>
      <c r="CJ2870" s="7"/>
      <c r="CK2870" s="7">
        <f t="shared" si="74"/>
        <v>59</v>
      </c>
    </row>
    <row r="2871" spans="1:90" hidden="1" x14ac:dyDescent="0.3">
      <c r="A2871" s="43">
        <v>64</v>
      </c>
      <c r="B2871" s="23" t="s">
        <v>1036</v>
      </c>
      <c r="C2871" s="54"/>
      <c r="D2871" s="54" t="s">
        <v>831</v>
      </c>
      <c r="E2871" s="23" t="s">
        <v>605</v>
      </c>
      <c r="F2871" s="54"/>
      <c r="G2871" s="23" t="s">
        <v>4555</v>
      </c>
      <c r="J2871" s="54" t="s">
        <v>9</v>
      </c>
      <c r="K2871" s="55">
        <v>87.2</v>
      </c>
      <c r="L2871" s="24" t="s">
        <v>834</v>
      </c>
      <c r="M2871" s="24" t="s">
        <v>615</v>
      </c>
      <c r="N2871" s="7"/>
      <c r="U2871" s="4">
        <v>374960</v>
      </c>
      <c r="AD2871" s="7"/>
      <c r="AE2871" s="7"/>
      <c r="AF2871" s="7"/>
      <c r="AG2871" s="7"/>
      <c r="AH2871" s="7"/>
      <c r="AI2871" s="7"/>
      <c r="AJ2871" s="7"/>
      <c r="AK2871" s="7"/>
      <c r="BZ2871" s="4"/>
      <c r="CA2871" t="s">
        <v>856</v>
      </c>
      <c r="CC2871" s="7" t="s">
        <v>615</v>
      </c>
      <c r="CD2871" s="7">
        <v>1</v>
      </c>
      <c r="CF2871" s="7"/>
      <c r="CH2871" s="7"/>
      <c r="CJ2871" s="7"/>
      <c r="CK2871" s="7">
        <f t="shared" si="74"/>
        <v>62</v>
      </c>
    </row>
    <row r="2872" spans="1:90" hidden="1" x14ac:dyDescent="0.3">
      <c r="A2872" s="43">
        <v>64</v>
      </c>
      <c r="B2872" s="23" t="s">
        <v>1025</v>
      </c>
      <c r="C2872" s="54"/>
      <c r="D2872" s="54" t="s">
        <v>831</v>
      </c>
      <c r="E2872" s="23" t="s">
        <v>671</v>
      </c>
      <c r="F2872" s="54"/>
      <c r="G2872" s="23" t="s">
        <v>4556</v>
      </c>
      <c r="J2872" s="54" t="s">
        <v>9</v>
      </c>
      <c r="K2872" s="55">
        <v>156</v>
      </c>
      <c r="L2872" s="24" t="s">
        <v>834</v>
      </c>
      <c r="M2872" s="24" t="s">
        <v>615</v>
      </c>
      <c r="N2872" s="7"/>
      <c r="U2872" s="4">
        <v>936000</v>
      </c>
      <c r="AD2872" s="7"/>
      <c r="AE2872" s="7"/>
      <c r="AF2872" s="7"/>
      <c r="AG2872" s="7">
        <v>6.24</v>
      </c>
      <c r="AH2872" s="7">
        <v>17.16</v>
      </c>
      <c r="AI2872" s="7"/>
      <c r="AJ2872" s="7"/>
      <c r="AK2872" s="7"/>
      <c r="BZ2872" s="4"/>
      <c r="CA2872" t="s">
        <v>2682</v>
      </c>
      <c r="CC2872" s="7" t="s">
        <v>615</v>
      </c>
      <c r="CD2872" s="7">
        <v>0.88234827298760676</v>
      </c>
      <c r="CF2872" s="7"/>
      <c r="CH2872" s="7"/>
      <c r="CJ2872" s="7"/>
      <c r="CK2872" s="7">
        <f t="shared" si="74"/>
        <v>60</v>
      </c>
    </row>
    <row r="2873" spans="1:90" x14ac:dyDescent="0.3">
      <c r="A2873" s="43" t="s">
        <v>2584</v>
      </c>
      <c r="B2873" s="23" t="s">
        <v>860</v>
      </c>
      <c r="C2873" s="54"/>
      <c r="D2873" s="54" t="s">
        <v>831</v>
      </c>
      <c r="E2873" s="23" t="s">
        <v>671</v>
      </c>
      <c r="F2873" s="54"/>
      <c r="G2873" s="23" t="s">
        <v>4557</v>
      </c>
      <c r="J2873" s="54" t="s">
        <v>9</v>
      </c>
      <c r="K2873" s="55">
        <v>43.53</v>
      </c>
      <c r="L2873" s="24" t="s">
        <v>834</v>
      </c>
      <c r="M2873" s="24" t="s">
        <v>624</v>
      </c>
      <c r="N2873" s="7"/>
      <c r="U2873" s="4">
        <v>854017</v>
      </c>
      <c r="V2873" s="4">
        <v>13.058999999999999</v>
      </c>
      <c r="W2873" s="4">
        <v>348.24</v>
      </c>
      <c r="X2873" s="4">
        <v>915279.99999999988</v>
      </c>
      <c r="Y2873" s="4">
        <v>30146</v>
      </c>
      <c r="AD2873" s="7"/>
      <c r="AE2873" s="7"/>
      <c r="AF2873" s="7"/>
      <c r="AG2873" s="7">
        <v>35.793599999999998</v>
      </c>
      <c r="AH2873" s="7">
        <v>40.427799999999998</v>
      </c>
      <c r="AI2873" s="7"/>
      <c r="AJ2873" s="7"/>
      <c r="AK2873" s="7"/>
      <c r="BZ2873" s="4"/>
      <c r="CA2873" t="s">
        <v>4558</v>
      </c>
      <c r="CC2873" s="7" t="s">
        <v>624</v>
      </c>
      <c r="CD2873" s="7">
        <v>0.56257010662688489</v>
      </c>
      <c r="CE2873" s="7" t="s">
        <v>615</v>
      </c>
      <c r="CF2873" s="7">
        <v>0.23561689984818701</v>
      </c>
      <c r="CH2873" s="7"/>
      <c r="CJ2873" s="7"/>
      <c r="CK2873" s="7">
        <f t="shared" si="74"/>
        <v>56</v>
      </c>
      <c r="CL2873" t="s">
        <v>4557</v>
      </c>
    </row>
    <row r="2874" spans="1:90" x14ac:dyDescent="0.3">
      <c r="A2874" s="43">
        <v>64</v>
      </c>
      <c r="B2874" s="23" t="s">
        <v>860</v>
      </c>
      <c r="C2874" s="54"/>
      <c r="D2874" s="54" t="s">
        <v>831</v>
      </c>
      <c r="E2874" s="23" t="s">
        <v>671</v>
      </c>
      <c r="F2874" s="54"/>
      <c r="G2874" s="23" t="s">
        <v>4559</v>
      </c>
      <c r="J2874" s="54" t="s">
        <v>9</v>
      </c>
      <c r="K2874" s="55">
        <v>17.565999999999999</v>
      </c>
      <c r="L2874" s="24" t="s">
        <v>834</v>
      </c>
      <c r="M2874" s="24" t="s">
        <v>624</v>
      </c>
      <c r="N2874" s="7"/>
      <c r="U2874" s="4">
        <v>171950.8</v>
      </c>
      <c r="V2874" s="4">
        <v>1.6604000000000001</v>
      </c>
      <c r="X2874" s="4">
        <v>227515.8</v>
      </c>
      <c r="AD2874" s="7"/>
      <c r="AE2874" s="7"/>
      <c r="AF2874" s="7"/>
      <c r="AG2874" s="7">
        <v>3.9937</v>
      </c>
      <c r="AH2874" s="7">
        <v>5.5614800000000004</v>
      </c>
      <c r="AI2874" s="7"/>
      <c r="AJ2874" s="7"/>
      <c r="AK2874" s="7"/>
      <c r="BZ2874" s="4"/>
      <c r="CA2874" t="s">
        <v>2752</v>
      </c>
      <c r="CC2874" s="7" t="s">
        <v>624</v>
      </c>
      <c r="CD2874" s="7">
        <v>0.68048520331615925</v>
      </c>
      <c r="CE2874" s="7" t="s">
        <v>615</v>
      </c>
      <c r="CF2874" s="7">
        <v>0.2308493031543444</v>
      </c>
      <c r="CH2874" s="7"/>
      <c r="CJ2874" s="7"/>
      <c r="CK2874" s="7">
        <f t="shared" si="74"/>
        <v>58</v>
      </c>
      <c r="CL2874" t="s">
        <v>4559</v>
      </c>
    </row>
    <row r="2875" spans="1:90" x14ac:dyDescent="0.3">
      <c r="A2875" s="43" t="s">
        <v>4560</v>
      </c>
      <c r="B2875" s="23" t="s">
        <v>860</v>
      </c>
      <c r="C2875" s="54"/>
      <c r="D2875" s="54" t="s">
        <v>831</v>
      </c>
      <c r="E2875" s="23" t="s">
        <v>671</v>
      </c>
      <c r="F2875" s="54"/>
      <c r="G2875" s="23" t="s">
        <v>4561</v>
      </c>
      <c r="H2875" s="23" t="s">
        <v>1013</v>
      </c>
      <c r="J2875" s="54" t="s">
        <v>9</v>
      </c>
      <c r="K2875" s="55">
        <v>76.400000000000006</v>
      </c>
      <c r="L2875" s="24" t="s">
        <v>834</v>
      </c>
      <c r="M2875" s="24" t="s">
        <v>624</v>
      </c>
      <c r="N2875" s="7"/>
      <c r="U2875" s="4">
        <v>1230040</v>
      </c>
      <c r="V2875" s="4">
        <v>30.56</v>
      </c>
      <c r="W2875" s="4">
        <v>916.80000000000007</v>
      </c>
      <c r="X2875" s="4">
        <v>970280</v>
      </c>
      <c r="Y2875" s="4">
        <v>30560</v>
      </c>
      <c r="AD2875" s="7"/>
      <c r="AE2875" s="7">
        <v>882.83081288252379</v>
      </c>
      <c r="AF2875" s="7">
        <v>131.36698273036339</v>
      </c>
      <c r="AG2875" s="7">
        <v>84.04</v>
      </c>
      <c r="AH2875" s="7">
        <v>84.04</v>
      </c>
      <c r="AI2875" s="7"/>
      <c r="AJ2875" s="7"/>
      <c r="AK2875" s="7"/>
      <c r="AU2875" s="4">
        <v>17.123466317420881</v>
      </c>
      <c r="AY2875" s="4">
        <v>64.311339338720671</v>
      </c>
      <c r="AZ2875" s="4">
        <v>2.5134625474572498</v>
      </c>
      <c r="BZ2875" s="4"/>
      <c r="CA2875" t="s">
        <v>4562</v>
      </c>
      <c r="CC2875" s="7" t="s">
        <v>624</v>
      </c>
      <c r="CD2875" s="7">
        <v>0.4437331692700946</v>
      </c>
      <c r="CE2875" s="7" t="s">
        <v>615</v>
      </c>
      <c r="CF2875" s="7">
        <v>0.25249994721435209</v>
      </c>
      <c r="CH2875" s="7"/>
      <c r="CJ2875" s="7"/>
      <c r="CK2875" s="7">
        <f t="shared" si="74"/>
        <v>51</v>
      </c>
      <c r="CL2875" t="s">
        <v>4561</v>
      </c>
    </row>
    <row r="2876" spans="1:90" x14ac:dyDescent="0.3">
      <c r="A2876" s="43" t="s">
        <v>3889</v>
      </c>
      <c r="B2876" s="56" t="s">
        <v>860</v>
      </c>
      <c r="D2876" s="23" t="s">
        <v>831</v>
      </c>
      <c r="E2876" s="23" t="s">
        <v>798</v>
      </c>
      <c r="G2876" s="42" t="s">
        <v>4563</v>
      </c>
      <c r="H2876" s="57" t="s">
        <v>880</v>
      </c>
      <c r="I2876" s="57"/>
      <c r="J2876" s="23" t="s">
        <v>9</v>
      </c>
      <c r="K2876" s="47">
        <v>61.7</v>
      </c>
      <c r="L2876" s="24" t="s">
        <v>834</v>
      </c>
      <c r="M2876" s="24" t="s">
        <v>624</v>
      </c>
      <c r="U2876" s="4">
        <v>1095390</v>
      </c>
      <c r="V2876" s="4">
        <v>28.86</v>
      </c>
      <c r="X2876" s="4">
        <v>863009.99999999988</v>
      </c>
      <c r="Y2876" s="4">
        <v>16520</v>
      </c>
      <c r="AD2876" s="4">
        <v>19.744</v>
      </c>
      <c r="AG2876" s="4">
        <v>76.13</v>
      </c>
      <c r="AH2876" s="4">
        <v>92.55</v>
      </c>
      <c r="BZ2876" s="4"/>
      <c r="CA2876" t="s">
        <v>910</v>
      </c>
      <c r="CC2876" s="7" t="s">
        <v>624</v>
      </c>
      <c r="CD2876" s="7">
        <v>0.4476450072777059</v>
      </c>
      <c r="CE2876" s="7" t="s">
        <v>615</v>
      </c>
      <c r="CF2876" s="7">
        <v>0.25503743492940689</v>
      </c>
      <c r="CH2876" s="7"/>
      <c r="CJ2876" s="7"/>
      <c r="CK2876" s="7">
        <f t="shared" si="74"/>
        <v>56</v>
      </c>
      <c r="CL2876" t="s">
        <v>4563</v>
      </c>
    </row>
    <row r="2877" spans="1:90" x14ac:dyDescent="0.3">
      <c r="A2877" s="43">
        <v>65</v>
      </c>
      <c r="B2877" s="56" t="s">
        <v>860</v>
      </c>
      <c r="D2877" s="23" t="s">
        <v>831</v>
      </c>
      <c r="E2877" s="23" t="s">
        <v>798</v>
      </c>
      <c r="G2877" s="23" t="s">
        <v>4564</v>
      </c>
      <c r="H2877" s="57"/>
      <c r="J2877" s="23" t="s">
        <v>9</v>
      </c>
      <c r="K2877" s="47">
        <v>0.66100000000000003</v>
      </c>
      <c r="L2877" s="24" t="s">
        <v>834</v>
      </c>
      <c r="M2877" s="24" t="s">
        <v>624</v>
      </c>
      <c r="U2877" s="4">
        <v>5023.6000000000004</v>
      </c>
      <c r="X2877" s="4">
        <v>3767.7</v>
      </c>
      <c r="BZ2877" s="4"/>
      <c r="CA2877" t="s">
        <v>936</v>
      </c>
      <c r="CC2877" s="7" t="s">
        <v>624</v>
      </c>
      <c r="CD2877" s="7">
        <v>0.62559089645141275</v>
      </c>
      <c r="CE2877" s="7" t="s">
        <v>615</v>
      </c>
      <c r="CF2877" s="7">
        <v>0.37440910354858731</v>
      </c>
      <c r="CH2877" s="7"/>
      <c r="CJ2877" s="7"/>
      <c r="CK2877" s="7">
        <f t="shared" si="74"/>
        <v>61</v>
      </c>
    </row>
    <row r="2878" spans="1:90" x14ac:dyDescent="0.3">
      <c r="A2878" s="43">
        <v>65</v>
      </c>
      <c r="B2878" s="56" t="s">
        <v>860</v>
      </c>
      <c r="D2878" s="23" t="s">
        <v>831</v>
      </c>
      <c r="E2878" s="23" t="s">
        <v>798</v>
      </c>
      <c r="G2878" s="23" t="s">
        <v>4565</v>
      </c>
      <c r="H2878" s="57" t="s">
        <v>831</v>
      </c>
      <c r="I2878" s="57"/>
      <c r="J2878" s="23" t="s">
        <v>9</v>
      </c>
      <c r="K2878" s="47">
        <v>2.15</v>
      </c>
      <c r="L2878" s="24" t="s">
        <v>834</v>
      </c>
      <c r="M2878" s="24" t="s">
        <v>624</v>
      </c>
      <c r="U2878" s="4">
        <v>18167</v>
      </c>
      <c r="X2878" s="4">
        <v>26745</v>
      </c>
      <c r="BZ2878" s="4"/>
      <c r="CA2878" t="s">
        <v>936</v>
      </c>
      <c r="CC2878" s="7" t="s">
        <v>624</v>
      </c>
      <c r="CD2878" s="7">
        <v>0.76634207011439193</v>
      </c>
      <c r="CE2878" s="7" t="s">
        <v>615</v>
      </c>
      <c r="CF2878" s="7">
        <v>0.2336579298856081</v>
      </c>
      <c r="CH2878" s="7"/>
      <c r="CJ2878" s="7"/>
      <c r="CK2878" s="7">
        <f t="shared" si="74"/>
        <v>61</v>
      </c>
    </row>
    <row r="2879" spans="1:90" x14ac:dyDescent="0.3">
      <c r="A2879" s="43">
        <v>65</v>
      </c>
      <c r="B2879" s="56" t="s">
        <v>860</v>
      </c>
      <c r="D2879" s="23" t="s">
        <v>831</v>
      </c>
      <c r="E2879" s="23" t="s">
        <v>798</v>
      </c>
      <c r="G2879" s="23" t="s">
        <v>4566</v>
      </c>
      <c r="H2879" s="57" t="s">
        <v>1137</v>
      </c>
      <c r="I2879" s="57"/>
      <c r="J2879" s="23" t="s">
        <v>9</v>
      </c>
      <c r="K2879" s="47">
        <v>12.31096</v>
      </c>
      <c r="L2879" s="24" t="s">
        <v>834</v>
      </c>
      <c r="M2879" s="24" t="s">
        <v>624</v>
      </c>
      <c r="U2879" s="4">
        <v>54167.749400000001</v>
      </c>
      <c r="X2879" s="4">
        <v>78883.149399999995</v>
      </c>
      <c r="Y2879" s="4">
        <v>2223.1968000000002</v>
      </c>
      <c r="BZ2879" s="4"/>
      <c r="CA2879" t="s">
        <v>1511</v>
      </c>
      <c r="CC2879" s="7" t="s">
        <v>624</v>
      </c>
      <c r="CD2879" s="7">
        <v>0.72755856020653109</v>
      </c>
      <c r="CE2879" s="7" t="s">
        <v>615</v>
      </c>
      <c r="CF2879" s="7">
        <v>0.2242548001957384</v>
      </c>
      <c r="CH2879" s="7"/>
      <c r="CJ2879" s="7"/>
      <c r="CK2879" s="7">
        <f t="shared" ref="CK2879:CK2942" si="75">COUNTBLANK(N2879:BX2879)</f>
        <v>60</v>
      </c>
      <c r="CL2879" t="s">
        <v>4566</v>
      </c>
    </row>
    <row r="2880" spans="1:90" x14ac:dyDescent="0.3">
      <c r="A2880" s="43">
        <v>65</v>
      </c>
      <c r="B2880" s="56" t="s">
        <v>860</v>
      </c>
      <c r="D2880" s="23" t="s">
        <v>831</v>
      </c>
      <c r="E2880" s="23" t="s">
        <v>798</v>
      </c>
      <c r="G2880" s="23" t="s">
        <v>4567</v>
      </c>
      <c r="H2880" s="57"/>
      <c r="J2880" s="23" t="s">
        <v>9</v>
      </c>
      <c r="K2880" s="47">
        <v>0.22</v>
      </c>
      <c r="L2880" s="24" t="s">
        <v>834</v>
      </c>
      <c r="M2880" s="24" t="s">
        <v>624</v>
      </c>
      <c r="U2880" s="4">
        <v>1724</v>
      </c>
      <c r="X2880" s="4">
        <v>5347.9999999999991</v>
      </c>
      <c r="BZ2880" s="4"/>
      <c r="CA2880" t="s">
        <v>936</v>
      </c>
      <c r="CC2880" s="7" t="s">
        <v>624</v>
      </c>
      <c r="CD2880" s="7">
        <v>0.87359271347301481</v>
      </c>
      <c r="CF2880" s="7"/>
      <c r="CH2880" s="7"/>
      <c r="CJ2880" s="7"/>
      <c r="CK2880" s="7">
        <f t="shared" si="75"/>
        <v>61</v>
      </c>
    </row>
    <row r="2881" spans="1:90" x14ac:dyDescent="0.3">
      <c r="A2881" s="43">
        <v>65</v>
      </c>
      <c r="B2881" s="56" t="s">
        <v>860</v>
      </c>
      <c r="D2881" s="23" t="s">
        <v>831</v>
      </c>
      <c r="E2881" s="23" t="s">
        <v>798</v>
      </c>
      <c r="G2881" s="23" t="s">
        <v>4568</v>
      </c>
      <c r="H2881" s="57" t="s">
        <v>831</v>
      </c>
      <c r="I2881" s="57"/>
      <c r="J2881" s="23" t="s">
        <v>9</v>
      </c>
      <c r="K2881" s="47">
        <v>2.36</v>
      </c>
      <c r="L2881" s="24" t="s">
        <v>834</v>
      </c>
      <c r="M2881" s="24" t="s">
        <v>624</v>
      </c>
      <c r="U2881" s="4">
        <v>11736</v>
      </c>
      <c r="X2881" s="4">
        <v>24024</v>
      </c>
      <c r="BZ2881" s="4"/>
      <c r="CA2881" t="s">
        <v>936</v>
      </c>
      <c r="CC2881" s="7" t="s">
        <v>624</v>
      </c>
      <c r="CD2881" s="7">
        <v>0.82015853444430875</v>
      </c>
      <c r="CF2881" s="7"/>
      <c r="CH2881" s="7"/>
      <c r="CJ2881" s="7"/>
      <c r="CK2881" s="7">
        <f t="shared" si="75"/>
        <v>61</v>
      </c>
    </row>
    <row r="2882" spans="1:90" x14ac:dyDescent="0.3">
      <c r="A2882" s="43">
        <v>65</v>
      </c>
      <c r="B2882" s="56" t="s">
        <v>860</v>
      </c>
      <c r="D2882" s="23" t="s">
        <v>831</v>
      </c>
      <c r="E2882" s="23" t="s">
        <v>798</v>
      </c>
      <c r="G2882" s="23" t="s">
        <v>4569</v>
      </c>
      <c r="H2882" s="57" t="s">
        <v>831</v>
      </c>
      <c r="I2882" s="57"/>
      <c r="J2882" s="23" t="s">
        <v>9</v>
      </c>
      <c r="K2882" s="47">
        <v>0.35099999999999998</v>
      </c>
      <c r="L2882" s="24" t="s">
        <v>834</v>
      </c>
      <c r="M2882" s="24" t="s">
        <v>654</v>
      </c>
      <c r="U2882" s="4">
        <v>2457</v>
      </c>
      <c r="V2882" s="4">
        <v>0.11292000000000001</v>
      </c>
      <c r="X2882" s="4">
        <v>2064</v>
      </c>
      <c r="Y2882" s="4">
        <v>96.600000000000009</v>
      </c>
      <c r="AG2882" s="4">
        <v>0.26807999999999998</v>
      </c>
      <c r="AH2882" s="4">
        <v>2.2077</v>
      </c>
      <c r="BZ2882" s="4"/>
      <c r="CA2882" t="s">
        <v>2050</v>
      </c>
      <c r="CC2882" s="7" t="s">
        <v>654</v>
      </c>
      <c r="CD2882" s="7">
        <v>0.48693499739651508</v>
      </c>
      <c r="CE2882" s="7" t="s">
        <v>624</v>
      </c>
      <c r="CF2882" s="7">
        <v>0.22808959399508091</v>
      </c>
      <c r="CH2882" s="7"/>
      <c r="CJ2882" s="7"/>
      <c r="CK2882" s="7">
        <f t="shared" si="75"/>
        <v>57</v>
      </c>
    </row>
    <row r="2883" spans="1:90" x14ac:dyDescent="0.3">
      <c r="A2883" s="43">
        <v>65</v>
      </c>
      <c r="B2883" s="56" t="s">
        <v>860</v>
      </c>
      <c r="D2883" s="23" t="s">
        <v>831</v>
      </c>
      <c r="E2883" s="23" t="s">
        <v>798</v>
      </c>
      <c r="G2883" s="23" t="s">
        <v>4570</v>
      </c>
      <c r="H2883" s="57" t="s">
        <v>1137</v>
      </c>
      <c r="I2883" s="57"/>
      <c r="J2883" s="23" t="s">
        <v>9</v>
      </c>
      <c r="K2883" s="47">
        <v>7.44</v>
      </c>
      <c r="L2883" s="24" t="s">
        <v>834</v>
      </c>
      <c r="M2883" s="24" t="s">
        <v>624</v>
      </c>
      <c r="U2883" s="4">
        <v>70490</v>
      </c>
      <c r="V2883" s="4">
        <v>0.93619999999999992</v>
      </c>
      <c r="X2883" s="4">
        <v>50482.000000000007</v>
      </c>
      <c r="AG2883" s="4">
        <v>1.8127200000000001</v>
      </c>
      <c r="AH2883" s="4">
        <v>2.7190799999999999</v>
      </c>
      <c r="BZ2883" s="4"/>
      <c r="CA2883" t="s">
        <v>1129</v>
      </c>
      <c r="CC2883" s="7" t="s">
        <v>624</v>
      </c>
      <c r="CD2883" s="7">
        <v>0.52327164520174418</v>
      </c>
      <c r="CE2883" s="7" t="s">
        <v>615</v>
      </c>
      <c r="CF2883" s="7">
        <v>0.32797096905048723</v>
      </c>
      <c r="CH2883" s="7"/>
      <c r="CJ2883" s="7"/>
      <c r="CK2883" s="7">
        <f t="shared" si="75"/>
        <v>58</v>
      </c>
    </row>
    <row r="2884" spans="1:90" x14ac:dyDescent="0.3">
      <c r="A2884" s="43">
        <v>65</v>
      </c>
      <c r="B2884" s="56" t="s">
        <v>860</v>
      </c>
      <c r="D2884" s="23" t="s">
        <v>831</v>
      </c>
      <c r="E2884" s="23" t="s">
        <v>798</v>
      </c>
      <c r="G2884" s="23" t="s">
        <v>4571</v>
      </c>
      <c r="H2884" s="57" t="s">
        <v>1137</v>
      </c>
      <c r="I2884" s="57"/>
      <c r="J2884" s="23" t="s">
        <v>9</v>
      </c>
      <c r="K2884" s="47">
        <v>14.2</v>
      </c>
      <c r="L2884" s="24" t="s">
        <v>834</v>
      </c>
      <c r="M2884" s="24" t="s">
        <v>624</v>
      </c>
      <c r="U2884" s="4">
        <v>355000</v>
      </c>
      <c r="V2884" s="4">
        <v>14.60383597883598</v>
      </c>
      <c r="W2884" s="4">
        <v>194.71781305114641</v>
      </c>
      <c r="X2884" s="4">
        <v>355000</v>
      </c>
      <c r="Y2884" s="4">
        <v>7100</v>
      </c>
      <c r="AG2884" s="4">
        <v>38.943562610229279</v>
      </c>
      <c r="AH2884" s="4">
        <v>58.415343915343918</v>
      </c>
      <c r="BZ2884" s="4"/>
      <c r="CA2884" t="s">
        <v>3270</v>
      </c>
      <c r="CC2884" s="7" t="s">
        <v>624</v>
      </c>
      <c r="CD2884" s="7">
        <v>0.42626893127674909</v>
      </c>
      <c r="CF2884" s="7"/>
      <c r="CH2884" s="7"/>
      <c r="CJ2884" s="7"/>
      <c r="CK2884" s="7">
        <f t="shared" si="75"/>
        <v>56</v>
      </c>
    </row>
    <row r="2885" spans="1:90" x14ac:dyDescent="0.3">
      <c r="A2885" s="43">
        <v>65</v>
      </c>
      <c r="B2885" s="56" t="s">
        <v>860</v>
      </c>
      <c r="D2885" s="23" t="s">
        <v>831</v>
      </c>
      <c r="E2885" s="23" t="s">
        <v>798</v>
      </c>
      <c r="G2885" s="23" t="s">
        <v>4572</v>
      </c>
      <c r="H2885" s="57" t="s">
        <v>831</v>
      </c>
      <c r="I2885" s="57"/>
      <c r="J2885" s="23" t="s">
        <v>9</v>
      </c>
      <c r="K2885" s="47">
        <v>10.55</v>
      </c>
      <c r="L2885" s="24" t="s">
        <v>834</v>
      </c>
      <c r="M2885" s="24" t="s">
        <v>624</v>
      </c>
      <c r="U2885" s="4">
        <v>32505</v>
      </c>
      <c r="V2885" s="4">
        <v>0.33650000000000002</v>
      </c>
      <c r="X2885" s="4">
        <v>46075.000000000007</v>
      </c>
      <c r="Y2885" s="4">
        <v>1055</v>
      </c>
      <c r="AG2885" s="4">
        <v>0.77850000000000019</v>
      </c>
      <c r="AH2885" s="4">
        <v>0.23100000000000001</v>
      </c>
      <c r="BZ2885" s="4"/>
      <c r="CA2885" t="s">
        <v>2050</v>
      </c>
      <c r="CC2885" s="7" t="s">
        <v>624</v>
      </c>
      <c r="CD2885" s="7">
        <v>0.68506616187926195</v>
      </c>
      <c r="CE2885" s="7" t="s">
        <v>615</v>
      </c>
      <c r="CF2885" s="7">
        <v>0.2169374774893017</v>
      </c>
      <c r="CH2885" s="7"/>
      <c r="CJ2885" s="7"/>
      <c r="CK2885" s="7">
        <f t="shared" si="75"/>
        <v>57</v>
      </c>
    </row>
    <row r="2886" spans="1:90" x14ac:dyDescent="0.3">
      <c r="A2886" s="43">
        <v>64</v>
      </c>
      <c r="B2886" s="23" t="s">
        <v>860</v>
      </c>
      <c r="C2886" s="54"/>
      <c r="D2886" s="54" t="s">
        <v>831</v>
      </c>
      <c r="E2886" s="23" t="s">
        <v>620</v>
      </c>
      <c r="F2886" s="54"/>
      <c r="G2886" s="23" t="s">
        <v>4573</v>
      </c>
      <c r="H2886" s="23" t="s">
        <v>838</v>
      </c>
      <c r="J2886" s="54" t="s">
        <v>9</v>
      </c>
      <c r="K2886" s="55">
        <v>10.064</v>
      </c>
      <c r="L2886" s="24" t="s">
        <v>834</v>
      </c>
      <c r="M2886" s="24" t="s">
        <v>615</v>
      </c>
      <c r="N2886" s="7"/>
      <c r="U2886" s="4">
        <v>80350.000000000015</v>
      </c>
      <c r="V2886" s="4">
        <v>0.70448000000000022</v>
      </c>
      <c r="W2886" s="4">
        <v>30.90880000000001</v>
      </c>
      <c r="AD2886" s="7"/>
      <c r="AE2886" s="7"/>
      <c r="AF2886" s="7"/>
      <c r="AG2886" s="7"/>
      <c r="AH2886" s="7"/>
      <c r="AI2886" s="7"/>
      <c r="AJ2886" s="7"/>
      <c r="AK2886" s="7"/>
      <c r="BZ2886" s="4"/>
      <c r="CA2886" t="s">
        <v>859</v>
      </c>
      <c r="CC2886" s="7" t="s">
        <v>615</v>
      </c>
      <c r="CD2886" s="7">
        <v>0.91509427841802005</v>
      </c>
      <c r="CF2886" s="7"/>
      <c r="CH2886" s="7"/>
      <c r="CJ2886" s="7"/>
      <c r="CK2886" s="7">
        <f t="shared" si="75"/>
        <v>60</v>
      </c>
    </row>
    <row r="2887" spans="1:90" hidden="1" x14ac:dyDescent="0.3">
      <c r="A2887" s="43">
        <v>65</v>
      </c>
      <c r="B2887" s="56" t="s">
        <v>868</v>
      </c>
      <c r="D2887" s="23" t="s">
        <v>831</v>
      </c>
      <c r="E2887" s="23" t="s">
        <v>798</v>
      </c>
      <c r="G2887" s="23" t="s">
        <v>4574</v>
      </c>
      <c r="H2887" s="57" t="s">
        <v>831</v>
      </c>
      <c r="I2887" s="57"/>
      <c r="J2887" s="23" t="s">
        <v>9</v>
      </c>
      <c r="K2887" s="47">
        <v>2.25</v>
      </c>
      <c r="L2887" s="24" t="s">
        <v>834</v>
      </c>
      <c r="M2887" s="24" t="s">
        <v>624</v>
      </c>
      <c r="U2887" s="4">
        <v>5625</v>
      </c>
      <c r="X2887" s="4">
        <v>6749.9999999999991</v>
      </c>
      <c r="BZ2887" s="4"/>
      <c r="CA2887" t="s">
        <v>936</v>
      </c>
      <c r="CC2887" s="7" t="s">
        <v>624</v>
      </c>
      <c r="CD2887" s="7">
        <v>0.7277726628014034</v>
      </c>
      <c r="CE2887" s="7" t="s">
        <v>615</v>
      </c>
      <c r="CF2887" s="7">
        <v>0.2722273371985966</v>
      </c>
      <c r="CH2887" s="7"/>
      <c r="CJ2887" s="7"/>
      <c r="CK2887" s="7">
        <f t="shared" si="75"/>
        <v>61</v>
      </c>
    </row>
    <row r="2888" spans="1:90" hidden="1" x14ac:dyDescent="0.3">
      <c r="A2888" s="43">
        <v>58</v>
      </c>
      <c r="B2888" s="23" t="s">
        <v>1901</v>
      </c>
      <c r="D2888" s="54" t="s">
        <v>831</v>
      </c>
      <c r="E2888" s="23" t="s">
        <v>688</v>
      </c>
      <c r="G2888" s="23" t="s">
        <v>4575</v>
      </c>
      <c r="I2888" s="73"/>
      <c r="J2888" s="54" t="s">
        <v>9</v>
      </c>
      <c r="K2888" s="65">
        <v>30</v>
      </c>
      <c r="L2888" s="24" t="s">
        <v>834</v>
      </c>
      <c r="M2888" s="24" t="s">
        <v>687</v>
      </c>
      <c r="AD2888" s="4">
        <v>375</v>
      </c>
      <c r="BZ2888" s="4"/>
      <c r="CA2888" t="s">
        <v>4015</v>
      </c>
      <c r="CK2888" s="7">
        <f t="shared" si="75"/>
        <v>62</v>
      </c>
    </row>
    <row r="2889" spans="1:90" hidden="1" x14ac:dyDescent="0.3">
      <c r="A2889" s="43" t="s">
        <v>843</v>
      </c>
      <c r="B2889" s="23" t="s">
        <v>848</v>
      </c>
      <c r="D2889" s="23" t="s">
        <v>831</v>
      </c>
      <c r="E2889" s="23" t="s">
        <v>605</v>
      </c>
      <c r="G2889" s="53" t="s">
        <v>4576</v>
      </c>
      <c r="J2889" s="23" t="s">
        <v>9</v>
      </c>
      <c r="K2889" s="47">
        <v>26</v>
      </c>
      <c r="L2889" s="24" t="s">
        <v>834</v>
      </c>
      <c r="M2889" s="24" t="s">
        <v>615</v>
      </c>
      <c r="U2889" s="4">
        <v>90999.999999999985</v>
      </c>
      <c r="AA2889" s="107">
        <v>3900</v>
      </c>
      <c r="AD2889" s="4">
        <v>6.2045656903942987</v>
      </c>
      <c r="BZ2889" s="4"/>
      <c r="CA2889" t="s">
        <v>846</v>
      </c>
      <c r="CC2889" s="7" t="s">
        <v>615</v>
      </c>
      <c r="CD2889" s="7">
        <v>0.84661193165197091</v>
      </c>
      <c r="CF2889" s="7"/>
      <c r="CH2889" s="7"/>
      <c r="CJ2889" s="7"/>
      <c r="CK2889" s="7">
        <f t="shared" si="75"/>
        <v>60</v>
      </c>
    </row>
    <row r="2890" spans="1:90" hidden="1" x14ac:dyDescent="0.3">
      <c r="A2890" s="43" t="s">
        <v>1714</v>
      </c>
      <c r="B2890" s="23" t="s">
        <v>868</v>
      </c>
      <c r="D2890" s="23" t="s">
        <v>831</v>
      </c>
      <c r="E2890" s="23" t="s">
        <v>595</v>
      </c>
      <c r="G2890" s="23" t="s">
        <v>4577</v>
      </c>
      <c r="J2890" s="54" t="s">
        <v>9</v>
      </c>
      <c r="K2890" s="47">
        <v>1110</v>
      </c>
      <c r="L2890" s="57" t="s">
        <v>834</v>
      </c>
      <c r="M2890" s="24" t="s">
        <v>618</v>
      </c>
      <c r="V2890" s="4">
        <v>2109</v>
      </c>
      <c r="BZ2890" s="4">
        <v>33200000</v>
      </c>
      <c r="CA2890" t="s">
        <v>1716</v>
      </c>
      <c r="CK2890" s="7">
        <f t="shared" si="75"/>
        <v>62</v>
      </c>
      <c r="CL2890" t="s">
        <v>4577</v>
      </c>
    </row>
    <row r="2891" spans="1:90" hidden="1" x14ac:dyDescent="0.3">
      <c r="A2891" s="43" t="s">
        <v>843</v>
      </c>
      <c r="B2891" s="23" t="s">
        <v>921</v>
      </c>
      <c r="D2891" s="23" t="s">
        <v>831</v>
      </c>
      <c r="E2891" s="23" t="s">
        <v>605</v>
      </c>
      <c r="G2891" s="53" t="s">
        <v>4578</v>
      </c>
      <c r="J2891" s="23" t="s">
        <v>9</v>
      </c>
      <c r="K2891" s="47">
        <v>8</v>
      </c>
      <c r="L2891" s="24" t="s">
        <v>834</v>
      </c>
      <c r="M2891" s="24" t="s">
        <v>615</v>
      </c>
      <c r="U2891" s="4">
        <v>32799.999999999993</v>
      </c>
      <c r="V2891" s="4">
        <v>0.64</v>
      </c>
      <c r="AA2891" s="107">
        <v>240</v>
      </c>
      <c r="AD2891" s="4">
        <v>0.7309042838378601</v>
      </c>
      <c r="BZ2891" s="4"/>
      <c r="CA2891" t="s">
        <v>846</v>
      </c>
      <c r="CC2891" s="7" t="s">
        <v>615</v>
      </c>
      <c r="CD2891" s="7">
        <v>0.8648155052685621</v>
      </c>
      <c r="CF2891" s="7"/>
      <c r="CH2891" s="7"/>
      <c r="CJ2891" s="7"/>
      <c r="CK2891" s="7">
        <f t="shared" si="75"/>
        <v>59</v>
      </c>
    </row>
    <row r="2892" spans="1:90" hidden="1" x14ac:dyDescent="0.3">
      <c r="A2892" s="43">
        <v>64</v>
      </c>
      <c r="B2892" s="23" t="s">
        <v>848</v>
      </c>
      <c r="C2892" s="54"/>
      <c r="D2892" s="54" t="s">
        <v>831</v>
      </c>
      <c r="E2892" s="23" t="s">
        <v>659</v>
      </c>
      <c r="F2892" s="54"/>
      <c r="G2892" s="23" t="s">
        <v>4579</v>
      </c>
      <c r="H2892" s="23" t="s">
        <v>838</v>
      </c>
      <c r="J2892" s="54" t="s">
        <v>9</v>
      </c>
      <c r="K2892" s="55">
        <v>32.5</v>
      </c>
      <c r="L2892" s="24" t="s">
        <v>834</v>
      </c>
      <c r="M2892" s="24" t="s">
        <v>615</v>
      </c>
      <c r="N2892" s="7"/>
      <c r="U2892" s="4">
        <v>198250</v>
      </c>
      <c r="V2892" s="4">
        <v>20.149999999999999</v>
      </c>
      <c r="AD2892" s="7"/>
      <c r="AE2892" s="7"/>
      <c r="AF2892" s="7"/>
      <c r="AG2892" s="7"/>
      <c r="AH2892" s="7"/>
      <c r="AI2892" s="7"/>
      <c r="AJ2892" s="7"/>
      <c r="AK2892" s="7"/>
      <c r="BZ2892" s="4"/>
      <c r="CA2892" t="s">
        <v>902</v>
      </c>
      <c r="CC2892" s="7" t="s">
        <v>615</v>
      </c>
      <c r="CD2892" s="7">
        <v>0.61397060514754931</v>
      </c>
      <c r="CE2892" s="7" t="s">
        <v>618</v>
      </c>
      <c r="CF2892" s="7">
        <v>0.38602939485245058</v>
      </c>
      <c r="CH2892" s="7"/>
      <c r="CJ2892" s="7"/>
      <c r="CK2892" s="7">
        <f t="shared" si="75"/>
        <v>61</v>
      </c>
    </row>
    <row r="2893" spans="1:90" hidden="1" x14ac:dyDescent="0.3">
      <c r="A2893" s="43">
        <v>65</v>
      </c>
      <c r="B2893" s="56" t="s">
        <v>1176</v>
      </c>
      <c r="D2893" s="23" t="s">
        <v>831</v>
      </c>
      <c r="E2893" s="23" t="s">
        <v>796</v>
      </c>
      <c r="G2893" s="23" t="s">
        <v>4580</v>
      </c>
      <c r="H2893" s="57" t="s">
        <v>831</v>
      </c>
      <c r="I2893" s="57"/>
      <c r="J2893" s="23" t="s">
        <v>9</v>
      </c>
      <c r="K2893" s="66">
        <v>162</v>
      </c>
      <c r="L2893" s="24" t="s">
        <v>834</v>
      </c>
      <c r="M2893" s="24" t="s">
        <v>624</v>
      </c>
      <c r="X2893" s="4">
        <v>2624400</v>
      </c>
      <c r="Y2893" s="4">
        <v>129600</v>
      </c>
      <c r="BZ2893" s="4"/>
      <c r="CA2893" t="s">
        <v>1009</v>
      </c>
      <c r="CC2893" s="7" t="s">
        <v>624</v>
      </c>
      <c r="CD2893" s="7">
        <v>0.89601830912880731</v>
      </c>
      <c r="CF2893" s="7"/>
      <c r="CH2893" s="7"/>
      <c r="CJ2893" s="7"/>
      <c r="CK2893" s="7">
        <f t="shared" si="75"/>
        <v>61</v>
      </c>
    </row>
    <row r="2894" spans="1:90" hidden="1" x14ac:dyDescent="0.3">
      <c r="A2894" s="43">
        <v>64</v>
      </c>
      <c r="B2894" s="23" t="s">
        <v>868</v>
      </c>
      <c r="C2894" s="54"/>
      <c r="D2894" s="54" t="s">
        <v>831</v>
      </c>
      <c r="E2894" s="23" t="s">
        <v>650</v>
      </c>
      <c r="F2894" s="54"/>
      <c r="G2894" s="23" t="s">
        <v>4581</v>
      </c>
      <c r="J2894" s="54" t="s">
        <v>9</v>
      </c>
      <c r="K2894" s="55">
        <v>94.3</v>
      </c>
      <c r="L2894" s="24" t="s">
        <v>834</v>
      </c>
      <c r="M2894" s="24" t="s">
        <v>615</v>
      </c>
      <c r="N2894" s="7"/>
      <c r="U2894" s="4">
        <v>1003460</v>
      </c>
      <c r="AD2894" s="7"/>
      <c r="AE2894" s="7"/>
      <c r="AF2894" s="7"/>
      <c r="AG2894" s="7"/>
      <c r="AH2894" s="7"/>
      <c r="AI2894" s="7"/>
      <c r="AJ2894" s="7"/>
      <c r="AK2894" s="7"/>
      <c r="BZ2894" s="4"/>
      <c r="CA2894" t="s">
        <v>856</v>
      </c>
      <c r="CC2894" s="7" t="s">
        <v>615</v>
      </c>
      <c r="CD2894" s="7">
        <v>1</v>
      </c>
      <c r="CF2894" s="7"/>
      <c r="CH2894" s="7"/>
      <c r="CJ2894" s="7"/>
      <c r="CK2894" s="7">
        <f t="shared" si="75"/>
        <v>62</v>
      </c>
    </row>
    <row r="2895" spans="1:90" x14ac:dyDescent="0.3">
      <c r="A2895" s="43" t="s">
        <v>843</v>
      </c>
      <c r="B2895" s="23" t="s">
        <v>860</v>
      </c>
      <c r="D2895" s="23" t="s">
        <v>831</v>
      </c>
      <c r="E2895" s="23" t="s">
        <v>614</v>
      </c>
      <c r="G2895" s="53" t="s">
        <v>4582</v>
      </c>
      <c r="J2895" s="23" t="s">
        <v>9</v>
      </c>
      <c r="K2895" s="47">
        <v>0.5</v>
      </c>
      <c r="L2895" s="24" t="s">
        <v>834</v>
      </c>
      <c r="M2895" s="24" t="s">
        <v>615</v>
      </c>
      <c r="U2895" s="4">
        <v>6999.9999999999991</v>
      </c>
      <c r="W2895" s="4">
        <v>3.5</v>
      </c>
      <c r="AA2895" s="107">
        <v>125</v>
      </c>
      <c r="AD2895" s="4">
        <v>0.16740221929557009</v>
      </c>
      <c r="BZ2895" s="4"/>
      <c r="CA2895" t="s">
        <v>846</v>
      </c>
      <c r="CC2895" s="7" t="s">
        <v>615</v>
      </c>
      <c r="CD2895" s="7">
        <v>0.8899826414039097</v>
      </c>
      <c r="CF2895" s="7"/>
      <c r="CH2895" s="7"/>
      <c r="CJ2895" s="7"/>
      <c r="CK2895" s="7">
        <f t="shared" si="75"/>
        <v>59</v>
      </c>
    </row>
    <row r="2896" spans="1:90" x14ac:dyDescent="0.3">
      <c r="A2896" s="43" t="s">
        <v>2236</v>
      </c>
      <c r="B2896" s="42" t="s">
        <v>860</v>
      </c>
      <c r="D2896" s="23" t="s">
        <v>831</v>
      </c>
      <c r="E2896" s="23" t="s">
        <v>668</v>
      </c>
      <c r="G2896" s="42" t="s">
        <v>4583</v>
      </c>
      <c r="J2896" s="23" t="s">
        <v>9</v>
      </c>
      <c r="K2896" s="58">
        <v>12.8</v>
      </c>
      <c r="L2896" s="24" t="s">
        <v>834</v>
      </c>
      <c r="M2896" s="24" t="s">
        <v>639</v>
      </c>
      <c r="U2896" s="59"/>
      <c r="V2896" s="59"/>
      <c r="W2896" s="59">
        <v>1647.36</v>
      </c>
      <c r="AB2896" s="60">
        <v>1433600</v>
      </c>
      <c r="AC2896" s="60">
        <v>1536000</v>
      </c>
      <c r="AP2896" s="59"/>
      <c r="AQ2896" s="59">
        <v>640</v>
      </c>
      <c r="BZ2896" s="4"/>
      <c r="CA2896" t="s">
        <v>4584</v>
      </c>
      <c r="CC2896" s="7" t="s">
        <v>639</v>
      </c>
      <c r="CD2896" s="7">
        <v>0.42853174027181962</v>
      </c>
      <c r="CE2896" s="7" t="s">
        <v>636</v>
      </c>
      <c r="CF2896" s="7">
        <v>0.39863152297455812</v>
      </c>
      <c r="CH2896" s="7"/>
      <c r="CJ2896" s="7"/>
      <c r="CK2896" s="7">
        <f t="shared" si="75"/>
        <v>59</v>
      </c>
    </row>
    <row r="2897" spans="1:90" hidden="1" x14ac:dyDescent="0.3">
      <c r="A2897" s="43" t="s">
        <v>4585</v>
      </c>
      <c r="B2897" s="23" t="s">
        <v>868</v>
      </c>
      <c r="D2897" s="23" t="s">
        <v>831</v>
      </c>
      <c r="E2897" s="23" t="s">
        <v>659</v>
      </c>
      <c r="G2897" s="23" t="s">
        <v>4586</v>
      </c>
      <c r="H2897" s="23" t="s">
        <v>838</v>
      </c>
      <c r="J2897" s="23" t="s">
        <v>9</v>
      </c>
      <c r="K2897" s="47">
        <v>9.3000000000000007</v>
      </c>
      <c r="L2897" s="24" t="s">
        <v>834</v>
      </c>
      <c r="M2897" s="24" t="s">
        <v>615</v>
      </c>
      <c r="U2897" s="4">
        <v>130200</v>
      </c>
      <c r="V2897" s="4">
        <v>5.6099999999999994</v>
      </c>
      <c r="W2897" s="4">
        <v>57.8</v>
      </c>
      <c r="AB2897" s="4">
        <v>837</v>
      </c>
      <c r="AC2897" s="4">
        <v>65100.000000000007</v>
      </c>
      <c r="AE2897" s="4">
        <v>483.6</v>
      </c>
      <c r="AF2897" s="4">
        <v>353.4</v>
      </c>
      <c r="BZ2897" s="4">
        <v>500000</v>
      </c>
      <c r="CA2897" t="s">
        <v>4587</v>
      </c>
      <c r="CC2897" s="7" t="s">
        <v>615</v>
      </c>
      <c r="CD2897" s="7">
        <v>0.63409909498029615</v>
      </c>
      <c r="CF2897" s="7"/>
      <c r="CH2897" s="7"/>
      <c r="CJ2897" s="7"/>
      <c r="CK2897" s="7">
        <f t="shared" si="75"/>
        <v>56</v>
      </c>
    </row>
    <row r="2898" spans="1:90" hidden="1" x14ac:dyDescent="0.3">
      <c r="A2898" s="43" t="s">
        <v>843</v>
      </c>
      <c r="B2898" s="23" t="s">
        <v>848</v>
      </c>
      <c r="D2898" s="23" t="s">
        <v>831</v>
      </c>
      <c r="E2898" s="23" t="s">
        <v>605</v>
      </c>
      <c r="G2898" s="53" t="s">
        <v>4588</v>
      </c>
      <c r="J2898" s="23" t="s">
        <v>9</v>
      </c>
      <c r="K2898" s="47">
        <v>123</v>
      </c>
      <c r="L2898" s="24" t="s">
        <v>834</v>
      </c>
      <c r="M2898" s="24" t="s">
        <v>615</v>
      </c>
      <c r="U2898" s="4">
        <v>430499.99999999988</v>
      </c>
      <c r="V2898" s="4">
        <v>15.99</v>
      </c>
      <c r="W2898" s="4">
        <v>295.2</v>
      </c>
      <c r="AA2898" s="107">
        <v>8610.0000000000018</v>
      </c>
      <c r="AD2898" s="4">
        <v>16.946408568976238</v>
      </c>
      <c r="BZ2898" s="4"/>
      <c r="CA2898" t="s">
        <v>846</v>
      </c>
      <c r="CC2898" s="7" t="s">
        <v>615</v>
      </c>
      <c r="CD2898" s="7">
        <v>0.72131996596528092</v>
      </c>
      <c r="CF2898" s="7"/>
      <c r="CH2898" s="7"/>
      <c r="CJ2898" s="7"/>
      <c r="CK2898" s="7">
        <f t="shared" si="75"/>
        <v>58</v>
      </c>
    </row>
    <row r="2899" spans="1:90" hidden="1" x14ac:dyDescent="0.3">
      <c r="A2899" s="43" t="s">
        <v>4589</v>
      </c>
      <c r="B2899" s="23" t="s">
        <v>900</v>
      </c>
      <c r="D2899" s="54" t="s">
        <v>831</v>
      </c>
      <c r="E2899" s="23" t="s">
        <v>688</v>
      </c>
      <c r="G2899" s="86" t="s">
        <v>4590</v>
      </c>
      <c r="H2899" s="73"/>
      <c r="J2899" s="54" t="s">
        <v>9</v>
      </c>
      <c r="K2899" s="47">
        <v>330</v>
      </c>
      <c r="L2899" s="24" t="s">
        <v>834</v>
      </c>
      <c r="M2899" s="24" t="s">
        <v>687</v>
      </c>
      <c r="AD2899" s="4">
        <v>495</v>
      </c>
      <c r="AS2899" s="4">
        <v>330000</v>
      </c>
      <c r="BZ2899" s="4"/>
      <c r="CA2899" t="s">
        <v>4591</v>
      </c>
      <c r="CK2899" s="7">
        <f t="shared" si="75"/>
        <v>61</v>
      </c>
    </row>
    <row r="2900" spans="1:90" hidden="1" x14ac:dyDescent="0.3">
      <c r="A2900" s="43">
        <v>64</v>
      </c>
      <c r="B2900" s="23" t="s">
        <v>913</v>
      </c>
      <c r="C2900" s="54"/>
      <c r="D2900" s="54" t="s">
        <v>831</v>
      </c>
      <c r="E2900" s="23" t="s">
        <v>659</v>
      </c>
      <c r="F2900" s="54"/>
      <c r="G2900" s="23" t="s">
        <v>4592</v>
      </c>
      <c r="J2900" s="54" t="s">
        <v>9</v>
      </c>
      <c r="K2900" s="55">
        <v>24.222239999999999</v>
      </c>
      <c r="L2900" s="24" t="s">
        <v>834</v>
      </c>
      <c r="M2900" s="24" t="s">
        <v>615</v>
      </c>
      <c r="N2900" s="7"/>
      <c r="U2900" s="4">
        <v>138066.76800000001</v>
      </c>
      <c r="W2900" s="4">
        <v>249.11099999999999</v>
      </c>
      <c r="AC2900" s="4">
        <v>89622.288</v>
      </c>
      <c r="AD2900" s="7"/>
      <c r="AE2900" s="7"/>
      <c r="AF2900" s="7"/>
      <c r="AG2900" s="7"/>
      <c r="AH2900" s="7"/>
      <c r="AI2900" s="7"/>
      <c r="AJ2900" s="7"/>
      <c r="AK2900" s="7"/>
      <c r="BZ2900" s="4"/>
      <c r="CA2900" t="s">
        <v>1027</v>
      </c>
      <c r="CC2900" s="7" t="s">
        <v>615</v>
      </c>
      <c r="CD2900" s="7">
        <v>0.7124530765999586</v>
      </c>
      <c r="CF2900" s="7"/>
      <c r="CH2900" s="7"/>
      <c r="CJ2900" s="7"/>
      <c r="CK2900" s="7">
        <f t="shared" si="75"/>
        <v>60</v>
      </c>
    </row>
    <row r="2901" spans="1:90" hidden="1" x14ac:dyDescent="0.3">
      <c r="A2901" s="43">
        <v>64</v>
      </c>
      <c r="B2901" s="23" t="s">
        <v>913</v>
      </c>
      <c r="C2901" s="54"/>
      <c r="D2901" s="54" t="s">
        <v>831</v>
      </c>
      <c r="E2901" s="23" t="s">
        <v>659</v>
      </c>
      <c r="F2901" s="54"/>
      <c r="G2901" s="23" t="s">
        <v>4593</v>
      </c>
      <c r="J2901" s="54" t="s">
        <v>9</v>
      </c>
      <c r="K2901" s="55">
        <v>17.033000000000001</v>
      </c>
      <c r="L2901" s="24" t="s">
        <v>834</v>
      </c>
      <c r="M2901" s="24" t="s">
        <v>639</v>
      </c>
      <c r="N2901" s="7"/>
      <c r="U2901" s="4">
        <v>175949.4</v>
      </c>
      <c r="V2901" s="4">
        <v>3.5487500000000001</v>
      </c>
      <c r="W2901" s="4">
        <v>1059.4879000000001</v>
      </c>
      <c r="AB2901" s="4">
        <v>188185.8</v>
      </c>
      <c r="AC2901" s="4">
        <v>565855.1</v>
      </c>
      <c r="AD2901" s="7"/>
      <c r="AE2901" s="7"/>
      <c r="AF2901" s="7"/>
      <c r="AG2901" s="7"/>
      <c r="AH2901" s="7"/>
      <c r="AI2901" s="7"/>
      <c r="AJ2901" s="7"/>
      <c r="AK2901" s="7"/>
      <c r="BZ2901" s="4"/>
      <c r="CA2901" t="s">
        <v>842</v>
      </c>
      <c r="CC2901" s="7" t="s">
        <v>639</v>
      </c>
      <c r="CD2901" s="7">
        <v>0.34518028827434438</v>
      </c>
      <c r="CE2901" s="7" t="s">
        <v>615</v>
      </c>
      <c r="CF2901" s="7">
        <v>0.3127057906010684</v>
      </c>
      <c r="CH2901" s="7"/>
      <c r="CJ2901" s="7"/>
      <c r="CK2901" s="7">
        <f t="shared" si="75"/>
        <v>58</v>
      </c>
    </row>
    <row r="2902" spans="1:90" hidden="1" x14ac:dyDescent="0.3">
      <c r="A2902" s="43">
        <v>65</v>
      </c>
      <c r="B2902" s="56" t="s">
        <v>852</v>
      </c>
      <c r="D2902" s="23" t="s">
        <v>831</v>
      </c>
      <c r="E2902" s="23" t="s">
        <v>798</v>
      </c>
      <c r="G2902" s="23" t="s">
        <v>4594</v>
      </c>
      <c r="H2902" s="57" t="s">
        <v>831</v>
      </c>
      <c r="I2902" s="57"/>
      <c r="J2902" s="23" t="s">
        <v>9</v>
      </c>
      <c r="K2902" s="47">
        <v>185.7</v>
      </c>
      <c r="L2902" s="24" t="s">
        <v>834</v>
      </c>
      <c r="M2902" s="24" t="s">
        <v>624</v>
      </c>
      <c r="X2902" s="4">
        <v>326832</v>
      </c>
      <c r="BZ2902" s="4"/>
      <c r="CA2902" t="s">
        <v>871</v>
      </c>
      <c r="CC2902" s="7" t="s">
        <v>624</v>
      </c>
      <c r="CD2902" s="7">
        <v>1</v>
      </c>
      <c r="CF2902" s="7"/>
      <c r="CH2902" s="7"/>
      <c r="CJ2902" s="7"/>
      <c r="CK2902" s="7">
        <f t="shared" si="75"/>
        <v>62</v>
      </c>
    </row>
    <row r="2903" spans="1:90" hidden="1" x14ac:dyDescent="0.3">
      <c r="A2903" s="43">
        <v>64</v>
      </c>
      <c r="B2903" s="23" t="s">
        <v>1025</v>
      </c>
      <c r="C2903" s="54"/>
      <c r="D2903" s="54" t="s">
        <v>831</v>
      </c>
      <c r="E2903" s="23" t="s">
        <v>659</v>
      </c>
      <c r="F2903" s="54"/>
      <c r="G2903" s="23" t="s">
        <v>4595</v>
      </c>
      <c r="H2903" s="23" t="s">
        <v>838</v>
      </c>
      <c r="J2903" s="54" t="s">
        <v>9</v>
      </c>
      <c r="K2903" s="55">
        <v>1.5</v>
      </c>
      <c r="L2903" s="24" t="s">
        <v>834</v>
      </c>
      <c r="M2903" s="24" t="s">
        <v>639</v>
      </c>
      <c r="N2903" s="7"/>
      <c r="U2903" s="4">
        <v>5850</v>
      </c>
      <c r="V2903" s="4">
        <v>0.255</v>
      </c>
      <c r="W2903" s="4">
        <v>36</v>
      </c>
      <c r="AB2903" s="4">
        <v>31950</v>
      </c>
      <c r="AC2903" s="4">
        <v>55500.000000000007</v>
      </c>
      <c r="AD2903" s="7"/>
      <c r="AE2903" s="7"/>
      <c r="AF2903" s="7"/>
      <c r="AG2903" s="7"/>
      <c r="AH2903" s="7"/>
      <c r="AI2903" s="7"/>
      <c r="AJ2903" s="7"/>
      <c r="AK2903" s="7"/>
      <c r="BZ2903" s="4"/>
      <c r="CA2903" t="s">
        <v>842</v>
      </c>
      <c r="CC2903" s="7" t="s">
        <v>639</v>
      </c>
      <c r="CD2903" s="7">
        <v>0.46446205842925009</v>
      </c>
      <c r="CE2903" s="7" t="s">
        <v>636</v>
      </c>
      <c r="CF2903" s="7">
        <v>0.26648943105194711</v>
      </c>
      <c r="CH2903" s="7"/>
      <c r="CJ2903" s="7"/>
      <c r="CK2903" s="7">
        <f t="shared" si="75"/>
        <v>58</v>
      </c>
    </row>
    <row r="2904" spans="1:90" x14ac:dyDescent="0.3">
      <c r="A2904" s="43" t="s">
        <v>4596</v>
      </c>
      <c r="B2904" s="53" t="s">
        <v>860</v>
      </c>
      <c r="D2904" s="23" t="s">
        <v>831</v>
      </c>
      <c r="E2904" s="23" t="s">
        <v>595</v>
      </c>
      <c r="G2904" s="53" t="s">
        <v>4597</v>
      </c>
      <c r="H2904" s="23" t="s">
        <v>930</v>
      </c>
      <c r="I2904" s="23" t="s">
        <v>2261</v>
      </c>
      <c r="J2904" s="23" t="s">
        <v>9</v>
      </c>
      <c r="K2904" s="47">
        <v>15953.1</v>
      </c>
      <c r="L2904" s="24" t="s">
        <v>834</v>
      </c>
      <c r="M2904" s="24" t="s">
        <v>669</v>
      </c>
      <c r="Q2904" s="4">
        <v>22953158.793345869</v>
      </c>
      <c r="AM2904" s="4">
        <v>4786826380</v>
      </c>
      <c r="AV2904" s="4">
        <v>91656059.127343282</v>
      </c>
      <c r="BB2904" s="4">
        <v>3343441585.1879778</v>
      </c>
      <c r="BX2904" s="4">
        <v>1709276.398142034</v>
      </c>
      <c r="BZ2904" s="4">
        <v>20000000</v>
      </c>
      <c r="CA2904" t="s">
        <v>4598</v>
      </c>
      <c r="CK2904" s="7">
        <f t="shared" si="75"/>
        <v>58</v>
      </c>
    </row>
    <row r="2905" spans="1:90" hidden="1" x14ac:dyDescent="0.3">
      <c r="A2905" s="43" t="s">
        <v>843</v>
      </c>
      <c r="B2905" s="23" t="s">
        <v>913</v>
      </c>
      <c r="D2905" s="23" t="s">
        <v>831</v>
      </c>
      <c r="E2905" s="23" t="s">
        <v>605</v>
      </c>
      <c r="G2905" s="53" t="s">
        <v>4599</v>
      </c>
      <c r="J2905" s="23" t="s">
        <v>9</v>
      </c>
      <c r="K2905" s="47">
        <v>1360.8</v>
      </c>
      <c r="L2905" s="24" t="s">
        <v>834</v>
      </c>
      <c r="M2905" s="24" t="s">
        <v>615</v>
      </c>
      <c r="U2905" s="4">
        <v>4490640</v>
      </c>
      <c r="W2905" s="4">
        <v>5806.08</v>
      </c>
      <c r="AA2905" s="107">
        <v>136080</v>
      </c>
      <c r="AB2905" s="4">
        <v>145152</v>
      </c>
      <c r="AC2905" s="4">
        <v>580608</v>
      </c>
      <c r="AD2905" s="4">
        <v>238.73523133291519</v>
      </c>
      <c r="BZ2905" s="4"/>
      <c r="CA2905" t="s">
        <v>846</v>
      </c>
      <c r="CC2905" s="7" t="s">
        <v>615</v>
      </c>
      <c r="CD2905" s="7">
        <v>0.76029506648200673</v>
      </c>
      <c r="CF2905" s="7"/>
      <c r="CH2905" s="7"/>
      <c r="CJ2905" s="7"/>
      <c r="CK2905" s="7">
        <f t="shared" si="75"/>
        <v>57</v>
      </c>
    </row>
    <row r="2906" spans="1:90" hidden="1" x14ac:dyDescent="0.3">
      <c r="A2906" s="43">
        <v>31</v>
      </c>
      <c r="B2906" s="23" t="s">
        <v>3557</v>
      </c>
      <c r="D2906" s="23" t="s">
        <v>831</v>
      </c>
      <c r="E2906" s="23" t="s">
        <v>1011</v>
      </c>
      <c r="G2906" s="23" t="s">
        <v>4600</v>
      </c>
      <c r="H2906" s="24" t="s">
        <v>2550</v>
      </c>
      <c r="I2906" s="24"/>
      <c r="J2906" s="23" t="s">
        <v>9</v>
      </c>
      <c r="K2906" s="47">
        <v>101</v>
      </c>
      <c r="L2906" s="24" t="s">
        <v>834</v>
      </c>
      <c r="M2906" s="24" t="s">
        <v>627</v>
      </c>
      <c r="Y2906" s="4">
        <v>121200</v>
      </c>
      <c r="BZ2906" s="4"/>
      <c r="CA2906" t="s">
        <v>1014</v>
      </c>
      <c r="CC2906" s="7" t="s">
        <v>627</v>
      </c>
      <c r="CD2906" s="7">
        <v>1</v>
      </c>
      <c r="CF2906" s="7"/>
      <c r="CH2906" s="7"/>
      <c r="CJ2906" s="7"/>
      <c r="CK2906" s="7">
        <f t="shared" si="75"/>
        <v>62</v>
      </c>
    </row>
    <row r="2907" spans="1:90" hidden="1" x14ac:dyDescent="0.3">
      <c r="A2907" s="43" t="s">
        <v>843</v>
      </c>
      <c r="B2907" s="23" t="s">
        <v>913</v>
      </c>
      <c r="D2907" s="23" t="s">
        <v>831</v>
      </c>
      <c r="E2907" s="23" t="s">
        <v>605</v>
      </c>
      <c r="G2907" s="53" t="s">
        <v>4601</v>
      </c>
      <c r="J2907" s="23" t="s">
        <v>9</v>
      </c>
      <c r="K2907" s="47">
        <v>64.411199999999994</v>
      </c>
      <c r="L2907" s="24" t="s">
        <v>834</v>
      </c>
      <c r="M2907" s="24" t="s">
        <v>615</v>
      </c>
      <c r="U2907" s="4">
        <v>205471.728</v>
      </c>
      <c r="V2907" s="4">
        <v>1.4814575999999999</v>
      </c>
      <c r="AA2907" s="107">
        <v>27412.886827013179</v>
      </c>
      <c r="AD2907" s="4">
        <v>37.560282076447493</v>
      </c>
      <c r="AR2907">
        <v>31666.839652173909</v>
      </c>
      <c r="BZ2907" s="4"/>
      <c r="CA2907" t="s">
        <v>846</v>
      </c>
      <c r="CC2907" s="7" t="s">
        <v>615</v>
      </c>
      <c r="CD2907" s="7">
        <v>0.40151431292605572</v>
      </c>
      <c r="CE2907" s="7" t="s">
        <v>684</v>
      </c>
      <c r="CF2907" s="7">
        <v>0.35931970356970711</v>
      </c>
      <c r="CH2907" s="7"/>
      <c r="CJ2907" s="7"/>
      <c r="CK2907" s="7">
        <f t="shared" si="75"/>
        <v>58</v>
      </c>
    </row>
    <row r="2908" spans="1:90" hidden="1" x14ac:dyDescent="0.3">
      <c r="A2908" s="43">
        <v>65</v>
      </c>
      <c r="B2908" s="56" t="s">
        <v>1025</v>
      </c>
      <c r="D2908" s="23" t="s">
        <v>831</v>
      </c>
      <c r="E2908" s="23" t="s">
        <v>796</v>
      </c>
      <c r="G2908" s="23" t="s">
        <v>4602</v>
      </c>
      <c r="H2908" s="57" t="s">
        <v>831</v>
      </c>
      <c r="I2908" s="57"/>
      <c r="J2908" s="23" t="s">
        <v>9</v>
      </c>
      <c r="K2908" s="47">
        <v>183.3</v>
      </c>
      <c r="L2908" s="24" t="s">
        <v>834</v>
      </c>
      <c r="M2908" s="24" t="s">
        <v>624</v>
      </c>
      <c r="X2908" s="4">
        <v>922150</v>
      </c>
      <c r="Y2908" s="4">
        <v>162460</v>
      </c>
      <c r="BA2908" s="4">
        <v>18170.8</v>
      </c>
      <c r="BZ2908" s="4"/>
      <c r="CA2908" t="s">
        <v>2971</v>
      </c>
      <c r="CC2908" s="7" t="s">
        <v>624</v>
      </c>
      <c r="CD2908" s="7">
        <v>0.70371994419706729</v>
      </c>
      <c r="CE2908" s="7" t="s">
        <v>627</v>
      </c>
      <c r="CF2908" s="7">
        <v>0.29134646746004811</v>
      </c>
      <c r="CH2908" s="7"/>
      <c r="CJ2908" s="7"/>
      <c r="CK2908" s="7">
        <f t="shared" si="75"/>
        <v>60</v>
      </c>
      <c r="CL2908" t="s">
        <v>4602</v>
      </c>
    </row>
    <row r="2909" spans="1:90" hidden="1" x14ac:dyDescent="0.3">
      <c r="A2909" s="43">
        <v>64</v>
      </c>
      <c r="B2909" s="23" t="s">
        <v>913</v>
      </c>
      <c r="C2909" s="54"/>
      <c r="D2909" s="54" t="s">
        <v>831</v>
      </c>
      <c r="E2909" s="23" t="s">
        <v>650</v>
      </c>
      <c r="F2909" s="54"/>
      <c r="G2909" s="23" t="s">
        <v>4603</v>
      </c>
      <c r="J2909" s="54" t="s">
        <v>9</v>
      </c>
      <c r="K2909" s="55">
        <v>0.34936272000000002</v>
      </c>
      <c r="L2909" s="24" t="s">
        <v>834</v>
      </c>
      <c r="M2909" s="24" t="s">
        <v>627</v>
      </c>
      <c r="N2909" s="7"/>
      <c r="U2909" s="4">
        <v>1801.9532160000001</v>
      </c>
      <c r="V2909" s="4">
        <v>6.4241093000000013E-2</v>
      </c>
      <c r="Y2909" s="4">
        <v>1889.6540543999999</v>
      </c>
      <c r="AD2909" s="7"/>
      <c r="AE2909" s="7"/>
      <c r="AF2909" s="7"/>
      <c r="AG2909" s="7"/>
      <c r="AH2909" s="7"/>
      <c r="AI2909" s="7"/>
      <c r="AJ2909" s="7"/>
      <c r="AK2909" s="7"/>
      <c r="BZ2909" s="4"/>
      <c r="CA2909" t="s">
        <v>1595</v>
      </c>
      <c r="CC2909" s="7" t="s">
        <v>627</v>
      </c>
      <c r="CD2909" s="7">
        <v>0.81812128664384554</v>
      </c>
      <c r="CF2909" s="7"/>
      <c r="CH2909" s="7"/>
      <c r="CJ2909" s="7"/>
      <c r="CK2909" s="7">
        <f t="shared" si="75"/>
        <v>60</v>
      </c>
    </row>
    <row r="2910" spans="1:90" hidden="1" x14ac:dyDescent="0.3">
      <c r="A2910" s="43">
        <v>58</v>
      </c>
      <c r="B2910" s="23" t="s">
        <v>1058</v>
      </c>
      <c r="D2910" s="23" t="s">
        <v>831</v>
      </c>
      <c r="E2910" s="23" t="s">
        <v>614</v>
      </c>
      <c r="G2910" s="23" t="s">
        <v>4604</v>
      </c>
      <c r="H2910" s="23" t="s">
        <v>831</v>
      </c>
      <c r="J2910" s="54" t="s">
        <v>9</v>
      </c>
      <c r="K2910" s="47">
        <v>12</v>
      </c>
      <c r="L2910" s="24" t="s">
        <v>834</v>
      </c>
      <c r="M2910" s="24" t="s">
        <v>615</v>
      </c>
      <c r="U2910" s="4">
        <v>83999.999999999985</v>
      </c>
      <c r="AA2910" s="107">
        <v>7200</v>
      </c>
      <c r="AD2910" s="4">
        <v>6.24</v>
      </c>
      <c r="BZ2910" s="4"/>
      <c r="CA2910" t="s">
        <v>4605</v>
      </c>
      <c r="CC2910" s="7" t="s">
        <v>615</v>
      </c>
      <c r="CD2910" s="7">
        <v>0.7490312867766733</v>
      </c>
      <c r="CE2910" s="7" t="s">
        <v>633</v>
      </c>
      <c r="CF2910" s="7">
        <v>0.226499314545409</v>
      </c>
      <c r="CH2910" s="7"/>
      <c r="CJ2910" s="7"/>
      <c r="CK2910" s="7">
        <f t="shared" si="75"/>
        <v>60</v>
      </c>
    </row>
    <row r="2911" spans="1:90" hidden="1" x14ac:dyDescent="0.3">
      <c r="A2911" s="43">
        <v>64</v>
      </c>
      <c r="B2911" s="23" t="s">
        <v>913</v>
      </c>
      <c r="C2911" s="54"/>
      <c r="D2911" s="54" t="s">
        <v>831</v>
      </c>
      <c r="E2911" s="23" t="s">
        <v>605</v>
      </c>
      <c r="F2911" s="54"/>
      <c r="G2911" s="23" t="s">
        <v>4606</v>
      </c>
      <c r="J2911" s="54" t="s">
        <v>9</v>
      </c>
      <c r="K2911" s="55">
        <v>997.92</v>
      </c>
      <c r="L2911" s="24" t="s">
        <v>834</v>
      </c>
      <c r="M2911" s="24" t="s">
        <v>615</v>
      </c>
      <c r="N2911" s="7"/>
      <c r="U2911" s="4">
        <v>5443199.9999999991</v>
      </c>
      <c r="AD2911" s="7"/>
      <c r="AE2911" s="7"/>
      <c r="AF2911" s="7"/>
      <c r="AG2911" s="7"/>
      <c r="AH2911" s="7"/>
      <c r="AI2911" s="7"/>
      <c r="AJ2911" s="7"/>
      <c r="AK2911" s="7"/>
      <c r="BZ2911" s="4"/>
      <c r="CA2911" t="s">
        <v>856</v>
      </c>
      <c r="CC2911" s="7" t="s">
        <v>615</v>
      </c>
      <c r="CD2911" s="7">
        <v>1</v>
      </c>
      <c r="CF2911" s="7"/>
      <c r="CH2911" s="7"/>
      <c r="CJ2911" s="7"/>
      <c r="CK2911" s="7">
        <f t="shared" si="75"/>
        <v>62</v>
      </c>
    </row>
    <row r="2912" spans="1:90" x14ac:dyDescent="0.3">
      <c r="A2912" s="43">
        <v>64</v>
      </c>
      <c r="B2912" s="23" t="s">
        <v>860</v>
      </c>
      <c r="C2912" s="54"/>
      <c r="D2912" s="54" t="s">
        <v>831</v>
      </c>
      <c r="E2912" s="23" t="s">
        <v>659</v>
      </c>
      <c r="F2912" s="54"/>
      <c r="G2912" s="23" t="s">
        <v>4607</v>
      </c>
      <c r="H2912" s="23" t="s">
        <v>930</v>
      </c>
      <c r="J2912" s="54" t="s">
        <v>9</v>
      </c>
      <c r="K2912" s="55">
        <v>8.3013999999999992</v>
      </c>
      <c r="L2912" s="24" t="s">
        <v>834</v>
      </c>
      <c r="M2912" s="24" t="s">
        <v>639</v>
      </c>
      <c r="N2912" s="7"/>
      <c r="U2912" s="4">
        <v>12822.65</v>
      </c>
      <c r="W2912" s="4">
        <v>124.6399</v>
      </c>
      <c r="AB2912" s="4">
        <v>30359.56</v>
      </c>
      <c r="AC2912" s="4">
        <v>121215.91</v>
      </c>
      <c r="AD2912" s="7"/>
      <c r="AE2912" s="7"/>
      <c r="AF2912" s="7"/>
      <c r="AG2912" s="7"/>
      <c r="AH2912" s="7"/>
      <c r="AI2912" s="7"/>
      <c r="AJ2912" s="7"/>
      <c r="AK2912" s="7"/>
      <c r="BZ2912" s="4"/>
      <c r="CA2912" t="s">
        <v>966</v>
      </c>
      <c r="CC2912" s="7" t="s">
        <v>639</v>
      </c>
      <c r="CD2912" s="7">
        <v>0.5382101234592731</v>
      </c>
      <c r="CF2912" s="7"/>
      <c r="CH2912" s="7"/>
      <c r="CJ2912" s="7"/>
      <c r="CK2912" s="7">
        <f t="shared" si="75"/>
        <v>59</v>
      </c>
    </row>
    <row r="2913" spans="1:89" hidden="1" x14ac:dyDescent="0.3">
      <c r="A2913" s="43" t="s">
        <v>932</v>
      </c>
      <c r="B2913" s="23" t="s">
        <v>907</v>
      </c>
      <c r="C2913" s="54"/>
      <c r="D2913" s="54" t="s">
        <v>831</v>
      </c>
      <c r="E2913" s="23" t="s">
        <v>650</v>
      </c>
      <c r="F2913" s="54"/>
      <c r="G2913" s="23" t="s">
        <v>4608</v>
      </c>
      <c r="H2913" s="23" t="s">
        <v>1360</v>
      </c>
      <c r="J2913" s="54" t="s">
        <v>9</v>
      </c>
      <c r="K2913" s="55">
        <v>10.938352999999999</v>
      </c>
      <c r="L2913" s="24" t="s">
        <v>834</v>
      </c>
      <c r="M2913" s="24" t="s">
        <v>615</v>
      </c>
      <c r="N2913" s="7"/>
      <c r="U2913" s="4">
        <v>121373.0834</v>
      </c>
      <c r="AD2913" s="7"/>
      <c r="AE2913" s="7"/>
      <c r="AF2913" s="7"/>
      <c r="AG2913" s="7"/>
      <c r="AH2913" s="7"/>
      <c r="AI2913" s="7"/>
      <c r="AJ2913" s="7"/>
      <c r="AK2913" s="7"/>
      <c r="BZ2913" s="4">
        <v>900000</v>
      </c>
      <c r="CA2913" t="s">
        <v>934</v>
      </c>
      <c r="CC2913" s="7" t="s">
        <v>615</v>
      </c>
      <c r="CD2913" s="7">
        <v>1</v>
      </c>
      <c r="CF2913" s="7"/>
      <c r="CH2913" s="7"/>
      <c r="CJ2913" s="7"/>
      <c r="CK2913" s="7">
        <f t="shared" si="75"/>
        <v>62</v>
      </c>
    </row>
    <row r="2914" spans="1:89" hidden="1" x14ac:dyDescent="0.3">
      <c r="A2914" s="43">
        <v>64</v>
      </c>
      <c r="B2914" s="23" t="s">
        <v>916</v>
      </c>
      <c r="C2914" s="54"/>
      <c r="D2914" s="54" t="s">
        <v>831</v>
      </c>
      <c r="E2914" s="23" t="s">
        <v>605</v>
      </c>
      <c r="F2914" s="54"/>
      <c r="G2914" s="23" t="s">
        <v>4609</v>
      </c>
      <c r="J2914" s="54" t="s">
        <v>9</v>
      </c>
      <c r="K2914" s="55">
        <v>520</v>
      </c>
      <c r="L2914" s="24" t="s">
        <v>834</v>
      </c>
      <c r="M2914" s="24" t="s">
        <v>633</v>
      </c>
      <c r="N2914" s="7"/>
      <c r="U2914" s="4">
        <v>60025.000000000007</v>
      </c>
      <c r="W2914" s="4">
        <v>148.9</v>
      </c>
      <c r="AA2914" s="107">
        <v>137364</v>
      </c>
      <c r="AD2914" s="4">
        <v>30.25</v>
      </c>
      <c r="AE2914" s="7"/>
      <c r="AF2914" s="7"/>
      <c r="AG2914" s="7"/>
      <c r="AH2914" s="7"/>
      <c r="AI2914" s="7"/>
      <c r="AJ2914" s="7"/>
      <c r="AK2914" s="7"/>
      <c r="BZ2914" s="4"/>
      <c r="CA2914" t="s">
        <v>846</v>
      </c>
      <c r="CC2914" s="7" t="s">
        <v>633</v>
      </c>
      <c r="CD2914" s="7">
        <v>0.84594899459776818</v>
      </c>
      <c r="CF2914" s="7"/>
      <c r="CH2914" s="7"/>
      <c r="CJ2914" s="7"/>
      <c r="CK2914" s="7">
        <f t="shared" si="75"/>
        <v>59</v>
      </c>
    </row>
    <row r="2915" spans="1:89" hidden="1" x14ac:dyDescent="0.3">
      <c r="A2915" s="43">
        <v>58</v>
      </c>
      <c r="B2915" s="23" t="s">
        <v>905</v>
      </c>
      <c r="C2915" s="54"/>
      <c r="D2915" s="23" t="s">
        <v>831</v>
      </c>
      <c r="E2915" s="23" t="s">
        <v>605</v>
      </c>
      <c r="G2915" s="23" t="s">
        <v>4610</v>
      </c>
      <c r="I2915" s="54"/>
      <c r="J2915" s="54" t="s">
        <v>9</v>
      </c>
      <c r="K2915" s="47">
        <v>0.3</v>
      </c>
      <c r="L2915" s="24" t="s">
        <v>834</v>
      </c>
      <c r="M2915" s="24" t="s">
        <v>633</v>
      </c>
      <c r="N2915" s="7"/>
      <c r="AA2915" s="107">
        <v>120</v>
      </c>
      <c r="AD2915" s="4">
        <v>0.16677419545146219</v>
      </c>
      <c r="AH2915" s="7"/>
      <c r="AI2915" s="7"/>
      <c r="BY2915" s="7"/>
      <c r="BZ2915" s="4"/>
      <c r="CA2915" t="s">
        <v>846</v>
      </c>
      <c r="CC2915" s="7" t="s">
        <v>633</v>
      </c>
      <c r="CD2915" s="7">
        <v>0.85233944187712474</v>
      </c>
      <c r="CF2915" s="7"/>
      <c r="CH2915" s="7"/>
      <c r="CJ2915" s="7"/>
      <c r="CK2915" s="7">
        <f t="shared" si="75"/>
        <v>61</v>
      </c>
    </row>
    <row r="2916" spans="1:89" x14ac:dyDescent="0.3">
      <c r="A2916" s="43" t="s">
        <v>932</v>
      </c>
      <c r="B2916" s="23" t="s">
        <v>860</v>
      </c>
      <c r="C2916" s="54"/>
      <c r="D2916" s="54" t="s">
        <v>831</v>
      </c>
      <c r="E2916" s="23" t="s">
        <v>650</v>
      </c>
      <c r="F2916" s="54"/>
      <c r="G2916" s="23" t="s">
        <v>4611</v>
      </c>
      <c r="H2916" s="23" t="s">
        <v>930</v>
      </c>
      <c r="J2916" s="54" t="s">
        <v>9</v>
      </c>
      <c r="K2916" s="55">
        <v>7.9710000000000001</v>
      </c>
      <c r="L2916" s="24" t="s">
        <v>834</v>
      </c>
      <c r="M2916" s="24" t="s">
        <v>615</v>
      </c>
      <c r="N2916" s="7"/>
      <c r="U2916" s="4">
        <v>122753.4</v>
      </c>
      <c r="W2916" s="4">
        <v>40.652099999999997</v>
      </c>
      <c r="AD2916" s="7"/>
      <c r="AE2916" s="7"/>
      <c r="AF2916" s="7"/>
      <c r="AG2916" s="7"/>
      <c r="AH2916" s="7"/>
      <c r="AI2916" s="7"/>
      <c r="AJ2916" s="7"/>
      <c r="AK2916" s="7"/>
      <c r="BZ2916" s="4">
        <v>1094000</v>
      </c>
      <c r="CA2916" t="s">
        <v>1319</v>
      </c>
      <c r="CC2916" s="7" t="s">
        <v>615</v>
      </c>
      <c r="CD2916" s="7">
        <v>0.96788087911614429</v>
      </c>
      <c r="CF2916" s="7"/>
      <c r="CH2916" s="7"/>
      <c r="CJ2916" s="7"/>
      <c r="CK2916" s="7">
        <f t="shared" si="75"/>
        <v>61</v>
      </c>
    </row>
    <row r="2917" spans="1:89" x14ac:dyDescent="0.3">
      <c r="A2917" s="43">
        <v>64</v>
      </c>
      <c r="B2917" s="23" t="s">
        <v>860</v>
      </c>
      <c r="C2917" s="54"/>
      <c r="D2917" s="54" t="s">
        <v>831</v>
      </c>
      <c r="E2917" s="23" t="s">
        <v>659</v>
      </c>
      <c r="F2917" s="54"/>
      <c r="G2917" s="23" t="s">
        <v>4612</v>
      </c>
      <c r="J2917" s="54" t="s">
        <v>9</v>
      </c>
      <c r="K2917" s="55">
        <v>0.13</v>
      </c>
      <c r="L2917" s="24" t="s">
        <v>834</v>
      </c>
      <c r="M2917" s="24" t="s">
        <v>615</v>
      </c>
      <c r="N2917" s="7"/>
      <c r="U2917" s="4">
        <v>1235</v>
      </c>
      <c r="AD2917" s="7"/>
      <c r="AE2917" s="7"/>
      <c r="AF2917" s="7"/>
      <c r="AG2917" s="7"/>
      <c r="AH2917" s="7"/>
      <c r="AI2917" s="7"/>
      <c r="AJ2917" s="7"/>
      <c r="AK2917" s="7"/>
      <c r="BZ2917" s="4"/>
      <c r="CA2917" t="s">
        <v>856</v>
      </c>
      <c r="CC2917" s="7" t="s">
        <v>615</v>
      </c>
      <c r="CD2917" s="7">
        <v>1</v>
      </c>
      <c r="CF2917" s="7"/>
      <c r="CH2917" s="7"/>
      <c r="CJ2917" s="7"/>
      <c r="CK2917" s="7">
        <f t="shared" si="75"/>
        <v>62</v>
      </c>
    </row>
    <row r="2918" spans="1:89" hidden="1" x14ac:dyDescent="0.3">
      <c r="A2918" s="43">
        <v>58</v>
      </c>
      <c r="B2918" s="23" t="s">
        <v>1058</v>
      </c>
      <c r="C2918" s="54"/>
      <c r="D2918" s="23" t="s">
        <v>831</v>
      </c>
      <c r="E2918" s="23" t="s">
        <v>605</v>
      </c>
      <c r="G2918" s="23" t="s">
        <v>4613</v>
      </c>
      <c r="I2918" s="54"/>
      <c r="J2918" s="54" t="s">
        <v>9</v>
      </c>
      <c r="K2918" s="47">
        <v>966.10169491525426</v>
      </c>
      <c r="L2918" s="24" t="s">
        <v>834</v>
      </c>
      <c r="M2918" s="24" t="s">
        <v>633</v>
      </c>
      <c r="N2918" s="7"/>
      <c r="AA2918" s="107">
        <v>569999.99999999988</v>
      </c>
      <c r="AD2918" s="4">
        <v>771.658871971179</v>
      </c>
      <c r="AH2918" s="7"/>
      <c r="AI2918" s="7"/>
      <c r="BY2918" s="7"/>
      <c r="BZ2918" s="4"/>
      <c r="CA2918" t="s">
        <v>846</v>
      </c>
      <c r="CC2918" s="7" t="s">
        <v>633</v>
      </c>
      <c r="CD2918" s="7">
        <v>0.85561183618404546</v>
      </c>
      <c r="CF2918" s="7"/>
      <c r="CH2918" s="7"/>
      <c r="CJ2918" s="7"/>
      <c r="CK2918" s="7">
        <f t="shared" si="75"/>
        <v>61</v>
      </c>
    </row>
    <row r="2919" spans="1:89" hidden="1" x14ac:dyDescent="0.3">
      <c r="A2919" s="43">
        <v>65</v>
      </c>
      <c r="B2919" s="56" t="s">
        <v>868</v>
      </c>
      <c r="D2919" s="23" t="s">
        <v>831</v>
      </c>
      <c r="E2919" s="23" t="s">
        <v>798</v>
      </c>
      <c r="G2919" s="23" t="s">
        <v>4614</v>
      </c>
      <c r="H2919" s="57" t="s">
        <v>831</v>
      </c>
      <c r="I2919" s="57"/>
      <c r="J2919" s="23" t="s">
        <v>9</v>
      </c>
      <c r="K2919" s="47">
        <v>5.18</v>
      </c>
      <c r="L2919" s="24" t="s">
        <v>834</v>
      </c>
      <c r="M2919" s="24" t="s">
        <v>624</v>
      </c>
      <c r="U2919" s="4">
        <v>10360</v>
      </c>
      <c r="X2919" s="4">
        <v>40922</v>
      </c>
      <c r="BZ2919" s="4"/>
      <c r="CA2919" t="s">
        <v>936</v>
      </c>
      <c r="CC2919" s="7" t="s">
        <v>624</v>
      </c>
      <c r="CD2919" s="7">
        <v>0.89795858881578572</v>
      </c>
      <c r="CF2919" s="7"/>
      <c r="CH2919" s="7"/>
      <c r="CJ2919" s="7"/>
      <c r="CK2919" s="7">
        <f t="shared" si="75"/>
        <v>61</v>
      </c>
    </row>
    <row r="2920" spans="1:89" hidden="1" x14ac:dyDescent="0.3">
      <c r="A2920" s="43">
        <v>64</v>
      </c>
      <c r="B2920" s="23" t="s">
        <v>913</v>
      </c>
      <c r="C2920" s="54"/>
      <c r="D2920" s="54" t="s">
        <v>831</v>
      </c>
      <c r="E2920" s="23" t="s">
        <v>614</v>
      </c>
      <c r="F2920" s="54"/>
      <c r="G2920" s="23" t="s">
        <v>4615</v>
      </c>
      <c r="J2920" s="54" t="s">
        <v>9</v>
      </c>
      <c r="K2920" s="55">
        <v>4.9170239999999996</v>
      </c>
      <c r="L2920" s="24" t="s">
        <v>834</v>
      </c>
      <c r="M2920" s="24" t="s">
        <v>615</v>
      </c>
      <c r="N2920" s="7"/>
      <c r="U2920" s="4">
        <v>44744.918400000002</v>
      </c>
      <c r="AD2920" s="7"/>
      <c r="AE2920" s="7"/>
      <c r="AF2920" s="7"/>
      <c r="AG2920" s="7"/>
      <c r="AH2920" s="7"/>
      <c r="AI2920" s="7"/>
      <c r="AJ2920" s="7"/>
      <c r="AK2920" s="7"/>
      <c r="BZ2920" s="4"/>
      <c r="CA2920" t="s">
        <v>856</v>
      </c>
      <c r="CC2920" s="7" t="s">
        <v>615</v>
      </c>
      <c r="CD2920" s="7">
        <v>1</v>
      </c>
      <c r="CF2920" s="7"/>
      <c r="CH2920" s="7"/>
      <c r="CJ2920" s="7"/>
      <c r="CK2920" s="7">
        <f t="shared" si="75"/>
        <v>62</v>
      </c>
    </row>
    <row r="2921" spans="1:89" x14ac:dyDescent="0.3">
      <c r="A2921" s="43">
        <v>64</v>
      </c>
      <c r="B2921" s="23" t="s">
        <v>860</v>
      </c>
      <c r="C2921" s="54"/>
      <c r="D2921" s="54" t="s">
        <v>831</v>
      </c>
      <c r="E2921" s="23" t="s">
        <v>668</v>
      </c>
      <c r="F2921" s="54"/>
      <c r="G2921" s="23" t="s">
        <v>4616</v>
      </c>
      <c r="J2921" s="54" t="s">
        <v>9</v>
      </c>
      <c r="K2921" s="55">
        <v>4.3</v>
      </c>
      <c r="L2921" s="24" t="s">
        <v>834</v>
      </c>
      <c r="M2921" s="24" t="s">
        <v>639</v>
      </c>
      <c r="N2921" s="7"/>
      <c r="U2921" s="4">
        <v>11610</v>
      </c>
      <c r="V2921" s="4">
        <v>3.01</v>
      </c>
      <c r="W2921" s="4">
        <v>180.6</v>
      </c>
      <c r="AB2921" s="4">
        <v>163400</v>
      </c>
      <c r="AC2921" s="4">
        <v>202100</v>
      </c>
      <c r="AD2921" s="7"/>
      <c r="AE2921" s="7"/>
      <c r="AF2921" s="7"/>
      <c r="AG2921" s="7"/>
      <c r="AH2921" s="7"/>
      <c r="AI2921" s="7"/>
      <c r="AJ2921" s="7"/>
      <c r="AK2921" s="7"/>
      <c r="BZ2921" s="4"/>
      <c r="CA2921" t="s">
        <v>842</v>
      </c>
      <c r="CC2921" s="7" t="s">
        <v>639</v>
      </c>
      <c r="CD2921" s="7">
        <v>0.39960104425872811</v>
      </c>
      <c r="CE2921" s="7" t="s">
        <v>636</v>
      </c>
      <c r="CF2921" s="7">
        <v>0.32200619038023059</v>
      </c>
      <c r="CH2921" s="7"/>
      <c r="CJ2921" s="7"/>
      <c r="CK2921" s="7">
        <f t="shared" si="75"/>
        <v>58</v>
      </c>
    </row>
    <row r="2922" spans="1:89" hidden="1" x14ac:dyDescent="0.3">
      <c r="A2922" s="43">
        <v>64</v>
      </c>
      <c r="B2922" s="23" t="s">
        <v>905</v>
      </c>
      <c r="C2922" s="54"/>
      <c r="D2922" s="54" t="s">
        <v>831</v>
      </c>
      <c r="E2922" s="23" t="s">
        <v>614</v>
      </c>
      <c r="F2922" s="54"/>
      <c r="G2922" s="23" t="s">
        <v>4617</v>
      </c>
      <c r="J2922" s="54" t="s">
        <v>9</v>
      </c>
      <c r="K2922" s="55">
        <v>0.19500000000000001</v>
      </c>
      <c r="L2922" s="24" t="s">
        <v>834</v>
      </c>
      <c r="M2922" s="24" t="s">
        <v>615</v>
      </c>
      <c r="N2922" s="7"/>
      <c r="U2922" s="4">
        <v>3802.5</v>
      </c>
      <c r="W2922" s="4">
        <v>10.14</v>
      </c>
      <c r="AC2922" s="4">
        <v>487.5</v>
      </c>
      <c r="AD2922" s="7"/>
      <c r="AE2922" s="7"/>
      <c r="AF2922" s="7"/>
      <c r="AG2922" s="7"/>
      <c r="AH2922" s="7"/>
      <c r="AI2922" s="7"/>
      <c r="AJ2922" s="7"/>
      <c r="AK2922" s="7"/>
      <c r="BZ2922" s="4"/>
      <c r="CA2922" t="s">
        <v>1027</v>
      </c>
      <c r="CC2922" s="7" t="s">
        <v>615</v>
      </c>
      <c r="CD2922" s="7">
        <v>0.76264869647597167</v>
      </c>
      <c r="CE2922" s="7" t="s">
        <v>621</v>
      </c>
      <c r="CF2922" s="7">
        <v>0.20379125740689441</v>
      </c>
      <c r="CH2922" s="7"/>
      <c r="CJ2922" s="7"/>
      <c r="CK2922" s="7">
        <f t="shared" si="75"/>
        <v>60</v>
      </c>
    </row>
    <row r="2923" spans="1:89" hidden="1" x14ac:dyDescent="0.3">
      <c r="A2923" s="43">
        <v>64</v>
      </c>
      <c r="B2923" s="23" t="s">
        <v>852</v>
      </c>
      <c r="C2923" s="54"/>
      <c r="D2923" s="54" t="s">
        <v>831</v>
      </c>
      <c r="E2923" s="23" t="s">
        <v>659</v>
      </c>
      <c r="F2923" s="54"/>
      <c r="G2923" s="23" t="s">
        <v>4618</v>
      </c>
      <c r="J2923" s="54" t="s">
        <v>9</v>
      </c>
      <c r="K2923" s="55">
        <v>6</v>
      </c>
      <c r="L2923" s="24" t="s">
        <v>834</v>
      </c>
      <c r="M2923" s="24" t="s">
        <v>615</v>
      </c>
      <c r="N2923" s="7"/>
      <c r="U2923" s="4">
        <v>43200</v>
      </c>
      <c r="AD2923" s="7"/>
      <c r="AE2923" s="7"/>
      <c r="AF2923" s="7"/>
      <c r="AG2923" s="7"/>
      <c r="AH2923" s="7"/>
      <c r="AI2923" s="7"/>
      <c r="AJ2923" s="7"/>
      <c r="AK2923" s="7"/>
      <c r="BZ2923" s="4"/>
      <c r="CA2923" t="s">
        <v>856</v>
      </c>
      <c r="CC2923" s="7" t="s">
        <v>615</v>
      </c>
      <c r="CD2923" s="7">
        <v>1</v>
      </c>
      <c r="CF2923" s="7"/>
      <c r="CH2923" s="7"/>
      <c r="CJ2923" s="7"/>
      <c r="CK2923" s="7">
        <f t="shared" si="75"/>
        <v>62</v>
      </c>
    </row>
    <row r="2924" spans="1:89" hidden="1" x14ac:dyDescent="0.3">
      <c r="A2924" s="43">
        <v>65</v>
      </c>
      <c r="B2924" s="56" t="s">
        <v>1554</v>
      </c>
      <c r="D2924" s="23" t="s">
        <v>831</v>
      </c>
      <c r="E2924" s="23" t="s">
        <v>796</v>
      </c>
      <c r="G2924" s="23" t="s">
        <v>4619</v>
      </c>
      <c r="H2924" s="57" t="s">
        <v>831</v>
      </c>
      <c r="I2924" s="57"/>
      <c r="J2924" s="23" t="s">
        <v>9</v>
      </c>
      <c r="K2924" s="47">
        <v>16.8</v>
      </c>
      <c r="L2924" s="24" t="s">
        <v>834</v>
      </c>
      <c r="M2924" s="24" t="s">
        <v>624</v>
      </c>
      <c r="X2924" s="4">
        <v>100800</v>
      </c>
      <c r="BZ2924" s="4"/>
      <c r="CA2924" t="s">
        <v>871</v>
      </c>
      <c r="CC2924" s="7" t="s">
        <v>624</v>
      </c>
      <c r="CD2924" s="7">
        <v>1</v>
      </c>
      <c r="CF2924" s="7"/>
      <c r="CH2924" s="7"/>
      <c r="CJ2924" s="7"/>
      <c r="CK2924" s="7">
        <f t="shared" si="75"/>
        <v>62</v>
      </c>
    </row>
    <row r="2925" spans="1:89" hidden="1" x14ac:dyDescent="0.3">
      <c r="A2925" s="43" t="s">
        <v>872</v>
      </c>
      <c r="B2925" s="23" t="s">
        <v>888</v>
      </c>
      <c r="D2925" s="23" t="s">
        <v>831</v>
      </c>
      <c r="E2925" s="23" t="s">
        <v>605</v>
      </c>
      <c r="G2925" s="53" t="s">
        <v>4620</v>
      </c>
      <c r="J2925" s="23" t="s">
        <v>9</v>
      </c>
      <c r="K2925" s="47">
        <v>3086</v>
      </c>
      <c r="L2925" s="24" t="s">
        <v>834</v>
      </c>
      <c r="M2925" s="24" t="s">
        <v>615</v>
      </c>
      <c r="U2925" s="4">
        <v>12933700</v>
      </c>
      <c r="V2925" s="4">
        <v>219.25</v>
      </c>
      <c r="AA2925" s="107">
        <v>391970.00000000012</v>
      </c>
      <c r="AD2925" s="4">
        <v>651.20735998061207</v>
      </c>
      <c r="BZ2925" s="4">
        <v>60000000</v>
      </c>
      <c r="CA2925" t="s">
        <v>915</v>
      </c>
      <c r="CC2925" s="7" t="s">
        <v>615</v>
      </c>
      <c r="CD2925" s="7">
        <v>0.81042368921925811</v>
      </c>
      <c r="CF2925" s="7"/>
      <c r="CH2925" s="7"/>
      <c r="CJ2925" s="7"/>
      <c r="CK2925" s="7">
        <f t="shared" si="75"/>
        <v>59</v>
      </c>
    </row>
    <row r="2926" spans="1:89" x14ac:dyDescent="0.3">
      <c r="A2926" s="43">
        <v>64</v>
      </c>
      <c r="B2926" s="23" t="s">
        <v>860</v>
      </c>
      <c r="C2926" s="54"/>
      <c r="D2926" s="54" t="s">
        <v>831</v>
      </c>
      <c r="E2926" s="23" t="s">
        <v>659</v>
      </c>
      <c r="F2926" s="54"/>
      <c r="G2926" s="23" t="s">
        <v>4621</v>
      </c>
      <c r="J2926" s="54" t="s">
        <v>9</v>
      </c>
      <c r="K2926" s="55">
        <v>0.64</v>
      </c>
      <c r="L2926" s="24" t="s">
        <v>834</v>
      </c>
      <c r="M2926" s="24" t="s">
        <v>639</v>
      </c>
      <c r="N2926" s="7"/>
      <c r="U2926" s="4">
        <v>2112</v>
      </c>
      <c r="V2926" s="4">
        <v>1.3440000000000001</v>
      </c>
      <c r="W2926" s="4">
        <v>7.2320000000000002</v>
      </c>
      <c r="AC2926" s="4">
        <v>33664</v>
      </c>
      <c r="AD2926" s="7"/>
      <c r="AE2926" s="7"/>
      <c r="AF2926" s="7"/>
      <c r="AG2926" s="7"/>
      <c r="AH2926" s="7"/>
      <c r="AI2926" s="7"/>
      <c r="AJ2926" s="7"/>
      <c r="AK2926" s="7"/>
      <c r="BZ2926" s="4"/>
      <c r="CA2926" t="s">
        <v>839</v>
      </c>
      <c r="CC2926" s="7" t="s">
        <v>639</v>
      </c>
      <c r="CD2926" s="7">
        <v>0.50889656907123793</v>
      </c>
      <c r="CE2926" s="7" t="s">
        <v>618</v>
      </c>
      <c r="CF2926" s="7">
        <v>0.36616885043000541</v>
      </c>
      <c r="CH2926" s="7"/>
      <c r="CJ2926" s="7"/>
      <c r="CK2926" s="7">
        <f t="shared" si="75"/>
        <v>59</v>
      </c>
    </row>
    <row r="2927" spans="1:89" hidden="1" x14ac:dyDescent="0.3">
      <c r="A2927" s="43">
        <v>65</v>
      </c>
      <c r="B2927" s="56" t="s">
        <v>1085</v>
      </c>
      <c r="D2927" s="23" t="s">
        <v>831</v>
      </c>
      <c r="E2927" s="23" t="s">
        <v>796</v>
      </c>
      <c r="G2927" s="23" t="s">
        <v>4622</v>
      </c>
      <c r="H2927" s="57" t="s">
        <v>831</v>
      </c>
      <c r="I2927" s="57"/>
      <c r="J2927" s="23" t="s">
        <v>9</v>
      </c>
      <c r="K2927" s="47">
        <v>22.6</v>
      </c>
      <c r="L2927" s="24" t="s">
        <v>834</v>
      </c>
      <c r="M2927" s="24" t="s">
        <v>624</v>
      </c>
      <c r="X2927" s="4">
        <v>287020</v>
      </c>
      <c r="BZ2927" s="4"/>
      <c r="CA2927" t="s">
        <v>871</v>
      </c>
      <c r="CC2927" s="7" t="s">
        <v>624</v>
      </c>
      <c r="CD2927" s="7">
        <v>1</v>
      </c>
      <c r="CF2927" s="7"/>
      <c r="CH2927" s="7"/>
      <c r="CJ2927" s="7"/>
      <c r="CK2927" s="7">
        <f t="shared" si="75"/>
        <v>62</v>
      </c>
    </row>
    <row r="2928" spans="1:89" hidden="1" x14ac:dyDescent="0.3">
      <c r="A2928" s="43">
        <v>27</v>
      </c>
      <c r="B2928" s="42" t="s">
        <v>1494</v>
      </c>
      <c r="D2928" s="23" t="s">
        <v>831</v>
      </c>
      <c r="E2928" s="23" t="s">
        <v>659</v>
      </c>
      <c r="G2928" s="42" t="s">
        <v>4623</v>
      </c>
      <c r="J2928" s="23" t="s">
        <v>9</v>
      </c>
      <c r="K2928" s="58">
        <v>3.8</v>
      </c>
      <c r="L2928" s="24" t="s">
        <v>834</v>
      </c>
      <c r="M2928" s="24" t="s">
        <v>681</v>
      </c>
      <c r="U2928" s="59"/>
      <c r="V2928" s="59"/>
      <c r="W2928" s="59"/>
      <c r="AB2928" s="59"/>
      <c r="AC2928" s="59"/>
      <c r="AP2928" s="59"/>
      <c r="AQ2928" s="59">
        <v>4.9400000000000004</v>
      </c>
      <c r="BZ2928" s="4"/>
      <c r="CA2928" t="s">
        <v>926</v>
      </c>
      <c r="CC2928" s="7" t="s">
        <v>681</v>
      </c>
      <c r="CD2928" s="7">
        <v>1</v>
      </c>
      <c r="CF2928" s="7"/>
      <c r="CH2928" s="7"/>
      <c r="CJ2928" s="7"/>
      <c r="CK2928" s="7">
        <f t="shared" si="75"/>
        <v>62</v>
      </c>
    </row>
    <row r="2929" spans="1:90" hidden="1" x14ac:dyDescent="0.3">
      <c r="A2929" s="43">
        <v>65</v>
      </c>
      <c r="B2929" s="56" t="s">
        <v>848</v>
      </c>
      <c r="D2929" s="23" t="s">
        <v>831</v>
      </c>
      <c r="E2929" s="23" t="s">
        <v>796</v>
      </c>
      <c r="G2929" s="23" t="s">
        <v>4624</v>
      </c>
      <c r="H2929" s="57" t="s">
        <v>880</v>
      </c>
      <c r="I2929" s="57"/>
      <c r="J2929" s="23" t="s">
        <v>9</v>
      </c>
      <c r="K2929" s="47">
        <v>112.465</v>
      </c>
      <c r="L2929" s="24" t="s">
        <v>834</v>
      </c>
      <c r="M2929" s="24" t="s">
        <v>624</v>
      </c>
      <c r="X2929" s="4">
        <v>1422721.1</v>
      </c>
      <c r="AM2929" s="4">
        <v>37421307.200000003</v>
      </c>
      <c r="BZ2929" s="4"/>
      <c r="CA2929" t="s">
        <v>1567</v>
      </c>
      <c r="CC2929" s="7" t="s">
        <v>624</v>
      </c>
      <c r="CD2929" s="7">
        <v>0.86684233326289672</v>
      </c>
      <c r="CF2929" s="7"/>
      <c r="CH2929" s="7"/>
      <c r="CJ2929" s="7"/>
      <c r="CK2929" s="7">
        <f t="shared" si="75"/>
        <v>61</v>
      </c>
    </row>
    <row r="2930" spans="1:90" hidden="1" x14ac:dyDescent="0.3">
      <c r="A2930" s="43" t="s">
        <v>1325</v>
      </c>
      <c r="B2930" s="23" t="s">
        <v>1326</v>
      </c>
      <c r="D2930" s="23" t="s">
        <v>831</v>
      </c>
      <c r="E2930" s="23" t="s">
        <v>1011</v>
      </c>
      <c r="G2930" s="42" t="s">
        <v>4625</v>
      </c>
      <c r="H2930" s="24"/>
      <c r="J2930" s="23" t="s">
        <v>9</v>
      </c>
      <c r="K2930" s="47">
        <v>123</v>
      </c>
      <c r="L2930" s="24" t="s">
        <v>834</v>
      </c>
      <c r="M2930" s="24" t="s">
        <v>627</v>
      </c>
      <c r="Y2930" s="4">
        <v>147600</v>
      </c>
      <c r="BZ2930" s="4"/>
      <c r="CA2930" t="s">
        <v>1328</v>
      </c>
      <c r="CC2930" s="7" t="s">
        <v>627</v>
      </c>
      <c r="CD2930" s="7">
        <v>1</v>
      </c>
      <c r="CF2930" s="7"/>
      <c r="CH2930" s="7"/>
      <c r="CJ2930" s="7"/>
      <c r="CK2930" s="7">
        <f t="shared" si="75"/>
        <v>62</v>
      </c>
    </row>
    <row r="2931" spans="1:90" hidden="1" x14ac:dyDescent="0.3">
      <c r="A2931" s="43">
        <v>65</v>
      </c>
      <c r="B2931" s="56" t="s">
        <v>3570</v>
      </c>
      <c r="D2931" s="23" t="s">
        <v>831</v>
      </c>
      <c r="E2931" s="23" t="s">
        <v>796</v>
      </c>
      <c r="G2931" s="23" t="s">
        <v>4626</v>
      </c>
      <c r="H2931" s="57" t="s">
        <v>880</v>
      </c>
      <c r="I2931" s="57"/>
      <c r="J2931" s="23" t="s">
        <v>9</v>
      </c>
      <c r="K2931" s="47">
        <v>40</v>
      </c>
      <c r="L2931" s="24" t="s">
        <v>834</v>
      </c>
      <c r="M2931" s="24" t="s">
        <v>624</v>
      </c>
      <c r="X2931" s="4">
        <v>860000</v>
      </c>
      <c r="BZ2931" s="4"/>
      <c r="CA2931" t="s">
        <v>871</v>
      </c>
      <c r="CC2931" s="7" t="s">
        <v>624</v>
      </c>
      <c r="CD2931" s="7">
        <v>1</v>
      </c>
      <c r="CF2931" s="7"/>
      <c r="CH2931" s="7"/>
      <c r="CJ2931" s="7"/>
      <c r="CK2931" s="7">
        <f t="shared" si="75"/>
        <v>62</v>
      </c>
    </row>
    <row r="2932" spans="1:90" hidden="1" x14ac:dyDescent="0.3">
      <c r="A2932" s="43" t="s">
        <v>4627</v>
      </c>
      <c r="B2932" s="23" t="s">
        <v>868</v>
      </c>
      <c r="D2932" s="23" t="s">
        <v>831</v>
      </c>
      <c r="E2932" s="23" t="s">
        <v>671</v>
      </c>
      <c r="G2932" s="53" t="s">
        <v>4628</v>
      </c>
      <c r="J2932" s="23" t="s">
        <v>9</v>
      </c>
      <c r="K2932" s="47">
        <v>2149.4630000000002</v>
      </c>
      <c r="L2932" s="24" t="s">
        <v>834</v>
      </c>
      <c r="M2932" s="24" t="s">
        <v>654</v>
      </c>
      <c r="U2932" s="4">
        <v>30053826.699999999</v>
      </c>
      <c r="V2932" s="4">
        <v>469.02314999999999</v>
      </c>
      <c r="X2932" s="4">
        <v>15707588</v>
      </c>
      <c r="Y2932" s="4">
        <v>550484.84419214108</v>
      </c>
      <c r="AD2932" s="4">
        <v>343.91408000000001</v>
      </c>
      <c r="AG2932" s="4">
        <v>2189.1438199999998</v>
      </c>
      <c r="AH2932" s="4">
        <v>7943.0809599999993</v>
      </c>
      <c r="BX2932" s="4"/>
      <c r="BZ2932" s="4"/>
      <c r="CA2932" t="s">
        <v>4629</v>
      </c>
      <c r="CC2932" s="7" t="s">
        <v>654</v>
      </c>
      <c r="CD2932" s="7">
        <v>0.28640602918252722</v>
      </c>
      <c r="CE2932" s="7" t="s">
        <v>624</v>
      </c>
      <c r="CF2932" s="7">
        <v>0.28377067660695388</v>
      </c>
      <c r="CG2932" s="7" t="s">
        <v>615</v>
      </c>
      <c r="CH2932" s="7">
        <v>0.24371094571026181</v>
      </c>
      <c r="CJ2932" s="7"/>
      <c r="CK2932" s="7">
        <f t="shared" si="75"/>
        <v>56</v>
      </c>
      <c r="CL2932" t="s">
        <v>4628</v>
      </c>
    </row>
    <row r="2933" spans="1:90" hidden="1" x14ac:dyDescent="0.3">
      <c r="A2933" s="43">
        <v>64</v>
      </c>
      <c r="B2933" s="23" t="s">
        <v>1025</v>
      </c>
      <c r="C2933" s="54"/>
      <c r="D2933" s="54" t="s">
        <v>831</v>
      </c>
      <c r="E2933" s="23" t="s">
        <v>620</v>
      </c>
      <c r="F2933" s="54"/>
      <c r="G2933" s="23" t="s">
        <v>4630</v>
      </c>
      <c r="J2933" s="54" t="s">
        <v>9</v>
      </c>
      <c r="K2933" s="55">
        <v>1.46</v>
      </c>
      <c r="L2933" s="24" t="s">
        <v>834</v>
      </c>
      <c r="M2933" s="24" t="s">
        <v>615</v>
      </c>
      <c r="N2933" s="7"/>
      <c r="U2933" s="4">
        <v>11680</v>
      </c>
      <c r="V2933" s="4">
        <v>0.14599999999999999</v>
      </c>
      <c r="AD2933" s="7"/>
      <c r="AE2933" s="7"/>
      <c r="AF2933" s="7"/>
      <c r="AG2933" s="7"/>
      <c r="AH2933" s="7"/>
      <c r="AI2933" s="7"/>
      <c r="AJ2933" s="7"/>
      <c r="AK2933" s="7"/>
      <c r="BZ2933" s="4"/>
      <c r="CA2933" t="s">
        <v>902</v>
      </c>
      <c r="CC2933" s="7" t="s">
        <v>615</v>
      </c>
      <c r="CD2933" s="7">
        <v>0.92822484422643514</v>
      </c>
      <c r="CF2933" s="7"/>
      <c r="CH2933" s="7"/>
      <c r="CJ2933" s="7"/>
      <c r="CK2933" s="7">
        <f t="shared" si="75"/>
        <v>61</v>
      </c>
    </row>
    <row r="2934" spans="1:90" hidden="1" x14ac:dyDescent="0.3">
      <c r="A2934" s="43">
        <v>58</v>
      </c>
      <c r="B2934" s="23" t="s">
        <v>1058</v>
      </c>
      <c r="C2934" s="54"/>
      <c r="D2934" s="23" t="s">
        <v>831</v>
      </c>
      <c r="E2934" s="23" t="s">
        <v>605</v>
      </c>
      <c r="G2934" s="23" t="s">
        <v>4631</v>
      </c>
      <c r="I2934" s="54"/>
      <c r="J2934" s="54" t="s">
        <v>9</v>
      </c>
      <c r="K2934" s="47">
        <v>16.202531645569621</v>
      </c>
      <c r="L2934" s="24" t="s">
        <v>834</v>
      </c>
      <c r="M2934" s="24" t="s">
        <v>633</v>
      </c>
      <c r="N2934" s="7"/>
      <c r="U2934" s="4">
        <v>8299.9999999999982</v>
      </c>
      <c r="AA2934" s="107">
        <v>12800</v>
      </c>
      <c r="AD2934" s="4">
        <v>17.560286449294821</v>
      </c>
      <c r="AH2934" s="7"/>
      <c r="AI2934" s="7"/>
      <c r="BY2934" s="7"/>
      <c r="BZ2934" s="4"/>
      <c r="CA2934" t="s">
        <v>846</v>
      </c>
      <c r="CC2934" s="7" t="s">
        <v>633</v>
      </c>
      <c r="CD2934" s="7">
        <v>0.73810787810932699</v>
      </c>
      <c r="CF2934" s="7"/>
      <c r="CH2934" s="7"/>
      <c r="CJ2934" s="7"/>
      <c r="CK2934" s="7">
        <f t="shared" si="75"/>
        <v>60</v>
      </c>
    </row>
    <row r="2935" spans="1:90" hidden="1" x14ac:dyDescent="0.3">
      <c r="A2935" s="43">
        <v>58</v>
      </c>
      <c r="B2935" s="23" t="s">
        <v>1058</v>
      </c>
      <c r="C2935" s="54"/>
      <c r="D2935" s="23" t="s">
        <v>831</v>
      </c>
      <c r="E2935" s="23" t="s">
        <v>605</v>
      </c>
      <c r="G2935" s="23" t="s">
        <v>4632</v>
      </c>
      <c r="I2935" s="54"/>
      <c r="J2935" s="54" t="s">
        <v>9</v>
      </c>
      <c r="K2935" s="47">
        <v>53.846153846153847</v>
      </c>
      <c r="L2935" s="24" t="s">
        <v>834</v>
      </c>
      <c r="M2935" s="24" t="s">
        <v>633</v>
      </c>
      <c r="N2935" s="7"/>
      <c r="AA2935" s="107">
        <v>49000</v>
      </c>
      <c r="AD2935" s="4">
        <v>64.974979686575765</v>
      </c>
      <c r="AH2935" s="7"/>
      <c r="AI2935" s="7"/>
      <c r="BY2935" s="7"/>
      <c r="BZ2935" s="4"/>
      <c r="CA2935" t="s">
        <v>846</v>
      </c>
      <c r="CC2935" s="7" t="s">
        <v>633</v>
      </c>
      <c r="CD2935" s="7">
        <v>0.85815329318555245</v>
      </c>
      <c r="CF2935" s="7"/>
      <c r="CH2935" s="7"/>
      <c r="CJ2935" s="7"/>
      <c r="CK2935" s="7">
        <f t="shared" si="75"/>
        <v>61</v>
      </c>
    </row>
    <row r="2936" spans="1:90" hidden="1" x14ac:dyDescent="0.3">
      <c r="A2936" s="43">
        <v>64</v>
      </c>
      <c r="B2936" s="23" t="s">
        <v>1058</v>
      </c>
      <c r="C2936" s="54"/>
      <c r="D2936" s="54" t="s">
        <v>831</v>
      </c>
      <c r="E2936" s="23" t="s">
        <v>605</v>
      </c>
      <c r="F2936" s="54"/>
      <c r="G2936" s="23" t="s">
        <v>4633</v>
      </c>
      <c r="J2936" s="54" t="s">
        <v>9</v>
      </c>
      <c r="K2936" s="55">
        <v>9.1666666666666661</v>
      </c>
      <c r="L2936" s="24" t="s">
        <v>834</v>
      </c>
      <c r="M2936" s="24" t="s">
        <v>615</v>
      </c>
      <c r="N2936" s="7"/>
      <c r="U2936" s="4">
        <v>43999.999999999993</v>
      </c>
      <c r="AD2936" s="7"/>
      <c r="AE2936" s="7"/>
      <c r="AF2936" s="7"/>
      <c r="AG2936" s="7"/>
      <c r="AH2936" s="7"/>
      <c r="AI2936" s="7"/>
      <c r="AJ2936" s="7"/>
      <c r="AK2936" s="7"/>
      <c r="BZ2936" s="4"/>
      <c r="CA2936" t="s">
        <v>856</v>
      </c>
      <c r="CC2936" s="7" t="s">
        <v>615</v>
      </c>
      <c r="CD2936" s="7">
        <v>1</v>
      </c>
      <c r="CF2936" s="7"/>
      <c r="CH2936" s="7"/>
      <c r="CJ2936" s="7"/>
      <c r="CK2936" s="7">
        <f t="shared" si="75"/>
        <v>62</v>
      </c>
    </row>
    <row r="2937" spans="1:90" hidden="1" x14ac:dyDescent="0.3">
      <c r="A2937" s="43">
        <v>64</v>
      </c>
      <c r="B2937" s="23" t="s">
        <v>905</v>
      </c>
      <c r="C2937" s="54"/>
      <c r="D2937" s="54" t="s">
        <v>831</v>
      </c>
      <c r="E2937" s="23" t="s">
        <v>617</v>
      </c>
      <c r="F2937" s="54"/>
      <c r="G2937" s="23" t="s">
        <v>4634</v>
      </c>
      <c r="J2937" s="54" t="s">
        <v>9</v>
      </c>
      <c r="K2937" s="55">
        <v>7.3470789999999999</v>
      </c>
      <c r="L2937" s="24" t="s">
        <v>834</v>
      </c>
      <c r="M2937" s="24" t="s">
        <v>621</v>
      </c>
      <c r="N2937" s="7"/>
      <c r="U2937" s="4">
        <v>824.41747520000001</v>
      </c>
      <c r="V2937" s="4">
        <v>1.7365929</v>
      </c>
      <c r="W2937" s="4">
        <v>602.19749490000004</v>
      </c>
      <c r="AB2937" s="4">
        <v>20705.934000000001</v>
      </c>
      <c r="AC2937" s="4">
        <v>42747.171000000002</v>
      </c>
      <c r="AD2937" s="7"/>
      <c r="AE2937" s="7"/>
      <c r="AF2937" s="7"/>
      <c r="AG2937" s="7"/>
      <c r="AH2937" s="7"/>
      <c r="AI2937" s="7"/>
      <c r="AJ2937" s="7"/>
      <c r="AK2937" s="7"/>
      <c r="BZ2937" s="4"/>
      <c r="CA2937" t="s">
        <v>842</v>
      </c>
      <c r="CC2937" s="7" t="s">
        <v>621</v>
      </c>
      <c r="CD2937" s="7">
        <v>0.64424006337708162</v>
      </c>
      <c r="CF2937" s="7"/>
      <c r="CH2937" s="7"/>
      <c r="CJ2937" s="7"/>
      <c r="CK2937" s="7">
        <f t="shared" si="75"/>
        <v>58</v>
      </c>
    </row>
    <row r="2938" spans="1:90" hidden="1" x14ac:dyDescent="0.3">
      <c r="A2938" s="43">
        <v>64</v>
      </c>
      <c r="B2938" s="23" t="s">
        <v>1058</v>
      </c>
      <c r="C2938" s="54"/>
      <c r="D2938" s="54" t="s">
        <v>831</v>
      </c>
      <c r="E2938" s="23" t="s">
        <v>605</v>
      </c>
      <c r="F2938" s="54"/>
      <c r="G2938" s="23" t="s">
        <v>4635</v>
      </c>
      <c r="J2938" s="54" t="s">
        <v>9</v>
      </c>
      <c r="K2938" s="55">
        <v>1.538461538461539</v>
      </c>
      <c r="L2938" s="24" t="s">
        <v>834</v>
      </c>
      <c r="M2938" s="24" t="s">
        <v>615</v>
      </c>
      <c r="N2938" s="7"/>
      <c r="U2938" s="4">
        <v>8000</v>
      </c>
      <c r="AD2938" s="7"/>
      <c r="AE2938" s="7"/>
      <c r="AF2938" s="7"/>
      <c r="AG2938" s="7"/>
      <c r="AH2938" s="7"/>
      <c r="AI2938" s="7"/>
      <c r="AJ2938" s="7"/>
      <c r="AK2938" s="7"/>
      <c r="BZ2938" s="4"/>
      <c r="CA2938" t="s">
        <v>856</v>
      </c>
      <c r="CC2938" s="7" t="s">
        <v>615</v>
      </c>
      <c r="CD2938" s="7">
        <v>1</v>
      </c>
      <c r="CF2938" s="7"/>
      <c r="CH2938" s="7"/>
      <c r="CJ2938" s="7"/>
      <c r="CK2938" s="7">
        <f t="shared" si="75"/>
        <v>62</v>
      </c>
    </row>
    <row r="2939" spans="1:90" hidden="1" x14ac:dyDescent="0.3">
      <c r="A2939" s="43">
        <v>64</v>
      </c>
      <c r="B2939" s="23" t="s">
        <v>895</v>
      </c>
      <c r="C2939" s="54"/>
      <c r="D2939" s="54" t="s">
        <v>831</v>
      </c>
      <c r="E2939" s="23" t="s">
        <v>614</v>
      </c>
      <c r="F2939" s="54"/>
      <c r="G2939" s="23" t="s">
        <v>4636</v>
      </c>
      <c r="J2939" s="54" t="s">
        <v>9</v>
      </c>
      <c r="K2939" s="55">
        <v>92.300299999999993</v>
      </c>
      <c r="L2939" s="24" t="s">
        <v>834</v>
      </c>
      <c r="M2939" s="24" t="s">
        <v>639</v>
      </c>
      <c r="N2939" s="7"/>
      <c r="U2939" s="4">
        <v>424581.38</v>
      </c>
      <c r="W2939" s="4">
        <v>2411.2530372000001</v>
      </c>
      <c r="AB2939" s="4">
        <v>590721.91999999993</v>
      </c>
      <c r="AC2939" s="4">
        <v>1744475.67</v>
      </c>
      <c r="AD2939" s="7"/>
      <c r="AE2939" s="7"/>
      <c r="AF2939" s="7"/>
      <c r="AG2939" s="7"/>
      <c r="AH2939" s="7"/>
      <c r="AI2939" s="7"/>
      <c r="AJ2939" s="7"/>
      <c r="AK2939" s="7"/>
      <c r="BZ2939" s="4"/>
      <c r="CA2939" t="s">
        <v>966</v>
      </c>
      <c r="CC2939" s="7" t="s">
        <v>639</v>
      </c>
      <c r="CD2939" s="7">
        <v>0.40814293741397101</v>
      </c>
      <c r="CE2939" s="7" t="s">
        <v>615</v>
      </c>
      <c r="CF2939" s="7">
        <v>0.28941143987798529</v>
      </c>
      <c r="CH2939" s="7"/>
      <c r="CJ2939" s="7"/>
      <c r="CK2939" s="7">
        <f t="shared" si="75"/>
        <v>59</v>
      </c>
      <c r="CL2939" t="s">
        <v>4636</v>
      </c>
    </row>
    <row r="2940" spans="1:90" hidden="1" x14ac:dyDescent="0.3">
      <c r="A2940" s="43">
        <v>64</v>
      </c>
      <c r="B2940" s="23" t="s">
        <v>973</v>
      </c>
      <c r="C2940" s="54"/>
      <c r="D2940" s="54" t="s">
        <v>831</v>
      </c>
      <c r="E2940" s="23" t="s">
        <v>659</v>
      </c>
      <c r="F2940" s="54"/>
      <c r="G2940" s="23" t="s">
        <v>4637</v>
      </c>
      <c r="J2940" s="54" t="s">
        <v>9</v>
      </c>
      <c r="K2940" s="55">
        <v>0.15</v>
      </c>
      <c r="L2940" s="24" t="s">
        <v>834</v>
      </c>
      <c r="M2940" s="24" t="s">
        <v>615</v>
      </c>
      <c r="N2940" s="7"/>
      <c r="U2940" s="4">
        <v>3000</v>
      </c>
      <c r="AB2940" s="4">
        <v>500</v>
      </c>
      <c r="AC2940" s="4">
        <v>8500</v>
      </c>
      <c r="AD2940" s="7"/>
      <c r="AE2940" s="7"/>
      <c r="AF2940" s="7"/>
      <c r="AG2940" s="7"/>
      <c r="AH2940" s="7"/>
      <c r="AI2940" s="7"/>
      <c r="AJ2940" s="7"/>
      <c r="AK2940" s="7"/>
      <c r="BZ2940" s="4"/>
      <c r="CA2940" t="s">
        <v>1006</v>
      </c>
      <c r="CC2940" s="7" t="s">
        <v>615</v>
      </c>
      <c r="CD2940" s="7">
        <v>0.49272805749995308</v>
      </c>
      <c r="CE2940" s="7" t="s">
        <v>639</v>
      </c>
      <c r="CF2940" s="7">
        <v>0.47917878657083351</v>
      </c>
      <c r="CH2940" s="7"/>
      <c r="CJ2940" s="7"/>
      <c r="CK2940" s="7">
        <f t="shared" si="75"/>
        <v>60</v>
      </c>
    </row>
    <row r="2941" spans="1:90" hidden="1" x14ac:dyDescent="0.3">
      <c r="A2941" s="43">
        <v>64</v>
      </c>
      <c r="B2941" s="23" t="s">
        <v>1179</v>
      </c>
      <c r="C2941" s="54"/>
      <c r="D2941" s="54" t="s">
        <v>831</v>
      </c>
      <c r="E2941" s="23" t="s">
        <v>605</v>
      </c>
      <c r="F2941" s="54"/>
      <c r="G2941" s="23" t="s">
        <v>4638</v>
      </c>
      <c r="J2941" s="54" t="s">
        <v>9</v>
      </c>
      <c r="K2941" s="55">
        <v>150</v>
      </c>
      <c r="L2941" s="24" t="s">
        <v>834</v>
      </c>
      <c r="M2941" s="24" t="s">
        <v>618</v>
      </c>
      <c r="N2941" s="7"/>
      <c r="U2941" s="4">
        <v>525000</v>
      </c>
      <c r="V2941" s="4">
        <v>90</v>
      </c>
      <c r="AD2941" s="7"/>
      <c r="AE2941" s="7"/>
      <c r="AF2941" s="7"/>
      <c r="AG2941" s="7"/>
      <c r="AH2941" s="7"/>
      <c r="AI2941" s="7"/>
      <c r="AJ2941" s="7"/>
      <c r="AK2941" s="7"/>
      <c r="BZ2941" s="4"/>
      <c r="CA2941" t="s">
        <v>902</v>
      </c>
      <c r="CC2941" s="7" t="s">
        <v>618</v>
      </c>
      <c r="CD2941" s="7">
        <v>0.51467139869446732</v>
      </c>
      <c r="CE2941" s="7" t="s">
        <v>615</v>
      </c>
      <c r="CF2941" s="7">
        <v>0.48532860130553268</v>
      </c>
      <c r="CH2941" s="7"/>
      <c r="CJ2941" s="7"/>
      <c r="CK2941" s="7">
        <f t="shared" si="75"/>
        <v>61</v>
      </c>
    </row>
    <row r="2942" spans="1:90" hidden="1" x14ac:dyDescent="0.3">
      <c r="A2942" s="43" t="s">
        <v>843</v>
      </c>
      <c r="B2942" s="23" t="s">
        <v>1030</v>
      </c>
      <c r="D2942" s="23" t="s">
        <v>831</v>
      </c>
      <c r="E2942" s="23" t="s">
        <v>605</v>
      </c>
      <c r="G2942" s="53" t="s">
        <v>4639</v>
      </c>
      <c r="J2942" s="23" t="s">
        <v>9</v>
      </c>
      <c r="K2942" s="47">
        <v>452.7</v>
      </c>
      <c r="L2942" s="24" t="s">
        <v>834</v>
      </c>
      <c r="M2942" s="24" t="s">
        <v>618</v>
      </c>
      <c r="U2942" s="4">
        <v>769590</v>
      </c>
      <c r="V2942" s="4">
        <v>226.35</v>
      </c>
      <c r="AA2942" s="107">
        <v>45270</v>
      </c>
      <c r="AD2942" s="4">
        <v>83.298798825909017</v>
      </c>
      <c r="BZ2942" s="4"/>
      <c r="CA2942" t="s">
        <v>846</v>
      </c>
      <c r="CC2942" s="7" t="s">
        <v>618</v>
      </c>
      <c r="CD2942" s="7">
        <v>0.59176906039251342</v>
      </c>
      <c r="CE2942" s="7" t="s">
        <v>615</v>
      </c>
      <c r="CF2942" s="7">
        <v>0.32525219017894252</v>
      </c>
      <c r="CH2942" s="7"/>
      <c r="CJ2942" s="7"/>
      <c r="CK2942" s="7">
        <f t="shared" si="75"/>
        <v>59</v>
      </c>
    </row>
    <row r="2943" spans="1:90" hidden="1" x14ac:dyDescent="0.3">
      <c r="A2943" s="43">
        <v>154</v>
      </c>
      <c r="B2943" s="23" t="s">
        <v>868</v>
      </c>
      <c r="D2943" s="23" t="s">
        <v>831</v>
      </c>
      <c r="E2943" s="23" t="s">
        <v>659</v>
      </c>
      <c r="G2943" s="23" t="s">
        <v>4640</v>
      </c>
      <c r="J2943" s="23" t="s">
        <v>9</v>
      </c>
      <c r="K2943" s="47">
        <v>2.8</v>
      </c>
      <c r="L2943" s="24" t="s">
        <v>834</v>
      </c>
      <c r="M2943" s="24" t="s">
        <v>618</v>
      </c>
      <c r="U2943" s="4">
        <v>89600</v>
      </c>
      <c r="V2943" s="4">
        <v>26.88</v>
      </c>
      <c r="W2943" s="4">
        <v>268.8</v>
      </c>
      <c r="AB2943" s="4">
        <v>12600</v>
      </c>
      <c r="AC2943" s="4">
        <v>100800</v>
      </c>
      <c r="AE2943" s="4">
        <v>42</v>
      </c>
      <c r="AF2943" s="4">
        <v>28</v>
      </c>
      <c r="BZ2943" s="4"/>
      <c r="CA2943" t="s">
        <v>970</v>
      </c>
      <c r="CC2943" s="7" t="s">
        <v>618</v>
      </c>
      <c r="CD2943" s="7">
        <v>0.51525540407295889</v>
      </c>
      <c r="CE2943" s="7" t="s">
        <v>615</v>
      </c>
      <c r="CF2943" s="7">
        <v>0.2776453205545214</v>
      </c>
      <c r="CH2943" s="7"/>
      <c r="CJ2943" s="7"/>
      <c r="CK2943" s="7">
        <f t="shared" ref="CK2943:CK3006" si="76">COUNTBLANK(N2943:BX2943)</f>
        <v>56</v>
      </c>
    </row>
    <row r="2944" spans="1:90" hidden="1" x14ac:dyDescent="0.3">
      <c r="A2944" s="43">
        <v>64</v>
      </c>
      <c r="B2944" s="23" t="s">
        <v>868</v>
      </c>
      <c r="C2944" s="54"/>
      <c r="D2944" s="54" t="s">
        <v>831</v>
      </c>
      <c r="E2944" s="23" t="s">
        <v>659</v>
      </c>
      <c r="F2944" s="54"/>
      <c r="G2944" s="23" t="s">
        <v>4641</v>
      </c>
      <c r="J2944" s="54" t="s">
        <v>9</v>
      </c>
      <c r="K2944" s="55">
        <v>2.9</v>
      </c>
      <c r="L2944" s="24" t="s">
        <v>834</v>
      </c>
      <c r="M2944" s="24" t="s">
        <v>615</v>
      </c>
      <c r="N2944" s="7"/>
      <c r="U2944" s="4">
        <v>113100</v>
      </c>
      <c r="V2944" s="4">
        <v>6.09</v>
      </c>
      <c r="W2944" s="4">
        <v>139.78</v>
      </c>
      <c r="AC2944" s="4">
        <v>112520</v>
      </c>
      <c r="AD2944" s="7"/>
      <c r="AE2944" s="7"/>
      <c r="AF2944" s="7"/>
      <c r="AG2944" s="7"/>
      <c r="AH2944" s="7"/>
      <c r="AI2944" s="7"/>
      <c r="AJ2944" s="7"/>
      <c r="AK2944" s="7"/>
      <c r="BZ2944" s="4"/>
      <c r="CA2944" t="s">
        <v>839</v>
      </c>
      <c r="CC2944" s="7" t="s">
        <v>615</v>
      </c>
      <c r="CD2944" s="7">
        <v>0.55604590447872659</v>
      </c>
      <c r="CF2944" s="7"/>
      <c r="CH2944" s="7"/>
      <c r="CJ2944" s="7"/>
      <c r="CK2944" s="7">
        <f t="shared" si="76"/>
        <v>59</v>
      </c>
    </row>
    <row r="2945" spans="1:89" hidden="1" x14ac:dyDescent="0.3">
      <c r="A2945" s="43">
        <v>65</v>
      </c>
      <c r="B2945" s="56" t="s">
        <v>905</v>
      </c>
      <c r="D2945" s="23" t="s">
        <v>831</v>
      </c>
      <c r="E2945" s="23" t="s">
        <v>798</v>
      </c>
      <c r="G2945" s="23" t="s">
        <v>4642</v>
      </c>
      <c r="H2945" s="57"/>
      <c r="J2945" s="23" t="s">
        <v>9</v>
      </c>
      <c r="K2945" s="47">
        <v>0.09</v>
      </c>
      <c r="L2945" s="24" t="s">
        <v>834</v>
      </c>
      <c r="M2945" s="24" t="s">
        <v>624</v>
      </c>
      <c r="U2945" s="4">
        <v>135</v>
      </c>
      <c r="X2945" s="4">
        <v>306</v>
      </c>
      <c r="BZ2945" s="4"/>
      <c r="CA2945" t="s">
        <v>936</v>
      </c>
      <c r="CC2945" s="7" t="s">
        <v>624</v>
      </c>
      <c r="CD2945" s="7">
        <v>0.83470408404808794</v>
      </c>
      <c r="CF2945" s="7"/>
      <c r="CH2945" s="7"/>
      <c r="CJ2945" s="7"/>
      <c r="CK2945" s="7">
        <f t="shared" si="76"/>
        <v>61</v>
      </c>
    </row>
    <row r="2946" spans="1:89" hidden="1" x14ac:dyDescent="0.3">
      <c r="A2946" s="43">
        <v>64</v>
      </c>
      <c r="B2946" s="23" t="s">
        <v>852</v>
      </c>
      <c r="C2946" s="54"/>
      <c r="D2946" s="54" t="s">
        <v>831</v>
      </c>
      <c r="E2946" s="23" t="s">
        <v>605</v>
      </c>
      <c r="F2946" s="54"/>
      <c r="G2946" s="23" t="s">
        <v>4643</v>
      </c>
      <c r="J2946" s="54" t="s">
        <v>9</v>
      </c>
      <c r="K2946" s="55">
        <v>44</v>
      </c>
      <c r="L2946" s="24" t="s">
        <v>834</v>
      </c>
      <c r="M2946" s="24" t="s">
        <v>615</v>
      </c>
      <c r="N2946" s="7"/>
      <c r="U2946" s="4">
        <v>118800</v>
      </c>
      <c r="AD2946" s="7"/>
      <c r="AE2946" s="7"/>
      <c r="AF2946" s="7"/>
      <c r="AG2946" s="7"/>
      <c r="AH2946" s="7"/>
      <c r="AI2946" s="7"/>
      <c r="AJ2946" s="7"/>
      <c r="AK2946" s="7"/>
      <c r="BZ2946" s="4"/>
      <c r="CA2946" t="s">
        <v>856</v>
      </c>
      <c r="CC2946" s="7" t="s">
        <v>615</v>
      </c>
      <c r="CD2946" s="7">
        <v>1</v>
      </c>
      <c r="CF2946" s="7"/>
      <c r="CH2946" s="7"/>
      <c r="CJ2946" s="7"/>
      <c r="CK2946" s="7">
        <f t="shared" si="76"/>
        <v>62</v>
      </c>
    </row>
    <row r="2947" spans="1:89" hidden="1" x14ac:dyDescent="0.3">
      <c r="A2947" s="43">
        <v>64</v>
      </c>
      <c r="B2947" s="23" t="s">
        <v>1025</v>
      </c>
      <c r="C2947" s="54"/>
      <c r="D2947" s="54" t="s">
        <v>831</v>
      </c>
      <c r="E2947" s="23" t="s">
        <v>689</v>
      </c>
      <c r="F2947" s="54"/>
      <c r="G2947" s="23" t="s">
        <v>4644</v>
      </c>
      <c r="H2947" s="23" t="s">
        <v>838</v>
      </c>
      <c r="J2947" s="54" t="s">
        <v>9</v>
      </c>
      <c r="K2947" s="55">
        <v>0.73299999999999998</v>
      </c>
      <c r="L2947" s="24" t="s">
        <v>834</v>
      </c>
      <c r="M2947" s="24" t="s">
        <v>621</v>
      </c>
      <c r="N2947" s="7"/>
      <c r="U2947" s="4">
        <v>733</v>
      </c>
      <c r="V2947" s="4">
        <v>4.3979999999999998E-2</v>
      </c>
      <c r="W2947" s="4">
        <v>35.917000000000002</v>
      </c>
      <c r="AB2947" s="4">
        <v>6596.9999999999991</v>
      </c>
      <c r="AC2947" s="4">
        <v>6083.9</v>
      </c>
      <c r="AD2947" s="7"/>
      <c r="AE2947" s="7"/>
      <c r="AF2947" s="7"/>
      <c r="AG2947" s="7"/>
      <c r="AH2947" s="7"/>
      <c r="AI2947" s="7"/>
      <c r="AJ2947" s="7"/>
      <c r="AK2947" s="7"/>
      <c r="BZ2947" s="4"/>
      <c r="CA2947" t="s">
        <v>842</v>
      </c>
      <c r="CC2947" s="7" t="s">
        <v>621</v>
      </c>
      <c r="CD2947" s="7">
        <v>0.40217084095286398</v>
      </c>
      <c r="CE2947" s="7" t="s">
        <v>636</v>
      </c>
      <c r="CF2947" s="7">
        <v>0.25217917018397301</v>
      </c>
      <c r="CG2947" s="7" t="s">
        <v>639</v>
      </c>
      <c r="CH2947" s="7">
        <v>0.2333420057162858</v>
      </c>
      <c r="CJ2947" s="7"/>
      <c r="CK2947" s="7">
        <f t="shared" si="76"/>
        <v>58</v>
      </c>
    </row>
    <row r="2948" spans="1:89" hidden="1" x14ac:dyDescent="0.3">
      <c r="A2948" s="43" t="s">
        <v>3666</v>
      </c>
      <c r="B2948" s="56" t="s">
        <v>905</v>
      </c>
      <c r="D2948" s="23" t="s">
        <v>831</v>
      </c>
      <c r="E2948" s="23" t="s">
        <v>798</v>
      </c>
      <c r="G2948" s="42" t="s">
        <v>4645</v>
      </c>
      <c r="H2948" s="57" t="s">
        <v>880</v>
      </c>
      <c r="I2948" s="57"/>
      <c r="J2948" s="23" t="s">
        <v>9</v>
      </c>
      <c r="K2948" s="47">
        <v>1525</v>
      </c>
      <c r="L2948" s="24" t="s">
        <v>834</v>
      </c>
      <c r="M2948" s="24" t="s">
        <v>624</v>
      </c>
      <c r="U2948" s="4">
        <v>2196000</v>
      </c>
      <c r="W2948" s="4">
        <v>3050</v>
      </c>
      <c r="X2948" s="4">
        <v>4071750</v>
      </c>
      <c r="Y2948" s="4">
        <v>320250</v>
      </c>
      <c r="AA2948" s="107">
        <v>106750</v>
      </c>
      <c r="AB2948" s="4">
        <v>76250</v>
      </c>
      <c r="AC2948" s="4">
        <v>76250</v>
      </c>
      <c r="AG2948" s="4">
        <v>22.875</v>
      </c>
      <c r="AH2948" s="4">
        <v>30.5</v>
      </c>
      <c r="AS2948" s="4">
        <v>25925</v>
      </c>
      <c r="BZ2948" s="4"/>
      <c r="CA2948" t="s">
        <v>4646</v>
      </c>
      <c r="CC2948" s="7" t="s">
        <v>624</v>
      </c>
      <c r="CD2948" s="7">
        <v>0.63574140104332766</v>
      </c>
      <c r="CF2948" s="7"/>
      <c r="CH2948" s="7"/>
      <c r="CJ2948" s="7"/>
      <c r="CK2948" s="7">
        <f t="shared" si="76"/>
        <v>53</v>
      </c>
    </row>
    <row r="2949" spans="1:89" hidden="1" x14ac:dyDescent="0.3">
      <c r="A2949" s="43" t="s">
        <v>890</v>
      </c>
      <c r="B2949" s="23" t="s">
        <v>913</v>
      </c>
      <c r="D2949" s="23" t="s">
        <v>831</v>
      </c>
      <c r="E2949" s="23" t="s">
        <v>671</v>
      </c>
      <c r="G2949" s="53" t="s">
        <v>4647</v>
      </c>
      <c r="J2949" s="23" t="s">
        <v>9</v>
      </c>
      <c r="K2949" s="47">
        <v>8.020999999999999</v>
      </c>
      <c r="L2949" s="24" t="s">
        <v>834</v>
      </c>
      <c r="M2949" s="24" t="s">
        <v>624</v>
      </c>
      <c r="U2949" s="4">
        <v>76340.5</v>
      </c>
      <c r="V2949" s="4">
        <v>1.42892</v>
      </c>
      <c r="X2949" s="4">
        <v>135829.29999999999</v>
      </c>
      <c r="Y2949" s="4">
        <v>3572.3</v>
      </c>
      <c r="AG2949" s="4">
        <v>2.7991600000000001</v>
      </c>
      <c r="AH2949" s="4">
        <v>1.7349000000000001</v>
      </c>
      <c r="BX2949" s="4"/>
      <c r="BZ2949" s="4"/>
      <c r="CA2949" t="s">
        <v>972</v>
      </c>
      <c r="CC2949" s="7" t="s">
        <v>624</v>
      </c>
      <c r="CD2949" s="7">
        <v>0.6941129469619256</v>
      </c>
      <c r="CF2949" s="7"/>
      <c r="CH2949" s="7"/>
      <c r="CJ2949" s="7"/>
      <c r="CK2949" s="7">
        <f t="shared" si="76"/>
        <v>57</v>
      </c>
    </row>
    <row r="2950" spans="1:89" hidden="1" x14ac:dyDescent="0.3">
      <c r="A2950" s="43" t="s">
        <v>843</v>
      </c>
      <c r="B2950" s="23" t="s">
        <v>1036</v>
      </c>
      <c r="D2950" s="23" t="s">
        <v>831</v>
      </c>
      <c r="E2950" s="23" t="s">
        <v>605</v>
      </c>
      <c r="G2950" s="53" t="s">
        <v>4648</v>
      </c>
      <c r="J2950" s="23" t="s">
        <v>9</v>
      </c>
      <c r="K2950" s="47">
        <v>1073.3</v>
      </c>
      <c r="L2950" s="24" t="s">
        <v>834</v>
      </c>
      <c r="M2950" s="24" t="s">
        <v>615</v>
      </c>
      <c r="U2950" s="4">
        <v>1866660</v>
      </c>
      <c r="AA2950" s="107">
        <v>157991</v>
      </c>
      <c r="AD2950" s="4">
        <v>261.2813652526907</v>
      </c>
      <c r="BZ2950" s="4"/>
      <c r="CA2950" t="s">
        <v>846</v>
      </c>
      <c r="CC2950" s="7" t="s">
        <v>615</v>
      </c>
      <c r="CD2950" s="7">
        <v>0.73521381252373574</v>
      </c>
      <c r="CE2950" s="7" t="s">
        <v>633</v>
      </c>
      <c r="CF2950" s="7">
        <v>0.21953031854556909</v>
      </c>
      <c r="CH2950" s="7"/>
      <c r="CJ2950" s="7"/>
      <c r="CK2950" s="7">
        <f t="shared" si="76"/>
        <v>60</v>
      </c>
    </row>
    <row r="2951" spans="1:89" hidden="1" x14ac:dyDescent="0.3">
      <c r="A2951" s="43" t="s">
        <v>843</v>
      </c>
      <c r="B2951" s="23" t="s">
        <v>848</v>
      </c>
      <c r="D2951" s="23" t="s">
        <v>831</v>
      </c>
      <c r="E2951" s="23" t="s">
        <v>605</v>
      </c>
      <c r="G2951" s="53" t="s">
        <v>4649</v>
      </c>
      <c r="J2951" s="23" t="s">
        <v>9</v>
      </c>
      <c r="K2951" s="47">
        <v>2940</v>
      </c>
      <c r="L2951" s="24" t="s">
        <v>834</v>
      </c>
      <c r="M2951" s="24" t="s">
        <v>615</v>
      </c>
      <c r="U2951" s="4">
        <v>15247000</v>
      </c>
      <c r="V2951" s="4">
        <v>547.80000000000007</v>
      </c>
      <c r="AA2951" s="107">
        <v>189300</v>
      </c>
      <c r="AD2951" s="4">
        <v>360.69756746651649</v>
      </c>
      <c r="BZ2951" s="4"/>
      <c r="CA2951" t="s">
        <v>846</v>
      </c>
      <c r="CC2951" s="7" t="s">
        <v>615</v>
      </c>
      <c r="CD2951" s="7">
        <v>0.78341816797658792</v>
      </c>
      <c r="CF2951" s="7"/>
      <c r="CH2951" s="7"/>
      <c r="CJ2951" s="7"/>
      <c r="CK2951" s="7">
        <f t="shared" si="76"/>
        <v>59</v>
      </c>
    </row>
    <row r="2952" spans="1:89" hidden="1" x14ac:dyDescent="0.3">
      <c r="A2952" s="43">
        <v>64</v>
      </c>
      <c r="B2952" s="23" t="s">
        <v>2731</v>
      </c>
      <c r="C2952" s="54"/>
      <c r="D2952" s="54" t="s">
        <v>831</v>
      </c>
      <c r="E2952" s="23" t="s">
        <v>662</v>
      </c>
      <c r="F2952" s="54"/>
      <c r="G2952" s="23" t="s">
        <v>4650</v>
      </c>
      <c r="H2952" s="23" t="s">
        <v>838</v>
      </c>
      <c r="J2952" s="54" t="s">
        <v>9</v>
      </c>
      <c r="K2952" s="55">
        <v>6.5850400000000002</v>
      </c>
      <c r="L2952" s="24" t="s">
        <v>834</v>
      </c>
      <c r="M2952" s="24" t="s">
        <v>618</v>
      </c>
      <c r="N2952" s="7"/>
      <c r="U2952" s="4">
        <v>36217.72</v>
      </c>
      <c r="V2952" s="4">
        <v>10.6677648</v>
      </c>
      <c r="AC2952" s="4">
        <v>108653.16</v>
      </c>
      <c r="AD2952" s="7"/>
      <c r="AE2952" s="7"/>
      <c r="AF2952" s="7"/>
      <c r="AG2952" s="7"/>
      <c r="AH2952" s="7"/>
      <c r="AI2952" s="7"/>
      <c r="AJ2952" s="7"/>
      <c r="AK2952" s="7"/>
      <c r="BZ2952" s="4"/>
      <c r="CA2952" t="s">
        <v>968</v>
      </c>
      <c r="CC2952" s="7" t="s">
        <v>618</v>
      </c>
      <c r="CD2952" s="7">
        <v>0.4730455080880735</v>
      </c>
      <c r="CE2952" s="7" t="s">
        <v>639</v>
      </c>
      <c r="CF2952" s="7">
        <v>0.2673335893441951</v>
      </c>
      <c r="CG2952" s="7" t="s">
        <v>615</v>
      </c>
      <c r="CH2952" s="7">
        <v>0.25962090256773152</v>
      </c>
      <c r="CJ2952" s="7"/>
      <c r="CK2952" s="7">
        <f t="shared" si="76"/>
        <v>60</v>
      </c>
    </row>
    <row r="2953" spans="1:89" hidden="1" x14ac:dyDescent="0.3">
      <c r="A2953" s="43" t="s">
        <v>843</v>
      </c>
      <c r="B2953" s="23" t="s">
        <v>1570</v>
      </c>
      <c r="D2953" s="23" t="s">
        <v>831</v>
      </c>
      <c r="E2953" s="23" t="s">
        <v>605</v>
      </c>
      <c r="G2953" s="53" t="s">
        <v>4651</v>
      </c>
      <c r="J2953" s="23" t="s">
        <v>9</v>
      </c>
      <c r="K2953" s="47">
        <v>126</v>
      </c>
      <c r="L2953" s="24" t="s">
        <v>834</v>
      </c>
      <c r="M2953" s="24" t="s">
        <v>615</v>
      </c>
      <c r="U2953" s="4">
        <v>806400</v>
      </c>
      <c r="V2953" s="4">
        <v>47.88</v>
      </c>
      <c r="W2953" s="4">
        <v>214.2</v>
      </c>
      <c r="AA2953" s="107">
        <v>6300</v>
      </c>
      <c r="AD2953" s="4">
        <v>13.22406200486976</v>
      </c>
      <c r="BZ2953" s="4"/>
      <c r="CA2953" t="s">
        <v>846</v>
      </c>
      <c r="CC2953" s="7" t="s">
        <v>615</v>
      </c>
      <c r="CD2953" s="7">
        <v>0.69994439422254207</v>
      </c>
      <c r="CE2953" s="7" t="s">
        <v>618</v>
      </c>
      <c r="CF2953" s="7">
        <v>0.25708580915824952</v>
      </c>
      <c r="CH2953" s="7"/>
      <c r="CJ2953" s="7"/>
      <c r="CK2953" s="7">
        <f t="shared" si="76"/>
        <v>58</v>
      </c>
    </row>
    <row r="2954" spans="1:89" hidden="1" x14ac:dyDescent="0.3">
      <c r="A2954" s="43" t="s">
        <v>4652</v>
      </c>
      <c r="B2954" s="23" t="s">
        <v>1397</v>
      </c>
      <c r="C2954" s="23" t="s">
        <v>2167</v>
      </c>
      <c r="D2954" s="23" t="s">
        <v>831</v>
      </c>
      <c r="E2954" s="23" t="s">
        <v>1482</v>
      </c>
      <c r="G2954" s="23" t="s">
        <v>4653</v>
      </c>
      <c r="H2954" s="23" t="s">
        <v>1003</v>
      </c>
      <c r="J2954" s="54" t="s">
        <v>9</v>
      </c>
      <c r="K2954" s="47">
        <v>4700.162074554295</v>
      </c>
      <c r="L2954" s="57" t="s">
        <v>834</v>
      </c>
      <c r="M2954" s="24" t="s">
        <v>612</v>
      </c>
      <c r="N2954" s="7"/>
      <c r="O2954" s="7"/>
      <c r="R2954" s="4">
        <v>6571242.1101610437</v>
      </c>
      <c r="T2954" s="4">
        <v>7698559.0808471479</v>
      </c>
      <c r="X2954" s="7"/>
      <c r="AL2954" s="61"/>
      <c r="AN2954" s="4">
        <v>62632310.328741796</v>
      </c>
      <c r="BD2954" s="4">
        <v>4385906.8151226901</v>
      </c>
      <c r="BE2954" s="4">
        <v>8215123.0145663815</v>
      </c>
      <c r="BF2954" s="4">
        <v>770736.51383332454</v>
      </c>
      <c r="BG2954" s="4">
        <v>3041352.022231237</v>
      </c>
      <c r="BH2954" s="4">
        <v>573552.40095374931</v>
      </c>
      <c r="BI2954" s="4">
        <v>76588.85498719821</v>
      </c>
      <c r="BJ2954" s="4">
        <v>653978.5730198269</v>
      </c>
      <c r="BK2954" s="4">
        <v>113098.30601656179</v>
      </c>
      <c r="BL2954" s="4">
        <v>734088.43085651495</v>
      </c>
      <c r="BM2954" s="4">
        <v>154834.9287602618</v>
      </c>
      <c r="BN2954" s="4">
        <v>620451.97772633494</v>
      </c>
      <c r="BO2954" s="4">
        <v>77651.109811139468</v>
      </c>
      <c r="BP2954" s="4">
        <v>506239.12808650592</v>
      </c>
      <c r="BQ2954" s="4">
        <v>77983.957638571766</v>
      </c>
      <c r="BR2954" s="4">
        <v>4434368.592269958</v>
      </c>
      <c r="BY2954" s="7"/>
      <c r="BZ2954" s="4"/>
      <c r="CA2954" s="75" t="s">
        <v>4654</v>
      </c>
      <c r="CC2954" s="7" t="s">
        <v>612</v>
      </c>
      <c r="CD2954" s="7">
        <v>0.42025087467033451</v>
      </c>
      <c r="CF2954" s="7"/>
      <c r="CH2954" s="7"/>
      <c r="CJ2954" s="7"/>
      <c r="CK2954" s="7">
        <f t="shared" si="76"/>
        <v>45</v>
      </c>
    </row>
    <row r="2955" spans="1:89" hidden="1" x14ac:dyDescent="0.3">
      <c r="A2955" s="43">
        <v>58</v>
      </c>
      <c r="B2955" s="23" t="s">
        <v>1058</v>
      </c>
      <c r="C2955" s="54"/>
      <c r="D2955" s="23" t="s">
        <v>831</v>
      </c>
      <c r="E2955" s="23" t="s">
        <v>605</v>
      </c>
      <c r="G2955" s="23" t="s">
        <v>4655</v>
      </c>
      <c r="I2955" s="54"/>
      <c r="J2955" s="54" t="s">
        <v>9</v>
      </c>
      <c r="K2955" s="47">
        <v>100</v>
      </c>
      <c r="L2955" s="24" t="s">
        <v>834</v>
      </c>
      <c r="M2955" s="24" t="s">
        <v>633</v>
      </c>
      <c r="N2955" s="7"/>
      <c r="U2955" s="4">
        <v>10000</v>
      </c>
      <c r="AA2955" s="107">
        <v>100000</v>
      </c>
      <c r="AD2955" s="4">
        <v>132.07637733346351</v>
      </c>
      <c r="AH2955" s="7"/>
      <c r="AI2955" s="7"/>
      <c r="BY2955" s="7"/>
      <c r="BZ2955" s="4"/>
      <c r="CA2955" t="s">
        <v>846</v>
      </c>
      <c r="CC2955" s="7" t="s">
        <v>633</v>
      </c>
      <c r="CD2955" s="7">
        <v>0.83823462745776667</v>
      </c>
      <c r="CF2955" s="7"/>
      <c r="CH2955" s="7"/>
      <c r="CJ2955" s="7"/>
      <c r="CK2955" s="7">
        <f t="shared" si="76"/>
        <v>60</v>
      </c>
    </row>
    <row r="2956" spans="1:89" hidden="1" x14ac:dyDescent="0.3">
      <c r="A2956" s="43">
        <v>64</v>
      </c>
      <c r="B2956" s="23" t="s">
        <v>1058</v>
      </c>
      <c r="C2956" s="54"/>
      <c r="D2956" s="54" t="s">
        <v>831</v>
      </c>
      <c r="E2956" s="23" t="s">
        <v>650</v>
      </c>
      <c r="F2956" s="54"/>
      <c r="G2956" s="23" t="s">
        <v>4656</v>
      </c>
      <c r="H2956" s="23" t="s">
        <v>880</v>
      </c>
      <c r="J2956" s="54" t="s">
        <v>9</v>
      </c>
      <c r="K2956" s="55">
        <v>100</v>
      </c>
      <c r="L2956" s="24" t="s">
        <v>834</v>
      </c>
      <c r="M2956" s="24" t="s">
        <v>615</v>
      </c>
      <c r="N2956" s="7"/>
      <c r="U2956" s="4">
        <v>1000000</v>
      </c>
      <c r="AD2956" s="7"/>
      <c r="AE2956" s="7"/>
      <c r="AF2956" s="7"/>
      <c r="AG2956" s="7"/>
      <c r="AH2956" s="7"/>
      <c r="AI2956" s="7"/>
      <c r="AJ2956" s="7"/>
      <c r="AK2956" s="7"/>
      <c r="BZ2956" s="4"/>
      <c r="CA2956" t="s">
        <v>856</v>
      </c>
      <c r="CC2956" s="7" t="s">
        <v>615</v>
      </c>
      <c r="CD2956" s="7">
        <v>1</v>
      </c>
      <c r="CF2956" s="7"/>
      <c r="CH2956" s="7"/>
      <c r="CJ2956" s="7"/>
      <c r="CK2956" s="7">
        <f t="shared" si="76"/>
        <v>62</v>
      </c>
    </row>
    <row r="2957" spans="1:89" hidden="1" x14ac:dyDescent="0.3">
      <c r="A2957" s="43" t="s">
        <v>938</v>
      </c>
      <c r="B2957" s="23" t="s">
        <v>1058</v>
      </c>
      <c r="C2957" s="54"/>
      <c r="D2957" s="23" t="s">
        <v>831</v>
      </c>
      <c r="E2957" s="23" t="s">
        <v>605</v>
      </c>
      <c r="G2957" s="23" t="s">
        <v>4657</v>
      </c>
      <c r="H2957" s="23" t="s">
        <v>1003</v>
      </c>
      <c r="I2957" s="54"/>
      <c r="J2957" s="54" t="s">
        <v>9</v>
      </c>
      <c r="K2957" s="47">
        <v>373.08571428571429</v>
      </c>
      <c r="L2957" s="24" t="s">
        <v>834</v>
      </c>
      <c r="M2957" s="24" t="s">
        <v>633</v>
      </c>
      <c r="N2957" s="7"/>
      <c r="AA2957" s="107">
        <v>235044</v>
      </c>
      <c r="AD2957" s="4">
        <v>317.04469759522061</v>
      </c>
      <c r="AH2957" s="7"/>
      <c r="AI2957" s="7"/>
      <c r="BY2957" s="7"/>
      <c r="BZ2957" s="4">
        <v>3300000</v>
      </c>
      <c r="CA2957" t="s">
        <v>915</v>
      </c>
      <c r="CC2957" s="7" t="s">
        <v>633</v>
      </c>
      <c r="CD2957" s="7">
        <v>0.85606047014600017</v>
      </c>
      <c r="CF2957" s="7"/>
      <c r="CH2957" s="7"/>
      <c r="CJ2957" s="7"/>
      <c r="CK2957" s="7">
        <f t="shared" si="76"/>
        <v>61</v>
      </c>
    </row>
    <row r="2958" spans="1:89" hidden="1" x14ac:dyDescent="0.3">
      <c r="A2958" s="43">
        <v>64</v>
      </c>
      <c r="B2958" s="23" t="s">
        <v>888</v>
      </c>
      <c r="C2958" s="54"/>
      <c r="D2958" s="54" t="s">
        <v>831</v>
      </c>
      <c r="E2958" s="23" t="s">
        <v>605</v>
      </c>
      <c r="F2958" s="54"/>
      <c r="G2958" s="23" t="s">
        <v>4658</v>
      </c>
      <c r="J2958" s="54" t="s">
        <v>9</v>
      </c>
      <c r="K2958" s="55">
        <v>500</v>
      </c>
      <c r="L2958" s="24" t="s">
        <v>834</v>
      </c>
      <c r="M2958" s="24" t="s">
        <v>615</v>
      </c>
      <c r="N2958" s="7"/>
      <c r="U2958" s="4">
        <v>3000000</v>
      </c>
      <c r="AD2958" s="7"/>
      <c r="AE2958" s="7"/>
      <c r="AF2958" s="7"/>
      <c r="AG2958" s="7"/>
      <c r="AH2958" s="7"/>
      <c r="AI2958" s="7"/>
      <c r="AJ2958" s="7"/>
      <c r="AK2958" s="7"/>
      <c r="BZ2958" s="4"/>
      <c r="CA2958" t="s">
        <v>856</v>
      </c>
      <c r="CC2958" s="7" t="s">
        <v>615</v>
      </c>
      <c r="CD2958" s="7">
        <v>1</v>
      </c>
      <c r="CF2958" s="7"/>
      <c r="CH2958" s="7"/>
      <c r="CJ2958" s="7"/>
      <c r="CK2958" s="7">
        <f t="shared" si="76"/>
        <v>62</v>
      </c>
    </row>
    <row r="2959" spans="1:89" hidden="1" x14ac:dyDescent="0.3">
      <c r="A2959" s="43" t="s">
        <v>843</v>
      </c>
      <c r="B2959" s="23" t="s">
        <v>1176</v>
      </c>
      <c r="C2959" s="54"/>
      <c r="D2959" s="23" t="s">
        <v>831</v>
      </c>
      <c r="E2959" s="23" t="s">
        <v>605</v>
      </c>
      <c r="G2959" s="23" t="s">
        <v>4659</v>
      </c>
      <c r="I2959" s="54"/>
      <c r="J2959" s="54" t="s">
        <v>9</v>
      </c>
      <c r="K2959" s="66">
        <v>600</v>
      </c>
      <c r="L2959" s="24" t="s">
        <v>834</v>
      </c>
      <c r="M2959" s="24" t="s">
        <v>615</v>
      </c>
      <c r="N2959" s="7"/>
      <c r="U2959" s="4">
        <v>900000</v>
      </c>
      <c r="AA2959" s="107">
        <v>24000</v>
      </c>
      <c r="AD2959" s="4">
        <v>66.029721896051541</v>
      </c>
      <c r="AH2959" s="7"/>
      <c r="AI2959" s="7"/>
      <c r="BY2959" s="7"/>
      <c r="BZ2959" s="4"/>
      <c r="CA2959" t="s">
        <v>4660</v>
      </c>
      <c r="CC2959" s="7" t="s">
        <v>615</v>
      </c>
      <c r="CD2959" s="7">
        <v>0.88783095459369965</v>
      </c>
      <c r="CF2959" s="7"/>
      <c r="CH2959" s="7"/>
      <c r="CJ2959" s="7"/>
      <c r="CK2959" s="7">
        <f t="shared" si="76"/>
        <v>60</v>
      </c>
    </row>
    <row r="2960" spans="1:89" hidden="1" x14ac:dyDescent="0.3">
      <c r="A2960" s="43">
        <v>64</v>
      </c>
      <c r="B2960" s="23" t="s">
        <v>1936</v>
      </c>
      <c r="C2960" s="54"/>
      <c r="D2960" s="54" t="s">
        <v>831</v>
      </c>
      <c r="E2960" s="23" t="s">
        <v>605</v>
      </c>
      <c r="F2960" s="54"/>
      <c r="G2960" s="23" t="s">
        <v>4661</v>
      </c>
      <c r="J2960" s="54" t="s">
        <v>9</v>
      </c>
      <c r="K2960" s="55">
        <v>214</v>
      </c>
      <c r="L2960" s="24" t="s">
        <v>834</v>
      </c>
      <c r="M2960" s="24" t="s">
        <v>615</v>
      </c>
      <c r="N2960" s="7"/>
      <c r="U2960" s="4">
        <v>1284000</v>
      </c>
      <c r="AA2960" s="107">
        <v>21400</v>
      </c>
      <c r="AD2960" s="7"/>
      <c r="AE2960" s="7"/>
      <c r="AF2960" s="7"/>
      <c r="AG2960" s="7"/>
      <c r="AH2960" s="7"/>
      <c r="AI2960" s="7"/>
      <c r="AJ2960" s="7"/>
      <c r="AK2960" s="7"/>
      <c r="BZ2960" s="4"/>
      <c r="CA2960" t="s">
        <v>1829</v>
      </c>
      <c r="CC2960" s="7" t="s">
        <v>615</v>
      </c>
      <c r="CD2960" s="7">
        <v>0.94446722638292369</v>
      </c>
      <c r="CF2960" s="7"/>
      <c r="CH2960" s="7"/>
      <c r="CJ2960" s="7"/>
      <c r="CK2960" s="7">
        <f t="shared" si="76"/>
        <v>61</v>
      </c>
    </row>
    <row r="2961" spans="1:90" hidden="1" x14ac:dyDescent="0.3">
      <c r="A2961" s="43">
        <v>64</v>
      </c>
      <c r="B2961" s="23" t="s">
        <v>1176</v>
      </c>
      <c r="C2961" s="54"/>
      <c r="D2961" s="54" t="s">
        <v>831</v>
      </c>
      <c r="E2961" s="23" t="s">
        <v>605</v>
      </c>
      <c r="F2961" s="54"/>
      <c r="G2961" s="23" t="s">
        <v>4662</v>
      </c>
      <c r="J2961" s="54" t="s">
        <v>9</v>
      </c>
      <c r="K2961" s="70">
        <v>600</v>
      </c>
      <c r="L2961" s="24" t="s">
        <v>834</v>
      </c>
      <c r="M2961" s="24" t="s">
        <v>615</v>
      </c>
      <c r="N2961" s="7"/>
      <c r="U2961" s="4">
        <v>900000</v>
      </c>
      <c r="AA2961" s="107">
        <v>6000</v>
      </c>
      <c r="AD2961" s="7"/>
      <c r="AE2961" s="7"/>
      <c r="AF2961" s="7"/>
      <c r="AG2961" s="7"/>
      <c r="AH2961" s="7"/>
      <c r="AI2961" s="7"/>
      <c r="AJ2961" s="7"/>
      <c r="AK2961" s="7"/>
      <c r="BZ2961" s="4"/>
      <c r="CA2961" t="s">
        <v>1829</v>
      </c>
      <c r="CC2961" s="7" t="s">
        <v>615</v>
      </c>
      <c r="CD2961" s="7">
        <v>0.97702124619327879</v>
      </c>
      <c r="CF2961" s="7"/>
      <c r="CH2961" s="7"/>
      <c r="CJ2961" s="7"/>
      <c r="CK2961" s="7">
        <f t="shared" si="76"/>
        <v>61</v>
      </c>
    </row>
    <row r="2962" spans="1:90" hidden="1" x14ac:dyDescent="0.3">
      <c r="A2962" s="43" t="s">
        <v>932</v>
      </c>
      <c r="B2962" s="23" t="s">
        <v>895</v>
      </c>
      <c r="C2962" s="54"/>
      <c r="D2962" s="54" t="s">
        <v>831</v>
      </c>
      <c r="E2962" s="23" t="s">
        <v>605</v>
      </c>
      <c r="F2962" s="54"/>
      <c r="G2962" s="23" t="s">
        <v>4663</v>
      </c>
      <c r="H2962" s="23" t="s">
        <v>1360</v>
      </c>
      <c r="J2962" s="54" t="s">
        <v>9</v>
      </c>
      <c r="K2962" s="55">
        <v>149.72739000000001</v>
      </c>
      <c r="L2962" s="24" t="s">
        <v>834</v>
      </c>
      <c r="M2962" s="24" t="s">
        <v>621</v>
      </c>
      <c r="N2962" s="7"/>
      <c r="U2962" s="4">
        <v>1078037.2080000001</v>
      </c>
      <c r="V2962" s="4">
        <v>40.426395300000003</v>
      </c>
      <c r="W2962" s="4">
        <v>66778.415940000006</v>
      </c>
      <c r="AD2962" s="7"/>
      <c r="AE2962" s="7"/>
      <c r="AF2962" s="7"/>
      <c r="AG2962" s="7"/>
      <c r="AH2962" s="7"/>
      <c r="AI2962" s="7"/>
      <c r="AJ2962" s="7"/>
      <c r="AK2962" s="7"/>
      <c r="BZ2962" s="4">
        <v>9900000</v>
      </c>
      <c r="CA2962" t="s">
        <v>1069</v>
      </c>
      <c r="CC2962" s="7" t="s">
        <v>621</v>
      </c>
      <c r="CD2962" s="7">
        <v>0.83439318972759158</v>
      </c>
      <c r="CF2962" s="7"/>
      <c r="CH2962" s="7"/>
      <c r="CJ2962" s="7"/>
      <c r="CK2962" s="7">
        <f t="shared" si="76"/>
        <v>60</v>
      </c>
    </row>
    <row r="2963" spans="1:90" hidden="1" x14ac:dyDescent="0.3">
      <c r="A2963" s="43" t="s">
        <v>932</v>
      </c>
      <c r="B2963" s="23" t="s">
        <v>1058</v>
      </c>
      <c r="C2963" s="54"/>
      <c r="D2963" s="54" t="s">
        <v>831</v>
      </c>
      <c r="E2963" s="23" t="s">
        <v>668</v>
      </c>
      <c r="F2963" s="54"/>
      <c r="G2963" s="23" t="s">
        <v>4664</v>
      </c>
      <c r="H2963" s="23" t="s">
        <v>880</v>
      </c>
      <c r="J2963" s="54" t="s">
        <v>9</v>
      </c>
      <c r="K2963" s="55">
        <v>63.3</v>
      </c>
      <c r="L2963" s="24" t="s">
        <v>834</v>
      </c>
      <c r="M2963" s="24" t="s">
        <v>639</v>
      </c>
      <c r="N2963" s="7"/>
      <c r="U2963" s="4">
        <v>468420</v>
      </c>
      <c r="AB2963" s="4">
        <v>132930</v>
      </c>
      <c r="AC2963" s="4">
        <v>2088900</v>
      </c>
      <c r="AD2963" s="7"/>
      <c r="AE2963" s="7"/>
      <c r="AF2963" s="7"/>
      <c r="AG2963" s="7"/>
      <c r="AH2963" s="7"/>
      <c r="AI2963" s="7"/>
      <c r="AJ2963" s="7"/>
      <c r="AK2963" s="7"/>
      <c r="BZ2963" s="4">
        <v>820000</v>
      </c>
      <c r="CA2963" t="s">
        <v>1004</v>
      </c>
      <c r="CC2963" s="7" t="s">
        <v>639</v>
      </c>
      <c r="CD2963" s="7">
        <v>0.58249825777011022</v>
      </c>
      <c r="CE2963" s="7" t="s">
        <v>615</v>
      </c>
      <c r="CF2963" s="7">
        <v>0.38055706698976749</v>
      </c>
      <c r="CH2963" s="7"/>
      <c r="CJ2963" s="7"/>
      <c r="CK2963" s="7">
        <f t="shared" si="76"/>
        <v>60</v>
      </c>
    </row>
    <row r="2964" spans="1:90" hidden="1" x14ac:dyDescent="0.3">
      <c r="A2964" s="43">
        <v>64</v>
      </c>
      <c r="B2964" s="23" t="s">
        <v>1176</v>
      </c>
      <c r="C2964" s="54"/>
      <c r="D2964" s="54" t="s">
        <v>831</v>
      </c>
      <c r="E2964" s="23" t="s">
        <v>605</v>
      </c>
      <c r="F2964" s="54"/>
      <c r="G2964" s="23" t="s">
        <v>4665</v>
      </c>
      <c r="J2964" s="54" t="s">
        <v>9</v>
      </c>
      <c r="K2964" s="70">
        <v>43</v>
      </c>
      <c r="L2964" s="24" t="s">
        <v>834</v>
      </c>
      <c r="M2964" s="24" t="s">
        <v>615</v>
      </c>
      <c r="N2964" s="7"/>
      <c r="U2964" s="4">
        <v>232200</v>
      </c>
      <c r="V2964" s="4">
        <v>3.2250000000000001</v>
      </c>
      <c r="AD2964" s="7"/>
      <c r="AE2964" s="7"/>
      <c r="AF2964" s="7"/>
      <c r="AG2964" s="7"/>
      <c r="AH2964" s="7"/>
      <c r="AI2964" s="7"/>
      <c r="AJ2964" s="7"/>
      <c r="AK2964" s="7"/>
      <c r="BZ2964" s="4"/>
      <c r="CA2964" t="s">
        <v>902</v>
      </c>
      <c r="CC2964" s="7" t="s">
        <v>615</v>
      </c>
      <c r="CD2964" s="7">
        <v>0.92088080387675297</v>
      </c>
      <c r="CF2964" s="7"/>
      <c r="CH2964" s="7"/>
      <c r="CJ2964" s="7"/>
      <c r="CK2964" s="7">
        <f t="shared" si="76"/>
        <v>61</v>
      </c>
    </row>
    <row r="2965" spans="1:90" hidden="1" x14ac:dyDescent="0.3">
      <c r="A2965" s="43" t="s">
        <v>4666</v>
      </c>
      <c r="B2965" s="23" t="s">
        <v>886</v>
      </c>
      <c r="D2965" s="23" t="s">
        <v>831</v>
      </c>
      <c r="E2965" s="23" t="s">
        <v>595</v>
      </c>
      <c r="G2965" s="23" t="s">
        <v>4667</v>
      </c>
      <c r="H2965" s="23" t="s">
        <v>880</v>
      </c>
      <c r="J2965" s="23" t="s">
        <v>9</v>
      </c>
      <c r="K2965" s="47">
        <v>2217.5</v>
      </c>
      <c r="L2965" s="24" t="s">
        <v>834</v>
      </c>
      <c r="M2965" s="24" t="s">
        <v>780</v>
      </c>
      <c r="BX2965" s="4">
        <v>73549972.52165845</v>
      </c>
      <c r="BZ2965" s="4"/>
      <c r="CA2965" t="s">
        <v>4668</v>
      </c>
      <c r="CK2965" s="7">
        <f t="shared" si="76"/>
        <v>62</v>
      </c>
    </row>
    <row r="2966" spans="1:90" hidden="1" x14ac:dyDescent="0.3">
      <c r="A2966" s="43">
        <v>64</v>
      </c>
      <c r="B2966" s="23" t="s">
        <v>1248</v>
      </c>
      <c r="C2966" s="54"/>
      <c r="D2966" s="54" t="s">
        <v>831</v>
      </c>
      <c r="E2966" s="23" t="s">
        <v>650</v>
      </c>
      <c r="F2966" s="54"/>
      <c r="G2966" s="23" t="s">
        <v>4669</v>
      </c>
      <c r="J2966" s="54" t="s">
        <v>9</v>
      </c>
      <c r="K2966" s="55">
        <v>2.4</v>
      </c>
      <c r="L2966" s="24" t="s">
        <v>834</v>
      </c>
      <c r="M2966" s="24" t="s">
        <v>627</v>
      </c>
      <c r="N2966" s="7"/>
      <c r="U2966" s="4">
        <v>33600</v>
      </c>
      <c r="Y2966" s="4">
        <v>14400</v>
      </c>
      <c r="AD2966" s="7"/>
      <c r="AE2966" s="7"/>
      <c r="AF2966" s="7"/>
      <c r="AG2966" s="7"/>
      <c r="AH2966" s="7"/>
      <c r="AI2966" s="7"/>
      <c r="AJ2966" s="7"/>
      <c r="AK2966" s="7"/>
      <c r="BZ2966" s="4"/>
      <c r="CA2966" t="s">
        <v>1230</v>
      </c>
      <c r="CC2966" s="7" t="s">
        <v>627</v>
      </c>
      <c r="CD2966" s="7">
        <v>0.69171312976791932</v>
      </c>
      <c r="CE2966" s="7" t="s">
        <v>615</v>
      </c>
      <c r="CF2966" s="7">
        <v>0.30828687023208068</v>
      </c>
      <c r="CH2966" s="7"/>
      <c r="CJ2966" s="7"/>
      <c r="CK2966" s="7">
        <f t="shared" si="76"/>
        <v>61</v>
      </c>
    </row>
    <row r="2967" spans="1:90" hidden="1" x14ac:dyDescent="0.3">
      <c r="A2967" s="43">
        <v>64</v>
      </c>
      <c r="B2967" s="23" t="s">
        <v>1541</v>
      </c>
      <c r="C2967" s="54"/>
      <c r="D2967" s="54" t="s">
        <v>831</v>
      </c>
      <c r="E2967" s="23" t="s">
        <v>650</v>
      </c>
      <c r="F2967" s="54"/>
      <c r="G2967" s="23" t="s">
        <v>4670</v>
      </c>
      <c r="J2967" s="54" t="s">
        <v>9</v>
      </c>
      <c r="K2967" s="55">
        <v>28.358000000000001</v>
      </c>
      <c r="L2967" s="24" t="s">
        <v>834</v>
      </c>
      <c r="M2967" s="24" t="s">
        <v>615</v>
      </c>
      <c r="N2967" s="7"/>
      <c r="U2967" s="4">
        <v>349914.6</v>
      </c>
      <c r="W2967" s="4">
        <v>442.71760000000012</v>
      </c>
      <c r="AD2967" s="7"/>
      <c r="AE2967" s="7"/>
      <c r="AF2967" s="7"/>
      <c r="AG2967" s="7"/>
      <c r="AH2967" s="7"/>
      <c r="AI2967" s="7"/>
      <c r="AJ2967" s="7"/>
      <c r="AK2967" s="7"/>
      <c r="BZ2967" s="4"/>
      <c r="CA2967" t="s">
        <v>899</v>
      </c>
      <c r="CC2967" s="7" t="s">
        <v>615</v>
      </c>
      <c r="CD2967" s="7">
        <v>0.88748325135089834</v>
      </c>
      <c r="CF2967" s="7"/>
      <c r="CH2967" s="7"/>
      <c r="CJ2967" s="7"/>
      <c r="CK2967" s="7">
        <f t="shared" si="76"/>
        <v>61</v>
      </c>
    </row>
    <row r="2968" spans="1:90" hidden="1" x14ac:dyDescent="0.3">
      <c r="A2968" s="43">
        <v>64</v>
      </c>
      <c r="B2968" s="23" t="s">
        <v>868</v>
      </c>
      <c r="C2968" s="54"/>
      <c r="D2968" s="54" t="s">
        <v>831</v>
      </c>
      <c r="E2968" s="23" t="s">
        <v>659</v>
      </c>
      <c r="F2968" s="54"/>
      <c r="G2968" s="23" t="s">
        <v>4671</v>
      </c>
      <c r="J2968" s="54" t="s">
        <v>9</v>
      </c>
      <c r="K2968" s="55">
        <v>9.6</v>
      </c>
      <c r="L2968" s="24" t="s">
        <v>834</v>
      </c>
      <c r="M2968" s="24" t="s">
        <v>639</v>
      </c>
      <c r="N2968" s="7"/>
      <c r="U2968" s="4">
        <v>142080</v>
      </c>
      <c r="V2968" s="4">
        <v>13.728</v>
      </c>
      <c r="W2968" s="4">
        <v>171.84</v>
      </c>
      <c r="AB2968" s="4">
        <v>64320.000000000007</v>
      </c>
      <c r="AC2968" s="4">
        <v>431040</v>
      </c>
      <c r="AD2968" s="7"/>
      <c r="AE2968" s="7"/>
      <c r="AF2968" s="7"/>
      <c r="AG2968" s="7"/>
      <c r="AH2968" s="7"/>
      <c r="AI2968" s="7"/>
      <c r="AJ2968" s="7"/>
      <c r="AK2968" s="7"/>
      <c r="BZ2968" s="4"/>
      <c r="CA2968" t="s">
        <v>842</v>
      </c>
      <c r="CC2968" s="7" t="s">
        <v>639</v>
      </c>
      <c r="CD2968" s="7">
        <v>0.35721415565928433</v>
      </c>
      <c r="CE2968" s="7" t="s">
        <v>615</v>
      </c>
      <c r="CF2968" s="7">
        <v>0.34304525441122918</v>
      </c>
      <c r="CG2968" s="7" t="s">
        <v>618</v>
      </c>
      <c r="CH2968" s="7">
        <v>0.20503909689807001</v>
      </c>
      <c r="CJ2968" s="7"/>
      <c r="CK2968" s="7">
        <f t="shared" si="76"/>
        <v>58</v>
      </c>
    </row>
    <row r="2969" spans="1:90" hidden="1" x14ac:dyDescent="0.3">
      <c r="A2969" s="43">
        <v>64</v>
      </c>
      <c r="B2969" s="23" t="s">
        <v>900</v>
      </c>
      <c r="C2969" s="54"/>
      <c r="D2969" s="54" t="s">
        <v>831</v>
      </c>
      <c r="E2969" s="23" t="s">
        <v>605</v>
      </c>
      <c r="F2969" s="54"/>
      <c r="G2969" s="23" t="s">
        <v>4672</v>
      </c>
      <c r="J2969" s="54" t="s">
        <v>9</v>
      </c>
      <c r="K2969" s="55">
        <v>1.96</v>
      </c>
      <c r="L2969" s="24" t="s">
        <v>834</v>
      </c>
      <c r="M2969" s="24" t="s">
        <v>615</v>
      </c>
      <c r="N2969" s="7"/>
      <c r="U2969" s="4">
        <v>29872</v>
      </c>
      <c r="V2969" s="4">
        <v>0.19600000000000001</v>
      </c>
      <c r="W2969" s="4">
        <v>20.22</v>
      </c>
      <c r="AD2969" s="7"/>
      <c r="AE2969" s="7"/>
      <c r="AF2969" s="7"/>
      <c r="AG2969" s="7"/>
      <c r="AH2969" s="7"/>
      <c r="AI2969" s="7"/>
      <c r="AJ2969" s="7"/>
      <c r="AK2969" s="7"/>
      <c r="BZ2969" s="4"/>
      <c r="CA2969" t="s">
        <v>859</v>
      </c>
      <c r="CC2969" s="7" t="s">
        <v>615</v>
      </c>
      <c r="CD2969" s="7">
        <v>0.90218794732868102</v>
      </c>
      <c r="CF2969" s="7"/>
      <c r="CH2969" s="7"/>
      <c r="CJ2969" s="7"/>
      <c r="CK2969" s="7">
        <f t="shared" si="76"/>
        <v>60</v>
      </c>
      <c r="CL2969" t="s">
        <v>4672</v>
      </c>
    </row>
    <row r="2970" spans="1:90" hidden="1" x14ac:dyDescent="0.3">
      <c r="A2970" s="43" t="s">
        <v>843</v>
      </c>
      <c r="B2970" s="23" t="s">
        <v>868</v>
      </c>
      <c r="D2970" s="23" t="s">
        <v>831</v>
      </c>
      <c r="E2970" s="23" t="s">
        <v>605</v>
      </c>
      <c r="G2970" s="53" t="s">
        <v>4673</v>
      </c>
      <c r="J2970" s="23" t="s">
        <v>9</v>
      </c>
      <c r="K2970" s="47">
        <v>10.25</v>
      </c>
      <c r="L2970" s="24" t="s">
        <v>834</v>
      </c>
      <c r="M2970" s="24" t="s">
        <v>615</v>
      </c>
      <c r="U2970" s="4">
        <v>101475</v>
      </c>
      <c r="V2970" s="4">
        <v>0.92249999999999999</v>
      </c>
      <c r="W2970" s="4">
        <v>72.262500000000003</v>
      </c>
      <c r="AA2970" s="107">
        <v>30.75</v>
      </c>
      <c r="AD2970" s="4">
        <v>0.69813801424816646</v>
      </c>
      <c r="BZ2970" s="4"/>
      <c r="CA2970" t="s">
        <v>846</v>
      </c>
      <c r="CC2970" s="7" t="s">
        <v>615</v>
      </c>
      <c r="CD2970" s="7">
        <v>0.88363448109432574</v>
      </c>
      <c r="CF2970" s="7"/>
      <c r="CH2970" s="7"/>
      <c r="CJ2970" s="7"/>
      <c r="CK2970" s="7">
        <f t="shared" si="76"/>
        <v>58</v>
      </c>
    </row>
    <row r="2971" spans="1:90" hidden="1" x14ac:dyDescent="0.3">
      <c r="A2971" s="43">
        <v>154</v>
      </c>
      <c r="B2971" s="23" t="s">
        <v>868</v>
      </c>
      <c r="D2971" s="23" t="s">
        <v>831</v>
      </c>
      <c r="E2971" s="23" t="s">
        <v>659</v>
      </c>
      <c r="G2971" s="23" t="s">
        <v>4674</v>
      </c>
      <c r="J2971" s="23" t="s">
        <v>9</v>
      </c>
      <c r="K2971" s="47">
        <v>0.7</v>
      </c>
      <c r="L2971" s="24" t="s">
        <v>834</v>
      </c>
      <c r="M2971" s="24" t="s">
        <v>615</v>
      </c>
      <c r="U2971" s="4">
        <v>47600</v>
      </c>
      <c r="V2971" s="4">
        <v>4.18</v>
      </c>
      <c r="W2971" s="4">
        <v>140.6</v>
      </c>
      <c r="AB2971" s="4">
        <v>1750</v>
      </c>
      <c r="AC2971" s="4">
        <v>14700</v>
      </c>
      <c r="AE2971" s="4">
        <v>7</v>
      </c>
      <c r="AF2971" s="4">
        <v>3.5</v>
      </c>
      <c r="BZ2971" s="4"/>
      <c r="CA2971" t="s">
        <v>970</v>
      </c>
      <c r="CC2971" s="7" t="s">
        <v>615</v>
      </c>
      <c r="CD2971" s="7">
        <v>0.51000234963703284</v>
      </c>
      <c r="CE2971" s="7" t="s">
        <v>618</v>
      </c>
      <c r="CF2971" s="7">
        <v>0.27704635995584831</v>
      </c>
      <c r="CH2971" s="7"/>
      <c r="CJ2971" s="7"/>
      <c r="CK2971" s="7">
        <f t="shared" si="76"/>
        <v>56</v>
      </c>
    </row>
    <row r="2972" spans="1:90" hidden="1" x14ac:dyDescent="0.3">
      <c r="A2972" s="43" t="s">
        <v>4627</v>
      </c>
      <c r="B2972" s="23" t="s">
        <v>1541</v>
      </c>
      <c r="D2972" s="23" t="s">
        <v>831</v>
      </c>
      <c r="E2972" s="23" t="s">
        <v>671</v>
      </c>
      <c r="G2972" s="53" t="s">
        <v>4675</v>
      </c>
      <c r="J2972" s="23" t="s">
        <v>9</v>
      </c>
      <c r="K2972" s="47">
        <v>106</v>
      </c>
      <c r="L2972" s="24" t="s">
        <v>834</v>
      </c>
      <c r="M2972" s="24" t="s">
        <v>624</v>
      </c>
      <c r="U2972" s="4">
        <v>180200</v>
      </c>
      <c r="X2972" s="4">
        <v>222600</v>
      </c>
      <c r="AD2972" s="4">
        <v>1.06</v>
      </c>
      <c r="BX2972" s="4"/>
      <c r="BZ2972" s="4"/>
      <c r="CA2972" t="s">
        <v>910</v>
      </c>
      <c r="CC2972" s="7" t="s">
        <v>624</v>
      </c>
      <c r="CD2972" s="7">
        <v>0.73297224795197824</v>
      </c>
      <c r="CE2972" s="7" t="s">
        <v>615</v>
      </c>
      <c r="CF2972" s="7">
        <v>0.266338776966837</v>
      </c>
      <c r="CH2972" s="7"/>
      <c r="CJ2972" s="7"/>
      <c r="CK2972" s="7">
        <f t="shared" si="76"/>
        <v>60</v>
      </c>
    </row>
    <row r="2973" spans="1:90" hidden="1" x14ac:dyDescent="0.3">
      <c r="A2973" s="43" t="s">
        <v>890</v>
      </c>
      <c r="B2973" s="23" t="s">
        <v>1541</v>
      </c>
      <c r="D2973" s="23" t="s">
        <v>831</v>
      </c>
      <c r="E2973" s="23" t="s">
        <v>671</v>
      </c>
      <c r="G2973" s="53" t="s">
        <v>4676</v>
      </c>
      <c r="J2973" s="23" t="s">
        <v>9</v>
      </c>
      <c r="K2973" s="47">
        <v>135.30000000000001</v>
      </c>
      <c r="L2973" s="24" t="s">
        <v>834</v>
      </c>
      <c r="M2973" s="24" t="s">
        <v>624</v>
      </c>
      <c r="U2973" s="4">
        <v>368700.00000000012</v>
      </c>
      <c r="V2973" s="4">
        <v>7.7008000000000001</v>
      </c>
      <c r="X2973" s="4">
        <v>315710</v>
      </c>
      <c r="AG2973" s="4">
        <v>26.9528</v>
      </c>
      <c r="AH2973" s="4">
        <v>34.653599999999997</v>
      </c>
      <c r="AI2973" s="4">
        <v>7.7008000000000001</v>
      </c>
      <c r="BX2973" s="4"/>
      <c r="BZ2973" s="4"/>
      <c r="CA2973" t="s">
        <v>3836</v>
      </c>
      <c r="CC2973" s="7" t="s">
        <v>624</v>
      </c>
      <c r="CD2973" s="7">
        <v>0.45381514084584978</v>
      </c>
      <c r="CE2973" s="7" t="s">
        <v>615</v>
      </c>
      <c r="CF2973" s="7">
        <v>0.23789264973341689</v>
      </c>
      <c r="CH2973" s="7"/>
      <c r="CJ2973" s="7"/>
      <c r="CK2973" s="7">
        <f t="shared" si="76"/>
        <v>57</v>
      </c>
    </row>
    <row r="2974" spans="1:90" hidden="1" x14ac:dyDescent="0.3">
      <c r="A2974" s="43" t="s">
        <v>843</v>
      </c>
      <c r="B2974" s="23" t="s">
        <v>913</v>
      </c>
      <c r="D2974" s="23" t="s">
        <v>831</v>
      </c>
      <c r="E2974" s="23" t="s">
        <v>605</v>
      </c>
      <c r="G2974" s="53" t="s">
        <v>4677</v>
      </c>
      <c r="J2974" s="23" t="s">
        <v>9</v>
      </c>
      <c r="K2974" s="47">
        <v>450</v>
      </c>
      <c r="L2974" s="24" t="s">
        <v>834</v>
      </c>
      <c r="M2974" s="24" t="s">
        <v>615</v>
      </c>
      <c r="U2974" s="4">
        <v>2250000</v>
      </c>
      <c r="V2974" s="4">
        <v>45</v>
      </c>
      <c r="AA2974" s="107">
        <v>175500</v>
      </c>
      <c r="AD2974" s="4">
        <v>238.18141146491871</v>
      </c>
      <c r="BZ2974" s="4"/>
      <c r="CA2974" t="s">
        <v>846</v>
      </c>
      <c r="CC2974" s="7" t="s">
        <v>615</v>
      </c>
      <c r="CD2974" s="7">
        <v>0.69182730924511704</v>
      </c>
      <c r="CF2974" s="7"/>
      <c r="CH2974" s="7"/>
      <c r="CJ2974" s="7"/>
      <c r="CK2974" s="7">
        <f t="shared" si="76"/>
        <v>59</v>
      </c>
    </row>
    <row r="2975" spans="1:90" hidden="1" x14ac:dyDescent="0.3">
      <c r="A2975" s="43" t="s">
        <v>872</v>
      </c>
      <c r="B2975" s="23" t="s">
        <v>848</v>
      </c>
      <c r="D2975" s="23" t="s">
        <v>831</v>
      </c>
      <c r="E2975" s="23" t="s">
        <v>605</v>
      </c>
      <c r="G2975" s="53" t="s">
        <v>4678</v>
      </c>
      <c r="J2975" s="23" t="s">
        <v>9</v>
      </c>
      <c r="K2975" s="47">
        <v>225</v>
      </c>
      <c r="L2975" s="24" t="s">
        <v>834</v>
      </c>
      <c r="M2975" s="24" t="s">
        <v>615</v>
      </c>
      <c r="U2975" s="4">
        <v>900000</v>
      </c>
      <c r="V2975" s="4">
        <v>67.5</v>
      </c>
      <c r="W2975" s="4">
        <v>382.5</v>
      </c>
      <c r="AA2975" s="107">
        <v>18000</v>
      </c>
      <c r="AD2975" s="4">
        <v>33.291073673769453</v>
      </c>
      <c r="BZ2975" s="4">
        <v>7000000</v>
      </c>
      <c r="CA2975" t="s">
        <v>915</v>
      </c>
      <c r="CC2975" s="7" t="s">
        <v>615</v>
      </c>
      <c r="CD2975" s="7">
        <v>0.62760340196439957</v>
      </c>
      <c r="CE2975" s="7" t="s">
        <v>618</v>
      </c>
      <c r="CF2975" s="7">
        <v>0.29117728675462118</v>
      </c>
      <c r="CH2975" s="7"/>
      <c r="CJ2975" s="7"/>
      <c r="CK2975" s="7">
        <f t="shared" si="76"/>
        <v>58</v>
      </c>
    </row>
    <row r="2976" spans="1:90" x14ac:dyDescent="0.3">
      <c r="A2976" s="43">
        <v>64</v>
      </c>
      <c r="B2976" s="23" t="s">
        <v>860</v>
      </c>
      <c r="C2976" s="54"/>
      <c r="D2976" s="54" t="s">
        <v>831</v>
      </c>
      <c r="E2976" s="23" t="s">
        <v>659</v>
      </c>
      <c r="F2976" s="54"/>
      <c r="G2976" s="23" t="s">
        <v>4679</v>
      </c>
      <c r="J2976" s="54" t="s">
        <v>9</v>
      </c>
      <c r="K2976" s="55">
        <v>3.492</v>
      </c>
      <c r="L2976" s="24" t="s">
        <v>834</v>
      </c>
      <c r="M2976" s="24" t="s">
        <v>639</v>
      </c>
      <c r="N2976" s="7"/>
      <c r="U2976" s="4">
        <v>877</v>
      </c>
      <c r="W2976" s="4">
        <v>57.434519999999992</v>
      </c>
      <c r="AB2976" s="4">
        <v>13043</v>
      </c>
      <c r="AC2976" s="4">
        <v>32606.2</v>
      </c>
      <c r="AD2976" s="7"/>
      <c r="AE2976" s="7"/>
      <c r="AF2976" s="7"/>
      <c r="AG2976" s="7"/>
      <c r="AH2976" s="7"/>
      <c r="AI2976" s="7"/>
      <c r="AJ2976" s="7"/>
      <c r="AK2976" s="7"/>
      <c r="BZ2976" s="4"/>
      <c r="CA2976" t="s">
        <v>966</v>
      </c>
      <c r="CC2976" s="7" t="s">
        <v>639</v>
      </c>
      <c r="CD2976" s="7">
        <v>0.50218591415421754</v>
      </c>
      <c r="CE2976" s="7" t="s">
        <v>621</v>
      </c>
      <c r="CF2976" s="7">
        <v>0.25824801961471922</v>
      </c>
      <c r="CG2976" s="7" t="s">
        <v>636</v>
      </c>
      <c r="CH2976" s="7">
        <v>0.2002136581728427</v>
      </c>
      <c r="CJ2976" s="7"/>
      <c r="CK2976" s="7">
        <f t="shared" si="76"/>
        <v>59</v>
      </c>
    </row>
    <row r="2977" spans="1:90" hidden="1" x14ac:dyDescent="0.3">
      <c r="A2977" s="43" t="s">
        <v>872</v>
      </c>
      <c r="B2977" s="23" t="s">
        <v>848</v>
      </c>
      <c r="D2977" s="23" t="s">
        <v>831</v>
      </c>
      <c r="E2977" s="23" t="s">
        <v>605</v>
      </c>
      <c r="G2977" s="53" t="s">
        <v>4680</v>
      </c>
      <c r="J2977" s="23" t="s">
        <v>9</v>
      </c>
      <c r="K2977" s="47">
        <v>968</v>
      </c>
      <c r="L2977" s="24" t="s">
        <v>834</v>
      </c>
      <c r="M2977" s="24" t="s">
        <v>615</v>
      </c>
      <c r="U2977" s="4">
        <v>2096700</v>
      </c>
      <c r="V2977" s="4">
        <v>86.71</v>
      </c>
      <c r="W2977" s="4">
        <v>653.79999999999995</v>
      </c>
      <c r="AA2977" s="107">
        <v>29040</v>
      </c>
      <c r="AD2977" s="4">
        <v>97.355359496221837</v>
      </c>
      <c r="BZ2977" s="4">
        <v>15000000</v>
      </c>
      <c r="CA2977" t="s">
        <v>915</v>
      </c>
      <c r="CC2977" s="7" t="s">
        <v>615</v>
      </c>
      <c r="CD2977" s="7">
        <v>0.73727086134223885</v>
      </c>
      <c r="CF2977" s="7"/>
      <c r="CH2977" s="7"/>
      <c r="CJ2977" s="7"/>
      <c r="CK2977" s="7">
        <f t="shared" si="76"/>
        <v>58</v>
      </c>
      <c r="CL2977" t="s">
        <v>4680</v>
      </c>
    </row>
    <row r="2978" spans="1:90" hidden="1" x14ac:dyDescent="0.3">
      <c r="A2978" s="43">
        <v>64</v>
      </c>
      <c r="B2978" s="23" t="s">
        <v>881</v>
      </c>
      <c r="C2978" s="54"/>
      <c r="D2978" s="54" t="s">
        <v>831</v>
      </c>
      <c r="E2978" s="23" t="s">
        <v>650</v>
      </c>
      <c r="F2978" s="54"/>
      <c r="G2978" s="23" t="s">
        <v>4681</v>
      </c>
      <c r="H2978" s="23" t="s">
        <v>880</v>
      </c>
      <c r="J2978" s="54" t="s">
        <v>9</v>
      </c>
      <c r="K2978" s="55">
        <v>3</v>
      </c>
      <c r="L2978" s="24" t="s">
        <v>834</v>
      </c>
      <c r="M2978" s="24" t="s">
        <v>615</v>
      </c>
      <c r="N2978" s="7"/>
      <c r="U2978" s="4">
        <v>45000</v>
      </c>
      <c r="AD2978" s="7"/>
      <c r="AE2978" s="7"/>
      <c r="AF2978" s="7"/>
      <c r="AG2978" s="7"/>
      <c r="AH2978" s="7"/>
      <c r="AI2978" s="7"/>
      <c r="AJ2978" s="7"/>
      <c r="AK2978" s="7"/>
      <c r="BZ2978" s="4"/>
      <c r="CA2978" t="s">
        <v>856</v>
      </c>
      <c r="CC2978" s="7" t="s">
        <v>615</v>
      </c>
      <c r="CD2978" s="7">
        <v>1</v>
      </c>
      <c r="CF2978" s="7"/>
      <c r="CH2978" s="7"/>
      <c r="CJ2978" s="7"/>
      <c r="CK2978" s="7">
        <f t="shared" si="76"/>
        <v>62</v>
      </c>
    </row>
    <row r="2979" spans="1:90" hidden="1" x14ac:dyDescent="0.3">
      <c r="A2979" s="43">
        <v>64</v>
      </c>
      <c r="B2979" s="23" t="s">
        <v>1030</v>
      </c>
      <c r="C2979" s="54"/>
      <c r="D2979" s="54" t="s">
        <v>831</v>
      </c>
      <c r="E2979" s="23" t="s">
        <v>605</v>
      </c>
      <c r="F2979" s="54"/>
      <c r="G2979" s="23" t="s">
        <v>4682</v>
      </c>
      <c r="J2979" s="54" t="s">
        <v>9</v>
      </c>
      <c r="K2979" s="55">
        <v>18.7</v>
      </c>
      <c r="L2979" s="24" t="s">
        <v>834</v>
      </c>
      <c r="M2979" s="24" t="s">
        <v>618</v>
      </c>
      <c r="N2979" s="7"/>
      <c r="U2979" s="4">
        <v>46750</v>
      </c>
      <c r="V2979" s="4">
        <v>121.55</v>
      </c>
      <c r="AD2979" s="7"/>
      <c r="AE2979" s="7"/>
      <c r="AF2979" s="7"/>
      <c r="AG2979" s="7"/>
      <c r="AH2979" s="7"/>
      <c r="AI2979" s="7"/>
      <c r="AJ2979" s="7"/>
      <c r="AK2979" s="7"/>
      <c r="BZ2979" s="4"/>
      <c r="CA2979" t="s">
        <v>902</v>
      </c>
      <c r="CC2979" s="7" t="s">
        <v>618</v>
      </c>
      <c r="CD2979" s="7">
        <v>0.94146445865325457</v>
      </c>
      <c r="CF2979" s="7"/>
      <c r="CH2979" s="7"/>
      <c r="CJ2979" s="7"/>
      <c r="CK2979" s="7">
        <f t="shared" si="76"/>
        <v>61</v>
      </c>
    </row>
    <row r="2980" spans="1:90" x14ac:dyDescent="0.3">
      <c r="A2980" s="43" t="s">
        <v>4683</v>
      </c>
      <c r="B2980" s="23" t="s">
        <v>860</v>
      </c>
      <c r="C2980" s="23" t="s">
        <v>1103</v>
      </c>
      <c r="D2980" s="23" t="s">
        <v>831</v>
      </c>
      <c r="E2980" s="23" t="s">
        <v>4684</v>
      </c>
      <c r="G2980" s="23" t="s">
        <v>4685</v>
      </c>
      <c r="H2980" s="23" t="s">
        <v>944</v>
      </c>
      <c r="J2980" s="54" t="s">
        <v>8</v>
      </c>
      <c r="K2980" s="47">
        <v>51.572327044025151</v>
      </c>
      <c r="L2980" s="57" t="s">
        <v>834</v>
      </c>
      <c r="M2980" s="24" t="s">
        <v>729</v>
      </c>
      <c r="N2980" s="7"/>
      <c r="O2980" s="7"/>
      <c r="X2980" s="7"/>
      <c r="AL2980" s="61"/>
      <c r="AS2980" s="4">
        <v>11082.893081761011</v>
      </c>
      <c r="BD2980" s="4">
        <v>17479.74217311234</v>
      </c>
      <c r="BE2980" s="4">
        <v>32087.01988503645</v>
      </c>
      <c r="BF2980" s="4">
        <v>3181.423781084784</v>
      </c>
      <c r="BG2980" s="4">
        <v>10252.436994769379</v>
      </c>
      <c r="BH2980" s="4">
        <v>1841.3833907056801</v>
      </c>
      <c r="BJ2980" s="4">
        <v>1111.548013245033</v>
      </c>
      <c r="BL2980" s="4">
        <v>744.24709562109012</v>
      </c>
      <c r="BN2980" s="4">
        <v>373.49136428596319</v>
      </c>
      <c r="BP2980" s="4">
        <v>375.06343889565562</v>
      </c>
      <c r="BR2980" s="4">
        <v>2354.0651756716861</v>
      </c>
      <c r="BY2980" s="7"/>
      <c r="BZ2980" s="4"/>
      <c r="CA2980" s="75" t="s">
        <v>4686</v>
      </c>
      <c r="CC2980" s="7" t="s">
        <v>729</v>
      </c>
      <c r="CD2980" s="7">
        <v>0.2276910807640424</v>
      </c>
      <c r="CE2980" s="7" t="s">
        <v>723</v>
      </c>
      <c r="CF2980" s="7">
        <v>0.21205866356036401</v>
      </c>
      <c r="CH2980" s="7"/>
      <c r="CJ2980" s="7"/>
      <c r="CK2980" s="7">
        <f t="shared" si="76"/>
        <v>52</v>
      </c>
    </row>
    <row r="2981" spans="1:90" hidden="1" x14ac:dyDescent="0.3">
      <c r="A2981" s="43" t="s">
        <v>932</v>
      </c>
      <c r="B2981" s="23" t="s">
        <v>873</v>
      </c>
      <c r="C2981" s="54"/>
      <c r="D2981" s="54" t="s">
        <v>831</v>
      </c>
      <c r="E2981" s="23" t="s">
        <v>605</v>
      </c>
      <c r="F2981" s="54"/>
      <c r="G2981" s="23" t="s">
        <v>4687</v>
      </c>
      <c r="H2981" s="23" t="s">
        <v>880</v>
      </c>
      <c r="J2981" s="54" t="s">
        <v>9</v>
      </c>
      <c r="K2981" s="55">
        <v>459.24400000000003</v>
      </c>
      <c r="L2981" s="24" t="s">
        <v>834</v>
      </c>
      <c r="M2981" s="24" t="s">
        <v>615</v>
      </c>
      <c r="N2981" s="7"/>
      <c r="U2981" s="4">
        <v>1654368</v>
      </c>
      <c r="V2981" s="4">
        <v>4.476</v>
      </c>
      <c r="W2981" s="4">
        <v>303</v>
      </c>
      <c r="AA2981" s="107">
        <v>100979.2</v>
      </c>
      <c r="AD2981" s="4">
        <v>44</v>
      </c>
      <c r="AE2981" s="7"/>
      <c r="AF2981" s="7"/>
      <c r="AG2981" s="7"/>
      <c r="AH2981" s="7"/>
      <c r="AI2981" s="7"/>
      <c r="AJ2981" s="7"/>
      <c r="AK2981" s="7"/>
      <c r="BZ2981" s="4">
        <v>7000000</v>
      </c>
      <c r="CA2981" t="s">
        <v>915</v>
      </c>
      <c r="CC2981" s="7" t="s">
        <v>615</v>
      </c>
      <c r="CD2981" s="7">
        <v>0.7923177047428458</v>
      </c>
      <c r="CF2981" s="7"/>
      <c r="CH2981" s="7"/>
      <c r="CJ2981" s="7"/>
      <c r="CK2981" s="7">
        <f t="shared" si="76"/>
        <v>58</v>
      </c>
    </row>
    <row r="2982" spans="1:90" hidden="1" x14ac:dyDescent="0.3">
      <c r="A2982" s="43">
        <v>64</v>
      </c>
      <c r="B2982" s="23" t="s">
        <v>1025</v>
      </c>
      <c r="C2982" s="54"/>
      <c r="D2982" s="54" t="s">
        <v>831</v>
      </c>
      <c r="E2982" s="23" t="s">
        <v>701</v>
      </c>
      <c r="F2982" s="54"/>
      <c r="G2982" s="23" t="s">
        <v>4688</v>
      </c>
      <c r="J2982" s="54" t="s">
        <v>9</v>
      </c>
      <c r="K2982" s="58">
        <v>360.43700000000001</v>
      </c>
      <c r="L2982" s="24" t="s">
        <v>834</v>
      </c>
      <c r="M2982" s="24" t="s">
        <v>618</v>
      </c>
      <c r="N2982" s="7"/>
      <c r="U2982" s="4">
        <v>559044.41999999993</v>
      </c>
      <c r="V2982" s="4">
        <v>342.17759281794707</v>
      </c>
      <c r="AD2982" s="7"/>
      <c r="AE2982" s="7"/>
      <c r="AF2982" s="7"/>
      <c r="AG2982" s="7"/>
      <c r="AH2982" s="7"/>
      <c r="AI2982" s="7"/>
      <c r="AJ2982" s="7"/>
      <c r="AK2982" s="7"/>
      <c r="BZ2982" s="4"/>
      <c r="CA2982" t="s">
        <v>902</v>
      </c>
      <c r="CC2982" s="7" t="s">
        <v>618</v>
      </c>
      <c r="CD2982" s="7">
        <v>0.79107079216404874</v>
      </c>
      <c r="CE2982" s="7" t="s">
        <v>615</v>
      </c>
      <c r="CF2982" s="7">
        <v>0.2089292078359512</v>
      </c>
      <c r="CH2982" s="7"/>
      <c r="CJ2982" s="7"/>
      <c r="CK2982" s="7">
        <f t="shared" si="76"/>
        <v>61</v>
      </c>
      <c r="CL2982" t="s">
        <v>4688</v>
      </c>
    </row>
    <row r="2983" spans="1:90" hidden="1" x14ac:dyDescent="0.3">
      <c r="A2983" s="43">
        <v>27</v>
      </c>
      <c r="B2983" s="42" t="s">
        <v>2208</v>
      </c>
      <c r="D2983" s="23" t="s">
        <v>831</v>
      </c>
      <c r="E2983" s="23" t="s">
        <v>614</v>
      </c>
      <c r="G2983" s="42" t="s">
        <v>4689</v>
      </c>
      <c r="J2983" s="23" t="s">
        <v>9</v>
      </c>
      <c r="K2983" s="58">
        <v>32.200000000000003</v>
      </c>
      <c r="L2983" s="24" t="s">
        <v>834</v>
      </c>
      <c r="M2983" s="24" t="s">
        <v>678</v>
      </c>
      <c r="U2983" s="59"/>
      <c r="V2983" s="59"/>
      <c r="W2983" s="59"/>
      <c r="AB2983" s="59"/>
      <c r="AC2983" s="60">
        <v>225400</v>
      </c>
      <c r="AP2983" s="60">
        <v>128800</v>
      </c>
      <c r="AQ2983" s="59">
        <v>2286.1999999999998</v>
      </c>
      <c r="BZ2983" s="4"/>
      <c r="CA2983" t="s">
        <v>2283</v>
      </c>
      <c r="CC2983" s="7" t="s">
        <v>678</v>
      </c>
      <c r="CD2983" s="7">
        <v>0.63837663791173793</v>
      </c>
      <c r="CE2983" s="7" t="s">
        <v>681</v>
      </c>
      <c r="CF2983" s="7">
        <v>0.24847616095872721</v>
      </c>
      <c r="CH2983" s="7"/>
      <c r="CJ2983" s="7"/>
      <c r="CK2983" s="7">
        <f t="shared" si="76"/>
        <v>60</v>
      </c>
    </row>
    <row r="2984" spans="1:90" hidden="1" x14ac:dyDescent="0.3">
      <c r="A2984" s="43">
        <v>64</v>
      </c>
      <c r="B2984" s="23" t="s">
        <v>1025</v>
      </c>
      <c r="C2984" s="54"/>
      <c r="D2984" s="54" t="s">
        <v>831</v>
      </c>
      <c r="E2984" s="23" t="s">
        <v>605</v>
      </c>
      <c r="F2984" s="54"/>
      <c r="G2984" s="23" t="s">
        <v>4690</v>
      </c>
      <c r="J2984" s="54" t="s">
        <v>9</v>
      </c>
      <c r="K2984" s="55">
        <v>279</v>
      </c>
      <c r="L2984" s="24" t="s">
        <v>834</v>
      </c>
      <c r="M2984" s="24" t="s">
        <v>615</v>
      </c>
      <c r="N2984" s="7"/>
      <c r="U2984" s="4">
        <v>837000</v>
      </c>
      <c r="V2984" s="4">
        <v>55.8</v>
      </c>
      <c r="AD2984" s="7"/>
      <c r="AE2984" s="7"/>
      <c r="AF2984" s="7"/>
      <c r="AG2984" s="7"/>
      <c r="AH2984" s="7"/>
      <c r="AI2984" s="7"/>
      <c r="AJ2984" s="7"/>
      <c r="AK2984" s="7"/>
      <c r="BZ2984" s="4"/>
      <c r="CA2984" t="s">
        <v>902</v>
      </c>
      <c r="CC2984" s="7" t="s">
        <v>615</v>
      </c>
      <c r="CD2984" s="7">
        <v>0.70801423794628415</v>
      </c>
      <c r="CE2984" s="7" t="s">
        <v>618</v>
      </c>
      <c r="CF2984" s="7">
        <v>0.29198576205371579</v>
      </c>
      <c r="CH2984" s="7"/>
      <c r="CJ2984" s="7"/>
      <c r="CK2984" s="7">
        <f t="shared" si="76"/>
        <v>61</v>
      </c>
    </row>
    <row r="2985" spans="1:90" hidden="1" x14ac:dyDescent="0.3">
      <c r="A2985" s="43">
        <v>64</v>
      </c>
      <c r="B2985" s="23" t="s">
        <v>1025</v>
      </c>
      <c r="C2985" s="54"/>
      <c r="D2985" s="54" t="s">
        <v>831</v>
      </c>
      <c r="E2985" s="23" t="s">
        <v>617</v>
      </c>
      <c r="F2985" s="54"/>
      <c r="G2985" s="23" t="s">
        <v>4691</v>
      </c>
      <c r="J2985" s="54" t="s">
        <v>9</v>
      </c>
      <c r="K2985" s="55">
        <v>23.8</v>
      </c>
      <c r="L2985" s="24" t="s">
        <v>834</v>
      </c>
      <c r="M2985" s="24" t="s">
        <v>618</v>
      </c>
      <c r="N2985" s="7"/>
      <c r="U2985" s="4">
        <v>23800</v>
      </c>
      <c r="V2985" s="4">
        <v>23.8</v>
      </c>
      <c r="AD2985" s="7"/>
      <c r="AE2985" s="7"/>
      <c r="AF2985" s="7"/>
      <c r="AG2985" s="7"/>
      <c r="AH2985" s="7"/>
      <c r="AI2985" s="7"/>
      <c r="AJ2985" s="7"/>
      <c r="AK2985" s="7"/>
      <c r="BZ2985" s="4"/>
      <c r="CA2985" t="s">
        <v>902</v>
      </c>
      <c r="CC2985" s="7" t="s">
        <v>618</v>
      </c>
      <c r="CD2985" s="7">
        <v>0.86084080646187111</v>
      </c>
      <c r="CF2985" s="7"/>
      <c r="CH2985" s="7"/>
      <c r="CJ2985" s="7"/>
      <c r="CK2985" s="7">
        <f t="shared" si="76"/>
        <v>61</v>
      </c>
    </row>
    <row r="2986" spans="1:90" hidden="1" x14ac:dyDescent="0.3">
      <c r="A2986" s="43" t="s">
        <v>2525</v>
      </c>
      <c r="B2986" s="23" t="s">
        <v>1248</v>
      </c>
      <c r="C2986" s="54"/>
      <c r="D2986" s="54" t="s">
        <v>831</v>
      </c>
      <c r="E2986" s="23" t="s">
        <v>650</v>
      </c>
      <c r="F2986" s="54"/>
      <c r="G2986" s="23" t="s">
        <v>4692</v>
      </c>
      <c r="H2986" s="24"/>
      <c r="J2986" s="54" t="s">
        <v>9</v>
      </c>
      <c r="K2986" s="55">
        <v>1256.992</v>
      </c>
      <c r="L2986" s="24" t="s">
        <v>834</v>
      </c>
      <c r="M2986" s="24" t="s">
        <v>615</v>
      </c>
      <c r="N2986" s="7"/>
      <c r="U2986" s="4">
        <v>29176126</v>
      </c>
      <c r="Y2986" s="4">
        <v>3239325</v>
      </c>
      <c r="AD2986" s="7"/>
      <c r="AE2986" s="7"/>
      <c r="AF2986" s="7"/>
      <c r="AG2986" s="7"/>
      <c r="AH2986" s="7"/>
      <c r="AI2986" s="7"/>
      <c r="AJ2986" s="7"/>
      <c r="AK2986" s="7"/>
      <c r="BZ2986" s="4"/>
      <c r="CA2986" t="s">
        <v>2527</v>
      </c>
      <c r="CC2986" s="7" t="s">
        <v>615</v>
      </c>
      <c r="CD2986" s="7">
        <v>0.63240480076445782</v>
      </c>
      <c r="CE2986" s="7" t="s">
        <v>627</v>
      </c>
      <c r="CF2986" s="7">
        <v>0.36759519923554218</v>
      </c>
      <c r="CH2986" s="7"/>
      <c r="CJ2986" s="7"/>
      <c r="CK2986" s="7">
        <f t="shared" si="76"/>
        <v>61</v>
      </c>
      <c r="CL2986" t="s">
        <v>4692</v>
      </c>
    </row>
    <row r="2987" spans="1:90" hidden="1" x14ac:dyDescent="0.3">
      <c r="A2987" s="43" t="s">
        <v>872</v>
      </c>
      <c r="B2987" s="23" t="s">
        <v>1036</v>
      </c>
      <c r="D2987" s="23" t="s">
        <v>831</v>
      </c>
      <c r="E2987" s="23" t="s">
        <v>605</v>
      </c>
      <c r="G2987" s="53" t="s">
        <v>4693</v>
      </c>
      <c r="J2987" s="23" t="s">
        <v>9</v>
      </c>
      <c r="K2987" s="47">
        <v>225.68600000000001</v>
      </c>
      <c r="L2987" s="24" t="s">
        <v>834</v>
      </c>
      <c r="M2987" s="24" t="s">
        <v>615</v>
      </c>
      <c r="U2987" s="4">
        <v>426794.1</v>
      </c>
      <c r="V2987" s="4">
        <v>61.821250000000013</v>
      </c>
      <c r="W2987" s="4">
        <v>353.78118999999998</v>
      </c>
      <c r="AA2987" s="107">
        <v>9907.3199999999979</v>
      </c>
      <c r="AD2987" s="4">
        <v>25.869713517771359</v>
      </c>
      <c r="BZ2987" s="4">
        <v>9600000</v>
      </c>
      <c r="CA2987" t="s">
        <v>915</v>
      </c>
      <c r="CC2987" s="7" t="s">
        <v>615</v>
      </c>
      <c r="CD2987" s="7">
        <v>0.47900545930898542</v>
      </c>
      <c r="CE2987" s="7" t="s">
        <v>618</v>
      </c>
      <c r="CF2987" s="7">
        <v>0.42921093760039969</v>
      </c>
      <c r="CH2987" s="7"/>
      <c r="CJ2987" s="7"/>
      <c r="CK2987" s="7">
        <f t="shared" si="76"/>
        <v>58</v>
      </c>
    </row>
    <row r="2988" spans="1:90" hidden="1" x14ac:dyDescent="0.3">
      <c r="A2988" s="43">
        <v>64</v>
      </c>
      <c r="B2988" s="23" t="s">
        <v>921</v>
      </c>
      <c r="C2988" s="54"/>
      <c r="D2988" s="54" t="s">
        <v>831</v>
      </c>
      <c r="E2988" s="23" t="s">
        <v>605</v>
      </c>
      <c r="F2988" s="54"/>
      <c r="G2988" s="23" t="s">
        <v>4694</v>
      </c>
      <c r="J2988" s="54" t="s">
        <v>9</v>
      </c>
      <c r="K2988" s="55">
        <v>24.1</v>
      </c>
      <c r="L2988" s="24" t="s">
        <v>834</v>
      </c>
      <c r="M2988" s="24" t="s">
        <v>615</v>
      </c>
      <c r="N2988" s="7"/>
      <c r="U2988" s="4">
        <v>79044</v>
      </c>
      <c r="AA2988" s="107">
        <v>10124</v>
      </c>
      <c r="AD2988" s="7"/>
      <c r="AE2988" s="7"/>
      <c r="AF2988" s="7"/>
      <c r="AG2988" s="7"/>
      <c r="AH2988" s="7"/>
      <c r="AI2988" s="7"/>
      <c r="AJ2988" s="7"/>
      <c r="AK2988" s="7"/>
      <c r="BZ2988" s="4"/>
      <c r="CA2988" t="s">
        <v>1829</v>
      </c>
      <c r="CC2988" s="7" t="s">
        <v>615</v>
      </c>
      <c r="CD2988" s="7">
        <v>0.6887750739929841</v>
      </c>
      <c r="CE2988" s="7" t="s">
        <v>633</v>
      </c>
      <c r="CF2988" s="7">
        <v>0.3112249260070159</v>
      </c>
      <c r="CH2988" s="7"/>
      <c r="CJ2988" s="7"/>
      <c r="CK2988" s="7">
        <f t="shared" si="76"/>
        <v>61</v>
      </c>
    </row>
    <row r="2989" spans="1:90" hidden="1" x14ac:dyDescent="0.3">
      <c r="A2989" s="43">
        <v>64</v>
      </c>
      <c r="B2989" s="23" t="s">
        <v>905</v>
      </c>
      <c r="C2989" s="54"/>
      <c r="D2989" s="54" t="s">
        <v>831</v>
      </c>
      <c r="E2989" s="23" t="s">
        <v>719</v>
      </c>
      <c r="F2989" s="54"/>
      <c r="G2989" s="23" t="s">
        <v>4695</v>
      </c>
      <c r="J2989" s="54" t="s">
        <v>9</v>
      </c>
      <c r="K2989" s="55">
        <v>0.2</v>
      </c>
      <c r="L2989" s="24" t="s">
        <v>834</v>
      </c>
      <c r="M2989" s="24" t="s">
        <v>615</v>
      </c>
      <c r="N2989" s="7"/>
      <c r="U2989" s="4">
        <v>400.00000000000011</v>
      </c>
      <c r="W2989" s="4">
        <v>1.6</v>
      </c>
      <c r="AD2989" s="7"/>
      <c r="AE2989" s="7"/>
      <c r="AF2989" s="7"/>
      <c r="AG2989" s="7"/>
      <c r="AH2989" s="7"/>
      <c r="AI2989" s="7"/>
      <c r="AJ2989" s="7"/>
      <c r="AK2989" s="7"/>
      <c r="BZ2989" s="4"/>
      <c r="CA2989" t="s">
        <v>899</v>
      </c>
      <c r="CC2989" s="7" t="s">
        <v>615</v>
      </c>
      <c r="CD2989" s="7">
        <v>0.71386623164763463</v>
      </c>
      <c r="CE2989" s="7" t="s">
        <v>621</v>
      </c>
      <c r="CF2989" s="7">
        <v>0.28613376835236531</v>
      </c>
      <c r="CH2989" s="7"/>
      <c r="CJ2989" s="7"/>
      <c r="CK2989" s="7">
        <f t="shared" si="76"/>
        <v>61</v>
      </c>
    </row>
    <row r="2990" spans="1:90" x14ac:dyDescent="0.3">
      <c r="A2990" s="43">
        <v>65</v>
      </c>
      <c r="B2990" s="23" t="s">
        <v>860</v>
      </c>
      <c r="D2990" s="23" t="s">
        <v>831</v>
      </c>
      <c r="E2990" s="23" t="s">
        <v>595</v>
      </c>
      <c r="G2990" s="23" t="s">
        <v>4696</v>
      </c>
      <c r="J2990" s="54" t="s">
        <v>9</v>
      </c>
      <c r="K2990" s="58">
        <v>0.453592</v>
      </c>
      <c r="L2990" s="24" t="s">
        <v>834</v>
      </c>
      <c r="M2990" s="24" t="s">
        <v>624</v>
      </c>
      <c r="U2990" s="4">
        <v>2267.96</v>
      </c>
      <c r="X2990" s="4">
        <v>2267.96</v>
      </c>
      <c r="AG2990" s="2"/>
      <c r="AH2990" s="2"/>
      <c r="AI2990" s="2"/>
      <c r="AJ2990" s="2"/>
      <c r="AK2990" s="2"/>
      <c r="BZ2990" s="4"/>
      <c r="CA2990" t="s">
        <v>936</v>
      </c>
      <c r="CC2990" s="7" t="s">
        <v>624</v>
      </c>
      <c r="CD2990" s="7">
        <v>0.69019469026548674</v>
      </c>
      <c r="CE2990" s="7" t="s">
        <v>615</v>
      </c>
      <c r="CF2990" s="7">
        <v>0.30980530973451331</v>
      </c>
      <c r="CH2990" s="7"/>
      <c r="CJ2990" s="7"/>
      <c r="CK2990" s="7">
        <f t="shared" si="76"/>
        <v>61</v>
      </c>
    </row>
    <row r="2991" spans="1:90" x14ac:dyDescent="0.3">
      <c r="A2991" s="43">
        <v>64</v>
      </c>
      <c r="B2991" s="23" t="s">
        <v>860</v>
      </c>
      <c r="C2991" s="54"/>
      <c r="D2991" s="54" t="s">
        <v>831</v>
      </c>
      <c r="E2991" s="23" t="s">
        <v>659</v>
      </c>
      <c r="F2991" s="54"/>
      <c r="G2991" s="23" t="s">
        <v>4697</v>
      </c>
      <c r="J2991" s="54" t="s">
        <v>9</v>
      </c>
      <c r="K2991" s="55">
        <v>0.45</v>
      </c>
      <c r="L2991" s="24" t="s">
        <v>834</v>
      </c>
      <c r="M2991" s="24" t="s">
        <v>615</v>
      </c>
      <c r="N2991" s="7"/>
      <c r="U2991" s="4">
        <v>10485</v>
      </c>
      <c r="AD2991" s="7"/>
      <c r="AE2991" s="7"/>
      <c r="AF2991" s="7"/>
      <c r="AG2991" s="7"/>
      <c r="AH2991" s="7"/>
      <c r="AI2991" s="7"/>
      <c r="AJ2991" s="7"/>
      <c r="AK2991" s="7"/>
      <c r="BZ2991" s="4"/>
      <c r="CA2991" t="s">
        <v>856</v>
      </c>
      <c r="CC2991" s="7" t="s">
        <v>615</v>
      </c>
      <c r="CD2991" s="7">
        <v>1</v>
      </c>
      <c r="CF2991" s="7"/>
      <c r="CH2991" s="7"/>
      <c r="CJ2991" s="7"/>
      <c r="CK2991" s="7">
        <f t="shared" si="76"/>
        <v>62</v>
      </c>
    </row>
    <row r="2992" spans="1:90" hidden="1" x14ac:dyDescent="0.3">
      <c r="A2992" s="43">
        <v>64</v>
      </c>
      <c r="B2992" s="23" t="s">
        <v>1036</v>
      </c>
      <c r="C2992" s="54"/>
      <c r="D2992" s="54" t="s">
        <v>831</v>
      </c>
      <c r="E2992" s="23" t="s">
        <v>614</v>
      </c>
      <c r="F2992" s="54"/>
      <c r="G2992" s="23" t="s">
        <v>4698</v>
      </c>
      <c r="H2992" s="23" t="s">
        <v>930</v>
      </c>
      <c r="J2992" s="54" t="s">
        <v>9</v>
      </c>
      <c r="K2992" s="55">
        <v>90.64</v>
      </c>
      <c r="L2992" s="24" t="s">
        <v>834</v>
      </c>
      <c r="M2992" s="24" t="s">
        <v>639</v>
      </c>
      <c r="N2992" s="7"/>
      <c r="U2992" s="4">
        <v>292066.8</v>
      </c>
      <c r="AC2992" s="4">
        <v>1240017</v>
      </c>
      <c r="AD2992" s="7"/>
      <c r="AE2992" s="7"/>
      <c r="AF2992" s="7"/>
      <c r="AG2992" s="7"/>
      <c r="AH2992" s="7"/>
      <c r="AI2992" s="7"/>
      <c r="AJ2992" s="7"/>
      <c r="AK2992" s="7"/>
      <c r="BZ2992" s="4"/>
      <c r="CA2992" t="s">
        <v>885</v>
      </c>
      <c r="CC2992" s="7" t="s">
        <v>639</v>
      </c>
      <c r="CD2992" s="7">
        <v>0.59304322515261432</v>
      </c>
      <c r="CE2992" s="7" t="s">
        <v>615</v>
      </c>
      <c r="CF2992" s="7">
        <v>0.40695677484738563</v>
      </c>
      <c r="CH2992" s="7"/>
      <c r="CJ2992" s="7"/>
      <c r="CK2992" s="7">
        <f t="shared" si="76"/>
        <v>61</v>
      </c>
    </row>
    <row r="2993" spans="1:90" x14ac:dyDescent="0.3">
      <c r="A2993" s="43">
        <v>64</v>
      </c>
      <c r="B2993" s="23" t="s">
        <v>860</v>
      </c>
      <c r="C2993" s="54"/>
      <c r="D2993" s="54" t="s">
        <v>831</v>
      </c>
      <c r="E2993" s="23" t="s">
        <v>659</v>
      </c>
      <c r="F2993" s="54"/>
      <c r="G2993" s="23" t="s">
        <v>4699</v>
      </c>
      <c r="J2993" s="54" t="s">
        <v>9</v>
      </c>
      <c r="K2993" s="55">
        <v>3.865583</v>
      </c>
      <c r="L2993" s="24" t="s">
        <v>834</v>
      </c>
      <c r="M2993" s="24" t="s">
        <v>639</v>
      </c>
      <c r="N2993" s="7"/>
      <c r="U2993" s="4">
        <v>13066.8061</v>
      </c>
      <c r="V2993" s="4">
        <v>1.4334283000000001</v>
      </c>
      <c r="W2993" s="4">
        <v>92.372962929999986</v>
      </c>
      <c r="AB2993" s="4">
        <v>15307.1409</v>
      </c>
      <c r="AC2993" s="4">
        <v>797497.52755919611</v>
      </c>
      <c r="AD2993" s="7"/>
      <c r="AE2993" s="7"/>
      <c r="AF2993" s="7"/>
      <c r="AG2993" s="7"/>
      <c r="AH2993" s="7"/>
      <c r="AI2993" s="7"/>
      <c r="AJ2993" s="7"/>
      <c r="AK2993" s="7"/>
      <c r="BZ2993" s="4"/>
      <c r="CA2993" t="s">
        <v>842</v>
      </c>
      <c r="CC2993" s="7" t="s">
        <v>639</v>
      </c>
      <c r="CD2993" s="7">
        <v>0.88255355721839435</v>
      </c>
      <c r="CF2993" s="7"/>
      <c r="CH2993" s="7"/>
      <c r="CJ2993" s="7"/>
      <c r="CK2993" s="7">
        <f t="shared" si="76"/>
        <v>58</v>
      </c>
    </row>
    <row r="2994" spans="1:90" x14ac:dyDescent="0.3">
      <c r="A2994" s="43">
        <v>64</v>
      </c>
      <c r="B2994" s="23" t="s">
        <v>860</v>
      </c>
      <c r="C2994" s="54"/>
      <c r="D2994" s="54" t="s">
        <v>831</v>
      </c>
      <c r="E2994" s="23" t="s">
        <v>659</v>
      </c>
      <c r="F2994" s="54"/>
      <c r="G2994" s="23" t="s">
        <v>4700</v>
      </c>
      <c r="J2994" s="54" t="s">
        <v>9</v>
      </c>
      <c r="K2994" s="55">
        <v>22.8</v>
      </c>
      <c r="L2994" s="24" t="s">
        <v>834</v>
      </c>
      <c r="M2994" s="24" t="s">
        <v>618</v>
      </c>
      <c r="N2994" s="7"/>
      <c r="U2994" s="4">
        <v>127680</v>
      </c>
      <c r="V2994" s="4">
        <v>26.675999999999998</v>
      </c>
      <c r="W2994" s="4">
        <v>734.84399999999994</v>
      </c>
      <c r="AB2994" s="4">
        <v>145920</v>
      </c>
      <c r="AC2994" s="4">
        <v>414960</v>
      </c>
      <c r="AD2994" s="7"/>
      <c r="AE2994" s="7"/>
      <c r="AF2994" s="7"/>
      <c r="AG2994" s="7"/>
      <c r="AH2994" s="7"/>
      <c r="AI2994" s="7"/>
      <c r="AJ2994" s="7"/>
      <c r="AK2994" s="7"/>
      <c r="BZ2994" s="4"/>
      <c r="CA2994" t="s">
        <v>842</v>
      </c>
      <c r="CC2994" s="7" t="s">
        <v>618</v>
      </c>
      <c r="CD2994" s="7">
        <v>0.29537090536103328</v>
      </c>
      <c r="CE2994" s="7" t="s">
        <v>639</v>
      </c>
      <c r="CF2994" s="7">
        <v>0.25493820128604072</v>
      </c>
      <c r="CG2994" s="7" t="s">
        <v>615</v>
      </c>
      <c r="CH2994" s="7">
        <v>0.22853827078310229</v>
      </c>
      <c r="CJ2994" s="7"/>
      <c r="CK2994" s="7">
        <f t="shared" si="76"/>
        <v>58</v>
      </c>
    </row>
    <row r="2995" spans="1:90" x14ac:dyDescent="0.3">
      <c r="A2995" s="43">
        <v>64</v>
      </c>
      <c r="B2995" s="23" t="s">
        <v>860</v>
      </c>
      <c r="C2995" s="54"/>
      <c r="D2995" s="54" t="s">
        <v>831</v>
      </c>
      <c r="E2995" s="23" t="s">
        <v>659</v>
      </c>
      <c r="F2995" s="54"/>
      <c r="G2995" s="23" t="s">
        <v>4701</v>
      </c>
      <c r="J2995" s="54" t="s">
        <v>9</v>
      </c>
      <c r="K2995" s="55">
        <v>0.25</v>
      </c>
      <c r="L2995" s="24" t="s">
        <v>834</v>
      </c>
      <c r="M2995" s="24" t="s">
        <v>615</v>
      </c>
      <c r="N2995" s="7"/>
      <c r="U2995" s="4">
        <v>1875</v>
      </c>
      <c r="AD2995" s="7"/>
      <c r="AE2995" s="7"/>
      <c r="AF2995" s="7"/>
      <c r="AG2995" s="7"/>
      <c r="AH2995" s="7"/>
      <c r="AI2995" s="7"/>
      <c r="AJ2995" s="7"/>
      <c r="AK2995" s="7"/>
      <c r="BZ2995" s="4"/>
      <c r="CA2995" t="s">
        <v>856</v>
      </c>
      <c r="CC2995" s="7" t="s">
        <v>615</v>
      </c>
      <c r="CD2995" s="7">
        <v>1</v>
      </c>
      <c r="CF2995" s="7"/>
      <c r="CH2995" s="7"/>
      <c r="CJ2995" s="7"/>
      <c r="CK2995" s="7">
        <f t="shared" si="76"/>
        <v>62</v>
      </c>
    </row>
    <row r="2996" spans="1:90" x14ac:dyDescent="0.3">
      <c r="A2996" s="43">
        <v>64</v>
      </c>
      <c r="B2996" s="23" t="s">
        <v>860</v>
      </c>
      <c r="C2996" s="54"/>
      <c r="D2996" s="54" t="s">
        <v>831</v>
      </c>
      <c r="E2996" s="23" t="s">
        <v>659</v>
      </c>
      <c r="F2996" s="54"/>
      <c r="G2996" s="23" t="s">
        <v>4702</v>
      </c>
      <c r="J2996" s="54" t="s">
        <v>9</v>
      </c>
      <c r="K2996" s="55">
        <v>0.13100000000000001</v>
      </c>
      <c r="L2996" s="24" t="s">
        <v>834</v>
      </c>
      <c r="M2996" s="24" t="s">
        <v>639</v>
      </c>
      <c r="N2996" s="7"/>
      <c r="U2996" s="4">
        <v>366.80000000000013</v>
      </c>
      <c r="V2996" s="4">
        <v>0.40610000000000002</v>
      </c>
      <c r="W2996" s="4">
        <v>13.231</v>
      </c>
      <c r="AB2996" s="4">
        <v>3523.9</v>
      </c>
      <c r="AC2996" s="4">
        <v>11043.3</v>
      </c>
      <c r="AD2996" s="7"/>
      <c r="AE2996" s="7"/>
      <c r="AF2996" s="7"/>
      <c r="AG2996" s="7"/>
      <c r="AH2996" s="7"/>
      <c r="AI2996" s="7"/>
      <c r="AJ2996" s="7"/>
      <c r="AK2996" s="7"/>
      <c r="BZ2996" s="4"/>
      <c r="CA2996" t="s">
        <v>842</v>
      </c>
      <c r="CC2996" s="7" t="s">
        <v>639</v>
      </c>
      <c r="CD2996" s="7">
        <v>0.4119738587950656</v>
      </c>
      <c r="CE2996" s="7" t="s">
        <v>618</v>
      </c>
      <c r="CF2996" s="7">
        <v>0.27303737609249767</v>
      </c>
      <c r="CH2996" s="7"/>
      <c r="CJ2996" s="7"/>
      <c r="CK2996" s="7">
        <f t="shared" si="76"/>
        <v>58</v>
      </c>
    </row>
    <row r="2997" spans="1:90" hidden="1" x14ac:dyDescent="0.3">
      <c r="A2997" s="43">
        <v>159</v>
      </c>
      <c r="B2997" s="23" t="s">
        <v>3542</v>
      </c>
      <c r="C2997" s="23" t="s">
        <v>1016</v>
      </c>
      <c r="D2997" s="23" t="s">
        <v>831</v>
      </c>
      <c r="E2997" s="23" t="s">
        <v>2803</v>
      </c>
      <c r="G2997" s="23" t="s">
        <v>4703</v>
      </c>
      <c r="J2997" s="54" t="s">
        <v>9</v>
      </c>
      <c r="K2997" s="47">
        <v>47.7</v>
      </c>
      <c r="L2997" s="24" t="s">
        <v>834</v>
      </c>
      <c r="M2997" s="24" t="s">
        <v>609</v>
      </c>
      <c r="S2997" s="4">
        <v>3960665.745970014</v>
      </c>
      <c r="AM2997" s="4">
        <v>12068100</v>
      </c>
      <c r="BC2997" s="4">
        <v>77487.76880360677</v>
      </c>
      <c r="BZ2997" s="4"/>
      <c r="CA2997" t="s">
        <v>4704</v>
      </c>
      <c r="CK2997" s="7">
        <f t="shared" si="76"/>
        <v>60</v>
      </c>
    </row>
    <row r="2998" spans="1:90" hidden="1" x14ac:dyDescent="0.3">
      <c r="A2998" s="43">
        <v>64</v>
      </c>
      <c r="B2998" s="23" t="s">
        <v>1025</v>
      </c>
      <c r="C2998" s="54"/>
      <c r="D2998" s="54" t="s">
        <v>831</v>
      </c>
      <c r="E2998" s="23" t="s">
        <v>659</v>
      </c>
      <c r="F2998" s="54"/>
      <c r="G2998" s="23" t="s">
        <v>4705</v>
      </c>
      <c r="J2998" s="54" t="s">
        <v>9</v>
      </c>
      <c r="K2998" s="55">
        <v>4.4089999999999998</v>
      </c>
      <c r="L2998" s="24" t="s">
        <v>834</v>
      </c>
      <c r="M2998" s="24" t="s">
        <v>639</v>
      </c>
      <c r="N2998" s="7"/>
      <c r="U2998" s="4">
        <v>70544</v>
      </c>
      <c r="W2998" s="4">
        <v>449.71800000000002</v>
      </c>
      <c r="AC2998" s="4">
        <v>286585</v>
      </c>
      <c r="AD2998" s="7"/>
      <c r="AE2998" s="7"/>
      <c r="AF2998" s="7"/>
      <c r="AG2998" s="7"/>
      <c r="AH2998" s="7"/>
      <c r="AI2998" s="7"/>
      <c r="AJ2998" s="7"/>
      <c r="AK2998" s="7"/>
      <c r="BZ2998" s="4"/>
      <c r="CA2998" t="s">
        <v>1027</v>
      </c>
      <c r="CC2998" s="7" t="s">
        <v>639</v>
      </c>
      <c r="CD2998" s="7">
        <v>0.45971003847005032</v>
      </c>
      <c r="CE2998" s="7" t="s">
        <v>615</v>
      </c>
      <c r="CF2998" s="7">
        <v>0.32968409355238187</v>
      </c>
      <c r="CG2998" s="7" t="s">
        <v>621</v>
      </c>
      <c r="CH2998" s="7">
        <v>0.21060586797756781</v>
      </c>
      <c r="CJ2998" s="7"/>
      <c r="CK2998" s="7">
        <f t="shared" si="76"/>
        <v>60</v>
      </c>
    </row>
    <row r="2999" spans="1:90" hidden="1" x14ac:dyDescent="0.3">
      <c r="A2999" s="43">
        <v>64</v>
      </c>
      <c r="B2999" s="23" t="s">
        <v>1025</v>
      </c>
      <c r="C2999" s="54"/>
      <c r="D2999" s="54" t="s">
        <v>831</v>
      </c>
      <c r="E2999" s="23" t="s">
        <v>617</v>
      </c>
      <c r="F2999" s="54"/>
      <c r="G2999" s="23" t="s">
        <v>4706</v>
      </c>
      <c r="J2999" s="54" t="s">
        <v>9</v>
      </c>
      <c r="K2999" s="55">
        <v>8.6260000000000012</v>
      </c>
      <c r="L2999" s="24" t="s">
        <v>834</v>
      </c>
      <c r="M2999" s="24" t="s">
        <v>639</v>
      </c>
      <c r="N2999" s="7"/>
      <c r="U2999" s="4">
        <v>11274.511754197931</v>
      </c>
      <c r="V2999" s="4">
        <v>0.5968859163987138</v>
      </c>
      <c r="W2999" s="4">
        <v>464.07880000000011</v>
      </c>
      <c r="AB2999" s="4">
        <v>82900.821722043591</v>
      </c>
      <c r="AC2999" s="4">
        <v>236101.54026438011</v>
      </c>
      <c r="AD2999" s="7"/>
      <c r="AE2999" s="7"/>
      <c r="AF2999" s="7"/>
      <c r="AG2999" s="7"/>
      <c r="AH2999" s="7"/>
      <c r="AI2999" s="7"/>
      <c r="AJ2999" s="7"/>
      <c r="AK2999" s="7"/>
      <c r="BZ2999" s="4"/>
      <c r="CA2999" t="s">
        <v>842</v>
      </c>
      <c r="CC2999" s="7" t="s">
        <v>639</v>
      </c>
      <c r="CD2999" s="7">
        <v>0.47427412220622089</v>
      </c>
      <c r="CE2999" s="7" t="s">
        <v>621</v>
      </c>
      <c r="CF2999" s="7">
        <v>0.27215856294706819</v>
      </c>
      <c r="CH2999" s="7"/>
      <c r="CJ2999" s="7"/>
      <c r="CK2999" s="7">
        <f t="shared" si="76"/>
        <v>58</v>
      </c>
    </row>
    <row r="3000" spans="1:90" x14ac:dyDescent="0.3">
      <c r="A3000" s="43">
        <v>65</v>
      </c>
      <c r="B3000" s="56" t="s">
        <v>860</v>
      </c>
      <c r="D3000" s="23" t="s">
        <v>831</v>
      </c>
      <c r="E3000" s="23" t="s">
        <v>798</v>
      </c>
      <c r="G3000" s="23" t="s">
        <v>4707</v>
      </c>
      <c r="H3000" s="57" t="s">
        <v>831</v>
      </c>
      <c r="I3000" s="57"/>
      <c r="J3000" s="23" t="s">
        <v>9</v>
      </c>
      <c r="K3000" s="47">
        <v>3.19</v>
      </c>
      <c r="L3000" s="24" t="s">
        <v>834</v>
      </c>
      <c r="M3000" s="24" t="s">
        <v>624</v>
      </c>
      <c r="X3000" s="4">
        <v>29348</v>
      </c>
      <c r="BZ3000" s="4"/>
      <c r="CA3000" t="s">
        <v>871</v>
      </c>
      <c r="CC3000" s="7" t="s">
        <v>624</v>
      </c>
      <c r="CD3000" s="7">
        <v>1</v>
      </c>
      <c r="CF3000" s="7"/>
      <c r="CH3000" s="7"/>
      <c r="CJ3000" s="7"/>
      <c r="CK3000" s="7">
        <f t="shared" si="76"/>
        <v>62</v>
      </c>
    </row>
    <row r="3001" spans="1:90" hidden="1" x14ac:dyDescent="0.3">
      <c r="A3001" s="43">
        <v>64</v>
      </c>
      <c r="B3001" s="23" t="s">
        <v>1025</v>
      </c>
      <c r="C3001" s="54"/>
      <c r="D3001" s="54" t="s">
        <v>831</v>
      </c>
      <c r="E3001" s="23" t="s">
        <v>659</v>
      </c>
      <c r="F3001" s="54"/>
      <c r="G3001" s="23" t="s">
        <v>4708</v>
      </c>
      <c r="J3001" s="54" t="s">
        <v>9</v>
      </c>
      <c r="K3001" s="55">
        <v>4.5350000000000001</v>
      </c>
      <c r="L3001" s="24" t="s">
        <v>834</v>
      </c>
      <c r="M3001" s="24" t="s">
        <v>615</v>
      </c>
      <c r="N3001" s="7"/>
      <c r="U3001" s="4">
        <v>122461.4</v>
      </c>
      <c r="W3001" s="4">
        <v>25.952000000000002</v>
      </c>
      <c r="AD3001" s="7"/>
      <c r="AE3001" s="7"/>
      <c r="AF3001" s="7"/>
      <c r="AG3001" s="7"/>
      <c r="AH3001" s="7"/>
      <c r="AI3001" s="7"/>
      <c r="AJ3001" s="7"/>
      <c r="AK3001" s="7"/>
      <c r="BZ3001" s="4"/>
      <c r="CA3001" t="s">
        <v>899</v>
      </c>
      <c r="CC3001" s="7" t="s">
        <v>615</v>
      </c>
      <c r="CD3001" s="7">
        <v>0.97920600360422794</v>
      </c>
      <c r="CF3001" s="7"/>
      <c r="CH3001" s="7"/>
      <c r="CJ3001" s="7"/>
      <c r="CK3001" s="7">
        <f t="shared" si="76"/>
        <v>61</v>
      </c>
    </row>
    <row r="3002" spans="1:90" hidden="1" x14ac:dyDescent="0.3">
      <c r="A3002" s="43">
        <v>64</v>
      </c>
      <c r="B3002" s="23" t="s">
        <v>1541</v>
      </c>
      <c r="C3002" s="54"/>
      <c r="D3002" s="54" t="s">
        <v>831</v>
      </c>
      <c r="E3002" s="23" t="s">
        <v>650</v>
      </c>
      <c r="F3002" s="54"/>
      <c r="G3002" s="23" t="s">
        <v>4709</v>
      </c>
      <c r="J3002" s="54" t="s">
        <v>9</v>
      </c>
      <c r="K3002" s="55">
        <v>10.391</v>
      </c>
      <c r="L3002" s="24" t="s">
        <v>834</v>
      </c>
      <c r="M3002" s="24" t="s">
        <v>615</v>
      </c>
      <c r="N3002" s="7"/>
      <c r="U3002" s="4">
        <v>174393.1</v>
      </c>
      <c r="W3002" s="4">
        <v>108.9568</v>
      </c>
      <c r="AD3002" s="7"/>
      <c r="AE3002" s="7"/>
      <c r="AF3002" s="7"/>
      <c r="AG3002" s="7"/>
      <c r="AH3002" s="7"/>
      <c r="AI3002" s="7"/>
      <c r="AJ3002" s="7"/>
      <c r="AK3002" s="7"/>
      <c r="BZ3002" s="4"/>
      <c r="CA3002" t="s">
        <v>899</v>
      </c>
      <c r="CC3002" s="7" t="s">
        <v>615</v>
      </c>
      <c r="CD3002" s="7">
        <v>0.94108240891378003</v>
      </c>
      <c r="CF3002" s="7"/>
      <c r="CH3002" s="7"/>
      <c r="CJ3002" s="7"/>
      <c r="CK3002" s="7">
        <f t="shared" si="76"/>
        <v>61</v>
      </c>
      <c r="CL3002" t="s">
        <v>4709</v>
      </c>
    </row>
    <row r="3003" spans="1:90" hidden="1" x14ac:dyDescent="0.3">
      <c r="A3003" s="43">
        <v>64</v>
      </c>
      <c r="B3003" s="23" t="s">
        <v>1025</v>
      </c>
      <c r="C3003" s="54"/>
      <c r="D3003" s="54" t="s">
        <v>831</v>
      </c>
      <c r="E3003" s="23" t="s">
        <v>659</v>
      </c>
      <c r="F3003" s="54"/>
      <c r="G3003" s="23" t="s">
        <v>4710</v>
      </c>
      <c r="J3003" s="54" t="s">
        <v>9</v>
      </c>
      <c r="K3003" s="55">
        <v>3.7552370000000002</v>
      </c>
      <c r="L3003" s="24" t="s">
        <v>834</v>
      </c>
      <c r="M3003" s="24" t="s">
        <v>639</v>
      </c>
      <c r="N3003" s="7"/>
      <c r="U3003" s="4">
        <v>36181.607000000004</v>
      </c>
      <c r="V3003" s="4">
        <v>2.3341511000000001</v>
      </c>
      <c r="W3003" s="4">
        <v>151.658525</v>
      </c>
      <c r="AB3003" s="4">
        <v>84485.859000000011</v>
      </c>
      <c r="AC3003" s="4">
        <v>291285.56199999998</v>
      </c>
      <c r="AD3003" s="7"/>
      <c r="AE3003" s="7"/>
      <c r="AF3003" s="7"/>
      <c r="AG3003" s="7"/>
      <c r="AH3003" s="7"/>
      <c r="AI3003" s="7"/>
      <c r="AJ3003" s="7"/>
      <c r="AK3003" s="7"/>
      <c r="BZ3003" s="4"/>
      <c r="CA3003" t="s">
        <v>842</v>
      </c>
      <c r="CC3003" s="7" t="s">
        <v>639</v>
      </c>
      <c r="CD3003" s="7">
        <v>0.51350763542084421</v>
      </c>
      <c r="CF3003" s="7"/>
      <c r="CH3003" s="7"/>
      <c r="CJ3003" s="7"/>
      <c r="CK3003" s="7">
        <f t="shared" si="76"/>
        <v>58</v>
      </c>
      <c r="CL3003" t="s">
        <v>4710</v>
      </c>
    </row>
    <row r="3004" spans="1:90" hidden="1" x14ac:dyDescent="0.3">
      <c r="A3004" s="43">
        <v>64</v>
      </c>
      <c r="B3004" s="23" t="s">
        <v>863</v>
      </c>
      <c r="C3004" s="54"/>
      <c r="D3004" s="54" t="s">
        <v>831</v>
      </c>
      <c r="E3004" s="23" t="s">
        <v>671</v>
      </c>
      <c r="F3004" s="54"/>
      <c r="G3004" s="23" t="s">
        <v>4711</v>
      </c>
      <c r="J3004" s="54" t="s">
        <v>9</v>
      </c>
      <c r="K3004" s="55">
        <v>241.7</v>
      </c>
      <c r="L3004" s="24" t="s">
        <v>834</v>
      </c>
      <c r="M3004" s="24" t="s">
        <v>651</v>
      </c>
      <c r="N3004" s="7"/>
      <c r="U3004" s="4">
        <v>69370</v>
      </c>
      <c r="V3004" s="4">
        <v>21.801379000000001</v>
      </c>
      <c r="X3004" s="4">
        <v>322370</v>
      </c>
      <c r="AD3004" s="7"/>
      <c r="AE3004" s="7"/>
      <c r="AF3004" s="7"/>
      <c r="AG3004" s="7">
        <v>656.7572540000001</v>
      </c>
      <c r="AH3004" s="7">
        <v>365.16690599999998</v>
      </c>
      <c r="AI3004" s="7">
        <v>97.284461000000007</v>
      </c>
      <c r="AJ3004" s="7">
        <v>223.01838762360009</v>
      </c>
      <c r="AK3004" s="7">
        <v>55.075896692100017</v>
      </c>
      <c r="BZ3004" s="4"/>
      <c r="CA3004" t="s">
        <v>1280</v>
      </c>
      <c r="CC3004" s="7" t="s">
        <v>651</v>
      </c>
      <c r="CD3004" s="7">
        <v>0.57253623634722162</v>
      </c>
      <c r="CF3004" s="7"/>
      <c r="CH3004" s="7"/>
      <c r="CJ3004" s="7"/>
      <c r="CK3004" s="7">
        <f t="shared" si="76"/>
        <v>55</v>
      </c>
      <c r="CL3004" t="s">
        <v>4711</v>
      </c>
    </row>
    <row r="3005" spans="1:90" hidden="1" x14ac:dyDescent="0.3">
      <c r="A3005" s="43">
        <v>64</v>
      </c>
      <c r="B3005" s="23" t="s">
        <v>3587</v>
      </c>
      <c r="C3005" s="54"/>
      <c r="D3005" s="54" t="s">
        <v>831</v>
      </c>
      <c r="E3005" s="23" t="s">
        <v>659</v>
      </c>
      <c r="F3005" s="54"/>
      <c r="G3005" s="23" t="s">
        <v>4712</v>
      </c>
      <c r="J3005" s="54" t="s">
        <v>9</v>
      </c>
      <c r="K3005" s="55">
        <v>26</v>
      </c>
      <c r="L3005" s="24" t="s">
        <v>834</v>
      </c>
      <c r="M3005" s="24" t="s">
        <v>639</v>
      </c>
      <c r="N3005" s="7"/>
      <c r="U3005" s="4">
        <v>31200</v>
      </c>
      <c r="V3005" s="4">
        <v>7.8</v>
      </c>
      <c r="W3005" s="4">
        <v>78</v>
      </c>
      <c r="AC3005" s="4">
        <v>182000</v>
      </c>
      <c r="AD3005" s="7"/>
      <c r="AE3005" s="7"/>
      <c r="AF3005" s="7"/>
      <c r="AG3005" s="7"/>
      <c r="AH3005" s="7"/>
      <c r="AI3005" s="7"/>
      <c r="AJ3005" s="7"/>
      <c r="AK3005" s="7"/>
      <c r="BZ3005" s="4"/>
      <c r="CA3005" t="s">
        <v>839</v>
      </c>
      <c r="CC3005" s="7" t="s">
        <v>639</v>
      </c>
      <c r="CD3005" s="7">
        <v>0.41719407817726578</v>
      </c>
      <c r="CE3005" s="7" t="s">
        <v>618</v>
      </c>
      <c r="CF3005" s="7">
        <v>0.32224016633798508</v>
      </c>
      <c r="CG3005" s="7" t="s">
        <v>615</v>
      </c>
      <c r="CH3005" s="7">
        <v>0.20836689588400781</v>
      </c>
      <c r="CJ3005" s="7"/>
      <c r="CK3005" s="7">
        <f t="shared" si="76"/>
        <v>59</v>
      </c>
    </row>
    <row r="3006" spans="1:90" x14ac:dyDescent="0.3">
      <c r="A3006" s="43" t="s">
        <v>2584</v>
      </c>
      <c r="B3006" s="23" t="s">
        <v>860</v>
      </c>
      <c r="D3006" s="23" t="s">
        <v>831</v>
      </c>
      <c r="E3006" s="23" t="s">
        <v>671</v>
      </c>
      <c r="G3006" s="53" t="s">
        <v>4713</v>
      </c>
      <c r="H3006" s="24" t="s">
        <v>1013</v>
      </c>
      <c r="I3006" s="24"/>
      <c r="J3006" s="23" t="s">
        <v>9</v>
      </c>
      <c r="K3006" s="47">
        <v>15.965999999999999</v>
      </c>
      <c r="L3006" s="24" t="s">
        <v>834</v>
      </c>
      <c r="M3006" s="24" t="s">
        <v>624</v>
      </c>
      <c r="U3006" s="4">
        <v>15966</v>
      </c>
      <c r="V3006" s="4">
        <v>1.9159200000000001</v>
      </c>
      <c r="W3006" s="4">
        <v>63.863999999999997</v>
      </c>
      <c r="X3006" s="4">
        <v>266075.90000000002</v>
      </c>
      <c r="Y3006" s="4">
        <v>5907.4199999999992</v>
      </c>
      <c r="BX3006" s="4"/>
      <c r="BZ3006" s="4"/>
      <c r="CA3006" t="s">
        <v>4714</v>
      </c>
      <c r="CC3006" s="7" t="s">
        <v>624</v>
      </c>
      <c r="CD3006" s="7">
        <v>0.90098307513537501</v>
      </c>
      <c r="CF3006" s="7"/>
      <c r="CH3006" s="7"/>
      <c r="CJ3006" s="7"/>
      <c r="CK3006" s="7">
        <f t="shared" si="76"/>
        <v>58</v>
      </c>
      <c r="CL3006" t="s">
        <v>4713</v>
      </c>
    </row>
    <row r="3007" spans="1:90" hidden="1" x14ac:dyDescent="0.3">
      <c r="A3007" s="43">
        <v>64</v>
      </c>
      <c r="B3007" s="23" t="s">
        <v>1025</v>
      </c>
      <c r="C3007" s="54"/>
      <c r="D3007" s="54" t="s">
        <v>831</v>
      </c>
      <c r="E3007" s="23" t="s">
        <v>671</v>
      </c>
      <c r="F3007" s="54"/>
      <c r="G3007" s="23" t="s">
        <v>4715</v>
      </c>
      <c r="J3007" s="54" t="s">
        <v>9</v>
      </c>
      <c r="K3007" s="55">
        <v>0.04</v>
      </c>
      <c r="L3007" s="24" t="s">
        <v>834</v>
      </c>
      <c r="M3007" s="24" t="s">
        <v>651</v>
      </c>
      <c r="N3007" s="7"/>
      <c r="U3007" s="4">
        <v>1080</v>
      </c>
      <c r="V3007" s="4">
        <v>0.1</v>
      </c>
      <c r="W3007" s="4">
        <v>0.38</v>
      </c>
      <c r="AD3007" s="7"/>
      <c r="AE3007" s="7"/>
      <c r="AF3007" s="7"/>
      <c r="AG3007" s="7">
        <v>0.14399999999999999</v>
      </c>
      <c r="AH3007" s="7">
        <v>0.128</v>
      </c>
      <c r="AI3007" s="7"/>
      <c r="AJ3007" s="7"/>
      <c r="AK3007" s="7"/>
      <c r="BZ3007" s="4"/>
      <c r="CA3007" t="s">
        <v>2063</v>
      </c>
      <c r="CC3007" s="7" t="s">
        <v>651</v>
      </c>
      <c r="CD3007" s="7">
        <v>0.32679376782367447</v>
      </c>
      <c r="CE3007" s="7" t="s">
        <v>615</v>
      </c>
      <c r="CF3007" s="7">
        <v>0.31531482416537771</v>
      </c>
      <c r="CH3007" s="7"/>
      <c r="CJ3007" s="7"/>
      <c r="CK3007" s="7">
        <f t="shared" ref="CK3007:CK3070" si="77">COUNTBLANK(N3007:BX3007)</f>
        <v>58</v>
      </c>
    </row>
    <row r="3008" spans="1:90" x14ac:dyDescent="0.3">
      <c r="A3008" s="43">
        <v>64</v>
      </c>
      <c r="B3008" s="23" t="s">
        <v>860</v>
      </c>
      <c r="C3008" s="54"/>
      <c r="D3008" s="54" t="s">
        <v>831</v>
      </c>
      <c r="E3008" s="23" t="s">
        <v>659</v>
      </c>
      <c r="F3008" s="54"/>
      <c r="G3008" s="23" t="s">
        <v>4716</v>
      </c>
      <c r="H3008" s="23" t="s">
        <v>838</v>
      </c>
      <c r="J3008" s="54" t="s">
        <v>9</v>
      </c>
      <c r="K3008" s="55">
        <v>1.0629999999999999</v>
      </c>
      <c r="L3008" s="24" t="s">
        <v>834</v>
      </c>
      <c r="M3008" s="24" t="s">
        <v>621</v>
      </c>
      <c r="N3008" s="7"/>
      <c r="U3008" s="4">
        <v>1485.7</v>
      </c>
      <c r="V3008" s="4">
        <v>0.98050999999999999</v>
      </c>
      <c r="W3008" s="4">
        <v>194.57900000000001</v>
      </c>
      <c r="AB3008" s="4">
        <v>25605.1</v>
      </c>
      <c r="AC3008" s="4">
        <v>35983.4</v>
      </c>
      <c r="AD3008" s="7"/>
      <c r="AE3008" s="7"/>
      <c r="AF3008" s="7"/>
      <c r="AG3008" s="7"/>
      <c r="AH3008" s="7"/>
      <c r="AI3008" s="7"/>
      <c r="AJ3008" s="7"/>
      <c r="AK3008" s="7"/>
      <c r="BZ3008" s="4"/>
      <c r="CA3008" t="s">
        <v>842</v>
      </c>
      <c r="CC3008" s="7" t="s">
        <v>621</v>
      </c>
      <c r="CD3008" s="7">
        <v>0.40486390936460709</v>
      </c>
      <c r="CE3008" s="7" t="s">
        <v>639</v>
      </c>
      <c r="CF3008" s="7">
        <v>0.25645763252571052</v>
      </c>
      <c r="CH3008" s="7"/>
      <c r="CJ3008" s="7"/>
      <c r="CK3008" s="7">
        <f t="shared" si="77"/>
        <v>58</v>
      </c>
    </row>
    <row r="3009" spans="1:90" x14ac:dyDescent="0.3">
      <c r="A3009" s="43">
        <v>64</v>
      </c>
      <c r="B3009" s="23" t="s">
        <v>860</v>
      </c>
      <c r="C3009" s="54"/>
      <c r="D3009" s="54" t="s">
        <v>831</v>
      </c>
      <c r="E3009" s="23" t="s">
        <v>614</v>
      </c>
      <c r="F3009" s="54"/>
      <c r="G3009" s="23" t="s">
        <v>4717</v>
      </c>
      <c r="J3009" s="54" t="s">
        <v>9</v>
      </c>
      <c r="K3009" s="55">
        <v>1.29</v>
      </c>
      <c r="L3009" s="24" t="s">
        <v>834</v>
      </c>
      <c r="M3009" s="24" t="s">
        <v>615</v>
      </c>
      <c r="N3009" s="7"/>
      <c r="U3009" s="4">
        <v>19737</v>
      </c>
      <c r="AD3009" s="7"/>
      <c r="AE3009" s="7"/>
      <c r="AF3009" s="7"/>
      <c r="AG3009" s="7"/>
      <c r="AH3009" s="7"/>
      <c r="AI3009" s="7"/>
      <c r="AJ3009" s="7"/>
      <c r="AK3009" s="7"/>
      <c r="BZ3009" s="4"/>
      <c r="CA3009" t="s">
        <v>856</v>
      </c>
      <c r="CC3009" s="7" t="s">
        <v>615</v>
      </c>
      <c r="CD3009" s="7">
        <v>1</v>
      </c>
      <c r="CF3009" s="7"/>
      <c r="CH3009" s="7"/>
      <c r="CJ3009" s="7"/>
      <c r="CK3009" s="7">
        <f t="shared" si="77"/>
        <v>62</v>
      </c>
    </row>
    <row r="3010" spans="1:90" x14ac:dyDescent="0.3">
      <c r="A3010" s="43" t="s">
        <v>890</v>
      </c>
      <c r="B3010" s="23" t="s">
        <v>860</v>
      </c>
      <c r="D3010" s="23" t="s">
        <v>831</v>
      </c>
      <c r="E3010" s="23" t="s">
        <v>671</v>
      </c>
      <c r="G3010" s="53" t="s">
        <v>4718</v>
      </c>
      <c r="J3010" s="23" t="s">
        <v>9</v>
      </c>
      <c r="K3010" s="47">
        <v>10.353999999999999</v>
      </c>
      <c r="L3010" s="24" t="s">
        <v>834</v>
      </c>
      <c r="M3010" s="24" t="s">
        <v>651</v>
      </c>
      <c r="U3010" s="4">
        <v>28852.5</v>
      </c>
      <c r="V3010" s="4">
        <v>0.78898000000000013</v>
      </c>
      <c r="W3010" s="4">
        <v>11.731170000000001</v>
      </c>
      <c r="X3010" s="4">
        <v>19505.8</v>
      </c>
      <c r="Y3010" s="4">
        <v>1462.78</v>
      </c>
      <c r="AG3010" s="4">
        <v>11.03623</v>
      </c>
      <c r="AH3010" s="4">
        <v>0.47836000000000012</v>
      </c>
      <c r="AI3010" s="4">
        <v>0.47836000000000012</v>
      </c>
      <c r="BX3010" s="4"/>
      <c r="BZ3010" s="4"/>
      <c r="CA3010" t="s">
        <v>4719</v>
      </c>
      <c r="CC3010" s="7" t="s">
        <v>651</v>
      </c>
      <c r="CD3010" s="7">
        <v>0.48174767222414677</v>
      </c>
      <c r="CE3010" s="7" t="s">
        <v>624</v>
      </c>
      <c r="CF3010" s="7">
        <v>0.24403648787512691</v>
      </c>
      <c r="CH3010" s="7"/>
      <c r="CJ3010" s="7"/>
      <c r="CK3010" s="7">
        <f t="shared" si="77"/>
        <v>55</v>
      </c>
    </row>
    <row r="3011" spans="1:90" hidden="1" x14ac:dyDescent="0.3">
      <c r="A3011" s="43">
        <v>65</v>
      </c>
      <c r="B3011" s="56" t="s">
        <v>1025</v>
      </c>
      <c r="D3011" s="23" t="s">
        <v>831</v>
      </c>
      <c r="E3011" s="23" t="s">
        <v>798</v>
      </c>
      <c r="G3011" s="23" t="s">
        <v>4720</v>
      </c>
      <c r="H3011" s="57" t="s">
        <v>831</v>
      </c>
      <c r="I3011" s="57"/>
      <c r="J3011" s="23" t="s">
        <v>9</v>
      </c>
      <c r="K3011" s="47">
        <v>0.68</v>
      </c>
      <c r="L3011" s="24" t="s">
        <v>834</v>
      </c>
      <c r="M3011" s="24" t="s">
        <v>624</v>
      </c>
      <c r="X3011" s="4">
        <v>14280</v>
      </c>
      <c r="BZ3011" s="4"/>
      <c r="CA3011" t="s">
        <v>871</v>
      </c>
      <c r="CC3011" s="7" t="s">
        <v>624</v>
      </c>
      <c r="CD3011" s="7">
        <v>1</v>
      </c>
      <c r="CF3011" s="7"/>
      <c r="CH3011" s="7"/>
      <c r="CJ3011" s="7"/>
      <c r="CK3011" s="7">
        <f t="shared" si="77"/>
        <v>62</v>
      </c>
    </row>
    <row r="3012" spans="1:90" hidden="1" x14ac:dyDescent="0.3">
      <c r="A3012" s="43">
        <v>64</v>
      </c>
      <c r="B3012" s="23" t="s">
        <v>1025</v>
      </c>
      <c r="C3012" s="54"/>
      <c r="D3012" s="54" t="s">
        <v>831</v>
      </c>
      <c r="E3012" s="23" t="s">
        <v>605</v>
      </c>
      <c r="F3012" s="54"/>
      <c r="G3012" s="23" t="s">
        <v>4721</v>
      </c>
      <c r="J3012" s="54" t="s">
        <v>9</v>
      </c>
      <c r="K3012" s="55">
        <v>28.1</v>
      </c>
      <c r="L3012" s="24" t="s">
        <v>834</v>
      </c>
      <c r="M3012" s="24" t="s">
        <v>615</v>
      </c>
      <c r="N3012" s="7"/>
      <c r="U3012" s="4">
        <v>112400</v>
      </c>
      <c r="AD3012" s="7"/>
      <c r="AE3012" s="7"/>
      <c r="AF3012" s="7"/>
      <c r="AG3012" s="7"/>
      <c r="AH3012" s="7"/>
      <c r="AI3012" s="7"/>
      <c r="AJ3012" s="7"/>
      <c r="AK3012" s="7"/>
      <c r="BZ3012" s="4"/>
      <c r="CA3012" t="s">
        <v>856</v>
      </c>
      <c r="CC3012" s="7" t="s">
        <v>615</v>
      </c>
      <c r="CD3012" s="7">
        <v>1</v>
      </c>
      <c r="CF3012" s="7"/>
      <c r="CH3012" s="7"/>
      <c r="CJ3012" s="7"/>
      <c r="CK3012" s="7">
        <f t="shared" si="77"/>
        <v>62</v>
      </c>
    </row>
    <row r="3013" spans="1:90" hidden="1" x14ac:dyDescent="0.3">
      <c r="A3013" s="43" t="s">
        <v>932</v>
      </c>
      <c r="B3013" s="23" t="s">
        <v>895</v>
      </c>
      <c r="C3013" s="54"/>
      <c r="D3013" s="54" t="s">
        <v>831</v>
      </c>
      <c r="E3013" s="23" t="s">
        <v>605</v>
      </c>
      <c r="F3013" s="54"/>
      <c r="G3013" s="23" t="s">
        <v>4722</v>
      </c>
      <c r="H3013" s="23" t="s">
        <v>1038</v>
      </c>
      <c r="J3013" s="54" t="s">
        <v>9</v>
      </c>
      <c r="K3013" s="55">
        <v>746.06399999999996</v>
      </c>
      <c r="L3013" s="24" t="s">
        <v>834</v>
      </c>
      <c r="M3013" s="24" t="s">
        <v>615</v>
      </c>
      <c r="N3013" s="7"/>
      <c r="U3013" s="4">
        <v>2626145.2799999989</v>
      </c>
      <c r="AD3013" s="7"/>
      <c r="AE3013" s="7"/>
      <c r="AF3013" s="7"/>
      <c r="AG3013" s="7"/>
      <c r="AH3013" s="7"/>
      <c r="AI3013" s="7"/>
      <c r="AJ3013" s="7"/>
      <c r="AK3013" s="7"/>
      <c r="BZ3013" s="4">
        <v>33000000</v>
      </c>
      <c r="CA3013" t="s">
        <v>934</v>
      </c>
      <c r="CC3013" s="7" t="s">
        <v>615</v>
      </c>
      <c r="CD3013" s="7">
        <v>1</v>
      </c>
      <c r="CF3013" s="7"/>
      <c r="CH3013" s="7"/>
      <c r="CJ3013" s="7"/>
      <c r="CK3013" s="7">
        <f t="shared" si="77"/>
        <v>62</v>
      </c>
      <c r="CL3013" t="s">
        <v>4722</v>
      </c>
    </row>
    <row r="3014" spans="1:90" hidden="1" x14ac:dyDescent="0.3">
      <c r="A3014" s="43">
        <v>65</v>
      </c>
      <c r="B3014" s="23" t="s">
        <v>1058</v>
      </c>
      <c r="D3014" s="23" t="s">
        <v>831</v>
      </c>
      <c r="E3014" s="23" t="s">
        <v>595</v>
      </c>
      <c r="G3014" s="23" t="s">
        <v>4723</v>
      </c>
      <c r="J3014" s="54" t="s">
        <v>9</v>
      </c>
      <c r="K3014" s="58">
        <v>8.3000000000000007</v>
      </c>
      <c r="L3014" s="24" t="s">
        <v>834</v>
      </c>
      <c r="M3014" s="24" t="s">
        <v>624</v>
      </c>
      <c r="U3014" s="4">
        <v>19920</v>
      </c>
      <c r="X3014" s="4">
        <v>49800.000000000007</v>
      </c>
      <c r="AG3014" s="2"/>
      <c r="AH3014" s="2"/>
      <c r="AI3014" s="2"/>
      <c r="AJ3014" s="2"/>
      <c r="AK3014" s="2"/>
      <c r="BZ3014" s="4"/>
      <c r="CA3014" t="s">
        <v>936</v>
      </c>
      <c r="CC3014" s="7" t="s">
        <v>624</v>
      </c>
      <c r="CD3014" s="7">
        <v>0.84778336261022325</v>
      </c>
      <c r="CF3014" s="7"/>
      <c r="CH3014" s="7"/>
      <c r="CJ3014" s="7"/>
      <c r="CK3014" s="7">
        <f t="shared" si="77"/>
        <v>61</v>
      </c>
    </row>
    <row r="3015" spans="1:90" hidden="1" x14ac:dyDescent="0.3">
      <c r="A3015" s="43">
        <v>64</v>
      </c>
      <c r="B3015" s="23" t="s">
        <v>1028</v>
      </c>
      <c r="C3015" s="54"/>
      <c r="D3015" s="54" t="s">
        <v>831</v>
      </c>
      <c r="E3015" s="23" t="s">
        <v>605</v>
      </c>
      <c r="F3015" s="54"/>
      <c r="G3015" s="23" t="s">
        <v>4724</v>
      </c>
      <c r="J3015" s="54" t="s">
        <v>9</v>
      </c>
      <c r="K3015" s="55">
        <v>500</v>
      </c>
      <c r="L3015" s="24" t="s">
        <v>834</v>
      </c>
      <c r="M3015" s="24" t="s">
        <v>615</v>
      </c>
      <c r="N3015" s="7"/>
      <c r="U3015" s="4">
        <v>1000000</v>
      </c>
      <c r="AD3015" s="7"/>
      <c r="AE3015" s="7"/>
      <c r="AF3015" s="7"/>
      <c r="AG3015" s="7"/>
      <c r="AH3015" s="7"/>
      <c r="AI3015" s="7"/>
      <c r="AJ3015" s="7"/>
      <c r="AK3015" s="7"/>
      <c r="BZ3015" s="4"/>
      <c r="CA3015" t="s">
        <v>856</v>
      </c>
      <c r="CC3015" s="7" t="s">
        <v>615</v>
      </c>
      <c r="CD3015" s="7">
        <v>1</v>
      </c>
      <c r="CF3015" s="7"/>
      <c r="CH3015" s="7"/>
      <c r="CJ3015" s="7"/>
      <c r="CK3015" s="7">
        <f t="shared" si="77"/>
        <v>62</v>
      </c>
    </row>
    <row r="3016" spans="1:90" hidden="1" x14ac:dyDescent="0.3">
      <c r="A3016" s="43">
        <v>64</v>
      </c>
      <c r="B3016" s="23" t="s">
        <v>1058</v>
      </c>
      <c r="C3016" s="54"/>
      <c r="D3016" s="54" t="s">
        <v>831</v>
      </c>
      <c r="E3016" s="23" t="s">
        <v>605</v>
      </c>
      <c r="F3016" s="54"/>
      <c r="G3016" s="23" t="s">
        <v>4725</v>
      </c>
      <c r="J3016" s="54" t="s">
        <v>9</v>
      </c>
      <c r="K3016" s="55">
        <v>2089</v>
      </c>
      <c r="L3016" s="24" t="s">
        <v>834</v>
      </c>
      <c r="M3016" s="24" t="s">
        <v>615</v>
      </c>
      <c r="N3016" s="7"/>
      <c r="U3016" s="4">
        <v>11071700</v>
      </c>
      <c r="V3016" s="4">
        <v>271.57</v>
      </c>
      <c r="AD3016" s="7"/>
      <c r="AE3016" s="7"/>
      <c r="AF3016" s="7"/>
      <c r="AG3016" s="7"/>
      <c r="AH3016" s="7"/>
      <c r="AI3016" s="7"/>
      <c r="AJ3016" s="7"/>
      <c r="AK3016" s="7"/>
      <c r="BZ3016" s="4"/>
      <c r="CA3016" t="s">
        <v>902</v>
      </c>
      <c r="CC3016" s="7" t="s">
        <v>615</v>
      </c>
      <c r="CD3016" s="7">
        <v>0.86825721869279238</v>
      </c>
      <c r="CF3016" s="7"/>
      <c r="CH3016" s="7"/>
      <c r="CJ3016" s="7"/>
      <c r="CK3016" s="7">
        <f t="shared" si="77"/>
        <v>61</v>
      </c>
    </row>
    <row r="3017" spans="1:90" x14ac:dyDescent="0.3">
      <c r="A3017" s="43">
        <v>64</v>
      </c>
      <c r="B3017" s="23" t="s">
        <v>860</v>
      </c>
      <c r="C3017" s="54"/>
      <c r="D3017" s="54" t="s">
        <v>831</v>
      </c>
      <c r="E3017" s="23" t="s">
        <v>659</v>
      </c>
      <c r="F3017" s="54"/>
      <c r="G3017" s="23" t="s">
        <v>4726</v>
      </c>
      <c r="H3017" s="23" t="s">
        <v>838</v>
      </c>
      <c r="J3017" s="54" t="s">
        <v>9</v>
      </c>
      <c r="K3017" s="55">
        <v>1.3380000000000001</v>
      </c>
      <c r="L3017" s="24" t="s">
        <v>834</v>
      </c>
      <c r="M3017" s="24" t="s">
        <v>615</v>
      </c>
      <c r="N3017" s="7"/>
      <c r="U3017" s="4">
        <v>20872.8</v>
      </c>
      <c r="AD3017" s="7"/>
      <c r="AE3017" s="7"/>
      <c r="AF3017" s="7"/>
      <c r="AG3017" s="7"/>
      <c r="AH3017" s="7"/>
      <c r="AI3017" s="7"/>
      <c r="AJ3017" s="7"/>
      <c r="AK3017" s="7"/>
      <c r="BZ3017" s="4"/>
      <c r="CA3017" t="s">
        <v>856</v>
      </c>
      <c r="CC3017" s="7" t="s">
        <v>615</v>
      </c>
      <c r="CD3017" s="7">
        <v>1</v>
      </c>
      <c r="CF3017" s="7"/>
      <c r="CH3017" s="7"/>
      <c r="CJ3017" s="7"/>
      <c r="CK3017" s="7">
        <f t="shared" si="77"/>
        <v>62</v>
      </c>
    </row>
    <row r="3018" spans="1:90" x14ac:dyDescent="0.3">
      <c r="A3018" s="43">
        <v>64</v>
      </c>
      <c r="B3018" s="23" t="s">
        <v>860</v>
      </c>
      <c r="C3018" s="54"/>
      <c r="D3018" s="54" t="s">
        <v>831</v>
      </c>
      <c r="E3018" s="23" t="s">
        <v>659</v>
      </c>
      <c r="F3018" s="54"/>
      <c r="G3018" s="23" t="s">
        <v>4727</v>
      </c>
      <c r="J3018" s="54" t="s">
        <v>9</v>
      </c>
      <c r="K3018" s="55">
        <v>1</v>
      </c>
      <c r="L3018" s="24" t="s">
        <v>834</v>
      </c>
      <c r="M3018" s="24" t="s">
        <v>615</v>
      </c>
      <c r="N3018" s="7"/>
      <c r="U3018" s="4">
        <v>10000</v>
      </c>
      <c r="AD3018" s="7"/>
      <c r="AE3018" s="7"/>
      <c r="AF3018" s="7"/>
      <c r="AG3018" s="7"/>
      <c r="AH3018" s="7"/>
      <c r="AI3018" s="7"/>
      <c r="AJ3018" s="7"/>
      <c r="AK3018" s="7"/>
      <c r="BZ3018" s="4"/>
      <c r="CA3018" t="s">
        <v>856</v>
      </c>
      <c r="CC3018" s="7" t="s">
        <v>615</v>
      </c>
      <c r="CD3018" s="7">
        <v>1</v>
      </c>
      <c r="CF3018" s="7"/>
      <c r="CH3018" s="7"/>
      <c r="CJ3018" s="7"/>
      <c r="CK3018" s="7">
        <f t="shared" si="77"/>
        <v>62</v>
      </c>
    </row>
    <row r="3019" spans="1:90" hidden="1" x14ac:dyDescent="0.3">
      <c r="A3019" s="43">
        <v>159</v>
      </c>
      <c r="B3019" s="23" t="s">
        <v>1464</v>
      </c>
      <c r="C3019" s="23" t="s">
        <v>1016</v>
      </c>
      <c r="D3019" s="54" t="s">
        <v>831</v>
      </c>
      <c r="E3019" s="23" t="s">
        <v>4728</v>
      </c>
      <c r="G3019" s="23" t="s">
        <v>4729</v>
      </c>
      <c r="J3019" s="54" t="s">
        <v>9</v>
      </c>
      <c r="K3019" s="47">
        <v>60</v>
      </c>
      <c r="L3019" s="24" t="s">
        <v>834</v>
      </c>
      <c r="M3019" s="24" t="s">
        <v>609</v>
      </c>
      <c r="S3019" s="4">
        <v>3956755.2954487428</v>
      </c>
      <c r="BC3019" s="4">
        <v>336099.62612711679</v>
      </c>
      <c r="BZ3019" s="4"/>
      <c r="CA3019" t="s">
        <v>4730</v>
      </c>
      <c r="CK3019" s="7">
        <f t="shared" si="77"/>
        <v>61</v>
      </c>
    </row>
    <row r="3020" spans="1:90" x14ac:dyDescent="0.3">
      <c r="A3020" s="43">
        <v>64</v>
      </c>
      <c r="B3020" s="23" t="s">
        <v>860</v>
      </c>
      <c r="C3020" s="54"/>
      <c r="D3020" s="54" t="s">
        <v>831</v>
      </c>
      <c r="E3020" s="23" t="s">
        <v>617</v>
      </c>
      <c r="F3020" s="54"/>
      <c r="G3020" s="23" t="s">
        <v>4731</v>
      </c>
      <c r="J3020" s="54" t="s">
        <v>9</v>
      </c>
      <c r="K3020" s="55">
        <v>2.95</v>
      </c>
      <c r="L3020" s="24" t="s">
        <v>834</v>
      </c>
      <c r="M3020" s="24" t="s">
        <v>618</v>
      </c>
      <c r="N3020" s="7"/>
      <c r="U3020" s="4">
        <v>6785.0000000000009</v>
      </c>
      <c r="V3020" s="4">
        <v>4.3660000000000014</v>
      </c>
      <c r="W3020" s="4">
        <v>137.76499999999999</v>
      </c>
      <c r="AB3020" s="4">
        <v>25665</v>
      </c>
      <c r="AC3020" s="4">
        <v>38350.000000000007</v>
      </c>
      <c r="AD3020" s="7"/>
      <c r="AE3020" s="7"/>
      <c r="AF3020" s="7"/>
      <c r="AG3020" s="7"/>
      <c r="AH3020" s="7"/>
      <c r="AI3020" s="7"/>
      <c r="AJ3020" s="7"/>
      <c r="AK3020" s="7"/>
      <c r="BZ3020" s="4"/>
      <c r="CA3020" t="s">
        <v>842</v>
      </c>
      <c r="CC3020" s="7" t="s">
        <v>618</v>
      </c>
      <c r="CD3020" s="7">
        <v>0.38837782490154499</v>
      </c>
      <c r="CF3020" s="7"/>
      <c r="CH3020" s="7"/>
      <c r="CJ3020" s="7"/>
      <c r="CK3020" s="7">
        <f t="shared" si="77"/>
        <v>58</v>
      </c>
    </row>
    <row r="3021" spans="1:90" hidden="1" x14ac:dyDescent="0.3">
      <c r="A3021" s="43">
        <v>65</v>
      </c>
      <c r="B3021" s="56" t="s">
        <v>886</v>
      </c>
      <c r="D3021" s="23" t="s">
        <v>831</v>
      </c>
      <c r="E3021" s="23" t="s">
        <v>796</v>
      </c>
      <c r="G3021" s="23" t="s">
        <v>4732</v>
      </c>
      <c r="H3021" s="57" t="s">
        <v>831</v>
      </c>
      <c r="I3021" s="57"/>
      <c r="J3021" s="23" t="s">
        <v>9</v>
      </c>
      <c r="K3021" s="47">
        <v>45.601999999999997</v>
      </c>
      <c r="L3021" s="24" t="s">
        <v>834</v>
      </c>
      <c r="M3021" s="24" t="s">
        <v>624</v>
      </c>
      <c r="X3021" s="4">
        <v>706831</v>
      </c>
      <c r="BZ3021" s="4"/>
      <c r="CA3021" t="s">
        <v>871</v>
      </c>
      <c r="CC3021" s="7" t="s">
        <v>624</v>
      </c>
      <c r="CD3021" s="7">
        <v>1</v>
      </c>
      <c r="CF3021" s="7"/>
      <c r="CH3021" s="7"/>
      <c r="CJ3021" s="7"/>
      <c r="CK3021" s="7">
        <f t="shared" si="77"/>
        <v>62</v>
      </c>
    </row>
    <row r="3022" spans="1:90" hidden="1" x14ac:dyDescent="0.3">
      <c r="A3022" s="43">
        <v>64</v>
      </c>
      <c r="B3022" s="23" t="s">
        <v>900</v>
      </c>
      <c r="C3022" s="54"/>
      <c r="D3022" s="54" t="s">
        <v>831</v>
      </c>
      <c r="E3022" s="23" t="s">
        <v>659</v>
      </c>
      <c r="F3022" s="54"/>
      <c r="G3022" s="23" t="s">
        <v>4733</v>
      </c>
      <c r="J3022" s="54" t="s">
        <v>9</v>
      </c>
      <c r="K3022" s="70">
        <v>8.24</v>
      </c>
      <c r="L3022" s="24" t="s">
        <v>834</v>
      </c>
      <c r="M3022" s="24" t="s">
        <v>639</v>
      </c>
      <c r="N3022" s="7"/>
      <c r="U3022" s="4">
        <v>53032</v>
      </c>
      <c r="V3022" s="4">
        <v>5.3103999999999996</v>
      </c>
      <c r="W3022" s="4">
        <v>82.004000000000005</v>
      </c>
      <c r="AB3022" s="4">
        <v>103444</v>
      </c>
      <c r="AC3022" s="4">
        <v>559295.99999999988</v>
      </c>
      <c r="AD3022" s="7"/>
      <c r="AE3022" s="7"/>
      <c r="AF3022" s="7"/>
      <c r="AG3022" s="7"/>
      <c r="AH3022" s="7"/>
      <c r="AI3022" s="7"/>
      <c r="AJ3022" s="7"/>
      <c r="AK3022" s="7"/>
      <c r="BZ3022" s="4"/>
      <c r="CA3022" t="s">
        <v>842</v>
      </c>
      <c r="CC3022" s="7" t="s">
        <v>639</v>
      </c>
      <c r="CD3022" s="7">
        <v>0.59718777335433149</v>
      </c>
      <c r="CF3022" s="7"/>
      <c r="CH3022" s="7"/>
      <c r="CJ3022" s="7"/>
      <c r="CK3022" s="7">
        <f t="shared" si="77"/>
        <v>58</v>
      </c>
      <c r="CL3022" t="s">
        <v>4733</v>
      </c>
    </row>
    <row r="3023" spans="1:90" hidden="1" x14ac:dyDescent="0.3">
      <c r="A3023" s="43">
        <v>64</v>
      </c>
      <c r="B3023" s="23" t="s">
        <v>900</v>
      </c>
      <c r="C3023" s="54"/>
      <c r="D3023" s="54" t="s">
        <v>831</v>
      </c>
      <c r="E3023" s="23" t="s">
        <v>683</v>
      </c>
      <c r="F3023" s="54"/>
      <c r="G3023" s="23" t="s">
        <v>4734</v>
      </c>
      <c r="J3023" s="54" t="s">
        <v>9</v>
      </c>
      <c r="K3023" s="70">
        <v>1.1499999999999999</v>
      </c>
      <c r="L3023" s="24" t="s">
        <v>834</v>
      </c>
      <c r="M3023" s="24" t="s">
        <v>639</v>
      </c>
      <c r="N3023" s="7"/>
      <c r="U3023" s="4">
        <v>2645</v>
      </c>
      <c r="V3023" s="4">
        <v>0.43699999999999989</v>
      </c>
      <c r="W3023" s="4">
        <v>5.8994999999999997</v>
      </c>
      <c r="AB3023" s="4">
        <v>5060</v>
      </c>
      <c r="AC3023" s="4">
        <v>25990</v>
      </c>
      <c r="AD3023" s="7"/>
      <c r="AE3023" s="7"/>
      <c r="AF3023" s="7"/>
      <c r="AG3023" s="7"/>
      <c r="AH3023" s="7"/>
      <c r="AI3023" s="7"/>
      <c r="AJ3023" s="7"/>
      <c r="AK3023" s="7"/>
      <c r="BZ3023" s="4"/>
      <c r="CA3023" t="s">
        <v>842</v>
      </c>
      <c r="CC3023" s="7" t="s">
        <v>639</v>
      </c>
      <c r="CD3023" s="7">
        <v>0.53767841033134789</v>
      </c>
      <c r="CF3023" s="7"/>
      <c r="CH3023" s="7"/>
      <c r="CJ3023" s="7"/>
      <c r="CK3023" s="7">
        <f t="shared" si="77"/>
        <v>58</v>
      </c>
    </row>
    <row r="3024" spans="1:90" hidden="1" x14ac:dyDescent="0.3">
      <c r="A3024" s="43" t="s">
        <v>843</v>
      </c>
      <c r="B3024" s="23" t="s">
        <v>1754</v>
      </c>
      <c r="C3024" s="54"/>
      <c r="D3024" s="54" t="s">
        <v>831</v>
      </c>
      <c r="E3024" s="23" t="s">
        <v>659</v>
      </c>
      <c r="F3024" s="54"/>
      <c r="G3024" s="23" t="s">
        <v>4735</v>
      </c>
      <c r="J3024" s="54" t="s">
        <v>9</v>
      </c>
      <c r="K3024" s="55">
        <v>3.5529999999999999</v>
      </c>
      <c r="L3024" s="24" t="s">
        <v>834</v>
      </c>
      <c r="M3024" s="24" t="s">
        <v>615</v>
      </c>
      <c r="N3024" s="7"/>
      <c r="U3024" s="4">
        <v>36951.199999999997</v>
      </c>
      <c r="V3024" s="4">
        <v>0.82429600000000003</v>
      </c>
      <c r="W3024" s="4">
        <v>47.965499999999999</v>
      </c>
      <c r="Y3024" s="4">
        <v>675.06999999999994</v>
      </c>
      <c r="AD3024" s="7"/>
      <c r="AE3024" s="7"/>
      <c r="AF3024" s="7"/>
      <c r="AG3024" s="7"/>
      <c r="AH3024" s="7"/>
      <c r="AI3024" s="7"/>
      <c r="AJ3024" s="7"/>
      <c r="AK3024" s="7"/>
      <c r="AQ3024" s="4">
        <v>86.69319999999999</v>
      </c>
      <c r="BZ3024" s="4"/>
      <c r="CA3024" t="s">
        <v>4010</v>
      </c>
      <c r="CC3024" s="7" t="s">
        <v>615</v>
      </c>
      <c r="CD3024" s="7">
        <v>0.65016556861415087</v>
      </c>
      <c r="CF3024" s="7"/>
      <c r="CH3024" s="7"/>
      <c r="CJ3024" s="7"/>
      <c r="CK3024" s="7">
        <f t="shared" si="77"/>
        <v>58</v>
      </c>
    </row>
    <row r="3025" spans="1:90" hidden="1" x14ac:dyDescent="0.3">
      <c r="A3025" s="43" t="s">
        <v>1714</v>
      </c>
      <c r="B3025" s="23" t="s">
        <v>868</v>
      </c>
      <c r="D3025" s="23" t="s">
        <v>831</v>
      </c>
      <c r="E3025" s="23" t="s">
        <v>595</v>
      </c>
      <c r="G3025" s="23" t="s">
        <v>4736</v>
      </c>
      <c r="J3025" s="54" t="s">
        <v>9</v>
      </c>
      <c r="K3025" s="47">
        <v>12</v>
      </c>
      <c r="L3025" s="57" t="s">
        <v>834</v>
      </c>
      <c r="M3025" s="24" t="s">
        <v>618</v>
      </c>
      <c r="V3025" s="4">
        <v>30</v>
      </c>
      <c r="BY3025" s="62">
        <v>0.81799999999999995</v>
      </c>
      <c r="BZ3025" s="4">
        <v>2400000</v>
      </c>
      <c r="CA3025" t="s">
        <v>1716</v>
      </c>
      <c r="CK3025" s="7">
        <f t="shared" si="77"/>
        <v>62</v>
      </c>
      <c r="CL3025" t="s">
        <v>4736</v>
      </c>
    </row>
    <row r="3026" spans="1:90" hidden="1" x14ac:dyDescent="0.3">
      <c r="A3026" s="43">
        <v>64</v>
      </c>
      <c r="B3026" s="23" t="s">
        <v>844</v>
      </c>
      <c r="C3026" s="54"/>
      <c r="D3026" s="54" t="s">
        <v>831</v>
      </c>
      <c r="E3026" s="23" t="s">
        <v>605</v>
      </c>
      <c r="F3026" s="54"/>
      <c r="G3026" s="23" t="s">
        <v>4737</v>
      </c>
      <c r="J3026" s="54" t="s">
        <v>9</v>
      </c>
      <c r="K3026" s="55">
        <v>503.7</v>
      </c>
      <c r="L3026" s="24" t="s">
        <v>834</v>
      </c>
      <c r="M3026" s="24" t="s">
        <v>618</v>
      </c>
      <c r="N3026" s="7"/>
      <c r="U3026" s="4">
        <v>526238</v>
      </c>
      <c r="V3026" s="4">
        <v>180.10409999999999</v>
      </c>
      <c r="AD3026" s="7"/>
      <c r="AE3026" s="7"/>
      <c r="AF3026" s="7"/>
      <c r="AG3026" s="7"/>
      <c r="AH3026" s="7"/>
      <c r="AI3026" s="7"/>
      <c r="AJ3026" s="7"/>
      <c r="AK3026" s="7"/>
      <c r="BZ3026" s="4"/>
      <c r="CA3026" t="s">
        <v>902</v>
      </c>
      <c r="CC3026" s="7" t="s">
        <v>618</v>
      </c>
      <c r="CD3026" s="7">
        <v>0.6791944906209697</v>
      </c>
      <c r="CE3026" s="7" t="s">
        <v>615</v>
      </c>
      <c r="CF3026" s="7">
        <v>0.32080550937903018</v>
      </c>
      <c r="CH3026" s="7"/>
      <c r="CJ3026" s="7"/>
      <c r="CK3026" s="7">
        <f t="shared" si="77"/>
        <v>61</v>
      </c>
    </row>
    <row r="3027" spans="1:90" hidden="1" x14ac:dyDescent="0.3">
      <c r="A3027" s="43">
        <v>65</v>
      </c>
      <c r="B3027" s="56" t="s">
        <v>4230</v>
      </c>
      <c r="D3027" s="23" t="s">
        <v>831</v>
      </c>
      <c r="E3027" s="23" t="s">
        <v>796</v>
      </c>
      <c r="G3027" s="23" t="s">
        <v>4738</v>
      </c>
      <c r="H3027" s="57" t="s">
        <v>831</v>
      </c>
      <c r="I3027" s="57"/>
      <c r="J3027" s="23" t="s">
        <v>9</v>
      </c>
      <c r="K3027" s="47">
        <v>293</v>
      </c>
      <c r="L3027" s="24" t="s">
        <v>834</v>
      </c>
      <c r="M3027" s="24" t="s">
        <v>624</v>
      </c>
      <c r="X3027" s="4">
        <v>4277800</v>
      </c>
      <c r="Y3027" s="4">
        <v>322299.99999999988</v>
      </c>
      <c r="BZ3027" s="4"/>
      <c r="CA3027" t="s">
        <v>1009</v>
      </c>
      <c r="CC3027" s="7" t="s">
        <v>624</v>
      </c>
      <c r="CD3027" s="7">
        <v>0.84957895716990461</v>
      </c>
      <c r="CF3027" s="7"/>
      <c r="CH3027" s="7"/>
      <c r="CJ3027" s="7"/>
      <c r="CK3027" s="7">
        <f t="shared" si="77"/>
        <v>61</v>
      </c>
    </row>
    <row r="3028" spans="1:90" hidden="1" x14ac:dyDescent="0.3">
      <c r="A3028" s="43" t="s">
        <v>932</v>
      </c>
      <c r="B3028" s="23" t="s">
        <v>1036</v>
      </c>
      <c r="C3028" s="54"/>
      <c r="D3028" s="54" t="s">
        <v>831</v>
      </c>
      <c r="E3028" s="23" t="s">
        <v>659</v>
      </c>
      <c r="F3028" s="54"/>
      <c r="G3028" s="23" t="s">
        <v>4739</v>
      </c>
      <c r="H3028" s="23" t="s">
        <v>880</v>
      </c>
      <c r="J3028" s="54" t="s">
        <v>9</v>
      </c>
      <c r="K3028" s="55">
        <v>9.8350000000000009</v>
      </c>
      <c r="L3028" s="24" t="s">
        <v>834</v>
      </c>
      <c r="M3028" s="24" t="s">
        <v>621</v>
      </c>
      <c r="N3028" s="7"/>
      <c r="U3028" s="4">
        <v>29505</v>
      </c>
      <c r="V3028" s="4">
        <v>17.604649999999999</v>
      </c>
      <c r="W3028" s="4">
        <v>2323.1253499999998</v>
      </c>
      <c r="AB3028" s="4">
        <v>133756</v>
      </c>
      <c r="AC3028" s="4">
        <v>560595.00000000012</v>
      </c>
      <c r="AD3028" s="7"/>
      <c r="AE3028" s="7"/>
      <c r="AF3028" s="7"/>
      <c r="AG3028" s="7"/>
      <c r="AH3028" s="7"/>
      <c r="AI3028" s="7"/>
      <c r="AJ3028" s="7"/>
      <c r="AK3028" s="7"/>
      <c r="BZ3028" s="4">
        <v>980000</v>
      </c>
      <c r="CA3028" t="s">
        <v>1040</v>
      </c>
      <c r="CC3028" s="7" t="s">
        <v>621</v>
      </c>
      <c r="CD3028" s="7">
        <v>0.38201723693788447</v>
      </c>
      <c r="CE3028" s="7" t="s">
        <v>639</v>
      </c>
      <c r="CF3028" s="7">
        <v>0.31576200431973672</v>
      </c>
      <c r="CH3028" s="7"/>
      <c r="CJ3028" s="7"/>
      <c r="CK3028" s="7">
        <f t="shared" si="77"/>
        <v>58</v>
      </c>
      <c r="CL3028" t="s">
        <v>4739</v>
      </c>
    </row>
    <row r="3029" spans="1:90" hidden="1" x14ac:dyDescent="0.3">
      <c r="A3029" s="43">
        <v>64</v>
      </c>
      <c r="B3029" s="23" t="s">
        <v>881</v>
      </c>
      <c r="C3029" s="54"/>
      <c r="D3029" s="54" t="s">
        <v>831</v>
      </c>
      <c r="E3029" s="23" t="s">
        <v>650</v>
      </c>
      <c r="F3029" s="54"/>
      <c r="G3029" s="23" t="s">
        <v>4740</v>
      </c>
      <c r="H3029" s="23" t="s">
        <v>1204</v>
      </c>
      <c r="J3029" s="54" t="s">
        <v>9</v>
      </c>
      <c r="K3029" s="55">
        <v>30</v>
      </c>
      <c r="L3029" s="24" t="s">
        <v>834</v>
      </c>
      <c r="M3029" s="24" t="s">
        <v>615</v>
      </c>
      <c r="N3029" s="7"/>
      <c r="U3029" s="4">
        <v>300000</v>
      </c>
      <c r="W3029" s="4">
        <v>600</v>
      </c>
      <c r="AD3029" s="7"/>
      <c r="AE3029" s="7"/>
      <c r="AF3029" s="7"/>
      <c r="AG3029" s="7"/>
      <c r="AH3029" s="7"/>
      <c r="AI3029" s="7"/>
      <c r="AJ3029" s="7"/>
      <c r="AK3029" s="7"/>
      <c r="BZ3029" s="4"/>
      <c r="CA3029" t="s">
        <v>899</v>
      </c>
      <c r="CC3029" s="7" t="s">
        <v>615</v>
      </c>
      <c r="CD3029" s="7">
        <v>0.83304778221968401</v>
      </c>
      <c r="CF3029" s="7"/>
      <c r="CH3029" s="7"/>
      <c r="CJ3029" s="7"/>
      <c r="CK3029" s="7">
        <f t="shared" si="77"/>
        <v>61</v>
      </c>
    </row>
    <row r="3030" spans="1:90" hidden="1" x14ac:dyDescent="0.3">
      <c r="A3030" s="43">
        <v>64</v>
      </c>
      <c r="B3030" s="23" t="s">
        <v>905</v>
      </c>
      <c r="C3030" s="54"/>
      <c r="D3030" s="54" t="s">
        <v>831</v>
      </c>
      <c r="E3030" s="23" t="s">
        <v>620</v>
      </c>
      <c r="F3030" s="54"/>
      <c r="G3030" s="23" t="s">
        <v>4741</v>
      </c>
      <c r="J3030" s="54" t="s">
        <v>9</v>
      </c>
      <c r="K3030" s="55">
        <v>52.6</v>
      </c>
      <c r="L3030" s="24" t="s">
        <v>834</v>
      </c>
      <c r="M3030" s="24" t="s">
        <v>669</v>
      </c>
      <c r="N3030" s="7"/>
      <c r="U3030" s="4">
        <v>31560</v>
      </c>
      <c r="AD3030" s="7"/>
      <c r="AE3030" s="7"/>
      <c r="AF3030" s="7"/>
      <c r="AG3030" s="7"/>
      <c r="AH3030" s="7"/>
      <c r="AI3030" s="7"/>
      <c r="AJ3030" s="7"/>
      <c r="AK3030" s="7"/>
      <c r="AM3030" s="4">
        <v>26826000</v>
      </c>
      <c r="BZ3030" s="4"/>
      <c r="CA3030" t="s">
        <v>2689</v>
      </c>
      <c r="CC3030" s="7" t="s">
        <v>669</v>
      </c>
      <c r="CD3030" s="7">
        <v>0.9170766093883832</v>
      </c>
      <c r="CF3030" s="7"/>
      <c r="CH3030" s="7"/>
      <c r="CJ3030" s="7"/>
      <c r="CK3030" s="7">
        <f t="shared" si="77"/>
        <v>61</v>
      </c>
    </row>
    <row r="3031" spans="1:90" hidden="1" x14ac:dyDescent="0.3">
      <c r="A3031" s="43" t="s">
        <v>918</v>
      </c>
      <c r="B3031" s="23" t="s">
        <v>863</v>
      </c>
      <c r="D3031" s="23" t="s">
        <v>831</v>
      </c>
      <c r="E3031" s="23" t="s">
        <v>671</v>
      </c>
      <c r="G3031" s="53" t="s">
        <v>4742</v>
      </c>
      <c r="J3031" s="23" t="s">
        <v>9</v>
      </c>
      <c r="K3031" s="47">
        <v>182</v>
      </c>
      <c r="L3031" s="24" t="s">
        <v>834</v>
      </c>
      <c r="M3031" s="24" t="s">
        <v>651</v>
      </c>
      <c r="U3031" s="4">
        <v>120001.7295065552</v>
      </c>
      <c r="V3031" s="4">
        <v>39.521788954000002</v>
      </c>
      <c r="X3031" s="4">
        <v>292461.17368344037</v>
      </c>
      <c r="AG3031" s="4">
        <v>495.43514434000002</v>
      </c>
      <c r="AH3031" s="4">
        <v>334.56736350000011</v>
      </c>
      <c r="AI3031" s="4">
        <v>54.41826149180001</v>
      </c>
      <c r="AJ3031" s="4">
        <v>54.594411642199347</v>
      </c>
      <c r="AK3031" s="4">
        <v>11.01513901370299</v>
      </c>
      <c r="BX3031" s="4"/>
      <c r="BZ3031" s="4">
        <v>2400000</v>
      </c>
      <c r="CA3031" t="s">
        <v>1173</v>
      </c>
      <c r="CC3031" s="7" t="s">
        <v>651</v>
      </c>
      <c r="CD3031" s="7">
        <v>0.55676043432237454</v>
      </c>
      <c r="CE3031" s="7" t="s">
        <v>654</v>
      </c>
      <c r="CF3031" s="7">
        <v>0.21507622156929779</v>
      </c>
      <c r="CH3031" s="7"/>
      <c r="CJ3031" s="7"/>
      <c r="CK3031" s="7">
        <f t="shared" si="77"/>
        <v>55</v>
      </c>
    </row>
    <row r="3032" spans="1:90" hidden="1" x14ac:dyDescent="0.3">
      <c r="A3032" s="43">
        <v>64</v>
      </c>
      <c r="B3032" s="23" t="s">
        <v>852</v>
      </c>
      <c r="C3032" s="54"/>
      <c r="D3032" s="54" t="s">
        <v>831</v>
      </c>
      <c r="E3032" s="23" t="s">
        <v>659</v>
      </c>
      <c r="F3032" s="54"/>
      <c r="G3032" s="23" t="s">
        <v>4743</v>
      </c>
      <c r="J3032" s="54" t="s">
        <v>9</v>
      </c>
      <c r="K3032" s="55">
        <v>0.16900000000000001</v>
      </c>
      <c r="L3032" s="24" t="s">
        <v>834</v>
      </c>
      <c r="M3032" s="24" t="s">
        <v>615</v>
      </c>
      <c r="N3032" s="7"/>
      <c r="U3032" s="4">
        <v>1504.1</v>
      </c>
      <c r="V3032" s="4">
        <v>1.6899999999999998E-2</v>
      </c>
      <c r="W3032" s="4">
        <v>3.718</v>
      </c>
      <c r="AB3032" s="4">
        <v>169</v>
      </c>
      <c r="AC3032" s="4">
        <v>3718.0000000000009</v>
      </c>
      <c r="AD3032" s="7"/>
      <c r="AE3032" s="7"/>
      <c r="AF3032" s="7"/>
      <c r="AG3032" s="7"/>
      <c r="AH3032" s="7"/>
      <c r="AI3032" s="7"/>
      <c r="AJ3032" s="7"/>
      <c r="AK3032" s="7"/>
      <c r="BZ3032" s="4"/>
      <c r="CA3032" t="s">
        <v>842</v>
      </c>
      <c r="CC3032" s="7" t="s">
        <v>615</v>
      </c>
      <c r="CD3032" s="7">
        <v>0.45370182685743699</v>
      </c>
      <c r="CE3032" s="7" t="s">
        <v>639</v>
      </c>
      <c r="CF3032" s="7">
        <v>0.38494246365972601</v>
      </c>
      <c r="CH3032" s="7"/>
      <c r="CJ3032" s="7"/>
      <c r="CK3032" s="7">
        <f t="shared" si="77"/>
        <v>58</v>
      </c>
    </row>
    <row r="3033" spans="1:90" x14ac:dyDescent="0.3">
      <c r="A3033" s="43">
        <v>64</v>
      </c>
      <c r="B3033" s="23" t="s">
        <v>860</v>
      </c>
      <c r="C3033" s="54"/>
      <c r="D3033" s="54" t="s">
        <v>831</v>
      </c>
      <c r="E3033" s="23" t="s">
        <v>704</v>
      </c>
      <c r="F3033" s="54"/>
      <c r="G3033" s="23" t="s">
        <v>4744</v>
      </c>
      <c r="J3033" s="54" t="s">
        <v>9</v>
      </c>
      <c r="K3033" s="55">
        <v>9.0709999999999999E-2</v>
      </c>
      <c r="L3033" s="24" t="s">
        <v>834</v>
      </c>
      <c r="M3033" s="24" t="s">
        <v>615</v>
      </c>
      <c r="N3033" s="7"/>
      <c r="U3033" s="4">
        <v>4081.95</v>
      </c>
      <c r="AD3033" s="7"/>
      <c r="AE3033" s="7"/>
      <c r="AF3033" s="7"/>
      <c r="AG3033" s="7"/>
      <c r="AH3033" s="7"/>
      <c r="AI3033" s="7"/>
      <c r="AJ3033" s="7"/>
      <c r="AK3033" s="7"/>
      <c r="BZ3033" s="4"/>
      <c r="CA3033" t="s">
        <v>856</v>
      </c>
      <c r="CC3033" s="7" t="s">
        <v>615</v>
      </c>
      <c r="CD3033" s="7">
        <v>1</v>
      </c>
      <c r="CF3033" s="7"/>
      <c r="CH3033" s="7"/>
      <c r="CJ3033" s="7"/>
      <c r="CK3033" s="7">
        <f t="shared" si="77"/>
        <v>62</v>
      </c>
    </row>
    <row r="3034" spans="1:90" hidden="1" x14ac:dyDescent="0.3">
      <c r="A3034" s="43">
        <v>64</v>
      </c>
      <c r="B3034" s="23" t="s">
        <v>913</v>
      </c>
      <c r="C3034" s="54"/>
      <c r="D3034" s="54" t="s">
        <v>831</v>
      </c>
      <c r="E3034" s="23" t="s">
        <v>605</v>
      </c>
      <c r="F3034" s="54"/>
      <c r="G3034" s="23" t="s">
        <v>4745</v>
      </c>
      <c r="H3034" s="23" t="s">
        <v>880</v>
      </c>
      <c r="J3034" s="54" t="s">
        <v>9</v>
      </c>
      <c r="K3034" s="55">
        <v>270</v>
      </c>
      <c r="L3034" s="24" t="s">
        <v>834</v>
      </c>
      <c r="M3034" s="24" t="s">
        <v>615</v>
      </c>
      <c r="N3034" s="7"/>
      <c r="U3034" s="4">
        <v>1809000</v>
      </c>
      <c r="AD3034" s="7"/>
      <c r="AE3034" s="7"/>
      <c r="AF3034" s="7"/>
      <c r="AG3034" s="7"/>
      <c r="AH3034" s="7"/>
      <c r="AI3034" s="7"/>
      <c r="AJ3034" s="7"/>
      <c r="AK3034" s="7"/>
      <c r="BZ3034" s="4"/>
      <c r="CA3034" t="s">
        <v>856</v>
      </c>
      <c r="CC3034" s="7" t="s">
        <v>615</v>
      </c>
      <c r="CD3034" s="7">
        <v>1</v>
      </c>
      <c r="CF3034" s="7"/>
      <c r="CH3034" s="7"/>
      <c r="CJ3034" s="7"/>
      <c r="CK3034" s="7">
        <f t="shared" si="77"/>
        <v>62</v>
      </c>
    </row>
    <row r="3035" spans="1:90" hidden="1" x14ac:dyDescent="0.3">
      <c r="A3035" s="43">
        <v>64</v>
      </c>
      <c r="B3035" s="23" t="s">
        <v>848</v>
      </c>
      <c r="C3035" s="54"/>
      <c r="D3035" s="54" t="s">
        <v>831</v>
      </c>
      <c r="E3035" s="23" t="s">
        <v>605</v>
      </c>
      <c r="F3035" s="54"/>
      <c r="G3035" s="23" t="s">
        <v>4746</v>
      </c>
      <c r="J3035" s="54" t="s">
        <v>9</v>
      </c>
      <c r="K3035" s="55">
        <v>593.70800000000008</v>
      </c>
      <c r="L3035" s="24" t="s">
        <v>834</v>
      </c>
      <c r="M3035" s="24" t="s">
        <v>615</v>
      </c>
      <c r="N3035" s="7"/>
      <c r="U3035" s="4">
        <v>2137348.7999999998</v>
      </c>
      <c r="V3035" s="4">
        <v>100.93035999999999</v>
      </c>
      <c r="AA3035" s="107">
        <v>35622.48000000001</v>
      </c>
      <c r="AD3035" s="7"/>
      <c r="AE3035" s="7"/>
      <c r="AF3035" s="7"/>
      <c r="AG3035" s="7"/>
      <c r="AH3035" s="7"/>
      <c r="AI3035" s="7"/>
      <c r="AJ3035" s="7"/>
      <c r="AK3035" s="7"/>
      <c r="BZ3035" s="4"/>
      <c r="CA3035" t="s">
        <v>948</v>
      </c>
      <c r="CC3035" s="7" t="s">
        <v>615</v>
      </c>
      <c r="CD3035" s="7">
        <v>0.74023883340585228</v>
      </c>
      <c r="CE3035" s="7" t="s">
        <v>618</v>
      </c>
      <c r="CF3035" s="7">
        <v>0.21623661178717191</v>
      </c>
      <c r="CH3035" s="7"/>
      <c r="CJ3035" s="7"/>
      <c r="CK3035" s="7">
        <f t="shared" si="77"/>
        <v>60</v>
      </c>
      <c r="CL3035" t="s">
        <v>4746</v>
      </c>
    </row>
    <row r="3036" spans="1:90" hidden="1" x14ac:dyDescent="0.3">
      <c r="A3036" s="43">
        <v>64</v>
      </c>
      <c r="B3036" s="23" t="s">
        <v>848</v>
      </c>
      <c r="C3036" s="54"/>
      <c r="D3036" s="54" t="s">
        <v>831</v>
      </c>
      <c r="E3036" s="23" t="s">
        <v>605</v>
      </c>
      <c r="F3036" s="54"/>
      <c r="G3036" s="23" t="s">
        <v>4747</v>
      </c>
      <c r="J3036" s="54" t="s">
        <v>9</v>
      </c>
      <c r="K3036" s="55">
        <v>751.59400000000005</v>
      </c>
      <c r="L3036" s="24" t="s">
        <v>834</v>
      </c>
      <c r="M3036" s="24" t="s">
        <v>615</v>
      </c>
      <c r="N3036" s="7"/>
      <c r="U3036" s="4">
        <v>2501389.6</v>
      </c>
      <c r="V3036" s="4">
        <v>127.77097999999999</v>
      </c>
      <c r="AA3036" s="107">
        <v>45095.64</v>
      </c>
      <c r="AD3036" s="7"/>
      <c r="AE3036" s="7"/>
      <c r="AF3036" s="7"/>
      <c r="AG3036" s="7"/>
      <c r="AH3036" s="7"/>
      <c r="AI3036" s="7"/>
      <c r="AJ3036" s="7"/>
      <c r="AK3036" s="7"/>
      <c r="BZ3036" s="4"/>
      <c r="CA3036" t="s">
        <v>948</v>
      </c>
      <c r="CC3036" s="7" t="s">
        <v>615</v>
      </c>
      <c r="CD3036" s="7">
        <v>0.72485668051178753</v>
      </c>
      <c r="CE3036" s="7" t="s">
        <v>618</v>
      </c>
      <c r="CF3036" s="7">
        <v>0.22904139191430181</v>
      </c>
      <c r="CH3036" s="7"/>
      <c r="CJ3036" s="7"/>
      <c r="CK3036" s="7">
        <f t="shared" si="77"/>
        <v>60</v>
      </c>
      <c r="CL3036" t="s">
        <v>4747</v>
      </c>
    </row>
    <row r="3037" spans="1:90" hidden="1" x14ac:dyDescent="0.3">
      <c r="A3037" s="43">
        <v>64</v>
      </c>
      <c r="B3037" s="23" t="s">
        <v>916</v>
      </c>
      <c r="C3037" s="54"/>
      <c r="D3037" s="54" t="s">
        <v>831</v>
      </c>
      <c r="E3037" s="23" t="s">
        <v>659</v>
      </c>
      <c r="F3037" s="54"/>
      <c r="G3037" s="23" t="s">
        <v>4748</v>
      </c>
      <c r="J3037" s="54" t="s">
        <v>9</v>
      </c>
      <c r="K3037" s="55">
        <v>2.5</v>
      </c>
      <c r="L3037" s="24" t="s">
        <v>834</v>
      </c>
      <c r="M3037" s="24" t="s">
        <v>615</v>
      </c>
      <c r="N3037" s="7"/>
      <c r="U3037" s="4">
        <v>15000</v>
      </c>
      <c r="AD3037" s="7"/>
      <c r="AE3037" s="7"/>
      <c r="AF3037" s="7"/>
      <c r="AG3037" s="7"/>
      <c r="AH3037" s="7"/>
      <c r="AI3037" s="7"/>
      <c r="AJ3037" s="7"/>
      <c r="AK3037" s="7"/>
      <c r="BZ3037" s="4"/>
      <c r="CA3037" t="s">
        <v>856</v>
      </c>
      <c r="CC3037" s="7" t="s">
        <v>615</v>
      </c>
      <c r="CD3037" s="7">
        <v>1</v>
      </c>
      <c r="CF3037" s="7"/>
      <c r="CH3037" s="7"/>
      <c r="CJ3037" s="7"/>
      <c r="CK3037" s="7">
        <f t="shared" si="77"/>
        <v>62</v>
      </c>
    </row>
    <row r="3038" spans="1:90" hidden="1" x14ac:dyDescent="0.3">
      <c r="A3038" s="43">
        <v>64</v>
      </c>
      <c r="B3038" s="23" t="s">
        <v>1176</v>
      </c>
      <c r="C3038" s="54"/>
      <c r="D3038" s="54" t="s">
        <v>831</v>
      </c>
      <c r="E3038" s="23" t="s">
        <v>605</v>
      </c>
      <c r="F3038" s="54"/>
      <c r="G3038" s="23" t="s">
        <v>4749</v>
      </c>
      <c r="J3038" s="54" t="s">
        <v>9</v>
      </c>
      <c r="K3038" s="70">
        <v>400.6</v>
      </c>
      <c r="L3038" s="24" t="s">
        <v>834</v>
      </c>
      <c r="M3038" s="24" t="s">
        <v>615</v>
      </c>
      <c r="N3038" s="7"/>
      <c r="U3038" s="4">
        <v>1922880</v>
      </c>
      <c r="V3038" s="4">
        <v>172.25800000000001</v>
      </c>
      <c r="W3038" s="4">
        <v>664.99599999999998</v>
      </c>
      <c r="AD3038" s="7"/>
      <c r="AE3038" s="7"/>
      <c r="AF3038" s="7"/>
      <c r="AG3038" s="7"/>
      <c r="AH3038" s="7"/>
      <c r="AI3038" s="7"/>
      <c r="AJ3038" s="7"/>
      <c r="AK3038" s="7"/>
      <c r="BZ3038" s="4"/>
      <c r="CA3038" t="s">
        <v>859</v>
      </c>
      <c r="CC3038" s="7" t="s">
        <v>615</v>
      </c>
      <c r="CD3038" s="7">
        <v>0.62939860323418972</v>
      </c>
      <c r="CE3038" s="7" t="s">
        <v>618</v>
      </c>
      <c r="CF3038" s="7">
        <v>0.34878992808816522</v>
      </c>
      <c r="CH3038" s="7"/>
      <c r="CJ3038" s="7"/>
      <c r="CK3038" s="7">
        <f t="shared" si="77"/>
        <v>60</v>
      </c>
    </row>
    <row r="3039" spans="1:90" hidden="1" x14ac:dyDescent="0.3">
      <c r="A3039" s="43">
        <v>64</v>
      </c>
      <c r="B3039" s="23" t="s">
        <v>913</v>
      </c>
      <c r="C3039" s="54"/>
      <c r="D3039" s="54" t="s">
        <v>831</v>
      </c>
      <c r="E3039" s="23" t="s">
        <v>605</v>
      </c>
      <c r="F3039" s="54"/>
      <c r="G3039" s="23" t="s">
        <v>4750</v>
      </c>
      <c r="H3039" s="23" t="s">
        <v>838</v>
      </c>
      <c r="J3039" s="54" t="s">
        <v>9</v>
      </c>
      <c r="K3039" s="55">
        <v>1002</v>
      </c>
      <c r="L3039" s="24" t="s">
        <v>834</v>
      </c>
      <c r="M3039" s="24" t="s">
        <v>615</v>
      </c>
      <c r="N3039" s="7"/>
      <c r="U3039" s="4">
        <v>1903800</v>
      </c>
      <c r="V3039" s="4">
        <v>15.03</v>
      </c>
      <c r="W3039" s="4">
        <v>1803.6</v>
      </c>
      <c r="AA3039" s="107">
        <v>310620</v>
      </c>
      <c r="AD3039" s="4">
        <v>193.386</v>
      </c>
      <c r="AE3039" s="7"/>
      <c r="AF3039" s="7"/>
      <c r="AG3039" s="7"/>
      <c r="AH3039" s="7"/>
      <c r="AI3039" s="7"/>
      <c r="AJ3039" s="7"/>
      <c r="AK3039" s="7"/>
      <c r="BZ3039" s="4"/>
      <c r="CA3039" t="s">
        <v>846</v>
      </c>
      <c r="CC3039" s="7" t="s">
        <v>615</v>
      </c>
      <c r="CD3039" s="7">
        <v>0.5668803754228422</v>
      </c>
      <c r="CE3039" s="7" t="s">
        <v>633</v>
      </c>
      <c r="CF3039" s="7">
        <v>0.32629711862445032</v>
      </c>
      <c r="CH3039" s="7"/>
      <c r="CJ3039" s="7"/>
      <c r="CK3039" s="7">
        <f t="shared" si="77"/>
        <v>58</v>
      </c>
    </row>
    <row r="3040" spans="1:90" hidden="1" x14ac:dyDescent="0.3">
      <c r="A3040" s="43" t="s">
        <v>843</v>
      </c>
      <c r="B3040" s="23" t="s">
        <v>868</v>
      </c>
      <c r="C3040" s="54"/>
      <c r="D3040" s="54" t="s">
        <v>831</v>
      </c>
      <c r="E3040" s="23" t="s">
        <v>605</v>
      </c>
      <c r="F3040" s="54"/>
      <c r="G3040" s="23" t="s">
        <v>4751</v>
      </c>
      <c r="J3040" s="54" t="s">
        <v>9</v>
      </c>
      <c r="K3040" s="55">
        <v>331.1</v>
      </c>
      <c r="L3040" s="24" t="s">
        <v>834</v>
      </c>
      <c r="M3040" s="24" t="s">
        <v>615</v>
      </c>
      <c r="N3040" s="7"/>
      <c r="U3040" s="4">
        <v>1556170</v>
      </c>
      <c r="V3040" s="4">
        <v>39.731999999999999</v>
      </c>
      <c r="AD3040" s="4">
        <v>23.177</v>
      </c>
      <c r="AE3040" s="7"/>
      <c r="AF3040" s="7"/>
      <c r="AG3040" s="7"/>
      <c r="AH3040" s="7"/>
      <c r="AI3040" s="7"/>
      <c r="AJ3040" s="7"/>
      <c r="AK3040" s="7"/>
      <c r="BZ3040" s="4"/>
      <c r="CA3040" t="s">
        <v>910</v>
      </c>
      <c r="CC3040" s="7" t="s">
        <v>615</v>
      </c>
      <c r="CD3040" s="7">
        <v>0.85874469756297078</v>
      </c>
      <c r="CF3040" s="7"/>
      <c r="CH3040" s="7"/>
      <c r="CJ3040" s="7"/>
      <c r="CK3040" s="7">
        <f t="shared" si="77"/>
        <v>60</v>
      </c>
    </row>
    <row r="3041" spans="1:90" hidden="1" x14ac:dyDescent="0.3">
      <c r="A3041" s="24" t="s">
        <v>4752</v>
      </c>
      <c r="B3041" s="23" t="s">
        <v>868</v>
      </c>
      <c r="C3041" s="23" t="s">
        <v>868</v>
      </c>
      <c r="D3041" s="23" t="s">
        <v>831</v>
      </c>
      <c r="E3041" s="23" t="s">
        <v>752</v>
      </c>
      <c r="G3041" s="23" t="s">
        <v>4753</v>
      </c>
      <c r="H3041" s="23" t="s">
        <v>880</v>
      </c>
      <c r="J3041" s="54" t="s">
        <v>8</v>
      </c>
      <c r="K3041" s="47">
        <v>26.963302752293579</v>
      </c>
      <c r="L3041" s="57" t="s">
        <v>834</v>
      </c>
      <c r="M3041" s="24" t="s">
        <v>606</v>
      </c>
      <c r="N3041" s="7"/>
      <c r="O3041" s="7"/>
      <c r="R3041" s="4">
        <v>1319397.8352776931</v>
      </c>
      <c r="X3041" s="7"/>
      <c r="AL3041" s="61"/>
      <c r="BD3041" s="4">
        <v>641184.68880294671</v>
      </c>
      <c r="BE3041" s="4">
        <v>1256125.9692090671</v>
      </c>
      <c r="BF3041" s="4">
        <v>122285.4711787743</v>
      </c>
      <c r="BG3041" s="4">
        <v>421578.00012838811</v>
      </c>
      <c r="BH3041" s="4">
        <v>50458.279672977631</v>
      </c>
      <c r="BI3041" s="4">
        <v>14797.33385542169</v>
      </c>
      <c r="BJ3041" s="4">
        <v>40387.699072847681</v>
      </c>
      <c r="BK3041" s="4">
        <v>5222.2837827715357</v>
      </c>
      <c r="BL3041" s="4">
        <v>27887.012734584448</v>
      </c>
      <c r="BM3041" s="4">
        <v>5079.8802435150874</v>
      </c>
      <c r="BN3041" s="4">
        <v>12157.06301474433</v>
      </c>
      <c r="BO3041" s="4">
        <v>1415.3364696734061</v>
      </c>
      <c r="BP3041" s="4">
        <v>11640.408879415339</v>
      </c>
      <c r="BQ3041" s="4">
        <v>1421.4032428355961</v>
      </c>
      <c r="BR3041" s="4">
        <v>136447.27914969</v>
      </c>
      <c r="BY3041" s="7"/>
      <c r="BZ3041" s="4">
        <v>11700000</v>
      </c>
      <c r="CA3041" t="s">
        <v>4754</v>
      </c>
      <c r="CC3041" s="7" t="s">
        <v>606</v>
      </c>
      <c r="CD3041" s="7">
        <v>0.31667936283149711</v>
      </c>
      <c r="CF3041" s="7"/>
      <c r="CH3041" s="7"/>
      <c r="CJ3041" s="7"/>
      <c r="CK3041" s="7">
        <f t="shared" si="77"/>
        <v>47</v>
      </c>
    </row>
    <row r="3042" spans="1:90" hidden="1" x14ac:dyDescent="0.3">
      <c r="A3042" s="43">
        <v>64</v>
      </c>
      <c r="B3042" s="23" t="s">
        <v>1058</v>
      </c>
      <c r="C3042" s="54"/>
      <c r="D3042" s="54" t="s">
        <v>831</v>
      </c>
      <c r="E3042" s="23" t="s">
        <v>659</v>
      </c>
      <c r="F3042" s="54"/>
      <c r="G3042" s="23" t="s">
        <v>4755</v>
      </c>
      <c r="J3042" s="54" t="s">
        <v>9</v>
      </c>
      <c r="K3042" s="55">
        <v>8.93</v>
      </c>
      <c r="L3042" s="24" t="s">
        <v>834</v>
      </c>
      <c r="M3042" s="24" t="s">
        <v>615</v>
      </c>
      <c r="N3042" s="7"/>
      <c r="U3042" s="4">
        <v>259863</v>
      </c>
      <c r="AD3042" s="7"/>
      <c r="AE3042" s="7"/>
      <c r="AF3042" s="7"/>
      <c r="AG3042" s="7"/>
      <c r="AH3042" s="7"/>
      <c r="AI3042" s="7"/>
      <c r="AJ3042" s="7"/>
      <c r="AK3042" s="7"/>
      <c r="BZ3042" s="4"/>
      <c r="CA3042" t="s">
        <v>856</v>
      </c>
      <c r="CC3042" s="7" t="s">
        <v>615</v>
      </c>
      <c r="CD3042" s="7">
        <v>1</v>
      </c>
      <c r="CF3042" s="7"/>
      <c r="CH3042" s="7"/>
      <c r="CJ3042" s="7"/>
      <c r="CK3042" s="7">
        <f t="shared" si="77"/>
        <v>62</v>
      </c>
    </row>
    <row r="3043" spans="1:90" hidden="1" x14ac:dyDescent="0.3">
      <c r="A3043" s="43">
        <v>64</v>
      </c>
      <c r="B3043" s="23" t="s">
        <v>1058</v>
      </c>
      <c r="C3043" s="54"/>
      <c r="D3043" s="54" t="s">
        <v>831</v>
      </c>
      <c r="E3043" s="23" t="s">
        <v>659</v>
      </c>
      <c r="F3043" s="54"/>
      <c r="G3043" s="23" t="s">
        <v>4756</v>
      </c>
      <c r="J3043" s="54" t="s">
        <v>9</v>
      </c>
      <c r="K3043" s="55">
        <v>0.6</v>
      </c>
      <c r="L3043" s="24" t="s">
        <v>834</v>
      </c>
      <c r="M3043" s="24" t="s">
        <v>615</v>
      </c>
      <c r="N3043" s="7"/>
      <c r="U3043" s="4">
        <v>11220</v>
      </c>
      <c r="AC3043" s="4">
        <v>4800</v>
      </c>
      <c r="AD3043" s="7"/>
      <c r="AE3043" s="7"/>
      <c r="AF3043" s="7"/>
      <c r="AG3043" s="7"/>
      <c r="AH3043" s="7"/>
      <c r="AI3043" s="7"/>
      <c r="AJ3043" s="7"/>
      <c r="AK3043" s="7"/>
      <c r="BZ3043" s="4"/>
      <c r="CA3043" t="s">
        <v>885</v>
      </c>
      <c r="CC3043" s="7" t="s">
        <v>615</v>
      </c>
      <c r="CD3043" s="7">
        <v>0.87196208304563161</v>
      </c>
      <c r="CF3043" s="7"/>
      <c r="CH3043" s="7"/>
      <c r="CJ3043" s="7"/>
      <c r="CK3043" s="7">
        <f t="shared" si="77"/>
        <v>61</v>
      </c>
    </row>
    <row r="3044" spans="1:90" hidden="1" x14ac:dyDescent="0.3">
      <c r="A3044" s="43">
        <v>64</v>
      </c>
      <c r="B3044" s="23" t="s">
        <v>1058</v>
      </c>
      <c r="C3044" s="54"/>
      <c r="D3044" s="54" t="s">
        <v>831</v>
      </c>
      <c r="E3044" s="23" t="s">
        <v>605</v>
      </c>
      <c r="F3044" s="54"/>
      <c r="G3044" s="23" t="s">
        <v>4757</v>
      </c>
      <c r="J3044" s="54" t="s">
        <v>9</v>
      </c>
      <c r="K3044" s="55">
        <v>45</v>
      </c>
      <c r="L3044" s="24" t="s">
        <v>834</v>
      </c>
      <c r="M3044" s="24" t="s">
        <v>615</v>
      </c>
      <c r="N3044" s="7"/>
      <c r="U3044" s="4">
        <v>423000</v>
      </c>
      <c r="AA3044" s="107">
        <v>18000</v>
      </c>
      <c r="AD3044" s="7"/>
      <c r="AE3044" s="7"/>
      <c r="AF3044" s="7"/>
      <c r="AG3044" s="7"/>
      <c r="AH3044" s="7"/>
      <c r="AI3044" s="7"/>
      <c r="AJ3044" s="7"/>
      <c r="AK3044" s="7"/>
      <c r="BZ3044" s="4"/>
      <c r="CA3044" t="s">
        <v>1829</v>
      </c>
      <c r="CC3044" s="7" t="s">
        <v>615</v>
      </c>
      <c r="CD3044" s="7">
        <v>0.86947258061788735</v>
      </c>
      <c r="CF3044" s="7"/>
      <c r="CH3044" s="7"/>
      <c r="CJ3044" s="7"/>
      <c r="CK3044" s="7">
        <f t="shared" si="77"/>
        <v>61</v>
      </c>
    </row>
    <row r="3045" spans="1:90" hidden="1" x14ac:dyDescent="0.3">
      <c r="A3045" s="43">
        <v>58</v>
      </c>
      <c r="B3045" s="23" t="s">
        <v>1058</v>
      </c>
      <c r="D3045" s="23" t="s">
        <v>831</v>
      </c>
      <c r="E3045" s="23" t="s">
        <v>605</v>
      </c>
      <c r="G3045" s="23" t="s">
        <v>4758</v>
      </c>
      <c r="H3045" s="23" t="s">
        <v>831</v>
      </c>
      <c r="J3045" s="54" t="s">
        <v>9</v>
      </c>
      <c r="K3045" s="47">
        <v>360</v>
      </c>
      <c r="L3045" s="24" t="s">
        <v>834</v>
      </c>
      <c r="M3045" s="24" t="s">
        <v>633</v>
      </c>
      <c r="AA3045" s="107">
        <v>36000.000000000007</v>
      </c>
      <c r="AD3045" s="4">
        <v>3.6</v>
      </c>
      <c r="BZ3045" s="4"/>
      <c r="CA3045" t="s">
        <v>1187</v>
      </c>
      <c r="CC3045" s="7" t="s">
        <v>633</v>
      </c>
      <c r="CD3045" s="7">
        <v>0.9876881265018771</v>
      </c>
      <c r="CF3045" s="7"/>
      <c r="CH3045" s="7"/>
      <c r="CJ3045" s="7"/>
      <c r="CK3045" s="7">
        <f t="shared" si="77"/>
        <v>61</v>
      </c>
    </row>
    <row r="3046" spans="1:90" hidden="1" x14ac:dyDescent="0.3">
      <c r="A3046" s="43" t="s">
        <v>932</v>
      </c>
      <c r="B3046" s="23" t="s">
        <v>1058</v>
      </c>
      <c r="C3046" s="54"/>
      <c r="D3046" s="54" t="s">
        <v>831</v>
      </c>
      <c r="E3046" s="23" t="s">
        <v>650</v>
      </c>
      <c r="F3046" s="54"/>
      <c r="G3046" s="23" t="s">
        <v>4759</v>
      </c>
      <c r="H3046" s="23" t="s">
        <v>880</v>
      </c>
      <c r="J3046" s="54" t="s">
        <v>9</v>
      </c>
      <c r="K3046" s="55">
        <v>6.2220000000000004</v>
      </c>
      <c r="L3046" s="24" t="s">
        <v>834</v>
      </c>
      <c r="M3046" s="24" t="s">
        <v>615</v>
      </c>
      <c r="N3046" s="7"/>
      <c r="U3046" s="4">
        <v>116464.8</v>
      </c>
      <c r="AD3046" s="7"/>
      <c r="AE3046" s="7"/>
      <c r="AF3046" s="7"/>
      <c r="AG3046" s="7"/>
      <c r="AH3046" s="7"/>
      <c r="AI3046" s="7"/>
      <c r="AJ3046" s="7"/>
      <c r="AK3046" s="7"/>
      <c r="BZ3046" s="4">
        <v>1700000</v>
      </c>
      <c r="CA3046" t="s">
        <v>934</v>
      </c>
      <c r="CC3046" s="7" t="s">
        <v>615</v>
      </c>
      <c r="CD3046" s="7">
        <v>1</v>
      </c>
      <c r="CF3046" s="7"/>
      <c r="CH3046" s="7"/>
      <c r="CJ3046" s="7"/>
      <c r="CK3046" s="7">
        <f t="shared" si="77"/>
        <v>62</v>
      </c>
      <c r="CL3046" t="s">
        <v>4759</v>
      </c>
    </row>
    <row r="3047" spans="1:90" hidden="1" x14ac:dyDescent="0.3">
      <c r="A3047" s="43" t="s">
        <v>843</v>
      </c>
      <c r="B3047" s="23" t="s">
        <v>1058</v>
      </c>
      <c r="D3047" s="23" t="s">
        <v>831</v>
      </c>
      <c r="E3047" s="23" t="s">
        <v>605</v>
      </c>
      <c r="G3047" s="53" t="s">
        <v>4760</v>
      </c>
      <c r="J3047" s="23" t="s">
        <v>9</v>
      </c>
      <c r="K3047" s="47">
        <v>440</v>
      </c>
      <c r="L3047" s="24" t="s">
        <v>834</v>
      </c>
      <c r="M3047" s="24" t="s">
        <v>615</v>
      </c>
      <c r="U3047" s="4">
        <v>3036000</v>
      </c>
      <c r="W3047" s="4">
        <v>96.8</v>
      </c>
      <c r="AA3047" s="107">
        <v>14080</v>
      </c>
      <c r="AD3047" s="4">
        <v>38.206149104848848</v>
      </c>
      <c r="BZ3047" s="4"/>
      <c r="CA3047" t="s">
        <v>846</v>
      </c>
      <c r="CC3047" s="7" t="s">
        <v>615</v>
      </c>
      <c r="CD3047" s="7">
        <v>0.97552383850715374</v>
      </c>
      <c r="CF3047" s="7"/>
      <c r="CH3047" s="7"/>
      <c r="CJ3047" s="7"/>
      <c r="CK3047" s="7">
        <f t="shared" si="77"/>
        <v>59</v>
      </c>
    </row>
    <row r="3048" spans="1:90" hidden="1" x14ac:dyDescent="0.3">
      <c r="A3048" s="43">
        <v>64</v>
      </c>
      <c r="B3048" s="23" t="s">
        <v>1058</v>
      </c>
      <c r="C3048" s="54"/>
      <c r="D3048" s="54" t="s">
        <v>831</v>
      </c>
      <c r="E3048" s="23" t="s">
        <v>605</v>
      </c>
      <c r="F3048" s="54"/>
      <c r="G3048" s="23" t="s">
        <v>4761</v>
      </c>
      <c r="J3048" s="54" t="s">
        <v>9</v>
      </c>
      <c r="K3048" s="55">
        <v>27.23</v>
      </c>
      <c r="L3048" s="24" t="s">
        <v>834</v>
      </c>
      <c r="M3048" s="24" t="s">
        <v>615</v>
      </c>
      <c r="N3048" s="7"/>
      <c r="U3048" s="4">
        <v>326759.99999999988</v>
      </c>
      <c r="V3048" s="4">
        <v>20.977</v>
      </c>
      <c r="W3048" s="4">
        <v>218.19399999999999</v>
      </c>
      <c r="AD3048" s="7"/>
      <c r="AE3048" s="7"/>
      <c r="AF3048" s="7"/>
      <c r="AG3048" s="7"/>
      <c r="AH3048" s="7"/>
      <c r="AI3048" s="7"/>
      <c r="AJ3048" s="7"/>
      <c r="AK3048" s="7"/>
      <c r="AM3048" s="4">
        <v>6685459.9999999991</v>
      </c>
      <c r="BZ3048" s="4"/>
      <c r="CA3048" t="s">
        <v>4762</v>
      </c>
      <c r="CC3048" s="7" t="s">
        <v>615</v>
      </c>
      <c r="CD3048" s="7">
        <v>0.57795512286227957</v>
      </c>
      <c r="CE3048" s="7" t="s">
        <v>618</v>
      </c>
      <c r="CF3048" s="7">
        <v>0.2295194797539622</v>
      </c>
      <c r="CH3048" s="7"/>
      <c r="CJ3048" s="7"/>
      <c r="CK3048" s="7">
        <f t="shared" si="77"/>
        <v>59</v>
      </c>
      <c r="CL3048" t="s">
        <v>4761</v>
      </c>
    </row>
    <row r="3049" spans="1:90" hidden="1" x14ac:dyDescent="0.3">
      <c r="A3049" s="43" t="s">
        <v>872</v>
      </c>
      <c r="B3049" s="23" t="s">
        <v>1058</v>
      </c>
      <c r="C3049" s="54"/>
      <c r="D3049" s="54" t="s">
        <v>831</v>
      </c>
      <c r="E3049" s="23" t="s">
        <v>605</v>
      </c>
      <c r="F3049" s="54"/>
      <c r="G3049" s="23" t="s">
        <v>4763</v>
      </c>
      <c r="J3049" s="54" t="s">
        <v>9</v>
      </c>
      <c r="K3049" s="55">
        <v>40.67</v>
      </c>
      <c r="L3049" s="24" t="s">
        <v>834</v>
      </c>
      <c r="M3049" s="24" t="s">
        <v>615</v>
      </c>
      <c r="N3049" s="7"/>
      <c r="U3049" s="4">
        <v>284690</v>
      </c>
      <c r="AA3049" s="107">
        <v>6091.8</v>
      </c>
      <c r="AD3049" s="4">
        <v>5.6938000000000004</v>
      </c>
      <c r="AE3049" s="7"/>
      <c r="AF3049" s="7"/>
      <c r="AG3049" s="7"/>
      <c r="AH3049" s="7"/>
      <c r="AI3049" s="7"/>
      <c r="AJ3049" s="7"/>
      <c r="AK3049" s="7"/>
      <c r="BZ3049" s="4">
        <v>1200000</v>
      </c>
      <c r="CA3049" t="s">
        <v>875</v>
      </c>
      <c r="CC3049" s="7" t="s">
        <v>615</v>
      </c>
      <c r="CD3049" s="7">
        <v>0.9222668740807366</v>
      </c>
      <c r="CF3049" s="7"/>
      <c r="CH3049" s="7"/>
      <c r="CJ3049" s="7"/>
      <c r="CK3049" s="7">
        <f t="shared" si="77"/>
        <v>60</v>
      </c>
      <c r="CL3049" t="s">
        <v>4763</v>
      </c>
    </row>
    <row r="3050" spans="1:90" hidden="1" x14ac:dyDescent="0.3">
      <c r="A3050" s="43">
        <v>64</v>
      </c>
      <c r="B3050" s="23" t="s">
        <v>1058</v>
      </c>
      <c r="C3050" s="54"/>
      <c r="D3050" s="54" t="s">
        <v>831</v>
      </c>
      <c r="E3050" s="23" t="s">
        <v>659</v>
      </c>
      <c r="F3050" s="54"/>
      <c r="G3050" s="23" t="s">
        <v>4764</v>
      </c>
      <c r="J3050" s="54" t="s">
        <v>9</v>
      </c>
      <c r="K3050" s="55">
        <v>10.5</v>
      </c>
      <c r="L3050" s="24" t="s">
        <v>834</v>
      </c>
      <c r="M3050" s="24" t="s">
        <v>618</v>
      </c>
      <c r="N3050" s="7"/>
      <c r="U3050" s="4">
        <v>65100</v>
      </c>
      <c r="V3050" s="4">
        <v>31.29</v>
      </c>
      <c r="AD3050" s="7"/>
      <c r="AE3050" s="7"/>
      <c r="AF3050" s="7"/>
      <c r="AG3050" s="7"/>
      <c r="AH3050" s="7"/>
      <c r="AI3050" s="7"/>
      <c r="AJ3050" s="7"/>
      <c r="AK3050" s="7"/>
      <c r="BZ3050" s="4"/>
      <c r="CA3050" t="s">
        <v>902</v>
      </c>
      <c r="CC3050" s="7" t="s">
        <v>618</v>
      </c>
      <c r="CD3050" s="7">
        <v>0.74831864252067259</v>
      </c>
      <c r="CE3050" s="7" t="s">
        <v>615</v>
      </c>
      <c r="CF3050" s="7">
        <v>0.25168135747932752</v>
      </c>
      <c r="CH3050" s="7"/>
      <c r="CJ3050" s="7"/>
      <c r="CK3050" s="7">
        <f t="shared" si="77"/>
        <v>61</v>
      </c>
    </row>
    <row r="3051" spans="1:90" hidden="1" x14ac:dyDescent="0.3">
      <c r="A3051" s="43">
        <v>64</v>
      </c>
      <c r="B3051" s="23" t="s">
        <v>1058</v>
      </c>
      <c r="C3051" s="54"/>
      <c r="D3051" s="54" t="s">
        <v>831</v>
      </c>
      <c r="E3051" s="23" t="s">
        <v>659</v>
      </c>
      <c r="F3051" s="54"/>
      <c r="G3051" s="23" t="s">
        <v>4765</v>
      </c>
      <c r="H3051" s="23" t="s">
        <v>1003</v>
      </c>
      <c r="J3051" s="54" t="s">
        <v>9</v>
      </c>
      <c r="K3051" s="55">
        <v>40</v>
      </c>
      <c r="L3051" s="24" t="s">
        <v>834</v>
      </c>
      <c r="M3051" s="24" t="s">
        <v>615</v>
      </c>
      <c r="N3051" s="7"/>
      <c r="U3051" s="4">
        <v>500000</v>
      </c>
      <c r="V3051" s="4">
        <v>9.2000000000000011</v>
      </c>
      <c r="W3051" s="4">
        <v>1240</v>
      </c>
      <c r="AD3051" s="7"/>
      <c r="AE3051" s="7"/>
      <c r="AF3051" s="7"/>
      <c r="AG3051" s="7"/>
      <c r="AH3051" s="7"/>
      <c r="AI3051" s="7"/>
      <c r="AJ3051" s="7"/>
      <c r="AK3051" s="7"/>
      <c r="BZ3051" s="4"/>
      <c r="CA3051" t="s">
        <v>859</v>
      </c>
      <c r="CC3051" s="7" t="s">
        <v>615</v>
      </c>
      <c r="CD3051" s="7">
        <v>0.73403507265202717</v>
      </c>
      <c r="CF3051" s="7"/>
      <c r="CH3051" s="7"/>
      <c r="CJ3051" s="7"/>
      <c r="CK3051" s="7">
        <f t="shared" si="77"/>
        <v>60</v>
      </c>
    </row>
    <row r="3052" spans="1:90" x14ac:dyDescent="0.3">
      <c r="A3052" s="43">
        <v>64</v>
      </c>
      <c r="B3052" s="23" t="s">
        <v>860</v>
      </c>
      <c r="C3052" s="54"/>
      <c r="D3052" s="54" t="s">
        <v>831</v>
      </c>
      <c r="E3052" s="23" t="s">
        <v>659</v>
      </c>
      <c r="F3052" s="54"/>
      <c r="G3052" s="23" t="s">
        <v>4766</v>
      </c>
      <c r="J3052" s="54" t="s">
        <v>9</v>
      </c>
      <c r="K3052" s="55">
        <v>5.5E-2</v>
      </c>
      <c r="L3052" s="24" t="s">
        <v>834</v>
      </c>
      <c r="M3052" s="24" t="s">
        <v>615</v>
      </c>
      <c r="N3052" s="7"/>
      <c r="U3052" s="4">
        <v>1100</v>
      </c>
      <c r="W3052" s="4">
        <v>1.43</v>
      </c>
      <c r="AC3052" s="4">
        <v>1650</v>
      </c>
      <c r="AD3052" s="7"/>
      <c r="AE3052" s="7"/>
      <c r="AF3052" s="7"/>
      <c r="AG3052" s="7"/>
      <c r="AH3052" s="7"/>
      <c r="AI3052" s="7"/>
      <c r="AJ3052" s="7"/>
      <c r="AK3052" s="7"/>
      <c r="BZ3052" s="4"/>
      <c r="CA3052" t="s">
        <v>1027</v>
      </c>
      <c r="CC3052" s="7" t="s">
        <v>615</v>
      </c>
      <c r="CD3052" s="7">
        <v>0.60785798126141644</v>
      </c>
      <c r="CE3052" s="7" t="s">
        <v>639</v>
      </c>
      <c r="CF3052" s="7">
        <v>0.31295795973079782</v>
      </c>
      <c r="CH3052" s="7"/>
      <c r="CJ3052" s="7"/>
      <c r="CK3052" s="7">
        <f t="shared" si="77"/>
        <v>60</v>
      </c>
    </row>
    <row r="3053" spans="1:90" hidden="1" x14ac:dyDescent="0.3">
      <c r="A3053" s="43">
        <v>64</v>
      </c>
      <c r="B3053" s="23" t="s">
        <v>921</v>
      </c>
      <c r="C3053" s="54"/>
      <c r="D3053" s="54" t="s">
        <v>831</v>
      </c>
      <c r="E3053" s="23" t="s">
        <v>605</v>
      </c>
      <c r="F3053" s="54"/>
      <c r="G3053" s="23" t="s">
        <v>4767</v>
      </c>
      <c r="J3053" s="54" t="s">
        <v>9</v>
      </c>
      <c r="K3053" s="55">
        <v>120</v>
      </c>
      <c r="L3053" s="24" t="s">
        <v>834</v>
      </c>
      <c r="M3053" s="24" t="s">
        <v>615</v>
      </c>
      <c r="N3053" s="7"/>
      <c r="U3053" s="4">
        <v>204000</v>
      </c>
      <c r="AD3053" s="7"/>
      <c r="AE3053" s="7"/>
      <c r="AF3053" s="7"/>
      <c r="AG3053" s="7"/>
      <c r="AH3053" s="7"/>
      <c r="AI3053" s="7"/>
      <c r="AJ3053" s="7"/>
      <c r="AK3053" s="7"/>
      <c r="BZ3053" s="4"/>
      <c r="CA3053" t="s">
        <v>856</v>
      </c>
      <c r="CC3053" s="7" t="s">
        <v>615</v>
      </c>
      <c r="CD3053" s="7">
        <v>1</v>
      </c>
      <c r="CF3053" s="7"/>
      <c r="CH3053" s="7"/>
      <c r="CJ3053" s="7"/>
      <c r="CK3053" s="7">
        <f t="shared" si="77"/>
        <v>62</v>
      </c>
    </row>
    <row r="3054" spans="1:90" hidden="1" x14ac:dyDescent="0.3">
      <c r="A3054" s="43" t="s">
        <v>872</v>
      </c>
      <c r="B3054" s="23" t="s">
        <v>895</v>
      </c>
      <c r="C3054" s="54"/>
      <c r="D3054" s="54" t="s">
        <v>831</v>
      </c>
      <c r="E3054" s="23" t="s">
        <v>605</v>
      </c>
      <c r="F3054" s="54"/>
      <c r="G3054" s="23" t="s">
        <v>4768</v>
      </c>
      <c r="J3054" s="54" t="s">
        <v>9</v>
      </c>
      <c r="K3054" s="55">
        <v>5373.4250000000002</v>
      </c>
      <c r="L3054" s="24" t="s">
        <v>834</v>
      </c>
      <c r="M3054" s="24" t="s">
        <v>615</v>
      </c>
      <c r="N3054" s="7"/>
      <c r="U3054" s="4">
        <v>17582432.260000002</v>
      </c>
      <c r="AA3054" s="107">
        <v>699388.47000000009</v>
      </c>
      <c r="AD3054" s="4">
        <v>2149.37</v>
      </c>
      <c r="AE3054" s="7"/>
      <c r="AF3054" s="7"/>
      <c r="AG3054" s="7"/>
      <c r="AH3054" s="7"/>
      <c r="AI3054" s="7"/>
      <c r="AJ3054" s="7"/>
      <c r="AK3054" s="7"/>
      <c r="BZ3054" s="4">
        <v>40000000</v>
      </c>
      <c r="CA3054" t="s">
        <v>875</v>
      </c>
      <c r="CC3054" s="7" t="s">
        <v>615</v>
      </c>
      <c r="CD3054" s="7">
        <v>0.8374579790499237</v>
      </c>
      <c r="CF3054" s="7"/>
      <c r="CH3054" s="7"/>
      <c r="CJ3054" s="7"/>
      <c r="CK3054" s="7">
        <f t="shared" si="77"/>
        <v>60</v>
      </c>
      <c r="CL3054" t="s">
        <v>4768</v>
      </c>
    </row>
    <row r="3055" spans="1:90" hidden="1" x14ac:dyDescent="0.3">
      <c r="A3055" s="43" t="s">
        <v>932</v>
      </c>
      <c r="B3055" s="23" t="s">
        <v>891</v>
      </c>
      <c r="C3055" s="54"/>
      <c r="D3055" s="54" t="s">
        <v>831</v>
      </c>
      <c r="E3055" s="23" t="s">
        <v>653</v>
      </c>
      <c r="F3055" s="54"/>
      <c r="G3055" s="23" t="s">
        <v>4769</v>
      </c>
      <c r="H3055" s="23" t="s">
        <v>930</v>
      </c>
      <c r="J3055" s="54" t="s">
        <v>9</v>
      </c>
      <c r="K3055" s="55">
        <v>22.5</v>
      </c>
      <c r="L3055" s="24" t="s">
        <v>834</v>
      </c>
      <c r="M3055" s="24" t="s">
        <v>639</v>
      </c>
      <c r="N3055" s="7"/>
      <c r="U3055" s="4">
        <v>29250</v>
      </c>
      <c r="W3055" s="4">
        <v>549</v>
      </c>
      <c r="AB3055" s="4">
        <v>715500</v>
      </c>
      <c r="AC3055" s="4">
        <v>936000.00000000012</v>
      </c>
      <c r="AD3055" s="7"/>
      <c r="AE3055" s="7"/>
      <c r="AF3055" s="7"/>
      <c r="AG3055" s="7"/>
      <c r="AH3055" s="7"/>
      <c r="AI3055" s="7"/>
      <c r="AJ3055" s="7"/>
      <c r="AK3055" s="7"/>
      <c r="BZ3055" s="4">
        <v>700000</v>
      </c>
      <c r="CA3055" t="s">
        <v>977</v>
      </c>
      <c r="CC3055" s="7" t="s">
        <v>639</v>
      </c>
      <c r="CD3055" s="7">
        <v>0.49403206932540572</v>
      </c>
      <c r="CE3055" s="7" t="s">
        <v>636</v>
      </c>
      <c r="CF3055" s="7">
        <v>0.37639235902463708</v>
      </c>
      <c r="CH3055" s="7"/>
      <c r="CJ3055" s="7"/>
      <c r="CK3055" s="7">
        <f t="shared" si="77"/>
        <v>59</v>
      </c>
    </row>
    <row r="3056" spans="1:90" hidden="1" x14ac:dyDescent="0.3">
      <c r="A3056" s="43" t="s">
        <v>843</v>
      </c>
      <c r="B3056" s="23" t="s">
        <v>895</v>
      </c>
      <c r="D3056" s="23" t="s">
        <v>831</v>
      </c>
      <c r="E3056" s="23" t="s">
        <v>605</v>
      </c>
      <c r="G3056" s="53" t="s">
        <v>4770</v>
      </c>
      <c r="J3056" s="23" t="s">
        <v>9</v>
      </c>
      <c r="K3056" s="47">
        <v>1526</v>
      </c>
      <c r="L3056" s="24" t="s">
        <v>834</v>
      </c>
      <c r="M3056" s="24" t="s">
        <v>615</v>
      </c>
      <c r="U3056" s="4">
        <v>7324799.9999999991</v>
      </c>
      <c r="W3056" s="4">
        <v>10498.88</v>
      </c>
      <c r="AA3056" s="107">
        <v>289940</v>
      </c>
      <c r="AD3056" s="4">
        <v>432.83073899408049</v>
      </c>
      <c r="BZ3056" s="4"/>
      <c r="CA3056" t="s">
        <v>846</v>
      </c>
      <c r="CC3056" s="7" t="s">
        <v>615</v>
      </c>
      <c r="CD3056" s="7">
        <v>0.76379058124786237</v>
      </c>
      <c r="CF3056" s="7"/>
      <c r="CH3056" s="7"/>
      <c r="CJ3056" s="7"/>
      <c r="CK3056" s="7">
        <f t="shared" si="77"/>
        <v>59</v>
      </c>
      <c r="CL3056" t="s">
        <v>4770</v>
      </c>
    </row>
    <row r="3057" spans="1:90" hidden="1" x14ac:dyDescent="0.3">
      <c r="A3057" s="43">
        <v>65</v>
      </c>
      <c r="B3057" s="56" t="s">
        <v>848</v>
      </c>
      <c r="D3057" s="23" t="s">
        <v>831</v>
      </c>
      <c r="E3057" s="23" t="s">
        <v>796</v>
      </c>
      <c r="G3057" s="23" t="s">
        <v>4771</v>
      </c>
      <c r="H3057" s="57" t="s">
        <v>831</v>
      </c>
      <c r="I3057" s="57"/>
      <c r="J3057" s="23" t="s">
        <v>9</v>
      </c>
      <c r="K3057" s="47">
        <v>44.889342000000013</v>
      </c>
      <c r="L3057" s="24" t="s">
        <v>834</v>
      </c>
      <c r="M3057" s="24" t="s">
        <v>624</v>
      </c>
      <c r="X3057" s="4">
        <v>696588.77130000002</v>
      </c>
      <c r="Y3057" s="4">
        <v>18276.1083</v>
      </c>
      <c r="AM3057" s="4">
        <v>6872893.5647</v>
      </c>
      <c r="BZ3057" s="4"/>
      <c r="CA3057" t="s">
        <v>992</v>
      </c>
      <c r="CC3057" s="7" t="s">
        <v>624</v>
      </c>
      <c r="CD3057" s="7">
        <v>0.89343325606905255</v>
      </c>
      <c r="CF3057" s="7"/>
      <c r="CH3057" s="7"/>
      <c r="CJ3057" s="7"/>
      <c r="CK3057" s="7">
        <f t="shared" si="77"/>
        <v>60</v>
      </c>
    </row>
    <row r="3058" spans="1:90" hidden="1" x14ac:dyDescent="0.3">
      <c r="A3058" s="43" t="s">
        <v>932</v>
      </c>
      <c r="B3058" s="23" t="s">
        <v>1066</v>
      </c>
      <c r="C3058" s="54"/>
      <c r="D3058" s="54" t="s">
        <v>831</v>
      </c>
      <c r="E3058" s="23" t="s">
        <v>605</v>
      </c>
      <c r="F3058" s="54"/>
      <c r="G3058" s="23" t="s">
        <v>4772</v>
      </c>
      <c r="H3058" s="23" t="s">
        <v>1038</v>
      </c>
      <c r="J3058" s="54" t="s">
        <v>9</v>
      </c>
      <c r="K3058" s="55">
        <v>425.96300000000002</v>
      </c>
      <c r="L3058" s="24" t="s">
        <v>834</v>
      </c>
      <c r="M3058" s="24" t="s">
        <v>618</v>
      </c>
      <c r="N3058" s="7"/>
      <c r="U3058" s="4">
        <v>276623.53999999998</v>
      </c>
      <c r="V3058" s="4">
        <v>326.25610999999998</v>
      </c>
      <c r="AD3058" s="7"/>
      <c r="AE3058" s="7"/>
      <c r="AF3058" s="7"/>
      <c r="AG3058" s="7"/>
      <c r="AH3058" s="7"/>
      <c r="AI3058" s="7"/>
      <c r="AJ3058" s="7"/>
      <c r="AK3058" s="7"/>
      <c r="BZ3058" s="4">
        <v>2550000</v>
      </c>
      <c r="CA3058" t="s">
        <v>1032</v>
      </c>
      <c r="CC3058" s="7" t="s">
        <v>618</v>
      </c>
      <c r="CD3058" s="7">
        <v>0.87945891548922439</v>
      </c>
      <c r="CF3058" s="7"/>
      <c r="CH3058" s="7"/>
      <c r="CJ3058" s="7"/>
      <c r="CK3058" s="7">
        <f t="shared" si="77"/>
        <v>61</v>
      </c>
    </row>
    <row r="3059" spans="1:90" x14ac:dyDescent="0.3">
      <c r="A3059" s="43">
        <v>64</v>
      </c>
      <c r="B3059" s="23" t="s">
        <v>860</v>
      </c>
      <c r="C3059" s="54"/>
      <c r="D3059" s="54" t="s">
        <v>831</v>
      </c>
      <c r="E3059" s="23" t="s">
        <v>659</v>
      </c>
      <c r="F3059" s="54"/>
      <c r="G3059" s="23" t="s">
        <v>4773</v>
      </c>
      <c r="H3059" s="23" t="s">
        <v>838</v>
      </c>
      <c r="J3059" s="54" t="s">
        <v>9</v>
      </c>
      <c r="K3059" s="55">
        <v>1.3919999999999999</v>
      </c>
      <c r="L3059" s="24" t="s">
        <v>834</v>
      </c>
      <c r="M3059" s="24" t="s">
        <v>615</v>
      </c>
      <c r="N3059" s="7"/>
      <c r="U3059" s="4">
        <v>18947.2</v>
      </c>
      <c r="V3059" s="4">
        <v>0.36153999999999997</v>
      </c>
      <c r="W3059" s="4">
        <v>54.527580000000007</v>
      </c>
      <c r="AC3059" s="4">
        <v>42872</v>
      </c>
      <c r="AD3059" s="7"/>
      <c r="AE3059" s="7"/>
      <c r="AF3059" s="7"/>
      <c r="AG3059" s="7"/>
      <c r="AH3059" s="7"/>
      <c r="AI3059" s="7"/>
      <c r="AJ3059" s="7"/>
      <c r="AK3059" s="7"/>
      <c r="BZ3059" s="4"/>
      <c r="CA3059" t="s">
        <v>839</v>
      </c>
      <c r="CC3059" s="7" t="s">
        <v>615</v>
      </c>
      <c r="CD3059" s="7">
        <v>0.45807265336382991</v>
      </c>
      <c r="CE3059" s="7" t="s">
        <v>639</v>
      </c>
      <c r="CF3059" s="7">
        <v>0.35575883104190509</v>
      </c>
      <c r="CH3059" s="7"/>
      <c r="CJ3059" s="7"/>
      <c r="CK3059" s="7">
        <f t="shared" si="77"/>
        <v>59</v>
      </c>
    </row>
    <row r="3060" spans="1:90" hidden="1" x14ac:dyDescent="0.3">
      <c r="A3060" s="43">
        <v>27</v>
      </c>
      <c r="B3060" s="42" t="s">
        <v>907</v>
      </c>
      <c r="D3060" s="23" t="s">
        <v>831</v>
      </c>
      <c r="E3060" s="23" t="s">
        <v>1755</v>
      </c>
      <c r="G3060" s="42" t="s">
        <v>4774</v>
      </c>
      <c r="H3060" s="23" t="s">
        <v>838</v>
      </c>
      <c r="J3060" s="23" t="s">
        <v>9</v>
      </c>
      <c r="K3060" s="58">
        <v>1</v>
      </c>
      <c r="L3060" s="24" t="s">
        <v>834</v>
      </c>
      <c r="M3060" s="24" t="s">
        <v>681</v>
      </c>
      <c r="U3060" s="59"/>
      <c r="V3060" s="59"/>
      <c r="W3060" s="59"/>
      <c r="AB3060" s="59"/>
      <c r="AC3060" s="59"/>
      <c r="AP3060" s="59"/>
      <c r="AQ3060" s="59">
        <v>2</v>
      </c>
      <c r="BZ3060" s="4"/>
      <c r="CA3060" t="s">
        <v>926</v>
      </c>
      <c r="CC3060" s="7" t="s">
        <v>681</v>
      </c>
      <c r="CD3060" s="7">
        <v>1</v>
      </c>
      <c r="CF3060" s="7"/>
      <c r="CH3060" s="7"/>
      <c r="CJ3060" s="7"/>
      <c r="CK3060" s="7">
        <f t="shared" si="77"/>
        <v>62</v>
      </c>
    </row>
    <row r="3061" spans="1:90" hidden="1" x14ac:dyDescent="0.3">
      <c r="A3061" s="43">
        <v>64</v>
      </c>
      <c r="B3061" s="23" t="s">
        <v>1025</v>
      </c>
      <c r="C3061" s="54"/>
      <c r="D3061" s="54" t="s">
        <v>831</v>
      </c>
      <c r="E3061" s="23" t="s">
        <v>662</v>
      </c>
      <c r="F3061" s="54"/>
      <c r="G3061" s="23" t="s">
        <v>4775</v>
      </c>
      <c r="H3061" s="23" t="s">
        <v>838</v>
      </c>
      <c r="J3061" s="54" t="s">
        <v>9</v>
      </c>
      <c r="K3061" s="55">
        <v>6.9909999999999997</v>
      </c>
      <c r="L3061" s="24" t="s">
        <v>834</v>
      </c>
      <c r="M3061" s="24" t="s">
        <v>615</v>
      </c>
      <c r="N3061" s="7"/>
      <c r="U3061" s="4">
        <v>83891.999999999985</v>
      </c>
      <c r="AD3061" s="7"/>
      <c r="AE3061" s="7"/>
      <c r="AF3061" s="7"/>
      <c r="AG3061" s="7"/>
      <c r="AH3061" s="7"/>
      <c r="AI3061" s="7"/>
      <c r="AJ3061" s="7"/>
      <c r="AK3061" s="7"/>
      <c r="BZ3061" s="4"/>
      <c r="CA3061" t="s">
        <v>856</v>
      </c>
      <c r="CC3061" s="7" t="s">
        <v>615</v>
      </c>
      <c r="CD3061" s="7">
        <v>1</v>
      </c>
      <c r="CF3061" s="7"/>
      <c r="CH3061" s="7"/>
      <c r="CJ3061" s="7"/>
      <c r="CK3061" s="7">
        <f t="shared" si="77"/>
        <v>62</v>
      </c>
    </row>
    <row r="3062" spans="1:90" hidden="1" x14ac:dyDescent="0.3">
      <c r="A3062" s="43">
        <v>64</v>
      </c>
      <c r="B3062" s="23" t="s">
        <v>973</v>
      </c>
      <c r="C3062" s="54"/>
      <c r="D3062" s="54" t="s">
        <v>831</v>
      </c>
      <c r="E3062" s="23" t="s">
        <v>617</v>
      </c>
      <c r="F3062" s="54"/>
      <c r="G3062" s="23" t="s">
        <v>4776</v>
      </c>
      <c r="J3062" s="54" t="s">
        <v>9</v>
      </c>
      <c r="K3062" s="55">
        <v>1.5</v>
      </c>
      <c r="L3062" s="24" t="s">
        <v>834</v>
      </c>
      <c r="M3062" s="24" t="s">
        <v>618</v>
      </c>
      <c r="N3062" s="7"/>
      <c r="U3062" s="4">
        <v>4500</v>
      </c>
      <c r="V3062" s="4">
        <v>3.3</v>
      </c>
      <c r="AD3062" s="7"/>
      <c r="AE3062" s="7"/>
      <c r="AF3062" s="7"/>
      <c r="AG3062" s="7"/>
      <c r="AH3062" s="7"/>
      <c r="AI3062" s="7"/>
      <c r="AJ3062" s="7"/>
      <c r="AK3062" s="7"/>
      <c r="BZ3062" s="4"/>
      <c r="CA3062" t="s">
        <v>902</v>
      </c>
      <c r="CC3062" s="7" t="s">
        <v>618</v>
      </c>
      <c r="CD3062" s="7">
        <v>0.81937756253267657</v>
      </c>
      <c r="CF3062" s="7"/>
      <c r="CH3062" s="7"/>
      <c r="CJ3062" s="7"/>
      <c r="CK3062" s="7">
        <f t="shared" si="77"/>
        <v>61</v>
      </c>
    </row>
    <row r="3063" spans="1:90" hidden="1" x14ac:dyDescent="0.3">
      <c r="A3063" s="43">
        <v>64</v>
      </c>
      <c r="B3063" s="23" t="s">
        <v>1028</v>
      </c>
      <c r="C3063" s="54"/>
      <c r="D3063" s="54" t="s">
        <v>831</v>
      </c>
      <c r="E3063" s="23" t="s">
        <v>605</v>
      </c>
      <c r="F3063" s="54"/>
      <c r="G3063" s="23" t="s">
        <v>4777</v>
      </c>
      <c r="J3063" s="54" t="s">
        <v>9</v>
      </c>
      <c r="K3063" s="55">
        <v>540</v>
      </c>
      <c r="L3063" s="24" t="s">
        <v>834</v>
      </c>
      <c r="M3063" s="24" t="s">
        <v>615</v>
      </c>
      <c r="N3063" s="7"/>
      <c r="U3063" s="4">
        <v>1350000</v>
      </c>
      <c r="AD3063" s="7"/>
      <c r="AE3063" s="7"/>
      <c r="AF3063" s="7"/>
      <c r="AG3063" s="7"/>
      <c r="AH3063" s="7"/>
      <c r="AI3063" s="7"/>
      <c r="AJ3063" s="7"/>
      <c r="AK3063" s="7"/>
      <c r="BZ3063" s="4"/>
      <c r="CA3063" t="s">
        <v>856</v>
      </c>
      <c r="CC3063" s="7" t="s">
        <v>615</v>
      </c>
      <c r="CD3063" s="7">
        <v>1</v>
      </c>
      <c r="CF3063" s="7"/>
      <c r="CH3063" s="7"/>
      <c r="CJ3063" s="7"/>
      <c r="CK3063" s="7">
        <f t="shared" si="77"/>
        <v>62</v>
      </c>
    </row>
    <row r="3064" spans="1:90" hidden="1" x14ac:dyDescent="0.3">
      <c r="A3064" s="43">
        <v>27</v>
      </c>
      <c r="B3064" s="42" t="s">
        <v>924</v>
      </c>
      <c r="D3064" s="23" t="s">
        <v>831</v>
      </c>
      <c r="E3064" s="23" t="s">
        <v>617</v>
      </c>
      <c r="G3064" s="42" t="s">
        <v>4778</v>
      </c>
      <c r="J3064" s="23" t="s">
        <v>9</v>
      </c>
      <c r="K3064" s="58">
        <v>33.700000000000003</v>
      </c>
      <c r="L3064" s="24" t="s">
        <v>834</v>
      </c>
      <c r="M3064" s="24" t="s">
        <v>681</v>
      </c>
      <c r="U3064" s="59"/>
      <c r="V3064" s="59"/>
      <c r="W3064" s="59"/>
      <c r="AB3064" s="59"/>
      <c r="AC3064" s="59"/>
      <c r="AP3064" s="59"/>
      <c r="AQ3064" s="59">
        <v>4650.6000000000004</v>
      </c>
      <c r="BZ3064" s="4"/>
      <c r="CA3064" t="s">
        <v>926</v>
      </c>
      <c r="CC3064" s="7" t="s">
        <v>681</v>
      </c>
      <c r="CD3064" s="7">
        <v>1</v>
      </c>
      <c r="CF3064" s="7"/>
      <c r="CH3064" s="7"/>
      <c r="CJ3064" s="7"/>
      <c r="CK3064" s="7">
        <f t="shared" si="77"/>
        <v>62</v>
      </c>
    </row>
    <row r="3065" spans="1:90" hidden="1" x14ac:dyDescent="0.3">
      <c r="A3065" s="43" t="s">
        <v>872</v>
      </c>
      <c r="B3065" s="23" t="s">
        <v>895</v>
      </c>
      <c r="D3065" s="23" t="s">
        <v>831</v>
      </c>
      <c r="E3065" s="23" t="s">
        <v>605</v>
      </c>
      <c r="G3065" s="53" t="s">
        <v>4779</v>
      </c>
      <c r="J3065" s="23" t="s">
        <v>9</v>
      </c>
      <c r="K3065" s="47">
        <v>925</v>
      </c>
      <c r="L3065" s="24" t="s">
        <v>834</v>
      </c>
      <c r="M3065" s="24" t="s">
        <v>615</v>
      </c>
      <c r="U3065" s="4">
        <v>3607500</v>
      </c>
      <c r="W3065" s="4">
        <v>2960</v>
      </c>
      <c r="AA3065" s="107">
        <v>92500</v>
      </c>
      <c r="AD3065" s="4">
        <v>159.63640009567669</v>
      </c>
      <c r="BZ3065" s="4">
        <v>15000000</v>
      </c>
      <c r="CA3065" t="s">
        <v>915</v>
      </c>
      <c r="CC3065" s="7" t="s">
        <v>615</v>
      </c>
      <c r="CD3065" s="7">
        <v>0.83882869970442397</v>
      </c>
      <c r="CF3065" s="7"/>
      <c r="CH3065" s="7"/>
      <c r="CJ3065" s="7"/>
      <c r="CK3065" s="7">
        <f t="shared" si="77"/>
        <v>59</v>
      </c>
    </row>
    <row r="3066" spans="1:90" hidden="1" x14ac:dyDescent="0.3">
      <c r="A3066" s="43">
        <v>64</v>
      </c>
      <c r="B3066" s="23" t="s">
        <v>1572</v>
      </c>
      <c r="C3066" s="54"/>
      <c r="D3066" s="54" t="s">
        <v>831</v>
      </c>
      <c r="E3066" s="23" t="s">
        <v>668</v>
      </c>
      <c r="F3066" s="54"/>
      <c r="G3066" s="23" t="s">
        <v>4780</v>
      </c>
      <c r="J3066" s="54" t="s">
        <v>9</v>
      </c>
      <c r="K3066" s="55">
        <v>40</v>
      </c>
      <c r="L3066" s="24" t="s">
        <v>834</v>
      </c>
      <c r="M3066" s="24" t="s">
        <v>639</v>
      </c>
      <c r="N3066" s="7"/>
      <c r="U3066" s="4">
        <v>48000</v>
      </c>
      <c r="AB3066" s="4">
        <v>1000000</v>
      </c>
      <c r="AC3066" s="4">
        <v>1600000</v>
      </c>
      <c r="AD3066" s="7"/>
      <c r="AE3066" s="7"/>
      <c r="AF3066" s="7"/>
      <c r="AG3066" s="7"/>
      <c r="AH3066" s="7"/>
      <c r="AI3066" s="7"/>
      <c r="AJ3066" s="7"/>
      <c r="AK3066" s="7"/>
      <c r="BZ3066" s="4"/>
      <c r="CA3066" t="s">
        <v>1006</v>
      </c>
      <c r="CC3066" s="7" t="s">
        <v>639</v>
      </c>
      <c r="CD3066" s="7">
        <v>0.58468491438959402</v>
      </c>
      <c r="CE3066" s="7" t="s">
        <v>636</v>
      </c>
      <c r="CF3066" s="7">
        <v>0.36421159988399732</v>
      </c>
      <c r="CH3066" s="7"/>
      <c r="CJ3066" s="7"/>
      <c r="CK3066" s="7">
        <f t="shared" si="77"/>
        <v>60</v>
      </c>
    </row>
    <row r="3067" spans="1:90" hidden="1" x14ac:dyDescent="0.3">
      <c r="A3067" s="43" t="s">
        <v>843</v>
      </c>
      <c r="B3067" s="23" t="s">
        <v>1698</v>
      </c>
      <c r="D3067" s="23" t="s">
        <v>831</v>
      </c>
      <c r="E3067" s="23" t="s">
        <v>617</v>
      </c>
      <c r="G3067" s="53" t="s">
        <v>4781</v>
      </c>
      <c r="J3067" s="23" t="s">
        <v>9</v>
      </c>
      <c r="K3067" s="47">
        <v>47.692000000000007</v>
      </c>
      <c r="L3067" s="24" t="s">
        <v>834</v>
      </c>
      <c r="M3067" s="24" t="s">
        <v>618</v>
      </c>
      <c r="U3067" s="4">
        <v>60863.7</v>
      </c>
      <c r="V3067" s="4">
        <v>27.98725000000001</v>
      </c>
      <c r="W3067" s="4">
        <v>328.80619999999999</v>
      </c>
      <c r="AA3067" s="107">
        <v>26095.71</v>
      </c>
      <c r="AD3067" s="4">
        <v>37.729731581829988</v>
      </c>
      <c r="BZ3067" s="4"/>
      <c r="CA3067" t="s">
        <v>846</v>
      </c>
      <c r="CC3067" s="7" t="s">
        <v>618</v>
      </c>
      <c r="CD3067" s="7">
        <v>0.4609460307893482</v>
      </c>
      <c r="CE3067" s="7" t="s">
        <v>633</v>
      </c>
      <c r="CF3067" s="7">
        <v>0.24511040675428589</v>
      </c>
      <c r="CH3067" s="7"/>
      <c r="CJ3067" s="7"/>
      <c r="CK3067" s="7">
        <f t="shared" si="77"/>
        <v>58</v>
      </c>
    </row>
    <row r="3068" spans="1:90" hidden="1" x14ac:dyDescent="0.3">
      <c r="A3068" s="43">
        <v>137</v>
      </c>
      <c r="B3068" s="23" t="s">
        <v>886</v>
      </c>
      <c r="D3068" s="23" t="s">
        <v>831</v>
      </c>
      <c r="E3068" s="23" t="s">
        <v>595</v>
      </c>
      <c r="G3068" s="23" t="s">
        <v>4782</v>
      </c>
      <c r="H3068" s="23" t="s">
        <v>4783</v>
      </c>
      <c r="J3068" s="23" t="s">
        <v>9</v>
      </c>
      <c r="K3068" s="47">
        <v>83.21</v>
      </c>
      <c r="L3068" s="24" t="s">
        <v>834</v>
      </c>
      <c r="M3068" s="24" t="s">
        <v>780</v>
      </c>
      <c r="BX3068" s="4">
        <v>1492528.5176287179</v>
      </c>
      <c r="BZ3068" s="4"/>
      <c r="CA3068" t="s">
        <v>1042</v>
      </c>
      <c r="CK3068" s="7">
        <f t="shared" si="77"/>
        <v>62</v>
      </c>
    </row>
    <row r="3069" spans="1:90" hidden="1" x14ac:dyDescent="0.3">
      <c r="A3069" s="43" t="s">
        <v>932</v>
      </c>
      <c r="B3069" s="23" t="s">
        <v>1028</v>
      </c>
      <c r="C3069" s="54"/>
      <c r="D3069" s="54" t="s">
        <v>831</v>
      </c>
      <c r="E3069" s="23" t="s">
        <v>716</v>
      </c>
      <c r="F3069" s="54"/>
      <c r="G3069" s="23" t="s">
        <v>4784</v>
      </c>
      <c r="H3069" s="23" t="s">
        <v>1529</v>
      </c>
      <c r="J3069" s="54" t="s">
        <v>9</v>
      </c>
      <c r="K3069" s="55">
        <v>30</v>
      </c>
      <c r="L3069" s="24" t="s">
        <v>834</v>
      </c>
      <c r="M3069" s="24" t="s">
        <v>615</v>
      </c>
      <c r="N3069" s="7"/>
      <c r="U3069" s="4">
        <v>450000</v>
      </c>
      <c r="AD3069" s="7"/>
      <c r="AE3069" s="7"/>
      <c r="AF3069" s="7"/>
      <c r="AG3069" s="7"/>
      <c r="AH3069" s="7"/>
      <c r="AI3069" s="7"/>
      <c r="AJ3069" s="7"/>
      <c r="AK3069" s="7"/>
      <c r="BZ3069" s="4">
        <v>2310000</v>
      </c>
      <c r="CA3069" t="s">
        <v>934</v>
      </c>
      <c r="CC3069" s="7" t="s">
        <v>615</v>
      </c>
      <c r="CD3069" s="7">
        <v>1</v>
      </c>
      <c r="CF3069" s="7"/>
      <c r="CH3069" s="7"/>
      <c r="CJ3069" s="7"/>
      <c r="CK3069" s="7">
        <f t="shared" si="77"/>
        <v>62</v>
      </c>
    </row>
    <row r="3070" spans="1:90" x14ac:dyDescent="0.3">
      <c r="A3070" s="43" t="s">
        <v>843</v>
      </c>
      <c r="B3070" s="23" t="s">
        <v>860</v>
      </c>
      <c r="C3070" s="54"/>
      <c r="D3070" s="54" t="s">
        <v>831</v>
      </c>
      <c r="E3070" s="23" t="s">
        <v>605</v>
      </c>
      <c r="F3070" s="54"/>
      <c r="G3070" s="23" t="s">
        <v>4785</v>
      </c>
      <c r="J3070" s="54" t="s">
        <v>9</v>
      </c>
      <c r="K3070" s="55">
        <v>165</v>
      </c>
      <c r="L3070" s="24" t="s">
        <v>834</v>
      </c>
      <c r="M3070" s="24" t="s">
        <v>615</v>
      </c>
      <c r="N3070" s="7"/>
      <c r="U3070" s="4">
        <v>247500</v>
      </c>
      <c r="AA3070" s="107">
        <v>49500</v>
      </c>
      <c r="AD3070" s="4">
        <v>117.15</v>
      </c>
      <c r="AE3070" s="7"/>
      <c r="AF3070" s="7"/>
      <c r="AG3070" s="7"/>
      <c r="AH3070" s="7"/>
      <c r="AI3070" s="7"/>
      <c r="AJ3070" s="7"/>
      <c r="AK3070" s="7"/>
      <c r="BZ3070" s="4"/>
      <c r="CA3070" t="s">
        <v>910</v>
      </c>
      <c r="CC3070" s="7" t="s">
        <v>615</v>
      </c>
      <c r="CD3070" s="7">
        <v>0.52253974056427288</v>
      </c>
      <c r="CE3070" s="7" t="s">
        <v>633</v>
      </c>
      <c r="CF3070" s="7">
        <v>0.36869143120800929</v>
      </c>
      <c r="CH3070" s="7"/>
      <c r="CJ3070" s="7"/>
      <c r="CK3070" s="7">
        <f t="shared" si="77"/>
        <v>60</v>
      </c>
    </row>
    <row r="3071" spans="1:90" hidden="1" x14ac:dyDescent="0.3">
      <c r="A3071" s="43">
        <v>64</v>
      </c>
      <c r="B3071" s="23" t="s">
        <v>1226</v>
      </c>
      <c r="C3071" s="54"/>
      <c r="D3071" s="54" t="s">
        <v>831</v>
      </c>
      <c r="E3071" s="23" t="s">
        <v>650</v>
      </c>
      <c r="F3071" s="54"/>
      <c r="G3071" s="23" t="s">
        <v>4786</v>
      </c>
      <c r="J3071" s="54" t="s">
        <v>9</v>
      </c>
      <c r="K3071" s="55">
        <v>1154.2</v>
      </c>
      <c r="L3071" s="24" t="s">
        <v>834</v>
      </c>
      <c r="M3071" s="24" t="s">
        <v>615</v>
      </c>
      <c r="N3071" s="7"/>
      <c r="U3071" s="4">
        <v>5931080.0000000009</v>
      </c>
      <c r="X3071" s="4">
        <v>24687.000000000011</v>
      </c>
      <c r="AD3071" s="7"/>
      <c r="AE3071" s="7"/>
      <c r="AF3071" s="7"/>
      <c r="AG3071" s="7"/>
      <c r="AH3071" s="7"/>
      <c r="AI3071" s="7"/>
      <c r="AJ3071" s="7"/>
      <c r="AK3071" s="7"/>
      <c r="BZ3071" s="4"/>
      <c r="CA3071" t="s">
        <v>862</v>
      </c>
      <c r="CC3071" s="7" t="s">
        <v>615</v>
      </c>
      <c r="CD3071" s="7">
        <v>0.99081226068864758</v>
      </c>
      <c r="CF3071" s="7"/>
      <c r="CH3071" s="7"/>
      <c r="CJ3071" s="7"/>
      <c r="CK3071" s="7">
        <f t="shared" ref="CK3071:CK3134" si="78">COUNTBLANK(N3071:BX3071)</f>
        <v>61</v>
      </c>
      <c r="CL3071" t="s">
        <v>4786</v>
      </c>
    </row>
    <row r="3072" spans="1:90" x14ac:dyDescent="0.3">
      <c r="A3072" s="43" t="s">
        <v>932</v>
      </c>
      <c r="B3072" s="23" t="s">
        <v>860</v>
      </c>
      <c r="C3072" s="54"/>
      <c r="D3072" s="54" t="s">
        <v>831</v>
      </c>
      <c r="E3072" s="23" t="s">
        <v>659</v>
      </c>
      <c r="F3072" s="54"/>
      <c r="G3072" s="23" t="s">
        <v>4787</v>
      </c>
      <c r="J3072" s="54" t="s">
        <v>9</v>
      </c>
      <c r="K3072" s="55">
        <v>0.13</v>
      </c>
      <c r="L3072" s="24" t="s">
        <v>834</v>
      </c>
      <c r="M3072" s="24" t="s">
        <v>615</v>
      </c>
      <c r="N3072" s="7"/>
      <c r="U3072" s="4">
        <v>1534</v>
      </c>
      <c r="AC3072" s="4">
        <v>962.00000000000011</v>
      </c>
      <c r="AD3072" s="7"/>
      <c r="AE3072" s="7"/>
      <c r="AF3072" s="7"/>
      <c r="AG3072" s="7"/>
      <c r="AH3072" s="7"/>
      <c r="AI3072" s="7"/>
      <c r="AJ3072" s="7"/>
      <c r="AK3072" s="7"/>
      <c r="BZ3072" s="4">
        <v>495000</v>
      </c>
      <c r="CA3072" t="s">
        <v>2737</v>
      </c>
      <c r="CC3072" s="7" t="s">
        <v>615</v>
      </c>
      <c r="CD3072" s="7">
        <v>0.82287622945072314</v>
      </c>
      <c r="CF3072" s="7"/>
      <c r="CH3072" s="7"/>
      <c r="CJ3072" s="7"/>
      <c r="CK3072" s="7">
        <f t="shared" si="78"/>
        <v>61</v>
      </c>
    </row>
    <row r="3073" spans="1:90" hidden="1" x14ac:dyDescent="0.3">
      <c r="A3073" s="43">
        <v>64</v>
      </c>
      <c r="B3073" s="23" t="s">
        <v>1025</v>
      </c>
      <c r="C3073" s="54"/>
      <c r="D3073" s="54" t="s">
        <v>831</v>
      </c>
      <c r="E3073" s="23" t="s">
        <v>659</v>
      </c>
      <c r="F3073" s="54"/>
      <c r="G3073" s="23" t="s">
        <v>4788</v>
      </c>
      <c r="J3073" s="54" t="s">
        <v>9</v>
      </c>
      <c r="K3073" s="55">
        <v>14.183</v>
      </c>
      <c r="L3073" s="24" t="s">
        <v>834</v>
      </c>
      <c r="M3073" s="24" t="s">
        <v>615</v>
      </c>
      <c r="N3073" s="7"/>
      <c r="U3073" s="4">
        <v>230280</v>
      </c>
      <c r="AD3073" s="7"/>
      <c r="AE3073" s="7"/>
      <c r="AF3073" s="7"/>
      <c r="AG3073" s="7"/>
      <c r="AH3073" s="7"/>
      <c r="AI3073" s="7"/>
      <c r="AJ3073" s="7"/>
      <c r="AK3073" s="7"/>
      <c r="BZ3073" s="4"/>
      <c r="CA3073" t="s">
        <v>856</v>
      </c>
      <c r="CC3073" s="7" t="s">
        <v>615</v>
      </c>
      <c r="CD3073" s="7">
        <v>1</v>
      </c>
      <c r="CF3073" s="7"/>
      <c r="CH3073" s="7"/>
      <c r="CJ3073" s="7"/>
      <c r="CK3073" s="7">
        <f t="shared" si="78"/>
        <v>62</v>
      </c>
      <c r="CL3073" t="s">
        <v>4788</v>
      </c>
    </row>
    <row r="3074" spans="1:90" x14ac:dyDescent="0.3">
      <c r="A3074" s="43" t="s">
        <v>932</v>
      </c>
      <c r="B3074" s="23" t="s">
        <v>860</v>
      </c>
      <c r="C3074" s="54"/>
      <c r="D3074" s="54" t="s">
        <v>831</v>
      </c>
      <c r="E3074" s="23" t="s">
        <v>605</v>
      </c>
      <c r="F3074" s="54"/>
      <c r="G3074" s="23" t="s">
        <v>4789</v>
      </c>
      <c r="H3074" s="23" t="s">
        <v>1286</v>
      </c>
      <c r="J3074" s="54" t="s">
        <v>9</v>
      </c>
      <c r="K3074" s="55">
        <v>98.050000000000011</v>
      </c>
      <c r="L3074" s="24" t="s">
        <v>834</v>
      </c>
      <c r="M3074" s="24" t="s">
        <v>618</v>
      </c>
      <c r="N3074" s="7"/>
      <c r="U3074" s="4">
        <v>92027.999999999985</v>
      </c>
      <c r="V3074" s="4">
        <v>95.376599999999982</v>
      </c>
      <c r="AD3074" s="7"/>
      <c r="AE3074" s="7"/>
      <c r="AF3074" s="7"/>
      <c r="AG3074" s="7"/>
      <c r="AH3074" s="7"/>
      <c r="AI3074" s="7"/>
      <c r="AJ3074" s="7"/>
      <c r="AK3074" s="7"/>
      <c r="BZ3074" s="4">
        <v>12600000</v>
      </c>
      <c r="CA3074" t="s">
        <v>1032</v>
      </c>
      <c r="CC3074" s="7" t="s">
        <v>618</v>
      </c>
      <c r="CD3074" s="7">
        <v>0.86506732959339738</v>
      </c>
      <c r="CF3074" s="7"/>
      <c r="CH3074" s="7"/>
      <c r="CJ3074" s="7"/>
      <c r="CK3074" s="7">
        <f t="shared" si="78"/>
        <v>61</v>
      </c>
    </row>
    <row r="3075" spans="1:90" hidden="1" x14ac:dyDescent="0.3">
      <c r="A3075" s="43">
        <v>64</v>
      </c>
      <c r="B3075" s="23" t="s">
        <v>1025</v>
      </c>
      <c r="C3075" s="54"/>
      <c r="D3075" s="54" t="s">
        <v>831</v>
      </c>
      <c r="E3075" s="23" t="s">
        <v>671</v>
      </c>
      <c r="F3075" s="54"/>
      <c r="G3075" s="23" t="s">
        <v>4790</v>
      </c>
      <c r="J3075" s="54" t="s">
        <v>9</v>
      </c>
      <c r="K3075" s="55">
        <v>0.02</v>
      </c>
      <c r="L3075" s="24" t="s">
        <v>834</v>
      </c>
      <c r="M3075" s="24" t="s">
        <v>624</v>
      </c>
      <c r="N3075" s="7"/>
      <c r="U3075" s="4">
        <v>30</v>
      </c>
      <c r="X3075" s="4">
        <v>540.00000000000011</v>
      </c>
      <c r="AD3075" s="7"/>
      <c r="AE3075" s="7"/>
      <c r="AF3075" s="7"/>
      <c r="AG3075" s="7"/>
      <c r="AH3075" s="7"/>
      <c r="AI3075" s="7"/>
      <c r="AJ3075" s="7"/>
      <c r="AK3075" s="7"/>
      <c r="BZ3075" s="4"/>
      <c r="CA3075" t="s">
        <v>862</v>
      </c>
      <c r="CC3075" s="7" t="s">
        <v>624</v>
      </c>
      <c r="CD3075" s="7">
        <v>0.9756696949815965</v>
      </c>
      <c r="CF3075" s="7"/>
      <c r="CH3075" s="7"/>
      <c r="CJ3075" s="7"/>
      <c r="CK3075" s="7">
        <f t="shared" si="78"/>
        <v>61</v>
      </c>
    </row>
    <row r="3076" spans="1:90" x14ac:dyDescent="0.3">
      <c r="A3076" s="43">
        <v>64</v>
      </c>
      <c r="B3076" s="23" t="s">
        <v>860</v>
      </c>
      <c r="C3076" s="54"/>
      <c r="D3076" s="54" t="s">
        <v>831</v>
      </c>
      <c r="E3076" s="23" t="s">
        <v>659</v>
      </c>
      <c r="F3076" s="54"/>
      <c r="G3076" s="23" t="s">
        <v>4791</v>
      </c>
      <c r="I3076" s="54"/>
      <c r="J3076" s="54" t="s">
        <v>9</v>
      </c>
      <c r="K3076" s="55">
        <v>0.13</v>
      </c>
      <c r="L3076" s="24" t="s">
        <v>834</v>
      </c>
      <c r="M3076" s="24" t="s">
        <v>639</v>
      </c>
      <c r="N3076" s="7"/>
      <c r="U3076" s="4">
        <v>650</v>
      </c>
      <c r="V3076" s="4">
        <v>3.1199999999999999E-2</v>
      </c>
      <c r="W3076" s="4">
        <v>7.54</v>
      </c>
      <c r="AB3076" s="4">
        <v>312</v>
      </c>
      <c r="AC3076" s="4">
        <v>9750</v>
      </c>
      <c r="AD3076" s="7"/>
      <c r="AE3076" s="7"/>
      <c r="AF3076" s="7"/>
      <c r="AG3076" s="7"/>
      <c r="AH3076" s="7"/>
      <c r="AI3076" s="7"/>
      <c r="AJ3076" s="7"/>
      <c r="AK3076" s="7"/>
      <c r="BZ3076" s="4"/>
      <c r="CA3076" t="s">
        <v>842</v>
      </c>
      <c r="CC3076" s="7" t="s">
        <v>639</v>
      </c>
      <c r="CD3076" s="7">
        <v>0.66244209144699939</v>
      </c>
      <c r="CF3076" s="7"/>
      <c r="CH3076" s="7"/>
      <c r="CJ3076" s="7"/>
      <c r="CK3076" s="7">
        <f t="shared" si="78"/>
        <v>58</v>
      </c>
    </row>
    <row r="3077" spans="1:90" hidden="1" x14ac:dyDescent="0.3">
      <c r="A3077" s="43">
        <v>64</v>
      </c>
      <c r="B3077" s="23" t="s">
        <v>913</v>
      </c>
      <c r="C3077" s="54"/>
      <c r="D3077" s="54" t="s">
        <v>831</v>
      </c>
      <c r="E3077" s="23" t="s">
        <v>650</v>
      </c>
      <c r="F3077" s="54"/>
      <c r="G3077" s="23" t="s">
        <v>4792</v>
      </c>
      <c r="J3077" s="54" t="s">
        <v>9</v>
      </c>
      <c r="K3077" s="55">
        <v>70.140000000000015</v>
      </c>
      <c r="L3077" s="24" t="s">
        <v>834</v>
      </c>
      <c r="M3077" s="24" t="s">
        <v>615</v>
      </c>
      <c r="N3077" s="7"/>
      <c r="U3077" s="4">
        <v>380485.00000000012</v>
      </c>
      <c r="W3077" s="4">
        <v>2927.4140000000002</v>
      </c>
      <c r="AD3077" s="7"/>
      <c r="AE3077" s="7"/>
      <c r="AF3077" s="7"/>
      <c r="AG3077" s="7"/>
      <c r="AH3077" s="7"/>
      <c r="AI3077" s="7"/>
      <c r="AJ3077" s="7"/>
      <c r="AK3077" s="7"/>
      <c r="BZ3077" s="4"/>
      <c r="CA3077" t="s">
        <v>899</v>
      </c>
      <c r="CC3077" s="7" t="s">
        <v>615</v>
      </c>
      <c r="CD3077" s="7">
        <v>0.56466150526018299</v>
      </c>
      <c r="CE3077" s="7" t="s">
        <v>621</v>
      </c>
      <c r="CF3077" s="7">
        <v>0.43533849473981701</v>
      </c>
      <c r="CH3077" s="7"/>
      <c r="CJ3077" s="7"/>
      <c r="CK3077" s="7">
        <f t="shared" si="78"/>
        <v>61</v>
      </c>
      <c r="CL3077" t="s">
        <v>4792</v>
      </c>
    </row>
    <row r="3078" spans="1:90" hidden="1" x14ac:dyDescent="0.3">
      <c r="A3078" s="43">
        <v>65</v>
      </c>
      <c r="B3078" s="56" t="s">
        <v>1752</v>
      </c>
      <c r="D3078" s="23" t="s">
        <v>831</v>
      </c>
      <c r="E3078" s="23" t="s">
        <v>796</v>
      </c>
      <c r="G3078" s="23" t="s">
        <v>4793</v>
      </c>
      <c r="H3078" s="57" t="s">
        <v>831</v>
      </c>
      <c r="I3078" s="57"/>
      <c r="J3078" s="23" t="s">
        <v>9</v>
      </c>
      <c r="K3078" s="47">
        <v>3</v>
      </c>
      <c r="L3078" s="24" t="s">
        <v>834</v>
      </c>
      <c r="M3078" s="24" t="s">
        <v>624</v>
      </c>
      <c r="X3078" s="4">
        <v>30000</v>
      </c>
      <c r="Y3078" s="4">
        <v>3000</v>
      </c>
      <c r="Z3078" s="4">
        <v>105000</v>
      </c>
      <c r="AM3078" s="4">
        <v>1200000</v>
      </c>
      <c r="BZ3078" s="4"/>
      <c r="CA3078" t="s">
        <v>1968</v>
      </c>
      <c r="CC3078" s="7" t="s">
        <v>624</v>
      </c>
      <c r="CD3078" s="7">
        <v>0.49760258555303871</v>
      </c>
      <c r="CE3078" s="7" t="s">
        <v>630</v>
      </c>
      <c r="CF3078" s="7">
        <v>0.26921785183090602</v>
      </c>
      <c r="CH3078" s="7"/>
      <c r="CJ3078" s="7"/>
      <c r="CK3078" s="7">
        <f t="shared" si="78"/>
        <v>59</v>
      </c>
    </row>
    <row r="3079" spans="1:90" hidden="1" x14ac:dyDescent="0.3">
      <c r="A3079" s="43" t="s">
        <v>872</v>
      </c>
      <c r="B3079" s="23" t="s">
        <v>1094</v>
      </c>
      <c r="C3079" s="54"/>
      <c r="D3079" s="54" t="s">
        <v>831</v>
      </c>
      <c r="E3079" s="23" t="s">
        <v>605</v>
      </c>
      <c r="F3079" s="54"/>
      <c r="G3079" s="23" t="s">
        <v>4794</v>
      </c>
      <c r="J3079" s="54" t="s">
        <v>9</v>
      </c>
      <c r="K3079" s="55">
        <v>240</v>
      </c>
      <c r="L3079" s="24" t="s">
        <v>834</v>
      </c>
      <c r="M3079" s="24" t="s">
        <v>615</v>
      </c>
      <c r="N3079" s="7"/>
      <c r="U3079" s="4">
        <v>1272000</v>
      </c>
      <c r="V3079" s="4">
        <v>19.2</v>
      </c>
      <c r="AA3079" s="107">
        <v>43199.999999999993</v>
      </c>
      <c r="AD3079" s="4">
        <v>9.6</v>
      </c>
      <c r="AE3079" s="7"/>
      <c r="AF3079" s="7"/>
      <c r="AG3079" s="7"/>
      <c r="AH3079" s="7"/>
      <c r="AI3079" s="7"/>
      <c r="AJ3079" s="7"/>
      <c r="AK3079" s="7"/>
      <c r="BZ3079" s="4">
        <v>14600000</v>
      </c>
      <c r="CA3079" t="s">
        <v>875</v>
      </c>
      <c r="CC3079" s="7" t="s">
        <v>615</v>
      </c>
      <c r="CD3079" s="7">
        <v>0.82202532227016345</v>
      </c>
      <c r="CF3079" s="7"/>
      <c r="CH3079" s="7"/>
      <c r="CJ3079" s="7"/>
      <c r="CK3079" s="7">
        <f t="shared" si="78"/>
        <v>59</v>
      </c>
    </row>
    <row r="3080" spans="1:90" hidden="1" x14ac:dyDescent="0.3">
      <c r="A3080" s="43">
        <v>64</v>
      </c>
      <c r="B3080" s="23" t="s">
        <v>1114</v>
      </c>
      <c r="C3080" s="54"/>
      <c r="D3080" s="54" t="s">
        <v>831</v>
      </c>
      <c r="E3080" s="23" t="s">
        <v>605</v>
      </c>
      <c r="F3080" s="54"/>
      <c r="G3080" s="23" t="s">
        <v>4795</v>
      </c>
      <c r="J3080" s="54" t="s">
        <v>9</v>
      </c>
      <c r="K3080" s="55">
        <v>6.6</v>
      </c>
      <c r="L3080" s="24" t="s">
        <v>834</v>
      </c>
      <c r="M3080" s="24" t="s">
        <v>615</v>
      </c>
      <c r="N3080" s="7"/>
      <c r="U3080" s="4">
        <v>31020</v>
      </c>
      <c r="AD3080" s="7"/>
      <c r="AE3080" s="7"/>
      <c r="AF3080" s="7"/>
      <c r="AG3080" s="7"/>
      <c r="AH3080" s="7"/>
      <c r="AI3080" s="7"/>
      <c r="AJ3080" s="7"/>
      <c r="AK3080" s="7"/>
      <c r="BZ3080" s="4"/>
      <c r="CA3080" t="s">
        <v>856</v>
      </c>
      <c r="CC3080" s="7" t="s">
        <v>615</v>
      </c>
      <c r="CD3080" s="7">
        <v>1</v>
      </c>
      <c r="CF3080" s="7"/>
      <c r="CH3080" s="7"/>
      <c r="CJ3080" s="7"/>
      <c r="CK3080" s="7">
        <f t="shared" si="78"/>
        <v>62</v>
      </c>
    </row>
    <row r="3081" spans="1:90" hidden="1" x14ac:dyDescent="0.3">
      <c r="A3081" s="43" t="s">
        <v>932</v>
      </c>
      <c r="B3081" s="23" t="s">
        <v>830</v>
      </c>
      <c r="C3081" s="54"/>
      <c r="D3081" s="54" t="s">
        <v>831</v>
      </c>
      <c r="E3081" s="23" t="s">
        <v>650</v>
      </c>
      <c r="F3081" s="54"/>
      <c r="G3081" s="23" t="s">
        <v>4796</v>
      </c>
      <c r="H3081" s="23" t="s">
        <v>880</v>
      </c>
      <c r="J3081" s="54" t="s">
        <v>9</v>
      </c>
      <c r="K3081" s="55">
        <v>52.1</v>
      </c>
      <c r="L3081" s="24" t="s">
        <v>834</v>
      </c>
      <c r="M3081" s="24" t="s">
        <v>615</v>
      </c>
      <c r="N3081" s="7"/>
      <c r="U3081" s="4">
        <v>422010</v>
      </c>
      <c r="AD3081" s="7"/>
      <c r="AE3081" s="7"/>
      <c r="AF3081" s="7"/>
      <c r="AG3081" s="7"/>
      <c r="AH3081" s="7"/>
      <c r="AI3081" s="7"/>
      <c r="AJ3081" s="7"/>
      <c r="AK3081" s="7"/>
      <c r="BZ3081" s="4">
        <v>2600000</v>
      </c>
      <c r="CA3081" t="s">
        <v>934</v>
      </c>
      <c r="CC3081" s="7" t="s">
        <v>615</v>
      </c>
      <c r="CD3081" s="7">
        <v>1</v>
      </c>
      <c r="CF3081" s="7"/>
      <c r="CH3081" s="7"/>
      <c r="CJ3081" s="7"/>
      <c r="CK3081" s="7">
        <f t="shared" si="78"/>
        <v>62</v>
      </c>
      <c r="CL3081" t="s">
        <v>4796</v>
      </c>
    </row>
    <row r="3082" spans="1:90" hidden="1" x14ac:dyDescent="0.3">
      <c r="A3082" s="43">
        <v>64</v>
      </c>
      <c r="B3082" s="23" t="s">
        <v>854</v>
      </c>
      <c r="C3082" s="54"/>
      <c r="D3082" s="54" t="s">
        <v>831</v>
      </c>
      <c r="E3082" s="23" t="s">
        <v>659</v>
      </c>
      <c r="F3082" s="54"/>
      <c r="G3082" s="23" t="s">
        <v>4797</v>
      </c>
      <c r="J3082" s="54" t="s">
        <v>9</v>
      </c>
      <c r="K3082" s="55">
        <v>12.84</v>
      </c>
      <c r="L3082" s="24" t="s">
        <v>834</v>
      </c>
      <c r="M3082" s="24" t="s">
        <v>615</v>
      </c>
      <c r="N3082" s="7"/>
      <c r="U3082" s="4">
        <v>202872</v>
      </c>
      <c r="V3082" s="4">
        <v>8.9879999999999995</v>
      </c>
      <c r="W3082" s="4">
        <v>51.36</v>
      </c>
      <c r="AD3082" s="7"/>
      <c r="AE3082" s="7"/>
      <c r="AF3082" s="7"/>
      <c r="AG3082" s="7"/>
      <c r="AH3082" s="7"/>
      <c r="AI3082" s="7"/>
      <c r="AJ3082" s="7"/>
      <c r="AK3082" s="7"/>
      <c r="BZ3082" s="4"/>
      <c r="CA3082" t="s">
        <v>859</v>
      </c>
      <c r="CC3082" s="7" t="s">
        <v>615</v>
      </c>
      <c r="CD3082" s="7">
        <v>0.76956673693677247</v>
      </c>
      <c r="CE3082" s="7" t="s">
        <v>618</v>
      </c>
      <c r="CF3082" s="7">
        <v>0.2109104913193787</v>
      </c>
      <c r="CH3082" s="7"/>
      <c r="CJ3082" s="7"/>
      <c r="CK3082" s="7">
        <f t="shared" si="78"/>
        <v>60</v>
      </c>
    </row>
    <row r="3083" spans="1:90" hidden="1" x14ac:dyDescent="0.3">
      <c r="A3083" s="43">
        <v>64</v>
      </c>
      <c r="B3083" s="23" t="s">
        <v>830</v>
      </c>
      <c r="C3083" s="54"/>
      <c r="D3083" s="54" t="s">
        <v>831</v>
      </c>
      <c r="E3083" s="23" t="s">
        <v>668</v>
      </c>
      <c r="F3083" s="54"/>
      <c r="G3083" s="23" t="s">
        <v>4798</v>
      </c>
      <c r="H3083" s="23" t="s">
        <v>838</v>
      </c>
      <c r="J3083" s="54" t="s">
        <v>9</v>
      </c>
      <c r="K3083" s="55">
        <v>5.8</v>
      </c>
      <c r="L3083" s="24" t="s">
        <v>834</v>
      </c>
      <c r="M3083" s="24" t="s">
        <v>636</v>
      </c>
      <c r="N3083" s="7"/>
      <c r="U3083" s="4">
        <v>23200</v>
      </c>
      <c r="W3083" s="4">
        <v>272.60000000000002</v>
      </c>
      <c r="AB3083" s="4">
        <v>371200</v>
      </c>
      <c r="AC3083" s="4">
        <v>46400</v>
      </c>
      <c r="AD3083" s="7"/>
      <c r="AE3083" s="7"/>
      <c r="AF3083" s="7"/>
      <c r="AG3083" s="7"/>
      <c r="AH3083" s="7"/>
      <c r="AI3083" s="7"/>
      <c r="AJ3083" s="7"/>
      <c r="AK3083" s="7"/>
      <c r="BZ3083" s="4"/>
      <c r="CA3083" t="s">
        <v>966</v>
      </c>
      <c r="CC3083" s="7" t="s">
        <v>636</v>
      </c>
      <c r="CD3083" s="7">
        <v>0.65650021413276227</v>
      </c>
      <c r="CF3083" s="7"/>
      <c r="CH3083" s="7"/>
      <c r="CJ3083" s="7"/>
      <c r="CK3083" s="7">
        <f t="shared" si="78"/>
        <v>59</v>
      </c>
    </row>
    <row r="3084" spans="1:90" hidden="1" x14ac:dyDescent="0.3">
      <c r="A3084" s="43">
        <v>64</v>
      </c>
      <c r="B3084" s="23" t="s">
        <v>830</v>
      </c>
      <c r="C3084" s="54"/>
      <c r="D3084" s="54" t="s">
        <v>831</v>
      </c>
      <c r="E3084" s="23" t="s">
        <v>740</v>
      </c>
      <c r="F3084" s="54"/>
      <c r="G3084" s="23" t="s">
        <v>4799</v>
      </c>
      <c r="J3084" s="54" t="s">
        <v>9</v>
      </c>
      <c r="K3084" s="55">
        <v>0.2</v>
      </c>
      <c r="L3084" s="24" t="s">
        <v>834</v>
      </c>
      <c r="M3084" s="24" t="s">
        <v>615</v>
      </c>
      <c r="N3084" s="7"/>
      <c r="U3084" s="4">
        <v>5920</v>
      </c>
      <c r="W3084" s="4">
        <v>12.2</v>
      </c>
      <c r="AD3084" s="7"/>
      <c r="AE3084" s="7"/>
      <c r="AF3084" s="7"/>
      <c r="AG3084" s="7"/>
      <c r="AH3084" s="7"/>
      <c r="AI3084" s="7"/>
      <c r="AJ3084" s="7"/>
      <c r="AK3084" s="7"/>
      <c r="BZ3084" s="4"/>
      <c r="CA3084" t="s">
        <v>899</v>
      </c>
      <c r="CC3084" s="7" t="s">
        <v>615</v>
      </c>
      <c r="CD3084" s="7">
        <v>0.82884038134581872</v>
      </c>
      <c r="CF3084" s="7"/>
      <c r="CH3084" s="7"/>
      <c r="CJ3084" s="7"/>
      <c r="CK3084" s="7">
        <f t="shared" si="78"/>
        <v>61</v>
      </c>
    </row>
    <row r="3085" spans="1:90" hidden="1" x14ac:dyDescent="0.3">
      <c r="A3085" s="43">
        <v>27</v>
      </c>
      <c r="B3085" s="42" t="s">
        <v>830</v>
      </c>
      <c r="D3085" s="23" t="s">
        <v>831</v>
      </c>
      <c r="E3085" s="23" t="s">
        <v>788</v>
      </c>
      <c r="G3085" s="42" t="s">
        <v>4800</v>
      </c>
      <c r="J3085" s="23" t="s">
        <v>9</v>
      </c>
      <c r="K3085" s="58">
        <v>2.9</v>
      </c>
      <c r="L3085" s="24" t="s">
        <v>834</v>
      </c>
      <c r="M3085" s="24" t="s">
        <v>639</v>
      </c>
      <c r="U3085" s="59"/>
      <c r="V3085" s="59"/>
      <c r="W3085" s="59"/>
      <c r="AB3085" s="60">
        <v>60900</v>
      </c>
      <c r="AC3085" s="60">
        <v>261000</v>
      </c>
      <c r="AP3085" s="59"/>
      <c r="AQ3085" s="59">
        <v>493</v>
      </c>
      <c r="BZ3085" s="4"/>
      <c r="CA3085" t="s">
        <v>3047</v>
      </c>
      <c r="CC3085" s="7" t="s">
        <v>639</v>
      </c>
      <c r="CD3085" s="7">
        <v>0.60919058499060397</v>
      </c>
      <c r="CE3085" s="7" t="s">
        <v>681</v>
      </c>
      <c r="CF3085" s="7">
        <v>0.24913812916570899</v>
      </c>
      <c r="CH3085" s="7"/>
      <c r="CJ3085" s="7"/>
      <c r="CK3085" s="7">
        <f t="shared" si="78"/>
        <v>60</v>
      </c>
    </row>
    <row r="3086" spans="1:90" hidden="1" x14ac:dyDescent="0.3">
      <c r="A3086" s="43">
        <v>64</v>
      </c>
      <c r="B3086" s="23" t="s">
        <v>830</v>
      </c>
      <c r="C3086" s="54"/>
      <c r="D3086" s="54" t="s">
        <v>831</v>
      </c>
      <c r="E3086" s="23" t="s">
        <v>740</v>
      </c>
      <c r="F3086" s="54"/>
      <c r="G3086" s="23" t="s">
        <v>4801</v>
      </c>
      <c r="J3086" s="54" t="s">
        <v>9</v>
      </c>
      <c r="K3086" s="55">
        <v>1</v>
      </c>
      <c r="L3086" s="24" t="s">
        <v>834</v>
      </c>
      <c r="M3086" s="24" t="s">
        <v>615</v>
      </c>
      <c r="N3086" s="7"/>
      <c r="U3086" s="4">
        <v>21000</v>
      </c>
      <c r="W3086" s="4">
        <v>18</v>
      </c>
      <c r="AD3086" s="7"/>
      <c r="AE3086" s="7"/>
      <c r="AF3086" s="7"/>
      <c r="AG3086" s="7"/>
      <c r="AH3086" s="7"/>
      <c r="AI3086" s="7"/>
      <c r="AJ3086" s="7"/>
      <c r="AK3086" s="7"/>
      <c r="BZ3086" s="4"/>
      <c r="CA3086" t="s">
        <v>899</v>
      </c>
      <c r="CC3086" s="7" t="s">
        <v>615</v>
      </c>
      <c r="CD3086" s="7">
        <v>0.92090310555271626</v>
      </c>
      <c r="CF3086" s="7"/>
      <c r="CH3086" s="7"/>
      <c r="CJ3086" s="7"/>
      <c r="CK3086" s="7">
        <f t="shared" si="78"/>
        <v>61</v>
      </c>
    </row>
    <row r="3087" spans="1:90" hidden="1" x14ac:dyDescent="0.3">
      <c r="A3087" s="43">
        <v>64</v>
      </c>
      <c r="B3087" s="23" t="s">
        <v>830</v>
      </c>
      <c r="C3087" s="54"/>
      <c r="D3087" s="54" t="s">
        <v>831</v>
      </c>
      <c r="E3087" s="23" t="s">
        <v>683</v>
      </c>
      <c r="F3087" s="54"/>
      <c r="G3087" s="23" t="s">
        <v>4802</v>
      </c>
      <c r="J3087" s="54" t="s">
        <v>9</v>
      </c>
      <c r="K3087" s="55">
        <v>12</v>
      </c>
      <c r="L3087" s="24" t="s">
        <v>834</v>
      </c>
      <c r="M3087" s="24" t="s">
        <v>615</v>
      </c>
      <c r="N3087" s="7"/>
      <c r="U3087" s="4">
        <v>57600</v>
      </c>
      <c r="W3087" s="4">
        <v>156</v>
      </c>
      <c r="AD3087" s="7"/>
      <c r="AE3087" s="7"/>
      <c r="AF3087" s="7"/>
      <c r="AG3087" s="7"/>
      <c r="AH3087" s="7"/>
      <c r="AI3087" s="7"/>
      <c r="AJ3087" s="7"/>
      <c r="AK3087" s="7"/>
      <c r="BZ3087" s="4"/>
      <c r="CA3087" t="s">
        <v>899</v>
      </c>
      <c r="CC3087" s="7" t="s">
        <v>615</v>
      </c>
      <c r="CD3087" s="7">
        <v>0.78654049945141968</v>
      </c>
      <c r="CE3087" s="7" t="s">
        <v>621</v>
      </c>
      <c r="CF3087" s="7">
        <v>0.21345950054858021</v>
      </c>
      <c r="CH3087" s="7"/>
      <c r="CJ3087" s="7"/>
      <c r="CK3087" s="7">
        <f t="shared" si="78"/>
        <v>61</v>
      </c>
    </row>
    <row r="3088" spans="1:90" hidden="1" x14ac:dyDescent="0.3">
      <c r="A3088" s="43" t="s">
        <v>890</v>
      </c>
      <c r="B3088" s="23" t="s">
        <v>863</v>
      </c>
      <c r="D3088" s="23" t="s">
        <v>831</v>
      </c>
      <c r="E3088" s="23" t="s">
        <v>671</v>
      </c>
      <c r="G3088" s="53" t="s">
        <v>4803</v>
      </c>
      <c r="J3088" s="23" t="s">
        <v>9</v>
      </c>
      <c r="K3088" s="47">
        <v>102.58</v>
      </c>
      <c r="L3088" s="24" t="s">
        <v>834</v>
      </c>
      <c r="M3088" s="24" t="s">
        <v>651</v>
      </c>
      <c r="U3088" s="4">
        <v>60332.456537743361</v>
      </c>
      <c r="V3088" s="4">
        <v>30.3741632003</v>
      </c>
      <c r="X3088" s="4">
        <v>155251.066423816</v>
      </c>
      <c r="AG3088" s="4">
        <v>361.89972816300002</v>
      </c>
      <c r="AH3088" s="4">
        <v>237.35241829700001</v>
      </c>
      <c r="AI3088" s="4">
        <v>37.356319912179998</v>
      </c>
      <c r="AJ3088" s="4">
        <v>52.704233709120011</v>
      </c>
      <c r="AK3088" s="4">
        <v>10.50805229697</v>
      </c>
      <c r="BX3088" s="4"/>
      <c r="BZ3088" s="4"/>
      <c r="CA3088" t="s">
        <v>1419</v>
      </c>
      <c r="CC3088" s="7" t="s">
        <v>651</v>
      </c>
      <c r="CD3088" s="7">
        <v>0.57723052043841827</v>
      </c>
      <c r="CE3088" s="7" t="s">
        <v>654</v>
      </c>
      <c r="CF3088" s="7">
        <v>0.21656185351827359</v>
      </c>
      <c r="CH3088" s="7"/>
      <c r="CJ3088" s="7"/>
      <c r="CK3088" s="7">
        <f t="shared" si="78"/>
        <v>55</v>
      </c>
    </row>
    <row r="3089" spans="1:90" hidden="1" x14ac:dyDescent="0.3">
      <c r="A3089" s="43">
        <v>64</v>
      </c>
      <c r="B3089" s="23" t="s">
        <v>868</v>
      </c>
      <c r="C3089" s="54"/>
      <c r="D3089" s="54" t="s">
        <v>831</v>
      </c>
      <c r="E3089" s="23" t="s">
        <v>659</v>
      </c>
      <c r="F3089" s="54"/>
      <c r="G3089" s="23" t="s">
        <v>4804</v>
      </c>
      <c r="J3089" s="54" t="s">
        <v>9</v>
      </c>
      <c r="K3089" s="55">
        <v>2.2000000000000002</v>
      </c>
      <c r="L3089" s="24" t="s">
        <v>834</v>
      </c>
      <c r="M3089" s="24" t="s">
        <v>615</v>
      </c>
      <c r="N3089" s="7"/>
      <c r="U3089" s="4">
        <v>59400.000000000007</v>
      </c>
      <c r="V3089" s="4">
        <v>4.4000000000000004</v>
      </c>
      <c r="AC3089" s="4">
        <v>140800</v>
      </c>
      <c r="AD3089" s="7"/>
      <c r="AE3089" s="7"/>
      <c r="AF3089" s="7"/>
      <c r="AG3089" s="7"/>
      <c r="AH3089" s="7"/>
      <c r="AI3089" s="7"/>
      <c r="AJ3089" s="7"/>
      <c r="AK3089" s="7"/>
      <c r="BZ3089" s="4"/>
      <c r="CA3089" t="s">
        <v>968</v>
      </c>
      <c r="CC3089" s="7" t="s">
        <v>615</v>
      </c>
      <c r="CD3089" s="7">
        <v>0.44017584382683861</v>
      </c>
      <c r="CE3089" s="7" t="s">
        <v>639</v>
      </c>
      <c r="CF3089" s="7">
        <v>0.35812532598167052</v>
      </c>
      <c r="CG3089" s="7" t="s">
        <v>618</v>
      </c>
      <c r="CH3089" s="7">
        <v>0.20169883019149101</v>
      </c>
      <c r="CJ3089" s="7"/>
      <c r="CK3089" s="7">
        <f t="shared" si="78"/>
        <v>60</v>
      </c>
    </row>
    <row r="3090" spans="1:90" hidden="1" x14ac:dyDescent="0.3">
      <c r="A3090" s="43">
        <v>64</v>
      </c>
      <c r="B3090" s="23" t="s">
        <v>1961</v>
      </c>
      <c r="C3090" s="54"/>
      <c r="D3090" s="54" t="s">
        <v>831</v>
      </c>
      <c r="E3090" s="23" t="s">
        <v>659</v>
      </c>
      <c r="F3090" s="54"/>
      <c r="G3090" s="23" t="s">
        <v>4805</v>
      </c>
      <c r="J3090" s="54" t="s">
        <v>9</v>
      </c>
      <c r="K3090" s="55">
        <v>3.1</v>
      </c>
      <c r="L3090" s="24" t="s">
        <v>834</v>
      </c>
      <c r="M3090" s="24" t="s">
        <v>615</v>
      </c>
      <c r="N3090" s="7"/>
      <c r="U3090" s="4">
        <v>62929.999999999993</v>
      </c>
      <c r="V3090" s="4">
        <v>0.34100000000000003</v>
      </c>
      <c r="AD3090" s="7"/>
      <c r="AE3090" s="7"/>
      <c r="AF3090" s="7"/>
      <c r="AG3090" s="7"/>
      <c r="AH3090" s="7"/>
      <c r="AI3090" s="7"/>
      <c r="AJ3090" s="7"/>
      <c r="AK3090" s="7"/>
      <c r="BZ3090" s="4"/>
      <c r="CA3090" t="s">
        <v>902</v>
      </c>
      <c r="CC3090" s="7" t="s">
        <v>615</v>
      </c>
      <c r="CD3090" s="7">
        <v>0.96756689049727429</v>
      </c>
      <c r="CF3090" s="7"/>
      <c r="CH3090" s="7"/>
      <c r="CJ3090" s="7"/>
      <c r="CK3090" s="7">
        <f t="shared" si="78"/>
        <v>61</v>
      </c>
    </row>
    <row r="3091" spans="1:90" hidden="1" x14ac:dyDescent="0.3">
      <c r="A3091" s="43" t="s">
        <v>932</v>
      </c>
      <c r="B3091" s="23" t="s">
        <v>1176</v>
      </c>
      <c r="C3091" s="54"/>
      <c r="D3091" s="54" t="s">
        <v>831</v>
      </c>
      <c r="E3091" s="23" t="s">
        <v>605</v>
      </c>
      <c r="F3091" s="54"/>
      <c r="G3091" s="23" t="s">
        <v>4806</v>
      </c>
      <c r="H3091" s="23" t="s">
        <v>1360</v>
      </c>
      <c r="J3091" s="54" t="s">
        <v>9</v>
      </c>
      <c r="K3091" s="70">
        <v>1942</v>
      </c>
      <c r="L3091" s="24" t="s">
        <v>834</v>
      </c>
      <c r="M3091" s="24" t="s">
        <v>615</v>
      </c>
      <c r="N3091" s="7"/>
      <c r="U3091" s="4">
        <v>9710000</v>
      </c>
      <c r="V3091" s="4">
        <v>971</v>
      </c>
      <c r="AD3091" s="7"/>
      <c r="AE3091" s="7"/>
      <c r="AF3091" s="7"/>
      <c r="AG3091" s="7"/>
      <c r="AH3091" s="7"/>
      <c r="AI3091" s="7"/>
      <c r="AJ3091" s="7"/>
      <c r="AK3091" s="7"/>
      <c r="BZ3091" s="4">
        <v>24000000</v>
      </c>
      <c r="CA3091" t="s">
        <v>1032</v>
      </c>
      <c r="CC3091" s="7" t="s">
        <v>615</v>
      </c>
      <c r="CD3091" s="7">
        <v>0.61781730904983767</v>
      </c>
      <c r="CE3091" s="7" t="s">
        <v>618</v>
      </c>
      <c r="CF3091" s="7">
        <v>0.38218269095016227</v>
      </c>
      <c r="CH3091" s="7"/>
      <c r="CJ3091" s="7"/>
      <c r="CK3091" s="7">
        <f t="shared" si="78"/>
        <v>61</v>
      </c>
    </row>
    <row r="3092" spans="1:90" hidden="1" x14ac:dyDescent="0.3">
      <c r="A3092" s="43">
        <v>64</v>
      </c>
      <c r="B3092" s="23" t="s">
        <v>916</v>
      </c>
      <c r="C3092" s="54"/>
      <c r="D3092" s="54" t="s">
        <v>831</v>
      </c>
      <c r="E3092" s="23" t="s">
        <v>605</v>
      </c>
      <c r="F3092" s="54"/>
      <c r="G3092" s="23" t="s">
        <v>4807</v>
      </c>
      <c r="J3092" s="54" t="s">
        <v>9</v>
      </c>
      <c r="K3092" s="55">
        <v>852</v>
      </c>
      <c r="L3092" s="24" t="s">
        <v>834</v>
      </c>
      <c r="M3092" s="24" t="s">
        <v>615</v>
      </c>
      <c r="N3092" s="7"/>
      <c r="U3092" s="4">
        <v>1547000</v>
      </c>
      <c r="V3092" s="4">
        <v>149.32</v>
      </c>
      <c r="AD3092" s="7"/>
      <c r="AE3092" s="7"/>
      <c r="AF3092" s="7"/>
      <c r="AG3092" s="7"/>
      <c r="AH3092" s="7"/>
      <c r="AI3092" s="7"/>
      <c r="AJ3092" s="7"/>
      <c r="AK3092" s="7"/>
      <c r="BZ3092" s="4"/>
      <c r="CA3092" t="s">
        <v>902</v>
      </c>
      <c r="CC3092" s="7" t="s">
        <v>615</v>
      </c>
      <c r="CD3092" s="7">
        <v>0.62613943011928741</v>
      </c>
      <c r="CE3092" s="7" t="s">
        <v>618</v>
      </c>
      <c r="CF3092" s="7">
        <v>0.37386056988071248</v>
      </c>
      <c r="CH3092" s="7"/>
      <c r="CJ3092" s="7"/>
      <c r="CK3092" s="7">
        <f t="shared" si="78"/>
        <v>61</v>
      </c>
    </row>
    <row r="3093" spans="1:90" x14ac:dyDescent="0.3">
      <c r="A3093" s="43">
        <v>64</v>
      </c>
      <c r="B3093" s="23" t="s">
        <v>860</v>
      </c>
      <c r="C3093" s="54"/>
      <c r="D3093" s="54" t="s">
        <v>831</v>
      </c>
      <c r="E3093" s="23" t="s">
        <v>659</v>
      </c>
      <c r="F3093" s="54"/>
      <c r="G3093" s="23" t="s">
        <v>4808</v>
      </c>
      <c r="H3093" s="23" t="s">
        <v>838</v>
      </c>
      <c r="J3093" s="54" t="s">
        <v>9</v>
      </c>
      <c r="K3093" s="55">
        <v>0.43099999999999999</v>
      </c>
      <c r="L3093" s="24" t="s">
        <v>834</v>
      </c>
      <c r="M3093" s="24" t="s">
        <v>639</v>
      </c>
      <c r="N3093" s="7"/>
      <c r="U3093" s="4">
        <v>3835.9</v>
      </c>
      <c r="V3093" s="4">
        <v>0.50427</v>
      </c>
      <c r="W3093" s="4">
        <v>15.12379</v>
      </c>
      <c r="AB3093" s="4">
        <v>6939.1</v>
      </c>
      <c r="AC3093" s="4">
        <v>17110.7</v>
      </c>
      <c r="AD3093" s="7"/>
      <c r="AE3093" s="7"/>
      <c r="AF3093" s="7"/>
      <c r="AG3093" s="7"/>
      <c r="AH3093" s="7"/>
      <c r="AI3093" s="7"/>
      <c r="AJ3093" s="7"/>
      <c r="AK3093" s="7"/>
      <c r="BZ3093" s="4"/>
      <c r="CA3093" t="s">
        <v>842</v>
      </c>
      <c r="CC3093" s="7" t="s">
        <v>639</v>
      </c>
      <c r="CD3093" s="7">
        <v>0.35130597971742827</v>
      </c>
      <c r="CE3093" s="7" t="s">
        <v>615</v>
      </c>
      <c r="CF3093" s="7">
        <v>0.22945230387135959</v>
      </c>
      <c r="CH3093" s="7"/>
      <c r="CJ3093" s="7"/>
      <c r="CK3093" s="7">
        <f t="shared" si="78"/>
        <v>58</v>
      </c>
    </row>
    <row r="3094" spans="1:90" x14ac:dyDescent="0.3">
      <c r="A3094" s="43" t="s">
        <v>932</v>
      </c>
      <c r="B3094" s="23" t="s">
        <v>860</v>
      </c>
      <c r="C3094" s="54"/>
      <c r="D3094" s="54" t="s">
        <v>831</v>
      </c>
      <c r="E3094" s="23" t="s">
        <v>659</v>
      </c>
      <c r="F3094" s="54"/>
      <c r="G3094" s="23" t="s">
        <v>4809</v>
      </c>
      <c r="H3094" s="23" t="s">
        <v>1082</v>
      </c>
      <c r="J3094" s="54" t="s">
        <v>9</v>
      </c>
      <c r="K3094" s="55">
        <v>6.3620000000000001</v>
      </c>
      <c r="L3094" s="24" t="s">
        <v>834</v>
      </c>
      <c r="M3094" s="24" t="s">
        <v>639</v>
      </c>
      <c r="N3094" s="7"/>
      <c r="U3094" s="4">
        <v>89268.799999999988</v>
      </c>
      <c r="V3094" s="4">
        <v>17.61514</v>
      </c>
      <c r="W3094" s="4">
        <v>642.7974999999999</v>
      </c>
      <c r="AB3094" s="4">
        <v>82067.500000000015</v>
      </c>
      <c r="AC3094" s="4">
        <v>439196.2</v>
      </c>
      <c r="AD3094" s="7"/>
      <c r="AE3094" s="7"/>
      <c r="AF3094" s="7"/>
      <c r="AG3094" s="7"/>
      <c r="AH3094" s="7"/>
      <c r="AI3094" s="7"/>
      <c r="AJ3094" s="7"/>
      <c r="AK3094" s="7"/>
      <c r="BZ3094" s="4">
        <v>400000</v>
      </c>
      <c r="CA3094" t="s">
        <v>1040</v>
      </c>
      <c r="CC3094" s="7" t="s">
        <v>639</v>
      </c>
      <c r="CD3094" s="7">
        <v>0.34146731147582832</v>
      </c>
      <c r="CE3094" s="7" t="s">
        <v>618</v>
      </c>
      <c r="CF3094" s="7">
        <v>0.24682831790915219</v>
      </c>
      <c r="CG3094" s="7" t="s">
        <v>615</v>
      </c>
      <c r="CH3094" s="7">
        <v>0.2022076764403154</v>
      </c>
      <c r="CJ3094" s="7"/>
      <c r="CK3094" s="7">
        <f t="shared" si="78"/>
        <v>58</v>
      </c>
      <c r="CL3094" t="s">
        <v>4809</v>
      </c>
    </row>
    <row r="3095" spans="1:90" hidden="1" x14ac:dyDescent="0.3">
      <c r="A3095" s="43">
        <v>58</v>
      </c>
      <c r="B3095" s="23" t="s">
        <v>868</v>
      </c>
      <c r="C3095" s="54"/>
      <c r="D3095" s="23" t="s">
        <v>831</v>
      </c>
      <c r="E3095" s="23" t="s">
        <v>623</v>
      </c>
      <c r="G3095" s="23" t="s">
        <v>4810</v>
      </c>
      <c r="I3095" s="54"/>
      <c r="J3095" s="54" t="s">
        <v>9</v>
      </c>
      <c r="K3095" s="47">
        <v>15.1</v>
      </c>
      <c r="L3095" s="24" t="s">
        <v>834</v>
      </c>
      <c r="M3095" s="24" t="s">
        <v>633</v>
      </c>
      <c r="N3095" s="7"/>
      <c r="AA3095" s="107">
        <v>30200</v>
      </c>
      <c r="AD3095" s="4">
        <v>43.226528625427768</v>
      </c>
      <c r="AH3095" s="7"/>
      <c r="AI3095" s="7"/>
      <c r="BY3095" s="7"/>
      <c r="BZ3095" s="4"/>
      <c r="CA3095" t="s">
        <v>846</v>
      </c>
      <c r="CC3095" s="7" t="s">
        <v>633</v>
      </c>
      <c r="CD3095" s="7">
        <v>0.84859263921426908</v>
      </c>
      <c r="CF3095" s="7"/>
      <c r="CH3095" s="7"/>
      <c r="CJ3095" s="7"/>
      <c r="CK3095" s="7">
        <f t="shared" si="78"/>
        <v>61</v>
      </c>
    </row>
    <row r="3096" spans="1:90" hidden="1" x14ac:dyDescent="0.3">
      <c r="A3096" s="43">
        <v>64</v>
      </c>
      <c r="B3096" s="23" t="s">
        <v>863</v>
      </c>
      <c r="C3096" s="54"/>
      <c r="D3096" s="54" t="s">
        <v>831</v>
      </c>
      <c r="E3096" s="23" t="s">
        <v>671</v>
      </c>
      <c r="F3096" s="54"/>
      <c r="G3096" s="23" t="s">
        <v>4811</v>
      </c>
      <c r="J3096" s="54" t="s">
        <v>9</v>
      </c>
      <c r="K3096" s="55">
        <v>466.7</v>
      </c>
      <c r="L3096" s="24" t="s">
        <v>834</v>
      </c>
      <c r="M3096" s="24" t="s">
        <v>651</v>
      </c>
      <c r="N3096" s="7"/>
      <c r="U3096" s="4">
        <v>162800</v>
      </c>
      <c r="V3096" s="4">
        <v>50.548251999999998</v>
      </c>
      <c r="X3096" s="4">
        <v>759120.00000000012</v>
      </c>
      <c r="AD3096" s="7"/>
      <c r="AE3096" s="7"/>
      <c r="AF3096" s="7"/>
      <c r="AG3096" s="7">
        <v>1644.132087</v>
      </c>
      <c r="AH3096" s="7">
        <v>793.97749799999997</v>
      </c>
      <c r="AI3096" s="7">
        <v>245.645163</v>
      </c>
      <c r="AJ3096" s="7">
        <v>522.38330826960009</v>
      </c>
      <c r="AK3096" s="7">
        <v>128.30779887599999</v>
      </c>
      <c r="BZ3096" s="4"/>
      <c r="CA3096" t="s">
        <v>1280</v>
      </c>
      <c r="CC3096" s="7" t="s">
        <v>651</v>
      </c>
      <c r="CD3096" s="7">
        <v>0.59190769492587358</v>
      </c>
      <c r="CF3096" s="7"/>
      <c r="CH3096" s="7"/>
      <c r="CJ3096" s="7"/>
      <c r="CK3096" s="7">
        <f t="shared" si="78"/>
        <v>55</v>
      </c>
      <c r="CL3096" t="s">
        <v>4811</v>
      </c>
    </row>
    <row r="3097" spans="1:90" hidden="1" x14ac:dyDescent="0.3">
      <c r="A3097" s="43" t="s">
        <v>843</v>
      </c>
      <c r="B3097" s="23" t="s">
        <v>1094</v>
      </c>
      <c r="D3097" s="23" t="s">
        <v>831</v>
      </c>
      <c r="E3097" s="23" t="s">
        <v>668</v>
      </c>
      <c r="G3097" s="53" t="s">
        <v>4812</v>
      </c>
      <c r="J3097" s="23" t="s">
        <v>9</v>
      </c>
      <c r="K3097" s="47">
        <v>18.3</v>
      </c>
      <c r="L3097" s="24" t="s">
        <v>834</v>
      </c>
      <c r="M3097" s="24" t="s">
        <v>639</v>
      </c>
      <c r="U3097" s="4">
        <v>84180</v>
      </c>
      <c r="W3097" s="4">
        <v>2013</v>
      </c>
      <c r="AA3097" s="107">
        <v>82350.000000000015</v>
      </c>
      <c r="AB3097" s="4">
        <v>237900</v>
      </c>
      <c r="AC3097" s="4">
        <v>2745000</v>
      </c>
      <c r="AD3097" s="4">
        <v>116.7197124280172</v>
      </c>
      <c r="BZ3097" s="4"/>
      <c r="CA3097" t="s">
        <v>4813</v>
      </c>
      <c r="CC3097" s="7" t="s">
        <v>639</v>
      </c>
      <c r="CD3097" s="7">
        <v>0.5705665656817771</v>
      </c>
      <c r="CF3097" s="7"/>
      <c r="CH3097" s="7"/>
      <c r="CJ3097" s="7"/>
      <c r="CK3097" s="7">
        <f t="shared" si="78"/>
        <v>57</v>
      </c>
    </row>
    <row r="3098" spans="1:90" hidden="1" x14ac:dyDescent="0.3">
      <c r="A3098" s="43">
        <v>64</v>
      </c>
      <c r="B3098" s="23" t="s">
        <v>921</v>
      </c>
      <c r="C3098" s="54"/>
      <c r="D3098" s="54" t="s">
        <v>831</v>
      </c>
      <c r="E3098" s="23" t="s">
        <v>659</v>
      </c>
      <c r="F3098" s="54"/>
      <c r="G3098" s="23" t="s">
        <v>4814</v>
      </c>
      <c r="J3098" s="54" t="s">
        <v>9</v>
      </c>
      <c r="K3098" s="55">
        <v>1</v>
      </c>
      <c r="L3098" s="24" t="s">
        <v>834</v>
      </c>
      <c r="M3098" s="24" t="s">
        <v>615</v>
      </c>
      <c r="N3098" s="7"/>
      <c r="U3098" s="4">
        <v>13800</v>
      </c>
      <c r="AB3098" s="4">
        <v>1000</v>
      </c>
      <c r="AC3098" s="4">
        <v>10000</v>
      </c>
      <c r="AD3098" s="7"/>
      <c r="AE3098" s="7"/>
      <c r="AF3098" s="7"/>
      <c r="AG3098" s="7"/>
      <c r="AH3098" s="7"/>
      <c r="AI3098" s="7"/>
      <c r="AJ3098" s="7"/>
      <c r="AK3098" s="7"/>
      <c r="BZ3098" s="4"/>
      <c r="CA3098" t="s">
        <v>1006</v>
      </c>
      <c r="CC3098" s="7" t="s">
        <v>615</v>
      </c>
      <c r="CD3098" s="7">
        <v>0.78523076282933146</v>
      </c>
      <c r="CF3098" s="7"/>
      <c r="CH3098" s="7"/>
      <c r="CJ3098" s="7"/>
      <c r="CK3098" s="7">
        <f t="shared" si="78"/>
        <v>60</v>
      </c>
    </row>
    <row r="3099" spans="1:90" hidden="1" x14ac:dyDescent="0.3">
      <c r="A3099" s="43">
        <v>64</v>
      </c>
      <c r="B3099" s="23" t="s">
        <v>868</v>
      </c>
      <c r="C3099" s="54"/>
      <c r="D3099" s="54" t="s">
        <v>831</v>
      </c>
      <c r="E3099" s="23" t="s">
        <v>671</v>
      </c>
      <c r="F3099" s="54"/>
      <c r="G3099" s="23" t="s">
        <v>4815</v>
      </c>
      <c r="J3099" s="54" t="s">
        <v>9</v>
      </c>
      <c r="K3099" s="55">
        <v>111.166</v>
      </c>
      <c r="L3099" s="24" t="s">
        <v>834</v>
      </c>
      <c r="M3099" s="24" t="s">
        <v>624</v>
      </c>
      <c r="N3099" s="7"/>
      <c r="U3099" s="4">
        <v>356842.86</v>
      </c>
      <c r="V3099" s="4">
        <v>0.88932800000000001</v>
      </c>
      <c r="W3099" s="4">
        <v>151.07459399999999</v>
      </c>
      <c r="X3099" s="4">
        <v>692564.17999999993</v>
      </c>
      <c r="Y3099" s="4">
        <v>25568.18</v>
      </c>
      <c r="AD3099" s="7"/>
      <c r="AE3099" s="7"/>
      <c r="AF3099" s="7">
        <v>41.131419999999999</v>
      </c>
      <c r="AG3099" s="7">
        <v>1.1005434000000001</v>
      </c>
      <c r="AH3099" s="7">
        <v>1.1005434000000001</v>
      </c>
      <c r="AI3099" s="7">
        <v>0.24456520000000001</v>
      </c>
      <c r="AJ3099" s="7"/>
      <c r="AK3099" s="7"/>
      <c r="BZ3099" s="4"/>
      <c r="CA3099" t="s">
        <v>1712</v>
      </c>
      <c r="CC3099" s="7" t="s">
        <v>624</v>
      </c>
      <c r="CD3099" s="7">
        <v>0.74514580139319575</v>
      </c>
      <c r="CF3099" s="7"/>
      <c r="CH3099" s="7"/>
      <c r="CJ3099" s="7"/>
      <c r="CK3099" s="7">
        <f t="shared" si="78"/>
        <v>54</v>
      </c>
    </row>
    <row r="3100" spans="1:90" hidden="1" x14ac:dyDescent="0.3">
      <c r="A3100" s="43">
        <v>64</v>
      </c>
      <c r="B3100" s="23" t="s">
        <v>1139</v>
      </c>
      <c r="C3100" s="54"/>
      <c r="D3100" s="54" t="s">
        <v>831</v>
      </c>
      <c r="E3100" s="23" t="s">
        <v>650</v>
      </c>
      <c r="F3100" s="54"/>
      <c r="G3100" s="23" t="s">
        <v>4816</v>
      </c>
      <c r="J3100" s="54" t="s">
        <v>9</v>
      </c>
      <c r="K3100" s="55">
        <v>0.14000000000000001</v>
      </c>
      <c r="L3100" s="24" t="s">
        <v>834</v>
      </c>
      <c r="M3100" s="24" t="s">
        <v>615</v>
      </c>
      <c r="N3100" s="7"/>
      <c r="U3100" s="4">
        <v>2940</v>
      </c>
      <c r="AD3100" s="7"/>
      <c r="AE3100" s="7"/>
      <c r="AF3100" s="7"/>
      <c r="AG3100" s="7"/>
      <c r="AH3100" s="7"/>
      <c r="AI3100" s="7"/>
      <c r="AJ3100" s="7"/>
      <c r="AK3100" s="7"/>
      <c r="BZ3100" s="4"/>
      <c r="CA3100" t="s">
        <v>856</v>
      </c>
      <c r="CC3100" s="7" t="s">
        <v>615</v>
      </c>
      <c r="CD3100" s="7">
        <v>1</v>
      </c>
      <c r="CF3100" s="7"/>
      <c r="CH3100" s="7"/>
      <c r="CJ3100" s="7"/>
      <c r="CK3100" s="7">
        <f t="shared" si="78"/>
        <v>62</v>
      </c>
    </row>
    <row r="3101" spans="1:90" x14ac:dyDescent="0.3">
      <c r="A3101" s="43" t="s">
        <v>847</v>
      </c>
      <c r="B3101" s="56" t="s">
        <v>860</v>
      </c>
      <c r="D3101" s="23" t="s">
        <v>831</v>
      </c>
      <c r="E3101" s="23" t="s">
        <v>798</v>
      </c>
      <c r="G3101" s="23" t="s">
        <v>4817</v>
      </c>
      <c r="H3101" s="57" t="s">
        <v>831</v>
      </c>
      <c r="I3101" s="57"/>
      <c r="J3101" s="23" t="s">
        <v>9</v>
      </c>
      <c r="K3101" s="47">
        <v>2215.42</v>
      </c>
      <c r="L3101" s="24" t="s">
        <v>834</v>
      </c>
      <c r="M3101" s="24" t="s">
        <v>624</v>
      </c>
      <c r="X3101" s="4">
        <v>4874395</v>
      </c>
      <c r="Y3101" s="4">
        <v>291613.73</v>
      </c>
      <c r="BZ3101" s="4">
        <v>29700000</v>
      </c>
      <c r="CA3101" t="s">
        <v>851</v>
      </c>
      <c r="CC3101" s="7" t="s">
        <v>624</v>
      </c>
      <c r="CD3101" s="7">
        <v>0.87673976988340185</v>
      </c>
      <c r="CF3101" s="7"/>
      <c r="CH3101" s="7"/>
      <c r="CJ3101" s="7"/>
      <c r="CK3101" s="7">
        <f t="shared" si="78"/>
        <v>61</v>
      </c>
    </row>
    <row r="3102" spans="1:90" hidden="1" x14ac:dyDescent="0.3">
      <c r="A3102" s="43">
        <v>64</v>
      </c>
      <c r="B3102" s="23" t="s">
        <v>1025</v>
      </c>
      <c r="C3102" s="54"/>
      <c r="D3102" s="54" t="s">
        <v>831</v>
      </c>
      <c r="E3102" s="23" t="s">
        <v>659</v>
      </c>
      <c r="F3102" s="54"/>
      <c r="G3102" s="23" t="s">
        <v>4818</v>
      </c>
      <c r="J3102" s="54" t="s">
        <v>9</v>
      </c>
      <c r="K3102" s="55">
        <v>2.92</v>
      </c>
      <c r="L3102" s="24" t="s">
        <v>834</v>
      </c>
      <c r="M3102" s="24" t="s">
        <v>621</v>
      </c>
      <c r="N3102" s="7"/>
      <c r="U3102" s="4">
        <v>2540</v>
      </c>
      <c r="V3102" s="4">
        <v>1.9028</v>
      </c>
      <c r="W3102" s="4">
        <v>239.83600000000001</v>
      </c>
      <c r="AB3102" s="4">
        <v>28288</v>
      </c>
      <c r="AC3102" s="4">
        <v>69000</v>
      </c>
      <c r="AD3102" s="7"/>
      <c r="AE3102" s="7"/>
      <c r="AF3102" s="7"/>
      <c r="AG3102" s="7"/>
      <c r="AH3102" s="7"/>
      <c r="AI3102" s="7"/>
      <c r="AJ3102" s="7"/>
      <c r="AK3102" s="7"/>
      <c r="BZ3102" s="4"/>
      <c r="CA3102" t="s">
        <v>842</v>
      </c>
      <c r="CC3102" s="7" t="s">
        <v>621</v>
      </c>
      <c r="CD3102" s="7">
        <v>0.33516818173494378</v>
      </c>
      <c r="CE3102" s="7" t="s">
        <v>639</v>
      </c>
      <c r="CF3102" s="7">
        <v>0.33029183414677821</v>
      </c>
      <c r="CH3102" s="7"/>
      <c r="CJ3102" s="7"/>
      <c r="CK3102" s="7">
        <f t="shared" si="78"/>
        <v>58</v>
      </c>
    </row>
    <row r="3103" spans="1:90" hidden="1" x14ac:dyDescent="0.3">
      <c r="A3103" s="43" t="s">
        <v>932</v>
      </c>
      <c r="B3103" s="23" t="s">
        <v>913</v>
      </c>
      <c r="C3103" s="54"/>
      <c r="D3103" s="54" t="s">
        <v>831</v>
      </c>
      <c r="E3103" s="23" t="s">
        <v>659</v>
      </c>
      <c r="F3103" s="54"/>
      <c r="G3103" s="23" t="s">
        <v>4819</v>
      </c>
      <c r="H3103" s="23" t="s">
        <v>838</v>
      </c>
      <c r="J3103" s="54" t="s">
        <v>9</v>
      </c>
      <c r="K3103" s="55">
        <v>4</v>
      </c>
      <c r="L3103" s="24" t="s">
        <v>834</v>
      </c>
      <c r="M3103" s="24" t="s">
        <v>618</v>
      </c>
      <c r="N3103" s="7"/>
      <c r="U3103" s="4">
        <v>136000</v>
      </c>
      <c r="V3103" s="4">
        <v>23.6</v>
      </c>
      <c r="W3103" s="4">
        <v>204.4</v>
      </c>
      <c r="AC3103" s="4">
        <v>288000</v>
      </c>
      <c r="AD3103" s="7"/>
      <c r="AE3103" s="7"/>
      <c r="AF3103" s="7"/>
      <c r="AG3103" s="7"/>
      <c r="AH3103" s="7"/>
      <c r="AI3103" s="7"/>
      <c r="AJ3103" s="7"/>
      <c r="AK3103" s="7"/>
      <c r="BZ3103" s="4">
        <v>395000</v>
      </c>
      <c r="CA3103" t="s">
        <v>951</v>
      </c>
      <c r="CC3103" s="7" t="s">
        <v>618</v>
      </c>
      <c r="CD3103" s="7">
        <v>0.36377086942702319</v>
      </c>
      <c r="CE3103" s="7" t="s">
        <v>615</v>
      </c>
      <c r="CF3103" s="7">
        <v>0.33887839460050362</v>
      </c>
      <c r="CG3103" s="7" t="s">
        <v>639</v>
      </c>
      <c r="CH3103" s="7">
        <v>0.24631455738303079</v>
      </c>
      <c r="CJ3103" s="7"/>
      <c r="CK3103" s="7">
        <f t="shared" si="78"/>
        <v>59</v>
      </c>
    </row>
    <row r="3104" spans="1:90" hidden="1" x14ac:dyDescent="0.3">
      <c r="A3104" s="43">
        <v>64</v>
      </c>
      <c r="B3104" s="23" t="s">
        <v>1025</v>
      </c>
      <c r="C3104" s="54"/>
      <c r="D3104" s="54" t="s">
        <v>831</v>
      </c>
      <c r="E3104" s="23" t="s">
        <v>620</v>
      </c>
      <c r="F3104" s="54"/>
      <c r="G3104" s="23" t="s">
        <v>4820</v>
      </c>
      <c r="J3104" s="54" t="s">
        <v>9</v>
      </c>
      <c r="K3104" s="55">
        <v>1.84</v>
      </c>
      <c r="L3104" s="24" t="s">
        <v>834</v>
      </c>
      <c r="M3104" s="24" t="s">
        <v>615</v>
      </c>
      <c r="N3104" s="7"/>
      <c r="U3104" s="4">
        <v>18952</v>
      </c>
      <c r="V3104" s="4">
        <v>0.36799999999999999</v>
      </c>
      <c r="AD3104" s="7"/>
      <c r="AE3104" s="7"/>
      <c r="AF3104" s="7"/>
      <c r="AG3104" s="7"/>
      <c r="AH3104" s="7"/>
      <c r="AI3104" s="7"/>
      <c r="AJ3104" s="7"/>
      <c r="AK3104" s="7"/>
      <c r="BZ3104" s="4"/>
      <c r="CA3104" t="s">
        <v>902</v>
      </c>
      <c r="CC3104" s="7" t="s">
        <v>615</v>
      </c>
      <c r="CD3104" s="7">
        <v>0.89276404921682495</v>
      </c>
      <c r="CF3104" s="7"/>
      <c r="CH3104" s="7"/>
      <c r="CJ3104" s="7"/>
      <c r="CK3104" s="7">
        <f t="shared" si="78"/>
        <v>61</v>
      </c>
    </row>
    <row r="3105" spans="1:90" hidden="1" x14ac:dyDescent="0.3">
      <c r="A3105" s="43">
        <v>64</v>
      </c>
      <c r="B3105" s="23" t="s">
        <v>913</v>
      </c>
      <c r="C3105" s="54"/>
      <c r="D3105" s="54" t="s">
        <v>831</v>
      </c>
      <c r="E3105" s="23" t="s">
        <v>680</v>
      </c>
      <c r="F3105" s="54"/>
      <c r="G3105" s="23" t="s">
        <v>4821</v>
      </c>
      <c r="J3105" s="54" t="s">
        <v>9</v>
      </c>
      <c r="K3105" s="55">
        <v>14.19768</v>
      </c>
      <c r="L3105" s="24" t="s">
        <v>834</v>
      </c>
      <c r="M3105" s="24" t="s">
        <v>615</v>
      </c>
      <c r="N3105" s="7"/>
      <c r="U3105" s="4">
        <v>86320.08</v>
      </c>
      <c r="V3105" s="4">
        <v>2.4258000000000002</v>
      </c>
      <c r="AD3105" s="7"/>
      <c r="AE3105" s="7"/>
      <c r="AF3105" s="7"/>
      <c r="AG3105" s="7"/>
      <c r="AH3105" s="7"/>
      <c r="AI3105" s="7"/>
      <c r="AJ3105" s="7"/>
      <c r="AK3105" s="7"/>
      <c r="BZ3105" s="4"/>
      <c r="CA3105" t="s">
        <v>902</v>
      </c>
      <c r="CC3105" s="7" t="s">
        <v>615</v>
      </c>
      <c r="CD3105" s="7">
        <v>0.85190358492652341</v>
      </c>
      <c r="CF3105" s="7"/>
      <c r="CH3105" s="7"/>
      <c r="CJ3105" s="7"/>
      <c r="CK3105" s="7">
        <f t="shared" si="78"/>
        <v>61</v>
      </c>
    </row>
    <row r="3106" spans="1:90" hidden="1" x14ac:dyDescent="0.3">
      <c r="A3106" s="43" t="s">
        <v>843</v>
      </c>
      <c r="B3106" s="23" t="s">
        <v>1058</v>
      </c>
      <c r="C3106" s="54"/>
      <c r="D3106" s="54" t="s">
        <v>831</v>
      </c>
      <c r="E3106" s="23" t="s">
        <v>605</v>
      </c>
      <c r="F3106" s="54"/>
      <c r="G3106" s="23" t="s">
        <v>4822</v>
      </c>
      <c r="J3106" s="54" t="s">
        <v>9</v>
      </c>
      <c r="K3106" s="55">
        <v>280</v>
      </c>
      <c r="L3106" s="24" t="s">
        <v>834</v>
      </c>
      <c r="M3106" s="24" t="s">
        <v>615</v>
      </c>
      <c r="N3106" s="7"/>
      <c r="U3106" s="4">
        <v>2100000</v>
      </c>
      <c r="V3106" s="4">
        <v>44.8</v>
      </c>
      <c r="W3106" s="4">
        <v>831.6</v>
      </c>
      <c r="AA3106" s="107">
        <v>28000</v>
      </c>
      <c r="AD3106" s="4">
        <v>33.6</v>
      </c>
      <c r="AE3106" s="7"/>
      <c r="AF3106" s="7"/>
      <c r="AG3106" s="7"/>
      <c r="AH3106" s="7"/>
      <c r="AI3106" s="7"/>
      <c r="AJ3106" s="7"/>
      <c r="AK3106" s="7"/>
      <c r="BZ3106" s="4"/>
      <c r="CA3106" t="s">
        <v>910</v>
      </c>
      <c r="CC3106" s="7" t="s">
        <v>615</v>
      </c>
      <c r="CD3106" s="7">
        <v>0.81584412037772536</v>
      </c>
      <c r="CF3106" s="7"/>
      <c r="CH3106" s="7"/>
      <c r="CJ3106" s="7"/>
      <c r="CK3106" s="7">
        <f t="shared" si="78"/>
        <v>58</v>
      </c>
    </row>
    <row r="3107" spans="1:90" hidden="1" x14ac:dyDescent="0.3">
      <c r="A3107" s="43" t="s">
        <v>918</v>
      </c>
      <c r="B3107" s="23" t="s">
        <v>863</v>
      </c>
      <c r="D3107" s="23" t="s">
        <v>831</v>
      </c>
      <c r="E3107" s="23" t="s">
        <v>671</v>
      </c>
      <c r="G3107" s="53" t="s">
        <v>4823</v>
      </c>
      <c r="J3107" s="23" t="s">
        <v>9</v>
      </c>
      <c r="K3107" s="47">
        <v>649.59999999999991</v>
      </c>
      <c r="L3107" s="24" t="s">
        <v>834</v>
      </c>
      <c r="M3107" s="24" t="s">
        <v>630</v>
      </c>
      <c r="U3107" s="4">
        <v>375720</v>
      </c>
      <c r="V3107" s="4">
        <v>140.98773</v>
      </c>
      <c r="X3107" s="4">
        <v>1245660</v>
      </c>
      <c r="Z3107" s="4">
        <v>58606401.189450197</v>
      </c>
      <c r="AG3107" s="4">
        <v>1790.8699240000001</v>
      </c>
      <c r="AH3107" s="4">
        <v>1480.7729730000001</v>
      </c>
      <c r="AI3107" s="4">
        <v>217.25237300000001</v>
      </c>
      <c r="AJ3107" s="4">
        <v>282.93034740000002</v>
      </c>
      <c r="AK3107" s="4">
        <v>56.318756976000003</v>
      </c>
      <c r="BX3107" s="4"/>
      <c r="BZ3107" s="4">
        <v>3000000</v>
      </c>
      <c r="CA3107" t="s">
        <v>2098</v>
      </c>
      <c r="CC3107" s="7" t="s">
        <v>630</v>
      </c>
      <c r="CD3107" s="7">
        <v>0.42887339948773617</v>
      </c>
      <c r="CE3107" s="7" t="s">
        <v>651</v>
      </c>
      <c r="CF3107" s="7">
        <v>0.29580315411444719</v>
      </c>
      <c r="CH3107" s="7"/>
      <c r="CJ3107" s="7"/>
      <c r="CK3107" s="7">
        <f t="shared" si="78"/>
        <v>54</v>
      </c>
      <c r="CL3107" t="s">
        <v>4823</v>
      </c>
    </row>
    <row r="3108" spans="1:90" hidden="1" x14ac:dyDescent="0.3">
      <c r="A3108" s="43">
        <v>64</v>
      </c>
      <c r="B3108" s="23" t="s">
        <v>913</v>
      </c>
      <c r="C3108" s="54"/>
      <c r="D3108" s="54" t="s">
        <v>831</v>
      </c>
      <c r="E3108" s="23" t="s">
        <v>707</v>
      </c>
      <c r="F3108" s="54"/>
      <c r="G3108" s="23" t="s">
        <v>4824</v>
      </c>
      <c r="J3108" s="54" t="s">
        <v>9</v>
      </c>
      <c r="K3108" s="55">
        <v>2.7216</v>
      </c>
      <c r="L3108" s="24" t="s">
        <v>834</v>
      </c>
      <c r="M3108" s="24" t="s">
        <v>615</v>
      </c>
      <c r="N3108" s="7"/>
      <c r="U3108" s="4">
        <v>38102.400000000001</v>
      </c>
      <c r="V3108" s="4">
        <v>0.93300000000000005</v>
      </c>
      <c r="W3108" s="4">
        <v>46.650000000000013</v>
      </c>
      <c r="AD3108" s="7"/>
      <c r="AE3108" s="7"/>
      <c r="AF3108" s="7"/>
      <c r="AG3108" s="7"/>
      <c r="AH3108" s="7"/>
      <c r="AI3108" s="7"/>
      <c r="AJ3108" s="7"/>
      <c r="AK3108" s="7"/>
      <c r="BZ3108" s="4"/>
      <c r="CA3108" t="s">
        <v>859</v>
      </c>
      <c r="CC3108" s="7" t="s">
        <v>615</v>
      </c>
      <c r="CD3108" s="7">
        <v>0.78483091916589454</v>
      </c>
      <c r="CF3108" s="7"/>
      <c r="CH3108" s="7"/>
      <c r="CJ3108" s="7"/>
      <c r="CK3108" s="7">
        <f t="shared" si="78"/>
        <v>60</v>
      </c>
    </row>
    <row r="3109" spans="1:90" hidden="1" x14ac:dyDescent="0.3">
      <c r="A3109" s="43" t="s">
        <v>843</v>
      </c>
      <c r="B3109" s="23" t="s">
        <v>913</v>
      </c>
      <c r="C3109" s="54"/>
      <c r="D3109" s="54" t="s">
        <v>831</v>
      </c>
      <c r="E3109" s="23" t="s">
        <v>605</v>
      </c>
      <c r="F3109" s="54"/>
      <c r="G3109" s="23" t="s">
        <v>4825</v>
      </c>
      <c r="H3109" s="54"/>
      <c r="J3109" s="54" t="s">
        <v>9</v>
      </c>
      <c r="K3109" s="55">
        <v>117</v>
      </c>
      <c r="L3109" s="24" t="s">
        <v>834</v>
      </c>
      <c r="M3109" s="24" t="s">
        <v>615</v>
      </c>
      <c r="N3109" s="7"/>
      <c r="U3109" s="4">
        <v>553800</v>
      </c>
      <c r="W3109" s="4">
        <v>467.2</v>
      </c>
      <c r="Z3109" s="83"/>
      <c r="AA3109" s="107">
        <v>29200</v>
      </c>
      <c r="AD3109" s="4">
        <v>26.91</v>
      </c>
      <c r="AE3109" s="7"/>
      <c r="AF3109" s="7"/>
      <c r="AG3109" s="7"/>
      <c r="AH3109" s="7"/>
      <c r="AI3109" s="7"/>
      <c r="AJ3109" s="7"/>
      <c r="AK3109" s="7"/>
      <c r="BZ3109" s="4"/>
      <c r="CA3109" t="s">
        <v>910</v>
      </c>
      <c r="CC3109" s="7" t="s">
        <v>615</v>
      </c>
      <c r="CD3109" s="7">
        <v>0.77404295548913926</v>
      </c>
      <c r="CF3109" s="7"/>
      <c r="CH3109" s="7"/>
      <c r="CJ3109" s="7"/>
      <c r="CK3109" s="7">
        <f t="shared" si="78"/>
        <v>59</v>
      </c>
    </row>
    <row r="3110" spans="1:90" hidden="1" x14ac:dyDescent="0.3">
      <c r="A3110" s="43" t="s">
        <v>843</v>
      </c>
      <c r="B3110" s="23" t="s">
        <v>913</v>
      </c>
      <c r="D3110" s="23" t="s">
        <v>831</v>
      </c>
      <c r="E3110" s="23" t="s">
        <v>605</v>
      </c>
      <c r="G3110" s="53" t="s">
        <v>4826</v>
      </c>
      <c r="J3110" s="23" t="s">
        <v>9</v>
      </c>
      <c r="K3110" s="47">
        <v>29.0304</v>
      </c>
      <c r="L3110" s="24" t="s">
        <v>834</v>
      </c>
      <c r="M3110" s="24" t="s">
        <v>615</v>
      </c>
      <c r="U3110" s="4">
        <v>81285.12000000001</v>
      </c>
      <c r="AA3110" s="107">
        <v>2903.04</v>
      </c>
      <c r="AD3110" s="4">
        <v>5.1621474116475321</v>
      </c>
      <c r="BZ3110" s="4"/>
      <c r="CA3110" t="s">
        <v>846</v>
      </c>
      <c r="CC3110" s="7" t="s">
        <v>615</v>
      </c>
      <c r="CD3110" s="7">
        <v>0.86660855004410353</v>
      </c>
      <c r="CF3110" s="7"/>
      <c r="CH3110" s="7"/>
      <c r="CJ3110" s="7"/>
      <c r="CK3110" s="7">
        <f t="shared" si="78"/>
        <v>60</v>
      </c>
    </row>
    <row r="3111" spans="1:90" hidden="1" x14ac:dyDescent="0.3">
      <c r="A3111" s="43" t="s">
        <v>918</v>
      </c>
      <c r="B3111" s="23" t="s">
        <v>863</v>
      </c>
      <c r="D3111" s="23" t="s">
        <v>831</v>
      </c>
      <c r="E3111" s="23" t="s">
        <v>671</v>
      </c>
      <c r="G3111" s="53" t="s">
        <v>4827</v>
      </c>
      <c r="J3111" s="23" t="s">
        <v>9</v>
      </c>
      <c r="K3111" s="47">
        <v>353.26</v>
      </c>
      <c r="L3111" s="24" t="s">
        <v>834</v>
      </c>
      <c r="M3111" s="24" t="s">
        <v>651</v>
      </c>
      <c r="U3111" s="4">
        <v>171586</v>
      </c>
      <c r="V3111" s="4">
        <v>49.669817099999989</v>
      </c>
      <c r="X3111" s="4">
        <v>321004.00000000012</v>
      </c>
      <c r="AG3111" s="4">
        <v>808.31179969999994</v>
      </c>
      <c r="AH3111" s="4">
        <v>471.07820529999992</v>
      </c>
      <c r="AI3111" s="4">
        <v>106.3653453</v>
      </c>
      <c r="AJ3111" s="4">
        <v>158.5108204</v>
      </c>
      <c r="AK3111" s="4">
        <v>44.175650300000001</v>
      </c>
      <c r="BX3111" s="4"/>
      <c r="BZ3111" s="4">
        <v>2200000</v>
      </c>
      <c r="CA3111" t="s">
        <v>1173</v>
      </c>
      <c r="CC3111" s="7" t="s">
        <v>651</v>
      </c>
      <c r="CD3111" s="7">
        <v>0.58081109969906897</v>
      </c>
      <c r="CF3111" s="7"/>
      <c r="CH3111" s="7"/>
      <c r="CJ3111" s="7"/>
      <c r="CK3111" s="7">
        <f t="shared" si="78"/>
        <v>55</v>
      </c>
      <c r="CL3111" t="s">
        <v>4827</v>
      </c>
    </row>
    <row r="3112" spans="1:90" hidden="1" x14ac:dyDescent="0.3">
      <c r="A3112" s="43">
        <v>64</v>
      </c>
      <c r="B3112" s="23" t="s">
        <v>897</v>
      </c>
      <c r="C3112" s="54"/>
      <c r="D3112" s="54" t="s">
        <v>831</v>
      </c>
      <c r="E3112" s="23" t="s">
        <v>668</v>
      </c>
      <c r="F3112" s="54"/>
      <c r="G3112" s="23" t="s">
        <v>4828</v>
      </c>
      <c r="J3112" s="54" t="s">
        <v>9</v>
      </c>
      <c r="K3112" s="55">
        <v>9.4</v>
      </c>
      <c r="L3112" s="24" t="s">
        <v>834</v>
      </c>
      <c r="M3112" s="24" t="s">
        <v>639</v>
      </c>
      <c r="N3112" s="7"/>
      <c r="U3112" s="4">
        <v>28200</v>
      </c>
      <c r="W3112" s="4">
        <v>287.64</v>
      </c>
      <c r="AB3112" s="4">
        <v>282000</v>
      </c>
      <c r="AC3112" s="4">
        <v>300800</v>
      </c>
      <c r="AD3112" s="7"/>
      <c r="AE3112" s="7"/>
      <c r="AF3112" s="7"/>
      <c r="AG3112" s="7"/>
      <c r="AH3112" s="7"/>
      <c r="AI3112" s="7"/>
      <c r="AJ3112" s="7"/>
      <c r="AK3112" s="7"/>
      <c r="BZ3112" s="4"/>
      <c r="CA3112" t="s">
        <v>966</v>
      </c>
      <c r="CC3112" s="7" t="s">
        <v>639</v>
      </c>
      <c r="CD3112" s="7">
        <v>0.40214156447325589</v>
      </c>
      <c r="CE3112" s="7" t="s">
        <v>636</v>
      </c>
      <c r="CF3112" s="7">
        <v>0.37575269766340552</v>
      </c>
      <c r="CH3112" s="7"/>
      <c r="CJ3112" s="7"/>
      <c r="CK3112" s="7">
        <f t="shared" si="78"/>
        <v>59</v>
      </c>
    </row>
    <row r="3113" spans="1:90" hidden="1" x14ac:dyDescent="0.3">
      <c r="A3113" s="43">
        <v>58</v>
      </c>
      <c r="B3113" s="23" t="s">
        <v>868</v>
      </c>
      <c r="D3113" s="23" t="s">
        <v>831</v>
      </c>
      <c r="E3113" s="23" t="s">
        <v>614</v>
      </c>
      <c r="G3113" s="23" t="s">
        <v>4829</v>
      </c>
      <c r="H3113" s="23" t="s">
        <v>1232</v>
      </c>
      <c r="J3113" s="54" t="s">
        <v>9</v>
      </c>
      <c r="K3113" s="47">
        <v>51</v>
      </c>
      <c r="L3113" s="24" t="s">
        <v>834</v>
      </c>
      <c r="M3113" s="24" t="s">
        <v>633</v>
      </c>
      <c r="AA3113" s="107">
        <v>40800</v>
      </c>
      <c r="AD3113" s="4">
        <v>1.02</v>
      </c>
      <c r="BZ3113" s="4"/>
      <c r="CA3113" t="s">
        <v>1187</v>
      </c>
      <c r="CC3113" s="7" t="s">
        <v>633</v>
      </c>
      <c r="CD3113" s="7">
        <v>0.99689334506858085</v>
      </c>
      <c r="CF3113" s="7"/>
      <c r="CH3113" s="7"/>
      <c r="CJ3113" s="7"/>
      <c r="CK3113" s="7">
        <f t="shared" si="78"/>
        <v>61</v>
      </c>
    </row>
    <row r="3114" spans="1:90" hidden="1" x14ac:dyDescent="0.3">
      <c r="A3114" s="43" t="s">
        <v>932</v>
      </c>
      <c r="B3114" s="23" t="s">
        <v>913</v>
      </c>
      <c r="C3114" s="54"/>
      <c r="D3114" s="54" t="s">
        <v>831</v>
      </c>
      <c r="E3114" s="23" t="s">
        <v>605</v>
      </c>
      <c r="F3114" s="54"/>
      <c r="G3114" s="23" t="s">
        <v>4830</v>
      </c>
      <c r="H3114" s="23" t="s">
        <v>1529</v>
      </c>
      <c r="J3114" s="54" t="s">
        <v>9</v>
      </c>
      <c r="K3114" s="55">
        <v>1145</v>
      </c>
      <c r="L3114" s="24" t="s">
        <v>834</v>
      </c>
      <c r="M3114" s="24" t="s">
        <v>615</v>
      </c>
      <c r="N3114" s="7"/>
      <c r="U3114" s="4">
        <v>3240700</v>
      </c>
      <c r="AD3114" s="7"/>
      <c r="AE3114" s="7"/>
      <c r="AF3114" s="7"/>
      <c r="AG3114" s="7"/>
      <c r="AH3114" s="7"/>
      <c r="AI3114" s="7"/>
      <c r="AJ3114" s="7"/>
      <c r="AK3114" s="7"/>
      <c r="BZ3114" s="4">
        <v>14200000</v>
      </c>
      <c r="CA3114" t="s">
        <v>934</v>
      </c>
      <c r="CC3114" s="7" t="s">
        <v>615</v>
      </c>
      <c r="CD3114" s="7">
        <v>1</v>
      </c>
      <c r="CF3114" s="7"/>
      <c r="CH3114" s="7"/>
      <c r="CJ3114" s="7"/>
      <c r="CK3114" s="7">
        <f t="shared" si="78"/>
        <v>62</v>
      </c>
      <c r="CL3114" t="s">
        <v>4830</v>
      </c>
    </row>
    <row r="3115" spans="1:90" hidden="1" x14ac:dyDescent="0.3">
      <c r="A3115" s="43" t="s">
        <v>932</v>
      </c>
      <c r="B3115" s="23" t="s">
        <v>868</v>
      </c>
      <c r="C3115" s="54"/>
      <c r="D3115" s="54" t="s">
        <v>831</v>
      </c>
      <c r="E3115" s="23" t="s">
        <v>659</v>
      </c>
      <c r="F3115" s="54"/>
      <c r="G3115" s="23" t="s">
        <v>4831</v>
      </c>
      <c r="H3115" s="23" t="s">
        <v>880</v>
      </c>
      <c r="J3115" s="54" t="s">
        <v>9</v>
      </c>
      <c r="K3115" s="55">
        <v>113</v>
      </c>
      <c r="L3115" s="24" t="s">
        <v>834</v>
      </c>
      <c r="M3115" s="24" t="s">
        <v>639</v>
      </c>
      <c r="N3115" s="7"/>
      <c r="U3115" s="4">
        <v>1220400</v>
      </c>
      <c r="V3115" s="4">
        <v>142.38</v>
      </c>
      <c r="W3115" s="4">
        <v>2034</v>
      </c>
      <c r="AC3115" s="4">
        <v>4214900</v>
      </c>
      <c r="AD3115" s="7"/>
      <c r="AE3115" s="7"/>
      <c r="AF3115" s="7"/>
      <c r="AG3115" s="7"/>
      <c r="AH3115" s="7"/>
      <c r="AI3115" s="7"/>
      <c r="AJ3115" s="7"/>
      <c r="AK3115" s="7"/>
      <c r="BZ3115" s="4">
        <v>7800000</v>
      </c>
      <c r="CA3115" t="s">
        <v>951</v>
      </c>
      <c r="CC3115" s="7" t="s">
        <v>639</v>
      </c>
      <c r="CD3115" s="7">
        <v>0.38561436498617208</v>
      </c>
      <c r="CE3115" s="7" t="s">
        <v>615</v>
      </c>
      <c r="CF3115" s="7">
        <v>0.32529359211379438</v>
      </c>
      <c r="CG3115" s="7" t="s">
        <v>618</v>
      </c>
      <c r="CH3115" s="7">
        <v>0.23476494046938939</v>
      </c>
      <c r="CJ3115" s="7"/>
      <c r="CK3115" s="7">
        <f t="shared" si="78"/>
        <v>59</v>
      </c>
    </row>
    <row r="3116" spans="1:90" hidden="1" x14ac:dyDescent="0.3">
      <c r="A3116" s="43">
        <v>27</v>
      </c>
      <c r="B3116" s="42" t="s">
        <v>924</v>
      </c>
      <c r="D3116" s="23" t="s">
        <v>831</v>
      </c>
      <c r="E3116" s="23" t="s">
        <v>659</v>
      </c>
      <c r="G3116" s="42" t="s">
        <v>4832</v>
      </c>
      <c r="J3116" s="23" t="s">
        <v>9</v>
      </c>
      <c r="K3116" s="58">
        <v>8</v>
      </c>
      <c r="L3116" s="24" t="s">
        <v>834</v>
      </c>
      <c r="M3116" s="24" t="s">
        <v>681</v>
      </c>
      <c r="U3116" s="59"/>
      <c r="V3116" s="59"/>
      <c r="W3116" s="59"/>
      <c r="AB3116" s="59"/>
      <c r="AC3116" s="59"/>
      <c r="AP3116" s="59"/>
      <c r="AQ3116" s="59">
        <v>32</v>
      </c>
      <c r="BZ3116" s="4"/>
      <c r="CA3116" t="s">
        <v>926</v>
      </c>
      <c r="CC3116" s="7" t="s">
        <v>681</v>
      </c>
      <c r="CD3116" s="7">
        <v>1</v>
      </c>
      <c r="CF3116" s="7"/>
      <c r="CH3116" s="7"/>
      <c r="CJ3116" s="7"/>
      <c r="CK3116" s="7">
        <f t="shared" si="78"/>
        <v>62</v>
      </c>
    </row>
    <row r="3117" spans="1:90" hidden="1" x14ac:dyDescent="0.3">
      <c r="A3117" s="43" t="s">
        <v>932</v>
      </c>
      <c r="B3117" s="23" t="s">
        <v>868</v>
      </c>
      <c r="C3117" s="54"/>
      <c r="D3117" s="54" t="s">
        <v>831</v>
      </c>
      <c r="E3117" s="23" t="s">
        <v>650</v>
      </c>
      <c r="F3117" s="54"/>
      <c r="G3117" s="23" t="s">
        <v>4833</v>
      </c>
      <c r="H3117" s="23" t="s">
        <v>1204</v>
      </c>
      <c r="J3117" s="54" t="s">
        <v>9</v>
      </c>
      <c r="K3117" s="55">
        <v>2754</v>
      </c>
      <c r="L3117" s="24" t="s">
        <v>834</v>
      </c>
      <c r="M3117" s="24" t="s">
        <v>615</v>
      </c>
      <c r="N3117" s="7"/>
      <c r="U3117" s="4">
        <v>26713800</v>
      </c>
      <c r="W3117" s="4">
        <v>32772.6</v>
      </c>
      <c r="AD3117" s="7"/>
      <c r="AE3117" s="7"/>
      <c r="AF3117" s="7"/>
      <c r="AG3117" s="7"/>
      <c r="AH3117" s="7"/>
      <c r="AI3117" s="7"/>
      <c r="AJ3117" s="7"/>
      <c r="AK3117" s="7"/>
      <c r="BZ3117" s="4">
        <v>36000000</v>
      </c>
      <c r="CA3117" t="s">
        <v>1319</v>
      </c>
      <c r="CC3117" s="7" t="s">
        <v>615</v>
      </c>
      <c r="CD3117" s="7">
        <v>0.89052529772675548</v>
      </c>
      <c r="CF3117" s="7"/>
      <c r="CH3117" s="7"/>
      <c r="CJ3117" s="7"/>
      <c r="CK3117" s="7">
        <f t="shared" si="78"/>
        <v>61</v>
      </c>
      <c r="CL3117" t="s">
        <v>4833</v>
      </c>
    </row>
    <row r="3118" spans="1:90" hidden="1" x14ac:dyDescent="0.3">
      <c r="A3118" s="43">
        <v>64</v>
      </c>
      <c r="B3118" s="23" t="s">
        <v>2280</v>
      </c>
      <c r="C3118" s="54"/>
      <c r="D3118" s="54" t="s">
        <v>831</v>
      </c>
      <c r="E3118" s="23" t="s">
        <v>668</v>
      </c>
      <c r="F3118" s="54"/>
      <c r="G3118" s="23" t="s">
        <v>4834</v>
      </c>
      <c r="J3118" s="54" t="s">
        <v>9</v>
      </c>
      <c r="K3118" s="55">
        <v>1.4</v>
      </c>
      <c r="L3118" s="24" t="s">
        <v>834</v>
      </c>
      <c r="M3118" s="24" t="s">
        <v>639</v>
      </c>
      <c r="N3118" s="7"/>
      <c r="U3118" s="4">
        <v>4200</v>
      </c>
      <c r="AB3118" s="4">
        <v>32200</v>
      </c>
      <c r="AC3118" s="4">
        <v>82600</v>
      </c>
      <c r="AD3118" s="7"/>
      <c r="AE3118" s="7"/>
      <c r="AF3118" s="7"/>
      <c r="AG3118" s="7"/>
      <c r="AH3118" s="7"/>
      <c r="AI3118" s="7"/>
      <c r="AJ3118" s="7"/>
      <c r="AK3118" s="7"/>
      <c r="BZ3118" s="4"/>
      <c r="CA3118" t="s">
        <v>1006</v>
      </c>
      <c r="CC3118" s="7" t="s">
        <v>639</v>
      </c>
      <c r="CD3118" s="7">
        <v>0.65075600138055623</v>
      </c>
      <c r="CE3118" s="7" t="s">
        <v>636</v>
      </c>
      <c r="CF3118" s="7">
        <v>0.25284005375357071</v>
      </c>
      <c r="CH3118" s="7"/>
      <c r="CJ3118" s="7"/>
      <c r="CK3118" s="7">
        <f t="shared" si="78"/>
        <v>60</v>
      </c>
    </row>
    <row r="3119" spans="1:90" hidden="1" x14ac:dyDescent="0.3">
      <c r="A3119" s="43">
        <v>27</v>
      </c>
      <c r="B3119" s="42" t="s">
        <v>2280</v>
      </c>
      <c r="D3119" s="23" t="s">
        <v>831</v>
      </c>
      <c r="E3119" s="23" t="s">
        <v>614</v>
      </c>
      <c r="G3119" s="42" t="s">
        <v>4835</v>
      </c>
      <c r="J3119" s="23" t="s">
        <v>9</v>
      </c>
      <c r="K3119" s="58">
        <v>9</v>
      </c>
      <c r="L3119" s="24" t="s">
        <v>834</v>
      </c>
      <c r="M3119" s="24" t="s">
        <v>681</v>
      </c>
      <c r="U3119" s="59"/>
      <c r="V3119" s="59"/>
      <c r="W3119" s="59"/>
      <c r="AB3119" s="59"/>
      <c r="AC3119" s="59"/>
      <c r="AP3119" s="59"/>
      <c r="AQ3119" s="59">
        <v>90</v>
      </c>
      <c r="BZ3119" s="4"/>
      <c r="CA3119" t="s">
        <v>926</v>
      </c>
      <c r="CC3119" s="7" t="s">
        <v>681</v>
      </c>
      <c r="CD3119" s="7">
        <v>1</v>
      </c>
      <c r="CF3119" s="7"/>
      <c r="CH3119" s="7"/>
      <c r="CJ3119" s="7"/>
      <c r="CK3119" s="7">
        <f t="shared" si="78"/>
        <v>62</v>
      </c>
    </row>
    <row r="3120" spans="1:90" hidden="1" x14ac:dyDescent="0.3">
      <c r="A3120" s="43" t="s">
        <v>843</v>
      </c>
      <c r="B3120" s="23" t="s">
        <v>921</v>
      </c>
      <c r="C3120" s="54"/>
      <c r="D3120" s="23" t="s">
        <v>831</v>
      </c>
      <c r="E3120" s="23" t="s">
        <v>605</v>
      </c>
      <c r="G3120" s="23" t="s">
        <v>4836</v>
      </c>
      <c r="I3120" s="54"/>
      <c r="J3120" s="54" t="s">
        <v>9</v>
      </c>
      <c r="K3120" s="47">
        <v>140</v>
      </c>
      <c r="L3120" s="24" t="s">
        <v>834</v>
      </c>
      <c r="M3120" s="24" t="s">
        <v>615</v>
      </c>
      <c r="N3120" s="7"/>
      <c r="U3120" s="4">
        <v>378000</v>
      </c>
      <c r="AA3120" s="107">
        <v>30800</v>
      </c>
      <c r="AD3120" s="4">
        <v>46.476642793922871</v>
      </c>
      <c r="AH3120" s="7"/>
      <c r="AI3120" s="7"/>
      <c r="BY3120" s="7"/>
      <c r="BZ3120" s="4"/>
      <c r="CA3120" t="s">
        <v>4837</v>
      </c>
      <c r="CC3120" s="7" t="s">
        <v>615</v>
      </c>
      <c r="CD3120" s="7">
        <v>0.74541898485346547</v>
      </c>
      <c r="CE3120" s="7" t="s">
        <v>633</v>
      </c>
      <c r="CF3120" s="7">
        <v>0.2142757823309733</v>
      </c>
      <c r="CH3120" s="7"/>
      <c r="CJ3120" s="7"/>
      <c r="CK3120" s="7">
        <f t="shared" si="78"/>
        <v>60</v>
      </c>
    </row>
    <row r="3121" spans="1:90" hidden="1" x14ac:dyDescent="0.3">
      <c r="A3121" s="43">
        <v>64</v>
      </c>
      <c r="B3121" s="23" t="s">
        <v>1076</v>
      </c>
      <c r="C3121" s="54"/>
      <c r="D3121" s="54" t="s">
        <v>831</v>
      </c>
      <c r="E3121" s="23" t="s">
        <v>671</v>
      </c>
      <c r="F3121" s="54"/>
      <c r="G3121" s="23" t="s">
        <v>4838</v>
      </c>
      <c r="J3121" s="54" t="s">
        <v>9</v>
      </c>
      <c r="K3121" s="55">
        <v>7.7</v>
      </c>
      <c r="L3121" s="24" t="s">
        <v>834</v>
      </c>
      <c r="M3121" s="24" t="s">
        <v>615</v>
      </c>
      <c r="N3121" s="7"/>
      <c r="U3121" s="4">
        <v>61600</v>
      </c>
      <c r="AD3121" s="7"/>
      <c r="AE3121" s="7"/>
      <c r="AF3121" s="7"/>
      <c r="AG3121" s="7"/>
      <c r="AH3121" s="7"/>
      <c r="AI3121" s="7"/>
      <c r="AJ3121" s="7"/>
      <c r="AK3121" s="7"/>
      <c r="BZ3121" s="4"/>
      <c r="CA3121" t="s">
        <v>856</v>
      </c>
      <c r="CC3121" s="7" t="s">
        <v>615</v>
      </c>
      <c r="CD3121" s="7">
        <v>1</v>
      </c>
      <c r="CF3121" s="7"/>
      <c r="CH3121" s="7"/>
      <c r="CJ3121" s="7"/>
      <c r="CK3121" s="7">
        <f t="shared" si="78"/>
        <v>62</v>
      </c>
    </row>
    <row r="3122" spans="1:90" hidden="1" x14ac:dyDescent="0.3">
      <c r="A3122" s="43">
        <v>64</v>
      </c>
      <c r="B3122" s="23" t="s">
        <v>836</v>
      </c>
      <c r="C3122" s="54"/>
      <c r="D3122" s="54" t="s">
        <v>831</v>
      </c>
      <c r="E3122" s="23" t="s">
        <v>659</v>
      </c>
      <c r="F3122" s="54"/>
      <c r="G3122" s="23" t="s">
        <v>4839</v>
      </c>
      <c r="J3122" s="54" t="s">
        <v>9</v>
      </c>
      <c r="K3122" s="55">
        <v>0.3</v>
      </c>
      <c r="L3122" s="24" t="s">
        <v>834</v>
      </c>
      <c r="M3122" s="24" t="s">
        <v>639</v>
      </c>
      <c r="N3122" s="7"/>
      <c r="U3122" s="4">
        <v>3450</v>
      </c>
      <c r="W3122" s="4">
        <v>30</v>
      </c>
      <c r="AB3122" s="4">
        <v>3300</v>
      </c>
      <c r="AC3122" s="4">
        <v>34500</v>
      </c>
      <c r="AD3122" s="7"/>
      <c r="AE3122" s="7"/>
      <c r="AF3122" s="7"/>
      <c r="AG3122" s="7"/>
      <c r="AH3122" s="7"/>
      <c r="AI3122" s="7"/>
      <c r="AJ3122" s="7"/>
      <c r="AK3122" s="7"/>
      <c r="BZ3122" s="4"/>
      <c r="CA3122" t="s">
        <v>966</v>
      </c>
      <c r="CC3122" s="7" t="s">
        <v>639</v>
      </c>
      <c r="CD3122" s="7">
        <v>0.60955425925729867</v>
      </c>
      <c r="CF3122" s="7"/>
      <c r="CH3122" s="7"/>
      <c r="CJ3122" s="7"/>
      <c r="CK3122" s="7">
        <f t="shared" si="78"/>
        <v>59</v>
      </c>
    </row>
    <row r="3123" spans="1:90" hidden="1" x14ac:dyDescent="0.3">
      <c r="A3123" s="43">
        <v>64</v>
      </c>
      <c r="B3123" s="23" t="s">
        <v>949</v>
      </c>
      <c r="C3123" s="54"/>
      <c r="D3123" s="54" t="s">
        <v>831</v>
      </c>
      <c r="E3123" s="23" t="s">
        <v>659</v>
      </c>
      <c r="F3123" s="54"/>
      <c r="G3123" s="23" t="s">
        <v>4840</v>
      </c>
      <c r="J3123" s="54" t="s">
        <v>9</v>
      </c>
      <c r="K3123" s="55">
        <v>0.27</v>
      </c>
      <c r="L3123" s="24" t="s">
        <v>834</v>
      </c>
      <c r="M3123" s="24" t="s">
        <v>615</v>
      </c>
      <c r="N3123" s="7"/>
      <c r="U3123" s="4">
        <v>6750</v>
      </c>
      <c r="W3123" s="4">
        <v>54</v>
      </c>
      <c r="AD3123" s="7"/>
      <c r="AE3123" s="7"/>
      <c r="AF3123" s="7"/>
      <c r="AG3123" s="7"/>
      <c r="AH3123" s="7"/>
      <c r="AI3123" s="7"/>
      <c r="AJ3123" s="7"/>
      <c r="AK3123" s="7"/>
      <c r="BZ3123" s="4"/>
      <c r="CA3123" t="s">
        <v>899</v>
      </c>
      <c r="CC3123" s="7" t="s">
        <v>615</v>
      </c>
      <c r="CD3123" s="7">
        <v>0.5550481988838154</v>
      </c>
      <c r="CE3123" s="7" t="s">
        <v>621</v>
      </c>
      <c r="CF3123" s="7">
        <v>0.44495180111618471</v>
      </c>
      <c r="CH3123" s="7"/>
      <c r="CJ3123" s="7"/>
      <c r="CK3123" s="7">
        <f t="shared" si="78"/>
        <v>61</v>
      </c>
    </row>
    <row r="3124" spans="1:90" hidden="1" x14ac:dyDescent="0.3">
      <c r="A3124" s="43">
        <v>64</v>
      </c>
      <c r="B3124" s="23" t="s">
        <v>949</v>
      </c>
      <c r="C3124" s="54"/>
      <c r="D3124" s="54" t="s">
        <v>831</v>
      </c>
      <c r="E3124" s="23" t="s">
        <v>659</v>
      </c>
      <c r="F3124" s="54"/>
      <c r="G3124" s="23" t="s">
        <v>4841</v>
      </c>
      <c r="J3124" s="54" t="s">
        <v>9</v>
      </c>
      <c r="K3124" s="55">
        <v>1</v>
      </c>
      <c r="L3124" s="24" t="s">
        <v>834</v>
      </c>
      <c r="M3124" s="24" t="s">
        <v>615</v>
      </c>
      <c r="N3124" s="7"/>
      <c r="U3124" s="4">
        <v>20000</v>
      </c>
      <c r="AC3124" s="4">
        <v>25000</v>
      </c>
      <c r="AD3124" s="7"/>
      <c r="AE3124" s="7"/>
      <c r="AF3124" s="7"/>
      <c r="AG3124" s="7"/>
      <c r="AH3124" s="7"/>
      <c r="AI3124" s="7"/>
      <c r="AJ3124" s="7"/>
      <c r="AK3124" s="7"/>
      <c r="BZ3124" s="4"/>
      <c r="CA3124" t="s">
        <v>885</v>
      </c>
      <c r="CC3124" s="7" t="s">
        <v>615</v>
      </c>
      <c r="CD3124" s="7">
        <v>0.69976812984728542</v>
      </c>
      <c r="CE3124" s="7" t="s">
        <v>639</v>
      </c>
      <c r="CF3124" s="7">
        <v>0.30023187015271452</v>
      </c>
      <c r="CH3124" s="7"/>
      <c r="CJ3124" s="7"/>
      <c r="CK3124" s="7">
        <f t="shared" si="78"/>
        <v>61</v>
      </c>
    </row>
    <row r="3125" spans="1:90" hidden="1" x14ac:dyDescent="0.3">
      <c r="A3125" s="43">
        <v>64</v>
      </c>
      <c r="B3125" s="23" t="s">
        <v>1076</v>
      </c>
      <c r="C3125" s="54"/>
      <c r="D3125" s="54" t="s">
        <v>831</v>
      </c>
      <c r="E3125" s="23" t="s">
        <v>659</v>
      </c>
      <c r="F3125" s="54"/>
      <c r="G3125" s="23" t="s">
        <v>4842</v>
      </c>
      <c r="J3125" s="54" t="s">
        <v>9</v>
      </c>
      <c r="K3125" s="55">
        <v>0.72099999999999997</v>
      </c>
      <c r="L3125" s="24" t="s">
        <v>834</v>
      </c>
      <c r="M3125" s="24" t="s">
        <v>615</v>
      </c>
      <c r="N3125" s="7"/>
      <c r="U3125" s="4">
        <v>8291.5</v>
      </c>
      <c r="AC3125" s="4">
        <v>13410.6</v>
      </c>
      <c r="AD3125" s="7"/>
      <c r="AE3125" s="7"/>
      <c r="AF3125" s="7"/>
      <c r="AG3125" s="7"/>
      <c r="AH3125" s="7"/>
      <c r="AI3125" s="7"/>
      <c r="AJ3125" s="7"/>
      <c r="AK3125" s="7"/>
      <c r="AM3125" s="4">
        <v>311472</v>
      </c>
      <c r="BZ3125" s="4"/>
      <c r="CA3125" t="s">
        <v>4843</v>
      </c>
      <c r="CC3125" s="7" t="s">
        <v>615</v>
      </c>
      <c r="CD3125" s="7">
        <v>0.48925916494687732</v>
      </c>
      <c r="CE3125" s="7" t="s">
        <v>639</v>
      </c>
      <c r="CF3125" s="7">
        <v>0.27161058626011247</v>
      </c>
      <c r="CG3125" s="7" t="s">
        <v>669</v>
      </c>
      <c r="CH3125" s="7">
        <v>0.23913024879301031</v>
      </c>
      <c r="CJ3125" s="7"/>
      <c r="CK3125" s="7">
        <f t="shared" si="78"/>
        <v>60</v>
      </c>
    </row>
    <row r="3126" spans="1:90" hidden="1" x14ac:dyDescent="0.3">
      <c r="A3126" s="43" t="s">
        <v>890</v>
      </c>
      <c r="B3126" s="23" t="s">
        <v>863</v>
      </c>
      <c r="D3126" s="23" t="s">
        <v>831</v>
      </c>
      <c r="E3126" s="23" t="s">
        <v>671</v>
      </c>
      <c r="G3126" s="53" t="s">
        <v>4844</v>
      </c>
      <c r="J3126" s="23" t="s">
        <v>9</v>
      </c>
      <c r="K3126" s="47">
        <v>256.23529411764707</v>
      </c>
      <c r="L3126" s="24" t="s">
        <v>834</v>
      </c>
      <c r="M3126" s="24" t="s">
        <v>651</v>
      </c>
      <c r="U3126" s="4">
        <v>78917.647058823539</v>
      </c>
      <c r="V3126" s="4">
        <v>21.702760000000001</v>
      </c>
      <c r="X3126" s="4">
        <v>406211.76470588241</v>
      </c>
      <c r="AG3126" s="4">
        <v>866.11115294117644</v>
      </c>
      <c r="AH3126" s="4">
        <v>417.44920941176468</v>
      </c>
      <c r="AI3126" s="4">
        <v>130.17208941176469</v>
      </c>
      <c r="AJ3126" s="4">
        <v>274.80350398447058</v>
      </c>
      <c r="AK3126" s="4">
        <v>67.57474586717646</v>
      </c>
      <c r="BX3126" s="4"/>
      <c r="BZ3126" s="4"/>
      <c r="CA3126" t="s">
        <v>1419</v>
      </c>
      <c r="CC3126" s="7" t="s">
        <v>651</v>
      </c>
      <c r="CD3126" s="7">
        <v>0.59297840086492648</v>
      </c>
      <c r="CF3126" s="7"/>
      <c r="CH3126" s="7"/>
      <c r="CJ3126" s="7"/>
      <c r="CK3126" s="7">
        <f t="shared" si="78"/>
        <v>55</v>
      </c>
      <c r="CL3126" t="s">
        <v>4844</v>
      </c>
    </row>
    <row r="3127" spans="1:90" hidden="1" x14ac:dyDescent="0.3">
      <c r="A3127" s="43">
        <v>65</v>
      </c>
      <c r="B3127" s="23" t="s">
        <v>1349</v>
      </c>
      <c r="D3127" s="23" t="s">
        <v>831</v>
      </c>
      <c r="E3127" s="23" t="s">
        <v>595</v>
      </c>
      <c r="G3127" s="23" t="s">
        <v>4845</v>
      </c>
      <c r="J3127" s="54" t="s">
        <v>9</v>
      </c>
      <c r="K3127" s="58">
        <v>225</v>
      </c>
      <c r="L3127" s="24" t="s">
        <v>834</v>
      </c>
      <c r="M3127" s="24" t="s">
        <v>651</v>
      </c>
      <c r="U3127" s="4">
        <v>315000.00000000012</v>
      </c>
      <c r="V3127" s="4">
        <v>70.476300000000009</v>
      </c>
      <c r="X3127" s="4">
        <v>495000</v>
      </c>
      <c r="AG3127" s="2">
        <v>455.74673999999999</v>
      </c>
      <c r="AH3127" s="2">
        <v>373.99423200000001</v>
      </c>
      <c r="AI3127" s="2">
        <v>38.527043999999997</v>
      </c>
      <c r="AJ3127" s="2"/>
      <c r="AK3127" s="2"/>
      <c r="BZ3127" s="4"/>
      <c r="CA3127" t="s">
        <v>1414</v>
      </c>
      <c r="CC3127" s="7" t="s">
        <v>651</v>
      </c>
      <c r="CD3127" s="7">
        <v>0.47921684550731519</v>
      </c>
      <c r="CE3127" s="7" t="s">
        <v>654</v>
      </c>
      <c r="CF3127" s="7">
        <v>0.22495760486809979</v>
      </c>
      <c r="CH3127" s="7"/>
      <c r="CJ3127" s="7"/>
      <c r="CK3127" s="7">
        <f t="shared" si="78"/>
        <v>57</v>
      </c>
    </row>
    <row r="3128" spans="1:90" hidden="1" x14ac:dyDescent="0.3">
      <c r="A3128" s="43">
        <v>64</v>
      </c>
      <c r="B3128" s="23" t="s">
        <v>1349</v>
      </c>
      <c r="C3128" s="54"/>
      <c r="D3128" s="54" t="s">
        <v>831</v>
      </c>
      <c r="E3128" s="23" t="s">
        <v>671</v>
      </c>
      <c r="F3128" s="54"/>
      <c r="G3128" s="23" t="s">
        <v>4846</v>
      </c>
      <c r="J3128" s="54" t="s">
        <v>9</v>
      </c>
      <c r="K3128" s="55">
        <v>234.9</v>
      </c>
      <c r="L3128" s="24" t="s">
        <v>834</v>
      </c>
      <c r="M3128" s="24" t="s">
        <v>651</v>
      </c>
      <c r="N3128" s="7"/>
      <c r="U3128" s="4">
        <v>328860</v>
      </c>
      <c r="V3128" s="4">
        <v>71.197649999999996</v>
      </c>
      <c r="X3128" s="4">
        <v>516780</v>
      </c>
      <c r="AD3128" s="7"/>
      <c r="AE3128" s="7"/>
      <c r="AF3128" s="7"/>
      <c r="AG3128" s="7">
        <v>459.46216800000002</v>
      </c>
      <c r="AH3128" s="7">
        <v>378.77149800000012</v>
      </c>
      <c r="AI3128" s="7">
        <v>39.870683999999997</v>
      </c>
      <c r="AJ3128" s="7">
        <v>40.375712663999991</v>
      </c>
      <c r="AK3128" s="7">
        <v>20.187856331999999</v>
      </c>
      <c r="BZ3128" s="4"/>
      <c r="CA3128" t="s">
        <v>1280</v>
      </c>
      <c r="CC3128" s="7" t="s">
        <v>651</v>
      </c>
      <c r="CD3128" s="7">
        <v>0.4669572089321069</v>
      </c>
      <c r="CE3128" s="7" t="s">
        <v>654</v>
      </c>
      <c r="CF3128" s="7">
        <v>0.2202073894580763</v>
      </c>
      <c r="CH3128" s="7"/>
      <c r="CJ3128" s="7"/>
      <c r="CK3128" s="7">
        <f t="shared" si="78"/>
        <v>55</v>
      </c>
      <c r="CL3128" t="s">
        <v>4846</v>
      </c>
    </row>
    <row r="3129" spans="1:90" hidden="1" x14ac:dyDescent="0.3">
      <c r="A3129" s="43">
        <v>64</v>
      </c>
      <c r="B3129" s="23" t="s">
        <v>868</v>
      </c>
      <c r="C3129" s="54"/>
      <c r="D3129" s="54" t="s">
        <v>831</v>
      </c>
      <c r="E3129" s="23" t="s">
        <v>650</v>
      </c>
      <c r="F3129" s="54"/>
      <c r="G3129" s="23" t="s">
        <v>4847</v>
      </c>
      <c r="H3129" s="23" t="s">
        <v>930</v>
      </c>
      <c r="J3129" s="54" t="s">
        <v>9</v>
      </c>
      <c r="K3129" s="55">
        <v>143.4</v>
      </c>
      <c r="L3129" s="24" t="s">
        <v>834</v>
      </c>
      <c r="M3129" s="24" t="s">
        <v>615</v>
      </c>
      <c r="N3129" s="7"/>
      <c r="U3129" s="4">
        <v>1075500</v>
      </c>
      <c r="W3129" s="4">
        <v>9148.92</v>
      </c>
      <c r="AD3129" s="7"/>
      <c r="AE3129" s="7"/>
      <c r="AF3129" s="7"/>
      <c r="AG3129" s="7"/>
      <c r="AH3129" s="7"/>
      <c r="AI3129" s="7"/>
      <c r="AJ3129" s="7"/>
      <c r="AK3129" s="7"/>
      <c r="BZ3129" s="4"/>
      <c r="CA3129" t="s">
        <v>899</v>
      </c>
      <c r="CC3129" s="7" t="s">
        <v>615</v>
      </c>
      <c r="CD3129" s="7">
        <v>0.53983548340935217</v>
      </c>
      <c r="CE3129" s="7" t="s">
        <v>621</v>
      </c>
      <c r="CF3129" s="7">
        <v>0.46016451659064778</v>
      </c>
      <c r="CH3129" s="7"/>
      <c r="CJ3129" s="7"/>
      <c r="CK3129" s="7">
        <f t="shared" si="78"/>
        <v>61</v>
      </c>
    </row>
    <row r="3130" spans="1:90" x14ac:dyDescent="0.3">
      <c r="A3130" s="43" t="s">
        <v>932</v>
      </c>
      <c r="B3130" s="23" t="s">
        <v>860</v>
      </c>
      <c r="C3130" s="54"/>
      <c r="D3130" s="54" t="s">
        <v>831</v>
      </c>
      <c r="E3130" s="23" t="s">
        <v>653</v>
      </c>
      <c r="F3130" s="54"/>
      <c r="G3130" s="23" t="s">
        <v>4848</v>
      </c>
      <c r="H3130" s="23" t="s">
        <v>930</v>
      </c>
      <c r="J3130" s="54" t="s">
        <v>9</v>
      </c>
      <c r="K3130" s="55">
        <v>15.706</v>
      </c>
      <c r="L3130" s="24" t="s">
        <v>834</v>
      </c>
      <c r="M3130" s="24" t="s">
        <v>618</v>
      </c>
      <c r="N3130" s="7"/>
      <c r="U3130" s="4">
        <v>60681.599999999999</v>
      </c>
      <c r="V3130" s="4">
        <v>96.923159999999996</v>
      </c>
      <c r="AD3130" s="7"/>
      <c r="AE3130" s="7"/>
      <c r="AF3130" s="7"/>
      <c r="AG3130" s="7"/>
      <c r="AH3130" s="7"/>
      <c r="AI3130" s="7"/>
      <c r="AJ3130" s="7"/>
      <c r="AK3130" s="7"/>
      <c r="BZ3130" s="4">
        <v>660000</v>
      </c>
      <c r="CA3130" t="s">
        <v>1032</v>
      </c>
      <c r="CC3130" s="7" t="s">
        <v>618</v>
      </c>
      <c r="CD3130" s="7">
        <v>0.90809295126894773</v>
      </c>
      <c r="CF3130" s="7"/>
      <c r="CH3130" s="7"/>
      <c r="CJ3130" s="7"/>
      <c r="CK3130" s="7">
        <f t="shared" si="78"/>
        <v>61</v>
      </c>
    </row>
    <row r="3131" spans="1:90" hidden="1" x14ac:dyDescent="0.3">
      <c r="A3131" s="43">
        <v>64</v>
      </c>
      <c r="B3131" s="23" t="s">
        <v>913</v>
      </c>
      <c r="C3131" s="54"/>
      <c r="D3131" s="54" t="s">
        <v>831</v>
      </c>
      <c r="E3131" s="23" t="s">
        <v>659</v>
      </c>
      <c r="F3131" s="54"/>
      <c r="G3131" s="23" t="s">
        <v>4849</v>
      </c>
      <c r="J3131" s="54" t="s">
        <v>9</v>
      </c>
      <c r="K3131" s="55">
        <v>27.210999999999999</v>
      </c>
      <c r="L3131" s="24" t="s">
        <v>834</v>
      </c>
      <c r="M3131" s="24" t="s">
        <v>615</v>
      </c>
      <c r="N3131" s="7"/>
      <c r="U3131" s="4">
        <v>885733.4</v>
      </c>
      <c r="V3131" s="4">
        <v>18.916250000000002</v>
      </c>
      <c r="W3131" s="4">
        <v>1408.2781</v>
      </c>
      <c r="AB3131" s="4">
        <v>200750.2</v>
      </c>
      <c r="AC3131" s="4">
        <v>1190375.2</v>
      </c>
      <c r="AD3131" s="7"/>
      <c r="AE3131" s="7"/>
      <c r="AF3131" s="7"/>
      <c r="AG3131" s="7"/>
      <c r="AH3131" s="7"/>
      <c r="AI3131" s="7"/>
      <c r="AJ3131" s="7"/>
      <c r="AK3131" s="7"/>
      <c r="BZ3131" s="4"/>
      <c r="CA3131" t="s">
        <v>842</v>
      </c>
      <c r="CC3131" s="7" t="s">
        <v>615</v>
      </c>
      <c r="CD3131" s="7">
        <v>0.54637068325271831</v>
      </c>
      <c r="CE3131" s="7" t="s">
        <v>639</v>
      </c>
      <c r="CF3131" s="7">
        <v>0.25203500051728872</v>
      </c>
      <c r="CH3131" s="7"/>
      <c r="CJ3131" s="7"/>
      <c r="CK3131" s="7">
        <f t="shared" si="78"/>
        <v>58</v>
      </c>
    </row>
    <row r="3132" spans="1:90" hidden="1" x14ac:dyDescent="0.3">
      <c r="A3132" s="43">
        <v>64</v>
      </c>
      <c r="B3132" s="23" t="s">
        <v>913</v>
      </c>
      <c r="C3132" s="54"/>
      <c r="D3132" s="54" t="s">
        <v>831</v>
      </c>
      <c r="E3132" s="23" t="s">
        <v>659</v>
      </c>
      <c r="F3132" s="54"/>
      <c r="G3132" s="23" t="s">
        <v>4850</v>
      </c>
      <c r="J3132" s="54" t="s">
        <v>9</v>
      </c>
      <c r="K3132" s="55">
        <v>404.2</v>
      </c>
      <c r="L3132" s="24" t="s">
        <v>834</v>
      </c>
      <c r="M3132" s="24" t="s">
        <v>615</v>
      </c>
      <c r="N3132" s="7"/>
      <c r="U3132" s="4">
        <v>4578140</v>
      </c>
      <c r="AD3132" s="7"/>
      <c r="AE3132" s="7"/>
      <c r="AF3132" s="7"/>
      <c r="AG3132" s="7"/>
      <c r="AH3132" s="7"/>
      <c r="AI3132" s="7"/>
      <c r="AJ3132" s="7"/>
      <c r="AK3132" s="7"/>
      <c r="BZ3132" s="4"/>
      <c r="CA3132" t="s">
        <v>856</v>
      </c>
      <c r="CC3132" s="7" t="s">
        <v>615</v>
      </c>
      <c r="CD3132" s="7">
        <v>1</v>
      </c>
      <c r="CF3132" s="7"/>
      <c r="CH3132" s="7"/>
      <c r="CJ3132" s="7"/>
      <c r="CK3132" s="7">
        <f t="shared" si="78"/>
        <v>62</v>
      </c>
    </row>
    <row r="3133" spans="1:90" x14ac:dyDescent="0.3">
      <c r="A3133" s="43">
        <v>64</v>
      </c>
      <c r="B3133" s="23" t="s">
        <v>860</v>
      </c>
      <c r="C3133" s="54"/>
      <c r="D3133" s="54" t="s">
        <v>831</v>
      </c>
      <c r="E3133" s="23" t="s">
        <v>668</v>
      </c>
      <c r="F3133" s="54"/>
      <c r="G3133" s="23" t="s">
        <v>4851</v>
      </c>
      <c r="J3133" s="54" t="s">
        <v>9</v>
      </c>
      <c r="K3133" s="55">
        <v>1.3095300000000001</v>
      </c>
      <c r="L3133" s="24" t="s">
        <v>834</v>
      </c>
      <c r="M3133" s="24" t="s">
        <v>639</v>
      </c>
      <c r="N3133" s="7"/>
      <c r="U3133" s="4">
        <v>1964.2950000000001</v>
      </c>
      <c r="W3133" s="4">
        <v>17.678654999999999</v>
      </c>
      <c r="AB3133" s="4">
        <v>7726.2269999999999</v>
      </c>
      <c r="AC3133" s="4">
        <v>25404.882000000001</v>
      </c>
      <c r="AD3133" s="7"/>
      <c r="AE3133" s="7"/>
      <c r="AF3133" s="7"/>
      <c r="AG3133" s="7"/>
      <c r="AH3133" s="7"/>
      <c r="AI3133" s="7"/>
      <c r="AJ3133" s="7"/>
      <c r="AK3133" s="7"/>
      <c r="BZ3133" s="4"/>
      <c r="CA3133" t="s">
        <v>966</v>
      </c>
      <c r="CC3133" s="7" t="s">
        <v>639</v>
      </c>
      <c r="CD3133" s="7">
        <v>0.57752227982047322</v>
      </c>
      <c r="CF3133" s="7"/>
      <c r="CH3133" s="7"/>
      <c r="CJ3133" s="7"/>
      <c r="CK3133" s="7">
        <f t="shared" si="78"/>
        <v>59</v>
      </c>
    </row>
    <row r="3134" spans="1:90" hidden="1" x14ac:dyDescent="0.3">
      <c r="A3134" s="43">
        <v>64</v>
      </c>
      <c r="B3134" s="23" t="s">
        <v>830</v>
      </c>
      <c r="C3134" s="54"/>
      <c r="D3134" s="54" t="s">
        <v>831</v>
      </c>
      <c r="E3134" s="23" t="s">
        <v>740</v>
      </c>
      <c r="F3134" s="54"/>
      <c r="G3134" s="23" t="s">
        <v>4852</v>
      </c>
      <c r="J3134" s="54" t="s">
        <v>9</v>
      </c>
      <c r="K3134" s="55">
        <v>0.2</v>
      </c>
      <c r="L3134" s="24" t="s">
        <v>834</v>
      </c>
      <c r="M3134" s="24" t="s">
        <v>615</v>
      </c>
      <c r="N3134" s="7"/>
      <c r="U3134" s="4">
        <v>4540</v>
      </c>
      <c r="AD3134" s="7"/>
      <c r="AE3134" s="7"/>
      <c r="AF3134" s="7"/>
      <c r="AG3134" s="7"/>
      <c r="AH3134" s="7"/>
      <c r="AI3134" s="7"/>
      <c r="AJ3134" s="7"/>
      <c r="AK3134" s="7"/>
      <c r="BZ3134" s="4"/>
      <c r="CA3134" t="s">
        <v>856</v>
      </c>
      <c r="CC3134" s="7" t="s">
        <v>615</v>
      </c>
      <c r="CD3134" s="7">
        <v>1</v>
      </c>
      <c r="CF3134" s="7"/>
      <c r="CH3134" s="7"/>
      <c r="CJ3134" s="7"/>
      <c r="CK3134" s="7">
        <f t="shared" si="78"/>
        <v>62</v>
      </c>
    </row>
    <row r="3135" spans="1:90" hidden="1" x14ac:dyDescent="0.3">
      <c r="A3135" s="43">
        <v>64</v>
      </c>
      <c r="B3135" s="23" t="s">
        <v>868</v>
      </c>
      <c r="C3135" s="54"/>
      <c r="D3135" s="54" t="s">
        <v>831</v>
      </c>
      <c r="E3135" s="23" t="s">
        <v>659</v>
      </c>
      <c r="F3135" s="54"/>
      <c r="G3135" s="23" t="s">
        <v>4853</v>
      </c>
      <c r="J3135" s="54" t="s">
        <v>9</v>
      </c>
      <c r="K3135" s="55">
        <v>20</v>
      </c>
      <c r="L3135" s="24" t="s">
        <v>834</v>
      </c>
      <c r="M3135" s="24" t="s">
        <v>639</v>
      </c>
      <c r="N3135" s="7"/>
      <c r="U3135" s="4">
        <v>254000</v>
      </c>
      <c r="V3135" s="4">
        <v>19</v>
      </c>
      <c r="W3135" s="4">
        <v>420</v>
      </c>
      <c r="AB3135" s="4">
        <v>20000</v>
      </c>
      <c r="AC3135" s="4">
        <v>870000</v>
      </c>
      <c r="AD3135" s="7"/>
      <c r="AE3135" s="7"/>
      <c r="AF3135" s="7"/>
      <c r="AG3135" s="7"/>
      <c r="AH3135" s="7"/>
      <c r="AI3135" s="7"/>
      <c r="AJ3135" s="7"/>
      <c r="AK3135" s="7"/>
      <c r="BZ3135" s="4"/>
      <c r="CA3135" t="s">
        <v>842</v>
      </c>
      <c r="CC3135" s="7" t="s">
        <v>639</v>
      </c>
      <c r="CD3135" s="7">
        <v>0.4152752548396979</v>
      </c>
      <c r="CE3135" s="7" t="s">
        <v>615</v>
      </c>
      <c r="CF3135" s="7">
        <v>0.35323025762993687</v>
      </c>
      <c r="CH3135" s="7"/>
      <c r="CJ3135" s="7"/>
      <c r="CK3135" s="7">
        <f t="shared" ref="CK3135:CK3159" si="79">COUNTBLANK(N3135:BX3135)</f>
        <v>58</v>
      </c>
    </row>
    <row r="3136" spans="1:90" hidden="1" x14ac:dyDescent="0.3">
      <c r="A3136" s="24">
        <v>18</v>
      </c>
      <c r="B3136" s="23" t="s">
        <v>913</v>
      </c>
      <c r="C3136" s="24"/>
      <c r="D3136" s="23" t="s">
        <v>831</v>
      </c>
      <c r="E3136" s="23" t="s">
        <v>595</v>
      </c>
      <c r="G3136" s="23" t="s">
        <v>4854</v>
      </c>
      <c r="H3136" s="23" t="s">
        <v>880</v>
      </c>
      <c r="J3136" s="23" t="s">
        <v>9</v>
      </c>
      <c r="K3136" s="47">
        <v>252000</v>
      </c>
      <c r="L3136" s="24" t="s">
        <v>834</v>
      </c>
      <c r="M3136" s="24" t="s">
        <v>601</v>
      </c>
      <c r="P3136" s="4">
        <v>252000</v>
      </c>
      <c r="AX3136" s="7">
        <v>1700000</v>
      </c>
      <c r="BZ3136" s="4"/>
      <c r="CA3136" t="s">
        <v>4855</v>
      </c>
      <c r="CK3136" s="7">
        <f t="shared" si="79"/>
        <v>61</v>
      </c>
    </row>
    <row r="3137" spans="1:91" hidden="1" x14ac:dyDescent="0.3">
      <c r="A3137" s="43">
        <v>64</v>
      </c>
      <c r="B3137" s="23" t="s">
        <v>1139</v>
      </c>
      <c r="C3137" s="54"/>
      <c r="D3137" s="54" t="s">
        <v>831</v>
      </c>
      <c r="E3137" s="23" t="s">
        <v>650</v>
      </c>
      <c r="F3137" s="54"/>
      <c r="G3137" s="23" t="s">
        <v>4856</v>
      </c>
      <c r="J3137" s="54" t="s">
        <v>9</v>
      </c>
      <c r="K3137" s="55">
        <v>0.39</v>
      </c>
      <c r="L3137" s="24" t="s">
        <v>834</v>
      </c>
      <c r="M3137" s="24" t="s">
        <v>615</v>
      </c>
      <c r="N3137" s="7"/>
      <c r="U3137" s="4">
        <v>3081</v>
      </c>
      <c r="AD3137" s="7"/>
      <c r="AE3137" s="7"/>
      <c r="AF3137" s="7"/>
      <c r="AG3137" s="7"/>
      <c r="AH3137" s="7"/>
      <c r="AI3137" s="7"/>
      <c r="AJ3137" s="7"/>
      <c r="AK3137" s="7"/>
      <c r="BZ3137" s="4"/>
      <c r="CA3137" t="s">
        <v>856</v>
      </c>
      <c r="CC3137" s="7" t="s">
        <v>615</v>
      </c>
      <c r="CD3137" s="7">
        <v>1</v>
      </c>
      <c r="CF3137" s="7"/>
      <c r="CH3137" s="7"/>
      <c r="CJ3137" s="7"/>
      <c r="CK3137" s="7">
        <f t="shared" si="79"/>
        <v>62</v>
      </c>
    </row>
    <row r="3138" spans="1:91" hidden="1" x14ac:dyDescent="0.3">
      <c r="A3138" s="43" t="s">
        <v>1118</v>
      </c>
      <c r="B3138" s="23" t="s">
        <v>1139</v>
      </c>
      <c r="C3138" s="54"/>
      <c r="D3138" s="23" t="s">
        <v>632</v>
      </c>
      <c r="E3138" s="23" t="s">
        <v>786</v>
      </c>
      <c r="G3138" s="23" t="s">
        <v>4857</v>
      </c>
      <c r="J3138" s="54" t="s">
        <v>9</v>
      </c>
      <c r="K3138" s="47">
        <v>15750.462</v>
      </c>
      <c r="L3138" s="47" t="s">
        <v>1121</v>
      </c>
      <c r="M3138" s="24" t="s">
        <v>768</v>
      </c>
      <c r="N3138" s="7"/>
      <c r="V3138" s="7"/>
      <c r="AF3138" s="63"/>
      <c r="AG3138" s="2"/>
      <c r="AH3138" s="2"/>
      <c r="AI3138" s="63"/>
      <c r="AJ3138" s="63"/>
      <c r="BS3138" s="4">
        <v>13230388.08</v>
      </c>
      <c r="BT3138" s="107">
        <v>263032715.40000001</v>
      </c>
      <c r="BU3138" s="4">
        <v>247282253.40000001</v>
      </c>
      <c r="BW3138" s="7"/>
      <c r="BX3138" s="7"/>
      <c r="BY3138" s="7"/>
      <c r="BZ3138" s="4"/>
      <c r="CA3138" t="s">
        <v>4858</v>
      </c>
      <c r="CC3138" t="s">
        <v>768</v>
      </c>
      <c r="CD3138">
        <v>0.883626256051398</v>
      </c>
      <c r="CK3138" s="7">
        <f t="shared" si="79"/>
        <v>60</v>
      </c>
    </row>
    <row r="3139" spans="1:91" hidden="1" x14ac:dyDescent="0.3">
      <c r="A3139" s="43" t="s">
        <v>4859</v>
      </c>
      <c r="B3139" s="23" t="s">
        <v>868</v>
      </c>
      <c r="D3139" s="23" t="s">
        <v>831</v>
      </c>
      <c r="E3139" s="23" t="s">
        <v>659</v>
      </c>
      <c r="G3139" s="23" t="s">
        <v>4860</v>
      </c>
      <c r="J3139" s="23" t="s">
        <v>9</v>
      </c>
      <c r="K3139" s="47">
        <v>77.400000000000006</v>
      </c>
      <c r="L3139" s="24" t="s">
        <v>834</v>
      </c>
      <c r="M3139" s="24" t="s">
        <v>615</v>
      </c>
      <c r="U3139" s="4">
        <v>1006200</v>
      </c>
      <c r="V3139" s="4">
        <v>25.44</v>
      </c>
      <c r="W3139" s="4">
        <v>731.4</v>
      </c>
      <c r="AB3139" s="4">
        <v>116100</v>
      </c>
      <c r="AC3139" s="4">
        <v>2012400</v>
      </c>
      <c r="AE3139" s="4">
        <v>8514</v>
      </c>
      <c r="AF3139" s="4">
        <v>7817.4000000000005</v>
      </c>
      <c r="BZ3139" s="4"/>
      <c r="CA3139" t="s">
        <v>4861</v>
      </c>
      <c r="CC3139" s="7" t="s">
        <v>615</v>
      </c>
      <c r="CD3139" s="7">
        <v>0.45533410255927009</v>
      </c>
      <c r="CE3139" s="7" t="s">
        <v>639</v>
      </c>
      <c r="CF3139" s="7">
        <v>0.31257395888666528</v>
      </c>
      <c r="CH3139" s="7"/>
      <c r="CJ3139" s="7"/>
      <c r="CK3139" s="7">
        <f t="shared" si="79"/>
        <v>56</v>
      </c>
      <c r="CM3139" t="s">
        <v>1910</v>
      </c>
    </row>
    <row r="3140" spans="1:91" hidden="1" x14ac:dyDescent="0.3">
      <c r="A3140" s="43">
        <v>64</v>
      </c>
      <c r="B3140" s="23" t="s">
        <v>868</v>
      </c>
      <c r="C3140" s="54"/>
      <c r="D3140" s="54" t="s">
        <v>831</v>
      </c>
      <c r="E3140" s="23" t="s">
        <v>659</v>
      </c>
      <c r="F3140" s="54"/>
      <c r="G3140" s="23" t="s">
        <v>4862</v>
      </c>
      <c r="J3140" s="54" t="s">
        <v>9</v>
      </c>
      <c r="K3140" s="55">
        <v>84</v>
      </c>
      <c r="L3140" s="24" t="s">
        <v>834</v>
      </c>
      <c r="M3140" s="24" t="s">
        <v>615</v>
      </c>
      <c r="N3140" s="7"/>
      <c r="U3140" s="4">
        <v>1142400</v>
      </c>
      <c r="V3140" s="4">
        <v>151.19999999999999</v>
      </c>
      <c r="W3140" s="4">
        <v>2688</v>
      </c>
      <c r="AC3140" s="4">
        <v>2856000</v>
      </c>
      <c r="AD3140" s="7"/>
      <c r="AE3140" s="7"/>
      <c r="AF3140" s="7"/>
      <c r="AG3140" s="7"/>
      <c r="AH3140" s="7"/>
      <c r="AI3140" s="7"/>
      <c r="AJ3140" s="7"/>
      <c r="AK3140" s="7"/>
      <c r="BZ3140" s="4"/>
      <c r="CA3140" t="s">
        <v>839</v>
      </c>
      <c r="CC3140" s="7" t="s">
        <v>615</v>
      </c>
      <c r="CD3140" s="7">
        <v>0.34333527941682113</v>
      </c>
      <c r="CE3140" s="7" t="s">
        <v>639</v>
      </c>
      <c r="CF3140" s="7">
        <v>0.29461242555076861</v>
      </c>
      <c r="CG3140" s="7" t="s">
        <v>618</v>
      </c>
      <c r="CH3140" s="7">
        <v>0.28110137556565262</v>
      </c>
      <c r="CJ3140" s="7"/>
      <c r="CK3140" s="7">
        <f t="shared" si="79"/>
        <v>59</v>
      </c>
    </row>
    <row r="3141" spans="1:91" hidden="1" x14ac:dyDescent="0.3">
      <c r="A3141" s="43">
        <v>64</v>
      </c>
      <c r="B3141" s="23" t="s">
        <v>905</v>
      </c>
      <c r="C3141" s="54"/>
      <c r="D3141" s="54" t="s">
        <v>831</v>
      </c>
      <c r="E3141" s="23" t="s">
        <v>671</v>
      </c>
      <c r="F3141" s="54"/>
      <c r="G3141" s="23" t="s">
        <v>4863</v>
      </c>
      <c r="J3141" s="54" t="s">
        <v>9</v>
      </c>
      <c r="K3141" s="55">
        <v>32</v>
      </c>
      <c r="L3141" s="24" t="s">
        <v>834</v>
      </c>
      <c r="M3141" s="24" t="s">
        <v>624</v>
      </c>
      <c r="N3141" s="7"/>
      <c r="U3141" s="4">
        <v>64000</v>
      </c>
      <c r="V3141" s="4">
        <v>2.2400000000000002</v>
      </c>
      <c r="X3141" s="4">
        <v>99200</v>
      </c>
      <c r="AD3141" s="7"/>
      <c r="AE3141" s="7"/>
      <c r="AF3141" s="7"/>
      <c r="AG3141" s="7">
        <v>8</v>
      </c>
      <c r="AH3141" s="7">
        <v>21.76</v>
      </c>
      <c r="AI3141" s="7"/>
      <c r="AJ3141" s="7"/>
      <c r="AK3141" s="7"/>
      <c r="BZ3141" s="4"/>
      <c r="CA3141" t="s">
        <v>2752</v>
      </c>
      <c r="CC3141" s="7" t="s">
        <v>624</v>
      </c>
      <c r="CD3141" s="7">
        <v>0.48274826584005182</v>
      </c>
      <c r="CE3141" s="7" t="s">
        <v>654</v>
      </c>
      <c r="CF3141" s="7">
        <v>0.21135040969188509</v>
      </c>
      <c r="CH3141" s="7"/>
      <c r="CJ3141" s="7"/>
      <c r="CK3141" s="7">
        <f t="shared" si="79"/>
        <v>58</v>
      </c>
    </row>
    <row r="3142" spans="1:91" hidden="1" x14ac:dyDescent="0.3">
      <c r="A3142" s="43">
        <v>64</v>
      </c>
      <c r="B3142" s="23" t="s">
        <v>1076</v>
      </c>
      <c r="C3142" s="54"/>
      <c r="D3142" s="54" t="s">
        <v>831</v>
      </c>
      <c r="E3142" s="23" t="s">
        <v>659</v>
      </c>
      <c r="F3142" s="54"/>
      <c r="G3142" s="23" t="s">
        <v>4864</v>
      </c>
      <c r="J3142" s="54" t="s">
        <v>9</v>
      </c>
      <c r="K3142" s="55">
        <v>0.71499999999999997</v>
      </c>
      <c r="L3142" s="24" t="s">
        <v>834</v>
      </c>
      <c r="M3142" s="24" t="s">
        <v>615</v>
      </c>
      <c r="N3142" s="7"/>
      <c r="U3142" s="4">
        <v>9795.5</v>
      </c>
      <c r="Y3142" s="4">
        <v>357.49999999999989</v>
      </c>
      <c r="AC3142" s="4">
        <v>71.5</v>
      </c>
      <c r="AD3142" s="7"/>
      <c r="AE3142" s="7"/>
      <c r="AF3142" s="7"/>
      <c r="AG3142" s="7"/>
      <c r="AH3142" s="7"/>
      <c r="AI3142" s="7"/>
      <c r="AJ3142" s="7"/>
      <c r="AK3142" s="7"/>
      <c r="BZ3142" s="4"/>
      <c r="CA3142" t="s">
        <v>1113</v>
      </c>
      <c r="CC3142" s="7" t="s">
        <v>615</v>
      </c>
      <c r="CD3142" s="7">
        <v>0.83781744190596519</v>
      </c>
      <c r="CF3142" s="7"/>
      <c r="CH3142" s="7"/>
      <c r="CJ3142" s="7"/>
      <c r="CK3142" s="7">
        <f t="shared" si="79"/>
        <v>60</v>
      </c>
    </row>
    <row r="3143" spans="1:91" x14ac:dyDescent="0.3">
      <c r="A3143" s="43">
        <v>76</v>
      </c>
      <c r="B3143" s="23" t="s">
        <v>860</v>
      </c>
      <c r="D3143" s="23" t="s">
        <v>831</v>
      </c>
      <c r="E3143" s="23" t="s">
        <v>4865</v>
      </c>
      <c r="G3143" s="23" t="s">
        <v>4866</v>
      </c>
      <c r="J3143" s="23" t="s">
        <v>9</v>
      </c>
      <c r="K3143" s="47">
        <v>0.02</v>
      </c>
      <c r="L3143" s="24" t="s">
        <v>834</v>
      </c>
      <c r="M3143" s="24" t="s">
        <v>621</v>
      </c>
      <c r="W3143" s="4">
        <v>20.54</v>
      </c>
      <c r="AB3143" s="4">
        <v>5340</v>
      </c>
      <c r="AC3143" s="4">
        <v>1460</v>
      </c>
      <c r="BZ3143" s="4"/>
      <c r="CA3143" t="s">
        <v>1046</v>
      </c>
      <c r="CC3143" s="7" t="s">
        <v>621</v>
      </c>
      <c r="CD3143" s="7">
        <v>0.46925786547558068</v>
      </c>
      <c r="CE3143" s="7" t="s">
        <v>636</v>
      </c>
      <c r="CF3143" s="7">
        <v>0.41649000270401371</v>
      </c>
      <c r="CH3143" s="7"/>
      <c r="CJ3143" s="7"/>
      <c r="CK3143" s="7">
        <f t="shared" si="79"/>
        <v>60</v>
      </c>
    </row>
    <row r="3144" spans="1:91" hidden="1" x14ac:dyDescent="0.3">
      <c r="A3144" s="43">
        <v>64</v>
      </c>
      <c r="B3144" s="23" t="s">
        <v>1179</v>
      </c>
      <c r="C3144" s="54"/>
      <c r="D3144" s="54" t="s">
        <v>831</v>
      </c>
      <c r="E3144" s="23" t="s">
        <v>605</v>
      </c>
      <c r="F3144" s="54"/>
      <c r="G3144" s="23" t="s">
        <v>4867</v>
      </c>
      <c r="J3144" s="54" t="s">
        <v>9</v>
      </c>
      <c r="K3144" s="55">
        <v>100</v>
      </c>
      <c r="L3144" s="24" t="s">
        <v>834</v>
      </c>
      <c r="M3144" s="24" t="s">
        <v>615</v>
      </c>
      <c r="N3144" s="7"/>
      <c r="U3144" s="4">
        <v>250000</v>
      </c>
      <c r="V3144" s="4">
        <v>31</v>
      </c>
      <c r="AD3144" s="7"/>
      <c r="AE3144" s="7"/>
      <c r="AF3144" s="7"/>
      <c r="AG3144" s="7"/>
      <c r="AH3144" s="7"/>
      <c r="AI3144" s="7"/>
      <c r="AJ3144" s="7"/>
      <c r="AK3144" s="7"/>
      <c r="BZ3144" s="4"/>
      <c r="CA3144" t="s">
        <v>902</v>
      </c>
      <c r="CC3144" s="7" t="s">
        <v>615</v>
      </c>
      <c r="CD3144" s="7">
        <v>0.56590987859319153</v>
      </c>
      <c r="CE3144" s="7" t="s">
        <v>618</v>
      </c>
      <c r="CF3144" s="7">
        <v>0.43409012140680853</v>
      </c>
      <c r="CH3144" s="7"/>
      <c r="CJ3144" s="7"/>
      <c r="CK3144" s="7">
        <f t="shared" si="79"/>
        <v>61</v>
      </c>
      <c r="CL3144" t="s">
        <v>4867</v>
      </c>
    </row>
    <row r="3145" spans="1:91" hidden="1" x14ac:dyDescent="0.3">
      <c r="A3145" s="43">
        <v>64</v>
      </c>
      <c r="B3145" s="23" t="s">
        <v>868</v>
      </c>
      <c r="C3145" s="54"/>
      <c r="D3145" s="54" t="s">
        <v>831</v>
      </c>
      <c r="E3145" s="23" t="s">
        <v>659</v>
      </c>
      <c r="F3145" s="54"/>
      <c r="G3145" s="23" t="s">
        <v>4868</v>
      </c>
      <c r="J3145" s="54" t="s">
        <v>9</v>
      </c>
      <c r="K3145" s="55">
        <v>0.1</v>
      </c>
      <c r="L3145" s="24" t="s">
        <v>834</v>
      </c>
      <c r="M3145" s="24" t="s">
        <v>639</v>
      </c>
      <c r="N3145" s="7"/>
      <c r="U3145" s="4">
        <v>2000</v>
      </c>
      <c r="AB3145" s="4">
        <v>1670</v>
      </c>
      <c r="AC3145" s="4">
        <v>10270</v>
      </c>
      <c r="AD3145" s="7"/>
      <c r="AE3145" s="7"/>
      <c r="AF3145" s="7"/>
      <c r="AG3145" s="7"/>
      <c r="AH3145" s="7"/>
      <c r="AI3145" s="7"/>
      <c r="AJ3145" s="7"/>
      <c r="AK3145" s="7"/>
      <c r="BZ3145" s="4"/>
      <c r="CA3145" t="s">
        <v>1006</v>
      </c>
      <c r="CC3145" s="7" t="s">
        <v>639</v>
      </c>
      <c r="CD3145" s="7">
        <v>0.578222196732606</v>
      </c>
      <c r="CE3145" s="7" t="s">
        <v>615</v>
      </c>
      <c r="CF3145" s="7">
        <v>0.32806635396905193</v>
      </c>
      <c r="CH3145" s="7"/>
      <c r="CJ3145" s="7"/>
      <c r="CK3145" s="7">
        <f t="shared" si="79"/>
        <v>60</v>
      </c>
    </row>
    <row r="3146" spans="1:91" hidden="1" x14ac:dyDescent="0.3">
      <c r="A3146" s="43">
        <v>64</v>
      </c>
      <c r="B3146" s="23" t="s">
        <v>868</v>
      </c>
      <c r="C3146" s="54"/>
      <c r="D3146" s="54" t="s">
        <v>831</v>
      </c>
      <c r="E3146" s="23" t="s">
        <v>659</v>
      </c>
      <c r="F3146" s="54"/>
      <c r="G3146" s="23" t="s">
        <v>4869</v>
      </c>
      <c r="J3146" s="54" t="s">
        <v>9</v>
      </c>
      <c r="K3146" s="55">
        <v>1.18</v>
      </c>
      <c r="L3146" s="24" t="s">
        <v>834</v>
      </c>
      <c r="M3146" s="24" t="s">
        <v>615</v>
      </c>
      <c r="N3146" s="7"/>
      <c r="U3146" s="4">
        <v>116466</v>
      </c>
      <c r="AC3146" s="4">
        <v>87083.999999999985</v>
      </c>
      <c r="AD3146" s="7"/>
      <c r="AE3146" s="7"/>
      <c r="AF3146" s="7"/>
      <c r="AG3146" s="7"/>
      <c r="AH3146" s="7"/>
      <c r="AI3146" s="7"/>
      <c r="AJ3146" s="7"/>
      <c r="AK3146" s="7"/>
      <c r="BZ3146" s="4"/>
      <c r="CA3146" t="s">
        <v>885</v>
      </c>
      <c r="CC3146" s="7" t="s">
        <v>615</v>
      </c>
      <c r="CD3146" s="7">
        <v>0.7957700547646579</v>
      </c>
      <c r="CE3146" s="7" t="s">
        <v>639</v>
      </c>
      <c r="CF3146" s="7">
        <v>0.20422994523534199</v>
      </c>
      <c r="CH3146" s="7"/>
      <c r="CJ3146" s="7"/>
      <c r="CK3146" s="7">
        <f t="shared" si="79"/>
        <v>61</v>
      </c>
    </row>
    <row r="3147" spans="1:91" hidden="1" x14ac:dyDescent="0.3">
      <c r="A3147" s="43">
        <v>154</v>
      </c>
      <c r="B3147" s="23" t="s">
        <v>868</v>
      </c>
      <c r="D3147" s="23" t="s">
        <v>831</v>
      </c>
      <c r="E3147" s="23" t="s">
        <v>659</v>
      </c>
      <c r="G3147" s="23" t="s">
        <v>4870</v>
      </c>
      <c r="J3147" s="23" t="s">
        <v>9</v>
      </c>
      <c r="K3147" s="47">
        <v>1.6</v>
      </c>
      <c r="L3147" s="24" t="s">
        <v>834</v>
      </c>
      <c r="M3147" s="24" t="s">
        <v>615</v>
      </c>
      <c r="U3147" s="4">
        <v>67200.000000000015</v>
      </c>
      <c r="V3147" s="4">
        <v>2.8</v>
      </c>
      <c r="W3147" s="4">
        <v>40.599999999999987</v>
      </c>
      <c r="AB3147" s="4">
        <v>3840</v>
      </c>
      <c r="AC3147" s="4">
        <v>51200</v>
      </c>
      <c r="AE3147" s="4">
        <v>35.200000000000003</v>
      </c>
      <c r="AF3147" s="4">
        <v>92.800000000000011</v>
      </c>
      <c r="BZ3147" s="4"/>
      <c r="CA3147" t="s">
        <v>970</v>
      </c>
      <c r="CC3147" s="7" t="s">
        <v>615</v>
      </c>
      <c r="CD3147" s="7">
        <v>0.61280280638558671</v>
      </c>
      <c r="CF3147" s="7"/>
      <c r="CH3147" s="7"/>
      <c r="CJ3147" s="7"/>
      <c r="CK3147" s="7">
        <f t="shared" si="79"/>
        <v>56</v>
      </c>
    </row>
    <row r="3148" spans="1:91" hidden="1" x14ac:dyDescent="0.3">
      <c r="A3148" s="43">
        <v>64</v>
      </c>
      <c r="B3148" s="23" t="s">
        <v>916</v>
      </c>
      <c r="C3148" s="54"/>
      <c r="D3148" s="54" t="s">
        <v>831</v>
      </c>
      <c r="E3148" s="23" t="s">
        <v>605</v>
      </c>
      <c r="F3148" s="54"/>
      <c r="G3148" s="23" t="s">
        <v>4871</v>
      </c>
      <c r="J3148" s="54" t="s">
        <v>9</v>
      </c>
      <c r="K3148" s="55">
        <v>485</v>
      </c>
      <c r="L3148" s="24" t="s">
        <v>834</v>
      </c>
      <c r="M3148" s="24" t="s">
        <v>615</v>
      </c>
      <c r="N3148" s="7"/>
      <c r="U3148" s="4">
        <v>970000</v>
      </c>
      <c r="V3148" s="4">
        <v>19.399999999999999</v>
      </c>
      <c r="AD3148" s="7"/>
      <c r="AE3148" s="7"/>
      <c r="AF3148" s="7"/>
      <c r="AG3148" s="7"/>
      <c r="AH3148" s="7"/>
      <c r="AI3148" s="7"/>
      <c r="AJ3148" s="7"/>
      <c r="AK3148" s="7"/>
      <c r="BZ3148" s="4"/>
      <c r="CA3148" t="s">
        <v>902</v>
      </c>
      <c r="CC3148" s="7" t="s">
        <v>615</v>
      </c>
      <c r="CD3148" s="7">
        <v>0.88990116728352386</v>
      </c>
      <c r="CF3148" s="7"/>
      <c r="CH3148" s="7"/>
      <c r="CJ3148" s="7"/>
      <c r="CK3148" s="7">
        <f t="shared" si="79"/>
        <v>61</v>
      </c>
    </row>
    <row r="3149" spans="1:91" hidden="1" x14ac:dyDescent="0.3">
      <c r="A3149" s="43">
        <v>64</v>
      </c>
      <c r="B3149" s="23" t="s">
        <v>1028</v>
      </c>
      <c r="C3149" s="54"/>
      <c r="D3149" s="54" t="s">
        <v>831</v>
      </c>
      <c r="E3149" s="23" t="s">
        <v>605</v>
      </c>
      <c r="F3149" s="54"/>
      <c r="G3149" s="23" t="s">
        <v>4872</v>
      </c>
      <c r="J3149" s="54" t="s">
        <v>9</v>
      </c>
      <c r="K3149" s="55">
        <v>27.890775000000001</v>
      </c>
      <c r="L3149" s="24" t="s">
        <v>834</v>
      </c>
      <c r="M3149" s="24" t="s">
        <v>618</v>
      </c>
      <c r="N3149" s="7"/>
      <c r="U3149" s="4">
        <v>21043.880099999998</v>
      </c>
      <c r="V3149" s="4">
        <v>14.858665200000001</v>
      </c>
      <c r="W3149" s="4">
        <v>230.93669213999999</v>
      </c>
      <c r="AB3149" s="4">
        <v>65165.924700000003</v>
      </c>
      <c r="AC3149" s="4">
        <v>223388.5491</v>
      </c>
      <c r="AD3149" s="7"/>
      <c r="AE3149" s="7"/>
      <c r="AF3149" s="7"/>
      <c r="AG3149" s="7"/>
      <c r="AH3149" s="7"/>
      <c r="AI3149" s="7"/>
      <c r="AJ3149" s="7"/>
      <c r="AK3149" s="7"/>
      <c r="BZ3149" s="4"/>
      <c r="CA3149" t="s">
        <v>842</v>
      </c>
      <c r="CC3149" s="7" t="s">
        <v>618</v>
      </c>
      <c r="CD3149" s="7">
        <v>0.39101719515546218</v>
      </c>
      <c r="CE3149" s="7" t="s">
        <v>639</v>
      </c>
      <c r="CF3149" s="7">
        <v>0.32618098754378061</v>
      </c>
      <c r="CH3149" s="7"/>
      <c r="CJ3149" s="7"/>
      <c r="CK3149" s="7">
        <f t="shared" si="79"/>
        <v>58</v>
      </c>
    </row>
    <row r="3150" spans="1:91" hidden="1" x14ac:dyDescent="0.3">
      <c r="A3150" s="43">
        <v>65</v>
      </c>
      <c r="B3150" s="56" t="s">
        <v>1007</v>
      </c>
      <c r="D3150" s="23" t="s">
        <v>831</v>
      </c>
      <c r="E3150" s="23" t="s">
        <v>796</v>
      </c>
      <c r="G3150" s="23" t="s">
        <v>4873</v>
      </c>
      <c r="H3150" s="57" t="s">
        <v>831</v>
      </c>
      <c r="I3150" s="57"/>
      <c r="J3150" s="23" t="s">
        <v>9</v>
      </c>
      <c r="K3150" s="47">
        <v>3.7</v>
      </c>
      <c r="L3150" s="24" t="s">
        <v>834</v>
      </c>
      <c r="M3150" s="24" t="s">
        <v>624</v>
      </c>
      <c r="X3150" s="4">
        <v>64750.000000000007</v>
      </c>
      <c r="BZ3150" s="4"/>
      <c r="CA3150" t="s">
        <v>871</v>
      </c>
      <c r="CC3150" s="7" t="s">
        <v>624</v>
      </c>
      <c r="CD3150" s="7">
        <v>1</v>
      </c>
      <c r="CF3150" s="7"/>
      <c r="CH3150" s="7"/>
      <c r="CJ3150" s="7"/>
      <c r="CK3150" s="7">
        <f t="shared" si="79"/>
        <v>62</v>
      </c>
    </row>
    <row r="3151" spans="1:91" hidden="1" x14ac:dyDescent="0.3">
      <c r="A3151" s="43" t="s">
        <v>4874</v>
      </c>
      <c r="B3151" s="53" t="s">
        <v>863</v>
      </c>
      <c r="D3151" s="23" t="s">
        <v>831</v>
      </c>
      <c r="E3151" s="23" t="s">
        <v>2803</v>
      </c>
      <c r="G3151" s="53" t="s">
        <v>4875</v>
      </c>
      <c r="H3151" s="23" t="s">
        <v>1360</v>
      </c>
      <c r="J3151" s="23" t="s">
        <v>9</v>
      </c>
      <c r="K3151" s="47">
        <v>181.5</v>
      </c>
      <c r="L3151" s="24" t="s">
        <v>834</v>
      </c>
      <c r="M3151" s="24" t="s">
        <v>717</v>
      </c>
      <c r="BC3151" s="4">
        <v>2033402.738069057</v>
      </c>
      <c r="BZ3151" s="4"/>
      <c r="CA3151" t="s">
        <v>4876</v>
      </c>
      <c r="CK3151" s="7">
        <f t="shared" si="79"/>
        <v>62</v>
      </c>
    </row>
    <row r="3152" spans="1:91" hidden="1" x14ac:dyDescent="0.3">
      <c r="A3152" s="43">
        <v>64</v>
      </c>
      <c r="B3152" s="23" t="s">
        <v>905</v>
      </c>
      <c r="C3152" s="54"/>
      <c r="D3152" s="54" t="s">
        <v>831</v>
      </c>
      <c r="E3152" s="23" t="s">
        <v>671</v>
      </c>
      <c r="F3152" s="54"/>
      <c r="G3152" s="23" t="s">
        <v>4877</v>
      </c>
      <c r="J3152" s="54" t="s">
        <v>9</v>
      </c>
      <c r="K3152" s="55">
        <v>2.6520000000000001</v>
      </c>
      <c r="L3152" s="24" t="s">
        <v>834</v>
      </c>
      <c r="M3152" s="24" t="s">
        <v>624</v>
      </c>
      <c r="N3152" s="7"/>
      <c r="U3152" s="4">
        <v>9058.4</v>
      </c>
      <c r="X3152" s="4">
        <v>12194.8</v>
      </c>
      <c r="AD3152" s="7"/>
      <c r="AE3152" s="7"/>
      <c r="AF3152" s="7"/>
      <c r="AG3152" s="7"/>
      <c r="AH3152" s="7"/>
      <c r="AI3152" s="7"/>
      <c r="AJ3152" s="7"/>
      <c r="AK3152" s="7"/>
      <c r="BZ3152" s="4"/>
      <c r="CA3152" t="s">
        <v>862</v>
      </c>
      <c r="CC3152" s="7" t="s">
        <v>624</v>
      </c>
      <c r="CD3152" s="7">
        <v>0.74995021342264601</v>
      </c>
      <c r="CE3152" s="7" t="s">
        <v>615</v>
      </c>
      <c r="CF3152" s="7">
        <v>0.25004978657735399</v>
      </c>
      <c r="CH3152" s="7"/>
      <c r="CJ3152" s="7"/>
      <c r="CK3152" s="7">
        <f t="shared" si="79"/>
        <v>61</v>
      </c>
    </row>
    <row r="3153" spans="1:90" hidden="1" x14ac:dyDescent="0.3">
      <c r="A3153" s="43">
        <v>64</v>
      </c>
      <c r="B3153" s="23" t="s">
        <v>905</v>
      </c>
      <c r="C3153" s="54"/>
      <c r="D3153" s="54" t="s">
        <v>831</v>
      </c>
      <c r="E3153" s="23" t="s">
        <v>671</v>
      </c>
      <c r="F3153" s="54"/>
      <c r="G3153" s="23" t="s">
        <v>4878</v>
      </c>
      <c r="J3153" s="54" t="s">
        <v>9</v>
      </c>
      <c r="K3153" s="55">
        <v>2.8730000000000002</v>
      </c>
      <c r="L3153" s="24" t="s">
        <v>834</v>
      </c>
      <c r="M3153" s="24" t="s">
        <v>624</v>
      </c>
      <c r="N3153" s="7"/>
      <c r="U3153" s="4">
        <v>6715.8000000000011</v>
      </c>
      <c r="X3153" s="4">
        <v>17998.2</v>
      </c>
      <c r="Y3153" s="4">
        <v>526.6</v>
      </c>
      <c r="AD3153" s="7"/>
      <c r="AE3153" s="7"/>
      <c r="AF3153" s="7"/>
      <c r="AG3153" s="7"/>
      <c r="AH3153" s="7"/>
      <c r="AI3153" s="7"/>
      <c r="AJ3153" s="7"/>
      <c r="AK3153" s="7"/>
      <c r="BZ3153" s="4"/>
      <c r="CA3153" t="s">
        <v>1473</v>
      </c>
      <c r="CC3153" s="7" t="s">
        <v>624</v>
      </c>
      <c r="CD3153" s="7">
        <v>0.80890059862685326</v>
      </c>
      <c r="CF3153" s="7"/>
      <c r="CH3153" s="7"/>
      <c r="CJ3153" s="7"/>
      <c r="CK3153" s="7">
        <f t="shared" si="79"/>
        <v>60</v>
      </c>
    </row>
    <row r="3154" spans="1:90" hidden="1" x14ac:dyDescent="0.3">
      <c r="A3154" s="43">
        <v>65</v>
      </c>
      <c r="B3154" s="56" t="s">
        <v>905</v>
      </c>
      <c r="D3154" s="23" t="s">
        <v>831</v>
      </c>
      <c r="E3154" s="23" t="s">
        <v>798</v>
      </c>
      <c r="G3154" s="23" t="s">
        <v>4879</v>
      </c>
      <c r="H3154" s="57" t="s">
        <v>831</v>
      </c>
      <c r="I3154" s="57"/>
      <c r="J3154" s="23" t="s">
        <v>9</v>
      </c>
      <c r="K3154" s="47">
        <v>1.052</v>
      </c>
      <c r="L3154" s="24" t="s">
        <v>834</v>
      </c>
      <c r="M3154" s="24" t="s">
        <v>624</v>
      </c>
      <c r="U3154" s="4">
        <v>4418.4000000000005</v>
      </c>
      <c r="X3154" s="4">
        <v>5154.8</v>
      </c>
      <c r="BZ3154" s="4"/>
      <c r="CA3154" t="s">
        <v>936</v>
      </c>
      <c r="CC3154" s="7" t="s">
        <v>624</v>
      </c>
      <c r="CD3154" s="7">
        <v>0.72215579000835972</v>
      </c>
      <c r="CE3154" s="7" t="s">
        <v>615</v>
      </c>
      <c r="CF3154" s="7">
        <v>0.27784420999164022</v>
      </c>
      <c r="CH3154" s="7"/>
      <c r="CJ3154" s="7"/>
      <c r="CK3154" s="7">
        <f t="shared" si="79"/>
        <v>61</v>
      </c>
    </row>
    <row r="3155" spans="1:90" hidden="1" x14ac:dyDescent="0.3">
      <c r="A3155" s="43">
        <v>65</v>
      </c>
      <c r="B3155" s="56" t="s">
        <v>905</v>
      </c>
      <c r="D3155" s="23" t="s">
        <v>831</v>
      </c>
      <c r="E3155" s="23" t="s">
        <v>798</v>
      </c>
      <c r="G3155" s="23" t="s">
        <v>4880</v>
      </c>
      <c r="H3155" s="57" t="s">
        <v>831</v>
      </c>
      <c r="I3155" s="57"/>
      <c r="J3155" s="23" t="s">
        <v>9</v>
      </c>
      <c r="K3155" s="47">
        <v>1.6</v>
      </c>
      <c r="L3155" s="24" t="s">
        <v>834</v>
      </c>
      <c r="M3155" s="24" t="s">
        <v>624</v>
      </c>
      <c r="U3155" s="4">
        <v>3040</v>
      </c>
      <c r="X3155" s="4">
        <v>10400</v>
      </c>
      <c r="Y3155" s="4">
        <v>480</v>
      </c>
      <c r="BZ3155" s="4"/>
      <c r="CA3155" t="s">
        <v>1511</v>
      </c>
      <c r="CC3155" s="7" t="s">
        <v>624</v>
      </c>
      <c r="CD3155" s="7">
        <v>0.80666760867102283</v>
      </c>
      <c r="CF3155" s="7"/>
      <c r="CH3155" s="7"/>
      <c r="CJ3155" s="7"/>
      <c r="CK3155" s="7">
        <f t="shared" si="79"/>
        <v>60</v>
      </c>
    </row>
    <row r="3156" spans="1:90" hidden="1" x14ac:dyDescent="0.3">
      <c r="A3156" s="43">
        <v>65</v>
      </c>
      <c r="B3156" s="56" t="s">
        <v>905</v>
      </c>
      <c r="D3156" s="23" t="s">
        <v>831</v>
      </c>
      <c r="E3156" s="23" t="s">
        <v>798</v>
      </c>
      <c r="G3156" s="23" t="s">
        <v>4881</v>
      </c>
      <c r="H3156" s="57"/>
      <c r="J3156" s="23" t="s">
        <v>9</v>
      </c>
      <c r="K3156" s="47">
        <v>0.05</v>
      </c>
      <c r="L3156" s="24" t="s">
        <v>834</v>
      </c>
      <c r="M3156" s="24" t="s">
        <v>624</v>
      </c>
      <c r="U3156" s="4">
        <v>125</v>
      </c>
      <c r="X3156" s="4">
        <v>220</v>
      </c>
      <c r="BZ3156" s="4"/>
      <c r="CA3156" t="s">
        <v>936</v>
      </c>
      <c r="CC3156" s="7" t="s">
        <v>624</v>
      </c>
      <c r="CD3156" s="7">
        <v>0.79678874202200767</v>
      </c>
      <c r="CE3156" s="7" t="s">
        <v>615</v>
      </c>
      <c r="CF3156" s="7">
        <v>0.2032112579779923</v>
      </c>
      <c r="CH3156" s="7"/>
      <c r="CJ3156" s="7"/>
      <c r="CK3156" s="7">
        <f t="shared" si="79"/>
        <v>61</v>
      </c>
    </row>
    <row r="3157" spans="1:90" hidden="1" x14ac:dyDescent="0.3">
      <c r="A3157" s="43">
        <v>65</v>
      </c>
      <c r="B3157" s="56" t="s">
        <v>905</v>
      </c>
      <c r="D3157" s="23" t="s">
        <v>831</v>
      </c>
      <c r="E3157" s="23" t="s">
        <v>798</v>
      </c>
      <c r="G3157" s="23" t="s">
        <v>4882</v>
      </c>
      <c r="H3157" s="57" t="s">
        <v>831</v>
      </c>
      <c r="I3157" s="57"/>
      <c r="J3157" s="23" t="s">
        <v>9</v>
      </c>
      <c r="K3157" s="47">
        <v>1.6</v>
      </c>
      <c r="L3157" s="24" t="s">
        <v>834</v>
      </c>
      <c r="M3157" s="24" t="s">
        <v>624</v>
      </c>
      <c r="U3157" s="4">
        <v>4640</v>
      </c>
      <c r="X3157" s="4">
        <v>7040.0000000000009</v>
      </c>
      <c r="BZ3157" s="4"/>
      <c r="CA3157" t="s">
        <v>936</v>
      </c>
      <c r="CC3157" s="7" t="s">
        <v>624</v>
      </c>
      <c r="CD3157" s="7">
        <v>0.77169790954556905</v>
      </c>
      <c r="CE3157" s="7" t="s">
        <v>615</v>
      </c>
      <c r="CF3157" s="7">
        <v>0.22830209045443089</v>
      </c>
      <c r="CH3157" s="7"/>
      <c r="CJ3157" s="7"/>
      <c r="CK3157" s="7">
        <f t="shared" si="79"/>
        <v>61</v>
      </c>
    </row>
    <row r="3158" spans="1:90" hidden="1" x14ac:dyDescent="0.3">
      <c r="A3158" s="43">
        <v>64</v>
      </c>
      <c r="B3158" s="23" t="s">
        <v>913</v>
      </c>
      <c r="C3158" s="54"/>
      <c r="D3158" s="54" t="s">
        <v>831</v>
      </c>
      <c r="E3158" s="23" t="s">
        <v>605</v>
      </c>
      <c r="F3158" s="54"/>
      <c r="G3158" s="23" t="s">
        <v>4883</v>
      </c>
      <c r="H3158" s="23" t="s">
        <v>930</v>
      </c>
      <c r="J3158" s="54" t="s">
        <v>9</v>
      </c>
      <c r="K3158" s="55">
        <v>183.06100000000001</v>
      </c>
      <c r="L3158" s="24" t="s">
        <v>834</v>
      </c>
      <c r="M3158" s="24" t="s">
        <v>615</v>
      </c>
      <c r="N3158" s="7"/>
      <c r="U3158" s="4">
        <v>607762.52</v>
      </c>
      <c r="AD3158" s="7"/>
      <c r="AE3158" s="7"/>
      <c r="AF3158" s="7"/>
      <c r="AG3158" s="7"/>
      <c r="AH3158" s="7"/>
      <c r="AI3158" s="7"/>
      <c r="AJ3158" s="7"/>
      <c r="AK3158" s="7"/>
      <c r="BZ3158" s="4"/>
      <c r="CA3158" t="s">
        <v>856</v>
      </c>
      <c r="CC3158" s="7" t="s">
        <v>615</v>
      </c>
      <c r="CD3158" s="7">
        <v>1</v>
      </c>
      <c r="CF3158" s="7"/>
      <c r="CH3158" s="7"/>
      <c r="CJ3158" s="7"/>
      <c r="CK3158" s="7">
        <f t="shared" si="79"/>
        <v>62</v>
      </c>
    </row>
    <row r="3159" spans="1:90" hidden="1" x14ac:dyDescent="0.3">
      <c r="A3159" s="43" t="s">
        <v>2538</v>
      </c>
      <c r="B3159" s="53" t="s">
        <v>886</v>
      </c>
      <c r="D3159" s="23" t="s">
        <v>831</v>
      </c>
      <c r="E3159" s="23" t="s">
        <v>595</v>
      </c>
      <c r="G3159" s="23" t="s">
        <v>4884</v>
      </c>
      <c r="H3159" s="23" t="s">
        <v>880</v>
      </c>
      <c r="I3159" s="54" t="s">
        <v>2261</v>
      </c>
      <c r="J3159" s="23" t="s">
        <v>9</v>
      </c>
      <c r="K3159" s="47">
        <v>5365.7</v>
      </c>
      <c r="L3159" s="24" t="s">
        <v>834</v>
      </c>
      <c r="M3159" s="24" t="s">
        <v>669</v>
      </c>
      <c r="AM3159" s="4">
        <v>2017503200</v>
      </c>
      <c r="BZ3159" s="4">
        <v>7000000</v>
      </c>
      <c r="CA3159" t="s">
        <v>4885</v>
      </c>
      <c r="CK3159" s="7">
        <f t="shared" si="79"/>
        <v>62</v>
      </c>
    </row>
    <row r="3160" spans="1:90" hidden="1" x14ac:dyDescent="0.3">
      <c r="A3160" s="43">
        <v>58</v>
      </c>
      <c r="B3160" s="23" t="s">
        <v>905</v>
      </c>
      <c r="C3160" s="54"/>
      <c r="D3160" s="23" t="s">
        <v>831</v>
      </c>
      <c r="E3160" s="23" t="s">
        <v>605</v>
      </c>
      <c r="G3160" s="23" t="s">
        <v>4886</v>
      </c>
      <c r="I3160" s="54"/>
      <c r="J3160" s="54" t="s">
        <v>9</v>
      </c>
      <c r="K3160" s="47">
        <v>0.04</v>
      </c>
      <c r="L3160" s="24" t="s">
        <v>834</v>
      </c>
      <c r="M3160" s="24" t="s">
        <v>633</v>
      </c>
      <c r="N3160" s="7"/>
      <c r="AA3160" s="107">
        <v>100</v>
      </c>
      <c r="AD3160" s="4">
        <v>0.12898148889714181</v>
      </c>
      <c r="AH3160" s="7"/>
      <c r="AI3160" s="7"/>
      <c r="BY3160" s="7"/>
      <c r="BZ3160" s="4"/>
      <c r="CA3160" t="s">
        <v>846</v>
      </c>
      <c r="CC3160" s="7" t="s">
        <v>633</v>
      </c>
      <c r="CD3160" s="7">
        <v>0.86148977775426139</v>
      </c>
      <c r="CF3160" s="7"/>
      <c r="CH3160" s="7"/>
      <c r="CJ3160" s="7"/>
      <c r="CK3160" s="7">
        <f t="shared" ref="CK3160:CK3191" si="80">COUNTBLANK(N3160:BX3160)</f>
        <v>61</v>
      </c>
    </row>
    <row r="3161" spans="1:90" hidden="1" x14ac:dyDescent="0.3">
      <c r="A3161" s="43">
        <v>64</v>
      </c>
      <c r="B3161" s="23" t="s">
        <v>900</v>
      </c>
      <c r="C3161" s="54"/>
      <c r="D3161" s="54" t="s">
        <v>831</v>
      </c>
      <c r="E3161" s="23" t="s">
        <v>605</v>
      </c>
      <c r="F3161" s="54"/>
      <c r="G3161" s="23" t="s">
        <v>4887</v>
      </c>
      <c r="J3161" s="54" t="s">
        <v>9</v>
      </c>
      <c r="K3161" s="55">
        <v>70.75</v>
      </c>
      <c r="L3161" s="24" t="s">
        <v>834</v>
      </c>
      <c r="M3161" s="24" t="s">
        <v>618</v>
      </c>
      <c r="N3161" s="7"/>
      <c r="U3161" s="4">
        <v>344992</v>
      </c>
      <c r="V3161" s="4">
        <v>68.331000000000003</v>
      </c>
      <c r="W3161" s="4">
        <v>35.375</v>
      </c>
      <c r="AD3161" s="7"/>
      <c r="AE3161" s="7"/>
      <c r="AF3161" s="7"/>
      <c r="AG3161" s="7"/>
      <c r="AH3161" s="7"/>
      <c r="AI3161" s="7"/>
      <c r="AJ3161" s="7"/>
      <c r="AK3161" s="7"/>
      <c r="BZ3161" s="4"/>
      <c r="CA3161" t="s">
        <v>859</v>
      </c>
      <c r="CC3161" s="7" t="s">
        <v>618</v>
      </c>
      <c r="CD3161" s="7">
        <v>0.54807869807351395</v>
      </c>
      <c r="CE3161" s="7" t="s">
        <v>615</v>
      </c>
      <c r="CF3161" s="7">
        <v>0.44732505939884049</v>
      </c>
      <c r="CH3161" s="7"/>
      <c r="CJ3161" s="7"/>
      <c r="CK3161" s="7">
        <f t="shared" si="80"/>
        <v>60</v>
      </c>
      <c r="CL3161" t="s">
        <v>4887</v>
      </c>
    </row>
    <row r="3162" spans="1:90" hidden="1" x14ac:dyDescent="0.3">
      <c r="A3162" s="43">
        <v>64</v>
      </c>
      <c r="B3162" s="23" t="s">
        <v>1085</v>
      </c>
      <c r="C3162" s="54"/>
      <c r="D3162" s="54" t="s">
        <v>831</v>
      </c>
      <c r="E3162" s="23" t="s">
        <v>617</v>
      </c>
      <c r="F3162" s="54"/>
      <c r="G3162" s="23" t="s">
        <v>4888</v>
      </c>
      <c r="J3162" s="54" t="s">
        <v>9</v>
      </c>
      <c r="K3162" s="55">
        <v>0.8</v>
      </c>
      <c r="L3162" s="24" t="s">
        <v>834</v>
      </c>
      <c r="M3162" s="24" t="s">
        <v>615</v>
      </c>
      <c r="N3162" s="7"/>
      <c r="U3162" s="4">
        <v>9200</v>
      </c>
      <c r="AD3162" s="7"/>
      <c r="AE3162" s="7"/>
      <c r="AF3162" s="7"/>
      <c r="AG3162" s="7"/>
      <c r="AH3162" s="7"/>
      <c r="AI3162" s="7"/>
      <c r="AJ3162" s="7"/>
      <c r="AK3162" s="7"/>
      <c r="BZ3162" s="4"/>
      <c r="CA3162" t="s">
        <v>856</v>
      </c>
      <c r="CC3162" s="7" t="s">
        <v>615</v>
      </c>
      <c r="CD3162" s="7">
        <v>1</v>
      </c>
      <c r="CF3162" s="7"/>
      <c r="CH3162" s="7"/>
      <c r="CJ3162" s="7"/>
      <c r="CK3162" s="7">
        <f t="shared" si="80"/>
        <v>62</v>
      </c>
    </row>
    <row r="3163" spans="1:90" hidden="1" x14ac:dyDescent="0.3">
      <c r="A3163" s="43" t="s">
        <v>843</v>
      </c>
      <c r="B3163" s="23" t="s">
        <v>913</v>
      </c>
      <c r="D3163" s="23" t="s">
        <v>831</v>
      </c>
      <c r="E3163" s="23" t="s">
        <v>605</v>
      </c>
      <c r="G3163" s="53" t="s">
        <v>4889</v>
      </c>
      <c r="J3163" s="23" t="s">
        <v>9</v>
      </c>
      <c r="K3163" s="47">
        <v>95.3</v>
      </c>
      <c r="L3163" s="24" t="s">
        <v>834</v>
      </c>
      <c r="M3163" s="24" t="s">
        <v>615</v>
      </c>
      <c r="U3163" s="4">
        <v>533680.00000000012</v>
      </c>
      <c r="AA3163" s="107">
        <v>13342</v>
      </c>
      <c r="AD3163" s="4">
        <v>20.567821844741129</v>
      </c>
      <c r="BZ3163" s="4"/>
      <c r="CA3163" t="s">
        <v>846</v>
      </c>
      <c r="CC3163" s="7" t="s">
        <v>615</v>
      </c>
      <c r="CD3163" s="7">
        <v>0.90485842974268438</v>
      </c>
      <c r="CF3163" s="7"/>
      <c r="CH3163" s="7"/>
      <c r="CJ3163" s="7"/>
      <c r="CK3163" s="7">
        <f t="shared" si="80"/>
        <v>60</v>
      </c>
    </row>
    <row r="3164" spans="1:90" hidden="1" x14ac:dyDescent="0.3">
      <c r="A3164" s="43">
        <v>64</v>
      </c>
      <c r="B3164" s="23" t="s">
        <v>1036</v>
      </c>
      <c r="C3164" s="54"/>
      <c r="D3164" s="54" t="s">
        <v>831</v>
      </c>
      <c r="E3164" s="23" t="s">
        <v>614</v>
      </c>
      <c r="F3164" s="54"/>
      <c r="G3164" s="23" t="s">
        <v>4890</v>
      </c>
      <c r="J3164" s="54" t="s">
        <v>9</v>
      </c>
      <c r="K3164" s="55">
        <v>31.34</v>
      </c>
      <c r="L3164" s="24" t="s">
        <v>834</v>
      </c>
      <c r="M3164" s="24" t="s">
        <v>639</v>
      </c>
      <c r="N3164" s="7"/>
      <c r="U3164" s="4">
        <v>65814</v>
      </c>
      <c r="V3164" s="4">
        <v>5.6412000000000004</v>
      </c>
      <c r="W3164" s="4">
        <v>727.08799999999997</v>
      </c>
      <c r="AB3164" s="4">
        <v>119092</v>
      </c>
      <c r="AC3164" s="4">
        <v>1209724</v>
      </c>
      <c r="AD3164" s="7"/>
      <c r="AE3164" s="7"/>
      <c r="AF3164" s="7"/>
      <c r="AG3164" s="7"/>
      <c r="AH3164" s="7"/>
      <c r="AI3164" s="7"/>
      <c r="AJ3164" s="7"/>
      <c r="AK3164" s="7"/>
      <c r="BZ3164" s="4"/>
      <c r="CA3164" t="s">
        <v>842</v>
      </c>
      <c r="CC3164" s="7" t="s">
        <v>639</v>
      </c>
      <c r="CD3164" s="7">
        <v>0.65957233803406556</v>
      </c>
      <c r="CF3164" s="7"/>
      <c r="CH3164" s="7"/>
      <c r="CJ3164" s="7"/>
      <c r="CK3164" s="7">
        <f t="shared" si="80"/>
        <v>58</v>
      </c>
      <c r="CL3164" t="s">
        <v>4890</v>
      </c>
    </row>
    <row r="3165" spans="1:90" hidden="1" x14ac:dyDescent="0.3">
      <c r="A3165" s="43" t="s">
        <v>843</v>
      </c>
      <c r="B3165" s="23" t="s">
        <v>916</v>
      </c>
      <c r="C3165" s="54"/>
      <c r="D3165" s="54" t="s">
        <v>831</v>
      </c>
      <c r="E3165" s="23" t="s">
        <v>605</v>
      </c>
      <c r="F3165" s="54"/>
      <c r="G3165" s="23" t="s">
        <v>4891</v>
      </c>
      <c r="J3165" s="54" t="s">
        <v>9</v>
      </c>
      <c r="K3165" s="55">
        <v>1091.3</v>
      </c>
      <c r="L3165" s="24" t="s">
        <v>834</v>
      </c>
      <c r="M3165" s="24" t="s">
        <v>615</v>
      </c>
      <c r="N3165" s="7"/>
      <c r="U3165" s="4">
        <v>3506389</v>
      </c>
      <c r="V3165" s="4">
        <v>76.391000000000005</v>
      </c>
      <c r="W3165" s="4">
        <v>436.52</v>
      </c>
      <c r="AA3165" s="107">
        <v>237466.88000000009</v>
      </c>
      <c r="AD3165" s="4">
        <v>21.826000000000001</v>
      </c>
      <c r="AE3165" s="7"/>
      <c r="AF3165" s="7"/>
      <c r="AG3165" s="7"/>
      <c r="AH3165" s="7"/>
      <c r="AI3165" s="7"/>
      <c r="AJ3165" s="7"/>
      <c r="AK3165" s="7"/>
      <c r="BZ3165" s="4"/>
      <c r="CA3165" t="s">
        <v>910</v>
      </c>
      <c r="CC3165" s="7" t="s">
        <v>615</v>
      </c>
      <c r="CD3165" s="7">
        <v>0.71999192008995239</v>
      </c>
      <c r="CF3165" s="7"/>
      <c r="CH3165" s="7"/>
      <c r="CJ3165" s="7"/>
      <c r="CK3165" s="7">
        <f t="shared" si="80"/>
        <v>58</v>
      </c>
    </row>
    <row r="3166" spans="1:90" hidden="1" x14ac:dyDescent="0.3">
      <c r="A3166" s="43">
        <v>65</v>
      </c>
      <c r="B3166" s="56" t="s">
        <v>916</v>
      </c>
      <c r="D3166" s="23" t="s">
        <v>831</v>
      </c>
      <c r="E3166" s="23" t="s">
        <v>796</v>
      </c>
      <c r="G3166" s="23" t="s">
        <v>4892</v>
      </c>
      <c r="H3166" s="57" t="s">
        <v>831</v>
      </c>
      <c r="I3166" s="57"/>
      <c r="J3166" s="23" t="s">
        <v>9</v>
      </c>
      <c r="K3166" s="47">
        <v>3</v>
      </c>
      <c r="L3166" s="24" t="s">
        <v>834</v>
      </c>
      <c r="M3166" s="24" t="s">
        <v>624</v>
      </c>
      <c r="X3166" s="4">
        <v>36900</v>
      </c>
      <c r="Y3166" s="4">
        <v>2400</v>
      </c>
      <c r="BZ3166" s="4"/>
      <c r="CA3166" t="s">
        <v>1009</v>
      </c>
      <c r="CC3166" s="7" t="s">
        <v>624</v>
      </c>
      <c r="CD3166" s="7">
        <v>0.86741965282293854</v>
      </c>
      <c r="CF3166" s="7"/>
      <c r="CH3166" s="7"/>
      <c r="CJ3166" s="7"/>
      <c r="CK3166" s="7">
        <f t="shared" si="80"/>
        <v>61</v>
      </c>
    </row>
    <row r="3167" spans="1:90" x14ac:dyDescent="0.3">
      <c r="A3167" s="43">
        <v>64</v>
      </c>
      <c r="B3167" s="23" t="s">
        <v>860</v>
      </c>
      <c r="C3167" s="54"/>
      <c r="D3167" s="54" t="s">
        <v>831</v>
      </c>
      <c r="E3167" s="23" t="s">
        <v>659</v>
      </c>
      <c r="F3167" s="54"/>
      <c r="G3167" s="23" t="s">
        <v>4893</v>
      </c>
      <c r="J3167" s="54" t="s">
        <v>9</v>
      </c>
      <c r="K3167" s="55">
        <v>1.0181020000000001</v>
      </c>
      <c r="L3167" s="24" t="s">
        <v>834</v>
      </c>
      <c r="M3167" s="24" t="s">
        <v>639</v>
      </c>
      <c r="N3167" s="7"/>
      <c r="U3167" s="4">
        <v>6012.9216000000006</v>
      </c>
      <c r="V3167" s="4">
        <v>1.1765426000000001</v>
      </c>
      <c r="W3167" s="4">
        <v>54.063683119999993</v>
      </c>
      <c r="AC3167" s="4">
        <v>66550.347799999989</v>
      </c>
      <c r="AD3167" s="7"/>
      <c r="AE3167" s="7"/>
      <c r="AF3167" s="7"/>
      <c r="AG3167" s="7"/>
      <c r="AH3167" s="7"/>
      <c r="AI3167" s="7"/>
      <c r="AJ3167" s="7"/>
      <c r="AK3167" s="7"/>
      <c r="BZ3167" s="4"/>
      <c r="CA3167" t="s">
        <v>839</v>
      </c>
      <c r="CC3167" s="7" t="s">
        <v>639</v>
      </c>
      <c r="CD3167" s="7">
        <v>0.54974545650628159</v>
      </c>
      <c r="CF3167" s="7"/>
      <c r="CH3167" s="7"/>
      <c r="CJ3167" s="7"/>
      <c r="CK3167" s="7">
        <f t="shared" si="80"/>
        <v>59</v>
      </c>
    </row>
    <row r="3168" spans="1:90" hidden="1" x14ac:dyDescent="0.3">
      <c r="A3168" s="43" t="s">
        <v>843</v>
      </c>
      <c r="B3168" s="23" t="s">
        <v>913</v>
      </c>
      <c r="D3168" s="23" t="s">
        <v>831</v>
      </c>
      <c r="E3168" s="23" t="s">
        <v>605</v>
      </c>
      <c r="G3168" s="53" t="s">
        <v>4894</v>
      </c>
      <c r="J3168" s="23" t="s">
        <v>9</v>
      </c>
      <c r="K3168" s="47">
        <v>5.4432</v>
      </c>
      <c r="L3168" s="24" t="s">
        <v>834</v>
      </c>
      <c r="M3168" s="24" t="s">
        <v>633</v>
      </c>
      <c r="U3168" s="4">
        <v>14152.32</v>
      </c>
      <c r="AA3168" s="107">
        <v>9364.211687386769</v>
      </c>
      <c r="AD3168" s="4">
        <v>12.465941451391339</v>
      </c>
      <c r="BZ3168" s="4"/>
      <c r="CA3168" t="s">
        <v>846</v>
      </c>
      <c r="CC3168" s="7" t="s">
        <v>633</v>
      </c>
      <c r="CD3168" s="7">
        <v>0.62722034785026581</v>
      </c>
      <c r="CE3168" s="7" t="s">
        <v>615</v>
      </c>
      <c r="CF3168" s="7">
        <v>0.26869700944062858</v>
      </c>
      <c r="CH3168" s="7"/>
      <c r="CJ3168" s="7"/>
      <c r="CK3168" s="7">
        <f t="shared" si="80"/>
        <v>60</v>
      </c>
    </row>
    <row r="3169" spans="1:90" hidden="1" x14ac:dyDescent="0.3">
      <c r="A3169" s="43">
        <v>65</v>
      </c>
      <c r="B3169" s="56" t="s">
        <v>1025</v>
      </c>
      <c r="D3169" s="23" t="s">
        <v>831</v>
      </c>
      <c r="E3169" s="23" t="s">
        <v>798</v>
      </c>
      <c r="G3169" s="23" t="s">
        <v>4895</v>
      </c>
      <c r="H3169" s="57" t="s">
        <v>831</v>
      </c>
      <c r="I3169" s="57"/>
      <c r="J3169" s="23" t="s">
        <v>9</v>
      </c>
      <c r="K3169" s="47">
        <v>7.37</v>
      </c>
      <c r="L3169" s="24" t="s">
        <v>834</v>
      </c>
      <c r="M3169" s="24" t="s">
        <v>624</v>
      </c>
      <c r="X3169" s="4">
        <v>190080</v>
      </c>
      <c r="BZ3169" s="4"/>
      <c r="CA3169" t="s">
        <v>871</v>
      </c>
      <c r="CC3169" s="7" t="s">
        <v>624</v>
      </c>
      <c r="CD3169" s="7">
        <v>1</v>
      </c>
      <c r="CF3169" s="7"/>
      <c r="CH3169" s="7"/>
      <c r="CJ3169" s="7"/>
      <c r="CK3169" s="7">
        <f t="shared" si="80"/>
        <v>62</v>
      </c>
    </row>
    <row r="3170" spans="1:90" hidden="1" x14ac:dyDescent="0.3">
      <c r="A3170" s="43">
        <v>64</v>
      </c>
      <c r="B3170" s="23" t="s">
        <v>4896</v>
      </c>
      <c r="C3170" s="54"/>
      <c r="D3170" s="54" t="s">
        <v>831</v>
      </c>
      <c r="E3170" s="23" t="s">
        <v>668</v>
      </c>
      <c r="F3170" s="54"/>
      <c r="G3170" s="23" t="s">
        <v>4897</v>
      </c>
      <c r="J3170" s="54" t="s">
        <v>9</v>
      </c>
      <c r="K3170" s="55">
        <v>8</v>
      </c>
      <c r="L3170" s="24" t="s">
        <v>834</v>
      </c>
      <c r="M3170" s="24" t="s">
        <v>639</v>
      </c>
      <c r="N3170" s="7"/>
      <c r="U3170" s="4">
        <v>11200</v>
      </c>
      <c r="W3170" s="4">
        <v>400</v>
      </c>
      <c r="AB3170" s="4">
        <v>80000</v>
      </c>
      <c r="AC3170" s="4">
        <v>240000</v>
      </c>
      <c r="AD3170" s="7"/>
      <c r="AE3170" s="7"/>
      <c r="AF3170" s="7"/>
      <c r="AG3170" s="7"/>
      <c r="AH3170" s="7"/>
      <c r="AI3170" s="7"/>
      <c r="AJ3170" s="7"/>
      <c r="AK3170" s="7"/>
      <c r="BZ3170" s="4"/>
      <c r="CA3170" t="s">
        <v>966</v>
      </c>
      <c r="CC3170" s="7" t="s">
        <v>639</v>
      </c>
      <c r="CD3170" s="7">
        <v>0.51157225021400665</v>
      </c>
      <c r="CE3170" s="7" t="s">
        <v>621</v>
      </c>
      <c r="CF3170" s="7">
        <v>0.2489174786050177</v>
      </c>
      <c r="CH3170" s="7"/>
      <c r="CJ3170" s="7"/>
      <c r="CK3170" s="7">
        <f t="shared" si="80"/>
        <v>59</v>
      </c>
    </row>
    <row r="3171" spans="1:90" hidden="1" x14ac:dyDescent="0.3">
      <c r="A3171" s="43">
        <v>64</v>
      </c>
      <c r="B3171" s="23" t="s">
        <v>868</v>
      </c>
      <c r="C3171" s="54"/>
      <c r="D3171" s="54" t="s">
        <v>831</v>
      </c>
      <c r="E3171" s="23" t="s">
        <v>671</v>
      </c>
      <c r="F3171" s="54"/>
      <c r="G3171" s="23" t="s">
        <v>4898</v>
      </c>
      <c r="J3171" s="54" t="s">
        <v>9</v>
      </c>
      <c r="K3171" s="55">
        <v>77.393000000000001</v>
      </c>
      <c r="L3171" s="24" t="s">
        <v>834</v>
      </c>
      <c r="M3171" s="24" t="s">
        <v>624</v>
      </c>
      <c r="N3171" s="7"/>
      <c r="U3171" s="4">
        <v>183421.41</v>
      </c>
      <c r="V3171" s="4">
        <v>1.54786</v>
      </c>
      <c r="W3171" s="4">
        <v>71.124167</v>
      </c>
      <c r="X3171" s="4">
        <v>383869.28</v>
      </c>
      <c r="Y3171" s="4">
        <v>14704.67</v>
      </c>
      <c r="AD3171" s="7"/>
      <c r="AE3171" s="7"/>
      <c r="AF3171" s="7">
        <v>108.3502</v>
      </c>
      <c r="AG3171" s="7">
        <v>3.447858150000001</v>
      </c>
      <c r="AH3171" s="7">
        <v>3.447858150000001</v>
      </c>
      <c r="AI3171" s="7">
        <v>0.76619070000000011</v>
      </c>
      <c r="AJ3171" s="7"/>
      <c r="AK3171" s="7"/>
      <c r="BZ3171" s="4"/>
      <c r="CA3171" t="s">
        <v>1712</v>
      </c>
      <c r="CC3171" s="7" t="s">
        <v>624</v>
      </c>
      <c r="CD3171" s="7">
        <v>0.72279756691741537</v>
      </c>
      <c r="CF3171" s="7"/>
      <c r="CH3171" s="7"/>
      <c r="CJ3171" s="7"/>
      <c r="CK3171" s="7">
        <f t="shared" si="80"/>
        <v>54</v>
      </c>
    </row>
    <row r="3172" spans="1:90" hidden="1" x14ac:dyDescent="0.3">
      <c r="A3172" s="43" t="s">
        <v>1444</v>
      </c>
      <c r="B3172" s="23" t="s">
        <v>2203</v>
      </c>
      <c r="D3172" s="23" t="s">
        <v>831</v>
      </c>
      <c r="E3172" s="23" t="s">
        <v>1011</v>
      </c>
      <c r="G3172" s="42" t="s">
        <v>4899</v>
      </c>
      <c r="H3172" s="24"/>
      <c r="J3172" s="23" t="s">
        <v>9</v>
      </c>
      <c r="K3172" s="47">
        <v>148.80000000000001</v>
      </c>
      <c r="L3172" s="24" t="s">
        <v>834</v>
      </c>
      <c r="M3172" s="24" t="s">
        <v>627</v>
      </c>
      <c r="Y3172" s="4">
        <v>74400.000000000015</v>
      </c>
      <c r="BZ3172" s="4">
        <v>1000000</v>
      </c>
      <c r="CA3172" t="s">
        <v>1447</v>
      </c>
      <c r="CC3172" s="7" t="s">
        <v>627</v>
      </c>
      <c r="CD3172" s="7">
        <v>1</v>
      </c>
      <c r="CF3172" s="7"/>
      <c r="CH3172" s="7"/>
      <c r="CJ3172" s="7"/>
      <c r="CK3172" s="7">
        <f t="shared" si="80"/>
        <v>62</v>
      </c>
    </row>
    <row r="3173" spans="1:90" x14ac:dyDescent="0.3">
      <c r="A3173" s="43">
        <v>64</v>
      </c>
      <c r="B3173" s="23" t="s">
        <v>860</v>
      </c>
      <c r="C3173" s="54"/>
      <c r="D3173" s="54" t="s">
        <v>831</v>
      </c>
      <c r="E3173" s="23" t="s">
        <v>659</v>
      </c>
      <c r="F3173" s="54"/>
      <c r="G3173" s="23" t="s">
        <v>4900</v>
      </c>
      <c r="J3173" s="54" t="s">
        <v>9</v>
      </c>
      <c r="K3173" s="55">
        <v>3.2</v>
      </c>
      <c r="L3173" s="24" t="s">
        <v>834</v>
      </c>
      <c r="M3173" s="24" t="s">
        <v>639</v>
      </c>
      <c r="N3173" s="7"/>
      <c r="U3173" s="4">
        <v>41920</v>
      </c>
      <c r="V3173" s="4">
        <v>2.988</v>
      </c>
      <c r="W3173" s="4">
        <v>169.68</v>
      </c>
      <c r="AB3173" s="4">
        <v>37680</v>
      </c>
      <c r="AC3173" s="4">
        <v>139360</v>
      </c>
      <c r="AD3173" s="7"/>
      <c r="AE3173" s="7"/>
      <c r="AF3173" s="7"/>
      <c r="AG3173" s="7"/>
      <c r="AH3173" s="7"/>
      <c r="AI3173" s="7"/>
      <c r="AJ3173" s="7"/>
      <c r="AK3173" s="7"/>
      <c r="BZ3173" s="4"/>
      <c r="CA3173" t="s">
        <v>842</v>
      </c>
      <c r="CC3173" s="7" t="s">
        <v>639</v>
      </c>
      <c r="CD3173" s="7">
        <v>0.34629190766516171</v>
      </c>
      <c r="CE3173" s="7" t="s">
        <v>615</v>
      </c>
      <c r="CF3173" s="7">
        <v>0.30348194572640219</v>
      </c>
      <c r="CH3173" s="7"/>
      <c r="CJ3173" s="7"/>
      <c r="CK3173" s="7">
        <f t="shared" si="80"/>
        <v>58</v>
      </c>
    </row>
    <row r="3174" spans="1:90" hidden="1" x14ac:dyDescent="0.3">
      <c r="A3174" s="43">
        <v>64</v>
      </c>
      <c r="B3174" s="23" t="s">
        <v>913</v>
      </c>
      <c r="C3174" s="54"/>
      <c r="D3174" s="54" t="s">
        <v>831</v>
      </c>
      <c r="E3174" s="23" t="s">
        <v>650</v>
      </c>
      <c r="F3174" s="54"/>
      <c r="G3174" s="23" t="s">
        <v>4901</v>
      </c>
      <c r="J3174" s="54" t="s">
        <v>9</v>
      </c>
      <c r="K3174" s="55">
        <v>13.6</v>
      </c>
      <c r="L3174" s="24" t="s">
        <v>834</v>
      </c>
      <c r="M3174" s="24" t="s">
        <v>615</v>
      </c>
      <c r="N3174" s="7"/>
      <c r="U3174" s="4">
        <v>68000</v>
      </c>
      <c r="W3174" s="4">
        <v>418.88</v>
      </c>
      <c r="AD3174" s="7"/>
      <c r="AE3174" s="7"/>
      <c r="AF3174" s="7"/>
      <c r="AG3174" s="7"/>
      <c r="AH3174" s="7"/>
      <c r="AI3174" s="7"/>
      <c r="AJ3174" s="7"/>
      <c r="AK3174" s="7"/>
      <c r="BZ3174" s="4"/>
      <c r="CA3174" t="s">
        <v>899</v>
      </c>
      <c r="CC3174" s="7" t="s">
        <v>615</v>
      </c>
      <c r="CD3174" s="7">
        <v>0.61832712557014402</v>
      </c>
      <c r="CE3174" s="7" t="s">
        <v>621</v>
      </c>
      <c r="CF3174" s="7">
        <v>0.38167287442985598</v>
      </c>
      <c r="CH3174" s="7"/>
      <c r="CJ3174" s="7"/>
      <c r="CK3174" s="7">
        <f t="shared" si="80"/>
        <v>61</v>
      </c>
    </row>
    <row r="3175" spans="1:90" hidden="1" x14ac:dyDescent="0.3">
      <c r="A3175" s="43" t="s">
        <v>984</v>
      </c>
      <c r="B3175" s="23" t="s">
        <v>868</v>
      </c>
      <c r="C3175" s="23" t="s">
        <v>985</v>
      </c>
      <c r="D3175" s="23" t="s">
        <v>831</v>
      </c>
      <c r="E3175" s="23" t="s">
        <v>595</v>
      </c>
      <c r="G3175" s="23" t="s">
        <v>4902</v>
      </c>
      <c r="J3175" s="54" t="s">
        <v>9</v>
      </c>
      <c r="K3175" s="47">
        <v>275</v>
      </c>
      <c r="L3175" s="57" t="s">
        <v>834</v>
      </c>
      <c r="M3175" s="24" t="s">
        <v>618</v>
      </c>
      <c r="V3175" s="4">
        <v>440</v>
      </c>
      <c r="BY3175" s="62">
        <v>0.81799999999999995</v>
      </c>
      <c r="BZ3175" s="4">
        <v>3900000</v>
      </c>
      <c r="CA3175" t="s">
        <v>987</v>
      </c>
      <c r="CK3175" s="7">
        <f t="shared" si="80"/>
        <v>62</v>
      </c>
      <c r="CL3175" t="s">
        <v>4902</v>
      </c>
    </row>
    <row r="3176" spans="1:90" hidden="1" x14ac:dyDescent="0.3">
      <c r="A3176" s="43">
        <v>64</v>
      </c>
      <c r="B3176" s="23" t="s">
        <v>900</v>
      </c>
      <c r="C3176" s="54"/>
      <c r="D3176" s="54" t="s">
        <v>831</v>
      </c>
      <c r="E3176" s="23" t="s">
        <v>659</v>
      </c>
      <c r="F3176" s="54"/>
      <c r="G3176" s="23" t="s">
        <v>4903</v>
      </c>
      <c r="J3176" s="54" t="s">
        <v>9</v>
      </c>
      <c r="K3176" s="55">
        <v>14</v>
      </c>
      <c r="L3176" s="24" t="s">
        <v>834</v>
      </c>
      <c r="M3176" s="24" t="s">
        <v>615</v>
      </c>
      <c r="N3176" s="7"/>
      <c r="U3176" s="4">
        <v>366800</v>
      </c>
      <c r="V3176" s="4">
        <v>12.6</v>
      </c>
      <c r="W3176" s="4">
        <v>196</v>
      </c>
      <c r="AC3176" s="4">
        <v>324799.99999999988</v>
      </c>
      <c r="AD3176" s="7"/>
      <c r="AE3176" s="7"/>
      <c r="AF3176" s="7"/>
      <c r="AG3176" s="7"/>
      <c r="AH3176" s="7"/>
      <c r="AI3176" s="7"/>
      <c r="AJ3176" s="7"/>
      <c r="AK3176" s="7"/>
      <c r="BZ3176" s="4"/>
      <c r="CA3176" t="s">
        <v>839</v>
      </c>
      <c r="CC3176" s="7" t="s">
        <v>615</v>
      </c>
      <c r="CD3176" s="7">
        <v>0.63695252656117018</v>
      </c>
      <c r="CF3176" s="7"/>
      <c r="CH3176" s="7"/>
      <c r="CJ3176" s="7"/>
      <c r="CK3176" s="7">
        <f t="shared" si="80"/>
        <v>59</v>
      </c>
    </row>
    <row r="3177" spans="1:90" hidden="1" x14ac:dyDescent="0.3">
      <c r="A3177" s="43">
        <v>65</v>
      </c>
      <c r="B3177" s="56" t="s">
        <v>905</v>
      </c>
      <c r="D3177" s="23" t="s">
        <v>831</v>
      </c>
      <c r="E3177" s="23" t="s">
        <v>798</v>
      </c>
      <c r="G3177" s="23" t="s">
        <v>4904</v>
      </c>
      <c r="H3177" s="57" t="s">
        <v>831</v>
      </c>
      <c r="I3177" s="57"/>
      <c r="J3177" s="23" t="s">
        <v>9</v>
      </c>
      <c r="K3177" s="47">
        <v>1.8</v>
      </c>
      <c r="L3177" s="24" t="s">
        <v>834</v>
      </c>
      <c r="M3177" s="24" t="s">
        <v>615</v>
      </c>
      <c r="U3177" s="4">
        <v>6300</v>
      </c>
      <c r="X3177" s="4">
        <v>360.00000000000011</v>
      </c>
      <c r="Y3177" s="4">
        <v>180</v>
      </c>
      <c r="AM3177" s="4">
        <v>216000</v>
      </c>
      <c r="BZ3177" s="4"/>
      <c r="CA3177" t="s">
        <v>4905</v>
      </c>
      <c r="CC3177" s="7" t="s">
        <v>615</v>
      </c>
      <c r="CD3177" s="7">
        <v>0.58039070647297064</v>
      </c>
      <c r="CE3177" s="7" t="s">
        <v>669</v>
      </c>
      <c r="CF3177" s="7">
        <v>0.25890670094341911</v>
      </c>
      <c r="CH3177" s="7"/>
      <c r="CJ3177" s="7"/>
      <c r="CK3177" s="7">
        <f t="shared" si="80"/>
        <v>59</v>
      </c>
    </row>
    <row r="3178" spans="1:90" hidden="1" x14ac:dyDescent="0.3">
      <c r="A3178" s="43">
        <v>64</v>
      </c>
      <c r="B3178" s="23" t="s">
        <v>913</v>
      </c>
      <c r="C3178" s="54"/>
      <c r="D3178" s="54" t="s">
        <v>831</v>
      </c>
      <c r="E3178" s="23" t="s">
        <v>614</v>
      </c>
      <c r="F3178" s="54"/>
      <c r="G3178" s="23" t="s">
        <v>4906</v>
      </c>
      <c r="J3178" s="54" t="s">
        <v>9</v>
      </c>
      <c r="K3178" s="55">
        <v>1.5690368736</v>
      </c>
      <c r="L3178" s="24" t="s">
        <v>834</v>
      </c>
      <c r="M3178" s="24" t="s">
        <v>615</v>
      </c>
      <c r="N3178" s="7"/>
      <c r="U3178" s="4">
        <v>35681.413239360001</v>
      </c>
      <c r="AD3178" s="7"/>
      <c r="AE3178" s="7"/>
      <c r="AF3178" s="7"/>
      <c r="AG3178" s="7"/>
      <c r="AH3178" s="7"/>
      <c r="AI3178" s="7"/>
      <c r="AJ3178" s="7"/>
      <c r="AK3178" s="7"/>
      <c r="BZ3178" s="4"/>
      <c r="CA3178" t="s">
        <v>856</v>
      </c>
      <c r="CC3178" s="7" t="s">
        <v>615</v>
      </c>
      <c r="CD3178" s="7">
        <v>1</v>
      </c>
      <c r="CF3178" s="7"/>
      <c r="CH3178" s="7"/>
      <c r="CJ3178" s="7"/>
      <c r="CK3178" s="7">
        <f t="shared" si="80"/>
        <v>62</v>
      </c>
    </row>
    <row r="3179" spans="1:90" x14ac:dyDescent="0.3">
      <c r="A3179" s="43">
        <v>64</v>
      </c>
      <c r="B3179" s="23" t="s">
        <v>860</v>
      </c>
      <c r="C3179" s="54"/>
      <c r="D3179" s="54" t="s">
        <v>831</v>
      </c>
      <c r="E3179" s="23" t="s">
        <v>671</v>
      </c>
      <c r="F3179" s="54"/>
      <c r="G3179" s="23" t="s">
        <v>4907</v>
      </c>
      <c r="J3179" s="54" t="s">
        <v>9</v>
      </c>
      <c r="K3179" s="58">
        <v>13.563000000000001</v>
      </c>
      <c r="L3179" s="24" t="s">
        <v>834</v>
      </c>
      <c r="M3179" s="24" t="s">
        <v>624</v>
      </c>
      <c r="U3179" s="4">
        <v>352134.6</v>
      </c>
      <c r="V3179" s="4">
        <v>12.79461</v>
      </c>
      <c r="W3179" s="4">
        <v>188.3664</v>
      </c>
      <c r="X3179" s="4">
        <v>366964.2</v>
      </c>
      <c r="Y3179" s="4">
        <v>7993.1999999999989</v>
      </c>
      <c r="AD3179" s="7"/>
      <c r="AE3179" s="7"/>
      <c r="AF3179" s="7"/>
      <c r="AG3179" s="7">
        <v>40.516019999999997</v>
      </c>
      <c r="AH3179" s="7">
        <v>58.861150000000002</v>
      </c>
      <c r="AI3179" s="7"/>
      <c r="AJ3179" s="7"/>
      <c r="AK3179" s="7"/>
      <c r="BZ3179" s="4"/>
      <c r="CA3179" t="s">
        <v>3273</v>
      </c>
      <c r="CC3179" s="7" t="s">
        <v>624</v>
      </c>
      <c r="CD3179" s="7">
        <v>0.43343008342654649</v>
      </c>
      <c r="CF3179" s="7"/>
      <c r="CH3179" s="7"/>
      <c r="CJ3179" s="7"/>
      <c r="CK3179" s="7">
        <f t="shared" si="80"/>
        <v>56</v>
      </c>
    </row>
    <row r="3180" spans="1:90" hidden="1" x14ac:dyDescent="0.3">
      <c r="A3180" s="43">
        <v>64</v>
      </c>
      <c r="B3180" s="23" t="s">
        <v>1085</v>
      </c>
      <c r="C3180" s="54"/>
      <c r="D3180" s="54" t="s">
        <v>831</v>
      </c>
      <c r="E3180" s="23" t="s">
        <v>659</v>
      </c>
      <c r="F3180" s="54"/>
      <c r="G3180" s="23" t="s">
        <v>4908</v>
      </c>
      <c r="J3180" s="54" t="s">
        <v>9</v>
      </c>
      <c r="K3180" s="58">
        <v>0.54</v>
      </c>
      <c r="L3180" s="24" t="s">
        <v>834</v>
      </c>
      <c r="M3180" s="24" t="s">
        <v>615</v>
      </c>
      <c r="U3180" s="4">
        <v>4644</v>
      </c>
      <c r="AB3180" s="4">
        <v>1053</v>
      </c>
      <c r="AC3180" s="4">
        <v>1053</v>
      </c>
      <c r="AD3180" s="7"/>
      <c r="AE3180" s="7"/>
      <c r="AF3180" s="7"/>
      <c r="AG3180" s="7"/>
      <c r="AH3180" s="7"/>
      <c r="AI3180" s="7"/>
      <c r="AJ3180" s="7"/>
      <c r="AK3180" s="7"/>
      <c r="BZ3180" s="4"/>
      <c r="CA3180" t="s">
        <v>1006</v>
      </c>
      <c r="CC3180" s="7" t="s">
        <v>615</v>
      </c>
      <c r="CD3180" s="7">
        <v>0.86550533385922568</v>
      </c>
      <c r="CF3180" s="7"/>
      <c r="CH3180" s="7"/>
      <c r="CJ3180" s="7"/>
      <c r="CK3180" s="7">
        <f t="shared" si="80"/>
        <v>60</v>
      </c>
    </row>
    <row r="3181" spans="1:90" x14ac:dyDescent="0.3">
      <c r="A3181" s="43">
        <v>64</v>
      </c>
      <c r="B3181" s="23" t="s">
        <v>860</v>
      </c>
      <c r="C3181" s="54"/>
      <c r="D3181" s="54" t="s">
        <v>831</v>
      </c>
      <c r="E3181" s="23" t="s">
        <v>671</v>
      </c>
      <c r="F3181" s="54"/>
      <c r="G3181" s="23" t="s">
        <v>4909</v>
      </c>
      <c r="J3181" s="54" t="s">
        <v>9</v>
      </c>
      <c r="K3181" s="55">
        <v>13.563000000000001</v>
      </c>
      <c r="L3181" s="24" t="s">
        <v>834</v>
      </c>
      <c r="M3181" s="24" t="s">
        <v>624</v>
      </c>
      <c r="N3181" s="7"/>
      <c r="O3181" s="7"/>
      <c r="U3181" s="4">
        <v>352134.6</v>
      </c>
      <c r="V3181" s="4">
        <v>12.79461</v>
      </c>
      <c r="W3181" s="4">
        <v>188.3664</v>
      </c>
      <c r="X3181" s="4">
        <v>366964.2</v>
      </c>
      <c r="Y3181" s="4">
        <v>7993.1999999999989</v>
      </c>
      <c r="AD3181" s="7"/>
      <c r="AE3181" s="7"/>
      <c r="AF3181" s="7"/>
      <c r="AG3181" s="7">
        <v>40.516019999999997</v>
      </c>
      <c r="AH3181" s="7">
        <v>58.861150000000002</v>
      </c>
      <c r="AI3181" s="7"/>
      <c r="AJ3181" s="7"/>
      <c r="AK3181" s="7"/>
      <c r="BZ3181" s="4"/>
      <c r="CA3181" t="s">
        <v>3273</v>
      </c>
      <c r="CC3181" s="7" t="s">
        <v>624</v>
      </c>
      <c r="CD3181" s="7">
        <v>0.43343008342654649</v>
      </c>
      <c r="CF3181" s="7"/>
      <c r="CH3181" s="7"/>
      <c r="CJ3181" s="7"/>
      <c r="CK3181" s="7">
        <f t="shared" si="80"/>
        <v>56</v>
      </c>
    </row>
    <row r="3182" spans="1:90" hidden="1" x14ac:dyDescent="0.3">
      <c r="A3182" s="43">
        <v>64</v>
      </c>
      <c r="B3182" s="23" t="s">
        <v>1085</v>
      </c>
      <c r="C3182" s="54"/>
      <c r="D3182" s="54" t="s">
        <v>831</v>
      </c>
      <c r="E3182" s="23" t="s">
        <v>659</v>
      </c>
      <c r="F3182" s="54"/>
      <c r="G3182" s="23" t="s">
        <v>4910</v>
      </c>
      <c r="J3182" s="54" t="s">
        <v>9</v>
      </c>
      <c r="K3182" s="55">
        <v>0.54</v>
      </c>
      <c r="L3182" s="24" t="s">
        <v>834</v>
      </c>
      <c r="M3182" s="24" t="s">
        <v>615</v>
      </c>
      <c r="N3182" s="7"/>
      <c r="O3182" s="7"/>
      <c r="U3182" s="4">
        <v>4644</v>
      </c>
      <c r="AB3182" s="4">
        <v>1053</v>
      </c>
      <c r="AC3182" s="4">
        <v>1053</v>
      </c>
      <c r="AD3182" s="7"/>
      <c r="AE3182" s="7"/>
      <c r="AF3182" s="7"/>
      <c r="AG3182" s="7"/>
      <c r="AH3182" s="7"/>
      <c r="AI3182" s="7"/>
      <c r="AJ3182" s="7"/>
      <c r="AK3182" s="7"/>
      <c r="BZ3182" s="4"/>
      <c r="CA3182" t="s">
        <v>1006</v>
      </c>
      <c r="CC3182" s="7" t="s">
        <v>615</v>
      </c>
      <c r="CD3182" s="7">
        <v>0.86550533385922568</v>
      </c>
      <c r="CF3182" s="7"/>
      <c r="CH3182" s="7"/>
      <c r="CJ3182" s="7"/>
      <c r="CK3182" s="7">
        <f t="shared" si="80"/>
        <v>60</v>
      </c>
    </row>
    <row r="3183" spans="1:90" hidden="1" x14ac:dyDescent="0.3">
      <c r="A3183" s="43">
        <v>64</v>
      </c>
      <c r="B3183" s="23" t="s">
        <v>848</v>
      </c>
      <c r="C3183" s="54"/>
      <c r="D3183" s="54" t="s">
        <v>831</v>
      </c>
      <c r="E3183" s="23" t="s">
        <v>617</v>
      </c>
      <c r="F3183" s="54"/>
      <c r="G3183" s="23" t="s">
        <v>4911</v>
      </c>
      <c r="J3183" s="54" t="s">
        <v>9</v>
      </c>
      <c r="K3183" s="55">
        <v>7.17</v>
      </c>
      <c r="L3183" s="24" t="s">
        <v>834</v>
      </c>
      <c r="M3183" s="24" t="s">
        <v>615</v>
      </c>
      <c r="N3183" s="7"/>
      <c r="U3183" s="4">
        <v>114003</v>
      </c>
      <c r="V3183" s="4">
        <v>17.709900000000001</v>
      </c>
      <c r="AD3183" s="7"/>
      <c r="AE3183" s="7"/>
      <c r="AF3183" s="7"/>
      <c r="AG3183" s="7"/>
      <c r="AH3183" s="7"/>
      <c r="AI3183" s="7"/>
      <c r="AJ3183" s="7"/>
      <c r="AK3183" s="7"/>
      <c r="BZ3183" s="4"/>
      <c r="CA3183" t="s">
        <v>902</v>
      </c>
      <c r="CC3183" s="7" t="s">
        <v>615</v>
      </c>
      <c r="CD3183" s="7">
        <v>0.50995116581269739</v>
      </c>
      <c r="CE3183" s="7" t="s">
        <v>618</v>
      </c>
      <c r="CF3183" s="7">
        <v>0.4900488341873025</v>
      </c>
      <c r="CH3183" s="7"/>
      <c r="CJ3183" s="7"/>
      <c r="CK3183" s="7">
        <f t="shared" si="80"/>
        <v>61</v>
      </c>
    </row>
    <row r="3184" spans="1:90" hidden="1" x14ac:dyDescent="0.3">
      <c r="A3184" s="43">
        <v>58</v>
      </c>
      <c r="B3184" s="23" t="s">
        <v>913</v>
      </c>
      <c r="C3184" s="54"/>
      <c r="D3184" s="23" t="s">
        <v>831</v>
      </c>
      <c r="E3184" s="23" t="s">
        <v>605</v>
      </c>
      <c r="G3184" s="23" t="s">
        <v>4912</v>
      </c>
      <c r="I3184" s="54"/>
      <c r="J3184" s="54" t="s">
        <v>9</v>
      </c>
      <c r="K3184" s="47">
        <v>140.07167999999999</v>
      </c>
      <c r="L3184" s="24" t="s">
        <v>834</v>
      </c>
      <c r="M3184" s="24" t="s">
        <v>684</v>
      </c>
      <c r="N3184" s="7"/>
      <c r="AA3184" s="107">
        <v>111894.048</v>
      </c>
      <c r="AD3184" s="4">
        <v>148.7973356977046</v>
      </c>
      <c r="AH3184" s="7"/>
      <c r="AI3184" s="7"/>
      <c r="AR3184" s="4">
        <v>97252.159304347806</v>
      </c>
      <c r="BY3184" s="7"/>
      <c r="BZ3184" s="4"/>
      <c r="CA3184" t="s">
        <v>2924</v>
      </c>
      <c r="CC3184" s="7" t="s">
        <v>684</v>
      </c>
      <c r="CD3184" s="7">
        <v>0.55099411900687389</v>
      </c>
      <c r="CE3184" s="7" t="s">
        <v>633</v>
      </c>
      <c r="CF3184" s="7">
        <v>0.38515990227323521</v>
      </c>
      <c r="CH3184" s="7"/>
      <c r="CJ3184" s="7"/>
      <c r="CK3184" s="7">
        <f t="shared" si="80"/>
        <v>60</v>
      </c>
    </row>
    <row r="3185" spans="1:90" hidden="1" x14ac:dyDescent="0.3">
      <c r="A3185" s="43">
        <v>64</v>
      </c>
      <c r="B3185" s="23" t="s">
        <v>1025</v>
      </c>
      <c r="C3185" s="54"/>
      <c r="D3185" s="54" t="s">
        <v>831</v>
      </c>
      <c r="E3185" s="23" t="s">
        <v>620</v>
      </c>
      <c r="F3185" s="54"/>
      <c r="G3185" s="23" t="s">
        <v>4913</v>
      </c>
      <c r="J3185" s="54" t="s">
        <v>9</v>
      </c>
      <c r="K3185" s="55">
        <v>0.19600000000000001</v>
      </c>
      <c r="L3185" s="24" t="s">
        <v>834</v>
      </c>
      <c r="M3185" s="24" t="s">
        <v>615</v>
      </c>
      <c r="N3185" s="7"/>
      <c r="U3185" s="4">
        <v>2352</v>
      </c>
      <c r="V3185" s="4">
        <v>0.27439999999999998</v>
      </c>
      <c r="AD3185" s="7"/>
      <c r="AE3185" s="7"/>
      <c r="AF3185" s="7"/>
      <c r="AG3185" s="7"/>
      <c r="AH3185" s="7"/>
      <c r="AI3185" s="7"/>
      <c r="AJ3185" s="7"/>
      <c r="AK3185" s="7"/>
      <c r="BZ3185" s="4"/>
      <c r="CA3185" t="s">
        <v>902</v>
      </c>
      <c r="CC3185" s="7" t="s">
        <v>615</v>
      </c>
      <c r="CD3185" s="7">
        <v>0.58082070567415123</v>
      </c>
      <c r="CE3185" s="7" t="s">
        <v>618</v>
      </c>
      <c r="CF3185" s="7">
        <v>0.41917929432584888</v>
      </c>
      <c r="CH3185" s="7"/>
      <c r="CJ3185" s="7"/>
      <c r="CK3185" s="7">
        <f t="shared" si="80"/>
        <v>61</v>
      </c>
    </row>
    <row r="3186" spans="1:90" hidden="1" x14ac:dyDescent="0.3">
      <c r="A3186" s="43" t="s">
        <v>4914</v>
      </c>
      <c r="B3186" s="56" t="s">
        <v>852</v>
      </c>
      <c r="D3186" s="23" t="s">
        <v>831</v>
      </c>
      <c r="E3186" s="23" t="s">
        <v>798</v>
      </c>
      <c r="G3186" s="42" t="s">
        <v>4915</v>
      </c>
      <c r="H3186" s="57"/>
      <c r="J3186" s="23" t="s">
        <v>9</v>
      </c>
      <c r="K3186" s="47">
        <v>3062</v>
      </c>
      <c r="L3186" s="24" t="s">
        <v>834</v>
      </c>
      <c r="M3186" s="24" t="s">
        <v>717</v>
      </c>
      <c r="U3186" s="4">
        <v>577910</v>
      </c>
      <c r="X3186" s="4">
        <v>1041080</v>
      </c>
      <c r="AS3186" s="4">
        <v>442239.18575063621</v>
      </c>
      <c r="BC3186" s="4">
        <v>4631116.7484055422</v>
      </c>
      <c r="BZ3186" s="4"/>
      <c r="CA3186" t="s">
        <v>4916</v>
      </c>
      <c r="CC3186" s="7" t="s">
        <v>717</v>
      </c>
      <c r="CD3186" s="7">
        <v>0.70295938320955853</v>
      </c>
      <c r="CF3186" s="7"/>
      <c r="CH3186" s="7"/>
      <c r="CJ3186" s="7"/>
      <c r="CK3186" s="7">
        <f t="shared" si="80"/>
        <v>59</v>
      </c>
    </row>
    <row r="3187" spans="1:90" hidden="1" x14ac:dyDescent="0.3">
      <c r="A3187" s="43">
        <v>65</v>
      </c>
      <c r="B3187" s="56" t="s">
        <v>852</v>
      </c>
      <c r="D3187" s="23" t="s">
        <v>831</v>
      </c>
      <c r="E3187" s="23" t="s">
        <v>798</v>
      </c>
      <c r="G3187" s="23" t="s">
        <v>4917</v>
      </c>
      <c r="H3187" s="57" t="s">
        <v>831</v>
      </c>
      <c r="I3187" s="57"/>
      <c r="J3187" s="23" t="s">
        <v>9</v>
      </c>
      <c r="K3187" s="47">
        <v>58.400000000000013</v>
      </c>
      <c r="L3187" s="24" t="s">
        <v>834</v>
      </c>
      <c r="M3187" s="24" t="s">
        <v>624</v>
      </c>
      <c r="X3187" s="4">
        <v>67046</v>
      </c>
      <c r="Y3187" s="4">
        <v>2174</v>
      </c>
      <c r="BZ3187" s="4"/>
      <c r="CA3187" t="s">
        <v>1009</v>
      </c>
      <c r="CC3187" s="7" t="s">
        <v>624</v>
      </c>
      <c r="CD3187" s="7">
        <v>0.92919581457688927</v>
      </c>
      <c r="CF3187" s="7"/>
      <c r="CH3187" s="7"/>
      <c r="CJ3187" s="7"/>
      <c r="CK3187" s="7">
        <f t="shared" si="80"/>
        <v>61</v>
      </c>
    </row>
    <row r="3188" spans="1:90" hidden="1" x14ac:dyDescent="0.3">
      <c r="A3188" s="43">
        <v>64</v>
      </c>
      <c r="B3188" s="23" t="s">
        <v>895</v>
      </c>
      <c r="C3188" s="54"/>
      <c r="D3188" s="54" t="s">
        <v>831</v>
      </c>
      <c r="E3188" s="23" t="s">
        <v>617</v>
      </c>
      <c r="F3188" s="54"/>
      <c r="G3188" s="23" t="s">
        <v>4918</v>
      </c>
      <c r="H3188" s="23" t="s">
        <v>1529</v>
      </c>
      <c r="J3188" s="54" t="s">
        <v>9</v>
      </c>
      <c r="K3188" s="55">
        <v>0.74199999999999999</v>
      </c>
      <c r="L3188" s="24" t="s">
        <v>834</v>
      </c>
      <c r="M3188" s="24" t="s">
        <v>621</v>
      </c>
      <c r="N3188" s="7"/>
      <c r="U3188" s="4">
        <v>1113</v>
      </c>
      <c r="W3188" s="4">
        <v>176.76369199999999</v>
      </c>
      <c r="AB3188" s="4">
        <v>20553.400000000001</v>
      </c>
      <c r="AC3188" s="4">
        <v>19737.2</v>
      </c>
      <c r="AD3188" s="7"/>
      <c r="AE3188" s="7"/>
      <c r="AF3188" s="7"/>
      <c r="AG3188" s="7"/>
      <c r="AH3188" s="7"/>
      <c r="AI3188" s="7"/>
      <c r="AJ3188" s="7"/>
      <c r="AK3188" s="7"/>
      <c r="BZ3188" s="4"/>
      <c r="CA3188" t="s">
        <v>966</v>
      </c>
      <c r="CC3188" s="7" t="s">
        <v>621</v>
      </c>
      <c r="CD3188" s="7">
        <v>0.54281196748591565</v>
      </c>
      <c r="CE3188" s="7" t="s">
        <v>636</v>
      </c>
      <c r="CF3188" s="7">
        <v>0.2154726868315785</v>
      </c>
      <c r="CG3188" s="7" t="s">
        <v>639</v>
      </c>
      <c r="CH3188" s="7">
        <v>0.2076071119741148</v>
      </c>
      <c r="CJ3188" s="7"/>
      <c r="CK3188" s="7">
        <f t="shared" si="80"/>
        <v>59</v>
      </c>
    </row>
    <row r="3189" spans="1:90" hidden="1" x14ac:dyDescent="0.3">
      <c r="A3189" s="43">
        <v>64</v>
      </c>
      <c r="B3189" s="23" t="s">
        <v>852</v>
      </c>
      <c r="C3189" s="54"/>
      <c r="D3189" s="54" t="s">
        <v>831</v>
      </c>
      <c r="E3189" s="23" t="s">
        <v>659</v>
      </c>
      <c r="F3189" s="54"/>
      <c r="G3189" s="23" t="s">
        <v>4919</v>
      </c>
      <c r="J3189" s="54" t="s">
        <v>9</v>
      </c>
      <c r="K3189" s="55">
        <v>0.01</v>
      </c>
      <c r="L3189" s="24" t="s">
        <v>834</v>
      </c>
      <c r="M3189" s="24" t="s">
        <v>639</v>
      </c>
      <c r="N3189" s="7"/>
      <c r="U3189" s="4">
        <v>23</v>
      </c>
      <c r="V3189" s="4">
        <v>0.01</v>
      </c>
      <c r="W3189" s="4">
        <v>1.45</v>
      </c>
      <c r="AB3189" s="4">
        <v>370.00000000000011</v>
      </c>
      <c r="AC3189" s="4">
        <v>1660</v>
      </c>
      <c r="AD3189" s="7"/>
      <c r="AE3189" s="7"/>
      <c r="AF3189" s="7"/>
      <c r="AG3189" s="7"/>
      <c r="AH3189" s="7"/>
      <c r="AI3189" s="7"/>
      <c r="AJ3189" s="7"/>
      <c r="AK3189" s="7"/>
      <c r="BZ3189" s="4"/>
      <c r="CA3189" t="s">
        <v>842</v>
      </c>
      <c r="CC3189" s="7" t="s">
        <v>639</v>
      </c>
      <c r="CD3189" s="7">
        <v>0.61496903474585407</v>
      </c>
      <c r="CF3189" s="7"/>
      <c r="CH3189" s="7"/>
      <c r="CJ3189" s="7"/>
      <c r="CK3189" s="7">
        <f t="shared" si="80"/>
        <v>58</v>
      </c>
    </row>
    <row r="3190" spans="1:90" x14ac:dyDescent="0.3">
      <c r="A3190" s="43">
        <v>64</v>
      </c>
      <c r="B3190" s="23" t="s">
        <v>860</v>
      </c>
      <c r="C3190" s="54"/>
      <c r="D3190" s="54" t="s">
        <v>831</v>
      </c>
      <c r="E3190" s="23" t="s">
        <v>617</v>
      </c>
      <c r="F3190" s="54"/>
      <c r="G3190" s="23" t="s">
        <v>4920</v>
      </c>
      <c r="J3190" s="54" t="s">
        <v>9</v>
      </c>
      <c r="K3190" s="55">
        <v>1.3</v>
      </c>
      <c r="L3190" s="24" t="s">
        <v>834</v>
      </c>
      <c r="M3190" s="24" t="s">
        <v>618</v>
      </c>
      <c r="N3190" s="7"/>
      <c r="U3190" s="4">
        <v>1430</v>
      </c>
      <c r="V3190" s="4">
        <v>2.86</v>
      </c>
      <c r="W3190" s="4">
        <v>47.19</v>
      </c>
      <c r="AB3190" s="4">
        <v>40560</v>
      </c>
      <c r="AC3190" s="4">
        <v>40560</v>
      </c>
      <c r="AD3190" s="7"/>
      <c r="AE3190" s="7"/>
      <c r="AF3190" s="7"/>
      <c r="AG3190" s="7"/>
      <c r="AH3190" s="7"/>
      <c r="AI3190" s="7"/>
      <c r="AJ3190" s="7"/>
      <c r="AK3190" s="7"/>
      <c r="BZ3190" s="4"/>
      <c r="CA3190" t="s">
        <v>842</v>
      </c>
      <c r="CC3190" s="7" t="s">
        <v>618</v>
      </c>
      <c r="CD3190" s="7">
        <v>0.34255189485197202</v>
      </c>
      <c r="CE3190" s="7" t="s">
        <v>639</v>
      </c>
      <c r="CF3190" s="7">
        <v>0.26955038985309221</v>
      </c>
      <c r="CG3190" s="7" t="s">
        <v>636</v>
      </c>
      <c r="CH3190" s="7">
        <v>0.26865308496010593</v>
      </c>
      <c r="CJ3190" s="7"/>
      <c r="CK3190" s="7">
        <f t="shared" si="80"/>
        <v>58</v>
      </c>
    </row>
    <row r="3191" spans="1:90" hidden="1" x14ac:dyDescent="0.3">
      <c r="A3191" s="43" t="s">
        <v>843</v>
      </c>
      <c r="B3191" s="23" t="s">
        <v>1028</v>
      </c>
      <c r="D3191" s="23" t="s">
        <v>831</v>
      </c>
      <c r="E3191" s="23" t="s">
        <v>605</v>
      </c>
      <c r="G3191" s="53" t="s">
        <v>4921</v>
      </c>
      <c r="J3191" s="23" t="s">
        <v>9</v>
      </c>
      <c r="K3191" s="47">
        <v>1838</v>
      </c>
      <c r="L3191" s="24" t="s">
        <v>834</v>
      </c>
      <c r="M3191" s="24" t="s">
        <v>615</v>
      </c>
      <c r="U3191" s="4">
        <v>6033130</v>
      </c>
      <c r="AA3191" s="107">
        <v>196970</v>
      </c>
      <c r="AD3191" s="4">
        <v>339.53114526356057</v>
      </c>
      <c r="BZ3191" s="4"/>
      <c r="CA3191" t="s">
        <v>846</v>
      </c>
      <c r="CC3191" s="7" t="s">
        <v>615</v>
      </c>
      <c r="CD3191" s="7">
        <v>0.87724895010567228</v>
      </c>
      <c r="CF3191" s="7"/>
      <c r="CH3191" s="7"/>
      <c r="CJ3191" s="7"/>
      <c r="CK3191" s="7">
        <f t="shared" si="80"/>
        <v>60</v>
      </c>
    </row>
    <row r="3192" spans="1:90" hidden="1" x14ac:dyDescent="0.3">
      <c r="A3192" s="43" t="s">
        <v>932</v>
      </c>
      <c r="B3192" s="23" t="s">
        <v>852</v>
      </c>
      <c r="C3192" s="54"/>
      <c r="D3192" s="54" t="s">
        <v>831</v>
      </c>
      <c r="E3192" s="23" t="s">
        <v>758</v>
      </c>
      <c r="F3192" s="54"/>
      <c r="G3192" s="23" t="s">
        <v>4922</v>
      </c>
      <c r="H3192" s="23" t="s">
        <v>1286</v>
      </c>
      <c r="J3192" s="54" t="s">
        <v>9</v>
      </c>
      <c r="K3192" s="55">
        <v>63.86</v>
      </c>
      <c r="L3192" s="24" t="s">
        <v>834</v>
      </c>
      <c r="M3192" s="24" t="s">
        <v>615</v>
      </c>
      <c r="N3192" s="7"/>
      <c r="U3192" s="4">
        <v>670530</v>
      </c>
      <c r="AD3192" s="7"/>
      <c r="AE3192" s="7"/>
      <c r="AF3192" s="7"/>
      <c r="AG3192" s="7"/>
      <c r="AH3192" s="7"/>
      <c r="AI3192" s="7"/>
      <c r="AJ3192" s="7"/>
      <c r="AK3192" s="7"/>
      <c r="BZ3192" s="4">
        <v>3000000</v>
      </c>
      <c r="CA3192" t="s">
        <v>934</v>
      </c>
      <c r="CC3192" s="7" t="s">
        <v>615</v>
      </c>
      <c r="CD3192" s="7">
        <v>1</v>
      </c>
      <c r="CF3192" s="7"/>
      <c r="CH3192" s="7"/>
      <c r="CJ3192" s="7"/>
      <c r="CK3192" s="7">
        <f t="shared" ref="CK3192:CK3223" si="81">COUNTBLANK(N3192:BX3192)</f>
        <v>62</v>
      </c>
    </row>
    <row r="3193" spans="1:90" hidden="1" x14ac:dyDescent="0.3">
      <c r="A3193" s="43">
        <v>64</v>
      </c>
      <c r="B3193" s="23" t="s">
        <v>1114</v>
      </c>
      <c r="C3193" s="54"/>
      <c r="D3193" s="54" t="s">
        <v>831</v>
      </c>
      <c r="E3193" s="23" t="s">
        <v>605</v>
      </c>
      <c r="F3193" s="54"/>
      <c r="G3193" s="23" t="s">
        <v>4923</v>
      </c>
      <c r="J3193" s="54" t="s">
        <v>9</v>
      </c>
      <c r="K3193" s="55">
        <v>85</v>
      </c>
      <c r="L3193" s="24" t="s">
        <v>834</v>
      </c>
      <c r="M3193" s="24" t="s">
        <v>615</v>
      </c>
      <c r="N3193" s="7"/>
      <c r="U3193" s="4">
        <v>195500</v>
      </c>
      <c r="AD3193" s="7"/>
      <c r="AE3193" s="7"/>
      <c r="AF3193" s="7"/>
      <c r="AG3193" s="7"/>
      <c r="AH3193" s="7"/>
      <c r="AI3193" s="7"/>
      <c r="AJ3193" s="7"/>
      <c r="AK3193" s="7"/>
      <c r="BZ3193" s="4"/>
      <c r="CA3193" t="s">
        <v>856</v>
      </c>
      <c r="CC3193" s="7" t="s">
        <v>615</v>
      </c>
      <c r="CD3193" s="7">
        <v>1</v>
      </c>
      <c r="CF3193" s="7"/>
      <c r="CH3193" s="7"/>
      <c r="CJ3193" s="7"/>
      <c r="CK3193" s="7">
        <f t="shared" si="81"/>
        <v>62</v>
      </c>
    </row>
    <row r="3194" spans="1:90" x14ac:dyDescent="0.3">
      <c r="A3194" s="43" t="s">
        <v>4924</v>
      </c>
      <c r="B3194" s="23" t="s">
        <v>860</v>
      </c>
      <c r="D3194" s="23" t="s">
        <v>831</v>
      </c>
      <c r="E3194" s="23" t="s">
        <v>671</v>
      </c>
      <c r="G3194" s="53" t="s">
        <v>4925</v>
      </c>
      <c r="H3194" s="24" t="s">
        <v>3370</v>
      </c>
      <c r="J3194" s="23" t="s">
        <v>9</v>
      </c>
      <c r="K3194" s="47">
        <v>31</v>
      </c>
      <c r="L3194" s="24" t="s">
        <v>834</v>
      </c>
      <c r="M3194" s="24" t="s">
        <v>624</v>
      </c>
      <c r="U3194" s="4">
        <v>291400</v>
      </c>
      <c r="X3194" s="4">
        <v>657200</v>
      </c>
      <c r="Y3194" s="4">
        <v>38750</v>
      </c>
      <c r="AD3194" s="4">
        <v>0.31</v>
      </c>
      <c r="AE3194" s="4">
        <v>93.044098917469057</v>
      </c>
      <c r="AF3194" s="4">
        <v>2.7911317941135159</v>
      </c>
      <c r="AU3194" s="4">
        <v>0.84116300644516906</v>
      </c>
      <c r="AY3194" s="4">
        <v>0.15293872844457621</v>
      </c>
      <c r="AZ3194" s="4">
        <v>0.1147040463334322</v>
      </c>
      <c r="BX3194" s="4"/>
      <c r="BZ3194" s="4"/>
      <c r="CA3194" t="s">
        <v>4926</v>
      </c>
      <c r="CC3194" s="7" t="s">
        <v>624</v>
      </c>
      <c r="CD3194" s="7">
        <v>0.74716710110798623</v>
      </c>
      <c r="CF3194" s="7"/>
      <c r="CH3194" s="7"/>
      <c r="CJ3194" s="7"/>
      <c r="CK3194" s="7">
        <f t="shared" si="81"/>
        <v>54</v>
      </c>
      <c r="CL3194" t="s">
        <v>4925</v>
      </c>
    </row>
    <row r="3195" spans="1:90" hidden="1" x14ac:dyDescent="0.3">
      <c r="A3195" s="43" t="s">
        <v>918</v>
      </c>
      <c r="B3195" s="23" t="s">
        <v>863</v>
      </c>
      <c r="D3195" s="23" t="s">
        <v>831</v>
      </c>
      <c r="E3195" s="23" t="s">
        <v>671</v>
      </c>
      <c r="G3195" s="53" t="s">
        <v>4927</v>
      </c>
      <c r="H3195" s="23" t="s">
        <v>930</v>
      </c>
      <c r="J3195" s="23" t="s">
        <v>9</v>
      </c>
      <c r="K3195" s="47">
        <v>45.86</v>
      </c>
      <c r="L3195" s="24" t="s">
        <v>834</v>
      </c>
      <c r="M3195" s="24" t="s">
        <v>624</v>
      </c>
      <c r="U3195" s="4">
        <v>49523.883287197263</v>
      </c>
      <c r="V3195" s="4">
        <v>3.9000856145</v>
      </c>
      <c r="X3195" s="4">
        <v>93843.823408298704</v>
      </c>
      <c r="AG3195" s="4">
        <v>23.400021898999999</v>
      </c>
      <c r="AH3195" s="4">
        <v>28.584898075000002</v>
      </c>
      <c r="AI3195" s="4">
        <v>3.4301476341037942</v>
      </c>
      <c r="BX3195" s="4"/>
      <c r="BZ3195" s="4">
        <v>1800000</v>
      </c>
      <c r="CA3195" t="s">
        <v>920</v>
      </c>
      <c r="CC3195" s="7" t="s">
        <v>624</v>
      </c>
      <c r="CD3195" s="7">
        <v>0.33646546903501329</v>
      </c>
      <c r="CE3195" s="7" t="s">
        <v>651</v>
      </c>
      <c r="CF3195" s="7">
        <v>0.29272441919215347</v>
      </c>
      <c r="CG3195" s="7" t="s">
        <v>654</v>
      </c>
      <c r="CH3195" s="7">
        <v>0.20455335500386471</v>
      </c>
      <c r="CJ3195" s="7"/>
      <c r="CK3195" s="7">
        <f t="shared" si="81"/>
        <v>57</v>
      </c>
    </row>
    <row r="3196" spans="1:90" x14ac:dyDescent="0.3">
      <c r="A3196" s="43">
        <v>64</v>
      </c>
      <c r="B3196" s="23" t="s">
        <v>860</v>
      </c>
      <c r="C3196" s="54"/>
      <c r="D3196" s="54" t="s">
        <v>831</v>
      </c>
      <c r="E3196" s="23" t="s">
        <v>614</v>
      </c>
      <c r="F3196" s="54"/>
      <c r="G3196" s="23" t="s">
        <v>4928</v>
      </c>
      <c r="J3196" s="54" t="s">
        <v>9</v>
      </c>
      <c r="K3196" s="55">
        <v>5.5</v>
      </c>
      <c r="L3196" s="24" t="s">
        <v>834</v>
      </c>
      <c r="M3196" s="24" t="s">
        <v>615</v>
      </c>
      <c r="N3196" s="7"/>
      <c r="U3196" s="4">
        <v>48400</v>
      </c>
      <c r="AD3196" s="7"/>
      <c r="AE3196" s="7"/>
      <c r="AF3196" s="7"/>
      <c r="AG3196" s="7"/>
      <c r="AH3196" s="7"/>
      <c r="AI3196" s="7"/>
      <c r="AJ3196" s="7"/>
      <c r="AK3196" s="7"/>
      <c r="BZ3196" s="4"/>
      <c r="CA3196" t="s">
        <v>856</v>
      </c>
      <c r="CC3196" s="7" t="s">
        <v>615</v>
      </c>
      <c r="CD3196" s="7">
        <v>1</v>
      </c>
      <c r="CF3196" s="7"/>
      <c r="CH3196" s="7"/>
      <c r="CJ3196" s="7"/>
      <c r="CK3196" s="7">
        <f t="shared" si="81"/>
        <v>62</v>
      </c>
    </row>
    <row r="3197" spans="1:90" hidden="1" x14ac:dyDescent="0.3">
      <c r="A3197" s="43" t="s">
        <v>3126</v>
      </c>
      <c r="B3197" s="23" t="s">
        <v>868</v>
      </c>
      <c r="D3197" s="23" t="s">
        <v>831</v>
      </c>
      <c r="E3197" s="23" t="s">
        <v>595</v>
      </c>
      <c r="G3197" s="23" t="s">
        <v>4929</v>
      </c>
      <c r="J3197" s="54" t="s">
        <v>9</v>
      </c>
      <c r="K3197" s="47">
        <v>0.52100000000000002</v>
      </c>
      <c r="L3197" s="24" t="s">
        <v>834</v>
      </c>
      <c r="M3197" s="24" t="s">
        <v>651</v>
      </c>
      <c r="N3197" s="7"/>
      <c r="AG3197" s="2">
        <v>1.96417</v>
      </c>
      <c r="AH3197" s="2">
        <v>3.6470000000000002E-2</v>
      </c>
      <c r="AI3197" s="2"/>
      <c r="AJ3197" s="63"/>
      <c r="AK3197" s="63"/>
      <c r="BZ3197" s="4"/>
      <c r="CA3197" t="s">
        <v>4930</v>
      </c>
      <c r="CC3197" s="7" t="s">
        <v>651</v>
      </c>
      <c r="CD3197" s="7">
        <v>0.98949017592431787</v>
      </c>
      <c r="CF3197" s="7"/>
      <c r="CH3197" s="7"/>
      <c r="CJ3197" s="7"/>
      <c r="CK3197" s="7">
        <f t="shared" si="81"/>
        <v>61</v>
      </c>
    </row>
    <row r="3198" spans="1:90" hidden="1" x14ac:dyDescent="0.3">
      <c r="A3198" s="43">
        <v>64</v>
      </c>
      <c r="B3198" s="23" t="s">
        <v>868</v>
      </c>
      <c r="C3198" s="54"/>
      <c r="D3198" s="54" t="s">
        <v>831</v>
      </c>
      <c r="E3198" s="23" t="s">
        <v>659</v>
      </c>
      <c r="F3198" s="54"/>
      <c r="G3198" s="23" t="s">
        <v>4931</v>
      </c>
      <c r="J3198" s="54" t="s">
        <v>9</v>
      </c>
      <c r="K3198" s="55">
        <v>1.6</v>
      </c>
      <c r="L3198" s="24" t="s">
        <v>834</v>
      </c>
      <c r="M3198" s="24" t="s">
        <v>618</v>
      </c>
      <c r="N3198" s="7"/>
      <c r="U3198" s="4">
        <v>11200</v>
      </c>
      <c r="V3198" s="4">
        <v>9.76</v>
      </c>
      <c r="W3198" s="4">
        <v>10.72</v>
      </c>
      <c r="AC3198" s="4">
        <v>75200</v>
      </c>
      <c r="AD3198" s="7"/>
      <c r="AE3198" s="7"/>
      <c r="AF3198" s="7"/>
      <c r="AG3198" s="7"/>
      <c r="AH3198" s="7"/>
      <c r="AI3198" s="7"/>
      <c r="AJ3198" s="7"/>
      <c r="AK3198" s="7"/>
      <c r="BZ3198" s="4"/>
      <c r="CA3198" t="s">
        <v>839</v>
      </c>
      <c r="CC3198" s="7" t="s">
        <v>618</v>
      </c>
      <c r="CD3198" s="7">
        <v>0.61319179125774559</v>
      </c>
      <c r="CE3198" s="7" t="s">
        <v>639</v>
      </c>
      <c r="CF3198" s="7">
        <v>0.26214768821603551</v>
      </c>
      <c r="CH3198" s="7"/>
      <c r="CJ3198" s="7"/>
      <c r="CK3198" s="7">
        <f t="shared" si="81"/>
        <v>59</v>
      </c>
    </row>
    <row r="3199" spans="1:90" hidden="1" x14ac:dyDescent="0.3">
      <c r="A3199" s="43">
        <v>64</v>
      </c>
      <c r="B3199" s="23" t="s">
        <v>1114</v>
      </c>
      <c r="C3199" s="54"/>
      <c r="D3199" s="54" t="s">
        <v>831</v>
      </c>
      <c r="E3199" s="23" t="s">
        <v>617</v>
      </c>
      <c r="F3199" s="54"/>
      <c r="G3199" s="23" t="s">
        <v>4932</v>
      </c>
      <c r="J3199" s="54" t="s">
        <v>9</v>
      </c>
      <c r="K3199" s="55">
        <v>42</v>
      </c>
      <c r="L3199" s="24" t="s">
        <v>834</v>
      </c>
      <c r="M3199" s="24" t="s">
        <v>618</v>
      </c>
      <c r="N3199" s="7"/>
      <c r="U3199" s="4">
        <v>176400</v>
      </c>
      <c r="V3199" s="4">
        <v>70.14</v>
      </c>
      <c r="W3199" s="4">
        <v>288.54000000000002</v>
      </c>
      <c r="AB3199" s="4">
        <v>100800</v>
      </c>
      <c r="AC3199" s="4">
        <v>163800</v>
      </c>
      <c r="AD3199" s="7"/>
      <c r="AE3199" s="7"/>
      <c r="AF3199" s="7"/>
      <c r="AG3199" s="7"/>
      <c r="AH3199" s="7"/>
      <c r="AI3199" s="7"/>
      <c r="AJ3199" s="7"/>
      <c r="AK3199" s="7"/>
      <c r="BZ3199" s="4"/>
      <c r="CA3199" t="s">
        <v>842</v>
      </c>
      <c r="CC3199" s="7" t="s">
        <v>618</v>
      </c>
      <c r="CD3199" s="7">
        <v>0.59444284715965756</v>
      </c>
      <c r="CE3199" s="7" t="s">
        <v>615</v>
      </c>
      <c r="CF3199" s="7">
        <v>0.24167514199196979</v>
      </c>
      <c r="CH3199" s="7"/>
      <c r="CJ3199" s="7"/>
      <c r="CK3199" s="7">
        <f t="shared" si="81"/>
        <v>58</v>
      </c>
    </row>
    <row r="3200" spans="1:90" hidden="1" x14ac:dyDescent="0.3">
      <c r="A3200" s="43">
        <v>65</v>
      </c>
      <c r="B3200" s="56" t="s">
        <v>868</v>
      </c>
      <c r="D3200" s="23" t="s">
        <v>831</v>
      </c>
      <c r="E3200" s="23" t="s">
        <v>798</v>
      </c>
      <c r="G3200" s="23" t="s">
        <v>4933</v>
      </c>
      <c r="H3200" s="57" t="s">
        <v>831</v>
      </c>
      <c r="I3200" s="57"/>
      <c r="J3200" s="23" t="s">
        <v>9</v>
      </c>
      <c r="K3200" s="47">
        <v>1.754</v>
      </c>
      <c r="L3200" s="24" t="s">
        <v>834</v>
      </c>
      <c r="M3200" s="24" t="s">
        <v>624</v>
      </c>
      <c r="X3200" s="4">
        <v>9997.7999999999993</v>
      </c>
      <c r="BZ3200" s="4"/>
      <c r="CA3200" t="s">
        <v>871</v>
      </c>
      <c r="CC3200" s="7" t="s">
        <v>624</v>
      </c>
      <c r="CD3200" s="7">
        <v>1</v>
      </c>
      <c r="CF3200" s="7"/>
      <c r="CH3200" s="7"/>
      <c r="CJ3200" s="7"/>
      <c r="CK3200" s="7">
        <f t="shared" si="81"/>
        <v>62</v>
      </c>
    </row>
    <row r="3201" spans="1:89" hidden="1" x14ac:dyDescent="0.3">
      <c r="A3201" s="43">
        <v>64</v>
      </c>
      <c r="B3201" s="23" t="s">
        <v>1251</v>
      </c>
      <c r="C3201" s="54"/>
      <c r="D3201" s="54" t="s">
        <v>831</v>
      </c>
      <c r="E3201" s="23" t="s">
        <v>605</v>
      </c>
      <c r="F3201" s="54"/>
      <c r="G3201" s="23" t="s">
        <v>4934</v>
      </c>
      <c r="J3201" s="54" t="s">
        <v>9</v>
      </c>
      <c r="K3201" s="55">
        <v>18</v>
      </c>
      <c r="L3201" s="24" t="s">
        <v>834</v>
      </c>
      <c r="M3201" s="24" t="s">
        <v>615</v>
      </c>
      <c r="N3201" s="7"/>
      <c r="U3201" s="4">
        <v>144000</v>
      </c>
      <c r="V3201" s="4">
        <v>10.8</v>
      </c>
      <c r="AD3201" s="7"/>
      <c r="AE3201" s="7"/>
      <c r="AF3201" s="7"/>
      <c r="AG3201" s="7"/>
      <c r="AH3201" s="7"/>
      <c r="AI3201" s="7"/>
      <c r="AJ3201" s="7"/>
      <c r="AK3201" s="7"/>
      <c r="BZ3201" s="4"/>
      <c r="CA3201" t="s">
        <v>902</v>
      </c>
      <c r="CC3201" s="7" t="s">
        <v>615</v>
      </c>
      <c r="CD3201" s="7">
        <v>0.6830829268292683</v>
      </c>
      <c r="CE3201" s="7" t="s">
        <v>618</v>
      </c>
      <c r="CF3201" s="7">
        <v>0.3169170731707317</v>
      </c>
      <c r="CH3201" s="7"/>
      <c r="CJ3201" s="7"/>
      <c r="CK3201" s="7">
        <f t="shared" si="81"/>
        <v>61</v>
      </c>
    </row>
    <row r="3202" spans="1:89" hidden="1" x14ac:dyDescent="0.3">
      <c r="A3202" s="43">
        <v>64</v>
      </c>
      <c r="B3202" s="23" t="s">
        <v>891</v>
      </c>
      <c r="C3202" s="54"/>
      <c r="D3202" s="54" t="s">
        <v>831</v>
      </c>
      <c r="E3202" s="23" t="s">
        <v>659</v>
      </c>
      <c r="F3202" s="54"/>
      <c r="G3202" s="23" t="s">
        <v>4935</v>
      </c>
      <c r="J3202" s="54" t="s">
        <v>9</v>
      </c>
      <c r="K3202" s="55">
        <v>1</v>
      </c>
      <c r="L3202" s="24" t="s">
        <v>834</v>
      </c>
      <c r="M3202" s="24" t="s">
        <v>639</v>
      </c>
      <c r="N3202" s="7"/>
      <c r="U3202" s="4">
        <v>12700</v>
      </c>
      <c r="V3202" s="4">
        <v>9</v>
      </c>
      <c r="W3202" s="4">
        <v>307</v>
      </c>
      <c r="AB3202" s="4">
        <v>88000</v>
      </c>
      <c r="AC3202" s="4">
        <v>207000</v>
      </c>
      <c r="AD3202" s="7"/>
      <c r="AE3202" s="7"/>
      <c r="AF3202" s="7"/>
      <c r="AG3202" s="7"/>
      <c r="AH3202" s="7"/>
      <c r="AI3202" s="7"/>
      <c r="AJ3202" s="7"/>
      <c r="AK3202" s="7"/>
      <c r="BZ3202" s="4"/>
      <c r="CA3202" t="s">
        <v>842</v>
      </c>
      <c r="CC3202" s="7" t="s">
        <v>639</v>
      </c>
      <c r="CD3202" s="7">
        <v>0.35473242981229242</v>
      </c>
      <c r="CE3202" s="7" t="s">
        <v>618</v>
      </c>
      <c r="CF3202" s="7">
        <v>0.27796581007985738</v>
      </c>
      <c r="CH3202" s="7"/>
      <c r="CJ3202" s="7"/>
      <c r="CK3202" s="7">
        <f t="shared" si="81"/>
        <v>58</v>
      </c>
    </row>
    <row r="3203" spans="1:89" hidden="1" x14ac:dyDescent="0.3">
      <c r="A3203" s="43">
        <v>64</v>
      </c>
      <c r="B3203" s="23" t="s">
        <v>868</v>
      </c>
      <c r="C3203" s="54"/>
      <c r="D3203" s="54" t="s">
        <v>831</v>
      </c>
      <c r="E3203" s="23" t="s">
        <v>671</v>
      </c>
      <c r="F3203" s="54"/>
      <c r="G3203" s="23" t="s">
        <v>4936</v>
      </c>
      <c r="J3203" s="54" t="s">
        <v>9</v>
      </c>
      <c r="K3203" s="55">
        <v>83.6</v>
      </c>
      <c r="L3203" s="24" t="s">
        <v>834</v>
      </c>
      <c r="M3203" s="24" t="s">
        <v>624</v>
      </c>
      <c r="N3203" s="7"/>
      <c r="U3203" s="4">
        <v>164900</v>
      </c>
      <c r="V3203" s="4">
        <v>4.4783999999999997</v>
      </c>
      <c r="X3203" s="4">
        <v>248200</v>
      </c>
      <c r="AD3203" s="7"/>
      <c r="AE3203" s="7"/>
      <c r="AF3203" s="7"/>
      <c r="AG3203" s="7">
        <v>17.695900000000002</v>
      </c>
      <c r="AH3203" s="7">
        <v>86.489100000000008</v>
      </c>
      <c r="AI3203" s="7"/>
      <c r="AJ3203" s="7"/>
      <c r="AK3203" s="7"/>
      <c r="BZ3203" s="4"/>
      <c r="CA3203" t="s">
        <v>2752</v>
      </c>
      <c r="CC3203" s="7" t="s">
        <v>624</v>
      </c>
      <c r="CD3203" s="7">
        <v>0.43619054545737729</v>
      </c>
      <c r="CE3203" s="7" t="s">
        <v>654</v>
      </c>
      <c r="CF3203" s="7">
        <v>0.3033688612935122</v>
      </c>
      <c r="CH3203" s="7"/>
      <c r="CJ3203" s="7"/>
      <c r="CK3203" s="7">
        <f t="shared" si="81"/>
        <v>58</v>
      </c>
    </row>
    <row r="3204" spans="1:89" x14ac:dyDescent="0.3">
      <c r="A3204" s="43">
        <v>64</v>
      </c>
      <c r="B3204" s="23" t="s">
        <v>860</v>
      </c>
      <c r="C3204" s="54"/>
      <c r="D3204" s="54" t="s">
        <v>831</v>
      </c>
      <c r="E3204" s="23" t="s">
        <v>671</v>
      </c>
      <c r="F3204" s="54"/>
      <c r="G3204" s="23" t="s">
        <v>4937</v>
      </c>
      <c r="J3204" s="54" t="s">
        <v>9</v>
      </c>
      <c r="K3204" s="55">
        <v>4.2027760000000001</v>
      </c>
      <c r="L3204" s="24" t="s">
        <v>834</v>
      </c>
      <c r="M3204" s="24" t="s">
        <v>624</v>
      </c>
      <c r="N3204" s="7"/>
      <c r="U3204" s="4">
        <v>2101.3879999999999</v>
      </c>
      <c r="V3204" s="4">
        <v>5.8838863999999998E-2</v>
      </c>
      <c r="X3204" s="4">
        <v>14289.438399999999</v>
      </c>
      <c r="AD3204" s="7"/>
      <c r="AE3204" s="7"/>
      <c r="AF3204" s="7"/>
      <c r="AG3204" s="7">
        <v>0.10506939999999999</v>
      </c>
      <c r="AH3204" s="7">
        <v>0.13028605600000001</v>
      </c>
      <c r="AI3204" s="7"/>
      <c r="AJ3204" s="7"/>
      <c r="AK3204" s="7"/>
      <c r="BZ3204" s="4"/>
      <c r="CA3204" t="s">
        <v>2752</v>
      </c>
      <c r="CC3204" s="7" t="s">
        <v>624</v>
      </c>
      <c r="CD3204" s="7">
        <v>0.89182531925841502</v>
      </c>
      <c r="CF3204" s="7"/>
      <c r="CH3204" s="7"/>
      <c r="CJ3204" s="7"/>
      <c r="CK3204" s="7">
        <f t="shared" si="81"/>
        <v>58</v>
      </c>
    </row>
    <row r="3205" spans="1:89" hidden="1" x14ac:dyDescent="0.3">
      <c r="A3205" s="43">
        <v>64</v>
      </c>
      <c r="B3205" s="23" t="s">
        <v>1251</v>
      </c>
      <c r="C3205" s="54"/>
      <c r="D3205" s="54" t="s">
        <v>831</v>
      </c>
      <c r="E3205" s="23" t="s">
        <v>749</v>
      </c>
      <c r="F3205" s="54"/>
      <c r="G3205" s="23" t="s">
        <v>4938</v>
      </c>
      <c r="J3205" s="54" t="s">
        <v>9</v>
      </c>
      <c r="K3205" s="55">
        <v>66</v>
      </c>
      <c r="L3205" s="24" t="s">
        <v>834</v>
      </c>
      <c r="M3205" s="24" t="s">
        <v>615</v>
      </c>
      <c r="N3205" s="7"/>
      <c r="U3205" s="4">
        <v>224400</v>
      </c>
      <c r="V3205" s="4">
        <v>12.94615384615385</v>
      </c>
      <c r="W3205" s="4">
        <v>215.7692307692308</v>
      </c>
      <c r="AD3205" s="7"/>
      <c r="AE3205" s="7"/>
      <c r="AF3205" s="7"/>
      <c r="AG3205" s="7"/>
      <c r="AH3205" s="7"/>
      <c r="AI3205" s="7"/>
      <c r="AJ3205" s="7"/>
      <c r="AK3205" s="7"/>
      <c r="BZ3205" s="4"/>
      <c r="CA3205" t="s">
        <v>859</v>
      </c>
      <c r="CC3205" s="7" t="s">
        <v>615</v>
      </c>
      <c r="CD3205" s="7">
        <v>0.68811897655486909</v>
      </c>
      <c r="CE3205" s="7" t="s">
        <v>618</v>
      </c>
      <c r="CF3205" s="7">
        <v>0.24557965689609809</v>
      </c>
      <c r="CH3205" s="7"/>
      <c r="CJ3205" s="7"/>
      <c r="CK3205" s="7">
        <f t="shared" si="81"/>
        <v>60</v>
      </c>
    </row>
    <row r="3206" spans="1:89" hidden="1" x14ac:dyDescent="0.3">
      <c r="A3206" s="43">
        <v>64</v>
      </c>
      <c r="B3206" s="23" t="s">
        <v>2165</v>
      </c>
      <c r="C3206" s="54"/>
      <c r="D3206" s="54" t="s">
        <v>831</v>
      </c>
      <c r="E3206" s="23" t="s">
        <v>617</v>
      </c>
      <c r="F3206" s="54"/>
      <c r="G3206" s="23" t="s">
        <v>4939</v>
      </c>
      <c r="J3206" s="54" t="s">
        <v>9</v>
      </c>
      <c r="K3206" s="55">
        <v>8</v>
      </c>
      <c r="L3206" s="24" t="s">
        <v>834</v>
      </c>
      <c r="M3206" s="24" t="s">
        <v>615</v>
      </c>
      <c r="N3206" s="7"/>
      <c r="U3206" s="4">
        <v>52000</v>
      </c>
      <c r="AD3206" s="7"/>
      <c r="AE3206" s="7"/>
      <c r="AF3206" s="7"/>
      <c r="AG3206" s="7"/>
      <c r="AH3206" s="7"/>
      <c r="AI3206" s="7"/>
      <c r="AJ3206" s="7"/>
      <c r="AK3206" s="7"/>
      <c r="BZ3206" s="4"/>
      <c r="CA3206" t="s">
        <v>856</v>
      </c>
      <c r="CC3206" s="7" t="s">
        <v>615</v>
      </c>
      <c r="CD3206" s="7">
        <v>1</v>
      </c>
      <c r="CF3206" s="7"/>
      <c r="CH3206" s="7"/>
      <c r="CJ3206" s="7"/>
      <c r="CK3206" s="7">
        <f t="shared" si="81"/>
        <v>62</v>
      </c>
    </row>
    <row r="3207" spans="1:89" hidden="1" x14ac:dyDescent="0.3">
      <c r="A3207" s="43">
        <v>65</v>
      </c>
      <c r="B3207" s="56" t="s">
        <v>2240</v>
      </c>
      <c r="D3207" s="23" t="s">
        <v>831</v>
      </c>
      <c r="E3207" s="23" t="s">
        <v>796</v>
      </c>
      <c r="G3207" s="23" t="s">
        <v>4940</v>
      </c>
      <c r="H3207" s="57" t="s">
        <v>831</v>
      </c>
      <c r="I3207" s="57"/>
      <c r="J3207" s="23" t="s">
        <v>9</v>
      </c>
      <c r="K3207" s="47">
        <v>38</v>
      </c>
      <c r="L3207" s="24" t="s">
        <v>834</v>
      </c>
      <c r="M3207" s="24" t="s">
        <v>624</v>
      </c>
      <c r="X3207" s="4">
        <v>524400</v>
      </c>
      <c r="Y3207" s="4">
        <v>15200</v>
      </c>
      <c r="BZ3207" s="4"/>
      <c r="CA3207" t="s">
        <v>1009</v>
      </c>
      <c r="CC3207" s="7" t="s">
        <v>624</v>
      </c>
      <c r="CD3207" s="7">
        <v>0.93622834206215433</v>
      </c>
      <c r="CF3207" s="7"/>
      <c r="CH3207" s="7"/>
      <c r="CJ3207" s="7"/>
      <c r="CK3207" s="7">
        <f t="shared" si="81"/>
        <v>61</v>
      </c>
    </row>
    <row r="3208" spans="1:89" hidden="1" x14ac:dyDescent="0.3">
      <c r="A3208" s="43">
        <v>58</v>
      </c>
      <c r="B3208" s="23" t="s">
        <v>1058</v>
      </c>
      <c r="C3208" s="54"/>
      <c r="D3208" s="23" t="s">
        <v>831</v>
      </c>
      <c r="E3208" s="23" t="s">
        <v>611</v>
      </c>
      <c r="G3208" s="23" t="s">
        <v>4941</v>
      </c>
      <c r="I3208" s="54"/>
      <c r="J3208" s="54" t="s">
        <v>9</v>
      </c>
      <c r="K3208" s="47">
        <v>6.1354838709677422</v>
      </c>
      <c r="L3208" s="24" t="s">
        <v>834</v>
      </c>
      <c r="M3208" s="24" t="s">
        <v>633</v>
      </c>
      <c r="N3208" s="7"/>
      <c r="AA3208" s="107">
        <v>7608</v>
      </c>
      <c r="AD3208" s="4">
        <v>12.300201683847471</v>
      </c>
      <c r="AH3208" s="7"/>
      <c r="AI3208" s="7"/>
      <c r="BY3208" s="7"/>
      <c r="BZ3208" s="4"/>
      <c r="CA3208" t="s">
        <v>846</v>
      </c>
      <c r="CC3208" s="7" t="s">
        <v>633</v>
      </c>
      <c r="CD3208" s="7">
        <v>0.8322701499159324</v>
      </c>
      <c r="CF3208" s="7"/>
      <c r="CH3208" s="7"/>
      <c r="CJ3208" s="7"/>
      <c r="CK3208" s="7">
        <f t="shared" si="81"/>
        <v>61</v>
      </c>
    </row>
    <row r="3209" spans="1:89" hidden="1" x14ac:dyDescent="0.3">
      <c r="A3209" s="43">
        <v>58</v>
      </c>
      <c r="B3209" s="23" t="s">
        <v>1058</v>
      </c>
      <c r="C3209" s="54"/>
      <c r="D3209" s="23" t="s">
        <v>831</v>
      </c>
      <c r="E3209" s="23" t="s">
        <v>611</v>
      </c>
      <c r="G3209" s="23" t="s">
        <v>4942</v>
      </c>
      <c r="I3209" s="54"/>
      <c r="J3209" s="54" t="s">
        <v>9</v>
      </c>
      <c r="K3209" s="47">
        <v>14.942528735632189</v>
      </c>
      <c r="L3209" s="24" t="s">
        <v>834</v>
      </c>
      <c r="M3209" s="24" t="s">
        <v>618</v>
      </c>
      <c r="N3209" s="7"/>
      <c r="V3209" s="4">
        <v>7.4712643678160928</v>
      </c>
      <c r="AA3209" s="107">
        <v>13000</v>
      </c>
      <c r="AD3209" s="4">
        <v>23.211922238925641</v>
      </c>
      <c r="AH3209" s="7"/>
      <c r="AI3209" s="7"/>
      <c r="BY3209" s="7"/>
      <c r="BZ3209" s="4"/>
      <c r="CA3209" t="s">
        <v>846</v>
      </c>
      <c r="CC3209" s="7" t="s">
        <v>618</v>
      </c>
      <c r="CD3209" s="7">
        <v>0.45183766860629132</v>
      </c>
      <c r="CE3209" s="7" t="s">
        <v>633</v>
      </c>
      <c r="CF3209" s="7">
        <v>0.44836784908099098</v>
      </c>
      <c r="CH3209" s="7"/>
      <c r="CJ3209" s="7"/>
      <c r="CK3209" s="7">
        <f t="shared" si="81"/>
        <v>60</v>
      </c>
    </row>
    <row r="3210" spans="1:89" hidden="1" x14ac:dyDescent="0.3">
      <c r="A3210" s="43">
        <v>58</v>
      </c>
      <c r="B3210" s="23" t="s">
        <v>1058</v>
      </c>
      <c r="C3210" s="54"/>
      <c r="D3210" s="23" t="s">
        <v>831</v>
      </c>
      <c r="E3210" s="23" t="s">
        <v>611</v>
      </c>
      <c r="G3210" s="23" t="s">
        <v>4943</v>
      </c>
      <c r="I3210" s="54"/>
      <c r="J3210" s="54" t="s">
        <v>9</v>
      </c>
      <c r="K3210" s="47">
        <v>7.4074074074074074</v>
      </c>
      <c r="L3210" s="24" t="s">
        <v>834</v>
      </c>
      <c r="M3210" s="24" t="s">
        <v>639</v>
      </c>
      <c r="N3210" s="7"/>
      <c r="AA3210" s="107">
        <v>10000</v>
      </c>
      <c r="AB3210" s="4">
        <v>148148.14814814809</v>
      </c>
      <c r="AC3210" s="4">
        <v>148148.14814814809</v>
      </c>
      <c r="AD3210" s="4">
        <v>15.842835506159339</v>
      </c>
      <c r="AH3210" s="7"/>
      <c r="AI3210" s="7"/>
      <c r="BY3210" s="7"/>
      <c r="BZ3210" s="4"/>
      <c r="CA3210" t="s">
        <v>846</v>
      </c>
      <c r="CC3210" s="7" t="s">
        <v>639</v>
      </c>
      <c r="CD3210" s="7">
        <v>0.35367317658604069</v>
      </c>
      <c r="CE3210" s="7" t="s">
        <v>636</v>
      </c>
      <c r="CF3210" s="7">
        <v>0.35249583578515498</v>
      </c>
      <c r="CG3210" s="7" t="s">
        <v>633</v>
      </c>
      <c r="CH3210" s="7">
        <v>0.2453731283349751</v>
      </c>
      <c r="CJ3210" s="7"/>
      <c r="CK3210" s="7">
        <f t="shared" si="81"/>
        <v>59</v>
      </c>
    </row>
    <row r="3211" spans="1:89" hidden="1" x14ac:dyDescent="0.3">
      <c r="A3211" s="43">
        <v>58</v>
      </c>
      <c r="B3211" s="23" t="s">
        <v>1058</v>
      </c>
      <c r="C3211" s="54"/>
      <c r="D3211" s="23" t="s">
        <v>831</v>
      </c>
      <c r="E3211" s="23" t="s">
        <v>611</v>
      </c>
      <c r="G3211" s="23" t="s">
        <v>4944</v>
      </c>
      <c r="I3211" s="54"/>
      <c r="J3211" s="54" t="s">
        <v>9</v>
      </c>
      <c r="K3211" s="47">
        <v>4.5662100456621006</v>
      </c>
      <c r="L3211" s="24" t="s">
        <v>834</v>
      </c>
      <c r="M3211" s="24" t="s">
        <v>633</v>
      </c>
      <c r="N3211" s="7"/>
      <c r="AA3211" s="107">
        <v>10000</v>
      </c>
      <c r="AD3211" s="4">
        <v>14.431244829085459</v>
      </c>
      <c r="AH3211" s="7"/>
      <c r="AI3211" s="7"/>
      <c r="BY3211" s="7"/>
      <c r="BZ3211" s="4"/>
      <c r="CA3211" t="s">
        <v>846</v>
      </c>
      <c r="CC3211" s="7" t="s">
        <v>633</v>
      </c>
      <c r="CD3211" s="7">
        <v>0.84753631209513292</v>
      </c>
      <c r="CF3211" s="7"/>
      <c r="CH3211" s="7"/>
      <c r="CJ3211" s="7"/>
      <c r="CK3211" s="7">
        <f t="shared" si="81"/>
        <v>61</v>
      </c>
    </row>
    <row r="3212" spans="1:89" hidden="1" x14ac:dyDescent="0.3">
      <c r="A3212" s="43">
        <v>58</v>
      </c>
      <c r="B3212" s="23" t="s">
        <v>1058</v>
      </c>
      <c r="C3212" s="54"/>
      <c r="D3212" s="23" t="s">
        <v>831</v>
      </c>
      <c r="E3212" s="23" t="s">
        <v>611</v>
      </c>
      <c r="G3212" s="23" t="s">
        <v>4945</v>
      </c>
      <c r="I3212" s="54"/>
      <c r="J3212" s="54" t="s">
        <v>9</v>
      </c>
      <c r="K3212" s="47">
        <v>6.666666666666667</v>
      </c>
      <c r="L3212" s="24" t="s">
        <v>834</v>
      </c>
      <c r="M3212" s="24" t="s">
        <v>633</v>
      </c>
      <c r="N3212" s="7"/>
      <c r="AA3212" s="107">
        <v>8000</v>
      </c>
      <c r="AD3212" s="4">
        <v>13.040093056904521</v>
      </c>
      <c r="AH3212" s="7"/>
      <c r="AI3212" s="7"/>
      <c r="BY3212" s="7"/>
      <c r="BZ3212" s="4"/>
      <c r="CA3212" t="s">
        <v>846</v>
      </c>
      <c r="CC3212" s="7" t="s">
        <v>633</v>
      </c>
      <c r="CD3212" s="7">
        <v>0.83112629298342167</v>
      </c>
      <c r="CF3212" s="7"/>
      <c r="CH3212" s="7"/>
      <c r="CJ3212" s="7"/>
      <c r="CK3212" s="7">
        <f t="shared" si="81"/>
        <v>61</v>
      </c>
    </row>
    <row r="3213" spans="1:89" hidden="1" x14ac:dyDescent="0.3">
      <c r="A3213" s="43">
        <v>64</v>
      </c>
      <c r="B3213" s="23" t="s">
        <v>3587</v>
      </c>
      <c r="C3213" s="54"/>
      <c r="D3213" s="54" t="s">
        <v>831</v>
      </c>
      <c r="E3213" s="23" t="s">
        <v>659</v>
      </c>
      <c r="F3213" s="54"/>
      <c r="G3213" s="23" t="s">
        <v>4946</v>
      </c>
      <c r="J3213" s="54" t="s">
        <v>9</v>
      </c>
      <c r="K3213" s="55">
        <v>0.01</v>
      </c>
      <c r="L3213" s="24" t="s">
        <v>834</v>
      </c>
      <c r="M3213" s="24" t="s">
        <v>639</v>
      </c>
      <c r="N3213" s="7"/>
      <c r="U3213" s="4">
        <v>150</v>
      </c>
      <c r="W3213" s="4">
        <v>0.1</v>
      </c>
      <c r="AC3213" s="4">
        <v>500</v>
      </c>
      <c r="AD3213" s="7"/>
      <c r="AE3213" s="7"/>
      <c r="AF3213" s="7"/>
      <c r="AG3213" s="7"/>
      <c r="AH3213" s="7"/>
      <c r="AI3213" s="7"/>
      <c r="AJ3213" s="7"/>
      <c r="AK3213" s="7"/>
      <c r="BZ3213" s="4"/>
      <c r="CA3213" t="s">
        <v>1027</v>
      </c>
      <c r="CC3213" s="7" t="s">
        <v>639</v>
      </c>
      <c r="CD3213" s="7">
        <v>0.51748492678725244</v>
      </c>
      <c r="CE3213" s="7" t="s">
        <v>615</v>
      </c>
      <c r="CF3213" s="7">
        <v>0.45229974160206721</v>
      </c>
      <c r="CH3213" s="7"/>
      <c r="CJ3213" s="7"/>
      <c r="CK3213" s="7">
        <f t="shared" si="81"/>
        <v>60</v>
      </c>
    </row>
    <row r="3214" spans="1:89" hidden="1" x14ac:dyDescent="0.3">
      <c r="A3214" s="43">
        <v>65</v>
      </c>
      <c r="B3214" s="56" t="s">
        <v>1025</v>
      </c>
      <c r="D3214" s="23" t="s">
        <v>831</v>
      </c>
      <c r="E3214" s="23" t="s">
        <v>796</v>
      </c>
      <c r="G3214" s="23" t="s">
        <v>4947</v>
      </c>
      <c r="H3214" s="57" t="s">
        <v>831</v>
      </c>
      <c r="I3214" s="57"/>
      <c r="J3214" s="23" t="s">
        <v>9</v>
      </c>
      <c r="K3214" s="47">
        <v>3.9169999999999998</v>
      </c>
      <c r="L3214" s="24" t="s">
        <v>834</v>
      </c>
      <c r="M3214" s="24" t="s">
        <v>624</v>
      </c>
      <c r="X3214" s="4">
        <v>40736.800000000003</v>
      </c>
      <c r="Y3214" s="4">
        <v>1566.8</v>
      </c>
      <c r="BZ3214" s="4"/>
      <c r="CA3214" t="s">
        <v>1009</v>
      </c>
      <c r="CC3214" s="7" t="s">
        <v>624</v>
      </c>
      <c r="CD3214" s="7">
        <v>0.91710808150978351</v>
      </c>
      <c r="CF3214" s="7"/>
      <c r="CH3214" s="7"/>
      <c r="CJ3214" s="7"/>
      <c r="CK3214" s="7">
        <f t="shared" si="81"/>
        <v>61</v>
      </c>
    </row>
    <row r="3215" spans="1:89" hidden="1" x14ac:dyDescent="0.3">
      <c r="A3215" s="43">
        <v>65</v>
      </c>
      <c r="B3215" s="56" t="s">
        <v>1025</v>
      </c>
      <c r="D3215" s="23" t="s">
        <v>831</v>
      </c>
      <c r="E3215" s="23" t="s">
        <v>796</v>
      </c>
      <c r="G3215" s="23" t="s">
        <v>4948</v>
      </c>
      <c r="H3215" s="57" t="s">
        <v>831</v>
      </c>
      <c r="I3215" s="57"/>
      <c r="J3215" s="23" t="s">
        <v>9</v>
      </c>
      <c r="K3215" s="47">
        <v>2.5299999999999998</v>
      </c>
      <c r="L3215" s="24" t="s">
        <v>834</v>
      </c>
      <c r="M3215" s="24" t="s">
        <v>624</v>
      </c>
      <c r="X3215" s="4">
        <v>17710</v>
      </c>
      <c r="Y3215" s="4">
        <v>1265</v>
      </c>
      <c r="BZ3215" s="4"/>
      <c r="CA3215" t="s">
        <v>1009</v>
      </c>
      <c r="CC3215" s="7" t="s">
        <v>624</v>
      </c>
      <c r="CD3215" s="7">
        <v>0.85626991894401372</v>
      </c>
      <c r="CF3215" s="7"/>
      <c r="CH3215" s="7"/>
      <c r="CJ3215" s="7"/>
      <c r="CK3215" s="7">
        <f t="shared" si="81"/>
        <v>61</v>
      </c>
    </row>
    <row r="3216" spans="1:89" hidden="1" x14ac:dyDescent="0.3">
      <c r="A3216" s="43" t="s">
        <v>932</v>
      </c>
      <c r="B3216" s="23" t="s">
        <v>1025</v>
      </c>
      <c r="C3216" s="54"/>
      <c r="D3216" s="54" t="s">
        <v>831</v>
      </c>
      <c r="E3216" s="23" t="s">
        <v>668</v>
      </c>
      <c r="F3216" s="54"/>
      <c r="G3216" s="23" t="s">
        <v>4949</v>
      </c>
      <c r="H3216" s="23" t="s">
        <v>930</v>
      </c>
      <c r="J3216" s="54" t="s">
        <v>9</v>
      </c>
      <c r="K3216" s="55">
        <v>73.3</v>
      </c>
      <c r="L3216" s="24" t="s">
        <v>834</v>
      </c>
      <c r="M3216" s="24" t="s">
        <v>627</v>
      </c>
      <c r="N3216" s="7"/>
      <c r="U3216" s="4">
        <v>293200</v>
      </c>
      <c r="W3216" s="4">
        <v>1722.55</v>
      </c>
      <c r="Y3216" s="4">
        <v>59592.899999999987</v>
      </c>
      <c r="AB3216" s="4">
        <v>623049.99999999988</v>
      </c>
      <c r="AC3216" s="4">
        <v>623049.99999999988</v>
      </c>
      <c r="AD3216" s="7"/>
      <c r="AE3216" s="7"/>
      <c r="AF3216" s="7"/>
      <c r="AG3216" s="7"/>
      <c r="AH3216" s="7"/>
      <c r="AI3216" s="7"/>
      <c r="AJ3216" s="7"/>
      <c r="AK3216" s="7"/>
      <c r="BZ3216" s="4">
        <v>3000000</v>
      </c>
      <c r="CA3216" t="s">
        <v>4950</v>
      </c>
      <c r="CC3216" s="7" t="s">
        <v>627</v>
      </c>
      <c r="CD3216" s="7">
        <v>0.2589579468254074</v>
      </c>
      <c r="CE3216" s="7" t="s">
        <v>615</v>
      </c>
      <c r="CF3216" s="7">
        <v>0.24336096169845489</v>
      </c>
      <c r="CH3216" s="7"/>
      <c r="CJ3216" s="7"/>
      <c r="CK3216" s="7">
        <f t="shared" si="81"/>
        <v>58</v>
      </c>
    </row>
    <row r="3217" spans="1:89" hidden="1" x14ac:dyDescent="0.3">
      <c r="A3217" s="43">
        <v>64</v>
      </c>
      <c r="B3217" s="23" t="s">
        <v>1083</v>
      </c>
      <c r="C3217" s="54"/>
      <c r="D3217" s="54" t="s">
        <v>831</v>
      </c>
      <c r="E3217" s="23" t="s">
        <v>605</v>
      </c>
      <c r="F3217" s="54"/>
      <c r="G3217" s="23" t="s">
        <v>4951</v>
      </c>
      <c r="H3217" s="23" t="s">
        <v>838</v>
      </c>
      <c r="J3217" s="54" t="s">
        <v>9</v>
      </c>
      <c r="K3217" s="55">
        <v>45</v>
      </c>
      <c r="L3217" s="24" t="s">
        <v>834</v>
      </c>
      <c r="M3217" s="24" t="s">
        <v>615</v>
      </c>
      <c r="N3217" s="7"/>
      <c r="U3217" s="4">
        <v>135000</v>
      </c>
      <c r="V3217" s="4">
        <v>5.3999999999999986</v>
      </c>
      <c r="AD3217" s="7"/>
      <c r="AE3217" s="7"/>
      <c r="AF3217" s="7"/>
      <c r="AG3217" s="7"/>
      <c r="AH3217" s="7"/>
      <c r="AI3217" s="7"/>
      <c r="AJ3217" s="7"/>
      <c r="AK3217" s="7"/>
      <c r="BZ3217" s="4"/>
      <c r="CA3217" t="s">
        <v>902</v>
      </c>
      <c r="CC3217" s="7" t="s">
        <v>615</v>
      </c>
      <c r="CD3217" s="7">
        <v>0.80164138638528615</v>
      </c>
      <c r="CF3217" s="7"/>
      <c r="CH3217" s="7"/>
      <c r="CJ3217" s="7"/>
      <c r="CK3217" s="7">
        <f t="shared" si="81"/>
        <v>61</v>
      </c>
    </row>
    <row r="3218" spans="1:89" hidden="1" x14ac:dyDescent="0.3">
      <c r="A3218" s="43">
        <v>58</v>
      </c>
      <c r="B3218" s="23" t="s">
        <v>1058</v>
      </c>
      <c r="C3218" s="54"/>
      <c r="D3218" s="23" t="s">
        <v>831</v>
      </c>
      <c r="E3218" s="23" t="s">
        <v>605</v>
      </c>
      <c r="G3218" s="23" t="s">
        <v>4952</v>
      </c>
      <c r="I3218" s="54"/>
      <c r="J3218" s="54" t="s">
        <v>9</v>
      </c>
      <c r="K3218" s="47">
        <v>3.5714285714285712</v>
      </c>
      <c r="L3218" s="24" t="s">
        <v>834</v>
      </c>
      <c r="M3218" s="24" t="s">
        <v>633</v>
      </c>
      <c r="N3218" s="7"/>
      <c r="AA3218" s="107">
        <v>10000</v>
      </c>
      <c r="AD3218" s="4">
        <v>12.87254276501027</v>
      </c>
      <c r="AH3218" s="7"/>
      <c r="AI3218" s="7"/>
      <c r="BY3218" s="7"/>
      <c r="BZ3218" s="4"/>
      <c r="CA3218" t="s">
        <v>846</v>
      </c>
      <c r="CC3218" s="7" t="s">
        <v>633</v>
      </c>
      <c r="CD3218" s="7">
        <v>0.86172673383769871</v>
      </c>
      <c r="CF3218" s="7"/>
      <c r="CH3218" s="7"/>
      <c r="CJ3218" s="7"/>
      <c r="CK3218" s="7">
        <f t="shared" si="81"/>
        <v>61</v>
      </c>
    </row>
    <row r="3219" spans="1:89" hidden="1" x14ac:dyDescent="0.3">
      <c r="A3219" s="43" t="s">
        <v>932</v>
      </c>
      <c r="B3219" s="23" t="s">
        <v>1058</v>
      </c>
      <c r="C3219" s="54"/>
      <c r="D3219" s="54" t="s">
        <v>831</v>
      </c>
      <c r="E3219" s="23" t="s">
        <v>605</v>
      </c>
      <c r="F3219" s="54"/>
      <c r="G3219" s="23" t="s">
        <v>4953</v>
      </c>
      <c r="H3219" s="23" t="s">
        <v>880</v>
      </c>
      <c r="J3219" s="54" t="s">
        <v>9</v>
      </c>
      <c r="K3219" s="55">
        <v>4.5544554455445549</v>
      </c>
      <c r="L3219" s="24" t="s">
        <v>834</v>
      </c>
      <c r="M3219" s="24" t="s">
        <v>615</v>
      </c>
      <c r="N3219" s="7"/>
      <c r="U3219" s="4">
        <v>46000.000000000007</v>
      </c>
      <c r="AD3219" s="7"/>
      <c r="AE3219" s="7"/>
      <c r="AF3219" s="7"/>
      <c r="AG3219" s="7"/>
      <c r="AH3219" s="7"/>
      <c r="AI3219" s="7"/>
      <c r="AJ3219" s="7"/>
      <c r="AK3219" s="7"/>
      <c r="BZ3219" s="4">
        <v>148500</v>
      </c>
      <c r="CA3219" t="s">
        <v>934</v>
      </c>
      <c r="CC3219" s="7" t="s">
        <v>615</v>
      </c>
      <c r="CD3219" s="7">
        <v>1</v>
      </c>
      <c r="CF3219" s="7"/>
      <c r="CH3219" s="7"/>
      <c r="CJ3219" s="7"/>
      <c r="CK3219" s="7">
        <f t="shared" si="81"/>
        <v>62</v>
      </c>
    </row>
    <row r="3220" spans="1:89" hidden="1" x14ac:dyDescent="0.3">
      <c r="A3220" s="43" t="s">
        <v>890</v>
      </c>
      <c r="B3220" s="23" t="s">
        <v>863</v>
      </c>
      <c r="D3220" s="23" t="s">
        <v>831</v>
      </c>
      <c r="E3220" s="23" t="s">
        <v>671</v>
      </c>
      <c r="G3220" s="53" t="s">
        <v>4954</v>
      </c>
      <c r="J3220" s="23" t="s">
        <v>9</v>
      </c>
      <c r="K3220" s="47">
        <v>313.10666666666668</v>
      </c>
      <c r="L3220" s="24" t="s">
        <v>834</v>
      </c>
      <c r="M3220" s="24" t="s">
        <v>654</v>
      </c>
      <c r="U3220" s="4">
        <v>313106.66666666669</v>
      </c>
      <c r="V3220" s="4">
        <v>24.328388000000011</v>
      </c>
      <c r="X3220" s="4">
        <v>407038.66666666669</v>
      </c>
      <c r="AG3220" s="4">
        <v>79.936132000000015</v>
      </c>
      <c r="AH3220" s="4">
        <v>243.28388000000001</v>
      </c>
      <c r="AI3220" s="4">
        <v>1.7048658000000001</v>
      </c>
      <c r="BX3220" s="4"/>
      <c r="BZ3220" s="4"/>
      <c r="CA3220" t="s">
        <v>3836</v>
      </c>
      <c r="CC3220" s="7" t="s">
        <v>654</v>
      </c>
      <c r="CD3220" s="7">
        <v>0.35028118964974603</v>
      </c>
      <c r="CE3220" s="7" t="s">
        <v>624</v>
      </c>
      <c r="CF3220" s="7">
        <v>0.29363241480511221</v>
      </c>
      <c r="CG3220" s="7" t="s">
        <v>651</v>
      </c>
      <c r="CH3220" s="7">
        <v>0.2011959999561598</v>
      </c>
      <c r="CJ3220" s="7"/>
      <c r="CK3220" s="7">
        <f t="shared" si="81"/>
        <v>57</v>
      </c>
    </row>
    <row r="3221" spans="1:89" hidden="1" x14ac:dyDescent="0.3">
      <c r="A3221" s="43" t="s">
        <v>843</v>
      </c>
      <c r="B3221" s="23" t="s">
        <v>1698</v>
      </c>
      <c r="D3221" s="23" t="s">
        <v>831</v>
      </c>
      <c r="E3221" s="23" t="s">
        <v>605</v>
      </c>
      <c r="G3221" s="53" t="s">
        <v>4955</v>
      </c>
      <c r="J3221" s="23" t="s">
        <v>9</v>
      </c>
      <c r="K3221" s="47">
        <v>206.63499999999999</v>
      </c>
      <c r="L3221" s="24" t="s">
        <v>834</v>
      </c>
      <c r="M3221" s="24" t="s">
        <v>615</v>
      </c>
      <c r="U3221" s="4">
        <v>847203.49999999988</v>
      </c>
      <c r="AA3221" s="107">
        <v>61990.499999999993</v>
      </c>
      <c r="AD3221" s="4">
        <v>88.307824853565748</v>
      </c>
      <c r="BZ3221" s="4"/>
      <c r="CA3221" t="s">
        <v>846</v>
      </c>
      <c r="CC3221" s="7" t="s">
        <v>615</v>
      </c>
      <c r="CD3221" s="7">
        <v>0.76688532943474241</v>
      </c>
      <c r="CF3221" s="7"/>
      <c r="CH3221" s="7"/>
      <c r="CJ3221" s="7"/>
      <c r="CK3221" s="7">
        <f t="shared" si="81"/>
        <v>60</v>
      </c>
    </row>
    <row r="3222" spans="1:89" hidden="1" x14ac:dyDescent="0.3">
      <c r="A3222" s="43">
        <v>64</v>
      </c>
      <c r="B3222" s="23" t="s">
        <v>1554</v>
      </c>
      <c r="C3222" s="54"/>
      <c r="D3222" s="54" t="s">
        <v>831</v>
      </c>
      <c r="E3222" s="23" t="s">
        <v>650</v>
      </c>
      <c r="F3222" s="54"/>
      <c r="G3222" s="23" t="s">
        <v>4956</v>
      </c>
      <c r="J3222" s="54" t="s">
        <v>9</v>
      </c>
      <c r="K3222" s="55">
        <v>96.602000000000004</v>
      </c>
      <c r="L3222" s="24" t="s">
        <v>834</v>
      </c>
      <c r="M3222" s="24" t="s">
        <v>615</v>
      </c>
      <c r="N3222" s="7"/>
      <c r="U3222" s="4">
        <v>1357316.4</v>
      </c>
      <c r="W3222" s="4">
        <v>4767.7625600000001</v>
      </c>
      <c r="AD3222" s="7"/>
      <c r="AE3222" s="7"/>
      <c r="AF3222" s="7"/>
      <c r="AG3222" s="7"/>
      <c r="AH3222" s="7"/>
      <c r="AI3222" s="7"/>
      <c r="AJ3222" s="7"/>
      <c r="AK3222" s="7"/>
      <c r="BZ3222" s="4"/>
      <c r="CA3222" t="s">
        <v>899</v>
      </c>
      <c r="CC3222" s="7" t="s">
        <v>615</v>
      </c>
      <c r="CD3222" s="7">
        <v>0.73965244478718528</v>
      </c>
      <c r="CE3222" s="7" t="s">
        <v>621</v>
      </c>
      <c r="CF3222" s="7">
        <v>0.26034755521281472</v>
      </c>
      <c r="CH3222" s="7"/>
      <c r="CJ3222" s="7"/>
      <c r="CK3222" s="7">
        <f t="shared" si="81"/>
        <v>61</v>
      </c>
    </row>
    <row r="3223" spans="1:89" hidden="1" x14ac:dyDescent="0.3">
      <c r="A3223" s="43">
        <v>64</v>
      </c>
      <c r="B3223" s="23" t="s">
        <v>1116</v>
      </c>
      <c r="C3223" s="54"/>
      <c r="D3223" s="54" t="s">
        <v>831</v>
      </c>
      <c r="E3223" s="23" t="s">
        <v>659</v>
      </c>
      <c r="F3223" s="54"/>
      <c r="G3223" s="23" t="s">
        <v>4957</v>
      </c>
      <c r="J3223" s="54" t="s">
        <v>9</v>
      </c>
      <c r="K3223" s="55">
        <v>14.11</v>
      </c>
      <c r="L3223" s="24" t="s">
        <v>834</v>
      </c>
      <c r="M3223" s="24" t="s">
        <v>615</v>
      </c>
      <c r="N3223" s="7"/>
      <c r="U3223" s="4">
        <v>113177</v>
      </c>
      <c r="V3223" s="4">
        <v>2.6168</v>
      </c>
      <c r="AD3223" s="7"/>
      <c r="AE3223" s="7"/>
      <c r="AF3223" s="7"/>
      <c r="AG3223" s="7"/>
      <c r="AH3223" s="7"/>
      <c r="AI3223" s="7"/>
      <c r="AJ3223" s="7"/>
      <c r="AK3223" s="7"/>
      <c r="BZ3223" s="4"/>
      <c r="CA3223" t="s">
        <v>902</v>
      </c>
      <c r="CC3223" s="7" t="s">
        <v>615</v>
      </c>
      <c r="CD3223" s="7">
        <v>0.87486864495977645</v>
      </c>
      <c r="CF3223" s="7"/>
      <c r="CH3223" s="7"/>
      <c r="CJ3223" s="7"/>
      <c r="CK3223" s="7">
        <f t="shared" si="81"/>
        <v>61</v>
      </c>
    </row>
    <row r="3224" spans="1:89" hidden="1" x14ac:dyDescent="0.3">
      <c r="A3224" s="43" t="s">
        <v>872</v>
      </c>
      <c r="B3224" s="23" t="s">
        <v>1036</v>
      </c>
      <c r="D3224" s="23" t="s">
        <v>831</v>
      </c>
      <c r="E3224" s="23" t="s">
        <v>605</v>
      </c>
      <c r="G3224" s="53" t="s">
        <v>4958</v>
      </c>
      <c r="J3224" s="23" t="s">
        <v>9</v>
      </c>
      <c r="K3224" s="47">
        <v>1.2</v>
      </c>
      <c r="L3224" s="24" t="s">
        <v>834</v>
      </c>
      <c r="M3224" s="24" t="s">
        <v>615</v>
      </c>
      <c r="U3224" s="4">
        <v>21600</v>
      </c>
      <c r="V3224" s="4">
        <v>0.2064</v>
      </c>
      <c r="W3224" s="4">
        <v>18.96</v>
      </c>
      <c r="AA3224" s="107">
        <v>1272</v>
      </c>
      <c r="AD3224" s="4">
        <v>1.6199989612775241</v>
      </c>
      <c r="AR3224">
        <v>1332.173913043478</v>
      </c>
      <c r="BZ3224" s="4">
        <v>30030</v>
      </c>
      <c r="CA3224" t="s">
        <v>915</v>
      </c>
      <c r="CC3224" s="7" t="s">
        <v>615</v>
      </c>
      <c r="CD3224" s="7">
        <v>0.57276095432183305</v>
      </c>
      <c r="CE3224" s="7" t="s">
        <v>684</v>
      </c>
      <c r="CF3224" s="7">
        <v>0.20511996302068919</v>
      </c>
      <c r="CH3224" s="7"/>
      <c r="CJ3224" s="7"/>
      <c r="CK3224" s="7">
        <f t="shared" ref="CK3224:CK3232" si="82">COUNTBLANK(N3224:BX3224)</f>
        <v>57</v>
      </c>
    </row>
    <row r="3225" spans="1:89" hidden="1" x14ac:dyDescent="0.3">
      <c r="A3225" s="43" t="s">
        <v>918</v>
      </c>
      <c r="B3225" s="23" t="s">
        <v>863</v>
      </c>
      <c r="D3225" s="23" t="s">
        <v>831</v>
      </c>
      <c r="E3225" s="23" t="s">
        <v>671</v>
      </c>
      <c r="G3225" s="53" t="s">
        <v>4959</v>
      </c>
      <c r="J3225" s="23" t="s">
        <v>9</v>
      </c>
      <c r="K3225" s="47">
        <v>521.60827500000005</v>
      </c>
      <c r="L3225" s="24" t="s">
        <v>834</v>
      </c>
      <c r="M3225" s="24" t="s">
        <v>654</v>
      </c>
      <c r="U3225" s="4">
        <v>424109.57152000011</v>
      </c>
      <c r="V3225" s="4">
        <v>101.24913701</v>
      </c>
      <c r="X3225" s="4">
        <v>876013.02449999994</v>
      </c>
      <c r="AG3225" s="4">
        <v>425.60662215000002</v>
      </c>
      <c r="AH3225" s="4">
        <v>951.90667862000009</v>
      </c>
      <c r="AI3225" s="4">
        <v>21.652064679999999</v>
      </c>
      <c r="BX3225" s="4"/>
      <c r="BZ3225" s="4">
        <v>22000000</v>
      </c>
      <c r="CA3225" t="s">
        <v>920</v>
      </c>
      <c r="CC3225" s="7" t="s">
        <v>654</v>
      </c>
      <c r="CD3225" s="7">
        <v>0.39446303037237729</v>
      </c>
      <c r="CE3225" s="7" t="s">
        <v>651</v>
      </c>
      <c r="CF3225" s="7">
        <v>0.30831385371367609</v>
      </c>
      <c r="CH3225" s="7"/>
      <c r="CJ3225" s="7"/>
      <c r="CK3225" s="7">
        <f t="shared" si="82"/>
        <v>57</v>
      </c>
    </row>
    <row r="3226" spans="1:89" x14ac:dyDescent="0.3">
      <c r="A3226" s="43">
        <v>65</v>
      </c>
      <c r="B3226" s="56" t="s">
        <v>860</v>
      </c>
      <c r="D3226" s="23" t="s">
        <v>831</v>
      </c>
      <c r="E3226" s="23" t="s">
        <v>798</v>
      </c>
      <c r="G3226" s="23" t="s">
        <v>4960</v>
      </c>
      <c r="H3226" s="57" t="s">
        <v>831</v>
      </c>
      <c r="I3226" s="57"/>
      <c r="J3226" s="23" t="s">
        <v>9</v>
      </c>
      <c r="K3226" s="47">
        <v>0.696689</v>
      </c>
      <c r="L3226" s="24" t="s">
        <v>834</v>
      </c>
      <c r="M3226" s="24" t="s">
        <v>687</v>
      </c>
      <c r="U3226" s="4">
        <v>93.569099999999992</v>
      </c>
      <c r="V3226" s="4">
        <v>4.6175040000000001E-2</v>
      </c>
      <c r="X3226" s="4">
        <v>230.87520000000001</v>
      </c>
      <c r="Y3226" s="4">
        <v>69.668899999999994</v>
      </c>
      <c r="AA3226" s="107">
        <v>624.98839999999996</v>
      </c>
      <c r="AS3226" s="4">
        <v>5131.9385920271416</v>
      </c>
      <c r="BZ3226" s="4"/>
      <c r="CA3226" t="s">
        <v>4961</v>
      </c>
      <c r="CC3226" s="7" t="s">
        <v>687</v>
      </c>
      <c r="CD3226" s="7">
        <v>0.94058209682923477</v>
      </c>
      <c r="CF3226" s="7"/>
      <c r="CH3226" s="7"/>
      <c r="CJ3226" s="7"/>
      <c r="CK3226" s="7">
        <f t="shared" si="82"/>
        <v>57</v>
      </c>
    </row>
    <row r="3227" spans="1:89" hidden="1" x14ac:dyDescent="0.3">
      <c r="A3227" s="43" t="s">
        <v>928</v>
      </c>
      <c r="B3227" s="42" t="s">
        <v>1025</v>
      </c>
      <c r="D3227" s="23" t="s">
        <v>831</v>
      </c>
      <c r="E3227" s="23" t="s">
        <v>790</v>
      </c>
      <c r="G3227" s="42" t="s">
        <v>4962</v>
      </c>
      <c r="J3227" s="23" t="s">
        <v>9</v>
      </c>
      <c r="K3227" s="58">
        <v>0.8</v>
      </c>
      <c r="L3227" s="24" t="s">
        <v>834</v>
      </c>
      <c r="M3227" s="24" t="s">
        <v>639</v>
      </c>
      <c r="U3227" s="59">
        <v>14400</v>
      </c>
      <c r="V3227" s="59">
        <v>0.96</v>
      </c>
      <c r="W3227" s="59">
        <v>38.479999999999997</v>
      </c>
      <c r="AB3227" s="60">
        <v>12800</v>
      </c>
      <c r="AC3227" s="60">
        <v>81600</v>
      </c>
      <c r="AP3227" s="59"/>
      <c r="AQ3227" s="59">
        <v>8</v>
      </c>
      <c r="BZ3227" s="4">
        <v>250000</v>
      </c>
      <c r="CA3227" t="s">
        <v>4963</v>
      </c>
      <c r="CC3227" s="7" t="s">
        <v>639</v>
      </c>
      <c r="CD3227" s="7">
        <v>0.48985801362965559</v>
      </c>
      <c r="CE3227" s="7" t="s">
        <v>615</v>
      </c>
      <c r="CF3227" s="7">
        <v>0.25185462532036179</v>
      </c>
      <c r="CH3227" s="7"/>
      <c r="CJ3227" s="7"/>
      <c r="CK3227" s="7">
        <f t="shared" si="82"/>
        <v>57</v>
      </c>
    </row>
    <row r="3228" spans="1:89" hidden="1" x14ac:dyDescent="0.3">
      <c r="A3228" s="43">
        <v>64</v>
      </c>
      <c r="B3228" s="23" t="s">
        <v>1464</v>
      </c>
      <c r="C3228" s="54"/>
      <c r="D3228" s="54" t="s">
        <v>831</v>
      </c>
      <c r="E3228" s="23" t="s">
        <v>605</v>
      </c>
      <c r="F3228" s="54"/>
      <c r="G3228" s="23" t="s">
        <v>4964</v>
      </c>
      <c r="J3228" s="54" t="s">
        <v>9</v>
      </c>
      <c r="K3228" s="55">
        <v>16.042999999999999</v>
      </c>
      <c r="L3228" s="24" t="s">
        <v>834</v>
      </c>
      <c r="M3228" s="24" t="s">
        <v>618</v>
      </c>
      <c r="N3228" s="7"/>
      <c r="U3228" s="4">
        <v>33690.300000000003</v>
      </c>
      <c r="V3228" s="4">
        <v>11.06967</v>
      </c>
      <c r="AD3228" s="7"/>
      <c r="AE3228" s="7"/>
      <c r="AF3228" s="7"/>
      <c r="AG3228" s="7"/>
      <c r="AH3228" s="7"/>
      <c r="AI3228" s="7"/>
      <c r="AJ3228" s="7"/>
      <c r="AK3228" s="7"/>
      <c r="BZ3228" s="4"/>
      <c r="CA3228" t="s">
        <v>902</v>
      </c>
      <c r="CC3228" s="7" t="s">
        <v>618</v>
      </c>
      <c r="CD3228" s="7">
        <v>0.67024425952439892</v>
      </c>
      <c r="CE3228" s="7" t="s">
        <v>615</v>
      </c>
      <c r="CF3228" s="7">
        <v>0.32975574047560102</v>
      </c>
      <c r="CH3228" s="7"/>
      <c r="CJ3228" s="7"/>
      <c r="CK3228" s="7">
        <f t="shared" si="82"/>
        <v>61</v>
      </c>
    </row>
    <row r="3229" spans="1:89" hidden="1" x14ac:dyDescent="0.3">
      <c r="A3229" s="43" t="s">
        <v>932</v>
      </c>
      <c r="B3229" s="23" t="s">
        <v>1025</v>
      </c>
      <c r="C3229" s="54"/>
      <c r="D3229" s="54" t="s">
        <v>831</v>
      </c>
      <c r="E3229" s="23" t="s">
        <v>617</v>
      </c>
      <c r="F3229" s="54"/>
      <c r="G3229" s="23" t="s">
        <v>4965</v>
      </c>
      <c r="H3229" s="23" t="s">
        <v>930</v>
      </c>
      <c r="J3229" s="54" t="s">
        <v>9</v>
      </c>
      <c r="K3229" s="55">
        <v>1.49</v>
      </c>
      <c r="L3229" s="24" t="s">
        <v>834</v>
      </c>
      <c r="M3229" s="24" t="s">
        <v>621</v>
      </c>
      <c r="N3229" s="7"/>
      <c r="U3229" s="4">
        <v>4023</v>
      </c>
      <c r="W3229" s="4">
        <v>365.05</v>
      </c>
      <c r="AB3229" s="4">
        <v>10579</v>
      </c>
      <c r="AC3229" s="4">
        <v>23244</v>
      </c>
      <c r="AD3229" s="7"/>
      <c r="AE3229" s="7"/>
      <c r="AF3229" s="7"/>
      <c r="AG3229" s="7"/>
      <c r="AH3229" s="7"/>
      <c r="AI3229" s="7"/>
      <c r="AJ3229" s="7"/>
      <c r="AK3229" s="7"/>
      <c r="BZ3229" s="4">
        <v>750000</v>
      </c>
      <c r="CA3229" t="s">
        <v>977</v>
      </c>
      <c r="CC3229" s="7" t="s">
        <v>621</v>
      </c>
      <c r="CD3229" s="7">
        <v>0.70076434566844692</v>
      </c>
      <c r="CF3229" s="7"/>
      <c r="CH3229" s="7"/>
      <c r="CJ3229" s="7"/>
      <c r="CK3229" s="7">
        <f t="shared" si="82"/>
        <v>59</v>
      </c>
    </row>
    <row r="3230" spans="1:89" hidden="1" x14ac:dyDescent="0.3">
      <c r="A3230" s="43">
        <v>65</v>
      </c>
      <c r="B3230" s="56" t="s">
        <v>1176</v>
      </c>
      <c r="D3230" s="23" t="s">
        <v>831</v>
      </c>
      <c r="E3230" s="23" t="s">
        <v>796</v>
      </c>
      <c r="G3230" s="23" t="s">
        <v>4966</v>
      </c>
      <c r="H3230" s="57" t="s">
        <v>831</v>
      </c>
      <c r="I3230" s="57"/>
      <c r="J3230" s="23" t="s">
        <v>9</v>
      </c>
      <c r="K3230" s="66">
        <v>635</v>
      </c>
      <c r="L3230" s="24" t="s">
        <v>834</v>
      </c>
      <c r="M3230" s="24" t="s">
        <v>624</v>
      </c>
      <c r="X3230" s="4">
        <v>9334780</v>
      </c>
      <c r="BZ3230" s="4"/>
      <c r="CA3230" t="s">
        <v>871</v>
      </c>
      <c r="CC3230" s="7" t="s">
        <v>624</v>
      </c>
      <c r="CD3230" s="7">
        <v>1</v>
      </c>
      <c r="CF3230" s="7"/>
      <c r="CH3230" s="7"/>
      <c r="CJ3230" s="7"/>
      <c r="CK3230" s="7">
        <f t="shared" si="82"/>
        <v>62</v>
      </c>
    </row>
    <row r="3231" spans="1:89" hidden="1" x14ac:dyDescent="0.3">
      <c r="A3231" s="43" t="s">
        <v>932</v>
      </c>
      <c r="B3231" s="23" t="s">
        <v>1058</v>
      </c>
      <c r="C3231" s="54"/>
      <c r="D3231" s="54" t="s">
        <v>831</v>
      </c>
      <c r="E3231" s="23" t="s">
        <v>617</v>
      </c>
      <c r="F3231" s="54"/>
      <c r="G3231" s="23" t="s">
        <v>4967</v>
      </c>
      <c r="H3231" s="23" t="s">
        <v>1360</v>
      </c>
      <c r="J3231" s="54" t="s">
        <v>9</v>
      </c>
      <c r="K3231" s="55">
        <v>10</v>
      </c>
      <c r="L3231" s="24" t="s">
        <v>834</v>
      </c>
      <c r="M3231" s="24" t="s">
        <v>639</v>
      </c>
      <c r="N3231" s="7"/>
      <c r="U3231" s="4">
        <v>120000</v>
      </c>
      <c r="W3231" s="4">
        <v>750</v>
      </c>
      <c r="AC3231" s="4">
        <v>500000</v>
      </c>
      <c r="AD3231" s="7"/>
      <c r="AE3231" s="7"/>
      <c r="AF3231" s="7"/>
      <c r="AG3231" s="7"/>
      <c r="AH3231" s="7"/>
      <c r="AI3231" s="7"/>
      <c r="AJ3231" s="7"/>
      <c r="AK3231" s="7"/>
      <c r="BZ3231" s="4">
        <v>460000</v>
      </c>
      <c r="CA3231" t="s">
        <v>4454</v>
      </c>
      <c r="CC3231" s="7" t="s">
        <v>639</v>
      </c>
      <c r="CD3231" s="7">
        <v>0.46791423026239948</v>
      </c>
      <c r="CE3231" s="7" t="s">
        <v>615</v>
      </c>
      <c r="CF3231" s="7">
        <v>0.32717858934139982</v>
      </c>
      <c r="CG3231" s="7" t="s">
        <v>621</v>
      </c>
      <c r="CH3231" s="7">
        <v>0.20490718039620059</v>
      </c>
      <c r="CJ3231" s="7"/>
      <c r="CK3231" s="7">
        <f t="shared" si="82"/>
        <v>60</v>
      </c>
    </row>
    <row r="3232" spans="1:89" hidden="1" x14ac:dyDescent="0.3">
      <c r="A3232" s="43" t="s">
        <v>4968</v>
      </c>
      <c r="B3232" s="23" t="s">
        <v>1025</v>
      </c>
      <c r="D3232" s="23" t="s">
        <v>831</v>
      </c>
      <c r="E3232" s="23" t="s">
        <v>793</v>
      </c>
      <c r="G3232" s="23" t="s">
        <v>4969</v>
      </c>
      <c r="H3232" s="23" t="s">
        <v>880</v>
      </c>
      <c r="J3232" s="23" t="s">
        <v>9</v>
      </c>
      <c r="K3232" s="47">
        <v>2227</v>
      </c>
      <c r="L3232" s="24" t="s">
        <v>834</v>
      </c>
      <c r="M3232" s="24" t="s">
        <v>603</v>
      </c>
      <c r="Q3232" s="4">
        <v>605821646.10173595</v>
      </c>
      <c r="AD3232" s="83"/>
      <c r="AW3232" s="4">
        <v>149209</v>
      </c>
      <c r="BZ3232" s="4">
        <v>35500000</v>
      </c>
      <c r="CA3232" t="s">
        <v>4970</v>
      </c>
      <c r="CK3232" s="7">
        <f t="shared" si="82"/>
        <v>61</v>
      </c>
    </row>
    <row r="3233" spans="1:89" hidden="1" x14ac:dyDescent="0.3">
      <c r="A3233" s="43">
        <v>64</v>
      </c>
      <c r="B3233" s="23" t="s">
        <v>1058</v>
      </c>
      <c r="C3233" s="54"/>
      <c r="D3233" s="54" t="s">
        <v>831</v>
      </c>
      <c r="E3233" s="23" t="s">
        <v>668</v>
      </c>
      <c r="F3233" s="54"/>
      <c r="G3233" s="23" t="s">
        <v>4971</v>
      </c>
      <c r="J3233" s="54" t="s">
        <v>9</v>
      </c>
      <c r="K3233" s="55">
        <v>18</v>
      </c>
      <c r="L3233" s="24" t="s">
        <v>834</v>
      </c>
      <c r="M3233" s="24" t="s">
        <v>621</v>
      </c>
      <c r="N3233" s="7"/>
      <c r="U3233" s="4">
        <v>81000</v>
      </c>
      <c r="W3233" s="4">
        <v>8460</v>
      </c>
      <c r="AB3233" s="4">
        <v>180000</v>
      </c>
      <c r="AC3233" s="4">
        <v>306000</v>
      </c>
      <c r="AD3233" s="7"/>
      <c r="AE3233" s="7"/>
      <c r="AF3233" s="7"/>
      <c r="AG3233" s="7"/>
      <c r="AH3233" s="7"/>
      <c r="AI3233" s="7"/>
      <c r="AJ3233" s="7"/>
      <c r="AK3233" s="7"/>
      <c r="BZ3233" s="4"/>
      <c r="CA3233" t="s">
        <v>966</v>
      </c>
      <c r="CC3233" s="7" t="s">
        <v>621</v>
      </c>
      <c r="CD3233" s="7">
        <v>0.77394654719836575</v>
      </c>
      <c r="CF3233" s="7"/>
      <c r="CH3233" s="7"/>
      <c r="CJ3233" s="7"/>
      <c r="CK3233" s="7">
        <f t="shared" ref="CK3233:CK3280" si="83">COUNTBLANK(N3233:BX3233)</f>
        <v>59</v>
      </c>
    </row>
    <row r="3234" spans="1:89" hidden="1" x14ac:dyDescent="0.3">
      <c r="A3234" s="24">
        <v>79</v>
      </c>
      <c r="B3234" s="23" t="s">
        <v>1058</v>
      </c>
      <c r="C3234" s="23" t="s">
        <v>1058</v>
      </c>
      <c r="D3234" s="23" t="s">
        <v>831</v>
      </c>
      <c r="E3234" s="23" t="s">
        <v>3439</v>
      </c>
      <c r="F3234" s="24"/>
      <c r="G3234" s="23" t="s">
        <v>4972</v>
      </c>
      <c r="H3234" s="23" t="s">
        <v>880</v>
      </c>
      <c r="J3234" s="54" t="s">
        <v>8</v>
      </c>
      <c r="K3234" s="47">
        <v>9.5652173913043477</v>
      </c>
      <c r="L3234" s="57" t="s">
        <v>834</v>
      </c>
      <c r="M3234" s="24" t="s">
        <v>723</v>
      </c>
      <c r="N3234" s="7"/>
      <c r="O3234" s="7"/>
      <c r="X3234" s="7"/>
      <c r="AL3234" s="61"/>
      <c r="BD3234" s="4">
        <v>133037.03867403319</v>
      </c>
      <c r="BE3234" s="4">
        <v>179411.83255133749</v>
      </c>
      <c r="BF3234" s="4">
        <v>14385.20853730174</v>
      </c>
      <c r="BG3234" s="4">
        <v>41118.345221112701</v>
      </c>
      <c r="BH3234" s="4">
        <v>2997.3769363166962</v>
      </c>
      <c r="BI3234" s="4">
        <v>493.98226869743121</v>
      </c>
      <c r="BJ3234" s="4">
        <v>2023.125827814569</v>
      </c>
      <c r="BK3234" s="4">
        <v>523.71535580524358</v>
      </c>
      <c r="BP3234" s="4">
        <v>115.9220462850183</v>
      </c>
      <c r="BR3234" s="4">
        <v>2633.140832595217</v>
      </c>
      <c r="BY3234" s="7"/>
      <c r="BZ3234" s="4"/>
      <c r="CA3234" t="s">
        <v>4973</v>
      </c>
      <c r="CC3234" s="7" t="s">
        <v>723</v>
      </c>
      <c r="CD3234" s="7">
        <v>0.3139633634775737</v>
      </c>
      <c r="CE3234" s="7" t="s">
        <v>729</v>
      </c>
      <c r="CF3234" s="7">
        <v>0.2417997191629799</v>
      </c>
      <c r="CG3234" s="7" t="s">
        <v>720</v>
      </c>
      <c r="CH3234" s="7">
        <v>0.22473253318769301</v>
      </c>
      <c r="CJ3234" s="7"/>
      <c r="CK3234" s="7">
        <f t="shared" si="83"/>
        <v>53</v>
      </c>
    </row>
    <row r="3235" spans="1:89" hidden="1" x14ac:dyDescent="0.3">
      <c r="A3235" s="43">
        <v>65</v>
      </c>
      <c r="B3235" s="56" t="s">
        <v>1025</v>
      </c>
      <c r="D3235" s="23" t="s">
        <v>831</v>
      </c>
      <c r="E3235" s="23" t="s">
        <v>796</v>
      </c>
      <c r="G3235" s="23" t="s">
        <v>4974</v>
      </c>
      <c r="H3235" s="57" t="s">
        <v>831</v>
      </c>
      <c r="I3235" s="57"/>
      <c r="J3235" s="23" t="s">
        <v>9</v>
      </c>
      <c r="K3235" s="47">
        <v>330</v>
      </c>
      <c r="L3235" s="24" t="s">
        <v>834</v>
      </c>
      <c r="M3235" s="24" t="s">
        <v>624</v>
      </c>
      <c r="X3235" s="4">
        <v>2475000</v>
      </c>
      <c r="Y3235" s="4">
        <v>198000</v>
      </c>
      <c r="BZ3235" s="4"/>
      <c r="CA3235" t="s">
        <v>1009</v>
      </c>
      <c r="CC3235" s="7" t="s">
        <v>624</v>
      </c>
      <c r="CD3235" s="7">
        <v>0.84175171389594017</v>
      </c>
      <c r="CF3235" s="7"/>
      <c r="CH3235" s="7"/>
      <c r="CJ3235" s="7"/>
      <c r="CK3235" s="7">
        <f t="shared" si="83"/>
        <v>61</v>
      </c>
    </row>
    <row r="3236" spans="1:89" hidden="1" x14ac:dyDescent="0.3">
      <c r="A3236" s="43">
        <v>65</v>
      </c>
      <c r="B3236" s="56" t="s">
        <v>1025</v>
      </c>
      <c r="D3236" s="23" t="s">
        <v>831</v>
      </c>
      <c r="E3236" s="23" t="s">
        <v>796</v>
      </c>
      <c r="G3236" s="23" t="s">
        <v>4975</v>
      </c>
      <c r="H3236" s="57" t="s">
        <v>831</v>
      </c>
      <c r="I3236" s="57"/>
      <c r="J3236" s="23" t="s">
        <v>9</v>
      </c>
      <c r="K3236" s="47">
        <v>63.5</v>
      </c>
      <c r="L3236" s="24" t="s">
        <v>834</v>
      </c>
      <c r="M3236" s="24" t="s">
        <v>630</v>
      </c>
      <c r="X3236" s="4">
        <v>241300</v>
      </c>
      <c r="Z3236" s="4">
        <v>3314700</v>
      </c>
      <c r="AM3236" s="4">
        <v>24180800</v>
      </c>
      <c r="BZ3236" s="4"/>
      <c r="CA3236" t="s">
        <v>3388</v>
      </c>
      <c r="CC3236" s="7" t="s">
        <v>630</v>
      </c>
      <c r="CD3236" s="7">
        <v>0.57255826732057213</v>
      </c>
      <c r="CE3236" s="7" t="s">
        <v>624</v>
      </c>
      <c r="CF3236" s="7">
        <v>0.26963707148010913</v>
      </c>
      <c r="CH3236" s="7"/>
      <c r="CJ3236" s="7"/>
      <c r="CK3236" s="7">
        <f t="shared" si="83"/>
        <v>60</v>
      </c>
    </row>
    <row r="3237" spans="1:89" hidden="1" x14ac:dyDescent="0.3">
      <c r="A3237" s="43">
        <v>65</v>
      </c>
      <c r="B3237" s="56" t="s">
        <v>1025</v>
      </c>
      <c r="D3237" s="23" t="s">
        <v>831</v>
      </c>
      <c r="E3237" s="23" t="s">
        <v>798</v>
      </c>
      <c r="G3237" s="23" t="s">
        <v>4976</v>
      </c>
      <c r="H3237" s="57" t="s">
        <v>831</v>
      </c>
      <c r="I3237" s="57"/>
      <c r="J3237" s="23" t="s">
        <v>9</v>
      </c>
      <c r="K3237" s="47">
        <v>30.2</v>
      </c>
      <c r="L3237" s="24" t="s">
        <v>834</v>
      </c>
      <c r="M3237" s="24" t="s">
        <v>651</v>
      </c>
      <c r="U3237" s="4">
        <v>38140.000000000007</v>
      </c>
      <c r="V3237" s="4">
        <v>3.4929999999999999</v>
      </c>
      <c r="X3237" s="4">
        <v>28880</v>
      </c>
      <c r="AG3237" s="4">
        <v>16.170000000000002</v>
      </c>
      <c r="AH3237" s="4">
        <v>14.068</v>
      </c>
      <c r="BZ3237" s="4"/>
      <c r="CA3237" t="s">
        <v>1129</v>
      </c>
      <c r="CC3237" s="7" t="s">
        <v>651</v>
      </c>
      <c r="CD3237" s="7">
        <v>0.40242573567832801</v>
      </c>
      <c r="CE3237" s="7" t="s">
        <v>624</v>
      </c>
      <c r="CF3237" s="7">
        <v>0.20599896234946019</v>
      </c>
      <c r="CG3237" s="7" t="s">
        <v>654</v>
      </c>
      <c r="CH3237" s="7">
        <v>0.200278973263291</v>
      </c>
      <c r="CJ3237" s="7"/>
      <c r="CK3237" s="7">
        <f t="shared" si="83"/>
        <v>58</v>
      </c>
    </row>
    <row r="3238" spans="1:89" x14ac:dyDescent="0.3">
      <c r="A3238" s="43" t="s">
        <v>4627</v>
      </c>
      <c r="B3238" s="23" t="s">
        <v>860</v>
      </c>
      <c r="D3238" s="23" t="s">
        <v>831</v>
      </c>
      <c r="E3238" s="23" t="s">
        <v>671</v>
      </c>
      <c r="G3238" s="53" t="s">
        <v>4977</v>
      </c>
      <c r="J3238" s="23" t="s">
        <v>9</v>
      </c>
      <c r="K3238" s="47">
        <v>431.5</v>
      </c>
      <c r="L3238" s="24" t="s">
        <v>834</v>
      </c>
      <c r="M3238" s="24" t="s">
        <v>624</v>
      </c>
      <c r="U3238" s="4">
        <v>665910.00000000012</v>
      </c>
      <c r="V3238" s="4">
        <v>19.256499999999999</v>
      </c>
      <c r="X3238" s="4">
        <v>1168010</v>
      </c>
      <c r="Y3238" s="4">
        <v>65806</v>
      </c>
      <c r="AD3238" s="4">
        <v>8.6300000000000008</v>
      </c>
      <c r="AG3238" s="4">
        <v>109.4131</v>
      </c>
      <c r="AH3238" s="4">
        <v>112.521</v>
      </c>
      <c r="BX3238" s="4"/>
      <c r="BZ3238" s="4"/>
      <c r="CA3238" t="s">
        <v>910</v>
      </c>
      <c r="CC3238" s="7" t="s">
        <v>624</v>
      </c>
      <c r="CD3238" s="7">
        <v>0.51159893310035776</v>
      </c>
      <c r="CF3238" s="7"/>
      <c r="CH3238" s="7"/>
      <c r="CJ3238" s="7"/>
      <c r="CK3238" s="7">
        <f t="shared" si="83"/>
        <v>56</v>
      </c>
    </row>
    <row r="3239" spans="1:89" hidden="1" x14ac:dyDescent="0.3">
      <c r="A3239" s="43">
        <v>64</v>
      </c>
      <c r="B3239" s="23" t="s">
        <v>1025</v>
      </c>
      <c r="C3239" s="54"/>
      <c r="D3239" s="54" t="s">
        <v>831</v>
      </c>
      <c r="E3239" s="23" t="s">
        <v>662</v>
      </c>
      <c r="F3239" s="54"/>
      <c r="G3239" s="23" t="s">
        <v>4978</v>
      </c>
      <c r="J3239" s="54" t="s">
        <v>9</v>
      </c>
      <c r="K3239" s="55">
        <v>2.09</v>
      </c>
      <c r="L3239" s="24" t="s">
        <v>834</v>
      </c>
      <c r="M3239" s="24" t="s">
        <v>615</v>
      </c>
      <c r="N3239" s="7"/>
      <c r="U3239" s="4">
        <v>20691</v>
      </c>
      <c r="V3239" s="4">
        <v>0.62699999999999989</v>
      </c>
      <c r="AD3239" s="7"/>
      <c r="AE3239" s="7"/>
      <c r="AF3239" s="7"/>
      <c r="AG3239" s="7"/>
      <c r="AH3239" s="7"/>
      <c r="AI3239" s="7"/>
      <c r="AJ3239" s="7"/>
      <c r="AK3239" s="7"/>
      <c r="BZ3239" s="4"/>
      <c r="CA3239" t="s">
        <v>902</v>
      </c>
      <c r="CC3239" s="7" t="s">
        <v>615</v>
      </c>
      <c r="CD3239" s="7">
        <v>0.84213718377867708</v>
      </c>
      <c r="CF3239" s="7"/>
      <c r="CH3239" s="7"/>
      <c r="CJ3239" s="7"/>
      <c r="CK3239" s="7">
        <f t="shared" si="83"/>
        <v>61</v>
      </c>
    </row>
    <row r="3240" spans="1:89" x14ac:dyDescent="0.3">
      <c r="A3240" s="43" t="s">
        <v>890</v>
      </c>
      <c r="B3240" s="23" t="s">
        <v>860</v>
      </c>
      <c r="D3240" s="23" t="s">
        <v>831</v>
      </c>
      <c r="E3240" s="23" t="s">
        <v>671</v>
      </c>
      <c r="G3240" s="53" t="s">
        <v>4979</v>
      </c>
      <c r="J3240" s="23" t="s">
        <v>9</v>
      </c>
      <c r="K3240" s="47">
        <v>0.17239599999999999</v>
      </c>
      <c r="L3240" s="24" t="s">
        <v>834</v>
      </c>
      <c r="M3240" s="24" t="s">
        <v>624</v>
      </c>
      <c r="U3240" s="4">
        <v>448.2296</v>
      </c>
      <c r="X3240" s="4">
        <v>1068.8552</v>
      </c>
      <c r="Y3240" s="4">
        <v>34.479199999999999</v>
      </c>
      <c r="AG3240" s="4">
        <v>4.8253640399999992E-2</v>
      </c>
      <c r="AH3240" s="4">
        <v>0.16084546799999999</v>
      </c>
      <c r="BX3240" s="4"/>
      <c r="BZ3240" s="4"/>
      <c r="CA3240" t="s">
        <v>4980</v>
      </c>
      <c r="CC3240" s="7" t="s">
        <v>624</v>
      </c>
      <c r="CD3240" s="7">
        <v>0.58075296140058064</v>
      </c>
      <c r="CF3240" s="7"/>
      <c r="CH3240" s="7"/>
      <c r="CJ3240" s="7"/>
      <c r="CK3240" s="7">
        <f t="shared" si="83"/>
        <v>58</v>
      </c>
    </row>
    <row r="3241" spans="1:89" x14ac:dyDescent="0.3">
      <c r="A3241" s="43">
        <v>65</v>
      </c>
      <c r="B3241" s="56" t="s">
        <v>860</v>
      </c>
      <c r="D3241" s="23" t="s">
        <v>831</v>
      </c>
      <c r="E3241" s="23" t="s">
        <v>798</v>
      </c>
      <c r="G3241" s="23" t="s">
        <v>4981</v>
      </c>
      <c r="H3241" s="57" t="s">
        <v>831</v>
      </c>
      <c r="I3241" s="57"/>
      <c r="J3241" s="23" t="s">
        <v>9</v>
      </c>
      <c r="K3241" s="47">
        <v>1.01</v>
      </c>
      <c r="L3241" s="24" t="s">
        <v>834</v>
      </c>
      <c r="M3241" s="24" t="s">
        <v>624</v>
      </c>
      <c r="U3241" s="4">
        <v>5050</v>
      </c>
      <c r="X3241" s="4">
        <v>12120</v>
      </c>
      <c r="BZ3241" s="4"/>
      <c r="CA3241" t="s">
        <v>936</v>
      </c>
      <c r="CC3241" s="7" t="s">
        <v>624</v>
      </c>
      <c r="CD3241" s="7">
        <v>0.84244030302157435</v>
      </c>
      <c r="CF3241" s="7"/>
      <c r="CH3241" s="7"/>
      <c r="CJ3241" s="7"/>
      <c r="CK3241" s="7">
        <f t="shared" si="83"/>
        <v>61</v>
      </c>
    </row>
    <row r="3242" spans="1:89" hidden="1" x14ac:dyDescent="0.3">
      <c r="A3242" s="43" t="s">
        <v>4212</v>
      </c>
      <c r="B3242" s="23" t="s">
        <v>1058</v>
      </c>
      <c r="C3242" s="54"/>
      <c r="D3242" s="23" t="s">
        <v>632</v>
      </c>
      <c r="E3242" s="23" t="s">
        <v>4982</v>
      </c>
      <c r="G3242" s="23" t="s">
        <v>4983</v>
      </c>
      <c r="J3242" s="54" t="s">
        <v>9</v>
      </c>
      <c r="K3242" s="47">
        <v>6965.5172413793107</v>
      </c>
      <c r="L3242" s="47" t="s">
        <v>1121</v>
      </c>
      <c r="M3242" s="24" t="s">
        <v>768</v>
      </c>
      <c r="N3242" s="7"/>
      <c r="V3242" s="7"/>
      <c r="AF3242" s="63"/>
      <c r="AG3242" s="2"/>
      <c r="AH3242" s="2"/>
      <c r="AI3242" s="63"/>
      <c r="AJ3242" s="63"/>
      <c r="BS3242" s="4">
        <v>26239103.44827586</v>
      </c>
      <c r="BT3242" s="107">
        <v>508656896.5517242</v>
      </c>
      <c r="BU3242" s="4">
        <v>82506551.724137932</v>
      </c>
      <c r="BV3242" s="7"/>
      <c r="BW3242" s="7"/>
      <c r="BX3242" s="7"/>
      <c r="BY3242" s="7"/>
      <c r="BZ3242" s="4"/>
      <c r="CA3242" t="s">
        <v>4984</v>
      </c>
      <c r="CC3242" t="s">
        <v>768</v>
      </c>
      <c r="CD3242">
        <v>0.9349539274495734</v>
      </c>
      <c r="CK3242" s="7">
        <f t="shared" si="83"/>
        <v>60</v>
      </c>
    </row>
    <row r="3243" spans="1:89" x14ac:dyDescent="0.3">
      <c r="A3243" s="43">
        <v>64</v>
      </c>
      <c r="B3243" s="23" t="s">
        <v>860</v>
      </c>
      <c r="C3243" s="54"/>
      <c r="D3243" s="54" t="s">
        <v>831</v>
      </c>
      <c r="E3243" s="23" t="s">
        <v>659</v>
      </c>
      <c r="F3243" s="54"/>
      <c r="G3243" s="23" t="s">
        <v>4985</v>
      </c>
      <c r="H3243" s="23" t="s">
        <v>838</v>
      </c>
      <c r="J3243" s="54" t="s">
        <v>9</v>
      </c>
      <c r="K3243" s="55">
        <v>1.1299360000000001</v>
      </c>
      <c r="L3243" s="24" t="s">
        <v>834</v>
      </c>
      <c r="M3243" s="24" t="s">
        <v>615</v>
      </c>
      <c r="N3243" s="7"/>
      <c r="U3243" s="4">
        <v>37423.483500000002</v>
      </c>
      <c r="V3243" s="4">
        <v>0.91608674999999995</v>
      </c>
      <c r="W3243" s="4">
        <v>8.4041662399999986</v>
      </c>
      <c r="AC3243" s="4">
        <v>3142.0910999999992</v>
      </c>
      <c r="AD3243" s="7"/>
      <c r="AE3243" s="7"/>
      <c r="AF3243" s="7"/>
      <c r="AG3243" s="7"/>
      <c r="AH3243" s="7"/>
      <c r="AI3243" s="7"/>
      <c r="AJ3243" s="7"/>
      <c r="AK3243" s="7"/>
      <c r="BZ3243" s="4"/>
      <c r="CA3243" t="s">
        <v>839</v>
      </c>
      <c r="CC3243" s="7" t="s">
        <v>615</v>
      </c>
      <c r="CD3243" s="7">
        <v>0.83142912109126677</v>
      </c>
      <c r="CF3243" s="7"/>
      <c r="CH3243" s="7"/>
      <c r="CJ3243" s="7"/>
      <c r="CK3243" s="7">
        <f t="shared" si="83"/>
        <v>59</v>
      </c>
    </row>
    <row r="3244" spans="1:89" hidden="1" x14ac:dyDescent="0.3">
      <c r="A3244" s="43">
        <v>27</v>
      </c>
      <c r="B3244" s="42" t="s">
        <v>913</v>
      </c>
      <c r="D3244" s="23" t="s">
        <v>831</v>
      </c>
      <c r="E3244" s="23" t="s">
        <v>614</v>
      </c>
      <c r="G3244" s="42" t="s">
        <v>4986</v>
      </c>
      <c r="J3244" s="23" t="s">
        <v>9</v>
      </c>
      <c r="K3244" s="58">
        <v>71.099999999999994</v>
      </c>
      <c r="L3244" s="24" t="s">
        <v>834</v>
      </c>
      <c r="M3244" s="24" t="s">
        <v>639</v>
      </c>
      <c r="U3244" s="59">
        <v>142200</v>
      </c>
      <c r="V3244" s="59"/>
      <c r="W3244" s="59"/>
      <c r="AB3244" s="59"/>
      <c r="AC3244" s="60">
        <v>1350900</v>
      </c>
      <c r="AP3244" s="59"/>
      <c r="AQ3244" s="59">
        <v>1635.3</v>
      </c>
      <c r="BZ3244" s="4"/>
      <c r="CA3244" t="s">
        <v>4987</v>
      </c>
      <c r="CC3244" s="7" t="s">
        <v>639</v>
      </c>
      <c r="CD3244" s="7">
        <v>0.6374414781458847</v>
      </c>
      <c r="CF3244" s="7"/>
      <c r="CH3244" s="7"/>
      <c r="CJ3244" s="7"/>
      <c r="CK3244" s="7">
        <f t="shared" si="83"/>
        <v>60</v>
      </c>
    </row>
    <row r="3245" spans="1:89" x14ac:dyDescent="0.3">
      <c r="A3245" s="43">
        <v>64</v>
      </c>
      <c r="B3245" s="23" t="s">
        <v>860</v>
      </c>
      <c r="C3245" s="54"/>
      <c r="D3245" s="54" t="s">
        <v>831</v>
      </c>
      <c r="E3245" s="23" t="s">
        <v>671</v>
      </c>
      <c r="F3245" s="54"/>
      <c r="G3245" s="23" t="s">
        <v>4988</v>
      </c>
      <c r="J3245" s="54" t="s">
        <v>9</v>
      </c>
      <c r="K3245" s="55">
        <v>10.82</v>
      </c>
      <c r="L3245" s="24" t="s">
        <v>834</v>
      </c>
      <c r="M3245" s="24" t="s">
        <v>624</v>
      </c>
      <c r="N3245" s="7"/>
      <c r="U3245" s="4">
        <v>33396</v>
      </c>
      <c r="V3245" s="4">
        <v>0.34189999999999998</v>
      </c>
      <c r="X3245" s="4">
        <v>47614.000000000007</v>
      </c>
      <c r="Y3245" s="4">
        <v>1109</v>
      </c>
      <c r="AD3245" s="7"/>
      <c r="AE3245" s="7"/>
      <c r="AF3245" s="7"/>
      <c r="AG3245" s="7">
        <v>0.79470000000000018</v>
      </c>
      <c r="AH3245" s="7">
        <v>0.2364</v>
      </c>
      <c r="AI3245" s="7"/>
      <c r="AJ3245" s="7"/>
      <c r="AK3245" s="7"/>
      <c r="BZ3245" s="4"/>
      <c r="CA3245" t="s">
        <v>1163</v>
      </c>
      <c r="CC3245" s="7" t="s">
        <v>624</v>
      </c>
      <c r="CD3245" s="7">
        <v>0.68603708231822491</v>
      </c>
      <c r="CE3245" s="7" t="s">
        <v>615</v>
      </c>
      <c r="CF3245" s="7">
        <v>0.21598551133602781</v>
      </c>
      <c r="CH3245" s="7"/>
      <c r="CJ3245" s="7"/>
      <c r="CK3245" s="7">
        <f t="shared" si="83"/>
        <v>57</v>
      </c>
    </row>
    <row r="3246" spans="1:89" hidden="1" x14ac:dyDescent="0.3">
      <c r="A3246" s="43">
        <v>64</v>
      </c>
      <c r="B3246" s="23" t="s">
        <v>1176</v>
      </c>
      <c r="C3246" s="54"/>
      <c r="D3246" s="54" t="s">
        <v>831</v>
      </c>
      <c r="E3246" s="23" t="s">
        <v>605</v>
      </c>
      <c r="F3246" s="54"/>
      <c r="G3246" s="23" t="s">
        <v>4989</v>
      </c>
      <c r="J3246" s="54" t="s">
        <v>9</v>
      </c>
      <c r="K3246" s="70">
        <v>81.855000000000004</v>
      </c>
      <c r="L3246" s="24" t="s">
        <v>834</v>
      </c>
      <c r="M3246" s="24" t="s">
        <v>615</v>
      </c>
      <c r="N3246" s="7"/>
      <c r="U3246" s="4">
        <v>196452</v>
      </c>
      <c r="V3246" s="4">
        <v>31.104900000000001</v>
      </c>
      <c r="AD3246" s="7"/>
      <c r="AE3246" s="7"/>
      <c r="AF3246" s="7"/>
      <c r="AG3246" s="7"/>
      <c r="AH3246" s="7"/>
      <c r="AI3246" s="7"/>
      <c r="AJ3246" s="7"/>
      <c r="AK3246" s="7"/>
      <c r="BZ3246" s="4"/>
      <c r="CA3246" t="s">
        <v>902</v>
      </c>
      <c r="CC3246" s="7" t="s">
        <v>615</v>
      </c>
      <c r="CD3246" s="7">
        <v>0.50519024484102171</v>
      </c>
      <c r="CE3246" s="7" t="s">
        <v>618</v>
      </c>
      <c r="CF3246" s="7">
        <v>0.49480975515897829</v>
      </c>
      <c r="CH3246" s="7"/>
      <c r="CJ3246" s="7"/>
      <c r="CK3246" s="7">
        <f t="shared" si="83"/>
        <v>61</v>
      </c>
    </row>
    <row r="3247" spans="1:89" hidden="1" x14ac:dyDescent="0.3">
      <c r="A3247" s="43">
        <v>64</v>
      </c>
      <c r="B3247" s="23" t="s">
        <v>1025</v>
      </c>
      <c r="C3247" s="54"/>
      <c r="D3247" s="54" t="s">
        <v>831</v>
      </c>
      <c r="E3247" s="23" t="s">
        <v>671</v>
      </c>
      <c r="F3247" s="54"/>
      <c r="G3247" s="23" t="s">
        <v>4990</v>
      </c>
      <c r="J3247" s="54" t="s">
        <v>9</v>
      </c>
      <c r="K3247" s="55">
        <v>203.1</v>
      </c>
      <c r="L3247" s="24" t="s">
        <v>834</v>
      </c>
      <c r="M3247" s="24" t="s">
        <v>624</v>
      </c>
      <c r="N3247" s="7"/>
      <c r="U3247" s="4">
        <v>853019.99999999988</v>
      </c>
      <c r="X3247" s="4">
        <v>832709.99999999988</v>
      </c>
      <c r="Y3247" s="4">
        <v>30058.799999999999</v>
      </c>
      <c r="AD3247" s="7"/>
      <c r="AE3247" s="7"/>
      <c r="AF3247" s="7"/>
      <c r="AG3247" s="7"/>
      <c r="AH3247" s="7"/>
      <c r="AI3247" s="7"/>
      <c r="AJ3247" s="7"/>
      <c r="AK3247" s="7"/>
      <c r="BZ3247" s="4"/>
      <c r="CA3247" t="s">
        <v>1473</v>
      </c>
      <c r="CC3247" s="7" t="s">
        <v>624</v>
      </c>
      <c r="CD3247" s="7">
        <v>0.64739868851673066</v>
      </c>
      <c r="CE3247" s="7" t="s">
        <v>615</v>
      </c>
      <c r="CF3247" s="7">
        <v>0.29768331401061021</v>
      </c>
      <c r="CH3247" s="7"/>
      <c r="CJ3247" s="7"/>
      <c r="CK3247" s="7">
        <f t="shared" si="83"/>
        <v>60</v>
      </c>
    </row>
    <row r="3248" spans="1:89" hidden="1" x14ac:dyDescent="0.3">
      <c r="A3248" s="43">
        <v>65</v>
      </c>
      <c r="B3248" s="56" t="s">
        <v>1025</v>
      </c>
      <c r="D3248" s="23" t="s">
        <v>831</v>
      </c>
      <c r="E3248" s="23" t="s">
        <v>798</v>
      </c>
      <c r="G3248" s="23" t="s">
        <v>4991</v>
      </c>
      <c r="H3248" s="57" t="s">
        <v>831</v>
      </c>
      <c r="I3248" s="57"/>
      <c r="J3248" s="23" t="s">
        <v>9</v>
      </c>
      <c r="K3248" s="47">
        <v>243.3</v>
      </c>
      <c r="L3248" s="24" t="s">
        <v>834</v>
      </c>
      <c r="M3248" s="24" t="s">
        <v>624</v>
      </c>
      <c r="U3248" s="4">
        <v>929770</v>
      </c>
      <c r="V3248" s="4">
        <v>14.598000000000001</v>
      </c>
      <c r="X3248" s="4">
        <v>825060</v>
      </c>
      <c r="Y3248" s="4">
        <v>30591</v>
      </c>
      <c r="AG3248" s="4">
        <v>21.896999999999998</v>
      </c>
      <c r="AH3248" s="4">
        <v>24.33</v>
      </c>
      <c r="BZ3248" s="4"/>
      <c r="CA3248" t="s">
        <v>2050</v>
      </c>
      <c r="CC3248" s="7" t="s">
        <v>624</v>
      </c>
      <c r="CD3248" s="7">
        <v>0.55755400026321755</v>
      </c>
      <c r="CE3248" s="7" t="s">
        <v>615</v>
      </c>
      <c r="CF3248" s="7">
        <v>0.28202926505502968</v>
      </c>
      <c r="CH3248" s="7"/>
      <c r="CJ3248" s="7"/>
      <c r="CK3248" s="7">
        <f t="shared" si="83"/>
        <v>57</v>
      </c>
    </row>
    <row r="3249" spans="1:90" hidden="1" x14ac:dyDescent="0.3">
      <c r="A3249" s="43">
        <v>65</v>
      </c>
      <c r="B3249" s="56" t="s">
        <v>1025</v>
      </c>
      <c r="D3249" s="23" t="s">
        <v>831</v>
      </c>
      <c r="E3249" s="23" t="s">
        <v>798</v>
      </c>
      <c r="G3249" s="23" t="s">
        <v>4992</v>
      </c>
      <c r="H3249" s="57" t="s">
        <v>831</v>
      </c>
      <c r="I3249" s="57"/>
      <c r="J3249" s="23" t="s">
        <v>9</v>
      </c>
      <c r="K3249" s="47">
        <v>39.700000000000003</v>
      </c>
      <c r="L3249" s="24" t="s">
        <v>834</v>
      </c>
      <c r="M3249" s="24" t="s">
        <v>624</v>
      </c>
      <c r="U3249" s="4">
        <v>172780</v>
      </c>
      <c r="V3249" s="4">
        <v>1.5880000000000001</v>
      </c>
      <c r="X3249" s="4">
        <v>192250</v>
      </c>
      <c r="Y3249" s="4">
        <v>8410.9</v>
      </c>
      <c r="AG3249" s="4">
        <v>2.798</v>
      </c>
      <c r="AH3249" s="4">
        <v>3.157</v>
      </c>
      <c r="BZ3249" s="4"/>
      <c r="CA3249" t="s">
        <v>2050</v>
      </c>
      <c r="CC3249" s="7" t="s">
        <v>624</v>
      </c>
      <c r="CD3249" s="7">
        <v>0.62007443788349048</v>
      </c>
      <c r="CE3249" s="7" t="s">
        <v>615</v>
      </c>
      <c r="CF3249" s="7">
        <v>0.25014290685169488</v>
      </c>
      <c r="CH3249" s="7"/>
      <c r="CJ3249" s="7"/>
      <c r="CK3249" s="7">
        <f t="shared" si="83"/>
        <v>57</v>
      </c>
    </row>
    <row r="3250" spans="1:90" hidden="1" x14ac:dyDescent="0.3">
      <c r="A3250" s="43">
        <v>27</v>
      </c>
      <c r="B3250" s="42" t="s">
        <v>4495</v>
      </c>
      <c r="D3250" s="23" t="s">
        <v>831</v>
      </c>
      <c r="E3250" s="23" t="s">
        <v>668</v>
      </c>
      <c r="G3250" s="42" t="s">
        <v>4993</v>
      </c>
      <c r="J3250" s="23" t="s">
        <v>9</v>
      </c>
      <c r="K3250" s="58">
        <v>1</v>
      </c>
      <c r="L3250" s="24" t="s">
        <v>834</v>
      </c>
      <c r="M3250" s="24" t="s">
        <v>681</v>
      </c>
      <c r="U3250" s="59"/>
      <c r="V3250" s="59"/>
      <c r="W3250" s="59"/>
      <c r="AB3250" s="59"/>
      <c r="AC3250" s="59"/>
      <c r="AP3250" s="59"/>
      <c r="AQ3250" s="59">
        <v>1</v>
      </c>
      <c r="BZ3250" s="4"/>
      <c r="CA3250" t="s">
        <v>926</v>
      </c>
      <c r="CC3250" s="7" t="s">
        <v>681</v>
      </c>
      <c r="CD3250" s="7">
        <v>1</v>
      </c>
      <c r="CF3250" s="7"/>
      <c r="CH3250" s="7"/>
      <c r="CJ3250" s="7"/>
      <c r="CK3250" s="7">
        <f t="shared" si="83"/>
        <v>62</v>
      </c>
    </row>
    <row r="3251" spans="1:90" hidden="1" x14ac:dyDescent="0.3">
      <c r="A3251" s="43" t="s">
        <v>843</v>
      </c>
      <c r="B3251" s="23" t="s">
        <v>1028</v>
      </c>
      <c r="D3251" s="23" t="s">
        <v>831</v>
      </c>
      <c r="E3251" s="23" t="s">
        <v>605</v>
      </c>
      <c r="G3251" s="53" t="s">
        <v>4994</v>
      </c>
      <c r="J3251" s="23" t="s">
        <v>9</v>
      </c>
      <c r="K3251" s="47">
        <v>1465</v>
      </c>
      <c r="L3251" s="24" t="s">
        <v>834</v>
      </c>
      <c r="M3251" s="24" t="s">
        <v>615</v>
      </c>
      <c r="U3251" s="4">
        <v>7378499.9999999991</v>
      </c>
      <c r="V3251" s="4">
        <v>73.25</v>
      </c>
      <c r="AA3251" s="107">
        <v>122150</v>
      </c>
      <c r="AD3251" s="4">
        <v>213.57657676567479</v>
      </c>
      <c r="BZ3251" s="4"/>
      <c r="CA3251" t="s">
        <v>846</v>
      </c>
      <c r="CC3251" s="7" t="s">
        <v>615</v>
      </c>
      <c r="CD3251" s="7">
        <v>0.88296757859169528</v>
      </c>
      <c r="CF3251" s="7"/>
      <c r="CH3251" s="7"/>
      <c r="CJ3251" s="7"/>
      <c r="CK3251" s="7">
        <f t="shared" si="83"/>
        <v>59</v>
      </c>
    </row>
    <row r="3252" spans="1:90" hidden="1" x14ac:dyDescent="0.3">
      <c r="A3252" s="43">
        <v>64</v>
      </c>
      <c r="B3252" s="23" t="s">
        <v>1176</v>
      </c>
      <c r="C3252" s="54"/>
      <c r="D3252" s="54" t="s">
        <v>831</v>
      </c>
      <c r="E3252" s="23" t="s">
        <v>659</v>
      </c>
      <c r="F3252" s="54"/>
      <c r="G3252" s="23" t="s">
        <v>4995</v>
      </c>
      <c r="J3252" s="54" t="s">
        <v>9</v>
      </c>
      <c r="K3252" s="70">
        <v>9.1999999999999993</v>
      </c>
      <c r="L3252" s="24" t="s">
        <v>834</v>
      </c>
      <c r="M3252" s="24" t="s">
        <v>615</v>
      </c>
      <c r="N3252" s="7"/>
      <c r="U3252" s="4">
        <v>220800</v>
      </c>
      <c r="AD3252" s="7"/>
      <c r="AE3252" s="7"/>
      <c r="AF3252" s="7"/>
      <c r="AG3252" s="7"/>
      <c r="AH3252" s="7"/>
      <c r="AI3252" s="7"/>
      <c r="AJ3252" s="7"/>
      <c r="AK3252" s="7"/>
      <c r="BZ3252" s="4"/>
      <c r="CA3252" t="s">
        <v>856</v>
      </c>
      <c r="CC3252" s="7" t="s">
        <v>615</v>
      </c>
      <c r="CD3252" s="7">
        <v>1</v>
      </c>
      <c r="CF3252" s="7"/>
      <c r="CH3252" s="7"/>
      <c r="CJ3252" s="7"/>
      <c r="CK3252" s="7">
        <f t="shared" si="83"/>
        <v>62</v>
      </c>
      <c r="CL3252" t="s">
        <v>4995</v>
      </c>
    </row>
    <row r="3253" spans="1:90" hidden="1" x14ac:dyDescent="0.3">
      <c r="A3253" s="43" t="s">
        <v>890</v>
      </c>
      <c r="B3253" s="23" t="s">
        <v>913</v>
      </c>
      <c r="D3253" s="23" t="s">
        <v>831</v>
      </c>
      <c r="E3253" s="23" t="s">
        <v>671</v>
      </c>
      <c r="G3253" s="53" t="s">
        <v>4996</v>
      </c>
      <c r="J3253" s="23" t="s">
        <v>9</v>
      </c>
      <c r="K3253" s="47">
        <v>34.473599999999998</v>
      </c>
      <c r="L3253" s="24" t="s">
        <v>834</v>
      </c>
      <c r="M3253" s="24" t="s">
        <v>615</v>
      </c>
      <c r="U3253" s="4">
        <v>99973.439999999988</v>
      </c>
      <c r="X3253" s="4">
        <v>34473.599999999999</v>
      </c>
      <c r="BX3253" s="4"/>
      <c r="BZ3253" s="4"/>
      <c r="CA3253" t="s">
        <v>1168</v>
      </c>
      <c r="CC3253" s="7" t="s">
        <v>615</v>
      </c>
      <c r="CD3253" s="7">
        <v>0.56554096811857713</v>
      </c>
      <c r="CE3253" s="7" t="s">
        <v>624</v>
      </c>
      <c r="CF3253" s="7">
        <v>0.43445903188142287</v>
      </c>
      <c r="CH3253" s="7"/>
      <c r="CJ3253" s="7"/>
      <c r="CK3253" s="7">
        <f t="shared" si="83"/>
        <v>61</v>
      </c>
    </row>
    <row r="3254" spans="1:90" x14ac:dyDescent="0.3">
      <c r="A3254" s="43">
        <v>104</v>
      </c>
      <c r="B3254" s="23" t="s">
        <v>860</v>
      </c>
      <c r="C3254" s="54"/>
      <c r="D3254" s="23" t="s">
        <v>831</v>
      </c>
      <c r="E3254" s="23" t="s">
        <v>600</v>
      </c>
      <c r="G3254" s="23" t="s">
        <v>4997</v>
      </c>
      <c r="H3254" s="54" t="s">
        <v>4998</v>
      </c>
      <c r="I3254" s="54"/>
      <c r="J3254" s="54" t="s">
        <v>9</v>
      </c>
      <c r="K3254" s="47">
        <v>53.66</v>
      </c>
      <c r="L3254" s="24" t="s">
        <v>834</v>
      </c>
      <c r="M3254" s="24" t="s">
        <v>765</v>
      </c>
      <c r="N3254" s="7"/>
      <c r="T3254" s="4">
        <v>1404.76</v>
      </c>
      <c r="X3254" s="7"/>
      <c r="AH3254" s="7"/>
      <c r="AI3254" s="7"/>
      <c r="BS3254" s="83">
        <v>361718.73794999998</v>
      </c>
      <c r="BT3254" s="7"/>
      <c r="BU3254" s="7"/>
      <c r="BV3254" s="7"/>
      <c r="BW3254" s="7"/>
      <c r="BX3254" s="7"/>
      <c r="BY3254" s="7"/>
      <c r="BZ3254" s="4">
        <v>1030000</v>
      </c>
      <c r="CA3254" t="s">
        <v>4999</v>
      </c>
      <c r="CK3254" s="7">
        <f t="shared" si="83"/>
        <v>61</v>
      </c>
    </row>
    <row r="3255" spans="1:90" hidden="1" x14ac:dyDescent="0.3">
      <c r="A3255" s="43" t="s">
        <v>932</v>
      </c>
      <c r="B3255" s="23" t="s">
        <v>1025</v>
      </c>
      <c r="C3255" s="54"/>
      <c r="D3255" s="54" t="s">
        <v>831</v>
      </c>
      <c r="E3255" s="23" t="s">
        <v>659</v>
      </c>
      <c r="F3255" s="54"/>
      <c r="G3255" s="23" t="s">
        <v>5000</v>
      </c>
      <c r="H3255" s="23" t="s">
        <v>1082</v>
      </c>
      <c r="J3255" s="54" t="s">
        <v>9</v>
      </c>
      <c r="K3255" s="55">
        <v>0.97199999999999998</v>
      </c>
      <c r="L3255" s="24" t="s">
        <v>834</v>
      </c>
      <c r="M3255" s="24" t="s">
        <v>615</v>
      </c>
      <c r="N3255" s="7"/>
      <c r="U3255" s="4">
        <v>20412</v>
      </c>
      <c r="V3255" s="4">
        <v>9.7200000000000009E-2</v>
      </c>
      <c r="AB3255" s="4">
        <v>1944</v>
      </c>
      <c r="AC3255" s="4">
        <v>10692</v>
      </c>
      <c r="AD3255" s="7"/>
      <c r="AE3255" s="7"/>
      <c r="AF3255" s="7"/>
      <c r="AG3255" s="7"/>
      <c r="AH3255" s="7"/>
      <c r="AI3255" s="7"/>
      <c r="AJ3255" s="7"/>
      <c r="AK3255" s="7"/>
      <c r="BZ3255" s="4">
        <v>400000</v>
      </c>
      <c r="CA3255" t="s">
        <v>5001</v>
      </c>
      <c r="CC3255" s="7" t="s">
        <v>615</v>
      </c>
      <c r="CD3255" s="7">
        <v>0.80526467985173378</v>
      </c>
      <c r="CF3255" s="7"/>
      <c r="CH3255" s="7"/>
      <c r="CJ3255" s="7"/>
      <c r="CK3255" s="7">
        <f t="shared" si="83"/>
        <v>59</v>
      </c>
      <c r="CL3255" t="s">
        <v>5000</v>
      </c>
    </row>
    <row r="3256" spans="1:90" hidden="1" x14ac:dyDescent="0.3">
      <c r="A3256" s="43">
        <v>64</v>
      </c>
      <c r="B3256" s="23" t="s">
        <v>913</v>
      </c>
      <c r="C3256" s="54"/>
      <c r="D3256" s="54" t="s">
        <v>831</v>
      </c>
      <c r="E3256" s="23" t="s">
        <v>605</v>
      </c>
      <c r="F3256" s="54"/>
      <c r="G3256" s="23" t="s">
        <v>5002</v>
      </c>
      <c r="H3256" s="23" t="s">
        <v>838</v>
      </c>
      <c r="J3256" s="54" t="s">
        <v>9</v>
      </c>
      <c r="K3256" s="55">
        <v>225</v>
      </c>
      <c r="L3256" s="24" t="s">
        <v>834</v>
      </c>
      <c r="M3256" s="24" t="s">
        <v>618</v>
      </c>
      <c r="N3256" s="7"/>
      <c r="U3256" s="4">
        <v>353340.00000000012</v>
      </c>
      <c r="V3256" s="4">
        <v>98.712000000000018</v>
      </c>
      <c r="W3256" s="4">
        <v>411.17399999999998</v>
      </c>
      <c r="AD3256" s="7"/>
      <c r="AE3256" s="7"/>
      <c r="AF3256" s="7"/>
      <c r="AG3256" s="7"/>
      <c r="AH3256" s="7"/>
      <c r="AI3256" s="7"/>
      <c r="AJ3256" s="7"/>
      <c r="AK3256" s="7"/>
      <c r="BZ3256" s="4"/>
      <c r="CA3256" t="s">
        <v>859</v>
      </c>
      <c r="CC3256" s="7" t="s">
        <v>618</v>
      </c>
      <c r="CD3256" s="7">
        <v>0.60748960624329851</v>
      </c>
      <c r="CE3256" s="7" t="s">
        <v>615</v>
      </c>
      <c r="CF3256" s="7">
        <v>0.35152058543921999</v>
      </c>
      <c r="CH3256" s="7"/>
      <c r="CJ3256" s="7"/>
      <c r="CK3256" s="7">
        <f t="shared" si="83"/>
        <v>60</v>
      </c>
    </row>
    <row r="3257" spans="1:90" hidden="1" x14ac:dyDescent="0.3">
      <c r="A3257" s="43" t="s">
        <v>843</v>
      </c>
      <c r="B3257" s="23" t="s">
        <v>913</v>
      </c>
      <c r="D3257" s="23" t="s">
        <v>831</v>
      </c>
      <c r="E3257" s="23" t="s">
        <v>650</v>
      </c>
      <c r="G3257" s="53" t="s">
        <v>5003</v>
      </c>
      <c r="J3257" s="23" t="s">
        <v>9</v>
      </c>
      <c r="K3257" s="47">
        <v>22.68</v>
      </c>
      <c r="L3257" s="24" t="s">
        <v>834</v>
      </c>
      <c r="M3257" s="24" t="s">
        <v>633</v>
      </c>
      <c r="U3257" s="4">
        <v>56700</v>
      </c>
      <c r="AA3257" s="107">
        <v>39017.548697444858</v>
      </c>
      <c r="AD3257" s="4">
        <v>56.500687880016997</v>
      </c>
      <c r="BZ3257" s="4"/>
      <c r="CA3257" t="s">
        <v>846</v>
      </c>
      <c r="CC3257" s="7" t="s">
        <v>633</v>
      </c>
      <c r="CD3257" s="7">
        <v>0.62797293096599827</v>
      </c>
      <c r="CE3257" s="7" t="s">
        <v>615</v>
      </c>
      <c r="CF3257" s="7">
        <v>0.25867251059890112</v>
      </c>
      <c r="CH3257" s="7"/>
      <c r="CJ3257" s="7"/>
      <c r="CK3257" s="7">
        <f t="shared" si="83"/>
        <v>60</v>
      </c>
    </row>
    <row r="3258" spans="1:90" hidden="1" x14ac:dyDescent="0.3">
      <c r="A3258" s="43" t="s">
        <v>932</v>
      </c>
      <c r="B3258" s="23" t="s">
        <v>913</v>
      </c>
      <c r="C3258" s="54"/>
      <c r="D3258" s="54" t="s">
        <v>831</v>
      </c>
      <c r="E3258" s="23" t="s">
        <v>764</v>
      </c>
      <c r="F3258" s="54"/>
      <c r="G3258" s="23" t="s">
        <v>5004</v>
      </c>
      <c r="H3258" s="23" t="s">
        <v>930</v>
      </c>
      <c r="J3258" s="54" t="s">
        <v>9</v>
      </c>
      <c r="K3258" s="55">
        <v>107.66468159999999</v>
      </c>
      <c r="L3258" s="24" t="s">
        <v>834</v>
      </c>
      <c r="M3258" s="24" t="s">
        <v>615</v>
      </c>
      <c r="N3258" s="7"/>
      <c r="U3258" s="4">
        <v>1114329.45456</v>
      </c>
      <c r="AD3258" s="7"/>
      <c r="AE3258" s="7"/>
      <c r="AF3258" s="7"/>
      <c r="AG3258" s="7"/>
      <c r="AH3258" s="7"/>
      <c r="AI3258" s="7"/>
      <c r="AJ3258" s="7"/>
      <c r="AK3258" s="7"/>
      <c r="BZ3258" s="4">
        <v>4950000</v>
      </c>
      <c r="CA3258" t="s">
        <v>934</v>
      </c>
      <c r="CC3258" s="7" t="s">
        <v>615</v>
      </c>
      <c r="CD3258" s="7">
        <v>1</v>
      </c>
      <c r="CF3258" s="7"/>
      <c r="CH3258" s="7"/>
      <c r="CJ3258" s="7"/>
      <c r="CK3258" s="7">
        <f t="shared" si="83"/>
        <v>62</v>
      </c>
    </row>
    <row r="3259" spans="1:90" hidden="1" x14ac:dyDescent="0.3">
      <c r="A3259" s="43">
        <v>64</v>
      </c>
      <c r="B3259" s="23" t="s">
        <v>1025</v>
      </c>
      <c r="C3259" s="54"/>
      <c r="D3259" s="54" t="s">
        <v>831</v>
      </c>
      <c r="E3259" s="23" t="s">
        <v>686</v>
      </c>
      <c r="F3259" s="54"/>
      <c r="G3259" s="23" t="s">
        <v>5005</v>
      </c>
      <c r="J3259" s="54" t="s">
        <v>9</v>
      </c>
      <c r="K3259" s="55">
        <v>28</v>
      </c>
      <c r="L3259" s="24" t="s">
        <v>834</v>
      </c>
      <c r="M3259" s="24" t="s">
        <v>615</v>
      </c>
      <c r="N3259" s="7"/>
      <c r="U3259" s="4">
        <v>242720</v>
      </c>
      <c r="V3259" s="4">
        <v>6.1059999999999999</v>
      </c>
      <c r="Y3259" s="4">
        <v>11300</v>
      </c>
      <c r="AD3259" s="7"/>
      <c r="AE3259" s="7"/>
      <c r="AF3259" s="7"/>
      <c r="AG3259" s="7"/>
      <c r="AH3259" s="7"/>
      <c r="AI3259" s="7"/>
      <c r="AJ3259" s="7"/>
      <c r="AK3259" s="7"/>
      <c r="BZ3259" s="4"/>
      <c r="CA3259" t="s">
        <v>1595</v>
      </c>
      <c r="CC3259" s="7" t="s">
        <v>615</v>
      </c>
      <c r="CD3259" s="7">
        <v>0.71461474852499984</v>
      </c>
      <c r="CF3259" s="7"/>
      <c r="CH3259" s="7"/>
      <c r="CJ3259" s="7"/>
      <c r="CK3259" s="7">
        <f t="shared" si="83"/>
        <v>60</v>
      </c>
    </row>
    <row r="3260" spans="1:90" x14ac:dyDescent="0.3">
      <c r="A3260" s="43">
        <v>64</v>
      </c>
      <c r="B3260" s="23" t="s">
        <v>860</v>
      </c>
      <c r="C3260" s="54"/>
      <c r="D3260" s="54" t="s">
        <v>831</v>
      </c>
      <c r="E3260" s="23" t="s">
        <v>614</v>
      </c>
      <c r="F3260" s="54"/>
      <c r="G3260" s="23" t="s">
        <v>5006</v>
      </c>
      <c r="J3260" s="54" t="s">
        <v>9</v>
      </c>
      <c r="K3260" s="55">
        <v>3.0590000000000002</v>
      </c>
      <c r="L3260" s="24" t="s">
        <v>834</v>
      </c>
      <c r="M3260" s="24" t="s">
        <v>615</v>
      </c>
      <c r="N3260" s="7"/>
      <c r="U3260" s="4">
        <v>29060.5</v>
      </c>
      <c r="AD3260" s="7"/>
      <c r="AE3260" s="7"/>
      <c r="AF3260" s="7"/>
      <c r="AG3260" s="7"/>
      <c r="AH3260" s="7"/>
      <c r="AI3260" s="7"/>
      <c r="AJ3260" s="7"/>
      <c r="AK3260" s="7"/>
      <c r="BZ3260" s="4"/>
      <c r="CA3260" t="s">
        <v>856</v>
      </c>
      <c r="CC3260" s="7" t="s">
        <v>615</v>
      </c>
      <c r="CD3260" s="7">
        <v>1</v>
      </c>
      <c r="CF3260" s="7"/>
      <c r="CH3260" s="7"/>
      <c r="CJ3260" s="7"/>
      <c r="CK3260" s="7">
        <f t="shared" si="83"/>
        <v>62</v>
      </c>
    </row>
    <row r="3261" spans="1:90" hidden="1" x14ac:dyDescent="0.3">
      <c r="A3261" s="43">
        <v>64</v>
      </c>
      <c r="B3261" s="23" t="s">
        <v>1025</v>
      </c>
      <c r="C3261" s="54"/>
      <c r="D3261" s="54" t="s">
        <v>831</v>
      </c>
      <c r="E3261" s="23" t="s">
        <v>659</v>
      </c>
      <c r="F3261" s="54"/>
      <c r="G3261" s="23" t="s">
        <v>5007</v>
      </c>
      <c r="J3261" s="54" t="s">
        <v>9</v>
      </c>
      <c r="K3261" s="55">
        <v>2.875</v>
      </c>
      <c r="L3261" s="24" t="s">
        <v>834</v>
      </c>
      <c r="M3261" s="24" t="s">
        <v>615</v>
      </c>
      <c r="N3261" s="7"/>
      <c r="U3261" s="4">
        <v>19184.2</v>
      </c>
      <c r="AC3261" s="4">
        <v>41485.400000000009</v>
      </c>
      <c r="AD3261" s="7"/>
      <c r="AE3261" s="7"/>
      <c r="AF3261" s="7"/>
      <c r="AG3261" s="7"/>
      <c r="AH3261" s="7"/>
      <c r="AI3261" s="7"/>
      <c r="AJ3261" s="7"/>
      <c r="AK3261" s="7"/>
      <c r="BZ3261" s="4"/>
      <c r="CA3261" t="s">
        <v>885</v>
      </c>
      <c r="CC3261" s="7" t="s">
        <v>615</v>
      </c>
      <c r="CD3261" s="7">
        <v>0.57397381792414703</v>
      </c>
      <c r="CE3261" s="7" t="s">
        <v>639</v>
      </c>
      <c r="CF3261" s="7">
        <v>0.42602618207585302</v>
      </c>
      <c r="CH3261" s="7"/>
      <c r="CJ3261" s="7"/>
      <c r="CK3261" s="7">
        <f t="shared" si="83"/>
        <v>61</v>
      </c>
    </row>
    <row r="3262" spans="1:90" ht="18" customHeight="1" x14ac:dyDescent="0.3">
      <c r="A3262" s="24">
        <v>79</v>
      </c>
      <c r="B3262" s="23" t="s">
        <v>860</v>
      </c>
      <c r="C3262" s="23" t="s">
        <v>1103</v>
      </c>
      <c r="D3262" s="23" t="s">
        <v>831</v>
      </c>
      <c r="E3262" s="23" t="s">
        <v>752</v>
      </c>
      <c r="G3262" s="23" t="s">
        <v>5008</v>
      </c>
      <c r="H3262" s="23" t="s">
        <v>930</v>
      </c>
      <c r="J3262" s="54" t="s">
        <v>8</v>
      </c>
      <c r="K3262" s="47">
        <v>34.347050000000003</v>
      </c>
      <c r="L3262" s="57" t="s">
        <v>834</v>
      </c>
      <c r="M3262" s="24" t="s">
        <v>723</v>
      </c>
      <c r="N3262" s="7"/>
      <c r="O3262" s="7"/>
      <c r="X3262" s="7"/>
      <c r="AL3262" s="61"/>
      <c r="BD3262" s="4">
        <v>213324.40395690611</v>
      </c>
      <c r="BE3262" s="4">
        <v>279927.10965403088</v>
      </c>
      <c r="BF3262" s="4">
        <v>21037.181409633838</v>
      </c>
      <c r="BG3262" s="4">
        <v>54654.241091012853</v>
      </c>
      <c r="BH3262" s="4">
        <v>5331.1823907056814</v>
      </c>
      <c r="BI3262" s="4">
        <v>1245.816459172539</v>
      </c>
      <c r="BJ3262" s="4">
        <v>3456.541535099338</v>
      </c>
      <c r="BK3262" s="4">
        <v>292.0142453183521</v>
      </c>
      <c r="BL3262" s="4">
        <v>1197.0821715817699</v>
      </c>
      <c r="BM3262" s="4">
        <v>179.8992655902594</v>
      </c>
      <c r="BN3262" s="4">
        <v>360.44468783854438</v>
      </c>
      <c r="BO3262" s="4">
        <v>60.147400155521012</v>
      </c>
      <c r="BP3262" s="4">
        <v>241.30789817295991</v>
      </c>
      <c r="BQ3262" s="4">
        <v>60.405219155354473</v>
      </c>
      <c r="BR3262" s="4">
        <v>4273.2111046058471</v>
      </c>
      <c r="BY3262" s="7"/>
      <c r="BZ3262" s="4">
        <v>20000000</v>
      </c>
      <c r="CA3262" t="s">
        <v>5009</v>
      </c>
      <c r="CC3262" s="7" t="s">
        <v>723</v>
      </c>
      <c r="CD3262" s="7">
        <v>0.31194658927155611</v>
      </c>
      <c r="CE3262" s="7" t="s">
        <v>720</v>
      </c>
      <c r="CF3262" s="7">
        <v>0.22947813395290101</v>
      </c>
      <c r="CG3262" s="7" t="s">
        <v>729</v>
      </c>
      <c r="CH3262" s="7">
        <v>0.20466869605562191</v>
      </c>
      <c r="CJ3262" s="7"/>
      <c r="CK3262" s="7">
        <f t="shared" si="83"/>
        <v>48</v>
      </c>
    </row>
    <row r="3263" spans="1:90" hidden="1" x14ac:dyDescent="0.3">
      <c r="A3263" s="24">
        <v>79</v>
      </c>
      <c r="B3263" s="23" t="s">
        <v>1527</v>
      </c>
      <c r="C3263" s="23" t="s">
        <v>1016</v>
      </c>
      <c r="D3263" s="23" t="s">
        <v>831</v>
      </c>
      <c r="E3263" s="23" t="s">
        <v>752</v>
      </c>
      <c r="G3263" s="23" t="s">
        <v>5010</v>
      </c>
      <c r="H3263" s="23" t="s">
        <v>838</v>
      </c>
      <c r="J3263" s="54" t="s">
        <v>8</v>
      </c>
      <c r="K3263" s="47">
        <v>3.3</v>
      </c>
      <c r="L3263" s="57" t="s">
        <v>834</v>
      </c>
      <c r="M3263" s="24" t="s">
        <v>723</v>
      </c>
      <c r="N3263" s="7"/>
      <c r="O3263" s="7"/>
      <c r="X3263" s="7"/>
      <c r="AL3263" s="61"/>
      <c r="BD3263" s="4">
        <v>28042.01411093754</v>
      </c>
      <c r="BE3263" s="4">
        <v>35583.668981223193</v>
      </c>
      <c r="BF3263" s="4">
        <v>2560.3342363367019</v>
      </c>
      <c r="BG3263" s="4">
        <v>6281.2436557154724</v>
      </c>
      <c r="BH3263" s="4">
        <v>365.01575834375723</v>
      </c>
      <c r="BI3263" s="4">
        <v>84.361298259523352</v>
      </c>
      <c r="BJ3263" s="4">
        <v>112.9954635133267</v>
      </c>
      <c r="BK3263" s="4">
        <v>13.841758522908981</v>
      </c>
      <c r="BL3263" s="4">
        <v>28.371428135381109</v>
      </c>
      <c r="BR3263" s="4">
        <v>89.739269861491834</v>
      </c>
      <c r="BY3263" s="7"/>
      <c r="BZ3263" s="4"/>
      <c r="CA3263" t="s">
        <v>5011</v>
      </c>
      <c r="CC3263" s="7" t="s">
        <v>723</v>
      </c>
      <c r="CD3263" s="7">
        <v>0.3541294373575723</v>
      </c>
      <c r="CE3263" s="7" t="s">
        <v>720</v>
      </c>
      <c r="CF3263" s="7">
        <v>0.26939280640605823</v>
      </c>
      <c r="CG3263" s="7" t="s">
        <v>729</v>
      </c>
      <c r="CH3263" s="7">
        <v>0.21006283245972671</v>
      </c>
      <c r="CJ3263" s="7"/>
      <c r="CK3263" s="7">
        <f t="shared" si="83"/>
        <v>53</v>
      </c>
    </row>
    <row r="3264" spans="1:90" hidden="1" x14ac:dyDescent="0.3">
      <c r="A3264" s="43">
        <v>65</v>
      </c>
      <c r="B3264" s="56" t="s">
        <v>1025</v>
      </c>
      <c r="D3264" s="23" t="s">
        <v>831</v>
      </c>
      <c r="E3264" s="23" t="s">
        <v>796</v>
      </c>
      <c r="G3264" s="23" t="s">
        <v>5012</v>
      </c>
      <c r="H3264" s="57" t="s">
        <v>831</v>
      </c>
      <c r="I3264" s="57"/>
      <c r="J3264" s="23" t="s">
        <v>9</v>
      </c>
      <c r="K3264" s="47">
        <v>80.5</v>
      </c>
      <c r="L3264" s="24" t="s">
        <v>834</v>
      </c>
      <c r="M3264" s="24" t="s">
        <v>624</v>
      </c>
      <c r="X3264" s="4">
        <v>619850</v>
      </c>
      <c r="Y3264" s="4">
        <v>48300</v>
      </c>
      <c r="BZ3264" s="4"/>
      <c r="CA3264" t="s">
        <v>1009</v>
      </c>
      <c r="CC3264" s="7" t="s">
        <v>624</v>
      </c>
      <c r="CD3264" s="7">
        <v>0.84522588396107345</v>
      </c>
      <c r="CF3264" s="7"/>
      <c r="CH3264" s="7"/>
      <c r="CJ3264" s="7"/>
      <c r="CK3264" s="7">
        <f t="shared" si="83"/>
        <v>61</v>
      </c>
    </row>
    <row r="3265" spans="1:90" hidden="1" x14ac:dyDescent="0.3">
      <c r="A3265" s="43" t="s">
        <v>1607</v>
      </c>
      <c r="B3265" s="56" t="s">
        <v>1025</v>
      </c>
      <c r="D3265" s="23" t="s">
        <v>831</v>
      </c>
      <c r="E3265" s="23" t="s">
        <v>798</v>
      </c>
      <c r="G3265" s="23" t="s">
        <v>5013</v>
      </c>
      <c r="H3265" s="57"/>
      <c r="J3265" s="23" t="s">
        <v>9</v>
      </c>
      <c r="K3265" s="47">
        <v>0.6</v>
      </c>
      <c r="L3265" s="24" t="s">
        <v>834</v>
      </c>
      <c r="M3265" s="24" t="s">
        <v>624</v>
      </c>
      <c r="U3265" s="4">
        <v>1800</v>
      </c>
      <c r="X3265" s="4">
        <v>8340</v>
      </c>
      <c r="AG3265" s="4">
        <v>0.09</v>
      </c>
      <c r="AH3265" s="4">
        <v>0.18</v>
      </c>
      <c r="AI3265" s="4">
        <v>0.03</v>
      </c>
      <c r="BZ3265" s="4"/>
      <c r="CA3265" t="s">
        <v>5014</v>
      </c>
      <c r="CC3265" s="7" t="s">
        <v>624</v>
      </c>
      <c r="CD3265" s="7">
        <v>0.83923187595330107</v>
      </c>
      <c r="CF3265" s="7"/>
      <c r="CH3265" s="7"/>
      <c r="CJ3265" s="7"/>
      <c r="CK3265" s="7">
        <f t="shared" si="83"/>
        <v>58</v>
      </c>
    </row>
    <row r="3266" spans="1:90" hidden="1" x14ac:dyDescent="0.3">
      <c r="A3266" s="43">
        <v>65</v>
      </c>
      <c r="B3266" s="56" t="s">
        <v>1025</v>
      </c>
      <c r="D3266" s="23" t="s">
        <v>831</v>
      </c>
      <c r="E3266" s="23" t="s">
        <v>798</v>
      </c>
      <c r="G3266" s="23" t="s">
        <v>5015</v>
      </c>
      <c r="H3266" s="57"/>
      <c r="J3266" s="23" t="s">
        <v>9</v>
      </c>
      <c r="K3266" s="47">
        <v>0.08</v>
      </c>
      <c r="L3266" s="24" t="s">
        <v>834</v>
      </c>
      <c r="M3266" s="24" t="s">
        <v>624</v>
      </c>
      <c r="X3266" s="4">
        <v>2800</v>
      </c>
      <c r="BZ3266" s="4"/>
      <c r="CA3266" t="s">
        <v>871</v>
      </c>
      <c r="CC3266" s="7" t="s">
        <v>624</v>
      </c>
      <c r="CD3266" s="7">
        <v>1</v>
      </c>
      <c r="CF3266" s="7"/>
      <c r="CH3266" s="7"/>
      <c r="CJ3266" s="7"/>
      <c r="CK3266" s="7">
        <f t="shared" si="83"/>
        <v>62</v>
      </c>
    </row>
    <row r="3267" spans="1:90" x14ac:dyDescent="0.3">
      <c r="A3267" s="43">
        <v>64</v>
      </c>
      <c r="B3267" s="23" t="s">
        <v>860</v>
      </c>
      <c r="C3267" s="54"/>
      <c r="D3267" s="54" t="s">
        <v>831</v>
      </c>
      <c r="E3267" s="23" t="s">
        <v>659</v>
      </c>
      <c r="F3267" s="54"/>
      <c r="G3267" s="23" t="s">
        <v>5016</v>
      </c>
      <c r="H3267" s="23" t="s">
        <v>930</v>
      </c>
      <c r="J3267" s="54" t="s">
        <v>9</v>
      </c>
      <c r="K3267" s="55">
        <v>3.2229999999999999</v>
      </c>
      <c r="L3267" s="24" t="s">
        <v>834</v>
      </c>
      <c r="M3267" s="24" t="s">
        <v>615</v>
      </c>
      <c r="N3267" s="7"/>
      <c r="U3267" s="4">
        <v>58869.000000000007</v>
      </c>
      <c r="V3267" s="4">
        <v>6.1618200000000014</v>
      </c>
      <c r="W3267" s="4">
        <v>23.167570000000001</v>
      </c>
      <c r="AC3267" s="4">
        <v>10248.799999999999</v>
      </c>
      <c r="AD3267" s="7"/>
      <c r="AE3267" s="7"/>
      <c r="AF3267" s="7"/>
      <c r="AG3267" s="7"/>
      <c r="AH3267" s="7"/>
      <c r="AI3267" s="7"/>
      <c r="AJ3267" s="7"/>
      <c r="AK3267" s="7"/>
      <c r="BZ3267" s="4"/>
      <c r="CA3267" t="s">
        <v>839</v>
      </c>
      <c r="CC3267" s="7" t="s">
        <v>615</v>
      </c>
      <c r="CD3267" s="7">
        <v>0.57251426306733122</v>
      </c>
      <c r="CE3267" s="7" t="s">
        <v>618</v>
      </c>
      <c r="CF3267" s="7">
        <v>0.37069745302547402</v>
      </c>
      <c r="CH3267" s="7"/>
      <c r="CJ3267" s="7"/>
      <c r="CK3267" s="7">
        <f t="shared" si="83"/>
        <v>59</v>
      </c>
    </row>
    <row r="3268" spans="1:90" hidden="1" x14ac:dyDescent="0.3">
      <c r="A3268" s="43">
        <v>65</v>
      </c>
      <c r="B3268" s="56" t="s">
        <v>1025</v>
      </c>
      <c r="D3268" s="23" t="s">
        <v>831</v>
      </c>
      <c r="E3268" s="23" t="s">
        <v>798</v>
      </c>
      <c r="G3268" s="23" t="s">
        <v>5017</v>
      </c>
      <c r="H3268" s="57" t="s">
        <v>1137</v>
      </c>
      <c r="I3268" s="57"/>
      <c r="J3268" s="23" t="s">
        <v>9</v>
      </c>
      <c r="K3268" s="47">
        <v>9.6810000000000009</v>
      </c>
      <c r="L3268" s="24" t="s">
        <v>834</v>
      </c>
      <c r="M3268" s="24" t="s">
        <v>624</v>
      </c>
      <c r="U3268" s="4">
        <v>9306.2000000000007</v>
      </c>
      <c r="X3268" s="4">
        <v>147608.70000000001</v>
      </c>
      <c r="Y3268" s="4">
        <v>1307.4000000000001</v>
      </c>
      <c r="BZ3268" s="4"/>
      <c r="CA3268" t="s">
        <v>1511</v>
      </c>
      <c r="CC3268" s="7" t="s">
        <v>624</v>
      </c>
      <c r="CD3268" s="7">
        <v>0.95318551718377609</v>
      </c>
      <c r="CF3268" s="7"/>
      <c r="CH3268" s="7"/>
      <c r="CJ3268" s="7"/>
      <c r="CK3268" s="7">
        <f t="shared" si="83"/>
        <v>60</v>
      </c>
    </row>
    <row r="3269" spans="1:90" hidden="1" x14ac:dyDescent="0.3">
      <c r="A3269" s="43" t="s">
        <v>5018</v>
      </c>
      <c r="B3269" s="53" t="s">
        <v>1025</v>
      </c>
      <c r="D3269" s="23" t="s">
        <v>831</v>
      </c>
      <c r="E3269" s="23" t="s">
        <v>595</v>
      </c>
      <c r="G3269" s="53" t="s">
        <v>5019</v>
      </c>
      <c r="H3269" s="23" t="s">
        <v>1137</v>
      </c>
      <c r="J3269" s="23" t="s">
        <v>9</v>
      </c>
      <c r="K3269" s="47">
        <v>209.7</v>
      </c>
      <c r="L3269" s="24" t="s">
        <v>834</v>
      </c>
      <c r="M3269" s="24" t="s">
        <v>717</v>
      </c>
      <c r="BC3269" s="107">
        <v>587334.09665713657</v>
      </c>
      <c r="BZ3269" s="4"/>
      <c r="CA3269" t="s">
        <v>5020</v>
      </c>
      <c r="CK3269" s="7">
        <f t="shared" si="83"/>
        <v>62</v>
      </c>
    </row>
    <row r="3270" spans="1:90" hidden="1" x14ac:dyDescent="0.3">
      <c r="A3270" s="43">
        <v>65</v>
      </c>
      <c r="B3270" s="56" t="s">
        <v>1025</v>
      </c>
      <c r="D3270" s="23" t="s">
        <v>831</v>
      </c>
      <c r="E3270" s="23" t="s">
        <v>796</v>
      </c>
      <c r="G3270" s="23" t="s">
        <v>5021</v>
      </c>
      <c r="H3270" s="57" t="s">
        <v>831</v>
      </c>
      <c r="I3270" s="57"/>
      <c r="J3270" s="23" t="s">
        <v>9</v>
      </c>
      <c r="K3270" s="47">
        <v>182.6</v>
      </c>
      <c r="L3270" s="24" t="s">
        <v>834</v>
      </c>
      <c r="M3270" s="24" t="s">
        <v>624</v>
      </c>
      <c r="X3270" s="4">
        <v>1682340</v>
      </c>
      <c r="Y3270" s="4">
        <v>126410</v>
      </c>
      <c r="BZ3270" s="4"/>
      <c r="CA3270" t="s">
        <v>1009</v>
      </c>
      <c r="CC3270" s="7" t="s">
        <v>624</v>
      </c>
      <c r="CD3270" s="7">
        <v>0.84992355175421186</v>
      </c>
      <c r="CF3270" s="7"/>
      <c r="CH3270" s="7"/>
      <c r="CJ3270" s="7"/>
      <c r="CK3270" s="7">
        <f t="shared" si="83"/>
        <v>61</v>
      </c>
    </row>
    <row r="3271" spans="1:90" hidden="1" x14ac:dyDescent="0.3">
      <c r="A3271" s="43" t="s">
        <v>890</v>
      </c>
      <c r="B3271" s="23" t="s">
        <v>863</v>
      </c>
      <c r="D3271" s="23" t="s">
        <v>831</v>
      </c>
      <c r="E3271" s="23" t="s">
        <v>671</v>
      </c>
      <c r="G3271" s="53" t="s">
        <v>5022</v>
      </c>
      <c r="J3271" s="23" t="s">
        <v>9</v>
      </c>
      <c r="K3271" s="47">
        <v>16.3</v>
      </c>
      <c r="L3271" s="24" t="s">
        <v>834</v>
      </c>
      <c r="M3271" s="24" t="s">
        <v>651</v>
      </c>
      <c r="U3271" s="4">
        <v>3260</v>
      </c>
      <c r="V3271" s="4">
        <v>1.7929999999999999</v>
      </c>
      <c r="X3271" s="4">
        <v>8150.0000000000009</v>
      </c>
      <c r="AG3271" s="4">
        <v>48.247999999999998</v>
      </c>
      <c r="AH3271" s="4">
        <v>22.167999999999999</v>
      </c>
      <c r="AI3271" s="4">
        <v>5.7050000000000001</v>
      </c>
      <c r="AJ3271" s="4">
        <v>15.834363184920001</v>
      </c>
      <c r="AK3271" s="4">
        <v>3.9585907962300011</v>
      </c>
      <c r="BX3271" s="4"/>
      <c r="BZ3271" s="4"/>
      <c r="CA3271" t="s">
        <v>1419</v>
      </c>
      <c r="CC3271" s="7" t="s">
        <v>651</v>
      </c>
      <c r="CD3271" s="7">
        <v>0.64021308924282794</v>
      </c>
      <c r="CF3271" s="7"/>
      <c r="CH3271" s="7"/>
      <c r="CJ3271" s="7"/>
      <c r="CK3271" s="7">
        <f t="shared" si="83"/>
        <v>55</v>
      </c>
    </row>
    <row r="3272" spans="1:90" hidden="1" x14ac:dyDescent="0.3">
      <c r="A3272" s="43">
        <v>64</v>
      </c>
      <c r="B3272" s="23" t="s">
        <v>830</v>
      </c>
      <c r="C3272" s="54"/>
      <c r="D3272" s="54" t="s">
        <v>831</v>
      </c>
      <c r="E3272" s="23" t="s">
        <v>650</v>
      </c>
      <c r="F3272" s="54"/>
      <c r="G3272" s="23" t="s">
        <v>5023</v>
      </c>
      <c r="J3272" s="54" t="s">
        <v>9</v>
      </c>
      <c r="K3272" s="55">
        <v>9.5</v>
      </c>
      <c r="L3272" s="24" t="s">
        <v>834</v>
      </c>
      <c r="M3272" s="24" t="s">
        <v>615</v>
      </c>
      <c r="N3272" s="7"/>
      <c r="U3272" s="4">
        <v>142500</v>
      </c>
      <c r="AD3272" s="7"/>
      <c r="AE3272" s="7"/>
      <c r="AF3272" s="7"/>
      <c r="AG3272" s="7"/>
      <c r="AH3272" s="7"/>
      <c r="AI3272" s="7"/>
      <c r="AJ3272" s="7"/>
      <c r="AK3272" s="7"/>
      <c r="BZ3272" s="4"/>
      <c r="CA3272" t="s">
        <v>856</v>
      </c>
      <c r="CC3272" s="7" t="s">
        <v>615</v>
      </c>
      <c r="CD3272" s="7">
        <v>1</v>
      </c>
      <c r="CF3272" s="7"/>
      <c r="CH3272" s="7"/>
      <c r="CJ3272" s="7"/>
      <c r="CK3272" s="7">
        <f t="shared" si="83"/>
        <v>62</v>
      </c>
    </row>
    <row r="3273" spans="1:90" hidden="1" x14ac:dyDescent="0.3">
      <c r="A3273" s="43">
        <v>64</v>
      </c>
      <c r="B3273" s="23" t="s">
        <v>830</v>
      </c>
      <c r="C3273" s="54"/>
      <c r="D3273" s="54" t="s">
        <v>831</v>
      </c>
      <c r="E3273" s="23" t="s">
        <v>650</v>
      </c>
      <c r="F3273" s="54"/>
      <c r="G3273" s="23" t="s">
        <v>5024</v>
      </c>
      <c r="J3273" s="54" t="s">
        <v>9</v>
      </c>
      <c r="K3273" s="55">
        <v>4.9936999999999996</v>
      </c>
      <c r="L3273" s="24" t="s">
        <v>834</v>
      </c>
      <c r="M3273" s="24" t="s">
        <v>615</v>
      </c>
      <c r="N3273" s="7"/>
      <c r="U3273" s="4">
        <v>61993.32</v>
      </c>
      <c r="W3273" s="4">
        <v>34.271386999999997</v>
      </c>
      <c r="AD3273" s="7"/>
      <c r="AE3273" s="7"/>
      <c r="AF3273" s="7"/>
      <c r="AG3273" s="7"/>
      <c r="AH3273" s="7"/>
      <c r="AI3273" s="7"/>
      <c r="AJ3273" s="7"/>
      <c r="AK3273" s="7"/>
      <c r="BZ3273" s="4"/>
      <c r="CA3273" t="s">
        <v>899</v>
      </c>
      <c r="CC3273" s="7" t="s">
        <v>615</v>
      </c>
      <c r="CD3273" s="7">
        <v>0.94751156891602839</v>
      </c>
      <c r="CF3273" s="7"/>
      <c r="CH3273" s="7"/>
      <c r="CJ3273" s="7"/>
      <c r="CK3273" s="7">
        <f t="shared" si="83"/>
        <v>61</v>
      </c>
    </row>
    <row r="3274" spans="1:90" hidden="1" x14ac:dyDescent="0.3">
      <c r="A3274" s="43">
        <v>64</v>
      </c>
      <c r="B3274" s="23" t="s">
        <v>830</v>
      </c>
      <c r="C3274" s="54"/>
      <c r="D3274" s="54" t="s">
        <v>831</v>
      </c>
      <c r="E3274" s="23" t="s">
        <v>650</v>
      </c>
      <c r="F3274" s="54"/>
      <c r="G3274" s="23" t="s">
        <v>5025</v>
      </c>
      <c r="J3274" s="54" t="s">
        <v>9</v>
      </c>
      <c r="K3274" s="55">
        <v>4.5999999999999996</v>
      </c>
      <c r="L3274" s="24" t="s">
        <v>834</v>
      </c>
      <c r="M3274" s="24" t="s">
        <v>615</v>
      </c>
      <c r="N3274" s="7"/>
      <c r="U3274" s="4">
        <v>52439.999999999993</v>
      </c>
      <c r="W3274" s="4">
        <v>20.239999999999998</v>
      </c>
      <c r="AD3274" s="7"/>
      <c r="AE3274" s="7"/>
      <c r="AF3274" s="7"/>
      <c r="AG3274" s="7"/>
      <c r="AH3274" s="7"/>
      <c r="AI3274" s="7"/>
      <c r="AJ3274" s="7"/>
      <c r="AK3274" s="7"/>
      <c r="BZ3274" s="4"/>
      <c r="CA3274" t="s">
        <v>899</v>
      </c>
      <c r="CC3274" s="7" t="s">
        <v>615</v>
      </c>
      <c r="CD3274" s="7">
        <v>0.96276425337445326</v>
      </c>
      <c r="CF3274" s="7"/>
      <c r="CH3274" s="7"/>
      <c r="CJ3274" s="7"/>
      <c r="CK3274" s="7">
        <f t="shared" si="83"/>
        <v>61</v>
      </c>
    </row>
    <row r="3275" spans="1:90" hidden="1" x14ac:dyDescent="0.3">
      <c r="A3275" s="43" t="s">
        <v>938</v>
      </c>
      <c r="B3275" s="23" t="s">
        <v>1025</v>
      </c>
      <c r="C3275" s="54"/>
      <c r="D3275" s="23" t="s">
        <v>831</v>
      </c>
      <c r="E3275" s="23" t="s">
        <v>611</v>
      </c>
      <c r="G3275" s="23" t="s">
        <v>5026</v>
      </c>
      <c r="H3275" s="23" t="s">
        <v>880</v>
      </c>
      <c r="I3275" s="54"/>
      <c r="J3275" s="54" t="s">
        <v>9</v>
      </c>
      <c r="K3275" s="47">
        <v>2.5990000000000002</v>
      </c>
      <c r="L3275" s="24" t="s">
        <v>834</v>
      </c>
      <c r="M3275" s="24" t="s">
        <v>684</v>
      </c>
      <c r="N3275" s="7"/>
      <c r="AA3275" s="107">
        <v>827.44661710501646</v>
      </c>
      <c r="AD3275" s="4">
        <v>2.29110650561497</v>
      </c>
      <c r="AH3275" s="7"/>
      <c r="AI3275" s="7"/>
      <c r="AR3275" s="4">
        <v>3760.1401656314702</v>
      </c>
      <c r="BY3275" s="7"/>
      <c r="BZ3275" s="72">
        <v>518000</v>
      </c>
      <c r="CA3275" t="s">
        <v>915</v>
      </c>
      <c r="CC3275" s="7" t="s">
        <v>684</v>
      </c>
      <c r="CD3275" s="7">
        <v>0.84757041410751344</v>
      </c>
      <c r="CF3275" s="7"/>
      <c r="CH3275" s="7"/>
      <c r="CJ3275" s="7"/>
      <c r="CK3275" s="7">
        <f t="shared" si="83"/>
        <v>60</v>
      </c>
    </row>
    <row r="3276" spans="1:90" x14ac:dyDescent="0.3">
      <c r="A3276" s="43">
        <v>64</v>
      </c>
      <c r="B3276" s="23" t="s">
        <v>860</v>
      </c>
      <c r="C3276" s="54"/>
      <c r="D3276" s="54" t="s">
        <v>831</v>
      </c>
      <c r="E3276" s="23" t="s">
        <v>659</v>
      </c>
      <c r="F3276" s="54"/>
      <c r="G3276" s="23" t="s">
        <v>5027</v>
      </c>
      <c r="H3276" s="23" t="s">
        <v>880</v>
      </c>
      <c r="J3276" s="54" t="s">
        <v>9</v>
      </c>
      <c r="K3276" s="55">
        <v>6.1539999999999999</v>
      </c>
      <c r="L3276" s="24" t="s">
        <v>834</v>
      </c>
      <c r="M3276" s="24" t="s">
        <v>639</v>
      </c>
      <c r="N3276" s="7"/>
      <c r="U3276" s="4">
        <v>72571.5</v>
      </c>
      <c r="V3276" s="4">
        <v>10.478730000000001</v>
      </c>
      <c r="W3276" s="4">
        <v>2235.2449999999999</v>
      </c>
      <c r="AB3276" s="4">
        <v>99942.000000000015</v>
      </c>
      <c r="AC3276" s="4">
        <v>747434.20000000019</v>
      </c>
      <c r="AD3276" s="7"/>
      <c r="AE3276" s="7"/>
      <c r="AF3276" s="7"/>
      <c r="AG3276" s="7"/>
      <c r="AH3276" s="7"/>
      <c r="AI3276" s="7"/>
      <c r="AJ3276" s="7"/>
      <c r="AK3276" s="7"/>
      <c r="BZ3276" s="4"/>
      <c r="CA3276" t="s">
        <v>842</v>
      </c>
      <c r="CC3276" s="7" t="s">
        <v>639</v>
      </c>
      <c r="CD3276" s="7">
        <v>0.39340759817619742</v>
      </c>
      <c r="CE3276" s="7" t="s">
        <v>621</v>
      </c>
      <c r="CF3276" s="7">
        <v>0.34347455920589581</v>
      </c>
      <c r="CH3276" s="7"/>
      <c r="CJ3276" s="7"/>
      <c r="CK3276" s="7">
        <f t="shared" si="83"/>
        <v>58</v>
      </c>
      <c r="CL3276" t="s">
        <v>5027</v>
      </c>
    </row>
    <row r="3277" spans="1:90" x14ac:dyDescent="0.3">
      <c r="A3277" s="43">
        <v>64</v>
      </c>
      <c r="B3277" s="23" t="s">
        <v>860</v>
      </c>
      <c r="C3277" s="54"/>
      <c r="D3277" s="54" t="s">
        <v>831</v>
      </c>
      <c r="E3277" s="23" t="s">
        <v>605</v>
      </c>
      <c r="F3277" s="54"/>
      <c r="G3277" s="23" t="s">
        <v>5028</v>
      </c>
      <c r="J3277" s="54" t="s">
        <v>9</v>
      </c>
      <c r="K3277" s="55">
        <v>268.60000000000002</v>
      </c>
      <c r="L3277" s="24" t="s">
        <v>834</v>
      </c>
      <c r="M3277" s="24" t="s">
        <v>615</v>
      </c>
      <c r="N3277" s="7"/>
      <c r="U3277" s="4">
        <v>795669.99999999988</v>
      </c>
      <c r="V3277" s="4">
        <v>29.605</v>
      </c>
      <c r="AD3277" s="7"/>
      <c r="AE3277" s="7"/>
      <c r="AF3277" s="7"/>
      <c r="AG3277" s="7"/>
      <c r="AH3277" s="7"/>
      <c r="AI3277" s="7"/>
      <c r="AJ3277" s="7"/>
      <c r="AK3277" s="7"/>
      <c r="BZ3277" s="4"/>
      <c r="CA3277" t="s">
        <v>902</v>
      </c>
      <c r="CC3277" s="7" t="s">
        <v>615</v>
      </c>
      <c r="CD3277" s="7">
        <v>0.81289777258802276</v>
      </c>
      <c r="CF3277" s="7"/>
      <c r="CH3277" s="7"/>
      <c r="CJ3277" s="7"/>
      <c r="CK3277" s="7">
        <f t="shared" si="83"/>
        <v>61</v>
      </c>
    </row>
    <row r="3278" spans="1:90" hidden="1" x14ac:dyDescent="0.3">
      <c r="A3278" s="43" t="s">
        <v>932</v>
      </c>
      <c r="B3278" s="23" t="s">
        <v>1025</v>
      </c>
      <c r="C3278" s="54"/>
      <c r="D3278" s="54" t="s">
        <v>831</v>
      </c>
      <c r="E3278" s="23" t="s">
        <v>659</v>
      </c>
      <c r="F3278" s="54"/>
      <c r="G3278" s="23" t="s">
        <v>5029</v>
      </c>
      <c r="H3278" s="23" t="s">
        <v>880</v>
      </c>
      <c r="J3278" s="54" t="s">
        <v>9</v>
      </c>
      <c r="K3278" s="55">
        <v>6.4132999999999996</v>
      </c>
      <c r="L3278" s="24" t="s">
        <v>834</v>
      </c>
      <c r="M3278" s="24" t="s">
        <v>639</v>
      </c>
      <c r="N3278" s="7"/>
      <c r="U3278" s="4">
        <v>123248.84</v>
      </c>
      <c r="V3278" s="4">
        <v>3.5446230000000001</v>
      </c>
      <c r="W3278" s="4">
        <v>358.48660000000001</v>
      </c>
      <c r="AB3278" s="4">
        <v>161983.70000000001</v>
      </c>
      <c r="AC3278" s="4">
        <v>427445.6</v>
      </c>
      <c r="AD3278" s="7"/>
      <c r="AE3278" s="7"/>
      <c r="AF3278" s="7"/>
      <c r="AG3278" s="7"/>
      <c r="AH3278" s="7"/>
      <c r="AI3278" s="7"/>
      <c r="AJ3278" s="7"/>
      <c r="AK3278" s="7"/>
      <c r="BZ3278" s="4">
        <v>1500000</v>
      </c>
      <c r="CA3278" t="s">
        <v>1040</v>
      </c>
      <c r="CC3278" s="7" t="s">
        <v>639</v>
      </c>
      <c r="CD3278" s="7">
        <v>0.38284056246676318</v>
      </c>
      <c r="CE3278" s="7" t="s">
        <v>615</v>
      </c>
      <c r="CF3278" s="7">
        <v>0.32160834990280401</v>
      </c>
      <c r="CH3278" s="7"/>
      <c r="CJ3278" s="7"/>
      <c r="CK3278" s="7">
        <f t="shared" si="83"/>
        <v>58</v>
      </c>
    </row>
    <row r="3279" spans="1:90" hidden="1" x14ac:dyDescent="0.3">
      <c r="A3279" s="43">
        <v>64</v>
      </c>
      <c r="B3279" s="23" t="s">
        <v>1025</v>
      </c>
      <c r="C3279" s="54"/>
      <c r="D3279" s="54" t="s">
        <v>831</v>
      </c>
      <c r="E3279" s="23" t="s">
        <v>683</v>
      </c>
      <c r="F3279" s="54"/>
      <c r="G3279" s="23" t="s">
        <v>5030</v>
      </c>
      <c r="J3279" s="54" t="s">
        <v>9</v>
      </c>
      <c r="K3279" s="55">
        <v>10.94</v>
      </c>
      <c r="L3279" s="24" t="s">
        <v>834</v>
      </c>
      <c r="M3279" s="24" t="s">
        <v>639</v>
      </c>
      <c r="N3279" s="7"/>
      <c r="U3279" s="4">
        <v>55350</v>
      </c>
      <c r="V3279" s="4">
        <v>3.3248000000000002</v>
      </c>
      <c r="W3279" s="4">
        <v>344.0147</v>
      </c>
      <c r="AB3279" s="4">
        <v>144281</v>
      </c>
      <c r="AC3279" s="4">
        <v>246705</v>
      </c>
      <c r="AD3279" s="7"/>
      <c r="AE3279" s="7"/>
      <c r="AF3279" s="7"/>
      <c r="AG3279" s="7"/>
      <c r="AH3279" s="7"/>
      <c r="AI3279" s="7"/>
      <c r="AJ3279" s="7"/>
      <c r="AK3279" s="7"/>
      <c r="BZ3279" s="4"/>
      <c r="CA3279" t="s">
        <v>842</v>
      </c>
      <c r="CC3279" s="7" t="s">
        <v>639</v>
      </c>
      <c r="CD3279" s="7">
        <v>0.34643749246041888</v>
      </c>
      <c r="CE3279" s="7" t="s">
        <v>615</v>
      </c>
      <c r="CF3279" s="7">
        <v>0.226449799701817</v>
      </c>
      <c r="CG3279" s="7" t="s">
        <v>636</v>
      </c>
      <c r="CH3279" s="7">
        <v>0.20193330177214661</v>
      </c>
      <c r="CJ3279" s="7"/>
      <c r="CK3279" s="7">
        <f t="shared" si="83"/>
        <v>58</v>
      </c>
    </row>
    <row r="3280" spans="1:90" hidden="1" x14ac:dyDescent="0.3">
      <c r="A3280" s="43" t="s">
        <v>2258</v>
      </c>
      <c r="B3280" s="23" t="s">
        <v>2259</v>
      </c>
      <c r="D3280" s="23" t="s">
        <v>831</v>
      </c>
      <c r="E3280" s="23" t="s">
        <v>953</v>
      </c>
      <c r="G3280" s="23" t="s">
        <v>5031</v>
      </c>
      <c r="H3280" s="23" t="s">
        <v>2261</v>
      </c>
      <c r="J3280" s="23" t="s">
        <v>9</v>
      </c>
      <c r="K3280" s="47">
        <v>64</v>
      </c>
      <c r="L3280" s="24" t="s">
        <v>834</v>
      </c>
      <c r="M3280" s="24" t="s">
        <v>603</v>
      </c>
      <c r="Q3280" s="4">
        <v>13108481.625966251</v>
      </c>
      <c r="BB3280" s="4">
        <v>927390.88247678685</v>
      </c>
      <c r="BZ3280" s="4"/>
      <c r="CA3280" t="s">
        <v>5032</v>
      </c>
      <c r="CK3280" s="7">
        <f t="shared" si="83"/>
        <v>61</v>
      </c>
    </row>
    <row r="3281" spans="1:89" hidden="1" x14ac:dyDescent="0.3">
      <c r="A3281" s="43" t="s">
        <v>847</v>
      </c>
      <c r="B3281" s="56" t="s">
        <v>2210</v>
      </c>
      <c r="D3281" s="23" t="s">
        <v>831</v>
      </c>
      <c r="E3281" s="23" t="s">
        <v>796</v>
      </c>
      <c r="G3281" s="23" t="s">
        <v>5033</v>
      </c>
      <c r="H3281" s="57" t="s">
        <v>831</v>
      </c>
      <c r="I3281" s="57"/>
      <c r="J3281" s="23" t="s">
        <v>9</v>
      </c>
      <c r="K3281" s="47">
        <v>125</v>
      </c>
      <c r="L3281" s="24" t="s">
        <v>834</v>
      </c>
      <c r="M3281" s="24" t="s">
        <v>624</v>
      </c>
      <c r="X3281" s="4">
        <v>1314000</v>
      </c>
      <c r="Y3281" s="4">
        <v>82200</v>
      </c>
      <c r="BZ3281" s="4">
        <v>2000000</v>
      </c>
      <c r="CA3281" t="s">
        <v>851</v>
      </c>
      <c r="CC3281" s="7" t="s">
        <v>624</v>
      </c>
      <c r="CD3281" s="7">
        <v>0.87183337158182994</v>
      </c>
      <c r="CF3281" s="7"/>
      <c r="CH3281" s="7"/>
      <c r="CJ3281" s="7"/>
      <c r="CK3281" s="7">
        <f t="shared" ref="CK3281:CK3312" si="84">COUNTBLANK(N3281:BX3281)</f>
        <v>61</v>
      </c>
    </row>
    <row r="3282" spans="1:89" hidden="1" x14ac:dyDescent="0.3">
      <c r="A3282" s="43" t="s">
        <v>5034</v>
      </c>
      <c r="B3282" s="23" t="s">
        <v>1058</v>
      </c>
      <c r="D3282" s="54" t="s">
        <v>831</v>
      </c>
      <c r="E3282" s="23" t="s">
        <v>595</v>
      </c>
      <c r="G3282" s="23" t="s">
        <v>5035</v>
      </c>
      <c r="J3282" s="23" t="s">
        <v>8</v>
      </c>
      <c r="K3282" s="47">
        <v>41.75</v>
      </c>
      <c r="L3282" s="24" t="s">
        <v>834</v>
      </c>
      <c r="M3282" s="24" t="s">
        <v>708</v>
      </c>
      <c r="V3282" s="4">
        <v>42</v>
      </c>
      <c r="AR3282" s="4">
        <v>198243.93719683829</v>
      </c>
      <c r="AZ3282" s="4">
        <v>1670000</v>
      </c>
      <c r="BZ3282" s="4"/>
      <c r="CA3282" t="s">
        <v>5036</v>
      </c>
      <c r="CC3282" s="7" t="s">
        <v>708</v>
      </c>
      <c r="CD3282" s="7">
        <v>0.62197113241043178</v>
      </c>
      <c r="CE3282" s="7" t="s">
        <v>684</v>
      </c>
      <c r="CF3282" s="7">
        <v>0.30841857058213151</v>
      </c>
      <c r="CH3282" s="7"/>
      <c r="CJ3282" s="7"/>
      <c r="CK3282" s="7">
        <f t="shared" si="84"/>
        <v>60</v>
      </c>
    </row>
    <row r="3283" spans="1:89" hidden="1" x14ac:dyDescent="0.3">
      <c r="A3283" s="43">
        <v>64</v>
      </c>
      <c r="B3283" s="23" t="s">
        <v>913</v>
      </c>
      <c r="C3283" s="54"/>
      <c r="D3283" s="54" t="s">
        <v>831</v>
      </c>
      <c r="E3283" s="23" t="s">
        <v>659</v>
      </c>
      <c r="F3283" s="54"/>
      <c r="G3283" s="23" t="s">
        <v>5037</v>
      </c>
      <c r="J3283" s="54" t="s">
        <v>9</v>
      </c>
      <c r="K3283" s="55">
        <v>2.8</v>
      </c>
      <c r="L3283" s="24" t="s">
        <v>834</v>
      </c>
      <c r="M3283" s="24" t="s">
        <v>639</v>
      </c>
      <c r="N3283" s="7"/>
      <c r="U3283" s="4">
        <v>2800</v>
      </c>
      <c r="V3283" s="4">
        <v>2.7719999999999998</v>
      </c>
      <c r="W3283" s="4">
        <v>550.19999999999993</v>
      </c>
      <c r="AB3283" s="4">
        <v>70000</v>
      </c>
      <c r="AC3283" s="4">
        <v>168000</v>
      </c>
      <c r="AD3283" s="7"/>
      <c r="AE3283" s="7"/>
      <c r="AF3283" s="7"/>
      <c r="AG3283" s="7"/>
      <c r="AH3283" s="7"/>
      <c r="AI3283" s="7"/>
      <c r="AJ3283" s="7"/>
      <c r="AK3283" s="7"/>
      <c r="BZ3283" s="4"/>
      <c r="CA3283" t="s">
        <v>842</v>
      </c>
      <c r="CC3283" s="7" t="s">
        <v>639</v>
      </c>
      <c r="CD3283" s="7">
        <v>0.36800864730483279</v>
      </c>
      <c r="CE3283" s="7" t="s">
        <v>621</v>
      </c>
      <c r="CF3283" s="7">
        <v>0.35185926650224969</v>
      </c>
      <c r="CH3283" s="7"/>
      <c r="CJ3283" s="7"/>
      <c r="CK3283" s="7">
        <f t="shared" si="84"/>
        <v>58</v>
      </c>
    </row>
    <row r="3284" spans="1:89" hidden="1" x14ac:dyDescent="0.3">
      <c r="A3284" s="43">
        <v>58</v>
      </c>
      <c r="B3284" s="23" t="s">
        <v>1058</v>
      </c>
      <c r="C3284" s="54"/>
      <c r="D3284" s="23" t="s">
        <v>831</v>
      </c>
      <c r="E3284" s="23" t="s">
        <v>614</v>
      </c>
      <c r="G3284" s="23" t="s">
        <v>5038</v>
      </c>
      <c r="I3284" s="54"/>
      <c r="J3284" s="54" t="s">
        <v>9</v>
      </c>
      <c r="K3284" s="47">
        <v>57.142857142857153</v>
      </c>
      <c r="L3284" s="24" t="s">
        <v>834</v>
      </c>
      <c r="M3284" s="24" t="s">
        <v>633</v>
      </c>
      <c r="N3284" s="7"/>
      <c r="AA3284" s="107">
        <v>100000</v>
      </c>
      <c r="AD3284" s="4">
        <v>132.492214533213</v>
      </c>
      <c r="AH3284" s="7"/>
      <c r="AI3284" s="7"/>
      <c r="BY3284" s="7"/>
      <c r="BZ3284" s="4"/>
      <c r="CA3284" t="s">
        <v>846</v>
      </c>
      <c r="CC3284" s="7" t="s">
        <v>633</v>
      </c>
      <c r="CD3284" s="7">
        <v>0.85825408549283533</v>
      </c>
      <c r="CF3284" s="7"/>
      <c r="CH3284" s="7"/>
      <c r="CJ3284" s="7"/>
      <c r="CK3284" s="7">
        <f t="shared" si="84"/>
        <v>61</v>
      </c>
    </row>
    <row r="3285" spans="1:89" hidden="1" x14ac:dyDescent="0.3">
      <c r="A3285" s="43">
        <v>58</v>
      </c>
      <c r="B3285" s="23" t="s">
        <v>1058</v>
      </c>
      <c r="C3285" s="54"/>
      <c r="D3285" s="23" t="s">
        <v>831</v>
      </c>
      <c r="E3285" s="23" t="s">
        <v>605</v>
      </c>
      <c r="G3285" s="23" t="s">
        <v>5039</v>
      </c>
      <c r="I3285" s="54"/>
      <c r="J3285" s="54" t="s">
        <v>9</v>
      </c>
      <c r="K3285" s="47">
        <v>1.0869565217391299</v>
      </c>
      <c r="L3285" s="24" t="s">
        <v>834</v>
      </c>
      <c r="M3285" s="24" t="s">
        <v>633</v>
      </c>
      <c r="N3285" s="7"/>
      <c r="AA3285" s="107">
        <v>10000</v>
      </c>
      <c r="AD3285" s="4">
        <v>12.69326458351383</v>
      </c>
      <c r="AH3285" s="7"/>
      <c r="AI3285" s="7"/>
      <c r="BY3285" s="7"/>
      <c r="BZ3285" s="4"/>
      <c r="CA3285" t="s">
        <v>846</v>
      </c>
      <c r="CC3285" s="7" t="s">
        <v>633</v>
      </c>
      <c r="CD3285" s="7">
        <v>0.86338941139448788</v>
      </c>
      <c r="CF3285" s="7"/>
      <c r="CH3285" s="7"/>
      <c r="CJ3285" s="7"/>
      <c r="CK3285" s="7">
        <f t="shared" si="84"/>
        <v>61</v>
      </c>
    </row>
    <row r="3286" spans="1:89" hidden="1" x14ac:dyDescent="0.3">
      <c r="A3286" s="43">
        <v>58</v>
      </c>
      <c r="B3286" s="23" t="s">
        <v>1058</v>
      </c>
      <c r="C3286" s="54"/>
      <c r="D3286" s="23" t="s">
        <v>831</v>
      </c>
      <c r="E3286" s="23" t="s">
        <v>605</v>
      </c>
      <c r="G3286" s="23" t="s">
        <v>5040</v>
      </c>
      <c r="I3286" s="54"/>
      <c r="J3286" s="54" t="s">
        <v>9</v>
      </c>
      <c r="K3286" s="47">
        <v>66.25</v>
      </c>
      <c r="L3286" s="24" t="s">
        <v>834</v>
      </c>
      <c r="M3286" s="24" t="s">
        <v>633</v>
      </c>
      <c r="N3286" s="7"/>
      <c r="AA3286" s="107">
        <v>53000</v>
      </c>
      <c r="AD3286" s="4">
        <v>70.65999216305427</v>
      </c>
      <c r="AH3286" s="7"/>
      <c r="AI3286" s="7"/>
      <c r="BY3286" s="7"/>
      <c r="BZ3286" s="4"/>
      <c r="CA3286" t="s">
        <v>846</v>
      </c>
      <c r="CC3286" s="7" t="s">
        <v>633</v>
      </c>
      <c r="CD3286" s="7">
        <v>0.8574940093323451</v>
      </c>
      <c r="CF3286" s="7"/>
      <c r="CH3286" s="7"/>
      <c r="CJ3286" s="7"/>
      <c r="CK3286" s="7">
        <f t="shared" si="84"/>
        <v>61</v>
      </c>
    </row>
    <row r="3287" spans="1:89" hidden="1" x14ac:dyDescent="0.3">
      <c r="A3287" s="43" t="s">
        <v>872</v>
      </c>
      <c r="B3287" s="23" t="s">
        <v>1058</v>
      </c>
      <c r="C3287" s="54"/>
      <c r="D3287" s="54" t="s">
        <v>831</v>
      </c>
      <c r="E3287" s="23" t="s">
        <v>605</v>
      </c>
      <c r="F3287" s="54"/>
      <c r="G3287" s="23" t="s">
        <v>5041</v>
      </c>
      <c r="J3287" s="54" t="s">
        <v>9</v>
      </c>
      <c r="K3287" s="55">
        <v>478.26086956521738</v>
      </c>
      <c r="L3287" s="24" t="s">
        <v>834</v>
      </c>
      <c r="M3287" s="24" t="s">
        <v>615</v>
      </c>
      <c r="N3287" s="7"/>
      <c r="U3287" s="4">
        <v>2200000</v>
      </c>
      <c r="AA3287" s="107">
        <v>260000</v>
      </c>
      <c r="AD3287" s="4">
        <v>86.086956521739125</v>
      </c>
      <c r="AE3287" s="7"/>
      <c r="AF3287" s="7"/>
      <c r="AG3287" s="7"/>
      <c r="AH3287" s="7"/>
      <c r="AI3287" s="7"/>
      <c r="AJ3287" s="7"/>
      <c r="AK3287" s="7"/>
      <c r="BZ3287" s="4">
        <v>30000000</v>
      </c>
      <c r="CA3287" t="s">
        <v>875</v>
      </c>
      <c r="CC3287" s="7" t="s">
        <v>615</v>
      </c>
      <c r="CD3287" s="7">
        <v>0.697282341682808</v>
      </c>
      <c r="CE3287" s="7" t="s">
        <v>633</v>
      </c>
      <c r="CF3287" s="7">
        <v>0.29071875993370749</v>
      </c>
      <c r="CH3287" s="7"/>
      <c r="CJ3287" s="7"/>
      <c r="CK3287" s="7">
        <f t="shared" si="84"/>
        <v>60</v>
      </c>
    </row>
    <row r="3288" spans="1:89" hidden="1" x14ac:dyDescent="0.3">
      <c r="A3288" s="43">
        <v>65</v>
      </c>
      <c r="B3288" s="56" t="s">
        <v>1025</v>
      </c>
      <c r="D3288" s="23" t="s">
        <v>831</v>
      </c>
      <c r="E3288" s="23" t="s">
        <v>796</v>
      </c>
      <c r="G3288" s="23" t="s">
        <v>5042</v>
      </c>
      <c r="H3288" s="57" t="s">
        <v>831</v>
      </c>
      <c r="I3288" s="57"/>
      <c r="J3288" s="23" t="s">
        <v>9</v>
      </c>
      <c r="K3288" s="47">
        <v>0.7</v>
      </c>
      <c r="L3288" s="24" t="s">
        <v>834</v>
      </c>
      <c r="M3288" s="24" t="s">
        <v>624</v>
      </c>
      <c r="X3288" s="4">
        <v>5810</v>
      </c>
      <c r="Y3288" s="4">
        <v>279.99999999999989</v>
      </c>
      <c r="BZ3288" s="4"/>
      <c r="CA3288" t="s">
        <v>1009</v>
      </c>
      <c r="CC3288" s="7" t="s">
        <v>624</v>
      </c>
      <c r="CD3288" s="7">
        <v>0.89826899657751347</v>
      </c>
      <c r="CF3288" s="7"/>
      <c r="CH3288" s="7"/>
      <c r="CJ3288" s="7"/>
      <c r="CK3288" s="7">
        <f t="shared" si="84"/>
        <v>61</v>
      </c>
    </row>
    <row r="3289" spans="1:89" hidden="1" x14ac:dyDescent="0.3">
      <c r="A3289" s="43" t="s">
        <v>932</v>
      </c>
      <c r="B3289" s="23" t="s">
        <v>1058</v>
      </c>
      <c r="C3289" s="54"/>
      <c r="D3289" s="54" t="s">
        <v>831</v>
      </c>
      <c r="E3289" s="23" t="s">
        <v>659</v>
      </c>
      <c r="F3289" s="54"/>
      <c r="G3289" s="23" t="s">
        <v>5043</v>
      </c>
      <c r="J3289" s="54" t="s">
        <v>9</v>
      </c>
      <c r="K3289" s="55">
        <v>8.1999999999999993</v>
      </c>
      <c r="L3289" s="24" t="s">
        <v>834</v>
      </c>
      <c r="M3289" s="24" t="s">
        <v>639</v>
      </c>
      <c r="N3289" s="7"/>
      <c r="U3289" s="4">
        <v>85279.999999999985</v>
      </c>
      <c r="V3289" s="4">
        <v>5.0019999999999998</v>
      </c>
      <c r="W3289" s="4">
        <v>1852.38</v>
      </c>
      <c r="AB3289" s="4">
        <v>463300</v>
      </c>
      <c r="AC3289" s="4">
        <v>750300</v>
      </c>
      <c r="AD3289" s="7"/>
      <c r="AE3289" s="7"/>
      <c r="AF3289" s="7"/>
      <c r="AG3289" s="7"/>
      <c r="AH3289" s="7"/>
      <c r="AI3289" s="7"/>
      <c r="AJ3289" s="7"/>
      <c r="AK3289" s="7"/>
      <c r="BZ3289" s="4">
        <v>550000</v>
      </c>
      <c r="CA3289" t="s">
        <v>1040</v>
      </c>
      <c r="CC3289" s="7" t="s">
        <v>639</v>
      </c>
      <c r="CD3289" s="7">
        <v>0.35874508524349452</v>
      </c>
      <c r="CE3289" s="7" t="s">
        <v>621</v>
      </c>
      <c r="CF3289" s="7">
        <v>0.25857156374908241</v>
      </c>
      <c r="CG3289" s="7" t="s">
        <v>636</v>
      </c>
      <c r="CH3289" s="7">
        <v>0.22078277184109629</v>
      </c>
      <c r="CJ3289" s="7"/>
      <c r="CK3289" s="7">
        <f t="shared" si="84"/>
        <v>58</v>
      </c>
    </row>
    <row r="3290" spans="1:89" hidden="1" x14ac:dyDescent="0.3">
      <c r="A3290" s="43">
        <v>64</v>
      </c>
      <c r="B3290" s="23" t="s">
        <v>1058</v>
      </c>
      <c r="C3290" s="54"/>
      <c r="D3290" s="54" t="s">
        <v>831</v>
      </c>
      <c r="E3290" s="23" t="s">
        <v>659</v>
      </c>
      <c r="F3290" s="54"/>
      <c r="G3290" s="23" t="s">
        <v>5044</v>
      </c>
      <c r="J3290" s="54" t="s">
        <v>9</v>
      </c>
      <c r="K3290" s="55">
        <v>2.4</v>
      </c>
      <c r="L3290" s="24" t="s">
        <v>834</v>
      </c>
      <c r="M3290" s="24" t="s">
        <v>636</v>
      </c>
      <c r="N3290" s="7"/>
      <c r="U3290" s="4">
        <v>29520</v>
      </c>
      <c r="V3290" s="4">
        <v>1.488</v>
      </c>
      <c r="W3290" s="4">
        <v>111.36</v>
      </c>
      <c r="AB3290" s="4">
        <v>114240</v>
      </c>
      <c r="AC3290" s="4">
        <v>105120</v>
      </c>
      <c r="AD3290" s="7"/>
      <c r="AE3290" s="7"/>
      <c r="AF3290" s="7"/>
      <c r="AG3290" s="7"/>
      <c r="AH3290" s="7"/>
      <c r="AI3290" s="7"/>
      <c r="AJ3290" s="7"/>
      <c r="AK3290" s="7"/>
      <c r="BZ3290" s="4"/>
      <c r="CA3290" t="s">
        <v>842</v>
      </c>
      <c r="CC3290" s="7" t="s">
        <v>636</v>
      </c>
      <c r="CD3290" s="7">
        <v>0.31253240140105631</v>
      </c>
      <c r="CE3290" s="7" t="s">
        <v>639</v>
      </c>
      <c r="CF3290" s="7">
        <v>0.28854286458648581</v>
      </c>
      <c r="CG3290" s="7" t="s">
        <v>615</v>
      </c>
      <c r="CH3290" s="7">
        <v>0.23607430545869859</v>
      </c>
      <c r="CJ3290" s="7"/>
      <c r="CK3290" s="7">
        <f t="shared" si="84"/>
        <v>58</v>
      </c>
    </row>
    <row r="3291" spans="1:89" hidden="1" x14ac:dyDescent="0.3">
      <c r="A3291" s="43">
        <v>58</v>
      </c>
      <c r="B3291" s="23" t="s">
        <v>1058</v>
      </c>
      <c r="C3291" s="54"/>
      <c r="D3291" s="23" t="s">
        <v>831</v>
      </c>
      <c r="E3291" s="23" t="s">
        <v>605</v>
      </c>
      <c r="G3291" s="23" t="s">
        <v>5045</v>
      </c>
      <c r="I3291" s="54"/>
      <c r="J3291" s="54" t="s">
        <v>9</v>
      </c>
      <c r="K3291" s="47">
        <v>8.3333333333333339</v>
      </c>
      <c r="L3291" s="24" t="s">
        <v>834</v>
      </c>
      <c r="M3291" s="24" t="s">
        <v>633</v>
      </c>
      <c r="N3291" s="7"/>
      <c r="AA3291" s="107">
        <v>10000</v>
      </c>
      <c r="AD3291" s="4">
        <v>13.13012198192343</v>
      </c>
      <c r="AH3291" s="7"/>
      <c r="AI3291" s="7"/>
      <c r="BY3291" s="7"/>
      <c r="BZ3291" s="4"/>
      <c r="CA3291" t="s">
        <v>846</v>
      </c>
      <c r="CC3291" s="7" t="s">
        <v>633</v>
      </c>
      <c r="CD3291" s="7">
        <v>0.85934904895059638</v>
      </c>
      <c r="CF3291" s="7"/>
      <c r="CH3291" s="7"/>
      <c r="CJ3291" s="7"/>
      <c r="CK3291" s="7">
        <f t="shared" si="84"/>
        <v>61</v>
      </c>
    </row>
    <row r="3292" spans="1:89" hidden="1" x14ac:dyDescent="0.3">
      <c r="A3292" s="43">
        <v>58</v>
      </c>
      <c r="B3292" s="23" t="s">
        <v>1058</v>
      </c>
      <c r="D3292" s="23" t="s">
        <v>831</v>
      </c>
      <c r="E3292" s="23" t="s">
        <v>605</v>
      </c>
      <c r="G3292" s="23" t="s">
        <v>5046</v>
      </c>
      <c r="H3292" s="23" t="s">
        <v>831</v>
      </c>
      <c r="J3292" s="23" t="s">
        <v>9</v>
      </c>
      <c r="K3292" s="47">
        <v>29.1</v>
      </c>
      <c r="L3292" s="24" t="s">
        <v>834</v>
      </c>
      <c r="M3292" s="24" t="s">
        <v>633</v>
      </c>
      <c r="AA3292" s="107">
        <v>32010</v>
      </c>
      <c r="AD3292" s="4">
        <v>0.29099999999999998</v>
      </c>
      <c r="BZ3292" s="4"/>
      <c r="CA3292" t="s">
        <v>1187</v>
      </c>
      <c r="CC3292" s="7" t="s">
        <v>633</v>
      </c>
      <c r="CD3292" s="7">
        <v>0.99886806951384877</v>
      </c>
      <c r="CF3292" s="7"/>
      <c r="CH3292" s="7"/>
      <c r="CJ3292" s="7"/>
      <c r="CK3292" s="7">
        <f t="shared" si="84"/>
        <v>61</v>
      </c>
    </row>
    <row r="3293" spans="1:89" hidden="1" x14ac:dyDescent="0.3">
      <c r="A3293" s="43">
        <v>58</v>
      </c>
      <c r="B3293" s="23" t="s">
        <v>1058</v>
      </c>
      <c r="C3293" s="54"/>
      <c r="D3293" s="23" t="s">
        <v>831</v>
      </c>
      <c r="E3293" s="23" t="s">
        <v>605</v>
      </c>
      <c r="G3293" s="23" t="s">
        <v>5047</v>
      </c>
      <c r="I3293" s="54"/>
      <c r="J3293" s="54" t="s">
        <v>9</v>
      </c>
      <c r="K3293" s="47">
        <v>33.333333333333343</v>
      </c>
      <c r="L3293" s="24" t="s">
        <v>834</v>
      </c>
      <c r="M3293" s="24" t="s">
        <v>633</v>
      </c>
      <c r="N3293" s="7"/>
      <c r="AA3293" s="107">
        <v>30000</v>
      </c>
      <c r="AD3293" s="4">
        <v>39.798169688305528</v>
      </c>
      <c r="AH3293" s="7"/>
      <c r="AI3293" s="7"/>
      <c r="BY3293" s="7"/>
      <c r="BZ3293" s="4"/>
      <c r="CA3293" t="s">
        <v>846</v>
      </c>
      <c r="CC3293" s="7" t="s">
        <v>633</v>
      </c>
      <c r="CD3293" s="7">
        <v>0.85809953378758075</v>
      </c>
      <c r="CF3293" s="7"/>
      <c r="CH3293" s="7"/>
      <c r="CJ3293" s="7"/>
      <c r="CK3293" s="7">
        <f t="shared" si="84"/>
        <v>61</v>
      </c>
    </row>
    <row r="3294" spans="1:89" hidden="1" x14ac:dyDescent="0.3">
      <c r="A3294" s="43">
        <v>58</v>
      </c>
      <c r="B3294" s="23" t="s">
        <v>1058</v>
      </c>
      <c r="D3294" s="54" t="s">
        <v>831</v>
      </c>
      <c r="E3294" s="23" t="s">
        <v>605</v>
      </c>
      <c r="G3294" s="23" t="s">
        <v>5048</v>
      </c>
      <c r="H3294" s="23" t="s">
        <v>831</v>
      </c>
      <c r="J3294" s="54" t="s">
        <v>9</v>
      </c>
      <c r="K3294" s="47">
        <v>37.5</v>
      </c>
      <c r="L3294" s="24" t="s">
        <v>834</v>
      </c>
      <c r="M3294" s="24" t="s">
        <v>633</v>
      </c>
      <c r="AA3294" s="107">
        <v>105000</v>
      </c>
      <c r="AD3294" s="4">
        <v>11.25</v>
      </c>
      <c r="BZ3294" s="4"/>
      <c r="CA3294" t="s">
        <v>1187</v>
      </c>
      <c r="CC3294" s="7" t="s">
        <v>633</v>
      </c>
      <c r="CD3294" s="7">
        <v>0.98682029745418887</v>
      </c>
      <c r="CF3294" s="7"/>
      <c r="CH3294" s="7"/>
      <c r="CJ3294" s="7"/>
      <c r="CK3294" s="7">
        <f t="shared" si="84"/>
        <v>61</v>
      </c>
    </row>
    <row r="3295" spans="1:89" hidden="1" x14ac:dyDescent="0.3">
      <c r="A3295" s="43">
        <v>58</v>
      </c>
      <c r="B3295" s="23" t="s">
        <v>1058</v>
      </c>
      <c r="C3295" s="54"/>
      <c r="D3295" s="23" t="s">
        <v>831</v>
      </c>
      <c r="E3295" s="23" t="s">
        <v>614</v>
      </c>
      <c r="G3295" s="23" t="s">
        <v>5049</v>
      </c>
      <c r="I3295" s="54"/>
      <c r="J3295" s="54" t="s">
        <v>9</v>
      </c>
      <c r="K3295" s="47">
        <v>412.63</v>
      </c>
      <c r="L3295" s="24" t="s">
        <v>834</v>
      </c>
      <c r="M3295" s="24" t="s">
        <v>684</v>
      </c>
      <c r="N3295" s="7"/>
      <c r="AA3295" s="107">
        <v>309472.5</v>
      </c>
      <c r="AD3295" s="4">
        <v>415.34881686609998</v>
      </c>
      <c r="AH3295" s="7"/>
      <c r="AI3295" s="7"/>
      <c r="AR3295" s="4">
        <v>195040</v>
      </c>
      <c r="BY3295" s="7"/>
      <c r="BZ3295" s="4"/>
      <c r="CA3295" t="s">
        <v>2924</v>
      </c>
      <c r="CC3295" s="7" t="s">
        <v>684</v>
      </c>
      <c r="CD3295" s="7">
        <v>0.4705224908994679</v>
      </c>
      <c r="CE3295" s="7" t="s">
        <v>633</v>
      </c>
      <c r="CF3295" s="7">
        <v>0.45359173650142259</v>
      </c>
      <c r="CH3295" s="7"/>
      <c r="CJ3295" s="7"/>
      <c r="CK3295" s="7">
        <f t="shared" si="84"/>
        <v>60</v>
      </c>
    </row>
    <row r="3296" spans="1:89" hidden="1" x14ac:dyDescent="0.3">
      <c r="A3296" s="43">
        <v>64</v>
      </c>
      <c r="B3296" s="23" t="s">
        <v>1058</v>
      </c>
      <c r="C3296" s="54"/>
      <c r="D3296" s="54" t="s">
        <v>831</v>
      </c>
      <c r="E3296" s="23" t="s">
        <v>659</v>
      </c>
      <c r="F3296" s="54"/>
      <c r="G3296" s="23" t="s">
        <v>5050</v>
      </c>
      <c r="J3296" s="54" t="s">
        <v>9</v>
      </c>
      <c r="K3296" s="55">
        <v>5</v>
      </c>
      <c r="L3296" s="24" t="s">
        <v>834</v>
      </c>
      <c r="M3296" s="24" t="s">
        <v>615</v>
      </c>
      <c r="N3296" s="7"/>
      <c r="U3296" s="4">
        <v>150000</v>
      </c>
      <c r="V3296" s="4">
        <v>10</v>
      </c>
      <c r="W3296" s="4">
        <v>250</v>
      </c>
      <c r="AC3296" s="4">
        <v>100000</v>
      </c>
      <c r="AD3296" s="7"/>
      <c r="AE3296" s="7"/>
      <c r="AF3296" s="7"/>
      <c r="AG3296" s="7"/>
      <c r="AH3296" s="7"/>
      <c r="AI3296" s="7"/>
      <c r="AJ3296" s="7"/>
      <c r="AK3296" s="7"/>
      <c r="BZ3296" s="4"/>
      <c r="CA3296" t="s">
        <v>839</v>
      </c>
      <c r="CC3296" s="7" t="s">
        <v>615</v>
      </c>
      <c r="CD3296" s="7">
        <v>0.55302567559028581</v>
      </c>
      <c r="CE3296" s="7" t="s">
        <v>618</v>
      </c>
      <c r="CF3296" s="7">
        <v>0.22806832782189271</v>
      </c>
      <c r="CH3296" s="7"/>
      <c r="CJ3296" s="7"/>
      <c r="CK3296" s="7">
        <f t="shared" si="84"/>
        <v>59</v>
      </c>
    </row>
    <row r="3297" spans="1:90" hidden="1" x14ac:dyDescent="0.3">
      <c r="A3297" s="43" t="s">
        <v>843</v>
      </c>
      <c r="B3297" s="23" t="s">
        <v>1058</v>
      </c>
      <c r="D3297" s="23" t="s">
        <v>831</v>
      </c>
      <c r="E3297" s="23" t="s">
        <v>605</v>
      </c>
      <c r="G3297" s="53" t="s">
        <v>5051</v>
      </c>
      <c r="J3297" s="23" t="s">
        <v>9</v>
      </c>
      <c r="K3297" s="47">
        <v>18</v>
      </c>
      <c r="L3297" s="24" t="s">
        <v>834</v>
      </c>
      <c r="M3297" s="24" t="s">
        <v>615</v>
      </c>
      <c r="U3297" s="4">
        <v>131400</v>
      </c>
      <c r="AA3297" s="107">
        <v>15480</v>
      </c>
      <c r="AD3297" s="4">
        <v>20.57747153699562</v>
      </c>
      <c r="BZ3297" s="4"/>
      <c r="CA3297" t="s">
        <v>846</v>
      </c>
      <c r="CC3297" s="7" t="s">
        <v>615</v>
      </c>
      <c r="CD3297" s="7">
        <v>0.67363622376301546</v>
      </c>
      <c r="CE3297" s="7" t="s">
        <v>633</v>
      </c>
      <c r="CF3297" s="7">
        <v>0.2799720949672545</v>
      </c>
      <c r="CH3297" s="7"/>
      <c r="CJ3297" s="7"/>
      <c r="CK3297" s="7">
        <f t="shared" si="84"/>
        <v>60</v>
      </c>
    </row>
    <row r="3298" spans="1:90" hidden="1" x14ac:dyDescent="0.3">
      <c r="A3298" s="43">
        <v>64</v>
      </c>
      <c r="B3298" s="23" t="s">
        <v>1058</v>
      </c>
      <c r="C3298" s="54"/>
      <c r="D3298" s="54" t="s">
        <v>831</v>
      </c>
      <c r="E3298" s="23" t="s">
        <v>659</v>
      </c>
      <c r="F3298" s="54"/>
      <c r="G3298" s="23" t="s">
        <v>5052</v>
      </c>
      <c r="J3298" s="54" t="s">
        <v>9</v>
      </c>
      <c r="K3298" s="55">
        <v>26.3</v>
      </c>
      <c r="L3298" s="24" t="s">
        <v>834</v>
      </c>
      <c r="M3298" s="24" t="s">
        <v>639</v>
      </c>
      <c r="N3298" s="7"/>
      <c r="U3298" s="4">
        <v>331380</v>
      </c>
      <c r="V3298" s="4">
        <v>59.963999999999999</v>
      </c>
      <c r="W3298" s="4">
        <v>3319.06</v>
      </c>
      <c r="AB3298" s="4">
        <v>891570.00000000012</v>
      </c>
      <c r="AC3298" s="4">
        <v>1380750</v>
      </c>
      <c r="AD3298" s="7"/>
      <c r="AE3298" s="7"/>
      <c r="AF3298" s="7"/>
      <c r="AG3298" s="7"/>
      <c r="AH3298" s="7"/>
      <c r="AI3298" s="7"/>
      <c r="AJ3298" s="7"/>
      <c r="AK3298" s="7"/>
      <c r="BZ3298" s="4"/>
      <c r="CA3298" t="s">
        <v>842</v>
      </c>
      <c r="CC3298" s="7" t="s">
        <v>639</v>
      </c>
      <c r="CD3298" s="7">
        <v>0.26128299876209082</v>
      </c>
      <c r="CE3298" s="7" t="s">
        <v>618</v>
      </c>
      <c r="CF3298" s="7">
        <v>0.2045055122743864</v>
      </c>
      <c r="CH3298" s="7"/>
      <c r="CJ3298" s="7"/>
      <c r="CK3298" s="7">
        <f t="shared" si="84"/>
        <v>58</v>
      </c>
    </row>
    <row r="3299" spans="1:90" hidden="1" x14ac:dyDescent="0.3">
      <c r="A3299" s="43">
        <v>65</v>
      </c>
      <c r="B3299" s="23" t="s">
        <v>1058</v>
      </c>
      <c r="D3299" s="23" t="s">
        <v>831</v>
      </c>
      <c r="E3299" s="23" t="s">
        <v>595</v>
      </c>
      <c r="G3299" s="23" t="s">
        <v>5053</v>
      </c>
      <c r="H3299" s="23" t="s">
        <v>838</v>
      </c>
      <c r="J3299" s="54" t="s">
        <v>9</v>
      </c>
      <c r="K3299" s="58">
        <v>157</v>
      </c>
      <c r="L3299" s="24" t="s">
        <v>834</v>
      </c>
      <c r="M3299" s="24" t="s">
        <v>624</v>
      </c>
      <c r="U3299" s="4">
        <v>219800</v>
      </c>
      <c r="X3299" s="4">
        <v>1004800</v>
      </c>
      <c r="AG3299" s="2"/>
      <c r="AH3299" s="2"/>
      <c r="AI3299" s="2"/>
      <c r="AJ3299" s="2"/>
      <c r="AK3299" s="2"/>
      <c r="BZ3299" s="4"/>
      <c r="CA3299" t="s">
        <v>936</v>
      </c>
      <c r="CC3299" s="7" t="s">
        <v>624</v>
      </c>
      <c r="CD3299" s="7">
        <v>0.91058960887332163</v>
      </c>
      <c r="CF3299" s="7"/>
      <c r="CH3299" s="7"/>
      <c r="CJ3299" s="7"/>
      <c r="CK3299" s="7">
        <f t="shared" si="84"/>
        <v>61</v>
      </c>
    </row>
    <row r="3300" spans="1:90" hidden="1" x14ac:dyDescent="0.3">
      <c r="A3300" s="43">
        <v>58</v>
      </c>
      <c r="B3300" s="23" t="s">
        <v>1058</v>
      </c>
      <c r="C3300" s="54"/>
      <c r="D3300" s="23" t="s">
        <v>831</v>
      </c>
      <c r="E3300" s="23" t="s">
        <v>605</v>
      </c>
      <c r="G3300" s="23" t="s">
        <v>5054</v>
      </c>
      <c r="I3300" s="54"/>
      <c r="J3300" s="54" t="s">
        <v>9</v>
      </c>
      <c r="K3300" s="47">
        <v>3.333333333333333</v>
      </c>
      <c r="L3300" s="24" t="s">
        <v>834</v>
      </c>
      <c r="M3300" s="24" t="s">
        <v>633</v>
      </c>
      <c r="N3300" s="7"/>
      <c r="AA3300" s="107">
        <v>10000</v>
      </c>
      <c r="AD3300" s="4">
        <v>12.857942250177549</v>
      </c>
      <c r="AH3300" s="7"/>
      <c r="AI3300" s="7"/>
      <c r="BY3300" s="7"/>
      <c r="BZ3300" s="4"/>
      <c r="CA3300" t="s">
        <v>846</v>
      </c>
      <c r="CC3300" s="7" t="s">
        <v>633</v>
      </c>
      <c r="CD3300" s="7">
        <v>0.86186190365670634</v>
      </c>
      <c r="CF3300" s="7"/>
      <c r="CH3300" s="7"/>
      <c r="CJ3300" s="7"/>
      <c r="CK3300" s="7">
        <f t="shared" si="84"/>
        <v>61</v>
      </c>
    </row>
    <row r="3301" spans="1:90" hidden="1" x14ac:dyDescent="0.3">
      <c r="A3301" s="43" t="s">
        <v>932</v>
      </c>
      <c r="B3301" s="23" t="s">
        <v>1058</v>
      </c>
      <c r="C3301" s="54"/>
      <c r="D3301" s="54" t="s">
        <v>831</v>
      </c>
      <c r="E3301" s="23" t="s">
        <v>605</v>
      </c>
      <c r="F3301" s="54"/>
      <c r="G3301" s="23" t="s">
        <v>5055</v>
      </c>
      <c r="H3301" s="23" t="s">
        <v>1204</v>
      </c>
      <c r="J3301" s="54" t="s">
        <v>9</v>
      </c>
      <c r="K3301" s="55">
        <v>219.8</v>
      </c>
      <c r="L3301" s="24" t="s">
        <v>834</v>
      </c>
      <c r="M3301" s="24" t="s">
        <v>615</v>
      </c>
      <c r="N3301" s="7"/>
      <c r="U3301" s="4">
        <v>945140.00000000012</v>
      </c>
      <c r="V3301" s="4">
        <v>134.078</v>
      </c>
      <c r="W3301" s="4">
        <v>850.62600000000009</v>
      </c>
      <c r="AC3301" s="4">
        <v>175840</v>
      </c>
      <c r="AD3301" s="7"/>
      <c r="AE3301" s="7"/>
      <c r="AF3301" s="7"/>
      <c r="AG3301" s="7"/>
      <c r="AH3301" s="7"/>
      <c r="AI3301" s="7"/>
      <c r="AJ3301" s="7"/>
      <c r="AK3301" s="7"/>
      <c r="BZ3301" s="4">
        <v>14850000</v>
      </c>
      <c r="CA3301" t="s">
        <v>951</v>
      </c>
      <c r="CC3301" s="7" t="s">
        <v>615</v>
      </c>
      <c r="CD3301" s="7">
        <v>0.49222437058399082</v>
      </c>
      <c r="CE3301" s="7" t="s">
        <v>618</v>
      </c>
      <c r="CF3301" s="7">
        <v>0.43195194529049907</v>
      </c>
      <c r="CH3301" s="7"/>
      <c r="CJ3301" s="7"/>
      <c r="CK3301" s="7">
        <f t="shared" si="84"/>
        <v>59</v>
      </c>
      <c r="CL3301" t="s">
        <v>5055</v>
      </c>
    </row>
    <row r="3302" spans="1:90" hidden="1" x14ac:dyDescent="0.3">
      <c r="A3302" s="43">
        <v>64</v>
      </c>
      <c r="B3302" s="23" t="s">
        <v>1058</v>
      </c>
      <c r="C3302" s="54"/>
      <c r="D3302" s="54" t="s">
        <v>831</v>
      </c>
      <c r="E3302" s="23" t="s">
        <v>605</v>
      </c>
      <c r="F3302" s="54"/>
      <c r="G3302" s="23" t="s">
        <v>5056</v>
      </c>
      <c r="J3302" s="54" t="s">
        <v>9</v>
      </c>
      <c r="K3302" s="55">
        <v>64.285714285714278</v>
      </c>
      <c r="L3302" s="24" t="s">
        <v>834</v>
      </c>
      <c r="M3302" s="24" t="s">
        <v>615</v>
      </c>
      <c r="N3302" s="7"/>
      <c r="U3302" s="4">
        <v>180000</v>
      </c>
      <c r="V3302" s="4">
        <v>19.928571428571431</v>
      </c>
      <c r="AD3302" s="7"/>
      <c r="AE3302" s="7"/>
      <c r="AF3302" s="7"/>
      <c r="AG3302" s="7"/>
      <c r="AH3302" s="7"/>
      <c r="AI3302" s="7"/>
      <c r="AJ3302" s="7"/>
      <c r="AK3302" s="7"/>
      <c r="BZ3302" s="4"/>
      <c r="CA3302" t="s">
        <v>902</v>
      </c>
      <c r="CC3302" s="7" t="s">
        <v>615</v>
      </c>
      <c r="CD3302" s="7">
        <v>0.59351401099566481</v>
      </c>
      <c r="CE3302" s="7" t="s">
        <v>618</v>
      </c>
      <c r="CF3302" s="7">
        <v>0.4064859890043353</v>
      </c>
      <c r="CH3302" s="7"/>
      <c r="CJ3302" s="7"/>
      <c r="CK3302" s="7">
        <f t="shared" si="84"/>
        <v>61</v>
      </c>
    </row>
    <row r="3303" spans="1:90" hidden="1" x14ac:dyDescent="0.3">
      <c r="A3303" s="43">
        <v>142</v>
      </c>
      <c r="B3303" s="42" t="s">
        <v>1058</v>
      </c>
      <c r="C3303" s="23" t="s">
        <v>5057</v>
      </c>
      <c r="D3303" s="23" t="s">
        <v>831</v>
      </c>
      <c r="E3303" s="23" t="s">
        <v>595</v>
      </c>
      <c r="G3303" s="42" t="s">
        <v>5058</v>
      </c>
      <c r="H3303" s="23" t="s">
        <v>880</v>
      </c>
      <c r="J3303" s="23" t="s">
        <v>9</v>
      </c>
      <c r="K3303" s="47">
        <v>7.53</v>
      </c>
      <c r="L3303" s="24" t="s">
        <v>834</v>
      </c>
      <c r="M3303" s="24" t="s">
        <v>684</v>
      </c>
      <c r="U3303" s="87"/>
      <c r="AR3303" s="4">
        <v>64468.928376411808</v>
      </c>
      <c r="BZ3303" s="4"/>
      <c r="CA3303" t="s">
        <v>5059</v>
      </c>
      <c r="CK3303" s="7">
        <f t="shared" si="84"/>
        <v>62</v>
      </c>
    </row>
    <row r="3304" spans="1:90" hidden="1" x14ac:dyDescent="0.3">
      <c r="A3304" s="43" t="s">
        <v>5060</v>
      </c>
      <c r="B3304" s="23" t="s">
        <v>1058</v>
      </c>
      <c r="D3304" s="54" t="s">
        <v>831</v>
      </c>
      <c r="E3304" s="23" t="s">
        <v>5061</v>
      </c>
      <c r="G3304" s="23" t="s">
        <v>5062</v>
      </c>
      <c r="J3304" s="23" t="s">
        <v>9</v>
      </c>
      <c r="K3304" s="47">
        <v>54.130434782608702</v>
      </c>
      <c r="L3304" s="24" t="s">
        <v>834</v>
      </c>
      <c r="M3304" s="24" t="s">
        <v>708</v>
      </c>
      <c r="AZ3304" s="4">
        <v>2490000</v>
      </c>
      <c r="BZ3304" s="4"/>
      <c r="CA3304" t="s">
        <v>5063</v>
      </c>
      <c r="CK3304" s="7">
        <f t="shared" si="84"/>
        <v>62</v>
      </c>
    </row>
    <row r="3305" spans="1:90" hidden="1" x14ac:dyDescent="0.3">
      <c r="A3305" s="43" t="s">
        <v>843</v>
      </c>
      <c r="B3305" s="23" t="s">
        <v>1058</v>
      </c>
      <c r="D3305" s="23" t="s">
        <v>831</v>
      </c>
      <c r="E3305" s="23" t="s">
        <v>605</v>
      </c>
      <c r="G3305" s="53" t="s">
        <v>5064</v>
      </c>
      <c r="J3305" s="23" t="s">
        <v>9</v>
      </c>
      <c r="K3305" s="47">
        <v>10</v>
      </c>
      <c r="L3305" s="24" t="s">
        <v>834</v>
      </c>
      <c r="M3305" s="24" t="s">
        <v>615</v>
      </c>
      <c r="U3305" s="4">
        <v>20000</v>
      </c>
      <c r="AA3305" s="107">
        <v>100</v>
      </c>
      <c r="AD3305" s="4">
        <v>0.79005906719924401</v>
      </c>
      <c r="BZ3305" s="4"/>
      <c r="CA3305" t="s">
        <v>846</v>
      </c>
      <c r="CC3305" s="7" t="s">
        <v>615</v>
      </c>
      <c r="CD3305" s="7">
        <v>0.96617301893279928</v>
      </c>
      <c r="CF3305" s="7"/>
      <c r="CH3305" s="7"/>
      <c r="CJ3305" s="7"/>
      <c r="CK3305" s="7">
        <f t="shared" si="84"/>
        <v>60</v>
      </c>
    </row>
    <row r="3306" spans="1:90" hidden="1" x14ac:dyDescent="0.3">
      <c r="A3306" s="43" t="s">
        <v>843</v>
      </c>
      <c r="B3306" s="23" t="s">
        <v>1058</v>
      </c>
      <c r="D3306" s="23" t="s">
        <v>831</v>
      </c>
      <c r="E3306" s="23" t="s">
        <v>605</v>
      </c>
      <c r="G3306" s="53" t="s">
        <v>5065</v>
      </c>
      <c r="J3306" s="23" t="s">
        <v>9</v>
      </c>
      <c r="K3306" s="47">
        <v>679.24528301886789</v>
      </c>
      <c r="L3306" s="24" t="s">
        <v>834</v>
      </c>
      <c r="M3306" s="24" t="s">
        <v>633</v>
      </c>
      <c r="U3306" s="4">
        <v>835471.69811320747</v>
      </c>
      <c r="AA3306" s="107">
        <v>719999.99999999988</v>
      </c>
      <c r="AD3306" s="4">
        <v>973.99274082398938</v>
      </c>
      <c r="BZ3306" s="4"/>
      <c r="CA3306" t="s">
        <v>846</v>
      </c>
      <c r="CC3306" s="7" t="s">
        <v>633</v>
      </c>
      <c r="CD3306" s="7">
        <v>0.66776020873948394</v>
      </c>
      <c r="CE3306" s="7" t="s">
        <v>615</v>
      </c>
      <c r="CF3306" s="7">
        <v>0.2196372812208113</v>
      </c>
      <c r="CH3306" s="7"/>
      <c r="CJ3306" s="7"/>
      <c r="CK3306" s="7">
        <f t="shared" si="84"/>
        <v>60</v>
      </c>
    </row>
    <row r="3307" spans="1:90" hidden="1" x14ac:dyDescent="0.3">
      <c r="A3307" s="43">
        <v>58</v>
      </c>
      <c r="B3307" s="23" t="s">
        <v>1058</v>
      </c>
      <c r="C3307" s="54"/>
      <c r="D3307" s="23" t="s">
        <v>831</v>
      </c>
      <c r="E3307" s="23" t="s">
        <v>605</v>
      </c>
      <c r="G3307" s="23" t="s">
        <v>5066</v>
      </c>
      <c r="I3307" s="54"/>
      <c r="J3307" s="54" t="s">
        <v>9</v>
      </c>
      <c r="K3307" s="47">
        <v>2.083333333333333</v>
      </c>
      <c r="L3307" s="24" t="s">
        <v>834</v>
      </c>
      <c r="M3307" s="24" t="s">
        <v>633</v>
      </c>
      <c r="N3307" s="7"/>
      <c r="AA3307" s="107">
        <v>10000</v>
      </c>
      <c r="AD3307" s="4">
        <v>12.774846674926341</v>
      </c>
      <c r="AH3307" s="7"/>
      <c r="AI3307" s="7"/>
      <c r="BY3307" s="7"/>
      <c r="BZ3307" s="4"/>
      <c r="CA3307" t="s">
        <v>846</v>
      </c>
      <c r="CC3307" s="7" t="s">
        <v>633</v>
      </c>
      <c r="CD3307" s="7">
        <v>0.86263200070639046</v>
      </c>
      <c r="CF3307" s="7"/>
      <c r="CH3307" s="7"/>
      <c r="CJ3307" s="7"/>
      <c r="CK3307" s="7">
        <f t="shared" si="84"/>
        <v>61</v>
      </c>
    </row>
    <row r="3308" spans="1:90" hidden="1" x14ac:dyDescent="0.3">
      <c r="A3308" s="43">
        <v>58</v>
      </c>
      <c r="B3308" s="23" t="s">
        <v>1058</v>
      </c>
      <c r="D3308" s="23" t="s">
        <v>831</v>
      </c>
      <c r="E3308" s="23" t="s">
        <v>605</v>
      </c>
      <c r="G3308" s="23" t="s">
        <v>5067</v>
      </c>
      <c r="J3308" s="23" t="s">
        <v>9</v>
      </c>
      <c r="K3308" s="47">
        <v>134.80000000000001</v>
      </c>
      <c r="L3308" s="24" t="s">
        <v>834</v>
      </c>
      <c r="M3308" s="24" t="s">
        <v>633</v>
      </c>
      <c r="AA3308" s="107">
        <v>26960</v>
      </c>
      <c r="BZ3308" s="4"/>
      <c r="CA3308" t="s">
        <v>5068</v>
      </c>
      <c r="CC3308" s="7" t="s">
        <v>633</v>
      </c>
      <c r="CD3308" s="7">
        <v>1</v>
      </c>
      <c r="CF3308" s="7"/>
      <c r="CH3308" s="7"/>
      <c r="CJ3308" s="7"/>
      <c r="CK3308" s="7">
        <f t="shared" si="84"/>
        <v>62</v>
      </c>
    </row>
    <row r="3309" spans="1:90" hidden="1" x14ac:dyDescent="0.3">
      <c r="A3309" s="43">
        <v>58</v>
      </c>
      <c r="B3309" s="23" t="s">
        <v>1058</v>
      </c>
      <c r="C3309" s="54"/>
      <c r="D3309" s="23" t="s">
        <v>831</v>
      </c>
      <c r="E3309" s="23" t="s">
        <v>605</v>
      </c>
      <c r="G3309" s="23" t="s">
        <v>5069</v>
      </c>
      <c r="I3309" s="54"/>
      <c r="J3309" s="54" t="s">
        <v>9</v>
      </c>
      <c r="K3309" s="47">
        <v>100</v>
      </c>
      <c r="L3309" s="24" t="s">
        <v>834</v>
      </c>
      <c r="M3309" s="24" t="s">
        <v>633</v>
      </c>
      <c r="N3309" s="7"/>
      <c r="AA3309" s="107">
        <v>110000</v>
      </c>
      <c r="AD3309" s="4">
        <v>144.84605738689211</v>
      </c>
      <c r="AH3309" s="7"/>
      <c r="AI3309" s="7"/>
      <c r="BY3309" s="7"/>
      <c r="BZ3309" s="4"/>
      <c r="CA3309" t="s">
        <v>846</v>
      </c>
      <c r="CC3309" s="7" t="s">
        <v>633</v>
      </c>
      <c r="CD3309" s="7">
        <v>0.85900213175581741</v>
      </c>
      <c r="CF3309" s="7"/>
      <c r="CH3309" s="7"/>
      <c r="CJ3309" s="7"/>
      <c r="CK3309" s="7">
        <f t="shared" si="84"/>
        <v>61</v>
      </c>
    </row>
    <row r="3310" spans="1:90" hidden="1" x14ac:dyDescent="0.3">
      <c r="A3310" s="43">
        <v>58</v>
      </c>
      <c r="B3310" s="23" t="s">
        <v>1058</v>
      </c>
      <c r="C3310" s="54"/>
      <c r="D3310" s="23" t="s">
        <v>831</v>
      </c>
      <c r="E3310" s="23" t="s">
        <v>605</v>
      </c>
      <c r="G3310" s="23" t="s">
        <v>5070</v>
      </c>
      <c r="I3310" s="54"/>
      <c r="J3310" s="54" t="s">
        <v>9</v>
      </c>
      <c r="K3310" s="47">
        <v>129.87012987012989</v>
      </c>
      <c r="L3310" s="24" t="s">
        <v>834</v>
      </c>
      <c r="M3310" s="24" t="s">
        <v>633</v>
      </c>
      <c r="N3310" s="7"/>
      <c r="AA3310" s="107">
        <v>100000</v>
      </c>
      <c r="AD3310" s="4">
        <v>133.5498639889185</v>
      </c>
      <c r="AH3310" s="7"/>
      <c r="AI3310" s="7"/>
      <c r="BY3310" s="7"/>
      <c r="BZ3310" s="4"/>
      <c r="CA3310" t="s">
        <v>846</v>
      </c>
      <c r="CC3310" s="7" t="s">
        <v>633</v>
      </c>
      <c r="CD3310" s="7">
        <v>0.85728405209741432</v>
      </c>
      <c r="CF3310" s="7"/>
      <c r="CH3310" s="7"/>
      <c r="CJ3310" s="7"/>
      <c r="CK3310" s="7">
        <f t="shared" si="84"/>
        <v>61</v>
      </c>
    </row>
    <row r="3311" spans="1:90" hidden="1" x14ac:dyDescent="0.3">
      <c r="A3311" s="43">
        <v>58</v>
      </c>
      <c r="B3311" s="23" t="s">
        <v>1058</v>
      </c>
      <c r="C3311" s="54"/>
      <c r="D3311" s="23" t="s">
        <v>831</v>
      </c>
      <c r="E3311" s="23" t="s">
        <v>605</v>
      </c>
      <c r="G3311" s="23" t="s">
        <v>5071</v>
      </c>
      <c r="I3311" s="54"/>
      <c r="J3311" s="54" t="s">
        <v>9</v>
      </c>
      <c r="K3311" s="47">
        <v>441</v>
      </c>
      <c r="L3311" s="24" t="s">
        <v>834</v>
      </c>
      <c r="M3311" s="24" t="s">
        <v>633</v>
      </c>
      <c r="N3311" s="7"/>
      <c r="AA3311" s="107">
        <v>507999.99999999988</v>
      </c>
      <c r="AD3311" s="4">
        <v>667.89285992602152</v>
      </c>
      <c r="AH3311" s="7"/>
      <c r="AI3311" s="7"/>
      <c r="BY3311" s="7"/>
      <c r="BZ3311" s="4"/>
      <c r="CA3311" t="s">
        <v>846</v>
      </c>
      <c r="CC3311" s="7" t="s">
        <v>633</v>
      </c>
      <c r="CD3311" s="7">
        <v>0.85918913217768966</v>
      </c>
      <c r="CF3311" s="7"/>
      <c r="CH3311" s="7"/>
      <c r="CJ3311" s="7"/>
      <c r="CK3311" s="7">
        <f t="shared" si="84"/>
        <v>61</v>
      </c>
    </row>
    <row r="3312" spans="1:90" hidden="1" x14ac:dyDescent="0.3">
      <c r="A3312" s="43" t="s">
        <v>932</v>
      </c>
      <c r="B3312" s="23" t="s">
        <v>1058</v>
      </c>
      <c r="C3312" s="54"/>
      <c r="D3312" s="54" t="s">
        <v>831</v>
      </c>
      <c r="E3312" s="23" t="s">
        <v>614</v>
      </c>
      <c r="F3312" s="54"/>
      <c r="G3312" s="23" t="s">
        <v>5072</v>
      </c>
      <c r="J3312" s="54" t="s">
        <v>9</v>
      </c>
      <c r="K3312" s="55">
        <v>70.422535211267615</v>
      </c>
      <c r="L3312" s="24" t="s">
        <v>834</v>
      </c>
      <c r="M3312" s="24" t="s">
        <v>615</v>
      </c>
      <c r="N3312" s="7"/>
      <c r="U3312" s="4">
        <v>500000.00000000012</v>
      </c>
      <c r="V3312" s="4">
        <v>11.2</v>
      </c>
      <c r="W3312" s="4">
        <v>248.4</v>
      </c>
      <c r="AD3312" s="7"/>
      <c r="AE3312" s="7"/>
      <c r="AF3312" s="7"/>
      <c r="AG3312" s="7"/>
      <c r="AH3312" s="7"/>
      <c r="AI3312" s="7"/>
      <c r="AJ3312" s="7"/>
      <c r="AK3312" s="7"/>
      <c r="AM3312" s="4">
        <v>32394366.197183099</v>
      </c>
      <c r="BZ3312" s="4">
        <v>1485000</v>
      </c>
      <c r="CA3312" t="s">
        <v>1553</v>
      </c>
      <c r="CC3312" s="7" t="s">
        <v>615</v>
      </c>
      <c r="CD3312" s="7">
        <v>0.49229240264549351</v>
      </c>
      <c r="CE3312" s="7" t="s">
        <v>669</v>
      </c>
      <c r="CF3312" s="7">
        <v>0.4149848633078943</v>
      </c>
      <c r="CH3312" s="7"/>
      <c r="CJ3312" s="7"/>
      <c r="CK3312" s="7">
        <f t="shared" si="84"/>
        <v>59</v>
      </c>
    </row>
    <row r="3313" spans="1:90" hidden="1" x14ac:dyDescent="0.3">
      <c r="A3313" s="43">
        <v>58</v>
      </c>
      <c r="B3313" s="23" t="s">
        <v>1058</v>
      </c>
      <c r="C3313" s="54"/>
      <c r="D3313" s="23" t="s">
        <v>831</v>
      </c>
      <c r="E3313" s="23" t="s">
        <v>611</v>
      </c>
      <c r="G3313" s="23" t="s">
        <v>5073</v>
      </c>
      <c r="I3313" s="54"/>
      <c r="J3313" s="54" t="s">
        <v>9</v>
      </c>
      <c r="K3313" s="47">
        <v>7.1428571428571423</v>
      </c>
      <c r="L3313" s="24" t="s">
        <v>834</v>
      </c>
      <c r="M3313" s="24" t="s">
        <v>633</v>
      </c>
      <c r="N3313" s="7"/>
      <c r="AA3313" s="107">
        <v>10000</v>
      </c>
      <c r="AD3313" s="4">
        <v>15.71199170083273</v>
      </c>
      <c r="AH3313" s="7"/>
      <c r="AI3313" s="7"/>
      <c r="BY3313" s="7"/>
      <c r="BZ3313" s="4"/>
      <c r="CA3313" t="s">
        <v>846</v>
      </c>
      <c r="CC3313" s="7" t="s">
        <v>633</v>
      </c>
      <c r="CD3313" s="7">
        <v>0.8362215022324665</v>
      </c>
      <c r="CF3313" s="7"/>
      <c r="CH3313" s="7"/>
      <c r="CJ3313" s="7"/>
      <c r="CK3313" s="7">
        <f t="shared" ref="CK3313:CK3344" si="85">COUNTBLANK(N3313:BX3313)</f>
        <v>61</v>
      </c>
    </row>
    <row r="3314" spans="1:90" hidden="1" x14ac:dyDescent="0.3">
      <c r="A3314" s="43">
        <v>64</v>
      </c>
      <c r="B3314" s="23" t="s">
        <v>1058</v>
      </c>
      <c r="C3314" s="54"/>
      <c r="D3314" s="54" t="s">
        <v>831</v>
      </c>
      <c r="E3314" s="23" t="s">
        <v>659</v>
      </c>
      <c r="F3314" s="54"/>
      <c r="G3314" s="23" t="s">
        <v>5074</v>
      </c>
      <c r="H3314" s="23" t="s">
        <v>880</v>
      </c>
      <c r="J3314" s="54" t="s">
        <v>9</v>
      </c>
      <c r="K3314" s="55">
        <v>14.6</v>
      </c>
      <c r="L3314" s="24" t="s">
        <v>834</v>
      </c>
      <c r="M3314" s="24" t="s">
        <v>615</v>
      </c>
      <c r="N3314" s="7"/>
      <c r="U3314" s="4">
        <v>150380</v>
      </c>
      <c r="V3314" s="4">
        <v>7.1539999999999999</v>
      </c>
      <c r="W3314" s="4">
        <v>160.01599999999999</v>
      </c>
      <c r="AC3314" s="4">
        <v>267180</v>
      </c>
      <c r="AD3314" s="7"/>
      <c r="AE3314" s="7"/>
      <c r="AF3314" s="7"/>
      <c r="AG3314" s="7"/>
      <c r="AH3314" s="7"/>
      <c r="AI3314" s="7"/>
      <c r="AJ3314" s="7"/>
      <c r="AK3314" s="7"/>
      <c r="BZ3314" s="4"/>
      <c r="CA3314" t="s">
        <v>839</v>
      </c>
      <c r="CC3314" s="7" t="s">
        <v>615</v>
      </c>
      <c r="CD3314" s="7">
        <v>0.49732946145886459</v>
      </c>
      <c r="CE3314" s="7" t="s">
        <v>639</v>
      </c>
      <c r="CF3314" s="7">
        <v>0.30328481867856499</v>
      </c>
      <c r="CH3314" s="7"/>
      <c r="CJ3314" s="7"/>
      <c r="CK3314" s="7">
        <f t="shared" si="85"/>
        <v>59</v>
      </c>
    </row>
    <row r="3315" spans="1:90" hidden="1" x14ac:dyDescent="0.3">
      <c r="A3315" s="43">
        <v>58</v>
      </c>
      <c r="B3315" s="23" t="s">
        <v>1058</v>
      </c>
      <c r="C3315" s="54"/>
      <c r="D3315" s="23" t="s">
        <v>831</v>
      </c>
      <c r="E3315" s="23" t="s">
        <v>605</v>
      </c>
      <c r="G3315" s="23" t="s">
        <v>5075</v>
      </c>
      <c r="I3315" s="54"/>
      <c r="J3315" s="54" t="s">
        <v>9</v>
      </c>
      <c r="K3315" s="47">
        <v>11.494252873563219</v>
      </c>
      <c r="L3315" s="24" t="s">
        <v>834</v>
      </c>
      <c r="M3315" s="24" t="s">
        <v>633</v>
      </c>
      <c r="N3315" s="7"/>
      <c r="AA3315" s="107">
        <v>10000</v>
      </c>
      <c r="AD3315" s="4">
        <v>13.284375798408229</v>
      </c>
      <c r="AH3315" s="7"/>
      <c r="AI3315" s="7"/>
      <c r="BY3315" s="7"/>
      <c r="BZ3315" s="4"/>
      <c r="CA3315" t="s">
        <v>846</v>
      </c>
      <c r="CC3315" s="7" t="s">
        <v>633</v>
      </c>
      <c r="CD3315" s="7">
        <v>0.85793142055457206</v>
      </c>
      <c r="CF3315" s="7"/>
      <c r="CH3315" s="7"/>
      <c r="CJ3315" s="7"/>
      <c r="CK3315" s="7">
        <f t="shared" si="85"/>
        <v>61</v>
      </c>
    </row>
    <row r="3316" spans="1:90" hidden="1" x14ac:dyDescent="0.3">
      <c r="A3316" s="43">
        <v>58</v>
      </c>
      <c r="B3316" s="23" t="s">
        <v>1058</v>
      </c>
      <c r="C3316" s="54"/>
      <c r="D3316" s="23" t="s">
        <v>831</v>
      </c>
      <c r="E3316" s="23" t="s">
        <v>605</v>
      </c>
      <c r="G3316" s="23" t="s">
        <v>5076</v>
      </c>
      <c r="I3316" s="54"/>
      <c r="J3316" s="54" t="s">
        <v>9</v>
      </c>
      <c r="K3316" s="47">
        <v>3.5789473684210531</v>
      </c>
      <c r="L3316" s="24" t="s">
        <v>834</v>
      </c>
      <c r="M3316" s="24" t="s">
        <v>633</v>
      </c>
      <c r="N3316" s="7"/>
      <c r="AA3316" s="107">
        <v>13600</v>
      </c>
      <c r="AD3316" s="4">
        <v>17.452368855798412</v>
      </c>
      <c r="AH3316" s="7"/>
      <c r="AI3316" s="7"/>
      <c r="AR3316" s="4">
        <v>7946.3005339435558</v>
      </c>
      <c r="BY3316" s="7"/>
      <c r="BZ3316" s="4"/>
      <c r="CA3316" t="s">
        <v>846</v>
      </c>
      <c r="CC3316" s="7" t="s">
        <v>633</v>
      </c>
      <c r="CD3316" s="7">
        <v>0.47132832263330471</v>
      </c>
      <c r="CE3316" s="7" t="s">
        <v>684</v>
      </c>
      <c r="CF3316" s="7">
        <v>0.45327654217835889</v>
      </c>
      <c r="CH3316" s="7"/>
      <c r="CJ3316" s="7"/>
      <c r="CK3316" s="7">
        <f t="shared" si="85"/>
        <v>60</v>
      </c>
    </row>
    <row r="3317" spans="1:90" hidden="1" x14ac:dyDescent="0.3">
      <c r="A3317" s="43">
        <v>64</v>
      </c>
      <c r="B3317" s="23" t="s">
        <v>1058</v>
      </c>
      <c r="C3317" s="54"/>
      <c r="D3317" s="54" t="s">
        <v>831</v>
      </c>
      <c r="E3317" s="23" t="s">
        <v>605</v>
      </c>
      <c r="F3317" s="54"/>
      <c r="G3317" s="23" t="s">
        <v>5077</v>
      </c>
      <c r="H3317" s="23" t="s">
        <v>880</v>
      </c>
      <c r="J3317" s="54" t="s">
        <v>9</v>
      </c>
      <c r="K3317" s="55">
        <v>60</v>
      </c>
      <c r="L3317" s="24" t="s">
        <v>834</v>
      </c>
      <c r="M3317" s="24" t="s">
        <v>615</v>
      </c>
      <c r="N3317" s="7"/>
      <c r="U3317" s="4">
        <v>300000</v>
      </c>
      <c r="V3317" s="4">
        <v>3.6</v>
      </c>
      <c r="W3317" s="4">
        <v>84</v>
      </c>
      <c r="AD3317" s="7"/>
      <c r="AE3317" s="7"/>
      <c r="AF3317" s="7"/>
      <c r="AG3317" s="7"/>
      <c r="AH3317" s="7"/>
      <c r="AI3317" s="7"/>
      <c r="AJ3317" s="7"/>
      <c r="AK3317" s="7"/>
      <c r="BZ3317" s="4"/>
      <c r="CA3317" t="s">
        <v>859</v>
      </c>
      <c r="CC3317" s="7" t="s">
        <v>615</v>
      </c>
      <c r="CD3317" s="7">
        <v>0.90720247449011315</v>
      </c>
      <c r="CF3317" s="7"/>
      <c r="CH3317" s="7"/>
      <c r="CJ3317" s="7"/>
      <c r="CK3317" s="7">
        <f t="shared" si="85"/>
        <v>60</v>
      </c>
    </row>
    <row r="3318" spans="1:90" hidden="1" x14ac:dyDescent="0.3">
      <c r="A3318" s="43">
        <v>105</v>
      </c>
      <c r="B3318" s="23" t="s">
        <v>886</v>
      </c>
      <c r="C3318" s="54"/>
      <c r="D3318" s="23" t="s">
        <v>831</v>
      </c>
      <c r="E3318" s="23" t="s">
        <v>629</v>
      </c>
      <c r="G3318" s="23" t="s">
        <v>5078</v>
      </c>
      <c r="H3318" s="54" t="s">
        <v>1267</v>
      </c>
      <c r="I3318" s="54"/>
      <c r="J3318" s="54" t="s">
        <v>9</v>
      </c>
      <c r="K3318" s="47">
        <v>21.216000000000001</v>
      </c>
      <c r="L3318" s="24" t="s">
        <v>834</v>
      </c>
      <c r="M3318" s="24" t="s">
        <v>765</v>
      </c>
      <c r="N3318" s="7"/>
      <c r="X3318" s="7"/>
      <c r="AH3318" s="7"/>
      <c r="AI3318" s="7"/>
      <c r="BS3318" s="4">
        <v>125123</v>
      </c>
      <c r="BT3318" s="7"/>
      <c r="BU3318" s="7"/>
      <c r="BV3318" s="7"/>
      <c r="BW3318" s="7"/>
      <c r="BX3318" s="7"/>
      <c r="BY3318" s="7"/>
      <c r="BZ3318" s="4"/>
      <c r="CA3318" t="s">
        <v>5079</v>
      </c>
      <c r="CK3318" s="7">
        <f t="shared" si="85"/>
        <v>62</v>
      </c>
    </row>
    <row r="3319" spans="1:90" hidden="1" x14ac:dyDescent="0.3">
      <c r="A3319" s="43">
        <v>58</v>
      </c>
      <c r="B3319" s="23" t="s">
        <v>1058</v>
      </c>
      <c r="C3319" s="54"/>
      <c r="D3319" s="23" t="s">
        <v>831</v>
      </c>
      <c r="E3319" s="23" t="s">
        <v>611</v>
      </c>
      <c r="G3319" s="23" t="s">
        <v>5080</v>
      </c>
      <c r="I3319" s="54"/>
      <c r="J3319" s="54" t="s">
        <v>9</v>
      </c>
      <c r="K3319" s="47">
        <v>11.79775280898876</v>
      </c>
      <c r="L3319" s="24" t="s">
        <v>834</v>
      </c>
      <c r="M3319" s="24" t="s">
        <v>633</v>
      </c>
      <c r="N3319" s="7"/>
      <c r="AA3319" s="107">
        <v>10500</v>
      </c>
      <c r="AD3319" s="4">
        <v>18.614929092175849</v>
      </c>
      <c r="AH3319" s="7"/>
      <c r="AI3319" s="7"/>
      <c r="BY3319" s="7"/>
      <c r="BZ3319" s="4"/>
      <c r="CA3319" t="s">
        <v>846</v>
      </c>
      <c r="CC3319" s="7" t="s">
        <v>633</v>
      </c>
      <c r="CD3319" s="7">
        <v>0.81900623753470425</v>
      </c>
      <c r="CF3319" s="7"/>
      <c r="CH3319" s="7"/>
      <c r="CJ3319" s="7"/>
      <c r="CK3319" s="7">
        <f t="shared" si="85"/>
        <v>61</v>
      </c>
    </row>
    <row r="3320" spans="1:90" hidden="1" x14ac:dyDescent="0.3">
      <c r="A3320" s="43" t="s">
        <v>847</v>
      </c>
      <c r="B3320" s="56" t="s">
        <v>1025</v>
      </c>
      <c r="D3320" s="23" t="s">
        <v>831</v>
      </c>
      <c r="E3320" s="23" t="s">
        <v>798</v>
      </c>
      <c r="G3320" s="23" t="s">
        <v>5081</v>
      </c>
      <c r="H3320" s="57" t="s">
        <v>831</v>
      </c>
      <c r="I3320" s="57"/>
      <c r="J3320" s="23" t="s">
        <v>9</v>
      </c>
      <c r="K3320" s="47">
        <v>440</v>
      </c>
      <c r="L3320" s="24" t="s">
        <v>834</v>
      </c>
      <c r="M3320" s="24" t="s">
        <v>624</v>
      </c>
      <c r="X3320" s="4">
        <v>2664100</v>
      </c>
      <c r="BZ3320" s="4">
        <v>10000000</v>
      </c>
      <c r="CA3320" t="s">
        <v>1142</v>
      </c>
      <c r="CC3320" s="7" t="s">
        <v>624</v>
      </c>
      <c r="CD3320" s="7">
        <v>1</v>
      </c>
      <c r="CF3320" s="7"/>
      <c r="CH3320" s="7"/>
      <c r="CJ3320" s="7"/>
      <c r="CK3320" s="7">
        <f t="shared" si="85"/>
        <v>62</v>
      </c>
      <c r="CL3320" t="s">
        <v>5081</v>
      </c>
    </row>
    <row r="3321" spans="1:90" hidden="1" x14ac:dyDescent="0.3">
      <c r="A3321" s="43">
        <v>64</v>
      </c>
      <c r="B3321" s="23" t="s">
        <v>868</v>
      </c>
      <c r="C3321" s="54"/>
      <c r="D3321" s="54" t="s">
        <v>831</v>
      </c>
      <c r="E3321" s="23" t="s">
        <v>659</v>
      </c>
      <c r="F3321" s="54"/>
      <c r="G3321" s="23" t="s">
        <v>5082</v>
      </c>
      <c r="J3321" s="54" t="s">
        <v>9</v>
      </c>
      <c r="K3321" s="55">
        <v>2.2999999999999998</v>
      </c>
      <c r="L3321" s="24" t="s">
        <v>834</v>
      </c>
      <c r="M3321" s="24" t="s">
        <v>615</v>
      </c>
      <c r="N3321" s="7"/>
      <c r="U3321" s="4">
        <v>58880</v>
      </c>
      <c r="V3321" s="4">
        <v>7.589999999999999</v>
      </c>
      <c r="W3321" s="4">
        <v>77.05</v>
      </c>
      <c r="AC3321" s="4">
        <v>127880</v>
      </c>
      <c r="AD3321" s="7"/>
      <c r="AE3321" s="7"/>
      <c r="AF3321" s="7"/>
      <c r="AG3321" s="7"/>
      <c r="AH3321" s="7"/>
      <c r="AI3321" s="7"/>
      <c r="AJ3321" s="7"/>
      <c r="AK3321" s="7"/>
      <c r="BZ3321" s="4"/>
      <c r="CA3321" t="s">
        <v>839</v>
      </c>
      <c r="CC3321" s="7" t="s">
        <v>615</v>
      </c>
      <c r="CD3321" s="7">
        <v>0.37397021039863632</v>
      </c>
      <c r="CE3321" s="7" t="s">
        <v>618</v>
      </c>
      <c r="CF3321" s="7">
        <v>0.29820980976777239</v>
      </c>
      <c r="CG3321" s="7" t="s">
        <v>639</v>
      </c>
      <c r="CH3321" s="7">
        <v>0.27878182339253338</v>
      </c>
      <c r="CJ3321" s="7"/>
      <c r="CK3321" s="7">
        <f t="shared" si="85"/>
        <v>59</v>
      </c>
    </row>
    <row r="3322" spans="1:90" hidden="1" x14ac:dyDescent="0.3">
      <c r="A3322" s="43">
        <v>154</v>
      </c>
      <c r="B3322" s="23" t="s">
        <v>868</v>
      </c>
      <c r="D3322" s="23" t="s">
        <v>831</v>
      </c>
      <c r="E3322" s="23" t="s">
        <v>659</v>
      </c>
      <c r="G3322" s="23" t="s">
        <v>5083</v>
      </c>
      <c r="J3322" s="23" t="s">
        <v>9</v>
      </c>
      <c r="K3322" s="47">
        <v>1.7</v>
      </c>
      <c r="L3322" s="24" t="s">
        <v>834</v>
      </c>
      <c r="M3322" s="24" t="s">
        <v>618</v>
      </c>
      <c r="U3322" s="4">
        <v>44200</v>
      </c>
      <c r="V3322" s="4">
        <v>139.32</v>
      </c>
      <c r="W3322" s="4">
        <v>2631.6</v>
      </c>
      <c r="AB3322" s="4">
        <v>509.99999999999989</v>
      </c>
      <c r="AC3322" s="4">
        <v>95200</v>
      </c>
      <c r="AE3322" s="4">
        <v>37.4</v>
      </c>
      <c r="AF3322" s="4">
        <v>552.5</v>
      </c>
      <c r="BZ3322" s="4"/>
      <c r="CA3322" t="s">
        <v>970</v>
      </c>
      <c r="CC3322" s="7" t="s">
        <v>618</v>
      </c>
      <c r="CD3322" s="7">
        <v>0.71004811630215914</v>
      </c>
      <c r="CE3322" s="7" t="s">
        <v>621</v>
      </c>
      <c r="CF3322" s="7">
        <v>0.2172578780517361</v>
      </c>
      <c r="CH3322" s="7"/>
      <c r="CJ3322" s="7"/>
      <c r="CK3322" s="7">
        <f t="shared" si="85"/>
        <v>56</v>
      </c>
    </row>
    <row r="3323" spans="1:90" hidden="1" x14ac:dyDescent="0.3">
      <c r="A3323" s="43">
        <v>64</v>
      </c>
      <c r="B3323" s="23" t="s">
        <v>895</v>
      </c>
      <c r="C3323" s="54"/>
      <c r="D3323" s="54" t="s">
        <v>831</v>
      </c>
      <c r="E3323" s="23" t="s">
        <v>617</v>
      </c>
      <c r="F3323" s="54"/>
      <c r="G3323" s="23" t="s">
        <v>5084</v>
      </c>
      <c r="J3323" s="54" t="s">
        <v>9</v>
      </c>
      <c r="K3323" s="55">
        <v>1018.889970788705</v>
      </c>
      <c r="L3323" s="24" t="s">
        <v>834</v>
      </c>
      <c r="M3323" s="24" t="s">
        <v>618</v>
      </c>
      <c r="N3323" s="7"/>
      <c r="U3323" s="4">
        <v>2471217.1372930869</v>
      </c>
      <c r="V3323" s="4">
        <v>540.81012658227849</v>
      </c>
      <c r="W3323" s="4">
        <v>1179.0457643622201</v>
      </c>
      <c r="AD3323" s="7"/>
      <c r="AE3323" s="7"/>
      <c r="AF3323" s="7"/>
      <c r="AG3323" s="7"/>
      <c r="AH3323" s="7"/>
      <c r="AI3323" s="7"/>
      <c r="AJ3323" s="7"/>
      <c r="AK3323" s="7"/>
      <c r="BZ3323" s="4"/>
      <c r="CA3323" t="s">
        <v>859</v>
      </c>
      <c r="CC3323" s="7" t="s">
        <v>618</v>
      </c>
      <c r="CD3323" s="7">
        <v>0.56369988427969042</v>
      </c>
      <c r="CE3323" s="7" t="s">
        <v>615</v>
      </c>
      <c r="CF3323" s="7">
        <v>0.41639268857865402</v>
      </c>
      <c r="CH3323" s="7"/>
      <c r="CJ3323" s="7"/>
      <c r="CK3323" s="7">
        <f t="shared" si="85"/>
        <v>60</v>
      </c>
    </row>
    <row r="3324" spans="1:90" hidden="1" x14ac:dyDescent="0.3">
      <c r="A3324" s="43" t="s">
        <v>932</v>
      </c>
      <c r="B3324" s="23" t="s">
        <v>1083</v>
      </c>
      <c r="C3324" s="54"/>
      <c r="D3324" s="54" t="s">
        <v>831</v>
      </c>
      <c r="E3324" s="23" t="s">
        <v>605</v>
      </c>
      <c r="F3324" s="54"/>
      <c r="G3324" s="23" t="s">
        <v>5085</v>
      </c>
      <c r="H3324" s="23" t="s">
        <v>930</v>
      </c>
      <c r="J3324" s="54" t="s">
        <v>9</v>
      </c>
      <c r="K3324" s="55">
        <v>747.6160000000001</v>
      </c>
      <c r="L3324" s="24" t="s">
        <v>834</v>
      </c>
      <c r="M3324" s="24" t="s">
        <v>615</v>
      </c>
      <c r="N3324" s="7"/>
      <c r="U3324" s="4">
        <v>2431890.6</v>
      </c>
      <c r="V3324" s="4">
        <v>50.848730000000003</v>
      </c>
      <c r="AA3324" s="107">
        <v>68887.900000000009</v>
      </c>
      <c r="AD3324" s="4">
        <v>59.809280000000008</v>
      </c>
      <c r="AE3324" s="7"/>
      <c r="AF3324" s="7"/>
      <c r="AG3324" s="7"/>
      <c r="AH3324" s="7"/>
      <c r="AI3324" s="7"/>
      <c r="AJ3324" s="7"/>
      <c r="AK3324" s="7"/>
      <c r="BZ3324" s="4">
        <v>25000000</v>
      </c>
      <c r="CA3324" t="s">
        <v>915</v>
      </c>
      <c r="CC3324" s="7" t="s">
        <v>615</v>
      </c>
      <c r="CD3324" s="7">
        <v>0.8063908271720891</v>
      </c>
      <c r="CF3324" s="7"/>
      <c r="CH3324" s="7"/>
      <c r="CJ3324" s="7"/>
      <c r="CK3324" s="7">
        <f t="shared" si="85"/>
        <v>59</v>
      </c>
    </row>
    <row r="3325" spans="1:90" hidden="1" x14ac:dyDescent="0.3">
      <c r="A3325" s="43">
        <v>64</v>
      </c>
      <c r="B3325" s="23" t="s">
        <v>1058</v>
      </c>
      <c r="C3325" s="54"/>
      <c r="D3325" s="54" t="s">
        <v>831</v>
      </c>
      <c r="E3325" s="23" t="s">
        <v>605</v>
      </c>
      <c r="F3325" s="54"/>
      <c r="G3325" s="23" t="s">
        <v>5086</v>
      </c>
      <c r="J3325" s="54" t="s">
        <v>9</v>
      </c>
      <c r="K3325" s="55">
        <v>372</v>
      </c>
      <c r="L3325" s="24" t="s">
        <v>834</v>
      </c>
      <c r="M3325" s="24" t="s">
        <v>615</v>
      </c>
      <c r="N3325" s="7"/>
      <c r="U3325" s="4">
        <v>2157600</v>
      </c>
      <c r="V3325" s="4">
        <v>22.32</v>
      </c>
      <c r="AD3325" s="7"/>
      <c r="AE3325" s="7"/>
      <c r="AF3325" s="7"/>
      <c r="AG3325" s="7"/>
      <c r="AH3325" s="7"/>
      <c r="AI3325" s="7"/>
      <c r="AJ3325" s="7"/>
      <c r="AK3325" s="7"/>
      <c r="BZ3325" s="4"/>
      <c r="CA3325" t="s">
        <v>902</v>
      </c>
      <c r="CC3325" s="7" t="s">
        <v>615</v>
      </c>
      <c r="CD3325" s="7">
        <v>0.93985558229957411</v>
      </c>
      <c r="CF3325" s="7"/>
      <c r="CH3325" s="7"/>
      <c r="CJ3325" s="7"/>
      <c r="CK3325" s="7">
        <f t="shared" si="85"/>
        <v>61</v>
      </c>
    </row>
    <row r="3326" spans="1:90" hidden="1" x14ac:dyDescent="0.3">
      <c r="A3326" s="43">
        <v>64</v>
      </c>
      <c r="B3326" s="23" t="s">
        <v>5087</v>
      </c>
      <c r="C3326" s="54"/>
      <c r="D3326" s="54" t="s">
        <v>831</v>
      </c>
      <c r="E3326" s="23" t="s">
        <v>668</v>
      </c>
      <c r="F3326" s="54"/>
      <c r="G3326" s="23" t="s">
        <v>5088</v>
      </c>
      <c r="H3326" s="23" t="s">
        <v>1003</v>
      </c>
      <c r="J3326" s="54" t="s">
        <v>9</v>
      </c>
      <c r="K3326" s="55">
        <v>5.5</v>
      </c>
      <c r="L3326" s="24" t="s">
        <v>834</v>
      </c>
      <c r="M3326" s="24" t="s">
        <v>639</v>
      </c>
      <c r="N3326" s="7"/>
      <c r="U3326" s="4">
        <v>102850</v>
      </c>
      <c r="AB3326" s="4">
        <v>383350</v>
      </c>
      <c r="AC3326" s="4">
        <v>437250</v>
      </c>
      <c r="AD3326" s="7"/>
      <c r="AE3326" s="7"/>
      <c r="AF3326" s="7"/>
      <c r="AG3326" s="7"/>
      <c r="AH3326" s="7"/>
      <c r="AI3326" s="7"/>
      <c r="AJ3326" s="7"/>
      <c r="AK3326" s="7"/>
      <c r="BZ3326" s="4"/>
      <c r="CA3326" t="s">
        <v>1006</v>
      </c>
      <c r="CC3326" s="7" t="s">
        <v>639</v>
      </c>
      <c r="CD3326" s="7">
        <v>0.39076042333769989</v>
      </c>
      <c r="CE3326" s="7" t="s">
        <v>636</v>
      </c>
      <c r="CF3326" s="7">
        <v>0.3414507638070548</v>
      </c>
      <c r="CG3326" s="7" t="s">
        <v>615</v>
      </c>
      <c r="CH3326" s="7">
        <v>0.26778881285524542</v>
      </c>
      <c r="CJ3326" s="7"/>
      <c r="CK3326" s="7">
        <f t="shared" si="85"/>
        <v>60</v>
      </c>
    </row>
    <row r="3327" spans="1:90" hidden="1" x14ac:dyDescent="0.3">
      <c r="A3327" s="43">
        <v>58</v>
      </c>
      <c r="B3327" s="23" t="s">
        <v>1058</v>
      </c>
      <c r="C3327" s="54"/>
      <c r="D3327" s="23" t="s">
        <v>831</v>
      </c>
      <c r="E3327" s="23" t="s">
        <v>605</v>
      </c>
      <c r="G3327" s="23" t="s">
        <v>5089</v>
      </c>
      <c r="I3327" s="54"/>
      <c r="J3327" s="54" t="s">
        <v>9</v>
      </c>
      <c r="K3327" s="47">
        <v>60</v>
      </c>
      <c r="L3327" s="24" t="s">
        <v>834</v>
      </c>
      <c r="M3327" s="24" t="s">
        <v>684</v>
      </c>
      <c r="N3327" s="7"/>
      <c r="AA3327" s="107">
        <v>27000</v>
      </c>
      <c r="AD3327" s="4">
        <v>36.952243886134653</v>
      </c>
      <c r="AH3327" s="7"/>
      <c r="AI3327" s="7"/>
      <c r="AR3327" s="4">
        <v>114000</v>
      </c>
      <c r="BY3327" s="7"/>
      <c r="BZ3327" s="4"/>
      <c r="CA3327" t="s">
        <v>846</v>
      </c>
      <c r="CC3327" s="7" t="s">
        <v>684</v>
      </c>
      <c r="CD3327" s="7">
        <v>0.85583944558979552</v>
      </c>
      <c r="CF3327" s="7"/>
      <c r="CH3327" s="7"/>
      <c r="CJ3327" s="7"/>
      <c r="CK3327" s="7">
        <f t="shared" si="85"/>
        <v>60</v>
      </c>
    </row>
    <row r="3328" spans="1:90" hidden="1" x14ac:dyDescent="0.3">
      <c r="A3328" s="24">
        <v>79</v>
      </c>
      <c r="B3328" s="23" t="s">
        <v>1058</v>
      </c>
      <c r="C3328" s="23" t="s">
        <v>1058</v>
      </c>
      <c r="D3328" s="23" t="s">
        <v>831</v>
      </c>
      <c r="E3328" s="23" t="s">
        <v>752</v>
      </c>
      <c r="F3328" s="24"/>
      <c r="G3328" s="23" t="s">
        <v>5090</v>
      </c>
      <c r="H3328" s="23" t="s">
        <v>880</v>
      </c>
      <c r="J3328" s="54" t="s">
        <v>8</v>
      </c>
      <c r="K3328" s="47">
        <v>5.541666666666667</v>
      </c>
      <c r="L3328" s="57" t="s">
        <v>834</v>
      </c>
      <c r="M3328" s="24" t="s">
        <v>723</v>
      </c>
      <c r="N3328" s="7"/>
      <c r="O3328" s="7"/>
      <c r="X3328" s="7"/>
      <c r="AL3328" s="61"/>
      <c r="BD3328" s="4">
        <v>42345.485451197063</v>
      </c>
      <c r="BE3328" s="4">
        <v>53232.067174456162</v>
      </c>
      <c r="BF3328" s="4">
        <v>4359.2644605443502</v>
      </c>
      <c r="BG3328" s="4">
        <v>11676.375463623401</v>
      </c>
      <c r="BH3328" s="4">
        <v>928.96265060240978</v>
      </c>
      <c r="BI3328" s="4">
        <v>114.8595135258013</v>
      </c>
      <c r="BJ3328" s="4">
        <v>346.15231788079473</v>
      </c>
      <c r="BK3328" s="4">
        <v>45.229962546816481</v>
      </c>
      <c r="BL3328" s="4">
        <v>92.707774798927616</v>
      </c>
      <c r="BM3328" s="4">
        <v>23.220434092112232</v>
      </c>
      <c r="BN3328" s="4">
        <v>58.155338282965587</v>
      </c>
      <c r="BO3328" s="4">
        <v>11.645256609642299</v>
      </c>
      <c r="BP3328" s="4">
        <v>11.68002436053593</v>
      </c>
      <c r="BR3328" s="4">
        <v>188.50894596988479</v>
      </c>
      <c r="BY3328" s="7"/>
      <c r="BZ3328" s="4"/>
      <c r="CA3328" t="s">
        <v>5091</v>
      </c>
      <c r="CC3328" s="7" t="s">
        <v>723</v>
      </c>
      <c r="CD3328" s="7">
        <v>0.32451788171509172</v>
      </c>
      <c r="CE3328" s="7" t="s">
        <v>720</v>
      </c>
      <c r="CF3328" s="7">
        <v>0.24919418520016839</v>
      </c>
      <c r="CG3328" s="7" t="s">
        <v>729</v>
      </c>
      <c r="CH3328" s="7">
        <v>0.23920245100868151</v>
      </c>
      <c r="CJ3328" s="7"/>
      <c r="CK3328" s="7">
        <f t="shared" si="85"/>
        <v>49</v>
      </c>
    </row>
    <row r="3329" spans="1:90" hidden="1" x14ac:dyDescent="0.3">
      <c r="A3329" s="24">
        <v>79</v>
      </c>
      <c r="B3329" s="23" t="s">
        <v>1025</v>
      </c>
      <c r="C3329" s="23" t="s">
        <v>1025</v>
      </c>
      <c r="D3329" s="23" t="s">
        <v>831</v>
      </c>
      <c r="E3329" s="23" t="s">
        <v>752</v>
      </c>
      <c r="G3329" s="23" t="s">
        <v>5092</v>
      </c>
      <c r="H3329" s="23" t="s">
        <v>880</v>
      </c>
      <c r="J3329" s="54" t="s">
        <v>8</v>
      </c>
      <c r="K3329" s="47">
        <v>27.463917525773191</v>
      </c>
      <c r="L3329" s="57" t="s">
        <v>834</v>
      </c>
      <c r="M3329" s="24" t="s">
        <v>729</v>
      </c>
      <c r="N3329" s="7"/>
      <c r="O3329" s="7"/>
      <c r="X3329" s="7"/>
      <c r="AL3329" s="61"/>
      <c r="BD3329" s="4">
        <v>21645.459309921742</v>
      </c>
      <c r="BE3329" s="4">
        <v>82350.982665949487</v>
      </c>
      <c r="BF3329" s="4">
        <v>15362.60490130878</v>
      </c>
      <c r="BG3329" s="4">
        <v>76934.405677810093</v>
      </c>
      <c r="BH3329" s="4">
        <v>12710.60680410545</v>
      </c>
      <c r="BI3329" s="4">
        <v>2658.9529645934181</v>
      </c>
      <c r="BJ3329" s="4">
        <v>6095.9476665749444</v>
      </c>
      <c r="BK3329" s="4">
        <v>546.39421577478515</v>
      </c>
      <c r="BL3329" s="4">
        <v>1994.29060658452</v>
      </c>
      <c r="BM3329" s="4">
        <v>209.14809969318429</v>
      </c>
      <c r="BN3329" s="4">
        <v>426.42266482766229</v>
      </c>
      <c r="BO3329" s="4">
        <v>55.126559920944892</v>
      </c>
      <c r="BP3329" s="4">
        <v>338.86610887451678</v>
      </c>
      <c r="BQ3329" s="4">
        <v>43.772149259312108</v>
      </c>
      <c r="BR3329" s="4">
        <v>5715.0085568138647</v>
      </c>
      <c r="BY3329" s="7"/>
      <c r="BZ3329" s="4">
        <v>15000</v>
      </c>
      <c r="CA3329" t="s">
        <v>5093</v>
      </c>
      <c r="CC3329" s="7" t="s">
        <v>729</v>
      </c>
      <c r="CD3329" s="7">
        <v>0.36729505790396338</v>
      </c>
      <c r="CE3329" s="7" t="s">
        <v>735</v>
      </c>
      <c r="CF3329" s="7">
        <v>0.21072636003146539</v>
      </c>
      <c r="CH3329" s="7"/>
      <c r="CJ3329" s="7"/>
      <c r="CK3329" s="7">
        <f t="shared" si="85"/>
        <v>48</v>
      </c>
    </row>
    <row r="3330" spans="1:90" hidden="1" x14ac:dyDescent="0.3">
      <c r="A3330" s="43">
        <v>58</v>
      </c>
      <c r="B3330" s="23" t="s">
        <v>1058</v>
      </c>
      <c r="D3330" s="23" t="s">
        <v>831</v>
      </c>
      <c r="E3330" s="23" t="s">
        <v>614</v>
      </c>
      <c r="G3330" s="23" t="s">
        <v>5094</v>
      </c>
      <c r="H3330" s="23" t="s">
        <v>831</v>
      </c>
      <c r="J3330" s="54" t="s">
        <v>9</v>
      </c>
      <c r="K3330" s="47">
        <v>187.1</v>
      </c>
      <c r="L3330" s="57" t="s">
        <v>834</v>
      </c>
      <c r="M3330" s="24" t="s">
        <v>633</v>
      </c>
      <c r="AA3330" s="107">
        <v>261940</v>
      </c>
      <c r="AD3330" s="4">
        <v>16.838999999999999</v>
      </c>
      <c r="BZ3330" s="4"/>
      <c r="CA3330" t="s">
        <v>1187</v>
      </c>
      <c r="CC3330" s="7" t="s">
        <v>633</v>
      </c>
      <c r="CD3330" s="7">
        <v>0.99205026843356747</v>
      </c>
      <c r="CF3330" s="7"/>
      <c r="CH3330" s="7"/>
      <c r="CJ3330" s="7"/>
      <c r="CK3330" s="7">
        <f t="shared" si="85"/>
        <v>61</v>
      </c>
    </row>
    <row r="3331" spans="1:90" hidden="1" x14ac:dyDescent="0.3">
      <c r="A3331" s="43">
        <v>58</v>
      </c>
      <c r="B3331" s="23" t="s">
        <v>1058</v>
      </c>
      <c r="C3331" s="54"/>
      <c r="D3331" s="23" t="s">
        <v>831</v>
      </c>
      <c r="E3331" s="23" t="s">
        <v>605</v>
      </c>
      <c r="G3331" s="23" t="s">
        <v>5095</v>
      </c>
      <c r="I3331" s="54"/>
      <c r="J3331" s="54" t="s">
        <v>9</v>
      </c>
      <c r="K3331" s="47">
        <v>20</v>
      </c>
      <c r="L3331" s="24" t="s">
        <v>834</v>
      </c>
      <c r="M3331" s="24" t="s">
        <v>633</v>
      </c>
      <c r="N3331" s="7"/>
      <c r="AA3331" s="107">
        <v>10000</v>
      </c>
      <c r="AD3331" s="4">
        <v>13.67550308146005</v>
      </c>
      <c r="AH3331" s="7"/>
      <c r="AI3331" s="7"/>
      <c r="BY3331" s="7"/>
      <c r="BZ3331" s="4"/>
      <c r="CA3331" t="s">
        <v>846</v>
      </c>
      <c r="CC3331" s="7" t="s">
        <v>633</v>
      </c>
      <c r="CD3331" s="7">
        <v>0.85435774798473119</v>
      </c>
      <c r="CF3331" s="7"/>
      <c r="CH3331" s="7"/>
      <c r="CJ3331" s="7"/>
      <c r="CK3331" s="7">
        <f t="shared" si="85"/>
        <v>61</v>
      </c>
    </row>
    <row r="3332" spans="1:90" hidden="1" x14ac:dyDescent="0.3">
      <c r="A3332" s="43">
        <v>65</v>
      </c>
      <c r="B3332" s="23" t="s">
        <v>1058</v>
      </c>
      <c r="D3332" s="23" t="s">
        <v>831</v>
      </c>
      <c r="E3332" s="23" t="s">
        <v>595</v>
      </c>
      <c r="G3332" s="23" t="s">
        <v>5096</v>
      </c>
      <c r="H3332" s="23" t="s">
        <v>880</v>
      </c>
      <c r="J3332" s="54" t="s">
        <v>9</v>
      </c>
      <c r="K3332" s="58">
        <v>90</v>
      </c>
      <c r="L3332" s="24" t="s">
        <v>834</v>
      </c>
      <c r="M3332" s="24" t="s">
        <v>624</v>
      </c>
      <c r="U3332" s="4">
        <v>144000</v>
      </c>
      <c r="X3332" s="4">
        <v>405000</v>
      </c>
      <c r="AG3332" s="2"/>
      <c r="AH3332" s="2"/>
      <c r="AI3332" s="2"/>
      <c r="AJ3332" s="2"/>
      <c r="AK3332" s="2"/>
      <c r="BZ3332" s="4"/>
      <c r="CA3332" t="s">
        <v>936</v>
      </c>
      <c r="CC3332" s="7" t="s">
        <v>624</v>
      </c>
      <c r="CD3332" s="7">
        <v>0.86236856744659651</v>
      </c>
      <c r="CF3332" s="7"/>
      <c r="CH3332" s="7"/>
      <c r="CJ3332" s="7"/>
      <c r="CK3332" s="7">
        <f t="shared" si="85"/>
        <v>61</v>
      </c>
    </row>
    <row r="3333" spans="1:90" hidden="1" x14ac:dyDescent="0.3">
      <c r="A3333" s="43">
        <v>64</v>
      </c>
      <c r="B3333" s="23" t="s">
        <v>1058</v>
      </c>
      <c r="C3333" s="54"/>
      <c r="D3333" s="54" t="s">
        <v>831</v>
      </c>
      <c r="E3333" s="23" t="s">
        <v>605</v>
      </c>
      <c r="F3333" s="54"/>
      <c r="G3333" s="23" t="s">
        <v>5097</v>
      </c>
      <c r="H3333" s="23" t="s">
        <v>838</v>
      </c>
      <c r="J3333" s="54" t="s">
        <v>9</v>
      </c>
      <c r="K3333" s="55">
        <v>22.34</v>
      </c>
      <c r="L3333" s="24" t="s">
        <v>834</v>
      </c>
      <c r="M3333" s="24" t="s">
        <v>615</v>
      </c>
      <c r="N3333" s="7"/>
      <c r="U3333" s="4">
        <v>164653</v>
      </c>
      <c r="AD3333" s="7"/>
      <c r="AE3333" s="7"/>
      <c r="AF3333" s="7"/>
      <c r="AG3333" s="7"/>
      <c r="AH3333" s="7"/>
      <c r="AI3333" s="7"/>
      <c r="AJ3333" s="7"/>
      <c r="AK3333" s="7"/>
      <c r="BZ3333" s="4"/>
      <c r="CA3333" t="s">
        <v>856</v>
      </c>
      <c r="CC3333" s="7" t="s">
        <v>615</v>
      </c>
      <c r="CD3333" s="7">
        <v>1</v>
      </c>
      <c r="CF3333" s="7"/>
      <c r="CH3333" s="7"/>
      <c r="CJ3333" s="7"/>
      <c r="CK3333" s="7">
        <f t="shared" si="85"/>
        <v>62</v>
      </c>
    </row>
    <row r="3334" spans="1:90" hidden="1" x14ac:dyDescent="0.3">
      <c r="A3334" s="43">
        <v>157</v>
      </c>
      <c r="B3334" s="53" t="s">
        <v>1025</v>
      </c>
      <c r="D3334" s="67" t="s">
        <v>831</v>
      </c>
      <c r="E3334" s="23" t="s">
        <v>1220</v>
      </c>
      <c r="G3334" s="23" t="s">
        <v>5098</v>
      </c>
      <c r="J3334" s="23" t="s">
        <v>9</v>
      </c>
      <c r="K3334" s="47">
        <v>27.7</v>
      </c>
      <c r="L3334" s="24" t="s">
        <v>834</v>
      </c>
      <c r="M3334" s="24" t="s">
        <v>609</v>
      </c>
      <c r="S3334" s="4">
        <v>1644031.825258953</v>
      </c>
      <c r="AM3334" s="4">
        <v>10713985.162706761</v>
      </c>
      <c r="BC3334" s="107">
        <v>139649.39465581701</v>
      </c>
      <c r="BZ3334" s="4"/>
      <c r="CA3334" t="s">
        <v>3220</v>
      </c>
      <c r="CC3334" s="7" t="s">
        <v>609</v>
      </c>
      <c r="CD3334" s="7">
        <v>0.78152650051230776</v>
      </c>
      <c r="CF3334" s="7"/>
      <c r="CH3334" s="7"/>
      <c r="CJ3334" s="7"/>
      <c r="CK3334" s="7">
        <f t="shared" si="85"/>
        <v>60</v>
      </c>
    </row>
    <row r="3335" spans="1:90" hidden="1" x14ac:dyDescent="0.3">
      <c r="A3335" s="43" t="s">
        <v>932</v>
      </c>
      <c r="B3335" s="23" t="s">
        <v>895</v>
      </c>
      <c r="C3335" s="54"/>
      <c r="D3335" s="54" t="s">
        <v>831</v>
      </c>
      <c r="E3335" s="23" t="s">
        <v>614</v>
      </c>
      <c r="F3335" s="54"/>
      <c r="G3335" s="23" t="s">
        <v>5099</v>
      </c>
      <c r="H3335" s="23" t="s">
        <v>880</v>
      </c>
      <c r="J3335" s="54" t="s">
        <v>9</v>
      </c>
      <c r="K3335" s="55">
        <v>93.36</v>
      </c>
      <c r="L3335" s="24" t="s">
        <v>834</v>
      </c>
      <c r="M3335" s="24" t="s">
        <v>639</v>
      </c>
      <c r="N3335" s="7"/>
      <c r="U3335" s="4">
        <v>216084.5</v>
      </c>
      <c r="W3335" s="4">
        <v>9087.8933420000012</v>
      </c>
      <c r="AB3335" s="4">
        <v>770068.4</v>
      </c>
      <c r="AC3335" s="4">
        <v>4014304.7</v>
      </c>
      <c r="AD3335" s="7"/>
      <c r="AE3335" s="7"/>
      <c r="AF3335" s="7"/>
      <c r="AG3335" s="7"/>
      <c r="AH3335" s="7"/>
      <c r="AI3335" s="7"/>
      <c r="AJ3335" s="7"/>
      <c r="AK3335" s="7"/>
      <c r="BZ3335" s="4">
        <v>3800000</v>
      </c>
      <c r="CA3335" t="s">
        <v>977</v>
      </c>
      <c r="CC3335" s="7" t="s">
        <v>639</v>
      </c>
      <c r="CD3335" s="7">
        <v>0.49777370756170031</v>
      </c>
      <c r="CE3335" s="7" t="s">
        <v>621</v>
      </c>
      <c r="CF3335" s="7">
        <v>0.32899137009858881</v>
      </c>
      <c r="CH3335" s="7"/>
      <c r="CJ3335" s="7"/>
      <c r="CK3335" s="7">
        <f t="shared" si="85"/>
        <v>59</v>
      </c>
      <c r="CL3335" t="s">
        <v>5099</v>
      </c>
    </row>
    <row r="3336" spans="1:90" hidden="1" x14ac:dyDescent="0.3">
      <c r="A3336" s="43" t="s">
        <v>932</v>
      </c>
      <c r="B3336" s="23" t="s">
        <v>895</v>
      </c>
      <c r="C3336" s="54"/>
      <c r="D3336" s="54" t="s">
        <v>831</v>
      </c>
      <c r="E3336" s="23" t="s">
        <v>614</v>
      </c>
      <c r="F3336" s="54"/>
      <c r="G3336" s="23" t="s">
        <v>5100</v>
      </c>
      <c r="H3336" s="23" t="s">
        <v>1360</v>
      </c>
      <c r="J3336" s="54" t="s">
        <v>9</v>
      </c>
      <c r="K3336" s="55">
        <v>13.564</v>
      </c>
      <c r="L3336" s="24" t="s">
        <v>834</v>
      </c>
      <c r="M3336" s="24" t="s">
        <v>615</v>
      </c>
      <c r="N3336" s="7"/>
      <c r="U3336" s="4">
        <v>178463</v>
      </c>
      <c r="V3336" s="4">
        <v>15.21748</v>
      </c>
      <c r="W3336" s="4">
        <v>1133.0219999999999</v>
      </c>
      <c r="AB3336" s="4">
        <v>146512.5</v>
      </c>
      <c r="AC3336" s="4">
        <v>362976</v>
      </c>
      <c r="AD3336" s="7"/>
      <c r="AE3336" s="7"/>
      <c r="AF3336" s="7"/>
      <c r="AG3336" s="7"/>
      <c r="AH3336" s="7"/>
      <c r="AI3336" s="7"/>
      <c r="AJ3336" s="7"/>
      <c r="AK3336" s="7"/>
      <c r="BZ3336" s="4">
        <v>1200000</v>
      </c>
      <c r="CA3336" t="s">
        <v>1040</v>
      </c>
      <c r="CC3336" s="7" t="s">
        <v>615</v>
      </c>
      <c r="CD3336" s="7">
        <v>0.31820600367285973</v>
      </c>
      <c r="CE3336" s="7" t="s">
        <v>639</v>
      </c>
      <c r="CF3336" s="7">
        <v>0.22214201645682169</v>
      </c>
      <c r="CG3336" s="7" t="s">
        <v>621</v>
      </c>
      <c r="CH3336" s="7">
        <v>0.20243742623326841</v>
      </c>
      <c r="CJ3336" s="7"/>
      <c r="CK3336" s="7">
        <f t="shared" si="85"/>
        <v>58</v>
      </c>
      <c r="CL3336" t="s">
        <v>5100</v>
      </c>
    </row>
    <row r="3337" spans="1:90" hidden="1" x14ac:dyDescent="0.3">
      <c r="A3337" s="43">
        <v>58</v>
      </c>
      <c r="B3337" s="23" t="s">
        <v>868</v>
      </c>
      <c r="C3337" s="54"/>
      <c r="D3337" s="23" t="s">
        <v>831</v>
      </c>
      <c r="E3337" s="23" t="s">
        <v>611</v>
      </c>
      <c r="G3337" s="23" t="s">
        <v>5101</v>
      </c>
      <c r="I3337" s="54"/>
      <c r="J3337" s="54" t="s">
        <v>9</v>
      </c>
      <c r="K3337" s="47">
        <v>0.17699999999999999</v>
      </c>
      <c r="L3337" s="24" t="s">
        <v>834</v>
      </c>
      <c r="M3337" s="24" t="s">
        <v>633</v>
      </c>
      <c r="N3337" s="7"/>
      <c r="AA3337" s="107">
        <v>531</v>
      </c>
      <c r="AD3337" s="4">
        <v>0.68045838289633143</v>
      </c>
      <c r="AH3337" s="7"/>
      <c r="AI3337" s="7"/>
      <c r="BY3337" s="7"/>
      <c r="BZ3337" s="4"/>
      <c r="CA3337" t="s">
        <v>846</v>
      </c>
      <c r="CC3337" s="7" t="s">
        <v>633</v>
      </c>
      <c r="CD3337" s="7">
        <v>0.86226286585864409</v>
      </c>
      <c r="CF3337" s="7"/>
      <c r="CH3337" s="7"/>
      <c r="CJ3337" s="7"/>
      <c r="CK3337" s="7">
        <f t="shared" si="85"/>
        <v>61</v>
      </c>
    </row>
    <row r="3338" spans="1:90" x14ac:dyDescent="0.3">
      <c r="A3338" s="43">
        <v>64</v>
      </c>
      <c r="B3338" s="23" t="s">
        <v>860</v>
      </c>
      <c r="C3338" s="54"/>
      <c r="D3338" s="54" t="s">
        <v>831</v>
      </c>
      <c r="E3338" s="23" t="s">
        <v>662</v>
      </c>
      <c r="F3338" s="54"/>
      <c r="G3338" s="23" t="s">
        <v>5102</v>
      </c>
      <c r="H3338" s="23" t="s">
        <v>1232</v>
      </c>
      <c r="J3338" s="54" t="s">
        <v>9</v>
      </c>
      <c r="K3338" s="55">
        <v>1.3</v>
      </c>
      <c r="L3338" s="24" t="s">
        <v>834</v>
      </c>
      <c r="M3338" s="24" t="s">
        <v>639</v>
      </c>
      <c r="N3338" s="7"/>
      <c r="U3338" s="4">
        <v>13390</v>
      </c>
      <c r="V3338" s="4">
        <v>0.35652557319223988</v>
      </c>
      <c r="W3338" s="4">
        <v>152.41468253968259</v>
      </c>
      <c r="AB3338" s="4">
        <v>20800</v>
      </c>
      <c r="AC3338" s="4">
        <v>64480.000000000007</v>
      </c>
      <c r="AD3338" s="7"/>
      <c r="AE3338" s="7"/>
      <c r="AF3338" s="7"/>
      <c r="AG3338" s="7"/>
      <c r="AH3338" s="7"/>
      <c r="AI3338" s="7"/>
      <c r="AJ3338" s="7"/>
      <c r="AK3338" s="7"/>
      <c r="BZ3338" s="4"/>
      <c r="CA3338" t="s">
        <v>842</v>
      </c>
      <c r="CC3338" s="7" t="s">
        <v>639</v>
      </c>
      <c r="CD3338" s="7">
        <v>0.36815434790239782</v>
      </c>
      <c r="CE3338" s="7" t="s">
        <v>621</v>
      </c>
      <c r="CF3338" s="7">
        <v>0.25405712312050971</v>
      </c>
      <c r="CG3338" s="7" t="s">
        <v>615</v>
      </c>
      <c r="CH3338" s="7">
        <v>0.22273725479112791</v>
      </c>
      <c r="CJ3338" s="7"/>
      <c r="CK3338" s="7">
        <f t="shared" si="85"/>
        <v>58</v>
      </c>
    </row>
    <row r="3339" spans="1:90" x14ac:dyDescent="0.3">
      <c r="A3339" s="43" t="s">
        <v>5103</v>
      </c>
      <c r="B3339" s="23" t="s">
        <v>860</v>
      </c>
      <c r="D3339" s="23" t="s">
        <v>831</v>
      </c>
      <c r="E3339" s="23" t="s">
        <v>595</v>
      </c>
      <c r="G3339" s="23" t="s">
        <v>5104</v>
      </c>
      <c r="J3339" s="23" t="s">
        <v>9</v>
      </c>
      <c r="K3339" s="47">
        <v>1401</v>
      </c>
      <c r="L3339" s="24" t="s">
        <v>834</v>
      </c>
      <c r="M3339" s="24" t="s">
        <v>615</v>
      </c>
      <c r="U3339" s="7">
        <v>3502500</v>
      </c>
      <c r="V3339" s="7">
        <v>37.826999999999998</v>
      </c>
      <c r="W3339" s="7">
        <v>1681.2</v>
      </c>
      <c r="BZ3339" s="4">
        <v>32850000</v>
      </c>
      <c r="CA3339" t="s">
        <v>5105</v>
      </c>
      <c r="CK3339" s="7">
        <f t="shared" si="85"/>
        <v>60</v>
      </c>
      <c r="CL3339" t="s">
        <v>5104</v>
      </c>
    </row>
    <row r="3340" spans="1:90" hidden="1" x14ac:dyDescent="0.3">
      <c r="A3340" s="43">
        <v>64</v>
      </c>
      <c r="B3340" s="23" t="s">
        <v>921</v>
      </c>
      <c r="C3340" s="54"/>
      <c r="D3340" s="54" t="s">
        <v>831</v>
      </c>
      <c r="E3340" s="23" t="s">
        <v>614</v>
      </c>
      <c r="F3340" s="54"/>
      <c r="G3340" s="23" t="s">
        <v>5106</v>
      </c>
      <c r="J3340" s="54" t="s">
        <v>9</v>
      </c>
      <c r="K3340" s="55">
        <v>0.92347500000000005</v>
      </c>
      <c r="L3340" s="24" t="s">
        <v>834</v>
      </c>
      <c r="M3340" s="24" t="s">
        <v>636</v>
      </c>
      <c r="N3340" s="7"/>
      <c r="U3340" s="4">
        <v>12559.26</v>
      </c>
      <c r="AB3340" s="4">
        <v>68152.455000000002</v>
      </c>
      <c r="AC3340" s="4">
        <v>26319.037499999999</v>
      </c>
      <c r="AD3340" s="7"/>
      <c r="AE3340" s="7"/>
      <c r="AF3340" s="7"/>
      <c r="AG3340" s="7"/>
      <c r="AH3340" s="7"/>
      <c r="AI3340" s="7"/>
      <c r="AJ3340" s="7"/>
      <c r="AK3340" s="7"/>
      <c r="BZ3340" s="4"/>
      <c r="CA3340" t="s">
        <v>1006</v>
      </c>
      <c r="CC3340" s="7" t="s">
        <v>636</v>
      </c>
      <c r="CD3340" s="7">
        <v>0.51916830514400425</v>
      </c>
      <c r="CE3340" s="7" t="s">
        <v>615</v>
      </c>
      <c r="CF3340" s="7">
        <v>0.27967022432415162</v>
      </c>
      <c r="CG3340" s="7" t="s">
        <v>639</v>
      </c>
      <c r="CH3340" s="7">
        <v>0.20116147053184411</v>
      </c>
      <c r="CJ3340" s="7"/>
      <c r="CK3340" s="7">
        <f t="shared" si="85"/>
        <v>60</v>
      </c>
    </row>
    <row r="3341" spans="1:90" hidden="1" x14ac:dyDescent="0.3">
      <c r="A3341" s="43" t="s">
        <v>932</v>
      </c>
      <c r="B3341" s="23" t="s">
        <v>921</v>
      </c>
      <c r="C3341" s="54"/>
      <c r="D3341" s="54" t="s">
        <v>831</v>
      </c>
      <c r="E3341" s="23" t="s">
        <v>659</v>
      </c>
      <c r="F3341" s="54"/>
      <c r="G3341" s="23" t="s">
        <v>5107</v>
      </c>
      <c r="H3341" s="23" t="s">
        <v>1082</v>
      </c>
      <c r="J3341" s="54" t="s">
        <v>9</v>
      </c>
      <c r="K3341" s="55">
        <v>30.038</v>
      </c>
      <c r="L3341" s="24" t="s">
        <v>834</v>
      </c>
      <c r="M3341" s="24" t="s">
        <v>618</v>
      </c>
      <c r="N3341" s="7"/>
      <c r="U3341" s="4">
        <v>92638.1</v>
      </c>
      <c r="V3341" s="4">
        <v>28.358979999999999</v>
      </c>
      <c r="W3341" s="4">
        <v>938.04920000000004</v>
      </c>
      <c r="AB3341" s="4">
        <v>303125.50000000012</v>
      </c>
      <c r="AC3341" s="4">
        <v>443108.4</v>
      </c>
      <c r="AD3341" s="7"/>
      <c r="AE3341" s="7"/>
      <c r="AF3341" s="7"/>
      <c r="AG3341" s="7"/>
      <c r="AH3341" s="7"/>
      <c r="AI3341" s="7"/>
      <c r="AJ3341" s="7"/>
      <c r="AK3341" s="7"/>
      <c r="BZ3341" s="4">
        <v>2500000</v>
      </c>
      <c r="CA3341" t="s">
        <v>1040</v>
      </c>
      <c r="CC3341" s="7" t="s">
        <v>618</v>
      </c>
      <c r="CD3341" s="7">
        <v>0.28393339625683017</v>
      </c>
      <c r="CE3341" s="7" t="s">
        <v>639</v>
      </c>
      <c r="CF3341" s="7">
        <v>0.24616002698914649</v>
      </c>
      <c r="CH3341" s="7"/>
      <c r="CJ3341" s="7"/>
      <c r="CK3341" s="7">
        <f t="shared" si="85"/>
        <v>58</v>
      </c>
    </row>
    <row r="3342" spans="1:90" hidden="1" x14ac:dyDescent="0.3">
      <c r="A3342" s="43">
        <v>64</v>
      </c>
      <c r="B3342" s="23" t="s">
        <v>2280</v>
      </c>
      <c r="C3342" s="54"/>
      <c r="D3342" s="54" t="s">
        <v>831</v>
      </c>
      <c r="E3342" s="23" t="s">
        <v>668</v>
      </c>
      <c r="F3342" s="54"/>
      <c r="G3342" s="23" t="s">
        <v>5108</v>
      </c>
      <c r="J3342" s="54" t="s">
        <v>9</v>
      </c>
      <c r="K3342" s="55">
        <v>5</v>
      </c>
      <c r="L3342" s="24" t="s">
        <v>834</v>
      </c>
      <c r="M3342" s="24" t="s">
        <v>636</v>
      </c>
      <c r="N3342" s="7"/>
      <c r="U3342" s="4">
        <v>5500</v>
      </c>
      <c r="AB3342" s="4">
        <v>260000</v>
      </c>
      <c r="AC3342" s="4">
        <v>170000</v>
      </c>
      <c r="AD3342" s="7"/>
      <c r="AE3342" s="7"/>
      <c r="AF3342" s="7"/>
      <c r="AG3342" s="7"/>
      <c r="AH3342" s="7"/>
      <c r="AI3342" s="7"/>
      <c r="AJ3342" s="7"/>
      <c r="AK3342" s="7"/>
      <c r="BZ3342" s="4"/>
      <c r="CA3342" t="s">
        <v>1006</v>
      </c>
      <c r="CC3342" s="7" t="s">
        <v>636</v>
      </c>
      <c r="CD3342" s="7">
        <v>0.5821174105780792</v>
      </c>
      <c r="CE3342" s="7" t="s">
        <v>639</v>
      </c>
      <c r="CF3342" s="7">
        <v>0.38188648994657709</v>
      </c>
      <c r="CH3342" s="7"/>
      <c r="CJ3342" s="7"/>
      <c r="CK3342" s="7">
        <f t="shared" si="85"/>
        <v>60</v>
      </c>
    </row>
    <row r="3343" spans="1:90" hidden="1" x14ac:dyDescent="0.3">
      <c r="A3343" s="43" t="s">
        <v>843</v>
      </c>
      <c r="B3343" s="23" t="s">
        <v>1025</v>
      </c>
      <c r="D3343" s="23" t="s">
        <v>831</v>
      </c>
      <c r="E3343" s="23" t="s">
        <v>605</v>
      </c>
      <c r="G3343" s="53" t="s">
        <v>5109</v>
      </c>
      <c r="J3343" s="23" t="s">
        <v>9</v>
      </c>
      <c r="K3343" s="47">
        <v>12.9</v>
      </c>
      <c r="L3343" s="24" t="s">
        <v>834</v>
      </c>
      <c r="M3343" s="24" t="s">
        <v>615</v>
      </c>
      <c r="U3343" s="4">
        <v>49020</v>
      </c>
      <c r="V3343" s="4">
        <v>1.806</v>
      </c>
      <c r="W3343" s="4">
        <v>28.38</v>
      </c>
      <c r="AA3343" s="107">
        <v>1290</v>
      </c>
      <c r="AD3343" s="4">
        <v>2.2575002281133019</v>
      </c>
      <c r="BZ3343" s="4"/>
      <c r="CA3343" t="s">
        <v>846</v>
      </c>
      <c r="CC3343" s="7" t="s">
        <v>615</v>
      </c>
      <c r="CD3343" s="7">
        <v>0.71479078827710041</v>
      </c>
      <c r="CF3343" s="7"/>
      <c r="CH3343" s="7"/>
      <c r="CJ3343" s="7"/>
      <c r="CK3343" s="7">
        <f t="shared" si="85"/>
        <v>58</v>
      </c>
    </row>
    <row r="3344" spans="1:90" hidden="1" x14ac:dyDescent="0.3">
      <c r="A3344" s="43" t="s">
        <v>843</v>
      </c>
      <c r="B3344" s="23" t="s">
        <v>1025</v>
      </c>
      <c r="D3344" s="23" t="s">
        <v>831</v>
      </c>
      <c r="E3344" s="23" t="s">
        <v>605</v>
      </c>
      <c r="G3344" s="53" t="s">
        <v>5110</v>
      </c>
      <c r="J3344" s="23" t="s">
        <v>9</v>
      </c>
      <c r="K3344" s="47">
        <v>50</v>
      </c>
      <c r="L3344" s="24" t="s">
        <v>834</v>
      </c>
      <c r="M3344" s="24" t="s">
        <v>615</v>
      </c>
      <c r="U3344" s="4">
        <v>150000</v>
      </c>
      <c r="AA3344" s="107">
        <v>5000</v>
      </c>
      <c r="AD3344" s="4">
        <v>8.8433086598233732</v>
      </c>
      <c r="BZ3344" s="4"/>
      <c r="CA3344" t="s">
        <v>846</v>
      </c>
      <c r="CC3344" s="7" t="s">
        <v>615</v>
      </c>
      <c r="CD3344" s="7">
        <v>0.87449100561853488</v>
      </c>
      <c r="CF3344" s="7"/>
      <c r="CH3344" s="7"/>
      <c r="CJ3344" s="7"/>
      <c r="CK3344" s="7">
        <f t="shared" si="85"/>
        <v>60</v>
      </c>
    </row>
    <row r="3345" spans="1:89" hidden="1" x14ac:dyDescent="0.3">
      <c r="A3345" s="43">
        <v>65</v>
      </c>
      <c r="B3345" s="56" t="s">
        <v>1025</v>
      </c>
      <c r="D3345" s="23" t="s">
        <v>831</v>
      </c>
      <c r="E3345" s="23" t="s">
        <v>796</v>
      </c>
      <c r="G3345" s="23" t="s">
        <v>5111</v>
      </c>
      <c r="H3345" s="57" t="s">
        <v>831</v>
      </c>
      <c r="I3345" s="57"/>
      <c r="J3345" s="23" t="s">
        <v>9</v>
      </c>
      <c r="K3345" s="47">
        <v>7.782</v>
      </c>
      <c r="L3345" s="24" t="s">
        <v>834</v>
      </c>
      <c r="M3345" s="24" t="s">
        <v>624</v>
      </c>
      <c r="X3345" s="4">
        <v>77896.2</v>
      </c>
      <c r="Y3345" s="4">
        <v>6364.68</v>
      </c>
      <c r="AM3345" s="4">
        <v>1538682</v>
      </c>
      <c r="BZ3345" s="4"/>
      <c r="CA3345" t="s">
        <v>992</v>
      </c>
      <c r="CC3345" s="7" t="s">
        <v>624</v>
      </c>
      <c r="CD3345" s="7">
        <v>0.76489336709934763</v>
      </c>
      <c r="CF3345" s="7"/>
      <c r="CH3345" s="7"/>
      <c r="CJ3345" s="7"/>
      <c r="CK3345" s="7">
        <f t="shared" ref="CK3345:CK3376" si="86">COUNTBLANK(N3345:BX3345)</f>
        <v>60</v>
      </c>
    </row>
    <row r="3346" spans="1:89" hidden="1" x14ac:dyDescent="0.3">
      <c r="A3346" s="43">
        <v>64</v>
      </c>
      <c r="B3346" s="23" t="s">
        <v>913</v>
      </c>
      <c r="C3346" s="54"/>
      <c r="D3346" s="54" t="s">
        <v>831</v>
      </c>
      <c r="E3346" s="23" t="s">
        <v>605</v>
      </c>
      <c r="F3346" s="54"/>
      <c r="G3346" s="23" t="s">
        <v>5112</v>
      </c>
      <c r="J3346" s="54" t="s">
        <v>9</v>
      </c>
      <c r="K3346" s="55">
        <v>278.964</v>
      </c>
      <c r="L3346" s="24" t="s">
        <v>834</v>
      </c>
      <c r="M3346" s="24" t="s">
        <v>615</v>
      </c>
      <c r="N3346" s="7"/>
      <c r="U3346" s="4">
        <v>695777.04000000015</v>
      </c>
      <c r="AD3346" s="7"/>
      <c r="AE3346" s="7"/>
      <c r="AF3346" s="7"/>
      <c r="AG3346" s="7"/>
      <c r="AH3346" s="7"/>
      <c r="AI3346" s="7"/>
      <c r="AJ3346" s="7"/>
      <c r="AK3346" s="7"/>
      <c r="BZ3346" s="4"/>
      <c r="CA3346" t="s">
        <v>856</v>
      </c>
      <c r="CC3346" s="7" t="s">
        <v>615</v>
      </c>
      <c r="CD3346" s="7">
        <v>1</v>
      </c>
      <c r="CF3346" s="7"/>
      <c r="CH3346" s="7"/>
      <c r="CJ3346" s="7"/>
      <c r="CK3346" s="7">
        <f t="shared" si="86"/>
        <v>62</v>
      </c>
    </row>
    <row r="3347" spans="1:89" hidden="1" x14ac:dyDescent="0.3">
      <c r="A3347" s="43" t="s">
        <v>5113</v>
      </c>
      <c r="B3347" s="23" t="s">
        <v>1058</v>
      </c>
      <c r="C3347" s="54"/>
      <c r="D3347" s="23" t="s">
        <v>632</v>
      </c>
      <c r="E3347" s="23" t="s">
        <v>632</v>
      </c>
      <c r="G3347" s="23" t="s">
        <v>5114</v>
      </c>
      <c r="J3347" s="54" t="s">
        <v>9</v>
      </c>
      <c r="K3347" s="47">
        <v>984.8039</v>
      </c>
      <c r="L3347" s="47" t="s">
        <v>1121</v>
      </c>
      <c r="M3347" s="24" t="s">
        <v>768</v>
      </c>
      <c r="N3347" s="7"/>
      <c r="V3347" s="7"/>
      <c r="AF3347" s="63"/>
      <c r="AG3347" s="2"/>
      <c r="AH3347" s="2"/>
      <c r="AI3347" s="63"/>
      <c r="AJ3347" s="63"/>
      <c r="BS3347" s="84">
        <v>324985.28700000001</v>
      </c>
      <c r="BT3347" s="107">
        <v>25890494.530999999</v>
      </c>
      <c r="BU3347" s="84">
        <v>14880386.929</v>
      </c>
      <c r="BV3347" s="7"/>
      <c r="BW3347" s="7"/>
      <c r="BX3347" s="7"/>
      <c r="BY3347" s="7"/>
      <c r="BZ3347" s="4"/>
      <c r="CA3347" t="s">
        <v>5115</v>
      </c>
      <c r="CC3347" t="s">
        <v>768</v>
      </c>
      <c r="CD3347">
        <v>0.94282260470304846</v>
      </c>
      <c r="CK3347" s="7">
        <f t="shared" si="86"/>
        <v>60</v>
      </c>
    </row>
    <row r="3348" spans="1:89" hidden="1" x14ac:dyDescent="0.3">
      <c r="A3348" s="43">
        <v>64</v>
      </c>
      <c r="B3348" s="23" t="s">
        <v>1058</v>
      </c>
      <c r="C3348" s="54"/>
      <c r="D3348" s="54" t="s">
        <v>831</v>
      </c>
      <c r="E3348" s="23" t="s">
        <v>668</v>
      </c>
      <c r="F3348" s="54"/>
      <c r="G3348" s="23" t="s">
        <v>5116</v>
      </c>
      <c r="J3348" s="54" t="s">
        <v>9</v>
      </c>
      <c r="K3348" s="55">
        <v>10</v>
      </c>
      <c r="L3348" s="24" t="s">
        <v>834</v>
      </c>
      <c r="M3348" s="24" t="s">
        <v>636</v>
      </c>
      <c r="N3348" s="7"/>
      <c r="U3348" s="4">
        <v>56000.000000000007</v>
      </c>
      <c r="V3348" s="4">
        <v>1</v>
      </c>
      <c r="W3348" s="4">
        <v>1100</v>
      </c>
      <c r="AB3348" s="4">
        <v>1000000</v>
      </c>
      <c r="AC3348" s="4">
        <v>200000</v>
      </c>
      <c r="AD3348" s="7"/>
      <c r="AE3348" s="7"/>
      <c r="AF3348" s="7"/>
      <c r="AG3348" s="7"/>
      <c r="AH3348" s="7"/>
      <c r="AI3348" s="7"/>
      <c r="AJ3348" s="7"/>
      <c r="AK3348" s="7"/>
      <c r="BZ3348" s="4"/>
      <c r="CA3348" t="s">
        <v>842</v>
      </c>
      <c r="CC3348" s="7" t="s">
        <v>636</v>
      </c>
      <c r="CD3348" s="7">
        <v>0.58662724991339699</v>
      </c>
      <c r="CF3348" s="7"/>
      <c r="CH3348" s="7"/>
      <c r="CJ3348" s="7"/>
      <c r="CK3348" s="7">
        <f t="shared" si="86"/>
        <v>58</v>
      </c>
    </row>
    <row r="3349" spans="1:89" hidden="1" x14ac:dyDescent="0.3">
      <c r="A3349" s="43">
        <v>58</v>
      </c>
      <c r="B3349" s="23" t="s">
        <v>1058</v>
      </c>
      <c r="C3349" s="54"/>
      <c r="D3349" s="23" t="s">
        <v>831</v>
      </c>
      <c r="E3349" s="23" t="s">
        <v>605</v>
      </c>
      <c r="G3349" s="23" t="s">
        <v>5117</v>
      </c>
      <c r="I3349" s="54"/>
      <c r="J3349" s="54" t="s">
        <v>9</v>
      </c>
      <c r="K3349" s="47">
        <v>14.285714285714279</v>
      </c>
      <c r="L3349" s="24" t="s">
        <v>834</v>
      </c>
      <c r="M3349" s="24" t="s">
        <v>633</v>
      </c>
      <c r="N3349" s="7"/>
      <c r="AA3349" s="107">
        <v>10000</v>
      </c>
      <c r="AD3349" s="4">
        <v>13.415570600228889</v>
      </c>
      <c r="AH3349" s="7"/>
      <c r="AI3349" s="7"/>
      <c r="BY3349" s="7"/>
      <c r="BZ3349" s="4"/>
      <c r="CA3349" t="s">
        <v>846</v>
      </c>
      <c r="CC3349" s="7" t="s">
        <v>633</v>
      </c>
      <c r="CD3349" s="7">
        <v>0.85672938538039134</v>
      </c>
      <c r="CF3349" s="7"/>
      <c r="CH3349" s="7"/>
      <c r="CJ3349" s="7"/>
      <c r="CK3349" s="7">
        <f t="shared" si="86"/>
        <v>61</v>
      </c>
    </row>
    <row r="3350" spans="1:89" hidden="1" x14ac:dyDescent="0.3">
      <c r="A3350" s="43" t="s">
        <v>932</v>
      </c>
      <c r="B3350" s="23" t="s">
        <v>1058</v>
      </c>
      <c r="C3350" s="54"/>
      <c r="D3350" s="54" t="s">
        <v>831</v>
      </c>
      <c r="E3350" s="23" t="s">
        <v>650</v>
      </c>
      <c r="F3350" s="54"/>
      <c r="G3350" s="23" t="s">
        <v>5118</v>
      </c>
      <c r="H3350" s="23" t="s">
        <v>880</v>
      </c>
      <c r="J3350" s="54" t="s">
        <v>9</v>
      </c>
      <c r="K3350" s="55">
        <v>40</v>
      </c>
      <c r="L3350" s="24" t="s">
        <v>834</v>
      </c>
      <c r="M3350" s="24" t="s">
        <v>615</v>
      </c>
      <c r="N3350" s="7"/>
      <c r="U3350" s="4">
        <v>400000</v>
      </c>
      <c r="AD3350" s="7"/>
      <c r="AE3350" s="7"/>
      <c r="AF3350" s="7"/>
      <c r="AG3350" s="7"/>
      <c r="AH3350" s="7"/>
      <c r="AI3350" s="7"/>
      <c r="AJ3350" s="7"/>
      <c r="AK3350" s="7"/>
      <c r="BZ3350" s="4">
        <v>1500000</v>
      </c>
      <c r="CA3350" t="s">
        <v>934</v>
      </c>
      <c r="CC3350" s="7" t="s">
        <v>615</v>
      </c>
      <c r="CD3350" s="7">
        <v>1</v>
      </c>
      <c r="CF3350" s="7"/>
      <c r="CH3350" s="7"/>
      <c r="CJ3350" s="7"/>
      <c r="CK3350" s="7">
        <f t="shared" si="86"/>
        <v>62</v>
      </c>
    </row>
    <row r="3351" spans="1:89" hidden="1" x14ac:dyDescent="0.3">
      <c r="A3351" s="43" t="s">
        <v>932</v>
      </c>
      <c r="B3351" s="23" t="s">
        <v>1058</v>
      </c>
      <c r="C3351" s="54"/>
      <c r="D3351" s="54" t="s">
        <v>831</v>
      </c>
      <c r="E3351" s="23" t="s">
        <v>668</v>
      </c>
      <c r="F3351" s="54"/>
      <c r="G3351" s="23" t="s">
        <v>5119</v>
      </c>
      <c r="H3351" s="23" t="s">
        <v>880</v>
      </c>
      <c r="J3351" s="54" t="s">
        <v>9</v>
      </c>
      <c r="K3351" s="55">
        <v>4.4000000000000004</v>
      </c>
      <c r="L3351" s="24" t="s">
        <v>834</v>
      </c>
      <c r="M3351" s="24" t="s">
        <v>639</v>
      </c>
      <c r="N3351" s="7"/>
      <c r="U3351" s="4">
        <v>3520</v>
      </c>
      <c r="W3351" s="4">
        <v>92.4</v>
      </c>
      <c r="AB3351" s="4">
        <v>88000</v>
      </c>
      <c r="AC3351" s="4">
        <v>325600</v>
      </c>
      <c r="AD3351" s="7"/>
      <c r="AE3351" s="7"/>
      <c r="AF3351" s="7"/>
      <c r="AG3351" s="7"/>
      <c r="AH3351" s="7"/>
      <c r="AI3351" s="7"/>
      <c r="AJ3351" s="7"/>
      <c r="AK3351" s="7"/>
      <c r="BZ3351" s="4">
        <v>150000</v>
      </c>
      <c r="CA3351" t="s">
        <v>977</v>
      </c>
      <c r="CC3351" s="7" t="s">
        <v>639</v>
      </c>
      <c r="CD3351" s="7">
        <v>0.72269149068286642</v>
      </c>
      <c r="CF3351" s="7"/>
      <c r="CH3351" s="7"/>
      <c r="CJ3351" s="7"/>
      <c r="CK3351" s="7">
        <f t="shared" si="86"/>
        <v>59</v>
      </c>
    </row>
    <row r="3352" spans="1:89" hidden="1" x14ac:dyDescent="0.3">
      <c r="A3352" s="43" t="s">
        <v>932</v>
      </c>
      <c r="B3352" s="23" t="s">
        <v>1058</v>
      </c>
      <c r="C3352" s="54"/>
      <c r="D3352" s="54" t="s">
        <v>831</v>
      </c>
      <c r="E3352" s="23" t="s">
        <v>605</v>
      </c>
      <c r="F3352" s="54"/>
      <c r="G3352" s="23" t="s">
        <v>5120</v>
      </c>
      <c r="H3352" s="23" t="s">
        <v>1360</v>
      </c>
      <c r="J3352" s="54" t="s">
        <v>9</v>
      </c>
      <c r="K3352" s="55">
        <v>83</v>
      </c>
      <c r="L3352" s="24" t="s">
        <v>834</v>
      </c>
      <c r="M3352" s="24" t="s">
        <v>615</v>
      </c>
      <c r="N3352" s="7"/>
      <c r="U3352" s="4">
        <v>431600.00000000012</v>
      </c>
      <c r="V3352" s="4">
        <v>66.400000000000006</v>
      </c>
      <c r="AD3352" s="7"/>
      <c r="AE3352" s="7"/>
      <c r="AF3352" s="7"/>
      <c r="AG3352" s="7"/>
      <c r="AH3352" s="7"/>
      <c r="AI3352" s="7"/>
      <c r="AJ3352" s="7"/>
      <c r="AK3352" s="7"/>
      <c r="BZ3352" s="4">
        <v>6534000</v>
      </c>
      <c r="CA3352" t="s">
        <v>1032</v>
      </c>
      <c r="CC3352" s="7" t="s">
        <v>615</v>
      </c>
      <c r="CD3352" s="7">
        <v>0.51237525669200568</v>
      </c>
      <c r="CE3352" s="7" t="s">
        <v>618</v>
      </c>
      <c r="CF3352" s="7">
        <v>0.48762474330799432</v>
      </c>
      <c r="CH3352" s="7"/>
      <c r="CJ3352" s="7"/>
      <c r="CK3352" s="7">
        <f t="shared" si="86"/>
        <v>61</v>
      </c>
    </row>
    <row r="3353" spans="1:89" hidden="1" x14ac:dyDescent="0.3">
      <c r="A3353" s="43">
        <v>64</v>
      </c>
      <c r="B3353" s="23" t="s">
        <v>921</v>
      </c>
      <c r="C3353" s="54"/>
      <c r="D3353" s="54" t="s">
        <v>831</v>
      </c>
      <c r="E3353" s="23" t="s">
        <v>605</v>
      </c>
      <c r="F3353" s="54"/>
      <c r="G3353" s="23" t="s">
        <v>5121</v>
      </c>
      <c r="J3353" s="54" t="s">
        <v>9</v>
      </c>
      <c r="K3353" s="55">
        <v>13</v>
      </c>
      <c r="L3353" s="24" t="s">
        <v>834</v>
      </c>
      <c r="M3353" s="24" t="s">
        <v>615</v>
      </c>
      <c r="N3353" s="7"/>
      <c r="U3353" s="4">
        <v>50700</v>
      </c>
      <c r="AA3353" s="107">
        <v>650</v>
      </c>
      <c r="AD3353" s="7"/>
      <c r="AE3353" s="7"/>
      <c r="AF3353" s="7"/>
      <c r="AG3353" s="7"/>
      <c r="AH3353" s="7"/>
      <c r="AI3353" s="7"/>
      <c r="AJ3353" s="7"/>
      <c r="AK3353" s="7"/>
      <c r="BZ3353" s="4"/>
      <c r="CA3353" t="s">
        <v>1829</v>
      </c>
      <c r="CC3353" s="7" t="s">
        <v>615</v>
      </c>
      <c r="CD3353" s="7">
        <v>0.95672793932157218</v>
      </c>
      <c r="CF3353" s="7"/>
      <c r="CH3353" s="7"/>
      <c r="CJ3353" s="7"/>
      <c r="CK3353" s="7">
        <f t="shared" si="86"/>
        <v>61</v>
      </c>
    </row>
    <row r="3354" spans="1:89" hidden="1" x14ac:dyDescent="0.3">
      <c r="A3354" s="43" t="s">
        <v>4475</v>
      </c>
      <c r="B3354" s="23" t="s">
        <v>905</v>
      </c>
      <c r="D3354" s="23" t="s">
        <v>831</v>
      </c>
      <c r="E3354" s="23" t="s">
        <v>776</v>
      </c>
      <c r="G3354" s="23" t="s">
        <v>5122</v>
      </c>
      <c r="J3354" s="54" t="s">
        <v>9</v>
      </c>
      <c r="K3354" s="47">
        <v>29.8</v>
      </c>
      <c r="L3354" s="24" t="s">
        <v>834</v>
      </c>
      <c r="M3354" s="24" t="s">
        <v>654</v>
      </c>
      <c r="N3354" s="7"/>
      <c r="V3354" s="7">
        <v>3.278</v>
      </c>
      <c r="AG3354" s="2">
        <v>5.3639999999999999</v>
      </c>
      <c r="AH3354" s="2">
        <v>33.375999999999998</v>
      </c>
      <c r="AI3354" s="2"/>
      <c r="AJ3354" s="63"/>
      <c r="AK3354" s="63"/>
      <c r="BZ3354" s="4"/>
      <c r="CA3354" t="s">
        <v>5123</v>
      </c>
      <c r="CC3354" s="7" t="s">
        <v>654</v>
      </c>
      <c r="CD3354" s="7">
        <v>0.7054247609515415</v>
      </c>
      <c r="CF3354" s="7"/>
      <c r="CH3354" s="7"/>
      <c r="CJ3354" s="7"/>
      <c r="CK3354" s="7">
        <f t="shared" si="86"/>
        <v>60</v>
      </c>
    </row>
    <row r="3355" spans="1:89" hidden="1" x14ac:dyDescent="0.3">
      <c r="A3355" s="43">
        <v>58</v>
      </c>
      <c r="B3355" s="23" t="s">
        <v>1058</v>
      </c>
      <c r="C3355" s="54"/>
      <c r="D3355" s="23" t="s">
        <v>831</v>
      </c>
      <c r="E3355" s="23" t="s">
        <v>605</v>
      </c>
      <c r="G3355" s="23" t="s">
        <v>5124</v>
      </c>
      <c r="I3355" s="54"/>
      <c r="J3355" s="54" t="s">
        <v>9</v>
      </c>
      <c r="K3355" s="47">
        <v>366.66666666666669</v>
      </c>
      <c r="L3355" s="24" t="s">
        <v>834</v>
      </c>
      <c r="M3355" s="24" t="s">
        <v>633</v>
      </c>
      <c r="N3355" s="7"/>
      <c r="AA3355" s="107">
        <v>220000</v>
      </c>
      <c r="AD3355" s="4">
        <v>297.55021864088422</v>
      </c>
      <c r="AH3355" s="7"/>
      <c r="AI3355" s="7"/>
      <c r="BY3355" s="7"/>
      <c r="BZ3355" s="4"/>
      <c r="CA3355" t="s">
        <v>846</v>
      </c>
      <c r="CC3355" s="7" t="s">
        <v>633</v>
      </c>
      <c r="CD3355" s="7">
        <v>0.85572925225829088</v>
      </c>
      <c r="CF3355" s="7"/>
      <c r="CH3355" s="7"/>
      <c r="CJ3355" s="7"/>
      <c r="CK3355" s="7">
        <f t="shared" si="86"/>
        <v>61</v>
      </c>
    </row>
    <row r="3356" spans="1:89" hidden="1" x14ac:dyDescent="0.3">
      <c r="A3356" s="43" t="s">
        <v>843</v>
      </c>
      <c r="B3356" s="23" t="s">
        <v>1058</v>
      </c>
      <c r="C3356" s="54"/>
      <c r="D3356" s="54" t="s">
        <v>831</v>
      </c>
      <c r="E3356" s="23" t="s">
        <v>605</v>
      </c>
      <c r="F3356" s="54"/>
      <c r="G3356" s="23" t="s">
        <v>5125</v>
      </c>
      <c r="J3356" s="54" t="s">
        <v>9</v>
      </c>
      <c r="K3356" s="55">
        <v>600</v>
      </c>
      <c r="L3356" s="24" t="s">
        <v>834</v>
      </c>
      <c r="M3356" s="24" t="s">
        <v>615</v>
      </c>
      <c r="N3356" s="7"/>
      <c r="U3356" s="4">
        <v>980000</v>
      </c>
      <c r="AA3356" s="107">
        <v>260000</v>
      </c>
      <c r="AD3356" s="4">
        <v>42</v>
      </c>
      <c r="AE3356" s="7"/>
      <c r="AF3356" s="7"/>
      <c r="AG3356" s="7"/>
      <c r="AH3356" s="7"/>
      <c r="AI3356" s="7"/>
      <c r="AJ3356" s="7"/>
      <c r="AK3356" s="7"/>
      <c r="BZ3356" s="4"/>
      <c r="CA3356" t="s">
        <v>910</v>
      </c>
      <c r="CC3356" s="7" t="s">
        <v>615</v>
      </c>
      <c r="CD3356" s="7">
        <v>0.51155737375609334</v>
      </c>
      <c r="CE3356" s="7" t="s">
        <v>633</v>
      </c>
      <c r="CF3356" s="7">
        <v>0.47880132619765209</v>
      </c>
      <c r="CH3356" s="7"/>
      <c r="CJ3356" s="7"/>
      <c r="CK3356" s="7">
        <f t="shared" si="86"/>
        <v>60</v>
      </c>
    </row>
    <row r="3357" spans="1:89" hidden="1" x14ac:dyDescent="0.3">
      <c r="A3357" s="43">
        <v>64</v>
      </c>
      <c r="B3357" s="23" t="s">
        <v>900</v>
      </c>
      <c r="C3357" s="54"/>
      <c r="D3357" s="54" t="s">
        <v>831</v>
      </c>
      <c r="E3357" s="23" t="s">
        <v>605</v>
      </c>
      <c r="F3357" s="54"/>
      <c r="G3357" s="23" t="s">
        <v>5126</v>
      </c>
      <c r="J3357" s="54" t="s">
        <v>9</v>
      </c>
      <c r="K3357" s="55">
        <v>8.2439999999999998</v>
      </c>
      <c r="L3357" s="24" t="s">
        <v>834</v>
      </c>
      <c r="M3357" s="24" t="s">
        <v>618</v>
      </c>
      <c r="N3357" s="7"/>
      <c r="U3357" s="4">
        <v>32976</v>
      </c>
      <c r="V3357" s="4">
        <v>37.097999999999999</v>
      </c>
      <c r="AD3357" s="7"/>
      <c r="AE3357" s="7"/>
      <c r="AF3357" s="7"/>
      <c r="AG3357" s="7"/>
      <c r="AH3357" s="7"/>
      <c r="AI3357" s="7"/>
      <c r="AJ3357" s="7"/>
      <c r="AK3357" s="7"/>
      <c r="BZ3357" s="4"/>
      <c r="CA3357" t="s">
        <v>902</v>
      </c>
      <c r="CC3357" s="7" t="s">
        <v>618</v>
      </c>
      <c r="CD3357" s="7">
        <v>0.87436028108154662</v>
      </c>
      <c r="CF3357" s="7"/>
      <c r="CH3357" s="7"/>
      <c r="CJ3357" s="7"/>
      <c r="CK3357" s="7">
        <f t="shared" si="86"/>
        <v>61</v>
      </c>
    </row>
    <row r="3358" spans="1:89" hidden="1" x14ac:dyDescent="0.3">
      <c r="A3358" s="43" t="s">
        <v>843</v>
      </c>
      <c r="B3358" s="23" t="s">
        <v>868</v>
      </c>
      <c r="D3358" s="23" t="s">
        <v>831</v>
      </c>
      <c r="E3358" s="23" t="s">
        <v>605</v>
      </c>
      <c r="G3358" s="53" t="s">
        <v>5127</v>
      </c>
      <c r="J3358" s="23" t="s">
        <v>9</v>
      </c>
      <c r="K3358" s="47">
        <v>82.8</v>
      </c>
      <c r="L3358" s="24" t="s">
        <v>834</v>
      </c>
      <c r="M3358" s="24" t="s">
        <v>618</v>
      </c>
      <c r="U3358" s="4">
        <v>124200</v>
      </c>
      <c r="V3358" s="4">
        <v>140.76</v>
      </c>
      <c r="AA3358" s="107">
        <v>248.4</v>
      </c>
      <c r="AD3358" s="4">
        <v>6.5087550818325317</v>
      </c>
      <c r="BZ3358" s="4"/>
      <c r="CA3358" t="s">
        <v>846</v>
      </c>
      <c r="CC3358" s="7" t="s">
        <v>618</v>
      </c>
      <c r="CD3358" s="7">
        <v>0.87189253006876499</v>
      </c>
      <c r="CF3358" s="7"/>
      <c r="CH3358" s="7"/>
      <c r="CJ3358" s="7"/>
      <c r="CK3358" s="7">
        <f t="shared" si="86"/>
        <v>59</v>
      </c>
    </row>
    <row r="3359" spans="1:89" hidden="1" x14ac:dyDescent="0.3">
      <c r="A3359" s="43">
        <v>64</v>
      </c>
      <c r="B3359" s="23" t="s">
        <v>868</v>
      </c>
      <c r="C3359" s="54"/>
      <c r="D3359" s="54" t="s">
        <v>831</v>
      </c>
      <c r="E3359" s="23" t="s">
        <v>659</v>
      </c>
      <c r="F3359" s="54"/>
      <c r="G3359" s="23" t="s">
        <v>5128</v>
      </c>
      <c r="J3359" s="54" t="s">
        <v>9</v>
      </c>
      <c r="K3359" s="55">
        <v>106</v>
      </c>
      <c r="L3359" s="24" t="s">
        <v>834</v>
      </c>
      <c r="M3359" s="24" t="s">
        <v>615</v>
      </c>
      <c r="N3359" s="7"/>
      <c r="U3359" s="4">
        <v>1590000</v>
      </c>
      <c r="AC3359" s="4">
        <v>1060000</v>
      </c>
      <c r="AD3359" s="7"/>
      <c r="AE3359" s="7"/>
      <c r="AF3359" s="7"/>
      <c r="AG3359" s="7"/>
      <c r="AH3359" s="7"/>
      <c r="AI3359" s="7"/>
      <c r="AJ3359" s="7"/>
      <c r="AK3359" s="7"/>
      <c r="BZ3359" s="4"/>
      <c r="CA3359" t="s">
        <v>885</v>
      </c>
      <c r="CC3359" s="7" t="s">
        <v>615</v>
      </c>
      <c r="CD3359" s="7">
        <v>0.81378626332754767</v>
      </c>
      <c r="CF3359" s="7"/>
      <c r="CH3359" s="7"/>
      <c r="CJ3359" s="7"/>
      <c r="CK3359" s="7">
        <f t="shared" si="86"/>
        <v>61</v>
      </c>
    </row>
    <row r="3360" spans="1:89" hidden="1" x14ac:dyDescent="0.3">
      <c r="A3360" s="43">
        <v>153</v>
      </c>
      <c r="B3360" s="23" t="s">
        <v>868</v>
      </c>
      <c r="D3360" s="23" t="s">
        <v>831</v>
      </c>
      <c r="E3360" s="23" t="s">
        <v>597</v>
      </c>
      <c r="G3360" s="23" t="s">
        <v>5129</v>
      </c>
      <c r="H3360" s="23" t="s">
        <v>3943</v>
      </c>
      <c r="J3360" s="23" t="s">
        <v>9</v>
      </c>
      <c r="K3360" s="47">
        <v>108.8</v>
      </c>
      <c r="L3360" s="24" t="s">
        <v>834</v>
      </c>
      <c r="M3360" s="24" t="s">
        <v>615</v>
      </c>
      <c r="U3360" s="4">
        <v>1523200</v>
      </c>
      <c r="V3360" s="4">
        <v>2</v>
      </c>
      <c r="W3360" s="4">
        <v>12</v>
      </c>
      <c r="Y3360" s="4">
        <v>3.0221688148547869</v>
      </c>
      <c r="AC3360" s="4">
        <v>1088000</v>
      </c>
      <c r="AE3360" s="4">
        <v>872.78691730108835</v>
      </c>
      <c r="AF3360" s="4">
        <v>72.248569463820246</v>
      </c>
      <c r="AU3360" s="4">
        <v>16.985335674848159</v>
      </c>
      <c r="AZ3360" s="4">
        <v>1462.388020860642</v>
      </c>
      <c r="BZ3360" s="4"/>
      <c r="CA3360" t="s">
        <v>5130</v>
      </c>
      <c r="CK3360" s="7">
        <f t="shared" si="86"/>
        <v>54</v>
      </c>
    </row>
    <row r="3361" spans="1:90" hidden="1" x14ac:dyDescent="0.3">
      <c r="A3361" s="43">
        <v>58</v>
      </c>
      <c r="B3361" s="23" t="s">
        <v>1058</v>
      </c>
      <c r="C3361" s="54"/>
      <c r="D3361" s="54" t="s">
        <v>831</v>
      </c>
      <c r="E3361" s="23" t="s">
        <v>605</v>
      </c>
      <c r="G3361" s="23" t="s">
        <v>5131</v>
      </c>
      <c r="H3361" s="54" t="s">
        <v>831</v>
      </c>
      <c r="I3361" s="54"/>
      <c r="J3361" s="54" t="s">
        <v>9</v>
      </c>
      <c r="K3361" s="47">
        <v>950</v>
      </c>
      <c r="L3361" s="24" t="s">
        <v>834</v>
      </c>
      <c r="M3361" s="24" t="s">
        <v>633</v>
      </c>
      <c r="AA3361" s="107">
        <v>570000</v>
      </c>
      <c r="AD3361" s="4">
        <v>38</v>
      </c>
      <c r="BZ3361" s="4"/>
      <c r="CA3361" t="s">
        <v>1679</v>
      </c>
      <c r="CC3361" s="7" t="s">
        <v>633</v>
      </c>
      <c r="CD3361" s="7">
        <v>0.99175826058355143</v>
      </c>
      <c r="CF3361" s="7"/>
      <c r="CH3361" s="7"/>
      <c r="CJ3361" s="7"/>
      <c r="CK3361" s="7">
        <f t="shared" si="86"/>
        <v>61</v>
      </c>
    </row>
    <row r="3362" spans="1:90" hidden="1" x14ac:dyDescent="0.3">
      <c r="A3362" s="43">
        <v>64</v>
      </c>
      <c r="B3362" s="23" t="s">
        <v>1058</v>
      </c>
      <c r="C3362" s="54"/>
      <c r="D3362" s="54" t="s">
        <v>831</v>
      </c>
      <c r="E3362" s="23" t="s">
        <v>617</v>
      </c>
      <c r="F3362" s="54"/>
      <c r="G3362" s="23" t="s">
        <v>5132</v>
      </c>
      <c r="H3362" s="23" t="s">
        <v>1258</v>
      </c>
      <c r="J3362" s="54" t="s">
        <v>9</v>
      </c>
      <c r="K3362" s="55">
        <v>56.6</v>
      </c>
      <c r="L3362" s="24" t="s">
        <v>834</v>
      </c>
      <c r="M3362" s="24" t="s">
        <v>621</v>
      </c>
      <c r="N3362" s="7"/>
      <c r="U3362" s="4">
        <v>103400</v>
      </c>
      <c r="V3362" s="4">
        <v>21.600999999999999</v>
      </c>
      <c r="W3362" s="4">
        <v>2250.9119999999998</v>
      </c>
      <c r="AD3362" s="7"/>
      <c r="AE3362" s="7"/>
      <c r="AF3362" s="7"/>
      <c r="AG3362" s="7"/>
      <c r="AH3362" s="7"/>
      <c r="AI3362" s="7"/>
      <c r="AJ3362" s="7"/>
      <c r="AK3362" s="7"/>
      <c r="BZ3362" s="4"/>
      <c r="CA3362" t="s">
        <v>859</v>
      </c>
      <c r="CC3362" s="7" t="s">
        <v>621</v>
      </c>
      <c r="CD3362" s="7">
        <v>0.48760213736103858</v>
      </c>
      <c r="CE3362" s="7" t="s">
        <v>618</v>
      </c>
      <c r="CF3362" s="7">
        <v>0.28886810947128949</v>
      </c>
      <c r="CG3362" s="7" t="s">
        <v>615</v>
      </c>
      <c r="CH3362" s="7">
        <v>0.22352975316767179</v>
      </c>
      <c r="CJ3362" s="7"/>
      <c r="CK3362" s="7">
        <f t="shared" si="86"/>
        <v>60</v>
      </c>
    </row>
    <row r="3363" spans="1:90" hidden="1" x14ac:dyDescent="0.3">
      <c r="A3363" s="43">
        <v>64</v>
      </c>
      <c r="B3363" s="23" t="s">
        <v>868</v>
      </c>
      <c r="C3363" s="54"/>
      <c r="D3363" s="54" t="s">
        <v>831</v>
      </c>
      <c r="E3363" s="23" t="s">
        <v>659</v>
      </c>
      <c r="F3363" s="54"/>
      <c r="G3363" s="23" t="s">
        <v>5133</v>
      </c>
      <c r="J3363" s="54" t="s">
        <v>9</v>
      </c>
      <c r="K3363" s="55">
        <v>0.7</v>
      </c>
      <c r="L3363" s="24" t="s">
        <v>834</v>
      </c>
      <c r="M3363" s="24" t="s">
        <v>615</v>
      </c>
      <c r="N3363" s="7"/>
      <c r="U3363" s="4">
        <v>31080</v>
      </c>
      <c r="AC3363" s="4">
        <v>9380</v>
      </c>
      <c r="AD3363" s="7"/>
      <c r="AE3363" s="7"/>
      <c r="AF3363" s="7"/>
      <c r="AG3363" s="7"/>
      <c r="AH3363" s="7"/>
      <c r="AI3363" s="7"/>
      <c r="AJ3363" s="7"/>
      <c r="AK3363" s="7"/>
      <c r="BZ3363" s="4"/>
      <c r="CA3363" t="s">
        <v>885</v>
      </c>
      <c r="CC3363" s="7" t="s">
        <v>615</v>
      </c>
      <c r="CD3363" s="7">
        <v>0.90613428149828468</v>
      </c>
      <c r="CF3363" s="7"/>
      <c r="CH3363" s="7"/>
      <c r="CJ3363" s="7"/>
      <c r="CK3363" s="7">
        <f t="shared" si="86"/>
        <v>61</v>
      </c>
    </row>
    <row r="3364" spans="1:90" hidden="1" x14ac:dyDescent="0.3">
      <c r="A3364" s="43">
        <v>58</v>
      </c>
      <c r="B3364" s="23" t="s">
        <v>1058</v>
      </c>
      <c r="C3364" s="54"/>
      <c r="D3364" s="23" t="s">
        <v>831</v>
      </c>
      <c r="E3364" s="23" t="s">
        <v>605</v>
      </c>
      <c r="G3364" s="23" t="s">
        <v>5134</v>
      </c>
      <c r="I3364" s="54"/>
      <c r="J3364" s="54" t="s">
        <v>9</v>
      </c>
      <c r="K3364" s="47">
        <v>34.200000000000003</v>
      </c>
      <c r="L3364" s="24" t="s">
        <v>834</v>
      </c>
      <c r="M3364" s="24" t="s">
        <v>615</v>
      </c>
      <c r="N3364" s="7"/>
      <c r="U3364" s="4">
        <v>171000</v>
      </c>
      <c r="AA3364" s="107">
        <v>20520</v>
      </c>
      <c r="AD3364" s="4">
        <v>27.811805079912538</v>
      </c>
      <c r="AH3364" s="7"/>
      <c r="AI3364" s="7"/>
      <c r="BY3364" s="7"/>
      <c r="BZ3364" s="4"/>
      <c r="CA3364" t="s">
        <v>846</v>
      </c>
      <c r="CC3364" s="7" t="s">
        <v>615</v>
      </c>
      <c r="CD3364" s="7">
        <v>0.66895475644429259</v>
      </c>
      <c r="CE3364" s="7" t="s">
        <v>633</v>
      </c>
      <c r="CF3364" s="7">
        <v>0.28319899990823549</v>
      </c>
      <c r="CH3364" s="7"/>
      <c r="CJ3364" s="7"/>
      <c r="CK3364" s="7">
        <f t="shared" si="86"/>
        <v>60</v>
      </c>
    </row>
    <row r="3365" spans="1:90" hidden="1" x14ac:dyDescent="0.3">
      <c r="A3365" s="43" t="s">
        <v>872</v>
      </c>
      <c r="B3365" s="23" t="s">
        <v>1058</v>
      </c>
      <c r="C3365" s="54"/>
      <c r="D3365" s="54" t="s">
        <v>831</v>
      </c>
      <c r="E3365" s="23" t="s">
        <v>605</v>
      </c>
      <c r="F3365" s="54"/>
      <c r="G3365" s="23" t="s">
        <v>5135</v>
      </c>
      <c r="J3365" s="54" t="s">
        <v>9</v>
      </c>
      <c r="K3365" s="55">
        <v>850</v>
      </c>
      <c r="L3365" s="24" t="s">
        <v>834</v>
      </c>
      <c r="M3365" s="24" t="s">
        <v>615</v>
      </c>
      <c r="N3365" s="7"/>
      <c r="U3365" s="4">
        <v>7140000</v>
      </c>
      <c r="V3365" s="4">
        <v>297.5</v>
      </c>
      <c r="AA3365" s="107">
        <v>187000</v>
      </c>
      <c r="AD3365" s="4">
        <v>178.5</v>
      </c>
      <c r="AE3365" s="7"/>
      <c r="AF3365" s="7"/>
      <c r="AG3365" s="7"/>
      <c r="AH3365" s="7"/>
      <c r="AI3365" s="7"/>
      <c r="AJ3365" s="7"/>
      <c r="AK3365" s="7"/>
      <c r="BZ3365" s="4">
        <v>19890000</v>
      </c>
      <c r="CA3365" t="s">
        <v>875</v>
      </c>
      <c r="CC3365" s="7" t="s">
        <v>615</v>
      </c>
      <c r="CD3365" s="7">
        <v>0.73467747054646559</v>
      </c>
      <c r="CF3365" s="7"/>
      <c r="CH3365" s="7"/>
      <c r="CJ3365" s="7"/>
      <c r="CK3365" s="7">
        <f t="shared" si="86"/>
        <v>59</v>
      </c>
    </row>
    <row r="3366" spans="1:90" hidden="1" x14ac:dyDescent="0.3">
      <c r="A3366" s="43">
        <v>65</v>
      </c>
      <c r="B3366" s="56" t="s">
        <v>868</v>
      </c>
      <c r="D3366" s="23" t="s">
        <v>831</v>
      </c>
      <c r="E3366" s="23" t="s">
        <v>798</v>
      </c>
      <c r="G3366" s="23" t="s">
        <v>5136</v>
      </c>
      <c r="H3366" s="57"/>
      <c r="J3366" s="23" t="s">
        <v>9</v>
      </c>
      <c r="K3366" s="47">
        <v>0.56000000000000005</v>
      </c>
      <c r="L3366" s="24" t="s">
        <v>834</v>
      </c>
      <c r="M3366" s="24" t="s">
        <v>624</v>
      </c>
      <c r="U3366" s="4">
        <v>840</v>
      </c>
      <c r="X3366" s="4">
        <v>2128</v>
      </c>
      <c r="BZ3366" s="4"/>
      <c r="CA3366" t="s">
        <v>936</v>
      </c>
      <c r="CC3366" s="7" t="s">
        <v>624</v>
      </c>
      <c r="CD3366" s="7">
        <v>0.84948475356682607</v>
      </c>
      <c r="CF3366" s="7"/>
      <c r="CH3366" s="7"/>
      <c r="CJ3366" s="7"/>
      <c r="CK3366" s="7">
        <f t="shared" si="86"/>
        <v>61</v>
      </c>
    </row>
    <row r="3367" spans="1:90" hidden="1" x14ac:dyDescent="0.3">
      <c r="A3367" s="43">
        <v>64</v>
      </c>
      <c r="B3367" s="23" t="s">
        <v>921</v>
      </c>
      <c r="C3367" s="54"/>
      <c r="D3367" s="54" t="s">
        <v>831</v>
      </c>
      <c r="E3367" s="23" t="s">
        <v>605</v>
      </c>
      <c r="F3367" s="54"/>
      <c r="G3367" s="23" t="s">
        <v>5137</v>
      </c>
      <c r="J3367" s="54" t="s">
        <v>9</v>
      </c>
      <c r="K3367" s="55">
        <v>31.48</v>
      </c>
      <c r="L3367" s="24" t="s">
        <v>834</v>
      </c>
      <c r="M3367" s="24" t="s">
        <v>618</v>
      </c>
      <c r="N3367" s="7"/>
      <c r="U3367" s="4">
        <v>38117.999999999993</v>
      </c>
      <c r="V3367" s="4">
        <v>36.242400000000004</v>
      </c>
      <c r="AD3367" s="7"/>
      <c r="AE3367" s="7"/>
      <c r="AF3367" s="7"/>
      <c r="AG3367" s="7"/>
      <c r="AH3367" s="7"/>
      <c r="AI3367" s="7"/>
      <c r="AJ3367" s="7"/>
      <c r="AK3367" s="7"/>
      <c r="BZ3367" s="4"/>
      <c r="CA3367" t="s">
        <v>902</v>
      </c>
      <c r="CC3367" s="7" t="s">
        <v>618</v>
      </c>
      <c r="CD3367" s="7">
        <v>0.85468561491538042</v>
      </c>
      <c r="CF3367" s="7"/>
      <c r="CH3367" s="7"/>
      <c r="CJ3367" s="7"/>
      <c r="CK3367" s="7">
        <f t="shared" si="86"/>
        <v>61</v>
      </c>
    </row>
    <row r="3368" spans="1:90" x14ac:dyDescent="0.3">
      <c r="A3368" s="43">
        <v>64</v>
      </c>
      <c r="B3368" s="23" t="s">
        <v>860</v>
      </c>
      <c r="C3368" s="54"/>
      <c r="D3368" s="54" t="s">
        <v>831</v>
      </c>
      <c r="E3368" s="23" t="s">
        <v>659</v>
      </c>
      <c r="F3368" s="54"/>
      <c r="G3368" s="23" t="s">
        <v>5138</v>
      </c>
      <c r="J3368" s="54" t="s">
        <v>9</v>
      </c>
      <c r="K3368" s="55">
        <v>0.14000000000000001</v>
      </c>
      <c r="L3368" s="24" t="s">
        <v>834</v>
      </c>
      <c r="M3368" s="24" t="s">
        <v>615</v>
      </c>
      <c r="N3368" s="7"/>
      <c r="U3368" s="4">
        <v>1554</v>
      </c>
      <c r="V3368" s="4">
        <v>7.5600000000000014E-2</v>
      </c>
      <c r="AC3368" s="4">
        <v>3486.0000000000009</v>
      </c>
      <c r="AD3368" s="7"/>
      <c r="AE3368" s="7"/>
      <c r="AF3368" s="7"/>
      <c r="AG3368" s="7"/>
      <c r="AH3368" s="7"/>
      <c r="AI3368" s="7"/>
      <c r="AJ3368" s="7"/>
      <c r="AK3368" s="7"/>
      <c r="BZ3368" s="4"/>
      <c r="CA3368" t="s">
        <v>968</v>
      </c>
      <c r="CC3368" s="7" t="s">
        <v>615</v>
      </c>
      <c r="CD3368" s="7">
        <v>0.48288120630830528</v>
      </c>
      <c r="CE3368" s="7" t="s">
        <v>639</v>
      </c>
      <c r="CF3368" s="7">
        <v>0.37179991887958391</v>
      </c>
      <c r="CH3368" s="7"/>
      <c r="CJ3368" s="7"/>
      <c r="CK3368" s="7">
        <f t="shared" si="86"/>
        <v>60</v>
      </c>
    </row>
    <row r="3369" spans="1:90" hidden="1" x14ac:dyDescent="0.3">
      <c r="A3369" s="43" t="s">
        <v>4212</v>
      </c>
      <c r="B3369" s="23" t="s">
        <v>1058</v>
      </c>
      <c r="C3369" s="54"/>
      <c r="D3369" s="23" t="s">
        <v>632</v>
      </c>
      <c r="E3369" s="23" t="s">
        <v>632</v>
      </c>
      <c r="G3369" s="23" t="s">
        <v>5139</v>
      </c>
      <c r="J3369" s="54" t="s">
        <v>9</v>
      </c>
      <c r="K3369" s="47">
        <v>2250</v>
      </c>
      <c r="L3369" s="47" t="s">
        <v>1121</v>
      </c>
      <c r="M3369" s="24" t="s">
        <v>768</v>
      </c>
      <c r="N3369" s="7"/>
      <c r="V3369" s="7"/>
      <c r="AF3369" s="63"/>
      <c r="AG3369" s="2"/>
      <c r="AH3369" s="2"/>
      <c r="AI3369" s="63"/>
      <c r="AJ3369" s="63"/>
      <c r="BS3369" s="4">
        <v>360000</v>
      </c>
      <c r="BT3369" s="107">
        <v>48150000</v>
      </c>
      <c r="BU3369" s="4">
        <v>15975000</v>
      </c>
      <c r="BV3369" s="7"/>
      <c r="BW3369" s="7"/>
      <c r="BX3369" s="7"/>
      <c r="BY3369" s="7"/>
      <c r="BZ3369" s="4"/>
      <c r="CA3369" t="s">
        <v>5140</v>
      </c>
      <c r="CC3369" t="s">
        <v>768</v>
      </c>
      <c r="CD3369">
        <v>0.96594118202853196</v>
      </c>
      <c r="CK3369" s="7">
        <f t="shared" si="86"/>
        <v>60</v>
      </c>
    </row>
    <row r="3370" spans="1:90" hidden="1" x14ac:dyDescent="0.3">
      <c r="A3370" s="43">
        <v>64</v>
      </c>
      <c r="B3370" s="23" t="s">
        <v>913</v>
      </c>
      <c r="C3370" s="54"/>
      <c r="D3370" s="54" t="s">
        <v>831</v>
      </c>
      <c r="E3370" s="23" t="s">
        <v>614</v>
      </c>
      <c r="F3370" s="54"/>
      <c r="G3370" s="23" t="s">
        <v>5141</v>
      </c>
      <c r="J3370" s="54" t="s">
        <v>9</v>
      </c>
      <c r="K3370" s="55">
        <v>1.2764304</v>
      </c>
      <c r="L3370" s="24" t="s">
        <v>834</v>
      </c>
      <c r="M3370" s="24" t="s">
        <v>618</v>
      </c>
      <c r="N3370" s="7"/>
      <c r="U3370" s="4">
        <v>27953.82576</v>
      </c>
      <c r="V3370" s="4">
        <v>5.7760163999999996</v>
      </c>
      <c r="W3370" s="4">
        <v>36.318891000000001</v>
      </c>
      <c r="AD3370" s="7"/>
      <c r="AE3370" s="7"/>
      <c r="AF3370" s="7"/>
      <c r="AG3370" s="7"/>
      <c r="AH3370" s="7"/>
      <c r="AI3370" s="7"/>
      <c r="AJ3370" s="7"/>
      <c r="AK3370" s="7"/>
      <c r="BZ3370" s="4"/>
      <c r="CA3370" t="s">
        <v>859</v>
      </c>
      <c r="CC3370" s="7" t="s">
        <v>618</v>
      </c>
      <c r="CD3370" s="7">
        <v>0.5307271961113228</v>
      </c>
      <c r="CE3370" s="7" t="s">
        <v>615</v>
      </c>
      <c r="CF3370" s="7">
        <v>0.41521519324380129</v>
      </c>
      <c r="CH3370" s="7"/>
      <c r="CJ3370" s="7"/>
      <c r="CK3370" s="7">
        <f t="shared" si="86"/>
        <v>60</v>
      </c>
    </row>
    <row r="3371" spans="1:90" hidden="1" x14ac:dyDescent="0.3">
      <c r="A3371" s="43">
        <v>64</v>
      </c>
      <c r="B3371" s="23" t="s">
        <v>895</v>
      </c>
      <c r="C3371" s="54"/>
      <c r="D3371" s="54" t="s">
        <v>831</v>
      </c>
      <c r="E3371" s="23" t="s">
        <v>605</v>
      </c>
      <c r="F3371" s="54"/>
      <c r="G3371" s="23" t="s">
        <v>5142</v>
      </c>
      <c r="J3371" s="54" t="s">
        <v>9</v>
      </c>
      <c r="K3371" s="55">
        <v>531.90000000000009</v>
      </c>
      <c r="L3371" s="24" t="s">
        <v>834</v>
      </c>
      <c r="M3371" s="24" t="s">
        <v>615</v>
      </c>
      <c r="N3371" s="7"/>
      <c r="U3371" s="4">
        <v>1913380</v>
      </c>
      <c r="V3371" s="4">
        <v>36.699000000000012</v>
      </c>
      <c r="AD3371" s="7"/>
      <c r="AE3371" s="7"/>
      <c r="AF3371" s="7"/>
      <c r="AG3371" s="7"/>
      <c r="AH3371" s="7"/>
      <c r="AI3371" s="7"/>
      <c r="AJ3371" s="7"/>
      <c r="AK3371" s="7"/>
      <c r="BZ3371" s="4"/>
      <c r="CA3371" t="s">
        <v>902</v>
      </c>
      <c r="CC3371" s="7" t="s">
        <v>615</v>
      </c>
      <c r="CD3371" s="7">
        <v>0.89393548293860192</v>
      </c>
      <c r="CF3371" s="7"/>
      <c r="CH3371" s="7"/>
      <c r="CJ3371" s="7"/>
      <c r="CK3371" s="7">
        <f t="shared" si="86"/>
        <v>61</v>
      </c>
      <c r="CL3371" t="s">
        <v>5142</v>
      </c>
    </row>
    <row r="3372" spans="1:90" hidden="1" x14ac:dyDescent="0.3">
      <c r="A3372" s="43">
        <v>64</v>
      </c>
      <c r="B3372" s="23" t="s">
        <v>868</v>
      </c>
      <c r="C3372" s="54"/>
      <c r="D3372" s="54" t="s">
        <v>831</v>
      </c>
      <c r="E3372" s="23" t="s">
        <v>659</v>
      </c>
      <c r="F3372" s="54"/>
      <c r="G3372" s="23" t="s">
        <v>5143</v>
      </c>
      <c r="J3372" s="54" t="s">
        <v>9</v>
      </c>
      <c r="K3372" s="55">
        <v>3</v>
      </c>
      <c r="L3372" s="24" t="s">
        <v>834</v>
      </c>
      <c r="M3372" s="24" t="s">
        <v>639</v>
      </c>
      <c r="N3372" s="7"/>
      <c r="U3372" s="4">
        <v>60900</v>
      </c>
      <c r="AB3372" s="4">
        <v>178800</v>
      </c>
      <c r="AC3372" s="4">
        <v>316800</v>
      </c>
      <c r="AD3372" s="7"/>
      <c r="AE3372" s="7"/>
      <c r="AF3372" s="7"/>
      <c r="AG3372" s="7"/>
      <c r="AH3372" s="7"/>
      <c r="AI3372" s="7"/>
      <c r="AJ3372" s="7"/>
      <c r="AK3372" s="7"/>
      <c r="BZ3372" s="4"/>
      <c r="CA3372" t="s">
        <v>1006</v>
      </c>
      <c r="CC3372" s="7" t="s">
        <v>639</v>
      </c>
      <c r="CD3372" s="7">
        <v>0.47112442866087728</v>
      </c>
      <c r="CE3372" s="7" t="s">
        <v>636</v>
      </c>
      <c r="CF3372" s="7">
        <v>0.26501461986567071</v>
      </c>
      <c r="CG3372" s="7" t="s">
        <v>615</v>
      </c>
      <c r="CH3372" s="7">
        <v>0.26386095147345201</v>
      </c>
      <c r="CJ3372" s="7"/>
      <c r="CK3372" s="7">
        <f t="shared" si="86"/>
        <v>60</v>
      </c>
    </row>
    <row r="3373" spans="1:90" hidden="1" x14ac:dyDescent="0.3">
      <c r="A3373" s="43">
        <v>64</v>
      </c>
      <c r="B3373" s="23" t="s">
        <v>1028</v>
      </c>
      <c r="C3373" s="54"/>
      <c r="D3373" s="54" t="s">
        <v>831</v>
      </c>
      <c r="E3373" s="23" t="s">
        <v>605</v>
      </c>
      <c r="F3373" s="54"/>
      <c r="G3373" s="23" t="s">
        <v>5144</v>
      </c>
      <c r="H3373" s="23" t="s">
        <v>880</v>
      </c>
      <c r="J3373" s="54" t="s">
        <v>9</v>
      </c>
      <c r="K3373" s="55">
        <v>582.27800000000002</v>
      </c>
      <c r="L3373" s="24" t="s">
        <v>834</v>
      </c>
      <c r="M3373" s="24" t="s">
        <v>615</v>
      </c>
      <c r="N3373" s="7"/>
      <c r="U3373" s="4">
        <v>3059025.120000001</v>
      </c>
      <c r="AD3373" s="7"/>
      <c r="AE3373" s="7"/>
      <c r="AF3373" s="7"/>
      <c r="AG3373" s="7"/>
      <c r="AH3373" s="7"/>
      <c r="AI3373" s="7"/>
      <c r="AJ3373" s="7"/>
      <c r="AK3373" s="7"/>
      <c r="BZ3373" s="4"/>
      <c r="CA3373" t="s">
        <v>856</v>
      </c>
      <c r="CC3373" s="7" t="s">
        <v>615</v>
      </c>
      <c r="CD3373" s="7">
        <v>1</v>
      </c>
      <c r="CF3373" s="7"/>
      <c r="CH3373" s="7"/>
      <c r="CJ3373" s="7"/>
      <c r="CK3373" s="7">
        <f t="shared" si="86"/>
        <v>62</v>
      </c>
      <c r="CL3373" t="s">
        <v>5144</v>
      </c>
    </row>
    <row r="3374" spans="1:90" hidden="1" x14ac:dyDescent="0.3">
      <c r="A3374" s="43">
        <v>65</v>
      </c>
      <c r="B3374" s="56" t="s">
        <v>848</v>
      </c>
      <c r="D3374" s="23" t="s">
        <v>831</v>
      </c>
      <c r="E3374" s="23" t="s">
        <v>796</v>
      </c>
      <c r="G3374" s="23" t="s">
        <v>5145</v>
      </c>
      <c r="H3374" s="57" t="s">
        <v>831</v>
      </c>
      <c r="I3374" s="57"/>
      <c r="J3374" s="23" t="s">
        <v>9</v>
      </c>
      <c r="K3374" s="47">
        <v>23.5</v>
      </c>
      <c r="L3374" s="24" t="s">
        <v>834</v>
      </c>
      <c r="M3374" s="24" t="s">
        <v>624</v>
      </c>
      <c r="X3374" s="4">
        <v>277299.99999999988</v>
      </c>
      <c r="BZ3374" s="4"/>
      <c r="CA3374" t="s">
        <v>871</v>
      </c>
      <c r="CC3374" s="7" t="s">
        <v>624</v>
      </c>
      <c r="CD3374" s="7">
        <v>1</v>
      </c>
      <c r="CF3374" s="7"/>
      <c r="CH3374" s="7"/>
      <c r="CJ3374" s="7"/>
      <c r="CK3374" s="7">
        <f t="shared" si="86"/>
        <v>62</v>
      </c>
    </row>
    <row r="3375" spans="1:90" hidden="1" x14ac:dyDescent="0.3">
      <c r="A3375" s="43">
        <v>65</v>
      </c>
      <c r="B3375" s="56" t="s">
        <v>848</v>
      </c>
      <c r="D3375" s="23" t="s">
        <v>831</v>
      </c>
      <c r="E3375" s="23" t="s">
        <v>796</v>
      </c>
      <c r="G3375" s="23" t="s">
        <v>5146</v>
      </c>
      <c r="H3375" s="57" t="s">
        <v>831</v>
      </c>
      <c r="I3375" s="57"/>
      <c r="J3375" s="23" t="s">
        <v>9</v>
      </c>
      <c r="K3375" s="47">
        <v>23</v>
      </c>
      <c r="L3375" s="24" t="s">
        <v>834</v>
      </c>
      <c r="M3375" s="24" t="s">
        <v>624</v>
      </c>
      <c r="X3375" s="4">
        <v>402500</v>
      </c>
      <c r="BZ3375" s="4"/>
      <c r="CA3375" t="s">
        <v>871</v>
      </c>
      <c r="CC3375" s="7" t="s">
        <v>624</v>
      </c>
      <c r="CD3375" s="7">
        <v>1</v>
      </c>
      <c r="CF3375" s="7"/>
      <c r="CH3375" s="7"/>
      <c r="CJ3375" s="7"/>
      <c r="CK3375" s="7">
        <f t="shared" si="86"/>
        <v>62</v>
      </c>
    </row>
    <row r="3376" spans="1:90" hidden="1" x14ac:dyDescent="0.3">
      <c r="A3376" s="43" t="s">
        <v>5147</v>
      </c>
      <c r="B3376" s="53" t="s">
        <v>5148</v>
      </c>
      <c r="D3376" s="23" t="s">
        <v>831</v>
      </c>
      <c r="E3376" s="23" t="s">
        <v>595</v>
      </c>
      <c r="G3376" s="53" t="s">
        <v>5149</v>
      </c>
      <c r="H3376" s="23" t="s">
        <v>880</v>
      </c>
      <c r="I3376" s="23" t="s">
        <v>2261</v>
      </c>
      <c r="J3376" s="23" t="s">
        <v>9</v>
      </c>
      <c r="K3376" s="47">
        <v>6900</v>
      </c>
      <c r="L3376" s="24" t="s">
        <v>834</v>
      </c>
      <c r="M3376" s="24" t="s">
        <v>669</v>
      </c>
      <c r="Q3376" s="4">
        <v>109554897.3100377</v>
      </c>
      <c r="AM3376" s="4">
        <v>2208000000</v>
      </c>
      <c r="AV3376" s="4">
        <v>7590000.0000000009</v>
      </c>
      <c r="BB3376" s="4">
        <v>1451385428.472996</v>
      </c>
      <c r="BX3376" s="4">
        <v>3450000</v>
      </c>
      <c r="BZ3376" s="4">
        <v>30000000</v>
      </c>
      <c r="CA3376" t="s">
        <v>5150</v>
      </c>
      <c r="CK3376" s="7">
        <f t="shared" si="86"/>
        <v>58</v>
      </c>
    </row>
    <row r="3377" spans="1:90" hidden="1" x14ac:dyDescent="0.3">
      <c r="A3377" s="43" t="s">
        <v>1102</v>
      </c>
      <c r="B3377" s="23" t="s">
        <v>863</v>
      </c>
      <c r="C3377" s="23" t="s">
        <v>1016</v>
      </c>
      <c r="D3377" s="23" t="s">
        <v>831</v>
      </c>
      <c r="E3377" s="23" t="s">
        <v>752</v>
      </c>
      <c r="G3377" s="23" t="s">
        <v>5151</v>
      </c>
      <c r="H3377" s="23" t="s">
        <v>930</v>
      </c>
      <c r="J3377" s="54" t="s">
        <v>8</v>
      </c>
      <c r="K3377" s="47">
        <v>42.549019607843142</v>
      </c>
      <c r="L3377" s="57" t="s">
        <v>834</v>
      </c>
      <c r="M3377" s="24" t="s">
        <v>729</v>
      </c>
      <c r="N3377" s="7"/>
      <c r="O3377" s="7"/>
      <c r="X3377" s="7"/>
      <c r="AL3377" s="61"/>
      <c r="BD3377" s="4">
        <v>187682.21812973189</v>
      </c>
      <c r="BE3377" s="4">
        <v>326372.18599990522</v>
      </c>
      <c r="BF3377" s="4">
        <v>33153.482148684823</v>
      </c>
      <c r="BG3377" s="4">
        <v>118028.0551592962</v>
      </c>
      <c r="BH3377" s="4">
        <v>17102.409638554211</v>
      </c>
      <c r="BI3377" s="4">
        <v>4366.0049001035586</v>
      </c>
      <c r="BJ3377" s="4">
        <v>10796.17365710081</v>
      </c>
      <c r="BK3377" s="4">
        <v>1322.5135247607161</v>
      </c>
      <c r="BL3377" s="4">
        <v>5760.3515043193338</v>
      </c>
      <c r="BM3377" s="4">
        <v>1018.440091759308</v>
      </c>
      <c r="BN3377" s="4">
        <v>2380.627882928417</v>
      </c>
      <c r="BO3377" s="4">
        <v>340.50457922930713</v>
      </c>
      <c r="BP3377" s="4">
        <v>1707.6059006631481</v>
      </c>
      <c r="BQ3377" s="4">
        <v>341.96413608178318</v>
      </c>
      <c r="BR3377" s="4">
        <v>28172.227142997741</v>
      </c>
      <c r="BY3377" s="7"/>
      <c r="BZ3377" s="4">
        <v>1000000</v>
      </c>
      <c r="CA3377" t="s">
        <v>5152</v>
      </c>
      <c r="CC3377" s="7" t="s">
        <v>729</v>
      </c>
      <c r="CD3377" s="7">
        <v>0.24052835321300051</v>
      </c>
      <c r="CF3377" s="7"/>
      <c r="CH3377" s="7"/>
      <c r="CJ3377" s="7"/>
      <c r="CK3377" s="7">
        <f t="shared" ref="CK3377:CK3422" si="87">COUNTBLANK(N3377:BX3377)</f>
        <v>48</v>
      </c>
    </row>
    <row r="3378" spans="1:90" hidden="1" x14ac:dyDescent="0.3">
      <c r="A3378" s="43">
        <v>64</v>
      </c>
      <c r="B3378" s="23" t="s">
        <v>868</v>
      </c>
      <c r="C3378" s="54"/>
      <c r="D3378" s="54" t="s">
        <v>831</v>
      </c>
      <c r="E3378" s="23" t="s">
        <v>659</v>
      </c>
      <c r="F3378" s="54"/>
      <c r="G3378" s="23" t="s">
        <v>5153</v>
      </c>
      <c r="J3378" s="54" t="s">
        <v>9</v>
      </c>
      <c r="K3378" s="55">
        <v>3</v>
      </c>
      <c r="L3378" s="24" t="s">
        <v>834</v>
      </c>
      <c r="M3378" s="24" t="s">
        <v>615</v>
      </c>
      <c r="N3378" s="7"/>
      <c r="U3378" s="4">
        <v>30000</v>
      </c>
      <c r="AC3378" s="4">
        <v>69000</v>
      </c>
      <c r="AD3378" s="7"/>
      <c r="AE3378" s="7"/>
      <c r="AF3378" s="7"/>
      <c r="AG3378" s="7"/>
      <c r="AH3378" s="7"/>
      <c r="AI3378" s="7"/>
      <c r="AJ3378" s="7"/>
      <c r="AK3378" s="7"/>
      <c r="BZ3378" s="4"/>
      <c r="CA3378" t="s">
        <v>885</v>
      </c>
      <c r="CC3378" s="7" t="s">
        <v>615</v>
      </c>
      <c r="CD3378" s="7">
        <v>0.55883329502209289</v>
      </c>
      <c r="CE3378" s="7" t="s">
        <v>639</v>
      </c>
      <c r="CF3378" s="7">
        <v>0.44116670497790722</v>
      </c>
      <c r="CH3378" s="7"/>
      <c r="CJ3378" s="7"/>
      <c r="CK3378" s="7">
        <f t="shared" si="87"/>
        <v>61</v>
      </c>
    </row>
    <row r="3379" spans="1:90" hidden="1" x14ac:dyDescent="0.3">
      <c r="A3379" s="43">
        <v>64</v>
      </c>
      <c r="B3379" s="23" t="s">
        <v>868</v>
      </c>
      <c r="C3379" s="54"/>
      <c r="D3379" s="54" t="s">
        <v>831</v>
      </c>
      <c r="E3379" s="23" t="s">
        <v>659</v>
      </c>
      <c r="F3379" s="54"/>
      <c r="G3379" s="23" t="s">
        <v>5154</v>
      </c>
      <c r="H3379" s="23" t="s">
        <v>1258</v>
      </c>
      <c r="J3379" s="54" t="s">
        <v>9</v>
      </c>
      <c r="K3379" s="55">
        <v>51</v>
      </c>
      <c r="L3379" s="24" t="s">
        <v>834</v>
      </c>
      <c r="M3379" s="24" t="s">
        <v>615</v>
      </c>
      <c r="N3379" s="7"/>
      <c r="U3379" s="4">
        <v>459000</v>
      </c>
      <c r="V3379" s="4">
        <v>61.2</v>
      </c>
      <c r="AC3379" s="4">
        <v>561000</v>
      </c>
      <c r="AD3379" s="7"/>
      <c r="AE3379" s="7"/>
      <c r="AF3379" s="7"/>
      <c r="AG3379" s="7"/>
      <c r="AH3379" s="7"/>
      <c r="AI3379" s="7"/>
      <c r="AJ3379" s="7"/>
      <c r="AK3379" s="7"/>
      <c r="BZ3379" s="4"/>
      <c r="CA3379" t="s">
        <v>968</v>
      </c>
      <c r="CC3379" s="7" t="s">
        <v>615</v>
      </c>
      <c r="CD3379" s="7">
        <v>0.445570765923747</v>
      </c>
      <c r="CE3379" s="7" t="s">
        <v>618</v>
      </c>
      <c r="CF3379" s="7">
        <v>0.36750763661047631</v>
      </c>
      <c r="CH3379" s="7"/>
      <c r="CJ3379" s="7"/>
      <c r="CK3379" s="7">
        <f t="shared" si="87"/>
        <v>60</v>
      </c>
    </row>
    <row r="3380" spans="1:90" hidden="1" x14ac:dyDescent="0.3">
      <c r="A3380" s="43">
        <v>65</v>
      </c>
      <c r="B3380" s="56" t="s">
        <v>868</v>
      </c>
      <c r="D3380" s="23" t="s">
        <v>831</v>
      </c>
      <c r="E3380" s="23" t="s">
        <v>798</v>
      </c>
      <c r="G3380" s="23" t="s">
        <v>5155</v>
      </c>
      <c r="H3380" s="57" t="s">
        <v>831</v>
      </c>
      <c r="I3380" s="57"/>
      <c r="J3380" s="23" t="s">
        <v>9</v>
      </c>
      <c r="K3380" s="47">
        <v>4.12</v>
      </c>
      <c r="L3380" s="24" t="s">
        <v>834</v>
      </c>
      <c r="M3380" s="24" t="s">
        <v>624</v>
      </c>
      <c r="X3380" s="4">
        <v>14008</v>
      </c>
      <c r="BZ3380" s="4"/>
      <c r="CA3380" t="s">
        <v>871</v>
      </c>
      <c r="CC3380" s="7" t="s">
        <v>624</v>
      </c>
      <c r="CD3380" s="7">
        <v>1</v>
      </c>
      <c r="CF3380" s="7"/>
      <c r="CH3380" s="7"/>
      <c r="CJ3380" s="7"/>
      <c r="CK3380" s="7">
        <f t="shared" si="87"/>
        <v>62</v>
      </c>
    </row>
    <row r="3381" spans="1:90" hidden="1" x14ac:dyDescent="0.3">
      <c r="A3381" s="43">
        <v>64</v>
      </c>
      <c r="B3381" s="23" t="s">
        <v>854</v>
      </c>
      <c r="C3381" s="54"/>
      <c r="D3381" s="54" t="s">
        <v>831</v>
      </c>
      <c r="E3381" s="23" t="s">
        <v>659</v>
      </c>
      <c r="F3381" s="54"/>
      <c r="G3381" s="23" t="s">
        <v>5156</v>
      </c>
      <c r="J3381" s="54" t="s">
        <v>9</v>
      </c>
      <c r="K3381" s="55">
        <v>22.88</v>
      </c>
      <c r="L3381" s="24" t="s">
        <v>834</v>
      </c>
      <c r="M3381" s="24" t="s">
        <v>615</v>
      </c>
      <c r="N3381" s="7"/>
      <c r="U3381" s="4">
        <v>800800</v>
      </c>
      <c r="AC3381" s="4">
        <v>382095.99999999988</v>
      </c>
      <c r="AD3381" s="7"/>
      <c r="AE3381" s="7"/>
      <c r="AF3381" s="7"/>
      <c r="AG3381" s="7"/>
      <c r="AH3381" s="7"/>
      <c r="AI3381" s="7"/>
      <c r="AJ3381" s="7"/>
      <c r="AK3381" s="7"/>
      <c r="BZ3381" s="4"/>
      <c r="CA3381" t="s">
        <v>885</v>
      </c>
      <c r="CC3381" s="7" t="s">
        <v>615</v>
      </c>
      <c r="CD3381" s="7">
        <v>0.85927445279881332</v>
      </c>
      <c r="CF3381" s="7"/>
      <c r="CH3381" s="7"/>
      <c r="CJ3381" s="7"/>
      <c r="CK3381" s="7">
        <f t="shared" si="87"/>
        <v>61</v>
      </c>
    </row>
    <row r="3382" spans="1:90" hidden="1" x14ac:dyDescent="0.3">
      <c r="A3382" s="43">
        <v>64</v>
      </c>
      <c r="B3382" s="23" t="s">
        <v>1541</v>
      </c>
      <c r="C3382" s="54"/>
      <c r="D3382" s="54" t="s">
        <v>831</v>
      </c>
      <c r="E3382" s="23" t="s">
        <v>650</v>
      </c>
      <c r="F3382" s="54"/>
      <c r="G3382" s="23" t="s">
        <v>5157</v>
      </c>
      <c r="J3382" s="54" t="s">
        <v>9</v>
      </c>
      <c r="K3382" s="55">
        <v>30.5</v>
      </c>
      <c r="L3382" s="24" t="s">
        <v>834</v>
      </c>
      <c r="M3382" s="24" t="s">
        <v>615</v>
      </c>
      <c r="N3382" s="7"/>
      <c r="U3382" s="4">
        <v>462740</v>
      </c>
      <c r="W3382" s="4">
        <v>797.3</v>
      </c>
      <c r="AD3382" s="7"/>
      <c r="AE3382" s="7"/>
      <c r="AF3382" s="7"/>
      <c r="AG3382" s="7"/>
      <c r="AH3382" s="7"/>
      <c r="AI3382" s="7"/>
      <c r="AJ3382" s="7"/>
      <c r="AK3382" s="7"/>
      <c r="BZ3382" s="4"/>
      <c r="CA3382" t="s">
        <v>899</v>
      </c>
      <c r="CC3382" s="7" t="s">
        <v>615</v>
      </c>
      <c r="CD3382" s="7">
        <v>0.85276635507194032</v>
      </c>
      <c r="CF3382" s="7"/>
      <c r="CH3382" s="7"/>
      <c r="CJ3382" s="7"/>
      <c r="CK3382" s="7">
        <f t="shared" si="87"/>
        <v>61</v>
      </c>
      <c r="CL3382" t="s">
        <v>5157</v>
      </c>
    </row>
    <row r="3383" spans="1:90" hidden="1" x14ac:dyDescent="0.3">
      <c r="A3383" s="43">
        <v>58</v>
      </c>
      <c r="B3383" s="23" t="s">
        <v>900</v>
      </c>
      <c r="D3383" s="54" t="s">
        <v>831</v>
      </c>
      <c r="E3383" s="23" t="s">
        <v>807</v>
      </c>
      <c r="G3383" s="23" t="s">
        <v>5158</v>
      </c>
      <c r="H3383" s="54" t="s">
        <v>831</v>
      </c>
      <c r="I3383" s="54"/>
      <c r="J3383" s="54" t="s">
        <v>9</v>
      </c>
      <c r="K3383" s="47">
        <v>161</v>
      </c>
      <c r="L3383" s="24" t="s">
        <v>834</v>
      </c>
      <c r="M3383" s="24" t="s">
        <v>615</v>
      </c>
      <c r="U3383" s="4">
        <v>2720900</v>
      </c>
      <c r="AD3383" s="4">
        <v>233.45</v>
      </c>
      <c r="BZ3383" s="4"/>
      <c r="CA3383" t="s">
        <v>5159</v>
      </c>
      <c r="CC3383" s="7" t="s">
        <v>615</v>
      </c>
      <c r="CD3383" s="7">
        <v>0.96364078442859558</v>
      </c>
      <c r="CF3383" s="7"/>
      <c r="CH3383" s="7"/>
      <c r="CJ3383" s="7"/>
      <c r="CK3383" s="7">
        <f t="shared" si="87"/>
        <v>61</v>
      </c>
    </row>
    <row r="3384" spans="1:90" hidden="1" x14ac:dyDescent="0.3">
      <c r="A3384" s="43" t="s">
        <v>843</v>
      </c>
      <c r="B3384" s="23" t="s">
        <v>1058</v>
      </c>
      <c r="D3384" s="23" t="s">
        <v>831</v>
      </c>
      <c r="E3384" s="23" t="s">
        <v>605</v>
      </c>
      <c r="G3384" s="53" t="s">
        <v>5160</v>
      </c>
      <c r="J3384" s="23" t="s">
        <v>9</v>
      </c>
      <c r="K3384" s="47">
        <v>99.5</v>
      </c>
      <c r="L3384" s="24" t="s">
        <v>834</v>
      </c>
      <c r="M3384" s="24" t="s">
        <v>615</v>
      </c>
      <c r="U3384" s="4">
        <v>318400</v>
      </c>
      <c r="V3384" s="4">
        <v>2.9849999999999999</v>
      </c>
      <c r="AA3384" s="107">
        <v>29850</v>
      </c>
      <c r="AD3384" s="4">
        <v>42.404653372881818</v>
      </c>
      <c r="BZ3384" s="4"/>
      <c r="CA3384" t="s">
        <v>846</v>
      </c>
      <c r="CC3384" s="7" t="s">
        <v>615</v>
      </c>
      <c r="CD3384" s="7">
        <v>0.69094160126386561</v>
      </c>
      <c r="CE3384" s="7" t="s">
        <v>633</v>
      </c>
      <c r="CF3384" s="7">
        <v>0.22852111889378621</v>
      </c>
      <c r="CH3384" s="7"/>
      <c r="CJ3384" s="7"/>
      <c r="CK3384" s="7">
        <f t="shared" si="87"/>
        <v>59</v>
      </c>
    </row>
    <row r="3385" spans="1:90" hidden="1" x14ac:dyDescent="0.3">
      <c r="A3385" s="43">
        <v>58</v>
      </c>
      <c r="B3385" s="23" t="s">
        <v>1058</v>
      </c>
      <c r="C3385" s="54"/>
      <c r="D3385" s="23" t="s">
        <v>831</v>
      </c>
      <c r="E3385" s="23" t="s">
        <v>605</v>
      </c>
      <c r="G3385" s="23" t="s">
        <v>5161</v>
      </c>
      <c r="I3385" s="54"/>
      <c r="J3385" s="54" t="s">
        <v>9</v>
      </c>
      <c r="K3385" s="47">
        <v>2.9940119760479038</v>
      </c>
      <c r="L3385" s="24" t="s">
        <v>834</v>
      </c>
      <c r="M3385" s="24" t="s">
        <v>633</v>
      </c>
      <c r="N3385" s="7"/>
      <c r="AA3385" s="107">
        <v>10000</v>
      </c>
      <c r="AD3385" s="4">
        <v>12.83658235416406</v>
      </c>
      <c r="AH3385" s="7"/>
      <c r="AI3385" s="7"/>
      <c r="BY3385" s="7"/>
      <c r="BZ3385" s="4"/>
      <c r="CA3385" t="s">
        <v>846</v>
      </c>
      <c r="CC3385" s="7" t="s">
        <v>633</v>
      </c>
      <c r="CD3385" s="7">
        <v>0.86205972743247505</v>
      </c>
      <c r="CF3385" s="7"/>
      <c r="CH3385" s="7"/>
      <c r="CJ3385" s="7"/>
      <c r="CK3385" s="7">
        <f t="shared" si="87"/>
        <v>61</v>
      </c>
    </row>
    <row r="3386" spans="1:90" hidden="1" x14ac:dyDescent="0.3">
      <c r="A3386" s="43">
        <v>64</v>
      </c>
      <c r="B3386" s="23" t="s">
        <v>1058</v>
      </c>
      <c r="C3386" s="54"/>
      <c r="D3386" s="54" t="s">
        <v>831</v>
      </c>
      <c r="E3386" s="23" t="s">
        <v>659</v>
      </c>
      <c r="F3386" s="54"/>
      <c r="G3386" s="23" t="s">
        <v>5162</v>
      </c>
      <c r="J3386" s="54" t="s">
        <v>9</v>
      </c>
      <c r="K3386" s="55">
        <v>95</v>
      </c>
      <c r="L3386" s="24" t="s">
        <v>834</v>
      </c>
      <c r="M3386" s="24" t="s">
        <v>615</v>
      </c>
      <c r="N3386" s="7"/>
      <c r="U3386" s="4">
        <v>1159000</v>
      </c>
      <c r="V3386" s="4">
        <v>96.9</v>
      </c>
      <c r="W3386" s="4">
        <v>1518.1</v>
      </c>
      <c r="AB3386" s="4">
        <v>123500</v>
      </c>
      <c r="AC3386" s="4">
        <v>522500.00000000012</v>
      </c>
      <c r="AD3386" s="7"/>
      <c r="AE3386" s="7"/>
      <c r="AF3386" s="7"/>
      <c r="AG3386" s="7"/>
      <c r="AH3386" s="7"/>
      <c r="AI3386" s="7"/>
      <c r="AJ3386" s="7"/>
      <c r="AK3386" s="7"/>
      <c r="BZ3386" s="4"/>
      <c r="CA3386" t="s">
        <v>842</v>
      </c>
      <c r="CC3386" s="7" t="s">
        <v>615</v>
      </c>
      <c r="CD3386" s="7">
        <v>0.54358626710352709</v>
      </c>
      <c r="CE3386" s="7" t="s">
        <v>618</v>
      </c>
      <c r="CF3386" s="7">
        <v>0.2811381352740418</v>
      </c>
      <c r="CH3386" s="7"/>
      <c r="CJ3386" s="7"/>
      <c r="CK3386" s="7">
        <f t="shared" si="87"/>
        <v>58</v>
      </c>
    </row>
    <row r="3387" spans="1:90" hidden="1" x14ac:dyDescent="0.3">
      <c r="A3387" s="43" t="s">
        <v>843</v>
      </c>
      <c r="B3387" s="23" t="s">
        <v>900</v>
      </c>
      <c r="C3387" s="54"/>
      <c r="D3387" s="54" t="s">
        <v>831</v>
      </c>
      <c r="E3387" s="23" t="s">
        <v>650</v>
      </c>
      <c r="F3387" s="54"/>
      <c r="G3387" s="23" t="s">
        <v>5163</v>
      </c>
      <c r="J3387" s="54" t="s">
        <v>9</v>
      </c>
      <c r="K3387" s="70">
        <v>624.90599999999995</v>
      </c>
      <c r="L3387" s="24" t="s">
        <v>834</v>
      </c>
      <c r="M3387" s="24" t="s">
        <v>615</v>
      </c>
      <c r="N3387" s="7"/>
      <c r="U3387" s="4">
        <v>6561513</v>
      </c>
      <c r="W3387" s="4">
        <v>9067.3860599999989</v>
      </c>
      <c r="AD3387" s="4">
        <v>937.35899999999992</v>
      </c>
      <c r="AE3387" s="7"/>
      <c r="AF3387" s="7"/>
      <c r="AG3387" s="7"/>
      <c r="AH3387" s="7"/>
      <c r="AI3387" s="7"/>
      <c r="AJ3387" s="7"/>
      <c r="AK3387" s="7"/>
      <c r="BZ3387" s="4"/>
      <c r="CA3387" t="s">
        <v>910</v>
      </c>
      <c r="CC3387" s="7" t="s">
        <v>615</v>
      </c>
      <c r="CD3387" s="7">
        <v>0.8324330013994361</v>
      </c>
      <c r="CF3387" s="7"/>
      <c r="CH3387" s="7"/>
      <c r="CJ3387" s="7"/>
      <c r="CK3387" s="7">
        <f t="shared" si="87"/>
        <v>60</v>
      </c>
      <c r="CL3387" t="s">
        <v>5163</v>
      </c>
    </row>
    <row r="3388" spans="1:90" hidden="1" x14ac:dyDescent="0.3">
      <c r="A3388" s="43">
        <v>58</v>
      </c>
      <c r="B3388" s="23" t="s">
        <v>1058</v>
      </c>
      <c r="D3388" s="54" t="s">
        <v>831</v>
      </c>
      <c r="E3388" s="23" t="s">
        <v>605</v>
      </c>
      <c r="G3388" s="23" t="s">
        <v>5164</v>
      </c>
      <c r="H3388" s="23" t="s">
        <v>1232</v>
      </c>
      <c r="J3388" s="54" t="s">
        <v>9</v>
      </c>
      <c r="K3388" s="47">
        <v>90</v>
      </c>
      <c r="L3388" s="24" t="s">
        <v>834</v>
      </c>
      <c r="M3388" s="24" t="s">
        <v>633</v>
      </c>
      <c r="AA3388" s="107">
        <v>63000.000000000007</v>
      </c>
      <c r="AD3388" s="4">
        <v>2.7</v>
      </c>
      <c r="BZ3388" s="4"/>
      <c r="CA3388" t="s">
        <v>1187</v>
      </c>
      <c r="CC3388" s="7" t="s">
        <v>633</v>
      </c>
      <c r="CD3388" s="7">
        <v>0.9946860975898012</v>
      </c>
      <c r="CF3388" s="7"/>
      <c r="CH3388" s="7"/>
      <c r="CJ3388" s="7"/>
      <c r="CK3388" s="7">
        <f t="shared" si="87"/>
        <v>61</v>
      </c>
    </row>
    <row r="3389" spans="1:90" hidden="1" x14ac:dyDescent="0.3">
      <c r="A3389" s="43" t="s">
        <v>932</v>
      </c>
      <c r="B3389" s="23" t="s">
        <v>868</v>
      </c>
      <c r="C3389" s="54"/>
      <c r="D3389" s="54" t="s">
        <v>831</v>
      </c>
      <c r="E3389" s="23" t="s">
        <v>605</v>
      </c>
      <c r="F3389" s="54"/>
      <c r="G3389" s="23" t="s">
        <v>5165</v>
      </c>
      <c r="H3389" s="23" t="s">
        <v>1360</v>
      </c>
      <c r="J3389" s="54" t="s">
        <v>9</v>
      </c>
      <c r="K3389" s="55">
        <v>130</v>
      </c>
      <c r="L3389" s="24" t="s">
        <v>834</v>
      </c>
      <c r="M3389" s="24" t="s">
        <v>633</v>
      </c>
      <c r="N3389" s="7"/>
      <c r="U3389" s="4">
        <v>130000</v>
      </c>
      <c r="AA3389" s="107">
        <v>128700</v>
      </c>
      <c r="AD3389" s="7"/>
      <c r="AE3389" s="7"/>
      <c r="AF3389" s="7"/>
      <c r="AG3389" s="7"/>
      <c r="AH3389" s="7"/>
      <c r="AI3389" s="7"/>
      <c r="AJ3389" s="7"/>
      <c r="AK3389" s="7"/>
      <c r="BZ3389" s="4">
        <v>13000000</v>
      </c>
      <c r="CA3389" t="s">
        <v>3429</v>
      </c>
      <c r="CC3389" s="7" t="s">
        <v>633</v>
      </c>
      <c r="CD3389" s="7">
        <v>0.77741177092944824</v>
      </c>
      <c r="CE3389" s="7" t="s">
        <v>615</v>
      </c>
      <c r="CF3389" s="7">
        <v>0.22258822907055181</v>
      </c>
      <c r="CH3389" s="7"/>
      <c r="CJ3389" s="7"/>
      <c r="CK3389" s="7">
        <f t="shared" si="87"/>
        <v>61</v>
      </c>
    </row>
    <row r="3390" spans="1:90" hidden="1" x14ac:dyDescent="0.3">
      <c r="A3390" s="43">
        <v>58</v>
      </c>
      <c r="B3390" s="23" t="s">
        <v>1058</v>
      </c>
      <c r="C3390" s="54"/>
      <c r="D3390" s="23" t="s">
        <v>831</v>
      </c>
      <c r="E3390" s="23" t="s">
        <v>611</v>
      </c>
      <c r="G3390" s="23" t="s">
        <v>5166</v>
      </c>
      <c r="I3390" s="54"/>
      <c r="J3390" s="54" t="s">
        <v>9</v>
      </c>
      <c r="K3390" s="47">
        <v>5.2356020942408366</v>
      </c>
      <c r="L3390" s="24" t="s">
        <v>834</v>
      </c>
      <c r="M3390" s="24" t="s">
        <v>633</v>
      </c>
      <c r="N3390" s="7"/>
      <c r="AA3390" s="107">
        <v>10000</v>
      </c>
      <c r="AD3390" s="4">
        <v>14.765348252632499</v>
      </c>
      <c r="AH3390" s="7"/>
      <c r="AI3390" s="7"/>
      <c r="BY3390" s="7"/>
      <c r="BZ3390" s="4"/>
      <c r="CA3390" t="s">
        <v>846</v>
      </c>
      <c r="CC3390" s="7" t="s">
        <v>633</v>
      </c>
      <c r="CD3390" s="7">
        <v>0.84455524592775144</v>
      </c>
      <c r="CF3390" s="7"/>
      <c r="CH3390" s="7"/>
      <c r="CJ3390" s="7"/>
      <c r="CK3390" s="7">
        <f t="shared" si="87"/>
        <v>61</v>
      </c>
    </row>
    <row r="3391" spans="1:90" hidden="1" x14ac:dyDescent="0.3">
      <c r="A3391" s="43">
        <v>65</v>
      </c>
      <c r="B3391" s="23" t="s">
        <v>1058</v>
      </c>
      <c r="D3391" s="23" t="s">
        <v>831</v>
      </c>
      <c r="E3391" s="23" t="s">
        <v>595</v>
      </c>
      <c r="G3391" s="23" t="s">
        <v>5167</v>
      </c>
      <c r="J3391" s="54" t="s">
        <v>9</v>
      </c>
      <c r="K3391" s="58">
        <v>96</v>
      </c>
      <c r="L3391" s="24" t="s">
        <v>834</v>
      </c>
      <c r="M3391" s="24" t="s">
        <v>624</v>
      </c>
      <c r="U3391" s="4">
        <v>134400</v>
      </c>
      <c r="X3391" s="4">
        <v>335999.99999999988</v>
      </c>
      <c r="AG3391" s="2"/>
      <c r="AH3391" s="2"/>
      <c r="AI3391" s="2"/>
      <c r="AJ3391" s="2"/>
      <c r="AK3391" s="2"/>
      <c r="BZ3391" s="4"/>
      <c r="CA3391" t="s">
        <v>936</v>
      </c>
      <c r="CC3391" s="7" t="s">
        <v>624</v>
      </c>
      <c r="CD3391" s="7">
        <v>0.84778336261022313</v>
      </c>
      <c r="CF3391" s="7"/>
      <c r="CH3391" s="7"/>
      <c r="CJ3391" s="7"/>
      <c r="CK3391" s="7">
        <f t="shared" si="87"/>
        <v>61</v>
      </c>
    </row>
    <row r="3392" spans="1:90" hidden="1" x14ac:dyDescent="0.3">
      <c r="A3392" s="43">
        <v>65</v>
      </c>
      <c r="B3392" s="23" t="s">
        <v>1058</v>
      </c>
      <c r="D3392" s="23" t="s">
        <v>831</v>
      </c>
      <c r="E3392" s="23" t="s">
        <v>595</v>
      </c>
      <c r="G3392" s="23" t="s">
        <v>5168</v>
      </c>
      <c r="J3392" s="54" t="s">
        <v>9</v>
      </c>
      <c r="K3392" s="58">
        <v>6.7</v>
      </c>
      <c r="L3392" s="24" t="s">
        <v>834</v>
      </c>
      <c r="M3392" s="24" t="s">
        <v>624</v>
      </c>
      <c r="U3392" s="4">
        <v>14740</v>
      </c>
      <c r="X3392" s="4">
        <v>15410</v>
      </c>
      <c r="AG3392" s="2"/>
      <c r="AH3392" s="2"/>
      <c r="AI3392" s="2"/>
      <c r="AJ3392" s="2"/>
      <c r="AK3392" s="2"/>
      <c r="BZ3392" s="4"/>
      <c r="CA3392" t="s">
        <v>936</v>
      </c>
      <c r="CC3392" s="7" t="s">
        <v>624</v>
      </c>
      <c r="CD3392" s="7">
        <v>0.69961840754573335</v>
      </c>
      <c r="CE3392" s="7" t="s">
        <v>615</v>
      </c>
      <c r="CF3392" s="7">
        <v>0.30038159245426671</v>
      </c>
      <c r="CH3392" s="7"/>
      <c r="CJ3392" s="7"/>
      <c r="CK3392" s="7">
        <f t="shared" si="87"/>
        <v>61</v>
      </c>
    </row>
    <row r="3393" spans="1:90" hidden="1" x14ac:dyDescent="0.3">
      <c r="A3393" s="43" t="s">
        <v>932</v>
      </c>
      <c r="B3393" s="23" t="s">
        <v>1058</v>
      </c>
      <c r="C3393" s="54"/>
      <c r="D3393" s="54" t="s">
        <v>831</v>
      </c>
      <c r="E3393" s="23" t="s">
        <v>605</v>
      </c>
      <c r="F3393" s="54"/>
      <c r="G3393" s="23" t="s">
        <v>5169</v>
      </c>
      <c r="J3393" s="54" t="s">
        <v>9</v>
      </c>
      <c r="K3393" s="55">
        <v>120.48192771084339</v>
      </c>
      <c r="L3393" s="24" t="s">
        <v>834</v>
      </c>
      <c r="M3393" s="24" t="s">
        <v>615</v>
      </c>
      <c r="N3393" s="7"/>
      <c r="U3393" s="4">
        <v>999999.99999999988</v>
      </c>
      <c r="V3393" s="4">
        <v>36.144578313253007</v>
      </c>
      <c r="W3393" s="4">
        <v>319.2771084337349</v>
      </c>
      <c r="AD3393" s="7"/>
      <c r="AE3393" s="7"/>
      <c r="AF3393" s="7"/>
      <c r="AG3393" s="7"/>
      <c r="AH3393" s="7"/>
      <c r="AI3393" s="7"/>
      <c r="AJ3393" s="7"/>
      <c r="AK3393" s="7"/>
      <c r="BZ3393" s="4">
        <v>24000000</v>
      </c>
      <c r="CA3393" t="s">
        <v>1069</v>
      </c>
      <c r="CC3393" s="7" t="s">
        <v>615</v>
      </c>
      <c r="CD3393" s="7">
        <v>0.79644196512025023</v>
      </c>
      <c r="CF3393" s="7"/>
      <c r="CH3393" s="7"/>
      <c r="CJ3393" s="7"/>
      <c r="CK3393" s="7">
        <f t="shared" si="87"/>
        <v>60</v>
      </c>
    </row>
    <row r="3394" spans="1:90" hidden="1" x14ac:dyDescent="0.3">
      <c r="A3394" s="43">
        <v>64</v>
      </c>
      <c r="B3394" s="23" t="s">
        <v>1058</v>
      </c>
      <c r="C3394" s="54"/>
      <c r="D3394" s="54" t="s">
        <v>831</v>
      </c>
      <c r="E3394" s="23" t="s">
        <v>605</v>
      </c>
      <c r="F3394" s="54"/>
      <c r="G3394" s="23" t="s">
        <v>5170</v>
      </c>
      <c r="H3394" s="23" t="s">
        <v>880</v>
      </c>
      <c r="J3394" s="54" t="s">
        <v>9</v>
      </c>
      <c r="K3394" s="55">
        <v>536</v>
      </c>
      <c r="L3394" s="24" t="s">
        <v>834</v>
      </c>
      <c r="M3394" s="24" t="s">
        <v>615</v>
      </c>
      <c r="N3394" s="7"/>
      <c r="U3394" s="4">
        <v>2550400</v>
      </c>
      <c r="V3394" s="4">
        <v>83.27</v>
      </c>
      <c r="AD3394" s="7"/>
      <c r="AE3394" s="7"/>
      <c r="AF3394" s="7"/>
      <c r="AG3394" s="7"/>
      <c r="AH3394" s="7"/>
      <c r="AI3394" s="7"/>
      <c r="AJ3394" s="7"/>
      <c r="AK3394" s="7"/>
      <c r="BZ3394" s="4"/>
      <c r="CA3394" t="s">
        <v>902</v>
      </c>
      <c r="CC3394" s="7" t="s">
        <v>615</v>
      </c>
      <c r="CD3394" s="7">
        <v>0.83196612234041434</v>
      </c>
      <c r="CF3394" s="7"/>
      <c r="CH3394" s="7"/>
      <c r="CJ3394" s="7"/>
      <c r="CK3394" s="7">
        <f t="shared" si="87"/>
        <v>61</v>
      </c>
      <c r="CL3394" t="s">
        <v>5170</v>
      </c>
    </row>
    <row r="3395" spans="1:90" hidden="1" x14ac:dyDescent="0.3">
      <c r="A3395" s="43">
        <v>64</v>
      </c>
      <c r="B3395" s="23" t="s">
        <v>863</v>
      </c>
      <c r="C3395" s="54"/>
      <c r="D3395" s="54" t="s">
        <v>831</v>
      </c>
      <c r="E3395" s="23" t="s">
        <v>671</v>
      </c>
      <c r="F3395" s="54"/>
      <c r="G3395" s="23" t="s">
        <v>5171</v>
      </c>
      <c r="J3395" s="54" t="s">
        <v>9</v>
      </c>
      <c r="K3395" s="55">
        <v>2.78</v>
      </c>
      <c r="L3395" s="24" t="s">
        <v>834</v>
      </c>
      <c r="M3395" s="24" t="s">
        <v>651</v>
      </c>
      <c r="N3395" s="7"/>
      <c r="U3395" s="4">
        <v>278</v>
      </c>
      <c r="V3395" s="4">
        <v>5.5599999999999997E-2</v>
      </c>
      <c r="X3395" s="4">
        <v>3058</v>
      </c>
      <c r="AD3395" s="7"/>
      <c r="AE3395" s="7"/>
      <c r="AF3395" s="7"/>
      <c r="AG3395" s="7">
        <v>4.0935499999999996</v>
      </c>
      <c r="AH3395" s="7">
        <v>2.0293999999999999</v>
      </c>
      <c r="AI3395" s="7">
        <v>0.77144999999999997</v>
      </c>
      <c r="AJ3395" s="7">
        <v>1.4337544200000001</v>
      </c>
      <c r="AK3395" s="7">
        <v>0.35843860500000002</v>
      </c>
      <c r="BZ3395" s="4"/>
      <c r="CA3395" t="s">
        <v>1280</v>
      </c>
      <c r="CC3395" s="7" t="s">
        <v>651</v>
      </c>
      <c r="CD3395" s="7">
        <v>0.5514956866841354</v>
      </c>
      <c r="CF3395" s="7"/>
      <c r="CH3395" s="7"/>
      <c r="CJ3395" s="7"/>
      <c r="CK3395" s="7">
        <f t="shared" si="87"/>
        <v>55</v>
      </c>
    </row>
    <row r="3396" spans="1:90" hidden="1" x14ac:dyDescent="0.3">
      <c r="A3396" s="43">
        <v>64</v>
      </c>
      <c r="B3396" s="23" t="s">
        <v>868</v>
      </c>
      <c r="C3396" s="54"/>
      <c r="D3396" s="54" t="s">
        <v>831</v>
      </c>
      <c r="E3396" s="23" t="s">
        <v>659</v>
      </c>
      <c r="F3396" s="54"/>
      <c r="G3396" s="23" t="s">
        <v>5172</v>
      </c>
      <c r="J3396" s="54" t="s">
        <v>9</v>
      </c>
      <c r="K3396" s="55">
        <v>12.5</v>
      </c>
      <c r="L3396" s="24" t="s">
        <v>834</v>
      </c>
      <c r="M3396" s="24" t="s">
        <v>615</v>
      </c>
      <c r="N3396" s="7"/>
      <c r="U3396" s="4">
        <v>151250</v>
      </c>
      <c r="V3396" s="4">
        <v>1.25</v>
      </c>
      <c r="W3396" s="4">
        <v>87.5</v>
      </c>
      <c r="AC3396" s="4">
        <v>108750</v>
      </c>
      <c r="AD3396" s="7"/>
      <c r="AE3396" s="7"/>
      <c r="AF3396" s="7"/>
      <c r="AG3396" s="7"/>
      <c r="AH3396" s="7"/>
      <c r="AI3396" s="7"/>
      <c r="AJ3396" s="7"/>
      <c r="AK3396" s="7"/>
      <c r="BZ3396" s="4"/>
      <c r="CA3396" t="s">
        <v>839</v>
      </c>
      <c r="CC3396" s="7" t="s">
        <v>615</v>
      </c>
      <c r="CD3396" s="7">
        <v>0.73752637773614615</v>
      </c>
      <c r="CF3396" s="7"/>
      <c r="CH3396" s="7"/>
      <c r="CJ3396" s="7"/>
      <c r="CK3396" s="7">
        <f t="shared" si="87"/>
        <v>59</v>
      </c>
    </row>
    <row r="3397" spans="1:90" hidden="1" x14ac:dyDescent="0.3">
      <c r="A3397" s="43">
        <v>64</v>
      </c>
      <c r="B3397" s="23" t="s">
        <v>1349</v>
      </c>
      <c r="C3397" s="54"/>
      <c r="D3397" s="54" t="s">
        <v>831</v>
      </c>
      <c r="E3397" s="23" t="s">
        <v>671</v>
      </c>
      <c r="F3397" s="54"/>
      <c r="G3397" s="23" t="s">
        <v>5173</v>
      </c>
      <c r="J3397" s="54" t="s">
        <v>9</v>
      </c>
      <c r="K3397" s="55">
        <v>2060.4</v>
      </c>
      <c r="L3397" s="24" t="s">
        <v>834</v>
      </c>
      <c r="M3397" s="24" t="s">
        <v>651</v>
      </c>
      <c r="N3397" s="7"/>
      <c r="U3397" s="4">
        <v>1854360</v>
      </c>
      <c r="V3397" s="4">
        <v>467.29872</v>
      </c>
      <c r="X3397" s="4">
        <v>2472480</v>
      </c>
      <c r="AD3397" s="7"/>
      <c r="AE3397" s="7"/>
      <c r="AF3397" s="7"/>
      <c r="AG3397" s="7">
        <v>3493.6142399999999</v>
      </c>
      <c r="AH3397" s="7">
        <v>2766.7051200000001</v>
      </c>
      <c r="AI3397" s="7">
        <v>296.69760000000002</v>
      </c>
      <c r="AJ3397" s="7">
        <v>259.61040000000008</v>
      </c>
      <c r="AK3397" s="7">
        <v>126.09648</v>
      </c>
      <c r="BZ3397" s="4"/>
      <c r="CA3397" t="s">
        <v>1280</v>
      </c>
      <c r="CC3397" s="7" t="s">
        <v>651</v>
      </c>
      <c r="CD3397" s="7">
        <v>0.51163238621814155</v>
      </c>
      <c r="CE3397" s="7" t="s">
        <v>654</v>
      </c>
      <c r="CF3397" s="7">
        <v>0.23177853954180211</v>
      </c>
      <c r="CH3397" s="7"/>
      <c r="CJ3397" s="7"/>
      <c r="CK3397" s="7">
        <f t="shared" si="87"/>
        <v>55</v>
      </c>
      <c r="CL3397" t="s">
        <v>5173</v>
      </c>
    </row>
    <row r="3398" spans="1:90" hidden="1" x14ac:dyDescent="0.3">
      <c r="A3398" s="43">
        <v>64</v>
      </c>
      <c r="B3398" s="23" t="s">
        <v>852</v>
      </c>
      <c r="C3398" s="54"/>
      <c r="D3398" s="54" t="s">
        <v>831</v>
      </c>
      <c r="E3398" s="23" t="s">
        <v>737</v>
      </c>
      <c r="F3398" s="54"/>
      <c r="G3398" s="23" t="s">
        <v>5174</v>
      </c>
      <c r="J3398" s="54" t="s">
        <v>9</v>
      </c>
      <c r="K3398" s="55">
        <v>5.479000000000001</v>
      </c>
      <c r="L3398" s="24" t="s">
        <v>834</v>
      </c>
      <c r="M3398" s="24" t="s">
        <v>615</v>
      </c>
      <c r="N3398" s="7"/>
      <c r="U3398" s="4">
        <v>152414</v>
      </c>
      <c r="W3398" s="4">
        <v>191.45099999999999</v>
      </c>
      <c r="AC3398" s="4">
        <v>21132</v>
      </c>
      <c r="AD3398" s="7"/>
      <c r="AE3398" s="7"/>
      <c r="AF3398" s="7"/>
      <c r="AG3398" s="7"/>
      <c r="AH3398" s="7"/>
      <c r="AI3398" s="7"/>
      <c r="AJ3398" s="7"/>
      <c r="AK3398" s="7"/>
      <c r="BZ3398" s="4"/>
      <c r="CA3398" t="s">
        <v>1027</v>
      </c>
      <c r="CC3398" s="7" t="s">
        <v>615</v>
      </c>
      <c r="CD3398" s="7">
        <v>0.85218071922800254</v>
      </c>
      <c r="CF3398" s="7"/>
      <c r="CH3398" s="7"/>
      <c r="CJ3398" s="7"/>
      <c r="CK3398" s="7">
        <f t="shared" si="87"/>
        <v>60</v>
      </c>
      <c r="CL3398" t="s">
        <v>5174</v>
      </c>
    </row>
    <row r="3399" spans="1:90" hidden="1" x14ac:dyDescent="0.3">
      <c r="A3399" s="43">
        <v>65</v>
      </c>
      <c r="B3399" s="56" t="s">
        <v>868</v>
      </c>
      <c r="D3399" s="23" t="s">
        <v>831</v>
      </c>
      <c r="E3399" s="23" t="s">
        <v>798</v>
      </c>
      <c r="G3399" s="23" t="s">
        <v>5175</v>
      </c>
      <c r="H3399" s="57" t="s">
        <v>831</v>
      </c>
      <c r="I3399" s="57"/>
      <c r="J3399" s="23" t="s">
        <v>9</v>
      </c>
      <c r="K3399" s="47">
        <v>3.0760000000000001</v>
      </c>
      <c r="L3399" s="24" t="s">
        <v>834</v>
      </c>
      <c r="M3399" s="24" t="s">
        <v>624</v>
      </c>
      <c r="X3399" s="4">
        <v>15995.2</v>
      </c>
      <c r="BZ3399" s="4"/>
      <c r="CA3399" t="s">
        <v>871</v>
      </c>
      <c r="CC3399" s="7" t="s">
        <v>624</v>
      </c>
      <c r="CD3399" s="7">
        <v>1</v>
      </c>
      <c r="CF3399" s="7"/>
      <c r="CH3399" s="7"/>
      <c r="CJ3399" s="7"/>
      <c r="CK3399" s="7">
        <f t="shared" si="87"/>
        <v>62</v>
      </c>
    </row>
    <row r="3400" spans="1:90" hidden="1" x14ac:dyDescent="0.3">
      <c r="A3400" s="43" t="s">
        <v>890</v>
      </c>
      <c r="B3400" s="23" t="s">
        <v>863</v>
      </c>
      <c r="D3400" s="23" t="s">
        <v>831</v>
      </c>
      <c r="E3400" s="23" t="s">
        <v>671</v>
      </c>
      <c r="G3400" s="53" t="s">
        <v>5176</v>
      </c>
      <c r="J3400" s="23" t="s">
        <v>9</v>
      </c>
      <c r="K3400" s="47">
        <v>548.8900000000001</v>
      </c>
      <c r="L3400" s="24" t="s">
        <v>834</v>
      </c>
      <c r="M3400" s="24" t="s">
        <v>630</v>
      </c>
      <c r="U3400" s="4">
        <v>221795.7</v>
      </c>
      <c r="V3400" s="4">
        <v>57.641332599999998</v>
      </c>
      <c r="X3400" s="4">
        <v>760775.5</v>
      </c>
      <c r="Z3400" s="4">
        <v>65350257.560706049</v>
      </c>
      <c r="AG3400" s="4">
        <v>1972.6412213999999</v>
      </c>
      <c r="AH3400" s="4">
        <v>984.82155589999991</v>
      </c>
      <c r="AI3400" s="4">
        <v>257.68579010000002</v>
      </c>
      <c r="AJ3400" s="4">
        <v>510.58532184239999</v>
      </c>
      <c r="AK3400" s="4">
        <v>125.04918241199999</v>
      </c>
      <c r="BX3400" s="4"/>
      <c r="BZ3400" s="4"/>
      <c r="CA3400" t="s">
        <v>5177</v>
      </c>
      <c r="CC3400" s="7" t="s">
        <v>630</v>
      </c>
      <c r="CD3400" s="7">
        <v>0.47195728844247697</v>
      </c>
      <c r="CE3400" s="7" t="s">
        <v>651</v>
      </c>
      <c r="CF3400" s="7">
        <v>0.32155717074821949</v>
      </c>
      <c r="CH3400" s="7"/>
      <c r="CJ3400" s="7"/>
      <c r="CK3400" s="7">
        <f t="shared" si="87"/>
        <v>54</v>
      </c>
      <c r="CL3400" t="s">
        <v>5176</v>
      </c>
    </row>
    <row r="3401" spans="1:90" hidden="1" x14ac:dyDescent="0.3">
      <c r="A3401" s="43" t="s">
        <v>890</v>
      </c>
      <c r="B3401" s="23" t="s">
        <v>863</v>
      </c>
      <c r="D3401" s="23" t="s">
        <v>831</v>
      </c>
      <c r="E3401" s="23" t="s">
        <v>671</v>
      </c>
      <c r="G3401" s="53" t="s">
        <v>5178</v>
      </c>
      <c r="J3401" s="23" t="s">
        <v>9</v>
      </c>
      <c r="K3401" s="47">
        <v>77.42</v>
      </c>
      <c r="L3401" s="24" t="s">
        <v>834</v>
      </c>
      <c r="M3401" s="24" t="s">
        <v>651</v>
      </c>
      <c r="U3401" s="4">
        <v>49821.964321838248</v>
      </c>
      <c r="V3401" s="4">
        <v>19.092576167000001</v>
      </c>
      <c r="X3401" s="4">
        <v>122800.4877150284</v>
      </c>
      <c r="AG3401" s="4">
        <v>260.46941566999999</v>
      </c>
      <c r="AH3401" s="4">
        <v>183.77923163400001</v>
      </c>
      <c r="AI3401" s="4">
        <v>31.29201325264</v>
      </c>
      <c r="AJ3401" s="4">
        <v>25.317734551200001</v>
      </c>
      <c r="AK3401" s="4">
        <v>5.4905930351999999</v>
      </c>
      <c r="BX3401" s="4"/>
      <c r="BZ3401" s="4"/>
      <c r="CA3401" t="s">
        <v>1419</v>
      </c>
      <c r="CC3401" s="7" t="s">
        <v>651</v>
      </c>
      <c r="CD3401" s="7">
        <v>0.56267198588102363</v>
      </c>
      <c r="CE3401" s="7" t="s">
        <v>654</v>
      </c>
      <c r="CF3401" s="7">
        <v>0.22710267973833209</v>
      </c>
      <c r="CH3401" s="7"/>
      <c r="CJ3401" s="7"/>
      <c r="CK3401" s="7">
        <f t="shared" si="87"/>
        <v>55</v>
      </c>
    </row>
    <row r="3402" spans="1:90" hidden="1" x14ac:dyDescent="0.3">
      <c r="A3402" s="43">
        <v>64</v>
      </c>
      <c r="B3402" s="23" t="s">
        <v>1541</v>
      </c>
      <c r="C3402" s="54"/>
      <c r="D3402" s="54" t="s">
        <v>831</v>
      </c>
      <c r="E3402" s="23" t="s">
        <v>650</v>
      </c>
      <c r="F3402" s="54"/>
      <c r="G3402" s="23" t="s">
        <v>5179</v>
      </c>
      <c r="J3402" s="54" t="s">
        <v>9</v>
      </c>
      <c r="K3402" s="55">
        <v>100.3</v>
      </c>
      <c r="L3402" s="24" t="s">
        <v>834</v>
      </c>
      <c r="M3402" s="24" t="s">
        <v>615</v>
      </c>
      <c r="N3402" s="7"/>
      <c r="U3402" s="4">
        <v>1955850</v>
      </c>
      <c r="W3402" s="4">
        <v>2006</v>
      </c>
      <c r="AD3402" s="7"/>
      <c r="AE3402" s="7"/>
      <c r="AF3402" s="7"/>
      <c r="AG3402" s="7"/>
      <c r="AH3402" s="7"/>
      <c r="AI3402" s="7"/>
      <c r="AJ3402" s="7"/>
      <c r="AK3402" s="7"/>
      <c r="BZ3402" s="4"/>
      <c r="CA3402" t="s">
        <v>899</v>
      </c>
      <c r="CC3402" s="7" t="s">
        <v>615</v>
      </c>
      <c r="CD3402" s="7">
        <v>0.90680325604131684</v>
      </c>
      <c r="CF3402" s="7"/>
      <c r="CH3402" s="7"/>
      <c r="CJ3402" s="7"/>
      <c r="CK3402" s="7">
        <f t="shared" si="87"/>
        <v>61</v>
      </c>
    </row>
    <row r="3403" spans="1:90" hidden="1" x14ac:dyDescent="0.3">
      <c r="A3403" s="43" t="s">
        <v>932</v>
      </c>
      <c r="B3403" s="23" t="s">
        <v>913</v>
      </c>
      <c r="C3403" s="54"/>
      <c r="D3403" s="54" t="s">
        <v>831</v>
      </c>
      <c r="E3403" s="23" t="s">
        <v>605</v>
      </c>
      <c r="F3403" s="54"/>
      <c r="G3403" s="23" t="s">
        <v>5180</v>
      </c>
      <c r="H3403" s="23" t="s">
        <v>930</v>
      </c>
      <c r="J3403" s="54" t="s">
        <v>9</v>
      </c>
      <c r="K3403" s="55">
        <v>125.01215999999999</v>
      </c>
      <c r="L3403" s="24" t="s">
        <v>834</v>
      </c>
      <c r="M3403" s="24" t="s">
        <v>615</v>
      </c>
      <c r="N3403" s="7"/>
      <c r="U3403" s="4">
        <v>355907.26079999999</v>
      </c>
      <c r="AD3403" s="7"/>
      <c r="AE3403" s="7"/>
      <c r="AF3403" s="7"/>
      <c r="AG3403" s="7"/>
      <c r="AH3403" s="7"/>
      <c r="AI3403" s="7"/>
      <c r="AJ3403" s="7"/>
      <c r="AK3403" s="7"/>
      <c r="BZ3403" s="4">
        <v>8981129</v>
      </c>
      <c r="CA3403" t="s">
        <v>934</v>
      </c>
      <c r="CC3403" s="7" t="s">
        <v>615</v>
      </c>
      <c r="CD3403" s="7">
        <v>1</v>
      </c>
      <c r="CF3403" s="7"/>
      <c r="CH3403" s="7"/>
      <c r="CJ3403" s="7"/>
      <c r="CK3403" s="7">
        <f t="shared" si="87"/>
        <v>62</v>
      </c>
    </row>
    <row r="3404" spans="1:90" x14ac:dyDescent="0.3">
      <c r="A3404" s="43" t="s">
        <v>890</v>
      </c>
      <c r="B3404" s="23" t="s">
        <v>860</v>
      </c>
      <c r="D3404" s="23" t="s">
        <v>831</v>
      </c>
      <c r="E3404" s="23" t="s">
        <v>671</v>
      </c>
      <c r="G3404" s="53" t="s">
        <v>5181</v>
      </c>
      <c r="J3404" s="23" t="s">
        <v>9</v>
      </c>
      <c r="K3404" s="47">
        <v>1.69</v>
      </c>
      <c r="L3404" s="24" t="s">
        <v>834</v>
      </c>
      <c r="M3404" s="24" t="s">
        <v>624</v>
      </c>
      <c r="U3404" s="4">
        <v>8111.9999999999991</v>
      </c>
      <c r="X3404" s="4">
        <v>9295</v>
      </c>
      <c r="BX3404" s="4"/>
      <c r="BZ3404" s="4"/>
      <c r="CA3404" t="s">
        <v>1168</v>
      </c>
      <c r="CC3404" s="7" t="s">
        <v>624</v>
      </c>
      <c r="CD3404" s="7">
        <v>0.71852600292398061</v>
      </c>
      <c r="CE3404" s="7" t="s">
        <v>615</v>
      </c>
      <c r="CF3404" s="7">
        <v>0.2814739970760195</v>
      </c>
      <c r="CH3404" s="7"/>
      <c r="CJ3404" s="7"/>
      <c r="CK3404" s="7">
        <f t="shared" si="87"/>
        <v>61</v>
      </c>
    </row>
    <row r="3405" spans="1:90" hidden="1" x14ac:dyDescent="0.3">
      <c r="A3405" s="43">
        <v>64</v>
      </c>
      <c r="B3405" s="23" t="s">
        <v>1094</v>
      </c>
      <c r="C3405" s="54"/>
      <c r="D3405" s="54" t="s">
        <v>831</v>
      </c>
      <c r="E3405" s="23" t="s">
        <v>605</v>
      </c>
      <c r="F3405" s="54"/>
      <c r="G3405" s="23" t="s">
        <v>5182</v>
      </c>
      <c r="H3405" s="23" t="s">
        <v>838</v>
      </c>
      <c r="J3405" s="54" t="s">
        <v>9</v>
      </c>
      <c r="K3405" s="55">
        <v>650</v>
      </c>
      <c r="L3405" s="24" t="s">
        <v>834</v>
      </c>
      <c r="M3405" s="24" t="s">
        <v>633</v>
      </c>
      <c r="N3405" s="7"/>
      <c r="U3405" s="4">
        <v>406350.00000000012</v>
      </c>
      <c r="AA3405" s="107">
        <v>301550</v>
      </c>
      <c r="AD3405" s="4">
        <v>126.8760315</v>
      </c>
      <c r="AE3405" s="7"/>
      <c r="AF3405" s="7"/>
      <c r="AG3405" s="7"/>
      <c r="AH3405" s="7"/>
      <c r="AI3405" s="7"/>
      <c r="AJ3405" s="7"/>
      <c r="AK3405" s="7"/>
      <c r="BZ3405" s="4"/>
      <c r="CA3405" t="s">
        <v>846</v>
      </c>
      <c r="CC3405" s="7" t="s">
        <v>633</v>
      </c>
      <c r="CD3405" s="7">
        <v>0.69714798795018817</v>
      </c>
      <c r="CE3405" s="7" t="s">
        <v>615</v>
      </c>
      <c r="CF3405" s="7">
        <v>0.26628836203989248</v>
      </c>
      <c r="CH3405" s="7"/>
      <c r="CJ3405" s="7"/>
      <c r="CK3405" s="7">
        <f t="shared" si="87"/>
        <v>60</v>
      </c>
    </row>
    <row r="3406" spans="1:90" hidden="1" x14ac:dyDescent="0.3">
      <c r="A3406" s="43" t="s">
        <v>5183</v>
      </c>
      <c r="B3406" s="23" t="s">
        <v>905</v>
      </c>
      <c r="D3406" s="54" t="s">
        <v>831</v>
      </c>
      <c r="E3406" s="23" t="s">
        <v>5184</v>
      </c>
      <c r="G3406" s="23" t="s">
        <v>5185</v>
      </c>
      <c r="H3406" s="23" t="s">
        <v>880</v>
      </c>
      <c r="J3406" s="54" t="s">
        <v>9</v>
      </c>
      <c r="K3406" s="47">
        <v>97.8</v>
      </c>
      <c r="L3406" s="24" t="s">
        <v>834</v>
      </c>
      <c r="M3406" s="24" t="s">
        <v>630</v>
      </c>
      <c r="Z3406" s="4">
        <v>19672997.169554349</v>
      </c>
      <c r="AM3406" s="4">
        <v>11923028.587608701</v>
      </c>
      <c r="BZ3406" s="4">
        <v>2700000</v>
      </c>
      <c r="CA3406" t="s">
        <v>5186</v>
      </c>
      <c r="CK3406" s="7">
        <f t="shared" si="87"/>
        <v>61</v>
      </c>
    </row>
    <row r="3407" spans="1:90" hidden="1" x14ac:dyDescent="0.3">
      <c r="A3407" s="43">
        <v>83</v>
      </c>
      <c r="B3407" s="23" t="s">
        <v>1058</v>
      </c>
      <c r="D3407" s="54" t="s">
        <v>831</v>
      </c>
      <c r="G3407" t="s">
        <v>5187</v>
      </c>
      <c r="J3407" s="54" t="s">
        <v>9</v>
      </c>
      <c r="K3407" s="47">
        <v>38.700000000000003</v>
      </c>
      <c r="L3407" s="24" t="s">
        <v>834</v>
      </c>
      <c r="M3407" s="24" t="s">
        <v>684</v>
      </c>
      <c r="AR3407" s="4">
        <v>76720.331250000003</v>
      </c>
      <c r="CA3407" t="s">
        <v>5188</v>
      </c>
      <c r="CC3407" s="7" t="s">
        <v>684</v>
      </c>
      <c r="CD3407" s="14">
        <v>1</v>
      </c>
      <c r="CK3407" s="7">
        <f t="shared" si="87"/>
        <v>62</v>
      </c>
    </row>
    <row r="3408" spans="1:90" x14ac:dyDescent="0.3">
      <c r="A3408" s="43" t="s">
        <v>5189</v>
      </c>
      <c r="B3408" s="23" t="s">
        <v>860</v>
      </c>
      <c r="D3408" s="54" t="s">
        <v>831</v>
      </c>
      <c r="G3408" s="23" t="s">
        <v>5190</v>
      </c>
      <c r="J3408" s="54" t="s">
        <v>9</v>
      </c>
      <c r="K3408" s="47">
        <v>1216.3</v>
      </c>
      <c r="L3408" s="24" t="s">
        <v>834</v>
      </c>
      <c r="M3408" s="24" t="s">
        <v>669</v>
      </c>
      <c r="Q3408" s="4">
        <v>8938.0532156603294</v>
      </c>
      <c r="AM3408" s="4">
        <v>316671.76683384029</v>
      </c>
      <c r="BB3408" s="4">
        <v>232475.9418311982</v>
      </c>
      <c r="BX3408" s="7">
        <v>240</v>
      </c>
      <c r="CA3408" t="s">
        <v>5191</v>
      </c>
      <c r="CK3408" s="7">
        <f t="shared" si="87"/>
        <v>59</v>
      </c>
    </row>
    <row r="3409" spans="1:89" hidden="1" x14ac:dyDescent="0.3">
      <c r="A3409" s="43" t="s">
        <v>5192</v>
      </c>
      <c r="B3409" s="53" t="s">
        <v>913</v>
      </c>
      <c r="D3409" s="23" t="s">
        <v>632</v>
      </c>
      <c r="E3409" s="23" t="s">
        <v>632</v>
      </c>
      <c r="G3409" s="23" t="s">
        <v>5193</v>
      </c>
      <c r="H3409" s="23" t="s">
        <v>880</v>
      </c>
      <c r="J3409" s="23" t="s">
        <v>9</v>
      </c>
      <c r="K3409" s="47">
        <f>35/145+63/121</f>
        <v>0.76204046736962106</v>
      </c>
      <c r="L3409" s="47" t="s">
        <v>1121</v>
      </c>
      <c r="M3409" s="24" t="s">
        <v>765</v>
      </c>
      <c r="BS3409" s="4">
        <v>98000000</v>
      </c>
      <c r="CA3409" t="s">
        <v>5194</v>
      </c>
      <c r="CK3409" s="7">
        <f t="shared" si="87"/>
        <v>62</v>
      </c>
    </row>
    <row r="3410" spans="1:89" hidden="1" x14ac:dyDescent="0.3">
      <c r="A3410" s="43" t="s">
        <v>5195</v>
      </c>
      <c r="B3410" s="23" t="s">
        <v>1349</v>
      </c>
      <c r="C3410" s="54"/>
      <c r="D3410" s="54" t="s">
        <v>831</v>
      </c>
      <c r="G3410" s="23" t="s">
        <v>5196</v>
      </c>
      <c r="J3410" s="54" t="s">
        <v>9</v>
      </c>
      <c r="K3410" s="47">
        <v>29</v>
      </c>
      <c r="L3410" s="24" t="s">
        <v>834</v>
      </c>
      <c r="M3410" s="24" t="s">
        <v>765</v>
      </c>
      <c r="BS3410" s="4">
        <v>157628.57831293039</v>
      </c>
      <c r="CA3410" t="s">
        <v>5197</v>
      </c>
      <c r="CK3410" s="7">
        <f t="shared" si="87"/>
        <v>62</v>
      </c>
    </row>
    <row r="3411" spans="1:89" hidden="1" x14ac:dyDescent="0.3">
      <c r="A3411" s="43" t="s">
        <v>5195</v>
      </c>
      <c r="B3411" s="23" t="s">
        <v>975</v>
      </c>
      <c r="D3411" s="54" t="s">
        <v>831</v>
      </c>
      <c r="E3411" s="23" t="s">
        <v>629</v>
      </c>
      <c r="G3411" s="23" t="s">
        <v>5198</v>
      </c>
      <c r="H3411" s="23" t="s">
        <v>880</v>
      </c>
      <c r="J3411" s="54" t="s">
        <v>9</v>
      </c>
      <c r="K3411" s="47">
        <v>27</v>
      </c>
      <c r="L3411" s="24" t="s">
        <v>834</v>
      </c>
      <c r="M3411" s="24" t="s">
        <v>765</v>
      </c>
      <c r="BS3411" s="4">
        <f>1.06%*Conversion!G8*ResC!K3411*1000000</f>
        <v>132959.91486342673</v>
      </c>
      <c r="CA3411" t="s">
        <v>5199</v>
      </c>
      <c r="CK3411" s="7">
        <f t="shared" si="87"/>
        <v>62</v>
      </c>
    </row>
    <row r="3412" spans="1:89" hidden="1" x14ac:dyDescent="0.3">
      <c r="A3412" s="43" t="s">
        <v>5200</v>
      </c>
      <c r="B3412" s="23" t="s">
        <v>863</v>
      </c>
      <c r="D3412" s="54" t="s">
        <v>831</v>
      </c>
      <c r="G3412" s="23" t="s">
        <v>5201</v>
      </c>
      <c r="H3412" s="23" t="s">
        <v>880</v>
      </c>
      <c r="J3412" s="54" t="s">
        <v>9</v>
      </c>
      <c r="K3412" s="47">
        <v>106.58</v>
      </c>
      <c r="L3412" s="24" t="s">
        <v>834</v>
      </c>
      <c r="M3412" s="24" t="s">
        <v>780</v>
      </c>
      <c r="Q3412" s="4">
        <v>671249.73607785231</v>
      </c>
      <c r="AM3412" s="4">
        <v>745455.7279566566</v>
      </c>
      <c r="BB3412" s="4">
        <v>36517483.743174173</v>
      </c>
      <c r="BT3412" s="107">
        <v>102834.505413801</v>
      </c>
      <c r="BX3412" s="4">
        <v>3725748.420553044</v>
      </c>
      <c r="CA3412" t="s">
        <v>5202</v>
      </c>
      <c r="CK3412" s="7">
        <f t="shared" si="87"/>
        <v>58</v>
      </c>
    </row>
    <row r="3413" spans="1:89" hidden="1" x14ac:dyDescent="0.3">
      <c r="A3413" s="43" t="s">
        <v>5203</v>
      </c>
      <c r="B3413" s="23" t="s">
        <v>863</v>
      </c>
      <c r="D3413" s="54" t="s">
        <v>831</v>
      </c>
      <c r="G3413" s="23" t="s">
        <v>5204</v>
      </c>
      <c r="H3413" s="23" t="s">
        <v>880</v>
      </c>
      <c r="J3413" s="54" t="s">
        <v>9</v>
      </c>
      <c r="K3413" s="47">
        <v>78.08</v>
      </c>
      <c r="L3413" s="24" t="s">
        <v>834</v>
      </c>
      <c r="M3413" s="24" t="s">
        <v>630</v>
      </c>
      <c r="Z3413" s="4">
        <v>19814402.566902339</v>
      </c>
      <c r="CA3413" t="s">
        <v>5205</v>
      </c>
      <c r="CK3413" s="7">
        <f t="shared" si="87"/>
        <v>62</v>
      </c>
    </row>
    <row r="3414" spans="1:89" hidden="1" x14ac:dyDescent="0.3">
      <c r="A3414" s="43" t="s">
        <v>5206</v>
      </c>
      <c r="B3414" s="23" t="s">
        <v>863</v>
      </c>
      <c r="D3414" s="54" t="s">
        <v>831</v>
      </c>
      <c r="G3414" s="23" t="s">
        <v>5207</v>
      </c>
      <c r="H3414" s="23" t="s">
        <v>880</v>
      </c>
      <c r="J3414" s="54" t="s">
        <v>9</v>
      </c>
      <c r="K3414" s="24">
        <v>3.2</v>
      </c>
      <c r="L3414" s="24" t="s">
        <v>834</v>
      </c>
      <c r="M3414" s="24" t="s">
        <v>669</v>
      </c>
      <c r="AM3414" s="4">
        <v>1823040</v>
      </c>
      <c r="CA3414" t="s">
        <v>5205</v>
      </c>
      <c r="CK3414" s="7">
        <f t="shared" si="87"/>
        <v>62</v>
      </c>
    </row>
    <row r="3415" spans="1:89" hidden="1" x14ac:dyDescent="0.3">
      <c r="A3415" s="43" t="s">
        <v>5206</v>
      </c>
      <c r="B3415" s="23" t="s">
        <v>863</v>
      </c>
      <c r="D3415" s="54" t="s">
        <v>831</v>
      </c>
      <c r="G3415" t="s">
        <v>5208</v>
      </c>
      <c r="H3415" s="23" t="s">
        <v>880</v>
      </c>
      <c r="J3415" s="54" t="s">
        <v>9</v>
      </c>
      <c r="K3415" s="47">
        <v>22.3</v>
      </c>
      <c r="L3415" s="24" t="s">
        <v>834</v>
      </c>
      <c r="M3415" s="24" t="s">
        <v>669</v>
      </c>
      <c r="AM3415" s="4">
        <v>12755600</v>
      </c>
      <c r="CA3415" t="s">
        <v>5205</v>
      </c>
      <c r="CK3415" s="7">
        <f t="shared" si="87"/>
        <v>62</v>
      </c>
    </row>
    <row r="3416" spans="1:89" hidden="1" x14ac:dyDescent="0.3">
      <c r="A3416" s="43" t="s">
        <v>5206</v>
      </c>
      <c r="B3416" s="23" t="s">
        <v>863</v>
      </c>
      <c r="D3416" s="54" t="s">
        <v>831</v>
      </c>
      <c r="G3416" t="s">
        <v>5209</v>
      </c>
      <c r="H3416" s="23" t="s">
        <v>880</v>
      </c>
      <c r="J3416" s="54" t="s">
        <v>9</v>
      </c>
      <c r="K3416" s="47">
        <v>2.6</v>
      </c>
      <c r="L3416" s="24" t="s">
        <v>834</v>
      </c>
      <c r="M3416" s="24" t="s">
        <v>669</v>
      </c>
      <c r="AM3416" s="4">
        <v>1480100</v>
      </c>
      <c r="CA3416" t="s">
        <v>5205</v>
      </c>
      <c r="CK3416" s="7">
        <f t="shared" si="87"/>
        <v>62</v>
      </c>
    </row>
    <row r="3417" spans="1:89" hidden="1" x14ac:dyDescent="0.3">
      <c r="A3417" s="43" t="s">
        <v>5206</v>
      </c>
      <c r="B3417" s="23" t="s">
        <v>863</v>
      </c>
      <c r="D3417" s="54" t="s">
        <v>831</v>
      </c>
      <c r="G3417" t="s">
        <v>5210</v>
      </c>
      <c r="H3417" s="23" t="s">
        <v>880</v>
      </c>
      <c r="J3417" s="54" t="s">
        <v>9</v>
      </c>
      <c r="K3417" s="47">
        <v>16.2</v>
      </c>
      <c r="L3417" s="24" t="s">
        <v>834</v>
      </c>
      <c r="M3417" s="24" t="s">
        <v>669</v>
      </c>
      <c r="AM3417" s="4">
        <v>9781559.9999999981</v>
      </c>
      <c r="CA3417" t="s">
        <v>5205</v>
      </c>
      <c r="CK3417" s="7">
        <f t="shared" si="87"/>
        <v>62</v>
      </c>
    </row>
    <row r="3418" spans="1:89" hidden="1" x14ac:dyDescent="0.3">
      <c r="A3418" s="43" t="s">
        <v>5211</v>
      </c>
      <c r="B3418" s="23" t="s">
        <v>863</v>
      </c>
      <c r="D3418" s="54" t="s">
        <v>831</v>
      </c>
      <c r="G3418" s="23" t="s">
        <v>5212</v>
      </c>
      <c r="H3418" s="23" t="s">
        <v>880</v>
      </c>
      <c r="J3418" s="54" t="s">
        <v>9</v>
      </c>
      <c r="K3418" s="47">
        <v>433.5</v>
      </c>
      <c r="L3418" s="24" t="s">
        <v>834</v>
      </c>
      <c r="M3418" s="24" t="s">
        <v>669</v>
      </c>
      <c r="AM3418" s="4">
        <v>247095000</v>
      </c>
      <c r="CA3418" t="s">
        <v>5213</v>
      </c>
      <c r="CK3418" s="7">
        <f t="shared" si="87"/>
        <v>62</v>
      </c>
    </row>
    <row r="3419" spans="1:89" hidden="1" x14ac:dyDescent="0.3">
      <c r="A3419" s="43" t="s">
        <v>5211</v>
      </c>
      <c r="B3419" s="23" t="s">
        <v>863</v>
      </c>
      <c r="D3419" s="54" t="s">
        <v>831</v>
      </c>
      <c r="G3419" s="23" t="s">
        <v>5214</v>
      </c>
      <c r="H3419" s="23" t="s">
        <v>880</v>
      </c>
      <c r="J3419" s="54" t="s">
        <v>9</v>
      </c>
      <c r="K3419" s="47">
        <v>132.80000000000001</v>
      </c>
      <c r="L3419" s="24" t="s">
        <v>834</v>
      </c>
      <c r="M3419" s="24" t="s">
        <v>669</v>
      </c>
      <c r="AM3419" s="4">
        <v>84726400.000000015</v>
      </c>
      <c r="CA3419" t="s">
        <v>5213</v>
      </c>
      <c r="CK3419" s="7">
        <f t="shared" si="87"/>
        <v>62</v>
      </c>
    </row>
    <row r="3420" spans="1:89" hidden="1" x14ac:dyDescent="0.3">
      <c r="A3420" s="43" t="s">
        <v>5215</v>
      </c>
      <c r="B3420" s="23" t="s">
        <v>863</v>
      </c>
      <c r="D3420" s="54" t="s">
        <v>831</v>
      </c>
      <c r="G3420" s="23" t="s">
        <v>5216</v>
      </c>
      <c r="H3420" s="23" t="s">
        <v>880</v>
      </c>
      <c r="I3420" s="23" t="s">
        <v>2261</v>
      </c>
      <c r="J3420" s="54" t="s">
        <v>9</v>
      </c>
      <c r="K3420" s="47">
        <v>79.599999999999994</v>
      </c>
      <c r="L3420" s="24" t="s">
        <v>834</v>
      </c>
      <c r="M3420" s="24" t="s">
        <v>696</v>
      </c>
      <c r="AV3420" s="4">
        <f>(52*37%+4.6%*36.7%+23*29.6%)*1000000</f>
        <v>26064881.999999996</v>
      </c>
      <c r="CA3420" t="s">
        <v>5217</v>
      </c>
      <c r="CK3420" s="7">
        <f t="shared" si="87"/>
        <v>62</v>
      </c>
    </row>
    <row r="3421" spans="1:89" hidden="1" x14ac:dyDescent="0.3">
      <c r="A3421" s="43" t="s">
        <v>5215</v>
      </c>
      <c r="B3421" s="23" t="s">
        <v>863</v>
      </c>
      <c r="D3421" s="54" t="s">
        <v>831</v>
      </c>
      <c r="G3421" s="23" t="s">
        <v>5218</v>
      </c>
      <c r="H3421" s="23" t="s">
        <v>880</v>
      </c>
      <c r="I3421" s="23" t="s">
        <v>2261</v>
      </c>
      <c r="J3421" s="54" t="s">
        <v>9</v>
      </c>
      <c r="K3421" s="47">
        <v>144</v>
      </c>
      <c r="L3421" s="24" t="s">
        <v>834</v>
      </c>
      <c r="M3421" s="24" t="s">
        <v>696</v>
      </c>
      <c r="AV3421" s="4">
        <f>(52*43.1%+92*40.8%)*1000000</f>
        <v>59947999.999999993</v>
      </c>
      <c r="CA3421" t="s">
        <v>5219</v>
      </c>
      <c r="CK3421" s="7">
        <f t="shared" si="87"/>
        <v>62</v>
      </c>
    </row>
    <row r="3422" spans="1:89" hidden="1" x14ac:dyDescent="0.3">
      <c r="A3422" s="43" t="s">
        <v>5215</v>
      </c>
      <c r="B3422" s="56" t="s">
        <v>1025</v>
      </c>
      <c r="D3422" s="23" t="s">
        <v>831</v>
      </c>
      <c r="G3422" s="23" t="s">
        <v>5220</v>
      </c>
      <c r="H3422" s="23" t="s">
        <v>880</v>
      </c>
      <c r="I3422" s="23" t="s">
        <v>2261</v>
      </c>
      <c r="J3422" s="23" t="s">
        <v>9</v>
      </c>
      <c r="K3422" s="47">
        <v>157</v>
      </c>
      <c r="L3422" s="24" t="s">
        <v>834</v>
      </c>
      <c r="M3422" s="24" t="s">
        <v>696</v>
      </c>
      <c r="AV3422" s="4">
        <f>(147*43.7%+10*19.6%)*1000000</f>
        <v>66199000</v>
      </c>
      <c r="CA3422" t="s">
        <v>5221</v>
      </c>
      <c r="CK3422" s="7">
        <f t="shared" si="87"/>
        <v>62</v>
      </c>
    </row>
    <row r="3423" spans="1:89" x14ac:dyDescent="0.3">
      <c r="A3423" s="43" t="s">
        <v>5222</v>
      </c>
      <c r="B3423" s="23" t="s">
        <v>860</v>
      </c>
      <c r="C3423" s="54"/>
      <c r="D3423" s="54" t="s">
        <v>831</v>
      </c>
      <c r="G3423" s="23" t="s">
        <v>5223</v>
      </c>
      <c r="J3423" s="54" t="s">
        <v>9</v>
      </c>
      <c r="K3423" s="47">
        <v>4.6470000000000001E-3</v>
      </c>
      <c r="L3423" s="24" t="s">
        <v>834</v>
      </c>
      <c r="M3423" s="24" t="s">
        <v>771</v>
      </c>
      <c r="BU3423" s="4">
        <v>485.54810279181572</v>
      </c>
      <c r="CA3423" t="s">
        <v>5224</v>
      </c>
      <c r="CK3423" s="7">
        <f>COUNTBLANK(N3423:BX3423)</f>
        <v>62</v>
      </c>
    </row>
  </sheetData>
  <autoFilter ref="A1:CM3423" xr:uid="{00000000-0009-0000-0000-000003000000}">
    <filterColumn colId="1">
      <filters>
        <filter val="Canada"/>
      </filters>
    </filterColumn>
    <sortState xmlns:xlrd2="http://schemas.microsoft.com/office/spreadsheetml/2017/richdata2" ref="A2:CM3405">
      <sortCondition ref="G1:G3405"/>
    </sortState>
  </autoFilter>
  <conditionalFormatting sqref="G1">
    <cfRule type="duplicateValues" dxfId="158" priority="147"/>
  </conditionalFormatting>
  <conditionalFormatting sqref="G1:G119">
    <cfRule type="duplicateValues" dxfId="157" priority="5530"/>
  </conditionalFormatting>
  <conditionalFormatting sqref="G2:G119">
    <cfRule type="duplicateValues" dxfId="156" priority="5532"/>
  </conditionalFormatting>
  <conditionalFormatting sqref="G2622">
    <cfRule type="duplicateValues" dxfId="155" priority="12"/>
    <cfRule type="duplicateValues" dxfId="154" priority="8"/>
    <cfRule type="duplicateValues" dxfId="153" priority="9"/>
    <cfRule type="duplicateValues" dxfId="152" priority="10"/>
    <cfRule type="duplicateValues" dxfId="151" priority="11"/>
    <cfRule type="duplicateValues" dxfId="150" priority="13"/>
    <cfRule type="duplicateValues" dxfId="149" priority="14"/>
  </conditionalFormatting>
  <conditionalFormatting sqref="G3020">
    <cfRule type="duplicateValues" dxfId="148" priority="78"/>
    <cfRule type="duplicateValues" dxfId="147" priority="79"/>
  </conditionalFormatting>
  <conditionalFormatting sqref="G3022">
    <cfRule type="duplicateValues" dxfId="146" priority="456"/>
  </conditionalFormatting>
  <conditionalFormatting sqref="G3071:G3131">
    <cfRule type="duplicateValues" dxfId="145" priority="5533"/>
    <cfRule type="duplicateValues" dxfId="144" priority="5534"/>
    <cfRule type="duplicateValues" dxfId="143" priority="5535"/>
  </conditionalFormatting>
  <conditionalFormatting sqref="G3132:G3133">
    <cfRule type="duplicateValues" dxfId="142" priority="57"/>
    <cfRule type="duplicateValues" dxfId="141" priority="58"/>
    <cfRule type="duplicateValues" dxfId="140" priority="59"/>
  </conditionalFormatting>
  <conditionalFormatting sqref="G3134:G3157">
    <cfRule type="duplicateValues" dxfId="139" priority="50"/>
  </conditionalFormatting>
  <conditionalFormatting sqref="G3146:G3157 G3134:G3143">
    <cfRule type="duplicateValues" dxfId="138" priority="51"/>
    <cfRule type="duplicateValues" dxfId="137" priority="52"/>
  </conditionalFormatting>
  <conditionalFormatting sqref="G3171:G3191 H3029:H3032 G2797:G3019 G2651 G3022 G3024:G3040 H3036:H3039 G3042:G3070 G3158 G3193:G3225 H3193:H3197 H3209 H3213:H3221 G1:G119 G2660:G2661 H3158:H3190 G2665:G2795 G2655:G2658">
    <cfRule type="duplicateValues" dxfId="136" priority="3576"/>
    <cfRule type="duplicateValues" dxfId="135" priority="3619"/>
  </conditionalFormatting>
  <conditionalFormatting sqref="G3171:G3191 H3029:H3032 G2797:G3019 G2651 G3022 H3036:H3039 G3024:G3070 G3158 G3193:G3225 H3193:H3197 H3209 H3213:H3221 G1:G119 G2660:G2661 H3158:H3190 G2665:G2795 G2655:G2658">
    <cfRule type="duplicateValues" dxfId="134" priority="3496"/>
    <cfRule type="duplicateValues" dxfId="133" priority="3497"/>
  </conditionalFormatting>
  <conditionalFormatting sqref="G3171:G3191 H3029:H3032 G3022 H3036:H3039 G3024:G3070 G3158 G3193:G3225 H3193:H3197 H3209 H3213:H3221 G1:G119 G2797:G3019 G2651 G2660:G2661 H3158:H3190 G2665:G2795 G2655:G2658">
    <cfRule type="duplicateValues" dxfId="132" priority="3664"/>
  </conditionalFormatting>
  <conditionalFormatting sqref="G3312 G3226:G3309">
    <cfRule type="duplicateValues" dxfId="131" priority="5136"/>
  </conditionalFormatting>
  <conditionalFormatting sqref="G3338:G3341 G1:G119 G3343:G3344 G2797:G3326 G2651 G2660:G2661 G2665:G2795 G2655:G2658">
    <cfRule type="duplicateValues" dxfId="130" priority="5212"/>
  </conditionalFormatting>
  <conditionalFormatting sqref="G3384">
    <cfRule type="duplicateValues" dxfId="129" priority="6"/>
  </conditionalFormatting>
  <conditionalFormatting sqref="G3385">
    <cfRule type="duplicateValues" dxfId="128" priority="5"/>
  </conditionalFormatting>
  <conditionalFormatting sqref="G3386">
    <cfRule type="duplicateValues" dxfId="127" priority="4"/>
  </conditionalFormatting>
  <conditionalFormatting sqref="G3391">
    <cfRule type="duplicateValues" dxfId="126" priority="3"/>
  </conditionalFormatting>
  <conditionalFormatting sqref="G3418:G1048576 H3382 G1:G3383 G3387:G3390 G3392:G3394 G3396:G3397 G3399:G3400 G3405:G3406 G3408:G3414">
    <cfRule type="duplicateValues" dxfId="125" priority="5410"/>
  </conditionalFormatting>
  <conditionalFormatting sqref="H2558:H2559">
    <cfRule type="duplicateValues" dxfId="124" priority="3087"/>
  </conditionalFormatting>
  <conditionalFormatting sqref="H2558:H2562">
    <cfRule type="duplicateValues" dxfId="123" priority="3091"/>
    <cfRule type="duplicateValues" dxfId="122" priority="3092"/>
    <cfRule type="duplicateValues" dxfId="121" priority="3090"/>
    <cfRule type="duplicateValues" dxfId="120" priority="3089"/>
  </conditionalFormatting>
  <conditionalFormatting sqref="H3028">
    <cfRule type="duplicateValues" dxfId="119" priority="71"/>
    <cfRule type="duplicateValues" dxfId="118" priority="75"/>
    <cfRule type="duplicateValues" dxfId="117" priority="76"/>
    <cfRule type="duplicateValues" dxfId="116" priority="73"/>
    <cfRule type="duplicateValues" dxfId="115" priority="74"/>
    <cfRule type="duplicateValues" dxfId="114" priority="72"/>
  </conditionalFormatting>
  <conditionalFormatting sqref="H3030">
    <cfRule type="duplicateValues" dxfId="113" priority="70"/>
  </conditionalFormatting>
  <conditionalFormatting sqref="H3031">
    <cfRule type="duplicateValues" dxfId="112" priority="69"/>
  </conditionalFormatting>
  <conditionalFormatting sqref="H3038">
    <cfRule type="duplicateValues" dxfId="111" priority="68"/>
  </conditionalFormatting>
  <conditionalFormatting sqref="H3173:H3190 G3193:G3225 H3193:H3197 H3209 H3213:H3221 G1:G119 G2797:G3191 G2651 G2660:G2661 G2665:G2795 G2655:G2658">
    <cfRule type="duplicateValues" dxfId="110" priority="3700"/>
  </conditionalFormatting>
  <conditionalFormatting sqref="H3175">
    <cfRule type="duplicateValues" dxfId="109" priority="43"/>
  </conditionalFormatting>
  <conditionalFormatting sqref="H3189">
    <cfRule type="duplicateValues" dxfId="108" priority="36"/>
  </conditionalFormatting>
  <conditionalFormatting sqref="H3190">
    <cfRule type="duplicateValues" dxfId="107" priority="35"/>
  </conditionalFormatting>
  <conditionalFormatting sqref="H3202:H3207">
    <cfRule type="duplicateValues" dxfId="106" priority="28"/>
    <cfRule type="duplicateValues" dxfId="105" priority="27"/>
    <cfRule type="duplicateValues" dxfId="104" priority="26"/>
    <cfRule type="duplicateValues" dxfId="103" priority="25"/>
    <cfRule type="duplicateValues" dxfId="102" priority="24"/>
    <cfRule type="duplicateValues" dxfId="101" priority="23"/>
    <cfRule type="duplicateValues" dxfId="100" priority="22"/>
  </conditionalFormatting>
  <conditionalFormatting sqref="CB2589:CB2593">
    <cfRule type="duplicateValues" dxfId="99" priority="85"/>
    <cfRule type="duplicateValues" dxfId="98" priority="86"/>
    <cfRule type="duplicateValues" dxfId="97" priority="87"/>
    <cfRule type="duplicateValues" dxfId="96" priority="88"/>
  </conditionalFormatting>
  <conditionalFormatting sqref="CB2600:CB2603">
    <cfRule type="duplicateValues" dxfId="95" priority="82"/>
    <cfRule type="duplicateValues" dxfId="94" priority="83"/>
    <cfRule type="duplicateValues" dxfId="93" priority="84"/>
    <cfRule type="duplicateValues" dxfId="92" priority="81"/>
  </conditionalFormatting>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S88"/>
  <sheetViews>
    <sheetView zoomScale="91" workbookViewId="0">
      <pane ySplit="1" topLeftCell="A2" activePane="bottomLeft" state="frozen"/>
      <selection pane="bottomLeft" activeCell="G15" sqref="G15"/>
    </sheetView>
  </sheetViews>
  <sheetFormatPr defaultColWidth="11.5546875" defaultRowHeight="14.4" x14ac:dyDescent="0.3"/>
  <sheetData>
    <row r="1" spans="1:71" ht="28.5" customHeight="1" x14ac:dyDescent="0.3">
      <c r="A1" s="88" t="s">
        <v>5225</v>
      </c>
      <c r="B1" s="89" t="s">
        <v>5226</v>
      </c>
      <c r="C1" s="88" t="s">
        <v>5227</v>
      </c>
      <c r="D1" s="89" t="s">
        <v>5228</v>
      </c>
      <c r="E1" s="89" t="s">
        <v>31</v>
      </c>
      <c r="F1" s="90" t="s">
        <v>5229</v>
      </c>
      <c r="G1" s="90" t="s">
        <v>5230</v>
      </c>
      <c r="H1" s="90" t="s">
        <v>5231</v>
      </c>
      <c r="I1" s="90" t="s">
        <v>5232</v>
      </c>
      <c r="J1" s="91" t="s">
        <v>5233</v>
      </c>
      <c r="K1" s="92" t="s">
        <v>603</v>
      </c>
      <c r="L1" s="10" t="s">
        <v>606</v>
      </c>
      <c r="M1" s="10" t="s">
        <v>609</v>
      </c>
      <c r="N1" s="10" t="s">
        <v>612</v>
      </c>
      <c r="O1" s="92" t="s">
        <v>615</v>
      </c>
      <c r="P1" s="92" t="s">
        <v>618</v>
      </c>
      <c r="Q1" s="92" t="s">
        <v>621</v>
      </c>
      <c r="R1" s="92" t="s">
        <v>624</v>
      </c>
      <c r="S1" s="92" t="s">
        <v>627</v>
      </c>
      <c r="T1" s="92" t="s">
        <v>630</v>
      </c>
      <c r="U1" s="92" t="s">
        <v>633</v>
      </c>
      <c r="V1" s="92" t="s">
        <v>636</v>
      </c>
      <c r="W1" s="92" t="s">
        <v>639</v>
      </c>
      <c r="X1" s="92" t="s">
        <v>642</v>
      </c>
      <c r="Y1" s="92" t="s">
        <v>765</v>
      </c>
      <c r="Z1" s="92" t="s">
        <v>645</v>
      </c>
      <c r="AA1" s="92" t="s">
        <v>648</v>
      </c>
      <c r="AB1" s="21" t="s">
        <v>651</v>
      </c>
      <c r="AC1" s="21" t="s">
        <v>654</v>
      </c>
      <c r="AD1" s="21" t="s">
        <v>657</v>
      </c>
      <c r="AE1" s="21" t="s">
        <v>660</v>
      </c>
      <c r="AF1" s="92" t="s">
        <v>663</v>
      </c>
      <c r="AG1" s="92" t="s">
        <v>666</v>
      </c>
      <c r="AH1" s="92" t="s">
        <v>669</v>
      </c>
      <c r="AI1" s="92" t="s">
        <v>672</v>
      </c>
      <c r="AJ1" s="92" t="s">
        <v>675</v>
      </c>
      <c r="AK1" s="92" t="s">
        <v>678</v>
      </c>
      <c r="AL1" s="92" t="s">
        <v>681</v>
      </c>
      <c r="AM1" s="92" t="s">
        <v>684</v>
      </c>
      <c r="AN1" s="92" t="s">
        <v>687</v>
      </c>
      <c r="AO1" s="92" t="s">
        <v>690</v>
      </c>
      <c r="AP1" s="92" t="s">
        <v>693</v>
      </c>
      <c r="AQ1" s="92" t="s">
        <v>696</v>
      </c>
      <c r="AR1" s="92" t="s">
        <v>699</v>
      </c>
      <c r="AS1" s="92" t="s">
        <v>702</v>
      </c>
      <c r="AT1" s="92" t="s">
        <v>705</v>
      </c>
      <c r="AU1" s="92" t="s">
        <v>708</v>
      </c>
      <c r="AV1" s="92" t="s">
        <v>711</v>
      </c>
      <c r="AW1" s="92" t="s">
        <v>714</v>
      </c>
      <c r="AX1" s="92" t="s">
        <v>717</v>
      </c>
      <c r="AY1" s="10" t="s">
        <v>720</v>
      </c>
      <c r="AZ1" s="10" t="s">
        <v>723</v>
      </c>
      <c r="BA1" s="10" t="s">
        <v>726</v>
      </c>
      <c r="BB1" s="10" t="s">
        <v>729</v>
      </c>
      <c r="BC1" s="10" t="s">
        <v>732</v>
      </c>
      <c r="BD1" s="10" t="s">
        <v>735</v>
      </c>
      <c r="BE1" s="10" t="s">
        <v>738</v>
      </c>
      <c r="BF1" s="10" t="s">
        <v>741</v>
      </c>
      <c r="BG1" s="10" t="s">
        <v>744</v>
      </c>
      <c r="BH1" s="10" t="s">
        <v>747</v>
      </c>
      <c r="BI1" s="10" t="s">
        <v>750</v>
      </c>
      <c r="BJ1" s="10" t="s">
        <v>753</v>
      </c>
      <c r="BK1" s="10" t="s">
        <v>756</v>
      </c>
      <c r="BL1" s="10" t="s">
        <v>759</v>
      </c>
      <c r="BM1" s="10" t="s">
        <v>762</v>
      </c>
      <c r="BN1" s="10" t="s">
        <v>765</v>
      </c>
      <c r="BO1" s="10" t="s">
        <v>768</v>
      </c>
      <c r="BP1" s="10" t="s">
        <v>771</v>
      </c>
      <c r="BQ1" s="10" t="s">
        <v>774</v>
      </c>
      <c r="BR1" s="10" t="s">
        <v>777</v>
      </c>
      <c r="BS1" s="10" t="s">
        <v>780</v>
      </c>
    </row>
    <row r="2" spans="1:71" x14ac:dyDescent="0.3">
      <c r="A2" s="93" t="s">
        <v>989</v>
      </c>
      <c r="B2" s="93" t="s">
        <v>895</v>
      </c>
      <c r="C2" s="94">
        <v>36877</v>
      </c>
      <c r="D2" s="93" t="s">
        <v>640</v>
      </c>
      <c r="E2" s="93" t="s">
        <v>639</v>
      </c>
      <c r="F2" t="s">
        <v>989</v>
      </c>
      <c r="G2" t="s">
        <v>895</v>
      </c>
      <c r="H2" t="s">
        <v>621</v>
      </c>
      <c r="I2" s="7">
        <v>20</v>
      </c>
      <c r="J2" s="7">
        <v>825000</v>
      </c>
      <c r="K2" s="7"/>
      <c r="L2" s="7"/>
      <c r="M2" s="7"/>
      <c r="N2" s="7"/>
      <c r="O2" s="7"/>
      <c r="P2" s="7"/>
      <c r="Q2" s="7">
        <v>90.7</v>
      </c>
      <c r="R2" s="7"/>
      <c r="S2" s="7"/>
      <c r="T2" s="7"/>
      <c r="U2" s="7"/>
      <c r="V2" s="7">
        <v>93</v>
      </c>
      <c r="W2" s="7">
        <v>86.1</v>
      </c>
      <c r="X2" s="7"/>
      <c r="Y2" s="7"/>
      <c r="Z2" s="7"/>
      <c r="AA2" s="7"/>
      <c r="AB2" s="7"/>
      <c r="AC2" s="7"/>
      <c r="AD2" s="7"/>
      <c r="AE2" s="7"/>
      <c r="AF2" s="7"/>
      <c r="AG2" s="7"/>
      <c r="AH2" s="7"/>
      <c r="AI2" s="7"/>
      <c r="AJ2" s="7"/>
      <c r="AK2" s="7"/>
      <c r="AL2" s="7"/>
      <c r="AM2" s="7"/>
      <c r="AN2" s="7"/>
      <c r="AO2" s="7"/>
      <c r="AP2" s="7"/>
      <c r="AQ2" s="7"/>
      <c r="AX2" s="7"/>
      <c r="AY2" s="7"/>
      <c r="AZ2" s="7"/>
      <c r="BA2" s="7"/>
      <c r="BB2" s="7"/>
    </row>
    <row r="3" spans="1:71" x14ac:dyDescent="0.3">
      <c r="A3" s="93" t="s">
        <v>1051</v>
      </c>
      <c r="B3" s="93" t="s">
        <v>895</v>
      </c>
      <c r="C3" s="94">
        <v>27115</v>
      </c>
      <c r="D3" s="93" t="s">
        <v>616</v>
      </c>
      <c r="E3" s="93" t="s">
        <v>615</v>
      </c>
      <c r="F3" t="s">
        <v>1051</v>
      </c>
      <c r="G3" t="s">
        <v>895</v>
      </c>
      <c r="H3" t="s">
        <v>615</v>
      </c>
      <c r="I3" s="7">
        <v>21</v>
      </c>
      <c r="J3" s="7">
        <v>47850000</v>
      </c>
      <c r="K3" s="7"/>
      <c r="L3" s="7"/>
      <c r="M3" s="7"/>
      <c r="N3" s="7"/>
      <c r="O3" s="7">
        <v>88.6</v>
      </c>
      <c r="P3" s="7"/>
      <c r="Q3" s="7"/>
      <c r="R3" s="7"/>
      <c r="S3" s="7"/>
      <c r="T3" s="7"/>
      <c r="U3" s="7"/>
      <c r="V3" s="7"/>
      <c r="W3" s="7">
        <v>86</v>
      </c>
      <c r="X3" s="7"/>
      <c r="Y3" s="7"/>
      <c r="Z3" s="7"/>
      <c r="AA3" s="7"/>
      <c r="AB3" s="7"/>
      <c r="AC3" s="7"/>
      <c r="AD3" s="7"/>
      <c r="AE3" s="7"/>
      <c r="AF3" s="7"/>
      <c r="AG3" s="7"/>
      <c r="AH3" s="7"/>
      <c r="AI3" s="7"/>
      <c r="AJ3" s="7"/>
      <c r="AK3" s="7"/>
      <c r="AL3" s="7"/>
      <c r="AM3" s="7"/>
      <c r="AN3" s="7"/>
      <c r="AO3" s="7"/>
      <c r="AP3" s="7"/>
      <c r="AQ3" s="7"/>
      <c r="AX3" s="7"/>
      <c r="AY3" s="7"/>
      <c r="AZ3" s="7"/>
      <c r="BA3" s="7"/>
      <c r="BB3" s="7"/>
    </row>
    <row r="4" spans="1:71" x14ac:dyDescent="0.3">
      <c r="A4" s="93" t="s">
        <v>1057</v>
      </c>
      <c r="B4" s="93" t="s">
        <v>1028</v>
      </c>
      <c r="C4" s="94">
        <v>30340</v>
      </c>
      <c r="D4" s="93" t="s">
        <v>616</v>
      </c>
      <c r="E4" s="93" t="s">
        <v>615</v>
      </c>
      <c r="F4" t="s">
        <v>1057</v>
      </c>
      <c r="G4" t="s">
        <v>1028</v>
      </c>
      <c r="H4" t="s">
        <v>615</v>
      </c>
      <c r="I4" s="7">
        <v>22</v>
      </c>
      <c r="J4" s="7"/>
      <c r="K4" s="7"/>
      <c r="L4" s="7"/>
      <c r="M4" s="7"/>
      <c r="N4" s="7"/>
      <c r="O4" s="7">
        <v>69.099999999999994</v>
      </c>
      <c r="P4" s="7"/>
      <c r="Q4" s="7"/>
      <c r="R4" s="7"/>
      <c r="S4" s="7"/>
      <c r="T4" s="7"/>
      <c r="U4" s="7"/>
      <c r="V4" s="7"/>
      <c r="W4" s="7"/>
      <c r="X4" s="7"/>
      <c r="Y4" s="7"/>
      <c r="Z4" s="7"/>
      <c r="AA4" s="7"/>
      <c r="AB4" s="7"/>
      <c r="AC4" s="7"/>
      <c r="AD4" s="7"/>
      <c r="AE4" s="7"/>
      <c r="AF4" s="7"/>
      <c r="AG4" s="7"/>
      <c r="AH4" s="7"/>
      <c r="AI4" s="7"/>
      <c r="AJ4" s="7"/>
      <c r="AK4" s="7"/>
      <c r="AL4" s="7"/>
      <c r="AM4" s="7"/>
      <c r="AN4" s="7"/>
      <c r="AO4" s="7"/>
      <c r="AP4" s="7"/>
      <c r="AQ4" s="7"/>
      <c r="AX4" s="7"/>
      <c r="AY4" s="7"/>
      <c r="AZ4" s="7"/>
      <c r="BA4" s="7"/>
      <c r="BB4" s="7"/>
    </row>
    <row r="5" spans="1:71" x14ac:dyDescent="0.3">
      <c r="A5" s="93" t="s">
        <v>1068</v>
      </c>
      <c r="B5" s="93" t="s">
        <v>1036</v>
      </c>
      <c r="C5" s="94">
        <v>30526</v>
      </c>
      <c r="D5" s="93" t="s">
        <v>616</v>
      </c>
      <c r="E5" s="93" t="s">
        <v>615</v>
      </c>
      <c r="F5" t="s">
        <v>1068</v>
      </c>
      <c r="G5" t="s">
        <v>1036</v>
      </c>
      <c r="H5" t="s">
        <v>615</v>
      </c>
      <c r="I5" s="7">
        <v>20</v>
      </c>
      <c r="J5" s="7">
        <v>940240</v>
      </c>
      <c r="K5" s="7"/>
      <c r="L5" s="7"/>
      <c r="M5" s="7"/>
      <c r="N5" s="7"/>
      <c r="O5" s="7">
        <v>90.8</v>
      </c>
      <c r="P5" s="7">
        <v>79.8</v>
      </c>
      <c r="Q5" s="7">
        <v>58.6</v>
      </c>
      <c r="R5" s="7"/>
      <c r="S5" s="7"/>
      <c r="T5" s="7"/>
      <c r="U5" s="7"/>
      <c r="V5" s="7"/>
      <c r="W5" s="7"/>
      <c r="X5" s="7"/>
      <c r="Y5" s="7"/>
      <c r="Z5" s="7"/>
      <c r="AA5" s="7"/>
      <c r="AB5" s="7"/>
      <c r="AC5" s="7"/>
      <c r="AD5" s="7"/>
      <c r="AE5" s="7"/>
      <c r="AF5" s="7"/>
      <c r="AG5" s="7"/>
      <c r="AH5" s="7"/>
      <c r="AI5" s="7"/>
      <c r="AJ5" s="7"/>
      <c r="AK5" s="7"/>
      <c r="AL5" s="7"/>
      <c r="AM5" s="7"/>
      <c r="AN5" s="7"/>
      <c r="AO5" s="7"/>
      <c r="AP5" s="7"/>
      <c r="AQ5" s="7"/>
      <c r="AX5" s="7"/>
      <c r="AY5" s="7"/>
      <c r="AZ5" s="7"/>
      <c r="BA5" s="7"/>
      <c r="BB5" s="7"/>
    </row>
    <row r="6" spans="1:71" x14ac:dyDescent="0.3">
      <c r="A6" s="93" t="s">
        <v>1145</v>
      </c>
      <c r="B6" s="93" t="s">
        <v>1036</v>
      </c>
      <c r="C6" s="94">
        <v>26257</v>
      </c>
      <c r="D6" s="93" t="s">
        <v>622</v>
      </c>
      <c r="E6" s="93" t="s">
        <v>621</v>
      </c>
      <c r="F6" t="s">
        <v>1145</v>
      </c>
      <c r="G6" t="s">
        <v>1036</v>
      </c>
      <c r="H6" t="s">
        <v>621</v>
      </c>
      <c r="I6" s="7">
        <v>20</v>
      </c>
      <c r="J6" s="7">
        <v>825000</v>
      </c>
      <c r="K6" s="7"/>
      <c r="L6" s="7"/>
      <c r="M6" s="7"/>
      <c r="N6" s="7"/>
      <c r="O6" s="7">
        <v>88</v>
      </c>
      <c r="P6" s="7">
        <v>75</v>
      </c>
      <c r="Q6" s="7">
        <v>87</v>
      </c>
      <c r="R6" s="7"/>
      <c r="S6" s="7"/>
      <c r="T6" s="7"/>
      <c r="U6" s="7"/>
      <c r="V6" s="7"/>
      <c r="W6" s="7"/>
      <c r="X6" s="7"/>
      <c r="Y6" s="7"/>
      <c r="Z6" s="7"/>
      <c r="AA6" s="7"/>
      <c r="AB6" s="7"/>
      <c r="AC6" s="7"/>
      <c r="AD6" s="7"/>
      <c r="AE6" s="7"/>
      <c r="AF6" s="7"/>
      <c r="AG6" s="7"/>
      <c r="AH6" s="7"/>
      <c r="AI6" s="7"/>
      <c r="AJ6" s="7"/>
      <c r="AK6" s="7"/>
      <c r="AL6" s="7"/>
      <c r="AM6" s="7"/>
      <c r="AN6" s="7"/>
      <c r="AO6" s="7"/>
      <c r="AP6" s="7"/>
      <c r="AQ6" s="7"/>
      <c r="AX6" s="7"/>
      <c r="AY6" s="7"/>
      <c r="AZ6" s="7"/>
      <c r="BA6" s="7"/>
      <c r="BB6" s="7"/>
    </row>
    <row r="7" spans="1:71" x14ac:dyDescent="0.3">
      <c r="A7" s="93" t="s">
        <v>1382</v>
      </c>
      <c r="B7" s="93" t="s">
        <v>868</v>
      </c>
      <c r="C7" s="94">
        <v>33679</v>
      </c>
      <c r="D7" s="93" t="s">
        <v>619</v>
      </c>
      <c r="E7" s="93" t="s">
        <v>618</v>
      </c>
      <c r="F7" t="s">
        <v>1382</v>
      </c>
      <c r="G7" t="s">
        <v>868</v>
      </c>
      <c r="H7" t="s">
        <v>618</v>
      </c>
      <c r="I7" s="7">
        <v>22</v>
      </c>
      <c r="J7" s="7">
        <v>9000000</v>
      </c>
      <c r="K7" s="7"/>
      <c r="L7" s="7"/>
      <c r="M7" s="7"/>
      <c r="N7" s="7"/>
      <c r="O7" s="7"/>
      <c r="P7" s="7">
        <v>86.8</v>
      </c>
      <c r="Q7" s="7"/>
      <c r="R7" s="7"/>
      <c r="S7" s="7"/>
      <c r="T7" s="7"/>
      <c r="U7" s="7"/>
      <c r="V7" s="7"/>
      <c r="W7" s="7"/>
      <c r="X7" s="7"/>
      <c r="Y7" s="7"/>
      <c r="Z7" s="7"/>
      <c r="AA7" s="7"/>
      <c r="AB7" s="7"/>
      <c r="AC7" s="7"/>
      <c r="AD7" s="7"/>
      <c r="AE7" s="7"/>
      <c r="AF7" s="7"/>
      <c r="AG7" s="7"/>
      <c r="AH7" s="7"/>
      <c r="AI7" s="7"/>
      <c r="AJ7" s="7"/>
      <c r="AK7" s="7"/>
      <c r="AL7" s="7"/>
      <c r="AM7" s="7"/>
      <c r="AN7" s="7"/>
      <c r="AO7" s="7"/>
      <c r="AP7" s="7"/>
      <c r="AQ7" s="7"/>
      <c r="AX7" s="7"/>
      <c r="AY7" s="7"/>
      <c r="AZ7" s="7"/>
      <c r="BA7" s="7"/>
      <c r="BB7" s="7"/>
    </row>
    <row r="8" spans="1:71" x14ac:dyDescent="0.3">
      <c r="A8" s="93" t="s">
        <v>1401</v>
      </c>
      <c r="B8" s="93" t="s">
        <v>1025</v>
      </c>
      <c r="C8" s="94">
        <v>25613</v>
      </c>
      <c r="D8" s="93" t="s">
        <v>619</v>
      </c>
      <c r="E8" s="93" t="s">
        <v>618</v>
      </c>
      <c r="F8" t="s">
        <v>1401</v>
      </c>
      <c r="G8" t="s">
        <v>1025</v>
      </c>
      <c r="H8" t="s">
        <v>618</v>
      </c>
      <c r="I8" s="7">
        <v>21</v>
      </c>
      <c r="J8" s="7">
        <v>42000000</v>
      </c>
      <c r="K8" s="7"/>
      <c r="L8" s="7"/>
      <c r="M8" s="7"/>
      <c r="N8" s="7"/>
      <c r="O8" s="7">
        <v>80.7</v>
      </c>
      <c r="P8" s="7">
        <v>84.5</v>
      </c>
      <c r="Q8" s="7"/>
      <c r="R8" s="7"/>
      <c r="S8" s="7"/>
      <c r="T8" s="7"/>
      <c r="U8" s="7"/>
      <c r="V8" s="7"/>
      <c r="W8" s="7"/>
      <c r="X8" s="7"/>
      <c r="Y8" s="7"/>
      <c r="Z8" s="7"/>
      <c r="AA8" s="7"/>
      <c r="AB8" s="7"/>
      <c r="AC8" s="7"/>
      <c r="AD8" s="7"/>
      <c r="AE8" s="7"/>
      <c r="AF8" s="7"/>
      <c r="AG8" s="7"/>
      <c r="AH8" s="7"/>
      <c r="AI8" s="7"/>
      <c r="AJ8" s="7"/>
      <c r="AK8" s="7"/>
      <c r="AL8" s="7"/>
      <c r="AM8" s="7"/>
      <c r="AN8" s="7"/>
      <c r="AO8" s="7"/>
      <c r="AP8" s="7"/>
      <c r="AQ8" s="7"/>
      <c r="AX8" s="7"/>
      <c r="AY8" s="7"/>
      <c r="AZ8" s="7"/>
      <c r="BA8" s="7"/>
      <c r="BB8" s="7"/>
    </row>
    <row r="9" spans="1:71" x14ac:dyDescent="0.3">
      <c r="A9" s="93" t="s">
        <v>1422</v>
      </c>
      <c r="B9" s="93" t="s">
        <v>1036</v>
      </c>
      <c r="C9" s="94">
        <v>33381</v>
      </c>
      <c r="D9" s="93" t="s">
        <v>616</v>
      </c>
      <c r="E9" s="93" t="s">
        <v>615</v>
      </c>
      <c r="F9" t="s">
        <v>1422</v>
      </c>
      <c r="G9" t="s">
        <v>1036</v>
      </c>
      <c r="H9" t="s">
        <v>681</v>
      </c>
      <c r="I9" s="7">
        <v>20</v>
      </c>
      <c r="J9" s="7">
        <v>1800000</v>
      </c>
      <c r="K9" s="7"/>
      <c r="L9" s="7"/>
      <c r="M9" s="7"/>
      <c r="N9" s="7"/>
      <c r="O9" s="7">
        <v>79.28</v>
      </c>
      <c r="P9" s="7">
        <v>68.88</v>
      </c>
      <c r="Q9" s="7">
        <v>81.95</v>
      </c>
      <c r="R9" s="7"/>
      <c r="S9" s="7"/>
      <c r="T9" s="7"/>
      <c r="U9" s="7"/>
      <c r="V9" s="7"/>
      <c r="W9" s="7"/>
      <c r="X9" s="7"/>
      <c r="Y9" s="7"/>
      <c r="Z9" s="7"/>
      <c r="AA9" s="7"/>
      <c r="AB9" s="7"/>
      <c r="AC9" s="7"/>
      <c r="AD9" s="7"/>
      <c r="AE9" s="7"/>
      <c r="AF9" s="7"/>
      <c r="AG9" s="7"/>
      <c r="AH9" s="7"/>
      <c r="AI9" s="7"/>
      <c r="AJ9" s="7"/>
      <c r="AK9" s="7"/>
      <c r="AL9" s="7"/>
      <c r="AM9" s="7"/>
      <c r="AN9" s="7"/>
      <c r="AO9" s="7"/>
      <c r="AP9" s="7"/>
      <c r="AQ9" s="7"/>
      <c r="AX9" s="7"/>
      <c r="AY9" s="7"/>
      <c r="AZ9" s="7"/>
      <c r="BA9" s="7"/>
      <c r="BB9" s="7"/>
    </row>
    <row r="10" spans="1:71" x14ac:dyDescent="0.3">
      <c r="A10" s="93" t="s">
        <v>5234</v>
      </c>
      <c r="B10" s="93" t="s">
        <v>900</v>
      </c>
      <c r="C10" s="94">
        <v>29312</v>
      </c>
      <c r="D10" s="93" t="s">
        <v>616</v>
      </c>
      <c r="E10" s="93" t="s">
        <v>615</v>
      </c>
      <c r="F10" t="s">
        <v>1468</v>
      </c>
      <c r="G10" t="s">
        <v>900</v>
      </c>
      <c r="H10" t="s">
        <v>615</v>
      </c>
      <c r="I10" s="7">
        <v>21</v>
      </c>
      <c r="J10" s="7">
        <v>30000000</v>
      </c>
      <c r="K10" s="7"/>
      <c r="L10" s="7"/>
      <c r="M10" s="7"/>
      <c r="N10" s="7"/>
      <c r="O10" s="7">
        <v>74.400000000000006</v>
      </c>
      <c r="P10" s="7">
        <v>53.5</v>
      </c>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X10" s="7"/>
      <c r="AY10" s="7"/>
      <c r="AZ10" s="7"/>
      <c r="BA10" s="7"/>
      <c r="BB10" s="7"/>
    </row>
    <row r="11" spans="1:71" x14ac:dyDescent="0.3">
      <c r="A11" s="93" t="s">
        <v>1528</v>
      </c>
      <c r="B11" s="93" t="s">
        <v>1527</v>
      </c>
      <c r="C11" s="94">
        <v>27160</v>
      </c>
      <c r="D11" s="93" t="s">
        <v>619</v>
      </c>
      <c r="E11" s="93" t="s">
        <v>618</v>
      </c>
      <c r="F11" t="s">
        <v>1528</v>
      </c>
      <c r="G11" t="s">
        <v>1527</v>
      </c>
      <c r="H11" t="s">
        <v>618</v>
      </c>
      <c r="I11" s="7">
        <v>22</v>
      </c>
      <c r="J11" s="7">
        <v>1100000</v>
      </c>
      <c r="K11" s="7"/>
      <c r="L11" s="7"/>
      <c r="M11" s="7"/>
      <c r="N11" s="7"/>
      <c r="O11" s="7"/>
      <c r="P11" s="7">
        <v>93</v>
      </c>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X11" s="7"/>
      <c r="AY11" s="7"/>
      <c r="AZ11" s="7"/>
      <c r="BA11" s="7"/>
      <c r="BB11" s="7"/>
    </row>
    <row r="12" spans="1:71" x14ac:dyDescent="0.3">
      <c r="A12" s="93" t="s">
        <v>1561</v>
      </c>
      <c r="B12" s="93" t="s">
        <v>1025</v>
      </c>
      <c r="C12" s="94">
        <v>33643</v>
      </c>
      <c r="D12" s="93" t="s">
        <v>619</v>
      </c>
      <c r="E12" s="93" t="s">
        <v>618</v>
      </c>
      <c r="F12" t="s">
        <v>1561</v>
      </c>
      <c r="G12" t="s">
        <v>1025</v>
      </c>
      <c r="H12" t="s">
        <v>615</v>
      </c>
      <c r="I12" s="7">
        <v>22</v>
      </c>
      <c r="J12" s="7">
        <v>33000000</v>
      </c>
      <c r="K12" s="7"/>
      <c r="L12" s="7"/>
      <c r="M12" s="7"/>
      <c r="N12" s="7"/>
      <c r="O12" s="7"/>
      <c r="P12" s="7">
        <v>77.400000000000006</v>
      </c>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X12" s="7"/>
      <c r="AY12" s="7"/>
      <c r="AZ12" s="7"/>
      <c r="BA12" s="7"/>
      <c r="BB12" s="7"/>
    </row>
    <row r="13" spans="1:71" x14ac:dyDescent="0.3">
      <c r="A13" s="93" t="s">
        <v>1598</v>
      </c>
      <c r="B13" s="93" t="s">
        <v>860</v>
      </c>
      <c r="C13" s="94">
        <v>25820</v>
      </c>
      <c r="D13" s="93" t="s">
        <v>640</v>
      </c>
      <c r="E13" s="93" t="s">
        <v>639</v>
      </c>
      <c r="F13" t="s">
        <v>1598</v>
      </c>
      <c r="G13" t="s">
        <v>860</v>
      </c>
      <c r="H13" t="s">
        <v>639</v>
      </c>
      <c r="I13" s="7">
        <v>20</v>
      </c>
      <c r="J13" s="7">
        <v>759000</v>
      </c>
      <c r="K13" s="7"/>
      <c r="L13" s="7"/>
      <c r="M13" s="7"/>
      <c r="N13" s="7"/>
      <c r="O13" s="7"/>
      <c r="P13" s="7"/>
      <c r="Q13" s="7">
        <v>34.200000000000003</v>
      </c>
      <c r="R13" s="7"/>
      <c r="S13" s="7"/>
      <c r="T13" s="7"/>
      <c r="U13" s="7"/>
      <c r="V13" s="7">
        <v>61.6</v>
      </c>
      <c r="W13" s="7">
        <v>78.3</v>
      </c>
      <c r="X13" s="7"/>
      <c r="Y13" s="7"/>
      <c r="Z13" s="7"/>
      <c r="AA13" s="7"/>
      <c r="AB13" s="7"/>
      <c r="AC13" s="7"/>
      <c r="AD13" s="7"/>
      <c r="AE13" s="7"/>
      <c r="AF13" s="7"/>
      <c r="AG13" s="7"/>
      <c r="AH13" s="7"/>
      <c r="AI13" s="7"/>
      <c r="AJ13" s="7"/>
      <c r="AK13" s="7"/>
      <c r="AL13" s="7"/>
      <c r="AM13" s="7"/>
      <c r="AN13" s="7"/>
      <c r="AO13" s="7"/>
      <c r="AP13" s="7"/>
      <c r="AQ13" s="7"/>
      <c r="AX13" s="7"/>
      <c r="AY13" s="7"/>
      <c r="AZ13" s="7"/>
      <c r="BA13" s="7"/>
      <c r="BB13" s="7"/>
    </row>
    <row r="14" spans="1:71" x14ac:dyDescent="0.3">
      <c r="A14" s="93" t="s">
        <v>1659</v>
      </c>
      <c r="B14" s="93" t="s">
        <v>895</v>
      </c>
      <c r="C14" s="94">
        <v>28818</v>
      </c>
      <c r="D14" s="93" t="s">
        <v>619</v>
      </c>
      <c r="E14" s="93" t="s">
        <v>618</v>
      </c>
      <c r="F14" t="s">
        <v>1659</v>
      </c>
      <c r="G14" t="s">
        <v>895</v>
      </c>
      <c r="H14" t="s">
        <v>618</v>
      </c>
      <c r="I14" s="7">
        <v>21</v>
      </c>
      <c r="J14" s="7">
        <v>6700000</v>
      </c>
      <c r="K14" s="7"/>
      <c r="L14" s="7"/>
      <c r="M14" s="7"/>
      <c r="N14" s="7"/>
      <c r="O14" s="7">
        <v>87.1</v>
      </c>
      <c r="P14" s="7">
        <v>64.7</v>
      </c>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X14" s="7"/>
      <c r="AY14" s="7"/>
      <c r="AZ14" s="7"/>
      <c r="BA14" s="7"/>
      <c r="BB14" s="7"/>
    </row>
    <row r="15" spans="1:71" x14ac:dyDescent="0.3">
      <c r="A15" s="93" t="s">
        <v>1670</v>
      </c>
      <c r="B15" s="93" t="s">
        <v>895</v>
      </c>
      <c r="C15" s="94">
        <v>27055</v>
      </c>
      <c r="D15" s="93" t="s">
        <v>616</v>
      </c>
      <c r="E15" s="93" t="s">
        <v>615</v>
      </c>
      <c r="F15" t="s">
        <v>1670</v>
      </c>
      <c r="G15" t="s">
        <v>895</v>
      </c>
      <c r="H15" t="s">
        <v>615</v>
      </c>
      <c r="I15" s="7">
        <v>22</v>
      </c>
      <c r="J15" s="7">
        <v>182000000</v>
      </c>
      <c r="K15" s="7"/>
      <c r="L15" s="7"/>
      <c r="M15" s="7"/>
      <c r="N15" s="7"/>
      <c r="O15" s="7">
        <v>87.26</v>
      </c>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X15" s="7"/>
      <c r="AY15" s="7"/>
      <c r="AZ15" s="7"/>
      <c r="BA15" s="7"/>
      <c r="BB15" s="7"/>
    </row>
    <row r="16" spans="1:71" x14ac:dyDescent="0.3">
      <c r="A16" s="93" t="s">
        <v>1688</v>
      </c>
      <c r="B16" s="93" t="s">
        <v>886</v>
      </c>
      <c r="C16" s="94">
        <v>29357</v>
      </c>
      <c r="D16" s="93" t="s">
        <v>616</v>
      </c>
      <c r="E16" s="93" t="s">
        <v>615</v>
      </c>
      <c r="F16" t="s">
        <v>1688</v>
      </c>
      <c r="G16" t="s">
        <v>886</v>
      </c>
      <c r="H16" t="s">
        <v>615</v>
      </c>
      <c r="I16" s="7">
        <v>21</v>
      </c>
      <c r="J16" s="7">
        <v>23500000</v>
      </c>
      <c r="K16" s="7"/>
      <c r="L16" s="7"/>
      <c r="M16" s="7"/>
      <c r="N16" s="7"/>
      <c r="O16" s="7">
        <v>80.400000000000006</v>
      </c>
      <c r="P16" s="7">
        <v>56</v>
      </c>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X16" s="7"/>
      <c r="AY16" s="7"/>
      <c r="AZ16" s="7"/>
      <c r="BA16" s="7"/>
      <c r="BB16" s="7"/>
    </row>
    <row r="17" spans="1:54" x14ac:dyDescent="0.3">
      <c r="A17" s="93" t="s">
        <v>1704</v>
      </c>
      <c r="B17" s="93" t="s">
        <v>1114</v>
      </c>
      <c r="C17" s="94">
        <v>28244</v>
      </c>
      <c r="D17" s="93" t="s">
        <v>619</v>
      </c>
      <c r="E17" s="93" t="s">
        <v>618</v>
      </c>
      <c r="F17" t="s">
        <v>1704</v>
      </c>
      <c r="G17" t="s">
        <v>1114</v>
      </c>
      <c r="H17" t="s">
        <v>618</v>
      </c>
      <c r="I17" s="7">
        <v>20</v>
      </c>
      <c r="J17" s="7">
        <v>2200000</v>
      </c>
      <c r="K17" s="7"/>
      <c r="L17" s="7"/>
      <c r="M17" s="7"/>
      <c r="N17" s="7"/>
      <c r="O17" s="7">
        <v>81.31</v>
      </c>
      <c r="P17" s="7">
        <v>76</v>
      </c>
      <c r="Q17" s="7">
        <v>35.33</v>
      </c>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X17" s="7"/>
      <c r="AY17" s="7"/>
      <c r="AZ17" s="7"/>
      <c r="BA17" s="7"/>
      <c r="BB17" s="7"/>
    </row>
    <row r="18" spans="1:54" x14ac:dyDescent="0.3">
      <c r="A18" s="93" t="s">
        <v>1750</v>
      </c>
      <c r="B18" s="93" t="s">
        <v>895</v>
      </c>
      <c r="C18" s="94">
        <v>31651</v>
      </c>
      <c r="D18" s="93" t="s">
        <v>640</v>
      </c>
      <c r="E18" s="93" t="s">
        <v>639</v>
      </c>
      <c r="F18" t="s">
        <v>1750</v>
      </c>
      <c r="G18" t="s">
        <v>895</v>
      </c>
      <c r="H18" t="s">
        <v>639</v>
      </c>
      <c r="I18" s="7">
        <v>19</v>
      </c>
      <c r="J18" s="7">
        <v>1500000</v>
      </c>
      <c r="K18" s="7"/>
      <c r="L18" s="7"/>
      <c r="M18" s="7"/>
      <c r="N18" s="7"/>
      <c r="O18" s="7">
        <v>65.599999999999994</v>
      </c>
      <c r="P18" s="7"/>
      <c r="Q18" s="7">
        <v>84.3</v>
      </c>
      <c r="R18" s="7"/>
      <c r="S18" s="7"/>
      <c r="T18" s="7"/>
      <c r="U18" s="7"/>
      <c r="V18" s="7">
        <v>92</v>
      </c>
      <c r="W18" s="7">
        <v>92</v>
      </c>
      <c r="X18" s="7"/>
      <c r="Y18" s="7"/>
      <c r="Z18" s="7"/>
      <c r="AA18" s="7"/>
      <c r="AB18" s="7"/>
      <c r="AC18" s="7"/>
      <c r="AD18" s="7"/>
      <c r="AE18" s="7"/>
      <c r="AF18" s="7"/>
      <c r="AG18" s="7"/>
      <c r="AH18" s="7"/>
      <c r="AI18" s="7"/>
      <c r="AJ18" s="7"/>
      <c r="AK18" s="7"/>
      <c r="AL18" s="7"/>
      <c r="AM18" s="7"/>
      <c r="AN18" s="7"/>
      <c r="AO18" s="7"/>
      <c r="AP18" s="7"/>
      <c r="AQ18" s="7"/>
      <c r="AX18" s="7"/>
      <c r="AY18" s="7"/>
      <c r="AZ18" s="7"/>
      <c r="BA18" s="7"/>
      <c r="BB18" s="7"/>
    </row>
    <row r="19" spans="1:54" x14ac:dyDescent="0.3">
      <c r="A19" s="93" t="s">
        <v>1857</v>
      </c>
      <c r="B19" s="93" t="s">
        <v>1036</v>
      </c>
      <c r="C19" s="94">
        <v>32931</v>
      </c>
      <c r="D19" s="93" t="s">
        <v>616</v>
      </c>
      <c r="E19" s="93" t="s">
        <v>615</v>
      </c>
      <c r="F19" t="s">
        <v>1857</v>
      </c>
      <c r="G19" t="s">
        <v>1036</v>
      </c>
      <c r="H19" t="s">
        <v>615</v>
      </c>
      <c r="I19" s="7">
        <v>19</v>
      </c>
      <c r="J19" s="7">
        <v>1248000</v>
      </c>
      <c r="K19" s="7"/>
      <c r="L19" s="7"/>
      <c r="M19" s="7"/>
      <c r="N19" s="7"/>
      <c r="O19" s="7">
        <v>96.4</v>
      </c>
      <c r="P19" s="7"/>
      <c r="Q19" s="7">
        <v>82.4</v>
      </c>
      <c r="R19" s="7"/>
      <c r="S19" s="7"/>
      <c r="T19" s="7"/>
      <c r="U19" s="7"/>
      <c r="V19" s="7">
        <v>14.8</v>
      </c>
      <c r="W19" s="7">
        <v>37</v>
      </c>
      <c r="X19" s="7"/>
      <c r="Y19" s="7"/>
      <c r="Z19" s="7"/>
      <c r="AA19" s="7"/>
      <c r="AB19" s="7"/>
      <c r="AC19" s="7"/>
      <c r="AD19" s="7"/>
      <c r="AE19" s="7"/>
      <c r="AF19" s="7"/>
      <c r="AG19" s="7"/>
      <c r="AH19" s="7"/>
      <c r="AI19" s="7"/>
      <c r="AJ19" s="7"/>
      <c r="AK19" s="7"/>
      <c r="AL19" s="7"/>
      <c r="AM19" s="7"/>
      <c r="AN19" s="7"/>
      <c r="AO19" s="7"/>
      <c r="AP19" s="7"/>
      <c r="AQ19" s="7"/>
      <c r="AX19" s="7"/>
      <c r="AY19" s="7"/>
      <c r="AZ19" s="7"/>
      <c r="BA19" s="7"/>
      <c r="BB19" s="7"/>
    </row>
    <row r="20" spans="1:54" x14ac:dyDescent="0.3">
      <c r="A20" s="93" t="s">
        <v>1873</v>
      </c>
      <c r="B20" s="93" t="s">
        <v>895</v>
      </c>
      <c r="C20" s="94">
        <v>26653</v>
      </c>
      <c r="D20" s="93" t="s">
        <v>616</v>
      </c>
      <c r="E20" s="93" t="s">
        <v>615</v>
      </c>
      <c r="F20" t="s">
        <v>1873</v>
      </c>
      <c r="G20" t="s">
        <v>895</v>
      </c>
      <c r="H20" t="s">
        <v>615</v>
      </c>
      <c r="I20" s="7">
        <v>21</v>
      </c>
      <c r="J20" s="7">
        <v>29700000</v>
      </c>
      <c r="K20" s="7"/>
      <c r="L20" s="7"/>
      <c r="M20" s="7"/>
      <c r="N20" s="7"/>
      <c r="O20" s="7">
        <v>84.7</v>
      </c>
      <c r="P20" s="7"/>
      <c r="Q20" s="7"/>
      <c r="R20" s="7"/>
      <c r="S20" s="7"/>
      <c r="T20" s="7"/>
      <c r="U20" s="7">
        <v>63.27</v>
      </c>
      <c r="V20" s="7"/>
      <c r="W20" s="7"/>
      <c r="X20" s="7"/>
      <c r="Y20" s="7"/>
      <c r="Z20" s="7"/>
      <c r="AA20" s="7"/>
      <c r="AB20" s="7"/>
      <c r="AC20" s="7"/>
      <c r="AD20" s="7"/>
      <c r="AE20" s="7"/>
      <c r="AF20" s="7"/>
      <c r="AG20" s="7"/>
      <c r="AH20" s="7"/>
      <c r="AI20" s="7"/>
      <c r="AJ20" s="7"/>
      <c r="AK20" s="7"/>
      <c r="AL20" s="7"/>
      <c r="AM20" s="7"/>
      <c r="AN20" s="7"/>
      <c r="AO20" s="7"/>
      <c r="AP20" s="7"/>
      <c r="AQ20" s="7"/>
      <c r="AX20" s="7"/>
      <c r="AY20" s="7"/>
      <c r="AZ20" s="7"/>
      <c r="BA20" s="7"/>
      <c r="BB20" s="7"/>
    </row>
    <row r="21" spans="1:54" x14ac:dyDescent="0.3">
      <c r="A21" s="93" t="s">
        <v>2016</v>
      </c>
      <c r="B21" s="93" t="s">
        <v>1025</v>
      </c>
      <c r="C21" s="94">
        <v>27587</v>
      </c>
      <c r="D21" s="93" t="s">
        <v>640</v>
      </c>
      <c r="E21" s="93" t="s">
        <v>639</v>
      </c>
      <c r="F21" t="s">
        <v>2016</v>
      </c>
      <c r="G21" t="s">
        <v>1025</v>
      </c>
      <c r="H21" t="s">
        <v>639</v>
      </c>
      <c r="I21" s="7">
        <v>21</v>
      </c>
      <c r="J21" s="7">
        <v>1750000</v>
      </c>
      <c r="K21" s="7"/>
      <c r="L21" s="7"/>
      <c r="M21" s="7"/>
      <c r="N21" s="7"/>
      <c r="O21" s="7"/>
      <c r="P21" s="7"/>
      <c r="Q21" s="7"/>
      <c r="R21" s="7"/>
      <c r="S21" s="7"/>
      <c r="T21" s="7"/>
      <c r="U21" s="7"/>
      <c r="V21" s="7">
        <v>62.7</v>
      </c>
      <c r="W21" s="7">
        <v>87.9</v>
      </c>
      <c r="X21" s="7"/>
      <c r="Y21" s="7"/>
      <c r="Z21" s="7"/>
      <c r="AA21" s="7"/>
      <c r="AB21" s="7"/>
      <c r="AC21" s="7"/>
      <c r="AD21" s="7"/>
      <c r="AE21" s="7"/>
      <c r="AF21" s="7"/>
      <c r="AG21" s="7"/>
      <c r="AH21" s="7"/>
      <c r="AI21" s="7"/>
      <c r="AJ21" s="7"/>
      <c r="AK21" s="7"/>
      <c r="AL21" s="7"/>
      <c r="AM21" s="7"/>
      <c r="AN21" s="7"/>
      <c r="AO21" s="7"/>
      <c r="AP21" s="7"/>
      <c r="AQ21" s="7"/>
      <c r="AX21" s="7"/>
      <c r="AY21" s="7"/>
      <c r="AZ21" s="7"/>
      <c r="BA21" s="7"/>
      <c r="BB21" s="7"/>
    </row>
    <row r="22" spans="1:54" x14ac:dyDescent="0.3">
      <c r="A22" s="93" t="s">
        <v>5235</v>
      </c>
      <c r="B22" s="93" t="s">
        <v>913</v>
      </c>
      <c r="C22" s="94">
        <v>33795</v>
      </c>
      <c r="D22" s="93" t="s">
        <v>625</v>
      </c>
      <c r="E22" s="93" t="s">
        <v>624</v>
      </c>
      <c r="F22" t="s">
        <v>2047</v>
      </c>
      <c r="G22" t="s">
        <v>913</v>
      </c>
      <c r="H22" t="s">
        <v>624</v>
      </c>
      <c r="I22" s="7">
        <v>21</v>
      </c>
      <c r="J22" s="7">
        <v>755000</v>
      </c>
      <c r="K22" s="7"/>
      <c r="L22" s="7"/>
      <c r="M22" s="7"/>
      <c r="N22" s="7"/>
      <c r="O22" s="7">
        <v>97.3</v>
      </c>
      <c r="P22" s="7"/>
      <c r="Q22" s="7"/>
      <c r="R22" s="7">
        <v>84.1</v>
      </c>
      <c r="S22" s="7"/>
      <c r="T22" s="7"/>
      <c r="U22" s="7"/>
      <c r="V22" s="7"/>
      <c r="W22" s="7"/>
      <c r="X22" s="7"/>
      <c r="Y22" s="7"/>
      <c r="Z22" s="7"/>
      <c r="AA22" s="7"/>
      <c r="AB22" s="7"/>
      <c r="AC22" s="7"/>
      <c r="AD22" s="7"/>
      <c r="AE22" s="7"/>
      <c r="AF22" s="7"/>
      <c r="AG22" s="7"/>
      <c r="AH22" s="7"/>
      <c r="AI22" s="7"/>
      <c r="AJ22" s="7"/>
      <c r="AK22" s="7"/>
      <c r="AL22" s="7"/>
      <c r="AM22" s="7"/>
      <c r="AN22" s="7"/>
      <c r="AO22" s="7"/>
      <c r="AP22" s="7"/>
      <c r="AQ22" s="7"/>
      <c r="AX22" s="7"/>
      <c r="AY22" s="7"/>
      <c r="AZ22" s="7"/>
      <c r="BA22" s="7"/>
      <c r="BB22" s="7"/>
    </row>
    <row r="23" spans="1:54" x14ac:dyDescent="0.3">
      <c r="A23" s="93" t="s">
        <v>2088</v>
      </c>
      <c r="B23" s="93" t="s">
        <v>844</v>
      </c>
      <c r="C23" s="94">
        <v>27721</v>
      </c>
      <c r="D23" s="93" t="s">
        <v>616</v>
      </c>
      <c r="E23" s="93" t="s">
        <v>615</v>
      </c>
      <c r="F23" t="s">
        <v>2088</v>
      </c>
      <c r="G23" t="s">
        <v>844</v>
      </c>
      <c r="H23" t="s">
        <v>615</v>
      </c>
      <c r="I23" s="7">
        <v>20</v>
      </c>
      <c r="J23" s="7">
        <v>330000</v>
      </c>
      <c r="K23" s="7"/>
      <c r="L23" s="7"/>
      <c r="M23" s="7"/>
      <c r="N23" s="7"/>
      <c r="O23" s="7">
        <v>92.6</v>
      </c>
      <c r="P23" s="7">
        <v>59.8</v>
      </c>
      <c r="Q23" s="7">
        <v>53.4</v>
      </c>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X23" s="7"/>
      <c r="AY23" s="7"/>
      <c r="AZ23" s="7"/>
      <c r="BA23" s="7"/>
      <c r="BB23" s="7"/>
    </row>
    <row r="24" spans="1:54" x14ac:dyDescent="0.3">
      <c r="A24" s="93" t="s">
        <v>2291</v>
      </c>
      <c r="B24" s="93" t="s">
        <v>860</v>
      </c>
      <c r="C24" s="94">
        <v>26577</v>
      </c>
      <c r="D24" s="93" t="s">
        <v>616</v>
      </c>
      <c r="E24" s="93" t="s">
        <v>615</v>
      </c>
      <c r="F24" t="s">
        <v>2291</v>
      </c>
      <c r="G24" t="s">
        <v>860</v>
      </c>
      <c r="H24" t="s">
        <v>615</v>
      </c>
      <c r="I24" s="7">
        <v>22</v>
      </c>
      <c r="J24" s="7">
        <v>28050000</v>
      </c>
      <c r="K24" s="7"/>
      <c r="L24" s="7"/>
      <c r="M24" s="7"/>
      <c r="N24" s="7"/>
      <c r="O24" s="7">
        <v>82.4</v>
      </c>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X24" s="7"/>
      <c r="AY24" s="7"/>
      <c r="AZ24" s="7"/>
      <c r="BA24" s="7"/>
      <c r="BB24" s="7"/>
    </row>
    <row r="25" spans="1:54" x14ac:dyDescent="0.3">
      <c r="A25" s="93" t="s">
        <v>2312</v>
      </c>
      <c r="B25" s="93" t="s">
        <v>1025</v>
      </c>
      <c r="C25" s="94">
        <v>25685</v>
      </c>
      <c r="D25" s="93" t="s">
        <v>616</v>
      </c>
      <c r="E25" s="93" t="s">
        <v>615</v>
      </c>
      <c r="F25" t="s">
        <v>2312</v>
      </c>
      <c r="G25" t="s">
        <v>1025</v>
      </c>
      <c r="H25" t="s">
        <v>615</v>
      </c>
      <c r="I25" s="7">
        <v>19</v>
      </c>
      <c r="J25" s="7">
        <v>1300000</v>
      </c>
      <c r="K25" s="7"/>
      <c r="L25" s="7"/>
      <c r="M25" s="7"/>
      <c r="N25" s="7"/>
      <c r="O25" s="7">
        <v>86.2</v>
      </c>
      <c r="P25" s="7">
        <v>72.5</v>
      </c>
      <c r="Q25" s="7">
        <v>77.5</v>
      </c>
      <c r="R25" s="7"/>
      <c r="S25" s="7"/>
      <c r="T25" s="7"/>
      <c r="U25" s="7"/>
      <c r="V25" s="7"/>
      <c r="W25" s="7">
        <v>85.1</v>
      </c>
      <c r="X25" s="7"/>
      <c r="Y25" s="7"/>
      <c r="Z25" s="7"/>
      <c r="AA25" s="7"/>
      <c r="AB25" s="7"/>
      <c r="AC25" s="7"/>
      <c r="AD25" s="7"/>
      <c r="AE25" s="7"/>
      <c r="AF25" s="7"/>
      <c r="AG25" s="7"/>
      <c r="AH25" s="7"/>
      <c r="AI25" s="7"/>
      <c r="AJ25" s="7"/>
      <c r="AK25" s="7"/>
      <c r="AL25" s="7"/>
      <c r="AM25" s="7"/>
      <c r="AN25" s="7"/>
      <c r="AO25" s="7"/>
      <c r="AP25" s="7"/>
      <c r="AQ25" s="7"/>
      <c r="AX25" s="7"/>
      <c r="AY25" s="7"/>
      <c r="AZ25" s="7"/>
      <c r="BA25" s="7"/>
      <c r="BB25" s="7"/>
    </row>
    <row r="26" spans="1:54" x14ac:dyDescent="0.3">
      <c r="A26" s="93" t="s">
        <v>2363</v>
      </c>
      <c r="B26" s="93" t="s">
        <v>2362</v>
      </c>
      <c r="C26" s="94">
        <v>28286</v>
      </c>
      <c r="D26" s="93" t="s">
        <v>616</v>
      </c>
      <c r="E26" s="93" t="s">
        <v>615</v>
      </c>
      <c r="F26" t="s">
        <v>2363</v>
      </c>
      <c r="G26" t="s">
        <v>2362</v>
      </c>
      <c r="H26" t="s">
        <v>615</v>
      </c>
      <c r="I26" s="7">
        <v>22</v>
      </c>
      <c r="J26" s="7">
        <v>4000000</v>
      </c>
      <c r="K26" s="7"/>
      <c r="L26" s="7"/>
      <c r="M26" s="7"/>
      <c r="N26" s="7"/>
      <c r="O26" s="7">
        <v>88</v>
      </c>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X26" s="7"/>
      <c r="AY26" s="7"/>
      <c r="AZ26" s="7"/>
      <c r="BA26" s="7"/>
      <c r="BB26" s="7"/>
    </row>
    <row r="27" spans="1:54" x14ac:dyDescent="0.3">
      <c r="A27" s="93" t="s">
        <v>5236</v>
      </c>
      <c r="B27" s="93" t="s">
        <v>860</v>
      </c>
      <c r="C27" s="94">
        <v>26575</v>
      </c>
      <c r="D27" s="93" t="s">
        <v>616</v>
      </c>
      <c r="E27" s="93" t="s">
        <v>615</v>
      </c>
      <c r="F27" t="s">
        <v>2428</v>
      </c>
      <c r="G27" t="s">
        <v>860</v>
      </c>
      <c r="H27" t="s">
        <v>615</v>
      </c>
      <c r="I27" s="7">
        <v>22</v>
      </c>
      <c r="J27" s="7">
        <v>52800000</v>
      </c>
      <c r="K27" s="7"/>
      <c r="L27" s="7"/>
      <c r="M27" s="7"/>
      <c r="N27" s="7"/>
      <c r="O27" s="7">
        <v>88.1</v>
      </c>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X27" s="7"/>
      <c r="AY27" s="7"/>
      <c r="AZ27" s="7"/>
      <c r="BA27" s="7"/>
      <c r="BB27" s="7"/>
    </row>
    <row r="28" spans="1:54" x14ac:dyDescent="0.3">
      <c r="A28" s="93" t="s">
        <v>2467</v>
      </c>
      <c r="B28" s="93" t="s">
        <v>895</v>
      </c>
      <c r="C28" s="94">
        <v>27879</v>
      </c>
      <c r="D28" s="93" t="s">
        <v>622</v>
      </c>
      <c r="E28" s="93" t="s">
        <v>621</v>
      </c>
      <c r="F28" t="s">
        <v>2467</v>
      </c>
      <c r="G28" t="s">
        <v>895</v>
      </c>
      <c r="H28" t="s">
        <v>621</v>
      </c>
      <c r="I28" s="7">
        <v>19</v>
      </c>
      <c r="J28" s="7">
        <v>830000</v>
      </c>
      <c r="K28" s="7"/>
      <c r="L28" s="7"/>
      <c r="M28" s="7"/>
      <c r="N28" s="7"/>
      <c r="O28" s="7">
        <v>77</v>
      </c>
      <c r="P28" s="7"/>
      <c r="Q28" s="7">
        <v>83</v>
      </c>
      <c r="R28" s="7"/>
      <c r="S28" s="7"/>
      <c r="T28" s="7"/>
      <c r="U28" s="7"/>
      <c r="V28" s="7">
        <v>72</v>
      </c>
      <c r="W28" s="7">
        <v>77</v>
      </c>
      <c r="X28" s="7"/>
      <c r="Y28" s="7"/>
      <c r="Z28" s="7"/>
      <c r="AA28" s="7"/>
      <c r="AB28" s="7"/>
      <c r="AC28" s="7"/>
      <c r="AD28" s="7"/>
      <c r="AE28" s="7"/>
      <c r="AF28" s="7"/>
      <c r="AG28" s="7"/>
      <c r="AH28" s="7"/>
      <c r="AI28" s="7"/>
      <c r="AJ28" s="7"/>
      <c r="AK28" s="7"/>
      <c r="AL28" s="7"/>
      <c r="AM28" s="7"/>
      <c r="AN28" s="7"/>
      <c r="AO28" s="7"/>
      <c r="AP28" s="7"/>
      <c r="AQ28" s="7"/>
      <c r="AX28" s="7"/>
      <c r="AY28" s="7"/>
      <c r="AZ28" s="7"/>
      <c r="BA28" s="7"/>
      <c r="BB28" s="7"/>
    </row>
    <row r="29" spans="1:54" x14ac:dyDescent="0.3">
      <c r="A29" s="93" t="s">
        <v>5237</v>
      </c>
      <c r="B29" s="93" t="s">
        <v>1036</v>
      </c>
      <c r="C29" s="94">
        <v>29434</v>
      </c>
      <c r="D29" s="93" t="s">
        <v>640</v>
      </c>
      <c r="E29" s="93" t="s">
        <v>639</v>
      </c>
      <c r="F29" t="s">
        <v>2506</v>
      </c>
      <c r="G29" t="s">
        <v>1036</v>
      </c>
      <c r="H29" t="s">
        <v>639</v>
      </c>
      <c r="I29" s="7">
        <v>19</v>
      </c>
      <c r="J29" s="7">
        <v>5857500</v>
      </c>
      <c r="K29" s="7"/>
      <c r="L29" s="7"/>
      <c r="M29" s="7"/>
      <c r="N29" s="7"/>
      <c r="O29" s="7">
        <v>53.71</v>
      </c>
      <c r="P29" s="7"/>
      <c r="Q29" s="7">
        <v>76.59</v>
      </c>
      <c r="R29" s="7"/>
      <c r="S29" s="7"/>
      <c r="T29" s="7"/>
      <c r="U29" s="7"/>
      <c r="V29" s="7">
        <v>69.2</v>
      </c>
      <c r="W29" s="7">
        <v>82.87</v>
      </c>
      <c r="X29" s="7"/>
      <c r="Y29" s="7"/>
      <c r="Z29" s="7"/>
      <c r="AA29" s="7"/>
      <c r="AB29" s="7"/>
      <c r="AC29" s="7"/>
      <c r="AD29" s="7"/>
      <c r="AE29" s="7"/>
      <c r="AF29" s="7"/>
      <c r="AG29" s="7"/>
      <c r="AH29" s="7"/>
      <c r="AI29" s="7"/>
      <c r="AJ29" s="7"/>
      <c r="AK29" s="7"/>
      <c r="AL29" s="7"/>
      <c r="AM29" s="7"/>
      <c r="AN29" s="7"/>
      <c r="AO29" s="7"/>
      <c r="AP29" s="7"/>
      <c r="AQ29" s="7"/>
      <c r="AX29" s="7"/>
      <c r="AY29" s="7"/>
      <c r="AZ29" s="7"/>
      <c r="BA29" s="7"/>
      <c r="BB29" s="7"/>
    </row>
    <row r="30" spans="1:54" x14ac:dyDescent="0.3">
      <c r="A30" s="93" t="s">
        <v>2572</v>
      </c>
      <c r="B30" s="93" t="s">
        <v>913</v>
      </c>
      <c r="C30" s="94">
        <v>25492</v>
      </c>
      <c r="D30" s="93" t="s">
        <v>619</v>
      </c>
      <c r="E30" s="93" t="s">
        <v>618</v>
      </c>
      <c r="F30" t="s">
        <v>2572</v>
      </c>
      <c r="G30" t="s">
        <v>913</v>
      </c>
      <c r="H30" t="s">
        <v>618</v>
      </c>
      <c r="I30" s="7">
        <v>22</v>
      </c>
      <c r="J30" s="7">
        <v>1640000</v>
      </c>
      <c r="K30" s="7"/>
      <c r="L30" s="7"/>
      <c r="M30" s="7"/>
      <c r="N30" s="7"/>
      <c r="O30" s="7"/>
      <c r="P30" s="7">
        <v>84</v>
      </c>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X30" s="7"/>
      <c r="AY30" s="7"/>
      <c r="AZ30" s="7"/>
      <c r="BA30" s="7"/>
      <c r="BB30" s="7"/>
    </row>
    <row r="31" spans="1:54" x14ac:dyDescent="0.3">
      <c r="A31" s="93" t="s">
        <v>2578</v>
      </c>
      <c r="B31" s="93" t="s">
        <v>1058</v>
      </c>
      <c r="C31" s="94">
        <v>32856</v>
      </c>
      <c r="D31" s="93" t="s">
        <v>616</v>
      </c>
      <c r="E31" s="93" t="s">
        <v>615</v>
      </c>
      <c r="F31" t="s">
        <v>2578</v>
      </c>
      <c r="G31" t="s">
        <v>1058</v>
      </c>
      <c r="H31" t="s">
        <v>615</v>
      </c>
      <c r="I31" s="7">
        <v>18</v>
      </c>
      <c r="J31" s="7">
        <v>16500000</v>
      </c>
      <c r="K31" s="7"/>
      <c r="L31" s="7"/>
      <c r="M31" s="7"/>
      <c r="N31" s="7"/>
      <c r="O31" s="7">
        <v>85</v>
      </c>
      <c r="P31" s="7">
        <v>66</v>
      </c>
      <c r="Q31" s="7">
        <v>65</v>
      </c>
      <c r="R31" s="7"/>
      <c r="S31" s="7"/>
      <c r="T31" s="7"/>
      <c r="U31" s="7">
        <v>28.22</v>
      </c>
      <c r="V31" s="7">
        <v>81.650000000000006</v>
      </c>
      <c r="W31" s="7"/>
      <c r="X31" s="7"/>
      <c r="Y31" s="7"/>
      <c r="Z31" s="7"/>
      <c r="AA31" s="7"/>
      <c r="AB31" s="7"/>
      <c r="AC31" s="7"/>
      <c r="AD31" s="7"/>
      <c r="AE31" s="7"/>
      <c r="AF31" s="7"/>
      <c r="AG31" s="7"/>
      <c r="AH31" s="7"/>
      <c r="AI31" s="7"/>
      <c r="AJ31" s="7"/>
      <c r="AK31" s="7"/>
      <c r="AL31" s="7"/>
      <c r="AM31" s="7"/>
      <c r="AN31" s="7"/>
      <c r="AO31" s="7"/>
      <c r="AP31" s="7"/>
      <c r="AQ31" s="7"/>
      <c r="AX31" s="7"/>
      <c r="AY31" s="7"/>
      <c r="AZ31" s="7"/>
      <c r="BA31" s="7"/>
      <c r="BB31" s="7"/>
    </row>
    <row r="32" spans="1:54" x14ac:dyDescent="0.3">
      <c r="A32" s="93" t="s">
        <v>2595</v>
      </c>
      <c r="B32" s="93" t="s">
        <v>895</v>
      </c>
      <c r="C32" s="94">
        <v>28605</v>
      </c>
      <c r="D32" s="93" t="s">
        <v>622</v>
      </c>
      <c r="E32" s="93" t="s">
        <v>621</v>
      </c>
      <c r="F32" t="s">
        <v>2595</v>
      </c>
      <c r="G32" t="s">
        <v>895</v>
      </c>
      <c r="H32" t="s">
        <v>621</v>
      </c>
      <c r="I32" s="7">
        <v>19</v>
      </c>
      <c r="J32" s="7">
        <v>200000</v>
      </c>
      <c r="K32" s="7"/>
      <c r="L32" s="7"/>
      <c r="M32" s="7"/>
      <c r="N32" s="7"/>
      <c r="O32" s="7">
        <v>95.72</v>
      </c>
      <c r="P32" s="7">
        <v>44.15</v>
      </c>
      <c r="Q32" s="7">
        <v>97.36</v>
      </c>
      <c r="R32" s="7"/>
      <c r="S32" s="7"/>
      <c r="T32" s="7"/>
      <c r="U32" s="7"/>
      <c r="V32" s="7">
        <v>89.87</v>
      </c>
      <c r="W32" s="7"/>
      <c r="X32" s="7"/>
      <c r="Y32" s="7"/>
      <c r="Z32" s="7"/>
      <c r="AA32" s="7"/>
      <c r="AB32" s="7"/>
      <c r="AC32" s="7"/>
      <c r="AD32" s="7"/>
      <c r="AE32" s="7"/>
      <c r="AF32" s="7"/>
      <c r="AG32" s="7"/>
      <c r="AH32" s="7"/>
      <c r="AI32" s="7"/>
      <c r="AJ32" s="7"/>
      <c r="AK32" s="7"/>
      <c r="AL32" s="7"/>
      <c r="AM32" s="7"/>
      <c r="AN32" s="7"/>
      <c r="AO32" s="7"/>
      <c r="AP32" s="7"/>
      <c r="AQ32" s="7"/>
      <c r="AX32" s="7"/>
      <c r="AY32" s="7"/>
      <c r="AZ32" s="7"/>
      <c r="BA32" s="7"/>
      <c r="BB32" s="7"/>
    </row>
    <row r="33" spans="1:54" x14ac:dyDescent="0.3">
      <c r="A33" s="93" t="s">
        <v>2620</v>
      </c>
      <c r="B33" s="93" t="s">
        <v>1083</v>
      </c>
      <c r="C33" s="94">
        <v>31239</v>
      </c>
      <c r="D33" s="93" t="s">
        <v>619</v>
      </c>
      <c r="E33" s="93" t="s">
        <v>618</v>
      </c>
      <c r="F33" t="s">
        <v>2620</v>
      </c>
      <c r="G33" t="s">
        <v>1083</v>
      </c>
      <c r="H33" t="s">
        <v>618</v>
      </c>
      <c r="I33" s="7">
        <v>21</v>
      </c>
      <c r="J33" s="7">
        <v>879000</v>
      </c>
      <c r="K33" s="7"/>
      <c r="L33" s="7"/>
      <c r="M33" s="7"/>
      <c r="N33" s="7"/>
      <c r="O33" s="7">
        <v>88.8</v>
      </c>
      <c r="P33" s="7">
        <v>89.4</v>
      </c>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X33" s="7"/>
      <c r="AY33" s="7"/>
      <c r="AZ33" s="7"/>
      <c r="BA33" s="7"/>
      <c r="BB33" s="7"/>
    </row>
    <row r="34" spans="1:54" x14ac:dyDescent="0.3">
      <c r="A34" s="93" t="s">
        <v>2763</v>
      </c>
      <c r="B34" s="93" t="s">
        <v>5238</v>
      </c>
      <c r="C34" s="94">
        <v>33340</v>
      </c>
      <c r="D34" s="93" t="s">
        <v>616</v>
      </c>
      <c r="E34" s="93" t="s">
        <v>615</v>
      </c>
      <c r="F34" t="s">
        <v>2763</v>
      </c>
      <c r="G34" t="s">
        <v>1248</v>
      </c>
      <c r="H34" t="s">
        <v>615</v>
      </c>
      <c r="I34" s="7">
        <v>22</v>
      </c>
      <c r="J34" s="7">
        <v>1900000</v>
      </c>
      <c r="K34" s="7"/>
      <c r="L34" s="7"/>
      <c r="M34" s="7"/>
      <c r="N34" s="7"/>
      <c r="O34" s="7">
        <v>96.6</v>
      </c>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X34" s="7"/>
      <c r="AY34" s="7"/>
      <c r="AZ34" s="7"/>
      <c r="BA34" s="7"/>
      <c r="BB34" s="7"/>
    </row>
    <row r="35" spans="1:54" x14ac:dyDescent="0.3">
      <c r="A35" s="93" t="s">
        <v>2881</v>
      </c>
      <c r="B35" s="93" t="s">
        <v>868</v>
      </c>
      <c r="C35" s="94">
        <v>30842</v>
      </c>
      <c r="D35" s="93" t="s">
        <v>619</v>
      </c>
      <c r="E35" s="93" t="s">
        <v>618</v>
      </c>
      <c r="F35" t="s">
        <v>2881</v>
      </c>
      <c r="G35" t="s">
        <v>868</v>
      </c>
      <c r="H35" t="s">
        <v>618</v>
      </c>
      <c r="I35" s="7">
        <v>22</v>
      </c>
      <c r="J35" s="7">
        <v>7800000</v>
      </c>
      <c r="K35" s="7"/>
      <c r="L35" s="7"/>
      <c r="M35" s="7"/>
      <c r="N35" s="7"/>
      <c r="O35" s="7"/>
      <c r="P35" s="7">
        <v>88.7</v>
      </c>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X35" s="7"/>
      <c r="AY35" s="7"/>
      <c r="AZ35" s="7"/>
      <c r="BA35" s="7"/>
      <c r="BB35" s="7"/>
    </row>
    <row r="36" spans="1:54" x14ac:dyDescent="0.3">
      <c r="A36" s="93" t="s">
        <v>2911</v>
      </c>
      <c r="B36" s="93" t="s">
        <v>1036</v>
      </c>
      <c r="C36" s="94">
        <v>27342</v>
      </c>
      <c r="D36" s="93" t="s">
        <v>616</v>
      </c>
      <c r="E36" s="93" t="s">
        <v>615</v>
      </c>
      <c r="F36" t="s">
        <v>2911</v>
      </c>
      <c r="G36" t="s">
        <v>1036</v>
      </c>
      <c r="H36" t="s">
        <v>615</v>
      </c>
      <c r="I36" s="7">
        <v>21</v>
      </c>
      <c r="J36" s="7">
        <v>31185000</v>
      </c>
      <c r="K36" s="7"/>
      <c r="L36" s="7"/>
      <c r="M36" s="7"/>
      <c r="N36" s="7"/>
      <c r="O36" s="7">
        <v>86.44</v>
      </c>
      <c r="P36" s="7"/>
      <c r="Q36" s="7"/>
      <c r="R36" s="7"/>
      <c r="S36" s="7"/>
      <c r="T36" s="7"/>
      <c r="U36" s="7">
        <v>82.44</v>
      </c>
      <c r="V36" s="7"/>
      <c r="W36" s="7"/>
      <c r="X36" s="7"/>
      <c r="Y36" s="7"/>
      <c r="Z36" s="7"/>
      <c r="AA36" s="7"/>
      <c r="AB36" s="7"/>
      <c r="AC36" s="7"/>
      <c r="AD36" s="7"/>
      <c r="AE36" s="7"/>
      <c r="AF36" s="7"/>
      <c r="AG36" s="7"/>
      <c r="AH36" s="7"/>
      <c r="AI36" s="7"/>
      <c r="AJ36" s="7"/>
      <c r="AK36" s="7"/>
      <c r="AL36" s="7"/>
      <c r="AM36" s="7"/>
      <c r="AN36" s="7"/>
      <c r="AO36" s="7"/>
      <c r="AP36" s="7"/>
      <c r="AQ36" s="7"/>
      <c r="AX36" s="7"/>
      <c r="AY36" s="7"/>
      <c r="AZ36" s="7"/>
      <c r="BA36" s="7"/>
      <c r="BB36" s="7"/>
    </row>
    <row r="37" spans="1:54" x14ac:dyDescent="0.3">
      <c r="A37" s="93" t="s">
        <v>2914</v>
      </c>
      <c r="B37" s="93" t="s">
        <v>1036</v>
      </c>
      <c r="C37" s="94">
        <v>27854</v>
      </c>
      <c r="D37" s="93" t="s">
        <v>622</v>
      </c>
      <c r="E37" s="93" t="s">
        <v>621</v>
      </c>
      <c r="F37" t="s">
        <v>2914</v>
      </c>
      <c r="G37" t="s">
        <v>1036</v>
      </c>
      <c r="H37" t="s">
        <v>621</v>
      </c>
      <c r="I37" s="7">
        <v>21</v>
      </c>
      <c r="J37" s="7">
        <v>1460000</v>
      </c>
      <c r="K37" s="7"/>
      <c r="L37" s="7"/>
      <c r="M37" s="7"/>
      <c r="N37" s="7"/>
      <c r="O37" s="7"/>
      <c r="P37" s="7">
        <v>90</v>
      </c>
      <c r="Q37" s="7">
        <v>77</v>
      </c>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X37" s="7"/>
      <c r="AY37" s="7"/>
      <c r="AZ37" s="7"/>
      <c r="BA37" s="7"/>
      <c r="BB37" s="7"/>
    </row>
    <row r="38" spans="1:54" x14ac:dyDescent="0.3">
      <c r="A38" s="93" t="s">
        <v>2991</v>
      </c>
      <c r="B38" s="93" t="s">
        <v>860</v>
      </c>
      <c r="C38" s="94">
        <v>25790</v>
      </c>
      <c r="D38" s="93" t="s">
        <v>619</v>
      </c>
      <c r="E38" s="93" t="s">
        <v>618</v>
      </c>
      <c r="F38" t="s">
        <v>2991</v>
      </c>
      <c r="G38" t="s">
        <v>860</v>
      </c>
      <c r="H38" t="s">
        <v>618</v>
      </c>
      <c r="I38" s="7">
        <v>19</v>
      </c>
      <c r="J38" s="7">
        <v>2376000</v>
      </c>
      <c r="K38" s="7"/>
      <c r="L38" s="7"/>
      <c r="M38" s="7"/>
      <c r="N38" s="7"/>
      <c r="O38" s="7">
        <v>82.72</v>
      </c>
      <c r="P38" s="7">
        <v>95.1</v>
      </c>
      <c r="Q38" s="7">
        <v>86.59</v>
      </c>
      <c r="R38" s="7"/>
      <c r="S38" s="7"/>
      <c r="T38" s="7"/>
      <c r="U38" s="7"/>
      <c r="V38" s="7"/>
      <c r="W38" s="7">
        <v>79.180000000000007</v>
      </c>
      <c r="X38" s="7"/>
      <c r="Y38" s="7"/>
      <c r="Z38" s="7"/>
      <c r="AA38" s="7"/>
      <c r="AB38" s="7"/>
      <c r="AC38" s="7"/>
      <c r="AD38" s="7"/>
      <c r="AE38" s="7"/>
      <c r="AF38" s="7"/>
      <c r="AG38" s="7"/>
      <c r="AH38" s="7"/>
      <c r="AI38" s="7"/>
      <c r="AJ38" s="7"/>
      <c r="AK38" s="7"/>
      <c r="AL38" s="7"/>
      <c r="AM38" s="7"/>
      <c r="AN38" s="7"/>
      <c r="AO38" s="7"/>
      <c r="AP38" s="7"/>
      <c r="AQ38" s="7"/>
      <c r="AX38" s="7"/>
      <c r="AY38" s="7"/>
      <c r="AZ38" s="7"/>
      <c r="BA38" s="7"/>
      <c r="BB38" s="7"/>
    </row>
    <row r="39" spans="1:54" x14ac:dyDescent="0.3">
      <c r="A39" s="93" t="s">
        <v>2994</v>
      </c>
      <c r="B39" s="93" t="s">
        <v>895</v>
      </c>
      <c r="C39" s="94">
        <v>27804</v>
      </c>
      <c r="D39" s="93" t="s">
        <v>616</v>
      </c>
      <c r="E39" s="93" t="s">
        <v>615</v>
      </c>
      <c r="F39" t="s">
        <v>2994</v>
      </c>
      <c r="G39" t="s">
        <v>895</v>
      </c>
      <c r="H39" t="s">
        <v>615</v>
      </c>
      <c r="I39" s="7">
        <v>22</v>
      </c>
      <c r="J39" s="7">
        <v>51100000</v>
      </c>
      <c r="K39" s="7"/>
      <c r="L39" s="7"/>
      <c r="M39" s="7"/>
      <c r="N39" s="7"/>
      <c r="O39" s="7">
        <v>86.9</v>
      </c>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X39" s="7"/>
      <c r="AY39" s="7"/>
      <c r="AZ39" s="7"/>
      <c r="BA39" s="7"/>
      <c r="BB39" s="7"/>
    </row>
    <row r="40" spans="1:54" x14ac:dyDescent="0.3">
      <c r="A40" s="93" t="s">
        <v>3100</v>
      </c>
      <c r="B40" s="93" t="s">
        <v>1036</v>
      </c>
      <c r="C40" s="94">
        <v>63824</v>
      </c>
      <c r="D40" s="93" t="s">
        <v>622</v>
      </c>
      <c r="E40" s="93" t="s">
        <v>621</v>
      </c>
      <c r="F40" t="s">
        <v>3100</v>
      </c>
      <c r="G40" t="s">
        <v>1036</v>
      </c>
      <c r="H40" t="s">
        <v>621</v>
      </c>
      <c r="I40" s="7">
        <v>19</v>
      </c>
      <c r="J40" s="7">
        <v>1076000</v>
      </c>
      <c r="K40" s="7"/>
      <c r="L40" s="7"/>
      <c r="M40" s="7"/>
      <c r="N40" s="7"/>
      <c r="O40" s="7"/>
      <c r="P40" s="7">
        <v>56.3</v>
      </c>
      <c r="Q40" s="7">
        <v>88.3</v>
      </c>
      <c r="R40" s="7"/>
      <c r="S40" s="7"/>
      <c r="T40" s="7"/>
      <c r="U40" s="7"/>
      <c r="V40" s="7">
        <v>87.6</v>
      </c>
      <c r="W40" s="7">
        <v>62.9</v>
      </c>
      <c r="X40" s="7"/>
      <c r="Y40" s="7"/>
      <c r="Z40" s="7"/>
      <c r="AA40" s="7"/>
      <c r="AB40" s="7"/>
      <c r="AC40" s="7"/>
      <c r="AD40" s="7"/>
      <c r="AE40" s="7"/>
      <c r="AF40" s="7"/>
      <c r="AG40" s="7"/>
      <c r="AH40" s="7"/>
      <c r="AI40" s="7"/>
      <c r="AJ40" s="7"/>
      <c r="AK40" s="7"/>
      <c r="AL40" s="7"/>
      <c r="AM40" s="7"/>
      <c r="AN40" s="7"/>
      <c r="AO40" s="7"/>
      <c r="AP40" s="7"/>
      <c r="AQ40" s="7"/>
      <c r="AX40" s="7"/>
      <c r="AY40" s="7"/>
      <c r="AZ40" s="7"/>
      <c r="BA40" s="7"/>
      <c r="BB40" s="7"/>
    </row>
    <row r="41" spans="1:54" x14ac:dyDescent="0.3">
      <c r="A41" s="93" t="s">
        <v>3211</v>
      </c>
      <c r="B41" s="93" t="s">
        <v>1028</v>
      </c>
      <c r="C41" s="94">
        <v>27616</v>
      </c>
      <c r="D41" s="93" t="s">
        <v>616</v>
      </c>
      <c r="E41" s="93" t="s">
        <v>615</v>
      </c>
      <c r="F41" t="s">
        <v>3211</v>
      </c>
      <c r="G41" t="s">
        <v>1028</v>
      </c>
      <c r="H41" t="s">
        <v>615</v>
      </c>
      <c r="I41" s="7">
        <v>21</v>
      </c>
      <c r="J41" s="7">
        <v>7300000</v>
      </c>
      <c r="K41" s="7"/>
      <c r="L41" s="7"/>
      <c r="M41" s="7"/>
      <c r="N41" s="7"/>
      <c r="O41" s="7">
        <v>79</v>
      </c>
      <c r="P41" s="7"/>
      <c r="Q41" s="7">
        <v>77.8</v>
      </c>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X41" s="7"/>
      <c r="AY41" s="7"/>
      <c r="AZ41" s="7"/>
      <c r="BA41" s="7"/>
      <c r="BB41" s="7"/>
    </row>
    <row r="42" spans="1:54" x14ac:dyDescent="0.3">
      <c r="A42" s="93" t="s">
        <v>3260</v>
      </c>
      <c r="B42" s="93" t="s">
        <v>5239</v>
      </c>
      <c r="C42" s="94">
        <v>29561</v>
      </c>
      <c r="D42" s="93" t="s">
        <v>619</v>
      </c>
      <c r="E42" s="93" t="s">
        <v>618</v>
      </c>
      <c r="F42" t="s">
        <v>3260</v>
      </c>
      <c r="G42" t="s">
        <v>921</v>
      </c>
      <c r="H42" t="s">
        <v>618</v>
      </c>
      <c r="I42" s="7">
        <v>22</v>
      </c>
      <c r="J42" s="7">
        <v>510000</v>
      </c>
      <c r="K42" s="7"/>
      <c r="L42" s="7"/>
      <c r="M42" s="7"/>
      <c r="N42" s="7"/>
      <c r="O42" s="7"/>
      <c r="P42" s="7">
        <v>96.13</v>
      </c>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X42" s="7"/>
      <c r="AY42" s="7"/>
      <c r="AZ42" s="7"/>
      <c r="BA42" s="7"/>
      <c r="BB42" s="7"/>
    </row>
    <row r="43" spans="1:54" x14ac:dyDescent="0.3">
      <c r="A43" s="93" t="s">
        <v>3360</v>
      </c>
      <c r="B43" s="93" t="s">
        <v>913</v>
      </c>
      <c r="C43" s="94">
        <v>24505</v>
      </c>
      <c r="D43" s="93" t="s">
        <v>616</v>
      </c>
      <c r="E43" s="93" t="s">
        <v>615</v>
      </c>
      <c r="F43" t="s">
        <v>3360</v>
      </c>
      <c r="G43" t="s">
        <v>913</v>
      </c>
      <c r="H43" t="s">
        <v>615</v>
      </c>
      <c r="I43" s="7">
        <v>22</v>
      </c>
      <c r="J43" s="7">
        <v>52560000</v>
      </c>
      <c r="K43" s="7"/>
      <c r="L43" s="7"/>
      <c r="M43" s="7"/>
      <c r="N43" s="7"/>
      <c r="O43" s="7">
        <v>82.94</v>
      </c>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X43" s="7"/>
      <c r="AY43" s="7"/>
      <c r="AZ43" s="7"/>
      <c r="BA43" s="7"/>
      <c r="BB43" s="7"/>
    </row>
    <row r="44" spans="1:54" x14ac:dyDescent="0.3">
      <c r="A44" s="93" t="s">
        <v>3449</v>
      </c>
      <c r="B44" s="93" t="s">
        <v>1025</v>
      </c>
      <c r="C44" s="94">
        <v>32557</v>
      </c>
      <c r="D44" s="93" t="s">
        <v>619</v>
      </c>
      <c r="E44" s="93" t="s">
        <v>618</v>
      </c>
      <c r="F44" t="s">
        <v>3449</v>
      </c>
      <c r="G44" t="s">
        <v>1025</v>
      </c>
      <c r="H44" t="s">
        <v>618</v>
      </c>
      <c r="I44" s="7">
        <v>22</v>
      </c>
      <c r="J44" s="7">
        <v>960000</v>
      </c>
      <c r="K44" s="7"/>
      <c r="L44" s="7"/>
      <c r="M44" s="7"/>
      <c r="N44" s="7"/>
      <c r="O44" s="7"/>
      <c r="P44" s="7">
        <v>84.7</v>
      </c>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X44" s="7"/>
      <c r="AY44" s="7"/>
      <c r="AZ44" s="7"/>
      <c r="BA44" s="7"/>
      <c r="BB44" s="7"/>
    </row>
    <row r="45" spans="1:54" x14ac:dyDescent="0.3">
      <c r="A45" s="93" t="s">
        <v>3487</v>
      </c>
      <c r="B45" s="93" t="s">
        <v>860</v>
      </c>
      <c r="C45" s="94">
        <v>26984</v>
      </c>
      <c r="D45" s="93" t="s">
        <v>616</v>
      </c>
      <c r="E45" s="93" t="s">
        <v>615</v>
      </c>
      <c r="F45" t="s">
        <v>3487</v>
      </c>
      <c r="G45" t="s">
        <v>860</v>
      </c>
      <c r="H45" t="s">
        <v>618</v>
      </c>
      <c r="I45" s="7">
        <v>21</v>
      </c>
      <c r="J45" s="7">
        <v>21900000</v>
      </c>
      <c r="K45" s="7"/>
      <c r="L45" s="7"/>
      <c r="M45" s="7"/>
      <c r="N45" s="7"/>
      <c r="O45" s="7">
        <v>78.3</v>
      </c>
      <c r="P45" s="7">
        <v>65.8</v>
      </c>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X45" s="7"/>
      <c r="AY45" s="7"/>
      <c r="AZ45" s="7"/>
      <c r="BA45" s="7"/>
      <c r="BB45" s="7"/>
    </row>
    <row r="46" spans="1:54" x14ac:dyDescent="0.3">
      <c r="A46" s="93" t="s">
        <v>3600</v>
      </c>
      <c r="B46" s="93" t="s">
        <v>868</v>
      </c>
      <c r="C46" s="94">
        <v>29870</v>
      </c>
      <c r="D46" s="93" t="s">
        <v>619</v>
      </c>
      <c r="E46" s="93" t="s">
        <v>618</v>
      </c>
      <c r="F46" t="s">
        <v>3600</v>
      </c>
      <c r="G46" t="s">
        <v>868</v>
      </c>
      <c r="H46" t="s">
        <v>618</v>
      </c>
      <c r="I46" s="7">
        <v>22</v>
      </c>
      <c r="J46" s="7">
        <v>12400000</v>
      </c>
      <c r="K46" s="7"/>
      <c r="L46" s="7"/>
      <c r="M46" s="7"/>
      <c r="N46" s="7"/>
      <c r="O46" s="7"/>
      <c r="P46" s="7">
        <v>72</v>
      </c>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X46" s="7"/>
      <c r="AY46" s="7"/>
      <c r="AZ46" s="7"/>
      <c r="BA46" s="7"/>
      <c r="BB46" s="7"/>
    </row>
    <row r="47" spans="1:54" x14ac:dyDescent="0.3">
      <c r="A47" s="93" t="s">
        <v>5240</v>
      </c>
      <c r="B47" s="93" t="s">
        <v>975</v>
      </c>
      <c r="C47" s="94">
        <v>25687</v>
      </c>
      <c r="D47" s="93" t="s">
        <v>616</v>
      </c>
      <c r="E47" s="93" t="s">
        <v>615</v>
      </c>
      <c r="F47" t="s">
        <v>3624</v>
      </c>
      <c r="G47" t="s">
        <v>975</v>
      </c>
      <c r="H47" t="s">
        <v>639</v>
      </c>
      <c r="I47" s="7">
        <v>21</v>
      </c>
      <c r="J47" s="7">
        <v>3950000</v>
      </c>
      <c r="K47" s="7"/>
      <c r="L47" s="7"/>
      <c r="M47" s="7"/>
      <c r="N47" s="7"/>
      <c r="O47" s="7">
        <v>79.599999999999994</v>
      </c>
      <c r="P47" s="7"/>
      <c r="Q47" s="7"/>
      <c r="R47" s="7"/>
      <c r="S47" s="7"/>
      <c r="T47" s="7"/>
      <c r="U47" s="7"/>
      <c r="V47" s="7"/>
      <c r="W47" s="7">
        <v>76.599999999999994</v>
      </c>
      <c r="X47" s="7"/>
      <c r="Y47" s="7"/>
      <c r="Z47" s="7"/>
      <c r="AA47" s="7"/>
      <c r="AB47" s="7"/>
      <c r="AC47" s="7"/>
      <c r="AD47" s="7"/>
      <c r="AE47" s="7"/>
      <c r="AF47" s="7"/>
      <c r="AG47" s="7"/>
      <c r="AH47" s="7"/>
      <c r="AI47" s="7"/>
      <c r="AJ47" s="7"/>
      <c r="AK47" s="7"/>
      <c r="AL47" s="7">
        <v>25.2</v>
      </c>
      <c r="AM47" s="7"/>
      <c r="AN47" s="7"/>
      <c r="AO47" s="7"/>
      <c r="AP47" s="7"/>
      <c r="AQ47" s="7"/>
      <c r="AX47" s="7"/>
      <c r="AY47" s="7"/>
      <c r="AZ47" s="7"/>
      <c r="BA47" s="7"/>
      <c r="BB47" s="7"/>
    </row>
    <row r="48" spans="1:54" x14ac:dyDescent="0.3">
      <c r="A48" s="93" t="s">
        <v>3625</v>
      </c>
      <c r="B48" s="93" t="s">
        <v>860</v>
      </c>
      <c r="C48" s="94">
        <v>26942</v>
      </c>
      <c r="D48" s="93" t="s">
        <v>619</v>
      </c>
      <c r="E48" s="93" t="s">
        <v>618</v>
      </c>
      <c r="F48" t="s">
        <v>3625</v>
      </c>
      <c r="G48" t="s">
        <v>860</v>
      </c>
      <c r="H48" t="s">
        <v>615</v>
      </c>
      <c r="I48" s="7">
        <v>21</v>
      </c>
      <c r="J48" s="7">
        <v>5050000</v>
      </c>
      <c r="K48" s="7"/>
      <c r="L48" s="7"/>
      <c r="M48" s="7"/>
      <c r="N48" s="7"/>
      <c r="O48" s="7">
        <v>81</v>
      </c>
      <c r="P48" s="7">
        <v>81</v>
      </c>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X48" s="7"/>
      <c r="AY48" s="7"/>
      <c r="AZ48" s="7"/>
      <c r="BA48" s="7"/>
      <c r="BB48" s="7"/>
    </row>
    <row r="49" spans="1:54" x14ac:dyDescent="0.3">
      <c r="A49" s="93" t="s">
        <v>5241</v>
      </c>
      <c r="B49" s="93" t="s">
        <v>1025</v>
      </c>
      <c r="C49" s="94">
        <v>27165</v>
      </c>
      <c r="D49" s="93" t="s">
        <v>616</v>
      </c>
      <c r="E49" s="93" t="s">
        <v>615</v>
      </c>
      <c r="F49" t="s">
        <v>3703</v>
      </c>
      <c r="G49" t="s">
        <v>1025</v>
      </c>
      <c r="H49" t="s">
        <v>615</v>
      </c>
      <c r="I49" s="7">
        <v>21</v>
      </c>
      <c r="J49" s="7">
        <v>8200000</v>
      </c>
      <c r="K49" s="7"/>
      <c r="L49" s="7"/>
      <c r="M49" s="7"/>
      <c r="N49" s="7"/>
      <c r="O49" s="7">
        <v>82.8</v>
      </c>
      <c r="P49" s="7">
        <v>69.099999999999994</v>
      </c>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X49" s="7"/>
      <c r="AY49" s="7"/>
      <c r="AZ49" s="7"/>
      <c r="BA49" s="7"/>
      <c r="BB49" s="7"/>
    </row>
    <row r="50" spans="1:54" x14ac:dyDescent="0.3">
      <c r="A50" s="93" t="s">
        <v>3752</v>
      </c>
      <c r="B50" s="93" t="s">
        <v>868</v>
      </c>
      <c r="C50" s="94">
        <v>29967</v>
      </c>
      <c r="D50" s="93" t="s">
        <v>619</v>
      </c>
      <c r="E50" s="93" t="s">
        <v>618</v>
      </c>
      <c r="F50" t="s">
        <v>3752</v>
      </c>
      <c r="G50" t="s">
        <v>868</v>
      </c>
      <c r="H50" t="s">
        <v>618</v>
      </c>
      <c r="I50" s="7">
        <v>22</v>
      </c>
      <c r="J50" s="7">
        <v>15200000</v>
      </c>
      <c r="K50" s="7"/>
      <c r="L50" s="7"/>
      <c r="M50" s="7"/>
      <c r="N50" s="7"/>
      <c r="O50" s="7"/>
      <c r="P50" s="7">
        <v>84</v>
      </c>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X50" s="7"/>
      <c r="AY50" s="7"/>
      <c r="AZ50" s="7"/>
      <c r="BA50" s="7"/>
      <c r="BB50" s="7"/>
    </row>
    <row r="51" spans="1:54" x14ac:dyDescent="0.3">
      <c r="A51" s="93" t="s">
        <v>5242</v>
      </c>
      <c r="B51" s="93" t="s">
        <v>1094</v>
      </c>
      <c r="C51" s="94">
        <v>31528</v>
      </c>
      <c r="D51" s="93" t="s">
        <v>616</v>
      </c>
      <c r="E51" s="93" t="s">
        <v>615</v>
      </c>
      <c r="F51" t="s">
        <v>3803</v>
      </c>
      <c r="G51" t="s">
        <v>1094</v>
      </c>
      <c r="H51" t="s">
        <v>615</v>
      </c>
      <c r="I51" s="7">
        <v>20</v>
      </c>
      <c r="J51" s="7">
        <v>33000000</v>
      </c>
      <c r="K51" s="7"/>
      <c r="L51" s="7"/>
      <c r="M51" s="7"/>
      <c r="N51" s="7"/>
      <c r="O51" s="7">
        <v>82.8</v>
      </c>
      <c r="P51" s="7">
        <v>68.400000000000006</v>
      </c>
      <c r="Q51" s="7">
        <v>61.6</v>
      </c>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X51" s="7"/>
      <c r="AY51" s="7"/>
      <c r="AZ51" s="7"/>
      <c r="BA51" s="7"/>
      <c r="BB51" s="7"/>
    </row>
    <row r="52" spans="1:54" x14ac:dyDescent="0.3">
      <c r="A52" s="93" t="s">
        <v>5243</v>
      </c>
      <c r="B52" s="93" t="s">
        <v>1036</v>
      </c>
      <c r="C52" s="94">
        <v>30578</v>
      </c>
      <c r="D52" s="93" t="s">
        <v>619</v>
      </c>
      <c r="E52" s="93" t="s">
        <v>618</v>
      </c>
      <c r="F52" t="s">
        <v>3874</v>
      </c>
      <c r="G52" t="s">
        <v>1036</v>
      </c>
      <c r="H52" t="s">
        <v>621</v>
      </c>
      <c r="I52" s="7">
        <v>19</v>
      </c>
      <c r="J52" s="7">
        <v>36000000</v>
      </c>
      <c r="K52" s="7"/>
      <c r="L52" s="7"/>
      <c r="M52" s="7"/>
      <c r="N52" s="7"/>
      <c r="O52" s="7"/>
      <c r="P52" s="7">
        <v>81.400000000000006</v>
      </c>
      <c r="Q52" s="7">
        <v>91.9</v>
      </c>
      <c r="R52" s="7"/>
      <c r="S52" s="7"/>
      <c r="T52" s="7"/>
      <c r="U52" s="7"/>
      <c r="V52" s="7">
        <v>82.3</v>
      </c>
      <c r="W52" s="7">
        <v>84</v>
      </c>
      <c r="X52" s="7"/>
      <c r="Y52" s="7"/>
      <c r="Z52" s="7"/>
      <c r="AA52" s="7"/>
      <c r="AB52" s="7"/>
      <c r="AC52" s="7"/>
      <c r="AD52" s="7"/>
      <c r="AE52" s="7"/>
      <c r="AF52" s="7"/>
      <c r="AG52" s="7"/>
      <c r="AH52" s="7"/>
      <c r="AI52" s="7"/>
      <c r="AJ52" s="7"/>
      <c r="AK52" s="7"/>
      <c r="AL52" s="7"/>
      <c r="AM52" s="7"/>
      <c r="AN52" s="7"/>
      <c r="AO52" s="7"/>
      <c r="AP52" s="7"/>
      <c r="AQ52" s="7"/>
      <c r="AX52" s="7"/>
      <c r="AY52" s="7"/>
      <c r="AZ52" s="7"/>
      <c r="BA52" s="7"/>
      <c r="BB52" s="7"/>
    </row>
    <row r="53" spans="1:54" x14ac:dyDescent="0.3">
      <c r="A53" s="93" t="s">
        <v>3930</v>
      </c>
      <c r="B53" s="93" t="s">
        <v>888</v>
      </c>
      <c r="C53" s="94">
        <v>29426</v>
      </c>
      <c r="D53" s="93" t="s">
        <v>622</v>
      </c>
      <c r="E53" s="93" t="s">
        <v>621</v>
      </c>
      <c r="F53" t="s">
        <v>3930</v>
      </c>
      <c r="G53" t="s">
        <v>888</v>
      </c>
      <c r="H53" t="s">
        <v>621</v>
      </c>
      <c r="I53" s="7">
        <v>20</v>
      </c>
      <c r="J53" s="7">
        <v>1700000</v>
      </c>
      <c r="K53" s="7"/>
      <c r="L53" s="7"/>
      <c r="M53" s="7"/>
      <c r="N53" s="7"/>
      <c r="O53" s="7"/>
      <c r="P53" s="7"/>
      <c r="Q53" s="7">
        <v>95.8</v>
      </c>
      <c r="R53" s="7"/>
      <c r="S53" s="7"/>
      <c r="T53" s="7"/>
      <c r="U53" s="7"/>
      <c r="V53" s="7">
        <v>93</v>
      </c>
      <c r="W53" s="7">
        <v>65.599999999999994</v>
      </c>
      <c r="X53" s="7"/>
      <c r="Y53" s="7"/>
      <c r="Z53" s="7"/>
      <c r="AA53" s="7"/>
      <c r="AB53" s="7"/>
      <c r="AC53" s="7"/>
      <c r="AD53" s="7"/>
      <c r="AE53" s="7"/>
      <c r="AF53" s="7"/>
      <c r="AG53" s="7"/>
      <c r="AH53" s="7"/>
      <c r="AI53" s="7"/>
      <c r="AJ53" s="7"/>
      <c r="AK53" s="7"/>
      <c r="AL53" s="7"/>
      <c r="AM53" s="7"/>
      <c r="AN53" s="7"/>
      <c r="AO53" s="7"/>
      <c r="AP53" s="7"/>
      <c r="AQ53" s="7"/>
      <c r="AX53" s="7"/>
      <c r="AY53" s="7"/>
      <c r="AZ53" s="7"/>
      <c r="BA53" s="7"/>
      <c r="BB53" s="7"/>
    </row>
    <row r="54" spans="1:54" x14ac:dyDescent="0.3">
      <c r="A54" s="93" t="s">
        <v>5244</v>
      </c>
      <c r="B54" s="93" t="s">
        <v>891</v>
      </c>
      <c r="C54" s="94">
        <v>30469</v>
      </c>
      <c r="D54" s="93" t="s">
        <v>616</v>
      </c>
      <c r="E54" s="93" t="s">
        <v>615</v>
      </c>
      <c r="F54" t="s">
        <v>4116</v>
      </c>
      <c r="G54" t="s">
        <v>891</v>
      </c>
      <c r="H54" t="s">
        <v>615</v>
      </c>
      <c r="I54" s="7">
        <v>22</v>
      </c>
      <c r="J54" s="7">
        <v>15000000</v>
      </c>
      <c r="K54" s="7"/>
      <c r="L54" s="7"/>
      <c r="M54" s="7"/>
      <c r="N54" s="7"/>
      <c r="O54" s="7">
        <v>85.97</v>
      </c>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X54" s="7"/>
      <c r="AY54" s="7"/>
      <c r="AZ54" s="7"/>
      <c r="BA54" s="7"/>
      <c r="BB54" s="7"/>
    </row>
    <row r="55" spans="1:54" x14ac:dyDescent="0.3">
      <c r="A55" s="93" t="s">
        <v>3984</v>
      </c>
      <c r="B55" s="93" t="s">
        <v>1022</v>
      </c>
      <c r="C55" s="94">
        <v>26770</v>
      </c>
      <c r="D55" s="93" t="s">
        <v>619</v>
      </c>
      <c r="E55" s="93" t="s">
        <v>618</v>
      </c>
      <c r="F55" t="s">
        <v>3984</v>
      </c>
      <c r="G55" t="s">
        <v>1022</v>
      </c>
      <c r="H55" t="s">
        <v>618</v>
      </c>
      <c r="I55" s="7">
        <v>21</v>
      </c>
      <c r="J55" s="7">
        <v>8760000</v>
      </c>
      <c r="K55" s="7"/>
      <c r="L55" s="7"/>
      <c r="M55" s="7"/>
      <c r="N55" s="7"/>
      <c r="O55" s="7"/>
      <c r="P55" s="7">
        <v>87.6</v>
      </c>
      <c r="Q55" s="7">
        <v>47.9</v>
      </c>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X55" s="7"/>
      <c r="AY55" s="7"/>
      <c r="AZ55" s="7"/>
      <c r="BA55" s="7"/>
      <c r="BB55" s="7"/>
    </row>
    <row r="56" spans="1:54" x14ac:dyDescent="0.3">
      <c r="A56" s="93" t="s">
        <v>4042</v>
      </c>
      <c r="B56" s="93" t="s">
        <v>907</v>
      </c>
      <c r="C56" s="94">
        <v>25750</v>
      </c>
      <c r="D56" s="93" t="s">
        <v>640</v>
      </c>
      <c r="E56" s="93" t="s">
        <v>639</v>
      </c>
      <c r="F56" t="s">
        <v>4042</v>
      </c>
      <c r="G56" t="s">
        <v>907</v>
      </c>
      <c r="H56" t="s">
        <v>639</v>
      </c>
      <c r="I56" s="7">
        <v>21</v>
      </c>
      <c r="J56" s="7">
        <v>6150000</v>
      </c>
      <c r="K56" s="7"/>
      <c r="L56" s="7"/>
      <c r="M56" s="7"/>
      <c r="N56" s="7"/>
      <c r="O56" s="7"/>
      <c r="P56" s="7"/>
      <c r="Q56" s="7"/>
      <c r="R56" s="7"/>
      <c r="S56" s="7"/>
      <c r="T56" s="7"/>
      <c r="U56" s="7"/>
      <c r="V56" s="7">
        <v>55.57</v>
      </c>
      <c r="W56" s="7">
        <v>88.84</v>
      </c>
      <c r="X56" s="7"/>
      <c r="Y56" s="7"/>
      <c r="Z56" s="7"/>
      <c r="AA56" s="7"/>
      <c r="AB56" s="7"/>
      <c r="AC56" s="7"/>
      <c r="AD56" s="7"/>
      <c r="AE56" s="7"/>
      <c r="AF56" s="7"/>
      <c r="AG56" s="7"/>
      <c r="AH56" s="7"/>
      <c r="AI56" s="7"/>
      <c r="AJ56" s="7"/>
      <c r="AK56" s="7"/>
      <c r="AL56" s="7"/>
      <c r="AM56" s="7"/>
      <c r="AN56" s="7"/>
      <c r="AO56" s="7"/>
      <c r="AP56" s="7"/>
      <c r="AQ56" s="7"/>
      <c r="AX56" s="7"/>
      <c r="AY56" s="7"/>
      <c r="AZ56" s="7"/>
      <c r="BA56" s="7"/>
      <c r="BB56" s="7"/>
    </row>
    <row r="57" spans="1:54" x14ac:dyDescent="0.3">
      <c r="A57" s="93" t="s">
        <v>4056</v>
      </c>
      <c r="B57" s="93" t="s">
        <v>1025</v>
      </c>
      <c r="C57" s="94">
        <v>30053</v>
      </c>
      <c r="D57" s="93" t="s">
        <v>625</v>
      </c>
      <c r="E57" s="93" t="s">
        <v>624</v>
      </c>
      <c r="F57" t="s">
        <v>4056</v>
      </c>
      <c r="G57" t="s">
        <v>1025</v>
      </c>
      <c r="H57" t="s">
        <v>624</v>
      </c>
      <c r="I57" s="7">
        <v>22</v>
      </c>
      <c r="J57" s="7"/>
      <c r="K57" s="7"/>
      <c r="L57" s="7"/>
      <c r="M57" s="7"/>
      <c r="N57" s="7"/>
      <c r="O57" s="7"/>
      <c r="P57" s="7"/>
      <c r="Q57" s="7"/>
      <c r="R57" s="7">
        <v>74</v>
      </c>
      <c r="S57" s="7"/>
      <c r="T57" s="7"/>
      <c r="U57" s="7"/>
      <c r="V57" s="7"/>
      <c r="W57" s="7"/>
      <c r="X57" s="7"/>
      <c r="Y57" s="7"/>
      <c r="Z57" s="7"/>
      <c r="AA57" s="7"/>
      <c r="AB57" s="7"/>
      <c r="AC57" s="7"/>
      <c r="AD57" s="7"/>
      <c r="AE57" s="7"/>
      <c r="AF57" s="7"/>
      <c r="AG57" s="7"/>
      <c r="AH57" s="7"/>
      <c r="AI57" s="7"/>
      <c r="AJ57" s="7"/>
      <c r="AK57" s="7"/>
      <c r="AL57" s="7"/>
      <c r="AM57" s="7"/>
      <c r="AN57" s="7"/>
      <c r="AO57" s="7"/>
      <c r="AP57" s="7"/>
      <c r="AQ57" s="7"/>
      <c r="AX57" s="7"/>
      <c r="AY57" s="7"/>
      <c r="AZ57" s="7"/>
      <c r="BA57" s="7"/>
      <c r="BB57" s="7"/>
    </row>
    <row r="58" spans="1:54" x14ac:dyDescent="0.3">
      <c r="A58" s="93" t="s">
        <v>4068</v>
      </c>
      <c r="B58" s="93" t="s">
        <v>860</v>
      </c>
      <c r="C58" s="94">
        <v>28908</v>
      </c>
      <c r="D58" s="93" t="s">
        <v>616</v>
      </c>
      <c r="E58" s="93" t="s">
        <v>615</v>
      </c>
      <c r="F58" t="s">
        <v>4068</v>
      </c>
      <c r="G58" t="s">
        <v>860</v>
      </c>
      <c r="H58" t="s">
        <v>615</v>
      </c>
      <c r="I58" s="7">
        <v>21</v>
      </c>
      <c r="J58" s="7">
        <v>13600000</v>
      </c>
      <c r="K58" s="7"/>
      <c r="L58" s="7"/>
      <c r="M58" s="7"/>
      <c r="N58" s="7"/>
      <c r="O58" s="7">
        <v>79.099999999999994</v>
      </c>
      <c r="P58" s="7">
        <v>56</v>
      </c>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X58" s="7"/>
      <c r="AY58" s="7"/>
      <c r="AZ58" s="7"/>
      <c r="BA58" s="7"/>
      <c r="BB58" s="7"/>
    </row>
    <row r="59" spans="1:54" x14ac:dyDescent="0.3">
      <c r="A59" s="93" t="s">
        <v>5245</v>
      </c>
      <c r="B59" s="93" t="s">
        <v>913</v>
      </c>
      <c r="C59" s="94">
        <v>24851</v>
      </c>
      <c r="D59" s="93" t="s">
        <v>640</v>
      </c>
      <c r="E59" s="93" t="s">
        <v>639</v>
      </c>
      <c r="F59" t="s">
        <v>4070</v>
      </c>
      <c r="G59" t="s">
        <v>913</v>
      </c>
      <c r="H59" t="s">
        <v>639</v>
      </c>
      <c r="I59" s="7">
        <v>21</v>
      </c>
      <c r="J59" s="7">
        <v>3200000</v>
      </c>
      <c r="K59" s="7"/>
      <c r="L59" s="7"/>
      <c r="M59" s="7"/>
      <c r="N59" s="7"/>
      <c r="O59" s="7"/>
      <c r="P59" s="7"/>
      <c r="Q59" s="7"/>
      <c r="R59" s="7"/>
      <c r="S59" s="7"/>
      <c r="T59" s="7"/>
      <c r="U59" s="7"/>
      <c r="V59" s="7">
        <v>53</v>
      </c>
      <c r="W59" s="7">
        <v>81.400000000000006</v>
      </c>
      <c r="X59" s="7"/>
      <c r="Y59" s="7"/>
      <c r="Z59" s="7"/>
      <c r="AA59" s="7"/>
      <c r="AB59" s="7"/>
      <c r="AC59" s="7"/>
      <c r="AD59" s="7"/>
      <c r="AE59" s="7"/>
      <c r="AF59" s="7"/>
      <c r="AG59" s="7"/>
      <c r="AH59" s="7"/>
      <c r="AI59" s="7"/>
      <c r="AJ59" s="7"/>
      <c r="AK59" s="7"/>
      <c r="AL59" s="7"/>
      <c r="AM59" s="7"/>
      <c r="AN59" s="7"/>
      <c r="AO59" s="7"/>
      <c r="AP59" s="7"/>
      <c r="AQ59" s="7"/>
      <c r="AX59" s="7"/>
      <c r="AY59" s="7"/>
      <c r="AZ59" s="7"/>
      <c r="BA59" s="7"/>
      <c r="BB59" s="7"/>
    </row>
    <row r="60" spans="1:54" x14ac:dyDescent="0.3">
      <c r="A60" s="93" t="s">
        <v>4165</v>
      </c>
      <c r="B60" s="93" t="s">
        <v>5238</v>
      </c>
      <c r="C60" s="94">
        <v>29830</v>
      </c>
      <c r="D60" s="93" t="s">
        <v>616</v>
      </c>
      <c r="E60" s="93" t="s">
        <v>615</v>
      </c>
      <c r="F60" t="s">
        <v>4165</v>
      </c>
      <c r="G60" t="s">
        <v>1248</v>
      </c>
      <c r="H60" t="s">
        <v>615</v>
      </c>
      <c r="I60" s="7">
        <v>21</v>
      </c>
      <c r="J60" s="7">
        <v>840000</v>
      </c>
      <c r="K60" s="7"/>
      <c r="L60" s="7"/>
      <c r="M60" s="7"/>
      <c r="N60" s="7"/>
      <c r="O60" s="7">
        <v>80.77</v>
      </c>
      <c r="P60" s="7"/>
      <c r="Q60" s="7"/>
      <c r="R60" s="7"/>
      <c r="S60" s="7">
        <v>59.03</v>
      </c>
      <c r="T60" s="7"/>
      <c r="U60" s="7"/>
      <c r="V60" s="7"/>
      <c r="W60" s="7"/>
      <c r="X60" s="7"/>
      <c r="Y60" s="7"/>
      <c r="Z60" s="7"/>
      <c r="AA60" s="7"/>
      <c r="AB60" s="7"/>
      <c r="AC60" s="7"/>
      <c r="AD60" s="7"/>
      <c r="AE60" s="7"/>
      <c r="AF60" s="7"/>
      <c r="AG60" s="7"/>
      <c r="AH60" s="7"/>
      <c r="AI60" s="7"/>
      <c r="AJ60" s="7"/>
      <c r="AK60" s="7"/>
      <c r="AL60" s="7"/>
      <c r="AM60" s="7"/>
      <c r="AN60" s="7"/>
      <c r="AO60" s="7"/>
      <c r="AP60" s="7"/>
      <c r="AQ60" s="7"/>
      <c r="AX60" s="7"/>
      <c r="AY60" s="7"/>
      <c r="AZ60" s="7"/>
      <c r="BA60" s="7"/>
      <c r="BB60" s="7"/>
    </row>
    <row r="61" spans="1:54" x14ac:dyDescent="0.3">
      <c r="A61" s="93" t="s">
        <v>4176</v>
      </c>
      <c r="B61" s="93" t="s">
        <v>848</v>
      </c>
      <c r="C61" s="94">
        <v>29145</v>
      </c>
      <c r="D61" s="93" t="s">
        <v>619</v>
      </c>
      <c r="E61" s="93" t="s">
        <v>618</v>
      </c>
      <c r="F61" t="s">
        <v>4176</v>
      </c>
      <c r="G61" t="s">
        <v>848</v>
      </c>
      <c r="H61" t="s">
        <v>618</v>
      </c>
      <c r="I61" s="7">
        <v>22</v>
      </c>
      <c r="J61" s="7">
        <v>1750000</v>
      </c>
      <c r="K61" s="7"/>
      <c r="L61" s="7"/>
      <c r="M61" s="7"/>
      <c r="N61" s="7"/>
      <c r="O61" s="7"/>
      <c r="P61" s="7">
        <v>84.5</v>
      </c>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X61" s="7"/>
      <c r="AY61" s="7"/>
      <c r="AZ61" s="7"/>
      <c r="BA61" s="7"/>
      <c r="BB61" s="7"/>
    </row>
    <row r="62" spans="1:54" x14ac:dyDescent="0.3">
      <c r="A62" s="93" t="s">
        <v>4189</v>
      </c>
      <c r="B62" s="93" t="s">
        <v>1036</v>
      </c>
      <c r="C62" s="94">
        <v>30768</v>
      </c>
      <c r="D62" s="93" t="s">
        <v>640</v>
      </c>
      <c r="E62" s="93" t="s">
        <v>639</v>
      </c>
      <c r="F62" t="s">
        <v>4189</v>
      </c>
      <c r="G62" t="s">
        <v>1036</v>
      </c>
      <c r="H62" t="s">
        <v>621</v>
      </c>
      <c r="I62" s="7">
        <v>20</v>
      </c>
      <c r="J62" s="7">
        <v>1330000</v>
      </c>
      <c r="K62" s="7"/>
      <c r="L62" s="7"/>
      <c r="M62" s="7"/>
      <c r="N62" s="7"/>
      <c r="O62" s="7"/>
      <c r="P62" s="7"/>
      <c r="Q62" s="7">
        <v>87.9</v>
      </c>
      <c r="R62" s="7"/>
      <c r="S62" s="7"/>
      <c r="T62" s="7"/>
      <c r="U62" s="7"/>
      <c r="V62" s="7">
        <v>63.4</v>
      </c>
      <c r="W62" s="7">
        <v>73.400000000000006</v>
      </c>
      <c r="X62" s="7"/>
      <c r="Y62" s="7"/>
      <c r="Z62" s="7"/>
      <c r="AA62" s="7"/>
      <c r="AB62" s="7"/>
      <c r="AC62" s="7"/>
      <c r="AD62" s="7"/>
      <c r="AE62" s="7"/>
      <c r="AF62" s="7"/>
      <c r="AG62" s="7"/>
      <c r="AH62" s="7"/>
      <c r="AI62" s="7"/>
      <c r="AJ62" s="7"/>
      <c r="AK62" s="7"/>
      <c r="AL62" s="7"/>
      <c r="AM62" s="7"/>
      <c r="AN62" s="7"/>
      <c r="AO62" s="7"/>
      <c r="AP62" s="7"/>
      <c r="AQ62" s="7"/>
      <c r="AX62" s="7"/>
      <c r="AY62" s="7"/>
      <c r="AZ62" s="7"/>
      <c r="BA62" s="7"/>
      <c r="BB62" s="7"/>
    </row>
    <row r="63" spans="1:54" x14ac:dyDescent="0.3">
      <c r="A63" s="93" t="s">
        <v>4239</v>
      </c>
      <c r="B63" s="93" t="s">
        <v>1036</v>
      </c>
      <c r="C63" s="94">
        <v>29992</v>
      </c>
      <c r="D63" s="93" t="s">
        <v>622</v>
      </c>
      <c r="E63" s="93" t="s">
        <v>621</v>
      </c>
      <c r="F63" t="s">
        <v>4239</v>
      </c>
      <c r="G63" t="s">
        <v>1036</v>
      </c>
      <c r="H63" t="s">
        <v>618</v>
      </c>
      <c r="I63" s="7">
        <v>21</v>
      </c>
      <c r="J63" s="7">
        <v>913000</v>
      </c>
      <c r="K63" s="7"/>
      <c r="L63" s="7"/>
      <c r="M63" s="7"/>
      <c r="N63" s="7"/>
      <c r="O63" s="7"/>
      <c r="P63" s="7">
        <v>96</v>
      </c>
      <c r="Q63" s="7">
        <v>95</v>
      </c>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X63" s="7"/>
      <c r="AY63" s="7"/>
      <c r="AZ63" s="7"/>
      <c r="BA63" s="7"/>
      <c r="BB63" s="7"/>
    </row>
    <row r="64" spans="1:54" x14ac:dyDescent="0.3">
      <c r="A64" s="93" t="s">
        <v>5246</v>
      </c>
      <c r="B64" s="93" t="s">
        <v>1036</v>
      </c>
      <c r="C64" s="94">
        <v>29953</v>
      </c>
      <c r="D64" s="93" t="s">
        <v>619</v>
      </c>
      <c r="E64" s="93" t="s">
        <v>618</v>
      </c>
      <c r="F64" t="s">
        <v>4247</v>
      </c>
      <c r="G64" t="s">
        <v>1036</v>
      </c>
      <c r="H64" t="s">
        <v>618</v>
      </c>
      <c r="I64" s="7">
        <v>22</v>
      </c>
      <c r="J64" s="7">
        <v>231000</v>
      </c>
      <c r="K64" s="7"/>
      <c r="L64" s="7"/>
      <c r="M64" s="7"/>
      <c r="N64" s="7"/>
      <c r="O64" s="7"/>
      <c r="P64" s="7">
        <v>88.79</v>
      </c>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X64" s="7"/>
      <c r="AY64" s="7"/>
      <c r="AZ64" s="7"/>
      <c r="BA64" s="7"/>
      <c r="BB64" s="7"/>
    </row>
    <row r="65" spans="1:71" x14ac:dyDescent="0.3">
      <c r="A65" s="93" t="s">
        <v>4271</v>
      </c>
      <c r="B65" s="93" t="s">
        <v>1036</v>
      </c>
      <c r="C65" s="94">
        <v>34641</v>
      </c>
      <c r="D65" s="93" t="s">
        <v>622</v>
      </c>
      <c r="E65" s="93" t="s">
        <v>621</v>
      </c>
      <c r="F65" t="s">
        <v>4271</v>
      </c>
      <c r="G65" t="s">
        <v>1036</v>
      </c>
      <c r="H65" t="s">
        <v>618</v>
      </c>
      <c r="I65" s="7">
        <v>21</v>
      </c>
      <c r="J65" s="7">
        <v>1100000</v>
      </c>
      <c r="K65" s="7"/>
      <c r="L65" s="7"/>
      <c r="M65" s="7"/>
      <c r="N65" s="7"/>
      <c r="O65" s="7"/>
      <c r="P65" s="7">
        <v>94</v>
      </c>
      <c r="Q65" s="7">
        <v>90</v>
      </c>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X65" s="7"/>
      <c r="AY65" s="7"/>
      <c r="AZ65" s="7"/>
      <c r="BA65" s="7"/>
      <c r="BB65" s="7"/>
    </row>
    <row r="66" spans="1:71" x14ac:dyDescent="0.3">
      <c r="A66" s="93" t="s">
        <v>4663</v>
      </c>
      <c r="B66" s="93" t="s">
        <v>895</v>
      </c>
      <c r="C66" s="94">
        <v>30584</v>
      </c>
      <c r="D66" s="93" t="s">
        <v>619</v>
      </c>
      <c r="E66" s="93" t="s">
        <v>618</v>
      </c>
      <c r="F66" t="s">
        <v>4663</v>
      </c>
      <c r="G66" t="s">
        <v>895</v>
      </c>
      <c r="H66" t="s">
        <v>621</v>
      </c>
      <c r="I66" s="7">
        <v>21</v>
      </c>
      <c r="J66" s="7">
        <v>9900000</v>
      </c>
      <c r="K66" s="7"/>
      <c r="L66" s="7"/>
      <c r="M66" s="7"/>
      <c r="N66" s="7"/>
      <c r="O66" s="7"/>
      <c r="P66" s="7">
        <v>73.180000000000007</v>
      </c>
      <c r="Q66" s="7">
        <v>22.8</v>
      </c>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X66" s="7"/>
      <c r="AY66" s="7"/>
      <c r="AZ66" s="7"/>
      <c r="BA66" s="7"/>
      <c r="BB66" s="7"/>
    </row>
    <row r="67" spans="1:71" x14ac:dyDescent="0.3">
      <c r="A67" s="93" t="s">
        <v>4739</v>
      </c>
      <c r="B67" s="93" t="s">
        <v>1036</v>
      </c>
      <c r="C67" s="94">
        <v>27632</v>
      </c>
      <c r="D67" s="93" t="s">
        <v>640</v>
      </c>
      <c r="E67" s="93" t="s">
        <v>639</v>
      </c>
      <c r="F67" t="s">
        <v>4739</v>
      </c>
      <c r="G67" t="s">
        <v>1036</v>
      </c>
      <c r="H67" t="s">
        <v>621</v>
      </c>
      <c r="I67" s="7">
        <v>21</v>
      </c>
      <c r="J67" s="7">
        <v>980000</v>
      </c>
      <c r="K67" s="7"/>
      <c r="L67" s="7"/>
      <c r="M67" s="7"/>
      <c r="N67" s="7"/>
      <c r="O67" s="7">
        <v>45.4</v>
      </c>
      <c r="P67" s="7"/>
      <c r="Q67" s="7"/>
      <c r="R67" s="7"/>
      <c r="S67" s="7"/>
      <c r="T67" s="7"/>
      <c r="U67" s="7"/>
      <c r="V67" s="7"/>
      <c r="W67" s="7">
        <v>81.099999999999994</v>
      </c>
      <c r="X67" s="7"/>
      <c r="Y67" s="7"/>
      <c r="Z67" s="7"/>
      <c r="AA67" s="7"/>
      <c r="AB67" s="7"/>
      <c r="AC67" s="7"/>
      <c r="AD67" s="7"/>
      <c r="AE67" s="7"/>
      <c r="AF67" s="7"/>
      <c r="AG67" s="7"/>
      <c r="AH67" s="7"/>
      <c r="AI67" s="7"/>
      <c r="AJ67" s="7"/>
      <c r="AK67" s="7"/>
      <c r="AL67" s="7"/>
      <c r="AM67" s="7"/>
      <c r="AN67" s="7"/>
      <c r="AO67" s="7"/>
      <c r="AP67" s="7"/>
      <c r="AQ67" s="7"/>
      <c r="AX67" s="7"/>
      <c r="AY67" s="7"/>
      <c r="AZ67" s="7"/>
      <c r="BA67" s="7"/>
      <c r="BB67" s="7"/>
    </row>
    <row r="68" spans="1:71" x14ac:dyDescent="0.3">
      <c r="A68" s="93" t="s">
        <v>4768</v>
      </c>
      <c r="B68" s="93" t="s">
        <v>895</v>
      </c>
      <c r="C68" s="94">
        <v>26654</v>
      </c>
      <c r="D68" s="93" t="s">
        <v>616</v>
      </c>
      <c r="E68" s="93" t="s">
        <v>615</v>
      </c>
      <c r="F68" t="s">
        <v>4768</v>
      </c>
      <c r="G68" t="s">
        <v>895</v>
      </c>
      <c r="H68" t="s">
        <v>615</v>
      </c>
      <c r="I68" s="7">
        <v>21</v>
      </c>
      <c r="J68" s="7">
        <v>40000000</v>
      </c>
      <c r="K68" s="7"/>
      <c r="L68" s="7"/>
      <c r="M68" s="7"/>
      <c r="N68" s="7"/>
      <c r="O68" s="7">
        <v>90.6</v>
      </c>
      <c r="P68" s="7"/>
      <c r="Q68" s="7"/>
      <c r="R68" s="7"/>
      <c r="S68" s="7"/>
      <c r="T68" s="7"/>
      <c r="U68" s="7">
        <v>72.91</v>
      </c>
      <c r="V68" s="7"/>
      <c r="W68" s="7"/>
      <c r="X68" s="7"/>
      <c r="Y68" s="7"/>
      <c r="Z68" s="7"/>
      <c r="AA68" s="7"/>
      <c r="AB68" s="7"/>
      <c r="AC68" s="7"/>
      <c r="AD68" s="7"/>
      <c r="AE68" s="7"/>
      <c r="AF68" s="7"/>
      <c r="AG68" s="7"/>
      <c r="AH68" s="7"/>
      <c r="AI68" s="7"/>
      <c r="AJ68" s="7"/>
      <c r="AK68" s="7"/>
      <c r="AL68" s="7"/>
      <c r="AM68" s="7"/>
      <c r="AN68" s="7"/>
      <c r="AO68" s="7"/>
      <c r="AP68" s="7"/>
      <c r="AQ68" s="7"/>
      <c r="AX68" s="7"/>
      <c r="AY68" s="7"/>
      <c r="AZ68" s="7"/>
      <c r="BA68" s="7"/>
      <c r="BB68" s="7"/>
    </row>
    <row r="69" spans="1:71" x14ac:dyDescent="0.3">
      <c r="A69" s="93" t="s">
        <v>4902</v>
      </c>
      <c r="B69" s="93" t="s">
        <v>868</v>
      </c>
      <c r="C69" s="94">
        <v>29261</v>
      </c>
      <c r="D69" s="93" t="s">
        <v>619</v>
      </c>
      <c r="E69" s="93" t="s">
        <v>618</v>
      </c>
      <c r="F69" t="s">
        <v>4902</v>
      </c>
      <c r="G69" t="s">
        <v>868</v>
      </c>
      <c r="H69" t="s">
        <v>618</v>
      </c>
      <c r="I69" s="7">
        <v>22</v>
      </c>
      <c r="J69" s="7">
        <v>3900000</v>
      </c>
      <c r="K69" s="7"/>
      <c r="L69" s="7"/>
      <c r="M69" s="7"/>
      <c r="N69" s="7"/>
      <c r="O69" s="7"/>
      <c r="P69" s="7">
        <v>90</v>
      </c>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X69" s="7"/>
      <c r="AY69" s="7"/>
      <c r="AZ69" s="7"/>
      <c r="BA69" s="7"/>
      <c r="BB69" s="7"/>
    </row>
    <row r="70" spans="1:71" x14ac:dyDescent="0.3">
      <c r="A70" s="93" t="s">
        <v>5099</v>
      </c>
      <c r="B70" s="93" t="s">
        <v>895</v>
      </c>
      <c r="C70" s="94">
        <v>26574</v>
      </c>
      <c r="D70" s="93" t="s">
        <v>640</v>
      </c>
      <c r="E70" s="93" t="s">
        <v>639</v>
      </c>
      <c r="F70" t="s">
        <v>5099</v>
      </c>
      <c r="G70" t="s">
        <v>895</v>
      </c>
      <c r="H70" t="s">
        <v>639</v>
      </c>
      <c r="I70" s="7">
        <v>19</v>
      </c>
      <c r="J70" s="7">
        <v>3800000</v>
      </c>
      <c r="K70" s="7"/>
      <c r="L70" s="7"/>
      <c r="M70" s="7"/>
      <c r="N70" s="7"/>
      <c r="O70" s="7">
        <v>53.3</v>
      </c>
      <c r="P70" s="7"/>
      <c r="Q70" s="7">
        <v>86.8</v>
      </c>
      <c r="R70" s="7"/>
      <c r="S70" s="7"/>
      <c r="T70" s="7"/>
      <c r="U70" s="7"/>
      <c r="V70" s="7">
        <v>87.3</v>
      </c>
      <c r="W70" s="7">
        <v>94.4</v>
      </c>
      <c r="X70" s="7"/>
      <c r="Y70" s="7"/>
      <c r="Z70" s="7"/>
      <c r="AA70" s="7"/>
      <c r="AB70" s="7"/>
      <c r="AC70" s="7"/>
      <c r="AD70" s="7"/>
      <c r="AE70" s="7"/>
      <c r="AF70" s="7"/>
      <c r="AG70" s="7"/>
      <c r="AH70" s="7"/>
      <c r="AI70" s="7"/>
      <c r="AJ70" s="7"/>
      <c r="AK70" s="7"/>
      <c r="AL70" s="7"/>
      <c r="AM70" s="7"/>
      <c r="AN70" s="7"/>
      <c r="AO70" s="7"/>
      <c r="AP70" s="7"/>
      <c r="AQ70" s="7"/>
      <c r="AX70" s="7"/>
      <c r="AY70" s="7"/>
      <c r="AZ70" s="7"/>
      <c r="BA70" s="7"/>
      <c r="BB70" s="7"/>
    </row>
    <row r="71" spans="1:71" x14ac:dyDescent="0.3">
      <c r="A71" s="93" t="s">
        <v>5100</v>
      </c>
      <c r="B71" s="93" t="s">
        <v>895</v>
      </c>
      <c r="C71" s="94">
        <v>27747</v>
      </c>
      <c r="D71" s="93" t="s">
        <v>640</v>
      </c>
      <c r="E71" s="93" t="s">
        <v>639</v>
      </c>
      <c r="F71" t="s">
        <v>5100</v>
      </c>
      <c r="G71" t="s">
        <v>895</v>
      </c>
      <c r="H71" t="s">
        <v>615</v>
      </c>
      <c r="I71" s="7">
        <v>18</v>
      </c>
      <c r="J71" s="7">
        <v>1200000</v>
      </c>
      <c r="K71" s="7"/>
      <c r="L71" s="7"/>
      <c r="M71" s="7"/>
      <c r="N71" s="7"/>
      <c r="O71" s="7">
        <v>72.92</v>
      </c>
      <c r="P71" s="7">
        <v>21.03</v>
      </c>
      <c r="Q71" s="7">
        <v>77.209999999999994</v>
      </c>
      <c r="R71" s="7"/>
      <c r="S71" s="7"/>
      <c r="T71" s="7"/>
      <c r="U71" s="7"/>
      <c r="V71" s="7">
        <v>88.76</v>
      </c>
      <c r="W71" s="7">
        <v>88.59</v>
      </c>
      <c r="X71" s="7"/>
      <c r="Y71" s="7"/>
      <c r="Z71" s="7"/>
      <c r="AA71" s="7"/>
      <c r="AB71" s="7"/>
      <c r="AC71" s="7"/>
      <c r="AD71" s="7"/>
      <c r="AE71" s="7"/>
      <c r="AF71" s="7"/>
      <c r="AG71" s="7"/>
      <c r="AH71" s="7"/>
      <c r="AI71" s="7"/>
      <c r="AJ71" s="7"/>
      <c r="AK71" s="7"/>
      <c r="AL71" s="7"/>
      <c r="AM71" s="7"/>
      <c r="AN71" s="7"/>
      <c r="AO71" s="7"/>
      <c r="AP71" s="7"/>
      <c r="AQ71" s="7"/>
      <c r="AX71" s="7"/>
      <c r="AY71" s="7"/>
      <c r="AZ71" s="7"/>
      <c r="BA71" s="7"/>
      <c r="BB71" s="7"/>
    </row>
    <row r="72" spans="1:71" x14ac:dyDescent="0.3">
      <c r="F72" s="6" t="s">
        <v>3214</v>
      </c>
      <c r="G72" s="6" t="s">
        <v>1058</v>
      </c>
      <c r="H72" s="6" t="s">
        <v>729</v>
      </c>
      <c r="K72" s="4"/>
      <c r="L72" s="4"/>
      <c r="M72" s="4"/>
      <c r="N72" s="4"/>
      <c r="O72" s="4"/>
      <c r="P72" s="4"/>
      <c r="Q72" s="4"/>
      <c r="R72" s="7"/>
      <c r="S72" s="4"/>
      <c r="T72" s="4"/>
      <c r="U72" s="4"/>
      <c r="V72" s="4"/>
      <c r="W72" s="4"/>
      <c r="X72" s="4"/>
      <c r="Y72" s="4"/>
      <c r="Z72" s="4"/>
      <c r="AA72" s="4"/>
      <c r="AB72" s="4"/>
      <c r="AC72" s="4"/>
      <c r="AD72" s="4"/>
      <c r="AE72" s="4"/>
      <c r="AF72" s="61"/>
      <c r="AG72" s="4"/>
      <c r="AH72" s="4"/>
      <c r="AI72" s="4"/>
      <c r="AJ72" s="4"/>
      <c r="AK72" s="4"/>
      <c r="AL72" s="4"/>
      <c r="AM72" s="4"/>
      <c r="AN72" s="4"/>
      <c r="AO72" s="4"/>
      <c r="AP72" s="4"/>
      <c r="AQ72" s="4"/>
      <c r="AR72" s="4"/>
      <c r="AS72" s="4"/>
      <c r="AT72" s="4"/>
      <c r="AU72" s="4"/>
      <c r="AV72" s="4"/>
      <c r="AW72" s="4"/>
      <c r="AY72" s="95">
        <v>60</v>
      </c>
      <c r="AZ72" s="95">
        <v>60</v>
      </c>
      <c r="BA72" s="95">
        <v>60</v>
      </c>
      <c r="BB72" s="95">
        <v>60</v>
      </c>
      <c r="BC72" s="95">
        <v>60</v>
      </c>
      <c r="BD72" s="95">
        <v>60</v>
      </c>
      <c r="BE72" s="95">
        <v>60</v>
      </c>
      <c r="BF72" s="95">
        <v>60</v>
      </c>
      <c r="BG72" s="95">
        <v>60</v>
      </c>
      <c r="BH72" s="95">
        <v>60</v>
      </c>
      <c r="BI72" s="95">
        <v>60</v>
      </c>
      <c r="BJ72" s="95">
        <v>60</v>
      </c>
      <c r="BK72" s="95">
        <v>60</v>
      </c>
      <c r="BL72" s="95">
        <v>60</v>
      </c>
      <c r="BM72" s="4"/>
      <c r="BN72" s="4"/>
      <c r="BO72" s="4"/>
      <c r="BP72" s="4"/>
      <c r="BQ72" s="4"/>
      <c r="BS72" s="64"/>
    </row>
    <row r="73" spans="1:71" x14ac:dyDescent="0.3">
      <c r="F73" s="6" t="s">
        <v>4489</v>
      </c>
      <c r="G73" s="6" t="s">
        <v>1402</v>
      </c>
      <c r="H73" s="6" t="s">
        <v>765</v>
      </c>
      <c r="K73" s="4"/>
      <c r="L73" s="4"/>
      <c r="M73" s="4"/>
      <c r="N73" s="4"/>
      <c r="O73" s="4"/>
      <c r="P73" s="4"/>
      <c r="Q73" s="4"/>
      <c r="R73" s="7"/>
      <c r="S73" s="4"/>
      <c r="T73" s="4"/>
      <c r="U73" s="4"/>
      <c r="V73" s="4"/>
      <c r="W73" s="4"/>
      <c r="X73" s="4"/>
      <c r="Y73" s="4"/>
      <c r="Z73" s="4"/>
      <c r="AA73" s="4"/>
      <c r="AB73" s="7"/>
      <c r="AC73" s="7"/>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N73" s="95">
        <v>90</v>
      </c>
      <c r="BO73" s="95">
        <v>90</v>
      </c>
      <c r="BP73" s="95">
        <v>90</v>
      </c>
      <c r="BQ73" s="95">
        <v>90</v>
      </c>
      <c r="BR73" s="7"/>
      <c r="BS73" s="64"/>
    </row>
    <row r="74" spans="1:71" x14ac:dyDescent="0.3">
      <c r="F74" s="6" t="s">
        <v>4216</v>
      </c>
      <c r="G74" s="6" t="s">
        <v>888</v>
      </c>
      <c r="H74" s="6" t="s">
        <v>765</v>
      </c>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N74" s="95">
        <v>51</v>
      </c>
      <c r="BO74" s="95">
        <v>51</v>
      </c>
      <c r="BP74" s="95">
        <v>51</v>
      </c>
      <c r="BQ74" s="4"/>
      <c r="BS74" s="64"/>
    </row>
    <row r="75" spans="1:71" x14ac:dyDescent="0.3">
      <c r="F75" s="6" t="s">
        <v>3510</v>
      </c>
      <c r="G75" s="6" t="s">
        <v>1025</v>
      </c>
      <c r="H75" s="6" t="s">
        <v>606</v>
      </c>
      <c r="K75" s="4"/>
      <c r="L75" s="7">
        <v>70</v>
      </c>
      <c r="M75" s="7"/>
      <c r="N75" s="7">
        <v>70</v>
      </c>
      <c r="O75" s="4"/>
      <c r="P75" s="4"/>
      <c r="Q75" s="4"/>
      <c r="R75" s="7"/>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Y75" s="7">
        <v>70</v>
      </c>
      <c r="AZ75" s="7">
        <v>70</v>
      </c>
      <c r="BA75" s="7">
        <v>70</v>
      </c>
      <c r="BB75" s="7">
        <v>70</v>
      </c>
      <c r="BC75" s="7">
        <v>70</v>
      </c>
      <c r="BD75" s="7">
        <v>70</v>
      </c>
      <c r="BE75" s="7">
        <v>70</v>
      </c>
      <c r="BF75" s="7">
        <v>70</v>
      </c>
      <c r="BG75" s="7">
        <v>70</v>
      </c>
      <c r="BH75" s="7">
        <v>70</v>
      </c>
      <c r="BI75" s="7">
        <v>70</v>
      </c>
      <c r="BJ75" s="7">
        <v>70</v>
      </c>
      <c r="BK75" s="7">
        <v>70</v>
      </c>
      <c r="BL75" s="7">
        <v>70</v>
      </c>
      <c r="BM75" s="4"/>
      <c r="BN75" s="4"/>
      <c r="BO75" s="4"/>
      <c r="BP75" s="4"/>
      <c r="BQ75" s="4"/>
      <c r="BS75" s="64"/>
    </row>
    <row r="76" spans="1:71" x14ac:dyDescent="0.3">
      <c r="F76" s="6" t="s">
        <v>1293</v>
      </c>
      <c r="G76" s="6" t="s">
        <v>1058</v>
      </c>
      <c r="H76" s="6" t="s">
        <v>606</v>
      </c>
      <c r="K76" s="4"/>
      <c r="L76" s="7">
        <v>51</v>
      </c>
      <c r="M76" s="7"/>
      <c r="N76" s="7"/>
      <c r="O76" s="4"/>
      <c r="P76" s="4"/>
      <c r="Q76" s="4"/>
      <c r="R76" s="7"/>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Y76" s="7">
        <v>51</v>
      </c>
      <c r="AZ76" s="7">
        <v>51</v>
      </c>
      <c r="BA76" s="7">
        <v>51</v>
      </c>
      <c r="BB76" s="7">
        <v>51</v>
      </c>
      <c r="BC76" s="7">
        <v>51</v>
      </c>
      <c r="BD76" s="7">
        <v>51</v>
      </c>
      <c r="BE76" s="7">
        <v>51</v>
      </c>
      <c r="BF76" s="4"/>
      <c r="BG76" s="4"/>
      <c r="BH76" s="4"/>
      <c r="BI76" s="4"/>
      <c r="BJ76" s="4"/>
      <c r="BK76" s="4"/>
      <c r="BM76" s="7">
        <v>51</v>
      </c>
      <c r="BN76" s="4"/>
      <c r="BO76" s="4"/>
      <c r="BP76" s="4"/>
      <c r="BQ76" s="4"/>
      <c r="BS76" s="64"/>
    </row>
    <row r="77" spans="1:71" x14ac:dyDescent="0.3">
      <c r="F77" s="6" t="s">
        <v>1120</v>
      </c>
      <c r="G77" s="6" t="s">
        <v>1119</v>
      </c>
      <c r="H77" s="6" t="s">
        <v>771</v>
      </c>
      <c r="K77" s="4"/>
      <c r="L77" s="4"/>
      <c r="M77" s="4"/>
      <c r="N77" s="4"/>
      <c r="O77" s="4"/>
      <c r="P77" s="7"/>
      <c r="Q77" s="4"/>
      <c r="R77" s="4"/>
      <c r="S77" s="4"/>
      <c r="T77" s="4"/>
      <c r="U77" s="4"/>
      <c r="V77" s="4"/>
      <c r="W77" s="4"/>
      <c r="X77" s="4"/>
      <c r="Y77" s="4"/>
      <c r="Z77" s="63"/>
      <c r="AA77" s="2"/>
      <c r="AB77" s="2"/>
      <c r="AC77" s="63"/>
      <c r="AD77" s="63"/>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N77" s="7">
        <v>35</v>
      </c>
      <c r="BO77" s="7">
        <v>35</v>
      </c>
      <c r="BP77" s="7">
        <v>35</v>
      </c>
      <c r="BQ77" s="7">
        <v>35</v>
      </c>
      <c r="BR77" s="7"/>
      <c r="BS77" s="64"/>
    </row>
    <row r="78" spans="1:71" x14ac:dyDescent="0.3">
      <c r="F78" s="6" t="s">
        <v>4213</v>
      </c>
      <c r="G78" s="6" t="s">
        <v>888</v>
      </c>
      <c r="H78" s="6" t="s">
        <v>765</v>
      </c>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N78" s="7">
        <v>53</v>
      </c>
      <c r="BO78" s="7">
        <v>53</v>
      </c>
      <c r="BP78" s="7">
        <v>53</v>
      </c>
      <c r="BQ78" s="4"/>
      <c r="BS78" s="64"/>
    </row>
    <row r="79" spans="1:71" x14ac:dyDescent="0.3">
      <c r="F79" s="6" t="s">
        <v>3515</v>
      </c>
      <c r="G79" s="6" t="s">
        <v>913</v>
      </c>
      <c r="H79" s="6" t="s">
        <v>723</v>
      </c>
      <c r="K79" s="4"/>
      <c r="L79" s="4"/>
      <c r="M79" s="4"/>
      <c r="N79" s="4"/>
      <c r="O79" s="4"/>
      <c r="P79" s="4"/>
      <c r="Q79" s="4"/>
      <c r="R79" s="7"/>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Y79" s="7">
        <v>51.1</v>
      </c>
      <c r="AZ79" s="7">
        <v>51.1</v>
      </c>
      <c r="BA79" s="7">
        <v>51.1</v>
      </c>
      <c r="BB79" s="7">
        <v>51.1</v>
      </c>
      <c r="BC79" s="7">
        <v>51.1</v>
      </c>
      <c r="BD79" s="7">
        <v>51.1</v>
      </c>
      <c r="BE79" s="7">
        <v>51.1</v>
      </c>
      <c r="BF79" s="7">
        <v>51.1</v>
      </c>
      <c r="BG79" s="7">
        <v>51.1</v>
      </c>
      <c r="BH79" s="7">
        <v>51.1</v>
      </c>
      <c r="BI79" s="7">
        <v>51.1</v>
      </c>
      <c r="BJ79" s="7">
        <v>51.1</v>
      </c>
      <c r="BK79" s="7">
        <v>51.1</v>
      </c>
      <c r="BL79" s="7">
        <v>51.1</v>
      </c>
      <c r="BM79" s="7">
        <v>51.1</v>
      </c>
      <c r="BN79" s="4"/>
      <c r="BO79" s="4"/>
      <c r="BP79" s="4"/>
      <c r="BQ79" s="4"/>
      <c r="BS79" s="62"/>
    </row>
    <row r="80" spans="1:71" x14ac:dyDescent="0.3">
      <c r="F80" s="6" t="s">
        <v>1904</v>
      </c>
      <c r="G80" s="6" t="s">
        <v>1058</v>
      </c>
      <c r="H80" s="6">
        <v>0</v>
      </c>
      <c r="K80" s="4"/>
      <c r="L80" s="4"/>
      <c r="M80" s="4"/>
      <c r="N80" s="4"/>
      <c r="O80" s="4"/>
      <c r="P80" s="4"/>
      <c r="Q80" s="4"/>
      <c r="R80" s="7"/>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Y80" s="7">
        <v>60</v>
      </c>
      <c r="AZ80" s="7">
        <v>60</v>
      </c>
      <c r="BA80" s="7">
        <v>60</v>
      </c>
      <c r="BB80" s="7">
        <v>60</v>
      </c>
      <c r="BC80" s="7">
        <v>60</v>
      </c>
      <c r="BD80" s="7">
        <v>60</v>
      </c>
      <c r="BE80" s="7">
        <v>60</v>
      </c>
      <c r="BF80" s="7">
        <v>60</v>
      </c>
      <c r="BG80" s="7">
        <v>60</v>
      </c>
      <c r="BH80" s="7">
        <v>60</v>
      </c>
      <c r="BI80" s="7">
        <v>60</v>
      </c>
      <c r="BJ80" s="7">
        <v>60</v>
      </c>
      <c r="BK80" s="7">
        <v>60</v>
      </c>
      <c r="BL80" s="7">
        <v>60</v>
      </c>
      <c r="BM80" s="7">
        <v>60</v>
      </c>
      <c r="BN80" s="4"/>
      <c r="BO80" s="4"/>
      <c r="BP80" s="4"/>
      <c r="BQ80" s="4"/>
      <c r="BS80" s="64"/>
    </row>
    <row r="81" spans="6:71" x14ac:dyDescent="0.3">
      <c r="F81" s="6" t="s">
        <v>3600</v>
      </c>
      <c r="G81" s="6" t="s">
        <v>868</v>
      </c>
      <c r="H81" s="6" t="s">
        <v>618</v>
      </c>
      <c r="K81" s="4"/>
      <c r="L81" s="4"/>
      <c r="M81" s="4"/>
      <c r="N81" s="4"/>
      <c r="O81" s="4"/>
      <c r="P81" s="96">
        <v>81.8</v>
      </c>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S81" s="62"/>
    </row>
    <row r="82" spans="6:71" x14ac:dyDescent="0.3">
      <c r="F82" s="6" t="s">
        <v>1382</v>
      </c>
      <c r="G82" s="6" t="s">
        <v>868</v>
      </c>
      <c r="H82" s="6" t="s">
        <v>618</v>
      </c>
      <c r="K82" s="4"/>
      <c r="L82" s="4"/>
      <c r="M82" s="4"/>
      <c r="N82" s="4"/>
      <c r="O82" s="4"/>
      <c r="P82" s="96">
        <v>81.8</v>
      </c>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S82" s="62"/>
    </row>
    <row r="83" spans="6:71" x14ac:dyDescent="0.3">
      <c r="F83" s="6" t="s">
        <v>2881</v>
      </c>
      <c r="G83" s="6" t="s">
        <v>868</v>
      </c>
      <c r="H83" s="6" t="s">
        <v>618</v>
      </c>
      <c r="K83" s="4"/>
      <c r="L83" s="4"/>
      <c r="M83" s="4"/>
      <c r="N83" s="4"/>
      <c r="O83" s="4"/>
      <c r="P83" s="96">
        <v>81.8</v>
      </c>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S83" s="62"/>
    </row>
    <row r="84" spans="6:71" x14ac:dyDescent="0.3">
      <c r="F84" s="6" t="s">
        <v>4902</v>
      </c>
      <c r="G84" s="6" t="s">
        <v>868</v>
      </c>
      <c r="H84" s="6" t="s">
        <v>618</v>
      </c>
      <c r="K84" s="4"/>
      <c r="L84" s="4"/>
      <c r="M84" s="4"/>
      <c r="N84" s="4"/>
      <c r="O84" s="4"/>
      <c r="P84" s="96">
        <v>81.8</v>
      </c>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S84" s="62"/>
    </row>
    <row r="85" spans="6:71" x14ac:dyDescent="0.3">
      <c r="F85" s="6" t="s">
        <v>986</v>
      </c>
      <c r="G85" s="6" t="s">
        <v>868</v>
      </c>
      <c r="H85" s="6" t="s">
        <v>618</v>
      </c>
      <c r="K85" s="4"/>
      <c r="L85" s="4"/>
      <c r="M85" s="4"/>
      <c r="N85" s="4"/>
      <c r="O85" s="4"/>
      <c r="P85" s="96">
        <v>81.8</v>
      </c>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S85" s="62"/>
    </row>
    <row r="86" spans="6:71" x14ac:dyDescent="0.3">
      <c r="F86" s="6" t="s">
        <v>4736</v>
      </c>
      <c r="G86" s="6" t="s">
        <v>868</v>
      </c>
      <c r="H86" s="6" t="s">
        <v>618</v>
      </c>
      <c r="K86" s="4"/>
      <c r="L86" s="4"/>
      <c r="M86" s="4"/>
      <c r="N86" s="4"/>
      <c r="O86" s="4"/>
      <c r="P86" s="96">
        <v>81.8</v>
      </c>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S86" s="62"/>
    </row>
    <row r="87" spans="6:71" x14ac:dyDescent="0.3">
      <c r="F87" s="6" t="s">
        <v>3752</v>
      </c>
      <c r="G87" s="6" t="s">
        <v>868</v>
      </c>
      <c r="H87" s="6" t="s">
        <v>618</v>
      </c>
      <c r="K87" s="4"/>
      <c r="L87" s="4"/>
      <c r="M87" s="4"/>
      <c r="N87" s="4"/>
      <c r="O87" s="4"/>
      <c r="P87" s="96">
        <v>81.8</v>
      </c>
      <c r="Q87" s="4"/>
      <c r="R87" s="4"/>
      <c r="S87" s="4"/>
      <c r="T87" s="4"/>
      <c r="U87" s="4"/>
      <c r="V87" s="4"/>
      <c r="W87" s="4"/>
      <c r="X87" s="4"/>
      <c r="Y87" s="4"/>
      <c r="Z87" s="4"/>
      <c r="AA87" s="4"/>
      <c r="AB87" s="4"/>
      <c r="AC87" s="4"/>
      <c r="AD87" s="4"/>
      <c r="AE87" s="4"/>
      <c r="AF87" s="4"/>
      <c r="AG87" s="4"/>
      <c r="AH87" s="4"/>
      <c r="AI87" s="4"/>
      <c r="AJ87" s="4"/>
      <c r="AK87" s="4"/>
      <c r="AL87" s="96">
        <v>81.8</v>
      </c>
      <c r="AM87" s="4"/>
      <c r="AN87" s="4"/>
      <c r="AO87" s="4"/>
      <c r="AP87" s="4"/>
      <c r="AQ87" s="4"/>
      <c r="AR87" s="4"/>
      <c r="AS87" s="4"/>
      <c r="AT87" s="96">
        <v>81.8</v>
      </c>
      <c r="AU87" s="4"/>
      <c r="AV87" s="4"/>
      <c r="AW87" s="4"/>
      <c r="AX87" s="4"/>
      <c r="AY87" s="4"/>
      <c r="AZ87" s="4"/>
      <c r="BA87" s="4"/>
      <c r="BB87" s="4"/>
      <c r="BC87" s="4"/>
      <c r="BD87" s="4"/>
      <c r="BE87" s="4"/>
      <c r="BF87" s="4"/>
      <c r="BG87" s="4"/>
      <c r="BH87" s="4"/>
      <c r="BI87" s="4"/>
      <c r="BJ87" s="4"/>
      <c r="BK87" s="4"/>
      <c r="BL87" s="4"/>
      <c r="BM87" s="4"/>
      <c r="BN87" s="4"/>
      <c r="BO87" s="4"/>
      <c r="BP87" s="4"/>
      <c r="BQ87" s="4"/>
      <c r="BS87" s="62"/>
    </row>
    <row r="88" spans="6:71" x14ac:dyDescent="0.3">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row>
  </sheetData>
  <autoFilter ref="A1:BS87" xr:uid="{00000000-0009-0000-0000-000004000000}"/>
  <conditionalFormatting sqref="A1:A71">
    <cfRule type="duplicateValues" dxfId="91" priority="5210"/>
  </conditionalFormatting>
  <conditionalFormatting sqref="F72:F87">
    <cfRule type="duplicateValues" dxfId="90" priority="5211"/>
  </conditionalFormatting>
  <conditionalFormatting sqref="F73:F76">
    <cfRule type="duplicateValues" dxfId="89" priority="2"/>
    <cfRule type="duplicateValues" dxfId="88" priority="3"/>
    <cfRule type="duplicateValues" dxfId="87" priority="4"/>
    <cfRule type="duplicateValues" dxfId="86" priority="5"/>
    <cfRule type="duplicateValues" dxfId="85" priority="6"/>
    <cfRule type="duplicateValues" dxfId="84" priority="7"/>
  </conditionalFormatting>
  <conditionalFormatting sqref="F73:F87">
    <cfRule type="duplicateValues" dxfId="83" priority="5213"/>
  </conditionalFormatting>
  <conditionalFormatting sqref="F77:F87">
    <cfRule type="duplicateValues" dxfId="82" priority="5215"/>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4"/>
  <sheetViews>
    <sheetView zoomScale="87" workbookViewId="0">
      <selection activeCell="B6" sqref="B6"/>
    </sheetView>
  </sheetViews>
  <sheetFormatPr defaultColWidth="11.5546875" defaultRowHeight="14.4" x14ac:dyDescent="0.3"/>
  <cols>
    <col min="1" max="1" width="28.44140625" bestFit="1" customWidth="1"/>
    <col min="2" max="2" width="21.109375" bestFit="1" customWidth="1"/>
    <col min="7" max="7" width="15.109375" bestFit="1" customWidth="1"/>
    <col min="11" max="11" width="16.6640625" bestFit="1" customWidth="1"/>
    <col min="14" max="14" width="14.44140625" bestFit="1" customWidth="1"/>
    <col min="15" max="15" width="25" bestFit="1" customWidth="1"/>
  </cols>
  <sheetData>
    <row r="1" spans="1:17" x14ac:dyDescent="0.3">
      <c r="A1" s="12" t="s">
        <v>592</v>
      </c>
      <c r="B1" s="12" t="s">
        <v>5247</v>
      </c>
      <c r="C1" s="26" t="s">
        <v>593</v>
      </c>
      <c r="D1" s="26" t="s">
        <v>5248</v>
      </c>
      <c r="E1" s="26" t="s">
        <v>5249</v>
      </c>
      <c r="F1" s="26" t="s">
        <v>32</v>
      </c>
      <c r="G1" s="26" t="s">
        <v>5250</v>
      </c>
      <c r="H1" s="26" t="s">
        <v>5249</v>
      </c>
      <c r="I1" s="26" t="s">
        <v>5251</v>
      </c>
      <c r="J1" s="26" t="s">
        <v>5249</v>
      </c>
      <c r="K1" s="109" t="s">
        <v>5252</v>
      </c>
      <c r="L1" s="26" t="s">
        <v>5249</v>
      </c>
      <c r="M1" s="26" t="s">
        <v>5253</v>
      </c>
      <c r="N1" s="26" t="s">
        <v>5249</v>
      </c>
      <c r="O1" s="26" t="s">
        <v>5254</v>
      </c>
      <c r="P1" s="26" t="s">
        <v>5249</v>
      </c>
      <c r="Q1" s="26" t="s">
        <v>9985</v>
      </c>
    </row>
    <row r="2" spans="1:17" x14ac:dyDescent="0.3">
      <c r="A2" s="6" t="s">
        <v>595</v>
      </c>
      <c r="C2" s="26" t="s">
        <v>621</v>
      </c>
      <c r="D2" s="5">
        <v>0.65549999999999997</v>
      </c>
      <c r="E2" t="s">
        <v>5255</v>
      </c>
      <c r="G2" s="14">
        <v>0.69</v>
      </c>
      <c r="H2" t="s">
        <v>5255</v>
      </c>
      <c r="I2" s="64">
        <v>0.95</v>
      </c>
      <c r="J2" t="s">
        <v>5255</v>
      </c>
      <c r="K2" s="64">
        <v>0.76</v>
      </c>
      <c r="L2" t="s">
        <v>5256</v>
      </c>
      <c r="M2" s="64">
        <v>0.8</v>
      </c>
      <c r="N2" s="6" t="s">
        <v>5257</v>
      </c>
      <c r="O2" s="64">
        <v>0.95</v>
      </c>
      <c r="P2" t="s">
        <v>5255</v>
      </c>
      <c r="Q2" t="b">
        <f>D2=K2</f>
        <v>0</v>
      </c>
    </row>
    <row r="3" spans="1:17" x14ac:dyDescent="0.3">
      <c r="A3" s="6" t="s">
        <v>595</v>
      </c>
      <c r="C3" s="26" t="s">
        <v>603</v>
      </c>
      <c r="D3" s="5">
        <v>0.93099999999999994</v>
      </c>
      <c r="E3" t="s">
        <v>5255</v>
      </c>
      <c r="G3" s="14">
        <v>0.95</v>
      </c>
      <c r="H3" t="s">
        <v>5255</v>
      </c>
      <c r="I3" s="64">
        <v>0.98</v>
      </c>
      <c r="J3" t="s">
        <v>5255</v>
      </c>
      <c r="K3" s="110">
        <v>0.93099999999999994</v>
      </c>
      <c r="L3" t="s">
        <v>5255</v>
      </c>
      <c r="O3" s="64">
        <v>0.98</v>
      </c>
      <c r="P3" t="s">
        <v>5255</v>
      </c>
      <c r="Q3" t="b">
        <f t="shared" ref="Q3:Q66" si="0">D3=K3</f>
        <v>1</v>
      </c>
    </row>
    <row r="4" spans="1:17" x14ac:dyDescent="0.3">
      <c r="A4" s="6" t="s">
        <v>595</v>
      </c>
      <c r="C4" s="10" t="s">
        <v>690</v>
      </c>
      <c r="D4" s="97">
        <v>8.4343116045257224E-2</v>
      </c>
      <c r="E4" t="s">
        <v>5258</v>
      </c>
      <c r="K4" s="111">
        <v>8.4343116045257224E-2</v>
      </c>
      <c r="L4" t="s">
        <v>5258</v>
      </c>
      <c r="Q4" t="b">
        <f t="shared" si="0"/>
        <v>1</v>
      </c>
    </row>
    <row r="5" spans="1:17" x14ac:dyDescent="0.3">
      <c r="A5" s="6" t="s">
        <v>595</v>
      </c>
      <c r="C5" s="26" t="s">
        <v>618</v>
      </c>
      <c r="D5" s="5">
        <v>0.747</v>
      </c>
      <c r="E5" t="s">
        <v>5255</v>
      </c>
      <c r="G5" s="14">
        <v>0.9</v>
      </c>
      <c r="H5" t="s">
        <v>5255</v>
      </c>
      <c r="I5" s="64">
        <v>0.9</v>
      </c>
      <c r="J5" t="s">
        <v>5255</v>
      </c>
      <c r="K5" s="64">
        <v>0.81</v>
      </c>
      <c r="L5" t="s">
        <v>5256</v>
      </c>
      <c r="M5" s="64">
        <v>0.9</v>
      </c>
      <c r="N5" s="6" t="s">
        <v>5257</v>
      </c>
      <c r="O5" s="64">
        <v>0.9</v>
      </c>
      <c r="P5" t="s">
        <v>5255</v>
      </c>
      <c r="Q5" t="b">
        <f t="shared" si="0"/>
        <v>0</v>
      </c>
    </row>
    <row r="6" spans="1:17" x14ac:dyDescent="0.3">
      <c r="A6" s="6" t="s">
        <v>595</v>
      </c>
      <c r="C6" s="10" t="s">
        <v>774</v>
      </c>
      <c r="D6" s="97">
        <v>0.77600000000000002</v>
      </c>
      <c r="E6" t="s">
        <v>5258</v>
      </c>
      <c r="K6" s="111">
        <v>0.77600000000000002</v>
      </c>
      <c r="L6" t="s">
        <v>5258</v>
      </c>
      <c r="Q6" t="b">
        <f t="shared" si="0"/>
        <v>1</v>
      </c>
    </row>
    <row r="7" spans="1:17" x14ac:dyDescent="0.3">
      <c r="A7" s="6" t="s">
        <v>595</v>
      </c>
      <c r="C7" s="26" t="s">
        <v>693</v>
      </c>
      <c r="D7" s="97">
        <v>0.75</v>
      </c>
      <c r="E7" t="s">
        <v>5258</v>
      </c>
      <c r="K7" s="111">
        <v>0.75</v>
      </c>
      <c r="L7" t="s">
        <v>5258</v>
      </c>
      <c r="Q7" t="b">
        <f t="shared" si="0"/>
        <v>1</v>
      </c>
    </row>
    <row r="8" spans="1:17" x14ac:dyDescent="0.3">
      <c r="A8" s="6" t="s">
        <v>595</v>
      </c>
      <c r="C8" s="10" t="s">
        <v>705</v>
      </c>
      <c r="D8" s="97">
        <v>0.4</v>
      </c>
      <c r="E8" t="s">
        <v>9983</v>
      </c>
      <c r="K8" s="111">
        <v>0.76275975333501123</v>
      </c>
      <c r="L8" t="s">
        <v>9984</v>
      </c>
      <c r="Q8" t="b">
        <f t="shared" si="0"/>
        <v>0</v>
      </c>
    </row>
    <row r="9" spans="1:17" x14ac:dyDescent="0.3">
      <c r="A9" s="6" t="s">
        <v>595</v>
      </c>
      <c r="C9" s="43" t="s">
        <v>723</v>
      </c>
      <c r="D9" s="5">
        <v>0.58151300579436283</v>
      </c>
      <c r="E9" t="s">
        <v>5258</v>
      </c>
      <c r="K9" s="110">
        <v>0.58151300579436283</v>
      </c>
      <c r="L9" t="s">
        <v>5258</v>
      </c>
      <c r="Q9" t="b">
        <f t="shared" si="0"/>
        <v>1</v>
      </c>
    </row>
    <row r="10" spans="1:17" x14ac:dyDescent="0.3">
      <c r="A10" s="6" t="s">
        <v>595</v>
      </c>
      <c r="C10" s="26" t="s">
        <v>627</v>
      </c>
      <c r="D10" s="5">
        <v>0.49500000000000011</v>
      </c>
      <c r="E10" t="s">
        <v>5255</v>
      </c>
      <c r="G10" s="14">
        <v>0.55000000000000004</v>
      </c>
      <c r="H10" t="s">
        <v>5255</v>
      </c>
      <c r="I10" s="64">
        <v>0.9</v>
      </c>
      <c r="J10" t="s">
        <v>5255</v>
      </c>
      <c r="K10" s="110">
        <v>0.49500000000000011</v>
      </c>
      <c r="L10" t="s">
        <v>5255</v>
      </c>
      <c r="O10" s="64">
        <v>0.9</v>
      </c>
      <c r="P10" t="s">
        <v>5255</v>
      </c>
      <c r="Q10" t="b">
        <f t="shared" si="0"/>
        <v>1</v>
      </c>
    </row>
    <row r="11" spans="1:17" x14ac:dyDescent="0.3">
      <c r="A11" s="6" t="s">
        <v>595</v>
      </c>
      <c r="C11" s="10" t="s">
        <v>601</v>
      </c>
      <c r="D11" s="64">
        <v>0.95</v>
      </c>
      <c r="E11" t="s">
        <v>5259</v>
      </c>
      <c r="K11" s="112">
        <v>0.95</v>
      </c>
      <c r="L11" t="s">
        <v>5259</v>
      </c>
      <c r="Q11" t="b">
        <f t="shared" si="0"/>
        <v>1</v>
      </c>
    </row>
    <row r="12" spans="1:17" x14ac:dyDescent="0.3">
      <c r="A12" s="6" t="s">
        <v>595</v>
      </c>
      <c r="C12" s="26" t="s">
        <v>630</v>
      </c>
      <c r="D12" s="5">
        <v>0.59400000000000008</v>
      </c>
      <c r="E12" t="s">
        <v>5255</v>
      </c>
      <c r="G12" s="14">
        <v>0.66</v>
      </c>
      <c r="H12" t="s">
        <v>5255</v>
      </c>
      <c r="I12" s="64">
        <v>0.9</v>
      </c>
      <c r="J12" t="s">
        <v>5255</v>
      </c>
      <c r="K12" s="64">
        <v>0.72000000000000008</v>
      </c>
      <c r="L12" t="s">
        <v>5256</v>
      </c>
      <c r="M12" s="64">
        <v>0.8</v>
      </c>
      <c r="N12" s="6" t="s">
        <v>5257</v>
      </c>
      <c r="O12" s="64">
        <v>0.9</v>
      </c>
      <c r="P12" t="s">
        <v>5255</v>
      </c>
      <c r="Q12" t="b">
        <f t="shared" si="0"/>
        <v>0</v>
      </c>
    </row>
    <row r="13" spans="1:17" x14ac:dyDescent="0.3">
      <c r="A13" s="6" t="s">
        <v>595</v>
      </c>
      <c r="C13" s="10" t="s">
        <v>596</v>
      </c>
      <c r="D13" s="64">
        <v>0.95</v>
      </c>
      <c r="E13" t="s">
        <v>5259</v>
      </c>
      <c r="K13" s="112">
        <v>0.95</v>
      </c>
      <c r="L13" t="s">
        <v>5259</v>
      </c>
      <c r="Q13" t="b">
        <f t="shared" si="0"/>
        <v>1</v>
      </c>
    </row>
    <row r="14" spans="1:17" x14ac:dyDescent="0.3">
      <c r="A14" s="6" t="s">
        <v>595</v>
      </c>
      <c r="C14" s="26" t="s">
        <v>615</v>
      </c>
      <c r="D14" s="5">
        <v>0.68400000000000005</v>
      </c>
      <c r="E14" t="s">
        <v>5255</v>
      </c>
      <c r="G14" s="14">
        <v>0.76</v>
      </c>
      <c r="H14" t="s">
        <v>5255</v>
      </c>
      <c r="I14" s="64">
        <v>0.9</v>
      </c>
      <c r="J14" t="s">
        <v>5255</v>
      </c>
      <c r="K14" s="64">
        <v>0.75600000000000001</v>
      </c>
      <c r="L14" t="s">
        <v>5256</v>
      </c>
      <c r="M14" s="64">
        <v>0.84</v>
      </c>
      <c r="N14" s="6" t="s">
        <v>5257</v>
      </c>
      <c r="O14" s="64">
        <v>0.9</v>
      </c>
      <c r="P14" t="s">
        <v>5255</v>
      </c>
      <c r="Q14" t="b">
        <f t="shared" si="0"/>
        <v>0</v>
      </c>
    </row>
    <row r="15" spans="1:17" x14ac:dyDescent="0.3">
      <c r="A15" s="6" t="s">
        <v>595</v>
      </c>
      <c r="C15" s="43" t="s">
        <v>744</v>
      </c>
      <c r="D15" s="5">
        <v>0.6621811901957797</v>
      </c>
      <c r="E15" t="s">
        <v>5258</v>
      </c>
      <c r="I15" s="82">
        <v>0.9</v>
      </c>
      <c r="J15" s="23" t="s">
        <v>5260</v>
      </c>
      <c r="K15" s="110">
        <v>0.6621811901957797</v>
      </c>
      <c r="L15" t="s">
        <v>5258</v>
      </c>
      <c r="O15" s="82">
        <v>0.9</v>
      </c>
      <c r="P15" s="23" t="s">
        <v>5260</v>
      </c>
      <c r="Q15" t="b">
        <f t="shared" si="0"/>
        <v>1</v>
      </c>
    </row>
    <row r="16" spans="1:17" x14ac:dyDescent="0.3">
      <c r="A16" s="6" t="s">
        <v>595</v>
      </c>
      <c r="C16" s="43" t="s">
        <v>750</v>
      </c>
      <c r="D16" s="5">
        <v>0.66749104784218516</v>
      </c>
      <c r="E16" t="s">
        <v>5258</v>
      </c>
      <c r="I16" s="82">
        <v>0.9</v>
      </c>
      <c r="J16" s="23" t="s">
        <v>5260</v>
      </c>
      <c r="K16" s="110">
        <v>0.66749104784218516</v>
      </c>
      <c r="L16" t="s">
        <v>5258</v>
      </c>
      <c r="O16" s="82">
        <v>0.9</v>
      </c>
      <c r="P16" s="23" t="s">
        <v>5260</v>
      </c>
      <c r="Q16" t="b">
        <f t="shared" si="0"/>
        <v>1</v>
      </c>
    </row>
    <row r="17" spans="1:17" x14ac:dyDescent="0.3">
      <c r="A17" s="6" t="s">
        <v>595</v>
      </c>
      <c r="C17" s="43" t="s">
        <v>735</v>
      </c>
      <c r="D17" s="5">
        <v>0.61816718448448926</v>
      </c>
      <c r="E17" t="s">
        <v>5258</v>
      </c>
      <c r="I17" s="82">
        <v>0.9</v>
      </c>
      <c r="J17" s="23" t="s">
        <v>5260</v>
      </c>
      <c r="K17" s="110">
        <v>0.61816718448448926</v>
      </c>
      <c r="L17" t="s">
        <v>5258</v>
      </c>
      <c r="O17" s="82">
        <v>0.9</v>
      </c>
      <c r="P17" s="23" t="s">
        <v>5260</v>
      </c>
      <c r="Q17" t="b">
        <f t="shared" si="0"/>
        <v>1</v>
      </c>
    </row>
    <row r="18" spans="1:17" x14ac:dyDescent="0.3">
      <c r="A18" s="6" t="s">
        <v>595</v>
      </c>
      <c r="C18" s="26" t="s">
        <v>669</v>
      </c>
      <c r="D18" s="5">
        <v>0.70840000000000003</v>
      </c>
      <c r="E18" t="s">
        <v>5255</v>
      </c>
      <c r="G18" s="14">
        <v>0.77</v>
      </c>
      <c r="H18" t="s">
        <v>5255</v>
      </c>
      <c r="I18" s="64">
        <v>0.92</v>
      </c>
      <c r="J18" t="s">
        <v>5255</v>
      </c>
      <c r="K18" s="110">
        <v>0.70840000000000003</v>
      </c>
      <c r="L18" t="s">
        <v>5255</v>
      </c>
      <c r="O18" s="64">
        <v>0.92</v>
      </c>
      <c r="P18" t="s">
        <v>5255</v>
      </c>
      <c r="Q18" t="b">
        <f t="shared" si="0"/>
        <v>1</v>
      </c>
    </row>
    <row r="19" spans="1:17" x14ac:dyDescent="0.3">
      <c r="A19" s="6" t="s">
        <v>595</v>
      </c>
      <c r="C19" s="26" t="s">
        <v>699</v>
      </c>
      <c r="D19" s="5">
        <v>0.59849999999999992</v>
      </c>
      <c r="E19" t="s">
        <v>5255</v>
      </c>
      <c r="G19" s="14">
        <v>0.63</v>
      </c>
      <c r="H19" t="s">
        <v>5255</v>
      </c>
      <c r="I19" s="64">
        <v>0.95</v>
      </c>
      <c r="J19" t="s">
        <v>5255</v>
      </c>
      <c r="K19" s="110">
        <v>0.59849999999999992</v>
      </c>
      <c r="L19" t="s">
        <v>5255</v>
      </c>
      <c r="O19" s="64">
        <v>0.95</v>
      </c>
      <c r="P19" t="s">
        <v>5255</v>
      </c>
      <c r="Q19" t="b">
        <f t="shared" si="0"/>
        <v>1</v>
      </c>
    </row>
    <row r="20" spans="1:17" x14ac:dyDescent="0.3">
      <c r="A20" s="6" t="s">
        <v>595</v>
      </c>
      <c r="C20" s="43" t="s">
        <v>738</v>
      </c>
      <c r="D20" s="5">
        <v>0.63985820553182704</v>
      </c>
      <c r="E20" t="s">
        <v>5258</v>
      </c>
      <c r="I20" s="82">
        <v>0.9</v>
      </c>
      <c r="J20" s="23" t="s">
        <v>5260</v>
      </c>
      <c r="K20" s="110">
        <v>0.63985820553182704</v>
      </c>
      <c r="L20" t="s">
        <v>5258</v>
      </c>
      <c r="O20" s="82">
        <v>0.9</v>
      </c>
      <c r="P20" s="23" t="s">
        <v>5260</v>
      </c>
      <c r="Q20" t="b">
        <f t="shared" si="0"/>
        <v>1</v>
      </c>
    </row>
    <row r="21" spans="1:17" x14ac:dyDescent="0.3">
      <c r="A21" s="6" t="s">
        <v>595</v>
      </c>
      <c r="C21" s="10" t="s">
        <v>702</v>
      </c>
      <c r="D21" s="97">
        <v>6.5774804905239679E-3</v>
      </c>
      <c r="E21" t="s">
        <v>5258</v>
      </c>
      <c r="K21" s="111">
        <f>0.657748049052397%*7</f>
        <v>4.6042363433667792E-2</v>
      </c>
      <c r="L21" s="6" t="s">
        <v>9980</v>
      </c>
      <c r="Q21" t="b">
        <f t="shared" si="0"/>
        <v>0</v>
      </c>
    </row>
    <row r="22" spans="1:17" x14ac:dyDescent="0.3">
      <c r="A22" s="6" t="s">
        <v>595</v>
      </c>
      <c r="C22" s="10" t="s">
        <v>777</v>
      </c>
      <c r="D22" s="64">
        <v>0.95</v>
      </c>
      <c r="E22" t="s">
        <v>211</v>
      </c>
      <c r="K22" s="112">
        <v>0.95</v>
      </c>
      <c r="L22" s="7" t="s">
        <v>211</v>
      </c>
      <c r="Q22" t="b">
        <f t="shared" si="0"/>
        <v>1</v>
      </c>
    </row>
    <row r="23" spans="1:17" x14ac:dyDescent="0.3">
      <c r="A23" s="6" t="s">
        <v>595</v>
      </c>
      <c r="C23" s="10" t="s">
        <v>675</v>
      </c>
      <c r="D23" s="97">
        <v>2.717391304347826E-3</v>
      </c>
      <c r="E23" t="s">
        <v>5258</v>
      </c>
      <c r="K23" s="111">
        <v>2.717391304347826E-3</v>
      </c>
      <c r="L23" t="s">
        <v>5258</v>
      </c>
      <c r="Q23" t="b">
        <f t="shared" si="0"/>
        <v>1</v>
      </c>
    </row>
    <row r="24" spans="1:17" x14ac:dyDescent="0.3">
      <c r="A24" s="6" t="s">
        <v>595</v>
      </c>
      <c r="C24" s="43" t="s">
        <v>747</v>
      </c>
      <c r="D24" s="5">
        <v>0.66738632907361728</v>
      </c>
      <c r="E24" t="s">
        <v>5258</v>
      </c>
      <c r="I24" s="82">
        <v>0.9</v>
      </c>
      <c r="J24" s="23" t="s">
        <v>5260</v>
      </c>
      <c r="K24" s="110">
        <v>0.66738632907361728</v>
      </c>
      <c r="L24" t="s">
        <v>5258</v>
      </c>
      <c r="O24" s="82">
        <v>0.9</v>
      </c>
      <c r="P24" s="23" t="s">
        <v>5260</v>
      </c>
      <c r="Q24" t="b">
        <f t="shared" si="0"/>
        <v>1</v>
      </c>
    </row>
    <row r="25" spans="1:17" x14ac:dyDescent="0.3">
      <c r="A25" s="6" t="s">
        <v>595</v>
      </c>
      <c r="C25" s="43" t="s">
        <v>681</v>
      </c>
      <c r="D25" s="62">
        <v>0.1008</v>
      </c>
      <c r="E25" t="s">
        <v>95</v>
      </c>
      <c r="G25" s="82">
        <v>0.252</v>
      </c>
      <c r="H25" t="s">
        <v>5261</v>
      </c>
      <c r="I25" s="98">
        <v>0.4</v>
      </c>
      <c r="J25" t="s">
        <v>5261</v>
      </c>
      <c r="K25" s="64">
        <v>0.44800000000000012</v>
      </c>
      <c r="L25" t="s">
        <v>5256</v>
      </c>
      <c r="M25" s="64">
        <v>0.7</v>
      </c>
      <c r="N25" s="6" t="s">
        <v>5257</v>
      </c>
      <c r="O25" s="98">
        <f>80%*80%</f>
        <v>0.64000000000000012</v>
      </c>
      <c r="P25" t="s">
        <v>5262</v>
      </c>
      <c r="Q25" t="b">
        <f t="shared" si="0"/>
        <v>0</v>
      </c>
    </row>
    <row r="26" spans="1:17" x14ac:dyDescent="0.3">
      <c r="A26" s="6" t="s">
        <v>595</v>
      </c>
      <c r="C26" s="26" t="s">
        <v>663</v>
      </c>
      <c r="D26" s="5">
        <v>0.75439999999999996</v>
      </c>
      <c r="E26" t="s">
        <v>5255</v>
      </c>
      <c r="G26" s="14">
        <v>0.92</v>
      </c>
      <c r="H26" t="s">
        <v>5255</v>
      </c>
      <c r="I26" s="64">
        <v>0.92</v>
      </c>
      <c r="J26" t="s">
        <v>5255</v>
      </c>
      <c r="K26" s="110">
        <v>0.75439999999999996</v>
      </c>
      <c r="L26" t="s">
        <v>5255</v>
      </c>
      <c r="O26" s="64">
        <v>0.92</v>
      </c>
      <c r="P26" t="s">
        <v>5255</v>
      </c>
      <c r="Q26" t="b">
        <f t="shared" si="0"/>
        <v>1</v>
      </c>
    </row>
    <row r="27" spans="1:17" x14ac:dyDescent="0.3">
      <c r="A27" s="6" t="s">
        <v>595</v>
      </c>
      <c r="C27" s="10" t="s">
        <v>771</v>
      </c>
      <c r="D27" s="64">
        <v>0.5</v>
      </c>
      <c r="E27" t="s">
        <v>5259</v>
      </c>
      <c r="K27" s="112">
        <v>0.5</v>
      </c>
      <c r="L27" t="s">
        <v>5259</v>
      </c>
      <c r="Q27" t="b">
        <f t="shared" si="0"/>
        <v>1</v>
      </c>
    </row>
    <row r="28" spans="1:17" x14ac:dyDescent="0.3">
      <c r="A28" s="6" t="s">
        <v>595</v>
      </c>
      <c r="C28" s="43" t="s">
        <v>720</v>
      </c>
      <c r="D28" s="5">
        <v>0.60009236780630426</v>
      </c>
      <c r="E28" t="s">
        <v>5258</v>
      </c>
      <c r="I28" s="82">
        <v>0.9</v>
      </c>
      <c r="J28" s="23" t="s">
        <v>5260</v>
      </c>
      <c r="K28" s="110">
        <v>0.60009236780630426</v>
      </c>
      <c r="L28" t="s">
        <v>5258</v>
      </c>
      <c r="O28" s="82">
        <v>0.9</v>
      </c>
      <c r="P28" s="23" t="s">
        <v>5260</v>
      </c>
      <c r="Q28" t="b">
        <f t="shared" si="0"/>
        <v>1</v>
      </c>
    </row>
    <row r="29" spans="1:17" x14ac:dyDescent="0.3">
      <c r="A29" s="6" t="s">
        <v>595</v>
      </c>
      <c r="C29" s="26" t="s">
        <v>765</v>
      </c>
      <c r="D29" s="5">
        <v>0.59400000000000008</v>
      </c>
      <c r="E29" t="s">
        <v>5255</v>
      </c>
      <c r="G29" s="14">
        <v>0.66</v>
      </c>
      <c r="H29" t="s">
        <v>5255</v>
      </c>
      <c r="I29" s="64">
        <v>0.9</v>
      </c>
      <c r="J29" t="s">
        <v>5255</v>
      </c>
      <c r="K29" s="110">
        <v>0.59400000000000008</v>
      </c>
      <c r="L29" t="s">
        <v>5255</v>
      </c>
      <c r="O29" s="64">
        <v>0.9</v>
      </c>
      <c r="P29" t="s">
        <v>5255</v>
      </c>
      <c r="Q29" t="b">
        <f t="shared" si="0"/>
        <v>1</v>
      </c>
    </row>
    <row r="30" spans="1:17" x14ac:dyDescent="0.3">
      <c r="A30" s="6" t="s">
        <v>595</v>
      </c>
      <c r="C30" s="43" t="s">
        <v>759</v>
      </c>
      <c r="D30" s="5">
        <v>0.66629720892829547</v>
      </c>
      <c r="E30" t="s">
        <v>5258</v>
      </c>
      <c r="I30" s="82">
        <v>0.9</v>
      </c>
      <c r="J30" s="23" t="s">
        <v>5260</v>
      </c>
      <c r="K30" s="110">
        <v>0.66629720892829547</v>
      </c>
      <c r="L30" t="s">
        <v>5258</v>
      </c>
      <c r="O30" s="82">
        <v>0.9</v>
      </c>
      <c r="P30" s="23" t="s">
        <v>5260</v>
      </c>
      <c r="Q30" t="b">
        <f t="shared" si="0"/>
        <v>1</v>
      </c>
    </row>
    <row r="31" spans="1:17" x14ac:dyDescent="0.3">
      <c r="A31" s="6" t="s">
        <v>595</v>
      </c>
      <c r="C31" s="26" t="s">
        <v>768</v>
      </c>
      <c r="D31" s="99">
        <v>0.69871437412245385</v>
      </c>
      <c r="E31" s="7" t="s">
        <v>389</v>
      </c>
      <c r="G31" s="14">
        <v>0.97</v>
      </c>
      <c r="H31" t="s">
        <v>5255</v>
      </c>
      <c r="I31" s="64">
        <v>0.9</v>
      </c>
      <c r="J31" t="s">
        <v>5255</v>
      </c>
      <c r="K31" s="113">
        <v>0.69871437412245385</v>
      </c>
      <c r="L31" s="7" t="s">
        <v>389</v>
      </c>
      <c r="O31" s="64">
        <v>0.9</v>
      </c>
      <c r="P31" t="s">
        <v>5255</v>
      </c>
      <c r="Q31" t="b">
        <f t="shared" si="0"/>
        <v>1</v>
      </c>
    </row>
    <row r="32" spans="1:17" x14ac:dyDescent="0.3">
      <c r="A32" s="6" t="s">
        <v>595</v>
      </c>
      <c r="C32" s="10" t="s">
        <v>696</v>
      </c>
      <c r="D32" s="5">
        <v>0.7</v>
      </c>
      <c r="E32" t="s">
        <v>5258</v>
      </c>
      <c r="K32" s="110">
        <v>0.7</v>
      </c>
      <c r="L32" t="s">
        <v>5258</v>
      </c>
      <c r="Q32" t="b">
        <f t="shared" si="0"/>
        <v>1</v>
      </c>
    </row>
    <row r="33" spans="1:17" x14ac:dyDescent="0.3">
      <c r="A33" s="6" t="s">
        <v>595</v>
      </c>
      <c r="C33" s="26" t="s">
        <v>633</v>
      </c>
      <c r="D33" s="5">
        <v>0.58899999999999997</v>
      </c>
      <c r="E33" t="s">
        <v>5255</v>
      </c>
      <c r="G33" s="14">
        <v>0.62</v>
      </c>
      <c r="H33" t="s">
        <v>5255</v>
      </c>
      <c r="I33" s="64">
        <v>0.95</v>
      </c>
      <c r="J33" t="s">
        <v>5255</v>
      </c>
      <c r="K33" s="64">
        <v>0.76</v>
      </c>
      <c r="L33" t="s">
        <v>5256</v>
      </c>
      <c r="M33" s="64">
        <v>0.8</v>
      </c>
      <c r="N33" s="6" t="s">
        <v>5257</v>
      </c>
      <c r="O33" s="64">
        <v>0.95</v>
      </c>
      <c r="P33" t="s">
        <v>5255</v>
      </c>
      <c r="Q33" t="b">
        <f t="shared" si="0"/>
        <v>0</v>
      </c>
    </row>
    <row r="34" spans="1:17" x14ac:dyDescent="0.3">
      <c r="A34" s="6" t="s">
        <v>595</v>
      </c>
      <c r="C34" s="10" t="s">
        <v>606</v>
      </c>
      <c r="D34" s="97">
        <v>0.71</v>
      </c>
      <c r="E34" t="s">
        <v>5258</v>
      </c>
      <c r="K34" s="111">
        <v>0.71</v>
      </c>
      <c r="L34" t="s">
        <v>5258</v>
      </c>
      <c r="Q34" t="b">
        <f t="shared" si="0"/>
        <v>1</v>
      </c>
    </row>
    <row r="35" spans="1:17" x14ac:dyDescent="0.3">
      <c r="A35" s="6" t="s">
        <v>595</v>
      </c>
      <c r="C35" s="43" t="s">
        <v>729</v>
      </c>
      <c r="D35" s="5">
        <v>0.59854391398996776</v>
      </c>
      <c r="E35" t="s">
        <v>5258</v>
      </c>
      <c r="I35" s="82">
        <v>0.9</v>
      </c>
      <c r="J35" s="23" t="s">
        <v>5260</v>
      </c>
      <c r="K35" s="110">
        <v>0.59854391398996776</v>
      </c>
      <c r="L35" t="s">
        <v>5258</v>
      </c>
      <c r="O35" s="82">
        <v>0.9</v>
      </c>
      <c r="P35" s="23" t="s">
        <v>5260</v>
      </c>
      <c r="Q35" t="b">
        <f t="shared" si="0"/>
        <v>1</v>
      </c>
    </row>
    <row r="36" spans="1:17" x14ac:dyDescent="0.3">
      <c r="A36" s="6" t="s">
        <v>595</v>
      </c>
      <c r="C36" s="10" t="s">
        <v>598</v>
      </c>
      <c r="D36" s="64">
        <v>0.95</v>
      </c>
      <c r="E36" t="s">
        <v>5259</v>
      </c>
      <c r="K36" s="112">
        <v>0.95</v>
      </c>
      <c r="L36" t="s">
        <v>5259</v>
      </c>
      <c r="Q36" t="b">
        <f t="shared" si="0"/>
        <v>1</v>
      </c>
    </row>
    <row r="37" spans="1:17" x14ac:dyDescent="0.3">
      <c r="A37" s="6" t="s">
        <v>595</v>
      </c>
      <c r="C37" s="26" t="s">
        <v>624</v>
      </c>
      <c r="D37" s="5">
        <v>0.71100000000000008</v>
      </c>
      <c r="E37" t="s">
        <v>5255</v>
      </c>
      <c r="G37" s="14">
        <v>0.79</v>
      </c>
      <c r="H37" t="s">
        <v>5263</v>
      </c>
      <c r="I37" s="64">
        <v>0.9</v>
      </c>
      <c r="J37" t="s">
        <v>5255</v>
      </c>
      <c r="K37" s="64">
        <v>0.73799999999999999</v>
      </c>
      <c r="L37" t="s">
        <v>5256</v>
      </c>
      <c r="M37" s="64">
        <v>0.82</v>
      </c>
      <c r="N37" s="6" t="s">
        <v>5257</v>
      </c>
      <c r="O37" s="64">
        <v>0.9</v>
      </c>
      <c r="P37" t="s">
        <v>5255</v>
      </c>
      <c r="Q37" t="b">
        <f t="shared" si="0"/>
        <v>0</v>
      </c>
    </row>
    <row r="38" spans="1:17" x14ac:dyDescent="0.3">
      <c r="A38" s="6" t="s">
        <v>595</v>
      </c>
      <c r="C38" s="10" t="s">
        <v>666</v>
      </c>
      <c r="D38" s="5">
        <v>0.57576959999999999</v>
      </c>
      <c r="E38" t="s">
        <v>5258</v>
      </c>
      <c r="K38" s="110">
        <v>0.57576959999999999</v>
      </c>
      <c r="L38" t="s">
        <v>5258</v>
      </c>
      <c r="Q38" t="b">
        <f t="shared" si="0"/>
        <v>1</v>
      </c>
    </row>
    <row r="39" spans="1:17" x14ac:dyDescent="0.3">
      <c r="A39" s="6" t="s">
        <v>595</v>
      </c>
      <c r="C39" s="10" t="s">
        <v>780</v>
      </c>
      <c r="D39" s="5">
        <v>0.64185999999999999</v>
      </c>
      <c r="E39" s="7" t="s">
        <v>331</v>
      </c>
      <c r="F39" s="100" t="s">
        <v>5264</v>
      </c>
      <c r="G39" s="14">
        <v>0.67</v>
      </c>
      <c r="H39" s="100" t="s">
        <v>5265</v>
      </c>
      <c r="I39" s="61">
        <v>0.95799999999999996</v>
      </c>
      <c r="J39" s="14" t="s">
        <v>5266</v>
      </c>
      <c r="K39" s="110">
        <v>0.64185999999999999</v>
      </c>
      <c r="L39" s="7" t="s">
        <v>331</v>
      </c>
      <c r="O39" s="61">
        <v>0.95799999999999996</v>
      </c>
      <c r="P39" s="14" t="s">
        <v>5266</v>
      </c>
      <c r="Q39" t="b">
        <f t="shared" si="0"/>
        <v>1</v>
      </c>
    </row>
    <row r="40" spans="1:17" x14ac:dyDescent="0.3">
      <c r="A40" s="6" t="s">
        <v>595</v>
      </c>
      <c r="C40" s="10" t="s">
        <v>636</v>
      </c>
      <c r="D40" s="64">
        <v>0.75951000000000002</v>
      </c>
      <c r="E40" s="7" t="s">
        <v>371</v>
      </c>
      <c r="G40" s="14">
        <v>0.9</v>
      </c>
      <c r="H40" s="100" t="s">
        <v>5267</v>
      </c>
      <c r="I40" s="14">
        <f>87%*97%</f>
        <v>0.84389999999999998</v>
      </c>
      <c r="J40" s="14" t="s">
        <v>5268</v>
      </c>
      <c r="K40" s="112">
        <v>0.75951000000000002</v>
      </c>
      <c r="L40" s="7" t="s">
        <v>371</v>
      </c>
      <c r="O40" s="14">
        <f>87%*97%</f>
        <v>0.84389999999999998</v>
      </c>
      <c r="P40" s="14" t="s">
        <v>5268</v>
      </c>
      <c r="Q40" t="b">
        <f t="shared" si="0"/>
        <v>1</v>
      </c>
    </row>
    <row r="41" spans="1:17" x14ac:dyDescent="0.3">
      <c r="A41" s="6" t="s">
        <v>595</v>
      </c>
      <c r="C41" s="26" t="s">
        <v>654</v>
      </c>
      <c r="D41" s="5">
        <v>0.79679999999999995</v>
      </c>
      <c r="E41" t="s">
        <v>5255</v>
      </c>
      <c r="G41" s="14">
        <v>0.83</v>
      </c>
      <c r="H41" t="s">
        <v>5255</v>
      </c>
      <c r="I41" s="64">
        <v>0.96</v>
      </c>
      <c r="J41" t="s">
        <v>5255</v>
      </c>
      <c r="K41" s="110">
        <v>0.79679999999999995</v>
      </c>
      <c r="L41" t="s">
        <v>5255</v>
      </c>
      <c r="O41" s="64">
        <v>0.96</v>
      </c>
      <c r="P41" t="s">
        <v>5255</v>
      </c>
      <c r="Q41" t="b">
        <f t="shared" si="0"/>
        <v>1</v>
      </c>
    </row>
    <row r="42" spans="1:17" x14ac:dyDescent="0.3">
      <c r="A42" s="6" t="s">
        <v>595</v>
      </c>
      <c r="C42" s="43" t="s">
        <v>726</v>
      </c>
      <c r="D42" s="5">
        <v>0.5954249168234127</v>
      </c>
      <c r="E42" t="s">
        <v>5258</v>
      </c>
      <c r="I42" s="82">
        <v>0.9</v>
      </c>
      <c r="J42" s="23" t="s">
        <v>5260</v>
      </c>
      <c r="K42" s="110">
        <v>0.5954249168234127</v>
      </c>
      <c r="L42" t="s">
        <v>5258</v>
      </c>
      <c r="O42" s="82">
        <v>0.9</v>
      </c>
      <c r="P42" s="23" t="s">
        <v>5260</v>
      </c>
      <c r="Q42" t="b">
        <f t="shared" si="0"/>
        <v>1</v>
      </c>
    </row>
    <row r="43" spans="1:17" x14ac:dyDescent="0.3">
      <c r="A43" s="6" t="s">
        <v>595</v>
      </c>
      <c r="C43" s="26" t="s">
        <v>651</v>
      </c>
      <c r="D43" s="5">
        <v>0.77760000000000007</v>
      </c>
      <c r="E43" t="s">
        <v>5255</v>
      </c>
      <c r="G43" s="14">
        <v>0.81</v>
      </c>
      <c r="H43" t="s">
        <v>5255</v>
      </c>
      <c r="I43" s="64">
        <v>0.96</v>
      </c>
      <c r="J43" t="s">
        <v>5255</v>
      </c>
      <c r="K43" s="110">
        <v>0.77760000000000007</v>
      </c>
      <c r="L43" t="s">
        <v>5255</v>
      </c>
      <c r="O43" s="64">
        <v>0.96</v>
      </c>
      <c r="P43" t="s">
        <v>5255</v>
      </c>
      <c r="Q43" t="b">
        <f t="shared" si="0"/>
        <v>1</v>
      </c>
    </row>
    <row r="44" spans="1:17" x14ac:dyDescent="0.3">
      <c r="A44" s="6" t="s">
        <v>595</v>
      </c>
      <c r="C44" s="10" t="s">
        <v>642</v>
      </c>
      <c r="D44" s="64">
        <v>0.33</v>
      </c>
      <c r="E44" t="s">
        <v>5269</v>
      </c>
      <c r="G44" s="14">
        <f>1-5.3/(5.3+6.4)</f>
        <v>0.54700854700854706</v>
      </c>
      <c r="H44" s="100" t="s">
        <v>5270</v>
      </c>
      <c r="I44" s="14">
        <v>0.8125</v>
      </c>
      <c r="J44" s="100" t="s">
        <v>5270</v>
      </c>
      <c r="K44" s="112">
        <v>0.33</v>
      </c>
      <c r="L44" t="s">
        <v>5269</v>
      </c>
      <c r="O44" s="14">
        <v>0.8125</v>
      </c>
      <c r="P44" s="100" t="s">
        <v>5270</v>
      </c>
      <c r="Q44" t="b">
        <f t="shared" si="0"/>
        <v>1</v>
      </c>
    </row>
    <row r="45" spans="1:17" x14ac:dyDescent="0.3">
      <c r="A45" s="6" t="s">
        <v>595</v>
      </c>
      <c r="C45" s="26" t="s">
        <v>657</v>
      </c>
      <c r="D45" s="5">
        <v>0.77079999999999993</v>
      </c>
      <c r="E45" t="s">
        <v>5255</v>
      </c>
      <c r="G45" s="14">
        <v>0.94</v>
      </c>
      <c r="H45" t="s">
        <v>5255</v>
      </c>
      <c r="I45" s="64">
        <v>0.94</v>
      </c>
      <c r="J45" t="s">
        <v>5255</v>
      </c>
      <c r="K45" s="110">
        <v>0.77079999999999993</v>
      </c>
      <c r="L45" t="s">
        <v>5255</v>
      </c>
      <c r="O45" s="64">
        <v>0.94</v>
      </c>
      <c r="P45" t="s">
        <v>5255</v>
      </c>
      <c r="Q45" t="b">
        <f t="shared" si="0"/>
        <v>1</v>
      </c>
    </row>
    <row r="46" spans="1:17" x14ac:dyDescent="0.3">
      <c r="A46" s="6" t="s">
        <v>595</v>
      </c>
      <c r="C46" s="26" t="s">
        <v>660</v>
      </c>
      <c r="D46" s="5">
        <v>0.76949999999999996</v>
      </c>
      <c r="E46" t="s">
        <v>5255</v>
      </c>
      <c r="G46" s="14">
        <v>0.95</v>
      </c>
      <c r="H46" t="s">
        <v>5255</v>
      </c>
      <c r="I46" s="64">
        <v>0.95</v>
      </c>
      <c r="J46" t="s">
        <v>5255</v>
      </c>
      <c r="K46" s="110">
        <v>0.76949999999999996</v>
      </c>
      <c r="L46" t="s">
        <v>5255</v>
      </c>
      <c r="O46" s="64">
        <v>0.95</v>
      </c>
      <c r="P46" t="s">
        <v>5255</v>
      </c>
      <c r="Q46" t="b">
        <f t="shared" si="0"/>
        <v>1</v>
      </c>
    </row>
    <row r="47" spans="1:17" x14ac:dyDescent="0.3">
      <c r="A47" s="6" t="s">
        <v>595</v>
      </c>
      <c r="C47" s="10" t="s">
        <v>708</v>
      </c>
      <c r="D47" s="5">
        <v>0.83044444444444443</v>
      </c>
      <c r="E47" t="s">
        <v>5258</v>
      </c>
      <c r="G47" s="14">
        <v>0.9</v>
      </c>
      <c r="H47" s="14" t="s">
        <v>365</v>
      </c>
      <c r="I47" s="14">
        <v>0.9</v>
      </c>
      <c r="J47" s="14" t="s">
        <v>365</v>
      </c>
      <c r="K47" s="64">
        <v>0.84599999999999997</v>
      </c>
      <c r="L47" t="s">
        <v>5256</v>
      </c>
      <c r="M47" s="64">
        <v>0.94</v>
      </c>
      <c r="N47" s="6" t="s">
        <v>5257</v>
      </c>
      <c r="O47" s="14">
        <v>0.9</v>
      </c>
      <c r="P47" s="14" t="s">
        <v>365</v>
      </c>
      <c r="Q47" t="b">
        <f t="shared" si="0"/>
        <v>0</v>
      </c>
    </row>
    <row r="48" spans="1:17" x14ac:dyDescent="0.3">
      <c r="A48" s="6" t="s">
        <v>595</v>
      </c>
      <c r="C48" s="10" t="s">
        <v>711</v>
      </c>
      <c r="D48" s="101">
        <v>1.260997682706483E-3</v>
      </c>
      <c r="E48" t="s">
        <v>5258</v>
      </c>
      <c r="I48" s="82">
        <v>0.9</v>
      </c>
      <c r="J48" s="23" t="s">
        <v>5260</v>
      </c>
      <c r="K48" s="114">
        <v>1.260997682706483E-3</v>
      </c>
      <c r="L48" t="s">
        <v>5258</v>
      </c>
      <c r="O48" s="82">
        <v>0.9</v>
      </c>
      <c r="P48" s="23" t="s">
        <v>5260</v>
      </c>
      <c r="Q48" t="b">
        <f t="shared" si="0"/>
        <v>1</v>
      </c>
    </row>
    <row r="49" spans="1:17" x14ac:dyDescent="0.3">
      <c r="A49" s="6" t="s">
        <v>595</v>
      </c>
      <c r="C49" s="10" t="s">
        <v>645</v>
      </c>
      <c r="D49" s="5">
        <v>4.4998140572703613E-2</v>
      </c>
      <c r="E49" t="s">
        <v>5258</v>
      </c>
      <c r="G49" s="14">
        <v>0.12</v>
      </c>
      <c r="H49" s="100" t="s">
        <v>5271</v>
      </c>
      <c r="I49" s="14">
        <f>50%*100%*90%</f>
        <v>0.45</v>
      </c>
      <c r="J49" s="100" t="s">
        <v>5271</v>
      </c>
      <c r="K49" s="110">
        <v>4.4998140572703613E-2</v>
      </c>
      <c r="L49" t="s">
        <v>5258</v>
      </c>
      <c r="O49" s="14">
        <f>50%*100%*90%</f>
        <v>0.45</v>
      </c>
      <c r="P49" s="100" t="s">
        <v>5271</v>
      </c>
      <c r="Q49" t="b">
        <f t="shared" si="0"/>
        <v>1</v>
      </c>
    </row>
    <row r="50" spans="1:17" x14ac:dyDescent="0.3">
      <c r="A50" s="6" t="s">
        <v>595</v>
      </c>
      <c r="C50" s="26" t="s">
        <v>714</v>
      </c>
      <c r="D50" s="5">
        <v>0.76800000000000002</v>
      </c>
      <c r="E50" t="s">
        <v>5255</v>
      </c>
      <c r="G50" s="14">
        <v>0.96</v>
      </c>
      <c r="H50" t="s">
        <v>5255</v>
      </c>
      <c r="I50" s="64">
        <v>0.8</v>
      </c>
      <c r="J50" t="s">
        <v>5255</v>
      </c>
      <c r="K50" s="110">
        <v>0.76800000000000002</v>
      </c>
      <c r="L50" t="s">
        <v>5255</v>
      </c>
      <c r="O50" s="64">
        <v>0.8</v>
      </c>
      <c r="P50" t="s">
        <v>5255</v>
      </c>
      <c r="Q50" t="b">
        <f t="shared" si="0"/>
        <v>1</v>
      </c>
    </row>
    <row r="51" spans="1:17" x14ac:dyDescent="0.3">
      <c r="A51" s="6" t="s">
        <v>595</v>
      </c>
      <c r="C51" s="43" t="s">
        <v>732</v>
      </c>
      <c r="D51" s="5">
        <v>0.62769185869621547</v>
      </c>
      <c r="E51" t="s">
        <v>5258</v>
      </c>
      <c r="I51" s="82">
        <v>0.9</v>
      </c>
      <c r="J51" s="23" t="s">
        <v>5260</v>
      </c>
      <c r="K51" s="110">
        <v>0.62769185869621547</v>
      </c>
      <c r="L51" t="s">
        <v>5258</v>
      </c>
      <c r="O51" s="82">
        <v>0.9</v>
      </c>
      <c r="P51" s="23" t="s">
        <v>5260</v>
      </c>
      <c r="Q51" t="b">
        <f t="shared" si="0"/>
        <v>1</v>
      </c>
    </row>
    <row r="52" spans="1:17" x14ac:dyDescent="0.3">
      <c r="A52" s="6" t="s">
        <v>595</v>
      </c>
      <c r="C52" s="26" t="s">
        <v>678</v>
      </c>
      <c r="D52" s="5">
        <v>0.63700000000000001</v>
      </c>
      <c r="E52" t="s">
        <v>5255</v>
      </c>
      <c r="G52" s="14">
        <v>0.7</v>
      </c>
      <c r="H52" t="s">
        <v>5255</v>
      </c>
      <c r="I52" s="64">
        <v>0.91</v>
      </c>
      <c r="J52" t="s">
        <v>5255</v>
      </c>
      <c r="K52" s="110">
        <v>0.63700000000000001</v>
      </c>
      <c r="L52" t="s">
        <v>5255</v>
      </c>
      <c r="O52" s="64">
        <v>0.91</v>
      </c>
      <c r="P52" t="s">
        <v>5255</v>
      </c>
      <c r="Q52" t="b">
        <f t="shared" si="0"/>
        <v>1</v>
      </c>
    </row>
    <row r="53" spans="1:17" x14ac:dyDescent="0.3">
      <c r="A53" s="6" t="s">
        <v>595</v>
      </c>
      <c r="C53" s="26" t="s">
        <v>612</v>
      </c>
      <c r="D53" s="5">
        <v>0.14399999999999999</v>
      </c>
      <c r="E53" t="s">
        <v>5255</v>
      </c>
      <c r="G53" s="14">
        <v>0.16</v>
      </c>
      <c r="H53" t="s">
        <v>5255</v>
      </c>
      <c r="I53" s="64">
        <v>0.9</v>
      </c>
      <c r="J53" t="s">
        <v>5255</v>
      </c>
      <c r="K53" s="110">
        <v>0.14399999999999999</v>
      </c>
      <c r="L53" t="s">
        <v>5255</v>
      </c>
      <c r="O53" s="64">
        <v>0.9</v>
      </c>
      <c r="P53" t="s">
        <v>5255</v>
      </c>
      <c r="Q53" t="b">
        <f t="shared" si="0"/>
        <v>1</v>
      </c>
    </row>
    <row r="54" spans="1:17" x14ac:dyDescent="0.3">
      <c r="A54" s="6" t="s">
        <v>595</v>
      </c>
      <c r="C54" s="43" t="s">
        <v>741</v>
      </c>
      <c r="D54" s="62">
        <v>0.52787326000000012</v>
      </c>
      <c r="E54" s="7" t="s">
        <v>387</v>
      </c>
      <c r="I54" s="82">
        <v>0.9</v>
      </c>
      <c r="J54" s="23" t="s">
        <v>5260</v>
      </c>
      <c r="K54" s="115">
        <v>0.52787326000000012</v>
      </c>
      <c r="L54" s="7" t="s">
        <v>387</v>
      </c>
      <c r="O54" s="82">
        <v>0.9</v>
      </c>
      <c r="P54" s="23" t="s">
        <v>5260</v>
      </c>
      <c r="Q54" t="b">
        <f t="shared" si="0"/>
        <v>1</v>
      </c>
    </row>
    <row r="55" spans="1:17" x14ac:dyDescent="0.3">
      <c r="A55" s="6" t="s">
        <v>595</v>
      </c>
      <c r="C55" s="26" t="s">
        <v>648</v>
      </c>
      <c r="D55" s="62">
        <v>1.2999999999999999E-2</v>
      </c>
      <c r="E55" t="s">
        <v>5272</v>
      </c>
      <c r="G55" s="14">
        <v>0.1</v>
      </c>
      <c r="H55" t="s">
        <v>5272</v>
      </c>
      <c r="I55" s="64">
        <f>55%*90%*29%*90%</f>
        <v>0.129195</v>
      </c>
      <c r="J55" t="s">
        <v>5272</v>
      </c>
      <c r="K55" s="62">
        <v>4.0095000000000013E-2</v>
      </c>
      <c r="L55" t="s">
        <v>5256</v>
      </c>
      <c r="M55" s="14">
        <v>0.1</v>
      </c>
      <c r="N55" t="s">
        <v>5272</v>
      </c>
      <c r="O55" s="64">
        <f>55%*90%*90%*90%</f>
        <v>0.40095000000000008</v>
      </c>
      <c r="P55" t="s">
        <v>5273</v>
      </c>
      <c r="Q55" t="b">
        <f t="shared" si="0"/>
        <v>0</v>
      </c>
    </row>
    <row r="56" spans="1:17" x14ac:dyDescent="0.3">
      <c r="A56" s="6" t="s">
        <v>595</v>
      </c>
      <c r="C56" s="26" t="s">
        <v>609</v>
      </c>
      <c r="D56" s="5">
        <v>0.48599999999999999</v>
      </c>
      <c r="E56" t="s">
        <v>5255</v>
      </c>
      <c r="G56" s="14">
        <v>0.54</v>
      </c>
      <c r="H56" t="s">
        <v>5255</v>
      </c>
      <c r="I56" s="64">
        <v>0.9</v>
      </c>
      <c r="J56" t="s">
        <v>5255</v>
      </c>
      <c r="K56" s="110">
        <v>0.48599999999999999</v>
      </c>
      <c r="L56" t="s">
        <v>5255</v>
      </c>
      <c r="O56" s="64">
        <v>0.9</v>
      </c>
      <c r="P56" t="s">
        <v>5255</v>
      </c>
      <c r="Q56" t="b">
        <f t="shared" si="0"/>
        <v>1</v>
      </c>
    </row>
    <row r="57" spans="1:17" x14ac:dyDescent="0.3">
      <c r="A57" s="6" t="s">
        <v>595</v>
      </c>
      <c r="C57" s="43" t="s">
        <v>753</v>
      </c>
      <c r="D57" s="5">
        <v>0.66776874123611263</v>
      </c>
      <c r="E57" t="s">
        <v>5258</v>
      </c>
      <c r="I57" s="82">
        <v>0.9</v>
      </c>
      <c r="J57" s="23" t="s">
        <v>5260</v>
      </c>
      <c r="K57" s="110">
        <v>0.66776874123611263</v>
      </c>
      <c r="L57" t="s">
        <v>5258</v>
      </c>
      <c r="O57" s="82">
        <v>0.9</v>
      </c>
      <c r="P57" s="23" t="s">
        <v>5260</v>
      </c>
      <c r="Q57" t="b">
        <f t="shared" si="0"/>
        <v>1</v>
      </c>
    </row>
    <row r="58" spans="1:17" x14ac:dyDescent="0.3">
      <c r="A58" s="6" t="s">
        <v>595</v>
      </c>
      <c r="C58" s="10" t="s">
        <v>687</v>
      </c>
      <c r="D58" s="14">
        <v>0.95</v>
      </c>
      <c r="E58" s="14" t="s">
        <v>333</v>
      </c>
      <c r="K58" s="116">
        <v>0.95</v>
      </c>
      <c r="L58" s="14" t="s">
        <v>333</v>
      </c>
      <c r="Q58" t="b">
        <f t="shared" si="0"/>
        <v>1</v>
      </c>
    </row>
    <row r="59" spans="1:17" x14ac:dyDescent="0.3">
      <c r="A59" s="6" t="s">
        <v>595</v>
      </c>
      <c r="C59" s="26" t="s">
        <v>717</v>
      </c>
      <c r="D59" s="5">
        <v>0.41339999999999999</v>
      </c>
      <c r="E59" t="s">
        <v>5255</v>
      </c>
      <c r="G59" s="14">
        <v>0.53</v>
      </c>
      <c r="H59" t="s">
        <v>5255</v>
      </c>
      <c r="I59" s="64">
        <v>0.78</v>
      </c>
      <c r="J59" t="s">
        <v>5255</v>
      </c>
      <c r="K59" s="110">
        <v>0.41339999999999999</v>
      </c>
      <c r="L59" t="s">
        <v>5255</v>
      </c>
      <c r="O59" s="64">
        <v>0.78</v>
      </c>
      <c r="P59" t="s">
        <v>5255</v>
      </c>
      <c r="Q59" t="b">
        <f t="shared" si="0"/>
        <v>1</v>
      </c>
    </row>
    <row r="60" spans="1:17" x14ac:dyDescent="0.3">
      <c r="A60" s="6" t="s">
        <v>595</v>
      </c>
      <c r="C60" s="26" t="s">
        <v>684</v>
      </c>
      <c r="D60" s="5">
        <v>0.65700000000000003</v>
      </c>
      <c r="E60" t="s">
        <v>5255</v>
      </c>
      <c r="G60" s="14">
        <v>0.73</v>
      </c>
      <c r="H60" t="s">
        <v>5255</v>
      </c>
      <c r="I60" s="64">
        <v>0.9</v>
      </c>
      <c r="J60" t="s">
        <v>5255</v>
      </c>
      <c r="K60" s="64">
        <v>0.72000000000000008</v>
      </c>
      <c r="L60" t="s">
        <v>5256</v>
      </c>
      <c r="M60" s="64">
        <v>0.8</v>
      </c>
      <c r="N60" s="6" t="s">
        <v>5257</v>
      </c>
      <c r="O60" s="64">
        <v>0.9</v>
      </c>
      <c r="P60" t="s">
        <v>5255</v>
      </c>
      <c r="Q60" t="b">
        <f t="shared" si="0"/>
        <v>0</v>
      </c>
    </row>
    <row r="61" spans="1:17" x14ac:dyDescent="0.3">
      <c r="A61" s="6" t="s">
        <v>595</v>
      </c>
      <c r="C61" s="10" t="s">
        <v>762</v>
      </c>
      <c r="D61" s="5">
        <v>0.66407609108685794</v>
      </c>
      <c r="E61" t="s">
        <v>5258</v>
      </c>
      <c r="I61" s="82">
        <v>0.9</v>
      </c>
      <c r="J61" s="23" t="s">
        <v>5260</v>
      </c>
      <c r="K61" s="110">
        <v>0.66407609108685794</v>
      </c>
      <c r="L61" t="s">
        <v>5258</v>
      </c>
      <c r="O61" s="82">
        <v>0.9</v>
      </c>
      <c r="P61" s="23" t="s">
        <v>5260</v>
      </c>
      <c r="Q61" t="b">
        <f t="shared" si="0"/>
        <v>1</v>
      </c>
    </row>
    <row r="62" spans="1:17" x14ac:dyDescent="0.3">
      <c r="A62" s="6" t="s">
        <v>595</v>
      </c>
      <c r="C62" s="43" t="s">
        <v>756</v>
      </c>
      <c r="D62" s="5">
        <v>0.66627271297591706</v>
      </c>
      <c r="E62" t="s">
        <v>5258</v>
      </c>
      <c r="I62" s="82">
        <v>0.9</v>
      </c>
      <c r="J62" s="23" t="s">
        <v>5260</v>
      </c>
      <c r="K62" s="110">
        <v>0.66627271297591706</v>
      </c>
      <c r="L62" t="s">
        <v>5258</v>
      </c>
      <c r="O62" s="82">
        <v>0.9</v>
      </c>
      <c r="P62" s="23" t="s">
        <v>5260</v>
      </c>
      <c r="Q62" t="b">
        <f t="shared" si="0"/>
        <v>1</v>
      </c>
    </row>
    <row r="63" spans="1:17" x14ac:dyDescent="0.3">
      <c r="A63" s="6" t="s">
        <v>595</v>
      </c>
      <c r="C63" s="26" t="s">
        <v>639</v>
      </c>
      <c r="D63" s="5">
        <v>0.747</v>
      </c>
      <c r="E63" t="s">
        <v>5255</v>
      </c>
      <c r="G63" s="14">
        <v>0.83</v>
      </c>
      <c r="H63" t="s">
        <v>5255</v>
      </c>
      <c r="I63" s="64">
        <v>0.9</v>
      </c>
      <c r="J63" t="s">
        <v>5255</v>
      </c>
      <c r="K63" s="110">
        <v>0.747</v>
      </c>
      <c r="L63" t="s">
        <v>5255</v>
      </c>
      <c r="M63" s="14">
        <v>0.83</v>
      </c>
      <c r="N63" t="s">
        <v>5255</v>
      </c>
      <c r="O63" s="64">
        <v>0.9</v>
      </c>
      <c r="P63" t="s">
        <v>5255</v>
      </c>
      <c r="Q63" t="b">
        <f t="shared" si="0"/>
        <v>1</v>
      </c>
    </row>
    <row r="64" spans="1:17" x14ac:dyDescent="0.3">
      <c r="A64" s="6" t="s">
        <v>595</v>
      </c>
      <c r="C64" s="26" t="s">
        <v>672</v>
      </c>
      <c r="D64" s="5">
        <v>0.73799999999999999</v>
      </c>
      <c r="E64" t="s">
        <v>5255</v>
      </c>
      <c r="G64" s="14">
        <v>0.82</v>
      </c>
      <c r="H64" t="s">
        <v>5255</v>
      </c>
      <c r="I64" s="64">
        <v>0.9</v>
      </c>
      <c r="J64" t="s">
        <v>5255</v>
      </c>
      <c r="K64" s="110">
        <v>0.73799999999999999</v>
      </c>
      <c r="L64" t="s">
        <v>5255</v>
      </c>
      <c r="M64" s="14">
        <v>0.82</v>
      </c>
      <c r="N64" t="s">
        <v>5255</v>
      </c>
      <c r="O64" s="64">
        <v>0.9</v>
      </c>
      <c r="P64" t="s">
        <v>5255</v>
      </c>
      <c r="Q64" t="b">
        <f t="shared" si="0"/>
        <v>1</v>
      </c>
    </row>
    <row r="65" spans="1:17" x14ac:dyDescent="0.3">
      <c r="A65" s="6" t="s">
        <v>614</v>
      </c>
      <c r="B65" s="6"/>
      <c r="C65" s="14" t="s">
        <v>693</v>
      </c>
      <c r="D65" s="14">
        <v>0.69</v>
      </c>
      <c r="E65" t="s">
        <v>5274</v>
      </c>
      <c r="F65" s="14"/>
      <c r="G65" s="14"/>
      <c r="H65" s="14"/>
      <c r="I65" s="14"/>
      <c r="J65" s="14"/>
      <c r="Q65" t="b">
        <f t="shared" si="0"/>
        <v>0</v>
      </c>
    </row>
    <row r="66" spans="1:17" x14ac:dyDescent="0.3">
      <c r="A66" s="6" t="s">
        <v>632</v>
      </c>
      <c r="B66" s="6"/>
      <c r="C66" s="14" t="s">
        <v>765</v>
      </c>
      <c r="D66" s="61">
        <v>0.5694999999999999</v>
      </c>
      <c r="E66" t="s">
        <v>5275</v>
      </c>
      <c r="F66" s="14"/>
      <c r="G66" s="14"/>
      <c r="H66" s="14"/>
      <c r="I66" s="14"/>
      <c r="J66" s="14"/>
      <c r="Q66" t="b">
        <f t="shared" si="0"/>
        <v>0</v>
      </c>
    </row>
    <row r="67" spans="1:17" x14ac:dyDescent="0.3">
      <c r="A67" s="6" t="s">
        <v>641</v>
      </c>
      <c r="B67" s="6"/>
      <c r="C67" s="14" t="s">
        <v>765</v>
      </c>
      <c r="D67" s="61">
        <v>0.5694999999999999</v>
      </c>
      <c r="E67" t="s">
        <v>5275</v>
      </c>
      <c r="F67" s="14"/>
      <c r="G67" s="14"/>
      <c r="H67" s="14"/>
      <c r="I67" s="14"/>
      <c r="J67" s="14"/>
      <c r="Q67" t="b">
        <f t="shared" ref="Q67:Q84" si="1">D67=K67</f>
        <v>0</v>
      </c>
    </row>
    <row r="68" spans="1:17" x14ac:dyDescent="0.3">
      <c r="A68" s="6" t="s">
        <v>644</v>
      </c>
      <c r="B68" s="6"/>
      <c r="C68" s="14" t="s">
        <v>765</v>
      </c>
      <c r="D68" s="61">
        <v>0.5694999999999999</v>
      </c>
      <c r="E68" t="s">
        <v>5275</v>
      </c>
      <c r="F68" s="14"/>
      <c r="G68" s="14"/>
      <c r="H68" s="14"/>
      <c r="I68" s="14"/>
      <c r="J68" s="14"/>
      <c r="Q68" t="b">
        <f t="shared" si="1"/>
        <v>0</v>
      </c>
    </row>
    <row r="69" spans="1:17" x14ac:dyDescent="0.3">
      <c r="A69" s="6" t="s">
        <v>786</v>
      </c>
      <c r="B69" s="6"/>
      <c r="C69" s="14" t="s">
        <v>765</v>
      </c>
      <c r="D69" s="61">
        <v>0.5694999999999999</v>
      </c>
      <c r="E69" t="s">
        <v>5275</v>
      </c>
      <c r="F69" s="14"/>
      <c r="G69" s="14"/>
      <c r="H69" s="14"/>
      <c r="I69" s="14"/>
      <c r="J69" s="14"/>
      <c r="Q69" t="b">
        <f t="shared" si="1"/>
        <v>0</v>
      </c>
    </row>
    <row r="70" spans="1:17" x14ac:dyDescent="0.3">
      <c r="A70" t="s">
        <v>4982</v>
      </c>
      <c r="C70" s="14" t="s">
        <v>765</v>
      </c>
      <c r="D70" s="61">
        <v>0.5694999999999999</v>
      </c>
      <c r="E70" t="s">
        <v>5275</v>
      </c>
      <c r="F70" s="14"/>
      <c r="G70" s="14"/>
      <c r="H70" s="14"/>
      <c r="I70" s="14"/>
      <c r="J70" s="14"/>
      <c r="Q70" t="b">
        <f t="shared" si="1"/>
        <v>0</v>
      </c>
    </row>
    <row r="71" spans="1:17" x14ac:dyDescent="0.3">
      <c r="A71" s="6" t="s">
        <v>602</v>
      </c>
      <c r="B71" s="6"/>
      <c r="C71" s="14" t="s">
        <v>765</v>
      </c>
      <c r="D71" s="61">
        <v>0.59499999999999997</v>
      </c>
      <c r="E71" t="s">
        <v>5275</v>
      </c>
      <c r="F71" s="14"/>
      <c r="G71" s="14"/>
      <c r="H71" s="14"/>
      <c r="I71" s="14"/>
      <c r="J71" s="14"/>
      <c r="Q71" t="b">
        <f t="shared" si="1"/>
        <v>0</v>
      </c>
    </row>
    <row r="72" spans="1:17" x14ac:dyDescent="0.3">
      <c r="A72" t="s">
        <v>3602</v>
      </c>
      <c r="C72" s="14" t="s">
        <v>777</v>
      </c>
      <c r="D72" s="64">
        <v>0.95</v>
      </c>
      <c r="E72" t="s">
        <v>5276</v>
      </c>
      <c r="F72" s="14"/>
      <c r="G72" s="14"/>
      <c r="H72" s="14"/>
      <c r="I72" s="14"/>
      <c r="J72" s="14"/>
      <c r="Q72" t="b">
        <f t="shared" si="1"/>
        <v>0</v>
      </c>
    </row>
    <row r="73" spans="1:17" x14ac:dyDescent="0.3">
      <c r="A73" t="s">
        <v>3605</v>
      </c>
      <c r="C73" s="14" t="s">
        <v>777</v>
      </c>
      <c r="D73" s="64">
        <v>0.95</v>
      </c>
      <c r="E73" t="s">
        <v>5276</v>
      </c>
      <c r="F73" s="14"/>
      <c r="G73" s="14"/>
      <c r="H73" s="14"/>
      <c r="I73" s="14"/>
      <c r="J73" s="14"/>
      <c r="Q73" t="b">
        <f t="shared" si="1"/>
        <v>0</v>
      </c>
    </row>
    <row r="74" spans="1:17" x14ac:dyDescent="0.3">
      <c r="A74" s="23" t="s">
        <v>1781</v>
      </c>
      <c r="B74" s="23"/>
      <c r="C74" s="14" t="s">
        <v>702</v>
      </c>
      <c r="D74" s="64">
        <v>0.23</v>
      </c>
      <c r="E74" t="s">
        <v>5277</v>
      </c>
      <c r="F74" s="14"/>
      <c r="G74" s="14"/>
      <c r="H74" s="14"/>
      <c r="I74" s="14"/>
      <c r="J74" s="14"/>
      <c r="Q74" t="b">
        <f t="shared" si="1"/>
        <v>0</v>
      </c>
    </row>
    <row r="75" spans="1:17" x14ac:dyDescent="0.3">
      <c r="A75" s="23" t="s">
        <v>5278</v>
      </c>
      <c r="B75" s="23"/>
      <c r="C75" s="24" t="s">
        <v>702</v>
      </c>
      <c r="D75" s="82">
        <v>1</v>
      </c>
      <c r="E75" t="s">
        <v>5277</v>
      </c>
      <c r="F75" s="23"/>
      <c r="G75" s="23"/>
      <c r="H75" s="23"/>
      <c r="I75" s="23"/>
      <c r="J75" s="23"/>
      <c r="Q75" t="b">
        <f t="shared" si="1"/>
        <v>0</v>
      </c>
    </row>
    <row r="76" spans="1:17" x14ac:dyDescent="0.3">
      <c r="A76" t="s">
        <v>605</v>
      </c>
      <c r="B76" s="23"/>
      <c r="C76" s="24" t="s">
        <v>633</v>
      </c>
      <c r="D76" s="102">
        <v>0.91</v>
      </c>
      <c r="E76" s="6" t="s">
        <v>5279</v>
      </c>
      <c r="F76" s="23"/>
      <c r="G76" s="23"/>
      <c r="H76" s="23"/>
      <c r="I76" s="23"/>
      <c r="J76" s="23"/>
      <c r="Q76" t="b">
        <f t="shared" si="1"/>
        <v>0</v>
      </c>
    </row>
    <row r="77" spans="1:17" x14ac:dyDescent="0.3">
      <c r="A77" t="s">
        <v>5280</v>
      </c>
      <c r="C77" s="14" t="s">
        <v>699</v>
      </c>
      <c r="D77" s="62">
        <v>0.87219999999999998</v>
      </c>
      <c r="E77" t="s">
        <v>5281</v>
      </c>
      <c r="F77" s="14"/>
      <c r="G77" s="14"/>
      <c r="H77" s="14"/>
      <c r="I77" s="14"/>
      <c r="J77" s="14"/>
      <c r="Q77" t="b">
        <f t="shared" si="1"/>
        <v>0</v>
      </c>
    </row>
    <row r="78" spans="1:17" x14ac:dyDescent="0.3">
      <c r="A78" t="s">
        <v>793</v>
      </c>
      <c r="C78" s="14" t="s">
        <v>699</v>
      </c>
      <c r="D78" s="14">
        <v>0.41822999999999999</v>
      </c>
      <c r="E78" s="14" t="s">
        <v>5282</v>
      </c>
      <c r="F78" s="100" t="s">
        <v>5283</v>
      </c>
      <c r="G78" s="100">
        <v>0.9</v>
      </c>
      <c r="H78" s="100" t="s">
        <v>5284</v>
      </c>
      <c r="I78" s="62">
        <v>0.4647</v>
      </c>
      <c r="J78" t="s">
        <v>5285</v>
      </c>
      <c r="Q78" t="b">
        <f t="shared" si="1"/>
        <v>0</v>
      </c>
    </row>
    <row r="79" spans="1:17" x14ac:dyDescent="0.3">
      <c r="A79" t="s">
        <v>2254</v>
      </c>
      <c r="C79" s="14" t="s">
        <v>699</v>
      </c>
      <c r="D79" s="14">
        <v>0.41822999999999999</v>
      </c>
      <c r="E79" s="14" t="s">
        <v>5282</v>
      </c>
      <c r="F79" s="100" t="s">
        <v>5283</v>
      </c>
      <c r="G79" s="100">
        <v>0.9</v>
      </c>
      <c r="H79" s="100" t="s">
        <v>5284</v>
      </c>
      <c r="I79" s="62">
        <v>0.4647</v>
      </c>
      <c r="J79" t="s">
        <v>5285</v>
      </c>
      <c r="Q79" t="b">
        <f t="shared" si="1"/>
        <v>0</v>
      </c>
    </row>
    <row r="80" spans="1:17" x14ac:dyDescent="0.3">
      <c r="A80" t="s">
        <v>791</v>
      </c>
      <c r="C80" s="7" t="s">
        <v>717</v>
      </c>
      <c r="D80" s="103">
        <v>0.84834999999999983</v>
      </c>
      <c r="E80" t="s">
        <v>5286</v>
      </c>
      <c r="F80" s="100"/>
      <c r="G80" s="100"/>
      <c r="H80" s="100"/>
      <c r="I80" s="14"/>
      <c r="J80" s="14"/>
      <c r="Q80" t="b">
        <f t="shared" si="1"/>
        <v>0</v>
      </c>
    </row>
    <row r="81" spans="1:17" x14ac:dyDescent="0.3">
      <c r="A81" t="s">
        <v>796</v>
      </c>
      <c r="C81" s="7" t="s">
        <v>711</v>
      </c>
      <c r="D81" s="103">
        <v>0.93899999999999995</v>
      </c>
      <c r="E81" t="s">
        <v>5287</v>
      </c>
      <c r="F81" s="100"/>
      <c r="G81" s="100"/>
      <c r="H81" s="100"/>
      <c r="I81" s="14"/>
      <c r="J81" s="14"/>
      <c r="Q81" t="b">
        <f t="shared" si="1"/>
        <v>0</v>
      </c>
    </row>
    <row r="82" spans="1:17" x14ac:dyDescent="0.3">
      <c r="A82" t="s">
        <v>801</v>
      </c>
      <c r="C82" s="7" t="s">
        <v>711</v>
      </c>
      <c r="D82" s="103">
        <v>0.93899999999999995</v>
      </c>
      <c r="E82" t="s">
        <v>5287</v>
      </c>
      <c r="F82" s="100"/>
      <c r="G82" s="100"/>
      <c r="H82" s="100"/>
      <c r="I82" s="14"/>
      <c r="J82" s="14"/>
      <c r="Q82" t="b">
        <f t="shared" si="1"/>
        <v>0</v>
      </c>
    </row>
    <row r="83" spans="1:17" x14ac:dyDescent="0.3">
      <c r="B83" s="6" t="s">
        <v>633</v>
      </c>
      <c r="C83" s="7" t="s">
        <v>642</v>
      </c>
      <c r="D83" s="103">
        <v>0.35555555555555562</v>
      </c>
      <c r="E83" s="14" t="s">
        <v>5288</v>
      </c>
      <c r="F83" s="100"/>
      <c r="G83" s="14">
        <v>0.54700854700854706</v>
      </c>
      <c r="H83" s="100" t="s">
        <v>5270</v>
      </c>
      <c r="I83" s="14">
        <v>0.65</v>
      </c>
      <c r="J83" s="100" t="s">
        <v>5289</v>
      </c>
      <c r="Q83" t="b">
        <f t="shared" si="1"/>
        <v>0</v>
      </c>
    </row>
    <row r="84" spans="1:17" x14ac:dyDescent="0.3">
      <c r="A84" s="104"/>
      <c r="B84" s="6" t="s">
        <v>615</v>
      </c>
      <c r="C84" s="7" t="s">
        <v>642</v>
      </c>
      <c r="D84" s="103">
        <v>0.30632478632478638</v>
      </c>
      <c r="E84" s="14" t="s">
        <v>5288</v>
      </c>
      <c r="F84" s="104"/>
      <c r="G84" s="14">
        <v>0.54700854700854706</v>
      </c>
      <c r="H84" s="100" t="s">
        <v>5270</v>
      </c>
      <c r="I84" s="105">
        <v>0.56000000000000005</v>
      </c>
      <c r="J84" s="100" t="s">
        <v>5289</v>
      </c>
      <c r="Q84" t="b">
        <f t="shared" si="1"/>
        <v>0</v>
      </c>
    </row>
  </sheetData>
  <autoFilter ref="A1:Q84" xr:uid="{00000000-0001-0000-0500-000000000000}"/>
  <conditionalFormatting sqref="A74:B74">
    <cfRule type="duplicateValues" dxfId="81" priority="16"/>
    <cfRule type="duplicateValues" dxfId="80" priority="17"/>
    <cfRule type="duplicateValues" dxfId="79" priority="18"/>
    <cfRule type="duplicateValues" dxfId="78" priority="19"/>
  </conditionalFormatting>
  <conditionalFormatting sqref="C29:C43">
    <cfRule type="duplicateValues" dxfId="77" priority="20"/>
    <cfRule type="duplicateValues" dxfId="76" priority="21"/>
    <cfRule type="duplicateValues" dxfId="75" priority="22"/>
  </conditionalFormatting>
  <conditionalFormatting sqref="C76 J76 F76:H76 A75:D75 F75:I75">
    <cfRule type="duplicateValues" dxfId="74" priority="13"/>
    <cfRule type="duplicateValues" dxfId="73" priority="14"/>
    <cfRule type="duplicateValues" dxfId="72" priority="15"/>
  </conditionalFormatting>
  <conditionalFormatting sqref="G52">
    <cfRule type="duplicateValues" dxfId="71" priority="7"/>
    <cfRule type="duplicateValues" dxfId="70" priority="8"/>
    <cfRule type="duplicateValues" dxfId="69" priority="9"/>
  </conditionalFormatting>
  <conditionalFormatting sqref="G60">
    <cfRule type="duplicateValues" dxfId="68" priority="10"/>
    <cfRule type="duplicateValues" dxfId="67" priority="11"/>
    <cfRule type="duplicateValues" dxfId="66" priority="12"/>
  </conditionalFormatting>
  <conditionalFormatting sqref="G29:H29">
    <cfRule type="duplicateValues" dxfId="65" priority="4"/>
    <cfRule type="duplicateValues" dxfId="64" priority="5"/>
    <cfRule type="duplicateValues" dxfId="63" priority="6"/>
  </conditionalFormatting>
  <conditionalFormatting sqref="G33:H33">
    <cfRule type="duplicateValues" dxfId="62" priority="1"/>
    <cfRule type="duplicateValues" dxfId="61" priority="2"/>
    <cfRule type="duplicateValues" dxfId="60" priority="3"/>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30"/>
  <sheetViews>
    <sheetView zoomScale="91" workbookViewId="0">
      <selection activeCell="S17" sqref="S17"/>
    </sheetView>
  </sheetViews>
  <sheetFormatPr defaultColWidth="11.5546875" defaultRowHeight="14.4" x14ac:dyDescent="0.3"/>
  <cols>
    <col min="2" max="2" width="11.109375" customWidth="1"/>
  </cols>
  <sheetData>
    <row r="1" spans="1:36" x14ac:dyDescent="0.3">
      <c r="A1" t="s">
        <v>5290</v>
      </c>
      <c r="B1" t="s">
        <v>5291</v>
      </c>
      <c r="C1" t="s">
        <v>5292</v>
      </c>
      <c r="D1" t="s">
        <v>5293</v>
      </c>
      <c r="E1" t="s">
        <v>5294</v>
      </c>
      <c r="F1" t="s">
        <v>5295</v>
      </c>
      <c r="G1" t="s">
        <v>5296</v>
      </c>
      <c r="H1" t="s">
        <v>5297</v>
      </c>
      <c r="I1" t="s">
        <v>5298</v>
      </c>
      <c r="J1" t="s">
        <v>5299</v>
      </c>
      <c r="K1" t="s">
        <v>5300</v>
      </c>
      <c r="L1" t="s">
        <v>5295</v>
      </c>
      <c r="M1" t="s">
        <v>5301</v>
      </c>
      <c r="N1" t="s">
        <v>5302</v>
      </c>
      <c r="O1" t="s">
        <v>5303</v>
      </c>
      <c r="P1" t="s">
        <v>5304</v>
      </c>
      <c r="Q1" t="s">
        <v>5305</v>
      </c>
      <c r="R1" s="31" t="s">
        <v>5306</v>
      </c>
      <c r="S1" s="31" t="s">
        <v>5307</v>
      </c>
      <c r="T1" t="s">
        <v>5308</v>
      </c>
      <c r="U1" t="s">
        <v>5309</v>
      </c>
      <c r="V1" t="s">
        <v>5310</v>
      </c>
      <c r="W1" t="s">
        <v>5311</v>
      </c>
      <c r="X1" t="s">
        <v>5312</v>
      </c>
      <c r="Y1" t="s">
        <v>5313</v>
      </c>
      <c r="Z1" t="s">
        <v>5314</v>
      </c>
      <c r="AA1" t="s">
        <v>5315</v>
      </c>
      <c r="AB1" t="s">
        <v>5316</v>
      </c>
      <c r="AC1" t="s">
        <v>5317</v>
      </c>
      <c r="AD1" s="4" t="s">
        <v>5318</v>
      </c>
      <c r="AE1" s="4" t="s">
        <v>5319</v>
      </c>
      <c r="AF1" s="4" t="s">
        <v>5320</v>
      </c>
      <c r="AG1" s="4" t="s">
        <v>5321</v>
      </c>
      <c r="AH1" s="4" t="s">
        <v>5322</v>
      </c>
      <c r="AI1" s="4" t="s">
        <v>5323</v>
      </c>
      <c r="AJ1" s="4" t="s">
        <v>5310</v>
      </c>
    </row>
    <row r="2" spans="1:36" x14ac:dyDescent="0.3">
      <c r="A2" t="s">
        <v>606</v>
      </c>
      <c r="B2" s="40">
        <f>(2*VLOOKUP($A2,Atomic_mass!$B:$D,3,FALSE))/(2*VLOOKUP($A2,Atomic_mass!$B:$D,3,FALSE)+5*VLOOKUP("O",Atomic_mass!$B:$D,3,FALSE))</f>
        <v>0.69904420378782128</v>
      </c>
    </row>
    <row r="3" spans="1:36" x14ac:dyDescent="0.3">
      <c r="A3" t="s">
        <v>609</v>
      </c>
      <c r="C3">
        <f>(2*VLOOKUP($A3,Atomic_mass!$B:$D,3,FALSE))/(2*VLOOKUP($A3,Atomic_mass!$B:$D,3,FALSE)+VLOOKUP("O",Atomic_mass!$B:$D,3,FALSE))</f>
        <v>0.85689189745204364</v>
      </c>
      <c r="E3">
        <f>(VLOOKUP($A3,Atomic_mass!$B:$D,3,FALSE))/(VLOOKUP($A5,Atomic_mass!$B:$D,3,FALSE)+VLOOKUP($A3,Atomic_mass!$B:$D,3,FALSE)+3*VLOOKUP("O",Atomic_mass!$B:$D,3,FALSE))</f>
        <v>0.31566072600648981</v>
      </c>
      <c r="M3" s="7">
        <f>(VLOOKUP($A3,Atomic_mass!$B:$D,3,FALSE))/(VLOOKUP($A3,Atomic_mass!$B:$D,3,FALSE)+2*VLOOKUP("O",Atomic_mass!$B:$D,3,FALSE))</f>
        <v>0.59950837809829438</v>
      </c>
    </row>
    <row r="4" spans="1:36" x14ac:dyDescent="0.3">
      <c r="A4" t="s">
        <v>612</v>
      </c>
      <c r="D4">
        <f>(2*VLOOKUP($A4,Atomic_mass!$B:$D,3,FALSE))/(2*VLOOKUP($A4,Atomic_mass!$B:$D,3,FALSE)+5*VLOOKUP("O",Atomic_mass!$B:$D,3,FALSE))</f>
        <v>0.81896740566942927</v>
      </c>
    </row>
    <row r="5" spans="1:36" x14ac:dyDescent="0.3">
      <c r="A5" t="s">
        <v>669</v>
      </c>
      <c r="E5">
        <f>(VLOOKUP($A5,Atomic_mass!$B:$D,3,FALSE))/(VLOOKUP($A5,Atomic_mass!$B:$D,3,FALSE)+VLOOKUP($A3,Atomic_mass!$B:$D,3,FALSE)+3*VLOOKUP("O",Atomic_mass!$B:$D,3,FALSE))</f>
        <v>0.36803141054873562</v>
      </c>
      <c r="Y5" s="7">
        <f>(VLOOKUP($A5,Atomic_mass!$B:$D,3,FALSE)*2)/(VLOOKUP($A5,Atomic_mass!$B:$D,3,FALSE)*2+3*VLOOKUP("O",Atomic_mass!$B:$D,3,FALSE))</f>
        <v>0.69943303429973402</v>
      </c>
    </row>
    <row r="6" spans="1:36" x14ac:dyDescent="0.3">
      <c r="A6" t="s">
        <v>672</v>
      </c>
      <c r="F6" s="7">
        <f>(VLOOKUP($A6,Atomic_mass!$B:$D,3,FALSE))/(VLOOKUP($A6,Atomic_mass!$B:$D,3,FALSE)+VLOOKUP($A7,Atomic_mass!$B:$D,3,FALSE)+4*VLOOKUP("O",Atomic_mass!$B:$D,3,FALSE))</f>
        <v>0.4976457026640575</v>
      </c>
      <c r="L6" s="7">
        <f>(VLOOKUP($A6,Atomic_mass!$B:$D,3,FALSE))/(VLOOKUP($A6,Atomic_mass!$B:$D,3,FALSE)+VLOOKUP("Si",Atomic_mass!$B:$D,3,FALSE)+4*VLOOKUP("O",Atomic_mass!$B:$D,3,FALSE))</f>
        <v>0.4976457026640575</v>
      </c>
      <c r="T6">
        <f>(VLOOKUP($A18,Atomic_mass!$B:$D,3,FALSE))/(VLOOKUP($A18,Atomic_mass!$B:$D,3,FALSE)+2*VLOOKUP("O",Atomic_mass!$B:$D,3,FALSE))</f>
        <v>0.7403091086749749</v>
      </c>
      <c r="X6" s="7">
        <f>(VLOOKUP($A6,Atomic_mass!$B:$D,3,FALSE))/(VLOOKUP($A6,Atomic_mass!$B:$D,3,FALSE)+3*VLOOKUP("O",Atomic_mass!$B:$D,3,FALSE))</f>
        <v>0.65523042245913254</v>
      </c>
    </row>
    <row r="7" spans="1:36" x14ac:dyDescent="0.3">
      <c r="A7" t="s">
        <v>714</v>
      </c>
    </row>
    <row r="8" spans="1:36" x14ac:dyDescent="0.3">
      <c r="A8" t="s">
        <v>765</v>
      </c>
      <c r="G8" s="7">
        <f>(2*VLOOKUP($A8,Atomic_mass!$B:$D,3,FALSE))/(2*VLOOKUP($A8,Atomic_mass!$B:$D,3,FALSE)+VLOOKUP("O",Atomic_mass!$B:$D,3,FALSE))</f>
        <v>0.46456993313566297</v>
      </c>
    </row>
    <row r="9" spans="1:36" x14ac:dyDescent="0.3">
      <c r="A9" t="s">
        <v>774</v>
      </c>
      <c r="H9">
        <f>(2*VLOOKUP($A9,Atomic_mass!$B:$D,3,FALSE))/(2*VLOOKUP($A9,Atomic_mass!$B:$D,3,FALSE)+3*VLOOKUP("O",Atomic_mass!$B:$D,3,FALSE))</f>
        <v>0.31055097661243758</v>
      </c>
    </row>
    <row r="10" spans="1:36" x14ac:dyDescent="0.3">
      <c r="A10" t="s">
        <v>687</v>
      </c>
      <c r="I10" s="7">
        <f>(3*VLOOKUP($A10,Atomic_mass!$B:$D,3,FALSE))/(3*VLOOKUP($A10,Atomic_mass!$B:$D,3,FALSE)+8*VLOOKUP("O",Atomic_mass!$B:$D,3,FALSE))</f>
        <v>0.84800153714209847</v>
      </c>
    </row>
    <row r="11" spans="1:36" x14ac:dyDescent="0.3">
      <c r="A11" t="s">
        <v>711</v>
      </c>
      <c r="J11" s="7">
        <f>(2*VLOOKUP($A11,Atomic_mass!$B:$D,3,FALSE))/(2*VLOOKUP($A11,Atomic_mass!$B:$D,3,FALSE)+3*VLOOKUP("O",Atomic_mass!$B:$D,3,FALSE))</f>
        <v>0.65195997389601912</v>
      </c>
    </row>
    <row r="12" spans="1:36" x14ac:dyDescent="0.3">
      <c r="A12" t="s">
        <v>714</v>
      </c>
      <c r="K12" s="7">
        <f>(VLOOKUP($A12,Atomic_mass!$B:$D,3,FALSE))/(VLOOKUP($A12,Atomic_mass!$B:$D,3,FALSE)+2*VLOOKUP("O",Atomic_mass!$B:$D,3,FALSE))</f>
        <v>0.46743492060321917</v>
      </c>
    </row>
    <row r="13" spans="1:36" x14ac:dyDescent="0.3">
      <c r="A13" t="s">
        <v>603</v>
      </c>
      <c r="L13" s="7"/>
      <c r="N13" s="7">
        <f>(2*VLOOKUP($A13,Atomic_mass!$B:$D,3,FALSE))/(VLOOKUP($A13,Atomic_mass!$B:$D,3,FALSE)*2+3*VLOOKUP("O",Atomic_mass!$B:$D,3,FALSE))</f>
        <v>0.52925071164269422</v>
      </c>
      <c r="AA13" s="7">
        <f>(VLOOKUP($A13,Atomic_mass!$B:$D,3,FALSE))/(VLOOKUP($A13,Atomic_mass!$B:$D,3,FALSE)+6*VLOOKUP("F",Atomic_mass!$B:$D,3,FALSE)+3*VLOOKUP("Na",Atomic_mass!$B:$D,3,FALSE))</f>
        <v>0.12851946764463668</v>
      </c>
    </row>
    <row r="14" spans="1:36" x14ac:dyDescent="0.3">
      <c r="A14" t="s">
        <v>717</v>
      </c>
      <c r="O14" s="7">
        <f>(2*VLOOKUP($A14,Atomic_mass!$B:$D,3,FALSE))/(VLOOKUP($A14,Atomic_mass!$B:$D,3,FALSE)*2+5*VLOOKUP("O",Atomic_mass!$B:$D,3,FALSE))</f>
        <v>0.56016604354519461</v>
      </c>
    </row>
    <row r="15" spans="1:36" x14ac:dyDescent="0.3">
      <c r="A15" t="s">
        <v>780</v>
      </c>
      <c r="P15" s="7">
        <f>(2*VLOOKUP($A15,Atomic_mass!$B:$D,3,FALSE))/(VLOOKUP($A15,Atomic_mass!$B:$D,3,FALSE)*2+5*VLOOKUP("O",Atomic_mass!$B:$D,3,FALSE))</f>
        <v>0.43642065223793064</v>
      </c>
      <c r="Q15" s="7">
        <f>(2*VLOOKUP($A15,Atomic_mass!$B:$D,3,FALSE))/(VLOOKUP($A15,Atomic_mass!$B:$D,3,FALSE)*2+3*VLOOKUP("O",Atomic_mass!$B:$D,3,FALSE))</f>
        <v>0.56343730342572684</v>
      </c>
    </row>
    <row r="16" spans="1:36" x14ac:dyDescent="0.3">
      <c r="A16" t="s">
        <v>726</v>
      </c>
      <c r="R16" s="7">
        <f>(2*VLOOKUP($A16,Atomic_mass!$B:$D,3,FALSE))/(VLOOKUP($A16,Atomic_mass!$B:$D,3,FALSE)*2+3*VLOOKUP("O",Atomic_mass!$B:$D,3,FALSE))</f>
        <v>0.8544687059599726</v>
      </c>
    </row>
    <row r="17" spans="1:36" x14ac:dyDescent="0.3">
      <c r="A17" t="s">
        <v>741</v>
      </c>
      <c r="S17" s="7">
        <f>(2*VLOOKUP($A17,Atomic_mass!$B:$D,3,FALSE))/(VLOOKUP($A17,Atomic_mass!$B:$D,3,FALSE)*2+3*VLOOKUP("O",Atomic_mass!$B:$D,3,FALSE))</f>
        <v>0.86880324942804277</v>
      </c>
      <c r="AF17" s="7">
        <f>(VLOOKUP($A17,Atomic_mass!$B:$D,3,FALSE)*4)/(VLOOKUP($A17,Atomic_mass!$B:$D,3,FALSE)*4+7*VLOOKUP("O",Atomic_mass!$B:$D,3,FALSE))</f>
        <v>0.85021239875917709</v>
      </c>
    </row>
    <row r="18" spans="1:36" x14ac:dyDescent="0.3">
      <c r="A18" t="s">
        <v>672</v>
      </c>
      <c r="T18" s="7"/>
    </row>
    <row r="19" spans="1:36" x14ac:dyDescent="0.3">
      <c r="A19" t="s">
        <v>684</v>
      </c>
      <c r="U19" s="7">
        <f>(VLOOKUP($A19,Atomic_mass!$B:$D,3,FALSE))/(VLOOKUP($A19,Atomic_mass!$B:$D,3,FALSE)+3*VLOOKUP("O",Atomic_mass!$B:$D,3,FALSE))</f>
        <v>0.79297574878735311</v>
      </c>
    </row>
    <row r="20" spans="1:36" x14ac:dyDescent="0.3">
      <c r="A20" t="s">
        <v>771</v>
      </c>
      <c r="V20" s="7">
        <f>(VLOOKUP($A20,Atomic_mass!$B:$D,3,FALSE)*2)/(VLOOKUP($A20,Atomic_mass!$B:$D,3,FALSE)*2+VLOOKUP("O",Atomic_mass!$B:$D,3,FALSE))</f>
        <v>0.83014777697566777</v>
      </c>
    </row>
    <row r="21" spans="1:36" x14ac:dyDescent="0.3">
      <c r="A21" t="s">
        <v>696</v>
      </c>
      <c r="W21" s="7">
        <f>(VLOOKUP($A21,Atomic_mass!$B:$D,3,FALSE))/(VLOOKUP($A21,Atomic_mass!$B:$D,3,FALSE)+VLOOKUP("O",Atomic_mass!$B:$D,3,FALSE))</f>
        <v>0.77445747941142484</v>
      </c>
    </row>
    <row r="22" spans="1:36" x14ac:dyDescent="0.3">
      <c r="A22" t="s">
        <v>675</v>
      </c>
      <c r="Z22" s="7">
        <f>(VLOOKUP($A22,Atomic_mass!$B:$D,3,FALSE))/(VLOOKUP($A22,Atomic_mass!$B:$D,3,FALSE)+2*VLOOKUP("O",Atomic_mass!$B:$D,3,FALSE))</f>
        <v>0.84797860978826434</v>
      </c>
    </row>
    <row r="23" spans="1:36" x14ac:dyDescent="0.3">
      <c r="A23" t="s">
        <v>633</v>
      </c>
      <c r="AB23" s="7">
        <f>(VLOOKUP($A23,Atomic_mass!$B:$D,3,FALSE))/(VLOOKUP($A23,Atomic_mass!$B:$D,3,FALSE)+2*VLOOKUP("O",Atomic_mass!$B:$D,3,FALSE))</f>
        <v>0.74988979105634879</v>
      </c>
    </row>
    <row r="24" spans="1:36" x14ac:dyDescent="0.3">
      <c r="A24" t="s">
        <v>630</v>
      </c>
      <c r="AC24" s="7">
        <f>(VLOOKUP($A24,Atomic_mass!$B:$D,3,FALSE)*2)/(VLOOKUP($A24,Atomic_mass!$B:$D,3,FALSE)*2+3*VLOOKUP("O",Atomic_mass!$B:$D,3,FALSE))</f>
        <v>0.68420200776102669</v>
      </c>
    </row>
    <row r="25" spans="1:36" x14ac:dyDescent="0.3">
      <c r="A25" t="s">
        <v>762</v>
      </c>
      <c r="AD25" s="7">
        <f>(VLOOKUP($A25,Atomic_mass!$B:$D,3,FALSE)*2)/(VLOOKUP($A25,Atomic_mass!$B:$D,3,FALSE)*2+3*VLOOKUP("O",Atomic_mass!$B:$D,3,FALSE))</f>
        <v>0.78743988308755153</v>
      </c>
    </row>
    <row r="26" spans="1:36" x14ac:dyDescent="0.3">
      <c r="A26" t="s">
        <v>735</v>
      </c>
      <c r="AE26" s="7">
        <f>(VLOOKUP($A26,Atomic_mass!$B:$D,3,FALSE)*2)/(VLOOKUP($A26,Atomic_mass!$B:$D,3,FALSE)*2+3*VLOOKUP("O",Atomic_mass!$B:$D,3,FALSE))</f>
        <v>0.86360978204594141</v>
      </c>
    </row>
    <row r="27" spans="1:36" x14ac:dyDescent="0.3">
      <c r="A27" t="s">
        <v>723</v>
      </c>
      <c r="AG27" s="7">
        <f>(VLOOKUP($A27,Atomic_mass!$B:$D,3,FALSE))/(VLOOKUP($A27,Atomic_mass!$B:$D,3,FALSE)+2*VLOOKUP("O",Atomic_mass!$B:$D,3,FALSE))</f>
        <v>0.81408887349900194</v>
      </c>
      <c r="AH27" s="7"/>
    </row>
    <row r="28" spans="1:36" x14ac:dyDescent="0.3">
      <c r="A28" t="s">
        <v>720</v>
      </c>
      <c r="AH28" s="7">
        <f>(VLOOKUP($A28,Atomic_mass!$B:$D,3,FALSE)*2)/(VLOOKUP($A28,Atomic_mass!$B:$D,3,FALSE)*2+3*VLOOKUP("O",Atomic_mass!$B:$D,3,FALSE))</f>
        <v>0.85268003481792409</v>
      </c>
    </row>
    <row r="29" spans="1:36" x14ac:dyDescent="0.3">
      <c r="A29" t="s">
        <v>768</v>
      </c>
      <c r="AI29">
        <f>(VLOOKUP($A29,Atomic_mass!$B:$D,3,FALSE))/(VLOOKUP($A29,Atomic_mass!$B:$D,3,FALSE)+VLOOKUP("O",Atomic_mass!$B:$D,3,FALSE))</f>
        <v>0.60303589682516046</v>
      </c>
    </row>
    <row r="30" spans="1:36" x14ac:dyDescent="0.3">
      <c r="A30" t="s">
        <v>771</v>
      </c>
      <c r="AJ30">
        <f>(VLOOKUP($A30,Atomic_mass!$B:$D,3,FALSE))/(VLOOKUP($A30,Atomic_mass!$B:$D,3,FALSE)+2*VLOOKUP("O",Atomic_mass!$B:$D,3,FALSE))</f>
        <v>0.5499281967900238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3"/>
  <sheetViews>
    <sheetView workbookViewId="0">
      <selection activeCell="F15" sqref="F15"/>
    </sheetView>
  </sheetViews>
  <sheetFormatPr defaultColWidth="11.5546875" defaultRowHeight="14.4" x14ac:dyDescent="0.3"/>
  <sheetData>
    <row r="1" spans="1:7" ht="31.5" customHeight="1" x14ac:dyDescent="0.3">
      <c r="A1" s="15" t="s">
        <v>5328</v>
      </c>
      <c r="B1" s="51" t="s">
        <v>5324</v>
      </c>
      <c r="C1" s="52" t="s">
        <v>5325</v>
      </c>
      <c r="D1" s="15" t="s">
        <v>9973</v>
      </c>
      <c r="F1" t="s">
        <v>5326</v>
      </c>
      <c r="G1" s="19" t="s">
        <v>5327</v>
      </c>
    </row>
    <row r="2" spans="1:7" ht="15.75" customHeight="1" x14ac:dyDescent="0.3">
      <c r="A2" s="16">
        <v>1</v>
      </c>
      <c r="B2" s="16" t="s">
        <v>5329</v>
      </c>
      <c r="C2" s="17" t="s">
        <v>5330</v>
      </c>
      <c r="D2" s="17">
        <v>1.00797</v>
      </c>
    </row>
    <row r="3" spans="1:7" ht="15.75" customHeight="1" x14ac:dyDescent="0.3">
      <c r="A3" s="16">
        <v>2</v>
      </c>
      <c r="B3" s="16" t="s">
        <v>777</v>
      </c>
      <c r="C3" s="17" t="s">
        <v>778</v>
      </c>
      <c r="D3" s="17">
        <v>4.0026000000000002</v>
      </c>
    </row>
    <row r="4" spans="1:7" ht="15.75" customHeight="1" x14ac:dyDescent="0.3">
      <c r="A4" s="16">
        <v>3</v>
      </c>
      <c r="B4" s="16" t="s">
        <v>765</v>
      </c>
      <c r="C4" s="17" t="s">
        <v>766</v>
      </c>
      <c r="D4" s="17">
        <v>6.9409999999999998</v>
      </c>
    </row>
    <row r="5" spans="1:7" ht="15.75" customHeight="1" x14ac:dyDescent="0.3">
      <c r="A5" s="16">
        <v>4</v>
      </c>
      <c r="B5" s="16" t="s">
        <v>5331</v>
      </c>
      <c r="C5" s="17" t="s">
        <v>5332</v>
      </c>
      <c r="D5" s="17">
        <v>9.0121800000000007</v>
      </c>
    </row>
    <row r="6" spans="1:7" ht="15.75" customHeight="1" x14ac:dyDescent="0.3">
      <c r="A6" s="16">
        <v>5</v>
      </c>
      <c r="B6" s="16" t="s">
        <v>774</v>
      </c>
      <c r="C6" s="17" t="s">
        <v>775</v>
      </c>
      <c r="D6" s="17">
        <v>10.81</v>
      </c>
    </row>
    <row r="7" spans="1:7" ht="15.75" customHeight="1" x14ac:dyDescent="0.3">
      <c r="A7" s="16">
        <v>6</v>
      </c>
      <c r="B7" s="16" t="s">
        <v>5333</v>
      </c>
      <c r="C7" s="17" t="s">
        <v>5334</v>
      </c>
      <c r="D7" s="17">
        <v>12.010999999999999</v>
      </c>
    </row>
    <row r="8" spans="1:7" ht="15.75" customHeight="1" x14ac:dyDescent="0.3">
      <c r="A8" s="16">
        <v>7</v>
      </c>
      <c r="B8" s="16" t="s">
        <v>5335</v>
      </c>
      <c r="C8" s="17" t="s">
        <v>5336</v>
      </c>
      <c r="D8" s="17">
        <v>14.0067</v>
      </c>
    </row>
    <row r="9" spans="1:7" ht="15.75" customHeight="1" x14ac:dyDescent="0.3">
      <c r="A9" s="16">
        <v>8</v>
      </c>
      <c r="B9" s="16" t="s">
        <v>5337</v>
      </c>
      <c r="C9" s="17" t="s">
        <v>5338</v>
      </c>
      <c r="D9" s="17">
        <v>15.9994</v>
      </c>
    </row>
    <row r="10" spans="1:7" ht="15.75" customHeight="1" x14ac:dyDescent="0.3">
      <c r="A10" s="16">
        <v>9</v>
      </c>
      <c r="B10" s="16" t="s">
        <v>5339</v>
      </c>
      <c r="C10" s="17" t="s">
        <v>5340</v>
      </c>
      <c r="D10" s="17">
        <v>18.998403</v>
      </c>
    </row>
    <row r="11" spans="1:7" ht="15.75" customHeight="1" x14ac:dyDescent="0.3">
      <c r="A11" s="16">
        <v>10</v>
      </c>
      <c r="B11" s="16" t="s">
        <v>5341</v>
      </c>
      <c r="C11" s="17" t="s">
        <v>5342</v>
      </c>
      <c r="D11" s="17">
        <v>20.178999999999998</v>
      </c>
    </row>
    <row r="12" spans="1:7" ht="15.75" customHeight="1" x14ac:dyDescent="0.3">
      <c r="A12" s="16">
        <v>11</v>
      </c>
      <c r="B12" s="16" t="s">
        <v>5343</v>
      </c>
      <c r="C12" s="17" t="s">
        <v>5344</v>
      </c>
      <c r="D12" s="17">
        <v>22.98977</v>
      </c>
    </row>
    <row r="13" spans="1:7" ht="15.75" customHeight="1" x14ac:dyDescent="0.3">
      <c r="A13" s="16">
        <v>12</v>
      </c>
      <c r="B13" s="16" t="s">
        <v>768</v>
      </c>
      <c r="C13" s="17" t="s">
        <v>769</v>
      </c>
      <c r="D13" s="17">
        <v>24.305</v>
      </c>
    </row>
    <row r="14" spans="1:7" ht="15.75" customHeight="1" x14ac:dyDescent="0.3">
      <c r="A14" s="16">
        <v>13</v>
      </c>
      <c r="B14" s="16" t="s">
        <v>603</v>
      </c>
      <c r="C14" s="17" t="s">
        <v>604</v>
      </c>
      <c r="D14" s="17">
        <v>26.981539999999999</v>
      </c>
    </row>
    <row r="15" spans="1:7" ht="15.75" customHeight="1" x14ac:dyDescent="0.3">
      <c r="A15" s="16">
        <v>14</v>
      </c>
      <c r="B15" s="16" t="s">
        <v>714</v>
      </c>
      <c r="C15" s="17" t="s">
        <v>715</v>
      </c>
      <c r="D15" s="17">
        <v>28.0855</v>
      </c>
    </row>
    <row r="16" spans="1:7" ht="15.75" customHeight="1" x14ac:dyDescent="0.3">
      <c r="A16" s="16">
        <v>15</v>
      </c>
      <c r="B16" s="16" t="s">
        <v>780</v>
      </c>
      <c r="C16" s="17" t="s">
        <v>5345</v>
      </c>
      <c r="D16" s="17">
        <v>30.973759999999999</v>
      </c>
    </row>
    <row r="17" spans="1:4" ht="15.75" customHeight="1" x14ac:dyDescent="0.3">
      <c r="A17" s="16">
        <v>16</v>
      </c>
      <c r="B17" s="16" t="s">
        <v>5346</v>
      </c>
      <c r="C17" s="17" t="s">
        <v>5347</v>
      </c>
      <c r="D17" s="17">
        <v>32.06</v>
      </c>
    </row>
    <row r="18" spans="1:4" ht="15.75" customHeight="1" x14ac:dyDescent="0.3">
      <c r="A18" s="16">
        <v>17</v>
      </c>
      <c r="B18" s="16" t="s">
        <v>5348</v>
      </c>
      <c r="C18" s="17" t="s">
        <v>5349</v>
      </c>
      <c r="D18" s="17">
        <v>35.453000000000003</v>
      </c>
    </row>
    <row r="19" spans="1:4" ht="15.75" customHeight="1" x14ac:dyDescent="0.3">
      <c r="A19" s="16">
        <v>19</v>
      </c>
      <c r="B19" s="16" t="s">
        <v>771</v>
      </c>
      <c r="C19" s="17" t="s">
        <v>772</v>
      </c>
      <c r="D19" s="17">
        <v>39.098300000000002</v>
      </c>
    </row>
    <row r="20" spans="1:4" ht="15.75" customHeight="1" x14ac:dyDescent="0.3">
      <c r="A20" s="16">
        <v>18</v>
      </c>
      <c r="B20" s="16" t="s">
        <v>5350</v>
      </c>
      <c r="C20" s="17" t="s">
        <v>5351</v>
      </c>
      <c r="D20" s="17">
        <v>39.948</v>
      </c>
    </row>
    <row r="21" spans="1:4" ht="15.75" customHeight="1" x14ac:dyDescent="0.3">
      <c r="A21" s="16">
        <v>20</v>
      </c>
      <c r="B21" s="16" t="s">
        <v>5352</v>
      </c>
      <c r="C21" s="17" t="s">
        <v>5353</v>
      </c>
      <c r="D21" s="17">
        <v>40.08</v>
      </c>
    </row>
    <row r="22" spans="1:4" ht="15.75" customHeight="1" x14ac:dyDescent="0.3">
      <c r="A22" s="16">
        <v>21</v>
      </c>
      <c r="B22" s="16" t="s">
        <v>711</v>
      </c>
      <c r="C22" s="17" t="s">
        <v>712</v>
      </c>
      <c r="D22" s="17">
        <v>44.9559</v>
      </c>
    </row>
    <row r="23" spans="1:4" ht="15.75" customHeight="1" x14ac:dyDescent="0.3">
      <c r="A23" s="16">
        <v>22</v>
      </c>
      <c r="B23" s="16" t="s">
        <v>609</v>
      </c>
      <c r="C23" s="17" t="s">
        <v>610</v>
      </c>
      <c r="D23" s="17">
        <v>47.9</v>
      </c>
    </row>
    <row r="24" spans="1:4" ht="15.75" customHeight="1" x14ac:dyDescent="0.3">
      <c r="A24" s="16">
        <v>23</v>
      </c>
      <c r="B24" s="16" t="s">
        <v>717</v>
      </c>
      <c r="C24" s="17" t="s">
        <v>718</v>
      </c>
      <c r="D24" s="17">
        <v>50.941499999999998</v>
      </c>
    </row>
    <row r="25" spans="1:4" ht="15.75" customHeight="1" x14ac:dyDescent="0.3">
      <c r="A25" s="16">
        <v>24</v>
      </c>
      <c r="B25" s="16" t="s">
        <v>630</v>
      </c>
      <c r="C25" s="17" t="s">
        <v>631</v>
      </c>
      <c r="D25" s="17">
        <v>51.996000000000002</v>
      </c>
    </row>
    <row r="26" spans="1:4" ht="15.75" customHeight="1" x14ac:dyDescent="0.3">
      <c r="A26" s="16">
        <v>25</v>
      </c>
      <c r="B26" s="16" t="s">
        <v>696</v>
      </c>
      <c r="C26" s="17" t="s">
        <v>697</v>
      </c>
      <c r="D26" s="17">
        <v>54.938000000000002</v>
      </c>
    </row>
    <row r="27" spans="1:4" ht="15.75" customHeight="1" x14ac:dyDescent="0.3">
      <c r="A27" s="16">
        <v>26</v>
      </c>
      <c r="B27" s="16" t="s">
        <v>669</v>
      </c>
      <c r="C27" s="17" t="s">
        <v>670</v>
      </c>
      <c r="D27" s="17">
        <v>55.847000000000001</v>
      </c>
    </row>
    <row r="28" spans="1:4" ht="15.75" customHeight="1" x14ac:dyDescent="0.3">
      <c r="A28" s="16">
        <v>28</v>
      </c>
      <c r="B28" s="16" t="s">
        <v>624</v>
      </c>
      <c r="C28" s="17" t="s">
        <v>625</v>
      </c>
      <c r="D28" s="17">
        <v>58.7</v>
      </c>
    </row>
    <row r="29" spans="1:4" ht="15.75" customHeight="1" x14ac:dyDescent="0.3">
      <c r="A29" s="16">
        <v>27</v>
      </c>
      <c r="B29" s="16" t="s">
        <v>627</v>
      </c>
      <c r="C29" s="17" t="s">
        <v>628</v>
      </c>
      <c r="D29" s="17">
        <v>58.933199999999999</v>
      </c>
    </row>
    <row r="30" spans="1:4" ht="15.75" customHeight="1" x14ac:dyDescent="0.3">
      <c r="A30" s="16">
        <v>29</v>
      </c>
      <c r="B30" s="16" t="s">
        <v>615</v>
      </c>
      <c r="C30" s="17" t="s">
        <v>616</v>
      </c>
      <c r="D30" s="17">
        <v>63.545999999999999</v>
      </c>
    </row>
    <row r="31" spans="1:4" ht="15.75" customHeight="1" x14ac:dyDescent="0.3">
      <c r="A31" s="16">
        <v>30</v>
      </c>
      <c r="B31" s="16" t="s">
        <v>639</v>
      </c>
      <c r="C31" s="17" t="s">
        <v>640</v>
      </c>
      <c r="D31" s="17">
        <v>65.38</v>
      </c>
    </row>
    <row r="32" spans="1:4" ht="15.75" customHeight="1" x14ac:dyDescent="0.3">
      <c r="A32" s="16">
        <v>31</v>
      </c>
      <c r="B32" s="16" t="s">
        <v>699</v>
      </c>
      <c r="C32" s="17" t="s">
        <v>700</v>
      </c>
      <c r="D32" s="17">
        <v>69.72</v>
      </c>
    </row>
    <row r="33" spans="1:4" ht="15.75" customHeight="1" x14ac:dyDescent="0.3">
      <c r="A33" s="16">
        <v>32</v>
      </c>
      <c r="B33" s="16" t="s">
        <v>702</v>
      </c>
      <c r="C33" s="17" t="s">
        <v>703</v>
      </c>
      <c r="D33" s="17">
        <v>72.59</v>
      </c>
    </row>
    <row r="34" spans="1:4" ht="15.75" customHeight="1" x14ac:dyDescent="0.3">
      <c r="A34" s="16">
        <v>33</v>
      </c>
      <c r="B34" s="16" t="s">
        <v>690</v>
      </c>
      <c r="C34" s="17" t="s">
        <v>691</v>
      </c>
      <c r="D34" s="17">
        <v>74.921599999999998</v>
      </c>
    </row>
    <row r="35" spans="1:4" ht="15.75" customHeight="1" x14ac:dyDescent="0.3">
      <c r="A35" s="16">
        <v>34</v>
      </c>
      <c r="B35" s="16" t="s">
        <v>645</v>
      </c>
      <c r="C35" s="17" t="s">
        <v>646</v>
      </c>
      <c r="D35" s="17">
        <v>78.959999999999994</v>
      </c>
    </row>
    <row r="36" spans="1:4" ht="15.75" customHeight="1" x14ac:dyDescent="0.3">
      <c r="A36" s="16">
        <v>35</v>
      </c>
      <c r="B36" s="16" t="s">
        <v>5354</v>
      </c>
      <c r="C36" s="17" t="s">
        <v>5355</v>
      </c>
      <c r="D36" s="17">
        <v>79.903999999999996</v>
      </c>
    </row>
    <row r="37" spans="1:4" ht="15.75" customHeight="1" x14ac:dyDescent="0.3">
      <c r="A37" s="16">
        <v>36</v>
      </c>
      <c r="B37" s="16" t="s">
        <v>5356</v>
      </c>
      <c r="C37" s="17" t="s">
        <v>5357</v>
      </c>
      <c r="D37" s="17">
        <v>83.8</v>
      </c>
    </row>
    <row r="38" spans="1:4" ht="15.75" customHeight="1" x14ac:dyDescent="0.3">
      <c r="A38" s="16">
        <v>37</v>
      </c>
      <c r="B38" s="16" t="s">
        <v>5358</v>
      </c>
      <c r="C38" s="17" t="s">
        <v>5359</v>
      </c>
      <c r="D38" s="17">
        <v>85.467799999999997</v>
      </c>
    </row>
    <row r="39" spans="1:4" ht="15.75" customHeight="1" x14ac:dyDescent="0.3">
      <c r="A39" s="16">
        <v>38</v>
      </c>
      <c r="B39" s="16" t="s">
        <v>5360</v>
      </c>
      <c r="C39" s="17" t="s">
        <v>5361</v>
      </c>
      <c r="D39" s="17">
        <v>87.62</v>
      </c>
    </row>
    <row r="40" spans="1:4" ht="15.75" customHeight="1" x14ac:dyDescent="0.3">
      <c r="A40" s="16">
        <v>39</v>
      </c>
      <c r="B40" s="16" t="s">
        <v>762</v>
      </c>
      <c r="C40" s="17" t="s">
        <v>763</v>
      </c>
      <c r="D40" s="17">
        <v>88.905900000000003</v>
      </c>
    </row>
    <row r="41" spans="1:4" ht="15.75" customHeight="1" x14ac:dyDescent="0.3">
      <c r="A41" s="16">
        <v>40</v>
      </c>
      <c r="B41" s="16" t="s">
        <v>672</v>
      </c>
      <c r="C41" s="17" t="s">
        <v>673</v>
      </c>
      <c r="D41" s="17">
        <v>91.22</v>
      </c>
    </row>
    <row r="42" spans="1:4" ht="15.75" customHeight="1" x14ac:dyDescent="0.3">
      <c r="A42" s="16">
        <v>41</v>
      </c>
      <c r="B42" s="16" t="s">
        <v>606</v>
      </c>
      <c r="C42" s="17" t="s">
        <v>607</v>
      </c>
      <c r="D42" s="17">
        <v>92.906400000000005</v>
      </c>
    </row>
    <row r="43" spans="1:4" ht="31.5" customHeight="1" x14ac:dyDescent="0.3">
      <c r="A43" s="16">
        <v>42</v>
      </c>
      <c r="B43" s="16" t="s">
        <v>633</v>
      </c>
      <c r="C43" s="17" t="s">
        <v>634</v>
      </c>
      <c r="D43" s="17">
        <v>95.94</v>
      </c>
    </row>
    <row r="44" spans="1:4" ht="15.75" customHeight="1" x14ac:dyDescent="0.3">
      <c r="A44" s="16">
        <v>43</v>
      </c>
      <c r="B44" s="16" t="s">
        <v>5362</v>
      </c>
      <c r="C44" s="17" t="s">
        <v>5363</v>
      </c>
      <c r="D44" s="17">
        <v>-98</v>
      </c>
    </row>
    <row r="45" spans="1:4" ht="15.75" customHeight="1" x14ac:dyDescent="0.3">
      <c r="A45" s="16">
        <v>44</v>
      </c>
      <c r="B45" s="16" t="s">
        <v>660</v>
      </c>
      <c r="C45" s="17" t="s">
        <v>661</v>
      </c>
      <c r="D45" s="17">
        <v>101.07</v>
      </c>
    </row>
    <row r="46" spans="1:4" ht="15.75" customHeight="1" x14ac:dyDescent="0.3">
      <c r="A46" s="16">
        <v>45</v>
      </c>
      <c r="B46" s="16" t="s">
        <v>657</v>
      </c>
      <c r="C46" s="17" t="s">
        <v>658</v>
      </c>
      <c r="D46" s="17">
        <v>102.9055</v>
      </c>
    </row>
    <row r="47" spans="1:4" ht="15.75" customHeight="1" x14ac:dyDescent="0.3">
      <c r="A47" s="16">
        <v>46</v>
      </c>
      <c r="B47" s="16" t="s">
        <v>654</v>
      </c>
      <c r="C47" s="17" t="s">
        <v>655</v>
      </c>
      <c r="D47" s="17">
        <v>106.4</v>
      </c>
    </row>
    <row r="48" spans="1:4" ht="15.75" customHeight="1" x14ac:dyDescent="0.3">
      <c r="A48" s="16">
        <v>47</v>
      </c>
      <c r="B48" s="16" t="s">
        <v>621</v>
      </c>
      <c r="C48" s="17" t="s">
        <v>622</v>
      </c>
      <c r="D48" s="17">
        <v>107.86799999999999</v>
      </c>
    </row>
    <row r="49" spans="1:4" ht="15.75" customHeight="1" x14ac:dyDescent="0.3">
      <c r="A49" s="16">
        <v>48</v>
      </c>
      <c r="B49" s="16" t="s">
        <v>705</v>
      </c>
      <c r="C49" s="17" t="s">
        <v>706</v>
      </c>
      <c r="D49" s="17">
        <v>112.41</v>
      </c>
    </row>
    <row r="50" spans="1:4" ht="15.75" customHeight="1" x14ac:dyDescent="0.3">
      <c r="A50" s="16">
        <v>49</v>
      </c>
      <c r="B50" s="16" t="s">
        <v>681</v>
      </c>
      <c r="C50" s="17" t="s">
        <v>682</v>
      </c>
      <c r="D50" s="17">
        <v>114.82</v>
      </c>
    </row>
    <row r="51" spans="1:4" ht="15.75" customHeight="1" x14ac:dyDescent="0.3">
      <c r="A51" s="16">
        <v>50</v>
      </c>
      <c r="B51" s="16" t="s">
        <v>678</v>
      </c>
      <c r="C51" s="17" t="s">
        <v>679</v>
      </c>
      <c r="D51" s="17">
        <v>118.69</v>
      </c>
    </row>
    <row r="52" spans="1:4" ht="15.75" customHeight="1" x14ac:dyDescent="0.3">
      <c r="A52" s="16">
        <v>51</v>
      </c>
      <c r="B52" s="16" t="s">
        <v>708</v>
      </c>
      <c r="C52" s="17" t="s">
        <v>709</v>
      </c>
      <c r="D52" s="17">
        <v>121.75</v>
      </c>
    </row>
    <row r="53" spans="1:4" ht="15.75" customHeight="1" x14ac:dyDescent="0.3">
      <c r="A53" s="16">
        <v>53</v>
      </c>
      <c r="B53" s="16" t="s">
        <v>5364</v>
      </c>
      <c r="C53" s="17" t="s">
        <v>5365</v>
      </c>
      <c r="D53" s="17">
        <v>126.9045</v>
      </c>
    </row>
    <row r="54" spans="1:4" ht="15.75" customHeight="1" x14ac:dyDescent="0.3">
      <c r="A54" s="16">
        <v>52</v>
      </c>
      <c r="B54" s="16" t="s">
        <v>648</v>
      </c>
      <c r="C54" s="17" t="s">
        <v>649</v>
      </c>
      <c r="D54" s="17">
        <v>127.6</v>
      </c>
    </row>
    <row r="55" spans="1:4" ht="15.75" customHeight="1" x14ac:dyDescent="0.3">
      <c r="A55" s="16">
        <v>54</v>
      </c>
      <c r="B55" s="16" t="s">
        <v>5366</v>
      </c>
      <c r="C55" s="17" t="s">
        <v>5367</v>
      </c>
      <c r="D55" s="17">
        <v>131.30000000000001</v>
      </c>
    </row>
    <row r="56" spans="1:4" ht="15.75" customHeight="1" x14ac:dyDescent="0.3">
      <c r="A56" s="16">
        <v>55</v>
      </c>
      <c r="B56" s="16" t="s">
        <v>5368</v>
      </c>
      <c r="C56" s="17" t="s">
        <v>5369</v>
      </c>
      <c r="D56" s="17">
        <v>132.90539999999999</v>
      </c>
    </row>
    <row r="57" spans="1:4" ht="15.75" customHeight="1" x14ac:dyDescent="0.3">
      <c r="A57" s="16">
        <v>56</v>
      </c>
      <c r="B57" s="16" t="s">
        <v>1164</v>
      </c>
      <c r="C57" s="17" t="s">
        <v>5370</v>
      </c>
      <c r="D57" s="17">
        <v>137.33000000000001</v>
      </c>
    </row>
    <row r="58" spans="1:4" ht="15.75" customHeight="1" x14ac:dyDescent="0.3">
      <c r="A58" s="16">
        <v>57</v>
      </c>
      <c r="B58" s="16" t="s">
        <v>720</v>
      </c>
      <c r="C58" s="17" t="s">
        <v>721</v>
      </c>
      <c r="D58" s="17">
        <v>138.90549999999999</v>
      </c>
    </row>
    <row r="59" spans="1:4" ht="15.75" customHeight="1" x14ac:dyDescent="0.3">
      <c r="A59" s="16">
        <v>58</v>
      </c>
      <c r="B59" s="16" t="s">
        <v>723</v>
      </c>
      <c r="C59" s="17" t="s">
        <v>724</v>
      </c>
      <c r="D59" s="17">
        <v>140.12</v>
      </c>
    </row>
    <row r="60" spans="1:4" ht="31.5" customHeight="1" x14ac:dyDescent="0.3">
      <c r="A60" s="16">
        <v>59</v>
      </c>
      <c r="B60" s="16" t="s">
        <v>726</v>
      </c>
      <c r="C60" s="17" t="s">
        <v>5371</v>
      </c>
      <c r="D60" s="17">
        <v>140.90770000000001</v>
      </c>
    </row>
    <row r="61" spans="1:4" ht="31.5" customHeight="1" x14ac:dyDescent="0.3">
      <c r="A61" s="16">
        <v>60</v>
      </c>
      <c r="B61" s="16" t="s">
        <v>729</v>
      </c>
      <c r="C61" s="17" t="s">
        <v>5372</v>
      </c>
      <c r="D61" s="17">
        <v>144.24</v>
      </c>
    </row>
    <row r="62" spans="1:4" ht="15.75" customHeight="1" x14ac:dyDescent="0.3">
      <c r="A62" s="16">
        <v>61</v>
      </c>
      <c r="B62" s="16" t="s">
        <v>5373</v>
      </c>
      <c r="C62" s="17" t="s">
        <v>5374</v>
      </c>
      <c r="D62" s="17">
        <v>-145</v>
      </c>
    </row>
    <row r="63" spans="1:4" ht="15.75" customHeight="1" x14ac:dyDescent="0.3">
      <c r="A63" s="16">
        <v>62</v>
      </c>
      <c r="B63" s="16" t="s">
        <v>732</v>
      </c>
      <c r="C63" s="17" t="s">
        <v>733</v>
      </c>
      <c r="D63" s="17">
        <v>150.4</v>
      </c>
    </row>
    <row r="64" spans="1:4" ht="15.75" customHeight="1" x14ac:dyDescent="0.3">
      <c r="A64" s="16">
        <v>63</v>
      </c>
      <c r="B64" s="16" t="s">
        <v>735</v>
      </c>
      <c r="C64" s="17" t="s">
        <v>736</v>
      </c>
      <c r="D64" s="17">
        <v>151.96</v>
      </c>
    </row>
    <row r="65" spans="1:4" ht="15.75" customHeight="1" x14ac:dyDescent="0.3">
      <c r="A65" s="16">
        <v>64</v>
      </c>
      <c r="B65" s="16" t="s">
        <v>738</v>
      </c>
      <c r="C65" s="17" t="s">
        <v>739</v>
      </c>
      <c r="D65" s="17">
        <v>157.25</v>
      </c>
    </row>
    <row r="66" spans="1:4" ht="15.75" customHeight="1" x14ac:dyDescent="0.3">
      <c r="A66" s="16">
        <v>65</v>
      </c>
      <c r="B66" s="16" t="s">
        <v>741</v>
      </c>
      <c r="C66" s="17" t="s">
        <v>742</v>
      </c>
      <c r="D66" s="17">
        <v>158.9254</v>
      </c>
    </row>
    <row r="67" spans="1:4" ht="15.75" customHeight="1" x14ac:dyDescent="0.3">
      <c r="A67" s="16">
        <v>66</v>
      </c>
      <c r="B67" s="16" t="s">
        <v>744</v>
      </c>
      <c r="C67" s="17" t="s">
        <v>745</v>
      </c>
      <c r="D67" s="17">
        <v>162.5</v>
      </c>
    </row>
    <row r="68" spans="1:4" ht="15.75" customHeight="1" x14ac:dyDescent="0.3">
      <c r="A68" s="16">
        <v>67</v>
      </c>
      <c r="B68" s="16" t="s">
        <v>747</v>
      </c>
      <c r="C68" s="17" t="s">
        <v>748</v>
      </c>
      <c r="D68" s="17">
        <v>164.93039999999999</v>
      </c>
    </row>
    <row r="69" spans="1:4" ht="15.75" customHeight="1" x14ac:dyDescent="0.3">
      <c r="A69" s="16">
        <v>68</v>
      </c>
      <c r="B69" s="16" t="s">
        <v>750</v>
      </c>
      <c r="C69" s="17" t="s">
        <v>751</v>
      </c>
      <c r="D69" s="17">
        <v>167.26</v>
      </c>
    </row>
    <row r="70" spans="1:4" ht="15.75" customHeight="1" x14ac:dyDescent="0.3">
      <c r="A70" s="16">
        <v>69</v>
      </c>
      <c r="B70" s="16" t="s">
        <v>753</v>
      </c>
      <c r="C70" s="17" t="s">
        <v>754</v>
      </c>
      <c r="D70" s="17">
        <v>168.9342</v>
      </c>
    </row>
    <row r="71" spans="1:4" ht="15.75" customHeight="1" x14ac:dyDescent="0.3">
      <c r="A71" s="16">
        <v>70</v>
      </c>
      <c r="B71" s="16" t="s">
        <v>756</v>
      </c>
      <c r="C71" s="17" t="s">
        <v>757</v>
      </c>
      <c r="D71" s="17">
        <v>173.04</v>
      </c>
    </row>
    <row r="72" spans="1:4" ht="15.75" customHeight="1" x14ac:dyDescent="0.3">
      <c r="A72" s="16">
        <v>71</v>
      </c>
      <c r="B72" s="16" t="s">
        <v>759</v>
      </c>
      <c r="C72" s="17" t="s">
        <v>760</v>
      </c>
      <c r="D72" s="17">
        <v>174.96700000000001</v>
      </c>
    </row>
    <row r="73" spans="1:4" ht="15.75" customHeight="1" x14ac:dyDescent="0.3">
      <c r="A73" s="16">
        <v>72</v>
      </c>
      <c r="B73" s="16" t="s">
        <v>675</v>
      </c>
      <c r="C73" s="17" t="s">
        <v>676</v>
      </c>
      <c r="D73" s="17">
        <v>178.49</v>
      </c>
    </row>
    <row r="74" spans="1:4" ht="15.75" customHeight="1" x14ac:dyDescent="0.3">
      <c r="A74" s="16">
        <v>73</v>
      </c>
      <c r="B74" s="16" t="s">
        <v>612</v>
      </c>
      <c r="C74" s="17" t="s">
        <v>613</v>
      </c>
      <c r="D74" s="17">
        <v>180.9479</v>
      </c>
    </row>
    <row r="75" spans="1:4" ht="15.75" customHeight="1" x14ac:dyDescent="0.3">
      <c r="A75" s="16">
        <v>74</v>
      </c>
      <c r="B75" s="16" t="s">
        <v>684</v>
      </c>
      <c r="C75" s="17" t="s">
        <v>685</v>
      </c>
      <c r="D75" s="17">
        <v>183.85</v>
      </c>
    </row>
    <row r="76" spans="1:4" ht="15.75" customHeight="1" x14ac:dyDescent="0.3">
      <c r="A76" s="16">
        <v>75</v>
      </c>
      <c r="B76" s="16" t="s">
        <v>642</v>
      </c>
      <c r="C76" s="17" t="s">
        <v>643</v>
      </c>
      <c r="D76" s="17">
        <v>186.20699999999999</v>
      </c>
    </row>
    <row r="77" spans="1:4" ht="15.75" customHeight="1" x14ac:dyDescent="0.3">
      <c r="A77" s="16">
        <v>76</v>
      </c>
      <c r="B77" s="16" t="s">
        <v>666</v>
      </c>
      <c r="C77" s="17" t="s">
        <v>667</v>
      </c>
      <c r="D77" s="17">
        <v>190.2</v>
      </c>
    </row>
    <row r="78" spans="1:4" ht="15.75" customHeight="1" x14ac:dyDescent="0.3">
      <c r="A78" s="16">
        <v>77</v>
      </c>
      <c r="B78" s="16" t="s">
        <v>663</v>
      </c>
      <c r="C78" s="17" t="s">
        <v>664</v>
      </c>
      <c r="D78" s="17">
        <v>192.22</v>
      </c>
    </row>
    <row r="79" spans="1:4" ht="15.75" customHeight="1" x14ac:dyDescent="0.3">
      <c r="A79" s="16">
        <v>78</v>
      </c>
      <c r="B79" s="16" t="s">
        <v>651</v>
      </c>
      <c r="C79" s="17" t="s">
        <v>652</v>
      </c>
      <c r="D79" s="17">
        <v>195.09</v>
      </c>
    </row>
    <row r="80" spans="1:4" ht="15.75" customHeight="1" x14ac:dyDescent="0.3">
      <c r="A80" s="16">
        <v>79</v>
      </c>
      <c r="B80" s="16" t="s">
        <v>618</v>
      </c>
      <c r="C80" s="17" t="s">
        <v>619</v>
      </c>
      <c r="D80" s="17">
        <v>196.9665</v>
      </c>
    </row>
    <row r="81" spans="1:4" ht="15.75" customHeight="1" x14ac:dyDescent="0.3">
      <c r="A81" s="16">
        <v>80</v>
      </c>
      <c r="B81" s="16" t="s">
        <v>5375</v>
      </c>
      <c r="C81" s="17" t="s">
        <v>5376</v>
      </c>
      <c r="D81" s="17">
        <v>200.59</v>
      </c>
    </row>
    <row r="82" spans="1:4" ht="15.75" customHeight="1" x14ac:dyDescent="0.3">
      <c r="A82" s="16">
        <v>81</v>
      </c>
      <c r="B82" s="16" t="s">
        <v>5377</v>
      </c>
      <c r="C82" s="17" t="s">
        <v>5378</v>
      </c>
      <c r="D82" s="17">
        <v>204.37</v>
      </c>
    </row>
    <row r="83" spans="1:4" ht="15.75" customHeight="1" x14ac:dyDescent="0.3">
      <c r="A83" s="16">
        <v>82</v>
      </c>
      <c r="B83" s="16" t="s">
        <v>636</v>
      </c>
      <c r="C83" s="17" t="s">
        <v>637</v>
      </c>
      <c r="D83" s="17">
        <v>207.2</v>
      </c>
    </row>
    <row r="84" spans="1:4" ht="15.75" customHeight="1" x14ac:dyDescent="0.3">
      <c r="A84" s="16">
        <v>83</v>
      </c>
      <c r="B84" s="16" t="s">
        <v>693</v>
      </c>
      <c r="C84" s="17" t="s">
        <v>694</v>
      </c>
      <c r="D84" s="17">
        <v>208.9804</v>
      </c>
    </row>
    <row r="85" spans="1:4" ht="15.75" customHeight="1" x14ac:dyDescent="0.3">
      <c r="A85" s="16">
        <v>84</v>
      </c>
      <c r="B85" s="16" t="s">
        <v>5379</v>
      </c>
      <c r="C85" s="17" t="s">
        <v>5380</v>
      </c>
      <c r="D85" s="17">
        <v>-209</v>
      </c>
    </row>
    <row r="86" spans="1:4" ht="15.75" customHeight="1" x14ac:dyDescent="0.3">
      <c r="A86" s="16">
        <v>85</v>
      </c>
      <c r="B86" s="16" t="s">
        <v>5381</v>
      </c>
      <c r="C86" s="17" t="s">
        <v>5382</v>
      </c>
      <c r="D86" s="17">
        <v>-210</v>
      </c>
    </row>
    <row r="87" spans="1:4" ht="15.75" customHeight="1" x14ac:dyDescent="0.3">
      <c r="A87" s="16">
        <v>86</v>
      </c>
      <c r="B87" s="16" t="s">
        <v>5383</v>
      </c>
      <c r="C87" s="17" t="s">
        <v>5384</v>
      </c>
      <c r="D87" s="17">
        <v>-222</v>
      </c>
    </row>
    <row r="88" spans="1:4" ht="15.75" customHeight="1" x14ac:dyDescent="0.3">
      <c r="A88" s="16">
        <v>87</v>
      </c>
      <c r="B88" s="16" t="s">
        <v>5385</v>
      </c>
      <c r="C88" s="17" t="s">
        <v>5386</v>
      </c>
      <c r="D88" s="17">
        <v>-223</v>
      </c>
    </row>
    <row r="89" spans="1:4" ht="15.75" customHeight="1" x14ac:dyDescent="0.3">
      <c r="A89" s="16">
        <v>88</v>
      </c>
      <c r="B89" s="16" t="s">
        <v>5387</v>
      </c>
      <c r="C89" s="17" t="s">
        <v>5388</v>
      </c>
      <c r="D89" s="17">
        <v>226.02539999999999</v>
      </c>
    </row>
    <row r="90" spans="1:4" ht="15.75" customHeight="1" x14ac:dyDescent="0.3">
      <c r="A90" s="16">
        <v>89</v>
      </c>
      <c r="B90" s="16" t="s">
        <v>5389</v>
      </c>
      <c r="C90" s="17" t="s">
        <v>5390</v>
      </c>
      <c r="D90" s="17">
        <v>227.02780000000001</v>
      </c>
    </row>
    <row r="91" spans="1:4" ht="31.5" customHeight="1" x14ac:dyDescent="0.3">
      <c r="A91" s="16">
        <v>91</v>
      </c>
      <c r="B91" s="16" t="s">
        <v>5391</v>
      </c>
      <c r="C91" s="17" t="s">
        <v>5392</v>
      </c>
      <c r="D91" s="17">
        <v>231.0359</v>
      </c>
    </row>
    <row r="92" spans="1:4" ht="15.75" customHeight="1" x14ac:dyDescent="0.3">
      <c r="A92" s="16">
        <v>90</v>
      </c>
      <c r="B92" s="16" t="s">
        <v>5393</v>
      </c>
      <c r="C92" s="17" t="s">
        <v>5394</v>
      </c>
      <c r="D92" s="17">
        <v>232.03809999999999</v>
      </c>
    </row>
    <row r="93" spans="1:4" ht="15.75" customHeight="1" x14ac:dyDescent="0.3">
      <c r="A93" s="16">
        <v>93</v>
      </c>
      <c r="B93" s="16" t="s">
        <v>5395</v>
      </c>
      <c r="C93" s="17" t="s">
        <v>5396</v>
      </c>
      <c r="D93" s="17">
        <v>237.04820000000001</v>
      </c>
    </row>
    <row r="94" spans="1:4" ht="15.75" customHeight="1" x14ac:dyDescent="0.3">
      <c r="A94" s="16">
        <v>92</v>
      </c>
      <c r="B94" s="16" t="s">
        <v>687</v>
      </c>
      <c r="C94" s="17" t="s">
        <v>688</v>
      </c>
      <c r="D94" s="17">
        <v>238.029</v>
      </c>
    </row>
    <row r="95" spans="1:4" ht="15.75" customHeight="1" x14ac:dyDescent="0.3">
      <c r="A95" s="16">
        <v>94</v>
      </c>
      <c r="B95" s="16" t="s">
        <v>5397</v>
      </c>
      <c r="C95" s="17" t="s">
        <v>5398</v>
      </c>
      <c r="D95" s="17">
        <v>-242</v>
      </c>
    </row>
    <row r="96" spans="1:4" ht="15.75" customHeight="1" x14ac:dyDescent="0.3">
      <c r="A96" s="16">
        <v>95</v>
      </c>
      <c r="B96" s="16" t="s">
        <v>5399</v>
      </c>
      <c r="C96" s="17" t="s">
        <v>5400</v>
      </c>
      <c r="D96" s="17">
        <v>-243</v>
      </c>
    </row>
    <row r="97" spans="1:4" ht="15.75" customHeight="1" x14ac:dyDescent="0.3">
      <c r="A97" s="16">
        <v>97</v>
      </c>
      <c r="B97" s="16" t="s">
        <v>5401</v>
      </c>
      <c r="C97" s="17" t="s">
        <v>5402</v>
      </c>
      <c r="D97" s="17">
        <v>-247</v>
      </c>
    </row>
    <row r="98" spans="1:4" ht="15.75" customHeight="1" x14ac:dyDescent="0.3">
      <c r="A98" s="16">
        <v>96</v>
      </c>
      <c r="B98" s="16" t="s">
        <v>5403</v>
      </c>
      <c r="C98" s="17" t="s">
        <v>5404</v>
      </c>
      <c r="D98" s="17">
        <v>-247</v>
      </c>
    </row>
    <row r="99" spans="1:4" ht="15.75" customHeight="1" x14ac:dyDescent="0.3">
      <c r="A99" s="16">
        <v>102</v>
      </c>
      <c r="B99" s="16" t="s">
        <v>5405</v>
      </c>
      <c r="C99" s="17" t="s">
        <v>5406</v>
      </c>
      <c r="D99" s="17">
        <v>-250</v>
      </c>
    </row>
    <row r="100" spans="1:4" ht="15.75" customHeight="1" x14ac:dyDescent="0.3">
      <c r="A100" s="16">
        <v>98</v>
      </c>
      <c r="B100" s="16" t="s">
        <v>5407</v>
      </c>
      <c r="C100" s="17" t="s">
        <v>5408</v>
      </c>
      <c r="D100" s="17">
        <v>-251</v>
      </c>
    </row>
    <row r="101" spans="1:4" ht="15.75" customHeight="1" x14ac:dyDescent="0.3">
      <c r="A101" s="16">
        <v>99</v>
      </c>
      <c r="B101" s="16" t="s">
        <v>5409</v>
      </c>
      <c r="C101" s="17" t="s">
        <v>5410</v>
      </c>
      <c r="D101" s="17">
        <v>-252</v>
      </c>
    </row>
    <row r="102" spans="1:4" ht="15.75" customHeight="1" x14ac:dyDescent="0.3">
      <c r="A102" s="16">
        <v>108</v>
      </c>
      <c r="B102" s="16" t="s">
        <v>5411</v>
      </c>
      <c r="C102" s="17" t="s">
        <v>5412</v>
      </c>
      <c r="D102" s="17">
        <v>-255</v>
      </c>
    </row>
    <row r="103" spans="1:4" ht="15.75" customHeight="1" x14ac:dyDescent="0.3">
      <c r="A103" s="16">
        <v>109</v>
      </c>
      <c r="B103" s="16" t="s">
        <v>834</v>
      </c>
      <c r="C103" s="17" t="s">
        <v>5413</v>
      </c>
      <c r="D103" s="17">
        <v>-256</v>
      </c>
    </row>
    <row r="104" spans="1:4" ht="15.75" customHeight="1" x14ac:dyDescent="0.3">
      <c r="A104" s="16">
        <v>100</v>
      </c>
      <c r="B104" s="16" t="s">
        <v>5414</v>
      </c>
      <c r="C104" s="17" t="s">
        <v>5415</v>
      </c>
      <c r="D104" s="17">
        <v>-257</v>
      </c>
    </row>
    <row r="105" spans="1:4" ht="31.5" customHeight="1" x14ac:dyDescent="0.3">
      <c r="A105" s="16">
        <v>101</v>
      </c>
      <c r="B105" s="16" t="s">
        <v>5416</v>
      </c>
      <c r="C105" s="17" t="s">
        <v>5417</v>
      </c>
      <c r="D105" s="17">
        <v>-258</v>
      </c>
    </row>
    <row r="106" spans="1:4" ht="31.5" customHeight="1" x14ac:dyDescent="0.3">
      <c r="A106" s="16">
        <v>103</v>
      </c>
      <c r="B106" s="16" t="s">
        <v>5418</v>
      </c>
      <c r="C106" s="17" t="s">
        <v>5419</v>
      </c>
      <c r="D106" s="17">
        <v>-260</v>
      </c>
    </row>
    <row r="107" spans="1:4" ht="31.5" customHeight="1" x14ac:dyDescent="0.3">
      <c r="A107" s="16">
        <v>104</v>
      </c>
      <c r="B107" s="16" t="s">
        <v>5420</v>
      </c>
      <c r="C107" s="17" t="s">
        <v>5421</v>
      </c>
      <c r="D107" s="17">
        <v>-261</v>
      </c>
    </row>
    <row r="108" spans="1:4" ht="15.75" customHeight="1" x14ac:dyDescent="0.3">
      <c r="A108" s="16">
        <v>107</v>
      </c>
      <c r="B108" s="16" t="s">
        <v>5422</v>
      </c>
      <c r="C108" s="17" t="s">
        <v>5423</v>
      </c>
      <c r="D108" s="17">
        <v>-262</v>
      </c>
    </row>
    <row r="109" spans="1:4" ht="15.75" customHeight="1" x14ac:dyDescent="0.3">
      <c r="A109" s="16">
        <v>105</v>
      </c>
      <c r="B109" s="16" t="s">
        <v>5424</v>
      </c>
      <c r="C109" s="17" t="s">
        <v>5425</v>
      </c>
      <c r="D109" s="17">
        <v>-262</v>
      </c>
    </row>
    <row r="110" spans="1:4" ht="15.75" customHeight="1" x14ac:dyDescent="0.3">
      <c r="A110" s="16">
        <v>106</v>
      </c>
      <c r="B110" s="16" t="s">
        <v>5426</v>
      </c>
      <c r="C110" s="17" t="s">
        <v>5427</v>
      </c>
      <c r="D110" s="17">
        <v>-263</v>
      </c>
    </row>
    <row r="111" spans="1:4" ht="15.75" customHeight="1" x14ac:dyDescent="0.3">
      <c r="A111" s="16">
        <v>110</v>
      </c>
      <c r="B111" s="16" t="s">
        <v>5428</v>
      </c>
      <c r="C111" s="17" t="s">
        <v>5429</v>
      </c>
      <c r="D111" s="17">
        <v>-269</v>
      </c>
    </row>
    <row r="112" spans="1:4" ht="15.75" customHeight="1" x14ac:dyDescent="0.3">
      <c r="A112" s="16">
        <v>111</v>
      </c>
      <c r="B112" s="16" t="s">
        <v>5430</v>
      </c>
      <c r="C112" s="17" t="s">
        <v>5431</v>
      </c>
      <c r="D112" s="17">
        <v>-272</v>
      </c>
    </row>
    <row r="113" spans="1:4" ht="15.75" customHeight="1" x14ac:dyDescent="0.3">
      <c r="A113" s="16">
        <v>112</v>
      </c>
      <c r="B113" s="16" t="s">
        <v>5432</v>
      </c>
      <c r="C113" s="17" t="s">
        <v>5433</v>
      </c>
      <c r="D113" s="17">
        <v>-277</v>
      </c>
    </row>
  </sheetData>
  <hyperlinks>
    <hyperlink ref="G1" r:id="rId1" xr:uid="{00000000-0004-0000-0700-000000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N4119"/>
  <sheetViews>
    <sheetView zoomScale="70" workbookViewId="0">
      <pane ySplit="1" topLeftCell="A2" activePane="bottomLeft" state="frozen"/>
      <selection pane="bottomLeft" activeCell="R25" sqref="R25"/>
    </sheetView>
  </sheetViews>
  <sheetFormatPr defaultColWidth="11.5546875" defaultRowHeight="14.4" x14ac:dyDescent="0.3"/>
  <sheetData>
    <row r="1" spans="1:91" s="10" customFormat="1" x14ac:dyDescent="0.3">
      <c r="A1" s="10" t="s">
        <v>808</v>
      </c>
      <c r="B1" s="12" t="s">
        <v>809</v>
      </c>
      <c r="C1" s="12" t="s">
        <v>810</v>
      </c>
      <c r="D1" s="10" t="s">
        <v>811</v>
      </c>
      <c r="E1" s="12" t="s">
        <v>592</v>
      </c>
      <c r="F1" s="10" t="s">
        <v>812</v>
      </c>
      <c r="G1" s="12" t="s">
        <v>24</v>
      </c>
      <c r="H1" s="12" t="s">
        <v>813</v>
      </c>
      <c r="I1" s="12" t="s">
        <v>26</v>
      </c>
      <c r="J1" s="12" t="s">
        <v>27</v>
      </c>
      <c r="K1" s="10" t="s">
        <v>9976</v>
      </c>
      <c r="L1" s="10" t="s">
        <v>814</v>
      </c>
      <c r="M1" s="10" t="s">
        <v>31</v>
      </c>
      <c r="N1" s="10" t="s">
        <v>596</v>
      </c>
      <c r="O1" s="10" t="s">
        <v>598</v>
      </c>
      <c r="P1" s="10" t="s">
        <v>601</v>
      </c>
      <c r="Q1" s="10" t="s">
        <v>603</v>
      </c>
      <c r="R1" s="10" t="s">
        <v>606</v>
      </c>
      <c r="S1" s="10" t="s">
        <v>609</v>
      </c>
      <c r="T1" s="10" t="s">
        <v>612</v>
      </c>
      <c r="U1" s="10" t="s">
        <v>615</v>
      </c>
      <c r="V1" s="10" t="s">
        <v>618</v>
      </c>
      <c r="W1" s="10" t="s">
        <v>621</v>
      </c>
      <c r="X1" s="10" t="s">
        <v>624</v>
      </c>
      <c r="Y1" s="10" t="s">
        <v>627</v>
      </c>
      <c r="Z1" s="10" t="s">
        <v>630</v>
      </c>
      <c r="AA1" s="10" t="s">
        <v>633</v>
      </c>
      <c r="AB1" s="10" t="s">
        <v>636</v>
      </c>
      <c r="AC1" s="10" t="s">
        <v>639</v>
      </c>
      <c r="AD1" s="10" t="s">
        <v>642</v>
      </c>
      <c r="AE1" s="10" t="s">
        <v>645</v>
      </c>
      <c r="AF1" s="10" t="s">
        <v>648</v>
      </c>
      <c r="AG1" s="21" t="s">
        <v>651</v>
      </c>
      <c r="AH1" s="21" t="s">
        <v>654</v>
      </c>
      <c r="AI1" s="21" t="s">
        <v>657</v>
      </c>
      <c r="AJ1" s="21" t="s">
        <v>660</v>
      </c>
      <c r="AK1" s="21" t="s">
        <v>663</v>
      </c>
      <c r="AL1" s="10" t="s">
        <v>666</v>
      </c>
      <c r="AM1" s="10" t="s">
        <v>669</v>
      </c>
      <c r="AN1" s="10" t="s">
        <v>672</v>
      </c>
      <c r="AO1" s="10" t="s">
        <v>675</v>
      </c>
      <c r="AP1" s="10" t="s">
        <v>678</v>
      </c>
      <c r="AQ1" s="10" t="s">
        <v>681</v>
      </c>
      <c r="AR1" s="10" t="s">
        <v>684</v>
      </c>
      <c r="AS1" s="10" t="s">
        <v>687</v>
      </c>
      <c r="AT1" s="10" t="s">
        <v>690</v>
      </c>
      <c r="AU1" s="10" t="s">
        <v>693</v>
      </c>
      <c r="AV1" s="10" t="s">
        <v>696</v>
      </c>
      <c r="AW1" s="10" t="s">
        <v>699</v>
      </c>
      <c r="AX1" s="10" t="s">
        <v>702</v>
      </c>
      <c r="AY1" s="10" t="s">
        <v>705</v>
      </c>
      <c r="AZ1" s="10" t="s">
        <v>708</v>
      </c>
      <c r="BA1" s="10" t="s">
        <v>711</v>
      </c>
      <c r="BB1" s="13" t="s">
        <v>714</v>
      </c>
      <c r="BC1" s="10" t="s">
        <v>717</v>
      </c>
      <c r="BD1" s="10" t="s">
        <v>720</v>
      </c>
      <c r="BE1" s="10" t="s">
        <v>723</v>
      </c>
      <c r="BF1" s="10" t="s">
        <v>726</v>
      </c>
      <c r="BG1" s="10" t="s">
        <v>729</v>
      </c>
      <c r="BH1" s="10" t="s">
        <v>732</v>
      </c>
      <c r="BI1" s="10" t="s">
        <v>735</v>
      </c>
      <c r="BJ1" s="10" t="s">
        <v>738</v>
      </c>
      <c r="BK1" s="10" t="s">
        <v>741</v>
      </c>
      <c r="BL1" s="10" t="s">
        <v>744</v>
      </c>
      <c r="BM1" s="10" t="s">
        <v>747</v>
      </c>
      <c r="BN1" s="10" t="s">
        <v>750</v>
      </c>
      <c r="BO1" s="10" t="s">
        <v>753</v>
      </c>
      <c r="BP1" s="10" t="s">
        <v>756</v>
      </c>
      <c r="BQ1" s="10" t="s">
        <v>759</v>
      </c>
      <c r="BR1" s="10" t="s">
        <v>762</v>
      </c>
      <c r="BS1" s="10" t="s">
        <v>765</v>
      </c>
      <c r="BT1" s="10" t="s">
        <v>768</v>
      </c>
      <c r="BU1" s="10" t="s">
        <v>771</v>
      </c>
      <c r="BV1" s="10" t="s">
        <v>774</v>
      </c>
      <c r="BW1" s="10" t="s">
        <v>777</v>
      </c>
      <c r="BX1" s="10" t="s">
        <v>780</v>
      </c>
      <c r="BY1" s="10" t="s">
        <v>815</v>
      </c>
      <c r="BZ1" s="20" t="s">
        <v>5434</v>
      </c>
      <c r="CA1" s="20" t="s">
        <v>5435</v>
      </c>
      <c r="CB1" s="20" t="s">
        <v>5436</v>
      </c>
      <c r="CC1" s="10" t="s">
        <v>32</v>
      </c>
      <c r="CD1" s="10" t="s">
        <v>817</v>
      </c>
      <c r="CE1" s="10" t="s">
        <v>818</v>
      </c>
      <c r="CF1" s="22" t="s">
        <v>819</v>
      </c>
      <c r="CG1" s="26" t="s">
        <v>820</v>
      </c>
      <c r="CH1" s="22" t="s">
        <v>821</v>
      </c>
      <c r="CI1" s="26" t="s">
        <v>822</v>
      </c>
      <c r="CJ1" s="22" t="s">
        <v>823</v>
      </c>
      <c r="CK1" s="26" t="s">
        <v>824</v>
      </c>
      <c r="CL1" s="22" t="s">
        <v>825</v>
      </c>
      <c r="CM1" s="26" t="s">
        <v>826</v>
      </c>
    </row>
    <row r="2" spans="1:91" x14ac:dyDescent="0.3">
      <c r="A2" s="10">
        <v>104</v>
      </c>
      <c r="B2" s="6" t="s">
        <v>860</v>
      </c>
      <c r="C2" s="6"/>
      <c r="D2" t="s">
        <v>831</v>
      </c>
      <c r="E2" s="6" t="s">
        <v>595</v>
      </c>
      <c r="G2" s="6" t="s">
        <v>5437</v>
      </c>
      <c r="H2" s="6"/>
      <c r="I2" s="6"/>
      <c r="J2" s="6"/>
      <c r="K2" s="7"/>
      <c r="L2" s="7" t="s">
        <v>834</v>
      </c>
      <c r="M2" s="7" t="s">
        <v>765</v>
      </c>
      <c r="N2" s="7"/>
      <c r="O2" s="4"/>
      <c r="P2" s="4"/>
      <c r="Q2" s="4"/>
      <c r="R2" s="4"/>
      <c r="S2" s="4"/>
      <c r="T2" s="4"/>
      <c r="U2" s="4"/>
      <c r="V2" s="4"/>
      <c r="W2" s="4"/>
      <c r="X2" s="7"/>
      <c r="Y2" s="4"/>
      <c r="Z2" s="4"/>
      <c r="AA2" s="4"/>
      <c r="AB2" s="4"/>
      <c r="AC2" s="4"/>
      <c r="AD2" s="4"/>
      <c r="AE2" s="4"/>
      <c r="AF2" s="4"/>
      <c r="AG2" s="4"/>
      <c r="AH2" s="7"/>
      <c r="AI2" s="7"/>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Y2" s="7"/>
      <c r="BZ2" s="4"/>
      <c r="CA2" s="4"/>
      <c r="CB2" s="4"/>
      <c r="CF2" s="7"/>
      <c r="CG2" s="14"/>
      <c r="CH2" s="7"/>
      <c r="CI2" s="14"/>
      <c r="CJ2" s="7"/>
      <c r="CK2" s="14"/>
      <c r="CL2" s="7"/>
      <c r="CM2" s="14"/>
    </row>
    <row r="3" spans="1:91" x14ac:dyDescent="0.3">
      <c r="A3" s="10" t="s">
        <v>5438</v>
      </c>
      <c r="B3" s="6" t="s">
        <v>1058</v>
      </c>
      <c r="C3" s="6"/>
      <c r="E3" s="6" t="s">
        <v>595</v>
      </c>
      <c r="G3" s="8" t="s">
        <v>5439</v>
      </c>
      <c r="H3" s="6" t="s">
        <v>880</v>
      </c>
      <c r="I3" s="6"/>
      <c r="J3" s="6"/>
      <c r="K3" s="7"/>
      <c r="L3" s="7" t="s">
        <v>834</v>
      </c>
      <c r="M3" s="7" t="s">
        <v>669</v>
      </c>
      <c r="N3" s="7"/>
      <c r="O3" s="4"/>
      <c r="P3" s="4"/>
      <c r="Q3" s="4"/>
      <c r="R3" s="4"/>
      <c r="S3" s="4"/>
      <c r="T3" s="4"/>
      <c r="U3" s="4"/>
      <c r="V3" s="4"/>
      <c r="W3" s="4"/>
      <c r="X3" s="7"/>
      <c r="Y3" s="4"/>
      <c r="Z3" s="4"/>
      <c r="AA3" s="4"/>
      <c r="AB3" s="4"/>
      <c r="AC3" s="4"/>
      <c r="AD3" s="4"/>
      <c r="AE3" s="4"/>
      <c r="AF3" s="4"/>
      <c r="AG3" s="4"/>
      <c r="AH3" s="7"/>
      <c r="AI3" s="7"/>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7"/>
      <c r="BT3" s="7"/>
      <c r="BU3" s="7"/>
      <c r="BV3" s="7"/>
      <c r="BW3" s="7"/>
      <c r="BX3" s="7"/>
      <c r="BY3" s="7"/>
      <c r="BZ3" s="4"/>
      <c r="CA3" s="4"/>
      <c r="CB3" s="4"/>
      <c r="CF3" s="7"/>
      <c r="CG3" s="14"/>
      <c r="CH3" s="7"/>
      <c r="CI3" s="14"/>
      <c r="CJ3" s="7"/>
      <c r="CK3" s="14"/>
      <c r="CL3" s="7"/>
      <c r="CM3" s="14"/>
    </row>
    <row r="4" spans="1:91" x14ac:dyDescent="0.3">
      <c r="A4" s="10">
        <v>121</v>
      </c>
      <c r="B4" s="9" t="s">
        <v>863</v>
      </c>
      <c r="C4" s="9" t="s">
        <v>863</v>
      </c>
      <c r="E4" s="6" t="s">
        <v>595</v>
      </c>
      <c r="G4" s="6" t="s">
        <v>5440</v>
      </c>
      <c r="H4" s="6" t="s">
        <v>5441</v>
      </c>
      <c r="I4" s="6"/>
      <c r="J4" s="6"/>
      <c r="K4" s="7"/>
      <c r="L4" s="7" t="s">
        <v>834</v>
      </c>
      <c r="M4" s="7"/>
      <c r="N4" s="7"/>
      <c r="O4" s="4"/>
      <c r="P4" s="4"/>
      <c r="Q4" s="4"/>
      <c r="R4" s="4"/>
      <c r="S4" s="4"/>
      <c r="T4" s="4"/>
      <c r="U4" s="4"/>
      <c r="V4" s="4"/>
      <c r="W4" s="4"/>
      <c r="X4" s="7"/>
      <c r="Y4" s="4"/>
      <c r="Z4" s="4"/>
      <c r="AA4" s="4"/>
      <c r="AB4" s="4"/>
      <c r="AC4" s="4"/>
      <c r="AD4" s="4"/>
      <c r="AE4" s="4"/>
      <c r="AF4" s="4"/>
      <c r="AG4" s="4"/>
      <c r="AH4" s="7"/>
      <c r="AI4" s="7"/>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7"/>
      <c r="BT4" s="7"/>
      <c r="BU4" s="7"/>
      <c r="BV4" s="7"/>
      <c r="BW4" s="7"/>
      <c r="BX4" s="7"/>
      <c r="BY4" s="7"/>
      <c r="BZ4" s="4"/>
      <c r="CA4" s="4"/>
      <c r="CB4" s="4"/>
      <c r="CF4" s="7"/>
      <c r="CG4" s="14"/>
      <c r="CH4" s="7"/>
      <c r="CI4" s="14"/>
      <c r="CJ4" s="7"/>
      <c r="CK4" s="14"/>
      <c r="CL4" s="7"/>
      <c r="CM4" s="14"/>
    </row>
    <row r="5" spans="1:91" x14ac:dyDescent="0.3">
      <c r="A5" s="10" t="s">
        <v>5442</v>
      </c>
      <c r="B5" t="s">
        <v>1780</v>
      </c>
      <c r="D5" t="s">
        <v>831</v>
      </c>
      <c r="E5" s="6" t="s">
        <v>595</v>
      </c>
      <c r="G5" t="s">
        <v>5443</v>
      </c>
      <c r="J5" s="6" t="s">
        <v>9</v>
      </c>
      <c r="K5" s="7"/>
      <c r="L5" s="7" t="s">
        <v>834</v>
      </c>
      <c r="M5" s="7" t="s">
        <v>603</v>
      </c>
      <c r="N5" s="4"/>
      <c r="O5" s="4"/>
      <c r="P5" s="4"/>
      <c r="Q5" s="7">
        <v>1</v>
      </c>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7">
        <v>1E-4</v>
      </c>
      <c r="AX5" s="4"/>
      <c r="AY5" s="4"/>
      <c r="AZ5" s="4"/>
      <c r="BA5" s="4"/>
      <c r="BB5" s="4"/>
      <c r="BC5" s="4"/>
      <c r="BD5" s="4"/>
      <c r="BE5" s="4"/>
      <c r="BF5" s="4"/>
      <c r="BG5" s="4"/>
      <c r="BH5" s="4"/>
      <c r="BI5" s="4"/>
      <c r="BJ5" s="4"/>
      <c r="BK5" s="4"/>
      <c r="BL5" s="4"/>
      <c r="BM5" s="4"/>
      <c r="BN5" s="4"/>
      <c r="BO5" s="4"/>
      <c r="BP5" s="4"/>
      <c r="BQ5" s="4"/>
      <c r="BR5" s="4"/>
      <c r="BS5" s="4"/>
      <c r="BT5" s="4"/>
      <c r="BU5" s="4"/>
      <c r="BV5" s="4"/>
      <c r="BW5" s="4"/>
      <c r="BZ5" s="7"/>
      <c r="CC5" s="25" t="s">
        <v>5444</v>
      </c>
      <c r="CF5" s="7"/>
      <c r="CG5" s="14"/>
      <c r="CH5" s="7"/>
      <c r="CI5" s="14"/>
      <c r="CJ5" s="7"/>
      <c r="CK5" s="14"/>
      <c r="CL5" s="7"/>
      <c r="CM5" s="14"/>
    </row>
    <row r="6" spans="1:91" ht="15" x14ac:dyDescent="0.3">
      <c r="A6" s="28">
        <v>134</v>
      </c>
      <c r="E6" s="6" t="s">
        <v>595</v>
      </c>
      <c r="G6" s="29" t="s">
        <v>5445</v>
      </c>
      <c r="K6" s="7"/>
      <c r="L6" s="7" t="s">
        <v>834</v>
      </c>
      <c r="M6" s="7"/>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Z6" s="7"/>
      <c r="CF6" s="7"/>
      <c r="CG6" s="14"/>
      <c r="CH6" s="7"/>
      <c r="CI6" s="14"/>
      <c r="CJ6" s="7"/>
      <c r="CK6" s="14"/>
      <c r="CL6" s="7"/>
      <c r="CM6" s="14"/>
    </row>
    <row r="7" spans="1:91" ht="15" x14ac:dyDescent="0.3">
      <c r="A7" s="28">
        <v>134</v>
      </c>
      <c r="E7" s="6" t="s">
        <v>595</v>
      </c>
      <c r="G7" s="29" t="s">
        <v>5446</v>
      </c>
      <c r="H7" s="6"/>
      <c r="I7" s="6"/>
      <c r="K7" s="7"/>
      <c r="L7" s="7" t="s">
        <v>834</v>
      </c>
      <c r="M7" s="7"/>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Z7" s="7"/>
      <c r="CF7" s="7"/>
      <c r="CG7" s="14"/>
      <c r="CH7" s="7"/>
      <c r="CI7" s="14"/>
      <c r="CJ7" s="7"/>
      <c r="CK7" s="14"/>
      <c r="CL7" s="7"/>
      <c r="CM7" s="14"/>
    </row>
    <row r="8" spans="1:91" ht="15" x14ac:dyDescent="0.3">
      <c r="A8" s="28">
        <v>134</v>
      </c>
      <c r="E8" s="6" t="s">
        <v>595</v>
      </c>
      <c r="G8" s="29" t="s">
        <v>5447</v>
      </c>
      <c r="H8" s="6"/>
      <c r="I8" s="6"/>
      <c r="K8" s="7"/>
      <c r="L8" s="7" t="s">
        <v>834</v>
      </c>
      <c r="M8" s="7"/>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Z8" s="7"/>
      <c r="CF8" s="7"/>
      <c r="CG8" s="14"/>
      <c r="CH8" s="7"/>
      <c r="CI8" s="14"/>
      <c r="CJ8" s="7"/>
      <c r="CK8" s="14"/>
      <c r="CL8" s="7"/>
      <c r="CM8" s="14"/>
    </row>
    <row r="9" spans="1:91" ht="15" x14ac:dyDescent="0.3">
      <c r="A9" s="28">
        <v>134</v>
      </c>
      <c r="B9" t="s">
        <v>886</v>
      </c>
      <c r="E9" s="29" t="s">
        <v>792</v>
      </c>
      <c r="G9" s="29" t="s">
        <v>5448</v>
      </c>
      <c r="H9" s="30"/>
      <c r="I9" s="30"/>
      <c r="K9" s="7"/>
      <c r="L9" s="7" t="s">
        <v>834</v>
      </c>
      <c r="M9" s="7"/>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Z9" s="7"/>
      <c r="CF9" s="7"/>
      <c r="CG9" s="14"/>
      <c r="CH9" s="7"/>
      <c r="CI9" s="14"/>
      <c r="CJ9" s="7"/>
      <c r="CK9" s="14"/>
      <c r="CL9" s="7"/>
      <c r="CM9" s="14"/>
    </row>
    <row r="10" spans="1:91" ht="15" x14ac:dyDescent="0.3">
      <c r="A10" s="28">
        <v>134</v>
      </c>
      <c r="E10" s="6" t="s">
        <v>595</v>
      </c>
      <c r="G10" s="29" t="s">
        <v>5235</v>
      </c>
      <c r="H10" s="30"/>
      <c r="I10" s="30"/>
      <c r="K10" s="7"/>
      <c r="L10" s="7" t="s">
        <v>834</v>
      </c>
      <c r="M10" s="7"/>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Z10" s="7"/>
      <c r="CF10" s="7"/>
      <c r="CG10" s="14"/>
      <c r="CH10" s="7"/>
      <c r="CI10" s="14"/>
      <c r="CJ10" s="7"/>
      <c r="CK10" s="14"/>
      <c r="CL10" s="7"/>
      <c r="CM10" s="14"/>
    </row>
    <row r="11" spans="1:91" ht="15" x14ac:dyDescent="0.3">
      <c r="A11" s="28">
        <v>134</v>
      </c>
      <c r="E11" s="6" t="s">
        <v>595</v>
      </c>
      <c r="G11" s="29" t="s">
        <v>5449</v>
      </c>
      <c r="H11" s="30"/>
      <c r="I11" s="30"/>
      <c r="K11" s="7"/>
      <c r="L11" s="7" t="s">
        <v>834</v>
      </c>
      <c r="M11" s="7"/>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Z11" s="7"/>
      <c r="CF11" s="7"/>
      <c r="CG11" s="14"/>
      <c r="CH11" s="7"/>
      <c r="CI11" s="14"/>
      <c r="CJ11" s="7"/>
      <c r="CK11" s="14"/>
      <c r="CL11" s="7"/>
      <c r="CM11" s="14"/>
    </row>
    <row r="12" spans="1:91" ht="15" x14ac:dyDescent="0.3">
      <c r="A12" s="28">
        <v>134</v>
      </c>
      <c r="B12" s="6" t="s">
        <v>1025</v>
      </c>
      <c r="E12" t="s">
        <v>793</v>
      </c>
      <c r="G12" s="29" t="s">
        <v>5450</v>
      </c>
      <c r="K12" s="7"/>
      <c r="L12" s="7" t="s">
        <v>834</v>
      </c>
      <c r="M12" s="7"/>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Z12" s="7"/>
      <c r="CF12" s="7"/>
      <c r="CG12" s="14"/>
      <c r="CH12" s="7"/>
      <c r="CI12" s="14"/>
      <c r="CJ12" s="7"/>
      <c r="CK12" s="14"/>
      <c r="CL12" s="7"/>
      <c r="CM12" s="14"/>
    </row>
    <row r="13" spans="1:91" ht="15" x14ac:dyDescent="0.3">
      <c r="A13" s="28">
        <v>134</v>
      </c>
      <c r="E13" s="6" t="s">
        <v>595</v>
      </c>
      <c r="G13" s="29" t="s">
        <v>5451</v>
      </c>
      <c r="K13" s="7"/>
      <c r="L13" s="7" t="s">
        <v>834</v>
      </c>
      <c r="M13" s="7"/>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Z13" s="7"/>
      <c r="CF13" s="7"/>
      <c r="CG13" s="14"/>
      <c r="CH13" s="7"/>
      <c r="CI13" s="14"/>
      <c r="CJ13" s="7"/>
      <c r="CK13" s="14"/>
      <c r="CL13" s="7"/>
      <c r="CM13" s="14"/>
    </row>
    <row r="14" spans="1:91" ht="15" x14ac:dyDescent="0.3">
      <c r="A14" s="28">
        <v>134</v>
      </c>
      <c r="E14" s="6" t="s">
        <v>595</v>
      </c>
      <c r="G14" s="29" t="s">
        <v>5452</v>
      </c>
      <c r="K14" s="7"/>
      <c r="L14" s="7" t="s">
        <v>834</v>
      </c>
      <c r="M14" s="7"/>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Z14" s="7"/>
      <c r="CF14" s="7"/>
      <c r="CG14" s="14"/>
      <c r="CH14" s="7"/>
      <c r="CI14" s="14"/>
      <c r="CJ14" s="7"/>
      <c r="CK14" s="14"/>
      <c r="CL14" s="7"/>
      <c r="CM14" s="14"/>
    </row>
    <row r="15" spans="1:91" ht="15" x14ac:dyDescent="0.3">
      <c r="A15" s="28">
        <v>134</v>
      </c>
      <c r="E15" s="6" t="s">
        <v>595</v>
      </c>
      <c r="G15" s="29" t="s">
        <v>5453</v>
      </c>
      <c r="K15" s="7"/>
      <c r="L15" s="7" t="s">
        <v>834</v>
      </c>
      <c r="M15" s="7"/>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Z15" s="7"/>
      <c r="CF15" s="7"/>
      <c r="CG15" s="14"/>
      <c r="CH15" s="7"/>
      <c r="CI15" s="14"/>
      <c r="CJ15" s="7"/>
      <c r="CK15" s="14"/>
      <c r="CL15" s="7"/>
      <c r="CM15" s="14"/>
    </row>
    <row r="16" spans="1:91" ht="15" x14ac:dyDescent="0.3">
      <c r="A16" s="28">
        <v>134</v>
      </c>
      <c r="E16" s="6" t="s">
        <v>595</v>
      </c>
      <c r="G16" s="29" t="s">
        <v>5454</v>
      </c>
      <c r="K16" s="7"/>
      <c r="L16" s="7" t="s">
        <v>834</v>
      </c>
      <c r="M16" s="7"/>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Z16" s="7"/>
      <c r="CF16" s="7"/>
      <c r="CG16" s="14"/>
      <c r="CH16" s="7"/>
      <c r="CI16" s="14"/>
      <c r="CJ16" s="7"/>
      <c r="CK16" s="14"/>
      <c r="CL16" s="7"/>
      <c r="CM16" s="14"/>
    </row>
    <row r="17" spans="1:91" ht="15" x14ac:dyDescent="0.3">
      <c r="A17" s="28" t="s">
        <v>5455</v>
      </c>
      <c r="E17" s="6" t="s">
        <v>595</v>
      </c>
      <c r="G17" s="29" t="s">
        <v>5456</v>
      </c>
      <c r="K17" s="7"/>
      <c r="L17" s="7" t="s">
        <v>834</v>
      </c>
      <c r="M17" s="7"/>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Z17" s="7"/>
      <c r="CF17" s="7"/>
      <c r="CG17" s="14"/>
      <c r="CH17" s="7"/>
      <c r="CI17" s="14"/>
      <c r="CJ17" s="7"/>
      <c r="CK17" s="14"/>
      <c r="CL17" s="7"/>
      <c r="CM17" s="14"/>
    </row>
    <row r="18" spans="1:91" ht="15" x14ac:dyDescent="0.3">
      <c r="A18" s="28">
        <v>134</v>
      </c>
      <c r="E18" s="6" t="s">
        <v>595</v>
      </c>
      <c r="G18" s="29" t="s">
        <v>1012</v>
      </c>
      <c r="K18" s="7"/>
      <c r="L18" s="7" t="s">
        <v>834</v>
      </c>
      <c r="M18" s="7"/>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Z18" s="7"/>
      <c r="CF18" s="7"/>
      <c r="CG18" s="14"/>
      <c r="CH18" s="7"/>
      <c r="CI18" s="14"/>
      <c r="CJ18" s="7"/>
      <c r="CK18" s="14"/>
      <c r="CL18" s="7"/>
      <c r="CM18" s="14"/>
    </row>
    <row r="19" spans="1:91" ht="15" x14ac:dyDescent="0.3">
      <c r="A19" s="28">
        <v>134</v>
      </c>
      <c r="E19" s="6" t="s">
        <v>595</v>
      </c>
      <c r="G19" s="29" t="s">
        <v>5457</v>
      </c>
      <c r="K19" s="7"/>
      <c r="L19" s="7" t="s">
        <v>834</v>
      </c>
      <c r="M19" s="7"/>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Z19" s="7"/>
      <c r="CF19" s="7"/>
      <c r="CG19" s="14"/>
      <c r="CH19" s="7"/>
      <c r="CI19" s="14"/>
      <c r="CJ19" s="7"/>
      <c r="CK19" s="14"/>
      <c r="CL19" s="7"/>
      <c r="CM19" s="14"/>
    </row>
    <row r="20" spans="1:91" ht="15" x14ac:dyDescent="0.3">
      <c r="A20" s="28">
        <v>134</v>
      </c>
      <c r="E20" s="6" t="s">
        <v>595</v>
      </c>
      <c r="G20" s="29" t="s">
        <v>5458</v>
      </c>
      <c r="K20" s="7"/>
      <c r="L20" s="7" t="s">
        <v>834</v>
      </c>
      <c r="M20" s="7"/>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Z20" s="7"/>
      <c r="CF20" s="7"/>
      <c r="CG20" s="14"/>
      <c r="CH20" s="7"/>
      <c r="CI20" s="14"/>
      <c r="CJ20" s="7"/>
      <c r="CK20" s="14"/>
      <c r="CL20" s="7"/>
      <c r="CM20" s="14"/>
    </row>
    <row r="21" spans="1:91" ht="15" x14ac:dyDescent="0.3">
      <c r="A21" s="28">
        <v>134</v>
      </c>
      <c r="E21" s="6" t="s">
        <v>595</v>
      </c>
      <c r="G21" s="29" t="s">
        <v>5459</v>
      </c>
      <c r="K21" s="7"/>
      <c r="L21" s="7" t="s">
        <v>834</v>
      </c>
      <c r="M21" s="7"/>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Z21" s="7"/>
      <c r="CF21" s="7"/>
      <c r="CG21" s="14"/>
      <c r="CH21" s="7"/>
      <c r="CI21" s="14"/>
      <c r="CJ21" s="7"/>
      <c r="CK21" s="14"/>
      <c r="CL21" s="7"/>
      <c r="CM21" s="14"/>
    </row>
    <row r="22" spans="1:91" x14ac:dyDescent="0.3">
      <c r="A22" s="28">
        <v>44</v>
      </c>
      <c r="B22" t="s">
        <v>1058</v>
      </c>
      <c r="D22" s="6" t="s">
        <v>831</v>
      </c>
      <c r="E22" s="6" t="s">
        <v>595</v>
      </c>
      <c r="G22" t="s">
        <v>5460</v>
      </c>
      <c r="J22" t="s">
        <v>9</v>
      </c>
      <c r="K22" s="7"/>
      <c r="L22" s="7" t="s">
        <v>834</v>
      </c>
      <c r="M22" s="7" t="s">
        <v>5461</v>
      </c>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Z22" s="7"/>
      <c r="CF22" s="7"/>
      <c r="CG22" s="14"/>
      <c r="CH22" s="7"/>
      <c r="CI22" s="14"/>
      <c r="CJ22" s="7"/>
      <c r="CK22" s="14"/>
      <c r="CL22" s="7"/>
      <c r="CM22" s="14"/>
    </row>
    <row r="23" spans="1:91" x14ac:dyDescent="0.3">
      <c r="A23" s="28">
        <v>44</v>
      </c>
      <c r="B23" t="s">
        <v>1058</v>
      </c>
      <c r="D23" s="6" t="s">
        <v>831</v>
      </c>
      <c r="E23" s="6" t="s">
        <v>595</v>
      </c>
      <c r="G23" t="s">
        <v>5462</v>
      </c>
      <c r="J23" t="s">
        <v>9</v>
      </c>
      <c r="K23" s="7"/>
      <c r="L23" s="7" t="s">
        <v>834</v>
      </c>
      <c r="M23" s="7" t="s">
        <v>5463</v>
      </c>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Z23" s="7"/>
      <c r="CF23" s="7"/>
      <c r="CG23" s="14"/>
      <c r="CH23" s="7"/>
      <c r="CI23" s="14"/>
      <c r="CJ23" s="7"/>
      <c r="CK23" s="14"/>
      <c r="CL23" s="7"/>
      <c r="CM23" s="14"/>
    </row>
    <row r="24" spans="1:91" x14ac:dyDescent="0.3">
      <c r="A24" s="28">
        <v>44</v>
      </c>
      <c r="B24" t="s">
        <v>1058</v>
      </c>
      <c r="D24" s="6" t="s">
        <v>831</v>
      </c>
      <c r="E24" s="6" t="s">
        <v>595</v>
      </c>
      <c r="G24" t="s">
        <v>5464</v>
      </c>
      <c r="J24" t="s">
        <v>9</v>
      </c>
      <c r="K24" s="7"/>
      <c r="L24" s="7" t="s">
        <v>834</v>
      </c>
      <c r="M24" s="7" t="s">
        <v>708</v>
      </c>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Z24" s="7"/>
      <c r="CF24" s="7"/>
      <c r="CG24" s="14"/>
      <c r="CH24" s="7"/>
      <c r="CI24" s="14"/>
      <c r="CJ24" s="7"/>
      <c r="CK24" s="14"/>
      <c r="CL24" s="7"/>
      <c r="CM24" s="14"/>
    </row>
    <row r="25" spans="1:91" x14ac:dyDescent="0.3">
      <c r="A25" s="28">
        <v>44</v>
      </c>
      <c r="B25" t="s">
        <v>1058</v>
      </c>
      <c r="D25" s="6" t="s">
        <v>831</v>
      </c>
      <c r="E25" s="6" t="s">
        <v>595</v>
      </c>
      <c r="G25" t="s">
        <v>5465</v>
      </c>
      <c r="J25" t="s">
        <v>9</v>
      </c>
      <c r="K25" s="7"/>
      <c r="L25" s="7" t="s">
        <v>834</v>
      </c>
      <c r="M25" s="7" t="s">
        <v>5466</v>
      </c>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Z25" s="7"/>
      <c r="CF25" s="7"/>
      <c r="CG25" s="14"/>
      <c r="CH25" s="7"/>
      <c r="CI25" s="14"/>
      <c r="CJ25" s="7"/>
      <c r="CK25" s="14"/>
      <c r="CL25" s="7"/>
      <c r="CM25" s="14"/>
    </row>
    <row r="26" spans="1:91" x14ac:dyDescent="0.3">
      <c r="A26" s="28">
        <v>44</v>
      </c>
      <c r="B26" t="s">
        <v>868</v>
      </c>
      <c r="D26" s="6" t="s">
        <v>831</v>
      </c>
      <c r="E26" s="6" t="s">
        <v>595</v>
      </c>
      <c r="G26" t="s">
        <v>5467</v>
      </c>
      <c r="J26" t="s">
        <v>9</v>
      </c>
      <c r="K26" s="7"/>
      <c r="L26" s="7" t="s">
        <v>834</v>
      </c>
      <c r="M26" s="7" t="s">
        <v>5468</v>
      </c>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Z26" s="7"/>
      <c r="CF26" s="7"/>
      <c r="CG26" s="14"/>
      <c r="CH26" s="7"/>
      <c r="CI26" s="14"/>
      <c r="CJ26" s="7"/>
      <c r="CK26" s="14"/>
      <c r="CL26" s="7"/>
      <c r="CM26" s="14"/>
    </row>
    <row r="27" spans="1:91" x14ac:dyDescent="0.3">
      <c r="A27" s="28">
        <v>44</v>
      </c>
      <c r="B27" t="s">
        <v>868</v>
      </c>
      <c r="D27" s="6" t="s">
        <v>831</v>
      </c>
      <c r="E27" s="6" t="s">
        <v>595</v>
      </c>
      <c r="G27" t="s">
        <v>5469</v>
      </c>
      <c r="J27" t="s">
        <v>9</v>
      </c>
      <c r="K27" s="7"/>
      <c r="L27" s="7" t="s">
        <v>834</v>
      </c>
      <c r="M27" s="7" t="s">
        <v>5468</v>
      </c>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Z27" s="7"/>
      <c r="CF27" s="7"/>
      <c r="CG27" s="14"/>
      <c r="CH27" s="7"/>
      <c r="CI27" s="14"/>
      <c r="CJ27" s="7"/>
      <c r="CK27" s="14"/>
      <c r="CL27" s="7"/>
      <c r="CM27" s="14"/>
    </row>
    <row r="28" spans="1:91" x14ac:dyDescent="0.3">
      <c r="A28" s="28">
        <v>44</v>
      </c>
      <c r="B28" t="s">
        <v>2823</v>
      </c>
      <c r="D28" s="6" t="s">
        <v>831</v>
      </c>
      <c r="E28" s="6" t="s">
        <v>595</v>
      </c>
      <c r="G28" t="s">
        <v>5470</v>
      </c>
      <c r="J28" t="s">
        <v>9</v>
      </c>
      <c r="K28" s="7"/>
      <c r="L28" s="7" t="s">
        <v>834</v>
      </c>
      <c r="M28" s="7" t="s">
        <v>5471</v>
      </c>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Z28" s="7"/>
      <c r="CF28" s="7"/>
      <c r="CG28" s="14"/>
      <c r="CH28" s="7"/>
      <c r="CI28" s="14"/>
      <c r="CJ28" s="7"/>
      <c r="CK28" s="14"/>
      <c r="CL28" s="7"/>
      <c r="CM28" s="14"/>
    </row>
    <row r="29" spans="1:91" x14ac:dyDescent="0.3">
      <c r="A29" s="28">
        <v>44</v>
      </c>
      <c r="B29" t="s">
        <v>1139</v>
      </c>
      <c r="D29" s="6" t="s">
        <v>831</v>
      </c>
      <c r="E29" s="6" t="s">
        <v>595</v>
      </c>
      <c r="G29" t="s">
        <v>5472</v>
      </c>
      <c r="J29" t="s">
        <v>9</v>
      </c>
      <c r="K29" s="7"/>
      <c r="L29" s="7" t="s">
        <v>834</v>
      </c>
      <c r="M29" s="7" t="s">
        <v>5473</v>
      </c>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Z29" s="7"/>
      <c r="CF29" s="7"/>
      <c r="CG29" s="14"/>
      <c r="CH29" s="7"/>
      <c r="CI29" s="14"/>
      <c r="CJ29" s="7"/>
      <c r="CK29" s="14"/>
      <c r="CL29" s="7"/>
      <c r="CM29" s="14"/>
    </row>
    <row r="30" spans="1:91" x14ac:dyDescent="0.3">
      <c r="A30" s="28">
        <v>44</v>
      </c>
      <c r="B30" t="s">
        <v>1139</v>
      </c>
      <c r="D30" s="6" t="s">
        <v>831</v>
      </c>
      <c r="E30" s="6" t="s">
        <v>595</v>
      </c>
      <c r="G30" t="s">
        <v>5474</v>
      </c>
      <c r="J30" t="s">
        <v>9</v>
      </c>
      <c r="K30" s="7"/>
      <c r="L30" s="7" t="s">
        <v>834</v>
      </c>
      <c r="M30" s="7" t="s">
        <v>708</v>
      </c>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Z30" s="7"/>
      <c r="CF30" s="7"/>
      <c r="CG30" s="14"/>
      <c r="CH30" s="7"/>
      <c r="CI30" s="14"/>
      <c r="CJ30" s="7"/>
      <c r="CK30" s="14"/>
      <c r="CL30" s="7"/>
      <c r="CM30" s="14"/>
    </row>
    <row r="31" spans="1:91" x14ac:dyDescent="0.3">
      <c r="A31" s="28">
        <v>44</v>
      </c>
      <c r="B31" t="s">
        <v>3570</v>
      </c>
      <c r="D31" s="6" t="s">
        <v>831</v>
      </c>
      <c r="E31" s="6" t="s">
        <v>595</v>
      </c>
      <c r="G31" t="s">
        <v>5475</v>
      </c>
      <c r="J31" t="s">
        <v>9</v>
      </c>
      <c r="K31" s="7"/>
      <c r="L31" s="7" t="s">
        <v>834</v>
      </c>
      <c r="M31" s="7" t="s">
        <v>708</v>
      </c>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Z31" s="7"/>
      <c r="CF31" s="7"/>
      <c r="CG31" s="14"/>
      <c r="CH31" s="7"/>
      <c r="CI31" s="14"/>
      <c r="CJ31" s="7"/>
      <c r="CK31" s="14"/>
      <c r="CL31" s="7"/>
      <c r="CM31" s="14"/>
    </row>
    <row r="32" spans="1:91" x14ac:dyDescent="0.3">
      <c r="A32" s="28">
        <v>44</v>
      </c>
      <c r="B32" t="s">
        <v>921</v>
      </c>
      <c r="D32" s="6" t="s">
        <v>831</v>
      </c>
      <c r="E32" s="6" t="s">
        <v>595</v>
      </c>
      <c r="G32" t="s">
        <v>5476</v>
      </c>
      <c r="J32" t="s">
        <v>9</v>
      </c>
      <c r="K32" s="7"/>
      <c r="L32" s="7" t="s">
        <v>834</v>
      </c>
      <c r="M32" s="7" t="s">
        <v>708</v>
      </c>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Z32" s="7"/>
      <c r="CF32" s="7"/>
      <c r="CG32" s="14"/>
      <c r="CH32" s="7"/>
      <c r="CI32" s="14"/>
      <c r="CJ32" s="7"/>
      <c r="CK32" s="14"/>
      <c r="CL32" s="7"/>
      <c r="CM32" s="14"/>
    </row>
    <row r="33" spans="1:91" x14ac:dyDescent="0.3">
      <c r="A33" s="28">
        <v>44</v>
      </c>
      <c r="B33" t="s">
        <v>1025</v>
      </c>
      <c r="D33" s="6" t="s">
        <v>831</v>
      </c>
      <c r="E33" s="6" t="s">
        <v>595</v>
      </c>
      <c r="G33" t="s">
        <v>5477</v>
      </c>
      <c r="J33" t="s">
        <v>9</v>
      </c>
      <c r="K33" s="7"/>
      <c r="L33" s="7" t="s">
        <v>834</v>
      </c>
      <c r="M33" s="7" t="s">
        <v>5468</v>
      </c>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Z33" s="7"/>
      <c r="CF33" s="7"/>
      <c r="CG33" s="14"/>
      <c r="CH33" s="7"/>
      <c r="CI33" s="14"/>
      <c r="CJ33" s="7"/>
      <c r="CK33" s="14"/>
      <c r="CL33" s="7"/>
      <c r="CM33" s="14"/>
    </row>
    <row r="34" spans="1:91" x14ac:dyDescent="0.3">
      <c r="A34" s="28">
        <v>44</v>
      </c>
      <c r="B34" t="s">
        <v>973</v>
      </c>
      <c r="D34" s="6" t="s">
        <v>831</v>
      </c>
      <c r="E34" s="6" t="s">
        <v>595</v>
      </c>
      <c r="G34" t="s">
        <v>5478</v>
      </c>
      <c r="J34" t="s">
        <v>9</v>
      </c>
      <c r="K34" s="7"/>
      <c r="L34" s="7" t="s">
        <v>834</v>
      </c>
      <c r="M34" s="7" t="s">
        <v>708</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Z34" s="7"/>
      <c r="CF34" s="7"/>
      <c r="CG34" s="14"/>
      <c r="CH34" s="7"/>
      <c r="CI34" s="14"/>
      <c r="CJ34" s="7"/>
      <c r="CK34" s="14"/>
      <c r="CL34" s="7"/>
      <c r="CM34" s="14"/>
    </row>
    <row r="35" spans="1:91" x14ac:dyDescent="0.3">
      <c r="A35" s="28">
        <v>44</v>
      </c>
      <c r="B35" t="s">
        <v>973</v>
      </c>
      <c r="D35" s="6" t="s">
        <v>831</v>
      </c>
      <c r="E35" s="6" t="s">
        <v>595</v>
      </c>
      <c r="G35" t="s">
        <v>5479</v>
      </c>
      <c r="J35" t="s">
        <v>9</v>
      </c>
      <c r="K35" s="7"/>
      <c r="L35" s="7" t="s">
        <v>834</v>
      </c>
      <c r="M35" s="7" t="s">
        <v>708</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Z35" s="7"/>
      <c r="CF35" s="7"/>
      <c r="CG35" s="14"/>
      <c r="CH35" s="7"/>
      <c r="CI35" s="14"/>
      <c r="CJ35" s="7"/>
      <c r="CK35" s="14"/>
      <c r="CL35" s="7"/>
      <c r="CM35" s="14"/>
    </row>
    <row r="36" spans="1:91" x14ac:dyDescent="0.3">
      <c r="A36" s="28">
        <v>44</v>
      </c>
      <c r="B36" t="s">
        <v>1030</v>
      </c>
      <c r="D36" s="6" t="s">
        <v>831</v>
      </c>
      <c r="E36" s="6" t="s">
        <v>595</v>
      </c>
      <c r="G36" t="s">
        <v>5480</v>
      </c>
      <c r="J36" t="s">
        <v>9</v>
      </c>
      <c r="K36" s="7"/>
      <c r="L36" s="7" t="s">
        <v>834</v>
      </c>
      <c r="M36" s="7" t="s">
        <v>708</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Z36" s="7"/>
      <c r="CF36" s="7"/>
      <c r="CG36" s="14"/>
      <c r="CH36" s="7"/>
      <c r="CI36" s="14"/>
      <c r="CJ36" s="7"/>
      <c r="CK36" s="14"/>
      <c r="CL36" s="7"/>
      <c r="CM36" s="14"/>
    </row>
    <row r="37" spans="1:91" x14ac:dyDescent="0.3">
      <c r="A37" s="28">
        <v>44</v>
      </c>
      <c r="B37" t="s">
        <v>1242</v>
      </c>
      <c r="D37" s="6" t="s">
        <v>831</v>
      </c>
      <c r="E37" s="6" t="s">
        <v>595</v>
      </c>
      <c r="G37" t="s">
        <v>5481</v>
      </c>
      <c r="J37" t="s">
        <v>9</v>
      </c>
      <c r="K37" s="7"/>
      <c r="L37" s="7" t="s">
        <v>834</v>
      </c>
      <c r="M37" s="7" t="s">
        <v>708</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Z37" s="7"/>
      <c r="CF37" s="7"/>
      <c r="CG37" s="14"/>
      <c r="CH37" s="7"/>
      <c r="CI37" s="14"/>
      <c r="CJ37" s="7"/>
      <c r="CK37" s="14"/>
      <c r="CL37" s="7"/>
      <c r="CM37" s="14"/>
    </row>
    <row r="38" spans="1:91" x14ac:dyDescent="0.3">
      <c r="A38" s="28">
        <v>44</v>
      </c>
      <c r="B38" t="s">
        <v>900</v>
      </c>
      <c r="D38" s="6" t="s">
        <v>831</v>
      </c>
      <c r="E38" s="6" t="s">
        <v>595</v>
      </c>
      <c r="G38" t="s">
        <v>5482</v>
      </c>
      <c r="J38" t="s">
        <v>9</v>
      </c>
      <c r="K38" s="7"/>
      <c r="L38" s="7" t="s">
        <v>834</v>
      </c>
      <c r="M38" s="7" t="s">
        <v>5483</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Z38" s="7"/>
      <c r="CF38" s="7"/>
      <c r="CG38" s="14"/>
      <c r="CH38" s="7"/>
      <c r="CI38" s="14"/>
      <c r="CJ38" s="7"/>
      <c r="CK38" s="14"/>
      <c r="CL38" s="7"/>
      <c r="CM38" s="14"/>
    </row>
    <row r="39" spans="1:91" x14ac:dyDescent="0.3">
      <c r="A39" s="28">
        <v>44</v>
      </c>
      <c r="B39" t="s">
        <v>1036</v>
      </c>
      <c r="D39" s="6" t="s">
        <v>831</v>
      </c>
      <c r="E39" s="6" t="s">
        <v>595</v>
      </c>
      <c r="G39" t="s">
        <v>5484</v>
      </c>
      <c r="J39" t="s">
        <v>9</v>
      </c>
      <c r="K39" s="7"/>
      <c r="L39" s="7" t="s">
        <v>834</v>
      </c>
      <c r="M39" s="7" t="s">
        <v>5485</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Z39" s="7"/>
      <c r="CF39" s="7"/>
      <c r="CG39" s="14"/>
      <c r="CH39" s="7"/>
      <c r="CI39" s="14"/>
      <c r="CJ39" s="7"/>
      <c r="CK39" s="14"/>
      <c r="CL39" s="7"/>
      <c r="CM39" s="14"/>
    </row>
    <row r="40" spans="1:91" x14ac:dyDescent="0.3">
      <c r="A40" s="28">
        <v>44</v>
      </c>
      <c r="B40" t="s">
        <v>1244</v>
      </c>
      <c r="D40" s="6" t="s">
        <v>831</v>
      </c>
      <c r="E40" s="6" t="s">
        <v>595</v>
      </c>
      <c r="G40" t="s">
        <v>5486</v>
      </c>
      <c r="J40" t="s">
        <v>9</v>
      </c>
      <c r="K40" s="7"/>
      <c r="L40" s="7" t="s">
        <v>834</v>
      </c>
      <c r="M40" s="7" t="s">
        <v>5487</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Z40" s="7"/>
      <c r="CF40" s="7"/>
      <c r="CG40" s="14"/>
      <c r="CH40" s="7"/>
      <c r="CI40" s="14"/>
      <c r="CJ40" s="7"/>
      <c r="CK40" s="14"/>
      <c r="CL40" s="7"/>
      <c r="CM40" s="14"/>
    </row>
    <row r="41" spans="1:91" x14ac:dyDescent="0.3">
      <c r="A41" s="28">
        <v>44</v>
      </c>
      <c r="B41" t="s">
        <v>1936</v>
      </c>
      <c r="D41" s="6" t="s">
        <v>831</v>
      </c>
      <c r="E41" s="6" t="s">
        <v>595</v>
      </c>
      <c r="G41" t="s">
        <v>5488</v>
      </c>
      <c r="J41" t="s">
        <v>9</v>
      </c>
      <c r="K41" s="7"/>
      <c r="L41" s="7" t="s">
        <v>834</v>
      </c>
      <c r="M41" s="7" t="s">
        <v>708</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Z41" s="7"/>
      <c r="CF41" s="7"/>
      <c r="CG41" s="14"/>
      <c r="CH41" s="7"/>
      <c r="CI41" s="14"/>
      <c r="CJ41" s="7"/>
      <c r="CK41" s="14"/>
      <c r="CL41" s="7"/>
      <c r="CM41" s="14"/>
    </row>
    <row r="42" spans="1:91" x14ac:dyDescent="0.3">
      <c r="A42" s="28">
        <v>44</v>
      </c>
      <c r="B42" t="s">
        <v>1192</v>
      </c>
      <c r="D42" s="6" t="s">
        <v>831</v>
      </c>
      <c r="E42" s="6" t="s">
        <v>595</v>
      </c>
      <c r="G42" t="s">
        <v>5489</v>
      </c>
      <c r="J42" t="s">
        <v>9</v>
      </c>
      <c r="K42" s="7"/>
      <c r="L42" s="7" t="s">
        <v>834</v>
      </c>
      <c r="M42" s="7" t="s">
        <v>5468</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Z42" s="7"/>
      <c r="CF42" s="7"/>
      <c r="CG42" s="14"/>
      <c r="CH42" s="7"/>
      <c r="CI42" s="14"/>
      <c r="CJ42" s="7"/>
      <c r="CK42" s="14"/>
      <c r="CL42" s="7"/>
      <c r="CM42" s="14"/>
    </row>
    <row r="43" spans="1:91" x14ac:dyDescent="0.3">
      <c r="A43" s="28">
        <v>44</v>
      </c>
      <c r="B43" t="s">
        <v>1192</v>
      </c>
      <c r="D43" s="6" t="s">
        <v>831</v>
      </c>
      <c r="E43" s="6" t="s">
        <v>595</v>
      </c>
      <c r="G43" t="s">
        <v>5490</v>
      </c>
      <c r="J43" t="s">
        <v>9</v>
      </c>
      <c r="K43" s="7"/>
      <c r="L43" s="7" t="s">
        <v>834</v>
      </c>
      <c r="M43" s="7" t="s">
        <v>5468</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Z43" s="7"/>
      <c r="CF43" s="7"/>
      <c r="CG43" s="14"/>
      <c r="CH43" s="7"/>
      <c r="CI43" s="14"/>
      <c r="CJ43" s="7"/>
      <c r="CK43" s="14"/>
      <c r="CL43" s="7"/>
      <c r="CM43" s="14"/>
    </row>
    <row r="44" spans="1:91" x14ac:dyDescent="0.3">
      <c r="A44" s="10">
        <v>151</v>
      </c>
      <c r="B44" s="36" t="s">
        <v>913</v>
      </c>
      <c r="G44" s="36" t="s">
        <v>5491</v>
      </c>
      <c r="K44" s="7"/>
      <c r="L44" s="7" t="s">
        <v>834</v>
      </c>
      <c r="M44" s="7" t="s">
        <v>639</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Z44" s="7"/>
      <c r="CF44" s="7"/>
      <c r="CG44" s="14"/>
      <c r="CH44" s="7"/>
      <c r="CI44" s="14"/>
      <c r="CJ44" s="7"/>
      <c r="CK44" s="14"/>
      <c r="CL44" s="7"/>
      <c r="CM44" s="14"/>
    </row>
    <row r="45" spans="1:91" x14ac:dyDescent="0.3">
      <c r="A45" s="10">
        <v>151</v>
      </c>
      <c r="B45" s="36" t="s">
        <v>913</v>
      </c>
      <c r="G45" s="36" t="s">
        <v>5492</v>
      </c>
      <c r="K45" s="7"/>
      <c r="L45" s="7" t="s">
        <v>834</v>
      </c>
      <c r="M45" s="7" t="s">
        <v>615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Z45" s="7"/>
      <c r="CF45" s="7"/>
      <c r="CG45" s="14"/>
      <c r="CH45" s="7"/>
      <c r="CI45" s="14"/>
      <c r="CJ45" s="7"/>
      <c r="CK45" s="14"/>
      <c r="CL45" s="7"/>
      <c r="CM45" s="14"/>
    </row>
    <row r="46" spans="1:91" x14ac:dyDescent="0.3">
      <c r="A46" s="10">
        <v>151</v>
      </c>
      <c r="B46" s="36" t="s">
        <v>913</v>
      </c>
      <c r="G46" s="36" t="s">
        <v>5493</v>
      </c>
      <c r="K46" s="7"/>
      <c r="L46" s="7" t="s">
        <v>834</v>
      </c>
      <c r="M46" s="7" t="s">
        <v>615</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Z46" s="7"/>
      <c r="CF46" s="7"/>
      <c r="CG46" s="14"/>
      <c r="CH46" s="7"/>
      <c r="CI46" s="14"/>
      <c r="CJ46" s="7"/>
      <c r="CK46" s="14"/>
      <c r="CL46" s="7"/>
      <c r="CM46" s="14"/>
    </row>
    <row r="47" spans="1:91" x14ac:dyDescent="0.3">
      <c r="A47" s="10">
        <v>151</v>
      </c>
      <c r="B47" s="36" t="s">
        <v>913</v>
      </c>
      <c r="G47" s="36" t="s">
        <v>5494</v>
      </c>
      <c r="K47" s="7"/>
      <c r="L47" s="7" t="s">
        <v>834</v>
      </c>
      <c r="M47" s="7" t="s">
        <v>615</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Z47" s="7"/>
      <c r="CF47" s="7"/>
      <c r="CG47" s="14"/>
      <c r="CH47" s="7"/>
      <c r="CI47" s="14"/>
      <c r="CJ47" s="7"/>
      <c r="CK47" s="14"/>
      <c r="CL47" s="7"/>
      <c r="CM47" s="14"/>
    </row>
    <row r="48" spans="1:91" x14ac:dyDescent="0.3">
      <c r="A48" s="10">
        <v>151</v>
      </c>
      <c r="B48" s="36" t="s">
        <v>913</v>
      </c>
      <c r="G48" s="36" t="s">
        <v>5495</v>
      </c>
      <c r="K48" s="7"/>
      <c r="L48" s="7" t="s">
        <v>834</v>
      </c>
      <c r="M48" s="7" t="s">
        <v>615</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Z48" s="7"/>
      <c r="CF48" s="7"/>
      <c r="CG48" s="14"/>
      <c r="CH48" s="7"/>
      <c r="CI48" s="14"/>
      <c r="CJ48" s="7"/>
      <c r="CK48" s="14"/>
      <c r="CL48" s="7"/>
      <c r="CM48" s="14"/>
    </row>
    <row r="49" spans="1:91" x14ac:dyDescent="0.3">
      <c r="A49" s="10">
        <v>151</v>
      </c>
      <c r="B49" s="36" t="s">
        <v>913</v>
      </c>
      <c r="G49" s="36" t="s">
        <v>5496</v>
      </c>
      <c r="K49" s="7"/>
      <c r="L49" s="7" t="s">
        <v>834</v>
      </c>
      <c r="M49" s="7" t="s">
        <v>621</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Z49" s="7"/>
      <c r="CF49" s="7"/>
      <c r="CG49" s="14"/>
      <c r="CH49" s="7"/>
      <c r="CI49" s="14"/>
      <c r="CJ49" s="7"/>
      <c r="CK49" s="14"/>
      <c r="CL49" s="7"/>
      <c r="CM49" s="14"/>
    </row>
    <row r="50" spans="1:91" x14ac:dyDescent="0.3">
      <c r="A50" s="10">
        <v>151</v>
      </c>
      <c r="B50" s="36" t="s">
        <v>913</v>
      </c>
      <c r="G50" s="36" t="s">
        <v>5497</v>
      </c>
      <c r="K50" s="7"/>
      <c r="L50" s="7" t="s">
        <v>834</v>
      </c>
      <c r="M50" s="7" t="s">
        <v>615</v>
      </c>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Z50" s="7"/>
      <c r="CF50" s="7"/>
      <c r="CG50" s="14"/>
      <c r="CH50" s="7"/>
      <c r="CI50" s="14"/>
      <c r="CJ50" s="7"/>
      <c r="CK50" s="14"/>
      <c r="CL50" s="7"/>
      <c r="CM50" s="14"/>
    </row>
    <row r="51" spans="1:91" x14ac:dyDescent="0.3">
      <c r="A51" s="10">
        <v>151</v>
      </c>
      <c r="B51" s="36" t="s">
        <v>913</v>
      </c>
      <c r="G51" s="36" t="s">
        <v>5498</v>
      </c>
      <c r="K51" s="7"/>
      <c r="L51" s="7" t="s">
        <v>834</v>
      </c>
      <c r="M51" s="7" t="s">
        <v>618</v>
      </c>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Z51" s="7"/>
      <c r="CF51" s="7"/>
      <c r="CG51" s="14"/>
      <c r="CH51" s="7"/>
      <c r="CI51" s="14"/>
      <c r="CJ51" s="7"/>
      <c r="CK51" s="14"/>
      <c r="CL51" s="7"/>
      <c r="CM51" s="14"/>
    </row>
    <row r="52" spans="1:91" x14ac:dyDescent="0.3">
      <c r="A52" s="10">
        <v>151</v>
      </c>
      <c r="B52" s="36" t="s">
        <v>913</v>
      </c>
      <c r="G52" s="36" t="s">
        <v>5499</v>
      </c>
      <c r="K52" s="7"/>
      <c r="L52" s="7" t="s">
        <v>834</v>
      </c>
      <c r="M52" s="7" t="s">
        <v>615</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Z52" s="7"/>
      <c r="CF52" s="7"/>
      <c r="CG52" s="14"/>
      <c r="CH52" s="7"/>
      <c r="CI52" s="14"/>
      <c r="CJ52" s="7"/>
      <c r="CK52" s="14"/>
      <c r="CL52" s="7"/>
      <c r="CM52" s="14"/>
    </row>
    <row r="53" spans="1:91" x14ac:dyDescent="0.3">
      <c r="A53" s="10">
        <v>151</v>
      </c>
      <c r="B53" s="36" t="s">
        <v>913</v>
      </c>
      <c r="G53" s="36" t="s">
        <v>5500</v>
      </c>
      <c r="K53" s="7"/>
      <c r="L53" s="7" t="s">
        <v>834</v>
      </c>
      <c r="M53" s="7" t="s">
        <v>618</v>
      </c>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Z53" s="7"/>
      <c r="CF53" s="7"/>
      <c r="CG53" s="14"/>
      <c r="CH53" s="7"/>
      <c r="CI53" s="14"/>
      <c r="CJ53" s="7"/>
      <c r="CK53" s="14"/>
      <c r="CL53" s="7"/>
      <c r="CM53" s="14"/>
    </row>
    <row r="54" spans="1:91" x14ac:dyDescent="0.3">
      <c r="A54" s="10">
        <v>151</v>
      </c>
      <c r="B54" s="36" t="s">
        <v>913</v>
      </c>
      <c r="G54" s="36" t="s">
        <v>5501</v>
      </c>
      <c r="K54" s="7"/>
      <c r="L54" s="7" t="s">
        <v>834</v>
      </c>
      <c r="M54" s="7" t="s">
        <v>618</v>
      </c>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Z54" s="7"/>
      <c r="CF54" s="7"/>
      <c r="CG54" s="14"/>
      <c r="CH54" s="7"/>
      <c r="CI54" s="14"/>
      <c r="CJ54" s="7"/>
      <c r="CK54" s="14"/>
      <c r="CL54" s="7"/>
      <c r="CM54" s="14"/>
    </row>
    <row r="55" spans="1:91" x14ac:dyDescent="0.3">
      <c r="A55" s="10">
        <v>151</v>
      </c>
      <c r="B55" s="36" t="s">
        <v>913</v>
      </c>
      <c r="G55" s="36" t="s">
        <v>5502</v>
      </c>
      <c r="K55" s="7"/>
      <c r="L55" s="7" t="s">
        <v>834</v>
      </c>
      <c r="M55" s="7" t="s">
        <v>639</v>
      </c>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Z55" s="7"/>
      <c r="CF55" s="7"/>
      <c r="CG55" s="14"/>
      <c r="CH55" s="7"/>
      <c r="CI55" s="14"/>
      <c r="CJ55" s="7"/>
      <c r="CK55" s="14"/>
      <c r="CL55" s="7"/>
      <c r="CM55" s="14"/>
    </row>
    <row r="56" spans="1:91" x14ac:dyDescent="0.3">
      <c r="A56" s="10">
        <v>151</v>
      </c>
      <c r="B56" s="36" t="s">
        <v>913</v>
      </c>
      <c r="G56" s="36" t="s">
        <v>5503</v>
      </c>
      <c r="K56" s="7"/>
      <c r="L56" s="7" t="s">
        <v>834</v>
      </c>
      <c r="M56" s="7" t="s">
        <v>618</v>
      </c>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Z56" s="7"/>
      <c r="CF56" s="7"/>
      <c r="CG56" s="14"/>
      <c r="CH56" s="7"/>
      <c r="CI56" s="14"/>
      <c r="CJ56" s="7"/>
      <c r="CK56" s="14"/>
      <c r="CL56" s="7"/>
      <c r="CM56" s="14"/>
    </row>
    <row r="57" spans="1:91" x14ac:dyDescent="0.3">
      <c r="A57" s="10">
        <v>151</v>
      </c>
      <c r="B57" s="36" t="s">
        <v>913</v>
      </c>
      <c r="G57" s="36" t="s">
        <v>5504</v>
      </c>
      <c r="K57" s="7"/>
      <c r="L57" s="7" t="s">
        <v>834</v>
      </c>
      <c r="M57" s="7" t="s">
        <v>621</v>
      </c>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Z57" s="7"/>
      <c r="CF57" s="7"/>
      <c r="CG57" s="14"/>
      <c r="CH57" s="7"/>
      <c r="CI57" s="14"/>
      <c r="CJ57" s="7"/>
      <c r="CK57" s="14"/>
      <c r="CL57" s="7"/>
      <c r="CM57" s="14"/>
    </row>
    <row r="58" spans="1:91" x14ac:dyDescent="0.3">
      <c r="A58" s="10">
        <v>151</v>
      </c>
      <c r="B58" s="36" t="s">
        <v>913</v>
      </c>
      <c r="G58" s="36" t="s">
        <v>5505</v>
      </c>
      <c r="K58" s="7"/>
      <c r="L58" s="7" t="s">
        <v>834</v>
      </c>
      <c r="M58" s="7" t="s">
        <v>615</v>
      </c>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Z58" s="7"/>
      <c r="CF58" s="7"/>
      <c r="CG58" s="14"/>
      <c r="CH58" s="7"/>
      <c r="CI58" s="14"/>
      <c r="CJ58" s="7"/>
      <c r="CK58" s="14"/>
      <c r="CL58" s="7"/>
      <c r="CM58" s="14"/>
    </row>
    <row r="59" spans="1:91" x14ac:dyDescent="0.3">
      <c r="A59" s="10">
        <v>151</v>
      </c>
      <c r="B59" s="36" t="s">
        <v>913</v>
      </c>
      <c r="G59" s="36" t="s">
        <v>5506</v>
      </c>
      <c r="K59" s="7"/>
      <c r="L59" s="7" t="s">
        <v>834</v>
      </c>
      <c r="M59" s="7" t="s">
        <v>615</v>
      </c>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Z59" s="7"/>
      <c r="CF59" s="7"/>
      <c r="CG59" s="14"/>
      <c r="CH59" s="7"/>
      <c r="CI59" s="14"/>
      <c r="CJ59" s="7"/>
      <c r="CK59" s="14"/>
      <c r="CL59" s="7"/>
      <c r="CM59" s="14"/>
    </row>
    <row r="60" spans="1:91" x14ac:dyDescent="0.3">
      <c r="A60" s="10">
        <v>151</v>
      </c>
      <c r="B60" s="36" t="s">
        <v>913</v>
      </c>
      <c r="G60" s="36" t="s">
        <v>5507</v>
      </c>
      <c r="K60" s="7"/>
      <c r="L60" s="7" t="s">
        <v>834</v>
      </c>
      <c r="M60" s="7" t="s">
        <v>618</v>
      </c>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Z60" s="7"/>
      <c r="CF60" s="7"/>
      <c r="CG60" s="14"/>
      <c r="CH60" s="7"/>
      <c r="CI60" s="14"/>
      <c r="CJ60" s="7"/>
      <c r="CK60" s="14"/>
      <c r="CL60" s="7"/>
      <c r="CM60" s="14"/>
    </row>
    <row r="61" spans="1:91" x14ac:dyDescent="0.3">
      <c r="A61" s="10">
        <v>151</v>
      </c>
      <c r="B61" s="36" t="s">
        <v>913</v>
      </c>
      <c r="G61" s="36" t="s">
        <v>5508</v>
      </c>
      <c r="K61" s="7"/>
      <c r="L61" s="7" t="s">
        <v>834</v>
      </c>
      <c r="M61" s="7" t="s">
        <v>636</v>
      </c>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Z61" s="7"/>
      <c r="CF61" s="7"/>
      <c r="CG61" s="14"/>
      <c r="CH61" s="7"/>
      <c r="CI61" s="14"/>
      <c r="CJ61" s="7"/>
      <c r="CK61" s="14"/>
      <c r="CL61" s="7"/>
      <c r="CM61" s="14"/>
    </row>
    <row r="62" spans="1:91" x14ac:dyDescent="0.3">
      <c r="A62" s="10">
        <v>151</v>
      </c>
      <c r="B62" s="36" t="s">
        <v>913</v>
      </c>
      <c r="G62" s="36" t="s">
        <v>5509</v>
      </c>
      <c r="K62" s="7"/>
      <c r="L62" s="7" t="s">
        <v>834</v>
      </c>
      <c r="M62" s="7" t="s">
        <v>618</v>
      </c>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Z62" s="7"/>
      <c r="CF62" s="7"/>
      <c r="CG62" s="14"/>
      <c r="CH62" s="7"/>
      <c r="CI62" s="14"/>
      <c r="CJ62" s="7"/>
      <c r="CK62" s="14"/>
      <c r="CL62" s="7"/>
      <c r="CM62" s="14"/>
    </row>
    <row r="63" spans="1:91" x14ac:dyDescent="0.3">
      <c r="A63" s="10">
        <v>151</v>
      </c>
      <c r="B63" s="36" t="s">
        <v>913</v>
      </c>
      <c r="G63" s="36" t="s">
        <v>5510</v>
      </c>
      <c r="K63" s="7"/>
      <c r="L63" s="7" t="s">
        <v>834</v>
      </c>
      <c r="M63" s="7" t="s">
        <v>615</v>
      </c>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Z63" s="7"/>
      <c r="CF63" s="7"/>
      <c r="CG63" s="14"/>
      <c r="CH63" s="7"/>
      <c r="CI63" s="14"/>
      <c r="CJ63" s="7"/>
      <c r="CK63" s="14"/>
      <c r="CL63" s="7"/>
      <c r="CM63" s="14"/>
    </row>
    <row r="64" spans="1:91" x14ac:dyDescent="0.3">
      <c r="A64" s="10">
        <v>151</v>
      </c>
      <c r="B64" s="36" t="s">
        <v>913</v>
      </c>
      <c r="G64" s="36" t="s">
        <v>5511</v>
      </c>
      <c r="K64" s="7"/>
      <c r="L64" s="7" t="s">
        <v>834</v>
      </c>
      <c r="M64" s="7" t="s">
        <v>615</v>
      </c>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Z64" s="7"/>
      <c r="CF64" s="7"/>
      <c r="CG64" s="14"/>
      <c r="CH64" s="7"/>
      <c r="CI64" s="14"/>
      <c r="CJ64" s="7"/>
      <c r="CK64" s="14"/>
      <c r="CL64" s="7"/>
      <c r="CM64" s="14"/>
    </row>
    <row r="65" spans="1:91" x14ac:dyDescent="0.3">
      <c r="A65" s="10">
        <v>151</v>
      </c>
      <c r="B65" s="36" t="s">
        <v>913</v>
      </c>
      <c r="G65" s="36" t="s">
        <v>5512</v>
      </c>
      <c r="K65" s="7"/>
      <c r="L65" s="7" t="s">
        <v>834</v>
      </c>
      <c r="M65" s="7" t="s">
        <v>615</v>
      </c>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Z65" s="7"/>
      <c r="CF65" s="7"/>
      <c r="CG65" s="14"/>
      <c r="CH65" s="7"/>
      <c r="CI65" s="14"/>
      <c r="CJ65" s="7"/>
      <c r="CK65" s="14"/>
      <c r="CL65" s="7"/>
      <c r="CM65" s="14"/>
    </row>
    <row r="66" spans="1:91" x14ac:dyDescent="0.3">
      <c r="A66" s="10">
        <v>151</v>
      </c>
      <c r="B66" s="36" t="s">
        <v>913</v>
      </c>
      <c r="G66" s="36" t="s">
        <v>5513</v>
      </c>
      <c r="K66" s="7"/>
      <c r="L66" s="7" t="s">
        <v>834</v>
      </c>
      <c r="M66" s="7" t="s">
        <v>618</v>
      </c>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Z66" s="7"/>
      <c r="CF66" s="7"/>
      <c r="CG66" s="14"/>
      <c r="CH66" s="7"/>
      <c r="CI66" s="14"/>
      <c r="CJ66" s="7"/>
      <c r="CK66" s="14"/>
      <c r="CL66" s="7"/>
      <c r="CM66" s="14"/>
    </row>
    <row r="67" spans="1:91" x14ac:dyDescent="0.3">
      <c r="A67" s="10">
        <v>151</v>
      </c>
      <c r="B67" s="36" t="s">
        <v>913</v>
      </c>
      <c r="G67" s="36" t="s">
        <v>5514</v>
      </c>
      <c r="K67" s="7"/>
      <c r="L67" s="7" t="s">
        <v>834</v>
      </c>
      <c r="M67" s="7" t="s">
        <v>618</v>
      </c>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Z67" s="7"/>
      <c r="CF67" s="7"/>
      <c r="CG67" s="14"/>
      <c r="CH67" s="7"/>
      <c r="CI67" s="14"/>
      <c r="CJ67" s="7"/>
      <c r="CK67" s="14"/>
      <c r="CL67" s="7"/>
      <c r="CM67" s="14"/>
    </row>
    <row r="68" spans="1:91" x14ac:dyDescent="0.3">
      <c r="A68" s="10">
        <v>151</v>
      </c>
      <c r="B68" s="36" t="s">
        <v>913</v>
      </c>
      <c r="G68" s="36" t="s">
        <v>5515</v>
      </c>
      <c r="K68" s="7"/>
      <c r="L68" s="7" t="s">
        <v>834</v>
      </c>
      <c r="M68" s="7" t="s">
        <v>615</v>
      </c>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Z68" s="7"/>
      <c r="CF68" s="7"/>
      <c r="CG68" s="14"/>
      <c r="CH68" s="7"/>
      <c r="CI68" s="14"/>
      <c r="CJ68" s="7"/>
      <c r="CK68" s="14"/>
      <c r="CL68" s="7"/>
      <c r="CM68" s="14"/>
    </row>
    <row r="69" spans="1:91" x14ac:dyDescent="0.3">
      <c r="A69" s="10">
        <v>151</v>
      </c>
      <c r="B69" s="36" t="s">
        <v>913</v>
      </c>
      <c r="G69" s="36" t="s">
        <v>5516</v>
      </c>
      <c r="K69" s="7"/>
      <c r="L69" s="7" t="s">
        <v>834</v>
      </c>
      <c r="M69" s="7" t="s">
        <v>618</v>
      </c>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Z69" s="7"/>
      <c r="CF69" s="7"/>
      <c r="CG69" s="14"/>
      <c r="CH69" s="7"/>
      <c r="CI69" s="14"/>
      <c r="CJ69" s="7"/>
      <c r="CK69" s="14"/>
      <c r="CL69" s="7"/>
      <c r="CM69" s="14"/>
    </row>
    <row r="70" spans="1:91" x14ac:dyDescent="0.3">
      <c r="A70" s="10">
        <v>151</v>
      </c>
      <c r="B70" s="36" t="s">
        <v>913</v>
      </c>
      <c r="G70" s="36" t="s">
        <v>5517</v>
      </c>
      <c r="K70" s="7"/>
      <c r="L70" s="7" t="s">
        <v>834</v>
      </c>
      <c r="M70" s="7" t="s">
        <v>621</v>
      </c>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Z70" s="7"/>
      <c r="CF70" s="7"/>
      <c r="CG70" s="14"/>
      <c r="CH70" s="7"/>
      <c r="CI70" s="14"/>
      <c r="CJ70" s="7"/>
      <c r="CK70" s="14"/>
      <c r="CL70" s="7"/>
      <c r="CM70" s="14"/>
    </row>
    <row r="71" spans="1:91" x14ac:dyDescent="0.3">
      <c r="A71" s="10">
        <v>151</v>
      </c>
      <c r="B71" s="36" t="s">
        <v>913</v>
      </c>
      <c r="G71" s="36" t="s">
        <v>5518</v>
      </c>
      <c r="K71" s="7"/>
      <c r="L71" s="7" t="s">
        <v>834</v>
      </c>
      <c r="M71" s="7" t="s">
        <v>618</v>
      </c>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Z71" s="7"/>
      <c r="CF71" s="7"/>
      <c r="CG71" s="14"/>
      <c r="CH71" s="7"/>
      <c r="CI71" s="14"/>
      <c r="CJ71" s="7"/>
      <c r="CK71" s="14"/>
      <c r="CL71" s="7"/>
      <c r="CM71" s="14"/>
    </row>
    <row r="72" spans="1:91" x14ac:dyDescent="0.3">
      <c r="A72" s="10">
        <v>151</v>
      </c>
      <c r="B72" s="36" t="s">
        <v>913</v>
      </c>
      <c r="G72" s="36" t="s">
        <v>5519</v>
      </c>
      <c r="K72" s="7"/>
      <c r="L72" s="7" t="s">
        <v>834</v>
      </c>
      <c r="M72" s="7" t="s">
        <v>618</v>
      </c>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Z72" s="7"/>
      <c r="CF72" s="7"/>
      <c r="CG72" s="14"/>
      <c r="CH72" s="7"/>
      <c r="CI72" s="14"/>
      <c r="CJ72" s="7"/>
      <c r="CK72" s="14"/>
      <c r="CL72" s="7"/>
      <c r="CM72" s="14"/>
    </row>
    <row r="73" spans="1:91" x14ac:dyDescent="0.3">
      <c r="A73" s="10">
        <v>151</v>
      </c>
      <c r="B73" s="36" t="s">
        <v>913</v>
      </c>
      <c r="G73" s="36" t="s">
        <v>5520</v>
      </c>
      <c r="K73" s="7"/>
      <c r="L73" s="7" t="s">
        <v>834</v>
      </c>
      <c r="M73" s="7" t="s">
        <v>621</v>
      </c>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Z73" s="7"/>
      <c r="CF73" s="7"/>
      <c r="CG73" s="14"/>
      <c r="CH73" s="7"/>
      <c r="CI73" s="14"/>
      <c r="CJ73" s="7"/>
      <c r="CK73" s="14"/>
      <c r="CL73" s="7"/>
      <c r="CM73" s="14"/>
    </row>
    <row r="74" spans="1:91" x14ac:dyDescent="0.3">
      <c r="A74" s="10">
        <v>151</v>
      </c>
      <c r="B74" s="36" t="s">
        <v>913</v>
      </c>
      <c r="G74" s="36" t="s">
        <v>5521</v>
      </c>
      <c r="K74" s="7"/>
      <c r="L74" s="7" t="s">
        <v>834</v>
      </c>
      <c r="M74" s="7" t="s">
        <v>639</v>
      </c>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Z74" s="7"/>
      <c r="CF74" s="7"/>
      <c r="CG74" s="14"/>
      <c r="CH74" s="7"/>
      <c r="CI74" s="14"/>
      <c r="CJ74" s="7"/>
      <c r="CK74" s="14"/>
      <c r="CL74" s="7"/>
      <c r="CM74" s="14"/>
    </row>
    <row r="75" spans="1:91" x14ac:dyDescent="0.3">
      <c r="A75" s="10">
        <v>151</v>
      </c>
      <c r="B75" s="36" t="s">
        <v>913</v>
      </c>
      <c r="G75" s="36" t="s">
        <v>5522</v>
      </c>
      <c r="K75" s="7"/>
      <c r="L75" s="7" t="s">
        <v>834</v>
      </c>
      <c r="M75" s="7" t="s">
        <v>618</v>
      </c>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Z75" s="7"/>
      <c r="CF75" s="7"/>
      <c r="CG75" s="14"/>
      <c r="CH75" s="7"/>
      <c r="CI75" s="14"/>
      <c r="CJ75" s="7"/>
      <c r="CK75" s="14"/>
      <c r="CL75" s="7"/>
      <c r="CM75" s="14"/>
    </row>
    <row r="76" spans="1:91" x14ac:dyDescent="0.3">
      <c r="A76" s="10">
        <v>151</v>
      </c>
      <c r="B76" s="36" t="s">
        <v>913</v>
      </c>
      <c r="G76" s="36" t="s">
        <v>5523</v>
      </c>
      <c r="K76" s="7"/>
      <c r="L76" s="7" t="s">
        <v>834</v>
      </c>
      <c r="M76" s="7" t="s">
        <v>618</v>
      </c>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Z76" s="7"/>
      <c r="CF76" s="7"/>
      <c r="CG76" s="14"/>
      <c r="CH76" s="7"/>
      <c r="CI76" s="14"/>
      <c r="CJ76" s="7"/>
      <c r="CK76" s="14"/>
      <c r="CL76" s="7"/>
      <c r="CM76" s="14"/>
    </row>
    <row r="77" spans="1:91" x14ac:dyDescent="0.3">
      <c r="A77" s="10">
        <v>151</v>
      </c>
      <c r="B77" s="36" t="s">
        <v>913</v>
      </c>
      <c r="G77" s="36" t="s">
        <v>5524</v>
      </c>
      <c r="K77" s="7"/>
      <c r="L77" s="7" t="s">
        <v>834</v>
      </c>
      <c r="M77" s="7" t="s">
        <v>639</v>
      </c>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Z77" s="7"/>
      <c r="CF77" s="7"/>
      <c r="CG77" s="14"/>
      <c r="CH77" s="7"/>
      <c r="CI77" s="14"/>
      <c r="CJ77" s="7"/>
      <c r="CK77" s="14"/>
      <c r="CL77" s="7"/>
      <c r="CM77" s="14"/>
    </row>
    <row r="78" spans="1:91" x14ac:dyDescent="0.3">
      <c r="A78" s="10">
        <v>151</v>
      </c>
      <c r="B78" s="36" t="s">
        <v>913</v>
      </c>
      <c r="G78" s="36" t="s">
        <v>5525</v>
      </c>
      <c r="K78" s="7"/>
      <c r="L78" s="7" t="s">
        <v>834</v>
      </c>
      <c r="M78" s="7" t="s">
        <v>639</v>
      </c>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Z78" s="7"/>
      <c r="CF78" s="7"/>
      <c r="CG78" s="14"/>
      <c r="CH78" s="7"/>
      <c r="CI78" s="14"/>
      <c r="CJ78" s="7"/>
      <c r="CK78" s="14"/>
      <c r="CL78" s="7"/>
      <c r="CM78" s="14"/>
    </row>
    <row r="79" spans="1:91" x14ac:dyDescent="0.3">
      <c r="A79" s="10">
        <v>151</v>
      </c>
      <c r="B79" s="36" t="s">
        <v>913</v>
      </c>
      <c r="G79" s="36" t="s">
        <v>5526</v>
      </c>
      <c r="K79" s="7"/>
      <c r="L79" s="7" t="s">
        <v>834</v>
      </c>
      <c r="M79" s="7" t="s">
        <v>636</v>
      </c>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Z79" s="7"/>
      <c r="CF79" s="7"/>
      <c r="CG79" s="14"/>
      <c r="CH79" s="7"/>
      <c r="CI79" s="14"/>
      <c r="CJ79" s="7"/>
      <c r="CK79" s="14"/>
      <c r="CL79" s="7"/>
      <c r="CM79" s="14"/>
    </row>
    <row r="80" spans="1:91" x14ac:dyDescent="0.3">
      <c r="A80" s="10">
        <v>151</v>
      </c>
      <c r="B80" s="36" t="s">
        <v>913</v>
      </c>
      <c r="G80" s="36" t="s">
        <v>5527</v>
      </c>
      <c r="K80" s="7"/>
      <c r="L80" s="7" t="s">
        <v>834</v>
      </c>
      <c r="M80" s="7" t="s">
        <v>639</v>
      </c>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Z80" s="7"/>
      <c r="CF80" s="7"/>
      <c r="CG80" s="14"/>
      <c r="CH80" s="7"/>
      <c r="CI80" s="14"/>
      <c r="CJ80" s="7"/>
      <c r="CK80" s="14"/>
      <c r="CL80" s="7"/>
      <c r="CM80" s="14"/>
    </row>
    <row r="81" spans="1:91" x14ac:dyDescent="0.3">
      <c r="A81" s="10">
        <v>151</v>
      </c>
      <c r="B81" s="36" t="s">
        <v>913</v>
      </c>
      <c r="G81" s="36" t="s">
        <v>5528</v>
      </c>
      <c r="K81" s="7"/>
      <c r="L81" s="7" t="s">
        <v>834</v>
      </c>
      <c r="M81" s="7" t="s">
        <v>621</v>
      </c>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Z81" s="7"/>
      <c r="CF81" s="7"/>
      <c r="CG81" s="14"/>
      <c r="CH81" s="7"/>
      <c r="CI81" s="14"/>
      <c r="CJ81" s="7"/>
      <c r="CK81" s="14"/>
      <c r="CL81" s="7"/>
      <c r="CM81" s="14"/>
    </row>
    <row r="82" spans="1:91" x14ac:dyDescent="0.3">
      <c r="A82" s="10">
        <v>151</v>
      </c>
      <c r="B82" s="36" t="s">
        <v>913</v>
      </c>
      <c r="G82" s="36" t="s">
        <v>5529</v>
      </c>
      <c r="K82" s="7"/>
      <c r="L82" s="7" t="s">
        <v>834</v>
      </c>
      <c r="M82" s="7" t="s">
        <v>615</v>
      </c>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Z82" s="7"/>
      <c r="CF82" s="7"/>
      <c r="CG82" s="14"/>
      <c r="CH82" s="7"/>
      <c r="CI82" s="14"/>
      <c r="CJ82" s="7"/>
      <c r="CK82" s="14"/>
      <c r="CL82" s="7"/>
      <c r="CM82" s="14"/>
    </row>
    <row r="83" spans="1:91" x14ac:dyDescent="0.3">
      <c r="A83" s="10">
        <v>151</v>
      </c>
      <c r="B83" s="36" t="s">
        <v>913</v>
      </c>
      <c r="G83" s="36" t="s">
        <v>5530</v>
      </c>
      <c r="K83" s="7"/>
      <c r="L83" s="7" t="s">
        <v>834</v>
      </c>
      <c r="M83" s="7" t="s">
        <v>615</v>
      </c>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Z83" s="7"/>
      <c r="CF83" s="7"/>
      <c r="CG83" s="14"/>
      <c r="CH83" s="7"/>
      <c r="CI83" s="14"/>
      <c r="CJ83" s="7"/>
      <c r="CK83" s="14"/>
      <c r="CL83" s="7"/>
      <c r="CM83" s="14"/>
    </row>
    <row r="84" spans="1:91" x14ac:dyDescent="0.3">
      <c r="A84" s="10">
        <v>151</v>
      </c>
      <c r="B84" s="36" t="s">
        <v>913</v>
      </c>
      <c r="G84" s="36" t="s">
        <v>5531</v>
      </c>
      <c r="K84" s="7"/>
      <c r="L84" s="7" t="s">
        <v>834</v>
      </c>
      <c r="M84" s="7" t="s">
        <v>618</v>
      </c>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Z84" s="7"/>
      <c r="CF84" s="7"/>
      <c r="CG84" s="14"/>
      <c r="CH84" s="7"/>
      <c r="CI84" s="14"/>
      <c r="CJ84" s="7"/>
      <c r="CK84" s="14"/>
      <c r="CL84" s="7"/>
      <c r="CM84" s="14"/>
    </row>
    <row r="85" spans="1:91" x14ac:dyDescent="0.3">
      <c r="A85" s="10">
        <v>151</v>
      </c>
      <c r="B85" s="36" t="s">
        <v>913</v>
      </c>
      <c r="G85" s="36" t="s">
        <v>5532</v>
      </c>
      <c r="K85" s="7"/>
      <c r="L85" s="7" t="s">
        <v>834</v>
      </c>
      <c r="M85" s="7" t="s">
        <v>618</v>
      </c>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Z85" s="7"/>
      <c r="CF85" s="7"/>
      <c r="CG85" s="14"/>
      <c r="CH85" s="7"/>
      <c r="CI85" s="14"/>
      <c r="CJ85" s="7"/>
      <c r="CK85" s="14"/>
      <c r="CL85" s="7"/>
      <c r="CM85" s="14"/>
    </row>
    <row r="86" spans="1:91" x14ac:dyDescent="0.3">
      <c r="A86" s="10">
        <v>151</v>
      </c>
      <c r="B86" s="36" t="s">
        <v>913</v>
      </c>
      <c r="G86" s="36" t="s">
        <v>5533</v>
      </c>
      <c r="K86" s="7"/>
      <c r="L86" s="7" t="s">
        <v>834</v>
      </c>
      <c r="M86" s="7" t="s">
        <v>618</v>
      </c>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Z86" s="7"/>
      <c r="CF86" s="7"/>
      <c r="CG86" s="14"/>
      <c r="CH86" s="7"/>
      <c r="CI86" s="14"/>
      <c r="CJ86" s="7"/>
      <c r="CK86" s="14"/>
      <c r="CL86" s="7"/>
      <c r="CM86" s="14"/>
    </row>
    <row r="87" spans="1:91" x14ac:dyDescent="0.3">
      <c r="A87" s="10">
        <v>151</v>
      </c>
      <c r="B87" s="36" t="s">
        <v>913</v>
      </c>
      <c r="G87" s="36" t="s">
        <v>5534</v>
      </c>
      <c r="K87" s="7"/>
      <c r="L87" s="7" t="s">
        <v>834</v>
      </c>
      <c r="M87" s="7" t="s">
        <v>618</v>
      </c>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Z87" s="7"/>
      <c r="CF87" s="7"/>
      <c r="CG87" s="14"/>
      <c r="CH87" s="7"/>
      <c r="CI87" s="14"/>
      <c r="CJ87" s="7"/>
      <c r="CK87" s="14"/>
      <c r="CL87" s="7"/>
      <c r="CM87" s="14"/>
    </row>
    <row r="88" spans="1:91" x14ac:dyDescent="0.3">
      <c r="A88" s="10">
        <v>151</v>
      </c>
      <c r="B88" s="36" t="s">
        <v>913</v>
      </c>
      <c r="G88" s="36" t="s">
        <v>5535</v>
      </c>
      <c r="K88" s="7"/>
      <c r="L88" s="7" t="s">
        <v>834</v>
      </c>
      <c r="M88" s="7" t="s">
        <v>618</v>
      </c>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Z88" s="7"/>
      <c r="CF88" s="7"/>
      <c r="CG88" s="14"/>
      <c r="CH88" s="7"/>
      <c r="CI88" s="14"/>
      <c r="CJ88" s="7"/>
      <c r="CK88" s="14"/>
      <c r="CL88" s="7"/>
      <c r="CM88" s="14"/>
    </row>
    <row r="89" spans="1:91" x14ac:dyDescent="0.3">
      <c r="A89" s="10">
        <v>151</v>
      </c>
      <c r="B89" s="36" t="s">
        <v>913</v>
      </c>
      <c r="G89" s="36" t="s">
        <v>5536</v>
      </c>
      <c r="K89" s="7"/>
      <c r="L89" s="7" t="s">
        <v>834</v>
      </c>
      <c r="M89" s="7" t="s">
        <v>615</v>
      </c>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Z89" s="7"/>
      <c r="CF89" s="7"/>
      <c r="CG89" s="14"/>
      <c r="CH89" s="7"/>
      <c r="CI89" s="14"/>
      <c r="CJ89" s="7"/>
      <c r="CK89" s="14"/>
      <c r="CL89" s="7"/>
      <c r="CM89" s="14"/>
    </row>
    <row r="90" spans="1:91" x14ac:dyDescent="0.3">
      <c r="A90" s="10">
        <v>151</v>
      </c>
      <c r="B90" s="36" t="s">
        <v>913</v>
      </c>
      <c r="G90" s="36" t="s">
        <v>5537</v>
      </c>
      <c r="K90" s="7"/>
      <c r="L90" s="7" t="s">
        <v>834</v>
      </c>
      <c r="M90" s="7" t="s">
        <v>618</v>
      </c>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Z90" s="7"/>
      <c r="CF90" s="7"/>
      <c r="CG90" s="14"/>
      <c r="CH90" s="7"/>
      <c r="CI90" s="14"/>
      <c r="CJ90" s="7"/>
      <c r="CK90" s="14"/>
      <c r="CL90" s="7"/>
      <c r="CM90" s="14"/>
    </row>
    <row r="91" spans="1:91" x14ac:dyDescent="0.3">
      <c r="A91" s="10">
        <v>151</v>
      </c>
      <c r="B91" s="36" t="s">
        <v>913</v>
      </c>
      <c r="G91" s="36" t="s">
        <v>5538</v>
      </c>
      <c r="K91" s="7"/>
      <c r="L91" s="7" t="s">
        <v>834</v>
      </c>
      <c r="M91" s="7" t="s">
        <v>618</v>
      </c>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Z91" s="7"/>
      <c r="CF91" s="7"/>
      <c r="CG91" s="14"/>
      <c r="CH91" s="7"/>
      <c r="CI91" s="14"/>
      <c r="CJ91" s="7"/>
      <c r="CK91" s="14"/>
      <c r="CL91" s="7"/>
      <c r="CM91" s="14"/>
    </row>
    <row r="92" spans="1:91" x14ac:dyDescent="0.3">
      <c r="A92" s="10">
        <v>151</v>
      </c>
      <c r="B92" s="36" t="s">
        <v>913</v>
      </c>
      <c r="G92" s="36" t="s">
        <v>5539</v>
      </c>
      <c r="K92" s="7"/>
      <c r="L92" s="7" t="s">
        <v>834</v>
      </c>
      <c r="M92" s="7" t="s">
        <v>639</v>
      </c>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Z92" s="7"/>
      <c r="CF92" s="7"/>
      <c r="CG92" s="14"/>
      <c r="CH92" s="7"/>
      <c r="CI92" s="14"/>
      <c r="CJ92" s="7"/>
      <c r="CK92" s="14"/>
      <c r="CL92" s="7"/>
      <c r="CM92" s="14"/>
    </row>
    <row r="93" spans="1:91" x14ac:dyDescent="0.3">
      <c r="A93" s="10">
        <v>151</v>
      </c>
      <c r="B93" s="36" t="s">
        <v>913</v>
      </c>
      <c r="G93" s="36" t="s">
        <v>5540</v>
      </c>
      <c r="K93" s="7"/>
      <c r="L93" s="7" t="s">
        <v>834</v>
      </c>
      <c r="M93" s="7" t="s">
        <v>618</v>
      </c>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Z93" s="7"/>
      <c r="CF93" s="7"/>
      <c r="CG93" s="14"/>
      <c r="CH93" s="7"/>
      <c r="CI93" s="14"/>
      <c r="CJ93" s="7"/>
      <c r="CK93" s="14"/>
      <c r="CL93" s="7"/>
      <c r="CM93" s="14"/>
    </row>
    <row r="94" spans="1:91" x14ac:dyDescent="0.3">
      <c r="A94" s="10">
        <v>151</v>
      </c>
      <c r="B94" s="36" t="s">
        <v>913</v>
      </c>
      <c r="G94" s="36" t="s">
        <v>5541</v>
      </c>
      <c r="K94" s="7"/>
      <c r="L94" s="7" t="s">
        <v>834</v>
      </c>
      <c r="M94" s="7" t="s">
        <v>618</v>
      </c>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Z94" s="7"/>
      <c r="CF94" s="7"/>
      <c r="CG94" s="14"/>
      <c r="CH94" s="7"/>
      <c r="CI94" s="14"/>
      <c r="CJ94" s="7"/>
      <c r="CK94" s="14"/>
      <c r="CL94" s="7"/>
      <c r="CM94" s="14"/>
    </row>
    <row r="95" spans="1:91" x14ac:dyDescent="0.3">
      <c r="A95" s="10">
        <v>151</v>
      </c>
      <c r="B95" s="36" t="s">
        <v>913</v>
      </c>
      <c r="G95" s="36" t="s">
        <v>5542</v>
      </c>
      <c r="K95" s="7"/>
      <c r="L95" s="7" t="s">
        <v>834</v>
      </c>
      <c r="M95" s="7" t="s">
        <v>618</v>
      </c>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Z95" s="7"/>
      <c r="CF95" s="7"/>
      <c r="CG95" s="14"/>
      <c r="CH95" s="7"/>
      <c r="CI95" s="14"/>
      <c r="CJ95" s="7"/>
      <c r="CK95" s="14"/>
      <c r="CL95" s="7"/>
      <c r="CM95" s="14"/>
    </row>
    <row r="96" spans="1:91" x14ac:dyDescent="0.3">
      <c r="A96" s="10">
        <v>151</v>
      </c>
      <c r="B96" s="36" t="s">
        <v>913</v>
      </c>
      <c r="G96" s="36" t="s">
        <v>5543</v>
      </c>
      <c r="K96" s="7"/>
      <c r="L96" s="7" t="s">
        <v>834</v>
      </c>
      <c r="M96" s="7" t="s">
        <v>621</v>
      </c>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Z96" s="7"/>
      <c r="CF96" s="7"/>
      <c r="CG96" s="14"/>
      <c r="CH96" s="7"/>
      <c r="CI96" s="14"/>
      <c r="CJ96" s="7"/>
      <c r="CK96" s="14"/>
      <c r="CL96" s="7"/>
      <c r="CM96" s="14"/>
    </row>
    <row r="97" spans="1:91" x14ac:dyDescent="0.3">
      <c r="A97" s="10">
        <v>151</v>
      </c>
      <c r="B97" s="36" t="s">
        <v>913</v>
      </c>
      <c r="G97" s="36" t="s">
        <v>5544</v>
      </c>
      <c r="K97" s="7"/>
      <c r="L97" s="7" t="s">
        <v>834</v>
      </c>
      <c r="M97" s="7" t="s">
        <v>621</v>
      </c>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Z97" s="7"/>
      <c r="CF97" s="7"/>
      <c r="CG97" s="14"/>
      <c r="CH97" s="7"/>
      <c r="CI97" s="14"/>
      <c r="CJ97" s="7"/>
      <c r="CK97" s="14"/>
      <c r="CL97" s="7"/>
      <c r="CM97" s="14"/>
    </row>
    <row r="98" spans="1:91" x14ac:dyDescent="0.3">
      <c r="A98" s="10">
        <v>151</v>
      </c>
      <c r="B98" s="36" t="s">
        <v>913</v>
      </c>
      <c r="G98" s="36" t="s">
        <v>5545</v>
      </c>
      <c r="K98" s="7"/>
      <c r="L98" s="7" t="s">
        <v>834</v>
      </c>
      <c r="M98" s="7" t="s">
        <v>615</v>
      </c>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Z98" s="7"/>
      <c r="CF98" s="7"/>
      <c r="CG98" s="14"/>
      <c r="CH98" s="7"/>
      <c r="CI98" s="14"/>
      <c r="CJ98" s="7"/>
      <c r="CK98" s="14"/>
      <c r="CL98" s="7"/>
      <c r="CM98" s="14"/>
    </row>
    <row r="99" spans="1:91" x14ac:dyDescent="0.3">
      <c r="A99" s="10">
        <v>151</v>
      </c>
      <c r="B99" s="36" t="s">
        <v>913</v>
      </c>
      <c r="G99" s="36" t="s">
        <v>5546</v>
      </c>
      <c r="K99" s="7"/>
      <c r="L99" s="7" t="s">
        <v>834</v>
      </c>
      <c r="M99" s="7" t="s">
        <v>618</v>
      </c>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Z99" s="7"/>
      <c r="CF99" s="7"/>
      <c r="CG99" s="14"/>
      <c r="CH99" s="7"/>
      <c r="CI99" s="14"/>
      <c r="CJ99" s="7"/>
      <c r="CK99" s="14"/>
      <c r="CL99" s="7"/>
      <c r="CM99" s="14"/>
    </row>
    <row r="100" spans="1:91" x14ac:dyDescent="0.3">
      <c r="A100" s="10">
        <v>151</v>
      </c>
      <c r="B100" s="36" t="s">
        <v>913</v>
      </c>
      <c r="G100" s="36" t="s">
        <v>5547</v>
      </c>
      <c r="K100" s="7"/>
      <c r="L100" s="7" t="s">
        <v>834</v>
      </c>
      <c r="M100" s="7" t="s">
        <v>615</v>
      </c>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Z100" s="7"/>
      <c r="CF100" s="7"/>
      <c r="CG100" s="14"/>
      <c r="CH100" s="7"/>
      <c r="CI100" s="14"/>
      <c r="CJ100" s="7"/>
      <c r="CK100" s="14"/>
      <c r="CL100" s="7"/>
      <c r="CM100" s="14"/>
    </row>
    <row r="101" spans="1:91" x14ac:dyDescent="0.3">
      <c r="A101" s="10">
        <v>151</v>
      </c>
      <c r="B101" s="36" t="s">
        <v>913</v>
      </c>
      <c r="G101" s="36" t="s">
        <v>5548</v>
      </c>
      <c r="K101" s="7"/>
      <c r="L101" s="7" t="s">
        <v>834</v>
      </c>
      <c r="M101" s="7" t="s">
        <v>633</v>
      </c>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Z101" s="7"/>
      <c r="CF101" s="7"/>
      <c r="CG101" s="14"/>
      <c r="CH101" s="7"/>
      <c r="CI101" s="14"/>
      <c r="CJ101" s="7"/>
      <c r="CK101" s="14"/>
      <c r="CL101" s="7"/>
      <c r="CM101" s="14"/>
    </row>
    <row r="102" spans="1:91" x14ac:dyDescent="0.3">
      <c r="A102" s="10">
        <v>151</v>
      </c>
      <c r="B102" s="36" t="s">
        <v>913</v>
      </c>
      <c r="G102" s="36" t="s">
        <v>5549</v>
      </c>
      <c r="K102" s="7"/>
      <c r="L102" s="7" t="s">
        <v>834</v>
      </c>
      <c r="M102" s="7" t="s">
        <v>621</v>
      </c>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Z102" s="7"/>
      <c r="CF102" s="7"/>
      <c r="CG102" s="14"/>
      <c r="CH102" s="7"/>
      <c r="CI102" s="14"/>
      <c r="CJ102" s="7"/>
      <c r="CK102" s="14"/>
      <c r="CL102" s="7"/>
      <c r="CM102" s="14"/>
    </row>
    <row r="103" spans="1:91" x14ac:dyDescent="0.3">
      <c r="A103" s="10">
        <v>151</v>
      </c>
      <c r="B103" s="36" t="s">
        <v>913</v>
      </c>
      <c r="G103" s="36" t="s">
        <v>5550</v>
      </c>
      <c r="K103" s="7"/>
      <c r="L103" s="7" t="s">
        <v>834</v>
      </c>
      <c r="M103" s="7" t="s">
        <v>624</v>
      </c>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Z103" s="7"/>
      <c r="CF103" s="7"/>
      <c r="CG103" s="14"/>
      <c r="CH103" s="7"/>
      <c r="CI103" s="14"/>
      <c r="CJ103" s="7"/>
      <c r="CK103" s="14"/>
      <c r="CL103" s="7"/>
      <c r="CM103" s="14"/>
    </row>
    <row r="104" spans="1:91" x14ac:dyDescent="0.3">
      <c r="A104" s="10">
        <v>151</v>
      </c>
      <c r="B104" s="36" t="s">
        <v>913</v>
      </c>
      <c r="G104" s="36" t="s">
        <v>5551</v>
      </c>
      <c r="K104" s="7"/>
      <c r="L104" s="7" t="s">
        <v>834</v>
      </c>
      <c r="M104" s="7" t="s">
        <v>639</v>
      </c>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Z104" s="7"/>
      <c r="CF104" s="7"/>
      <c r="CG104" s="14"/>
      <c r="CH104" s="7"/>
      <c r="CI104" s="14"/>
      <c r="CJ104" s="7"/>
      <c r="CK104" s="14"/>
      <c r="CL104" s="7"/>
      <c r="CM104" s="14"/>
    </row>
    <row r="105" spans="1:91" x14ac:dyDescent="0.3">
      <c r="A105" s="10">
        <v>151</v>
      </c>
      <c r="B105" s="36" t="s">
        <v>913</v>
      </c>
      <c r="G105" s="36" t="s">
        <v>5552</v>
      </c>
      <c r="K105" s="7"/>
      <c r="L105" s="7" t="s">
        <v>834</v>
      </c>
      <c r="M105" s="7" t="s">
        <v>639</v>
      </c>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Z105" s="7"/>
      <c r="CF105" s="7"/>
      <c r="CG105" s="14"/>
      <c r="CH105" s="7"/>
      <c r="CI105" s="14"/>
      <c r="CJ105" s="7"/>
      <c r="CK105" s="14"/>
      <c r="CL105" s="7"/>
      <c r="CM105" s="14"/>
    </row>
    <row r="106" spans="1:91" x14ac:dyDescent="0.3">
      <c r="A106" s="10">
        <v>151</v>
      </c>
      <c r="B106" s="36" t="s">
        <v>913</v>
      </c>
      <c r="G106" s="36" t="s">
        <v>5553</v>
      </c>
      <c r="K106" s="7"/>
      <c r="L106" s="7" t="s">
        <v>834</v>
      </c>
      <c r="M106" s="7" t="s">
        <v>639</v>
      </c>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Z106" s="7"/>
      <c r="CF106" s="7"/>
      <c r="CG106" s="14"/>
      <c r="CH106" s="7"/>
      <c r="CI106" s="14"/>
      <c r="CJ106" s="7"/>
      <c r="CK106" s="14"/>
      <c r="CL106" s="7"/>
      <c r="CM106" s="14"/>
    </row>
    <row r="107" spans="1:91" x14ac:dyDescent="0.3">
      <c r="A107" s="10">
        <v>151</v>
      </c>
      <c r="B107" s="36" t="s">
        <v>913</v>
      </c>
      <c r="G107" s="36" t="s">
        <v>5554</v>
      </c>
      <c r="K107" s="7"/>
      <c r="L107" s="7" t="s">
        <v>834</v>
      </c>
      <c r="M107" s="7" t="s">
        <v>621</v>
      </c>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Z107" s="7"/>
      <c r="CF107" s="7"/>
      <c r="CG107" s="14"/>
      <c r="CH107" s="7"/>
      <c r="CI107" s="14"/>
      <c r="CJ107" s="7"/>
      <c r="CK107" s="14"/>
      <c r="CL107" s="7"/>
      <c r="CM107" s="14"/>
    </row>
    <row r="108" spans="1:91" x14ac:dyDescent="0.3">
      <c r="A108" s="10">
        <v>151</v>
      </c>
      <c r="B108" s="36" t="s">
        <v>913</v>
      </c>
      <c r="G108" s="36" t="s">
        <v>5555</v>
      </c>
      <c r="K108" s="7"/>
      <c r="L108" s="7" t="s">
        <v>834</v>
      </c>
      <c r="M108" s="7" t="s">
        <v>618</v>
      </c>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Z108" s="7"/>
      <c r="CF108" s="7"/>
      <c r="CG108" s="14"/>
      <c r="CH108" s="7"/>
      <c r="CI108" s="14"/>
      <c r="CJ108" s="7"/>
      <c r="CK108" s="14"/>
      <c r="CL108" s="7"/>
      <c r="CM108" s="14"/>
    </row>
    <row r="109" spans="1:91" x14ac:dyDescent="0.3">
      <c r="A109" s="10">
        <v>151</v>
      </c>
      <c r="B109" s="36" t="s">
        <v>913</v>
      </c>
      <c r="G109" s="36" t="s">
        <v>5556</v>
      </c>
      <c r="K109" s="7"/>
      <c r="L109" s="7" t="s">
        <v>834</v>
      </c>
      <c r="M109" s="7" t="s">
        <v>621</v>
      </c>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Z109" s="7"/>
      <c r="CF109" s="7"/>
      <c r="CG109" s="14"/>
      <c r="CH109" s="7"/>
      <c r="CI109" s="14"/>
      <c r="CJ109" s="7"/>
      <c r="CK109" s="14"/>
      <c r="CL109" s="7"/>
      <c r="CM109" s="14"/>
    </row>
    <row r="110" spans="1:91" x14ac:dyDescent="0.3">
      <c r="A110" s="10">
        <v>151</v>
      </c>
      <c r="B110" s="36" t="s">
        <v>913</v>
      </c>
      <c r="G110" s="36" t="s">
        <v>5557</v>
      </c>
      <c r="K110" s="7"/>
      <c r="L110" s="7" t="s">
        <v>834</v>
      </c>
      <c r="M110" s="7" t="s">
        <v>615</v>
      </c>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Z110" s="7"/>
      <c r="CF110" s="7"/>
      <c r="CG110" s="14"/>
      <c r="CH110" s="7"/>
      <c r="CI110" s="14"/>
      <c r="CJ110" s="7"/>
      <c r="CK110" s="14"/>
      <c r="CL110" s="7"/>
      <c r="CM110" s="14"/>
    </row>
    <row r="111" spans="1:91" x14ac:dyDescent="0.3">
      <c r="A111" s="10">
        <v>151</v>
      </c>
      <c r="B111" s="36" t="s">
        <v>913</v>
      </c>
      <c r="G111" s="36" t="s">
        <v>5558</v>
      </c>
      <c r="K111" s="7"/>
      <c r="L111" s="7" t="s">
        <v>834</v>
      </c>
      <c r="M111" s="7" t="s">
        <v>618</v>
      </c>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Z111" s="7"/>
      <c r="CF111" s="7"/>
      <c r="CG111" s="14"/>
      <c r="CH111" s="7"/>
      <c r="CI111" s="14"/>
      <c r="CJ111" s="7"/>
      <c r="CK111" s="14"/>
      <c r="CL111" s="7"/>
      <c r="CM111" s="14"/>
    </row>
    <row r="112" spans="1:91" x14ac:dyDescent="0.3">
      <c r="A112" s="10">
        <v>151</v>
      </c>
      <c r="B112" s="36" t="s">
        <v>913</v>
      </c>
      <c r="G112" s="36" t="s">
        <v>5559</v>
      </c>
      <c r="K112" s="7"/>
      <c r="L112" s="7" t="s">
        <v>834</v>
      </c>
      <c r="M112" s="7" t="s">
        <v>618</v>
      </c>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Z112" s="7"/>
      <c r="CF112" s="7"/>
      <c r="CG112" s="14"/>
      <c r="CH112" s="7"/>
      <c r="CI112" s="14"/>
      <c r="CJ112" s="7"/>
      <c r="CK112" s="14"/>
      <c r="CL112" s="7"/>
      <c r="CM112" s="14"/>
    </row>
    <row r="113" spans="1:91" x14ac:dyDescent="0.3">
      <c r="A113" s="10">
        <v>151</v>
      </c>
      <c r="B113" s="36" t="s">
        <v>913</v>
      </c>
      <c r="G113" s="36" t="s">
        <v>5560</v>
      </c>
      <c r="K113" s="7"/>
      <c r="L113" s="7" t="s">
        <v>834</v>
      </c>
      <c r="M113" s="7" t="s">
        <v>639</v>
      </c>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Z113" s="7"/>
      <c r="CF113" s="7"/>
      <c r="CG113" s="14"/>
      <c r="CH113" s="7"/>
      <c r="CI113" s="14"/>
      <c r="CJ113" s="7"/>
      <c r="CK113" s="14"/>
      <c r="CL113" s="7"/>
      <c r="CM113" s="14"/>
    </row>
    <row r="114" spans="1:91" x14ac:dyDescent="0.3">
      <c r="A114" s="10">
        <v>151</v>
      </c>
      <c r="B114" s="36" t="s">
        <v>913</v>
      </c>
      <c r="G114" s="36" t="s">
        <v>5561</v>
      </c>
      <c r="K114" s="7"/>
      <c r="L114" s="7" t="s">
        <v>834</v>
      </c>
      <c r="M114" s="7" t="s">
        <v>639</v>
      </c>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Z114" s="7"/>
      <c r="CF114" s="7"/>
      <c r="CG114" s="14"/>
      <c r="CH114" s="7"/>
      <c r="CI114" s="14"/>
      <c r="CJ114" s="7"/>
      <c r="CK114" s="14"/>
      <c r="CL114" s="7"/>
      <c r="CM114" s="14"/>
    </row>
    <row r="115" spans="1:91" x14ac:dyDescent="0.3">
      <c r="A115" s="10">
        <v>151</v>
      </c>
      <c r="B115" s="36" t="s">
        <v>913</v>
      </c>
      <c r="G115" s="36" t="s">
        <v>5562</v>
      </c>
      <c r="K115" s="7"/>
      <c r="L115" s="7" t="s">
        <v>834</v>
      </c>
      <c r="M115" s="7" t="s">
        <v>621</v>
      </c>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Z115" s="7"/>
      <c r="CF115" s="7"/>
      <c r="CG115" s="14"/>
      <c r="CH115" s="7"/>
      <c r="CI115" s="14"/>
      <c r="CJ115" s="7"/>
      <c r="CK115" s="14"/>
      <c r="CL115" s="7"/>
      <c r="CM115" s="14"/>
    </row>
    <row r="116" spans="1:91" x14ac:dyDescent="0.3">
      <c r="A116" s="10">
        <v>151</v>
      </c>
      <c r="B116" s="36" t="s">
        <v>913</v>
      </c>
      <c r="G116" s="36" t="s">
        <v>5563</v>
      </c>
      <c r="K116" s="7"/>
      <c r="L116" s="7" t="s">
        <v>834</v>
      </c>
      <c r="M116" s="7" t="s">
        <v>618</v>
      </c>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Z116" s="7"/>
      <c r="CF116" s="7"/>
      <c r="CG116" s="14"/>
      <c r="CH116" s="7"/>
      <c r="CI116" s="14"/>
      <c r="CJ116" s="7"/>
      <c r="CK116" s="14"/>
      <c r="CL116" s="7"/>
      <c r="CM116" s="14"/>
    </row>
    <row r="117" spans="1:91" x14ac:dyDescent="0.3">
      <c r="A117" s="10">
        <v>151</v>
      </c>
      <c r="B117" s="36" t="s">
        <v>913</v>
      </c>
      <c r="G117" s="36" t="s">
        <v>5564</v>
      </c>
      <c r="K117" s="7"/>
      <c r="L117" s="7" t="s">
        <v>834</v>
      </c>
      <c r="M117" s="7" t="s">
        <v>639</v>
      </c>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Z117" s="7"/>
      <c r="CF117" s="7"/>
      <c r="CG117" s="14"/>
      <c r="CH117" s="7"/>
      <c r="CI117" s="14"/>
      <c r="CJ117" s="7"/>
      <c r="CK117" s="14"/>
      <c r="CL117" s="7"/>
      <c r="CM117" s="14"/>
    </row>
    <row r="118" spans="1:91" x14ac:dyDescent="0.3">
      <c r="A118" s="10">
        <v>151</v>
      </c>
      <c r="B118" s="36" t="s">
        <v>913</v>
      </c>
      <c r="G118" s="36" t="s">
        <v>5565</v>
      </c>
      <c r="K118" s="7"/>
      <c r="L118" s="7" t="s">
        <v>834</v>
      </c>
      <c r="M118" s="7" t="s">
        <v>615</v>
      </c>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Z118" s="7"/>
      <c r="CF118" s="7"/>
      <c r="CG118" s="14"/>
      <c r="CH118" s="7"/>
      <c r="CI118" s="14"/>
      <c r="CJ118" s="7"/>
      <c r="CK118" s="14"/>
      <c r="CL118" s="7"/>
      <c r="CM118" s="14"/>
    </row>
    <row r="119" spans="1:91" x14ac:dyDescent="0.3">
      <c r="A119" s="10">
        <v>151</v>
      </c>
      <c r="B119" s="36" t="s">
        <v>913</v>
      </c>
      <c r="G119" s="36" t="s">
        <v>5566</v>
      </c>
      <c r="K119" s="7"/>
      <c r="L119" s="7" t="s">
        <v>834</v>
      </c>
      <c r="M119" s="7" t="s">
        <v>618</v>
      </c>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Z119" s="7"/>
      <c r="CF119" s="7"/>
      <c r="CG119" s="14"/>
      <c r="CH119" s="7"/>
      <c r="CI119" s="14"/>
      <c r="CJ119" s="7"/>
      <c r="CK119" s="14"/>
      <c r="CL119" s="7"/>
      <c r="CM119" s="14"/>
    </row>
    <row r="120" spans="1:91" x14ac:dyDescent="0.3">
      <c r="A120" s="10">
        <v>151</v>
      </c>
      <c r="B120" s="36" t="s">
        <v>886</v>
      </c>
      <c r="G120" s="36" t="s">
        <v>5567</v>
      </c>
      <c r="K120" s="7"/>
      <c r="L120" s="7" t="s">
        <v>834</v>
      </c>
      <c r="M120" s="7" t="s">
        <v>639</v>
      </c>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Z120" s="7"/>
      <c r="CF120" s="7"/>
      <c r="CG120" s="14"/>
      <c r="CH120" s="7"/>
      <c r="CI120" s="14"/>
      <c r="CJ120" s="7"/>
      <c r="CK120" s="14"/>
      <c r="CL120" s="7"/>
      <c r="CM120" s="14"/>
    </row>
    <row r="121" spans="1:91" x14ac:dyDescent="0.3">
      <c r="A121" s="10">
        <v>151</v>
      </c>
      <c r="B121" s="36" t="s">
        <v>913</v>
      </c>
      <c r="G121" s="36" t="s">
        <v>5568</v>
      </c>
      <c r="K121" s="7"/>
      <c r="L121" s="7" t="s">
        <v>834</v>
      </c>
      <c r="M121" s="7" t="s">
        <v>618</v>
      </c>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Z121" s="7"/>
      <c r="CF121" s="7"/>
      <c r="CG121" s="14"/>
      <c r="CH121" s="7"/>
      <c r="CI121" s="14"/>
      <c r="CJ121" s="7"/>
      <c r="CK121" s="14"/>
      <c r="CL121" s="7"/>
      <c r="CM121" s="14"/>
    </row>
    <row r="122" spans="1:91" x14ac:dyDescent="0.3">
      <c r="A122" s="10">
        <v>151</v>
      </c>
      <c r="B122" s="36" t="s">
        <v>913</v>
      </c>
      <c r="G122" s="36" t="s">
        <v>5569</v>
      </c>
      <c r="K122" s="7"/>
      <c r="L122" s="7" t="s">
        <v>834</v>
      </c>
      <c r="M122" s="7" t="s">
        <v>621</v>
      </c>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Z122" s="7"/>
      <c r="CF122" s="7"/>
      <c r="CG122" s="14"/>
      <c r="CH122" s="7"/>
      <c r="CI122" s="14"/>
      <c r="CJ122" s="7"/>
      <c r="CK122" s="14"/>
      <c r="CL122" s="7"/>
      <c r="CM122" s="14"/>
    </row>
    <row r="123" spans="1:91" x14ac:dyDescent="0.3">
      <c r="A123" s="10">
        <v>151</v>
      </c>
      <c r="B123" s="36" t="s">
        <v>913</v>
      </c>
      <c r="G123" s="36" t="s">
        <v>5570</v>
      </c>
      <c r="K123" s="7"/>
      <c r="L123" s="7" t="s">
        <v>834</v>
      </c>
      <c r="M123" s="7" t="s">
        <v>639</v>
      </c>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Z123" s="7"/>
      <c r="CF123" s="7"/>
      <c r="CG123" s="14"/>
      <c r="CH123" s="7"/>
      <c r="CI123" s="14"/>
      <c r="CJ123" s="7"/>
      <c r="CK123" s="14"/>
      <c r="CL123" s="7"/>
      <c r="CM123" s="14"/>
    </row>
    <row r="124" spans="1:91" x14ac:dyDescent="0.3">
      <c r="A124" s="10">
        <v>151</v>
      </c>
      <c r="B124" s="36" t="s">
        <v>913</v>
      </c>
      <c r="G124" s="36" t="s">
        <v>5571</v>
      </c>
      <c r="K124" s="7"/>
      <c r="L124" s="7" t="s">
        <v>834</v>
      </c>
      <c r="M124" s="7" t="s">
        <v>618</v>
      </c>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Z124" s="7"/>
      <c r="CF124" s="7"/>
      <c r="CG124" s="14"/>
      <c r="CH124" s="7"/>
      <c r="CI124" s="14"/>
      <c r="CJ124" s="7"/>
      <c r="CK124" s="14"/>
      <c r="CL124" s="7"/>
      <c r="CM124" s="14"/>
    </row>
    <row r="125" spans="1:91" x14ac:dyDescent="0.3">
      <c r="A125" s="10">
        <v>151</v>
      </c>
      <c r="B125" s="36" t="s">
        <v>913</v>
      </c>
      <c r="G125" s="36" t="s">
        <v>5572</v>
      </c>
      <c r="K125" s="7"/>
      <c r="L125" s="7" t="s">
        <v>834</v>
      </c>
      <c r="M125" s="7" t="s">
        <v>639</v>
      </c>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Z125" s="7"/>
      <c r="CF125" s="7"/>
      <c r="CG125" s="14"/>
      <c r="CH125" s="7"/>
      <c r="CI125" s="14"/>
      <c r="CJ125" s="7"/>
      <c r="CK125" s="14"/>
      <c r="CL125" s="7"/>
      <c r="CM125" s="14"/>
    </row>
    <row r="126" spans="1:91" x14ac:dyDescent="0.3">
      <c r="A126" s="10">
        <v>151</v>
      </c>
      <c r="B126" s="36" t="s">
        <v>913</v>
      </c>
      <c r="G126" s="36" t="s">
        <v>5573</v>
      </c>
      <c r="K126" s="7"/>
      <c r="L126" s="7" t="s">
        <v>834</v>
      </c>
      <c r="M126" s="7" t="s">
        <v>615</v>
      </c>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Z126" s="7"/>
      <c r="CF126" s="7"/>
      <c r="CG126" s="14"/>
      <c r="CH126" s="7"/>
      <c r="CI126" s="14"/>
      <c r="CJ126" s="7"/>
      <c r="CK126" s="14"/>
      <c r="CL126" s="7"/>
      <c r="CM126" s="14"/>
    </row>
    <row r="127" spans="1:91" x14ac:dyDescent="0.3">
      <c r="A127" s="10">
        <v>151</v>
      </c>
      <c r="B127" s="36" t="s">
        <v>913</v>
      </c>
      <c r="G127" s="36" t="s">
        <v>5574</v>
      </c>
      <c r="K127" s="7"/>
      <c r="L127" s="7" t="s">
        <v>834</v>
      </c>
      <c r="M127" s="7" t="s">
        <v>618</v>
      </c>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Z127" s="7"/>
      <c r="CF127" s="7"/>
      <c r="CG127" s="14"/>
      <c r="CH127" s="7"/>
      <c r="CI127" s="14"/>
      <c r="CJ127" s="7"/>
      <c r="CK127" s="14"/>
      <c r="CL127" s="7"/>
      <c r="CM127" s="14"/>
    </row>
    <row r="128" spans="1:91" x14ac:dyDescent="0.3">
      <c r="A128" s="10">
        <v>151</v>
      </c>
      <c r="B128" s="36" t="s">
        <v>913</v>
      </c>
      <c r="G128" s="36" t="s">
        <v>5575</v>
      </c>
      <c r="K128" s="7"/>
      <c r="L128" s="7" t="s">
        <v>834</v>
      </c>
      <c r="M128" s="7" t="s">
        <v>618</v>
      </c>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Z128" s="7"/>
      <c r="CF128" s="7"/>
      <c r="CG128" s="14"/>
      <c r="CH128" s="7"/>
      <c r="CI128" s="14"/>
      <c r="CJ128" s="7"/>
      <c r="CK128" s="14"/>
      <c r="CL128" s="7"/>
      <c r="CM128" s="14"/>
    </row>
    <row r="129" spans="1:91" x14ac:dyDescent="0.3">
      <c r="A129" s="10">
        <v>151</v>
      </c>
      <c r="B129" s="36" t="s">
        <v>913</v>
      </c>
      <c r="G129" s="36" t="s">
        <v>5576</v>
      </c>
      <c r="K129" s="7"/>
      <c r="L129" s="7" t="s">
        <v>834</v>
      </c>
      <c r="M129" s="7" t="s">
        <v>618</v>
      </c>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Z129" s="7"/>
      <c r="CF129" s="7"/>
      <c r="CG129" s="14"/>
      <c r="CH129" s="7"/>
      <c r="CI129" s="14"/>
      <c r="CJ129" s="7"/>
      <c r="CK129" s="14"/>
      <c r="CL129" s="7"/>
      <c r="CM129" s="14"/>
    </row>
    <row r="130" spans="1:91" x14ac:dyDescent="0.3">
      <c r="A130" s="10">
        <v>151</v>
      </c>
      <c r="B130" s="36" t="s">
        <v>913</v>
      </c>
      <c r="G130" s="36" t="s">
        <v>5577</v>
      </c>
      <c r="K130" s="7"/>
      <c r="L130" s="7" t="s">
        <v>834</v>
      </c>
      <c r="M130" s="7" t="s">
        <v>621</v>
      </c>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Z130" s="7"/>
      <c r="CF130" s="7"/>
      <c r="CG130" s="14"/>
      <c r="CH130" s="7"/>
      <c r="CI130" s="14"/>
      <c r="CJ130" s="7"/>
      <c r="CK130" s="14"/>
      <c r="CL130" s="7"/>
      <c r="CM130" s="14"/>
    </row>
    <row r="131" spans="1:91" x14ac:dyDescent="0.3">
      <c r="A131" s="10">
        <v>151</v>
      </c>
      <c r="B131" s="36" t="s">
        <v>913</v>
      </c>
      <c r="G131" s="36" t="s">
        <v>5578</v>
      </c>
      <c r="K131" s="7"/>
      <c r="L131" s="7" t="s">
        <v>834</v>
      </c>
      <c r="M131" s="7" t="s">
        <v>639</v>
      </c>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Z131" s="7"/>
      <c r="CF131" s="7"/>
      <c r="CG131" s="14"/>
      <c r="CH131" s="7"/>
      <c r="CI131" s="14"/>
      <c r="CJ131" s="7"/>
      <c r="CK131" s="14"/>
      <c r="CL131" s="7"/>
      <c r="CM131" s="14"/>
    </row>
    <row r="132" spans="1:91" x14ac:dyDescent="0.3">
      <c r="A132" s="10">
        <v>151</v>
      </c>
      <c r="B132" s="36" t="s">
        <v>913</v>
      </c>
      <c r="G132" s="36" t="s">
        <v>5579</v>
      </c>
      <c r="K132" s="7"/>
      <c r="L132" s="7" t="s">
        <v>834</v>
      </c>
      <c r="M132" s="7" t="s">
        <v>639</v>
      </c>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Z132" s="7"/>
      <c r="CF132" s="7"/>
      <c r="CG132" s="14"/>
      <c r="CH132" s="7"/>
      <c r="CI132" s="14"/>
      <c r="CJ132" s="7"/>
      <c r="CK132" s="14"/>
      <c r="CL132" s="7"/>
      <c r="CM132" s="14"/>
    </row>
    <row r="133" spans="1:91" x14ac:dyDescent="0.3">
      <c r="A133" s="10">
        <v>151</v>
      </c>
      <c r="B133" s="36" t="s">
        <v>913</v>
      </c>
      <c r="G133" s="36" t="s">
        <v>5580</v>
      </c>
      <c r="K133" s="7"/>
      <c r="L133" s="7" t="s">
        <v>834</v>
      </c>
      <c r="M133" s="7" t="s">
        <v>639</v>
      </c>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Z133" s="7"/>
      <c r="CF133" s="7"/>
      <c r="CG133" s="14"/>
      <c r="CH133" s="7"/>
      <c r="CI133" s="14"/>
      <c r="CJ133" s="7"/>
      <c r="CK133" s="14"/>
      <c r="CL133" s="7"/>
      <c r="CM133" s="14"/>
    </row>
    <row r="134" spans="1:91" x14ac:dyDescent="0.3">
      <c r="A134" s="10">
        <v>151</v>
      </c>
      <c r="B134" s="36" t="s">
        <v>913</v>
      </c>
      <c r="G134" s="36" t="s">
        <v>5581</v>
      </c>
      <c r="K134" s="7"/>
      <c r="L134" s="7" t="s">
        <v>834</v>
      </c>
      <c r="M134" s="7" t="s">
        <v>621</v>
      </c>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Z134" s="7"/>
      <c r="CF134" s="7"/>
      <c r="CG134" s="14"/>
      <c r="CH134" s="7"/>
      <c r="CI134" s="14"/>
      <c r="CJ134" s="7"/>
      <c r="CK134" s="14"/>
      <c r="CL134" s="7"/>
      <c r="CM134" s="14"/>
    </row>
    <row r="135" spans="1:91" x14ac:dyDescent="0.3">
      <c r="A135" s="10">
        <v>151</v>
      </c>
      <c r="B135" s="36" t="s">
        <v>913</v>
      </c>
      <c r="G135" s="36" t="s">
        <v>5582</v>
      </c>
      <c r="K135" s="7"/>
      <c r="L135" s="7" t="s">
        <v>834</v>
      </c>
      <c r="M135" s="7" t="s">
        <v>618</v>
      </c>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Z135" s="7"/>
      <c r="CF135" s="7"/>
      <c r="CG135" s="14"/>
      <c r="CH135" s="7"/>
      <c r="CI135" s="14"/>
      <c r="CJ135" s="7"/>
      <c r="CK135" s="14"/>
      <c r="CL135" s="7"/>
      <c r="CM135" s="14"/>
    </row>
    <row r="136" spans="1:91" x14ac:dyDescent="0.3">
      <c r="A136" s="10">
        <v>151</v>
      </c>
      <c r="B136" s="36" t="s">
        <v>913</v>
      </c>
      <c r="G136" s="36" t="s">
        <v>5583</v>
      </c>
      <c r="K136" s="7"/>
      <c r="L136" s="7" t="s">
        <v>834</v>
      </c>
      <c r="M136" s="7" t="s">
        <v>621</v>
      </c>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Z136" s="7"/>
      <c r="CF136" s="7"/>
      <c r="CG136" s="14"/>
      <c r="CH136" s="7"/>
      <c r="CI136" s="14"/>
      <c r="CJ136" s="7"/>
      <c r="CK136" s="14"/>
      <c r="CL136" s="7"/>
      <c r="CM136" s="14"/>
    </row>
    <row r="137" spans="1:91" x14ac:dyDescent="0.3">
      <c r="A137" s="10">
        <v>151</v>
      </c>
      <c r="B137" s="36" t="s">
        <v>913</v>
      </c>
      <c r="G137" s="36" t="s">
        <v>5584</v>
      </c>
      <c r="K137" s="7"/>
      <c r="L137" s="7" t="s">
        <v>834</v>
      </c>
      <c r="M137" s="7" t="s">
        <v>618</v>
      </c>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Z137" s="7"/>
      <c r="CF137" s="7"/>
      <c r="CG137" s="14"/>
      <c r="CH137" s="7"/>
      <c r="CI137" s="14"/>
      <c r="CJ137" s="7"/>
      <c r="CK137" s="14"/>
      <c r="CL137" s="7"/>
      <c r="CM137" s="14"/>
    </row>
    <row r="138" spans="1:91" x14ac:dyDescent="0.3">
      <c r="A138" s="10">
        <v>151</v>
      </c>
      <c r="B138" s="36" t="s">
        <v>913</v>
      </c>
      <c r="G138" s="36" t="s">
        <v>5585</v>
      </c>
      <c r="K138" s="7"/>
      <c r="L138" s="7" t="s">
        <v>834</v>
      </c>
      <c r="M138" s="7" t="s">
        <v>618</v>
      </c>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Z138" s="7"/>
      <c r="CF138" s="7"/>
      <c r="CG138" s="14"/>
      <c r="CH138" s="7"/>
      <c r="CI138" s="14"/>
      <c r="CJ138" s="7"/>
      <c r="CK138" s="14"/>
      <c r="CL138" s="7"/>
      <c r="CM138" s="14"/>
    </row>
    <row r="139" spans="1:91" x14ac:dyDescent="0.3">
      <c r="A139" s="10">
        <v>151</v>
      </c>
      <c r="B139" s="36" t="s">
        <v>913</v>
      </c>
      <c r="G139" s="36" t="s">
        <v>5586</v>
      </c>
      <c r="K139" s="7"/>
      <c r="L139" s="7" t="s">
        <v>834</v>
      </c>
      <c r="M139" s="7" t="s">
        <v>621</v>
      </c>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Z139" s="7"/>
      <c r="CF139" s="7"/>
      <c r="CG139" s="14"/>
      <c r="CH139" s="7"/>
      <c r="CI139" s="14"/>
      <c r="CJ139" s="7"/>
      <c r="CK139" s="14"/>
      <c r="CL139" s="7"/>
      <c r="CM139" s="14"/>
    </row>
    <row r="140" spans="1:91" x14ac:dyDescent="0.3">
      <c r="A140" s="10">
        <v>151</v>
      </c>
      <c r="B140" s="36" t="s">
        <v>913</v>
      </c>
      <c r="G140" s="36" t="s">
        <v>5587</v>
      </c>
      <c r="K140" s="7"/>
      <c r="L140" s="7" t="s">
        <v>834</v>
      </c>
      <c r="M140" s="7" t="s">
        <v>639</v>
      </c>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Z140" s="7"/>
      <c r="CF140" s="7"/>
      <c r="CG140" s="14"/>
      <c r="CH140" s="7"/>
      <c r="CI140" s="14"/>
      <c r="CJ140" s="7"/>
      <c r="CK140" s="14"/>
      <c r="CL140" s="7"/>
      <c r="CM140" s="14"/>
    </row>
    <row r="141" spans="1:91" x14ac:dyDescent="0.3">
      <c r="A141" s="10">
        <v>151</v>
      </c>
      <c r="B141" s="36" t="s">
        <v>913</v>
      </c>
      <c r="G141" s="36" t="s">
        <v>5588</v>
      </c>
      <c r="K141" s="7"/>
      <c r="L141" s="7" t="s">
        <v>834</v>
      </c>
      <c r="M141" s="7" t="s">
        <v>621</v>
      </c>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Z141" s="7"/>
      <c r="CF141" s="7"/>
      <c r="CG141" s="14"/>
      <c r="CH141" s="7"/>
      <c r="CI141" s="14"/>
      <c r="CJ141" s="7"/>
      <c r="CK141" s="14"/>
      <c r="CL141" s="7"/>
      <c r="CM141" s="14"/>
    </row>
    <row r="142" spans="1:91" x14ac:dyDescent="0.3">
      <c r="A142" s="10">
        <v>151</v>
      </c>
      <c r="B142" s="36" t="s">
        <v>913</v>
      </c>
      <c r="G142" s="36" t="s">
        <v>5589</v>
      </c>
      <c r="K142" s="7"/>
      <c r="L142" s="7" t="s">
        <v>834</v>
      </c>
      <c r="M142" s="7" t="s">
        <v>633</v>
      </c>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Z142" s="7"/>
      <c r="CF142" s="7"/>
      <c r="CG142" s="14"/>
      <c r="CH142" s="7"/>
      <c r="CI142" s="14"/>
      <c r="CJ142" s="7"/>
      <c r="CK142" s="14"/>
      <c r="CL142" s="7"/>
      <c r="CM142" s="14"/>
    </row>
    <row r="143" spans="1:91" x14ac:dyDescent="0.3">
      <c r="A143" s="10">
        <v>151</v>
      </c>
      <c r="B143" s="36" t="s">
        <v>913</v>
      </c>
      <c r="G143" s="36" t="s">
        <v>5590</v>
      </c>
      <c r="K143" s="7"/>
      <c r="L143" s="7" t="s">
        <v>834</v>
      </c>
      <c r="M143" s="7" t="s">
        <v>618</v>
      </c>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Z143" s="7"/>
      <c r="CF143" s="7"/>
      <c r="CG143" s="14"/>
      <c r="CH143" s="7"/>
      <c r="CI143" s="14"/>
      <c r="CJ143" s="7"/>
      <c r="CK143" s="14"/>
      <c r="CL143" s="7"/>
      <c r="CM143" s="14"/>
    </row>
    <row r="144" spans="1:91" x14ac:dyDescent="0.3">
      <c r="A144" s="10">
        <v>151</v>
      </c>
      <c r="B144" s="36" t="s">
        <v>913</v>
      </c>
      <c r="G144" s="36" t="s">
        <v>5591</v>
      </c>
      <c r="K144" s="7"/>
      <c r="L144" s="7" t="s">
        <v>834</v>
      </c>
      <c r="M144" s="7" t="s">
        <v>633</v>
      </c>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Z144" s="7"/>
      <c r="CF144" s="7"/>
      <c r="CG144" s="14"/>
      <c r="CH144" s="7"/>
      <c r="CI144" s="14"/>
      <c r="CJ144" s="7"/>
      <c r="CK144" s="14"/>
      <c r="CL144" s="7"/>
      <c r="CM144" s="14"/>
    </row>
    <row r="145" spans="1:91" x14ac:dyDescent="0.3">
      <c r="A145" s="10">
        <v>151</v>
      </c>
      <c r="B145" s="36" t="s">
        <v>913</v>
      </c>
      <c r="G145" s="36" t="s">
        <v>5592</v>
      </c>
      <c r="K145" s="7"/>
      <c r="L145" s="7" t="s">
        <v>834</v>
      </c>
      <c r="M145" s="7" t="s">
        <v>621</v>
      </c>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Z145" s="7"/>
      <c r="CF145" s="7"/>
      <c r="CG145" s="14"/>
      <c r="CH145" s="7"/>
      <c r="CI145" s="14"/>
      <c r="CJ145" s="7"/>
      <c r="CK145" s="14"/>
      <c r="CL145" s="7"/>
      <c r="CM145" s="14"/>
    </row>
    <row r="146" spans="1:91" x14ac:dyDescent="0.3">
      <c r="A146" s="10">
        <v>151</v>
      </c>
      <c r="B146" s="36" t="s">
        <v>913</v>
      </c>
      <c r="G146" s="36" t="s">
        <v>5593</v>
      </c>
      <c r="K146" s="7"/>
      <c r="L146" s="7" t="s">
        <v>834</v>
      </c>
      <c r="M146" s="7" t="s">
        <v>621</v>
      </c>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Z146" s="7"/>
      <c r="CF146" s="7"/>
      <c r="CG146" s="14"/>
      <c r="CH146" s="7"/>
      <c r="CI146" s="14"/>
      <c r="CJ146" s="7"/>
      <c r="CK146" s="14"/>
      <c r="CL146" s="7"/>
      <c r="CM146" s="14"/>
    </row>
    <row r="147" spans="1:91" x14ac:dyDescent="0.3">
      <c r="A147" s="10">
        <v>151</v>
      </c>
      <c r="B147" s="36" t="s">
        <v>913</v>
      </c>
      <c r="G147" s="36" t="s">
        <v>5594</v>
      </c>
      <c r="K147" s="7"/>
      <c r="L147" s="7" t="s">
        <v>834</v>
      </c>
      <c r="M147" s="7" t="s">
        <v>615</v>
      </c>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Z147" s="7"/>
      <c r="CF147" s="7"/>
      <c r="CG147" s="14"/>
      <c r="CH147" s="7"/>
      <c r="CI147" s="14"/>
      <c r="CJ147" s="7"/>
      <c r="CK147" s="14"/>
      <c r="CL147" s="7"/>
      <c r="CM147" s="14"/>
    </row>
    <row r="148" spans="1:91" x14ac:dyDescent="0.3">
      <c r="A148" s="10">
        <v>151</v>
      </c>
      <c r="B148" s="36" t="s">
        <v>913</v>
      </c>
      <c r="G148" s="36" t="s">
        <v>5595</v>
      </c>
      <c r="K148" s="7"/>
      <c r="L148" s="7" t="s">
        <v>834</v>
      </c>
      <c r="M148" s="7" t="s">
        <v>618</v>
      </c>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Z148" s="7"/>
      <c r="CF148" s="7"/>
      <c r="CG148" s="14"/>
      <c r="CH148" s="7"/>
      <c r="CI148" s="14"/>
      <c r="CJ148" s="7"/>
      <c r="CK148" s="14"/>
      <c r="CL148" s="7"/>
      <c r="CM148" s="14"/>
    </row>
    <row r="149" spans="1:91" x14ac:dyDescent="0.3">
      <c r="A149" s="10">
        <v>151</v>
      </c>
      <c r="B149" s="36" t="s">
        <v>913</v>
      </c>
      <c r="G149" s="36" t="s">
        <v>5596</v>
      </c>
      <c r="K149" s="7"/>
      <c r="L149" s="7" t="s">
        <v>834</v>
      </c>
      <c r="M149" s="7" t="s">
        <v>633</v>
      </c>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Z149" s="7"/>
      <c r="CF149" s="7"/>
      <c r="CG149" s="14"/>
      <c r="CH149" s="7"/>
      <c r="CI149" s="14"/>
      <c r="CJ149" s="7"/>
      <c r="CK149" s="14"/>
      <c r="CL149" s="7"/>
      <c r="CM149" s="14"/>
    </row>
    <row r="150" spans="1:91" x14ac:dyDescent="0.3">
      <c r="A150" s="10">
        <v>151</v>
      </c>
      <c r="B150" s="36" t="s">
        <v>913</v>
      </c>
      <c r="G150" s="36" t="s">
        <v>5597</v>
      </c>
      <c r="K150" s="7"/>
      <c r="L150" s="7" t="s">
        <v>834</v>
      </c>
      <c r="M150" s="7" t="s">
        <v>618</v>
      </c>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Z150" s="7"/>
      <c r="CF150" s="7"/>
      <c r="CG150" s="14"/>
      <c r="CH150" s="7"/>
      <c r="CI150" s="14"/>
      <c r="CJ150" s="7"/>
      <c r="CK150" s="14"/>
      <c r="CL150" s="7"/>
      <c r="CM150" s="14"/>
    </row>
    <row r="151" spans="1:91" x14ac:dyDescent="0.3">
      <c r="A151" s="10">
        <v>151</v>
      </c>
      <c r="B151" s="36" t="s">
        <v>913</v>
      </c>
      <c r="G151" s="36" t="s">
        <v>5598</v>
      </c>
      <c r="K151" s="7"/>
      <c r="L151" s="7" t="s">
        <v>834</v>
      </c>
      <c r="M151" s="7" t="s">
        <v>618</v>
      </c>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Z151" s="7"/>
      <c r="CF151" s="7"/>
      <c r="CG151" s="14"/>
      <c r="CH151" s="7"/>
      <c r="CI151" s="14"/>
      <c r="CJ151" s="7"/>
      <c r="CK151" s="14"/>
      <c r="CL151" s="7"/>
      <c r="CM151" s="14"/>
    </row>
    <row r="152" spans="1:91" x14ac:dyDescent="0.3">
      <c r="A152" s="10">
        <v>151</v>
      </c>
      <c r="B152" s="36" t="s">
        <v>913</v>
      </c>
      <c r="G152" s="36" t="s">
        <v>5599</v>
      </c>
      <c r="K152" s="7"/>
      <c r="L152" s="7" t="s">
        <v>834</v>
      </c>
      <c r="M152" s="7" t="s">
        <v>615</v>
      </c>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Z152" s="7"/>
      <c r="CF152" s="7"/>
      <c r="CG152" s="14"/>
      <c r="CH152" s="7"/>
      <c r="CI152" s="14"/>
      <c r="CJ152" s="7"/>
      <c r="CK152" s="14"/>
      <c r="CL152" s="7"/>
      <c r="CM152" s="14"/>
    </row>
    <row r="153" spans="1:91" x14ac:dyDescent="0.3">
      <c r="A153" s="10">
        <v>151</v>
      </c>
      <c r="B153" s="36" t="s">
        <v>913</v>
      </c>
      <c r="G153" s="36" t="s">
        <v>5600</v>
      </c>
      <c r="K153" s="7"/>
      <c r="L153" s="7" t="s">
        <v>834</v>
      </c>
      <c r="M153" s="7" t="s">
        <v>618</v>
      </c>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Z153" s="7"/>
      <c r="CF153" s="7"/>
      <c r="CG153" s="14"/>
      <c r="CH153" s="7"/>
      <c r="CI153" s="14"/>
      <c r="CJ153" s="7"/>
      <c r="CK153" s="14"/>
      <c r="CL153" s="7"/>
      <c r="CM153" s="14"/>
    </row>
    <row r="154" spans="1:91" x14ac:dyDescent="0.3">
      <c r="A154" s="10">
        <v>151</v>
      </c>
      <c r="B154" s="36" t="s">
        <v>913</v>
      </c>
      <c r="G154" s="36" t="s">
        <v>5601</v>
      </c>
      <c r="K154" s="7"/>
      <c r="L154" s="7" t="s">
        <v>834</v>
      </c>
      <c r="M154" s="7" t="s">
        <v>621</v>
      </c>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Z154" s="7"/>
      <c r="CF154" s="7"/>
      <c r="CG154" s="14"/>
      <c r="CH154" s="7"/>
      <c r="CI154" s="14"/>
      <c r="CJ154" s="7"/>
      <c r="CK154" s="14"/>
      <c r="CL154" s="7"/>
      <c r="CM154" s="14"/>
    </row>
    <row r="155" spans="1:91" x14ac:dyDescent="0.3">
      <c r="A155" s="10">
        <v>151</v>
      </c>
      <c r="B155" s="36" t="s">
        <v>913</v>
      </c>
      <c r="G155" s="36" t="s">
        <v>5602</v>
      </c>
      <c r="K155" s="7"/>
      <c r="L155" s="7" t="s">
        <v>834</v>
      </c>
      <c r="M155" s="7" t="s">
        <v>621</v>
      </c>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Z155" s="7"/>
      <c r="CF155" s="7"/>
      <c r="CG155" s="14"/>
      <c r="CH155" s="7"/>
      <c r="CI155" s="14"/>
      <c r="CJ155" s="7"/>
      <c r="CK155" s="14"/>
      <c r="CL155" s="7"/>
      <c r="CM155" s="14"/>
    </row>
    <row r="156" spans="1:91" x14ac:dyDescent="0.3">
      <c r="A156" s="10">
        <v>151</v>
      </c>
      <c r="B156" s="36" t="s">
        <v>913</v>
      </c>
      <c r="G156" s="36" t="s">
        <v>5603</v>
      </c>
      <c r="K156" s="7"/>
      <c r="L156" s="7" t="s">
        <v>834</v>
      </c>
      <c r="M156" s="7" t="s">
        <v>618</v>
      </c>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Z156" s="7"/>
      <c r="CF156" s="7"/>
      <c r="CG156" s="14"/>
      <c r="CH156" s="7"/>
      <c r="CI156" s="14"/>
      <c r="CJ156" s="7"/>
      <c r="CK156" s="14"/>
      <c r="CL156" s="7"/>
      <c r="CM156" s="14"/>
    </row>
    <row r="157" spans="1:91" x14ac:dyDescent="0.3">
      <c r="A157" s="10">
        <v>151</v>
      </c>
      <c r="B157" s="36" t="s">
        <v>913</v>
      </c>
      <c r="G157" s="36" t="s">
        <v>5604</v>
      </c>
      <c r="K157" s="7"/>
      <c r="L157" s="7" t="s">
        <v>834</v>
      </c>
      <c r="M157" s="7" t="s">
        <v>618</v>
      </c>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Z157" s="7"/>
      <c r="CF157" s="7"/>
      <c r="CG157" s="14"/>
      <c r="CH157" s="7"/>
      <c r="CI157" s="14"/>
      <c r="CJ157" s="7"/>
      <c r="CK157" s="14"/>
      <c r="CL157" s="7"/>
      <c r="CM157" s="14"/>
    </row>
    <row r="158" spans="1:91" x14ac:dyDescent="0.3">
      <c r="A158" s="10">
        <v>151</v>
      </c>
      <c r="B158" s="36" t="s">
        <v>913</v>
      </c>
      <c r="G158" s="36" t="s">
        <v>5605</v>
      </c>
      <c r="K158" s="7"/>
      <c r="L158" s="7" t="s">
        <v>834</v>
      </c>
      <c r="M158" s="7" t="s">
        <v>618</v>
      </c>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Z158" s="7"/>
      <c r="CF158" s="7"/>
      <c r="CG158" s="14"/>
      <c r="CH158" s="7"/>
      <c r="CI158" s="14"/>
      <c r="CJ158" s="7"/>
      <c r="CK158" s="14"/>
      <c r="CL158" s="7"/>
      <c r="CM158" s="14"/>
    </row>
    <row r="159" spans="1:91" x14ac:dyDescent="0.3">
      <c r="A159" s="10">
        <v>151</v>
      </c>
      <c r="B159" s="36" t="s">
        <v>913</v>
      </c>
      <c r="G159" s="36" t="s">
        <v>5606</v>
      </c>
      <c r="K159" s="7"/>
      <c r="L159" s="7" t="s">
        <v>834</v>
      </c>
      <c r="M159" s="7" t="s">
        <v>618</v>
      </c>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Z159" s="7"/>
      <c r="CF159" s="7"/>
      <c r="CG159" s="14"/>
      <c r="CH159" s="7"/>
      <c r="CI159" s="14"/>
      <c r="CJ159" s="7"/>
      <c r="CK159" s="14"/>
      <c r="CL159" s="7"/>
      <c r="CM159" s="14"/>
    </row>
    <row r="160" spans="1:91" x14ac:dyDescent="0.3">
      <c r="A160" s="10">
        <v>151</v>
      </c>
      <c r="B160" s="36" t="s">
        <v>913</v>
      </c>
      <c r="G160" s="36" t="s">
        <v>5607</v>
      </c>
      <c r="K160" s="7"/>
      <c r="L160" s="7" t="s">
        <v>834</v>
      </c>
      <c r="M160" s="7" t="s">
        <v>618</v>
      </c>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Z160" s="7"/>
      <c r="CF160" s="7"/>
      <c r="CG160" s="14"/>
      <c r="CH160" s="7"/>
      <c r="CI160" s="14"/>
      <c r="CJ160" s="7"/>
      <c r="CK160" s="14"/>
      <c r="CL160" s="7"/>
      <c r="CM160" s="14"/>
    </row>
    <row r="161" spans="1:91" x14ac:dyDescent="0.3">
      <c r="A161" s="10">
        <v>151</v>
      </c>
      <c r="B161" s="36" t="s">
        <v>913</v>
      </c>
      <c r="G161" s="36" t="s">
        <v>5608</v>
      </c>
      <c r="K161" s="7"/>
      <c r="L161" s="7" t="s">
        <v>834</v>
      </c>
      <c r="M161" s="7" t="s">
        <v>621</v>
      </c>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Z161" s="7"/>
      <c r="CF161" s="7"/>
      <c r="CG161" s="14"/>
      <c r="CH161" s="7"/>
      <c r="CI161" s="14"/>
      <c r="CJ161" s="7"/>
      <c r="CK161" s="14"/>
      <c r="CL161" s="7"/>
      <c r="CM161" s="14"/>
    </row>
    <row r="162" spans="1:91" x14ac:dyDescent="0.3">
      <c r="A162" s="10">
        <v>151</v>
      </c>
      <c r="B162" s="36" t="s">
        <v>913</v>
      </c>
      <c r="G162" s="36" t="s">
        <v>5609</v>
      </c>
      <c r="K162" s="7"/>
      <c r="L162" s="7" t="s">
        <v>834</v>
      </c>
      <c r="M162" s="7" t="s">
        <v>621</v>
      </c>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Z162" s="7"/>
      <c r="CF162" s="7"/>
      <c r="CG162" s="14"/>
      <c r="CH162" s="7"/>
      <c r="CI162" s="14"/>
      <c r="CJ162" s="7"/>
      <c r="CK162" s="14"/>
      <c r="CL162" s="7"/>
      <c r="CM162" s="14"/>
    </row>
    <row r="163" spans="1:91" x14ac:dyDescent="0.3">
      <c r="A163" s="10">
        <v>151</v>
      </c>
      <c r="B163" s="36" t="s">
        <v>913</v>
      </c>
      <c r="G163" s="36" t="s">
        <v>5610</v>
      </c>
      <c r="K163" s="7"/>
      <c r="L163" s="7" t="s">
        <v>834</v>
      </c>
      <c r="M163" s="7" t="s">
        <v>621</v>
      </c>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Z163" s="7"/>
      <c r="CF163" s="7"/>
      <c r="CG163" s="14"/>
      <c r="CH163" s="7"/>
      <c r="CI163" s="14"/>
      <c r="CJ163" s="7"/>
      <c r="CK163" s="14"/>
      <c r="CL163" s="7"/>
      <c r="CM163" s="14"/>
    </row>
    <row r="164" spans="1:91" x14ac:dyDescent="0.3">
      <c r="A164" s="10">
        <v>151</v>
      </c>
      <c r="B164" s="36" t="s">
        <v>913</v>
      </c>
      <c r="G164" s="36" t="s">
        <v>5611</v>
      </c>
      <c r="K164" s="7"/>
      <c r="L164" s="7" t="s">
        <v>834</v>
      </c>
      <c r="M164" s="7" t="s">
        <v>621</v>
      </c>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Z164" s="7"/>
      <c r="CF164" s="7"/>
      <c r="CG164" s="14"/>
      <c r="CH164" s="7"/>
      <c r="CI164" s="14"/>
      <c r="CJ164" s="7"/>
      <c r="CK164" s="14"/>
      <c r="CL164" s="7"/>
      <c r="CM164" s="14"/>
    </row>
    <row r="165" spans="1:91" x14ac:dyDescent="0.3">
      <c r="A165" s="10">
        <v>151</v>
      </c>
      <c r="B165" s="36" t="s">
        <v>913</v>
      </c>
      <c r="G165" s="36" t="s">
        <v>5612</v>
      </c>
      <c r="K165" s="7"/>
      <c r="L165" s="7" t="s">
        <v>834</v>
      </c>
      <c r="M165" s="7" t="s">
        <v>639</v>
      </c>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Z165" s="7"/>
      <c r="CF165" s="7"/>
      <c r="CG165" s="14"/>
      <c r="CH165" s="7"/>
      <c r="CI165" s="14"/>
      <c r="CJ165" s="7"/>
      <c r="CK165" s="14"/>
      <c r="CL165" s="7"/>
      <c r="CM165" s="14"/>
    </row>
    <row r="166" spans="1:91" x14ac:dyDescent="0.3">
      <c r="A166" s="10">
        <v>151</v>
      </c>
      <c r="B166" s="36" t="s">
        <v>913</v>
      </c>
      <c r="G166" s="36" t="s">
        <v>5613</v>
      </c>
      <c r="K166" s="7"/>
      <c r="L166" s="7" t="s">
        <v>834</v>
      </c>
      <c r="M166" s="7" t="s">
        <v>621</v>
      </c>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Z166" s="7"/>
      <c r="CF166" s="7"/>
      <c r="CG166" s="14"/>
      <c r="CH166" s="7"/>
      <c r="CI166" s="14"/>
      <c r="CJ166" s="7"/>
      <c r="CK166" s="14"/>
      <c r="CL166" s="7"/>
      <c r="CM166" s="14"/>
    </row>
    <row r="167" spans="1:91" x14ac:dyDescent="0.3">
      <c r="A167" s="10">
        <v>151</v>
      </c>
      <c r="B167" s="36" t="s">
        <v>913</v>
      </c>
      <c r="G167" s="36" t="s">
        <v>5614</v>
      </c>
      <c r="K167" s="7"/>
      <c r="L167" s="7" t="s">
        <v>834</v>
      </c>
      <c r="M167" s="7" t="s">
        <v>618</v>
      </c>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Z167" s="7"/>
      <c r="CF167" s="7"/>
      <c r="CG167" s="14"/>
      <c r="CH167" s="7"/>
      <c r="CI167" s="14"/>
      <c r="CJ167" s="7"/>
      <c r="CK167" s="14"/>
      <c r="CL167" s="7"/>
      <c r="CM167" s="14"/>
    </row>
    <row r="168" spans="1:91" x14ac:dyDescent="0.3">
      <c r="A168" s="10">
        <v>151</v>
      </c>
      <c r="B168" s="36" t="s">
        <v>913</v>
      </c>
      <c r="G168" s="36" t="s">
        <v>5615</v>
      </c>
      <c r="K168" s="7"/>
      <c r="L168" s="7" t="s">
        <v>834</v>
      </c>
      <c r="M168" s="7" t="s">
        <v>621</v>
      </c>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Z168" s="7"/>
      <c r="CF168" s="7"/>
      <c r="CG168" s="14"/>
      <c r="CH168" s="7"/>
      <c r="CI168" s="14"/>
      <c r="CJ168" s="7"/>
      <c r="CK168" s="14"/>
      <c r="CL168" s="7"/>
      <c r="CM168" s="14"/>
    </row>
    <row r="169" spans="1:91" x14ac:dyDescent="0.3">
      <c r="A169" s="10">
        <v>151</v>
      </c>
      <c r="B169" s="36" t="s">
        <v>913</v>
      </c>
      <c r="G169" s="36" t="s">
        <v>5616</v>
      </c>
      <c r="K169" s="7"/>
      <c r="L169" s="7" t="s">
        <v>834</v>
      </c>
      <c r="M169" s="7" t="s">
        <v>621</v>
      </c>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Z169" s="7"/>
      <c r="CF169" s="7"/>
      <c r="CG169" s="14"/>
      <c r="CH169" s="7"/>
      <c r="CI169" s="14"/>
      <c r="CJ169" s="7"/>
      <c r="CK169" s="14"/>
      <c r="CL169" s="7"/>
      <c r="CM169" s="14"/>
    </row>
    <row r="170" spans="1:91" x14ac:dyDescent="0.3">
      <c r="A170" s="10">
        <v>151</v>
      </c>
      <c r="B170" s="36" t="s">
        <v>913</v>
      </c>
      <c r="G170" s="36" t="s">
        <v>5617</v>
      </c>
      <c r="K170" s="7"/>
      <c r="L170" s="7" t="s">
        <v>834</v>
      </c>
      <c r="M170" s="7" t="s">
        <v>618</v>
      </c>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Z170" s="7"/>
      <c r="CF170" s="7"/>
      <c r="CG170" s="14"/>
      <c r="CH170" s="7"/>
      <c r="CI170" s="14"/>
      <c r="CJ170" s="7"/>
      <c r="CK170" s="14"/>
      <c r="CL170" s="7"/>
      <c r="CM170" s="14"/>
    </row>
    <row r="171" spans="1:91" x14ac:dyDescent="0.3">
      <c r="A171" s="10">
        <v>151</v>
      </c>
      <c r="B171" s="36" t="s">
        <v>913</v>
      </c>
      <c r="G171" s="36" t="s">
        <v>5618</v>
      </c>
      <c r="K171" s="7"/>
      <c r="L171" s="7" t="s">
        <v>834</v>
      </c>
      <c r="M171" s="7" t="s">
        <v>615</v>
      </c>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Z171" s="7"/>
      <c r="CF171" s="7"/>
      <c r="CG171" s="14"/>
      <c r="CH171" s="7"/>
      <c r="CI171" s="14"/>
      <c r="CJ171" s="7"/>
      <c r="CK171" s="14"/>
      <c r="CL171" s="7"/>
      <c r="CM171" s="14"/>
    </row>
    <row r="172" spans="1:91" x14ac:dyDescent="0.3">
      <c r="A172" s="10">
        <v>151</v>
      </c>
      <c r="B172" s="36" t="s">
        <v>913</v>
      </c>
      <c r="G172" s="36" t="s">
        <v>5619</v>
      </c>
      <c r="K172" s="7"/>
      <c r="L172" s="7" t="s">
        <v>834</v>
      </c>
      <c r="M172" s="7" t="s">
        <v>615</v>
      </c>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Z172" s="7"/>
      <c r="CF172" s="7"/>
      <c r="CG172" s="14"/>
      <c r="CH172" s="7"/>
      <c r="CI172" s="14"/>
      <c r="CJ172" s="7"/>
      <c r="CK172" s="14"/>
      <c r="CL172" s="7"/>
      <c r="CM172" s="14"/>
    </row>
    <row r="173" spans="1:91" x14ac:dyDescent="0.3">
      <c r="A173" s="10">
        <v>151</v>
      </c>
      <c r="B173" s="36" t="s">
        <v>913</v>
      </c>
      <c r="G173" s="36" t="s">
        <v>5620</v>
      </c>
      <c r="K173" s="7"/>
      <c r="L173" s="7" t="s">
        <v>834</v>
      </c>
      <c r="M173" s="7" t="s">
        <v>618</v>
      </c>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Z173" s="7"/>
      <c r="CF173" s="7"/>
      <c r="CG173" s="14"/>
      <c r="CH173" s="7"/>
      <c r="CI173" s="14"/>
      <c r="CJ173" s="7"/>
      <c r="CK173" s="14"/>
      <c r="CL173" s="7"/>
      <c r="CM173" s="14"/>
    </row>
    <row r="174" spans="1:91" x14ac:dyDescent="0.3">
      <c r="A174" s="10">
        <v>151</v>
      </c>
      <c r="B174" s="36" t="s">
        <v>913</v>
      </c>
      <c r="G174" s="36" t="s">
        <v>5621</v>
      </c>
      <c r="K174" s="7"/>
      <c r="L174" s="7" t="s">
        <v>834</v>
      </c>
      <c r="M174" s="7" t="s">
        <v>618</v>
      </c>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Z174" s="7"/>
      <c r="CF174" s="7"/>
      <c r="CG174" s="14"/>
      <c r="CH174" s="7"/>
      <c r="CI174" s="14"/>
      <c r="CJ174" s="7"/>
      <c r="CK174" s="14"/>
      <c r="CL174" s="7"/>
      <c r="CM174" s="14"/>
    </row>
    <row r="175" spans="1:91" x14ac:dyDescent="0.3">
      <c r="A175" s="10">
        <v>151</v>
      </c>
      <c r="B175" s="36" t="s">
        <v>913</v>
      </c>
      <c r="G175" s="36" t="s">
        <v>5622</v>
      </c>
      <c r="K175" s="7"/>
      <c r="L175" s="7" t="s">
        <v>834</v>
      </c>
      <c r="M175" s="7" t="s">
        <v>615</v>
      </c>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Z175" s="7"/>
      <c r="CF175" s="7"/>
      <c r="CG175" s="14"/>
      <c r="CH175" s="7"/>
      <c r="CI175" s="14"/>
      <c r="CJ175" s="7"/>
      <c r="CK175" s="14"/>
      <c r="CL175" s="7"/>
      <c r="CM175" s="14"/>
    </row>
    <row r="176" spans="1:91" x14ac:dyDescent="0.3">
      <c r="A176" s="10">
        <v>151</v>
      </c>
      <c r="B176" s="36" t="s">
        <v>913</v>
      </c>
      <c r="G176" s="36" t="s">
        <v>5623</v>
      </c>
      <c r="K176" s="7"/>
      <c r="L176" s="7" t="s">
        <v>834</v>
      </c>
      <c r="M176" s="7" t="s">
        <v>615</v>
      </c>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Z176" s="7"/>
      <c r="CF176" s="7"/>
      <c r="CG176" s="14"/>
      <c r="CH176" s="7"/>
      <c r="CI176" s="14"/>
      <c r="CJ176" s="7"/>
      <c r="CK176" s="14"/>
      <c r="CL176" s="7"/>
      <c r="CM176" s="14"/>
    </row>
    <row r="177" spans="1:91" x14ac:dyDescent="0.3">
      <c r="A177" s="10">
        <v>151</v>
      </c>
      <c r="B177" s="36" t="s">
        <v>913</v>
      </c>
      <c r="G177" s="36" t="s">
        <v>5624</v>
      </c>
      <c r="K177" s="7"/>
      <c r="L177" s="7" t="s">
        <v>834</v>
      </c>
      <c r="M177" s="7" t="s">
        <v>621</v>
      </c>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Z177" s="7"/>
      <c r="CF177" s="7"/>
      <c r="CG177" s="14"/>
      <c r="CH177" s="7"/>
      <c r="CI177" s="14"/>
      <c r="CJ177" s="7"/>
      <c r="CK177" s="14"/>
      <c r="CL177" s="7"/>
      <c r="CM177" s="14"/>
    </row>
    <row r="178" spans="1:91" x14ac:dyDescent="0.3">
      <c r="A178" s="10">
        <v>151</v>
      </c>
      <c r="B178" s="36" t="s">
        <v>913</v>
      </c>
      <c r="G178" s="36" t="s">
        <v>5625</v>
      </c>
      <c r="K178" s="7"/>
      <c r="L178" s="7" t="s">
        <v>834</v>
      </c>
      <c r="M178" s="7" t="s">
        <v>618</v>
      </c>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Z178" s="7"/>
      <c r="CF178" s="7"/>
      <c r="CG178" s="14"/>
      <c r="CH178" s="7"/>
      <c r="CI178" s="14"/>
      <c r="CJ178" s="7"/>
      <c r="CK178" s="14"/>
      <c r="CL178" s="7"/>
      <c r="CM178" s="14"/>
    </row>
    <row r="179" spans="1:91" x14ac:dyDescent="0.3">
      <c r="A179" s="10">
        <v>151</v>
      </c>
      <c r="B179" s="36" t="s">
        <v>913</v>
      </c>
      <c r="G179" s="36" t="s">
        <v>5626</v>
      </c>
      <c r="K179" s="7"/>
      <c r="L179" s="7" t="s">
        <v>834</v>
      </c>
      <c r="M179" s="7" t="s">
        <v>636</v>
      </c>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Z179" s="7"/>
      <c r="CF179" s="7"/>
      <c r="CG179" s="14"/>
      <c r="CH179" s="7"/>
      <c r="CI179" s="14"/>
      <c r="CJ179" s="7"/>
      <c r="CK179" s="14"/>
      <c r="CL179" s="7"/>
      <c r="CM179" s="14"/>
    </row>
    <row r="180" spans="1:91" x14ac:dyDescent="0.3">
      <c r="A180" s="10">
        <v>151</v>
      </c>
      <c r="B180" s="36" t="s">
        <v>913</v>
      </c>
      <c r="G180" s="36" t="s">
        <v>5627</v>
      </c>
      <c r="K180" s="7"/>
      <c r="L180" s="7" t="s">
        <v>834</v>
      </c>
      <c r="M180" s="7" t="s">
        <v>618</v>
      </c>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Z180" s="7"/>
      <c r="CF180" s="7"/>
      <c r="CG180" s="14"/>
      <c r="CH180" s="7"/>
      <c r="CI180" s="14"/>
      <c r="CJ180" s="7"/>
      <c r="CK180" s="14"/>
      <c r="CL180" s="7"/>
      <c r="CM180" s="14"/>
    </row>
    <row r="181" spans="1:91" x14ac:dyDescent="0.3">
      <c r="A181" s="10">
        <v>151</v>
      </c>
      <c r="B181" s="36" t="s">
        <v>913</v>
      </c>
      <c r="G181" s="36" t="s">
        <v>5628</v>
      </c>
      <c r="K181" s="7"/>
      <c r="L181" s="7" t="s">
        <v>834</v>
      </c>
      <c r="M181" s="7" t="s">
        <v>618</v>
      </c>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Z181" s="7"/>
      <c r="CF181" s="7"/>
      <c r="CG181" s="14"/>
      <c r="CH181" s="7"/>
      <c r="CI181" s="14"/>
      <c r="CJ181" s="7"/>
      <c r="CK181" s="14"/>
      <c r="CL181" s="7"/>
      <c r="CM181" s="14"/>
    </row>
    <row r="182" spans="1:91" x14ac:dyDescent="0.3">
      <c r="A182" s="10">
        <v>151</v>
      </c>
      <c r="B182" s="36" t="s">
        <v>913</v>
      </c>
      <c r="G182" s="36" t="s">
        <v>5629</v>
      </c>
      <c r="K182" s="7"/>
      <c r="L182" s="7" t="s">
        <v>834</v>
      </c>
      <c r="M182" s="7" t="s">
        <v>621</v>
      </c>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Z182" s="7"/>
      <c r="CF182" s="7"/>
      <c r="CG182" s="14"/>
      <c r="CH182" s="7"/>
      <c r="CI182" s="14"/>
      <c r="CJ182" s="7"/>
      <c r="CK182" s="14"/>
      <c r="CL182" s="7"/>
      <c r="CM182" s="14"/>
    </row>
    <row r="183" spans="1:91" x14ac:dyDescent="0.3">
      <c r="A183" s="10">
        <v>151</v>
      </c>
      <c r="B183" s="36" t="s">
        <v>913</v>
      </c>
      <c r="G183" s="36" t="s">
        <v>5630</v>
      </c>
      <c r="K183" s="7"/>
      <c r="L183" s="7" t="s">
        <v>834</v>
      </c>
      <c r="M183" s="7" t="s">
        <v>618</v>
      </c>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Z183" s="7"/>
      <c r="CF183" s="7"/>
      <c r="CG183" s="14"/>
      <c r="CH183" s="7"/>
      <c r="CI183" s="14"/>
      <c r="CJ183" s="7"/>
      <c r="CK183" s="14"/>
      <c r="CL183" s="7"/>
      <c r="CM183" s="14"/>
    </row>
    <row r="184" spans="1:91" x14ac:dyDescent="0.3">
      <c r="A184" s="10">
        <v>151</v>
      </c>
      <c r="B184" s="36" t="s">
        <v>913</v>
      </c>
      <c r="G184" s="36" t="s">
        <v>5631</v>
      </c>
      <c r="K184" s="7"/>
      <c r="L184" s="7" t="s">
        <v>834</v>
      </c>
      <c r="M184" s="7" t="s">
        <v>621</v>
      </c>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Z184" s="7"/>
      <c r="CF184" s="7"/>
      <c r="CG184" s="14"/>
      <c r="CH184" s="7"/>
      <c r="CI184" s="14"/>
      <c r="CJ184" s="7"/>
      <c r="CK184" s="14"/>
      <c r="CL184" s="7"/>
      <c r="CM184" s="14"/>
    </row>
    <row r="185" spans="1:91" x14ac:dyDescent="0.3">
      <c r="A185" s="10">
        <v>151</v>
      </c>
      <c r="B185" s="36" t="s">
        <v>913</v>
      </c>
      <c r="G185" s="36" t="s">
        <v>5632</v>
      </c>
      <c r="K185" s="7"/>
      <c r="L185" s="7" t="s">
        <v>834</v>
      </c>
      <c r="M185" s="7" t="s">
        <v>639</v>
      </c>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Z185" s="7"/>
      <c r="CF185" s="7"/>
      <c r="CG185" s="14"/>
      <c r="CH185" s="7"/>
      <c r="CI185" s="14"/>
      <c r="CJ185" s="7"/>
      <c r="CK185" s="14"/>
      <c r="CL185" s="7"/>
      <c r="CM185" s="14"/>
    </row>
    <row r="186" spans="1:91" x14ac:dyDescent="0.3">
      <c r="A186" s="10">
        <v>151</v>
      </c>
      <c r="B186" s="36" t="s">
        <v>913</v>
      </c>
      <c r="G186" s="36" t="s">
        <v>5633</v>
      </c>
      <c r="K186" s="7"/>
      <c r="L186" s="7" t="s">
        <v>834</v>
      </c>
      <c r="M186" s="7" t="s">
        <v>639</v>
      </c>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Z186" s="7"/>
      <c r="CF186" s="7"/>
      <c r="CG186" s="14"/>
      <c r="CH186" s="7"/>
      <c r="CI186" s="14"/>
      <c r="CJ186" s="7"/>
      <c r="CK186" s="14"/>
      <c r="CL186" s="7"/>
      <c r="CM186" s="14"/>
    </row>
    <row r="187" spans="1:91" x14ac:dyDescent="0.3">
      <c r="A187" s="10">
        <v>151</v>
      </c>
      <c r="B187" s="36" t="s">
        <v>913</v>
      </c>
      <c r="G187" s="36" t="s">
        <v>5634</v>
      </c>
      <c r="K187" s="7"/>
      <c r="L187" s="7" t="s">
        <v>834</v>
      </c>
      <c r="M187" s="7" t="s">
        <v>621</v>
      </c>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Z187" s="7"/>
      <c r="CF187" s="7"/>
      <c r="CG187" s="14"/>
      <c r="CH187" s="7"/>
      <c r="CI187" s="14"/>
      <c r="CJ187" s="7"/>
      <c r="CK187" s="14"/>
      <c r="CL187" s="7"/>
      <c r="CM187" s="14"/>
    </row>
    <row r="188" spans="1:91" x14ac:dyDescent="0.3">
      <c r="A188" s="10">
        <v>151</v>
      </c>
      <c r="B188" s="36" t="s">
        <v>913</v>
      </c>
      <c r="G188" s="36" t="s">
        <v>5635</v>
      </c>
      <c r="K188" s="7"/>
      <c r="L188" s="7" t="s">
        <v>834</v>
      </c>
      <c r="M188" s="7" t="s">
        <v>618</v>
      </c>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Z188" s="7"/>
      <c r="CF188" s="7"/>
      <c r="CG188" s="14"/>
      <c r="CH188" s="7"/>
      <c r="CI188" s="14"/>
      <c r="CJ188" s="7"/>
      <c r="CK188" s="14"/>
      <c r="CL188" s="7"/>
      <c r="CM188" s="14"/>
    </row>
    <row r="189" spans="1:91" x14ac:dyDescent="0.3">
      <c r="A189" s="10">
        <v>151</v>
      </c>
      <c r="B189" s="36" t="s">
        <v>913</v>
      </c>
      <c r="G189" s="36" t="s">
        <v>5636</v>
      </c>
      <c r="K189" s="7"/>
      <c r="L189" s="7" t="s">
        <v>834</v>
      </c>
      <c r="M189" s="7" t="s">
        <v>621</v>
      </c>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Z189" s="7"/>
      <c r="CF189" s="7"/>
      <c r="CG189" s="14"/>
      <c r="CH189" s="7"/>
      <c r="CI189" s="14"/>
      <c r="CJ189" s="7"/>
      <c r="CK189" s="14"/>
      <c r="CL189" s="7"/>
      <c r="CM189" s="14"/>
    </row>
    <row r="190" spans="1:91" x14ac:dyDescent="0.3">
      <c r="A190" s="10">
        <v>151</v>
      </c>
      <c r="B190" s="36" t="s">
        <v>913</v>
      </c>
      <c r="G190" s="36" t="s">
        <v>5637</v>
      </c>
      <c r="K190" s="7"/>
      <c r="L190" s="7" t="s">
        <v>834</v>
      </c>
      <c r="M190" s="7" t="s">
        <v>621</v>
      </c>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Z190" s="7"/>
      <c r="CF190" s="7"/>
      <c r="CG190" s="14"/>
      <c r="CH190" s="7"/>
      <c r="CI190" s="14"/>
      <c r="CJ190" s="7"/>
      <c r="CK190" s="14"/>
      <c r="CL190" s="7"/>
      <c r="CM190" s="14"/>
    </row>
    <row r="191" spans="1:91" x14ac:dyDescent="0.3">
      <c r="A191" s="10">
        <v>151</v>
      </c>
      <c r="B191" s="36" t="s">
        <v>913</v>
      </c>
      <c r="G191" s="36" t="s">
        <v>5638</v>
      </c>
      <c r="K191" s="7"/>
      <c r="L191" s="7" t="s">
        <v>834</v>
      </c>
      <c r="M191" s="7" t="s">
        <v>621</v>
      </c>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Z191" s="7"/>
      <c r="CF191" s="7"/>
      <c r="CG191" s="14"/>
      <c r="CH191" s="7"/>
      <c r="CI191" s="14"/>
      <c r="CJ191" s="7"/>
      <c r="CK191" s="14"/>
      <c r="CL191" s="7"/>
      <c r="CM191" s="14"/>
    </row>
    <row r="192" spans="1:91" x14ac:dyDescent="0.3">
      <c r="A192" s="10">
        <v>151</v>
      </c>
      <c r="B192" s="36" t="s">
        <v>913</v>
      </c>
      <c r="G192" s="36" t="s">
        <v>5639</v>
      </c>
      <c r="K192" s="7"/>
      <c r="L192" s="7" t="s">
        <v>834</v>
      </c>
      <c r="M192" s="7" t="s">
        <v>618</v>
      </c>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Z192" s="7"/>
      <c r="CF192" s="7"/>
      <c r="CG192" s="14"/>
      <c r="CH192" s="7"/>
      <c r="CI192" s="14"/>
      <c r="CJ192" s="7"/>
      <c r="CK192" s="14"/>
      <c r="CL192" s="7"/>
      <c r="CM192" s="14"/>
    </row>
    <row r="193" spans="1:91" x14ac:dyDescent="0.3">
      <c r="A193" s="10">
        <v>151</v>
      </c>
      <c r="B193" s="36" t="s">
        <v>913</v>
      </c>
      <c r="G193" s="36" t="s">
        <v>5640</v>
      </c>
      <c r="K193" s="7"/>
      <c r="L193" s="7" t="s">
        <v>834</v>
      </c>
      <c r="M193" s="7" t="s">
        <v>633</v>
      </c>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Z193" s="7"/>
      <c r="CF193" s="7"/>
      <c r="CG193" s="14"/>
      <c r="CH193" s="7"/>
      <c r="CI193" s="14"/>
      <c r="CJ193" s="7"/>
      <c r="CK193" s="14"/>
      <c r="CL193" s="7"/>
      <c r="CM193" s="14"/>
    </row>
    <row r="194" spans="1:91" x14ac:dyDescent="0.3">
      <c r="A194" s="10">
        <v>151</v>
      </c>
      <c r="B194" s="36" t="s">
        <v>913</v>
      </c>
      <c r="G194" s="36" t="s">
        <v>5641</v>
      </c>
      <c r="K194" s="7"/>
      <c r="L194" s="7" t="s">
        <v>834</v>
      </c>
      <c r="M194" s="7" t="s">
        <v>621</v>
      </c>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Z194" s="7"/>
      <c r="CF194" s="7"/>
      <c r="CG194" s="14"/>
      <c r="CH194" s="7"/>
      <c r="CI194" s="14"/>
      <c r="CJ194" s="7"/>
      <c r="CK194" s="14"/>
      <c r="CL194" s="7"/>
      <c r="CM194" s="14"/>
    </row>
    <row r="195" spans="1:91" x14ac:dyDescent="0.3">
      <c r="A195" s="10">
        <v>151</v>
      </c>
      <c r="B195" s="36" t="s">
        <v>913</v>
      </c>
      <c r="G195" s="36" t="s">
        <v>5642</v>
      </c>
      <c r="K195" s="7"/>
      <c r="L195" s="7" t="s">
        <v>834</v>
      </c>
      <c r="M195" s="7" t="s">
        <v>621</v>
      </c>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Z195" s="7"/>
      <c r="CF195" s="7"/>
      <c r="CG195" s="14"/>
      <c r="CH195" s="7"/>
      <c r="CI195" s="14"/>
      <c r="CJ195" s="7"/>
      <c r="CK195" s="14"/>
      <c r="CL195" s="7"/>
      <c r="CM195" s="14"/>
    </row>
    <row r="196" spans="1:91" x14ac:dyDescent="0.3">
      <c r="A196" s="10">
        <v>151</v>
      </c>
      <c r="B196" s="36" t="s">
        <v>913</v>
      </c>
      <c r="G196" s="36" t="s">
        <v>5643</v>
      </c>
      <c r="K196" s="7"/>
      <c r="L196" s="7" t="s">
        <v>834</v>
      </c>
      <c r="M196" s="7" t="s">
        <v>618</v>
      </c>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Z196" s="7"/>
      <c r="CF196" s="7"/>
      <c r="CG196" s="14"/>
      <c r="CH196" s="7"/>
      <c r="CI196" s="14"/>
      <c r="CJ196" s="7"/>
      <c r="CK196" s="14"/>
      <c r="CL196" s="7"/>
      <c r="CM196" s="14"/>
    </row>
    <row r="197" spans="1:91" x14ac:dyDescent="0.3">
      <c r="A197" s="10">
        <v>151</v>
      </c>
      <c r="B197" s="36" t="s">
        <v>913</v>
      </c>
      <c r="G197" s="36" t="s">
        <v>5644</v>
      </c>
      <c r="K197" s="7"/>
      <c r="L197" s="7" t="s">
        <v>834</v>
      </c>
      <c r="M197" s="7" t="s">
        <v>618</v>
      </c>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Z197" s="7"/>
      <c r="CF197" s="7"/>
      <c r="CG197" s="14"/>
      <c r="CH197" s="7"/>
      <c r="CI197" s="14"/>
      <c r="CJ197" s="7"/>
      <c r="CK197" s="14"/>
      <c r="CL197" s="7"/>
      <c r="CM197" s="14"/>
    </row>
    <row r="198" spans="1:91" x14ac:dyDescent="0.3">
      <c r="A198" s="10">
        <v>151</v>
      </c>
      <c r="B198" s="36" t="s">
        <v>913</v>
      </c>
      <c r="G198" s="36" t="s">
        <v>5645</v>
      </c>
      <c r="K198" s="7"/>
      <c r="L198" s="7" t="s">
        <v>834</v>
      </c>
      <c r="M198" s="7" t="s">
        <v>618</v>
      </c>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Z198" s="7"/>
      <c r="CF198" s="7"/>
      <c r="CG198" s="14"/>
      <c r="CH198" s="7"/>
      <c r="CI198" s="14"/>
      <c r="CJ198" s="7"/>
      <c r="CK198" s="14"/>
      <c r="CL198" s="7"/>
      <c r="CM198" s="14"/>
    </row>
    <row r="199" spans="1:91" x14ac:dyDescent="0.3">
      <c r="A199" s="10">
        <v>151</v>
      </c>
      <c r="B199" s="36" t="s">
        <v>913</v>
      </c>
      <c r="G199" s="36" t="s">
        <v>5646</v>
      </c>
      <c r="K199" s="7"/>
      <c r="L199" s="7" t="s">
        <v>834</v>
      </c>
      <c r="M199" s="7" t="s">
        <v>621</v>
      </c>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Z199" s="7"/>
      <c r="CF199" s="7"/>
      <c r="CG199" s="14"/>
      <c r="CH199" s="7"/>
      <c r="CI199" s="14"/>
      <c r="CJ199" s="7"/>
      <c r="CK199" s="14"/>
      <c r="CL199" s="7"/>
      <c r="CM199" s="14"/>
    </row>
    <row r="200" spans="1:91" x14ac:dyDescent="0.3">
      <c r="A200" s="10">
        <v>151</v>
      </c>
      <c r="B200" s="36" t="s">
        <v>913</v>
      </c>
      <c r="G200" s="36" t="s">
        <v>5647</v>
      </c>
      <c r="K200" s="7"/>
      <c r="L200" s="7" t="s">
        <v>834</v>
      </c>
      <c r="M200" s="7" t="s">
        <v>621</v>
      </c>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Z200" s="7"/>
      <c r="CF200" s="7"/>
      <c r="CG200" s="14"/>
      <c r="CH200" s="7"/>
      <c r="CI200" s="14"/>
      <c r="CJ200" s="7"/>
      <c r="CK200" s="14"/>
      <c r="CL200" s="7"/>
      <c r="CM200" s="14"/>
    </row>
    <row r="201" spans="1:91" x14ac:dyDescent="0.3">
      <c r="A201" s="10">
        <v>151</v>
      </c>
      <c r="B201" s="36" t="s">
        <v>913</v>
      </c>
      <c r="G201" s="36" t="s">
        <v>5648</v>
      </c>
      <c r="K201" s="7"/>
      <c r="L201" s="7" t="s">
        <v>834</v>
      </c>
      <c r="M201" s="7" t="s">
        <v>621</v>
      </c>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Z201" s="7"/>
      <c r="CF201" s="7"/>
      <c r="CG201" s="14"/>
      <c r="CH201" s="7"/>
      <c r="CI201" s="14"/>
      <c r="CJ201" s="7"/>
      <c r="CK201" s="14"/>
      <c r="CL201" s="7"/>
      <c r="CM201" s="14"/>
    </row>
    <row r="202" spans="1:91" x14ac:dyDescent="0.3">
      <c r="A202" s="10">
        <v>151</v>
      </c>
      <c r="B202" s="36" t="s">
        <v>913</v>
      </c>
      <c r="G202" s="36" t="s">
        <v>5649</v>
      </c>
      <c r="K202" s="7"/>
      <c r="L202" s="7" t="s">
        <v>834</v>
      </c>
      <c r="M202" s="7" t="s">
        <v>615</v>
      </c>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Z202" s="7"/>
      <c r="CF202" s="7"/>
      <c r="CG202" s="14"/>
      <c r="CH202" s="7"/>
      <c r="CI202" s="14"/>
      <c r="CJ202" s="7"/>
      <c r="CK202" s="14"/>
      <c r="CL202" s="7"/>
      <c r="CM202" s="14"/>
    </row>
    <row r="203" spans="1:91" x14ac:dyDescent="0.3">
      <c r="A203" s="10">
        <v>151</v>
      </c>
      <c r="B203" s="36" t="s">
        <v>860</v>
      </c>
      <c r="G203" s="36" t="s">
        <v>5650</v>
      </c>
      <c r="K203" s="7"/>
      <c r="L203" s="7" t="s">
        <v>834</v>
      </c>
      <c r="M203" s="7" t="s">
        <v>621</v>
      </c>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Z203" s="7"/>
      <c r="CF203" s="7"/>
      <c r="CG203" s="14"/>
      <c r="CH203" s="7"/>
      <c r="CI203" s="14"/>
      <c r="CJ203" s="7"/>
      <c r="CK203" s="14"/>
      <c r="CL203" s="7"/>
      <c r="CM203" s="14"/>
    </row>
    <row r="204" spans="1:91" x14ac:dyDescent="0.3">
      <c r="A204" s="10">
        <v>151</v>
      </c>
      <c r="B204" s="36" t="s">
        <v>913</v>
      </c>
      <c r="G204" s="36" t="s">
        <v>5651</v>
      </c>
      <c r="K204" s="7"/>
      <c r="L204" s="7" t="s">
        <v>834</v>
      </c>
      <c r="M204" s="7" t="s">
        <v>615</v>
      </c>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Z204" s="7"/>
      <c r="CF204" s="7"/>
      <c r="CG204" s="14"/>
      <c r="CH204" s="7"/>
      <c r="CI204" s="14"/>
      <c r="CJ204" s="7"/>
      <c r="CK204" s="14"/>
      <c r="CL204" s="7"/>
      <c r="CM204" s="14"/>
    </row>
    <row r="205" spans="1:91" x14ac:dyDescent="0.3">
      <c r="A205" s="10">
        <v>151</v>
      </c>
      <c r="B205" s="36" t="s">
        <v>913</v>
      </c>
      <c r="G205" s="36" t="s">
        <v>5652</v>
      </c>
      <c r="K205" s="7"/>
      <c r="L205" s="7" t="s">
        <v>834</v>
      </c>
      <c r="M205" s="7" t="s">
        <v>618</v>
      </c>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Z205" s="7"/>
      <c r="CF205" s="7"/>
      <c r="CG205" s="14"/>
      <c r="CH205" s="7"/>
      <c r="CI205" s="14"/>
      <c r="CJ205" s="7"/>
      <c r="CK205" s="14"/>
      <c r="CL205" s="7"/>
      <c r="CM205" s="14"/>
    </row>
    <row r="206" spans="1:91" x14ac:dyDescent="0.3">
      <c r="A206" s="10">
        <v>151</v>
      </c>
      <c r="B206" s="36" t="s">
        <v>913</v>
      </c>
      <c r="G206" s="36" t="s">
        <v>5653</v>
      </c>
      <c r="K206" s="7"/>
      <c r="L206" s="7" t="s">
        <v>834</v>
      </c>
      <c r="M206" s="7" t="s">
        <v>624</v>
      </c>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Z206" s="7"/>
      <c r="CF206" s="7"/>
      <c r="CG206" s="14"/>
      <c r="CH206" s="7"/>
      <c r="CI206" s="14"/>
      <c r="CJ206" s="7"/>
      <c r="CK206" s="14"/>
      <c r="CL206" s="7"/>
      <c r="CM206" s="14"/>
    </row>
    <row r="207" spans="1:91" x14ac:dyDescent="0.3">
      <c r="A207" s="10">
        <v>151</v>
      </c>
      <c r="B207" s="36" t="s">
        <v>913</v>
      </c>
      <c r="G207" s="36" t="s">
        <v>5654</v>
      </c>
      <c r="K207" s="7"/>
      <c r="L207" s="7" t="s">
        <v>834</v>
      </c>
      <c r="M207" s="7" t="s">
        <v>618</v>
      </c>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Z207" s="7"/>
      <c r="CF207" s="7"/>
      <c r="CG207" s="14"/>
      <c r="CH207" s="7"/>
      <c r="CI207" s="14"/>
      <c r="CJ207" s="7"/>
      <c r="CK207" s="14"/>
      <c r="CL207" s="7"/>
      <c r="CM207" s="14"/>
    </row>
    <row r="208" spans="1:91" x14ac:dyDescent="0.3">
      <c r="A208" s="10">
        <v>151</v>
      </c>
      <c r="B208" s="36" t="s">
        <v>913</v>
      </c>
      <c r="G208" s="36" t="s">
        <v>5655</v>
      </c>
      <c r="K208" s="7"/>
      <c r="L208" s="7" t="s">
        <v>834</v>
      </c>
      <c r="M208" s="7" t="s">
        <v>618</v>
      </c>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Z208" s="7"/>
      <c r="CF208" s="7"/>
      <c r="CG208" s="14"/>
      <c r="CH208" s="7"/>
      <c r="CI208" s="14"/>
      <c r="CJ208" s="7"/>
      <c r="CK208" s="14"/>
      <c r="CL208" s="7"/>
      <c r="CM208" s="14"/>
    </row>
    <row r="209" spans="1:91" x14ac:dyDescent="0.3">
      <c r="A209" s="10">
        <v>151</v>
      </c>
      <c r="B209" s="36" t="s">
        <v>913</v>
      </c>
      <c r="G209" s="36" t="s">
        <v>5656</v>
      </c>
      <c r="K209" s="7"/>
      <c r="L209" s="7" t="s">
        <v>834</v>
      </c>
      <c r="M209" s="7" t="s">
        <v>615</v>
      </c>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Z209" s="7"/>
      <c r="CF209" s="7"/>
      <c r="CG209" s="14"/>
      <c r="CH209" s="7"/>
      <c r="CI209" s="14"/>
      <c r="CJ209" s="7"/>
      <c r="CK209" s="14"/>
      <c r="CL209" s="7"/>
      <c r="CM209" s="14"/>
    </row>
    <row r="210" spans="1:91" x14ac:dyDescent="0.3">
      <c r="A210" s="10">
        <v>151</v>
      </c>
      <c r="B210" s="36" t="s">
        <v>913</v>
      </c>
      <c r="G210" s="36" t="s">
        <v>5657</v>
      </c>
      <c r="K210" s="7"/>
      <c r="L210" s="7" t="s">
        <v>834</v>
      </c>
      <c r="M210" s="7" t="s">
        <v>621</v>
      </c>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Z210" s="7"/>
      <c r="CF210" s="7"/>
      <c r="CG210" s="14"/>
      <c r="CH210" s="7"/>
      <c r="CI210" s="14"/>
      <c r="CJ210" s="7"/>
      <c r="CK210" s="14"/>
      <c r="CL210" s="7"/>
      <c r="CM210" s="14"/>
    </row>
    <row r="211" spans="1:91" x14ac:dyDescent="0.3">
      <c r="A211" s="10">
        <v>151</v>
      </c>
      <c r="B211" s="36" t="s">
        <v>913</v>
      </c>
      <c r="G211" s="36" t="s">
        <v>5658</v>
      </c>
      <c r="K211" s="7"/>
      <c r="L211" s="7" t="s">
        <v>834</v>
      </c>
      <c r="M211" s="7" t="s">
        <v>615</v>
      </c>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Z211" s="7"/>
      <c r="CF211" s="7"/>
      <c r="CG211" s="14"/>
      <c r="CH211" s="7"/>
      <c r="CI211" s="14"/>
      <c r="CJ211" s="7"/>
      <c r="CK211" s="14"/>
      <c r="CL211" s="7"/>
      <c r="CM211" s="14"/>
    </row>
    <row r="212" spans="1:91" x14ac:dyDescent="0.3">
      <c r="A212" s="10">
        <v>151</v>
      </c>
      <c r="B212" s="36" t="s">
        <v>913</v>
      </c>
      <c r="G212" s="36" t="s">
        <v>5659</v>
      </c>
      <c r="K212" s="7"/>
      <c r="L212" s="7" t="s">
        <v>834</v>
      </c>
      <c r="M212" s="7" t="s">
        <v>621</v>
      </c>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Z212" s="7"/>
      <c r="CF212" s="7"/>
      <c r="CG212" s="14"/>
      <c r="CH212" s="7"/>
      <c r="CI212" s="14"/>
      <c r="CJ212" s="7"/>
      <c r="CK212" s="14"/>
      <c r="CL212" s="7"/>
      <c r="CM212" s="14"/>
    </row>
    <row r="213" spans="1:91" x14ac:dyDescent="0.3">
      <c r="A213" s="10">
        <v>151</v>
      </c>
      <c r="B213" s="36" t="s">
        <v>913</v>
      </c>
      <c r="G213" s="36" t="s">
        <v>5660</v>
      </c>
      <c r="K213" s="7"/>
      <c r="L213" s="7" t="s">
        <v>834</v>
      </c>
      <c r="M213" s="7" t="s">
        <v>618</v>
      </c>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Z213" s="7"/>
      <c r="CF213" s="7"/>
      <c r="CG213" s="14"/>
      <c r="CH213" s="7"/>
      <c r="CI213" s="14"/>
      <c r="CJ213" s="7"/>
      <c r="CK213" s="14"/>
      <c r="CL213" s="7"/>
      <c r="CM213" s="14"/>
    </row>
    <row r="214" spans="1:91" x14ac:dyDescent="0.3">
      <c r="A214" s="10">
        <v>151</v>
      </c>
      <c r="B214" s="36" t="s">
        <v>913</v>
      </c>
      <c r="G214" s="36" t="s">
        <v>5661</v>
      </c>
      <c r="K214" s="7"/>
      <c r="L214" s="7" t="s">
        <v>834</v>
      </c>
      <c r="M214" s="7" t="s">
        <v>618</v>
      </c>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Z214" s="7"/>
      <c r="CF214" s="7"/>
      <c r="CG214" s="14"/>
      <c r="CH214" s="7"/>
      <c r="CI214" s="14"/>
      <c r="CJ214" s="7"/>
      <c r="CK214" s="14"/>
      <c r="CL214" s="7"/>
      <c r="CM214" s="14"/>
    </row>
    <row r="215" spans="1:91" x14ac:dyDescent="0.3">
      <c r="A215" s="10">
        <v>151</v>
      </c>
      <c r="B215" s="36" t="s">
        <v>913</v>
      </c>
      <c r="G215" s="36" t="s">
        <v>5662</v>
      </c>
      <c r="K215" s="7"/>
      <c r="L215" s="7" t="s">
        <v>834</v>
      </c>
      <c r="M215" s="7" t="s">
        <v>618</v>
      </c>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Z215" s="7"/>
      <c r="CF215" s="7"/>
      <c r="CG215" s="14"/>
      <c r="CH215" s="7"/>
      <c r="CI215" s="14"/>
      <c r="CJ215" s="7"/>
      <c r="CK215" s="14"/>
      <c r="CL215" s="7"/>
      <c r="CM215" s="14"/>
    </row>
    <row r="216" spans="1:91" x14ac:dyDescent="0.3">
      <c r="A216" s="10">
        <v>151</v>
      </c>
      <c r="B216" s="36" t="s">
        <v>913</v>
      </c>
      <c r="G216" s="36" t="s">
        <v>5663</v>
      </c>
      <c r="K216" s="7"/>
      <c r="L216" s="7" t="s">
        <v>834</v>
      </c>
      <c r="M216" s="7" t="s">
        <v>618</v>
      </c>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Z216" s="7"/>
      <c r="CF216" s="7"/>
      <c r="CG216" s="14"/>
      <c r="CH216" s="7"/>
      <c r="CI216" s="14"/>
      <c r="CJ216" s="7"/>
      <c r="CK216" s="14"/>
      <c r="CL216" s="7"/>
      <c r="CM216" s="14"/>
    </row>
    <row r="217" spans="1:91" x14ac:dyDescent="0.3">
      <c r="A217" s="10">
        <v>151</v>
      </c>
      <c r="B217" s="36" t="s">
        <v>913</v>
      </c>
      <c r="G217" s="36" t="s">
        <v>5664</v>
      </c>
      <c r="K217" s="7"/>
      <c r="L217" s="7" t="s">
        <v>834</v>
      </c>
      <c r="M217" s="7" t="s">
        <v>618</v>
      </c>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Z217" s="7"/>
      <c r="CF217" s="7"/>
      <c r="CG217" s="14"/>
      <c r="CH217" s="7"/>
      <c r="CI217" s="14"/>
      <c r="CJ217" s="7"/>
      <c r="CK217" s="14"/>
      <c r="CL217" s="7"/>
      <c r="CM217" s="14"/>
    </row>
    <row r="218" spans="1:91" x14ac:dyDescent="0.3">
      <c r="A218" s="10">
        <v>151</v>
      </c>
      <c r="B218" s="36" t="s">
        <v>913</v>
      </c>
      <c r="G218" s="36" t="s">
        <v>5665</v>
      </c>
      <c r="K218" s="7"/>
      <c r="L218" s="7" t="s">
        <v>834</v>
      </c>
      <c r="M218" s="7" t="s">
        <v>612</v>
      </c>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Z218" s="7"/>
      <c r="CF218" s="7"/>
      <c r="CG218" s="14"/>
      <c r="CH218" s="7"/>
      <c r="CI218" s="14"/>
      <c r="CJ218" s="7"/>
      <c r="CK218" s="14"/>
      <c r="CL218" s="7"/>
      <c r="CM218" s="14"/>
    </row>
    <row r="219" spans="1:91" x14ac:dyDescent="0.3">
      <c r="A219" s="10">
        <v>151</v>
      </c>
      <c r="B219" s="36" t="s">
        <v>913</v>
      </c>
      <c r="G219" s="36" t="s">
        <v>5666</v>
      </c>
      <c r="K219" s="7"/>
      <c r="L219" s="7" t="s">
        <v>834</v>
      </c>
      <c r="M219" s="7" t="s">
        <v>615</v>
      </c>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Z219" s="7"/>
      <c r="CF219" s="7"/>
      <c r="CG219" s="14"/>
      <c r="CH219" s="7"/>
      <c r="CI219" s="14"/>
      <c r="CJ219" s="7"/>
      <c r="CK219" s="14"/>
      <c r="CL219" s="7"/>
      <c r="CM219" s="14"/>
    </row>
    <row r="220" spans="1:91" x14ac:dyDescent="0.3">
      <c r="A220" s="10">
        <v>151</v>
      </c>
      <c r="B220" s="36" t="s">
        <v>913</v>
      </c>
      <c r="G220" s="36" t="s">
        <v>5667</v>
      </c>
      <c r="K220" s="7"/>
      <c r="L220" s="7" t="s">
        <v>834</v>
      </c>
      <c r="M220" s="7" t="s">
        <v>615</v>
      </c>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Z220" s="7"/>
      <c r="CF220" s="7"/>
      <c r="CG220" s="14"/>
      <c r="CH220" s="7"/>
      <c r="CI220" s="14"/>
      <c r="CJ220" s="7"/>
      <c r="CK220" s="14"/>
      <c r="CL220" s="7"/>
      <c r="CM220" s="14"/>
    </row>
    <row r="221" spans="1:91" x14ac:dyDescent="0.3">
      <c r="A221" s="10">
        <v>151</v>
      </c>
      <c r="B221" s="36" t="s">
        <v>913</v>
      </c>
      <c r="G221" s="36" t="s">
        <v>5668</v>
      </c>
      <c r="K221" s="7"/>
      <c r="L221" s="7" t="s">
        <v>834</v>
      </c>
      <c r="M221" s="7" t="s">
        <v>621</v>
      </c>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Z221" s="7"/>
      <c r="CF221" s="7"/>
      <c r="CG221" s="14"/>
      <c r="CH221" s="7"/>
      <c r="CI221" s="14"/>
      <c r="CJ221" s="7"/>
      <c r="CK221" s="14"/>
      <c r="CL221" s="7"/>
      <c r="CM221" s="14"/>
    </row>
    <row r="222" spans="1:91" x14ac:dyDescent="0.3">
      <c r="A222" s="10">
        <v>151</v>
      </c>
      <c r="B222" s="36" t="s">
        <v>913</v>
      </c>
      <c r="G222" s="36" t="s">
        <v>5669</v>
      </c>
      <c r="K222" s="7"/>
      <c r="L222" s="7" t="s">
        <v>834</v>
      </c>
      <c r="M222" s="7" t="s">
        <v>621</v>
      </c>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Z222" s="7"/>
      <c r="CF222" s="7"/>
      <c r="CG222" s="14"/>
      <c r="CH222" s="7"/>
      <c r="CI222" s="14"/>
      <c r="CJ222" s="7"/>
      <c r="CK222" s="14"/>
      <c r="CL222" s="7"/>
      <c r="CM222" s="14"/>
    </row>
    <row r="223" spans="1:91" x14ac:dyDescent="0.3">
      <c r="A223" s="10">
        <v>151</v>
      </c>
      <c r="B223" s="36" t="s">
        <v>913</v>
      </c>
      <c r="G223" s="36" t="s">
        <v>5670</v>
      </c>
      <c r="K223" s="7"/>
      <c r="L223" s="7" t="s">
        <v>834</v>
      </c>
      <c r="M223" s="7" t="s">
        <v>618</v>
      </c>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Z223" s="7"/>
      <c r="CF223" s="7"/>
      <c r="CG223" s="14"/>
      <c r="CH223" s="7"/>
      <c r="CI223" s="14"/>
      <c r="CJ223" s="7"/>
      <c r="CK223" s="14"/>
      <c r="CL223" s="7"/>
      <c r="CM223" s="14"/>
    </row>
    <row r="224" spans="1:91" x14ac:dyDescent="0.3">
      <c r="A224" s="10">
        <v>151</v>
      </c>
      <c r="B224" s="36" t="s">
        <v>913</v>
      </c>
      <c r="G224" s="36" t="s">
        <v>5671</v>
      </c>
      <c r="K224" s="7"/>
      <c r="L224" s="7" t="s">
        <v>834</v>
      </c>
      <c r="M224" s="7" t="s">
        <v>618</v>
      </c>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Z224" s="7"/>
      <c r="CF224" s="7"/>
      <c r="CG224" s="14"/>
      <c r="CH224" s="7"/>
      <c r="CI224" s="14"/>
      <c r="CJ224" s="7"/>
      <c r="CK224" s="14"/>
      <c r="CL224" s="7"/>
      <c r="CM224" s="14"/>
    </row>
    <row r="225" spans="1:91" x14ac:dyDescent="0.3">
      <c r="A225" s="10">
        <v>151</v>
      </c>
      <c r="B225" s="36" t="s">
        <v>913</v>
      </c>
      <c r="G225" s="36" t="s">
        <v>5672</v>
      </c>
      <c r="K225" s="7"/>
      <c r="L225" s="7" t="s">
        <v>834</v>
      </c>
      <c r="M225" s="7" t="s">
        <v>618</v>
      </c>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Z225" s="7"/>
      <c r="CF225" s="7"/>
      <c r="CG225" s="14"/>
      <c r="CH225" s="7"/>
      <c r="CI225" s="14"/>
      <c r="CJ225" s="7"/>
      <c r="CK225" s="14"/>
      <c r="CL225" s="7"/>
      <c r="CM225" s="14"/>
    </row>
    <row r="226" spans="1:91" x14ac:dyDescent="0.3">
      <c r="A226" s="10">
        <v>151</v>
      </c>
      <c r="B226" s="36" t="s">
        <v>913</v>
      </c>
      <c r="G226" s="36" t="s">
        <v>5673</v>
      </c>
      <c r="K226" s="7"/>
      <c r="L226" s="7" t="s">
        <v>834</v>
      </c>
      <c r="M226" s="7" t="s">
        <v>618</v>
      </c>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Z226" s="7"/>
      <c r="CF226" s="7"/>
      <c r="CG226" s="14"/>
      <c r="CH226" s="7"/>
      <c r="CI226" s="14"/>
      <c r="CJ226" s="7"/>
      <c r="CK226" s="14"/>
      <c r="CL226" s="7"/>
      <c r="CM226" s="14"/>
    </row>
    <row r="227" spans="1:91" x14ac:dyDescent="0.3">
      <c r="A227" s="10">
        <v>151</v>
      </c>
      <c r="B227" s="36" t="s">
        <v>913</v>
      </c>
      <c r="G227" s="36" t="s">
        <v>5674</v>
      </c>
      <c r="K227" s="7"/>
      <c r="L227" s="7" t="s">
        <v>834</v>
      </c>
      <c r="M227" s="7" t="s">
        <v>618</v>
      </c>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Z227" s="7"/>
      <c r="CF227" s="7"/>
      <c r="CG227" s="14"/>
      <c r="CH227" s="7"/>
      <c r="CI227" s="14"/>
      <c r="CJ227" s="7"/>
      <c r="CK227" s="14"/>
      <c r="CL227" s="7"/>
      <c r="CM227" s="14"/>
    </row>
    <row r="228" spans="1:91" x14ac:dyDescent="0.3">
      <c r="A228" s="10">
        <v>151</v>
      </c>
      <c r="B228" s="36" t="s">
        <v>913</v>
      </c>
      <c r="G228" s="36" t="s">
        <v>5675</v>
      </c>
      <c r="K228" s="7"/>
      <c r="L228" s="7" t="s">
        <v>834</v>
      </c>
      <c r="M228" s="7" t="s">
        <v>618</v>
      </c>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Z228" s="7"/>
      <c r="CF228" s="7"/>
      <c r="CG228" s="14"/>
      <c r="CH228" s="7"/>
      <c r="CI228" s="14"/>
      <c r="CJ228" s="7"/>
      <c r="CK228" s="14"/>
      <c r="CL228" s="7"/>
      <c r="CM228" s="14"/>
    </row>
    <row r="229" spans="1:91" x14ac:dyDescent="0.3">
      <c r="A229" s="10">
        <v>151</v>
      </c>
      <c r="B229" s="36" t="s">
        <v>913</v>
      </c>
      <c r="G229" s="36" t="s">
        <v>5676</v>
      </c>
      <c r="K229" s="7"/>
      <c r="L229" s="7" t="s">
        <v>834</v>
      </c>
      <c r="M229" s="7" t="s">
        <v>621</v>
      </c>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Z229" s="7"/>
      <c r="CF229" s="7"/>
      <c r="CG229" s="14"/>
      <c r="CH229" s="7"/>
      <c r="CI229" s="14"/>
      <c r="CJ229" s="7"/>
      <c r="CK229" s="14"/>
      <c r="CL229" s="7"/>
      <c r="CM229" s="14"/>
    </row>
    <row r="230" spans="1:91" x14ac:dyDescent="0.3">
      <c r="A230" s="10">
        <v>151</v>
      </c>
      <c r="B230" s="36" t="s">
        <v>913</v>
      </c>
      <c r="G230" s="36" t="s">
        <v>5677</v>
      </c>
      <c r="K230" s="7"/>
      <c r="L230" s="7" t="s">
        <v>834</v>
      </c>
      <c r="M230" s="7" t="s">
        <v>621</v>
      </c>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Z230" s="7"/>
      <c r="CF230" s="7"/>
      <c r="CG230" s="14"/>
      <c r="CH230" s="7"/>
      <c r="CI230" s="14"/>
      <c r="CJ230" s="7"/>
      <c r="CK230" s="14"/>
      <c r="CL230" s="7"/>
      <c r="CM230" s="14"/>
    </row>
    <row r="231" spans="1:91" x14ac:dyDescent="0.3">
      <c r="A231" s="10">
        <v>151</v>
      </c>
      <c r="B231" s="36" t="s">
        <v>913</v>
      </c>
      <c r="G231" s="36" t="s">
        <v>5678</v>
      </c>
      <c r="K231" s="7"/>
      <c r="L231" s="7" t="s">
        <v>834</v>
      </c>
      <c r="M231" s="7" t="s">
        <v>618</v>
      </c>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Z231" s="7"/>
      <c r="CF231" s="7"/>
      <c r="CG231" s="14"/>
      <c r="CH231" s="7"/>
      <c r="CI231" s="14"/>
      <c r="CJ231" s="7"/>
      <c r="CK231" s="14"/>
      <c r="CL231" s="7"/>
      <c r="CM231" s="14"/>
    </row>
    <row r="232" spans="1:91" x14ac:dyDescent="0.3">
      <c r="A232" s="10">
        <v>151</v>
      </c>
      <c r="B232" s="36" t="s">
        <v>913</v>
      </c>
      <c r="G232" s="36" t="s">
        <v>5679</v>
      </c>
      <c r="K232" s="7"/>
      <c r="L232" s="7" t="s">
        <v>834</v>
      </c>
      <c r="M232" s="7" t="s">
        <v>618</v>
      </c>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Z232" s="7"/>
      <c r="CF232" s="7"/>
      <c r="CG232" s="14"/>
      <c r="CH232" s="7"/>
      <c r="CI232" s="14"/>
      <c r="CJ232" s="7"/>
      <c r="CK232" s="14"/>
      <c r="CL232" s="7"/>
      <c r="CM232" s="14"/>
    </row>
    <row r="233" spans="1:91" x14ac:dyDescent="0.3">
      <c r="A233" s="10">
        <v>151</v>
      </c>
      <c r="B233" s="36" t="s">
        <v>913</v>
      </c>
      <c r="G233" s="36" t="s">
        <v>5680</v>
      </c>
      <c r="K233" s="7"/>
      <c r="L233" s="7" t="s">
        <v>834</v>
      </c>
      <c r="M233" s="7" t="s">
        <v>618</v>
      </c>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Z233" s="7"/>
      <c r="CF233" s="7"/>
      <c r="CG233" s="14"/>
      <c r="CH233" s="7"/>
      <c r="CI233" s="14"/>
      <c r="CJ233" s="7"/>
      <c r="CK233" s="14"/>
      <c r="CL233" s="7"/>
      <c r="CM233" s="14"/>
    </row>
    <row r="234" spans="1:91" x14ac:dyDescent="0.3">
      <c r="A234" s="10">
        <v>151</v>
      </c>
      <c r="B234" s="36" t="s">
        <v>913</v>
      </c>
      <c r="G234" s="36" t="s">
        <v>5681</v>
      </c>
      <c r="K234" s="7"/>
      <c r="L234" s="7" t="s">
        <v>834</v>
      </c>
      <c r="M234" s="7" t="s">
        <v>618</v>
      </c>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Z234" s="7"/>
      <c r="CF234" s="7"/>
      <c r="CG234" s="14"/>
      <c r="CH234" s="7"/>
      <c r="CI234" s="14"/>
      <c r="CJ234" s="7"/>
      <c r="CK234" s="14"/>
      <c r="CL234" s="7"/>
      <c r="CM234" s="14"/>
    </row>
    <row r="235" spans="1:91" x14ac:dyDescent="0.3">
      <c r="A235" s="10">
        <v>151</v>
      </c>
      <c r="B235" s="36" t="s">
        <v>913</v>
      </c>
      <c r="G235" s="36" t="s">
        <v>5682</v>
      </c>
      <c r="K235" s="7"/>
      <c r="L235" s="7" t="s">
        <v>834</v>
      </c>
      <c r="M235" s="7" t="s">
        <v>618</v>
      </c>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Z235" s="7"/>
      <c r="CF235" s="7"/>
      <c r="CG235" s="14"/>
      <c r="CH235" s="7"/>
      <c r="CI235" s="14"/>
      <c r="CJ235" s="7"/>
      <c r="CK235" s="14"/>
      <c r="CL235" s="7"/>
      <c r="CM235" s="14"/>
    </row>
    <row r="236" spans="1:91" x14ac:dyDescent="0.3">
      <c r="A236" s="10">
        <v>151</v>
      </c>
      <c r="B236" s="36" t="s">
        <v>913</v>
      </c>
      <c r="G236" s="36" t="s">
        <v>5683</v>
      </c>
      <c r="K236" s="7"/>
      <c r="L236" s="7" t="s">
        <v>834</v>
      </c>
      <c r="M236" s="7" t="s">
        <v>621</v>
      </c>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Z236" s="7"/>
      <c r="CF236" s="7"/>
      <c r="CG236" s="14"/>
      <c r="CH236" s="7"/>
      <c r="CI236" s="14"/>
      <c r="CJ236" s="7"/>
      <c r="CK236" s="14"/>
      <c r="CL236" s="7"/>
      <c r="CM236" s="14"/>
    </row>
    <row r="237" spans="1:91" x14ac:dyDescent="0.3">
      <c r="A237" s="10">
        <v>151</v>
      </c>
      <c r="B237" s="36" t="s">
        <v>913</v>
      </c>
      <c r="G237" s="36" t="s">
        <v>5684</v>
      </c>
      <c r="K237" s="7"/>
      <c r="L237" s="7" t="s">
        <v>834</v>
      </c>
      <c r="M237" s="7" t="s">
        <v>615</v>
      </c>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Z237" s="7"/>
      <c r="CF237" s="7"/>
      <c r="CG237" s="14"/>
      <c r="CH237" s="7"/>
      <c r="CI237" s="14"/>
      <c r="CJ237" s="7"/>
      <c r="CK237" s="14"/>
      <c r="CL237" s="7"/>
      <c r="CM237" s="14"/>
    </row>
    <row r="238" spans="1:91" x14ac:dyDescent="0.3">
      <c r="A238" s="10">
        <v>151</v>
      </c>
      <c r="B238" s="36" t="s">
        <v>913</v>
      </c>
      <c r="G238" s="36" t="s">
        <v>5685</v>
      </c>
      <c r="K238" s="7"/>
      <c r="L238" s="7" t="s">
        <v>834</v>
      </c>
      <c r="M238" s="7" t="s">
        <v>615</v>
      </c>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Z238" s="7"/>
      <c r="CF238" s="7"/>
      <c r="CG238" s="14"/>
      <c r="CH238" s="7"/>
      <c r="CI238" s="14"/>
      <c r="CJ238" s="7"/>
      <c r="CK238" s="14"/>
      <c r="CL238" s="7"/>
      <c r="CM238" s="14"/>
    </row>
    <row r="239" spans="1:91" x14ac:dyDescent="0.3">
      <c r="A239" s="10">
        <v>151</v>
      </c>
      <c r="B239" s="36" t="s">
        <v>913</v>
      </c>
      <c r="G239" s="36" t="s">
        <v>5686</v>
      </c>
      <c r="K239" s="7"/>
      <c r="L239" s="7" t="s">
        <v>834</v>
      </c>
      <c r="M239" s="7" t="s">
        <v>618</v>
      </c>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Z239" s="7"/>
      <c r="CF239" s="7"/>
      <c r="CG239" s="14"/>
      <c r="CH239" s="7"/>
      <c r="CI239" s="14"/>
      <c r="CJ239" s="7"/>
      <c r="CK239" s="14"/>
      <c r="CL239" s="7"/>
      <c r="CM239" s="14"/>
    </row>
    <row r="240" spans="1:91" x14ac:dyDescent="0.3">
      <c r="A240" s="10">
        <v>151</v>
      </c>
      <c r="B240" s="36" t="s">
        <v>913</v>
      </c>
      <c r="G240" s="36" t="s">
        <v>5687</v>
      </c>
      <c r="K240" s="7"/>
      <c r="L240" s="7" t="s">
        <v>834</v>
      </c>
      <c r="M240" s="7" t="s">
        <v>633</v>
      </c>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Z240" s="7"/>
      <c r="CF240" s="7"/>
      <c r="CG240" s="14"/>
      <c r="CH240" s="7"/>
      <c r="CI240" s="14"/>
      <c r="CJ240" s="7"/>
      <c r="CK240" s="14"/>
      <c r="CL240" s="7"/>
      <c r="CM240" s="14"/>
    </row>
    <row r="241" spans="1:91" x14ac:dyDescent="0.3">
      <c r="A241" s="10">
        <v>151</v>
      </c>
      <c r="B241" s="36" t="s">
        <v>913</v>
      </c>
      <c r="G241" s="36" t="s">
        <v>5688</v>
      </c>
      <c r="K241" s="7"/>
      <c r="L241" s="7" t="s">
        <v>834</v>
      </c>
      <c r="M241" s="7" t="s">
        <v>621</v>
      </c>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Z241" s="7"/>
      <c r="CF241" s="7"/>
      <c r="CG241" s="14"/>
      <c r="CH241" s="7"/>
      <c r="CI241" s="14"/>
      <c r="CJ241" s="7"/>
      <c r="CK241" s="14"/>
      <c r="CL241" s="7"/>
      <c r="CM241" s="14"/>
    </row>
    <row r="242" spans="1:91" x14ac:dyDescent="0.3">
      <c r="A242" s="10">
        <v>151</v>
      </c>
      <c r="B242" s="36" t="s">
        <v>913</v>
      </c>
      <c r="G242" s="36" t="s">
        <v>5689</v>
      </c>
      <c r="K242" s="7"/>
      <c r="L242" s="7" t="s">
        <v>834</v>
      </c>
      <c r="M242" s="7" t="s">
        <v>615</v>
      </c>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Z242" s="7"/>
      <c r="CF242" s="7"/>
      <c r="CG242" s="14"/>
      <c r="CH242" s="7"/>
      <c r="CI242" s="14"/>
      <c r="CJ242" s="7"/>
      <c r="CK242" s="14"/>
      <c r="CL242" s="7"/>
      <c r="CM242" s="14"/>
    </row>
    <row r="243" spans="1:91" x14ac:dyDescent="0.3">
      <c r="A243" s="10">
        <v>151</v>
      </c>
      <c r="B243" s="36" t="s">
        <v>913</v>
      </c>
      <c r="G243" s="36" t="s">
        <v>5690</v>
      </c>
      <c r="K243" s="7"/>
      <c r="L243" s="7" t="s">
        <v>834</v>
      </c>
      <c r="M243" s="7" t="s">
        <v>636</v>
      </c>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Z243" s="7"/>
      <c r="CF243" s="7"/>
      <c r="CG243" s="14"/>
      <c r="CH243" s="7"/>
      <c r="CI243" s="14"/>
      <c r="CJ243" s="7"/>
      <c r="CK243" s="14"/>
      <c r="CL243" s="7"/>
      <c r="CM243" s="14"/>
    </row>
    <row r="244" spans="1:91" x14ac:dyDescent="0.3">
      <c r="A244" s="10">
        <v>151</v>
      </c>
      <c r="B244" s="36" t="s">
        <v>913</v>
      </c>
      <c r="G244" s="36" t="s">
        <v>5691</v>
      </c>
      <c r="K244" s="7"/>
      <c r="L244" s="7" t="s">
        <v>834</v>
      </c>
      <c r="M244" s="7" t="s">
        <v>621</v>
      </c>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Z244" s="7"/>
      <c r="CF244" s="7"/>
      <c r="CG244" s="14"/>
      <c r="CH244" s="7"/>
      <c r="CI244" s="14"/>
      <c r="CJ244" s="7"/>
      <c r="CK244" s="14"/>
      <c r="CL244" s="7"/>
      <c r="CM244" s="14"/>
    </row>
    <row r="245" spans="1:91" x14ac:dyDescent="0.3">
      <c r="A245" s="10">
        <v>151</v>
      </c>
      <c r="B245" s="36" t="s">
        <v>913</v>
      </c>
      <c r="G245" s="36" t="s">
        <v>5692</v>
      </c>
      <c r="K245" s="7"/>
      <c r="L245" s="7" t="s">
        <v>834</v>
      </c>
      <c r="M245" s="7" t="s">
        <v>621</v>
      </c>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Z245" s="7"/>
      <c r="CF245" s="7"/>
      <c r="CG245" s="14"/>
      <c r="CH245" s="7"/>
      <c r="CI245" s="14"/>
      <c r="CJ245" s="7"/>
      <c r="CK245" s="14"/>
      <c r="CL245" s="7"/>
      <c r="CM245" s="14"/>
    </row>
    <row r="246" spans="1:91" x14ac:dyDescent="0.3">
      <c r="A246" s="10">
        <v>151</v>
      </c>
      <c r="B246" s="36" t="s">
        <v>913</v>
      </c>
      <c r="G246" s="36" t="s">
        <v>5693</v>
      </c>
      <c r="K246" s="7"/>
      <c r="L246" s="7" t="s">
        <v>834</v>
      </c>
      <c r="M246" s="7" t="s">
        <v>618</v>
      </c>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Z246" s="7"/>
      <c r="CF246" s="7"/>
      <c r="CG246" s="14"/>
      <c r="CH246" s="7"/>
      <c r="CI246" s="14"/>
      <c r="CJ246" s="7"/>
      <c r="CK246" s="14"/>
      <c r="CL246" s="7"/>
      <c r="CM246" s="14"/>
    </row>
    <row r="247" spans="1:91" x14ac:dyDescent="0.3">
      <c r="A247" s="10">
        <v>151</v>
      </c>
      <c r="B247" s="36" t="s">
        <v>913</v>
      </c>
      <c r="G247" s="36" t="s">
        <v>5694</v>
      </c>
      <c r="K247" s="7"/>
      <c r="L247" s="7" t="s">
        <v>834</v>
      </c>
      <c r="M247" s="7" t="s">
        <v>618</v>
      </c>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Z247" s="7"/>
      <c r="CF247" s="7"/>
      <c r="CG247" s="14"/>
      <c r="CH247" s="7"/>
      <c r="CI247" s="14"/>
      <c r="CJ247" s="7"/>
      <c r="CK247" s="14"/>
      <c r="CL247" s="7"/>
      <c r="CM247" s="14"/>
    </row>
    <row r="248" spans="1:91" x14ac:dyDescent="0.3">
      <c r="A248" s="10">
        <v>151</v>
      </c>
      <c r="B248" s="36" t="s">
        <v>913</v>
      </c>
      <c r="G248" s="36" t="s">
        <v>5695</v>
      </c>
      <c r="K248" s="7"/>
      <c r="L248" s="7" t="s">
        <v>834</v>
      </c>
      <c r="M248" s="7" t="s">
        <v>618</v>
      </c>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Z248" s="7"/>
      <c r="CF248" s="7"/>
      <c r="CG248" s="14"/>
      <c r="CH248" s="7"/>
      <c r="CI248" s="14"/>
      <c r="CJ248" s="7"/>
      <c r="CK248" s="14"/>
      <c r="CL248" s="7"/>
      <c r="CM248" s="14"/>
    </row>
    <row r="249" spans="1:91" x14ac:dyDescent="0.3">
      <c r="A249" s="10">
        <v>151</v>
      </c>
      <c r="B249" s="36" t="s">
        <v>913</v>
      </c>
      <c r="G249" s="36" t="s">
        <v>5696</v>
      </c>
      <c r="K249" s="7"/>
      <c r="L249" s="7" t="s">
        <v>834</v>
      </c>
      <c r="M249" s="7" t="s">
        <v>621</v>
      </c>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Z249" s="7"/>
      <c r="CF249" s="7"/>
      <c r="CG249" s="14"/>
      <c r="CH249" s="7"/>
      <c r="CI249" s="14"/>
      <c r="CJ249" s="7"/>
      <c r="CK249" s="14"/>
      <c r="CL249" s="7"/>
      <c r="CM249" s="14"/>
    </row>
    <row r="250" spans="1:91" x14ac:dyDescent="0.3">
      <c r="A250" s="10">
        <v>151</v>
      </c>
      <c r="B250" s="36" t="s">
        <v>913</v>
      </c>
      <c r="G250" s="36" t="s">
        <v>5697</v>
      </c>
      <c r="K250" s="7"/>
      <c r="L250" s="7" t="s">
        <v>834</v>
      </c>
      <c r="M250" s="7" t="s">
        <v>618</v>
      </c>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Z250" s="7"/>
      <c r="CF250" s="7"/>
      <c r="CG250" s="14"/>
      <c r="CH250" s="7"/>
      <c r="CI250" s="14"/>
      <c r="CJ250" s="7"/>
      <c r="CK250" s="14"/>
      <c r="CL250" s="7"/>
      <c r="CM250" s="14"/>
    </row>
    <row r="251" spans="1:91" x14ac:dyDescent="0.3">
      <c r="A251" s="10">
        <v>151</v>
      </c>
      <c r="B251" s="36" t="s">
        <v>913</v>
      </c>
      <c r="G251" s="36" t="s">
        <v>5698</v>
      </c>
      <c r="K251" s="7"/>
      <c r="L251" s="7" t="s">
        <v>834</v>
      </c>
      <c r="M251" s="7" t="s">
        <v>639</v>
      </c>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Z251" s="7"/>
      <c r="CF251" s="7"/>
      <c r="CG251" s="14"/>
      <c r="CH251" s="7"/>
      <c r="CI251" s="14"/>
      <c r="CJ251" s="7"/>
      <c r="CK251" s="14"/>
      <c r="CL251" s="7"/>
      <c r="CM251" s="14"/>
    </row>
    <row r="252" spans="1:91" x14ac:dyDescent="0.3">
      <c r="A252" s="10">
        <v>151</v>
      </c>
      <c r="B252" s="36" t="s">
        <v>913</v>
      </c>
      <c r="G252" s="36" t="s">
        <v>5699</v>
      </c>
      <c r="K252" s="7"/>
      <c r="L252" s="7" t="s">
        <v>834</v>
      </c>
      <c r="M252" s="7" t="s">
        <v>618</v>
      </c>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Z252" s="7"/>
      <c r="CF252" s="7"/>
      <c r="CG252" s="14"/>
      <c r="CH252" s="7"/>
      <c r="CI252" s="14"/>
      <c r="CJ252" s="7"/>
      <c r="CK252" s="14"/>
      <c r="CL252" s="7"/>
      <c r="CM252" s="14"/>
    </row>
    <row r="253" spans="1:91" x14ac:dyDescent="0.3">
      <c r="A253" s="10">
        <v>151</v>
      </c>
      <c r="B253" s="36" t="s">
        <v>913</v>
      </c>
      <c r="G253" s="36" t="s">
        <v>5700</v>
      </c>
      <c r="K253" s="7"/>
      <c r="L253" s="7" t="s">
        <v>834</v>
      </c>
      <c r="M253" s="7" t="s">
        <v>618</v>
      </c>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Z253" s="7"/>
      <c r="CF253" s="7"/>
      <c r="CG253" s="14"/>
      <c r="CH253" s="7"/>
      <c r="CI253" s="14"/>
      <c r="CJ253" s="7"/>
      <c r="CK253" s="14"/>
      <c r="CL253" s="7"/>
      <c r="CM253" s="14"/>
    </row>
    <row r="254" spans="1:91" x14ac:dyDescent="0.3">
      <c r="A254" s="10">
        <v>151</v>
      </c>
      <c r="B254" s="36" t="s">
        <v>913</v>
      </c>
      <c r="G254" s="36" t="s">
        <v>5701</v>
      </c>
      <c r="K254" s="7"/>
      <c r="L254" s="7" t="s">
        <v>834</v>
      </c>
      <c r="M254" s="7" t="s">
        <v>621</v>
      </c>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Z254" s="7"/>
      <c r="CF254" s="7"/>
      <c r="CG254" s="14"/>
      <c r="CH254" s="7"/>
      <c r="CI254" s="14"/>
      <c r="CJ254" s="7"/>
      <c r="CK254" s="14"/>
      <c r="CL254" s="7"/>
      <c r="CM254" s="14"/>
    </row>
    <row r="255" spans="1:91" x14ac:dyDescent="0.3">
      <c r="A255" s="10">
        <v>151</v>
      </c>
      <c r="B255" s="36" t="s">
        <v>913</v>
      </c>
      <c r="G255" s="36" t="s">
        <v>5702</v>
      </c>
      <c r="K255" s="7"/>
      <c r="L255" s="7" t="s">
        <v>834</v>
      </c>
      <c r="M255" s="7" t="s">
        <v>639</v>
      </c>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Z255" s="7"/>
      <c r="CF255" s="7"/>
      <c r="CG255" s="14"/>
      <c r="CH255" s="7"/>
      <c r="CI255" s="14"/>
      <c r="CJ255" s="7"/>
      <c r="CK255" s="14"/>
      <c r="CL255" s="7"/>
      <c r="CM255" s="14"/>
    </row>
    <row r="256" spans="1:91" x14ac:dyDescent="0.3">
      <c r="A256" s="10">
        <v>151</v>
      </c>
      <c r="B256" s="36" t="s">
        <v>913</v>
      </c>
      <c r="G256" s="36" t="s">
        <v>5703</v>
      </c>
      <c r="K256" s="7"/>
      <c r="L256" s="7" t="s">
        <v>834</v>
      </c>
      <c r="M256" s="7" t="s">
        <v>618</v>
      </c>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Z256" s="7"/>
      <c r="CF256" s="7"/>
      <c r="CG256" s="14"/>
      <c r="CH256" s="7"/>
      <c r="CI256" s="14"/>
      <c r="CJ256" s="7"/>
      <c r="CK256" s="14"/>
      <c r="CL256" s="7"/>
      <c r="CM256" s="14"/>
    </row>
    <row r="257" spans="1:91" x14ac:dyDescent="0.3">
      <c r="A257" s="10">
        <v>151</v>
      </c>
      <c r="B257" s="36" t="s">
        <v>913</v>
      </c>
      <c r="G257" s="36" t="s">
        <v>5704</v>
      </c>
      <c r="K257" s="7"/>
      <c r="L257" s="7" t="s">
        <v>834</v>
      </c>
      <c r="M257" s="7" t="s">
        <v>618</v>
      </c>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Z257" s="7"/>
      <c r="CF257" s="7"/>
      <c r="CG257" s="14"/>
      <c r="CH257" s="7"/>
      <c r="CI257" s="14"/>
      <c r="CJ257" s="7"/>
      <c r="CK257" s="14"/>
      <c r="CL257" s="7"/>
      <c r="CM257" s="14"/>
    </row>
    <row r="258" spans="1:91" x14ac:dyDescent="0.3">
      <c r="A258" s="10">
        <v>151</v>
      </c>
      <c r="B258" s="36" t="s">
        <v>913</v>
      </c>
      <c r="G258" s="36" t="s">
        <v>5705</v>
      </c>
      <c r="K258" s="7"/>
      <c r="L258" s="7" t="s">
        <v>834</v>
      </c>
      <c r="M258" s="7" t="s">
        <v>621</v>
      </c>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Z258" s="7"/>
      <c r="CF258" s="7"/>
      <c r="CG258" s="14"/>
      <c r="CH258" s="7"/>
      <c r="CI258" s="14"/>
      <c r="CJ258" s="7"/>
      <c r="CK258" s="14"/>
      <c r="CL258" s="7"/>
      <c r="CM258" s="14"/>
    </row>
    <row r="259" spans="1:91" x14ac:dyDescent="0.3">
      <c r="A259" s="10">
        <v>151</v>
      </c>
      <c r="B259" s="36" t="s">
        <v>913</v>
      </c>
      <c r="G259" s="36" t="s">
        <v>5706</v>
      </c>
      <c r="K259" s="7"/>
      <c r="L259" s="7" t="s">
        <v>834</v>
      </c>
      <c r="M259" s="7" t="s">
        <v>618</v>
      </c>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Z259" s="7"/>
      <c r="CF259" s="7"/>
      <c r="CG259" s="14"/>
      <c r="CH259" s="7"/>
      <c r="CI259" s="14"/>
      <c r="CJ259" s="7"/>
      <c r="CK259" s="14"/>
      <c r="CL259" s="7"/>
      <c r="CM259" s="14"/>
    </row>
    <row r="260" spans="1:91" x14ac:dyDescent="0.3">
      <c r="A260" s="10">
        <v>151</v>
      </c>
      <c r="B260" s="36" t="s">
        <v>913</v>
      </c>
      <c r="G260" s="36" t="s">
        <v>5707</v>
      </c>
      <c r="K260" s="7"/>
      <c r="L260" s="7" t="s">
        <v>834</v>
      </c>
      <c r="M260" s="7" t="s">
        <v>618</v>
      </c>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Z260" s="7"/>
      <c r="CF260" s="7"/>
      <c r="CG260" s="14"/>
      <c r="CH260" s="7"/>
      <c r="CI260" s="14"/>
      <c r="CJ260" s="7"/>
      <c r="CK260" s="14"/>
      <c r="CL260" s="7"/>
      <c r="CM260" s="14"/>
    </row>
    <row r="261" spans="1:91" x14ac:dyDescent="0.3">
      <c r="A261" s="10">
        <v>151</v>
      </c>
      <c r="B261" s="36" t="s">
        <v>913</v>
      </c>
      <c r="G261" s="36" t="s">
        <v>5708</v>
      </c>
      <c r="K261" s="7"/>
      <c r="L261" s="7" t="s">
        <v>834</v>
      </c>
      <c r="M261" s="7" t="s">
        <v>618</v>
      </c>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Z261" s="7"/>
      <c r="CF261" s="7"/>
      <c r="CG261" s="14"/>
      <c r="CH261" s="7"/>
      <c r="CI261" s="14"/>
      <c r="CJ261" s="7"/>
      <c r="CK261" s="14"/>
      <c r="CL261" s="7"/>
      <c r="CM261" s="14"/>
    </row>
    <row r="262" spans="1:91" x14ac:dyDescent="0.3">
      <c r="A262" s="10">
        <v>151</v>
      </c>
      <c r="B262" s="36" t="s">
        <v>913</v>
      </c>
      <c r="G262" s="36" t="s">
        <v>5709</v>
      </c>
      <c r="K262" s="7"/>
      <c r="L262" s="7" t="s">
        <v>834</v>
      </c>
      <c r="M262" s="7" t="s">
        <v>618</v>
      </c>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Z262" s="7"/>
      <c r="CF262" s="7"/>
      <c r="CG262" s="14"/>
      <c r="CH262" s="7"/>
      <c r="CI262" s="14"/>
      <c r="CJ262" s="7"/>
      <c r="CK262" s="14"/>
      <c r="CL262" s="7"/>
      <c r="CM262" s="14"/>
    </row>
    <row r="263" spans="1:91" x14ac:dyDescent="0.3">
      <c r="A263" s="10">
        <v>151</v>
      </c>
      <c r="B263" s="36" t="s">
        <v>1025</v>
      </c>
      <c r="G263" s="36" t="s">
        <v>5710</v>
      </c>
      <c r="K263" s="7"/>
      <c r="L263" s="7" t="s">
        <v>834</v>
      </c>
      <c r="M263" s="7" t="s">
        <v>615</v>
      </c>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Z263" s="7"/>
      <c r="CF263" s="7"/>
      <c r="CG263" s="14"/>
      <c r="CH263" s="7"/>
      <c r="CI263" s="14"/>
      <c r="CJ263" s="7"/>
      <c r="CK263" s="14"/>
      <c r="CL263" s="7"/>
      <c r="CM263" s="14"/>
    </row>
    <row r="264" spans="1:91" x14ac:dyDescent="0.3">
      <c r="A264" s="10">
        <v>151</v>
      </c>
      <c r="B264" s="36" t="s">
        <v>1025</v>
      </c>
      <c r="G264" s="36" t="s">
        <v>5711</v>
      </c>
      <c r="K264" s="7"/>
      <c r="L264" s="7" t="s">
        <v>834</v>
      </c>
      <c r="M264" s="7" t="s">
        <v>615</v>
      </c>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Z264" s="7"/>
      <c r="CF264" s="7"/>
      <c r="CG264" s="14"/>
      <c r="CH264" s="7"/>
      <c r="CI264" s="14"/>
      <c r="CJ264" s="7"/>
      <c r="CK264" s="14"/>
      <c r="CL264" s="7"/>
      <c r="CM264" s="14"/>
    </row>
    <row r="265" spans="1:91" x14ac:dyDescent="0.3">
      <c r="A265" s="10">
        <v>151</v>
      </c>
      <c r="B265" s="36" t="s">
        <v>1025</v>
      </c>
      <c r="G265" s="36" t="s">
        <v>5712</v>
      </c>
      <c r="K265" s="7"/>
      <c r="L265" s="7" t="s">
        <v>834</v>
      </c>
      <c r="M265" s="7" t="s">
        <v>618</v>
      </c>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Z265" s="7"/>
      <c r="CF265" s="7"/>
      <c r="CG265" s="14"/>
      <c r="CH265" s="7"/>
      <c r="CI265" s="14"/>
      <c r="CJ265" s="7"/>
      <c r="CK265" s="14"/>
      <c r="CL265" s="7"/>
      <c r="CM265" s="14"/>
    </row>
    <row r="266" spans="1:91" x14ac:dyDescent="0.3">
      <c r="A266" s="10">
        <v>151</v>
      </c>
      <c r="B266" s="36" t="s">
        <v>913</v>
      </c>
      <c r="G266" s="36" t="s">
        <v>5713</v>
      </c>
      <c r="K266" s="7"/>
      <c r="L266" s="7" t="s">
        <v>834</v>
      </c>
      <c r="M266" s="7" t="s">
        <v>618</v>
      </c>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Z266" s="7"/>
      <c r="CF266" s="7"/>
      <c r="CG266" s="14"/>
      <c r="CH266" s="7"/>
      <c r="CI266" s="14"/>
      <c r="CJ266" s="7"/>
      <c r="CK266" s="14"/>
      <c r="CL266" s="7"/>
      <c r="CM266" s="14"/>
    </row>
    <row r="267" spans="1:91" x14ac:dyDescent="0.3">
      <c r="A267" s="10">
        <v>151</v>
      </c>
      <c r="B267" s="36" t="s">
        <v>1025</v>
      </c>
      <c r="G267" s="36" t="s">
        <v>5714</v>
      </c>
      <c r="K267" s="7"/>
      <c r="L267" s="7" t="s">
        <v>834</v>
      </c>
      <c r="M267" s="7" t="s">
        <v>618</v>
      </c>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Z267" s="7"/>
      <c r="CF267" s="7"/>
      <c r="CG267" s="14"/>
      <c r="CH267" s="7"/>
      <c r="CI267" s="14"/>
      <c r="CJ267" s="7"/>
      <c r="CK267" s="14"/>
      <c r="CL267" s="7"/>
      <c r="CM267" s="14"/>
    </row>
    <row r="268" spans="1:91" x14ac:dyDescent="0.3">
      <c r="A268" s="10">
        <v>151</v>
      </c>
      <c r="B268" s="36" t="s">
        <v>1025</v>
      </c>
      <c r="G268" s="36" t="s">
        <v>5715</v>
      </c>
      <c r="K268" s="7"/>
      <c r="L268" s="7" t="s">
        <v>834</v>
      </c>
      <c r="M268" s="7" t="s">
        <v>618</v>
      </c>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Z268" s="7"/>
      <c r="CF268" s="7"/>
      <c r="CG268" s="14"/>
      <c r="CH268" s="7"/>
      <c r="CI268" s="14"/>
      <c r="CJ268" s="7"/>
      <c r="CK268" s="14"/>
      <c r="CL268" s="7"/>
      <c r="CM268" s="14"/>
    </row>
    <row r="269" spans="1:91" x14ac:dyDescent="0.3">
      <c r="A269" s="10">
        <v>151</v>
      </c>
      <c r="B269" s="36" t="s">
        <v>1025</v>
      </c>
      <c r="G269" s="36" t="s">
        <v>5716</v>
      </c>
      <c r="K269" s="7"/>
      <c r="L269" s="7" t="s">
        <v>834</v>
      </c>
      <c r="M269" s="7" t="s">
        <v>618</v>
      </c>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Z269" s="7"/>
      <c r="CF269" s="7"/>
      <c r="CG269" s="14"/>
      <c r="CH269" s="7"/>
      <c r="CI269" s="14"/>
      <c r="CJ269" s="7"/>
      <c r="CK269" s="14"/>
      <c r="CL269" s="7"/>
      <c r="CM269" s="14"/>
    </row>
    <row r="270" spans="1:91" x14ac:dyDescent="0.3">
      <c r="A270" s="10">
        <v>151</v>
      </c>
      <c r="B270" s="36" t="s">
        <v>888</v>
      </c>
      <c r="G270" s="36" t="s">
        <v>5717</v>
      </c>
      <c r="K270" s="7"/>
      <c r="L270" s="7" t="s">
        <v>834</v>
      </c>
      <c r="M270" s="7" t="s">
        <v>615</v>
      </c>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Z270" s="7"/>
      <c r="CF270" s="7"/>
      <c r="CG270" s="14"/>
      <c r="CH270" s="7"/>
      <c r="CI270" s="14"/>
      <c r="CJ270" s="7"/>
      <c r="CK270" s="14"/>
      <c r="CL270" s="7"/>
      <c r="CM270" s="14"/>
    </row>
    <row r="271" spans="1:91" x14ac:dyDescent="0.3">
      <c r="A271" s="10">
        <v>151</v>
      </c>
      <c r="B271" s="36" t="s">
        <v>895</v>
      </c>
      <c r="G271" s="36" t="s">
        <v>5718</v>
      </c>
      <c r="K271" s="7"/>
      <c r="L271" s="7" t="s">
        <v>834</v>
      </c>
      <c r="M271" s="7" t="s">
        <v>618</v>
      </c>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Z271" s="7"/>
      <c r="CF271" s="7"/>
      <c r="CG271" s="14"/>
      <c r="CH271" s="7"/>
      <c r="CI271" s="14"/>
      <c r="CJ271" s="7"/>
      <c r="CK271" s="14"/>
      <c r="CL271" s="7"/>
      <c r="CM271" s="14"/>
    </row>
    <row r="272" spans="1:91" x14ac:dyDescent="0.3">
      <c r="A272" s="10">
        <v>151</v>
      </c>
      <c r="B272" s="36" t="s">
        <v>852</v>
      </c>
      <c r="G272" s="36" t="s">
        <v>5719</v>
      </c>
      <c r="K272" s="7"/>
      <c r="L272" s="7" t="s">
        <v>834</v>
      </c>
      <c r="M272" s="7" t="s">
        <v>618</v>
      </c>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Z272" s="7"/>
      <c r="CF272" s="7"/>
      <c r="CG272" s="14"/>
      <c r="CH272" s="7"/>
      <c r="CI272" s="14"/>
      <c r="CJ272" s="7"/>
      <c r="CK272" s="14"/>
      <c r="CL272" s="7"/>
      <c r="CM272" s="14"/>
    </row>
    <row r="273" spans="1:91" x14ac:dyDescent="0.3">
      <c r="A273" s="10">
        <v>151</v>
      </c>
      <c r="B273" s="36" t="s">
        <v>913</v>
      </c>
      <c r="G273" s="36" t="s">
        <v>5720</v>
      </c>
      <c r="K273" s="7"/>
      <c r="L273" s="7" t="s">
        <v>834</v>
      </c>
      <c r="M273" s="7" t="s">
        <v>618</v>
      </c>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Z273" s="7"/>
      <c r="CF273" s="7"/>
      <c r="CG273" s="14"/>
      <c r="CH273" s="7"/>
      <c r="CI273" s="14"/>
      <c r="CJ273" s="7"/>
      <c r="CK273" s="14"/>
      <c r="CL273" s="7"/>
      <c r="CM273" s="14"/>
    </row>
    <row r="274" spans="1:91" x14ac:dyDescent="0.3">
      <c r="A274" s="10">
        <v>151</v>
      </c>
      <c r="B274" s="36" t="s">
        <v>949</v>
      </c>
      <c r="G274" s="36" t="s">
        <v>5721</v>
      </c>
      <c r="K274" s="7"/>
      <c r="L274" s="7" t="s">
        <v>834</v>
      </c>
      <c r="M274" s="7" t="s">
        <v>618</v>
      </c>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Z274" s="7"/>
      <c r="CF274" s="7"/>
      <c r="CG274" s="14"/>
      <c r="CH274" s="7"/>
      <c r="CI274" s="14"/>
      <c r="CJ274" s="7"/>
      <c r="CK274" s="14"/>
      <c r="CL274" s="7"/>
      <c r="CM274" s="14"/>
    </row>
    <row r="275" spans="1:91" x14ac:dyDescent="0.3">
      <c r="A275" s="10">
        <v>151</v>
      </c>
      <c r="B275" s="36" t="s">
        <v>3700</v>
      </c>
      <c r="G275" s="36" t="s">
        <v>5722</v>
      </c>
      <c r="K275" s="7"/>
      <c r="L275" s="7" t="s">
        <v>834</v>
      </c>
      <c r="M275" s="7" t="s">
        <v>618</v>
      </c>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Z275" s="7"/>
      <c r="CF275" s="7"/>
      <c r="CG275" s="14"/>
      <c r="CH275" s="7"/>
      <c r="CI275" s="14"/>
      <c r="CJ275" s="7"/>
      <c r="CK275" s="14"/>
      <c r="CL275" s="7"/>
      <c r="CM275" s="14"/>
    </row>
    <row r="276" spans="1:91" x14ac:dyDescent="0.3">
      <c r="A276" s="10">
        <v>151</v>
      </c>
      <c r="B276" s="36" t="s">
        <v>3700</v>
      </c>
      <c r="G276" s="36" t="s">
        <v>5723</v>
      </c>
      <c r="K276" s="7"/>
      <c r="L276" s="7" t="s">
        <v>834</v>
      </c>
      <c r="M276" s="7" t="s">
        <v>618</v>
      </c>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Z276" s="7"/>
      <c r="CF276" s="7"/>
      <c r="CG276" s="14"/>
      <c r="CH276" s="7"/>
      <c r="CI276" s="14"/>
      <c r="CJ276" s="7"/>
      <c r="CK276" s="14"/>
      <c r="CL276" s="7"/>
      <c r="CM276" s="14"/>
    </row>
    <row r="277" spans="1:91" x14ac:dyDescent="0.3">
      <c r="A277" s="10">
        <v>151</v>
      </c>
      <c r="B277" s="36" t="s">
        <v>975</v>
      </c>
      <c r="G277" s="36" t="s">
        <v>5240</v>
      </c>
      <c r="K277" s="7"/>
      <c r="L277" s="7" t="s">
        <v>834</v>
      </c>
      <c r="M277" s="7" t="s">
        <v>615</v>
      </c>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Z277" s="7"/>
      <c r="CF277" s="7"/>
      <c r="CG277" s="14"/>
      <c r="CH277" s="7"/>
      <c r="CI277" s="14"/>
      <c r="CJ277" s="7"/>
      <c r="CK277" s="14"/>
      <c r="CL277" s="7"/>
      <c r="CM277" s="14"/>
    </row>
    <row r="278" spans="1:91" x14ac:dyDescent="0.3">
      <c r="A278" s="10">
        <v>151</v>
      </c>
      <c r="B278" s="36" t="s">
        <v>1025</v>
      </c>
      <c r="G278" s="36" t="s">
        <v>3283</v>
      </c>
      <c r="K278" s="7"/>
      <c r="L278" s="7" t="s">
        <v>834</v>
      </c>
      <c r="M278" s="7" t="s">
        <v>639</v>
      </c>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Z278" s="7"/>
      <c r="CF278" s="7"/>
      <c r="CG278" s="14"/>
      <c r="CH278" s="7"/>
      <c r="CI278" s="14"/>
      <c r="CJ278" s="7"/>
      <c r="CK278" s="14"/>
      <c r="CL278" s="7"/>
      <c r="CM278" s="14"/>
    </row>
    <row r="279" spans="1:91" x14ac:dyDescent="0.3">
      <c r="A279" s="10">
        <v>151</v>
      </c>
      <c r="B279" s="36" t="s">
        <v>1025</v>
      </c>
      <c r="G279" s="36" t="s">
        <v>5724</v>
      </c>
      <c r="K279" s="7"/>
      <c r="L279" s="7" t="s">
        <v>834</v>
      </c>
      <c r="M279" s="7" t="s">
        <v>639</v>
      </c>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Z279" s="7"/>
      <c r="CF279" s="7"/>
      <c r="CG279" s="14"/>
      <c r="CH279" s="7"/>
      <c r="CI279" s="14"/>
      <c r="CJ279" s="7"/>
      <c r="CK279" s="14"/>
      <c r="CL279" s="7"/>
      <c r="CM279" s="14"/>
    </row>
    <row r="280" spans="1:91" x14ac:dyDescent="0.3">
      <c r="A280" s="10">
        <v>151</v>
      </c>
      <c r="B280" s="36" t="s">
        <v>1022</v>
      </c>
      <c r="G280" s="36" t="s">
        <v>5725</v>
      </c>
      <c r="K280" s="7"/>
      <c r="L280" s="7" t="s">
        <v>834</v>
      </c>
      <c r="M280" s="7" t="s">
        <v>615</v>
      </c>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Z280" s="7"/>
      <c r="CF280" s="7"/>
      <c r="CG280" s="14"/>
      <c r="CH280" s="7"/>
      <c r="CI280" s="14"/>
      <c r="CJ280" s="7"/>
      <c r="CK280" s="14"/>
      <c r="CL280" s="7"/>
      <c r="CM280" s="14"/>
    </row>
    <row r="281" spans="1:91" x14ac:dyDescent="0.3">
      <c r="A281" s="10">
        <v>151</v>
      </c>
      <c r="B281" s="36" t="s">
        <v>860</v>
      </c>
      <c r="G281" s="36" t="s">
        <v>5726</v>
      </c>
      <c r="K281" s="7"/>
      <c r="L281" s="7" t="s">
        <v>834</v>
      </c>
      <c r="M281" s="7" t="s">
        <v>615</v>
      </c>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Z281" s="7"/>
      <c r="CF281" s="7"/>
      <c r="CG281" s="14"/>
      <c r="CH281" s="7"/>
      <c r="CI281" s="14"/>
      <c r="CJ281" s="7"/>
      <c r="CK281" s="14"/>
      <c r="CL281" s="7"/>
      <c r="CM281" s="14"/>
    </row>
    <row r="282" spans="1:91" x14ac:dyDescent="0.3">
      <c r="A282" s="10">
        <v>151</v>
      </c>
      <c r="B282" s="36" t="s">
        <v>860</v>
      </c>
      <c r="G282" s="36" t="s">
        <v>5727</v>
      </c>
      <c r="K282" s="7"/>
      <c r="L282" s="7" t="s">
        <v>834</v>
      </c>
      <c r="M282" s="7" t="s">
        <v>639</v>
      </c>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Z282" s="7"/>
      <c r="CF282" s="7"/>
      <c r="CG282" s="14"/>
      <c r="CH282" s="7"/>
      <c r="CI282" s="14"/>
      <c r="CJ282" s="7"/>
      <c r="CK282" s="14"/>
      <c r="CL282" s="7"/>
      <c r="CM282" s="14"/>
    </row>
    <row r="283" spans="1:91" x14ac:dyDescent="0.3">
      <c r="A283" s="10">
        <v>151</v>
      </c>
      <c r="B283" s="36" t="s">
        <v>895</v>
      </c>
      <c r="G283" s="36" t="s">
        <v>5728</v>
      </c>
      <c r="K283" s="7"/>
      <c r="L283" s="7" t="s">
        <v>834</v>
      </c>
      <c r="M283" s="7" t="s">
        <v>618</v>
      </c>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Z283" s="7"/>
      <c r="CF283" s="7"/>
      <c r="CG283" s="14"/>
      <c r="CH283" s="7"/>
      <c r="CI283" s="14"/>
      <c r="CJ283" s="7"/>
      <c r="CK283" s="14"/>
      <c r="CL283" s="7"/>
      <c r="CM283" s="14"/>
    </row>
    <row r="284" spans="1:91" x14ac:dyDescent="0.3">
      <c r="A284" s="10">
        <v>151</v>
      </c>
      <c r="B284" s="36" t="s">
        <v>895</v>
      </c>
      <c r="G284" s="36" t="s">
        <v>5729</v>
      </c>
      <c r="K284" s="7"/>
      <c r="L284" s="7" t="s">
        <v>834</v>
      </c>
      <c r="M284" s="7" t="s">
        <v>618</v>
      </c>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Z284" s="7"/>
      <c r="CF284" s="7"/>
      <c r="CG284" s="14"/>
      <c r="CH284" s="7"/>
      <c r="CI284" s="14"/>
      <c r="CJ284" s="7"/>
      <c r="CK284" s="14"/>
      <c r="CL284" s="7"/>
      <c r="CM284" s="14"/>
    </row>
    <row r="285" spans="1:91" x14ac:dyDescent="0.3">
      <c r="A285" s="10">
        <v>151</v>
      </c>
      <c r="B285" s="36" t="s">
        <v>860</v>
      </c>
      <c r="G285" s="36" t="s">
        <v>5730</v>
      </c>
      <c r="K285" s="7"/>
      <c r="L285" s="7" t="s">
        <v>834</v>
      </c>
      <c r="M285" s="7" t="s">
        <v>621</v>
      </c>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Z285" s="7"/>
      <c r="CF285" s="7"/>
      <c r="CG285" s="14"/>
      <c r="CH285" s="7"/>
      <c r="CI285" s="14"/>
      <c r="CJ285" s="7"/>
      <c r="CK285" s="14"/>
      <c r="CL285" s="7"/>
      <c r="CM285" s="14"/>
    </row>
    <row r="286" spans="1:91" x14ac:dyDescent="0.3">
      <c r="A286" s="10">
        <v>151</v>
      </c>
      <c r="B286" s="36" t="s">
        <v>860</v>
      </c>
      <c r="G286" s="36" t="s">
        <v>5731</v>
      </c>
      <c r="K286" s="7"/>
      <c r="L286" s="7" t="s">
        <v>834</v>
      </c>
      <c r="M286" s="7" t="s">
        <v>639</v>
      </c>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Z286" s="7"/>
      <c r="CF286" s="7"/>
      <c r="CG286" s="14"/>
      <c r="CH286" s="7"/>
      <c r="CI286" s="14"/>
      <c r="CJ286" s="7"/>
      <c r="CK286" s="14"/>
      <c r="CL286" s="7"/>
      <c r="CM286" s="14"/>
    </row>
    <row r="287" spans="1:91" x14ac:dyDescent="0.3">
      <c r="A287" s="10">
        <v>151</v>
      </c>
      <c r="B287" s="36" t="s">
        <v>860</v>
      </c>
      <c r="G287" s="36" t="s">
        <v>5732</v>
      </c>
      <c r="K287" s="7"/>
      <c r="L287" s="7" t="s">
        <v>834</v>
      </c>
      <c r="M287" s="7" t="s">
        <v>621</v>
      </c>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Z287" s="7"/>
      <c r="CF287" s="7"/>
      <c r="CG287" s="14"/>
      <c r="CH287" s="7"/>
      <c r="CI287" s="14"/>
      <c r="CJ287" s="7"/>
      <c r="CK287" s="14"/>
      <c r="CL287" s="7"/>
      <c r="CM287" s="14"/>
    </row>
    <row r="288" spans="1:91" x14ac:dyDescent="0.3">
      <c r="A288" s="10">
        <v>151</v>
      </c>
      <c r="B288" s="36" t="s">
        <v>860</v>
      </c>
      <c r="G288" s="36" t="s">
        <v>5733</v>
      </c>
      <c r="K288" s="7"/>
      <c r="L288" s="7" t="s">
        <v>834</v>
      </c>
      <c r="M288" s="7" t="s">
        <v>618</v>
      </c>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Z288" s="7"/>
      <c r="CF288" s="7"/>
      <c r="CG288" s="14"/>
      <c r="CH288" s="7"/>
      <c r="CI288" s="14"/>
      <c r="CJ288" s="7"/>
      <c r="CK288" s="14"/>
      <c r="CL288" s="7"/>
      <c r="CM288" s="14"/>
    </row>
    <row r="289" spans="1:91" x14ac:dyDescent="0.3">
      <c r="A289" s="10">
        <v>151</v>
      </c>
      <c r="B289" s="36" t="s">
        <v>860</v>
      </c>
      <c r="G289" s="36" t="s">
        <v>5734</v>
      </c>
      <c r="K289" s="7"/>
      <c r="L289" s="7" t="s">
        <v>834</v>
      </c>
      <c r="M289" s="7" t="s">
        <v>615</v>
      </c>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Z289" s="7"/>
      <c r="CF289" s="7"/>
      <c r="CG289" s="14"/>
      <c r="CH289" s="7"/>
      <c r="CI289" s="14"/>
      <c r="CJ289" s="7"/>
      <c r="CK289" s="14"/>
      <c r="CL289" s="7"/>
      <c r="CM289" s="14"/>
    </row>
    <row r="290" spans="1:91" x14ac:dyDescent="0.3">
      <c r="A290" s="10">
        <v>151</v>
      </c>
      <c r="B290" s="36" t="s">
        <v>907</v>
      </c>
      <c r="G290" s="36" t="s">
        <v>5735</v>
      </c>
      <c r="K290" s="7"/>
      <c r="L290" s="7" t="s">
        <v>834</v>
      </c>
      <c r="M290" s="7" t="s">
        <v>636</v>
      </c>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Z290" s="7"/>
      <c r="CF290" s="7"/>
      <c r="CG290" s="14"/>
      <c r="CH290" s="7"/>
      <c r="CI290" s="14"/>
      <c r="CJ290" s="7"/>
      <c r="CK290" s="14"/>
      <c r="CL290" s="7"/>
      <c r="CM290" s="14"/>
    </row>
    <row r="291" spans="1:91" x14ac:dyDescent="0.3">
      <c r="A291" s="10">
        <v>151</v>
      </c>
      <c r="B291" s="36" t="s">
        <v>1036</v>
      </c>
      <c r="G291" s="36" t="s">
        <v>5736</v>
      </c>
      <c r="K291" s="7"/>
      <c r="L291" s="7" t="s">
        <v>834</v>
      </c>
      <c r="M291" s="7" t="s">
        <v>618</v>
      </c>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Z291" s="7"/>
      <c r="CF291" s="7"/>
      <c r="CG291" s="14"/>
      <c r="CH291" s="7"/>
      <c r="CI291" s="14"/>
      <c r="CJ291" s="7"/>
      <c r="CK291" s="14"/>
      <c r="CL291" s="7"/>
      <c r="CM291" s="14"/>
    </row>
    <row r="292" spans="1:91" x14ac:dyDescent="0.3">
      <c r="A292" s="10">
        <v>151</v>
      </c>
      <c r="B292" s="36" t="s">
        <v>1139</v>
      </c>
      <c r="G292" s="36" t="s">
        <v>5737</v>
      </c>
      <c r="K292" s="7"/>
      <c r="L292" s="7" t="s">
        <v>834</v>
      </c>
      <c r="M292" s="7" t="s">
        <v>621</v>
      </c>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Z292" s="7"/>
      <c r="CF292" s="7"/>
      <c r="CG292" s="14"/>
      <c r="CH292" s="7"/>
      <c r="CI292" s="14"/>
      <c r="CJ292" s="7"/>
      <c r="CK292" s="14"/>
      <c r="CL292" s="7"/>
      <c r="CM292" s="14"/>
    </row>
    <row r="293" spans="1:91" x14ac:dyDescent="0.3">
      <c r="A293" s="10">
        <v>151</v>
      </c>
      <c r="B293" s="36" t="s">
        <v>3587</v>
      </c>
      <c r="G293" s="36" t="s">
        <v>5738</v>
      </c>
      <c r="K293" s="7"/>
      <c r="L293" s="7" t="s">
        <v>834</v>
      </c>
      <c r="M293" s="7" t="s">
        <v>615</v>
      </c>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Z293" s="7"/>
      <c r="CF293" s="7"/>
      <c r="CG293" s="14"/>
      <c r="CH293" s="7"/>
      <c r="CI293" s="14"/>
      <c r="CJ293" s="7"/>
      <c r="CK293" s="14"/>
      <c r="CL293" s="7"/>
      <c r="CM293" s="14"/>
    </row>
    <row r="294" spans="1:91" x14ac:dyDescent="0.3">
      <c r="A294" s="10">
        <v>151</v>
      </c>
      <c r="B294" s="36" t="s">
        <v>840</v>
      </c>
      <c r="G294" s="36" t="s">
        <v>5739</v>
      </c>
      <c r="K294" s="7"/>
      <c r="L294" s="7" t="s">
        <v>834</v>
      </c>
      <c r="M294" s="7" t="s">
        <v>618</v>
      </c>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Z294" s="7"/>
      <c r="CF294" s="7"/>
      <c r="CG294" s="14"/>
      <c r="CH294" s="7"/>
      <c r="CI294" s="14"/>
      <c r="CJ294" s="7"/>
      <c r="CK294" s="14"/>
      <c r="CL294" s="7"/>
      <c r="CM294" s="14"/>
    </row>
    <row r="295" spans="1:91" x14ac:dyDescent="0.3">
      <c r="A295" s="10">
        <v>151</v>
      </c>
      <c r="B295" s="36" t="s">
        <v>860</v>
      </c>
      <c r="G295" s="36" t="s">
        <v>5740</v>
      </c>
      <c r="K295" s="7"/>
      <c r="L295" s="7" t="s">
        <v>834</v>
      </c>
      <c r="M295" s="7" t="s">
        <v>615</v>
      </c>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Z295" s="7"/>
      <c r="CF295" s="7"/>
      <c r="CG295" s="14"/>
      <c r="CH295" s="7"/>
      <c r="CI295" s="14"/>
      <c r="CJ295" s="7"/>
      <c r="CK295" s="14"/>
      <c r="CL295" s="7"/>
      <c r="CM295" s="14"/>
    </row>
    <row r="296" spans="1:91" x14ac:dyDescent="0.3">
      <c r="A296" s="10">
        <v>151</v>
      </c>
      <c r="B296" s="36" t="s">
        <v>860</v>
      </c>
      <c r="G296" s="36" t="s">
        <v>5741</v>
      </c>
      <c r="K296" s="7"/>
      <c r="L296" s="7" t="s">
        <v>834</v>
      </c>
      <c r="M296" s="7" t="s">
        <v>639</v>
      </c>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Z296" s="7"/>
      <c r="CF296" s="7"/>
      <c r="CG296" s="14"/>
      <c r="CH296" s="7"/>
      <c r="CI296" s="14"/>
      <c r="CJ296" s="7"/>
      <c r="CK296" s="14"/>
      <c r="CL296" s="7"/>
      <c r="CM296" s="14"/>
    </row>
    <row r="297" spans="1:91" x14ac:dyDescent="0.3">
      <c r="A297" s="10">
        <v>151</v>
      </c>
      <c r="B297" s="36" t="s">
        <v>860</v>
      </c>
      <c r="G297" s="36" t="s">
        <v>5742</v>
      </c>
      <c r="K297" s="7"/>
      <c r="L297" s="7" t="s">
        <v>834</v>
      </c>
      <c r="M297" s="7" t="s">
        <v>639</v>
      </c>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Z297" s="7"/>
      <c r="CF297" s="7"/>
      <c r="CG297" s="14"/>
      <c r="CH297" s="7"/>
      <c r="CI297" s="14"/>
      <c r="CJ297" s="7"/>
      <c r="CK297" s="14"/>
      <c r="CL297" s="7"/>
      <c r="CM297" s="14"/>
    </row>
    <row r="298" spans="1:91" x14ac:dyDescent="0.3">
      <c r="A298" s="10">
        <v>151</v>
      </c>
      <c r="B298" s="36" t="s">
        <v>860</v>
      </c>
      <c r="G298" s="36" t="s">
        <v>5743</v>
      </c>
      <c r="K298" s="7"/>
      <c r="L298" s="7" t="s">
        <v>834</v>
      </c>
      <c r="M298" s="7" t="s">
        <v>615</v>
      </c>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Z298" s="7"/>
      <c r="CF298" s="7"/>
      <c r="CG298" s="14"/>
      <c r="CH298" s="7"/>
      <c r="CI298" s="14"/>
      <c r="CJ298" s="7"/>
      <c r="CK298" s="14"/>
      <c r="CL298" s="7"/>
      <c r="CM298" s="14"/>
    </row>
    <row r="299" spans="1:91" x14ac:dyDescent="0.3">
      <c r="A299" s="10">
        <v>151</v>
      </c>
      <c r="B299" s="36" t="s">
        <v>860</v>
      </c>
      <c r="G299" s="36" t="s">
        <v>5744</v>
      </c>
      <c r="K299" s="7"/>
      <c r="L299" s="7" t="s">
        <v>834</v>
      </c>
      <c r="M299" s="7" t="s">
        <v>639</v>
      </c>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Z299" s="7"/>
      <c r="CF299" s="7"/>
      <c r="CG299" s="14"/>
      <c r="CH299" s="7"/>
      <c r="CI299" s="14"/>
      <c r="CJ299" s="7"/>
      <c r="CK299" s="14"/>
      <c r="CL299" s="7"/>
      <c r="CM299" s="14"/>
    </row>
    <row r="300" spans="1:91" x14ac:dyDescent="0.3">
      <c r="A300" s="10">
        <v>151</v>
      </c>
      <c r="B300" s="36" t="s">
        <v>860</v>
      </c>
      <c r="G300" s="36" t="s">
        <v>5745</v>
      </c>
      <c r="K300" s="7"/>
      <c r="L300" s="7" t="s">
        <v>834</v>
      </c>
      <c r="M300" s="7" t="s">
        <v>615</v>
      </c>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Z300" s="7"/>
      <c r="CF300" s="7"/>
      <c r="CG300" s="14"/>
      <c r="CH300" s="7"/>
      <c r="CI300" s="14"/>
      <c r="CJ300" s="7"/>
      <c r="CK300" s="14"/>
      <c r="CL300" s="7"/>
      <c r="CM300" s="14"/>
    </row>
    <row r="301" spans="1:91" x14ac:dyDescent="0.3">
      <c r="A301" s="10">
        <v>151</v>
      </c>
      <c r="B301" s="36" t="s">
        <v>860</v>
      </c>
      <c r="G301" s="36" t="s">
        <v>5746</v>
      </c>
      <c r="K301" s="7"/>
      <c r="L301" s="7" t="s">
        <v>834</v>
      </c>
      <c r="M301" s="7" t="s">
        <v>636</v>
      </c>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Z301" s="7"/>
      <c r="CF301" s="7"/>
      <c r="CG301" s="14"/>
      <c r="CH301" s="7"/>
      <c r="CI301" s="14"/>
      <c r="CJ301" s="7"/>
      <c r="CK301" s="14"/>
      <c r="CL301" s="7"/>
      <c r="CM301" s="14"/>
    </row>
    <row r="302" spans="1:91" x14ac:dyDescent="0.3">
      <c r="A302" s="10">
        <v>151</v>
      </c>
      <c r="B302" s="36" t="s">
        <v>860</v>
      </c>
      <c r="G302" s="36" t="s">
        <v>5747</v>
      </c>
      <c r="K302" s="7"/>
      <c r="L302" s="7" t="s">
        <v>834</v>
      </c>
      <c r="M302" s="7" t="s">
        <v>636</v>
      </c>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Z302" s="7"/>
      <c r="CF302" s="7"/>
      <c r="CG302" s="14"/>
      <c r="CH302" s="7"/>
      <c r="CI302" s="14"/>
      <c r="CJ302" s="7"/>
      <c r="CK302" s="14"/>
      <c r="CL302" s="7"/>
      <c r="CM302" s="14"/>
    </row>
    <row r="303" spans="1:91" x14ac:dyDescent="0.3">
      <c r="A303" s="10">
        <v>151</v>
      </c>
      <c r="B303" s="36" t="s">
        <v>860</v>
      </c>
      <c r="G303" s="36" t="s">
        <v>5748</v>
      </c>
      <c r="K303" s="7"/>
      <c r="L303" s="7" t="s">
        <v>834</v>
      </c>
      <c r="M303" s="7" t="s">
        <v>636</v>
      </c>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Z303" s="7"/>
      <c r="CF303" s="7"/>
      <c r="CG303" s="14"/>
      <c r="CH303" s="7"/>
      <c r="CI303" s="14"/>
      <c r="CJ303" s="7"/>
      <c r="CK303" s="14"/>
      <c r="CL303" s="7"/>
      <c r="CM303" s="14"/>
    </row>
    <row r="304" spans="1:91" x14ac:dyDescent="0.3">
      <c r="A304" s="10">
        <v>151</v>
      </c>
      <c r="B304" s="36" t="s">
        <v>907</v>
      </c>
      <c r="G304" s="36" t="s">
        <v>4042</v>
      </c>
      <c r="K304" s="7"/>
      <c r="L304" s="7" t="s">
        <v>834</v>
      </c>
      <c r="M304" s="7" t="s">
        <v>639</v>
      </c>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Z304" s="7"/>
      <c r="CF304" s="7"/>
      <c r="CG304" s="14"/>
      <c r="CH304" s="7"/>
      <c r="CI304" s="14"/>
      <c r="CJ304" s="7"/>
      <c r="CK304" s="14"/>
      <c r="CL304" s="7"/>
      <c r="CM304" s="14"/>
    </row>
    <row r="305" spans="1:91" x14ac:dyDescent="0.3">
      <c r="A305" s="10">
        <v>151</v>
      </c>
      <c r="B305" s="36" t="s">
        <v>1028</v>
      </c>
      <c r="G305" s="36" t="s">
        <v>5749</v>
      </c>
      <c r="K305" s="7"/>
      <c r="L305" s="7" t="s">
        <v>834</v>
      </c>
      <c r="M305" s="7" t="s">
        <v>639</v>
      </c>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Z305" s="7"/>
      <c r="CF305" s="7"/>
      <c r="CG305" s="14"/>
      <c r="CH305" s="7"/>
      <c r="CI305" s="14"/>
      <c r="CJ305" s="7"/>
      <c r="CK305" s="14"/>
      <c r="CL305" s="7"/>
      <c r="CM305" s="14"/>
    </row>
    <row r="306" spans="1:91" x14ac:dyDescent="0.3">
      <c r="A306" s="10">
        <v>151</v>
      </c>
      <c r="B306" s="36" t="s">
        <v>921</v>
      </c>
      <c r="G306" s="36" t="s">
        <v>5750</v>
      </c>
      <c r="K306" s="7"/>
      <c r="L306" s="7" t="s">
        <v>834</v>
      </c>
      <c r="M306" s="7" t="s">
        <v>615</v>
      </c>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Z306" s="7"/>
      <c r="CF306" s="7"/>
      <c r="CG306" s="14"/>
      <c r="CH306" s="7"/>
      <c r="CI306" s="14"/>
      <c r="CJ306" s="7"/>
      <c r="CK306" s="14"/>
      <c r="CL306" s="7"/>
      <c r="CM306" s="14"/>
    </row>
    <row r="307" spans="1:91" x14ac:dyDescent="0.3">
      <c r="A307" s="10">
        <v>151</v>
      </c>
      <c r="B307" s="36" t="s">
        <v>1025</v>
      </c>
      <c r="G307" s="36" t="s">
        <v>4483</v>
      </c>
      <c r="K307" s="7"/>
      <c r="L307" s="7" t="s">
        <v>834</v>
      </c>
      <c r="M307" s="7" t="s">
        <v>636</v>
      </c>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Z307" s="7"/>
      <c r="CF307" s="7"/>
      <c r="CG307" s="14"/>
      <c r="CH307" s="7"/>
      <c r="CI307" s="14"/>
      <c r="CJ307" s="7"/>
      <c r="CK307" s="14"/>
      <c r="CL307" s="7"/>
      <c r="CM307" s="14"/>
    </row>
    <row r="308" spans="1:91" x14ac:dyDescent="0.3">
      <c r="A308" s="10">
        <v>151</v>
      </c>
      <c r="B308" s="36" t="s">
        <v>891</v>
      </c>
      <c r="G308" s="36" t="s">
        <v>5751</v>
      </c>
      <c r="K308" s="7"/>
      <c r="L308" s="7" t="s">
        <v>834</v>
      </c>
      <c r="M308" s="7" t="s">
        <v>639</v>
      </c>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Z308" s="7"/>
      <c r="CF308" s="7"/>
      <c r="CG308" s="14"/>
      <c r="CH308" s="7"/>
      <c r="CI308" s="14"/>
      <c r="CJ308" s="7"/>
      <c r="CK308" s="14"/>
      <c r="CL308" s="7"/>
      <c r="CM308" s="14"/>
    </row>
    <row r="309" spans="1:91" x14ac:dyDescent="0.3">
      <c r="A309" s="10">
        <v>151</v>
      </c>
      <c r="B309" s="36" t="s">
        <v>860</v>
      </c>
      <c r="G309" s="36" t="s">
        <v>5752</v>
      </c>
      <c r="K309" s="7"/>
      <c r="L309" s="7" t="s">
        <v>834</v>
      </c>
      <c r="M309" s="7" t="s">
        <v>618</v>
      </c>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Z309" s="7"/>
      <c r="CF309" s="7"/>
      <c r="CG309" s="14"/>
      <c r="CH309" s="7"/>
      <c r="CI309" s="14"/>
      <c r="CJ309" s="7"/>
      <c r="CK309" s="14"/>
      <c r="CL309" s="7"/>
      <c r="CM309" s="14"/>
    </row>
    <row r="310" spans="1:91" x14ac:dyDescent="0.3">
      <c r="A310" s="10">
        <v>151</v>
      </c>
      <c r="B310" s="36" t="s">
        <v>860</v>
      </c>
      <c r="G310" s="36" t="s">
        <v>5753</v>
      </c>
      <c r="K310" s="7"/>
      <c r="L310" s="7" t="s">
        <v>834</v>
      </c>
      <c r="M310" s="7" t="s">
        <v>639</v>
      </c>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Z310" s="7"/>
      <c r="CF310" s="7"/>
      <c r="CG310" s="14"/>
      <c r="CH310" s="7"/>
      <c r="CI310" s="14"/>
      <c r="CJ310" s="7"/>
      <c r="CK310" s="14"/>
      <c r="CL310" s="7"/>
      <c r="CM310" s="14"/>
    </row>
    <row r="311" spans="1:91" x14ac:dyDescent="0.3">
      <c r="A311" s="10">
        <v>151</v>
      </c>
      <c r="B311" s="36" t="s">
        <v>860</v>
      </c>
      <c r="G311" s="36" t="s">
        <v>5754</v>
      </c>
      <c r="K311" s="7"/>
      <c r="L311" s="7" t="s">
        <v>834</v>
      </c>
      <c r="M311" s="7" t="s">
        <v>615</v>
      </c>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Z311" s="7"/>
      <c r="CF311" s="7"/>
      <c r="CG311" s="14"/>
      <c r="CH311" s="7"/>
      <c r="CI311" s="14"/>
      <c r="CJ311" s="7"/>
      <c r="CK311" s="14"/>
      <c r="CL311" s="7"/>
      <c r="CM311" s="14"/>
    </row>
    <row r="312" spans="1:91" x14ac:dyDescent="0.3">
      <c r="A312" s="10">
        <v>151</v>
      </c>
      <c r="B312" s="36" t="s">
        <v>897</v>
      </c>
      <c r="G312" s="36" t="s">
        <v>5755</v>
      </c>
      <c r="K312" s="7"/>
      <c r="L312" s="7" t="s">
        <v>834</v>
      </c>
      <c r="M312" s="7" t="s">
        <v>639</v>
      </c>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Z312" s="7"/>
      <c r="CF312" s="7"/>
      <c r="CG312" s="14"/>
      <c r="CH312" s="7"/>
      <c r="CI312" s="14"/>
      <c r="CJ312" s="7"/>
      <c r="CK312" s="14"/>
      <c r="CL312" s="7"/>
      <c r="CM312" s="14"/>
    </row>
    <row r="313" spans="1:91" x14ac:dyDescent="0.3">
      <c r="A313" s="10">
        <v>151</v>
      </c>
      <c r="B313" s="36" t="s">
        <v>860</v>
      </c>
      <c r="G313" s="36" t="s">
        <v>5756</v>
      </c>
      <c r="K313" s="7"/>
      <c r="L313" s="7" t="s">
        <v>834</v>
      </c>
      <c r="M313" s="7" t="s">
        <v>615</v>
      </c>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Z313" s="7"/>
      <c r="CF313" s="7"/>
      <c r="CG313" s="14"/>
      <c r="CH313" s="7"/>
      <c r="CI313" s="14"/>
      <c r="CJ313" s="7"/>
      <c r="CK313" s="14"/>
      <c r="CL313" s="7"/>
      <c r="CM313" s="14"/>
    </row>
    <row r="314" spans="1:91" x14ac:dyDescent="0.3">
      <c r="A314" s="10">
        <v>151</v>
      </c>
      <c r="B314" s="36" t="s">
        <v>860</v>
      </c>
      <c r="G314" s="36" t="s">
        <v>5757</v>
      </c>
      <c r="K314" s="7"/>
      <c r="L314" s="7" t="s">
        <v>834</v>
      </c>
      <c r="M314" s="7" t="s">
        <v>639</v>
      </c>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Z314" s="7"/>
      <c r="CF314" s="7"/>
      <c r="CG314" s="14"/>
      <c r="CH314" s="7"/>
      <c r="CI314" s="14"/>
      <c r="CJ314" s="7"/>
      <c r="CK314" s="14"/>
      <c r="CL314" s="7"/>
      <c r="CM314" s="14"/>
    </row>
    <row r="315" spans="1:91" x14ac:dyDescent="0.3">
      <c r="A315" s="10">
        <v>151</v>
      </c>
      <c r="B315" s="36" t="s">
        <v>860</v>
      </c>
      <c r="G315" s="36" t="s">
        <v>5758</v>
      </c>
      <c r="K315" s="7"/>
      <c r="L315" s="7" t="s">
        <v>834</v>
      </c>
      <c r="M315" s="7" t="s">
        <v>639</v>
      </c>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Z315" s="7"/>
      <c r="CF315" s="7"/>
      <c r="CG315" s="14"/>
      <c r="CH315" s="7"/>
      <c r="CI315" s="14"/>
      <c r="CJ315" s="7"/>
      <c r="CK315" s="14"/>
      <c r="CL315" s="7"/>
      <c r="CM315" s="14"/>
    </row>
    <row r="316" spans="1:91" x14ac:dyDescent="0.3">
      <c r="A316" s="10">
        <v>151</v>
      </c>
      <c r="B316" s="36" t="s">
        <v>860</v>
      </c>
      <c r="G316" s="36" t="s">
        <v>5759</v>
      </c>
      <c r="K316" s="7"/>
      <c r="L316" s="7" t="s">
        <v>834</v>
      </c>
      <c r="M316" s="7" t="s">
        <v>618</v>
      </c>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Z316" s="7"/>
      <c r="CF316" s="7"/>
      <c r="CG316" s="14"/>
      <c r="CH316" s="7"/>
      <c r="CI316" s="14"/>
      <c r="CJ316" s="7"/>
      <c r="CK316" s="14"/>
      <c r="CL316" s="7"/>
      <c r="CM316" s="14"/>
    </row>
    <row r="317" spans="1:91" x14ac:dyDescent="0.3">
      <c r="A317" s="10">
        <v>151</v>
      </c>
      <c r="B317" s="36" t="s">
        <v>860</v>
      </c>
      <c r="G317" s="36" t="s">
        <v>5760</v>
      </c>
      <c r="K317" s="7"/>
      <c r="L317" s="7" t="s">
        <v>834</v>
      </c>
      <c r="M317" s="7" t="s">
        <v>618</v>
      </c>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Z317" s="7"/>
      <c r="CF317" s="7"/>
      <c r="CG317" s="14"/>
      <c r="CH317" s="7"/>
      <c r="CI317" s="14"/>
      <c r="CJ317" s="7"/>
      <c r="CK317" s="14"/>
      <c r="CL317" s="7"/>
      <c r="CM317" s="14"/>
    </row>
    <row r="318" spans="1:91" x14ac:dyDescent="0.3">
      <c r="A318" s="10">
        <v>151</v>
      </c>
      <c r="B318" s="36" t="s">
        <v>1464</v>
      </c>
      <c r="G318" s="36" t="s">
        <v>5761</v>
      </c>
      <c r="K318" s="7"/>
      <c r="L318" s="7" t="s">
        <v>834</v>
      </c>
      <c r="M318" s="7" t="s">
        <v>639</v>
      </c>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Z318" s="7"/>
      <c r="CF318" s="7"/>
      <c r="CG318" s="14"/>
      <c r="CH318" s="7"/>
      <c r="CI318" s="14"/>
      <c r="CJ318" s="7"/>
      <c r="CK318" s="14"/>
      <c r="CL318" s="7"/>
      <c r="CM318" s="14"/>
    </row>
    <row r="319" spans="1:91" x14ac:dyDescent="0.3">
      <c r="A319" s="10">
        <v>151</v>
      </c>
      <c r="B319" s="36" t="s">
        <v>895</v>
      </c>
      <c r="G319" s="36" t="s">
        <v>5762</v>
      </c>
      <c r="K319" s="7"/>
      <c r="L319" s="7" t="s">
        <v>834</v>
      </c>
      <c r="M319" s="7" t="s">
        <v>618</v>
      </c>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Z319" s="7"/>
      <c r="CF319" s="7"/>
      <c r="CG319" s="14"/>
      <c r="CH319" s="7"/>
      <c r="CI319" s="14"/>
      <c r="CJ319" s="7"/>
      <c r="CK319" s="14"/>
      <c r="CL319" s="7"/>
      <c r="CM319" s="14"/>
    </row>
    <row r="320" spans="1:91" x14ac:dyDescent="0.3">
      <c r="A320" s="10">
        <v>151</v>
      </c>
      <c r="B320" s="36" t="s">
        <v>860</v>
      </c>
      <c r="G320" s="36" t="s">
        <v>5763</v>
      </c>
      <c r="K320" s="7"/>
      <c r="L320" s="7" t="s">
        <v>834</v>
      </c>
      <c r="M320" s="7" t="s">
        <v>639</v>
      </c>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Z320" s="7"/>
      <c r="CF320" s="7"/>
      <c r="CG320" s="14"/>
      <c r="CH320" s="7"/>
      <c r="CI320" s="14"/>
      <c r="CJ320" s="7"/>
      <c r="CK320" s="14"/>
      <c r="CL320" s="7"/>
      <c r="CM320" s="14"/>
    </row>
    <row r="321" spans="1:91" x14ac:dyDescent="0.3">
      <c r="A321" s="10">
        <v>151</v>
      </c>
      <c r="B321" s="36" t="s">
        <v>860</v>
      </c>
      <c r="G321" s="36" t="s">
        <v>5764</v>
      </c>
      <c r="K321" s="7"/>
      <c r="L321" s="7" t="s">
        <v>834</v>
      </c>
      <c r="M321" s="7" t="s">
        <v>639</v>
      </c>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Z321" s="7"/>
      <c r="CF321" s="7"/>
      <c r="CG321" s="14"/>
      <c r="CH321" s="7"/>
      <c r="CI321" s="14"/>
      <c r="CJ321" s="7"/>
      <c r="CK321" s="14"/>
      <c r="CL321" s="7"/>
      <c r="CM321" s="14"/>
    </row>
    <row r="322" spans="1:91" x14ac:dyDescent="0.3">
      <c r="A322" s="10">
        <v>151</v>
      </c>
      <c r="B322" s="36" t="s">
        <v>860</v>
      </c>
      <c r="G322" s="36" t="s">
        <v>5765</v>
      </c>
      <c r="K322" s="7"/>
      <c r="L322" s="7" t="s">
        <v>834</v>
      </c>
      <c r="M322" s="7" t="s">
        <v>618</v>
      </c>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Z322" s="7"/>
      <c r="CF322" s="7"/>
      <c r="CG322" s="14"/>
      <c r="CH322" s="7"/>
      <c r="CI322" s="14"/>
      <c r="CJ322" s="7"/>
      <c r="CK322" s="14"/>
      <c r="CL322" s="7"/>
      <c r="CM322" s="14"/>
    </row>
    <row r="323" spans="1:91" x14ac:dyDescent="0.3">
      <c r="A323" s="10">
        <v>151</v>
      </c>
      <c r="B323" s="36" t="s">
        <v>2251</v>
      </c>
      <c r="G323" s="36" t="s">
        <v>5766</v>
      </c>
      <c r="K323" s="7"/>
      <c r="L323" s="7" t="s">
        <v>834</v>
      </c>
      <c r="M323" s="7" t="s">
        <v>639</v>
      </c>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Z323" s="7"/>
      <c r="CF323" s="7"/>
      <c r="CG323" s="14"/>
      <c r="CH323" s="7"/>
      <c r="CI323" s="14"/>
      <c r="CJ323" s="7"/>
      <c r="CK323" s="14"/>
      <c r="CL323" s="7"/>
      <c r="CM323" s="14"/>
    </row>
    <row r="324" spans="1:91" x14ac:dyDescent="0.3">
      <c r="A324" s="10">
        <v>151</v>
      </c>
      <c r="B324" s="36" t="s">
        <v>1936</v>
      </c>
      <c r="G324" s="36" t="s">
        <v>5767</v>
      </c>
      <c r="K324" s="7"/>
      <c r="L324" s="7" t="s">
        <v>834</v>
      </c>
      <c r="M324" s="7" t="s">
        <v>615</v>
      </c>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Z324" s="7"/>
      <c r="CF324" s="7"/>
      <c r="CG324" s="14"/>
      <c r="CH324" s="7"/>
      <c r="CI324" s="14"/>
      <c r="CJ324" s="7"/>
      <c r="CK324" s="14"/>
      <c r="CL324" s="7"/>
      <c r="CM324" s="14"/>
    </row>
    <row r="325" spans="1:91" x14ac:dyDescent="0.3">
      <c r="A325" s="10">
        <v>151</v>
      </c>
      <c r="B325" s="36" t="s">
        <v>1083</v>
      </c>
      <c r="G325" s="36" t="s">
        <v>5768</v>
      </c>
      <c r="K325" s="7"/>
      <c r="L325" s="7" t="s">
        <v>834</v>
      </c>
      <c r="M325" s="7" t="s">
        <v>615</v>
      </c>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Z325" s="7"/>
      <c r="CF325" s="7"/>
      <c r="CG325" s="14"/>
      <c r="CH325" s="7"/>
      <c r="CI325" s="14"/>
      <c r="CJ325" s="7"/>
      <c r="CK325" s="14"/>
      <c r="CL325" s="7"/>
      <c r="CM325" s="14"/>
    </row>
    <row r="326" spans="1:91" x14ac:dyDescent="0.3">
      <c r="A326" s="10">
        <v>151</v>
      </c>
      <c r="B326" s="36" t="s">
        <v>2280</v>
      </c>
      <c r="G326" s="36" t="s">
        <v>5769</v>
      </c>
      <c r="K326" s="7"/>
      <c r="L326" s="7" t="s">
        <v>834</v>
      </c>
      <c r="M326" s="7" t="s">
        <v>639</v>
      </c>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Z326" s="7"/>
      <c r="CF326" s="7"/>
      <c r="CG326" s="14"/>
      <c r="CH326" s="7"/>
      <c r="CI326" s="14"/>
      <c r="CJ326" s="7"/>
      <c r="CK326" s="14"/>
      <c r="CL326" s="7"/>
      <c r="CM326" s="14"/>
    </row>
    <row r="327" spans="1:91" x14ac:dyDescent="0.3">
      <c r="A327" s="10">
        <v>151</v>
      </c>
      <c r="B327" s="36" t="s">
        <v>860</v>
      </c>
      <c r="G327" s="36" t="s">
        <v>5770</v>
      </c>
      <c r="K327" s="7"/>
      <c r="L327" s="7" t="s">
        <v>834</v>
      </c>
      <c r="M327" s="7" t="s">
        <v>633</v>
      </c>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Z327" s="7"/>
      <c r="CF327" s="7"/>
      <c r="CG327" s="14"/>
      <c r="CH327" s="7"/>
      <c r="CI327" s="14"/>
      <c r="CJ327" s="7"/>
      <c r="CK327" s="14"/>
      <c r="CL327" s="7"/>
      <c r="CM327" s="14"/>
    </row>
    <row r="328" spans="1:91" x14ac:dyDescent="0.3">
      <c r="A328" s="10">
        <v>151</v>
      </c>
      <c r="B328" s="36" t="s">
        <v>860</v>
      </c>
      <c r="G328" s="36" t="s">
        <v>5771</v>
      </c>
      <c r="K328" s="7"/>
      <c r="L328" s="7" t="s">
        <v>834</v>
      </c>
      <c r="M328" s="7" t="s">
        <v>621</v>
      </c>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Z328" s="7"/>
      <c r="CF328" s="7"/>
      <c r="CG328" s="14"/>
      <c r="CH328" s="7"/>
      <c r="CI328" s="14"/>
      <c r="CJ328" s="7"/>
      <c r="CK328" s="14"/>
      <c r="CL328" s="7"/>
      <c r="CM328" s="14"/>
    </row>
    <row r="329" spans="1:91" x14ac:dyDescent="0.3">
      <c r="A329" s="10">
        <v>151</v>
      </c>
      <c r="B329" s="36" t="s">
        <v>860</v>
      </c>
      <c r="G329" s="36" t="s">
        <v>5772</v>
      </c>
      <c r="K329" s="7"/>
      <c r="L329" s="7" t="s">
        <v>834</v>
      </c>
      <c r="M329" s="7" t="s">
        <v>639</v>
      </c>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Z329" s="7"/>
      <c r="CF329" s="7"/>
      <c r="CG329" s="14"/>
      <c r="CH329" s="7"/>
      <c r="CI329" s="14"/>
      <c r="CJ329" s="7"/>
      <c r="CK329" s="14"/>
      <c r="CL329" s="7"/>
      <c r="CM329" s="14"/>
    </row>
    <row r="330" spans="1:91" x14ac:dyDescent="0.3">
      <c r="A330" s="10">
        <v>151</v>
      </c>
      <c r="B330" s="36" t="s">
        <v>860</v>
      </c>
      <c r="G330" s="36" t="s">
        <v>5773</v>
      </c>
      <c r="K330" s="7"/>
      <c r="L330" s="7" t="s">
        <v>834</v>
      </c>
      <c r="M330" s="7" t="s">
        <v>633</v>
      </c>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Z330" s="7"/>
      <c r="CF330" s="7"/>
      <c r="CG330" s="14"/>
      <c r="CH330" s="7"/>
      <c r="CI330" s="14"/>
      <c r="CJ330" s="7"/>
      <c r="CK330" s="14"/>
      <c r="CL330" s="7"/>
      <c r="CM330" s="14"/>
    </row>
    <row r="331" spans="1:91" x14ac:dyDescent="0.3">
      <c r="A331" s="10">
        <v>151</v>
      </c>
      <c r="B331" s="36" t="s">
        <v>913</v>
      </c>
      <c r="G331" s="36" t="s">
        <v>5774</v>
      </c>
      <c r="K331" s="7"/>
      <c r="L331" s="7" t="s">
        <v>834</v>
      </c>
      <c r="M331" s="7" t="s">
        <v>618</v>
      </c>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Z331" s="7"/>
      <c r="CF331" s="7"/>
      <c r="CG331" s="14"/>
      <c r="CH331" s="7"/>
      <c r="CI331" s="14"/>
      <c r="CJ331" s="7"/>
      <c r="CK331" s="14"/>
      <c r="CL331" s="7"/>
      <c r="CM331" s="14"/>
    </row>
    <row r="332" spans="1:91" x14ac:dyDescent="0.3">
      <c r="A332" s="10">
        <v>151</v>
      </c>
      <c r="B332" s="36" t="s">
        <v>913</v>
      </c>
      <c r="G332" s="36" t="s">
        <v>5775</v>
      </c>
      <c r="K332" s="7"/>
      <c r="L332" s="7" t="s">
        <v>834</v>
      </c>
      <c r="M332" s="7" t="s">
        <v>618</v>
      </c>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Z332" s="7"/>
      <c r="CF332" s="7"/>
      <c r="CG332" s="14"/>
      <c r="CH332" s="7"/>
      <c r="CI332" s="14"/>
      <c r="CJ332" s="7"/>
      <c r="CK332" s="14"/>
      <c r="CL332" s="7"/>
      <c r="CM332" s="14"/>
    </row>
    <row r="333" spans="1:91" x14ac:dyDescent="0.3">
      <c r="A333" s="10">
        <v>151</v>
      </c>
      <c r="B333" s="36" t="s">
        <v>1085</v>
      </c>
      <c r="G333" s="36" t="s">
        <v>5776</v>
      </c>
      <c r="K333" s="7"/>
      <c r="L333" s="7" t="s">
        <v>834</v>
      </c>
      <c r="M333" s="7" t="s">
        <v>618</v>
      </c>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Z333" s="7"/>
      <c r="CF333" s="7"/>
      <c r="CG333" s="14"/>
      <c r="CH333" s="7"/>
      <c r="CI333" s="14"/>
      <c r="CJ333" s="7"/>
      <c r="CK333" s="14"/>
      <c r="CL333" s="7"/>
      <c r="CM333" s="14"/>
    </row>
    <row r="334" spans="1:91" x14ac:dyDescent="0.3">
      <c r="A334" s="10">
        <v>151</v>
      </c>
      <c r="B334" s="36" t="s">
        <v>913</v>
      </c>
      <c r="G334" s="36" t="s">
        <v>5777</v>
      </c>
      <c r="K334" s="7"/>
      <c r="L334" s="7" t="s">
        <v>834</v>
      </c>
      <c r="M334" s="7" t="s">
        <v>618</v>
      </c>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Z334" s="7"/>
      <c r="CF334" s="7"/>
      <c r="CG334" s="14"/>
      <c r="CH334" s="7"/>
      <c r="CI334" s="14"/>
      <c r="CJ334" s="7"/>
      <c r="CK334" s="14"/>
      <c r="CL334" s="7"/>
      <c r="CM334" s="14"/>
    </row>
    <row r="335" spans="1:91" x14ac:dyDescent="0.3">
      <c r="A335" s="10">
        <v>151</v>
      </c>
      <c r="B335" s="36" t="s">
        <v>860</v>
      </c>
      <c r="G335" s="36" t="s">
        <v>5778</v>
      </c>
      <c r="K335" s="7"/>
      <c r="L335" s="7" t="s">
        <v>834</v>
      </c>
      <c r="M335" s="7" t="s">
        <v>621</v>
      </c>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Z335" s="7"/>
      <c r="CF335" s="7"/>
      <c r="CG335" s="14"/>
      <c r="CH335" s="7"/>
      <c r="CI335" s="14"/>
      <c r="CJ335" s="7"/>
      <c r="CK335" s="14"/>
      <c r="CL335" s="7"/>
      <c r="CM335" s="14"/>
    </row>
    <row r="336" spans="1:91" x14ac:dyDescent="0.3">
      <c r="A336" s="10">
        <v>151</v>
      </c>
      <c r="B336" s="36" t="s">
        <v>860</v>
      </c>
      <c r="G336" s="36" t="s">
        <v>5779</v>
      </c>
      <c r="K336" s="7"/>
      <c r="L336" s="7" t="s">
        <v>834</v>
      </c>
      <c r="M336" s="7" t="s">
        <v>618</v>
      </c>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Z336" s="7"/>
      <c r="CF336" s="7"/>
      <c r="CG336" s="14"/>
      <c r="CH336" s="7"/>
      <c r="CI336" s="14"/>
      <c r="CJ336" s="7"/>
      <c r="CK336" s="14"/>
      <c r="CL336" s="7"/>
      <c r="CM336" s="14"/>
    </row>
    <row r="337" spans="1:91" x14ac:dyDescent="0.3">
      <c r="A337" s="10">
        <v>151</v>
      </c>
      <c r="B337" s="36" t="s">
        <v>860</v>
      </c>
      <c r="G337" s="36" t="s">
        <v>5780</v>
      </c>
      <c r="K337" s="7"/>
      <c r="L337" s="7" t="s">
        <v>834</v>
      </c>
      <c r="M337" s="7" t="s">
        <v>618</v>
      </c>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Z337" s="7"/>
      <c r="CF337" s="7"/>
      <c r="CG337" s="14"/>
      <c r="CH337" s="7"/>
      <c r="CI337" s="14"/>
      <c r="CJ337" s="7"/>
      <c r="CK337" s="14"/>
      <c r="CL337" s="7"/>
      <c r="CM337" s="14"/>
    </row>
    <row r="338" spans="1:91" x14ac:dyDescent="0.3">
      <c r="A338" s="10">
        <v>151</v>
      </c>
      <c r="B338" s="36" t="s">
        <v>860</v>
      </c>
      <c r="G338" s="36" t="s">
        <v>5781</v>
      </c>
      <c r="K338" s="7"/>
      <c r="L338" s="7" t="s">
        <v>834</v>
      </c>
      <c r="M338" s="7" t="s">
        <v>618</v>
      </c>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Z338" s="7"/>
      <c r="CF338" s="7"/>
      <c r="CG338" s="14"/>
      <c r="CH338" s="7"/>
      <c r="CI338" s="14"/>
      <c r="CJ338" s="7"/>
      <c r="CK338" s="14"/>
      <c r="CL338" s="7"/>
      <c r="CM338" s="14"/>
    </row>
    <row r="339" spans="1:91" x14ac:dyDescent="0.3">
      <c r="A339" s="10">
        <v>151</v>
      </c>
      <c r="B339" s="36" t="s">
        <v>860</v>
      </c>
      <c r="G339" s="36" t="s">
        <v>5782</v>
      </c>
      <c r="K339" s="7"/>
      <c r="L339" s="7" t="s">
        <v>834</v>
      </c>
      <c r="M339" s="7" t="s">
        <v>618</v>
      </c>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Z339" s="7"/>
      <c r="CF339" s="7"/>
      <c r="CG339" s="14"/>
      <c r="CH339" s="7"/>
      <c r="CI339" s="14"/>
      <c r="CJ339" s="7"/>
      <c r="CK339" s="14"/>
      <c r="CL339" s="7"/>
      <c r="CM339" s="14"/>
    </row>
    <row r="340" spans="1:91" x14ac:dyDescent="0.3">
      <c r="A340" s="10">
        <v>151</v>
      </c>
      <c r="B340" s="36" t="s">
        <v>860</v>
      </c>
      <c r="G340" s="36" t="s">
        <v>5783</v>
      </c>
      <c r="K340" s="7"/>
      <c r="L340" s="7" t="s">
        <v>834</v>
      </c>
      <c r="M340" s="7" t="s">
        <v>618</v>
      </c>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Z340" s="7"/>
      <c r="CF340" s="7"/>
      <c r="CG340" s="14"/>
      <c r="CH340" s="7"/>
      <c r="CI340" s="14"/>
      <c r="CJ340" s="7"/>
      <c r="CK340" s="14"/>
      <c r="CL340" s="7"/>
      <c r="CM340" s="14"/>
    </row>
    <row r="341" spans="1:91" x14ac:dyDescent="0.3">
      <c r="A341" s="10">
        <v>151</v>
      </c>
      <c r="B341" s="36" t="s">
        <v>860</v>
      </c>
      <c r="G341" s="36" t="s">
        <v>5784</v>
      </c>
      <c r="K341" s="7"/>
      <c r="L341" s="7" t="s">
        <v>834</v>
      </c>
      <c r="M341" s="7" t="s">
        <v>618</v>
      </c>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Z341" s="7"/>
      <c r="CF341" s="7"/>
      <c r="CG341" s="14"/>
      <c r="CH341" s="7"/>
      <c r="CI341" s="14"/>
      <c r="CJ341" s="7"/>
      <c r="CK341" s="14"/>
      <c r="CL341" s="7"/>
      <c r="CM341" s="14"/>
    </row>
    <row r="342" spans="1:91" x14ac:dyDescent="0.3">
      <c r="A342" s="10">
        <v>151</v>
      </c>
      <c r="B342" s="36" t="s">
        <v>860</v>
      </c>
      <c r="G342" s="36" t="s">
        <v>5785</v>
      </c>
      <c r="K342" s="7"/>
      <c r="L342" s="7" t="s">
        <v>834</v>
      </c>
      <c r="M342" s="7" t="s">
        <v>618</v>
      </c>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Z342" s="7"/>
      <c r="CF342" s="7"/>
      <c r="CG342" s="14"/>
      <c r="CH342" s="7"/>
      <c r="CI342" s="14"/>
      <c r="CJ342" s="7"/>
      <c r="CK342" s="14"/>
      <c r="CL342" s="7"/>
      <c r="CM342" s="14"/>
    </row>
    <row r="343" spans="1:91" x14ac:dyDescent="0.3">
      <c r="A343" s="10">
        <v>151</v>
      </c>
      <c r="B343" s="36" t="s">
        <v>860</v>
      </c>
      <c r="G343" s="36" t="s">
        <v>5786</v>
      </c>
      <c r="K343" s="7"/>
      <c r="L343" s="7" t="s">
        <v>834</v>
      </c>
      <c r="M343" s="7" t="s">
        <v>618</v>
      </c>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Z343" s="7"/>
      <c r="CF343" s="7"/>
      <c r="CG343" s="14"/>
      <c r="CH343" s="7"/>
      <c r="CI343" s="14"/>
      <c r="CJ343" s="7"/>
      <c r="CK343" s="14"/>
      <c r="CL343" s="7"/>
      <c r="CM343" s="14"/>
    </row>
    <row r="344" spans="1:91" x14ac:dyDescent="0.3">
      <c r="A344" s="10">
        <v>151</v>
      </c>
      <c r="B344" s="36" t="s">
        <v>860</v>
      </c>
      <c r="G344" s="36" t="s">
        <v>5787</v>
      </c>
      <c r="K344" s="7"/>
      <c r="L344" s="7" t="s">
        <v>834</v>
      </c>
      <c r="M344" s="7" t="s">
        <v>618</v>
      </c>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Z344" s="7"/>
      <c r="CF344" s="7"/>
      <c r="CG344" s="14"/>
      <c r="CH344" s="7"/>
      <c r="CI344" s="14"/>
      <c r="CJ344" s="7"/>
      <c r="CK344" s="14"/>
      <c r="CL344" s="7"/>
      <c r="CM344" s="14"/>
    </row>
    <row r="345" spans="1:91" x14ac:dyDescent="0.3">
      <c r="A345" s="10">
        <v>151</v>
      </c>
      <c r="B345" s="36" t="s">
        <v>860</v>
      </c>
      <c r="G345" s="36" t="s">
        <v>5788</v>
      </c>
      <c r="K345" s="7"/>
      <c r="L345" s="7" t="s">
        <v>834</v>
      </c>
      <c r="M345" s="7" t="s">
        <v>618</v>
      </c>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Z345" s="7"/>
      <c r="CF345" s="7"/>
      <c r="CG345" s="14"/>
      <c r="CH345" s="7"/>
      <c r="CI345" s="14"/>
      <c r="CJ345" s="7"/>
      <c r="CK345" s="14"/>
      <c r="CL345" s="7"/>
      <c r="CM345" s="14"/>
    </row>
    <row r="346" spans="1:91" x14ac:dyDescent="0.3">
      <c r="A346" s="10">
        <v>151</v>
      </c>
      <c r="B346" s="36" t="s">
        <v>860</v>
      </c>
      <c r="G346" s="36" t="s">
        <v>5789</v>
      </c>
      <c r="K346" s="7"/>
      <c r="L346" s="7" t="s">
        <v>834</v>
      </c>
      <c r="M346" s="7" t="s">
        <v>618</v>
      </c>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Z346" s="7"/>
      <c r="CF346" s="7"/>
      <c r="CG346" s="14"/>
      <c r="CH346" s="7"/>
      <c r="CI346" s="14"/>
      <c r="CJ346" s="7"/>
      <c r="CK346" s="14"/>
      <c r="CL346" s="7"/>
      <c r="CM346" s="14"/>
    </row>
    <row r="347" spans="1:91" x14ac:dyDescent="0.3">
      <c r="A347" s="10">
        <v>151</v>
      </c>
      <c r="B347" s="36" t="s">
        <v>860</v>
      </c>
      <c r="G347" s="36" t="s">
        <v>5790</v>
      </c>
      <c r="K347" s="7"/>
      <c r="L347" s="7" t="s">
        <v>834</v>
      </c>
      <c r="M347" s="7" t="s">
        <v>618</v>
      </c>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Z347" s="7"/>
      <c r="CF347" s="7"/>
      <c r="CG347" s="14"/>
      <c r="CH347" s="7"/>
      <c r="CI347" s="14"/>
      <c r="CJ347" s="7"/>
      <c r="CK347" s="14"/>
      <c r="CL347" s="7"/>
      <c r="CM347" s="14"/>
    </row>
    <row r="348" spans="1:91" x14ac:dyDescent="0.3">
      <c r="A348" s="10">
        <v>151</v>
      </c>
      <c r="B348" s="36" t="s">
        <v>860</v>
      </c>
      <c r="G348" s="36" t="s">
        <v>5791</v>
      </c>
      <c r="K348" s="7"/>
      <c r="L348" s="7" t="s">
        <v>834</v>
      </c>
      <c r="M348" s="7" t="s">
        <v>618</v>
      </c>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Z348" s="7"/>
      <c r="CF348" s="7"/>
      <c r="CG348" s="14"/>
      <c r="CH348" s="7"/>
      <c r="CI348" s="14"/>
      <c r="CJ348" s="7"/>
      <c r="CK348" s="14"/>
      <c r="CL348" s="7"/>
      <c r="CM348" s="14"/>
    </row>
    <row r="349" spans="1:91" x14ac:dyDescent="0.3">
      <c r="A349" s="10">
        <v>151</v>
      </c>
      <c r="B349" s="36" t="s">
        <v>860</v>
      </c>
      <c r="G349" s="36" t="s">
        <v>5792</v>
      </c>
      <c r="K349" s="7"/>
      <c r="L349" s="7" t="s">
        <v>834</v>
      </c>
      <c r="M349" s="7" t="s">
        <v>618</v>
      </c>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Z349" s="7"/>
      <c r="CF349" s="7"/>
      <c r="CG349" s="14"/>
      <c r="CH349" s="7"/>
      <c r="CI349" s="14"/>
      <c r="CJ349" s="7"/>
      <c r="CK349" s="14"/>
      <c r="CL349" s="7"/>
      <c r="CM349" s="14"/>
    </row>
    <row r="350" spans="1:91" x14ac:dyDescent="0.3">
      <c r="A350" s="10">
        <v>151</v>
      </c>
      <c r="B350" s="36" t="s">
        <v>860</v>
      </c>
      <c r="G350" s="36" t="s">
        <v>5793</v>
      </c>
      <c r="K350" s="7"/>
      <c r="L350" s="7" t="s">
        <v>834</v>
      </c>
      <c r="M350" s="7" t="s">
        <v>618</v>
      </c>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Z350" s="7"/>
      <c r="CF350" s="7"/>
      <c r="CG350" s="14"/>
      <c r="CH350" s="7"/>
      <c r="CI350" s="14"/>
      <c r="CJ350" s="7"/>
      <c r="CK350" s="14"/>
      <c r="CL350" s="7"/>
      <c r="CM350" s="14"/>
    </row>
    <row r="351" spans="1:91" x14ac:dyDescent="0.3">
      <c r="A351" s="10">
        <v>151</v>
      </c>
      <c r="B351" s="36" t="s">
        <v>860</v>
      </c>
      <c r="G351" s="36" t="s">
        <v>5794</v>
      </c>
      <c r="K351" s="7"/>
      <c r="L351" s="7" t="s">
        <v>834</v>
      </c>
      <c r="M351" s="7" t="s">
        <v>618</v>
      </c>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Z351" s="7"/>
      <c r="CF351" s="7"/>
      <c r="CG351" s="14"/>
      <c r="CH351" s="7"/>
      <c r="CI351" s="14"/>
      <c r="CJ351" s="7"/>
      <c r="CK351" s="14"/>
      <c r="CL351" s="7"/>
      <c r="CM351" s="14"/>
    </row>
    <row r="352" spans="1:91" x14ac:dyDescent="0.3">
      <c r="A352" s="10">
        <v>151</v>
      </c>
      <c r="B352" s="36" t="s">
        <v>860</v>
      </c>
      <c r="G352" s="36" t="s">
        <v>5795</v>
      </c>
      <c r="K352" s="7"/>
      <c r="L352" s="7" t="s">
        <v>834</v>
      </c>
      <c r="M352" s="7" t="s">
        <v>624</v>
      </c>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Z352" s="7"/>
      <c r="CF352" s="7"/>
      <c r="CG352" s="14"/>
      <c r="CH352" s="7"/>
      <c r="CI352" s="14"/>
      <c r="CJ352" s="7"/>
      <c r="CK352" s="14"/>
      <c r="CL352" s="7"/>
      <c r="CM352" s="14"/>
    </row>
    <row r="353" spans="1:91" x14ac:dyDescent="0.3">
      <c r="A353" s="10">
        <v>151</v>
      </c>
      <c r="B353" s="36" t="s">
        <v>860</v>
      </c>
      <c r="G353" s="36" t="s">
        <v>5796</v>
      </c>
      <c r="K353" s="7"/>
      <c r="L353" s="7" t="s">
        <v>834</v>
      </c>
      <c r="M353" s="7" t="s">
        <v>618</v>
      </c>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Z353" s="7"/>
      <c r="CF353" s="7"/>
      <c r="CG353" s="14"/>
      <c r="CH353" s="7"/>
      <c r="CI353" s="14"/>
      <c r="CJ353" s="7"/>
      <c r="CK353" s="14"/>
      <c r="CL353" s="7"/>
      <c r="CM353" s="14"/>
    </row>
    <row r="354" spans="1:91" x14ac:dyDescent="0.3">
      <c r="A354" s="10">
        <v>151</v>
      </c>
      <c r="B354" s="36" t="s">
        <v>860</v>
      </c>
      <c r="G354" s="36" t="s">
        <v>5797</v>
      </c>
      <c r="K354" s="7"/>
      <c r="L354" s="7" t="s">
        <v>834</v>
      </c>
      <c r="M354" s="7" t="s">
        <v>621</v>
      </c>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Z354" s="7"/>
      <c r="CF354" s="7"/>
      <c r="CG354" s="14"/>
      <c r="CH354" s="7"/>
      <c r="CI354" s="14"/>
      <c r="CJ354" s="7"/>
      <c r="CK354" s="14"/>
      <c r="CL354" s="7"/>
      <c r="CM354" s="14"/>
    </row>
    <row r="355" spans="1:91" x14ac:dyDescent="0.3">
      <c r="A355" s="10">
        <v>151</v>
      </c>
      <c r="B355" s="36" t="s">
        <v>860</v>
      </c>
      <c r="G355" s="36" t="s">
        <v>5798</v>
      </c>
      <c r="K355" s="7"/>
      <c r="L355" s="7" t="s">
        <v>834</v>
      </c>
      <c r="M355" s="7" t="s">
        <v>618</v>
      </c>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Z355" s="7"/>
      <c r="CF355" s="7"/>
      <c r="CG355" s="14"/>
      <c r="CH355" s="7"/>
      <c r="CI355" s="14"/>
      <c r="CJ355" s="7"/>
      <c r="CK355" s="14"/>
      <c r="CL355" s="7"/>
      <c r="CM355" s="14"/>
    </row>
    <row r="356" spans="1:91" x14ac:dyDescent="0.3">
      <c r="A356" s="10">
        <v>151</v>
      </c>
      <c r="B356" s="36" t="s">
        <v>860</v>
      </c>
      <c r="G356" s="36" t="s">
        <v>5799</v>
      </c>
      <c r="K356" s="7"/>
      <c r="L356" s="7" t="s">
        <v>834</v>
      </c>
      <c r="M356" s="7" t="s">
        <v>621</v>
      </c>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Z356" s="7"/>
      <c r="CF356" s="7"/>
      <c r="CG356" s="14"/>
      <c r="CH356" s="7"/>
      <c r="CI356" s="14"/>
      <c r="CJ356" s="7"/>
      <c r="CK356" s="14"/>
      <c r="CL356" s="7"/>
      <c r="CM356" s="14"/>
    </row>
    <row r="357" spans="1:91" x14ac:dyDescent="0.3">
      <c r="A357" s="10">
        <v>151</v>
      </c>
      <c r="B357" s="36" t="s">
        <v>860</v>
      </c>
      <c r="G357" s="36" t="s">
        <v>5800</v>
      </c>
      <c r="K357" s="7"/>
      <c r="L357" s="7" t="s">
        <v>834</v>
      </c>
      <c r="M357" s="7" t="s">
        <v>639</v>
      </c>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Z357" s="7"/>
      <c r="CF357" s="7"/>
      <c r="CG357" s="14"/>
      <c r="CH357" s="7"/>
      <c r="CI357" s="14"/>
      <c r="CJ357" s="7"/>
      <c r="CK357" s="14"/>
      <c r="CL357" s="7"/>
      <c r="CM357" s="14"/>
    </row>
    <row r="358" spans="1:91" x14ac:dyDescent="0.3">
      <c r="A358" s="10">
        <v>151</v>
      </c>
      <c r="B358" s="36" t="s">
        <v>860</v>
      </c>
      <c r="G358" s="36" t="s">
        <v>5801</v>
      </c>
      <c r="K358" s="7"/>
      <c r="L358" s="7" t="s">
        <v>834</v>
      </c>
      <c r="M358" s="7" t="s">
        <v>618</v>
      </c>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Z358" s="7"/>
      <c r="CF358" s="7"/>
      <c r="CG358" s="14"/>
      <c r="CH358" s="7"/>
      <c r="CI358" s="14"/>
      <c r="CJ358" s="7"/>
      <c r="CK358" s="14"/>
      <c r="CL358" s="7"/>
      <c r="CM358" s="14"/>
    </row>
    <row r="359" spans="1:91" x14ac:dyDescent="0.3">
      <c r="A359" s="10">
        <v>151</v>
      </c>
      <c r="B359" s="36" t="s">
        <v>860</v>
      </c>
      <c r="G359" s="36" t="s">
        <v>5802</v>
      </c>
      <c r="K359" s="7"/>
      <c r="L359" s="7" t="s">
        <v>834</v>
      </c>
      <c r="M359" s="7" t="s">
        <v>618</v>
      </c>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Z359" s="7"/>
      <c r="CF359" s="7"/>
      <c r="CG359" s="14"/>
      <c r="CH359" s="7"/>
      <c r="CI359" s="14"/>
      <c r="CJ359" s="7"/>
      <c r="CK359" s="14"/>
      <c r="CL359" s="7"/>
      <c r="CM359" s="14"/>
    </row>
    <row r="360" spans="1:91" x14ac:dyDescent="0.3">
      <c r="A360" s="10">
        <v>151</v>
      </c>
      <c r="B360" s="36" t="s">
        <v>860</v>
      </c>
      <c r="G360" s="36" t="s">
        <v>5803</v>
      </c>
      <c r="K360" s="7"/>
      <c r="L360" s="7" t="s">
        <v>834</v>
      </c>
      <c r="M360" s="7" t="s">
        <v>618</v>
      </c>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Z360" s="7"/>
      <c r="CF360" s="7"/>
      <c r="CG360" s="14"/>
      <c r="CH360" s="7"/>
      <c r="CI360" s="14"/>
      <c r="CJ360" s="7"/>
      <c r="CK360" s="14"/>
      <c r="CL360" s="7"/>
      <c r="CM360" s="14"/>
    </row>
    <row r="361" spans="1:91" x14ac:dyDescent="0.3">
      <c r="A361" s="10">
        <v>151</v>
      </c>
      <c r="B361" s="36" t="s">
        <v>860</v>
      </c>
      <c r="G361" s="36" t="s">
        <v>5804</v>
      </c>
      <c r="K361" s="7"/>
      <c r="L361" s="7" t="s">
        <v>834</v>
      </c>
      <c r="M361" s="7" t="s">
        <v>639</v>
      </c>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Z361" s="7"/>
      <c r="CF361" s="7"/>
      <c r="CG361" s="14"/>
      <c r="CH361" s="7"/>
      <c r="CI361" s="14"/>
      <c r="CJ361" s="7"/>
      <c r="CK361" s="14"/>
      <c r="CL361" s="7"/>
      <c r="CM361" s="14"/>
    </row>
    <row r="362" spans="1:91" x14ac:dyDescent="0.3">
      <c r="A362" s="10">
        <v>151</v>
      </c>
      <c r="B362" s="36" t="s">
        <v>860</v>
      </c>
      <c r="G362" s="36" t="s">
        <v>5805</v>
      </c>
      <c r="K362" s="7"/>
      <c r="L362" s="7" t="s">
        <v>834</v>
      </c>
      <c r="M362" s="7" t="s">
        <v>639</v>
      </c>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Z362" s="7"/>
      <c r="CF362" s="7"/>
      <c r="CG362" s="14"/>
      <c r="CH362" s="7"/>
      <c r="CI362" s="14"/>
      <c r="CJ362" s="7"/>
      <c r="CK362" s="14"/>
      <c r="CL362" s="7"/>
      <c r="CM362" s="14"/>
    </row>
    <row r="363" spans="1:91" x14ac:dyDescent="0.3">
      <c r="A363" s="10">
        <v>151</v>
      </c>
      <c r="B363" s="36" t="s">
        <v>860</v>
      </c>
      <c r="G363" s="36" t="s">
        <v>5806</v>
      </c>
      <c r="K363" s="7"/>
      <c r="L363" s="7" t="s">
        <v>834</v>
      </c>
      <c r="M363" s="7" t="s">
        <v>615</v>
      </c>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Z363" s="7"/>
      <c r="CF363" s="7"/>
      <c r="CG363" s="14"/>
      <c r="CH363" s="7"/>
      <c r="CI363" s="14"/>
      <c r="CJ363" s="7"/>
      <c r="CK363" s="14"/>
      <c r="CL363" s="7"/>
      <c r="CM363" s="14"/>
    </row>
    <row r="364" spans="1:91" x14ac:dyDescent="0.3">
      <c r="A364" s="10">
        <v>151</v>
      </c>
      <c r="B364" s="36" t="s">
        <v>860</v>
      </c>
      <c r="G364" s="36" t="s">
        <v>5807</v>
      </c>
      <c r="K364" s="7"/>
      <c r="L364" s="7" t="s">
        <v>834</v>
      </c>
      <c r="M364" s="7" t="s">
        <v>618</v>
      </c>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Z364" s="7"/>
      <c r="CF364" s="7"/>
      <c r="CG364" s="14"/>
      <c r="CH364" s="7"/>
      <c r="CI364" s="14"/>
      <c r="CJ364" s="7"/>
      <c r="CK364" s="14"/>
      <c r="CL364" s="7"/>
      <c r="CM364" s="14"/>
    </row>
    <row r="365" spans="1:91" x14ac:dyDescent="0.3">
      <c r="A365" s="10">
        <v>151</v>
      </c>
      <c r="B365" s="36" t="s">
        <v>860</v>
      </c>
      <c r="G365" s="36" t="s">
        <v>5808</v>
      </c>
      <c r="K365" s="7"/>
      <c r="L365" s="7" t="s">
        <v>834</v>
      </c>
      <c r="M365" s="7" t="s">
        <v>618</v>
      </c>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Z365" s="7"/>
      <c r="CF365" s="7"/>
      <c r="CG365" s="14"/>
      <c r="CH365" s="7"/>
      <c r="CI365" s="14"/>
      <c r="CJ365" s="7"/>
      <c r="CK365" s="14"/>
      <c r="CL365" s="7"/>
      <c r="CM365" s="14"/>
    </row>
    <row r="366" spans="1:91" x14ac:dyDescent="0.3">
      <c r="A366" s="10">
        <v>151</v>
      </c>
      <c r="B366" s="36" t="s">
        <v>860</v>
      </c>
      <c r="G366" s="36" t="s">
        <v>5809</v>
      </c>
      <c r="K366" s="7"/>
      <c r="L366" s="7" t="s">
        <v>834</v>
      </c>
      <c r="M366" s="7" t="s">
        <v>621</v>
      </c>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Z366" s="7"/>
      <c r="CF366" s="7"/>
      <c r="CG366" s="14"/>
      <c r="CH366" s="7"/>
      <c r="CI366" s="14"/>
      <c r="CJ366" s="7"/>
      <c r="CK366" s="14"/>
      <c r="CL366" s="7"/>
      <c r="CM366" s="14"/>
    </row>
    <row r="367" spans="1:91" x14ac:dyDescent="0.3">
      <c r="A367" s="10">
        <v>151</v>
      </c>
      <c r="B367" s="36" t="s">
        <v>860</v>
      </c>
      <c r="G367" s="36" t="s">
        <v>5810</v>
      </c>
      <c r="K367" s="7"/>
      <c r="L367" s="7" t="s">
        <v>834</v>
      </c>
      <c r="M367" s="7" t="s">
        <v>618</v>
      </c>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Z367" s="7"/>
      <c r="CF367" s="7"/>
      <c r="CG367" s="14"/>
      <c r="CH367" s="7"/>
      <c r="CI367" s="14"/>
      <c r="CJ367" s="7"/>
      <c r="CK367" s="14"/>
      <c r="CL367" s="7"/>
      <c r="CM367" s="14"/>
    </row>
    <row r="368" spans="1:91" x14ac:dyDescent="0.3">
      <c r="A368" s="10">
        <v>151</v>
      </c>
      <c r="B368" s="36" t="s">
        <v>860</v>
      </c>
      <c r="G368" s="36" t="s">
        <v>5811</v>
      </c>
      <c r="K368" s="7"/>
      <c r="L368" s="7" t="s">
        <v>834</v>
      </c>
      <c r="M368" s="7" t="s">
        <v>618</v>
      </c>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Z368" s="7"/>
      <c r="CF368" s="7"/>
      <c r="CG368" s="14"/>
      <c r="CH368" s="7"/>
      <c r="CI368" s="14"/>
      <c r="CJ368" s="7"/>
      <c r="CK368" s="14"/>
      <c r="CL368" s="7"/>
      <c r="CM368" s="14"/>
    </row>
    <row r="369" spans="1:91" x14ac:dyDescent="0.3">
      <c r="A369" s="10">
        <v>151</v>
      </c>
      <c r="B369" s="36" t="s">
        <v>860</v>
      </c>
      <c r="G369" s="36" t="s">
        <v>5812</v>
      </c>
      <c r="K369" s="7"/>
      <c r="L369" s="7" t="s">
        <v>834</v>
      </c>
      <c r="M369" s="7" t="s">
        <v>618</v>
      </c>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Z369" s="7"/>
      <c r="CF369" s="7"/>
      <c r="CG369" s="14"/>
      <c r="CH369" s="7"/>
      <c r="CI369" s="14"/>
      <c r="CJ369" s="7"/>
      <c r="CK369" s="14"/>
      <c r="CL369" s="7"/>
      <c r="CM369" s="14"/>
    </row>
    <row r="370" spans="1:91" x14ac:dyDescent="0.3">
      <c r="A370" s="10">
        <v>151</v>
      </c>
      <c r="B370" s="36" t="s">
        <v>860</v>
      </c>
      <c r="G370" s="36" t="s">
        <v>5813</v>
      </c>
      <c r="K370" s="7"/>
      <c r="L370" s="7" t="s">
        <v>834</v>
      </c>
      <c r="M370" s="7" t="s">
        <v>618</v>
      </c>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Z370" s="7"/>
      <c r="CF370" s="7"/>
      <c r="CG370" s="14"/>
      <c r="CH370" s="7"/>
      <c r="CI370" s="14"/>
      <c r="CJ370" s="7"/>
      <c r="CK370" s="14"/>
      <c r="CL370" s="7"/>
      <c r="CM370" s="14"/>
    </row>
    <row r="371" spans="1:91" x14ac:dyDescent="0.3">
      <c r="A371" s="10">
        <v>151</v>
      </c>
      <c r="B371" s="36" t="s">
        <v>860</v>
      </c>
      <c r="G371" s="36" t="s">
        <v>5814</v>
      </c>
      <c r="K371" s="7"/>
      <c r="L371" s="7" t="s">
        <v>834</v>
      </c>
      <c r="M371" s="7" t="s">
        <v>618</v>
      </c>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Z371" s="7"/>
      <c r="CF371" s="7"/>
      <c r="CG371" s="14"/>
      <c r="CH371" s="7"/>
      <c r="CI371" s="14"/>
      <c r="CJ371" s="7"/>
      <c r="CK371" s="14"/>
      <c r="CL371" s="7"/>
      <c r="CM371" s="14"/>
    </row>
    <row r="372" spans="1:91" x14ac:dyDescent="0.3">
      <c r="A372" s="10">
        <v>151</v>
      </c>
      <c r="B372" s="36" t="s">
        <v>860</v>
      </c>
      <c r="G372" s="36" t="s">
        <v>5815</v>
      </c>
      <c r="K372" s="7"/>
      <c r="L372" s="7" t="s">
        <v>834</v>
      </c>
      <c r="M372" s="7" t="s">
        <v>618</v>
      </c>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Z372" s="7"/>
      <c r="CF372" s="7"/>
      <c r="CG372" s="14"/>
      <c r="CH372" s="7"/>
      <c r="CI372" s="14"/>
      <c r="CJ372" s="7"/>
      <c r="CK372" s="14"/>
      <c r="CL372" s="7"/>
      <c r="CM372" s="14"/>
    </row>
    <row r="373" spans="1:91" x14ac:dyDescent="0.3">
      <c r="A373" s="10">
        <v>151</v>
      </c>
      <c r="B373" s="36" t="s">
        <v>860</v>
      </c>
      <c r="G373" s="36" t="s">
        <v>5816</v>
      </c>
      <c r="K373" s="7"/>
      <c r="L373" s="7" t="s">
        <v>834</v>
      </c>
      <c r="M373" s="7" t="s">
        <v>618</v>
      </c>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Z373" s="7"/>
      <c r="CF373" s="7"/>
      <c r="CG373" s="14"/>
      <c r="CH373" s="7"/>
      <c r="CI373" s="14"/>
      <c r="CJ373" s="7"/>
      <c r="CK373" s="14"/>
      <c r="CL373" s="7"/>
      <c r="CM373" s="14"/>
    </row>
    <row r="374" spans="1:91" x14ac:dyDescent="0.3">
      <c r="A374" s="10">
        <v>151</v>
      </c>
      <c r="B374" s="36" t="s">
        <v>860</v>
      </c>
      <c r="G374" s="36" t="s">
        <v>5817</v>
      </c>
      <c r="K374" s="7"/>
      <c r="L374" s="7" t="s">
        <v>834</v>
      </c>
      <c r="M374" s="7" t="s">
        <v>618</v>
      </c>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Z374" s="7"/>
      <c r="CF374" s="7"/>
      <c r="CG374" s="14"/>
      <c r="CH374" s="7"/>
      <c r="CI374" s="14"/>
      <c r="CJ374" s="7"/>
      <c r="CK374" s="14"/>
      <c r="CL374" s="7"/>
      <c r="CM374" s="14"/>
    </row>
    <row r="375" spans="1:91" x14ac:dyDescent="0.3">
      <c r="A375" s="10">
        <v>151</v>
      </c>
      <c r="B375" s="36" t="s">
        <v>913</v>
      </c>
      <c r="G375" s="36" t="s">
        <v>5818</v>
      </c>
      <c r="K375" s="7"/>
      <c r="L375" s="7" t="s">
        <v>834</v>
      </c>
      <c r="M375" s="7" t="s">
        <v>618</v>
      </c>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Z375" s="7"/>
      <c r="CF375" s="7"/>
      <c r="CG375" s="14"/>
      <c r="CH375" s="7"/>
      <c r="CI375" s="14"/>
      <c r="CJ375" s="7"/>
      <c r="CK375" s="14"/>
      <c r="CL375" s="7"/>
      <c r="CM375" s="14"/>
    </row>
    <row r="376" spans="1:91" x14ac:dyDescent="0.3">
      <c r="A376" s="10">
        <v>151</v>
      </c>
      <c r="B376" s="36" t="s">
        <v>913</v>
      </c>
      <c r="G376" s="36" t="s">
        <v>5819</v>
      </c>
      <c r="K376" s="7"/>
      <c r="L376" s="7" t="s">
        <v>834</v>
      </c>
      <c r="M376" s="7" t="s">
        <v>618</v>
      </c>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Z376" s="7"/>
      <c r="CF376" s="7"/>
      <c r="CG376" s="14"/>
      <c r="CH376" s="7"/>
      <c r="CI376" s="14"/>
      <c r="CJ376" s="7"/>
      <c r="CK376" s="14"/>
      <c r="CL376" s="7"/>
      <c r="CM376" s="14"/>
    </row>
    <row r="377" spans="1:91" x14ac:dyDescent="0.3">
      <c r="A377" s="10">
        <v>151</v>
      </c>
      <c r="B377" s="36" t="s">
        <v>913</v>
      </c>
      <c r="G377" s="36" t="s">
        <v>5820</v>
      </c>
      <c r="K377" s="7"/>
      <c r="L377" s="7" t="s">
        <v>834</v>
      </c>
      <c r="M377" s="7" t="s">
        <v>618</v>
      </c>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Z377" s="7"/>
      <c r="CF377" s="7"/>
      <c r="CG377" s="14"/>
      <c r="CH377" s="7"/>
      <c r="CI377" s="14"/>
      <c r="CJ377" s="7"/>
      <c r="CK377" s="14"/>
      <c r="CL377" s="7"/>
      <c r="CM377" s="14"/>
    </row>
    <row r="378" spans="1:91" x14ac:dyDescent="0.3">
      <c r="A378" s="10">
        <v>151</v>
      </c>
      <c r="B378" s="36" t="s">
        <v>860</v>
      </c>
      <c r="G378" s="36" t="s">
        <v>5821</v>
      </c>
      <c r="K378" s="7"/>
      <c r="L378" s="7" t="s">
        <v>834</v>
      </c>
      <c r="M378" s="7" t="s">
        <v>618</v>
      </c>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Z378" s="7"/>
      <c r="CF378" s="7"/>
      <c r="CG378" s="14"/>
      <c r="CH378" s="7"/>
      <c r="CI378" s="14"/>
      <c r="CJ378" s="7"/>
      <c r="CK378" s="14"/>
      <c r="CL378" s="7"/>
      <c r="CM378" s="14"/>
    </row>
    <row r="379" spans="1:91" x14ac:dyDescent="0.3">
      <c r="A379" s="10">
        <v>151</v>
      </c>
      <c r="B379" s="36" t="s">
        <v>860</v>
      </c>
      <c r="G379" s="36" t="s">
        <v>5822</v>
      </c>
      <c r="K379" s="7"/>
      <c r="L379" s="7" t="s">
        <v>834</v>
      </c>
      <c r="M379" s="7" t="s">
        <v>615</v>
      </c>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Z379" s="7"/>
      <c r="CF379" s="7"/>
      <c r="CG379" s="14"/>
      <c r="CH379" s="7"/>
      <c r="CI379" s="14"/>
      <c r="CJ379" s="7"/>
      <c r="CK379" s="14"/>
      <c r="CL379" s="7"/>
      <c r="CM379" s="14"/>
    </row>
    <row r="380" spans="1:91" x14ac:dyDescent="0.3">
      <c r="A380" s="10">
        <v>151</v>
      </c>
      <c r="B380" s="36" t="s">
        <v>860</v>
      </c>
      <c r="G380" s="36" t="s">
        <v>5823</v>
      </c>
      <c r="K380" s="7"/>
      <c r="L380" s="7" t="s">
        <v>834</v>
      </c>
      <c r="M380" s="7" t="s">
        <v>618</v>
      </c>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Z380" s="7"/>
      <c r="CF380" s="7"/>
      <c r="CG380" s="14"/>
      <c r="CH380" s="7"/>
      <c r="CI380" s="14"/>
      <c r="CJ380" s="7"/>
      <c r="CK380" s="14"/>
      <c r="CL380" s="7"/>
      <c r="CM380" s="14"/>
    </row>
    <row r="381" spans="1:91" x14ac:dyDescent="0.3">
      <c r="A381" s="10">
        <v>151</v>
      </c>
      <c r="B381" s="36" t="s">
        <v>860</v>
      </c>
      <c r="G381" s="36" t="s">
        <v>5824</v>
      </c>
      <c r="K381" s="7"/>
      <c r="L381" s="7" t="s">
        <v>834</v>
      </c>
      <c r="M381" s="7" t="s">
        <v>639</v>
      </c>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Z381" s="7"/>
      <c r="CF381" s="7"/>
      <c r="CG381" s="14"/>
      <c r="CH381" s="7"/>
      <c r="CI381" s="14"/>
      <c r="CJ381" s="7"/>
      <c r="CK381" s="14"/>
      <c r="CL381" s="7"/>
      <c r="CM381" s="14"/>
    </row>
    <row r="382" spans="1:91" x14ac:dyDescent="0.3">
      <c r="A382" s="10">
        <v>151</v>
      </c>
      <c r="B382" s="36" t="s">
        <v>913</v>
      </c>
      <c r="G382" s="36" t="s">
        <v>5825</v>
      </c>
      <c r="K382" s="7"/>
      <c r="L382" s="7" t="s">
        <v>834</v>
      </c>
      <c r="M382" s="7" t="s">
        <v>615</v>
      </c>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Z382" s="7"/>
      <c r="CF382" s="7"/>
      <c r="CG382" s="14"/>
      <c r="CH382" s="7"/>
      <c r="CI382" s="14"/>
      <c r="CJ382" s="7"/>
      <c r="CK382" s="14"/>
      <c r="CL382" s="7"/>
      <c r="CM382" s="14"/>
    </row>
    <row r="383" spans="1:91" x14ac:dyDescent="0.3">
      <c r="A383" s="10">
        <v>151</v>
      </c>
      <c r="B383" s="36" t="s">
        <v>860</v>
      </c>
      <c r="G383" s="36" t="s">
        <v>5826</v>
      </c>
      <c r="K383" s="7"/>
      <c r="L383" s="7" t="s">
        <v>834</v>
      </c>
      <c r="M383" s="7" t="s">
        <v>621</v>
      </c>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Z383" s="7"/>
      <c r="CF383" s="7"/>
      <c r="CG383" s="14"/>
      <c r="CH383" s="7"/>
      <c r="CI383" s="14"/>
      <c r="CJ383" s="7"/>
      <c r="CK383" s="14"/>
      <c r="CL383" s="7"/>
      <c r="CM383" s="14"/>
    </row>
    <row r="384" spans="1:91" x14ac:dyDescent="0.3">
      <c r="A384" s="10">
        <v>151</v>
      </c>
      <c r="B384" s="36" t="s">
        <v>1083</v>
      </c>
      <c r="G384" s="36" t="s">
        <v>5827</v>
      </c>
      <c r="K384" s="7"/>
      <c r="L384" s="7" t="s">
        <v>834</v>
      </c>
      <c r="M384" s="7" t="s">
        <v>618</v>
      </c>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Z384" s="7"/>
      <c r="CF384" s="7"/>
      <c r="CG384" s="14"/>
      <c r="CH384" s="7"/>
      <c r="CI384" s="14"/>
      <c r="CJ384" s="7"/>
      <c r="CK384" s="14"/>
      <c r="CL384" s="7"/>
      <c r="CM384" s="14"/>
    </row>
    <row r="385" spans="1:91" x14ac:dyDescent="0.3">
      <c r="A385" s="10">
        <v>151</v>
      </c>
      <c r="B385" s="36" t="s">
        <v>895</v>
      </c>
      <c r="G385" s="36" t="s">
        <v>5828</v>
      </c>
      <c r="K385" s="7"/>
      <c r="L385" s="7" t="s">
        <v>834</v>
      </c>
      <c r="M385" s="7" t="s">
        <v>621</v>
      </c>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Z385" s="7"/>
      <c r="CF385" s="7"/>
      <c r="CG385" s="14"/>
      <c r="CH385" s="7"/>
      <c r="CI385" s="14"/>
      <c r="CJ385" s="7"/>
      <c r="CK385" s="14"/>
      <c r="CL385" s="7"/>
      <c r="CM385" s="14"/>
    </row>
    <row r="386" spans="1:91" x14ac:dyDescent="0.3">
      <c r="A386" s="10">
        <v>151</v>
      </c>
      <c r="B386" s="36" t="s">
        <v>1025</v>
      </c>
      <c r="G386" s="36" t="s">
        <v>5829</v>
      </c>
      <c r="K386" s="7"/>
      <c r="L386" s="7" t="s">
        <v>834</v>
      </c>
      <c r="M386" s="7" t="s">
        <v>615</v>
      </c>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Z386" s="7"/>
      <c r="CF386" s="7"/>
      <c r="CG386" s="14"/>
      <c r="CH386" s="7"/>
      <c r="CI386" s="14"/>
      <c r="CJ386" s="7"/>
      <c r="CK386" s="14"/>
      <c r="CL386" s="7"/>
      <c r="CM386" s="14"/>
    </row>
    <row r="387" spans="1:91" x14ac:dyDescent="0.3">
      <c r="A387" s="10">
        <v>151</v>
      </c>
      <c r="B387" s="36" t="s">
        <v>860</v>
      </c>
      <c r="G387" s="36" t="s">
        <v>5830</v>
      </c>
      <c r="K387" s="7"/>
      <c r="L387" s="7" t="s">
        <v>834</v>
      </c>
      <c r="M387" s="7" t="s">
        <v>639</v>
      </c>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Z387" s="7"/>
      <c r="CF387" s="7"/>
      <c r="CG387" s="14"/>
      <c r="CH387" s="7"/>
      <c r="CI387" s="14"/>
      <c r="CJ387" s="7"/>
      <c r="CK387" s="14"/>
      <c r="CL387" s="7"/>
      <c r="CM387" s="14"/>
    </row>
    <row r="388" spans="1:91" x14ac:dyDescent="0.3">
      <c r="A388" s="10">
        <v>151</v>
      </c>
      <c r="B388" s="36" t="s">
        <v>860</v>
      </c>
      <c r="G388" s="36" t="s">
        <v>5831</v>
      </c>
      <c r="K388" s="7"/>
      <c r="L388" s="7" t="s">
        <v>834</v>
      </c>
      <c r="M388" s="7" t="s">
        <v>615</v>
      </c>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Z388" s="7"/>
      <c r="CF388" s="7"/>
      <c r="CG388" s="14"/>
      <c r="CH388" s="7"/>
      <c r="CI388" s="14"/>
      <c r="CJ388" s="7"/>
      <c r="CK388" s="14"/>
      <c r="CL388" s="7"/>
      <c r="CM388" s="14"/>
    </row>
    <row r="389" spans="1:91" x14ac:dyDescent="0.3">
      <c r="A389" s="10">
        <v>151</v>
      </c>
      <c r="B389" s="36" t="s">
        <v>888</v>
      </c>
      <c r="G389" s="36" t="s">
        <v>5832</v>
      </c>
      <c r="K389" s="7"/>
      <c r="L389" s="7" t="s">
        <v>834</v>
      </c>
      <c r="M389" s="7" t="s">
        <v>639</v>
      </c>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Z389" s="7"/>
      <c r="CF389" s="7"/>
      <c r="CG389" s="14"/>
      <c r="CH389" s="7"/>
      <c r="CI389" s="14"/>
      <c r="CJ389" s="7"/>
      <c r="CK389" s="14"/>
      <c r="CL389" s="7"/>
      <c r="CM389" s="14"/>
    </row>
    <row r="390" spans="1:91" x14ac:dyDescent="0.3">
      <c r="A390" s="10">
        <v>151</v>
      </c>
      <c r="B390" s="36" t="s">
        <v>860</v>
      </c>
      <c r="G390" s="36" t="s">
        <v>5833</v>
      </c>
      <c r="K390" s="7"/>
      <c r="L390" s="7" t="s">
        <v>834</v>
      </c>
      <c r="M390" s="7" t="s">
        <v>618</v>
      </c>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Z390" s="7"/>
      <c r="CF390" s="7"/>
      <c r="CG390" s="14"/>
      <c r="CH390" s="7"/>
      <c r="CI390" s="14"/>
      <c r="CJ390" s="7"/>
      <c r="CK390" s="14"/>
      <c r="CL390" s="7"/>
      <c r="CM390" s="14"/>
    </row>
    <row r="391" spans="1:91" x14ac:dyDescent="0.3">
      <c r="A391" s="10">
        <v>151</v>
      </c>
      <c r="B391" s="36" t="s">
        <v>860</v>
      </c>
      <c r="G391" s="36" t="s">
        <v>5834</v>
      </c>
      <c r="K391" s="7"/>
      <c r="L391" s="7" t="s">
        <v>834</v>
      </c>
      <c r="M391" s="7" t="s">
        <v>618</v>
      </c>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Z391" s="7"/>
      <c r="CF391" s="7"/>
      <c r="CG391" s="14"/>
      <c r="CH391" s="7"/>
      <c r="CI391" s="14"/>
      <c r="CJ391" s="7"/>
      <c r="CK391" s="14"/>
      <c r="CL391" s="7"/>
      <c r="CM391" s="14"/>
    </row>
    <row r="392" spans="1:91" x14ac:dyDescent="0.3">
      <c r="A392" s="10">
        <v>151</v>
      </c>
      <c r="B392" s="36" t="s">
        <v>860</v>
      </c>
      <c r="G392" s="36" t="s">
        <v>5835</v>
      </c>
      <c r="K392" s="7"/>
      <c r="L392" s="7" t="s">
        <v>834</v>
      </c>
      <c r="M392" s="7" t="s">
        <v>624</v>
      </c>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Z392" s="7"/>
      <c r="CF392" s="7"/>
      <c r="CG392" s="14"/>
      <c r="CH392" s="7"/>
      <c r="CI392" s="14"/>
      <c r="CJ392" s="7"/>
      <c r="CK392" s="14"/>
      <c r="CL392" s="7"/>
      <c r="CM392" s="14"/>
    </row>
    <row r="393" spans="1:91" x14ac:dyDescent="0.3">
      <c r="A393" s="10">
        <v>151</v>
      </c>
      <c r="B393" s="36" t="s">
        <v>860</v>
      </c>
      <c r="G393" s="36" t="s">
        <v>5836</v>
      </c>
      <c r="K393" s="7"/>
      <c r="L393" s="7" t="s">
        <v>834</v>
      </c>
      <c r="M393" s="7" t="s">
        <v>618</v>
      </c>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Z393" s="7"/>
      <c r="CF393" s="7"/>
      <c r="CG393" s="14"/>
      <c r="CH393" s="7"/>
      <c r="CI393" s="14"/>
      <c r="CJ393" s="7"/>
      <c r="CK393" s="14"/>
      <c r="CL393" s="7"/>
      <c r="CM393" s="14"/>
    </row>
    <row r="394" spans="1:91" x14ac:dyDescent="0.3">
      <c r="A394" s="10">
        <v>151</v>
      </c>
      <c r="B394" s="36" t="s">
        <v>860</v>
      </c>
      <c r="G394" s="36" t="s">
        <v>5837</v>
      </c>
      <c r="K394" s="7"/>
      <c r="L394" s="7" t="s">
        <v>834</v>
      </c>
      <c r="M394" s="7" t="s">
        <v>618</v>
      </c>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Z394" s="7"/>
      <c r="CF394" s="7"/>
      <c r="CG394" s="14"/>
      <c r="CH394" s="7"/>
      <c r="CI394" s="14"/>
      <c r="CJ394" s="7"/>
      <c r="CK394" s="14"/>
      <c r="CL394" s="7"/>
      <c r="CM394" s="14"/>
    </row>
    <row r="395" spans="1:91" x14ac:dyDescent="0.3">
      <c r="A395" s="10">
        <v>151</v>
      </c>
      <c r="B395" s="36" t="s">
        <v>913</v>
      </c>
      <c r="G395" s="36" t="s">
        <v>5838</v>
      </c>
      <c r="K395" s="7"/>
      <c r="L395" s="7" t="s">
        <v>834</v>
      </c>
      <c r="M395" s="7" t="s">
        <v>618</v>
      </c>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Z395" s="7"/>
      <c r="CF395" s="7"/>
      <c r="CG395" s="14"/>
      <c r="CH395" s="7"/>
      <c r="CI395" s="14"/>
      <c r="CJ395" s="7"/>
      <c r="CK395" s="14"/>
      <c r="CL395" s="7"/>
      <c r="CM395" s="14"/>
    </row>
    <row r="396" spans="1:91" x14ac:dyDescent="0.3">
      <c r="A396" s="10">
        <v>151</v>
      </c>
      <c r="B396" s="36" t="s">
        <v>913</v>
      </c>
      <c r="G396" s="36" t="s">
        <v>5839</v>
      </c>
      <c r="K396" s="7"/>
      <c r="L396" s="7" t="s">
        <v>834</v>
      </c>
      <c r="M396" s="7" t="s">
        <v>615</v>
      </c>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Z396" s="7"/>
      <c r="CF396" s="7"/>
      <c r="CG396" s="14"/>
      <c r="CH396" s="7"/>
      <c r="CI396" s="14"/>
      <c r="CJ396" s="7"/>
      <c r="CK396" s="14"/>
      <c r="CL396" s="7"/>
      <c r="CM396" s="14"/>
    </row>
    <row r="397" spans="1:91" x14ac:dyDescent="0.3">
      <c r="A397" s="10">
        <v>151</v>
      </c>
      <c r="B397" s="36" t="s">
        <v>860</v>
      </c>
      <c r="G397" s="36" t="s">
        <v>5840</v>
      </c>
      <c r="K397" s="7"/>
      <c r="L397" s="7" t="s">
        <v>834</v>
      </c>
      <c r="M397" s="7" t="s">
        <v>618</v>
      </c>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Z397" s="7"/>
      <c r="CF397" s="7"/>
      <c r="CG397" s="14"/>
      <c r="CH397" s="7"/>
      <c r="CI397" s="14"/>
      <c r="CJ397" s="7"/>
      <c r="CK397" s="14"/>
      <c r="CL397" s="7"/>
      <c r="CM397" s="14"/>
    </row>
    <row r="398" spans="1:91" x14ac:dyDescent="0.3">
      <c r="A398" s="10">
        <v>151</v>
      </c>
      <c r="B398" s="36" t="s">
        <v>860</v>
      </c>
      <c r="G398" s="36" t="s">
        <v>5841</v>
      </c>
      <c r="K398" s="7"/>
      <c r="L398" s="7" t="s">
        <v>834</v>
      </c>
      <c r="M398" s="7" t="s">
        <v>615</v>
      </c>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Z398" s="7"/>
      <c r="CF398" s="7"/>
      <c r="CG398" s="14"/>
      <c r="CH398" s="7"/>
      <c r="CI398" s="14"/>
      <c r="CJ398" s="7"/>
      <c r="CK398" s="14"/>
      <c r="CL398" s="7"/>
      <c r="CM398" s="14"/>
    </row>
    <row r="399" spans="1:91" x14ac:dyDescent="0.3">
      <c r="A399" s="10">
        <v>151</v>
      </c>
      <c r="B399" s="36" t="s">
        <v>860</v>
      </c>
      <c r="G399" s="36" t="s">
        <v>5842</v>
      </c>
      <c r="K399" s="7"/>
      <c r="L399" s="7" t="s">
        <v>834</v>
      </c>
      <c r="M399" s="7" t="s">
        <v>624</v>
      </c>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Z399" s="7"/>
      <c r="CF399" s="7"/>
      <c r="CG399" s="14"/>
      <c r="CH399" s="7"/>
      <c r="CI399" s="14"/>
      <c r="CJ399" s="7"/>
      <c r="CK399" s="14"/>
      <c r="CL399" s="7"/>
      <c r="CM399" s="14"/>
    </row>
    <row r="400" spans="1:91" x14ac:dyDescent="0.3">
      <c r="A400" s="10">
        <v>151</v>
      </c>
      <c r="B400" s="36" t="s">
        <v>860</v>
      </c>
      <c r="G400" s="36" t="s">
        <v>5843</v>
      </c>
      <c r="K400" s="7"/>
      <c r="L400" s="7" t="s">
        <v>834</v>
      </c>
      <c r="M400" s="7" t="s">
        <v>618</v>
      </c>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Z400" s="7"/>
      <c r="CF400" s="7"/>
      <c r="CG400" s="14"/>
      <c r="CH400" s="7"/>
      <c r="CI400" s="14"/>
      <c r="CJ400" s="7"/>
      <c r="CK400" s="14"/>
      <c r="CL400" s="7"/>
      <c r="CM400" s="14"/>
    </row>
    <row r="401" spans="1:91" x14ac:dyDescent="0.3">
      <c r="A401" s="10">
        <v>151</v>
      </c>
      <c r="B401" s="36" t="s">
        <v>860</v>
      </c>
      <c r="G401" s="36" t="s">
        <v>5844</v>
      </c>
      <c r="K401" s="7"/>
      <c r="L401" s="7" t="s">
        <v>834</v>
      </c>
      <c r="M401" s="7" t="s">
        <v>618</v>
      </c>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Z401" s="7"/>
      <c r="CF401" s="7"/>
      <c r="CG401" s="14"/>
      <c r="CH401" s="7"/>
      <c r="CI401" s="14"/>
      <c r="CJ401" s="7"/>
      <c r="CK401" s="14"/>
      <c r="CL401" s="7"/>
      <c r="CM401" s="14"/>
    </row>
    <row r="402" spans="1:91" x14ac:dyDescent="0.3">
      <c r="A402" s="10">
        <v>151</v>
      </c>
      <c r="B402" s="36" t="s">
        <v>860</v>
      </c>
      <c r="G402" s="36" t="s">
        <v>5845</v>
      </c>
      <c r="K402" s="7"/>
      <c r="L402" s="7" t="s">
        <v>834</v>
      </c>
      <c r="M402" s="7" t="s">
        <v>621</v>
      </c>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Z402" s="7"/>
      <c r="CF402" s="7"/>
      <c r="CG402" s="14"/>
      <c r="CH402" s="7"/>
      <c r="CI402" s="14"/>
      <c r="CJ402" s="7"/>
      <c r="CK402" s="14"/>
      <c r="CL402" s="7"/>
      <c r="CM402" s="14"/>
    </row>
    <row r="403" spans="1:91" x14ac:dyDescent="0.3">
      <c r="A403" s="10">
        <v>151</v>
      </c>
      <c r="B403" s="36" t="s">
        <v>913</v>
      </c>
      <c r="G403" s="36" t="s">
        <v>5846</v>
      </c>
      <c r="K403" s="7"/>
      <c r="L403" s="7" t="s">
        <v>834</v>
      </c>
      <c r="M403" s="7" t="s">
        <v>615</v>
      </c>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Z403" s="7"/>
      <c r="CF403" s="7"/>
      <c r="CG403" s="14"/>
      <c r="CH403" s="7"/>
      <c r="CI403" s="14"/>
      <c r="CJ403" s="7"/>
      <c r="CK403" s="14"/>
      <c r="CL403" s="7"/>
      <c r="CM403" s="14"/>
    </row>
    <row r="404" spans="1:91" x14ac:dyDescent="0.3">
      <c r="A404" s="10">
        <v>151</v>
      </c>
      <c r="B404" s="36" t="s">
        <v>860</v>
      </c>
      <c r="G404" s="36" t="s">
        <v>5847</v>
      </c>
      <c r="K404" s="7"/>
      <c r="L404" s="7" t="s">
        <v>834</v>
      </c>
      <c r="M404" s="7" t="s">
        <v>639</v>
      </c>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Z404" s="7"/>
      <c r="CF404" s="7"/>
      <c r="CG404" s="14"/>
      <c r="CH404" s="7"/>
      <c r="CI404" s="14"/>
      <c r="CJ404" s="7"/>
      <c r="CK404" s="14"/>
      <c r="CL404" s="7"/>
      <c r="CM404" s="14"/>
    </row>
    <row r="405" spans="1:91" x14ac:dyDescent="0.3">
      <c r="A405" s="10">
        <v>151</v>
      </c>
      <c r="B405" s="36" t="s">
        <v>913</v>
      </c>
      <c r="G405" s="36" t="s">
        <v>5848</v>
      </c>
      <c r="K405" s="7"/>
      <c r="L405" s="7" t="s">
        <v>834</v>
      </c>
      <c r="M405" s="7" t="s">
        <v>639</v>
      </c>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Z405" s="7"/>
      <c r="CF405" s="7"/>
      <c r="CG405" s="14"/>
      <c r="CH405" s="7"/>
      <c r="CI405" s="14"/>
      <c r="CJ405" s="7"/>
      <c r="CK405" s="14"/>
      <c r="CL405" s="7"/>
      <c r="CM405" s="14"/>
    </row>
    <row r="406" spans="1:91" x14ac:dyDescent="0.3">
      <c r="A406" s="10">
        <v>151</v>
      </c>
      <c r="B406" s="36" t="s">
        <v>1025</v>
      </c>
      <c r="G406" s="36" t="s">
        <v>5849</v>
      </c>
      <c r="K406" s="7"/>
      <c r="L406" s="7" t="s">
        <v>834</v>
      </c>
      <c r="M406" s="7" t="s">
        <v>618</v>
      </c>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Z406" s="7"/>
      <c r="CF406" s="7"/>
      <c r="CG406" s="14"/>
      <c r="CH406" s="7"/>
      <c r="CI406" s="14"/>
      <c r="CJ406" s="7"/>
      <c r="CK406" s="14"/>
      <c r="CL406" s="7"/>
      <c r="CM406" s="14"/>
    </row>
    <row r="407" spans="1:91" x14ac:dyDescent="0.3">
      <c r="A407" s="10">
        <v>151</v>
      </c>
      <c r="B407" s="36" t="s">
        <v>1025</v>
      </c>
      <c r="G407" s="36" t="s">
        <v>5850</v>
      </c>
      <c r="K407" s="7"/>
      <c r="L407" s="7" t="s">
        <v>834</v>
      </c>
      <c r="M407" s="7" t="s">
        <v>615</v>
      </c>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Z407" s="7"/>
      <c r="CF407" s="7"/>
      <c r="CG407" s="14"/>
      <c r="CH407" s="7"/>
      <c r="CI407" s="14"/>
      <c r="CJ407" s="7"/>
      <c r="CK407" s="14"/>
      <c r="CL407" s="7"/>
      <c r="CM407" s="14"/>
    </row>
    <row r="408" spans="1:91" x14ac:dyDescent="0.3">
      <c r="A408" s="10">
        <v>151</v>
      </c>
      <c r="B408" s="36" t="s">
        <v>860</v>
      </c>
      <c r="G408" s="36" t="s">
        <v>5851</v>
      </c>
      <c r="K408" s="7"/>
      <c r="L408" s="7" t="s">
        <v>834</v>
      </c>
      <c r="M408" s="7" t="s">
        <v>615</v>
      </c>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Z408" s="7"/>
      <c r="CF408" s="7"/>
      <c r="CG408" s="14"/>
      <c r="CH408" s="7"/>
      <c r="CI408" s="14"/>
      <c r="CJ408" s="7"/>
      <c r="CK408" s="14"/>
      <c r="CL408" s="7"/>
      <c r="CM408" s="14"/>
    </row>
    <row r="409" spans="1:91" x14ac:dyDescent="0.3">
      <c r="A409" s="10">
        <v>151</v>
      </c>
      <c r="B409" s="36" t="s">
        <v>913</v>
      </c>
      <c r="G409" s="36" t="s">
        <v>5852</v>
      </c>
      <c r="K409" s="7"/>
      <c r="L409" s="7" t="s">
        <v>834</v>
      </c>
      <c r="M409" s="7" t="s">
        <v>639</v>
      </c>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Z409" s="7"/>
      <c r="CF409" s="7"/>
      <c r="CG409" s="14"/>
      <c r="CH409" s="7"/>
      <c r="CI409" s="14"/>
      <c r="CJ409" s="7"/>
      <c r="CK409" s="14"/>
      <c r="CL409" s="7"/>
      <c r="CM409" s="14"/>
    </row>
    <row r="410" spans="1:91" x14ac:dyDescent="0.3">
      <c r="A410" s="10">
        <v>151</v>
      </c>
      <c r="B410" s="36" t="s">
        <v>913</v>
      </c>
      <c r="G410" s="36" t="s">
        <v>5853</v>
      </c>
      <c r="K410" s="7"/>
      <c r="L410" s="7" t="s">
        <v>834</v>
      </c>
      <c r="M410" s="7" t="s">
        <v>618</v>
      </c>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Z410" s="7"/>
      <c r="CF410" s="7"/>
      <c r="CG410" s="14"/>
      <c r="CH410" s="7"/>
      <c r="CI410" s="14"/>
      <c r="CJ410" s="7"/>
      <c r="CK410" s="14"/>
      <c r="CL410" s="7"/>
      <c r="CM410" s="14"/>
    </row>
    <row r="411" spans="1:91" x14ac:dyDescent="0.3">
      <c r="A411" s="10">
        <v>151</v>
      </c>
      <c r="B411" s="36" t="s">
        <v>913</v>
      </c>
      <c r="G411" s="36" t="s">
        <v>5854</v>
      </c>
      <c r="K411" s="7"/>
      <c r="L411" s="7" t="s">
        <v>834</v>
      </c>
      <c r="M411" s="7" t="s">
        <v>618</v>
      </c>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Z411" s="7"/>
      <c r="CF411" s="7"/>
      <c r="CG411" s="14"/>
      <c r="CH411" s="7"/>
      <c r="CI411" s="14"/>
      <c r="CJ411" s="7"/>
      <c r="CK411" s="14"/>
      <c r="CL411" s="7"/>
      <c r="CM411" s="14"/>
    </row>
    <row r="412" spans="1:91" x14ac:dyDescent="0.3">
      <c r="A412" s="10">
        <v>151</v>
      </c>
      <c r="B412" s="36" t="s">
        <v>1036</v>
      </c>
      <c r="G412" s="36" t="s">
        <v>5855</v>
      </c>
      <c r="K412" s="7"/>
      <c r="L412" s="7" t="s">
        <v>834</v>
      </c>
      <c r="M412" s="7" t="s">
        <v>615</v>
      </c>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Z412" s="7"/>
      <c r="CF412" s="7"/>
      <c r="CG412" s="14"/>
      <c r="CH412" s="7"/>
      <c r="CI412" s="14"/>
      <c r="CJ412" s="7"/>
      <c r="CK412" s="14"/>
      <c r="CL412" s="7"/>
      <c r="CM412" s="14"/>
    </row>
    <row r="413" spans="1:91" x14ac:dyDescent="0.3">
      <c r="A413" s="10">
        <v>151</v>
      </c>
      <c r="B413" s="36" t="s">
        <v>4495</v>
      </c>
      <c r="G413" s="36" t="s">
        <v>5856</v>
      </c>
      <c r="K413" s="7"/>
      <c r="L413" s="7" t="s">
        <v>834</v>
      </c>
      <c r="M413" s="7" t="s">
        <v>618</v>
      </c>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Z413" s="7"/>
      <c r="CF413" s="7"/>
      <c r="CG413" s="14"/>
      <c r="CH413" s="7"/>
      <c r="CI413" s="14"/>
      <c r="CJ413" s="7"/>
      <c r="CK413" s="14"/>
      <c r="CL413" s="7"/>
      <c r="CM413" s="14"/>
    </row>
    <row r="414" spans="1:91" x14ac:dyDescent="0.3">
      <c r="A414" s="10">
        <v>151</v>
      </c>
      <c r="B414" s="36" t="s">
        <v>949</v>
      </c>
      <c r="G414" s="36" t="s">
        <v>5857</v>
      </c>
      <c r="K414" s="7"/>
      <c r="L414" s="7" t="s">
        <v>834</v>
      </c>
      <c r="M414" s="7" t="s">
        <v>618</v>
      </c>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Z414" s="7"/>
      <c r="CF414" s="7"/>
      <c r="CG414" s="14"/>
      <c r="CH414" s="7"/>
      <c r="CI414" s="14"/>
      <c r="CJ414" s="7"/>
      <c r="CK414" s="14"/>
      <c r="CL414" s="7"/>
      <c r="CM414" s="14"/>
    </row>
    <row r="415" spans="1:91" x14ac:dyDescent="0.3">
      <c r="A415" s="10">
        <v>151</v>
      </c>
      <c r="B415" s="36" t="s">
        <v>1349</v>
      </c>
      <c r="G415" s="36" t="s">
        <v>5858</v>
      </c>
      <c r="K415" s="7"/>
      <c r="L415" s="7" t="s">
        <v>834</v>
      </c>
      <c r="M415" s="7" t="s">
        <v>651</v>
      </c>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Z415" s="7"/>
      <c r="CF415" s="7"/>
      <c r="CG415" s="14"/>
      <c r="CH415" s="7"/>
      <c r="CI415" s="14"/>
      <c r="CJ415" s="7"/>
      <c r="CK415" s="14"/>
      <c r="CL415" s="7"/>
      <c r="CM415" s="14"/>
    </row>
    <row r="416" spans="1:91" x14ac:dyDescent="0.3">
      <c r="A416" s="10">
        <v>151</v>
      </c>
      <c r="B416" s="36" t="s">
        <v>3338</v>
      </c>
      <c r="G416" s="36" t="s">
        <v>5859</v>
      </c>
      <c r="K416" s="7"/>
      <c r="L416" s="7" t="s">
        <v>834</v>
      </c>
      <c r="M416" s="7" t="s">
        <v>639</v>
      </c>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Z416" s="7"/>
      <c r="CF416" s="7"/>
      <c r="CG416" s="14"/>
      <c r="CH416" s="7"/>
      <c r="CI416" s="14"/>
      <c r="CJ416" s="7"/>
      <c r="CK416" s="14"/>
      <c r="CL416" s="7"/>
      <c r="CM416" s="14"/>
    </row>
    <row r="417" spans="1:91" x14ac:dyDescent="0.3">
      <c r="A417" s="10">
        <v>151</v>
      </c>
      <c r="B417" s="36" t="s">
        <v>1025</v>
      </c>
      <c r="G417" s="36" t="s">
        <v>5860</v>
      </c>
      <c r="K417" s="7"/>
      <c r="L417" s="7" t="s">
        <v>834</v>
      </c>
      <c r="M417" s="7" t="s">
        <v>618</v>
      </c>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Z417" s="7"/>
      <c r="CF417" s="7"/>
      <c r="CG417" s="14"/>
      <c r="CH417" s="7"/>
      <c r="CI417" s="14"/>
      <c r="CJ417" s="7"/>
      <c r="CK417" s="14"/>
      <c r="CL417" s="7"/>
      <c r="CM417" s="14"/>
    </row>
    <row r="418" spans="1:91" x14ac:dyDescent="0.3">
      <c r="A418" s="10">
        <v>151</v>
      </c>
      <c r="B418" s="36" t="s">
        <v>860</v>
      </c>
      <c r="G418" s="36" t="s">
        <v>5861</v>
      </c>
      <c r="K418" s="7"/>
      <c r="L418" s="7" t="s">
        <v>834</v>
      </c>
      <c r="M418" s="7" t="s">
        <v>639</v>
      </c>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Z418" s="7"/>
      <c r="CF418" s="7"/>
      <c r="CG418" s="14"/>
      <c r="CH418" s="7"/>
      <c r="CI418" s="14"/>
      <c r="CJ418" s="7"/>
      <c r="CK418" s="14"/>
      <c r="CL418" s="7"/>
      <c r="CM418" s="14"/>
    </row>
    <row r="419" spans="1:91" x14ac:dyDescent="0.3">
      <c r="A419" s="10">
        <v>151</v>
      </c>
      <c r="B419" s="36" t="s">
        <v>913</v>
      </c>
      <c r="G419" s="36" t="s">
        <v>5862</v>
      </c>
      <c r="K419" s="7"/>
      <c r="L419" s="7" t="s">
        <v>834</v>
      </c>
      <c r="M419" s="7" t="s">
        <v>618</v>
      </c>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Z419" s="7"/>
      <c r="CF419" s="7"/>
      <c r="CG419" s="14"/>
      <c r="CH419" s="7"/>
      <c r="CI419" s="14"/>
      <c r="CJ419" s="7"/>
      <c r="CK419" s="14"/>
      <c r="CL419" s="7"/>
      <c r="CM419" s="14"/>
    </row>
    <row r="420" spans="1:91" x14ac:dyDescent="0.3">
      <c r="A420" s="10">
        <v>151</v>
      </c>
      <c r="B420" s="36" t="s">
        <v>886</v>
      </c>
      <c r="G420" s="36" t="s">
        <v>5863</v>
      </c>
      <c r="K420" s="7"/>
      <c r="L420" s="7" t="s">
        <v>834</v>
      </c>
      <c r="M420" s="7" t="s">
        <v>618</v>
      </c>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Z420" s="7"/>
      <c r="CF420" s="7"/>
      <c r="CG420" s="14"/>
      <c r="CH420" s="7"/>
      <c r="CI420" s="14"/>
      <c r="CJ420" s="7"/>
      <c r="CK420" s="14"/>
      <c r="CL420" s="7"/>
      <c r="CM420" s="14"/>
    </row>
    <row r="421" spans="1:91" x14ac:dyDescent="0.3">
      <c r="A421" s="10">
        <v>151</v>
      </c>
      <c r="B421" s="36" t="s">
        <v>1036</v>
      </c>
      <c r="G421" s="36" t="s">
        <v>5864</v>
      </c>
      <c r="K421" s="7"/>
      <c r="L421" s="7" t="s">
        <v>834</v>
      </c>
      <c r="M421" s="7" t="s">
        <v>621</v>
      </c>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Z421" s="7"/>
      <c r="CF421" s="7"/>
      <c r="CG421" s="14"/>
      <c r="CH421" s="7"/>
      <c r="CI421" s="14"/>
      <c r="CJ421" s="7"/>
      <c r="CK421" s="14"/>
      <c r="CL421" s="7"/>
      <c r="CM421" s="14"/>
    </row>
    <row r="422" spans="1:91" x14ac:dyDescent="0.3">
      <c r="A422" s="10">
        <v>151</v>
      </c>
      <c r="B422" s="36" t="s">
        <v>891</v>
      </c>
      <c r="G422" s="36" t="s">
        <v>5865</v>
      </c>
      <c r="K422" s="7"/>
      <c r="L422" s="7" t="s">
        <v>834</v>
      </c>
      <c r="M422" s="7" t="s">
        <v>618</v>
      </c>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Z422" s="7"/>
      <c r="CF422" s="7"/>
      <c r="CG422" s="14"/>
      <c r="CH422" s="7"/>
      <c r="CI422" s="14"/>
      <c r="CJ422" s="7"/>
      <c r="CK422" s="14"/>
      <c r="CL422" s="7"/>
      <c r="CM422" s="14"/>
    </row>
    <row r="423" spans="1:91" x14ac:dyDescent="0.3">
      <c r="A423" s="10">
        <v>151</v>
      </c>
      <c r="B423" s="36" t="s">
        <v>5866</v>
      </c>
      <c r="G423" s="36" t="s">
        <v>5867</v>
      </c>
      <c r="K423" s="7"/>
      <c r="L423" s="7" t="s">
        <v>834</v>
      </c>
      <c r="M423" s="7" t="s">
        <v>618</v>
      </c>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Z423" s="7"/>
      <c r="CF423" s="7"/>
      <c r="CG423" s="14"/>
      <c r="CH423" s="7"/>
      <c r="CI423" s="14"/>
      <c r="CJ423" s="7"/>
      <c r="CK423" s="14"/>
      <c r="CL423" s="7"/>
      <c r="CM423" s="14"/>
    </row>
    <row r="424" spans="1:91" x14ac:dyDescent="0.3">
      <c r="A424" s="10">
        <v>151</v>
      </c>
      <c r="B424" s="36" t="s">
        <v>1083</v>
      </c>
      <c r="G424" s="36" t="s">
        <v>5868</v>
      </c>
      <c r="K424" s="7"/>
      <c r="L424" s="7" t="s">
        <v>834</v>
      </c>
      <c r="M424" s="7" t="s">
        <v>618</v>
      </c>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Z424" s="7"/>
      <c r="CF424" s="7"/>
      <c r="CG424" s="14"/>
      <c r="CH424" s="7"/>
      <c r="CI424" s="14"/>
      <c r="CJ424" s="7"/>
      <c r="CK424" s="14"/>
      <c r="CL424" s="7"/>
      <c r="CM424" s="14"/>
    </row>
    <row r="425" spans="1:91" x14ac:dyDescent="0.3">
      <c r="A425" s="10">
        <v>151</v>
      </c>
      <c r="B425" s="36" t="s">
        <v>1036</v>
      </c>
      <c r="G425" s="36" t="s">
        <v>5869</v>
      </c>
      <c r="K425" s="7"/>
      <c r="L425" s="7" t="s">
        <v>834</v>
      </c>
      <c r="M425" s="7" t="s">
        <v>621</v>
      </c>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Z425" s="7"/>
      <c r="CF425" s="7"/>
      <c r="CG425" s="14"/>
      <c r="CH425" s="7"/>
      <c r="CI425" s="14"/>
      <c r="CJ425" s="7"/>
      <c r="CK425" s="14"/>
      <c r="CL425" s="7"/>
      <c r="CM425" s="14"/>
    </row>
    <row r="426" spans="1:91" x14ac:dyDescent="0.3">
      <c r="A426" s="10">
        <v>151</v>
      </c>
      <c r="B426" s="36" t="s">
        <v>1028</v>
      </c>
      <c r="G426" s="36" t="s">
        <v>5870</v>
      </c>
      <c r="K426" s="7"/>
      <c r="L426" s="7" t="s">
        <v>834</v>
      </c>
      <c r="M426" s="7" t="s">
        <v>618</v>
      </c>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Z426" s="7"/>
      <c r="CF426" s="7"/>
      <c r="CG426" s="14"/>
      <c r="CH426" s="7"/>
      <c r="CI426" s="14"/>
      <c r="CJ426" s="7"/>
      <c r="CK426" s="14"/>
      <c r="CL426" s="7"/>
      <c r="CM426" s="14"/>
    </row>
    <row r="427" spans="1:91" x14ac:dyDescent="0.3">
      <c r="A427" s="10">
        <v>151</v>
      </c>
      <c r="B427" s="36" t="s">
        <v>1083</v>
      </c>
      <c r="G427" s="36" t="s">
        <v>5871</v>
      </c>
      <c r="K427" s="7"/>
      <c r="L427" s="7" t="s">
        <v>834</v>
      </c>
      <c r="M427" s="7" t="s">
        <v>618</v>
      </c>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Z427" s="7"/>
      <c r="CF427" s="7"/>
      <c r="CG427" s="14"/>
      <c r="CH427" s="7"/>
      <c r="CI427" s="14"/>
      <c r="CJ427" s="7"/>
      <c r="CK427" s="14"/>
      <c r="CL427" s="7"/>
      <c r="CM427" s="14"/>
    </row>
    <row r="428" spans="1:91" x14ac:dyDescent="0.3">
      <c r="A428" s="10">
        <v>151</v>
      </c>
      <c r="B428" s="36" t="s">
        <v>860</v>
      </c>
      <c r="G428" s="36" t="s">
        <v>5236</v>
      </c>
      <c r="K428" s="7"/>
      <c r="L428" s="7" t="s">
        <v>834</v>
      </c>
      <c r="M428" s="7" t="s">
        <v>615</v>
      </c>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Z428" s="7"/>
      <c r="CF428" s="7"/>
      <c r="CG428" s="14"/>
      <c r="CH428" s="7"/>
      <c r="CI428" s="14"/>
      <c r="CJ428" s="7"/>
      <c r="CK428" s="14"/>
      <c r="CL428" s="7"/>
      <c r="CM428" s="14"/>
    </row>
    <row r="429" spans="1:91" x14ac:dyDescent="0.3">
      <c r="A429" s="10">
        <v>151</v>
      </c>
      <c r="B429" s="36" t="s">
        <v>897</v>
      </c>
      <c r="G429" s="36" t="s">
        <v>5872</v>
      </c>
      <c r="K429" s="7"/>
      <c r="L429" s="7" t="s">
        <v>834</v>
      </c>
      <c r="M429" s="7" t="s">
        <v>639</v>
      </c>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Z429" s="7"/>
      <c r="CF429" s="7"/>
      <c r="CG429" s="14"/>
      <c r="CH429" s="7"/>
      <c r="CI429" s="14"/>
      <c r="CJ429" s="7"/>
      <c r="CK429" s="14"/>
      <c r="CL429" s="7"/>
      <c r="CM429" s="14"/>
    </row>
    <row r="430" spans="1:91" x14ac:dyDescent="0.3">
      <c r="A430" s="10">
        <v>151</v>
      </c>
      <c r="B430" s="36" t="s">
        <v>1025</v>
      </c>
      <c r="G430" s="36" t="s">
        <v>5873</v>
      </c>
      <c r="K430" s="7"/>
      <c r="L430" s="7" t="s">
        <v>834</v>
      </c>
      <c r="M430" s="7" t="s">
        <v>618</v>
      </c>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Z430" s="7"/>
      <c r="CF430" s="7"/>
      <c r="CG430" s="14"/>
      <c r="CH430" s="7"/>
      <c r="CI430" s="14"/>
      <c r="CJ430" s="7"/>
      <c r="CK430" s="14"/>
      <c r="CL430" s="7"/>
      <c r="CM430" s="14"/>
    </row>
    <row r="431" spans="1:91" x14ac:dyDescent="0.3">
      <c r="A431" s="10">
        <v>151</v>
      </c>
      <c r="B431" s="36" t="s">
        <v>913</v>
      </c>
      <c r="G431" s="36" t="s">
        <v>5874</v>
      </c>
      <c r="K431" s="7"/>
      <c r="L431" s="7" t="s">
        <v>834</v>
      </c>
      <c r="M431" s="7" t="s">
        <v>618</v>
      </c>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Z431" s="7"/>
      <c r="CF431" s="7"/>
      <c r="CG431" s="14"/>
      <c r="CH431" s="7"/>
      <c r="CI431" s="14"/>
      <c r="CJ431" s="7"/>
      <c r="CK431" s="14"/>
      <c r="CL431" s="7"/>
      <c r="CM431" s="14"/>
    </row>
    <row r="432" spans="1:91" x14ac:dyDescent="0.3">
      <c r="A432" s="10">
        <v>151</v>
      </c>
      <c r="B432" s="36" t="s">
        <v>1036</v>
      </c>
      <c r="G432" s="36" t="s">
        <v>5875</v>
      </c>
      <c r="K432" s="7"/>
      <c r="L432" s="7" t="s">
        <v>834</v>
      </c>
      <c r="M432" s="7" t="s">
        <v>618</v>
      </c>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Z432" s="7"/>
      <c r="CF432" s="7"/>
      <c r="CG432" s="14"/>
      <c r="CH432" s="7"/>
      <c r="CI432" s="14"/>
      <c r="CJ432" s="7"/>
      <c r="CK432" s="14"/>
      <c r="CL432" s="7"/>
      <c r="CM432" s="14"/>
    </row>
    <row r="433" spans="1:91" x14ac:dyDescent="0.3">
      <c r="A433" s="10">
        <v>151</v>
      </c>
      <c r="B433" s="36" t="s">
        <v>848</v>
      </c>
      <c r="G433" s="36" t="s">
        <v>5876</v>
      </c>
      <c r="K433" s="7"/>
      <c r="L433" s="7" t="s">
        <v>834</v>
      </c>
      <c r="M433" s="7" t="s">
        <v>615</v>
      </c>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Z433" s="7"/>
      <c r="CF433" s="7"/>
      <c r="CG433" s="14"/>
      <c r="CH433" s="7"/>
      <c r="CI433" s="14"/>
      <c r="CJ433" s="7"/>
      <c r="CK433" s="14"/>
      <c r="CL433" s="7"/>
      <c r="CM433" s="14"/>
    </row>
    <row r="434" spans="1:91" x14ac:dyDescent="0.3">
      <c r="A434" s="10">
        <v>151</v>
      </c>
      <c r="B434" s="36" t="s">
        <v>860</v>
      </c>
      <c r="G434" s="36" t="s">
        <v>3951</v>
      </c>
      <c r="K434" s="7"/>
      <c r="L434" s="7" t="s">
        <v>834</v>
      </c>
      <c r="M434" s="7" t="s">
        <v>639</v>
      </c>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Z434" s="7"/>
      <c r="CF434" s="7"/>
      <c r="CG434" s="14"/>
      <c r="CH434" s="7"/>
      <c r="CI434" s="14"/>
      <c r="CJ434" s="7"/>
      <c r="CK434" s="14"/>
      <c r="CL434" s="7"/>
      <c r="CM434" s="14"/>
    </row>
    <row r="435" spans="1:91" x14ac:dyDescent="0.3">
      <c r="A435" s="10">
        <v>151</v>
      </c>
      <c r="B435" s="36" t="s">
        <v>1036</v>
      </c>
      <c r="G435" s="36" t="s">
        <v>5877</v>
      </c>
      <c r="K435" s="7"/>
      <c r="L435" s="7" t="s">
        <v>834</v>
      </c>
      <c r="M435" s="7" t="s">
        <v>621</v>
      </c>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Z435" s="7"/>
      <c r="CF435" s="7"/>
      <c r="CG435" s="14"/>
      <c r="CH435" s="7"/>
      <c r="CI435" s="14"/>
      <c r="CJ435" s="7"/>
      <c r="CK435" s="14"/>
      <c r="CL435" s="7"/>
      <c r="CM435" s="14"/>
    </row>
    <row r="436" spans="1:91" x14ac:dyDescent="0.3">
      <c r="A436" s="10">
        <v>151</v>
      </c>
      <c r="B436" s="36" t="s">
        <v>860</v>
      </c>
      <c r="G436" s="36" t="s">
        <v>5878</v>
      </c>
      <c r="K436" s="7"/>
      <c r="L436" s="7" t="s">
        <v>834</v>
      </c>
      <c r="M436" s="7" t="s">
        <v>639</v>
      </c>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Z436" s="7"/>
      <c r="CF436" s="7"/>
      <c r="CG436" s="14"/>
      <c r="CH436" s="7"/>
      <c r="CI436" s="14"/>
      <c r="CJ436" s="7"/>
      <c r="CK436" s="14"/>
      <c r="CL436" s="7"/>
      <c r="CM436" s="14"/>
    </row>
    <row r="437" spans="1:91" x14ac:dyDescent="0.3">
      <c r="A437" s="10">
        <v>151</v>
      </c>
      <c r="B437" s="36" t="s">
        <v>2691</v>
      </c>
      <c r="G437" s="36" t="s">
        <v>5879</v>
      </c>
      <c r="K437" s="7"/>
      <c r="L437" s="7" t="s">
        <v>834</v>
      </c>
      <c r="M437" s="7" t="s">
        <v>615</v>
      </c>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Z437" s="7"/>
      <c r="CF437" s="7"/>
      <c r="CG437" s="14"/>
      <c r="CH437" s="7"/>
      <c r="CI437" s="14"/>
      <c r="CJ437" s="7"/>
      <c r="CK437" s="14"/>
      <c r="CL437" s="7"/>
      <c r="CM437" s="14"/>
    </row>
    <row r="438" spans="1:91" x14ac:dyDescent="0.3">
      <c r="A438" s="10">
        <v>151</v>
      </c>
      <c r="B438" s="36" t="s">
        <v>1083</v>
      </c>
      <c r="G438" s="36" t="s">
        <v>5880</v>
      </c>
      <c r="K438" s="7"/>
      <c r="L438" s="7" t="s">
        <v>834</v>
      </c>
      <c r="M438" s="7" t="s">
        <v>615</v>
      </c>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Z438" s="7"/>
      <c r="CF438" s="7"/>
      <c r="CG438" s="14"/>
      <c r="CH438" s="7"/>
      <c r="CI438" s="14"/>
      <c r="CJ438" s="7"/>
      <c r="CK438" s="14"/>
      <c r="CL438" s="7"/>
      <c r="CM438" s="14"/>
    </row>
    <row r="439" spans="1:91" x14ac:dyDescent="0.3">
      <c r="A439" s="10">
        <v>151</v>
      </c>
      <c r="B439" s="36" t="s">
        <v>913</v>
      </c>
      <c r="G439" s="36" t="s">
        <v>5881</v>
      </c>
      <c r="K439" s="7"/>
      <c r="L439" s="7" t="s">
        <v>834</v>
      </c>
      <c r="M439" s="7" t="s">
        <v>618</v>
      </c>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Z439" s="7"/>
      <c r="CF439" s="7"/>
      <c r="CG439" s="14"/>
      <c r="CH439" s="7"/>
      <c r="CI439" s="14"/>
      <c r="CJ439" s="7"/>
      <c r="CK439" s="14"/>
      <c r="CL439" s="7"/>
      <c r="CM439" s="14"/>
    </row>
    <row r="440" spans="1:91" x14ac:dyDescent="0.3">
      <c r="A440" s="10">
        <v>151</v>
      </c>
      <c r="B440" s="36" t="s">
        <v>860</v>
      </c>
      <c r="G440" s="36" t="s">
        <v>5882</v>
      </c>
      <c r="K440" s="7"/>
      <c r="L440" s="7" t="s">
        <v>834</v>
      </c>
      <c r="M440" s="7" t="s">
        <v>624</v>
      </c>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Z440" s="7"/>
      <c r="CF440" s="7"/>
      <c r="CG440" s="14"/>
      <c r="CH440" s="7"/>
      <c r="CI440" s="14"/>
      <c r="CJ440" s="7"/>
      <c r="CK440" s="14"/>
      <c r="CL440" s="7"/>
      <c r="CM440" s="14"/>
    </row>
    <row r="441" spans="1:91" x14ac:dyDescent="0.3">
      <c r="A441" s="10">
        <v>151</v>
      </c>
      <c r="B441" s="36" t="s">
        <v>860</v>
      </c>
      <c r="G441" s="36" t="s">
        <v>5883</v>
      </c>
      <c r="K441" s="7"/>
      <c r="L441" s="7" t="s">
        <v>834</v>
      </c>
      <c r="M441" s="7" t="s">
        <v>618</v>
      </c>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Z441" s="7"/>
      <c r="CF441" s="7"/>
      <c r="CG441" s="14"/>
      <c r="CH441" s="7"/>
      <c r="CI441" s="14"/>
      <c r="CJ441" s="7"/>
      <c r="CK441" s="14"/>
      <c r="CL441" s="7"/>
      <c r="CM441" s="14"/>
    </row>
    <row r="442" spans="1:91" x14ac:dyDescent="0.3">
      <c r="A442" s="10">
        <v>151</v>
      </c>
      <c r="B442" s="36" t="s">
        <v>1025</v>
      </c>
      <c r="G442" s="36" t="s">
        <v>5884</v>
      </c>
      <c r="K442" s="7"/>
      <c r="L442" s="7" t="s">
        <v>834</v>
      </c>
      <c r="M442" s="7" t="s">
        <v>615</v>
      </c>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Z442" s="7"/>
      <c r="CF442" s="7"/>
      <c r="CG442" s="14"/>
      <c r="CH442" s="7"/>
      <c r="CI442" s="14"/>
      <c r="CJ442" s="7"/>
      <c r="CK442" s="14"/>
      <c r="CL442" s="7"/>
      <c r="CM442" s="14"/>
    </row>
    <row r="443" spans="1:91" x14ac:dyDescent="0.3">
      <c r="A443" s="10">
        <v>151</v>
      </c>
      <c r="B443" s="36" t="s">
        <v>860</v>
      </c>
      <c r="G443" s="36" t="s">
        <v>5885</v>
      </c>
      <c r="K443" s="7"/>
      <c r="L443" s="7" t="s">
        <v>834</v>
      </c>
      <c r="M443" s="7" t="s">
        <v>678</v>
      </c>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Z443" s="7"/>
      <c r="CF443" s="7"/>
      <c r="CG443" s="14"/>
      <c r="CH443" s="7"/>
      <c r="CI443" s="14"/>
      <c r="CJ443" s="7"/>
      <c r="CK443" s="14"/>
      <c r="CL443" s="7"/>
      <c r="CM443" s="14"/>
    </row>
    <row r="444" spans="1:91" x14ac:dyDescent="0.3">
      <c r="A444" s="10">
        <v>151</v>
      </c>
      <c r="B444" s="36" t="s">
        <v>1025</v>
      </c>
      <c r="G444" s="36" t="s">
        <v>5886</v>
      </c>
      <c r="K444" s="7"/>
      <c r="L444" s="7" t="s">
        <v>834</v>
      </c>
      <c r="M444" s="7" t="s">
        <v>615</v>
      </c>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Z444" s="7"/>
      <c r="CF444" s="7"/>
      <c r="CG444" s="14"/>
      <c r="CH444" s="7"/>
      <c r="CI444" s="14"/>
      <c r="CJ444" s="7"/>
      <c r="CK444" s="14"/>
      <c r="CL444" s="7"/>
      <c r="CM444" s="14"/>
    </row>
    <row r="445" spans="1:91" x14ac:dyDescent="0.3">
      <c r="A445" s="10">
        <v>151</v>
      </c>
      <c r="B445" s="36" t="s">
        <v>895</v>
      </c>
      <c r="G445" s="36" t="s">
        <v>5887</v>
      </c>
      <c r="K445" s="7"/>
      <c r="L445" s="7" t="s">
        <v>834</v>
      </c>
      <c r="M445" s="7" t="s">
        <v>639</v>
      </c>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Z445" s="7"/>
      <c r="CF445" s="7"/>
      <c r="CG445" s="14"/>
      <c r="CH445" s="7"/>
      <c r="CI445" s="14"/>
      <c r="CJ445" s="7"/>
      <c r="CK445" s="14"/>
      <c r="CL445" s="7"/>
      <c r="CM445" s="14"/>
    </row>
    <row r="446" spans="1:91" x14ac:dyDescent="0.3">
      <c r="A446" s="10">
        <v>151</v>
      </c>
      <c r="B446" s="36" t="s">
        <v>1025</v>
      </c>
      <c r="G446" s="36" t="s">
        <v>5888</v>
      </c>
      <c r="K446" s="7"/>
      <c r="L446" s="7" t="s">
        <v>834</v>
      </c>
      <c r="M446" s="7" t="s">
        <v>624</v>
      </c>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Z446" s="7"/>
      <c r="CF446" s="7"/>
      <c r="CG446" s="14"/>
      <c r="CH446" s="7"/>
      <c r="CI446" s="14"/>
      <c r="CJ446" s="7"/>
      <c r="CK446" s="14"/>
      <c r="CL446" s="7"/>
      <c r="CM446" s="14"/>
    </row>
    <row r="447" spans="1:91" x14ac:dyDescent="0.3">
      <c r="A447" s="10">
        <v>151</v>
      </c>
      <c r="B447" s="36" t="s">
        <v>1036</v>
      </c>
      <c r="G447" s="36" t="s">
        <v>5889</v>
      </c>
      <c r="K447" s="7"/>
      <c r="L447" s="7" t="s">
        <v>834</v>
      </c>
      <c r="M447" s="7" t="s">
        <v>621</v>
      </c>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Z447" s="7"/>
      <c r="CF447" s="7"/>
      <c r="CG447" s="14"/>
      <c r="CH447" s="7"/>
      <c r="CI447" s="14"/>
      <c r="CJ447" s="7"/>
      <c r="CK447" s="14"/>
      <c r="CL447" s="7"/>
      <c r="CM447" s="14"/>
    </row>
    <row r="448" spans="1:91" x14ac:dyDescent="0.3">
      <c r="A448" s="10">
        <v>151</v>
      </c>
      <c r="B448" s="36" t="s">
        <v>888</v>
      </c>
      <c r="G448" s="36" t="s">
        <v>5890</v>
      </c>
      <c r="K448" s="7"/>
      <c r="L448" s="7" t="s">
        <v>834</v>
      </c>
      <c r="M448" s="7" t="s">
        <v>618</v>
      </c>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Z448" s="7"/>
      <c r="CF448" s="7"/>
      <c r="CG448" s="14"/>
      <c r="CH448" s="7"/>
      <c r="CI448" s="14"/>
      <c r="CJ448" s="7"/>
      <c r="CK448" s="14"/>
      <c r="CL448" s="7"/>
      <c r="CM448" s="14"/>
    </row>
    <row r="449" spans="1:91" x14ac:dyDescent="0.3">
      <c r="A449" s="10">
        <v>151</v>
      </c>
      <c r="B449" s="36" t="s">
        <v>1028</v>
      </c>
      <c r="G449" s="36" t="s">
        <v>5891</v>
      </c>
      <c r="K449" s="7"/>
      <c r="L449" s="7" t="s">
        <v>834</v>
      </c>
      <c r="M449" s="7" t="s">
        <v>618</v>
      </c>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Z449" s="7"/>
      <c r="CF449" s="7"/>
      <c r="CG449" s="14"/>
      <c r="CH449" s="7"/>
      <c r="CI449" s="14"/>
      <c r="CJ449" s="7"/>
      <c r="CK449" s="14"/>
      <c r="CL449" s="7"/>
      <c r="CM449" s="14"/>
    </row>
    <row r="450" spans="1:91" x14ac:dyDescent="0.3">
      <c r="A450" s="10">
        <v>151</v>
      </c>
      <c r="B450" s="36" t="s">
        <v>1448</v>
      </c>
      <c r="G450" s="36" t="s">
        <v>5892</v>
      </c>
      <c r="K450" s="7"/>
      <c r="L450" s="7" t="s">
        <v>834</v>
      </c>
      <c r="M450" s="7" t="s">
        <v>618</v>
      </c>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Z450" s="7"/>
      <c r="CF450" s="7"/>
      <c r="CG450" s="14"/>
      <c r="CH450" s="7"/>
      <c r="CI450" s="14"/>
      <c r="CJ450" s="7"/>
      <c r="CK450" s="14"/>
      <c r="CL450" s="7"/>
      <c r="CM450" s="14"/>
    </row>
    <row r="451" spans="1:91" x14ac:dyDescent="0.3">
      <c r="A451" s="10">
        <v>151</v>
      </c>
      <c r="B451" s="36" t="s">
        <v>860</v>
      </c>
      <c r="G451" s="36" t="s">
        <v>5893</v>
      </c>
      <c r="K451" s="7"/>
      <c r="L451" s="7" t="s">
        <v>834</v>
      </c>
      <c r="M451" s="7" t="s">
        <v>639</v>
      </c>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Z451" s="7"/>
      <c r="CF451" s="7"/>
      <c r="CG451" s="14"/>
      <c r="CH451" s="7"/>
      <c r="CI451" s="14"/>
      <c r="CJ451" s="7"/>
      <c r="CK451" s="14"/>
      <c r="CL451" s="7"/>
      <c r="CM451" s="14"/>
    </row>
    <row r="452" spans="1:91" x14ac:dyDescent="0.3">
      <c r="A452" s="10">
        <v>151</v>
      </c>
      <c r="B452" s="36" t="s">
        <v>1025</v>
      </c>
      <c r="G452" s="36" t="s">
        <v>5894</v>
      </c>
      <c r="K452" s="7"/>
      <c r="L452" s="7" t="s">
        <v>834</v>
      </c>
      <c r="M452" s="7" t="s">
        <v>618</v>
      </c>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Z452" s="7"/>
      <c r="CF452" s="7"/>
      <c r="CG452" s="14"/>
      <c r="CH452" s="7"/>
      <c r="CI452" s="14"/>
      <c r="CJ452" s="7"/>
      <c r="CK452" s="14"/>
      <c r="CL452" s="7"/>
      <c r="CM452" s="14"/>
    </row>
    <row r="453" spans="1:91" x14ac:dyDescent="0.3">
      <c r="A453" s="10">
        <v>151</v>
      </c>
      <c r="B453" s="36" t="s">
        <v>860</v>
      </c>
      <c r="G453" s="36" t="s">
        <v>5895</v>
      </c>
      <c r="K453" s="7"/>
      <c r="L453" s="7" t="s">
        <v>834</v>
      </c>
      <c r="M453" s="7" t="s">
        <v>639</v>
      </c>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Z453" s="7"/>
      <c r="CF453" s="7"/>
      <c r="CG453" s="14"/>
      <c r="CH453" s="7"/>
      <c r="CI453" s="14"/>
      <c r="CJ453" s="7"/>
      <c r="CK453" s="14"/>
      <c r="CL453" s="7"/>
      <c r="CM453" s="14"/>
    </row>
    <row r="454" spans="1:91" x14ac:dyDescent="0.3">
      <c r="A454" s="10">
        <v>151</v>
      </c>
      <c r="B454" s="36" t="s">
        <v>860</v>
      </c>
      <c r="G454" s="36" t="s">
        <v>5896</v>
      </c>
      <c r="K454" s="7"/>
      <c r="L454" s="7" t="s">
        <v>834</v>
      </c>
      <c r="M454" s="7" t="s">
        <v>639</v>
      </c>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Z454" s="7"/>
      <c r="CF454" s="7"/>
      <c r="CG454" s="14"/>
      <c r="CH454" s="7"/>
      <c r="CI454" s="14"/>
      <c r="CJ454" s="7"/>
      <c r="CK454" s="14"/>
      <c r="CL454" s="7"/>
      <c r="CM454" s="14"/>
    </row>
    <row r="455" spans="1:91" x14ac:dyDescent="0.3">
      <c r="A455" s="10">
        <v>151</v>
      </c>
      <c r="B455" s="36" t="s">
        <v>913</v>
      </c>
      <c r="G455" s="36" t="s">
        <v>5897</v>
      </c>
      <c r="K455" s="7"/>
      <c r="L455" s="7" t="s">
        <v>834</v>
      </c>
      <c r="M455" s="7" t="s">
        <v>615</v>
      </c>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Z455" s="7"/>
      <c r="CF455" s="7"/>
      <c r="CG455" s="14"/>
      <c r="CH455" s="7"/>
      <c r="CI455" s="14"/>
      <c r="CJ455" s="7"/>
      <c r="CK455" s="14"/>
      <c r="CL455" s="7"/>
      <c r="CM455" s="14"/>
    </row>
    <row r="456" spans="1:91" x14ac:dyDescent="0.3">
      <c r="A456" s="10">
        <v>151</v>
      </c>
      <c r="B456" s="36" t="s">
        <v>836</v>
      </c>
      <c r="G456" s="36" t="s">
        <v>5898</v>
      </c>
      <c r="K456" s="7"/>
      <c r="L456" s="7" t="s">
        <v>834</v>
      </c>
      <c r="M456" s="7" t="s">
        <v>618</v>
      </c>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Z456" s="7"/>
      <c r="CF456" s="7"/>
      <c r="CG456" s="14"/>
      <c r="CH456" s="7"/>
      <c r="CI456" s="14"/>
      <c r="CJ456" s="7"/>
      <c r="CK456" s="14"/>
      <c r="CL456" s="7"/>
      <c r="CM456" s="14"/>
    </row>
    <row r="457" spans="1:91" x14ac:dyDescent="0.3">
      <c r="A457" s="10">
        <v>151</v>
      </c>
      <c r="B457" s="36" t="s">
        <v>1028</v>
      </c>
      <c r="G457" s="36" t="s">
        <v>5899</v>
      </c>
      <c r="K457" s="7"/>
      <c r="L457" s="7" t="s">
        <v>834</v>
      </c>
      <c r="M457" s="7" t="s">
        <v>615</v>
      </c>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Z457" s="7"/>
      <c r="CF457" s="7"/>
      <c r="CG457" s="14"/>
      <c r="CH457" s="7"/>
      <c r="CI457" s="14"/>
      <c r="CJ457" s="7"/>
      <c r="CK457" s="14"/>
      <c r="CL457" s="7"/>
      <c r="CM457" s="14"/>
    </row>
    <row r="458" spans="1:91" x14ac:dyDescent="0.3">
      <c r="A458" s="10">
        <v>151</v>
      </c>
      <c r="B458" s="36" t="s">
        <v>913</v>
      </c>
      <c r="G458" s="36" t="s">
        <v>5900</v>
      </c>
      <c r="K458" s="7"/>
      <c r="L458" s="7" t="s">
        <v>834</v>
      </c>
      <c r="M458" s="7" t="s">
        <v>618</v>
      </c>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Z458" s="7"/>
      <c r="CF458" s="7"/>
      <c r="CG458" s="14"/>
      <c r="CH458" s="7"/>
      <c r="CI458" s="14"/>
      <c r="CJ458" s="7"/>
      <c r="CK458" s="14"/>
      <c r="CL458" s="7"/>
      <c r="CM458" s="14"/>
    </row>
    <row r="459" spans="1:91" x14ac:dyDescent="0.3">
      <c r="A459" s="10">
        <v>151</v>
      </c>
      <c r="B459" s="36" t="s">
        <v>1176</v>
      </c>
      <c r="G459" s="36" t="s">
        <v>5901</v>
      </c>
      <c r="K459" s="7"/>
      <c r="L459" s="7" t="s">
        <v>834</v>
      </c>
      <c r="M459" s="7" t="s">
        <v>618</v>
      </c>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Z459" s="7"/>
      <c r="CF459" s="7"/>
      <c r="CG459" s="14"/>
      <c r="CH459" s="7"/>
      <c r="CI459" s="14"/>
      <c r="CJ459" s="7"/>
      <c r="CK459" s="14"/>
      <c r="CL459" s="7"/>
      <c r="CM459" s="14"/>
    </row>
    <row r="460" spans="1:91" x14ac:dyDescent="0.3">
      <c r="A460" s="10">
        <v>151</v>
      </c>
      <c r="B460" s="36" t="s">
        <v>913</v>
      </c>
      <c r="G460" s="36" t="s">
        <v>5902</v>
      </c>
      <c r="K460" s="7"/>
      <c r="L460" s="7" t="s">
        <v>834</v>
      </c>
      <c r="M460" s="7" t="s">
        <v>621</v>
      </c>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Z460" s="7"/>
      <c r="CF460" s="7"/>
      <c r="CG460" s="14"/>
      <c r="CH460" s="7"/>
      <c r="CI460" s="14"/>
      <c r="CJ460" s="7"/>
      <c r="CK460" s="14"/>
      <c r="CL460" s="7"/>
      <c r="CM460" s="14"/>
    </row>
    <row r="461" spans="1:91" x14ac:dyDescent="0.3">
      <c r="A461" s="10">
        <v>151</v>
      </c>
      <c r="B461" s="36" t="s">
        <v>860</v>
      </c>
      <c r="G461" s="36" t="s">
        <v>5903</v>
      </c>
      <c r="K461" s="7"/>
      <c r="L461" s="7" t="s">
        <v>834</v>
      </c>
      <c r="M461" s="7" t="s">
        <v>618</v>
      </c>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Z461" s="7"/>
      <c r="CF461" s="7"/>
      <c r="CG461" s="14"/>
      <c r="CH461" s="7"/>
      <c r="CI461" s="14"/>
      <c r="CJ461" s="7"/>
      <c r="CK461" s="14"/>
      <c r="CL461" s="7"/>
      <c r="CM461" s="14"/>
    </row>
    <row r="462" spans="1:91" x14ac:dyDescent="0.3">
      <c r="A462" s="10">
        <v>151</v>
      </c>
      <c r="B462" s="36" t="s">
        <v>913</v>
      </c>
      <c r="G462" s="36" t="s">
        <v>5904</v>
      </c>
      <c r="K462" s="7"/>
      <c r="L462" s="7" t="s">
        <v>834</v>
      </c>
      <c r="M462" s="7" t="s">
        <v>618</v>
      </c>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Z462" s="7"/>
      <c r="CF462" s="7"/>
      <c r="CG462" s="14"/>
      <c r="CH462" s="7"/>
      <c r="CI462" s="14"/>
      <c r="CJ462" s="7"/>
      <c r="CK462" s="14"/>
      <c r="CL462" s="7"/>
      <c r="CM462" s="14"/>
    </row>
    <row r="463" spans="1:91" x14ac:dyDescent="0.3">
      <c r="A463" s="10">
        <v>151</v>
      </c>
      <c r="B463" s="36" t="s">
        <v>913</v>
      </c>
      <c r="G463" s="36" t="s">
        <v>5905</v>
      </c>
      <c r="K463" s="7"/>
      <c r="L463" s="7" t="s">
        <v>834</v>
      </c>
      <c r="M463" s="7" t="s">
        <v>618</v>
      </c>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Z463" s="7"/>
      <c r="CF463" s="7"/>
      <c r="CG463" s="14"/>
      <c r="CH463" s="7"/>
      <c r="CI463" s="14"/>
      <c r="CJ463" s="7"/>
      <c r="CK463" s="14"/>
      <c r="CL463" s="7"/>
      <c r="CM463" s="14"/>
    </row>
    <row r="464" spans="1:91" x14ac:dyDescent="0.3">
      <c r="A464" s="10">
        <v>151</v>
      </c>
      <c r="B464" s="36" t="s">
        <v>848</v>
      </c>
      <c r="G464" s="36" t="s">
        <v>5906</v>
      </c>
      <c r="K464" s="7"/>
      <c r="L464" s="7" t="s">
        <v>834</v>
      </c>
      <c r="M464" s="7" t="s">
        <v>615</v>
      </c>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Z464" s="7"/>
      <c r="CF464" s="7"/>
      <c r="CG464" s="14"/>
      <c r="CH464" s="7"/>
      <c r="CI464" s="14"/>
      <c r="CJ464" s="7"/>
      <c r="CK464" s="14"/>
      <c r="CL464" s="7"/>
      <c r="CM464" s="14"/>
    </row>
    <row r="465" spans="1:91" x14ac:dyDescent="0.3">
      <c r="A465" s="10">
        <v>151</v>
      </c>
      <c r="B465" s="36" t="s">
        <v>860</v>
      </c>
      <c r="G465" s="36" t="s">
        <v>5907</v>
      </c>
      <c r="K465" s="7"/>
      <c r="L465" s="7" t="s">
        <v>834</v>
      </c>
      <c r="M465" s="7" t="s">
        <v>618</v>
      </c>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Z465" s="7"/>
      <c r="CF465" s="7"/>
      <c r="CG465" s="14"/>
      <c r="CH465" s="7"/>
      <c r="CI465" s="14"/>
      <c r="CJ465" s="7"/>
      <c r="CK465" s="14"/>
      <c r="CL465" s="7"/>
      <c r="CM465" s="14"/>
    </row>
    <row r="466" spans="1:91" x14ac:dyDescent="0.3">
      <c r="A466" s="10">
        <v>151</v>
      </c>
      <c r="B466" s="36" t="s">
        <v>905</v>
      </c>
      <c r="G466" s="36" t="s">
        <v>5908</v>
      </c>
      <c r="K466" s="7"/>
      <c r="L466" s="7" t="s">
        <v>834</v>
      </c>
      <c r="M466" s="7" t="s">
        <v>624</v>
      </c>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Z466" s="7"/>
      <c r="CF466" s="7"/>
      <c r="CG466" s="14"/>
      <c r="CH466" s="7"/>
      <c r="CI466" s="14"/>
      <c r="CJ466" s="7"/>
      <c r="CK466" s="14"/>
      <c r="CL466" s="7"/>
      <c r="CM466" s="14"/>
    </row>
    <row r="467" spans="1:91" x14ac:dyDescent="0.3">
      <c r="A467" s="10">
        <v>151</v>
      </c>
      <c r="B467" s="36" t="s">
        <v>860</v>
      </c>
      <c r="G467" s="36" t="s">
        <v>5909</v>
      </c>
      <c r="K467" s="7"/>
      <c r="L467" s="7" t="s">
        <v>834</v>
      </c>
      <c r="M467" s="7" t="s">
        <v>618</v>
      </c>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Z467" s="7"/>
      <c r="CF467" s="7"/>
      <c r="CG467" s="14"/>
      <c r="CH467" s="7"/>
      <c r="CI467" s="14"/>
      <c r="CJ467" s="7"/>
      <c r="CK467" s="14"/>
      <c r="CL467" s="7"/>
      <c r="CM467" s="14"/>
    </row>
    <row r="468" spans="1:91" x14ac:dyDescent="0.3">
      <c r="A468" s="10">
        <v>151</v>
      </c>
      <c r="B468" s="36" t="s">
        <v>913</v>
      </c>
      <c r="G468" s="36" t="s">
        <v>5910</v>
      </c>
      <c r="K468" s="7"/>
      <c r="L468" s="7" t="s">
        <v>834</v>
      </c>
      <c r="M468" s="7" t="s">
        <v>618</v>
      </c>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Z468" s="7"/>
      <c r="CF468" s="7"/>
      <c r="CG468" s="14"/>
      <c r="CH468" s="7"/>
      <c r="CI468" s="14"/>
      <c r="CJ468" s="7"/>
      <c r="CK468" s="14"/>
      <c r="CL468" s="7"/>
      <c r="CM468" s="14"/>
    </row>
    <row r="469" spans="1:91" x14ac:dyDescent="0.3">
      <c r="A469" s="10">
        <v>151</v>
      </c>
      <c r="B469" s="36" t="s">
        <v>1036</v>
      </c>
      <c r="G469" s="36" t="s">
        <v>5911</v>
      </c>
      <c r="K469" s="7"/>
      <c r="L469" s="7" t="s">
        <v>834</v>
      </c>
      <c r="M469" s="7" t="s">
        <v>615</v>
      </c>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Z469" s="7"/>
      <c r="CF469" s="7"/>
      <c r="CG469" s="14"/>
      <c r="CH469" s="7"/>
      <c r="CI469" s="14"/>
      <c r="CJ469" s="7"/>
      <c r="CK469" s="14"/>
      <c r="CL469" s="7"/>
      <c r="CM469" s="14"/>
    </row>
    <row r="470" spans="1:91" x14ac:dyDescent="0.3">
      <c r="A470" s="10">
        <v>151</v>
      </c>
      <c r="B470" s="36" t="s">
        <v>863</v>
      </c>
      <c r="G470" s="36" t="s">
        <v>5912</v>
      </c>
      <c r="K470" s="7"/>
      <c r="L470" s="7" t="s">
        <v>834</v>
      </c>
      <c r="M470" s="7" t="s">
        <v>639</v>
      </c>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Z470" s="7"/>
      <c r="CF470" s="7"/>
      <c r="CG470" s="14"/>
      <c r="CH470" s="7"/>
      <c r="CI470" s="14"/>
      <c r="CJ470" s="7"/>
      <c r="CK470" s="14"/>
      <c r="CL470" s="7"/>
      <c r="CM470" s="14"/>
    </row>
    <row r="471" spans="1:91" x14ac:dyDescent="0.3">
      <c r="A471" s="10">
        <v>151</v>
      </c>
      <c r="B471" s="36" t="s">
        <v>860</v>
      </c>
      <c r="G471" s="36" t="s">
        <v>5913</v>
      </c>
      <c r="K471" s="7"/>
      <c r="L471" s="7" t="s">
        <v>834</v>
      </c>
      <c r="M471" s="7" t="s">
        <v>615</v>
      </c>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Z471" s="7"/>
      <c r="CF471" s="7"/>
      <c r="CG471" s="14"/>
      <c r="CH471" s="7"/>
      <c r="CI471" s="14"/>
      <c r="CJ471" s="7"/>
      <c r="CK471" s="14"/>
      <c r="CL471" s="7"/>
      <c r="CM471" s="14"/>
    </row>
    <row r="472" spans="1:91" x14ac:dyDescent="0.3">
      <c r="A472" s="10">
        <v>151</v>
      </c>
      <c r="B472" s="36" t="s">
        <v>913</v>
      </c>
      <c r="G472" s="36" t="s">
        <v>5914</v>
      </c>
      <c r="K472" s="7"/>
      <c r="L472" s="7" t="s">
        <v>834</v>
      </c>
      <c r="M472" s="7" t="s">
        <v>618</v>
      </c>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Z472" s="7"/>
      <c r="CF472" s="7"/>
      <c r="CG472" s="14"/>
      <c r="CH472" s="7"/>
      <c r="CI472" s="14"/>
      <c r="CJ472" s="7"/>
      <c r="CK472" s="14"/>
      <c r="CL472" s="7"/>
      <c r="CM472" s="14"/>
    </row>
    <row r="473" spans="1:91" x14ac:dyDescent="0.3">
      <c r="A473" s="10">
        <v>151</v>
      </c>
      <c r="B473" s="36" t="s">
        <v>1025</v>
      </c>
      <c r="G473" s="36" t="s">
        <v>5915</v>
      </c>
      <c r="K473" s="7"/>
      <c r="L473" s="7" t="s">
        <v>834</v>
      </c>
      <c r="M473" s="7" t="s">
        <v>615</v>
      </c>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Z473" s="7"/>
      <c r="CF473" s="7"/>
      <c r="CG473" s="14"/>
      <c r="CH473" s="7"/>
      <c r="CI473" s="14"/>
      <c r="CJ473" s="7"/>
      <c r="CK473" s="14"/>
      <c r="CL473" s="7"/>
      <c r="CM473" s="14"/>
    </row>
    <row r="474" spans="1:91" x14ac:dyDescent="0.3">
      <c r="A474" s="10">
        <v>151</v>
      </c>
      <c r="B474" s="36" t="s">
        <v>1025</v>
      </c>
      <c r="G474" s="36" t="s">
        <v>5916</v>
      </c>
      <c r="K474" s="7"/>
      <c r="L474" s="7" t="s">
        <v>834</v>
      </c>
      <c r="M474" s="7" t="s">
        <v>5917</v>
      </c>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Z474" s="7"/>
      <c r="CF474" s="7"/>
      <c r="CG474" s="14"/>
      <c r="CH474" s="7"/>
      <c r="CI474" s="14"/>
      <c r="CJ474" s="7"/>
      <c r="CK474" s="14"/>
      <c r="CL474" s="7"/>
      <c r="CM474" s="14"/>
    </row>
    <row r="475" spans="1:91" x14ac:dyDescent="0.3">
      <c r="A475" s="10">
        <v>151</v>
      </c>
      <c r="B475" s="36" t="s">
        <v>860</v>
      </c>
      <c r="G475" s="36" t="s">
        <v>5918</v>
      </c>
      <c r="K475" s="7"/>
      <c r="L475" s="7" t="s">
        <v>834</v>
      </c>
      <c r="M475" s="7" t="s">
        <v>639</v>
      </c>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Z475" s="7"/>
      <c r="CF475" s="7"/>
      <c r="CG475" s="14"/>
      <c r="CH475" s="7"/>
      <c r="CI475" s="14"/>
      <c r="CJ475" s="7"/>
      <c r="CK475" s="14"/>
      <c r="CL475" s="7"/>
      <c r="CM475" s="14"/>
    </row>
    <row r="476" spans="1:91" x14ac:dyDescent="0.3">
      <c r="A476" s="10">
        <v>151</v>
      </c>
      <c r="B476" s="36" t="s">
        <v>913</v>
      </c>
      <c r="G476" s="36" t="s">
        <v>5919</v>
      </c>
      <c r="K476" s="7"/>
      <c r="L476" s="7" t="s">
        <v>834</v>
      </c>
      <c r="M476" s="7" t="s">
        <v>618</v>
      </c>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Z476" s="7"/>
      <c r="CF476" s="7"/>
      <c r="CG476" s="14"/>
      <c r="CH476" s="7"/>
      <c r="CI476" s="14"/>
      <c r="CJ476" s="7"/>
      <c r="CK476" s="14"/>
      <c r="CL476" s="7"/>
      <c r="CM476" s="14"/>
    </row>
    <row r="477" spans="1:91" x14ac:dyDescent="0.3">
      <c r="A477" s="10">
        <v>151</v>
      </c>
      <c r="B477" s="36" t="s">
        <v>1025</v>
      </c>
      <c r="G477" s="36" t="s">
        <v>5920</v>
      </c>
      <c r="K477" s="7"/>
      <c r="L477" s="7" t="s">
        <v>834</v>
      </c>
      <c r="M477" s="7" t="s">
        <v>615</v>
      </c>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Z477" s="7"/>
      <c r="CF477" s="7"/>
      <c r="CG477" s="14"/>
      <c r="CH477" s="7"/>
      <c r="CI477" s="14"/>
      <c r="CJ477" s="7"/>
      <c r="CK477" s="14"/>
      <c r="CL477" s="7"/>
      <c r="CM477" s="14"/>
    </row>
    <row r="478" spans="1:91" x14ac:dyDescent="0.3">
      <c r="A478" s="10">
        <v>151</v>
      </c>
      <c r="B478" s="36" t="s">
        <v>1036</v>
      </c>
      <c r="G478" s="36" t="s">
        <v>5921</v>
      </c>
      <c r="K478" s="7"/>
      <c r="L478" s="7" t="s">
        <v>834</v>
      </c>
      <c r="M478" s="7" t="s">
        <v>615</v>
      </c>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Z478" s="7"/>
      <c r="CF478" s="7"/>
      <c r="CG478" s="14"/>
      <c r="CH478" s="7"/>
      <c r="CI478" s="14"/>
      <c r="CJ478" s="7"/>
      <c r="CK478" s="14"/>
      <c r="CL478" s="7"/>
      <c r="CM478" s="14"/>
    </row>
    <row r="479" spans="1:91" x14ac:dyDescent="0.3">
      <c r="A479" s="10">
        <v>151</v>
      </c>
      <c r="B479" s="36" t="s">
        <v>913</v>
      </c>
      <c r="G479" s="36" t="s">
        <v>5922</v>
      </c>
      <c r="K479" s="7"/>
      <c r="L479" s="7" t="s">
        <v>834</v>
      </c>
      <c r="M479" s="7" t="s">
        <v>633</v>
      </c>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Z479" s="7"/>
      <c r="CF479" s="7"/>
      <c r="CG479" s="14"/>
      <c r="CH479" s="7"/>
      <c r="CI479" s="14"/>
      <c r="CJ479" s="7"/>
      <c r="CK479" s="14"/>
      <c r="CL479" s="7"/>
      <c r="CM479" s="14"/>
    </row>
    <row r="480" spans="1:91" x14ac:dyDescent="0.3">
      <c r="A480" s="10">
        <v>151</v>
      </c>
      <c r="B480" s="36" t="s">
        <v>1139</v>
      </c>
      <c r="G480" s="36" t="s">
        <v>5923</v>
      </c>
      <c r="K480" s="7"/>
      <c r="L480" s="7" t="s">
        <v>834</v>
      </c>
      <c r="M480" s="7" t="s">
        <v>621</v>
      </c>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Z480" s="7"/>
      <c r="CF480" s="7"/>
      <c r="CG480" s="14"/>
      <c r="CH480" s="7"/>
      <c r="CI480" s="14"/>
      <c r="CJ480" s="7"/>
      <c r="CK480" s="14"/>
      <c r="CL480" s="7"/>
      <c r="CM480" s="14"/>
    </row>
    <row r="481" spans="1:91" x14ac:dyDescent="0.3">
      <c r="A481" s="10">
        <v>151</v>
      </c>
      <c r="B481" s="36" t="s">
        <v>913</v>
      </c>
      <c r="G481" s="36" t="s">
        <v>5924</v>
      </c>
      <c r="K481" s="7"/>
      <c r="L481" s="7" t="s">
        <v>834</v>
      </c>
      <c r="M481" s="7" t="s">
        <v>618</v>
      </c>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Z481" s="7"/>
      <c r="CF481" s="7"/>
      <c r="CG481" s="14"/>
      <c r="CH481" s="7"/>
      <c r="CI481" s="14"/>
      <c r="CJ481" s="7"/>
      <c r="CK481" s="14"/>
      <c r="CL481" s="7"/>
      <c r="CM481" s="14"/>
    </row>
    <row r="482" spans="1:91" x14ac:dyDescent="0.3">
      <c r="A482" s="10">
        <v>151</v>
      </c>
      <c r="B482" s="36" t="s">
        <v>830</v>
      </c>
      <c r="G482" s="36" t="s">
        <v>5925</v>
      </c>
      <c r="K482" s="7"/>
      <c r="L482" s="7" t="s">
        <v>834</v>
      </c>
      <c r="M482" s="7" t="s">
        <v>615</v>
      </c>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Z482" s="7"/>
      <c r="CF482" s="7"/>
      <c r="CG482" s="14"/>
      <c r="CH482" s="7"/>
      <c r="CI482" s="14"/>
      <c r="CJ482" s="7"/>
      <c r="CK482" s="14"/>
      <c r="CL482" s="7"/>
      <c r="CM482" s="14"/>
    </row>
    <row r="483" spans="1:91" x14ac:dyDescent="0.3">
      <c r="A483" s="10">
        <v>151</v>
      </c>
      <c r="B483" s="36" t="s">
        <v>900</v>
      </c>
      <c r="G483" s="36" t="s">
        <v>5926</v>
      </c>
      <c r="K483" s="7"/>
      <c r="L483" s="7" t="s">
        <v>834</v>
      </c>
      <c r="M483" s="7" t="s">
        <v>615</v>
      </c>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Z483" s="7"/>
      <c r="CF483" s="7"/>
      <c r="CG483" s="14"/>
      <c r="CH483" s="7"/>
      <c r="CI483" s="14"/>
      <c r="CJ483" s="7"/>
      <c r="CK483" s="14"/>
      <c r="CL483" s="7"/>
      <c r="CM483" s="14"/>
    </row>
    <row r="484" spans="1:91" x14ac:dyDescent="0.3">
      <c r="A484" s="10">
        <v>151</v>
      </c>
      <c r="B484" s="36" t="s">
        <v>1025</v>
      </c>
      <c r="G484" s="36" t="s">
        <v>5927</v>
      </c>
      <c r="K484" s="7"/>
      <c r="L484" s="7" t="s">
        <v>834</v>
      </c>
      <c r="M484" s="7" t="s">
        <v>639</v>
      </c>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Z484" s="7"/>
      <c r="CF484" s="7"/>
      <c r="CG484" s="14"/>
      <c r="CH484" s="7"/>
      <c r="CI484" s="14"/>
      <c r="CJ484" s="7"/>
      <c r="CK484" s="14"/>
      <c r="CL484" s="7"/>
      <c r="CM484" s="14"/>
    </row>
    <row r="485" spans="1:91" x14ac:dyDescent="0.3">
      <c r="A485" s="10">
        <v>151</v>
      </c>
      <c r="B485" s="36" t="s">
        <v>913</v>
      </c>
      <c r="G485" s="36" t="s">
        <v>5928</v>
      </c>
      <c r="K485" s="7"/>
      <c r="L485" s="7" t="s">
        <v>834</v>
      </c>
      <c r="M485" s="7" t="s">
        <v>618</v>
      </c>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Z485" s="7"/>
      <c r="CF485" s="7"/>
      <c r="CG485" s="14"/>
      <c r="CH485" s="7"/>
      <c r="CI485" s="14"/>
      <c r="CJ485" s="7"/>
      <c r="CK485" s="14"/>
      <c r="CL485" s="7"/>
      <c r="CM485" s="14"/>
    </row>
    <row r="486" spans="1:91" x14ac:dyDescent="0.3">
      <c r="A486" s="10">
        <v>151</v>
      </c>
      <c r="B486" s="36" t="s">
        <v>1036</v>
      </c>
      <c r="G486" s="36" t="s">
        <v>5929</v>
      </c>
      <c r="K486" s="7"/>
      <c r="L486" s="7" t="s">
        <v>834</v>
      </c>
      <c r="M486" s="7" t="s">
        <v>639</v>
      </c>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Z486" s="7"/>
      <c r="CF486" s="7"/>
      <c r="CG486" s="14"/>
      <c r="CH486" s="7"/>
      <c r="CI486" s="14"/>
      <c r="CJ486" s="7"/>
      <c r="CK486" s="14"/>
      <c r="CL486" s="7"/>
      <c r="CM486" s="14"/>
    </row>
    <row r="487" spans="1:91" x14ac:dyDescent="0.3">
      <c r="A487" s="10">
        <v>151</v>
      </c>
      <c r="B487" s="36" t="s">
        <v>1025</v>
      </c>
      <c r="G487" s="36" t="s">
        <v>5930</v>
      </c>
      <c r="K487" s="7"/>
      <c r="L487" s="7" t="s">
        <v>834</v>
      </c>
      <c r="M487" s="7" t="s">
        <v>615</v>
      </c>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Z487" s="7"/>
      <c r="CF487" s="7"/>
      <c r="CG487" s="14"/>
      <c r="CH487" s="7"/>
      <c r="CI487" s="14"/>
      <c r="CJ487" s="7"/>
      <c r="CK487" s="14"/>
      <c r="CL487" s="7"/>
      <c r="CM487" s="14"/>
    </row>
    <row r="488" spans="1:91" x14ac:dyDescent="0.3">
      <c r="A488" s="10">
        <v>151</v>
      </c>
      <c r="B488" s="36" t="s">
        <v>907</v>
      </c>
      <c r="G488" s="36" t="s">
        <v>5931</v>
      </c>
      <c r="K488" s="7"/>
      <c r="L488" s="7" t="s">
        <v>834</v>
      </c>
      <c r="M488" s="7" t="s">
        <v>624</v>
      </c>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Z488" s="7"/>
      <c r="CF488" s="7"/>
      <c r="CG488" s="14"/>
      <c r="CH488" s="7"/>
      <c r="CI488" s="14"/>
      <c r="CJ488" s="7"/>
      <c r="CK488" s="14"/>
      <c r="CL488" s="7"/>
      <c r="CM488" s="14"/>
    </row>
    <row r="489" spans="1:91" x14ac:dyDescent="0.3">
      <c r="A489" s="10">
        <v>151</v>
      </c>
      <c r="B489" s="36" t="s">
        <v>949</v>
      </c>
      <c r="G489" s="36" t="s">
        <v>5932</v>
      </c>
      <c r="K489" s="7"/>
      <c r="L489" s="7" t="s">
        <v>834</v>
      </c>
      <c r="M489" s="7" t="s">
        <v>615</v>
      </c>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Z489" s="7"/>
      <c r="CF489" s="7"/>
      <c r="CG489" s="14"/>
      <c r="CH489" s="7"/>
      <c r="CI489" s="14"/>
      <c r="CJ489" s="7"/>
      <c r="CK489" s="14"/>
      <c r="CL489" s="7"/>
      <c r="CM489" s="14"/>
    </row>
    <row r="490" spans="1:91" x14ac:dyDescent="0.3">
      <c r="A490" s="10">
        <v>151</v>
      </c>
      <c r="B490" s="36" t="s">
        <v>1025</v>
      </c>
      <c r="G490" s="36" t="s">
        <v>5933</v>
      </c>
      <c r="K490" s="7"/>
      <c r="L490" s="7" t="s">
        <v>834</v>
      </c>
      <c r="M490" s="7" t="s">
        <v>624</v>
      </c>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Z490" s="7"/>
      <c r="CF490" s="7"/>
      <c r="CG490" s="14"/>
      <c r="CH490" s="7"/>
      <c r="CI490" s="14"/>
      <c r="CJ490" s="7"/>
      <c r="CK490" s="14"/>
      <c r="CL490" s="7"/>
      <c r="CM490" s="14"/>
    </row>
    <row r="491" spans="1:91" x14ac:dyDescent="0.3">
      <c r="A491" s="10">
        <v>151</v>
      </c>
      <c r="B491" s="36" t="s">
        <v>1176</v>
      </c>
      <c r="G491" s="36" t="s">
        <v>5934</v>
      </c>
      <c r="K491" s="7"/>
      <c r="L491" s="7" t="s">
        <v>834</v>
      </c>
      <c r="M491" s="7" t="s">
        <v>615</v>
      </c>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Z491" s="7"/>
      <c r="CF491" s="7"/>
      <c r="CG491" s="14"/>
      <c r="CH491" s="7"/>
      <c r="CI491" s="14"/>
      <c r="CJ491" s="7"/>
      <c r="CK491" s="14"/>
      <c r="CL491" s="7"/>
      <c r="CM491" s="14"/>
    </row>
    <row r="492" spans="1:91" x14ac:dyDescent="0.3">
      <c r="A492" s="10">
        <v>151</v>
      </c>
      <c r="B492" s="36" t="s">
        <v>860</v>
      </c>
      <c r="G492" s="36" t="s">
        <v>5935</v>
      </c>
      <c r="K492" s="7"/>
      <c r="L492" s="7" t="s">
        <v>834</v>
      </c>
      <c r="M492" s="7" t="s">
        <v>618</v>
      </c>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Z492" s="7"/>
      <c r="CF492" s="7"/>
      <c r="CG492" s="14"/>
      <c r="CH492" s="7"/>
      <c r="CI492" s="14"/>
      <c r="CJ492" s="7"/>
      <c r="CK492" s="14"/>
      <c r="CL492" s="7"/>
      <c r="CM492" s="14"/>
    </row>
    <row r="493" spans="1:91" x14ac:dyDescent="0.3">
      <c r="A493" s="10">
        <v>151</v>
      </c>
      <c r="B493" s="36" t="s">
        <v>1025</v>
      </c>
      <c r="G493" s="36" t="s">
        <v>5936</v>
      </c>
      <c r="K493" s="7"/>
      <c r="L493" s="7" t="s">
        <v>834</v>
      </c>
      <c r="M493" s="7" t="s">
        <v>678</v>
      </c>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Z493" s="7"/>
      <c r="CF493" s="7"/>
      <c r="CG493" s="14"/>
      <c r="CH493" s="7"/>
      <c r="CI493" s="14"/>
      <c r="CJ493" s="7"/>
      <c r="CK493" s="14"/>
      <c r="CL493" s="7"/>
      <c r="CM493" s="14"/>
    </row>
    <row r="494" spans="1:91" x14ac:dyDescent="0.3">
      <c r="A494" s="10">
        <v>151</v>
      </c>
      <c r="B494" s="36" t="s">
        <v>1698</v>
      </c>
      <c r="G494" s="36" t="s">
        <v>5937</v>
      </c>
      <c r="K494" s="7"/>
      <c r="L494" s="7" t="s">
        <v>834</v>
      </c>
      <c r="M494" s="7" t="s">
        <v>618</v>
      </c>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Z494" s="7"/>
      <c r="CF494" s="7"/>
      <c r="CG494" s="14"/>
      <c r="CH494" s="7"/>
      <c r="CI494" s="14"/>
      <c r="CJ494" s="7"/>
      <c r="CK494" s="14"/>
      <c r="CL494" s="7"/>
      <c r="CM494" s="14"/>
    </row>
    <row r="495" spans="1:91" x14ac:dyDescent="0.3">
      <c r="A495" s="10">
        <v>151</v>
      </c>
      <c r="B495" s="36" t="s">
        <v>1025</v>
      </c>
      <c r="G495" s="36" t="s">
        <v>5938</v>
      </c>
      <c r="K495" s="7"/>
      <c r="L495" s="7" t="s">
        <v>834</v>
      </c>
      <c r="M495" s="7" t="s">
        <v>624</v>
      </c>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Z495" s="7"/>
      <c r="CF495" s="7"/>
      <c r="CG495" s="14"/>
      <c r="CH495" s="7"/>
      <c r="CI495" s="14"/>
      <c r="CJ495" s="7"/>
      <c r="CK495" s="14"/>
      <c r="CL495" s="7"/>
      <c r="CM495" s="14"/>
    </row>
    <row r="496" spans="1:91" x14ac:dyDescent="0.3">
      <c r="A496" s="10">
        <v>151</v>
      </c>
      <c r="B496" s="36" t="s">
        <v>860</v>
      </c>
      <c r="G496" s="36" t="s">
        <v>5939</v>
      </c>
      <c r="K496" s="7"/>
      <c r="L496" s="7" t="s">
        <v>834</v>
      </c>
      <c r="M496" s="7" t="s">
        <v>618</v>
      </c>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Z496" s="7"/>
      <c r="CF496" s="7"/>
      <c r="CG496" s="14"/>
      <c r="CH496" s="7"/>
      <c r="CI496" s="14"/>
      <c r="CJ496" s="7"/>
      <c r="CK496" s="14"/>
      <c r="CL496" s="7"/>
      <c r="CM496" s="14"/>
    </row>
    <row r="497" spans="1:91" x14ac:dyDescent="0.3">
      <c r="A497" s="10">
        <v>151</v>
      </c>
      <c r="B497" s="36" t="s">
        <v>913</v>
      </c>
      <c r="G497" s="36" t="s">
        <v>5940</v>
      </c>
      <c r="K497" s="7"/>
      <c r="L497" s="7" t="s">
        <v>834</v>
      </c>
      <c r="M497" s="7" t="s">
        <v>615</v>
      </c>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Z497" s="7"/>
      <c r="CF497" s="7"/>
      <c r="CG497" s="14"/>
      <c r="CH497" s="7"/>
      <c r="CI497" s="14"/>
      <c r="CJ497" s="7"/>
      <c r="CK497" s="14"/>
      <c r="CL497" s="7"/>
      <c r="CM497" s="14"/>
    </row>
    <row r="498" spans="1:91" x14ac:dyDescent="0.3">
      <c r="A498" s="10">
        <v>151</v>
      </c>
      <c r="B498" s="36" t="s">
        <v>860</v>
      </c>
      <c r="G498" s="36" t="s">
        <v>5941</v>
      </c>
      <c r="K498" s="7"/>
      <c r="L498" s="7" t="s">
        <v>834</v>
      </c>
      <c r="M498" s="7" t="s">
        <v>624</v>
      </c>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Z498" s="7"/>
      <c r="CF498" s="7"/>
      <c r="CG498" s="14"/>
      <c r="CH498" s="7"/>
      <c r="CI498" s="14"/>
      <c r="CJ498" s="7"/>
      <c r="CK498" s="14"/>
      <c r="CL498" s="7"/>
      <c r="CM498" s="14"/>
    </row>
    <row r="499" spans="1:91" x14ac:dyDescent="0.3">
      <c r="A499" s="10">
        <v>151</v>
      </c>
      <c r="B499" s="36" t="s">
        <v>860</v>
      </c>
      <c r="G499" s="36" t="s">
        <v>5942</v>
      </c>
      <c r="K499" s="7"/>
      <c r="L499" s="7" t="s">
        <v>834</v>
      </c>
      <c r="M499" s="7" t="s">
        <v>615</v>
      </c>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Z499" s="7"/>
      <c r="CF499" s="7"/>
      <c r="CG499" s="14"/>
      <c r="CH499" s="7"/>
      <c r="CI499" s="14"/>
      <c r="CJ499" s="7"/>
      <c r="CK499" s="14"/>
      <c r="CL499" s="7"/>
      <c r="CM499" s="14"/>
    </row>
    <row r="500" spans="1:91" x14ac:dyDescent="0.3">
      <c r="A500" s="10">
        <v>151</v>
      </c>
      <c r="B500" s="36" t="s">
        <v>860</v>
      </c>
      <c r="G500" s="36" t="s">
        <v>5943</v>
      </c>
      <c r="K500" s="7"/>
      <c r="L500" s="7" t="s">
        <v>834</v>
      </c>
      <c r="M500" s="7" t="s">
        <v>624</v>
      </c>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Z500" s="7"/>
      <c r="CF500" s="7"/>
      <c r="CG500" s="14"/>
      <c r="CH500" s="7"/>
      <c r="CI500" s="14"/>
      <c r="CJ500" s="7"/>
      <c r="CK500" s="14"/>
      <c r="CL500" s="7"/>
      <c r="CM500" s="14"/>
    </row>
    <row r="501" spans="1:91" x14ac:dyDescent="0.3">
      <c r="A501" s="10">
        <v>151</v>
      </c>
      <c r="B501" s="36" t="s">
        <v>860</v>
      </c>
      <c r="G501" s="36" t="s">
        <v>5944</v>
      </c>
      <c r="K501" s="7"/>
      <c r="L501" s="7" t="s">
        <v>834</v>
      </c>
      <c r="M501" s="7" t="s">
        <v>618</v>
      </c>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Z501" s="7"/>
      <c r="CF501" s="7"/>
      <c r="CG501" s="14"/>
      <c r="CH501" s="7"/>
      <c r="CI501" s="14"/>
      <c r="CJ501" s="7"/>
      <c r="CK501" s="14"/>
      <c r="CL501" s="7"/>
      <c r="CM501" s="14"/>
    </row>
    <row r="502" spans="1:91" x14ac:dyDescent="0.3">
      <c r="A502" s="10">
        <v>151</v>
      </c>
      <c r="B502" s="36" t="s">
        <v>1176</v>
      </c>
      <c r="G502" s="36" t="s">
        <v>5945</v>
      </c>
      <c r="K502" s="7"/>
      <c r="L502" s="7" t="s">
        <v>834</v>
      </c>
      <c r="M502" s="7" t="s">
        <v>618</v>
      </c>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Z502" s="7"/>
      <c r="CF502" s="7"/>
      <c r="CG502" s="14"/>
      <c r="CH502" s="7"/>
      <c r="CI502" s="14"/>
      <c r="CJ502" s="7"/>
      <c r="CK502" s="14"/>
      <c r="CL502" s="7"/>
      <c r="CM502" s="14"/>
    </row>
    <row r="503" spans="1:91" x14ac:dyDescent="0.3">
      <c r="A503" s="10">
        <v>151</v>
      </c>
      <c r="B503" s="36" t="s">
        <v>895</v>
      </c>
      <c r="G503" s="36" t="s">
        <v>5946</v>
      </c>
      <c r="K503" s="7"/>
      <c r="L503" s="7" t="s">
        <v>834</v>
      </c>
      <c r="M503" s="7" t="s">
        <v>639</v>
      </c>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Z503" s="7"/>
      <c r="CF503" s="7"/>
      <c r="CG503" s="14"/>
      <c r="CH503" s="7"/>
      <c r="CI503" s="14"/>
      <c r="CJ503" s="7"/>
      <c r="CK503" s="14"/>
      <c r="CL503" s="7"/>
      <c r="CM503" s="14"/>
    </row>
    <row r="504" spans="1:91" x14ac:dyDescent="0.3">
      <c r="A504" s="10">
        <v>151</v>
      </c>
      <c r="B504" s="36" t="s">
        <v>1076</v>
      </c>
      <c r="G504" s="36" t="s">
        <v>5947</v>
      </c>
      <c r="K504" s="7"/>
      <c r="L504" s="7" t="s">
        <v>834</v>
      </c>
      <c r="M504" s="7" t="s">
        <v>624</v>
      </c>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Z504" s="7"/>
      <c r="CF504" s="7"/>
      <c r="CG504" s="14"/>
      <c r="CH504" s="7"/>
      <c r="CI504" s="14"/>
      <c r="CJ504" s="7"/>
      <c r="CK504" s="14"/>
      <c r="CL504" s="7"/>
      <c r="CM504" s="14"/>
    </row>
    <row r="505" spans="1:91" x14ac:dyDescent="0.3">
      <c r="A505" s="10">
        <v>151</v>
      </c>
      <c r="B505" s="36" t="s">
        <v>1139</v>
      </c>
      <c r="G505" s="36" t="s">
        <v>5948</v>
      </c>
      <c r="K505" s="7"/>
      <c r="L505" s="7" t="s">
        <v>834</v>
      </c>
      <c r="M505" s="7" t="s">
        <v>678</v>
      </c>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Z505" s="7"/>
      <c r="CF505" s="7"/>
      <c r="CG505" s="14"/>
      <c r="CH505" s="7"/>
      <c r="CI505" s="14"/>
      <c r="CJ505" s="7"/>
      <c r="CK505" s="14"/>
      <c r="CL505" s="7"/>
      <c r="CM505" s="14"/>
    </row>
    <row r="506" spans="1:91" x14ac:dyDescent="0.3">
      <c r="A506" s="10">
        <v>151</v>
      </c>
      <c r="B506" s="36" t="s">
        <v>895</v>
      </c>
      <c r="G506" s="36" t="s">
        <v>5949</v>
      </c>
      <c r="K506" s="7"/>
      <c r="L506" s="7" t="s">
        <v>834</v>
      </c>
      <c r="M506" s="7" t="s">
        <v>639</v>
      </c>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Z506" s="7"/>
      <c r="CF506" s="7"/>
      <c r="CG506" s="14"/>
      <c r="CH506" s="7"/>
      <c r="CI506" s="14"/>
      <c r="CJ506" s="7"/>
      <c r="CK506" s="14"/>
      <c r="CL506" s="7"/>
      <c r="CM506" s="14"/>
    </row>
    <row r="507" spans="1:91" x14ac:dyDescent="0.3">
      <c r="A507" s="10">
        <v>151</v>
      </c>
      <c r="B507" s="36" t="s">
        <v>916</v>
      </c>
      <c r="G507" s="36" t="s">
        <v>5950</v>
      </c>
      <c r="K507" s="7"/>
      <c r="L507" s="7" t="s">
        <v>834</v>
      </c>
      <c r="M507" s="7" t="s">
        <v>639</v>
      </c>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Z507" s="7"/>
      <c r="CF507" s="7"/>
      <c r="CG507" s="14"/>
      <c r="CH507" s="7"/>
      <c r="CI507" s="14"/>
      <c r="CJ507" s="7"/>
      <c r="CK507" s="14"/>
      <c r="CL507" s="7"/>
      <c r="CM507" s="14"/>
    </row>
    <row r="508" spans="1:91" x14ac:dyDescent="0.3">
      <c r="A508" s="10">
        <v>151</v>
      </c>
      <c r="B508" s="36" t="s">
        <v>924</v>
      </c>
      <c r="G508" s="36" t="s">
        <v>5951</v>
      </c>
      <c r="K508" s="7"/>
      <c r="L508" s="7" t="s">
        <v>834</v>
      </c>
      <c r="M508" s="7" t="s">
        <v>639</v>
      </c>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Z508" s="7"/>
      <c r="CF508" s="7"/>
      <c r="CG508" s="14"/>
      <c r="CH508" s="7"/>
      <c r="CI508" s="14"/>
      <c r="CJ508" s="7"/>
      <c r="CK508" s="14"/>
      <c r="CL508" s="7"/>
      <c r="CM508" s="14"/>
    </row>
    <row r="509" spans="1:91" x14ac:dyDescent="0.3">
      <c r="A509" s="10">
        <v>151</v>
      </c>
      <c r="B509" s="36" t="s">
        <v>1028</v>
      </c>
      <c r="G509" s="36" t="s">
        <v>5952</v>
      </c>
      <c r="K509" s="7"/>
      <c r="L509" s="7" t="s">
        <v>834</v>
      </c>
      <c r="M509" s="7" t="s">
        <v>615</v>
      </c>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Z509" s="7"/>
      <c r="CF509" s="7"/>
      <c r="CG509" s="14"/>
      <c r="CH509" s="7"/>
      <c r="CI509" s="14"/>
      <c r="CJ509" s="7"/>
      <c r="CK509" s="14"/>
      <c r="CL509" s="7"/>
      <c r="CM509" s="14"/>
    </row>
    <row r="510" spans="1:91" x14ac:dyDescent="0.3">
      <c r="A510" s="10">
        <v>151</v>
      </c>
      <c r="B510" s="36" t="s">
        <v>1176</v>
      </c>
      <c r="G510" s="36" t="s">
        <v>5953</v>
      </c>
      <c r="K510" s="7"/>
      <c r="L510" s="7" t="s">
        <v>834</v>
      </c>
      <c r="M510" s="7" t="s">
        <v>618</v>
      </c>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Z510" s="7"/>
      <c r="CF510" s="7"/>
      <c r="CG510" s="14"/>
      <c r="CH510" s="7"/>
      <c r="CI510" s="14"/>
      <c r="CJ510" s="7"/>
      <c r="CK510" s="14"/>
      <c r="CL510" s="7"/>
      <c r="CM510" s="14"/>
    </row>
    <row r="511" spans="1:91" x14ac:dyDescent="0.3">
      <c r="A511" s="10">
        <v>151</v>
      </c>
      <c r="B511" s="36" t="s">
        <v>860</v>
      </c>
      <c r="G511" s="36" t="s">
        <v>5954</v>
      </c>
      <c r="K511" s="7"/>
      <c r="L511" s="7" t="s">
        <v>834</v>
      </c>
      <c r="M511" s="7" t="s">
        <v>639</v>
      </c>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Z511" s="7"/>
      <c r="CF511" s="7"/>
      <c r="CG511" s="14"/>
      <c r="CH511" s="7"/>
      <c r="CI511" s="14"/>
      <c r="CJ511" s="7"/>
      <c r="CK511" s="14"/>
      <c r="CL511" s="7"/>
      <c r="CM511" s="14"/>
    </row>
    <row r="512" spans="1:91" x14ac:dyDescent="0.3">
      <c r="A512" s="10">
        <v>151</v>
      </c>
      <c r="B512" s="36" t="s">
        <v>860</v>
      </c>
      <c r="G512" s="36" t="s">
        <v>5955</v>
      </c>
      <c r="K512" s="7"/>
      <c r="L512" s="7" t="s">
        <v>834</v>
      </c>
      <c r="M512" s="7" t="s">
        <v>615</v>
      </c>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Z512" s="7"/>
      <c r="CF512" s="7"/>
      <c r="CG512" s="14"/>
      <c r="CH512" s="7"/>
      <c r="CI512" s="14"/>
      <c r="CJ512" s="7"/>
      <c r="CK512" s="14"/>
      <c r="CL512" s="7"/>
      <c r="CM512" s="14"/>
    </row>
    <row r="513" spans="1:91" x14ac:dyDescent="0.3">
      <c r="A513" s="10">
        <v>151</v>
      </c>
      <c r="B513" s="36" t="s">
        <v>860</v>
      </c>
      <c r="G513" s="36" t="s">
        <v>5956</v>
      </c>
      <c r="K513" s="7"/>
      <c r="L513" s="7" t="s">
        <v>834</v>
      </c>
      <c r="M513" s="7" t="s">
        <v>639</v>
      </c>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Z513" s="7"/>
      <c r="CF513" s="7"/>
      <c r="CG513" s="14"/>
      <c r="CH513" s="7"/>
      <c r="CI513" s="14"/>
      <c r="CJ513" s="7"/>
      <c r="CK513" s="14"/>
      <c r="CL513" s="7"/>
      <c r="CM513" s="14"/>
    </row>
    <row r="514" spans="1:91" x14ac:dyDescent="0.3">
      <c r="A514" s="10">
        <v>151</v>
      </c>
      <c r="B514" s="36" t="s">
        <v>860</v>
      </c>
      <c r="G514" s="36" t="s">
        <v>5957</v>
      </c>
      <c r="K514" s="7"/>
      <c r="L514" s="7" t="s">
        <v>834</v>
      </c>
      <c r="M514" s="7" t="s">
        <v>639</v>
      </c>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Z514" s="7"/>
      <c r="CF514" s="7"/>
      <c r="CG514" s="14"/>
      <c r="CH514" s="7"/>
      <c r="CI514" s="14"/>
      <c r="CJ514" s="7"/>
      <c r="CK514" s="14"/>
      <c r="CL514" s="7"/>
      <c r="CM514" s="14"/>
    </row>
    <row r="515" spans="1:91" x14ac:dyDescent="0.3">
      <c r="A515" s="10">
        <v>151</v>
      </c>
      <c r="B515" s="36" t="s">
        <v>860</v>
      </c>
      <c r="G515" s="36" t="s">
        <v>5958</v>
      </c>
      <c r="K515" s="7"/>
      <c r="L515" s="7" t="s">
        <v>834</v>
      </c>
      <c r="M515" s="7" t="s">
        <v>615</v>
      </c>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Z515" s="7"/>
      <c r="CF515" s="7"/>
      <c r="CG515" s="14"/>
      <c r="CH515" s="7"/>
      <c r="CI515" s="14"/>
      <c r="CJ515" s="7"/>
      <c r="CK515" s="14"/>
      <c r="CL515" s="7"/>
      <c r="CM515" s="14"/>
    </row>
    <row r="516" spans="1:91" x14ac:dyDescent="0.3">
      <c r="A516" s="10">
        <v>151</v>
      </c>
      <c r="B516" s="36" t="s">
        <v>860</v>
      </c>
      <c r="G516" s="36" t="s">
        <v>5959</v>
      </c>
      <c r="K516" s="7"/>
      <c r="L516" s="7" t="s">
        <v>834</v>
      </c>
      <c r="M516" s="7" t="s">
        <v>615</v>
      </c>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Z516" s="7"/>
      <c r="CF516" s="7"/>
      <c r="CG516" s="14"/>
      <c r="CH516" s="7"/>
      <c r="CI516" s="14"/>
      <c r="CJ516" s="7"/>
      <c r="CK516" s="14"/>
      <c r="CL516" s="7"/>
      <c r="CM516" s="14"/>
    </row>
    <row r="517" spans="1:91" x14ac:dyDescent="0.3">
      <c r="A517" s="10">
        <v>151</v>
      </c>
      <c r="B517" s="36" t="s">
        <v>860</v>
      </c>
      <c r="G517" s="36" t="s">
        <v>5960</v>
      </c>
      <c r="K517" s="7"/>
      <c r="L517" s="7" t="s">
        <v>834</v>
      </c>
      <c r="M517" s="7" t="s">
        <v>639</v>
      </c>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Z517" s="7"/>
      <c r="CF517" s="7"/>
      <c r="CG517" s="14"/>
      <c r="CH517" s="7"/>
      <c r="CI517" s="14"/>
      <c r="CJ517" s="7"/>
      <c r="CK517" s="14"/>
      <c r="CL517" s="7"/>
      <c r="CM517" s="14"/>
    </row>
    <row r="518" spans="1:91" x14ac:dyDescent="0.3">
      <c r="A518" s="10">
        <v>151</v>
      </c>
      <c r="B518" s="36" t="s">
        <v>881</v>
      </c>
      <c r="G518" s="36" t="s">
        <v>5961</v>
      </c>
      <c r="K518" s="7"/>
      <c r="L518" s="7" t="s">
        <v>834</v>
      </c>
      <c r="M518" s="7" t="s">
        <v>636</v>
      </c>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Z518" s="7"/>
      <c r="CF518" s="7"/>
      <c r="CG518" s="14"/>
      <c r="CH518" s="7"/>
      <c r="CI518" s="14"/>
      <c r="CJ518" s="7"/>
      <c r="CK518" s="14"/>
      <c r="CL518" s="7"/>
      <c r="CM518" s="14"/>
    </row>
    <row r="519" spans="1:91" x14ac:dyDescent="0.3">
      <c r="A519" s="10">
        <v>151</v>
      </c>
      <c r="B519" s="36" t="s">
        <v>1139</v>
      </c>
      <c r="G519" s="36" t="s">
        <v>5962</v>
      </c>
      <c r="K519" s="7"/>
      <c r="L519" s="7" t="s">
        <v>834</v>
      </c>
      <c r="M519" s="7" t="s">
        <v>621</v>
      </c>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Z519" s="7"/>
      <c r="CF519" s="7"/>
      <c r="CG519" s="14"/>
      <c r="CH519" s="7"/>
      <c r="CI519" s="14"/>
      <c r="CJ519" s="7"/>
      <c r="CK519" s="14"/>
      <c r="CL519" s="7"/>
      <c r="CM519" s="14"/>
    </row>
    <row r="520" spans="1:91" x14ac:dyDescent="0.3">
      <c r="A520" s="10">
        <v>151</v>
      </c>
      <c r="B520" s="36" t="s">
        <v>1025</v>
      </c>
      <c r="G520" s="36" t="s">
        <v>5963</v>
      </c>
      <c r="K520" s="7"/>
      <c r="L520" s="7" t="s">
        <v>834</v>
      </c>
      <c r="M520" s="7" t="s">
        <v>615</v>
      </c>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Z520" s="7"/>
      <c r="CF520" s="7"/>
      <c r="CG520" s="14"/>
      <c r="CH520" s="7"/>
      <c r="CI520" s="14"/>
      <c r="CJ520" s="7"/>
      <c r="CK520" s="14"/>
      <c r="CL520" s="7"/>
      <c r="CM520" s="14"/>
    </row>
    <row r="521" spans="1:91" x14ac:dyDescent="0.3">
      <c r="A521" s="10">
        <v>151</v>
      </c>
      <c r="B521" s="36" t="s">
        <v>1025</v>
      </c>
      <c r="G521" s="36" t="s">
        <v>5964</v>
      </c>
      <c r="K521" s="7"/>
      <c r="L521" s="7" t="s">
        <v>834</v>
      </c>
      <c r="M521" s="7" t="s">
        <v>624</v>
      </c>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Z521" s="7"/>
      <c r="CF521" s="7"/>
      <c r="CG521" s="14"/>
      <c r="CH521" s="7"/>
      <c r="CI521" s="14"/>
      <c r="CJ521" s="7"/>
      <c r="CK521" s="14"/>
      <c r="CL521" s="7"/>
      <c r="CM521" s="14"/>
    </row>
    <row r="522" spans="1:91" x14ac:dyDescent="0.3">
      <c r="A522" s="10">
        <v>151</v>
      </c>
      <c r="B522" s="36" t="s">
        <v>1025</v>
      </c>
      <c r="G522" s="36" t="s">
        <v>5241</v>
      </c>
      <c r="K522" s="7"/>
      <c r="L522" s="7" t="s">
        <v>834</v>
      </c>
      <c r="M522" s="7" t="s">
        <v>615</v>
      </c>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Z522" s="7"/>
      <c r="CF522" s="7"/>
      <c r="CG522" s="14"/>
      <c r="CH522" s="7"/>
      <c r="CI522" s="14"/>
      <c r="CJ522" s="7"/>
      <c r="CK522" s="14"/>
      <c r="CL522" s="7"/>
      <c r="CM522" s="14"/>
    </row>
    <row r="523" spans="1:91" x14ac:dyDescent="0.3">
      <c r="A523" s="10">
        <v>151</v>
      </c>
      <c r="B523" s="36" t="s">
        <v>852</v>
      </c>
      <c r="G523" s="36" t="s">
        <v>5965</v>
      </c>
      <c r="K523" s="7"/>
      <c r="L523" s="7" t="s">
        <v>834</v>
      </c>
      <c r="M523" s="7" t="s">
        <v>639</v>
      </c>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Z523" s="7"/>
      <c r="CF523" s="7"/>
      <c r="CG523" s="14"/>
      <c r="CH523" s="7"/>
      <c r="CI523" s="14"/>
      <c r="CJ523" s="7"/>
      <c r="CK523" s="14"/>
      <c r="CL523" s="7"/>
      <c r="CM523" s="14"/>
    </row>
    <row r="524" spans="1:91" x14ac:dyDescent="0.3">
      <c r="A524" s="10">
        <v>151</v>
      </c>
      <c r="B524" s="36" t="s">
        <v>897</v>
      </c>
      <c r="G524" s="36" t="s">
        <v>5966</v>
      </c>
      <c r="K524" s="7"/>
      <c r="L524" s="7" t="s">
        <v>834</v>
      </c>
      <c r="M524" s="7" t="s">
        <v>639</v>
      </c>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Z524" s="7"/>
      <c r="CF524" s="7"/>
      <c r="CG524" s="14"/>
      <c r="CH524" s="7"/>
      <c r="CI524" s="14"/>
      <c r="CJ524" s="7"/>
      <c r="CK524" s="14"/>
      <c r="CL524" s="7"/>
      <c r="CM524" s="14"/>
    </row>
    <row r="525" spans="1:91" x14ac:dyDescent="0.3">
      <c r="A525" s="10">
        <v>151</v>
      </c>
      <c r="B525" s="36" t="s">
        <v>868</v>
      </c>
      <c r="G525" s="36" t="s">
        <v>5967</v>
      </c>
      <c r="K525" s="7"/>
      <c r="L525" s="7" t="s">
        <v>834</v>
      </c>
      <c r="M525" s="7" t="s">
        <v>624</v>
      </c>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Z525" s="7"/>
      <c r="CF525" s="7"/>
      <c r="CG525" s="14"/>
      <c r="CH525" s="7"/>
      <c r="CI525" s="14"/>
      <c r="CJ525" s="7"/>
      <c r="CK525" s="14"/>
      <c r="CL525" s="7"/>
      <c r="CM525" s="14"/>
    </row>
    <row r="526" spans="1:91" x14ac:dyDescent="0.3">
      <c r="A526" s="10">
        <v>151</v>
      </c>
      <c r="B526" s="36" t="s">
        <v>878</v>
      </c>
      <c r="G526" s="36" t="s">
        <v>5968</v>
      </c>
      <c r="K526" s="7"/>
      <c r="L526" s="7" t="s">
        <v>834</v>
      </c>
      <c r="M526" s="7" t="s">
        <v>621</v>
      </c>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Z526" s="7"/>
      <c r="CF526" s="7"/>
      <c r="CG526" s="14"/>
      <c r="CH526" s="7"/>
      <c r="CI526" s="14"/>
      <c r="CJ526" s="7"/>
      <c r="CK526" s="14"/>
      <c r="CL526" s="7"/>
      <c r="CM526" s="14"/>
    </row>
    <row r="527" spans="1:91" x14ac:dyDescent="0.3">
      <c r="A527" s="10">
        <v>151</v>
      </c>
      <c r="B527" s="36" t="s">
        <v>878</v>
      </c>
      <c r="G527" s="36" t="s">
        <v>5969</v>
      </c>
      <c r="K527" s="7"/>
      <c r="L527" s="7" t="s">
        <v>834</v>
      </c>
      <c r="M527" s="7" t="s">
        <v>639</v>
      </c>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Z527" s="7"/>
      <c r="CF527" s="7"/>
      <c r="CG527" s="14"/>
      <c r="CH527" s="7"/>
      <c r="CI527" s="14"/>
      <c r="CJ527" s="7"/>
      <c r="CK527" s="14"/>
      <c r="CL527" s="7"/>
      <c r="CM527" s="14"/>
    </row>
    <row r="528" spans="1:91" x14ac:dyDescent="0.3">
      <c r="A528" s="10">
        <v>151</v>
      </c>
      <c r="B528" s="36" t="s">
        <v>848</v>
      </c>
      <c r="G528" s="36" t="s">
        <v>5970</v>
      </c>
      <c r="K528" s="7"/>
      <c r="L528" s="7" t="s">
        <v>834</v>
      </c>
      <c r="M528" s="7" t="s">
        <v>615</v>
      </c>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Z528" s="7"/>
      <c r="CF528" s="7"/>
      <c r="CG528" s="14"/>
      <c r="CH528" s="7"/>
      <c r="CI528" s="14"/>
      <c r="CJ528" s="7"/>
      <c r="CK528" s="14"/>
      <c r="CL528" s="7"/>
      <c r="CM528" s="14"/>
    </row>
    <row r="529" spans="1:91" x14ac:dyDescent="0.3">
      <c r="A529" s="10">
        <v>151</v>
      </c>
      <c r="B529" s="36" t="s">
        <v>1554</v>
      </c>
      <c r="G529" s="36" t="s">
        <v>5971</v>
      </c>
      <c r="K529" s="7"/>
      <c r="L529" s="7" t="s">
        <v>834</v>
      </c>
      <c r="M529" s="7" t="s">
        <v>615</v>
      </c>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Z529" s="7"/>
      <c r="CF529" s="7"/>
      <c r="CG529" s="14"/>
      <c r="CH529" s="7"/>
      <c r="CI529" s="14"/>
      <c r="CJ529" s="7"/>
      <c r="CK529" s="14"/>
      <c r="CL529" s="7"/>
      <c r="CM529" s="14"/>
    </row>
    <row r="530" spans="1:91" x14ac:dyDescent="0.3">
      <c r="A530" s="10">
        <v>151</v>
      </c>
      <c r="B530" s="36" t="s">
        <v>848</v>
      </c>
      <c r="G530" s="36" t="s">
        <v>5972</v>
      </c>
      <c r="K530" s="7"/>
      <c r="L530" s="7" t="s">
        <v>834</v>
      </c>
      <c r="M530" s="7" t="s">
        <v>624</v>
      </c>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Z530" s="7"/>
      <c r="CF530" s="7"/>
      <c r="CG530" s="14"/>
      <c r="CH530" s="7"/>
      <c r="CI530" s="14"/>
      <c r="CJ530" s="7"/>
      <c r="CK530" s="14"/>
      <c r="CL530" s="7"/>
      <c r="CM530" s="14"/>
    </row>
    <row r="531" spans="1:91" x14ac:dyDescent="0.3">
      <c r="A531" s="10">
        <v>151</v>
      </c>
      <c r="B531" s="36" t="s">
        <v>848</v>
      </c>
      <c r="G531" s="36" t="s">
        <v>5973</v>
      </c>
      <c r="K531" s="7"/>
      <c r="L531" s="7" t="s">
        <v>834</v>
      </c>
      <c r="M531" s="7" t="s">
        <v>615</v>
      </c>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Z531" s="7"/>
      <c r="CF531" s="7"/>
      <c r="CG531" s="14"/>
      <c r="CH531" s="7"/>
      <c r="CI531" s="14"/>
      <c r="CJ531" s="7"/>
      <c r="CK531" s="14"/>
      <c r="CL531" s="7"/>
      <c r="CM531" s="14"/>
    </row>
    <row r="532" spans="1:91" x14ac:dyDescent="0.3">
      <c r="A532" s="10">
        <v>151</v>
      </c>
      <c r="B532" s="36" t="s">
        <v>1083</v>
      </c>
      <c r="G532" s="36" t="s">
        <v>5974</v>
      </c>
      <c r="K532" s="7"/>
      <c r="L532" s="7" t="s">
        <v>834</v>
      </c>
      <c r="M532" s="7" t="s">
        <v>618</v>
      </c>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Z532" s="7"/>
      <c r="CF532" s="7"/>
      <c r="CG532" s="14"/>
      <c r="CH532" s="7"/>
      <c r="CI532" s="14"/>
      <c r="CJ532" s="7"/>
      <c r="CK532" s="14"/>
      <c r="CL532" s="7"/>
      <c r="CM532" s="14"/>
    </row>
    <row r="533" spans="1:91" x14ac:dyDescent="0.3">
      <c r="A533" s="10">
        <v>151</v>
      </c>
      <c r="B533" s="36" t="s">
        <v>863</v>
      </c>
      <c r="G533" s="36" t="s">
        <v>5975</v>
      </c>
      <c r="K533" s="7"/>
      <c r="L533" s="7" t="s">
        <v>834</v>
      </c>
      <c r="M533" s="7" t="s">
        <v>615</v>
      </c>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Z533" s="7"/>
      <c r="CF533" s="7"/>
      <c r="CG533" s="14"/>
      <c r="CH533" s="7"/>
      <c r="CI533" s="14"/>
      <c r="CJ533" s="7"/>
      <c r="CK533" s="14"/>
      <c r="CL533" s="7"/>
      <c r="CM533" s="14"/>
    </row>
    <row r="534" spans="1:91" x14ac:dyDescent="0.3">
      <c r="A534" s="10">
        <v>151</v>
      </c>
      <c r="B534" s="36" t="s">
        <v>1025</v>
      </c>
      <c r="G534" s="36" t="s">
        <v>5976</v>
      </c>
      <c r="K534" s="7"/>
      <c r="L534" s="7" t="s">
        <v>834</v>
      </c>
      <c r="M534" s="7" t="s">
        <v>624</v>
      </c>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Z534" s="7"/>
      <c r="CF534" s="7"/>
      <c r="CG534" s="14"/>
      <c r="CH534" s="7"/>
      <c r="CI534" s="14"/>
      <c r="CJ534" s="7"/>
      <c r="CK534" s="14"/>
      <c r="CL534" s="7"/>
      <c r="CM534" s="14"/>
    </row>
    <row r="535" spans="1:91" x14ac:dyDescent="0.3">
      <c r="A535" s="10">
        <v>151</v>
      </c>
      <c r="B535" s="36" t="s">
        <v>1402</v>
      </c>
      <c r="G535" s="36" t="s">
        <v>5977</v>
      </c>
      <c r="K535" s="7"/>
      <c r="L535" s="7" t="s">
        <v>834</v>
      </c>
      <c r="M535" s="7" t="s">
        <v>639</v>
      </c>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Z535" s="7"/>
      <c r="CF535" s="7"/>
      <c r="CG535" s="14"/>
      <c r="CH535" s="7"/>
      <c r="CI535" s="14"/>
      <c r="CJ535" s="7"/>
      <c r="CK535" s="14"/>
      <c r="CL535" s="7"/>
      <c r="CM535" s="14"/>
    </row>
    <row r="536" spans="1:91" x14ac:dyDescent="0.3">
      <c r="A536" s="10">
        <v>151</v>
      </c>
      <c r="B536" s="36" t="s">
        <v>2253</v>
      </c>
      <c r="G536" s="36" t="s">
        <v>5978</v>
      </c>
      <c r="K536" s="7"/>
      <c r="L536" s="7" t="s">
        <v>834</v>
      </c>
      <c r="M536" s="7" t="s">
        <v>615</v>
      </c>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Z536" s="7"/>
      <c r="CF536" s="7"/>
      <c r="CG536" s="14"/>
      <c r="CH536" s="7"/>
      <c r="CI536" s="14"/>
      <c r="CJ536" s="7"/>
      <c r="CK536" s="14"/>
      <c r="CL536" s="7"/>
      <c r="CM536" s="14"/>
    </row>
    <row r="537" spans="1:91" x14ac:dyDescent="0.3">
      <c r="A537" s="10">
        <v>151</v>
      </c>
      <c r="B537" s="36" t="s">
        <v>1025</v>
      </c>
      <c r="G537" s="36" t="s">
        <v>5979</v>
      </c>
      <c r="K537" s="7"/>
      <c r="L537" s="7" t="s">
        <v>834</v>
      </c>
      <c r="M537" s="7" t="s">
        <v>624</v>
      </c>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Z537" s="7"/>
      <c r="CF537" s="7"/>
      <c r="CG537" s="14"/>
      <c r="CH537" s="7"/>
      <c r="CI537" s="14"/>
      <c r="CJ537" s="7"/>
      <c r="CK537" s="14"/>
      <c r="CL537" s="7"/>
      <c r="CM537" s="14"/>
    </row>
    <row r="538" spans="1:91" x14ac:dyDescent="0.3">
      <c r="A538" s="10">
        <v>151</v>
      </c>
      <c r="B538" s="36" t="s">
        <v>886</v>
      </c>
      <c r="G538" s="36" t="s">
        <v>5980</v>
      </c>
      <c r="K538" s="7"/>
      <c r="L538" s="7" t="s">
        <v>834</v>
      </c>
      <c r="M538" s="7" t="s">
        <v>678</v>
      </c>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Z538" s="7"/>
      <c r="CF538" s="7"/>
      <c r="CG538" s="14"/>
      <c r="CH538" s="7"/>
      <c r="CI538" s="14"/>
      <c r="CJ538" s="7"/>
      <c r="CK538" s="14"/>
      <c r="CL538" s="7"/>
      <c r="CM538" s="14"/>
    </row>
    <row r="539" spans="1:91" x14ac:dyDescent="0.3">
      <c r="A539" s="10">
        <v>151</v>
      </c>
      <c r="B539" s="36" t="s">
        <v>860</v>
      </c>
      <c r="G539" s="36" t="s">
        <v>5981</v>
      </c>
      <c r="K539" s="7"/>
      <c r="L539" s="7" t="s">
        <v>834</v>
      </c>
      <c r="M539" s="7" t="s">
        <v>618</v>
      </c>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Z539" s="7"/>
      <c r="CF539" s="7"/>
      <c r="CG539" s="14"/>
      <c r="CH539" s="7"/>
      <c r="CI539" s="14"/>
      <c r="CJ539" s="7"/>
      <c r="CK539" s="14"/>
      <c r="CL539" s="7"/>
      <c r="CM539" s="14"/>
    </row>
    <row r="540" spans="1:91" x14ac:dyDescent="0.3">
      <c r="A540" s="10">
        <v>151</v>
      </c>
      <c r="B540" s="36" t="s">
        <v>860</v>
      </c>
      <c r="G540" s="36" t="s">
        <v>5982</v>
      </c>
      <c r="K540" s="7"/>
      <c r="L540" s="7" t="s">
        <v>834</v>
      </c>
      <c r="M540" s="7" t="s">
        <v>618</v>
      </c>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Z540" s="7"/>
      <c r="CF540" s="7"/>
      <c r="CG540" s="14"/>
      <c r="CH540" s="7"/>
      <c r="CI540" s="14"/>
      <c r="CJ540" s="7"/>
      <c r="CK540" s="14"/>
      <c r="CL540" s="7"/>
      <c r="CM540" s="14"/>
    </row>
    <row r="541" spans="1:91" x14ac:dyDescent="0.3">
      <c r="A541" s="10">
        <v>151</v>
      </c>
      <c r="B541" s="36" t="s">
        <v>1025</v>
      </c>
      <c r="G541" s="36" t="s">
        <v>5983</v>
      </c>
      <c r="K541" s="7"/>
      <c r="L541" s="7" t="s">
        <v>834</v>
      </c>
      <c r="M541" s="7" t="s">
        <v>678</v>
      </c>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Z541" s="7"/>
      <c r="CF541" s="7"/>
      <c r="CG541" s="14"/>
      <c r="CH541" s="7"/>
      <c r="CI541" s="14"/>
      <c r="CJ541" s="7"/>
      <c r="CK541" s="14"/>
      <c r="CL541" s="7"/>
      <c r="CM541" s="14"/>
    </row>
    <row r="542" spans="1:91" x14ac:dyDescent="0.3">
      <c r="A542" s="10">
        <v>151</v>
      </c>
      <c r="B542" s="36" t="s">
        <v>1025</v>
      </c>
      <c r="G542" s="36" t="s">
        <v>5984</v>
      </c>
      <c r="K542" s="7"/>
      <c r="L542" s="7" t="s">
        <v>834</v>
      </c>
      <c r="M542" s="7" t="s">
        <v>615</v>
      </c>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Z542" s="7"/>
      <c r="CF542" s="7"/>
      <c r="CG542" s="14"/>
      <c r="CH542" s="7"/>
      <c r="CI542" s="14"/>
      <c r="CJ542" s="7"/>
      <c r="CK542" s="14"/>
      <c r="CL542" s="7"/>
      <c r="CM542" s="14"/>
    </row>
    <row r="543" spans="1:91" x14ac:dyDescent="0.3">
      <c r="A543" s="10">
        <v>151</v>
      </c>
      <c r="B543" s="36" t="s">
        <v>1025</v>
      </c>
      <c r="G543" s="36" t="s">
        <v>5985</v>
      </c>
      <c r="K543" s="7"/>
      <c r="L543" s="7" t="s">
        <v>834</v>
      </c>
      <c r="M543" s="7" t="s">
        <v>615</v>
      </c>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Z543" s="7"/>
      <c r="CF543" s="7"/>
      <c r="CG543" s="14"/>
      <c r="CH543" s="7"/>
      <c r="CI543" s="14"/>
      <c r="CJ543" s="7"/>
      <c r="CK543" s="14"/>
      <c r="CL543" s="7"/>
      <c r="CM543" s="14"/>
    </row>
    <row r="544" spans="1:91" x14ac:dyDescent="0.3">
      <c r="A544" s="10">
        <v>151</v>
      </c>
      <c r="B544" s="36" t="s">
        <v>907</v>
      </c>
      <c r="G544" s="36" t="s">
        <v>5986</v>
      </c>
      <c r="K544" s="7"/>
      <c r="L544" s="7" t="s">
        <v>834</v>
      </c>
      <c r="M544" s="7" t="s">
        <v>615</v>
      </c>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Z544" s="7"/>
      <c r="CF544" s="7"/>
      <c r="CG544" s="14"/>
      <c r="CH544" s="7"/>
      <c r="CI544" s="14"/>
      <c r="CJ544" s="7"/>
      <c r="CK544" s="14"/>
      <c r="CL544" s="7"/>
      <c r="CM544" s="14"/>
    </row>
    <row r="545" spans="1:91" x14ac:dyDescent="0.3">
      <c r="A545" s="10">
        <v>151</v>
      </c>
      <c r="B545" s="36" t="s">
        <v>860</v>
      </c>
      <c r="G545" s="36" t="s">
        <v>5987</v>
      </c>
      <c r="K545" s="7"/>
      <c r="L545" s="7" t="s">
        <v>834</v>
      </c>
      <c r="M545" s="7" t="s">
        <v>618</v>
      </c>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Z545" s="7"/>
      <c r="CF545" s="7"/>
      <c r="CG545" s="14"/>
      <c r="CH545" s="7"/>
      <c r="CI545" s="14"/>
      <c r="CJ545" s="7"/>
      <c r="CK545" s="14"/>
      <c r="CL545" s="7"/>
      <c r="CM545" s="14"/>
    </row>
    <row r="546" spans="1:91" x14ac:dyDescent="0.3">
      <c r="A546" s="10">
        <v>151</v>
      </c>
      <c r="B546" s="36" t="s">
        <v>860</v>
      </c>
      <c r="G546" s="36" t="s">
        <v>5988</v>
      </c>
      <c r="K546" s="7"/>
      <c r="L546" s="7" t="s">
        <v>834</v>
      </c>
      <c r="M546" s="7" t="s">
        <v>639</v>
      </c>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Z546" s="7"/>
      <c r="CF546" s="7"/>
      <c r="CG546" s="14"/>
      <c r="CH546" s="7"/>
      <c r="CI546" s="14"/>
      <c r="CJ546" s="7"/>
      <c r="CK546" s="14"/>
      <c r="CL546" s="7"/>
      <c r="CM546" s="14"/>
    </row>
    <row r="547" spans="1:91" x14ac:dyDescent="0.3">
      <c r="A547" s="10">
        <v>151</v>
      </c>
      <c r="B547" s="36" t="s">
        <v>5989</v>
      </c>
      <c r="G547" s="36" t="s">
        <v>5990</v>
      </c>
      <c r="K547" s="7"/>
      <c r="L547" s="7" t="s">
        <v>834</v>
      </c>
      <c r="M547" s="7" t="s">
        <v>615</v>
      </c>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Z547" s="7"/>
      <c r="CF547" s="7"/>
      <c r="CG547" s="14"/>
      <c r="CH547" s="7"/>
      <c r="CI547" s="14"/>
      <c r="CJ547" s="7"/>
      <c r="CK547" s="14"/>
      <c r="CL547" s="7"/>
      <c r="CM547" s="14"/>
    </row>
    <row r="548" spans="1:91" x14ac:dyDescent="0.3">
      <c r="A548" s="10">
        <v>151</v>
      </c>
      <c r="B548" s="36" t="s">
        <v>860</v>
      </c>
      <c r="G548" s="36" t="s">
        <v>5991</v>
      </c>
      <c r="K548" s="7"/>
      <c r="L548" s="7" t="s">
        <v>834</v>
      </c>
      <c r="M548" s="7" t="s">
        <v>636</v>
      </c>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Z548" s="7"/>
      <c r="CF548" s="7"/>
      <c r="CG548" s="14"/>
      <c r="CH548" s="7"/>
      <c r="CI548" s="14"/>
      <c r="CJ548" s="7"/>
      <c r="CK548" s="14"/>
      <c r="CL548" s="7"/>
      <c r="CM548" s="14"/>
    </row>
    <row r="549" spans="1:91" x14ac:dyDescent="0.3">
      <c r="A549" s="10">
        <v>151</v>
      </c>
      <c r="B549" s="36" t="s">
        <v>860</v>
      </c>
      <c r="G549" s="36" t="s">
        <v>5992</v>
      </c>
      <c r="K549" s="7"/>
      <c r="L549" s="7" t="s">
        <v>834</v>
      </c>
      <c r="M549" s="7" t="s">
        <v>618</v>
      </c>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Z549" s="7"/>
      <c r="CF549" s="7"/>
      <c r="CG549" s="14"/>
      <c r="CH549" s="7"/>
      <c r="CI549" s="14"/>
      <c r="CJ549" s="7"/>
      <c r="CK549" s="14"/>
      <c r="CL549" s="7"/>
      <c r="CM549" s="14"/>
    </row>
    <row r="550" spans="1:91" x14ac:dyDescent="0.3">
      <c r="A550" s="10">
        <v>151</v>
      </c>
      <c r="B550" s="36" t="s">
        <v>913</v>
      </c>
      <c r="G550" s="36" t="s">
        <v>5993</v>
      </c>
      <c r="K550" s="7"/>
      <c r="L550" s="7" t="s">
        <v>834</v>
      </c>
      <c r="M550" s="7" t="s">
        <v>624</v>
      </c>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Z550" s="7"/>
      <c r="CF550" s="7"/>
      <c r="CG550" s="14"/>
      <c r="CH550" s="7"/>
      <c r="CI550" s="14"/>
      <c r="CJ550" s="7"/>
      <c r="CK550" s="14"/>
      <c r="CL550" s="7"/>
      <c r="CM550" s="14"/>
    </row>
    <row r="551" spans="1:91" x14ac:dyDescent="0.3">
      <c r="A551" s="10">
        <v>151</v>
      </c>
      <c r="B551" s="36" t="s">
        <v>860</v>
      </c>
      <c r="G551" s="36" t="s">
        <v>5994</v>
      </c>
      <c r="K551" s="7"/>
      <c r="L551" s="7" t="s">
        <v>834</v>
      </c>
      <c r="M551" s="7" t="s">
        <v>639</v>
      </c>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Z551" s="7"/>
      <c r="CF551" s="7"/>
      <c r="CG551" s="14"/>
      <c r="CH551" s="7"/>
      <c r="CI551" s="14"/>
      <c r="CJ551" s="7"/>
      <c r="CK551" s="14"/>
      <c r="CL551" s="7"/>
      <c r="CM551" s="14"/>
    </row>
    <row r="552" spans="1:91" x14ac:dyDescent="0.3">
      <c r="A552" s="10">
        <v>151</v>
      </c>
      <c r="B552" s="36" t="s">
        <v>860</v>
      </c>
      <c r="G552" s="36" t="s">
        <v>5995</v>
      </c>
      <c r="K552" s="7"/>
      <c r="L552" s="7" t="s">
        <v>834</v>
      </c>
      <c r="M552" s="7" t="s">
        <v>618</v>
      </c>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Z552" s="7"/>
      <c r="CF552" s="7"/>
      <c r="CG552" s="14"/>
      <c r="CH552" s="7"/>
      <c r="CI552" s="14"/>
      <c r="CJ552" s="7"/>
      <c r="CK552" s="14"/>
      <c r="CL552" s="7"/>
      <c r="CM552" s="14"/>
    </row>
    <row r="553" spans="1:91" x14ac:dyDescent="0.3">
      <c r="A553" s="10">
        <v>151</v>
      </c>
      <c r="B553" s="36" t="s">
        <v>860</v>
      </c>
      <c r="G553" s="36" t="s">
        <v>5996</v>
      </c>
      <c r="K553" s="7"/>
      <c r="L553" s="7" t="s">
        <v>834</v>
      </c>
      <c r="M553" s="7" t="s">
        <v>615</v>
      </c>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Z553" s="7"/>
      <c r="CF553" s="7"/>
      <c r="CG553" s="14"/>
      <c r="CH553" s="7"/>
      <c r="CI553" s="14"/>
      <c r="CJ553" s="7"/>
      <c r="CK553" s="14"/>
      <c r="CL553" s="7"/>
      <c r="CM553" s="14"/>
    </row>
    <row r="554" spans="1:91" x14ac:dyDescent="0.3">
      <c r="A554" s="10">
        <v>151</v>
      </c>
      <c r="B554" s="36" t="s">
        <v>860</v>
      </c>
      <c r="G554" s="36" t="s">
        <v>5997</v>
      </c>
      <c r="K554" s="7"/>
      <c r="L554" s="7" t="s">
        <v>834</v>
      </c>
      <c r="M554" s="7" t="s">
        <v>618</v>
      </c>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Z554" s="7"/>
      <c r="CF554" s="7"/>
      <c r="CG554" s="14"/>
      <c r="CH554" s="7"/>
      <c r="CI554" s="14"/>
      <c r="CJ554" s="7"/>
      <c r="CK554" s="14"/>
      <c r="CL554" s="7"/>
      <c r="CM554" s="14"/>
    </row>
    <row r="555" spans="1:91" x14ac:dyDescent="0.3">
      <c r="A555" s="10">
        <v>151</v>
      </c>
      <c r="B555" s="36" t="s">
        <v>913</v>
      </c>
      <c r="G555" s="36" t="s">
        <v>5998</v>
      </c>
      <c r="K555" s="7"/>
      <c r="L555" s="7" t="s">
        <v>834</v>
      </c>
      <c r="M555" s="7" t="s">
        <v>615</v>
      </c>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Z555" s="7"/>
      <c r="CF555" s="7"/>
      <c r="CG555" s="14"/>
      <c r="CH555" s="7"/>
      <c r="CI555" s="14"/>
      <c r="CJ555" s="7"/>
      <c r="CK555" s="14"/>
      <c r="CL555" s="7"/>
      <c r="CM555" s="14"/>
    </row>
    <row r="556" spans="1:91" x14ac:dyDescent="0.3">
      <c r="A556" s="10">
        <v>151</v>
      </c>
      <c r="B556" s="36" t="s">
        <v>913</v>
      </c>
      <c r="G556" s="36" t="s">
        <v>5999</v>
      </c>
      <c r="K556" s="7"/>
      <c r="L556" s="7" t="s">
        <v>834</v>
      </c>
      <c r="M556" s="7" t="s">
        <v>639</v>
      </c>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Z556" s="7"/>
      <c r="CF556" s="7"/>
      <c r="CG556" s="14"/>
      <c r="CH556" s="7"/>
      <c r="CI556" s="14"/>
      <c r="CJ556" s="7"/>
      <c r="CK556" s="14"/>
      <c r="CL556" s="7"/>
      <c r="CM556" s="14"/>
    </row>
    <row r="557" spans="1:91" x14ac:dyDescent="0.3">
      <c r="A557" s="10">
        <v>151</v>
      </c>
      <c r="B557" s="36" t="s">
        <v>863</v>
      </c>
      <c r="G557" s="36" t="s">
        <v>6000</v>
      </c>
      <c r="K557" s="7"/>
      <c r="L557" s="7" t="s">
        <v>834</v>
      </c>
      <c r="M557" s="7" t="s">
        <v>636</v>
      </c>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Z557" s="7"/>
      <c r="CF557" s="7"/>
      <c r="CG557" s="14"/>
      <c r="CH557" s="7"/>
      <c r="CI557" s="14"/>
      <c r="CJ557" s="7"/>
      <c r="CK557" s="14"/>
      <c r="CL557" s="7"/>
      <c r="CM557" s="14"/>
    </row>
    <row r="558" spans="1:91" x14ac:dyDescent="0.3">
      <c r="A558" s="10">
        <v>151</v>
      </c>
      <c r="B558" s="36" t="s">
        <v>863</v>
      </c>
      <c r="G558" s="36" t="s">
        <v>6001</v>
      </c>
      <c r="K558" s="7"/>
      <c r="L558" s="7" t="s">
        <v>834</v>
      </c>
      <c r="M558" s="7" t="s">
        <v>639</v>
      </c>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Z558" s="7"/>
      <c r="CF558" s="7"/>
      <c r="CG558" s="14"/>
      <c r="CH558" s="7"/>
      <c r="CI558" s="14"/>
      <c r="CJ558" s="7"/>
      <c r="CK558" s="14"/>
      <c r="CL558" s="7"/>
      <c r="CM558" s="14"/>
    </row>
    <row r="559" spans="1:91" x14ac:dyDescent="0.3">
      <c r="A559" s="10">
        <v>151</v>
      </c>
      <c r="B559" s="36" t="s">
        <v>860</v>
      </c>
      <c r="G559" s="36" t="s">
        <v>6002</v>
      </c>
      <c r="K559" s="7"/>
      <c r="L559" s="7" t="s">
        <v>834</v>
      </c>
      <c r="M559" s="7" t="s">
        <v>615</v>
      </c>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Z559" s="7"/>
      <c r="CF559" s="7"/>
      <c r="CG559" s="14"/>
      <c r="CH559" s="7"/>
      <c r="CI559" s="14"/>
      <c r="CJ559" s="7"/>
      <c r="CK559" s="14"/>
      <c r="CL559" s="7"/>
      <c r="CM559" s="14"/>
    </row>
    <row r="560" spans="1:91" x14ac:dyDescent="0.3">
      <c r="A560" s="10">
        <v>151</v>
      </c>
      <c r="B560" s="36" t="s">
        <v>1385</v>
      </c>
      <c r="G560" s="36" t="s">
        <v>6003</v>
      </c>
      <c r="K560" s="7"/>
      <c r="L560" s="7" t="s">
        <v>834</v>
      </c>
      <c r="M560" s="7" t="s">
        <v>615</v>
      </c>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Z560" s="7"/>
      <c r="CF560" s="7"/>
      <c r="CG560" s="14"/>
      <c r="CH560" s="7"/>
      <c r="CI560" s="14"/>
      <c r="CJ560" s="7"/>
      <c r="CK560" s="14"/>
      <c r="CL560" s="7"/>
      <c r="CM560" s="14"/>
    </row>
    <row r="561" spans="1:91" x14ac:dyDescent="0.3">
      <c r="A561" s="10">
        <v>151</v>
      </c>
      <c r="B561" s="36" t="s">
        <v>852</v>
      </c>
      <c r="G561" s="36" t="s">
        <v>6004</v>
      </c>
      <c r="K561" s="7"/>
      <c r="L561" s="7" t="s">
        <v>834</v>
      </c>
      <c r="M561" s="7" t="s">
        <v>615</v>
      </c>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Z561" s="7"/>
      <c r="CF561" s="7"/>
      <c r="CG561" s="14"/>
      <c r="CH561" s="7"/>
      <c r="CI561" s="14"/>
      <c r="CJ561" s="7"/>
      <c r="CK561" s="14"/>
      <c r="CL561" s="7"/>
      <c r="CM561" s="14"/>
    </row>
    <row r="562" spans="1:91" x14ac:dyDescent="0.3">
      <c r="A562" s="10">
        <v>151</v>
      </c>
      <c r="B562" s="36" t="s">
        <v>913</v>
      </c>
      <c r="G562" s="36" t="s">
        <v>6005</v>
      </c>
      <c r="K562" s="7"/>
      <c r="L562" s="7" t="s">
        <v>834</v>
      </c>
      <c r="M562" s="7" t="s">
        <v>618</v>
      </c>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Z562" s="7"/>
      <c r="CF562" s="7"/>
      <c r="CG562" s="14"/>
      <c r="CH562" s="7"/>
      <c r="CI562" s="14"/>
      <c r="CJ562" s="7"/>
      <c r="CK562" s="14"/>
      <c r="CL562" s="7"/>
      <c r="CM562" s="14"/>
    </row>
    <row r="563" spans="1:91" x14ac:dyDescent="0.3">
      <c r="A563" s="10">
        <v>151</v>
      </c>
      <c r="B563" s="36" t="s">
        <v>1036</v>
      </c>
      <c r="G563" s="36" t="s">
        <v>6006</v>
      </c>
      <c r="K563" s="7"/>
      <c r="L563" s="7" t="s">
        <v>834</v>
      </c>
      <c r="M563" s="7" t="s">
        <v>621</v>
      </c>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Z563" s="7"/>
      <c r="CF563" s="7"/>
      <c r="CG563" s="14"/>
      <c r="CH563" s="7"/>
      <c r="CI563" s="14"/>
      <c r="CJ563" s="7"/>
      <c r="CK563" s="14"/>
      <c r="CL563" s="7"/>
      <c r="CM563" s="14"/>
    </row>
    <row r="564" spans="1:91" x14ac:dyDescent="0.3">
      <c r="A564" s="10">
        <v>151</v>
      </c>
      <c r="B564" s="36" t="s">
        <v>863</v>
      </c>
      <c r="G564" s="36" t="s">
        <v>6007</v>
      </c>
      <c r="K564" s="7"/>
      <c r="L564" s="7" t="s">
        <v>834</v>
      </c>
      <c r="M564" s="7" t="s">
        <v>651</v>
      </c>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Z564" s="7"/>
      <c r="CF564" s="7"/>
      <c r="CG564" s="14"/>
      <c r="CH564" s="7"/>
      <c r="CI564" s="14"/>
      <c r="CJ564" s="7"/>
      <c r="CK564" s="14"/>
      <c r="CL564" s="7"/>
      <c r="CM564" s="14"/>
    </row>
    <row r="565" spans="1:91" x14ac:dyDescent="0.3">
      <c r="A565" s="10">
        <v>151</v>
      </c>
      <c r="B565" s="36" t="s">
        <v>1139</v>
      </c>
      <c r="G565" s="36" t="s">
        <v>6008</v>
      </c>
      <c r="K565" s="7"/>
      <c r="L565" s="7" t="s">
        <v>834</v>
      </c>
      <c r="M565" s="7" t="s">
        <v>639</v>
      </c>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Z565" s="7"/>
      <c r="CF565" s="7"/>
      <c r="CG565" s="14"/>
      <c r="CH565" s="7"/>
      <c r="CI565" s="14"/>
      <c r="CJ565" s="7"/>
      <c r="CK565" s="14"/>
      <c r="CL565" s="7"/>
      <c r="CM565" s="14"/>
    </row>
    <row r="566" spans="1:91" x14ac:dyDescent="0.3">
      <c r="A566" s="10">
        <v>151</v>
      </c>
      <c r="B566" s="36" t="s">
        <v>860</v>
      </c>
      <c r="G566" s="36" t="s">
        <v>6009</v>
      </c>
      <c r="K566" s="7"/>
      <c r="L566" s="7" t="s">
        <v>834</v>
      </c>
      <c r="M566" s="7" t="s">
        <v>639</v>
      </c>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Z566" s="7"/>
      <c r="CF566" s="7"/>
      <c r="CG566" s="14"/>
      <c r="CH566" s="7"/>
      <c r="CI566" s="14"/>
      <c r="CJ566" s="7"/>
      <c r="CK566" s="14"/>
      <c r="CL566" s="7"/>
      <c r="CM566" s="14"/>
    </row>
    <row r="567" spans="1:91" x14ac:dyDescent="0.3">
      <c r="A567" s="10">
        <v>151</v>
      </c>
      <c r="B567" s="36" t="s">
        <v>860</v>
      </c>
      <c r="G567" s="36" t="s">
        <v>6010</v>
      </c>
      <c r="K567" s="7"/>
      <c r="L567" s="7" t="s">
        <v>834</v>
      </c>
      <c r="M567" s="7" t="s">
        <v>615</v>
      </c>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Z567" s="7"/>
      <c r="CF567" s="7"/>
      <c r="CG567" s="14"/>
      <c r="CH567" s="7"/>
      <c r="CI567" s="14"/>
      <c r="CJ567" s="7"/>
      <c r="CK567" s="14"/>
      <c r="CL567" s="7"/>
      <c r="CM567" s="14"/>
    </row>
    <row r="568" spans="1:91" x14ac:dyDescent="0.3">
      <c r="A568" s="10">
        <v>151</v>
      </c>
      <c r="B568" s="36" t="s">
        <v>860</v>
      </c>
      <c r="G568" s="36" t="s">
        <v>6011</v>
      </c>
      <c r="K568" s="7"/>
      <c r="L568" s="7" t="s">
        <v>834</v>
      </c>
      <c r="M568" s="7" t="s">
        <v>624</v>
      </c>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Z568" s="7"/>
      <c r="CF568" s="7"/>
      <c r="CG568" s="14"/>
      <c r="CH568" s="7"/>
      <c r="CI568" s="14"/>
      <c r="CJ568" s="7"/>
      <c r="CK568" s="14"/>
      <c r="CL568" s="7"/>
      <c r="CM568" s="14"/>
    </row>
    <row r="569" spans="1:91" x14ac:dyDescent="0.3">
      <c r="A569" s="10">
        <v>151</v>
      </c>
      <c r="B569" s="36" t="s">
        <v>860</v>
      </c>
      <c r="G569" s="36" t="s">
        <v>6012</v>
      </c>
      <c r="K569" s="7"/>
      <c r="L569" s="7" t="s">
        <v>834</v>
      </c>
      <c r="M569" s="7" t="s">
        <v>618</v>
      </c>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Z569" s="7"/>
      <c r="CF569" s="7"/>
      <c r="CG569" s="14"/>
      <c r="CH569" s="7"/>
      <c r="CI569" s="14"/>
      <c r="CJ569" s="7"/>
      <c r="CK569" s="14"/>
      <c r="CL569" s="7"/>
      <c r="CM569" s="14"/>
    </row>
    <row r="570" spans="1:91" x14ac:dyDescent="0.3">
      <c r="A570" s="10">
        <v>151</v>
      </c>
      <c r="B570" s="36" t="s">
        <v>860</v>
      </c>
      <c r="G570" s="36" t="s">
        <v>6013</v>
      </c>
      <c r="K570" s="7"/>
      <c r="L570" s="7" t="s">
        <v>834</v>
      </c>
      <c r="M570" s="7" t="s">
        <v>621</v>
      </c>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Z570" s="7"/>
      <c r="CF570" s="7"/>
      <c r="CG570" s="14"/>
      <c r="CH570" s="7"/>
      <c r="CI570" s="14"/>
      <c r="CJ570" s="7"/>
      <c r="CK570" s="14"/>
      <c r="CL570" s="7"/>
      <c r="CM570" s="14"/>
    </row>
    <row r="571" spans="1:91" x14ac:dyDescent="0.3">
      <c r="A571" s="10">
        <v>151</v>
      </c>
      <c r="B571" s="36" t="s">
        <v>860</v>
      </c>
      <c r="G571" s="36" t="s">
        <v>6014</v>
      </c>
      <c r="K571" s="7"/>
      <c r="L571" s="7" t="s">
        <v>834</v>
      </c>
      <c r="M571" s="7" t="s">
        <v>615</v>
      </c>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Z571" s="7"/>
      <c r="CF571" s="7"/>
      <c r="CG571" s="14"/>
      <c r="CH571" s="7"/>
      <c r="CI571" s="14"/>
      <c r="CJ571" s="7"/>
      <c r="CK571" s="14"/>
      <c r="CL571" s="7"/>
      <c r="CM571" s="14"/>
    </row>
    <row r="572" spans="1:91" x14ac:dyDescent="0.3">
      <c r="A572" s="10">
        <v>151</v>
      </c>
      <c r="B572" s="36" t="s">
        <v>860</v>
      </c>
      <c r="G572" s="36" t="s">
        <v>6015</v>
      </c>
      <c r="K572" s="7"/>
      <c r="L572" s="7" t="s">
        <v>834</v>
      </c>
      <c r="M572" s="7" t="s">
        <v>621</v>
      </c>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Z572" s="7"/>
      <c r="CF572" s="7"/>
      <c r="CG572" s="14"/>
      <c r="CH572" s="7"/>
      <c r="CI572" s="14"/>
      <c r="CJ572" s="7"/>
      <c r="CK572" s="14"/>
      <c r="CL572" s="7"/>
      <c r="CM572" s="14"/>
    </row>
    <row r="573" spans="1:91" x14ac:dyDescent="0.3">
      <c r="A573" s="10">
        <v>151</v>
      </c>
      <c r="B573" s="36" t="s">
        <v>1698</v>
      </c>
      <c r="G573" s="36" t="s">
        <v>6016</v>
      </c>
      <c r="K573" s="7"/>
      <c r="L573" s="7" t="s">
        <v>834</v>
      </c>
      <c r="M573" s="7" t="s">
        <v>639</v>
      </c>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Z573" s="7"/>
      <c r="CF573" s="7"/>
      <c r="CG573" s="14"/>
      <c r="CH573" s="7"/>
      <c r="CI573" s="14"/>
      <c r="CJ573" s="7"/>
      <c r="CK573" s="14"/>
      <c r="CL573" s="7"/>
      <c r="CM573" s="14"/>
    </row>
    <row r="574" spans="1:91" x14ac:dyDescent="0.3">
      <c r="A574" s="10">
        <v>151</v>
      </c>
      <c r="B574" s="36" t="s">
        <v>1654</v>
      </c>
      <c r="G574" s="36" t="s">
        <v>6017</v>
      </c>
      <c r="K574" s="7"/>
      <c r="L574" s="7" t="s">
        <v>834</v>
      </c>
      <c r="M574" s="7" t="s">
        <v>618</v>
      </c>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Z574" s="7"/>
      <c r="CF574" s="7"/>
      <c r="CG574" s="14"/>
      <c r="CH574" s="7"/>
      <c r="CI574" s="14"/>
      <c r="CJ574" s="7"/>
      <c r="CK574" s="14"/>
      <c r="CL574" s="7"/>
      <c r="CM574" s="14"/>
    </row>
    <row r="575" spans="1:91" x14ac:dyDescent="0.3">
      <c r="A575" s="10">
        <v>151</v>
      </c>
      <c r="B575" s="36" t="s">
        <v>1025</v>
      </c>
      <c r="G575" s="36" t="s">
        <v>6018</v>
      </c>
      <c r="K575" s="7"/>
      <c r="L575" s="7" t="s">
        <v>834</v>
      </c>
      <c r="M575" s="7" t="s">
        <v>624</v>
      </c>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Z575" s="7"/>
      <c r="CF575" s="7"/>
      <c r="CG575" s="14"/>
      <c r="CH575" s="7"/>
      <c r="CI575" s="14"/>
      <c r="CJ575" s="7"/>
      <c r="CK575" s="14"/>
      <c r="CL575" s="7"/>
      <c r="CM575" s="14"/>
    </row>
    <row r="576" spans="1:91" x14ac:dyDescent="0.3">
      <c r="A576" s="10">
        <v>151</v>
      </c>
      <c r="B576" s="36" t="s">
        <v>1025</v>
      </c>
      <c r="G576" s="36" t="s">
        <v>6019</v>
      </c>
      <c r="K576" s="7"/>
      <c r="L576" s="7" t="s">
        <v>834</v>
      </c>
      <c r="M576" s="7" t="s">
        <v>639</v>
      </c>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Z576" s="7"/>
      <c r="CF576" s="7"/>
      <c r="CG576" s="14"/>
      <c r="CH576" s="7"/>
      <c r="CI576" s="14"/>
      <c r="CJ576" s="7"/>
      <c r="CK576" s="14"/>
      <c r="CL576" s="7"/>
      <c r="CM576" s="14"/>
    </row>
    <row r="577" spans="1:91" x14ac:dyDescent="0.3">
      <c r="A577" s="10">
        <v>151</v>
      </c>
      <c r="B577" s="36" t="s">
        <v>860</v>
      </c>
      <c r="G577" s="36" t="s">
        <v>6020</v>
      </c>
      <c r="K577" s="7"/>
      <c r="L577" s="7" t="s">
        <v>834</v>
      </c>
      <c r="M577" s="7" t="s">
        <v>618</v>
      </c>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Z577" s="7"/>
      <c r="CF577" s="7"/>
      <c r="CG577" s="14"/>
      <c r="CH577" s="7"/>
      <c r="CI577" s="14"/>
      <c r="CJ577" s="7"/>
      <c r="CK577" s="14"/>
      <c r="CL577" s="7"/>
      <c r="CM577" s="14"/>
    </row>
    <row r="578" spans="1:91" x14ac:dyDescent="0.3">
      <c r="A578" s="10">
        <v>151</v>
      </c>
      <c r="B578" s="36" t="s">
        <v>860</v>
      </c>
      <c r="G578" s="36" t="s">
        <v>6021</v>
      </c>
      <c r="K578" s="7"/>
      <c r="L578" s="7" t="s">
        <v>834</v>
      </c>
      <c r="M578" s="7" t="s">
        <v>639</v>
      </c>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Z578" s="7"/>
      <c r="CF578" s="7"/>
      <c r="CG578" s="14"/>
      <c r="CH578" s="7"/>
      <c r="CI578" s="14"/>
      <c r="CJ578" s="7"/>
      <c r="CK578" s="14"/>
      <c r="CL578" s="7"/>
      <c r="CM578" s="14"/>
    </row>
    <row r="579" spans="1:91" x14ac:dyDescent="0.3">
      <c r="A579" s="10">
        <v>151</v>
      </c>
      <c r="B579" s="36" t="s">
        <v>868</v>
      </c>
      <c r="G579" s="36" t="s">
        <v>6022</v>
      </c>
      <c r="K579" s="7"/>
      <c r="L579" s="7" t="s">
        <v>834</v>
      </c>
      <c r="M579" s="7" t="s">
        <v>624</v>
      </c>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Z579" s="7"/>
      <c r="CF579" s="7"/>
      <c r="CG579" s="14"/>
      <c r="CH579" s="7"/>
      <c r="CI579" s="14"/>
      <c r="CJ579" s="7"/>
      <c r="CK579" s="14"/>
      <c r="CL579" s="7"/>
      <c r="CM579" s="14"/>
    </row>
    <row r="580" spans="1:91" x14ac:dyDescent="0.3">
      <c r="A580" s="10">
        <v>151</v>
      </c>
      <c r="B580" s="36" t="s">
        <v>6023</v>
      </c>
      <c r="G580" s="36" t="s">
        <v>6024</v>
      </c>
      <c r="K580" s="7"/>
      <c r="L580" s="7" t="s">
        <v>834</v>
      </c>
      <c r="M580" s="7" t="s">
        <v>639</v>
      </c>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Z580" s="7"/>
      <c r="CF580" s="7"/>
      <c r="CG580" s="14"/>
      <c r="CH580" s="7"/>
      <c r="CI580" s="14"/>
      <c r="CJ580" s="7"/>
      <c r="CK580" s="14"/>
      <c r="CL580" s="7"/>
      <c r="CM580" s="14"/>
    </row>
    <row r="581" spans="1:91" x14ac:dyDescent="0.3">
      <c r="A581" s="10">
        <v>151</v>
      </c>
      <c r="B581" s="36" t="s">
        <v>852</v>
      </c>
      <c r="G581" s="36" t="s">
        <v>6025</v>
      </c>
      <c r="K581" s="7"/>
      <c r="L581" s="7" t="s">
        <v>834</v>
      </c>
      <c r="M581" s="7" t="s">
        <v>639</v>
      </c>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Z581" s="7"/>
      <c r="CF581" s="7"/>
      <c r="CG581" s="14"/>
      <c r="CH581" s="7"/>
      <c r="CI581" s="14"/>
      <c r="CJ581" s="7"/>
      <c r="CK581" s="14"/>
      <c r="CL581" s="7"/>
      <c r="CM581" s="14"/>
    </row>
    <row r="582" spans="1:91" x14ac:dyDescent="0.3">
      <c r="A582" s="10">
        <v>151</v>
      </c>
      <c r="B582" s="36" t="s">
        <v>1058</v>
      </c>
      <c r="G582" s="36" t="s">
        <v>6026</v>
      </c>
      <c r="K582" s="7"/>
      <c r="L582" s="7" t="s">
        <v>834</v>
      </c>
      <c r="M582" s="7" t="s">
        <v>615</v>
      </c>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Z582" s="7"/>
      <c r="CF582" s="7"/>
      <c r="CG582" s="14"/>
      <c r="CH582" s="7"/>
      <c r="CI582" s="14"/>
      <c r="CJ582" s="7"/>
      <c r="CK582" s="14"/>
      <c r="CL582" s="7"/>
      <c r="CM582" s="14"/>
    </row>
    <row r="583" spans="1:91" x14ac:dyDescent="0.3">
      <c r="A583" s="10">
        <v>151</v>
      </c>
      <c r="B583" s="36" t="s">
        <v>1397</v>
      </c>
      <c r="G583" s="36" t="s">
        <v>6027</v>
      </c>
      <c r="K583" s="7"/>
      <c r="L583" s="7" t="s">
        <v>834</v>
      </c>
      <c r="M583" s="7" t="s">
        <v>618</v>
      </c>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Z583" s="7"/>
      <c r="CF583" s="7"/>
      <c r="CG583" s="14"/>
      <c r="CH583" s="7"/>
      <c r="CI583" s="14"/>
      <c r="CJ583" s="7"/>
      <c r="CK583" s="14"/>
      <c r="CL583" s="7"/>
      <c r="CM583" s="14"/>
    </row>
    <row r="584" spans="1:91" x14ac:dyDescent="0.3">
      <c r="A584" s="10">
        <v>151</v>
      </c>
      <c r="B584" s="36" t="s">
        <v>886</v>
      </c>
      <c r="G584" s="36" t="s">
        <v>6028</v>
      </c>
      <c r="K584" s="7"/>
      <c r="L584" s="7" t="s">
        <v>834</v>
      </c>
      <c r="M584" s="7" t="s">
        <v>639</v>
      </c>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Z584" s="7"/>
      <c r="CF584" s="7"/>
      <c r="CG584" s="14"/>
      <c r="CH584" s="7"/>
      <c r="CI584" s="14"/>
      <c r="CJ584" s="7"/>
      <c r="CK584" s="14"/>
      <c r="CL584" s="7"/>
      <c r="CM584" s="14"/>
    </row>
    <row r="585" spans="1:91" x14ac:dyDescent="0.3">
      <c r="A585" s="10">
        <v>151</v>
      </c>
      <c r="B585" s="36" t="s">
        <v>916</v>
      </c>
      <c r="G585" s="36" t="s">
        <v>6029</v>
      </c>
      <c r="K585" s="7"/>
      <c r="L585" s="7" t="s">
        <v>834</v>
      </c>
      <c r="M585" s="7" t="s">
        <v>615</v>
      </c>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Z585" s="7"/>
      <c r="CF585" s="7"/>
      <c r="CG585" s="14"/>
      <c r="CH585" s="7"/>
      <c r="CI585" s="14"/>
      <c r="CJ585" s="7"/>
      <c r="CK585" s="14"/>
      <c r="CL585" s="7"/>
      <c r="CM585" s="14"/>
    </row>
    <row r="586" spans="1:91" x14ac:dyDescent="0.3">
      <c r="A586" s="10">
        <v>151</v>
      </c>
      <c r="B586" s="36" t="s">
        <v>1028</v>
      </c>
      <c r="G586" s="36" t="s">
        <v>6030</v>
      </c>
      <c r="K586" s="7"/>
      <c r="L586" s="7" t="s">
        <v>834</v>
      </c>
      <c r="M586" s="7" t="s">
        <v>615</v>
      </c>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Z586" s="7"/>
      <c r="CF586" s="7"/>
      <c r="CG586" s="14"/>
      <c r="CH586" s="7"/>
      <c r="CI586" s="14"/>
      <c r="CJ586" s="7"/>
      <c r="CK586" s="14"/>
      <c r="CL586" s="7"/>
      <c r="CM586" s="14"/>
    </row>
    <row r="587" spans="1:91" x14ac:dyDescent="0.3">
      <c r="A587" s="10">
        <v>151</v>
      </c>
      <c r="B587" s="36" t="s">
        <v>1025</v>
      </c>
      <c r="G587" s="36" t="s">
        <v>6031</v>
      </c>
      <c r="K587" s="7"/>
      <c r="L587" s="7" t="s">
        <v>834</v>
      </c>
      <c r="M587" s="7" t="s">
        <v>639</v>
      </c>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Z587" s="7"/>
      <c r="CF587" s="7"/>
      <c r="CG587" s="14"/>
      <c r="CH587" s="7"/>
      <c r="CI587" s="14"/>
      <c r="CJ587" s="7"/>
      <c r="CK587" s="14"/>
      <c r="CL587" s="7"/>
      <c r="CM587" s="14"/>
    </row>
    <row r="588" spans="1:91" x14ac:dyDescent="0.3">
      <c r="A588" s="10">
        <v>151</v>
      </c>
      <c r="B588" s="36" t="s">
        <v>840</v>
      </c>
      <c r="G588" s="36" t="s">
        <v>6032</v>
      </c>
      <c r="K588" s="7"/>
      <c r="L588" s="7" t="s">
        <v>834</v>
      </c>
      <c r="M588" s="7" t="s">
        <v>615</v>
      </c>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Z588" s="7"/>
      <c r="CF588" s="7"/>
      <c r="CG588" s="14"/>
      <c r="CH588" s="7"/>
      <c r="CI588" s="14"/>
      <c r="CJ588" s="7"/>
      <c r="CK588" s="14"/>
      <c r="CL588" s="7"/>
      <c r="CM588" s="14"/>
    </row>
    <row r="589" spans="1:91" x14ac:dyDescent="0.3">
      <c r="A589" s="10">
        <v>151</v>
      </c>
      <c r="B589" s="36" t="s">
        <v>860</v>
      </c>
      <c r="G589" s="36" t="s">
        <v>4545</v>
      </c>
      <c r="K589" s="7"/>
      <c r="L589" s="7" t="s">
        <v>834</v>
      </c>
      <c r="M589" s="7" t="s">
        <v>5917</v>
      </c>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Z589" s="7"/>
      <c r="CF589" s="7"/>
      <c r="CG589" s="14"/>
      <c r="CH589" s="7"/>
      <c r="CI589" s="14"/>
      <c r="CJ589" s="7"/>
      <c r="CK589" s="14"/>
      <c r="CL589" s="7"/>
      <c r="CM589" s="14"/>
    </row>
    <row r="590" spans="1:91" x14ac:dyDescent="0.3">
      <c r="A590" s="10">
        <v>151</v>
      </c>
      <c r="B590" s="36" t="s">
        <v>860</v>
      </c>
      <c r="G590" s="36" t="s">
        <v>6033</v>
      </c>
      <c r="K590" s="7"/>
      <c r="L590" s="7" t="s">
        <v>834</v>
      </c>
      <c r="M590" s="7" t="s">
        <v>618</v>
      </c>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Z590" s="7"/>
      <c r="CF590" s="7"/>
      <c r="CG590" s="14"/>
      <c r="CH590" s="7"/>
      <c r="CI590" s="14"/>
      <c r="CJ590" s="7"/>
      <c r="CK590" s="14"/>
      <c r="CL590" s="7"/>
      <c r="CM590" s="14"/>
    </row>
    <row r="591" spans="1:91" x14ac:dyDescent="0.3">
      <c r="A591" s="10">
        <v>151</v>
      </c>
      <c r="B591" s="36" t="s">
        <v>891</v>
      </c>
      <c r="G591" s="36" t="s">
        <v>6034</v>
      </c>
      <c r="K591" s="7"/>
      <c r="L591" s="7" t="s">
        <v>834</v>
      </c>
      <c r="M591" s="7" t="s">
        <v>639</v>
      </c>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Z591" s="7"/>
      <c r="CF591" s="7"/>
      <c r="CG591" s="14"/>
      <c r="CH591" s="7"/>
      <c r="CI591" s="14"/>
      <c r="CJ591" s="7"/>
      <c r="CK591" s="14"/>
      <c r="CL591" s="7"/>
      <c r="CM591" s="14"/>
    </row>
    <row r="592" spans="1:91" x14ac:dyDescent="0.3">
      <c r="A592" s="10">
        <v>151</v>
      </c>
      <c r="B592" s="36" t="s">
        <v>897</v>
      </c>
      <c r="G592" s="36" t="s">
        <v>6035</v>
      </c>
      <c r="K592" s="7"/>
      <c r="L592" s="7" t="s">
        <v>834</v>
      </c>
      <c r="M592" s="7" t="s">
        <v>639</v>
      </c>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Z592" s="7"/>
      <c r="CF592" s="7"/>
      <c r="CG592" s="14"/>
      <c r="CH592" s="7"/>
      <c r="CI592" s="14"/>
      <c r="CJ592" s="7"/>
      <c r="CK592" s="14"/>
      <c r="CL592" s="7"/>
      <c r="CM592" s="14"/>
    </row>
    <row r="593" spans="1:91" x14ac:dyDescent="0.3">
      <c r="A593" s="10">
        <v>151</v>
      </c>
      <c r="B593" s="36" t="s">
        <v>3570</v>
      </c>
      <c r="G593" s="36" t="s">
        <v>6036</v>
      </c>
      <c r="K593" s="7"/>
      <c r="L593" s="7" t="s">
        <v>834</v>
      </c>
      <c r="M593" s="7" t="s">
        <v>615</v>
      </c>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Z593" s="7"/>
      <c r="CF593" s="7"/>
      <c r="CG593" s="14"/>
      <c r="CH593" s="7"/>
      <c r="CI593" s="14"/>
      <c r="CJ593" s="7"/>
      <c r="CK593" s="14"/>
      <c r="CL593" s="7"/>
      <c r="CM593" s="14"/>
    </row>
    <row r="594" spans="1:91" x14ac:dyDescent="0.3">
      <c r="A594" s="10">
        <v>151</v>
      </c>
      <c r="B594" s="36" t="s">
        <v>860</v>
      </c>
      <c r="G594" s="36" t="s">
        <v>6037</v>
      </c>
      <c r="K594" s="7"/>
      <c r="L594" s="7" t="s">
        <v>834</v>
      </c>
      <c r="M594" s="7" t="s">
        <v>615</v>
      </c>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Z594" s="7"/>
      <c r="CF594" s="7"/>
      <c r="CG594" s="14"/>
      <c r="CH594" s="7"/>
      <c r="CI594" s="14"/>
      <c r="CJ594" s="7"/>
      <c r="CK594" s="14"/>
      <c r="CL594" s="7"/>
      <c r="CM594" s="14"/>
    </row>
    <row r="595" spans="1:91" x14ac:dyDescent="0.3">
      <c r="A595" s="10">
        <v>151</v>
      </c>
      <c r="B595" s="36" t="s">
        <v>1028</v>
      </c>
      <c r="G595" s="36" t="s">
        <v>6038</v>
      </c>
      <c r="K595" s="7"/>
      <c r="L595" s="7" t="s">
        <v>834</v>
      </c>
      <c r="M595" s="7" t="s">
        <v>615</v>
      </c>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Z595" s="7"/>
      <c r="CF595" s="7"/>
      <c r="CG595" s="14"/>
      <c r="CH595" s="7"/>
      <c r="CI595" s="14"/>
      <c r="CJ595" s="7"/>
      <c r="CK595" s="14"/>
      <c r="CL595" s="7"/>
      <c r="CM595" s="14"/>
    </row>
    <row r="596" spans="1:91" x14ac:dyDescent="0.3">
      <c r="A596" s="10" t="s">
        <v>6039</v>
      </c>
      <c r="B596" s="39" t="s">
        <v>886</v>
      </c>
      <c r="G596" s="36" t="s">
        <v>3934</v>
      </c>
      <c r="K596" s="7"/>
      <c r="L596" s="7" t="s">
        <v>834</v>
      </c>
      <c r="M596" s="7" t="s">
        <v>678</v>
      </c>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Z596" s="7"/>
      <c r="CF596" s="7"/>
      <c r="CG596" s="14"/>
      <c r="CH596" s="7"/>
      <c r="CI596" s="14"/>
      <c r="CJ596" s="7"/>
      <c r="CK596" s="14"/>
      <c r="CL596" s="7"/>
      <c r="CM596" s="14"/>
    </row>
    <row r="597" spans="1:91" x14ac:dyDescent="0.3">
      <c r="A597" s="10">
        <v>151</v>
      </c>
      <c r="B597" s="36" t="s">
        <v>1028</v>
      </c>
      <c r="G597" s="36" t="s">
        <v>6040</v>
      </c>
      <c r="K597" s="7"/>
      <c r="L597" s="7" t="s">
        <v>834</v>
      </c>
      <c r="M597" s="7" t="s">
        <v>615</v>
      </c>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Z597" s="7"/>
      <c r="CF597" s="7"/>
      <c r="CG597" s="14"/>
      <c r="CH597" s="7"/>
      <c r="CI597" s="14"/>
      <c r="CJ597" s="7"/>
      <c r="CK597" s="14"/>
      <c r="CL597" s="7"/>
      <c r="CM597" s="14"/>
    </row>
    <row r="598" spans="1:91" x14ac:dyDescent="0.3">
      <c r="A598" s="10">
        <v>151</v>
      </c>
      <c r="B598" s="36" t="s">
        <v>1058</v>
      </c>
      <c r="G598" s="36" t="s">
        <v>6041</v>
      </c>
      <c r="K598" s="7"/>
      <c r="L598" s="7" t="s">
        <v>834</v>
      </c>
      <c r="M598" s="7" t="s">
        <v>615</v>
      </c>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Z598" s="7"/>
      <c r="CF598" s="7"/>
      <c r="CG598" s="14"/>
      <c r="CH598" s="7"/>
      <c r="CI598" s="14"/>
      <c r="CJ598" s="7"/>
      <c r="CK598" s="14"/>
      <c r="CL598" s="7"/>
      <c r="CM598" s="14"/>
    </row>
    <row r="599" spans="1:91" x14ac:dyDescent="0.3">
      <c r="A599" s="10">
        <v>151</v>
      </c>
      <c r="B599" s="36" t="s">
        <v>1025</v>
      </c>
      <c r="G599" s="36" t="s">
        <v>6042</v>
      </c>
      <c r="K599" s="7"/>
      <c r="L599" s="7" t="s">
        <v>834</v>
      </c>
      <c r="M599" s="7" t="s">
        <v>618</v>
      </c>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Z599" s="7"/>
      <c r="CF599" s="7"/>
      <c r="CG599" s="14"/>
      <c r="CH599" s="7"/>
      <c r="CI599" s="14"/>
      <c r="CJ599" s="7"/>
      <c r="CK599" s="14"/>
      <c r="CL599" s="7"/>
      <c r="CM599" s="14"/>
    </row>
    <row r="600" spans="1:91" x14ac:dyDescent="0.3">
      <c r="A600" s="10">
        <v>151</v>
      </c>
      <c r="B600" s="36" t="s">
        <v>868</v>
      </c>
      <c r="G600" s="36" t="s">
        <v>6043</v>
      </c>
      <c r="K600" s="7"/>
      <c r="L600" s="7" t="s">
        <v>834</v>
      </c>
      <c r="M600" s="7" t="s">
        <v>615</v>
      </c>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Z600" s="7"/>
      <c r="CF600" s="7"/>
      <c r="CG600" s="14"/>
      <c r="CH600" s="7"/>
      <c r="CI600" s="14"/>
      <c r="CJ600" s="7"/>
      <c r="CK600" s="14"/>
      <c r="CL600" s="7"/>
      <c r="CM600" s="14"/>
    </row>
    <row r="601" spans="1:91" x14ac:dyDescent="0.3">
      <c r="A601" s="10">
        <v>151</v>
      </c>
      <c r="B601" s="36" t="s">
        <v>3067</v>
      </c>
      <c r="G601" s="36" t="s">
        <v>6044</v>
      </c>
      <c r="K601" s="7"/>
      <c r="L601" s="7" t="s">
        <v>834</v>
      </c>
      <c r="M601" s="7" t="s">
        <v>678</v>
      </c>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Z601" s="7"/>
      <c r="CF601" s="7"/>
      <c r="CG601" s="14"/>
      <c r="CH601" s="7"/>
      <c r="CI601" s="14"/>
      <c r="CJ601" s="7"/>
      <c r="CK601" s="14"/>
      <c r="CL601" s="7"/>
      <c r="CM601" s="14"/>
    </row>
    <row r="602" spans="1:91" x14ac:dyDescent="0.3">
      <c r="A602" s="10">
        <v>151</v>
      </c>
      <c r="B602" s="36" t="s">
        <v>1025</v>
      </c>
      <c r="G602" s="36" t="s">
        <v>6045</v>
      </c>
      <c r="K602" s="7"/>
      <c r="L602" s="7" t="s">
        <v>834</v>
      </c>
      <c r="M602" s="7" t="s">
        <v>615</v>
      </c>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Z602" s="7"/>
      <c r="CF602" s="7"/>
      <c r="CG602" s="14"/>
      <c r="CH602" s="7"/>
      <c r="CI602" s="14"/>
      <c r="CJ602" s="7"/>
      <c r="CK602" s="14"/>
      <c r="CL602" s="7"/>
      <c r="CM602" s="14"/>
    </row>
    <row r="603" spans="1:91" x14ac:dyDescent="0.3">
      <c r="A603" s="10">
        <v>151</v>
      </c>
      <c r="B603" s="36" t="s">
        <v>863</v>
      </c>
      <c r="G603" s="36" t="s">
        <v>6046</v>
      </c>
      <c r="K603" s="7"/>
      <c r="L603" s="7" t="s">
        <v>834</v>
      </c>
      <c r="M603" s="7" t="s">
        <v>651</v>
      </c>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Z603" s="7"/>
      <c r="CF603" s="7"/>
      <c r="CG603" s="14"/>
      <c r="CH603" s="7"/>
      <c r="CI603" s="14"/>
      <c r="CJ603" s="7"/>
      <c r="CK603" s="14"/>
      <c r="CL603" s="7"/>
      <c r="CM603" s="14"/>
    </row>
    <row r="604" spans="1:91" x14ac:dyDescent="0.3">
      <c r="A604" s="10">
        <v>151</v>
      </c>
      <c r="B604" s="36" t="s">
        <v>895</v>
      </c>
      <c r="G604" s="36" t="s">
        <v>6047</v>
      </c>
      <c r="K604" s="7"/>
      <c r="L604" s="7" t="s">
        <v>834</v>
      </c>
      <c r="M604" s="7" t="s">
        <v>615</v>
      </c>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Z604" s="7"/>
      <c r="CF604" s="7"/>
      <c r="CG604" s="14"/>
      <c r="CH604" s="7"/>
      <c r="CI604" s="14"/>
      <c r="CJ604" s="7"/>
      <c r="CK604" s="14"/>
      <c r="CL604" s="7"/>
      <c r="CM604" s="14"/>
    </row>
    <row r="605" spans="1:91" x14ac:dyDescent="0.3">
      <c r="A605" s="10">
        <v>151</v>
      </c>
      <c r="B605" s="36" t="s">
        <v>6048</v>
      </c>
      <c r="G605" s="36" t="s">
        <v>6049</v>
      </c>
      <c r="K605" s="7"/>
      <c r="L605" s="7" t="s">
        <v>834</v>
      </c>
      <c r="M605" s="7" t="s">
        <v>624</v>
      </c>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Z605" s="7"/>
      <c r="CF605" s="7"/>
      <c r="CG605" s="14"/>
      <c r="CH605" s="7"/>
      <c r="CI605" s="14"/>
      <c r="CJ605" s="7"/>
      <c r="CK605" s="14"/>
      <c r="CL605" s="7"/>
      <c r="CM605" s="14"/>
    </row>
    <row r="606" spans="1:91" x14ac:dyDescent="0.3">
      <c r="A606" s="10">
        <v>151</v>
      </c>
      <c r="B606" s="36" t="s">
        <v>860</v>
      </c>
      <c r="G606" s="36" t="s">
        <v>6050</v>
      </c>
      <c r="K606" s="7"/>
      <c r="L606" s="7" t="s">
        <v>834</v>
      </c>
      <c r="M606" s="7" t="s">
        <v>639</v>
      </c>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Z606" s="7"/>
      <c r="CF606" s="7"/>
      <c r="CG606" s="14"/>
      <c r="CH606" s="7"/>
      <c r="CI606" s="14"/>
      <c r="CJ606" s="7"/>
      <c r="CK606" s="14"/>
      <c r="CL606" s="7"/>
      <c r="CM606" s="14"/>
    </row>
    <row r="607" spans="1:91" x14ac:dyDescent="0.3">
      <c r="A607" s="10">
        <v>151</v>
      </c>
      <c r="B607" s="36" t="s">
        <v>863</v>
      </c>
      <c r="G607" s="36" t="s">
        <v>6051</v>
      </c>
      <c r="K607" s="7"/>
      <c r="L607" s="7" t="s">
        <v>834</v>
      </c>
      <c r="M607" s="7" t="s">
        <v>651</v>
      </c>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Z607" s="7"/>
      <c r="CF607" s="7"/>
      <c r="CG607" s="14"/>
      <c r="CH607" s="7"/>
      <c r="CI607" s="14"/>
      <c r="CJ607" s="7"/>
      <c r="CK607" s="14"/>
      <c r="CL607" s="7"/>
      <c r="CM607" s="14"/>
    </row>
    <row r="608" spans="1:91" x14ac:dyDescent="0.3">
      <c r="A608" s="10">
        <v>151</v>
      </c>
      <c r="B608" s="36" t="s">
        <v>863</v>
      </c>
      <c r="G608" s="36" t="s">
        <v>6052</v>
      </c>
      <c r="K608" s="7"/>
      <c r="L608" s="7" t="s">
        <v>834</v>
      </c>
      <c r="M608" s="7" t="s">
        <v>651</v>
      </c>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Z608" s="7"/>
      <c r="CF608" s="7"/>
      <c r="CG608" s="14"/>
      <c r="CH608" s="7"/>
      <c r="CI608" s="14"/>
      <c r="CJ608" s="7"/>
      <c r="CK608" s="14"/>
      <c r="CL608" s="7"/>
      <c r="CM608" s="14"/>
    </row>
    <row r="609" spans="1:91" x14ac:dyDescent="0.3">
      <c r="A609" s="10">
        <v>151</v>
      </c>
      <c r="B609" s="36" t="s">
        <v>848</v>
      </c>
      <c r="G609" s="36" t="s">
        <v>6053</v>
      </c>
      <c r="K609" s="7"/>
      <c r="L609" s="7" t="s">
        <v>834</v>
      </c>
      <c r="M609" s="7" t="s">
        <v>615</v>
      </c>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Z609" s="7"/>
      <c r="CF609" s="7"/>
      <c r="CG609" s="14"/>
      <c r="CH609" s="7"/>
      <c r="CI609" s="14"/>
      <c r="CJ609" s="7"/>
      <c r="CK609" s="14"/>
      <c r="CL609" s="7"/>
      <c r="CM609" s="14"/>
    </row>
    <row r="610" spans="1:91" x14ac:dyDescent="0.3">
      <c r="A610" s="10">
        <v>151</v>
      </c>
      <c r="B610" s="36" t="s">
        <v>1028</v>
      </c>
      <c r="G610" s="36" t="s">
        <v>6054</v>
      </c>
      <c r="K610" s="7"/>
      <c r="L610" s="7" t="s">
        <v>834</v>
      </c>
      <c r="M610" s="7" t="s">
        <v>615</v>
      </c>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Z610" s="7"/>
      <c r="CF610" s="7"/>
      <c r="CG610" s="14"/>
      <c r="CH610" s="7"/>
      <c r="CI610" s="14"/>
      <c r="CJ610" s="7"/>
      <c r="CK610" s="14"/>
      <c r="CL610" s="7"/>
      <c r="CM610" s="14"/>
    </row>
    <row r="611" spans="1:91" x14ac:dyDescent="0.3">
      <c r="A611" s="10">
        <v>151</v>
      </c>
      <c r="B611" s="36" t="s">
        <v>1176</v>
      </c>
      <c r="G611" s="36" t="s">
        <v>6055</v>
      </c>
      <c r="K611" s="7"/>
      <c r="L611" s="7" t="s">
        <v>834</v>
      </c>
      <c r="M611" s="7" t="s">
        <v>618</v>
      </c>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Z611" s="7"/>
      <c r="CF611" s="7"/>
      <c r="CG611" s="14"/>
      <c r="CH611" s="7"/>
      <c r="CI611" s="14"/>
      <c r="CJ611" s="7"/>
      <c r="CK611" s="14"/>
      <c r="CL611" s="7"/>
      <c r="CM611" s="14"/>
    </row>
    <row r="612" spans="1:91" x14ac:dyDescent="0.3">
      <c r="A612" s="10">
        <v>151</v>
      </c>
      <c r="B612" s="36" t="s">
        <v>913</v>
      </c>
      <c r="G612" s="36" t="s">
        <v>6056</v>
      </c>
      <c r="K612" s="7"/>
      <c r="L612" s="7" t="s">
        <v>834</v>
      </c>
      <c r="M612" s="7" t="s">
        <v>615</v>
      </c>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Z612" s="7"/>
      <c r="CF612" s="7"/>
      <c r="CG612" s="14"/>
      <c r="CH612" s="7"/>
      <c r="CI612" s="14"/>
      <c r="CJ612" s="7"/>
      <c r="CK612" s="14"/>
      <c r="CL612" s="7"/>
      <c r="CM612" s="14"/>
    </row>
    <row r="613" spans="1:91" x14ac:dyDescent="0.3">
      <c r="A613" s="10">
        <v>151</v>
      </c>
      <c r="B613" s="36" t="s">
        <v>1028</v>
      </c>
      <c r="G613" s="36" t="s">
        <v>6057</v>
      </c>
      <c r="K613" s="7"/>
      <c r="L613" s="7" t="s">
        <v>834</v>
      </c>
      <c r="M613" s="7" t="s">
        <v>615</v>
      </c>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Z613" s="7"/>
      <c r="CF613" s="7"/>
      <c r="CG613" s="14"/>
      <c r="CH613" s="7"/>
      <c r="CI613" s="14"/>
      <c r="CJ613" s="7"/>
      <c r="CK613" s="14"/>
      <c r="CL613" s="7"/>
      <c r="CM613" s="14"/>
    </row>
    <row r="614" spans="1:91" x14ac:dyDescent="0.3">
      <c r="A614" s="10">
        <v>151</v>
      </c>
      <c r="B614" s="36" t="s">
        <v>1244</v>
      </c>
      <c r="G614" s="36" t="s">
        <v>6058</v>
      </c>
      <c r="K614" s="7"/>
      <c r="L614" s="7" t="s">
        <v>834</v>
      </c>
      <c r="M614" s="7" t="s">
        <v>624</v>
      </c>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Z614" s="7"/>
      <c r="CF614" s="7"/>
      <c r="CG614" s="14"/>
      <c r="CH614" s="7"/>
      <c r="CI614" s="14"/>
      <c r="CJ614" s="7"/>
      <c r="CK614" s="14"/>
      <c r="CL614" s="7"/>
      <c r="CM614" s="14"/>
    </row>
    <row r="615" spans="1:91" x14ac:dyDescent="0.3">
      <c r="A615" s="10">
        <v>151</v>
      </c>
      <c r="B615" s="36" t="s">
        <v>860</v>
      </c>
      <c r="G615" s="36" t="s">
        <v>6059</v>
      </c>
      <c r="K615" s="7"/>
      <c r="L615" s="7" t="s">
        <v>834</v>
      </c>
      <c r="M615" s="7" t="s">
        <v>618</v>
      </c>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Z615" s="7"/>
      <c r="CF615" s="7"/>
      <c r="CG615" s="14"/>
      <c r="CH615" s="7"/>
      <c r="CI615" s="14"/>
      <c r="CJ615" s="7"/>
      <c r="CK615" s="14"/>
      <c r="CL615" s="7"/>
      <c r="CM615" s="14"/>
    </row>
    <row r="616" spans="1:91" x14ac:dyDescent="0.3">
      <c r="A616" s="10">
        <v>151</v>
      </c>
      <c r="B616" s="36" t="s">
        <v>891</v>
      </c>
      <c r="G616" s="36" t="s">
        <v>6060</v>
      </c>
      <c r="K616" s="7"/>
      <c r="L616" s="7" t="s">
        <v>834</v>
      </c>
      <c r="M616" s="7" t="s">
        <v>639</v>
      </c>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Z616" s="7"/>
      <c r="CF616" s="7"/>
      <c r="CG616" s="14"/>
      <c r="CH616" s="7"/>
      <c r="CI616" s="14"/>
      <c r="CJ616" s="7"/>
      <c r="CK616" s="14"/>
      <c r="CL616" s="7"/>
      <c r="CM616" s="14"/>
    </row>
    <row r="617" spans="1:91" x14ac:dyDescent="0.3">
      <c r="A617" s="10">
        <v>151</v>
      </c>
      <c r="B617" s="36" t="s">
        <v>1139</v>
      </c>
      <c r="G617" s="36" t="s">
        <v>6061</v>
      </c>
      <c r="K617" s="7"/>
      <c r="L617" s="7" t="s">
        <v>834</v>
      </c>
      <c r="M617" s="7" t="s">
        <v>639</v>
      </c>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Z617" s="7"/>
      <c r="CF617" s="7"/>
      <c r="CG617" s="14"/>
      <c r="CH617" s="7"/>
      <c r="CI617" s="14"/>
      <c r="CJ617" s="7"/>
      <c r="CK617" s="14"/>
      <c r="CL617" s="7"/>
      <c r="CM617" s="14"/>
    </row>
    <row r="618" spans="1:91" x14ac:dyDescent="0.3">
      <c r="A618" s="10">
        <v>151</v>
      </c>
      <c r="B618" s="36" t="s">
        <v>1025</v>
      </c>
      <c r="G618" s="36" t="s">
        <v>6062</v>
      </c>
      <c r="K618" s="7"/>
      <c r="L618" s="7" t="s">
        <v>834</v>
      </c>
      <c r="M618" s="7" t="s">
        <v>621</v>
      </c>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Z618" s="7"/>
      <c r="CF618" s="7"/>
      <c r="CG618" s="14"/>
      <c r="CH618" s="7"/>
      <c r="CI618" s="14"/>
      <c r="CJ618" s="7"/>
      <c r="CK618" s="14"/>
      <c r="CL618" s="7"/>
      <c r="CM618" s="14"/>
    </row>
    <row r="619" spans="1:91" x14ac:dyDescent="0.3">
      <c r="A619" s="10">
        <v>151</v>
      </c>
      <c r="B619" s="36" t="s">
        <v>1025</v>
      </c>
      <c r="G619" s="36" t="s">
        <v>6063</v>
      </c>
      <c r="K619" s="7"/>
      <c r="L619" s="7" t="s">
        <v>834</v>
      </c>
      <c r="M619" s="7" t="s">
        <v>639</v>
      </c>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Z619" s="7"/>
      <c r="CF619" s="7"/>
      <c r="CG619" s="14"/>
      <c r="CH619" s="7"/>
      <c r="CI619" s="14"/>
      <c r="CJ619" s="7"/>
      <c r="CK619" s="14"/>
      <c r="CL619" s="7"/>
      <c r="CM619" s="14"/>
    </row>
    <row r="620" spans="1:91" x14ac:dyDescent="0.3">
      <c r="A620" s="10">
        <v>151</v>
      </c>
      <c r="B620" s="36" t="s">
        <v>916</v>
      </c>
      <c r="G620" s="36" t="s">
        <v>6064</v>
      </c>
      <c r="K620" s="7"/>
      <c r="L620" s="7" t="s">
        <v>834</v>
      </c>
      <c r="M620" s="7" t="s">
        <v>615</v>
      </c>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Z620" s="7"/>
      <c r="CF620" s="7"/>
      <c r="CG620" s="14"/>
      <c r="CH620" s="7"/>
      <c r="CI620" s="14"/>
      <c r="CJ620" s="7"/>
      <c r="CK620" s="14"/>
      <c r="CL620" s="7"/>
      <c r="CM620" s="14"/>
    </row>
    <row r="621" spans="1:91" x14ac:dyDescent="0.3">
      <c r="A621" s="10">
        <v>151</v>
      </c>
      <c r="B621" s="36" t="s">
        <v>895</v>
      </c>
      <c r="G621" s="36" t="s">
        <v>6065</v>
      </c>
      <c r="K621" s="7"/>
      <c r="L621" s="7" t="s">
        <v>834</v>
      </c>
      <c r="M621" s="7" t="s">
        <v>621</v>
      </c>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Z621" s="7"/>
      <c r="CF621" s="7"/>
      <c r="CG621" s="14"/>
      <c r="CH621" s="7"/>
      <c r="CI621" s="14"/>
      <c r="CJ621" s="7"/>
      <c r="CK621" s="14"/>
      <c r="CL621" s="7"/>
      <c r="CM621" s="14"/>
    </row>
    <row r="622" spans="1:91" x14ac:dyDescent="0.3">
      <c r="A622" s="10">
        <v>151</v>
      </c>
      <c r="B622" s="36" t="s">
        <v>1083</v>
      </c>
      <c r="G622" s="36" t="s">
        <v>6066</v>
      </c>
      <c r="K622" s="7"/>
      <c r="L622" s="7" t="s">
        <v>834</v>
      </c>
      <c r="M622" s="7" t="s">
        <v>615</v>
      </c>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Z622" s="7"/>
      <c r="CF622" s="7"/>
      <c r="CG622" s="14"/>
      <c r="CH622" s="7"/>
      <c r="CI622" s="14"/>
      <c r="CJ622" s="7"/>
      <c r="CK622" s="14"/>
      <c r="CL622" s="7"/>
      <c r="CM622" s="14"/>
    </row>
    <row r="623" spans="1:91" x14ac:dyDescent="0.3">
      <c r="A623" s="10">
        <v>151</v>
      </c>
      <c r="B623" s="36" t="s">
        <v>1176</v>
      </c>
      <c r="G623" s="36" t="s">
        <v>6067</v>
      </c>
      <c r="K623" s="7"/>
      <c r="L623" s="7" t="s">
        <v>834</v>
      </c>
      <c r="M623" s="7" t="s">
        <v>678</v>
      </c>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Z623" s="7"/>
      <c r="CF623" s="7"/>
      <c r="CG623" s="14"/>
      <c r="CH623" s="7"/>
      <c r="CI623" s="14"/>
      <c r="CJ623" s="7"/>
      <c r="CK623" s="14"/>
      <c r="CL623" s="7"/>
      <c r="CM623" s="14"/>
    </row>
    <row r="624" spans="1:91" x14ac:dyDescent="0.3">
      <c r="A624" s="10">
        <v>151</v>
      </c>
      <c r="B624" s="36" t="s">
        <v>1397</v>
      </c>
      <c r="G624" s="36" t="s">
        <v>6068</v>
      </c>
      <c r="K624" s="7"/>
      <c r="L624" s="7" t="s">
        <v>834</v>
      </c>
      <c r="M624" s="7" t="s">
        <v>639</v>
      </c>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Z624" s="7"/>
      <c r="CF624" s="7"/>
      <c r="CG624" s="14"/>
      <c r="CH624" s="7"/>
      <c r="CI624" s="14"/>
      <c r="CJ624" s="7"/>
      <c r="CK624" s="14"/>
      <c r="CL624" s="7"/>
      <c r="CM624" s="14"/>
    </row>
    <row r="625" spans="1:91" x14ac:dyDescent="0.3">
      <c r="A625" s="10">
        <v>151</v>
      </c>
      <c r="B625" s="36" t="s">
        <v>913</v>
      </c>
      <c r="G625" s="36" t="s">
        <v>6069</v>
      </c>
      <c r="K625" s="7"/>
      <c r="L625" s="7" t="s">
        <v>834</v>
      </c>
      <c r="M625" s="7" t="s">
        <v>618</v>
      </c>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Z625" s="7"/>
      <c r="CF625" s="7"/>
      <c r="CG625" s="14"/>
      <c r="CH625" s="7"/>
      <c r="CI625" s="14"/>
      <c r="CJ625" s="7"/>
      <c r="CK625" s="14"/>
      <c r="CL625" s="7"/>
      <c r="CM625" s="14"/>
    </row>
    <row r="626" spans="1:91" x14ac:dyDescent="0.3">
      <c r="A626" s="10">
        <v>151</v>
      </c>
      <c r="B626" s="36" t="s">
        <v>1025</v>
      </c>
      <c r="G626" s="36" t="s">
        <v>6070</v>
      </c>
      <c r="K626" s="7"/>
      <c r="L626" s="7" t="s">
        <v>834</v>
      </c>
      <c r="M626" s="7" t="s">
        <v>639</v>
      </c>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Z626" s="7"/>
      <c r="CF626" s="7"/>
      <c r="CG626" s="14"/>
      <c r="CH626" s="7"/>
      <c r="CI626" s="14"/>
      <c r="CJ626" s="7"/>
      <c r="CK626" s="14"/>
      <c r="CL626" s="7"/>
      <c r="CM626" s="14"/>
    </row>
    <row r="627" spans="1:91" x14ac:dyDescent="0.3">
      <c r="A627" s="10">
        <v>151</v>
      </c>
      <c r="B627" s="36" t="s">
        <v>860</v>
      </c>
      <c r="G627" s="36" t="s">
        <v>6071</v>
      </c>
      <c r="K627" s="7"/>
      <c r="L627" s="7" t="s">
        <v>834</v>
      </c>
      <c r="M627" s="7" t="s">
        <v>615</v>
      </c>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Z627" s="7"/>
      <c r="CF627" s="7"/>
      <c r="CG627" s="14"/>
      <c r="CH627" s="7"/>
      <c r="CI627" s="14"/>
      <c r="CJ627" s="7"/>
      <c r="CK627" s="14"/>
      <c r="CL627" s="7"/>
      <c r="CM627" s="14"/>
    </row>
    <row r="628" spans="1:91" x14ac:dyDescent="0.3">
      <c r="A628" s="10">
        <v>151</v>
      </c>
      <c r="B628" s="36" t="s">
        <v>1139</v>
      </c>
      <c r="G628" s="36" t="s">
        <v>6072</v>
      </c>
      <c r="K628" s="7"/>
      <c r="L628" s="7" t="s">
        <v>834</v>
      </c>
      <c r="M628" s="7" t="s">
        <v>621</v>
      </c>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Z628" s="7"/>
      <c r="CF628" s="7"/>
      <c r="CG628" s="14"/>
      <c r="CH628" s="7"/>
      <c r="CI628" s="14"/>
      <c r="CJ628" s="7"/>
      <c r="CK628" s="14"/>
      <c r="CL628" s="7"/>
      <c r="CM628" s="14"/>
    </row>
    <row r="629" spans="1:91" x14ac:dyDescent="0.3">
      <c r="A629" s="10">
        <v>151</v>
      </c>
      <c r="B629" s="36" t="s">
        <v>860</v>
      </c>
      <c r="G629" s="36" t="s">
        <v>6073</v>
      </c>
      <c r="K629" s="7"/>
      <c r="L629" s="7" t="s">
        <v>834</v>
      </c>
      <c r="M629" s="7" t="s">
        <v>615</v>
      </c>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Z629" s="7"/>
      <c r="CF629" s="7"/>
      <c r="CG629" s="14"/>
      <c r="CH629" s="7"/>
      <c r="CI629" s="14"/>
      <c r="CJ629" s="7"/>
      <c r="CK629" s="14"/>
      <c r="CL629" s="7"/>
      <c r="CM629" s="14"/>
    </row>
    <row r="630" spans="1:91" x14ac:dyDescent="0.3">
      <c r="A630" s="10">
        <v>151</v>
      </c>
      <c r="B630" s="36" t="s">
        <v>860</v>
      </c>
      <c r="G630" s="36" t="s">
        <v>6074</v>
      </c>
      <c r="K630" s="7"/>
      <c r="L630" s="7" t="s">
        <v>834</v>
      </c>
      <c r="M630" s="7" t="s">
        <v>624</v>
      </c>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Z630" s="7"/>
      <c r="CF630" s="7"/>
      <c r="CG630" s="14"/>
      <c r="CH630" s="7"/>
      <c r="CI630" s="14"/>
      <c r="CJ630" s="7"/>
      <c r="CK630" s="14"/>
      <c r="CL630" s="7"/>
      <c r="CM630" s="14"/>
    </row>
    <row r="631" spans="1:91" x14ac:dyDescent="0.3">
      <c r="A631" s="10">
        <v>151</v>
      </c>
      <c r="B631" s="36" t="s">
        <v>1025</v>
      </c>
      <c r="G631" s="36" t="s">
        <v>6075</v>
      </c>
      <c r="K631" s="7"/>
      <c r="L631" s="7" t="s">
        <v>834</v>
      </c>
      <c r="M631" s="7" t="s">
        <v>639</v>
      </c>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Z631" s="7"/>
      <c r="CF631" s="7"/>
      <c r="CG631" s="14"/>
      <c r="CH631" s="7"/>
      <c r="CI631" s="14"/>
      <c r="CJ631" s="7"/>
      <c r="CK631" s="14"/>
      <c r="CL631" s="7"/>
      <c r="CM631" s="14"/>
    </row>
    <row r="632" spans="1:91" x14ac:dyDescent="0.3">
      <c r="A632" s="10">
        <v>151</v>
      </c>
      <c r="B632" s="36" t="s">
        <v>1025</v>
      </c>
      <c r="G632" s="36" t="s">
        <v>2016</v>
      </c>
      <c r="K632" s="7"/>
      <c r="L632" s="7" t="s">
        <v>834</v>
      </c>
      <c r="M632" s="7" t="s">
        <v>639</v>
      </c>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Z632" s="7"/>
      <c r="CF632" s="7"/>
      <c r="CG632" s="14"/>
      <c r="CH632" s="7"/>
      <c r="CI632" s="14"/>
      <c r="CJ632" s="7"/>
      <c r="CK632" s="14"/>
      <c r="CL632" s="7"/>
      <c r="CM632" s="14"/>
    </row>
    <row r="633" spans="1:91" x14ac:dyDescent="0.3">
      <c r="A633" s="10">
        <v>151</v>
      </c>
      <c r="B633" s="36" t="s">
        <v>921</v>
      </c>
      <c r="G633" s="36" t="s">
        <v>6076</v>
      </c>
      <c r="K633" s="7"/>
      <c r="L633" s="7" t="s">
        <v>834</v>
      </c>
      <c r="M633" s="7" t="s">
        <v>618</v>
      </c>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Z633" s="7"/>
      <c r="CF633" s="7"/>
      <c r="CG633" s="14"/>
      <c r="CH633" s="7"/>
      <c r="CI633" s="14"/>
      <c r="CJ633" s="7"/>
      <c r="CK633" s="14"/>
      <c r="CL633" s="7"/>
      <c r="CM633" s="14"/>
    </row>
    <row r="634" spans="1:91" x14ac:dyDescent="0.3">
      <c r="A634" s="10">
        <v>151</v>
      </c>
      <c r="B634" s="36" t="s">
        <v>1936</v>
      </c>
      <c r="G634" s="36" t="s">
        <v>6077</v>
      </c>
      <c r="K634" s="7"/>
      <c r="L634" s="7" t="s">
        <v>834</v>
      </c>
      <c r="M634" s="7" t="s">
        <v>636</v>
      </c>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Z634" s="7"/>
      <c r="CF634" s="7"/>
      <c r="CG634" s="14"/>
      <c r="CH634" s="7"/>
      <c r="CI634" s="14"/>
      <c r="CJ634" s="7"/>
      <c r="CK634" s="14"/>
      <c r="CL634" s="7"/>
      <c r="CM634" s="14"/>
    </row>
    <row r="635" spans="1:91" x14ac:dyDescent="0.3">
      <c r="A635" s="10">
        <v>151</v>
      </c>
      <c r="B635" s="36" t="s">
        <v>863</v>
      </c>
      <c r="G635" s="36" t="s">
        <v>6078</v>
      </c>
      <c r="K635" s="7"/>
      <c r="L635" s="7" t="s">
        <v>834</v>
      </c>
      <c r="M635" s="7" t="s">
        <v>651</v>
      </c>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Z635" s="7"/>
      <c r="CF635" s="7"/>
      <c r="CG635" s="14"/>
      <c r="CH635" s="7"/>
      <c r="CI635" s="14"/>
      <c r="CJ635" s="7"/>
      <c r="CK635" s="14"/>
      <c r="CL635" s="7"/>
      <c r="CM635" s="14"/>
    </row>
    <row r="636" spans="1:91" x14ac:dyDescent="0.3">
      <c r="A636" s="10">
        <v>151</v>
      </c>
      <c r="B636" s="36" t="s">
        <v>1025</v>
      </c>
      <c r="G636" s="36" t="s">
        <v>6079</v>
      </c>
      <c r="K636" s="7"/>
      <c r="L636" s="7" t="s">
        <v>834</v>
      </c>
      <c r="M636" s="7" t="s">
        <v>639</v>
      </c>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Z636" s="7"/>
      <c r="CF636" s="7"/>
      <c r="CG636" s="14"/>
      <c r="CH636" s="7"/>
      <c r="CI636" s="14"/>
      <c r="CJ636" s="7"/>
      <c r="CK636" s="14"/>
      <c r="CL636" s="7"/>
      <c r="CM636" s="14"/>
    </row>
    <row r="637" spans="1:91" x14ac:dyDescent="0.3">
      <c r="A637" s="10">
        <v>151</v>
      </c>
      <c r="B637" s="36" t="s">
        <v>913</v>
      </c>
      <c r="G637" s="36" t="s">
        <v>6080</v>
      </c>
      <c r="K637" s="7"/>
      <c r="L637" s="7" t="s">
        <v>834</v>
      </c>
      <c r="M637" s="7" t="s">
        <v>618</v>
      </c>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Z637" s="7"/>
      <c r="CF637" s="7"/>
      <c r="CG637" s="14"/>
      <c r="CH637" s="7"/>
      <c r="CI637" s="14"/>
      <c r="CJ637" s="7"/>
      <c r="CK637" s="14"/>
      <c r="CL637" s="7"/>
      <c r="CM637" s="14"/>
    </row>
    <row r="638" spans="1:91" x14ac:dyDescent="0.3">
      <c r="A638" s="10">
        <v>151</v>
      </c>
      <c r="B638" s="36" t="s">
        <v>913</v>
      </c>
      <c r="G638" s="36" t="s">
        <v>6081</v>
      </c>
      <c r="K638" s="7"/>
      <c r="L638" s="7" t="s">
        <v>834</v>
      </c>
      <c r="M638" s="7" t="s">
        <v>615</v>
      </c>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Z638" s="7"/>
      <c r="CF638" s="7"/>
      <c r="CG638" s="14"/>
      <c r="CH638" s="7"/>
      <c r="CI638" s="14"/>
      <c r="CJ638" s="7"/>
      <c r="CK638" s="14"/>
      <c r="CL638" s="7"/>
      <c r="CM638" s="14"/>
    </row>
    <row r="639" spans="1:91" x14ac:dyDescent="0.3">
      <c r="A639" s="10">
        <v>151</v>
      </c>
      <c r="B639" s="36" t="s">
        <v>973</v>
      </c>
      <c r="G639" s="36" t="s">
        <v>6082</v>
      </c>
      <c r="K639" s="7"/>
      <c r="L639" s="7" t="s">
        <v>834</v>
      </c>
      <c r="M639" s="7" t="s">
        <v>615</v>
      </c>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Z639" s="7"/>
      <c r="CF639" s="7"/>
      <c r="CG639" s="14"/>
      <c r="CH639" s="7"/>
      <c r="CI639" s="14"/>
      <c r="CJ639" s="7"/>
      <c r="CK639" s="14"/>
      <c r="CL639" s="7"/>
      <c r="CM639" s="14"/>
    </row>
    <row r="640" spans="1:91" x14ac:dyDescent="0.3">
      <c r="A640" s="10">
        <v>151</v>
      </c>
      <c r="B640" s="36" t="s">
        <v>1025</v>
      </c>
      <c r="G640" s="36" t="s">
        <v>6083</v>
      </c>
      <c r="K640" s="7"/>
      <c r="L640" s="7" t="s">
        <v>834</v>
      </c>
      <c r="M640" s="7" t="s">
        <v>615</v>
      </c>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Z640" s="7"/>
      <c r="CF640" s="7"/>
      <c r="CG640" s="14"/>
      <c r="CH640" s="7"/>
      <c r="CI640" s="14"/>
      <c r="CJ640" s="7"/>
      <c r="CK640" s="14"/>
      <c r="CL640" s="7"/>
      <c r="CM640" s="14"/>
    </row>
    <row r="641" spans="1:91" x14ac:dyDescent="0.3">
      <c r="A641" s="10">
        <v>151</v>
      </c>
      <c r="B641" s="36" t="s">
        <v>1025</v>
      </c>
      <c r="G641" s="36" t="s">
        <v>6084</v>
      </c>
      <c r="K641" s="7"/>
      <c r="L641" s="7" t="s">
        <v>834</v>
      </c>
      <c r="M641" s="7" t="s">
        <v>678</v>
      </c>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Z641" s="7"/>
      <c r="CF641" s="7"/>
      <c r="CG641" s="14"/>
      <c r="CH641" s="7"/>
      <c r="CI641" s="14"/>
      <c r="CJ641" s="7"/>
      <c r="CK641" s="14"/>
      <c r="CL641" s="7"/>
      <c r="CM641" s="14"/>
    </row>
    <row r="642" spans="1:91" x14ac:dyDescent="0.3">
      <c r="A642" s="10">
        <v>151</v>
      </c>
      <c r="B642" s="36" t="s">
        <v>1997</v>
      </c>
      <c r="G642" s="36" t="s">
        <v>6085</v>
      </c>
      <c r="K642" s="7"/>
      <c r="L642" s="7" t="s">
        <v>834</v>
      </c>
      <c r="M642" s="7" t="s">
        <v>6086</v>
      </c>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Z642" s="7"/>
      <c r="CF642" s="7"/>
      <c r="CG642" s="14"/>
      <c r="CH642" s="7"/>
      <c r="CI642" s="14"/>
      <c r="CJ642" s="7"/>
      <c r="CK642" s="14"/>
      <c r="CL642" s="7"/>
      <c r="CM642" s="14"/>
    </row>
    <row r="643" spans="1:91" x14ac:dyDescent="0.3">
      <c r="A643" s="10">
        <v>151</v>
      </c>
      <c r="B643" s="36" t="s">
        <v>868</v>
      </c>
      <c r="G643" s="36" t="s">
        <v>6087</v>
      </c>
      <c r="K643" s="7"/>
      <c r="L643" s="7" t="s">
        <v>834</v>
      </c>
      <c r="M643" s="7" t="s">
        <v>624</v>
      </c>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Z643" s="7"/>
      <c r="CF643" s="7"/>
      <c r="CG643" s="14"/>
      <c r="CH643" s="7"/>
      <c r="CI643" s="14"/>
      <c r="CJ643" s="7"/>
      <c r="CK643" s="14"/>
      <c r="CL643" s="7"/>
      <c r="CM643" s="14"/>
    </row>
    <row r="644" spans="1:91" x14ac:dyDescent="0.3">
      <c r="A644" s="10">
        <v>151</v>
      </c>
      <c r="B644" s="36" t="s">
        <v>860</v>
      </c>
      <c r="G644" s="36" t="s">
        <v>6088</v>
      </c>
      <c r="K644" s="7"/>
      <c r="L644" s="7" t="s">
        <v>834</v>
      </c>
      <c r="M644" s="7" t="s">
        <v>639</v>
      </c>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Z644" s="7"/>
      <c r="CF644" s="7"/>
      <c r="CG644" s="14"/>
      <c r="CH644" s="7"/>
      <c r="CI644" s="14"/>
      <c r="CJ644" s="7"/>
      <c r="CK644" s="14"/>
      <c r="CL644" s="7"/>
      <c r="CM644" s="14"/>
    </row>
    <row r="645" spans="1:91" x14ac:dyDescent="0.3">
      <c r="A645" s="10">
        <v>151</v>
      </c>
      <c r="B645" s="36" t="s">
        <v>1936</v>
      </c>
      <c r="G645" s="36" t="s">
        <v>6089</v>
      </c>
      <c r="K645" s="7"/>
      <c r="L645" s="7" t="s">
        <v>834</v>
      </c>
      <c r="M645" s="7" t="s">
        <v>636</v>
      </c>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Z645" s="7"/>
      <c r="CF645" s="7"/>
      <c r="CG645" s="14"/>
      <c r="CH645" s="7"/>
      <c r="CI645" s="14"/>
      <c r="CJ645" s="7"/>
      <c r="CK645" s="14"/>
      <c r="CL645" s="7"/>
      <c r="CM645" s="14"/>
    </row>
    <row r="646" spans="1:91" x14ac:dyDescent="0.3">
      <c r="A646" s="10">
        <v>151</v>
      </c>
      <c r="B646" s="36" t="s">
        <v>860</v>
      </c>
      <c r="G646" s="36" t="s">
        <v>6090</v>
      </c>
      <c r="K646" s="7"/>
      <c r="L646" s="7" t="s">
        <v>834</v>
      </c>
      <c r="M646" s="7" t="s">
        <v>639</v>
      </c>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Z646" s="7"/>
      <c r="CF646" s="7"/>
      <c r="CG646" s="14"/>
      <c r="CH646" s="7"/>
      <c r="CI646" s="14"/>
      <c r="CJ646" s="7"/>
      <c r="CK646" s="14"/>
      <c r="CL646" s="7"/>
      <c r="CM646" s="14"/>
    </row>
    <row r="647" spans="1:91" x14ac:dyDescent="0.3">
      <c r="A647" s="10">
        <v>151</v>
      </c>
      <c r="B647" s="36" t="s">
        <v>860</v>
      </c>
      <c r="G647" s="36" t="s">
        <v>6091</v>
      </c>
      <c r="K647" s="7"/>
      <c r="L647" s="7" t="s">
        <v>834</v>
      </c>
      <c r="M647" s="7" t="s">
        <v>615</v>
      </c>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Z647" s="7"/>
      <c r="CF647" s="7"/>
      <c r="CG647" s="14"/>
      <c r="CH647" s="7"/>
      <c r="CI647" s="14"/>
      <c r="CJ647" s="7"/>
      <c r="CK647" s="14"/>
      <c r="CL647" s="7"/>
      <c r="CM647" s="14"/>
    </row>
    <row r="648" spans="1:91" x14ac:dyDescent="0.3">
      <c r="A648" s="10">
        <v>151</v>
      </c>
      <c r="B648" s="36" t="s">
        <v>1349</v>
      </c>
      <c r="G648" s="36" t="s">
        <v>6092</v>
      </c>
      <c r="K648" s="7"/>
      <c r="L648" s="7" t="s">
        <v>834</v>
      </c>
      <c r="M648" s="7" t="s">
        <v>615</v>
      </c>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Z648" s="7"/>
      <c r="CF648" s="7"/>
      <c r="CG648" s="14"/>
      <c r="CH648" s="7"/>
      <c r="CI648" s="14"/>
      <c r="CJ648" s="7"/>
      <c r="CK648" s="14"/>
      <c r="CL648" s="7"/>
      <c r="CM648" s="14"/>
    </row>
    <row r="649" spans="1:91" x14ac:dyDescent="0.3">
      <c r="A649" s="10">
        <v>151</v>
      </c>
      <c r="B649" s="36" t="s">
        <v>860</v>
      </c>
      <c r="G649" s="36" t="s">
        <v>6093</v>
      </c>
      <c r="K649" s="7"/>
      <c r="L649" s="7" t="s">
        <v>834</v>
      </c>
      <c r="M649" s="7" t="s">
        <v>639</v>
      </c>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Z649" s="7"/>
      <c r="CF649" s="7"/>
      <c r="CG649" s="14"/>
      <c r="CH649" s="7"/>
      <c r="CI649" s="14"/>
      <c r="CJ649" s="7"/>
      <c r="CK649" s="14"/>
      <c r="CL649" s="7"/>
      <c r="CM649" s="14"/>
    </row>
    <row r="650" spans="1:91" x14ac:dyDescent="0.3">
      <c r="A650" s="10">
        <v>151</v>
      </c>
      <c r="B650" s="36" t="s">
        <v>913</v>
      </c>
      <c r="G650" s="36" t="s">
        <v>6094</v>
      </c>
      <c r="K650" s="7"/>
      <c r="L650" s="7" t="s">
        <v>834</v>
      </c>
      <c r="M650" s="7" t="s">
        <v>615</v>
      </c>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Z650" s="7"/>
      <c r="CF650" s="7"/>
      <c r="CG650" s="14"/>
      <c r="CH650" s="7"/>
      <c r="CI650" s="14"/>
      <c r="CJ650" s="7"/>
      <c r="CK650" s="14"/>
      <c r="CL650" s="7"/>
      <c r="CM650" s="14"/>
    </row>
    <row r="651" spans="1:91" x14ac:dyDescent="0.3">
      <c r="A651" s="10">
        <v>151</v>
      </c>
      <c r="B651" s="36" t="s">
        <v>1541</v>
      </c>
      <c r="G651" s="36" t="s">
        <v>6095</v>
      </c>
      <c r="K651" s="7"/>
      <c r="L651" s="7" t="s">
        <v>834</v>
      </c>
      <c r="M651" s="7" t="s">
        <v>624</v>
      </c>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Z651" s="7"/>
      <c r="CF651" s="7"/>
      <c r="CG651" s="14"/>
      <c r="CH651" s="7"/>
      <c r="CI651" s="14"/>
      <c r="CJ651" s="7"/>
      <c r="CK651" s="14"/>
      <c r="CL651" s="7"/>
      <c r="CM651" s="14"/>
    </row>
    <row r="652" spans="1:91" x14ac:dyDescent="0.3">
      <c r="A652" s="10">
        <v>151</v>
      </c>
      <c r="B652" s="36" t="s">
        <v>1025</v>
      </c>
      <c r="G652" s="36" t="s">
        <v>6096</v>
      </c>
      <c r="K652" s="7"/>
      <c r="L652" s="7" t="s">
        <v>834</v>
      </c>
      <c r="M652" s="7" t="s">
        <v>639</v>
      </c>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Z652" s="7"/>
      <c r="CF652" s="7"/>
      <c r="CG652" s="14"/>
      <c r="CH652" s="7"/>
      <c r="CI652" s="14"/>
      <c r="CJ652" s="7"/>
      <c r="CK652" s="14"/>
      <c r="CL652" s="7"/>
      <c r="CM652" s="14"/>
    </row>
    <row r="653" spans="1:91" x14ac:dyDescent="0.3">
      <c r="A653" s="10">
        <v>151</v>
      </c>
      <c r="B653" s="36" t="s">
        <v>1028</v>
      </c>
      <c r="G653" s="36" t="s">
        <v>6097</v>
      </c>
      <c r="K653" s="7"/>
      <c r="L653" s="7" t="s">
        <v>834</v>
      </c>
      <c r="M653" s="7" t="s">
        <v>615</v>
      </c>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Z653" s="7"/>
      <c r="CF653" s="7"/>
      <c r="CG653" s="14"/>
      <c r="CH653" s="7"/>
      <c r="CI653" s="14"/>
      <c r="CJ653" s="7"/>
      <c r="CK653" s="14"/>
      <c r="CL653" s="7"/>
      <c r="CM653" s="14"/>
    </row>
    <row r="654" spans="1:91" x14ac:dyDescent="0.3">
      <c r="A654" s="10">
        <v>151</v>
      </c>
      <c r="B654" s="36" t="s">
        <v>860</v>
      </c>
      <c r="G654" s="36" t="s">
        <v>6098</v>
      </c>
      <c r="K654" s="7"/>
      <c r="L654" s="7" t="s">
        <v>834</v>
      </c>
      <c r="M654" s="7" t="s">
        <v>615</v>
      </c>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Z654" s="7"/>
      <c r="CF654" s="7"/>
      <c r="CG654" s="14"/>
      <c r="CH654" s="7"/>
      <c r="CI654" s="14"/>
      <c r="CJ654" s="7"/>
      <c r="CK654" s="14"/>
      <c r="CL654" s="7"/>
      <c r="CM654" s="14"/>
    </row>
    <row r="655" spans="1:91" x14ac:dyDescent="0.3">
      <c r="A655" s="10">
        <v>151</v>
      </c>
      <c r="B655" s="36" t="s">
        <v>2731</v>
      </c>
      <c r="G655" s="36" t="s">
        <v>6099</v>
      </c>
      <c r="K655" s="7"/>
      <c r="L655" s="7" t="s">
        <v>834</v>
      </c>
      <c r="M655" s="7" t="s">
        <v>639</v>
      </c>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Z655" s="7"/>
      <c r="CF655" s="7"/>
      <c r="CG655" s="14"/>
      <c r="CH655" s="7"/>
      <c r="CI655" s="14"/>
      <c r="CJ655" s="7"/>
      <c r="CK655" s="14"/>
      <c r="CL655" s="7"/>
      <c r="CM655" s="14"/>
    </row>
    <row r="656" spans="1:91" x14ac:dyDescent="0.3">
      <c r="A656" s="10">
        <v>151</v>
      </c>
      <c r="B656" s="36" t="s">
        <v>860</v>
      </c>
      <c r="G656" s="36" t="s">
        <v>6100</v>
      </c>
      <c r="K656" s="7"/>
      <c r="L656" s="7" t="s">
        <v>834</v>
      </c>
      <c r="M656" s="7" t="s">
        <v>624</v>
      </c>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Z656" s="7"/>
      <c r="CF656" s="7"/>
      <c r="CG656" s="14"/>
      <c r="CH656" s="7"/>
      <c r="CI656" s="14"/>
      <c r="CJ656" s="7"/>
      <c r="CK656" s="14"/>
      <c r="CL656" s="7"/>
      <c r="CM656" s="14"/>
    </row>
    <row r="657" spans="1:91" x14ac:dyDescent="0.3">
      <c r="A657" s="10">
        <v>151</v>
      </c>
      <c r="B657" s="36" t="s">
        <v>891</v>
      </c>
      <c r="G657" s="36" t="s">
        <v>6101</v>
      </c>
      <c r="K657" s="7"/>
      <c r="L657" s="7" t="s">
        <v>834</v>
      </c>
      <c r="M657" s="7" t="s">
        <v>615</v>
      </c>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Z657" s="7"/>
      <c r="CF657" s="7"/>
      <c r="CG657" s="14"/>
      <c r="CH657" s="7"/>
      <c r="CI657" s="14"/>
      <c r="CJ657" s="7"/>
      <c r="CK657" s="14"/>
      <c r="CL657" s="7"/>
      <c r="CM657" s="14"/>
    </row>
    <row r="658" spans="1:91" x14ac:dyDescent="0.3">
      <c r="A658" s="10">
        <v>151</v>
      </c>
      <c r="B658" s="36" t="s">
        <v>1139</v>
      </c>
      <c r="G658" s="36" t="s">
        <v>6102</v>
      </c>
      <c r="K658" s="7"/>
      <c r="L658" s="7" t="s">
        <v>834</v>
      </c>
      <c r="M658" s="7" t="s">
        <v>621</v>
      </c>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Z658" s="7"/>
      <c r="CF658" s="7"/>
      <c r="CG658" s="14"/>
      <c r="CH658" s="7"/>
      <c r="CI658" s="14"/>
      <c r="CJ658" s="7"/>
      <c r="CK658" s="14"/>
      <c r="CL658" s="7"/>
      <c r="CM658" s="14"/>
    </row>
    <row r="659" spans="1:91" x14ac:dyDescent="0.3">
      <c r="A659" s="10">
        <v>151</v>
      </c>
      <c r="B659" s="36" t="s">
        <v>1028</v>
      </c>
      <c r="G659" s="36" t="s">
        <v>6103</v>
      </c>
      <c r="K659" s="7"/>
      <c r="L659" s="7" t="s">
        <v>834</v>
      </c>
      <c r="M659" s="7" t="s">
        <v>615</v>
      </c>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Z659" s="7"/>
      <c r="CF659" s="7"/>
      <c r="CG659" s="14"/>
      <c r="CH659" s="7"/>
      <c r="CI659" s="14"/>
      <c r="CJ659" s="7"/>
      <c r="CK659" s="14"/>
      <c r="CL659" s="7"/>
      <c r="CM659" s="14"/>
    </row>
    <row r="660" spans="1:91" x14ac:dyDescent="0.3">
      <c r="A660" s="10">
        <v>151</v>
      </c>
      <c r="B660" s="36" t="s">
        <v>1139</v>
      </c>
      <c r="G660" s="36" t="s">
        <v>6104</v>
      </c>
      <c r="K660" s="7"/>
      <c r="L660" s="7" t="s">
        <v>834</v>
      </c>
      <c r="M660" s="7" t="s">
        <v>621</v>
      </c>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Z660" s="7"/>
      <c r="CF660" s="7"/>
      <c r="CG660" s="14"/>
      <c r="CH660" s="7"/>
      <c r="CI660" s="14"/>
      <c r="CJ660" s="7"/>
      <c r="CK660" s="14"/>
      <c r="CL660" s="7"/>
      <c r="CM660" s="14"/>
    </row>
    <row r="661" spans="1:91" x14ac:dyDescent="0.3">
      <c r="A661" s="10">
        <v>151</v>
      </c>
      <c r="B661" s="36" t="s">
        <v>913</v>
      </c>
      <c r="G661" s="36" t="s">
        <v>6105</v>
      </c>
      <c r="K661" s="7"/>
      <c r="L661" s="7" t="s">
        <v>834</v>
      </c>
      <c r="M661" s="7" t="s">
        <v>618</v>
      </c>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Z661" s="7"/>
      <c r="CF661" s="7"/>
      <c r="CG661" s="14"/>
      <c r="CH661" s="7"/>
      <c r="CI661" s="14"/>
      <c r="CJ661" s="7"/>
      <c r="CK661" s="14"/>
      <c r="CL661" s="7"/>
      <c r="CM661" s="14"/>
    </row>
    <row r="662" spans="1:91" x14ac:dyDescent="0.3">
      <c r="A662" s="10">
        <v>151</v>
      </c>
      <c r="B662" s="6" t="s">
        <v>1248</v>
      </c>
      <c r="G662" s="36" t="s">
        <v>6106</v>
      </c>
      <c r="K662" s="7"/>
      <c r="L662" s="7" t="s">
        <v>834</v>
      </c>
      <c r="M662" s="7" t="s">
        <v>615</v>
      </c>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Z662" s="7"/>
      <c r="CF662" s="7"/>
      <c r="CG662" s="14"/>
      <c r="CH662" s="7"/>
      <c r="CI662" s="14"/>
      <c r="CJ662" s="7"/>
      <c r="CK662" s="14"/>
      <c r="CL662" s="7"/>
      <c r="CM662" s="14"/>
    </row>
    <row r="663" spans="1:91" x14ac:dyDescent="0.3">
      <c r="A663" s="10">
        <v>151</v>
      </c>
      <c r="B663" s="36" t="s">
        <v>860</v>
      </c>
      <c r="G663" s="36" t="s">
        <v>6107</v>
      </c>
      <c r="K663" s="7"/>
      <c r="L663" s="7" t="s">
        <v>834</v>
      </c>
      <c r="M663" s="7" t="s">
        <v>615</v>
      </c>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Z663" s="7"/>
      <c r="CF663" s="7"/>
      <c r="CG663" s="14"/>
      <c r="CH663" s="7"/>
      <c r="CI663" s="14"/>
      <c r="CJ663" s="7"/>
      <c r="CK663" s="14"/>
      <c r="CL663" s="7"/>
      <c r="CM663" s="14"/>
    </row>
    <row r="664" spans="1:91" x14ac:dyDescent="0.3">
      <c r="A664" s="10">
        <v>151</v>
      </c>
      <c r="B664" s="36" t="s">
        <v>1025</v>
      </c>
      <c r="G664" s="36" t="s">
        <v>6108</v>
      </c>
      <c r="K664" s="7"/>
      <c r="L664" s="7" t="s">
        <v>834</v>
      </c>
      <c r="M664" s="7" t="s">
        <v>615</v>
      </c>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Z664" s="7"/>
      <c r="CF664" s="7"/>
      <c r="CG664" s="14"/>
      <c r="CH664" s="7"/>
      <c r="CI664" s="14"/>
      <c r="CJ664" s="7"/>
      <c r="CK664" s="14"/>
      <c r="CL664" s="7"/>
      <c r="CM664" s="14"/>
    </row>
    <row r="665" spans="1:91" x14ac:dyDescent="0.3">
      <c r="A665" s="10">
        <v>151</v>
      </c>
      <c r="B665" s="36" t="s">
        <v>1025</v>
      </c>
      <c r="G665" s="36" t="s">
        <v>6109</v>
      </c>
      <c r="K665" s="7"/>
      <c r="L665" s="7" t="s">
        <v>834</v>
      </c>
      <c r="M665" s="7" t="s">
        <v>615</v>
      </c>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Z665" s="7"/>
      <c r="CF665" s="7"/>
      <c r="CG665" s="14"/>
      <c r="CH665" s="7"/>
      <c r="CI665" s="14"/>
      <c r="CJ665" s="7"/>
      <c r="CK665" s="14"/>
      <c r="CL665" s="7"/>
      <c r="CM665" s="14"/>
    </row>
    <row r="666" spans="1:91" x14ac:dyDescent="0.3">
      <c r="A666" s="10">
        <v>151</v>
      </c>
      <c r="B666" s="36" t="s">
        <v>1025</v>
      </c>
      <c r="G666" s="36" t="s">
        <v>6110</v>
      </c>
      <c r="K666" s="7"/>
      <c r="L666" s="7" t="s">
        <v>834</v>
      </c>
      <c r="M666" s="7" t="s">
        <v>624</v>
      </c>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Z666" s="7"/>
      <c r="CF666" s="7"/>
      <c r="CG666" s="14"/>
      <c r="CH666" s="7"/>
      <c r="CI666" s="14"/>
      <c r="CJ666" s="7"/>
      <c r="CK666" s="14"/>
      <c r="CL666" s="7"/>
      <c r="CM666" s="14"/>
    </row>
    <row r="667" spans="1:91" x14ac:dyDescent="0.3">
      <c r="A667" s="10">
        <v>151</v>
      </c>
      <c r="B667" s="36" t="s">
        <v>1349</v>
      </c>
      <c r="G667" s="36" t="s">
        <v>6111</v>
      </c>
      <c r="K667" s="7"/>
      <c r="L667" s="7" t="s">
        <v>834</v>
      </c>
      <c r="M667" s="7" t="s">
        <v>618</v>
      </c>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Z667" s="7"/>
      <c r="CF667" s="7"/>
      <c r="CG667" s="14"/>
      <c r="CH667" s="7"/>
      <c r="CI667" s="14"/>
      <c r="CJ667" s="7"/>
      <c r="CK667" s="14"/>
      <c r="CL667" s="7"/>
      <c r="CM667" s="14"/>
    </row>
    <row r="668" spans="1:91" x14ac:dyDescent="0.3">
      <c r="A668" s="10">
        <v>151</v>
      </c>
      <c r="B668" s="36" t="s">
        <v>895</v>
      </c>
      <c r="G668" s="36" t="s">
        <v>6112</v>
      </c>
      <c r="K668" s="7"/>
      <c r="L668" s="7" t="s">
        <v>834</v>
      </c>
      <c r="M668" s="7" t="s">
        <v>639</v>
      </c>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Z668" s="7"/>
      <c r="CF668" s="7"/>
      <c r="CG668" s="14"/>
      <c r="CH668" s="7"/>
      <c r="CI668" s="14"/>
      <c r="CJ668" s="7"/>
      <c r="CK668" s="14"/>
      <c r="CL668" s="7"/>
      <c r="CM668" s="14"/>
    </row>
    <row r="669" spans="1:91" x14ac:dyDescent="0.3">
      <c r="A669" s="10">
        <v>151</v>
      </c>
      <c r="B669" s="36" t="s">
        <v>1176</v>
      </c>
      <c r="G669" s="36" t="s">
        <v>6113</v>
      </c>
      <c r="K669" s="7"/>
      <c r="L669" s="7" t="s">
        <v>834</v>
      </c>
      <c r="M669" s="7" t="s">
        <v>615</v>
      </c>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Z669" s="7"/>
      <c r="CF669" s="7"/>
      <c r="CG669" s="14"/>
      <c r="CH669" s="7"/>
      <c r="CI669" s="14"/>
      <c r="CJ669" s="7"/>
      <c r="CK669" s="14"/>
      <c r="CL669" s="7"/>
      <c r="CM669" s="14"/>
    </row>
    <row r="670" spans="1:91" x14ac:dyDescent="0.3">
      <c r="A670" s="10">
        <v>151</v>
      </c>
      <c r="B670" s="36" t="s">
        <v>1025</v>
      </c>
      <c r="G670" s="36" t="s">
        <v>6114</v>
      </c>
      <c r="K670" s="7"/>
      <c r="L670" s="7" t="s">
        <v>834</v>
      </c>
      <c r="M670" s="7" t="s">
        <v>615</v>
      </c>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Z670" s="7"/>
      <c r="CF670" s="7"/>
      <c r="CG670" s="14"/>
      <c r="CH670" s="7"/>
      <c r="CI670" s="14"/>
      <c r="CJ670" s="7"/>
      <c r="CK670" s="14"/>
      <c r="CL670" s="7"/>
      <c r="CM670" s="14"/>
    </row>
    <row r="671" spans="1:91" x14ac:dyDescent="0.3">
      <c r="A671" s="10">
        <v>151</v>
      </c>
      <c r="B671" s="36" t="s">
        <v>3587</v>
      </c>
      <c r="G671" s="36" t="s">
        <v>6115</v>
      </c>
      <c r="K671" s="7"/>
      <c r="L671" s="7" t="s">
        <v>834</v>
      </c>
      <c r="M671" s="7" t="s">
        <v>639</v>
      </c>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Z671" s="7"/>
      <c r="CF671" s="7"/>
      <c r="CG671" s="14"/>
      <c r="CH671" s="7"/>
      <c r="CI671" s="14"/>
      <c r="CJ671" s="7"/>
      <c r="CK671" s="14"/>
      <c r="CL671" s="7"/>
      <c r="CM671" s="14"/>
    </row>
    <row r="672" spans="1:91" x14ac:dyDescent="0.3">
      <c r="A672" s="10">
        <v>151</v>
      </c>
      <c r="B672" s="36" t="s">
        <v>848</v>
      </c>
      <c r="G672" s="36" t="s">
        <v>6116</v>
      </c>
      <c r="K672" s="7"/>
      <c r="L672" s="7" t="s">
        <v>834</v>
      </c>
      <c r="M672" s="7" t="s">
        <v>615</v>
      </c>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Z672" s="7"/>
      <c r="CF672" s="7"/>
      <c r="CG672" s="14"/>
      <c r="CH672" s="7"/>
      <c r="CI672" s="14"/>
      <c r="CJ672" s="7"/>
      <c r="CK672" s="14"/>
      <c r="CL672" s="7"/>
      <c r="CM672" s="14"/>
    </row>
    <row r="673" spans="1:91" x14ac:dyDescent="0.3">
      <c r="A673" s="10">
        <v>151</v>
      </c>
      <c r="B673" s="36" t="s">
        <v>1025</v>
      </c>
      <c r="G673" s="36" t="s">
        <v>6117</v>
      </c>
      <c r="K673" s="7"/>
      <c r="L673" s="7" t="s">
        <v>834</v>
      </c>
      <c r="M673" s="7" t="s">
        <v>639</v>
      </c>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Z673" s="7"/>
      <c r="CF673" s="7"/>
      <c r="CG673" s="14"/>
      <c r="CH673" s="7"/>
      <c r="CI673" s="14"/>
      <c r="CJ673" s="7"/>
      <c r="CK673" s="14"/>
      <c r="CL673" s="7"/>
      <c r="CM673" s="14"/>
    </row>
    <row r="674" spans="1:91" x14ac:dyDescent="0.3">
      <c r="A674" s="10">
        <v>151</v>
      </c>
      <c r="B674" s="36" t="s">
        <v>1025</v>
      </c>
      <c r="G674" s="36" t="s">
        <v>6118</v>
      </c>
      <c r="K674" s="7"/>
      <c r="L674" s="7" t="s">
        <v>834</v>
      </c>
      <c r="M674" s="7" t="s">
        <v>615</v>
      </c>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Z674" s="7"/>
      <c r="CF674" s="7"/>
      <c r="CG674" s="14"/>
      <c r="CH674" s="7"/>
      <c r="CI674" s="14"/>
      <c r="CJ674" s="7"/>
      <c r="CK674" s="14"/>
      <c r="CL674" s="7"/>
      <c r="CM674" s="14"/>
    </row>
    <row r="675" spans="1:91" x14ac:dyDescent="0.3">
      <c r="A675" s="10">
        <v>151</v>
      </c>
      <c r="B675" s="36" t="s">
        <v>1025</v>
      </c>
      <c r="G675" s="36" t="s">
        <v>6119</v>
      </c>
      <c r="K675" s="7"/>
      <c r="L675" s="7" t="s">
        <v>834</v>
      </c>
      <c r="M675" s="7" t="s">
        <v>615</v>
      </c>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Z675" s="7"/>
      <c r="CF675" s="7"/>
      <c r="CG675" s="14"/>
      <c r="CH675" s="7"/>
      <c r="CI675" s="14"/>
      <c r="CJ675" s="7"/>
      <c r="CK675" s="14"/>
      <c r="CL675" s="7"/>
      <c r="CM675" s="14"/>
    </row>
    <row r="676" spans="1:91" x14ac:dyDescent="0.3">
      <c r="A676" s="10">
        <v>151</v>
      </c>
      <c r="B676" s="36" t="s">
        <v>1025</v>
      </c>
      <c r="G676" s="36" t="s">
        <v>6120</v>
      </c>
      <c r="K676" s="7"/>
      <c r="L676" s="7" t="s">
        <v>834</v>
      </c>
      <c r="M676" s="7" t="s">
        <v>639</v>
      </c>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Z676" s="7"/>
      <c r="CF676" s="7"/>
      <c r="CG676" s="14"/>
      <c r="CH676" s="7"/>
      <c r="CI676" s="14"/>
      <c r="CJ676" s="7"/>
      <c r="CK676" s="14"/>
      <c r="CL676" s="7"/>
      <c r="CM676" s="14"/>
    </row>
    <row r="677" spans="1:91" x14ac:dyDescent="0.3">
      <c r="A677" s="10">
        <v>151</v>
      </c>
      <c r="B677" s="36" t="s">
        <v>1028</v>
      </c>
      <c r="G677" s="36" t="s">
        <v>6121</v>
      </c>
      <c r="K677" s="7"/>
      <c r="L677" s="7" t="s">
        <v>834</v>
      </c>
      <c r="M677" s="7" t="s">
        <v>615</v>
      </c>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Z677" s="7"/>
      <c r="CF677" s="7"/>
      <c r="CG677" s="14"/>
      <c r="CH677" s="7"/>
      <c r="CI677" s="14"/>
      <c r="CJ677" s="7"/>
      <c r="CK677" s="14"/>
      <c r="CL677" s="7"/>
      <c r="CM677" s="14"/>
    </row>
    <row r="678" spans="1:91" x14ac:dyDescent="0.3">
      <c r="A678" s="10">
        <v>151</v>
      </c>
      <c r="B678" s="36" t="s">
        <v>1025</v>
      </c>
      <c r="G678" s="36" t="s">
        <v>6122</v>
      </c>
      <c r="K678" s="7"/>
      <c r="L678" s="7" t="s">
        <v>834</v>
      </c>
      <c r="M678" s="7" t="s">
        <v>615</v>
      </c>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Z678" s="7"/>
      <c r="CF678" s="7"/>
      <c r="CG678" s="14"/>
      <c r="CH678" s="7"/>
      <c r="CI678" s="14"/>
      <c r="CJ678" s="7"/>
      <c r="CK678" s="14"/>
      <c r="CL678" s="7"/>
      <c r="CM678" s="14"/>
    </row>
    <row r="679" spans="1:91" x14ac:dyDescent="0.3">
      <c r="A679" s="10">
        <v>151</v>
      </c>
      <c r="B679" s="36" t="s">
        <v>1025</v>
      </c>
      <c r="G679" s="36" t="s">
        <v>6123</v>
      </c>
      <c r="K679" s="7"/>
      <c r="L679" s="7" t="s">
        <v>834</v>
      </c>
      <c r="M679" s="7" t="s">
        <v>615</v>
      </c>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Z679" s="7"/>
      <c r="CF679" s="7"/>
      <c r="CG679" s="14"/>
      <c r="CH679" s="7"/>
      <c r="CI679" s="14"/>
      <c r="CJ679" s="7"/>
      <c r="CK679" s="14"/>
      <c r="CL679" s="7"/>
      <c r="CM679" s="14"/>
    </row>
    <row r="680" spans="1:91" x14ac:dyDescent="0.3">
      <c r="A680" s="10">
        <v>151</v>
      </c>
      <c r="B680" s="36" t="s">
        <v>860</v>
      </c>
      <c r="G680" s="36" t="s">
        <v>6124</v>
      </c>
      <c r="K680" s="7"/>
      <c r="L680" s="7" t="s">
        <v>834</v>
      </c>
      <c r="M680" s="7" t="s">
        <v>621</v>
      </c>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Z680" s="7"/>
      <c r="CF680" s="7"/>
      <c r="CG680" s="14"/>
      <c r="CH680" s="7"/>
      <c r="CI680" s="14"/>
      <c r="CJ680" s="7"/>
      <c r="CK680" s="14"/>
      <c r="CL680" s="7"/>
      <c r="CM680" s="14"/>
    </row>
    <row r="681" spans="1:91" x14ac:dyDescent="0.3">
      <c r="A681" s="10">
        <v>151</v>
      </c>
      <c r="B681" s="36" t="s">
        <v>868</v>
      </c>
      <c r="G681" s="36" t="s">
        <v>6125</v>
      </c>
      <c r="K681" s="7"/>
      <c r="L681" s="7" t="s">
        <v>834</v>
      </c>
      <c r="M681" s="7" t="s">
        <v>615</v>
      </c>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Z681" s="7"/>
      <c r="CF681" s="7"/>
      <c r="CG681" s="14"/>
      <c r="CH681" s="7"/>
      <c r="CI681" s="14"/>
      <c r="CJ681" s="7"/>
      <c r="CK681" s="14"/>
      <c r="CL681" s="7"/>
      <c r="CM681" s="14"/>
    </row>
    <row r="682" spans="1:91" x14ac:dyDescent="0.3">
      <c r="A682" s="10">
        <v>151</v>
      </c>
      <c r="B682" s="36" t="s">
        <v>868</v>
      </c>
      <c r="G682" s="36" t="s">
        <v>6126</v>
      </c>
      <c r="K682" s="7"/>
      <c r="L682" s="7" t="s">
        <v>834</v>
      </c>
      <c r="M682" s="7" t="s">
        <v>615</v>
      </c>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Z682" s="7"/>
      <c r="CF682" s="7"/>
      <c r="CG682" s="14"/>
      <c r="CH682" s="7"/>
      <c r="CI682" s="14"/>
      <c r="CJ682" s="7"/>
      <c r="CK682" s="14"/>
      <c r="CL682" s="7"/>
      <c r="CM682" s="14"/>
    </row>
    <row r="683" spans="1:91" x14ac:dyDescent="0.3">
      <c r="A683" s="10">
        <v>151</v>
      </c>
      <c r="B683" s="36" t="s">
        <v>860</v>
      </c>
      <c r="G683" s="36" t="s">
        <v>6127</v>
      </c>
      <c r="K683" s="7"/>
      <c r="L683" s="7" t="s">
        <v>834</v>
      </c>
      <c r="M683" s="7" t="s">
        <v>639</v>
      </c>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Z683" s="7"/>
      <c r="CF683" s="7"/>
      <c r="CG683" s="14"/>
      <c r="CH683" s="7"/>
      <c r="CI683" s="14"/>
      <c r="CJ683" s="7"/>
      <c r="CK683" s="14"/>
      <c r="CL683" s="7"/>
      <c r="CM683" s="14"/>
    </row>
    <row r="684" spans="1:91" x14ac:dyDescent="0.3">
      <c r="A684" s="10">
        <v>151</v>
      </c>
      <c r="B684" s="36" t="s">
        <v>860</v>
      </c>
      <c r="G684" s="36" t="s">
        <v>6128</v>
      </c>
      <c r="K684" s="7"/>
      <c r="L684" s="7" t="s">
        <v>834</v>
      </c>
      <c r="M684" s="7" t="s">
        <v>615</v>
      </c>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Z684" s="7"/>
      <c r="CF684" s="7"/>
      <c r="CG684" s="14"/>
      <c r="CH684" s="7"/>
      <c r="CI684" s="14"/>
      <c r="CJ684" s="7"/>
      <c r="CK684" s="14"/>
      <c r="CL684" s="7"/>
      <c r="CM684" s="14"/>
    </row>
    <row r="685" spans="1:91" x14ac:dyDescent="0.3">
      <c r="A685" s="10">
        <v>151</v>
      </c>
      <c r="B685" s="36" t="s">
        <v>1139</v>
      </c>
      <c r="G685" s="36" t="s">
        <v>6129</v>
      </c>
      <c r="K685" s="7"/>
      <c r="L685" s="7" t="s">
        <v>834</v>
      </c>
      <c r="M685" s="7" t="s">
        <v>678</v>
      </c>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Z685" s="7"/>
      <c r="CF685" s="7"/>
      <c r="CG685" s="14"/>
      <c r="CH685" s="7"/>
      <c r="CI685" s="14"/>
      <c r="CJ685" s="7"/>
      <c r="CK685" s="14"/>
      <c r="CL685" s="7"/>
      <c r="CM685" s="14"/>
    </row>
    <row r="686" spans="1:91" x14ac:dyDescent="0.3">
      <c r="A686" s="10">
        <v>151</v>
      </c>
      <c r="B686" s="36" t="s">
        <v>1139</v>
      </c>
      <c r="G686" s="36" t="s">
        <v>6130</v>
      </c>
      <c r="K686" s="7"/>
      <c r="L686" s="7" t="s">
        <v>834</v>
      </c>
      <c r="M686" s="7" t="s">
        <v>639</v>
      </c>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Z686" s="7"/>
      <c r="CF686" s="7"/>
      <c r="CG686" s="14"/>
      <c r="CH686" s="7"/>
      <c r="CI686" s="14"/>
      <c r="CJ686" s="7"/>
      <c r="CK686" s="14"/>
      <c r="CL686" s="7"/>
      <c r="CM686" s="14"/>
    </row>
    <row r="687" spans="1:91" x14ac:dyDescent="0.3">
      <c r="A687" s="10">
        <v>151</v>
      </c>
      <c r="B687" s="36" t="s">
        <v>1139</v>
      </c>
      <c r="G687" s="36" t="s">
        <v>6131</v>
      </c>
      <c r="K687" s="7"/>
      <c r="L687" s="7" t="s">
        <v>834</v>
      </c>
      <c r="M687" s="7" t="s">
        <v>639</v>
      </c>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Z687" s="7"/>
      <c r="CF687" s="7"/>
      <c r="CG687" s="14"/>
      <c r="CH687" s="7"/>
      <c r="CI687" s="14"/>
      <c r="CJ687" s="7"/>
      <c r="CK687" s="14"/>
      <c r="CL687" s="7"/>
      <c r="CM687" s="14"/>
    </row>
    <row r="688" spans="1:91" x14ac:dyDescent="0.3">
      <c r="A688" s="10">
        <v>151</v>
      </c>
      <c r="B688" s="36" t="s">
        <v>913</v>
      </c>
      <c r="G688" s="36" t="s">
        <v>6132</v>
      </c>
      <c r="K688" s="7"/>
      <c r="L688" s="7" t="s">
        <v>834</v>
      </c>
      <c r="M688" s="7" t="s">
        <v>615</v>
      </c>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Z688" s="7"/>
      <c r="CF688" s="7"/>
      <c r="CG688" s="14"/>
      <c r="CH688" s="7"/>
      <c r="CI688" s="14"/>
      <c r="CJ688" s="7"/>
      <c r="CK688" s="14"/>
      <c r="CL688" s="7"/>
      <c r="CM688" s="14"/>
    </row>
    <row r="689" spans="1:91" x14ac:dyDescent="0.3">
      <c r="A689" s="10">
        <v>151</v>
      </c>
      <c r="B689" s="36" t="s">
        <v>1176</v>
      </c>
      <c r="G689" s="36" t="s">
        <v>6133</v>
      </c>
      <c r="K689" s="7"/>
      <c r="L689" s="7" t="s">
        <v>834</v>
      </c>
      <c r="M689" s="7" t="s">
        <v>624</v>
      </c>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Z689" s="7"/>
      <c r="CF689" s="7"/>
      <c r="CG689" s="14"/>
      <c r="CH689" s="7"/>
      <c r="CI689" s="14"/>
      <c r="CJ689" s="7"/>
      <c r="CK689" s="14"/>
      <c r="CL689" s="7"/>
      <c r="CM689" s="14"/>
    </row>
    <row r="690" spans="1:91" x14ac:dyDescent="0.3">
      <c r="A690" s="10">
        <v>151</v>
      </c>
      <c r="B690" s="36" t="s">
        <v>3587</v>
      </c>
      <c r="G690" s="36" t="s">
        <v>6134</v>
      </c>
      <c r="K690" s="7"/>
      <c r="L690" s="7" t="s">
        <v>834</v>
      </c>
      <c r="M690" s="7" t="s">
        <v>615</v>
      </c>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Z690" s="7"/>
      <c r="CF690" s="7"/>
      <c r="CG690" s="14"/>
      <c r="CH690" s="7"/>
      <c r="CI690" s="14"/>
      <c r="CJ690" s="7"/>
      <c r="CK690" s="14"/>
      <c r="CL690" s="7"/>
      <c r="CM690" s="14"/>
    </row>
    <row r="691" spans="1:91" x14ac:dyDescent="0.3">
      <c r="A691" s="10">
        <v>151</v>
      </c>
      <c r="B691" s="36" t="s">
        <v>1058</v>
      </c>
      <c r="G691" s="36" t="s">
        <v>6135</v>
      </c>
      <c r="K691" s="7"/>
      <c r="L691" s="7" t="s">
        <v>834</v>
      </c>
      <c r="M691" s="7" t="s">
        <v>615</v>
      </c>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Z691" s="7"/>
      <c r="CF691" s="7"/>
      <c r="CG691" s="14"/>
      <c r="CH691" s="7"/>
      <c r="CI691" s="14"/>
      <c r="CJ691" s="7"/>
      <c r="CK691" s="14"/>
      <c r="CL691" s="7"/>
      <c r="CM691" s="14"/>
    </row>
    <row r="692" spans="1:91" x14ac:dyDescent="0.3">
      <c r="A692" s="10">
        <v>151</v>
      </c>
      <c r="B692" s="36" t="s">
        <v>1058</v>
      </c>
      <c r="G692" s="36" t="s">
        <v>6136</v>
      </c>
      <c r="K692" s="7"/>
      <c r="L692" s="7" t="s">
        <v>834</v>
      </c>
      <c r="M692" s="7" t="s">
        <v>639</v>
      </c>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Z692" s="7"/>
      <c r="CF692" s="7"/>
      <c r="CG692" s="14"/>
      <c r="CH692" s="7"/>
      <c r="CI692" s="14"/>
      <c r="CJ692" s="7"/>
      <c r="CK692" s="14"/>
      <c r="CL692" s="7"/>
      <c r="CM692" s="14"/>
    </row>
    <row r="693" spans="1:91" x14ac:dyDescent="0.3">
      <c r="A693" s="10">
        <v>151</v>
      </c>
      <c r="B693" s="36" t="s">
        <v>888</v>
      </c>
      <c r="G693" s="36" t="s">
        <v>6137</v>
      </c>
      <c r="K693" s="7"/>
      <c r="L693" s="7" t="s">
        <v>834</v>
      </c>
      <c r="M693" s="7" t="s">
        <v>618</v>
      </c>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Z693" s="7"/>
      <c r="CF693" s="7"/>
      <c r="CG693" s="14"/>
      <c r="CH693" s="7"/>
      <c r="CI693" s="14"/>
      <c r="CJ693" s="7"/>
      <c r="CK693" s="14"/>
      <c r="CL693" s="7"/>
      <c r="CM693" s="14"/>
    </row>
    <row r="694" spans="1:91" x14ac:dyDescent="0.3">
      <c r="A694" s="10">
        <v>151</v>
      </c>
      <c r="B694" s="36" t="s">
        <v>860</v>
      </c>
      <c r="G694" s="36" t="s">
        <v>6138</v>
      </c>
      <c r="K694" s="7"/>
      <c r="L694" s="7" t="s">
        <v>834</v>
      </c>
      <c r="M694" s="7" t="s">
        <v>636</v>
      </c>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Z694" s="7"/>
      <c r="CF694" s="7"/>
      <c r="CG694" s="14"/>
      <c r="CH694" s="7"/>
      <c r="CI694" s="14"/>
      <c r="CJ694" s="7"/>
      <c r="CK694" s="14"/>
      <c r="CL694" s="7"/>
      <c r="CM694" s="14"/>
    </row>
    <row r="695" spans="1:91" x14ac:dyDescent="0.3">
      <c r="A695" s="10">
        <v>151</v>
      </c>
      <c r="B695" s="36" t="s">
        <v>1025</v>
      </c>
      <c r="G695" s="36" t="s">
        <v>6139</v>
      </c>
      <c r="K695" s="7"/>
      <c r="L695" s="7" t="s">
        <v>834</v>
      </c>
      <c r="M695" s="7" t="s">
        <v>678</v>
      </c>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Z695" s="7"/>
      <c r="CF695" s="7"/>
      <c r="CG695" s="14"/>
      <c r="CH695" s="7"/>
      <c r="CI695" s="14"/>
      <c r="CJ695" s="7"/>
      <c r="CK695" s="14"/>
      <c r="CL695" s="7"/>
      <c r="CM695" s="14"/>
    </row>
    <row r="696" spans="1:91" x14ac:dyDescent="0.3">
      <c r="A696" s="10">
        <v>151</v>
      </c>
      <c r="B696" s="36" t="s">
        <v>1036</v>
      </c>
      <c r="G696" s="36" t="s">
        <v>6140</v>
      </c>
      <c r="K696" s="7"/>
      <c r="L696" s="7" t="s">
        <v>834</v>
      </c>
      <c r="M696" s="7" t="s">
        <v>639</v>
      </c>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Z696" s="7"/>
      <c r="CF696" s="7"/>
      <c r="CG696" s="14"/>
      <c r="CH696" s="7"/>
      <c r="CI696" s="14"/>
      <c r="CJ696" s="7"/>
      <c r="CK696" s="14"/>
      <c r="CL696" s="7"/>
      <c r="CM696" s="14"/>
    </row>
    <row r="697" spans="1:91" x14ac:dyDescent="0.3">
      <c r="A697" s="10">
        <v>151</v>
      </c>
      <c r="B697" s="36" t="s">
        <v>1025</v>
      </c>
      <c r="G697" s="36" t="s">
        <v>6141</v>
      </c>
      <c r="K697" s="7"/>
      <c r="L697" s="7" t="s">
        <v>834</v>
      </c>
      <c r="M697" s="7" t="s">
        <v>636</v>
      </c>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Z697" s="7"/>
      <c r="CF697" s="7"/>
      <c r="CG697" s="14"/>
      <c r="CH697" s="7"/>
      <c r="CI697" s="14"/>
      <c r="CJ697" s="7"/>
      <c r="CK697" s="14"/>
      <c r="CL697" s="7"/>
      <c r="CM697" s="14"/>
    </row>
    <row r="698" spans="1:91" x14ac:dyDescent="0.3">
      <c r="A698" s="10">
        <v>151</v>
      </c>
      <c r="B698" s="36" t="s">
        <v>886</v>
      </c>
      <c r="G698" s="36" t="s">
        <v>6142</v>
      </c>
      <c r="K698" s="7"/>
      <c r="L698" s="7" t="s">
        <v>834</v>
      </c>
      <c r="M698" s="7" t="s">
        <v>615</v>
      </c>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Z698" s="7"/>
      <c r="CF698" s="7"/>
      <c r="CG698" s="14"/>
      <c r="CH698" s="7"/>
      <c r="CI698" s="14"/>
      <c r="CJ698" s="7"/>
      <c r="CK698" s="14"/>
      <c r="CL698" s="7"/>
      <c r="CM698" s="14"/>
    </row>
    <row r="699" spans="1:91" x14ac:dyDescent="0.3">
      <c r="A699" s="10">
        <v>151</v>
      </c>
      <c r="B699" s="36" t="s">
        <v>1554</v>
      </c>
      <c r="G699" s="36" t="s">
        <v>6143</v>
      </c>
      <c r="K699" s="7"/>
      <c r="L699" s="7" t="s">
        <v>834</v>
      </c>
      <c r="M699" s="7" t="s">
        <v>639</v>
      </c>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Z699" s="7"/>
      <c r="CF699" s="7"/>
      <c r="CG699" s="14"/>
      <c r="CH699" s="7"/>
      <c r="CI699" s="14"/>
      <c r="CJ699" s="7"/>
      <c r="CK699" s="14"/>
      <c r="CL699" s="7"/>
      <c r="CM699" s="14"/>
    </row>
    <row r="700" spans="1:91" x14ac:dyDescent="0.3">
      <c r="A700" s="10">
        <v>151</v>
      </c>
      <c r="B700" s="36" t="s">
        <v>860</v>
      </c>
      <c r="G700" s="36" t="s">
        <v>6144</v>
      </c>
      <c r="K700" s="7"/>
      <c r="L700" s="7" t="s">
        <v>834</v>
      </c>
      <c r="M700" s="7" t="s">
        <v>615</v>
      </c>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Z700" s="7"/>
      <c r="CF700" s="7"/>
      <c r="CG700" s="14"/>
      <c r="CH700" s="7"/>
      <c r="CI700" s="14"/>
      <c r="CJ700" s="7"/>
      <c r="CK700" s="14"/>
      <c r="CL700" s="7"/>
      <c r="CM700" s="14"/>
    </row>
    <row r="701" spans="1:91" x14ac:dyDescent="0.3">
      <c r="A701" s="10">
        <v>151</v>
      </c>
      <c r="B701" s="36" t="s">
        <v>913</v>
      </c>
      <c r="G701" s="36" t="s">
        <v>6145</v>
      </c>
      <c r="K701" s="7"/>
      <c r="L701" s="7" t="s">
        <v>834</v>
      </c>
      <c r="M701" s="7" t="s">
        <v>615</v>
      </c>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Z701" s="7"/>
      <c r="CF701" s="7"/>
      <c r="CG701" s="14"/>
      <c r="CH701" s="7"/>
      <c r="CI701" s="14"/>
      <c r="CJ701" s="7"/>
      <c r="CK701" s="14"/>
      <c r="CL701" s="7"/>
      <c r="CM701" s="14"/>
    </row>
    <row r="702" spans="1:91" x14ac:dyDescent="0.3">
      <c r="A702" s="10">
        <v>151</v>
      </c>
      <c r="B702" s="36" t="s">
        <v>860</v>
      </c>
      <c r="G702" s="36" t="s">
        <v>6146</v>
      </c>
      <c r="K702" s="7"/>
      <c r="L702" s="7" t="s">
        <v>834</v>
      </c>
      <c r="M702" s="7" t="s">
        <v>615</v>
      </c>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Z702" s="7"/>
      <c r="CF702" s="7"/>
      <c r="CG702" s="14"/>
      <c r="CH702" s="7"/>
      <c r="CI702" s="14"/>
      <c r="CJ702" s="7"/>
      <c r="CK702" s="14"/>
      <c r="CL702" s="7"/>
      <c r="CM702" s="14"/>
    </row>
    <row r="703" spans="1:91" x14ac:dyDescent="0.3">
      <c r="A703" s="10">
        <v>151</v>
      </c>
      <c r="B703" s="36" t="s">
        <v>860</v>
      </c>
      <c r="G703" s="36" t="s">
        <v>6147</v>
      </c>
      <c r="K703" s="7"/>
      <c r="L703" s="7" t="s">
        <v>834</v>
      </c>
      <c r="M703" s="7" t="s">
        <v>639</v>
      </c>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Z703" s="7"/>
      <c r="CF703" s="7"/>
      <c r="CG703" s="14"/>
      <c r="CH703" s="7"/>
      <c r="CI703" s="14"/>
      <c r="CJ703" s="7"/>
      <c r="CK703" s="14"/>
      <c r="CL703" s="7"/>
      <c r="CM703" s="14"/>
    </row>
    <row r="704" spans="1:91" x14ac:dyDescent="0.3">
      <c r="A704" s="10">
        <v>151</v>
      </c>
      <c r="B704" s="36" t="s">
        <v>860</v>
      </c>
      <c r="G704" s="36" t="s">
        <v>6148</v>
      </c>
      <c r="K704" s="7"/>
      <c r="L704" s="7" t="s">
        <v>834</v>
      </c>
      <c r="M704" s="7" t="s">
        <v>639</v>
      </c>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Z704" s="7"/>
      <c r="CF704" s="7"/>
      <c r="CG704" s="14"/>
      <c r="CH704" s="7"/>
      <c r="CI704" s="14"/>
      <c r="CJ704" s="7"/>
      <c r="CK704" s="14"/>
      <c r="CL704" s="7"/>
      <c r="CM704" s="14"/>
    </row>
    <row r="705" spans="1:91" x14ac:dyDescent="0.3">
      <c r="A705" s="10">
        <v>151</v>
      </c>
      <c r="B705" s="36" t="s">
        <v>860</v>
      </c>
      <c r="G705" s="36" t="s">
        <v>6149</v>
      </c>
      <c r="K705" s="7"/>
      <c r="L705" s="7" t="s">
        <v>834</v>
      </c>
      <c r="M705" s="7" t="s">
        <v>639</v>
      </c>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Z705" s="7"/>
      <c r="CF705" s="7"/>
      <c r="CG705" s="14"/>
      <c r="CH705" s="7"/>
      <c r="CI705" s="14"/>
      <c r="CJ705" s="7"/>
      <c r="CK705" s="14"/>
      <c r="CL705" s="7"/>
      <c r="CM705" s="14"/>
    </row>
    <row r="706" spans="1:91" x14ac:dyDescent="0.3">
      <c r="A706" s="10">
        <v>151</v>
      </c>
      <c r="B706" s="36" t="s">
        <v>913</v>
      </c>
      <c r="G706" s="36" t="s">
        <v>6150</v>
      </c>
      <c r="K706" s="7"/>
      <c r="L706" s="7" t="s">
        <v>834</v>
      </c>
      <c r="M706" s="7" t="s">
        <v>615</v>
      </c>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Z706" s="7"/>
      <c r="CF706" s="7"/>
      <c r="CG706" s="14"/>
      <c r="CH706" s="7"/>
      <c r="CI706" s="14"/>
      <c r="CJ706" s="7"/>
      <c r="CK706" s="14"/>
      <c r="CL706" s="7"/>
      <c r="CM706" s="14"/>
    </row>
    <row r="707" spans="1:91" x14ac:dyDescent="0.3">
      <c r="A707" s="10">
        <v>151</v>
      </c>
      <c r="B707" s="36" t="s">
        <v>860</v>
      </c>
      <c r="G707" s="36" t="s">
        <v>6151</v>
      </c>
      <c r="K707" s="7"/>
      <c r="L707" s="7" t="s">
        <v>834</v>
      </c>
      <c r="M707" s="7" t="s">
        <v>606</v>
      </c>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Z707" s="7"/>
      <c r="CF707" s="7"/>
      <c r="CG707" s="14"/>
      <c r="CH707" s="7"/>
      <c r="CI707" s="14"/>
      <c r="CJ707" s="7"/>
      <c r="CK707" s="14"/>
      <c r="CL707" s="7"/>
      <c r="CM707" s="14"/>
    </row>
    <row r="708" spans="1:91" x14ac:dyDescent="0.3">
      <c r="A708" s="10">
        <v>151</v>
      </c>
      <c r="B708" s="36" t="s">
        <v>863</v>
      </c>
      <c r="G708" s="36" t="s">
        <v>6152</v>
      </c>
      <c r="K708" s="7"/>
      <c r="L708" s="7" t="s">
        <v>834</v>
      </c>
      <c r="M708" s="7" t="s">
        <v>615</v>
      </c>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Z708" s="7"/>
      <c r="CF708" s="7"/>
      <c r="CG708" s="14"/>
      <c r="CH708" s="7"/>
      <c r="CI708" s="14"/>
      <c r="CJ708" s="7"/>
      <c r="CK708" s="14"/>
      <c r="CL708" s="7"/>
      <c r="CM708" s="14"/>
    </row>
    <row r="709" spans="1:91" x14ac:dyDescent="0.3">
      <c r="A709" s="10">
        <v>151</v>
      </c>
      <c r="B709" s="36" t="s">
        <v>860</v>
      </c>
      <c r="G709" s="36" t="s">
        <v>6153</v>
      </c>
      <c r="K709" s="7"/>
      <c r="L709" s="7" t="s">
        <v>834</v>
      </c>
      <c r="M709" s="7" t="s">
        <v>624</v>
      </c>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Z709" s="7"/>
      <c r="CF709" s="7"/>
      <c r="CG709" s="14"/>
      <c r="CH709" s="7"/>
      <c r="CI709" s="14"/>
      <c r="CJ709" s="7"/>
      <c r="CK709" s="14"/>
      <c r="CL709" s="7"/>
      <c r="CM709" s="14"/>
    </row>
    <row r="710" spans="1:91" x14ac:dyDescent="0.3">
      <c r="A710" s="10">
        <v>151</v>
      </c>
      <c r="B710" s="36" t="s">
        <v>1028</v>
      </c>
      <c r="G710" s="36" t="s">
        <v>6154</v>
      </c>
      <c r="K710" s="7"/>
      <c r="L710" s="7" t="s">
        <v>834</v>
      </c>
      <c r="M710" s="7" t="s">
        <v>615</v>
      </c>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Z710" s="7"/>
      <c r="CF710" s="7"/>
      <c r="CG710" s="14"/>
      <c r="CH710" s="7"/>
      <c r="CI710" s="14"/>
      <c r="CJ710" s="7"/>
      <c r="CK710" s="14"/>
      <c r="CL710" s="7"/>
      <c r="CM710" s="14"/>
    </row>
    <row r="711" spans="1:91" x14ac:dyDescent="0.3">
      <c r="A711" s="10">
        <v>151</v>
      </c>
      <c r="B711" s="36" t="s">
        <v>1028</v>
      </c>
      <c r="G711" s="36" t="s">
        <v>6155</v>
      </c>
      <c r="K711" s="7"/>
      <c r="L711" s="7" t="s">
        <v>834</v>
      </c>
      <c r="M711" s="7" t="s">
        <v>618</v>
      </c>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Z711" s="7"/>
      <c r="CF711" s="7"/>
      <c r="CG711" s="14"/>
      <c r="CH711" s="7"/>
      <c r="CI711" s="14"/>
      <c r="CJ711" s="7"/>
      <c r="CK711" s="14"/>
      <c r="CL711" s="7"/>
      <c r="CM711" s="14"/>
    </row>
    <row r="712" spans="1:91" x14ac:dyDescent="0.3">
      <c r="A712" s="10">
        <v>151</v>
      </c>
      <c r="B712" s="36" t="s">
        <v>844</v>
      </c>
      <c r="G712" s="36" t="s">
        <v>6156</v>
      </c>
      <c r="K712" s="7"/>
      <c r="L712" s="7" t="s">
        <v>834</v>
      </c>
      <c r="M712" s="7" t="s">
        <v>618</v>
      </c>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Z712" s="7"/>
      <c r="CF712" s="7"/>
      <c r="CG712" s="14"/>
      <c r="CH712" s="7"/>
      <c r="CI712" s="14"/>
      <c r="CJ712" s="7"/>
      <c r="CK712" s="14"/>
      <c r="CL712" s="7"/>
      <c r="CM712" s="14"/>
    </row>
    <row r="713" spans="1:91" x14ac:dyDescent="0.3">
      <c r="A713" s="10">
        <v>151</v>
      </c>
      <c r="B713" s="36" t="s">
        <v>848</v>
      </c>
      <c r="G713" s="36" t="s">
        <v>6157</v>
      </c>
      <c r="K713" s="7"/>
      <c r="L713" s="7" t="s">
        <v>834</v>
      </c>
      <c r="M713" s="7" t="s">
        <v>615</v>
      </c>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Z713" s="7"/>
      <c r="CF713" s="7"/>
      <c r="CG713" s="14"/>
      <c r="CH713" s="7"/>
      <c r="CI713" s="14"/>
      <c r="CJ713" s="7"/>
      <c r="CK713" s="14"/>
      <c r="CL713" s="7"/>
      <c r="CM713" s="14"/>
    </row>
    <row r="714" spans="1:91" x14ac:dyDescent="0.3">
      <c r="A714" s="10">
        <v>151</v>
      </c>
      <c r="B714" s="36" t="s">
        <v>848</v>
      </c>
      <c r="G714" s="36" t="s">
        <v>6158</v>
      </c>
      <c r="K714" s="7"/>
      <c r="L714" s="7" t="s">
        <v>834</v>
      </c>
      <c r="M714" s="7" t="s">
        <v>618</v>
      </c>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Z714" s="7"/>
      <c r="CF714" s="7"/>
      <c r="CG714" s="14"/>
      <c r="CH714" s="7"/>
      <c r="CI714" s="14"/>
      <c r="CJ714" s="7"/>
      <c r="CK714" s="14"/>
      <c r="CL714" s="7"/>
      <c r="CM714" s="14"/>
    </row>
    <row r="715" spans="1:91" x14ac:dyDescent="0.3">
      <c r="A715" s="10">
        <v>151</v>
      </c>
      <c r="B715" s="36" t="s">
        <v>3338</v>
      </c>
      <c r="G715" s="36" t="s">
        <v>6159</v>
      </c>
      <c r="K715" s="7"/>
      <c r="L715" s="7" t="s">
        <v>834</v>
      </c>
      <c r="M715" s="7" t="s">
        <v>618</v>
      </c>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Z715" s="7"/>
      <c r="CF715" s="7"/>
      <c r="CG715" s="14"/>
      <c r="CH715" s="7"/>
      <c r="CI715" s="14"/>
      <c r="CJ715" s="7"/>
      <c r="CK715" s="14"/>
      <c r="CL715" s="7"/>
      <c r="CM715" s="14"/>
    </row>
    <row r="716" spans="1:91" x14ac:dyDescent="0.3">
      <c r="A716" s="10">
        <v>151</v>
      </c>
      <c r="B716" s="36" t="s">
        <v>1036</v>
      </c>
      <c r="G716" s="36" t="s">
        <v>6160</v>
      </c>
      <c r="K716" s="7"/>
      <c r="L716" s="7" t="s">
        <v>834</v>
      </c>
      <c r="M716" s="7" t="s">
        <v>621</v>
      </c>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Z716" s="7"/>
      <c r="CF716" s="7"/>
      <c r="CG716" s="14"/>
      <c r="CH716" s="7"/>
      <c r="CI716" s="14"/>
      <c r="CJ716" s="7"/>
      <c r="CK716" s="14"/>
      <c r="CL716" s="7"/>
      <c r="CM716" s="14"/>
    </row>
    <row r="717" spans="1:91" x14ac:dyDescent="0.3">
      <c r="A717" s="10">
        <v>151</v>
      </c>
      <c r="B717" s="36" t="s">
        <v>6161</v>
      </c>
      <c r="G717" s="36" t="s">
        <v>6162</v>
      </c>
      <c r="K717" s="7"/>
      <c r="L717" s="7" t="s">
        <v>834</v>
      </c>
      <c r="M717" s="7" t="s">
        <v>618</v>
      </c>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Z717" s="7"/>
      <c r="CF717" s="7"/>
      <c r="CG717" s="14"/>
      <c r="CH717" s="7"/>
      <c r="CI717" s="14"/>
      <c r="CJ717" s="7"/>
      <c r="CK717" s="14"/>
      <c r="CL717" s="7"/>
      <c r="CM717" s="14"/>
    </row>
    <row r="718" spans="1:91" x14ac:dyDescent="0.3">
      <c r="A718" s="10">
        <v>151</v>
      </c>
      <c r="B718" s="36" t="s">
        <v>895</v>
      </c>
      <c r="G718" s="36" t="s">
        <v>6163</v>
      </c>
      <c r="K718" s="7"/>
      <c r="L718" s="7" t="s">
        <v>834</v>
      </c>
      <c r="M718" s="7" t="s">
        <v>618</v>
      </c>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Z718" s="7"/>
      <c r="CF718" s="7"/>
      <c r="CG718" s="14"/>
      <c r="CH718" s="7"/>
      <c r="CI718" s="14"/>
      <c r="CJ718" s="7"/>
      <c r="CK718" s="14"/>
      <c r="CL718" s="7"/>
      <c r="CM718" s="14"/>
    </row>
    <row r="719" spans="1:91" x14ac:dyDescent="0.3">
      <c r="A719" s="10">
        <v>151</v>
      </c>
      <c r="B719" s="36" t="s">
        <v>1349</v>
      </c>
      <c r="G719" s="36" t="s">
        <v>6164</v>
      </c>
      <c r="K719" s="7"/>
      <c r="L719" s="7" t="s">
        <v>834</v>
      </c>
      <c r="M719" s="7" t="s">
        <v>765</v>
      </c>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Z719" s="7"/>
      <c r="CF719" s="7"/>
      <c r="CG719" s="14"/>
      <c r="CH719" s="7"/>
      <c r="CI719" s="14"/>
      <c r="CJ719" s="7"/>
      <c r="CK719" s="14"/>
      <c r="CL719" s="7"/>
      <c r="CM719" s="14"/>
    </row>
    <row r="720" spans="1:91" x14ac:dyDescent="0.3">
      <c r="A720" s="10">
        <v>151</v>
      </c>
      <c r="B720" s="36" t="s">
        <v>891</v>
      </c>
      <c r="G720" s="36" t="s">
        <v>6165</v>
      </c>
      <c r="K720" s="7"/>
      <c r="L720" s="7" t="s">
        <v>834</v>
      </c>
      <c r="M720" s="7" t="s">
        <v>639</v>
      </c>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Z720" s="7"/>
      <c r="CF720" s="7"/>
      <c r="CG720" s="14"/>
      <c r="CH720" s="7"/>
      <c r="CI720" s="14"/>
      <c r="CJ720" s="7"/>
      <c r="CK720" s="14"/>
      <c r="CL720" s="7"/>
      <c r="CM720" s="14"/>
    </row>
    <row r="721" spans="1:91" x14ac:dyDescent="0.3">
      <c r="A721" s="10">
        <v>151</v>
      </c>
      <c r="B721" s="36" t="s">
        <v>1025</v>
      </c>
      <c r="G721" s="36" t="s">
        <v>6166</v>
      </c>
      <c r="K721" s="7"/>
      <c r="L721" s="7" t="s">
        <v>834</v>
      </c>
      <c r="M721" s="7" t="s">
        <v>636</v>
      </c>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Z721" s="7"/>
      <c r="CF721" s="7"/>
      <c r="CG721" s="14"/>
      <c r="CH721" s="7"/>
      <c r="CI721" s="14"/>
      <c r="CJ721" s="7"/>
      <c r="CK721" s="14"/>
      <c r="CL721" s="7"/>
      <c r="CM721" s="14"/>
    </row>
    <row r="722" spans="1:91" x14ac:dyDescent="0.3">
      <c r="A722" s="10">
        <v>151</v>
      </c>
      <c r="B722" s="36" t="s">
        <v>886</v>
      </c>
      <c r="G722" s="36" t="s">
        <v>6167</v>
      </c>
      <c r="K722" s="7"/>
      <c r="L722" s="7" t="s">
        <v>834</v>
      </c>
      <c r="M722" s="7" t="s">
        <v>624</v>
      </c>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Z722" s="7"/>
      <c r="CF722" s="7"/>
      <c r="CG722" s="14"/>
      <c r="CH722" s="7"/>
      <c r="CI722" s="14"/>
      <c r="CJ722" s="7"/>
      <c r="CK722" s="14"/>
      <c r="CL722" s="7"/>
      <c r="CM722" s="14"/>
    </row>
    <row r="723" spans="1:91" x14ac:dyDescent="0.3">
      <c r="A723" s="10">
        <v>151</v>
      </c>
      <c r="B723" s="36" t="s">
        <v>1349</v>
      </c>
      <c r="G723" s="36" t="s">
        <v>6168</v>
      </c>
      <c r="K723" s="7"/>
      <c r="L723" s="7" t="s">
        <v>834</v>
      </c>
      <c r="M723" s="7" t="s">
        <v>651</v>
      </c>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Z723" s="7"/>
      <c r="CF723" s="7"/>
      <c r="CG723" s="14"/>
      <c r="CH723" s="7"/>
      <c r="CI723" s="14"/>
      <c r="CJ723" s="7"/>
      <c r="CK723" s="14"/>
      <c r="CL723" s="7"/>
      <c r="CM723" s="14"/>
    </row>
    <row r="724" spans="1:91" x14ac:dyDescent="0.3">
      <c r="A724" s="10">
        <v>151</v>
      </c>
      <c r="B724" s="36" t="s">
        <v>895</v>
      </c>
      <c r="G724" s="36" t="s">
        <v>6169</v>
      </c>
      <c r="K724" s="7"/>
      <c r="L724" s="7" t="s">
        <v>834</v>
      </c>
      <c r="M724" s="7" t="s">
        <v>615</v>
      </c>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Z724" s="7"/>
      <c r="CF724" s="7"/>
      <c r="CG724" s="14"/>
      <c r="CH724" s="7"/>
      <c r="CI724" s="14"/>
      <c r="CJ724" s="7"/>
      <c r="CK724" s="14"/>
      <c r="CL724" s="7"/>
      <c r="CM724" s="14"/>
    </row>
    <row r="725" spans="1:91" x14ac:dyDescent="0.3">
      <c r="A725" s="10">
        <v>151</v>
      </c>
      <c r="B725" s="36" t="s">
        <v>1349</v>
      </c>
      <c r="G725" s="36" t="s">
        <v>6170</v>
      </c>
      <c r="K725" s="7"/>
      <c r="L725" s="7" t="s">
        <v>834</v>
      </c>
      <c r="M725" s="7" t="s">
        <v>615</v>
      </c>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Z725" s="7"/>
      <c r="CF725" s="7"/>
      <c r="CG725" s="14"/>
      <c r="CH725" s="7"/>
      <c r="CI725" s="14"/>
      <c r="CJ725" s="7"/>
      <c r="CK725" s="14"/>
      <c r="CL725" s="7"/>
      <c r="CM725" s="14"/>
    </row>
    <row r="726" spans="1:91" x14ac:dyDescent="0.3">
      <c r="A726" s="10">
        <v>151</v>
      </c>
      <c r="B726" s="36" t="s">
        <v>1028</v>
      </c>
      <c r="G726" s="36" t="s">
        <v>6171</v>
      </c>
      <c r="K726" s="7"/>
      <c r="L726" s="7" t="s">
        <v>834</v>
      </c>
      <c r="M726" s="7" t="s">
        <v>615</v>
      </c>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Z726" s="7"/>
      <c r="CF726" s="7"/>
      <c r="CG726" s="14"/>
      <c r="CH726" s="7"/>
      <c r="CI726" s="14"/>
      <c r="CJ726" s="7"/>
      <c r="CK726" s="14"/>
      <c r="CL726" s="7"/>
      <c r="CM726" s="14"/>
    </row>
    <row r="727" spans="1:91" x14ac:dyDescent="0.3">
      <c r="A727" s="10">
        <v>151</v>
      </c>
      <c r="B727" s="36" t="s">
        <v>1025</v>
      </c>
      <c r="G727" s="36" t="s">
        <v>6172</v>
      </c>
      <c r="K727" s="7"/>
      <c r="L727" s="7" t="s">
        <v>834</v>
      </c>
      <c r="M727" s="7" t="s">
        <v>624</v>
      </c>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Z727" s="7"/>
      <c r="CF727" s="7"/>
      <c r="CG727" s="14"/>
      <c r="CH727" s="7"/>
      <c r="CI727" s="14"/>
      <c r="CJ727" s="7"/>
      <c r="CK727" s="14"/>
      <c r="CL727" s="7"/>
      <c r="CM727" s="14"/>
    </row>
    <row r="728" spans="1:91" x14ac:dyDescent="0.3">
      <c r="A728" s="10">
        <v>151</v>
      </c>
      <c r="B728" s="36" t="s">
        <v>1028</v>
      </c>
      <c r="G728" s="36" t="s">
        <v>6173</v>
      </c>
      <c r="K728" s="7"/>
      <c r="L728" s="7" t="s">
        <v>834</v>
      </c>
      <c r="M728" s="7" t="s">
        <v>615</v>
      </c>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Z728" s="7"/>
      <c r="CF728" s="7"/>
      <c r="CG728" s="14"/>
      <c r="CH728" s="7"/>
      <c r="CI728" s="14"/>
      <c r="CJ728" s="7"/>
      <c r="CK728" s="14"/>
      <c r="CL728" s="7"/>
      <c r="CM728" s="14"/>
    </row>
    <row r="729" spans="1:91" x14ac:dyDescent="0.3">
      <c r="A729" s="10">
        <v>151</v>
      </c>
      <c r="B729" s="36" t="s">
        <v>860</v>
      </c>
      <c r="G729" s="36" t="s">
        <v>6174</v>
      </c>
      <c r="K729" s="7"/>
      <c r="L729" s="7" t="s">
        <v>834</v>
      </c>
      <c r="M729" s="7" t="s">
        <v>615</v>
      </c>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Z729" s="7"/>
      <c r="CF729" s="7"/>
      <c r="CG729" s="14"/>
      <c r="CH729" s="7"/>
      <c r="CI729" s="14"/>
      <c r="CJ729" s="7"/>
      <c r="CK729" s="14"/>
      <c r="CL729" s="7"/>
      <c r="CM729" s="14"/>
    </row>
    <row r="730" spans="1:91" x14ac:dyDescent="0.3">
      <c r="A730" s="10">
        <v>151</v>
      </c>
      <c r="B730" s="36" t="s">
        <v>913</v>
      </c>
      <c r="G730" s="36" t="s">
        <v>6175</v>
      </c>
      <c r="K730" s="7"/>
      <c r="L730" s="7" t="s">
        <v>834</v>
      </c>
      <c r="M730" s="7" t="s">
        <v>633</v>
      </c>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Z730" s="7"/>
      <c r="CF730" s="7"/>
      <c r="CG730" s="14"/>
      <c r="CH730" s="7"/>
      <c r="CI730" s="14"/>
      <c r="CJ730" s="7"/>
      <c r="CK730" s="14"/>
      <c r="CL730" s="7"/>
      <c r="CM730" s="14"/>
    </row>
    <row r="731" spans="1:91" x14ac:dyDescent="0.3">
      <c r="A731" s="10">
        <v>151</v>
      </c>
      <c r="B731" s="36" t="s">
        <v>881</v>
      </c>
      <c r="G731" s="36" t="s">
        <v>6176</v>
      </c>
      <c r="K731" s="7"/>
      <c r="L731" s="7" t="s">
        <v>834</v>
      </c>
      <c r="M731" s="7" t="s">
        <v>618</v>
      </c>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Z731" s="7"/>
      <c r="CF731" s="7"/>
      <c r="CG731" s="14"/>
      <c r="CH731" s="7"/>
      <c r="CI731" s="14"/>
      <c r="CJ731" s="7"/>
      <c r="CK731" s="14"/>
      <c r="CL731" s="7"/>
      <c r="CM731" s="14"/>
    </row>
    <row r="732" spans="1:91" x14ac:dyDescent="0.3">
      <c r="A732" s="10">
        <v>151</v>
      </c>
      <c r="B732" s="36" t="s">
        <v>1554</v>
      </c>
      <c r="G732" s="36" t="s">
        <v>6177</v>
      </c>
      <c r="K732" s="7"/>
      <c r="L732" s="7" t="s">
        <v>834</v>
      </c>
      <c r="M732" s="7" t="s">
        <v>639</v>
      </c>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Z732" s="7"/>
      <c r="CF732" s="7"/>
      <c r="CG732" s="14"/>
      <c r="CH732" s="7"/>
      <c r="CI732" s="14"/>
      <c r="CJ732" s="7"/>
      <c r="CK732" s="14"/>
      <c r="CL732" s="7"/>
      <c r="CM732" s="14"/>
    </row>
    <row r="733" spans="1:91" x14ac:dyDescent="0.3">
      <c r="A733" s="10">
        <v>151</v>
      </c>
      <c r="B733" s="36" t="s">
        <v>1025</v>
      </c>
      <c r="G733" s="36" t="s">
        <v>6178</v>
      </c>
      <c r="K733" s="7"/>
      <c r="L733" s="7" t="s">
        <v>834</v>
      </c>
      <c r="M733" s="7" t="s">
        <v>639</v>
      </c>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Z733" s="7"/>
      <c r="CF733" s="7"/>
      <c r="CG733" s="14"/>
      <c r="CH733" s="7"/>
      <c r="CI733" s="14"/>
      <c r="CJ733" s="7"/>
      <c r="CK733" s="14"/>
      <c r="CL733" s="7"/>
      <c r="CM733" s="14"/>
    </row>
    <row r="734" spans="1:91" x14ac:dyDescent="0.3">
      <c r="A734" s="10">
        <v>151</v>
      </c>
      <c r="B734" s="36" t="s">
        <v>888</v>
      </c>
      <c r="G734" s="36" t="s">
        <v>6179</v>
      </c>
      <c r="K734" s="7"/>
      <c r="L734" s="7" t="s">
        <v>834</v>
      </c>
      <c r="M734" s="7" t="s">
        <v>618</v>
      </c>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Z734" s="7"/>
      <c r="CF734" s="7"/>
      <c r="CG734" s="14"/>
      <c r="CH734" s="7"/>
      <c r="CI734" s="14"/>
      <c r="CJ734" s="7"/>
      <c r="CK734" s="14"/>
      <c r="CL734" s="7"/>
      <c r="CM734" s="14"/>
    </row>
    <row r="735" spans="1:91" x14ac:dyDescent="0.3">
      <c r="A735" s="10">
        <v>151</v>
      </c>
      <c r="B735" s="36" t="s">
        <v>921</v>
      </c>
      <c r="G735" s="36" t="s">
        <v>6180</v>
      </c>
      <c r="K735" s="7"/>
      <c r="L735" s="7" t="s">
        <v>834</v>
      </c>
      <c r="M735" s="7" t="s">
        <v>615</v>
      </c>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Z735" s="7"/>
      <c r="CF735" s="7"/>
      <c r="CG735" s="14"/>
      <c r="CH735" s="7"/>
      <c r="CI735" s="14"/>
      <c r="CJ735" s="7"/>
      <c r="CK735" s="14"/>
      <c r="CL735" s="7"/>
      <c r="CM735" s="14"/>
    </row>
    <row r="736" spans="1:91" x14ac:dyDescent="0.3">
      <c r="A736" s="10">
        <v>151</v>
      </c>
      <c r="B736" s="36" t="s">
        <v>1028</v>
      </c>
      <c r="G736" s="36" t="s">
        <v>6181</v>
      </c>
      <c r="K736" s="7"/>
      <c r="L736" s="7" t="s">
        <v>834</v>
      </c>
      <c r="M736" s="7" t="s">
        <v>615</v>
      </c>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Z736" s="7"/>
      <c r="CF736" s="7"/>
      <c r="CG736" s="14"/>
      <c r="CH736" s="7"/>
      <c r="CI736" s="14"/>
      <c r="CJ736" s="7"/>
      <c r="CK736" s="14"/>
      <c r="CL736" s="7"/>
      <c r="CM736" s="14"/>
    </row>
    <row r="737" spans="1:91" x14ac:dyDescent="0.3">
      <c r="A737" s="10">
        <v>151</v>
      </c>
      <c r="B737" s="36" t="s">
        <v>1094</v>
      </c>
      <c r="G737" s="36" t="s">
        <v>6182</v>
      </c>
      <c r="K737" s="7"/>
      <c r="L737" s="7" t="s">
        <v>834</v>
      </c>
      <c r="M737" s="7" t="s">
        <v>639</v>
      </c>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Z737" s="7"/>
      <c r="CF737" s="7"/>
      <c r="CG737" s="14"/>
      <c r="CH737" s="7"/>
      <c r="CI737" s="14"/>
      <c r="CJ737" s="7"/>
      <c r="CK737" s="14"/>
      <c r="CL737" s="7"/>
      <c r="CM737" s="14"/>
    </row>
    <row r="738" spans="1:91" x14ac:dyDescent="0.3">
      <c r="A738" s="10">
        <v>151</v>
      </c>
      <c r="B738" s="36" t="s">
        <v>895</v>
      </c>
      <c r="G738" s="36" t="s">
        <v>6183</v>
      </c>
      <c r="K738" s="7"/>
      <c r="L738" s="7" t="s">
        <v>834</v>
      </c>
      <c r="M738" s="7" t="s">
        <v>621</v>
      </c>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Z738" s="7"/>
      <c r="CF738" s="7"/>
      <c r="CG738" s="14"/>
      <c r="CH738" s="7"/>
      <c r="CI738" s="14"/>
      <c r="CJ738" s="7"/>
      <c r="CK738" s="14"/>
      <c r="CL738" s="7"/>
      <c r="CM738" s="14"/>
    </row>
    <row r="739" spans="1:91" x14ac:dyDescent="0.3">
      <c r="A739" s="10">
        <v>151</v>
      </c>
      <c r="B739" s="36" t="s">
        <v>848</v>
      </c>
      <c r="G739" s="36" t="s">
        <v>6184</v>
      </c>
      <c r="K739" s="7"/>
      <c r="L739" s="7" t="s">
        <v>834</v>
      </c>
      <c r="M739" s="7" t="s">
        <v>615</v>
      </c>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Z739" s="7"/>
      <c r="CF739" s="7"/>
      <c r="CG739" s="14"/>
      <c r="CH739" s="7"/>
      <c r="CI739" s="14"/>
      <c r="CJ739" s="7"/>
      <c r="CK739" s="14"/>
      <c r="CL739" s="7"/>
      <c r="CM739" s="14"/>
    </row>
    <row r="740" spans="1:91" x14ac:dyDescent="0.3">
      <c r="A740" s="10">
        <v>151</v>
      </c>
      <c r="B740" s="36" t="s">
        <v>860</v>
      </c>
      <c r="G740" s="36" t="s">
        <v>6185</v>
      </c>
      <c r="K740" s="7"/>
      <c r="L740" s="7" t="s">
        <v>834</v>
      </c>
      <c r="M740" s="7" t="s">
        <v>615</v>
      </c>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Z740" s="7"/>
      <c r="CF740" s="7"/>
      <c r="CG740" s="14"/>
      <c r="CH740" s="7"/>
      <c r="CI740" s="14"/>
      <c r="CJ740" s="7"/>
      <c r="CK740" s="14"/>
      <c r="CL740" s="7"/>
      <c r="CM740" s="14"/>
    </row>
    <row r="741" spans="1:91" x14ac:dyDescent="0.3">
      <c r="A741" s="10">
        <v>151</v>
      </c>
      <c r="B741" s="36" t="s">
        <v>1478</v>
      </c>
      <c r="G741" s="36" t="s">
        <v>6186</v>
      </c>
      <c r="K741" s="7"/>
      <c r="L741" s="7" t="s">
        <v>834</v>
      </c>
      <c r="M741" s="7" t="s">
        <v>624</v>
      </c>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Z741" s="7"/>
      <c r="CF741" s="7"/>
      <c r="CG741" s="14"/>
      <c r="CH741" s="7"/>
      <c r="CI741" s="14"/>
      <c r="CJ741" s="7"/>
      <c r="CK741" s="14"/>
      <c r="CL741" s="7"/>
      <c r="CM741" s="14"/>
    </row>
    <row r="742" spans="1:91" x14ac:dyDescent="0.3">
      <c r="A742" s="10">
        <v>151</v>
      </c>
      <c r="B742" s="36" t="s">
        <v>886</v>
      </c>
      <c r="G742" s="36" t="s">
        <v>6187</v>
      </c>
      <c r="K742" s="7"/>
      <c r="L742" s="7" t="s">
        <v>834</v>
      </c>
      <c r="M742" s="7" t="s">
        <v>624</v>
      </c>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Z742" s="7"/>
      <c r="CF742" s="7"/>
      <c r="CG742" s="14"/>
      <c r="CH742" s="7"/>
      <c r="CI742" s="14"/>
      <c r="CJ742" s="7"/>
      <c r="CK742" s="14"/>
      <c r="CL742" s="7"/>
      <c r="CM742" s="14"/>
    </row>
    <row r="743" spans="1:91" x14ac:dyDescent="0.3">
      <c r="A743" s="10">
        <v>151</v>
      </c>
      <c r="B743" s="36" t="s">
        <v>913</v>
      </c>
      <c r="G743" s="36" t="s">
        <v>6188</v>
      </c>
      <c r="K743" s="7"/>
      <c r="L743" s="7" t="s">
        <v>834</v>
      </c>
      <c r="M743" s="7" t="s">
        <v>615</v>
      </c>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Z743" s="7"/>
      <c r="CF743" s="7"/>
      <c r="CG743" s="14"/>
      <c r="CH743" s="7"/>
      <c r="CI743" s="14"/>
      <c r="CJ743" s="7"/>
      <c r="CK743" s="14"/>
      <c r="CL743" s="7"/>
      <c r="CM743" s="14"/>
    </row>
    <row r="744" spans="1:91" x14ac:dyDescent="0.3">
      <c r="A744" s="10">
        <v>151</v>
      </c>
      <c r="B744" s="36" t="s">
        <v>860</v>
      </c>
      <c r="G744" s="36" t="s">
        <v>6189</v>
      </c>
      <c r="K744" s="7"/>
      <c r="L744" s="7" t="s">
        <v>834</v>
      </c>
      <c r="M744" s="7" t="s">
        <v>615</v>
      </c>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Z744" s="7"/>
      <c r="CF744" s="7"/>
      <c r="CG744" s="14"/>
      <c r="CH744" s="7"/>
      <c r="CI744" s="14"/>
      <c r="CJ744" s="7"/>
      <c r="CK744" s="14"/>
      <c r="CL744" s="7"/>
      <c r="CM744" s="14"/>
    </row>
    <row r="745" spans="1:91" x14ac:dyDescent="0.3">
      <c r="A745" s="10">
        <v>151</v>
      </c>
      <c r="B745" s="36" t="s">
        <v>863</v>
      </c>
      <c r="G745" s="36" t="s">
        <v>6190</v>
      </c>
      <c r="K745" s="7"/>
      <c r="L745" s="7" t="s">
        <v>834</v>
      </c>
      <c r="M745" s="7" t="s">
        <v>615</v>
      </c>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Z745" s="7"/>
      <c r="CF745" s="7"/>
      <c r="CG745" s="14"/>
      <c r="CH745" s="7"/>
      <c r="CI745" s="14"/>
      <c r="CJ745" s="7"/>
      <c r="CK745" s="14"/>
      <c r="CL745" s="7"/>
      <c r="CM745" s="14"/>
    </row>
    <row r="746" spans="1:91" x14ac:dyDescent="0.3">
      <c r="A746" s="10">
        <v>151</v>
      </c>
      <c r="B746" s="36" t="s">
        <v>907</v>
      </c>
      <c r="G746" s="36" t="s">
        <v>6191</v>
      </c>
      <c r="K746" s="7"/>
      <c r="L746" s="7" t="s">
        <v>834</v>
      </c>
      <c r="M746" s="7" t="s">
        <v>615</v>
      </c>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Z746" s="7"/>
      <c r="CF746" s="7"/>
      <c r="CG746" s="14"/>
      <c r="CH746" s="7"/>
      <c r="CI746" s="14"/>
      <c r="CJ746" s="7"/>
      <c r="CK746" s="14"/>
      <c r="CL746" s="7"/>
      <c r="CM746" s="14"/>
    </row>
    <row r="747" spans="1:91" x14ac:dyDescent="0.3">
      <c r="A747" s="10">
        <v>151</v>
      </c>
      <c r="B747" s="36" t="s">
        <v>1554</v>
      </c>
      <c r="G747" s="36" t="s">
        <v>6192</v>
      </c>
      <c r="K747" s="7"/>
      <c r="L747" s="7" t="s">
        <v>834</v>
      </c>
      <c r="M747" s="7" t="s">
        <v>615</v>
      </c>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Z747" s="7"/>
      <c r="CF747" s="7"/>
      <c r="CG747" s="14"/>
      <c r="CH747" s="7"/>
      <c r="CI747" s="14"/>
      <c r="CJ747" s="7"/>
      <c r="CK747" s="14"/>
      <c r="CL747" s="7"/>
      <c r="CM747" s="14"/>
    </row>
    <row r="748" spans="1:91" x14ac:dyDescent="0.3">
      <c r="A748" s="10">
        <v>151</v>
      </c>
      <c r="B748" s="36" t="s">
        <v>860</v>
      </c>
      <c r="G748" s="36" t="s">
        <v>6193</v>
      </c>
      <c r="K748" s="7"/>
      <c r="L748" s="7" t="s">
        <v>834</v>
      </c>
      <c r="M748" s="7" t="s">
        <v>615</v>
      </c>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Z748" s="7"/>
      <c r="CF748" s="7"/>
      <c r="CG748" s="14"/>
      <c r="CH748" s="7"/>
      <c r="CI748" s="14"/>
      <c r="CJ748" s="7"/>
      <c r="CK748" s="14"/>
      <c r="CL748" s="7"/>
      <c r="CM748" s="14"/>
    </row>
    <row r="749" spans="1:91" x14ac:dyDescent="0.3">
      <c r="A749" s="10">
        <v>151</v>
      </c>
      <c r="B749" s="36" t="s">
        <v>860</v>
      </c>
      <c r="G749" s="36" t="s">
        <v>6194</v>
      </c>
      <c r="K749" s="7"/>
      <c r="L749" s="7" t="s">
        <v>834</v>
      </c>
      <c r="M749" s="7" t="s">
        <v>639</v>
      </c>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Z749" s="7"/>
      <c r="CF749" s="7"/>
      <c r="CG749" s="14"/>
      <c r="CH749" s="7"/>
      <c r="CI749" s="14"/>
      <c r="CJ749" s="7"/>
      <c r="CK749" s="14"/>
      <c r="CL749" s="7"/>
      <c r="CM749" s="14"/>
    </row>
    <row r="750" spans="1:91" x14ac:dyDescent="0.3">
      <c r="A750" s="10">
        <v>151</v>
      </c>
      <c r="B750" s="36" t="s">
        <v>860</v>
      </c>
      <c r="G750" s="36" t="s">
        <v>6195</v>
      </c>
      <c r="K750" s="7"/>
      <c r="L750" s="7" t="s">
        <v>834</v>
      </c>
      <c r="M750" s="7" t="s">
        <v>639</v>
      </c>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Z750" s="7"/>
      <c r="CF750" s="7"/>
      <c r="CG750" s="14"/>
      <c r="CH750" s="7"/>
      <c r="CI750" s="14"/>
      <c r="CJ750" s="7"/>
      <c r="CK750" s="14"/>
      <c r="CL750" s="7"/>
      <c r="CM750" s="14"/>
    </row>
    <row r="751" spans="1:91" x14ac:dyDescent="0.3">
      <c r="A751" s="10">
        <v>151</v>
      </c>
      <c r="B751" s="36" t="s">
        <v>975</v>
      </c>
      <c r="G751" s="36" t="s">
        <v>6196</v>
      </c>
      <c r="K751" s="7"/>
      <c r="L751" s="7" t="s">
        <v>834</v>
      </c>
      <c r="M751" s="7" t="s">
        <v>639</v>
      </c>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Z751" s="7"/>
      <c r="CF751" s="7"/>
      <c r="CG751" s="14"/>
      <c r="CH751" s="7"/>
      <c r="CI751" s="14"/>
      <c r="CJ751" s="7"/>
      <c r="CK751" s="14"/>
      <c r="CL751" s="7"/>
      <c r="CM751" s="14"/>
    </row>
    <row r="752" spans="1:91" x14ac:dyDescent="0.3">
      <c r="A752" s="10">
        <v>151</v>
      </c>
      <c r="B752" s="36" t="s">
        <v>1036</v>
      </c>
      <c r="G752" s="36" t="s">
        <v>6197</v>
      </c>
      <c r="K752" s="7"/>
      <c r="L752" s="7" t="s">
        <v>834</v>
      </c>
      <c r="M752" s="7" t="s">
        <v>621</v>
      </c>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Z752" s="7"/>
      <c r="CF752" s="7"/>
      <c r="CG752" s="14"/>
      <c r="CH752" s="7"/>
      <c r="CI752" s="14"/>
      <c r="CJ752" s="7"/>
      <c r="CK752" s="14"/>
      <c r="CL752" s="7"/>
      <c r="CM752" s="14"/>
    </row>
    <row r="753" spans="1:91" x14ac:dyDescent="0.3">
      <c r="A753" s="10">
        <v>151</v>
      </c>
      <c r="B753" s="36" t="s">
        <v>1025</v>
      </c>
      <c r="G753" s="36" t="s">
        <v>6198</v>
      </c>
      <c r="K753" s="7"/>
      <c r="L753" s="7" t="s">
        <v>834</v>
      </c>
      <c r="M753" s="7" t="s">
        <v>618</v>
      </c>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Z753" s="7"/>
      <c r="CF753" s="7"/>
      <c r="CG753" s="14"/>
      <c r="CH753" s="7"/>
      <c r="CI753" s="14"/>
      <c r="CJ753" s="7"/>
      <c r="CK753" s="14"/>
      <c r="CL753" s="7"/>
      <c r="CM753" s="14"/>
    </row>
    <row r="754" spans="1:91" x14ac:dyDescent="0.3">
      <c r="A754" s="10">
        <v>151</v>
      </c>
      <c r="B754" s="36" t="s">
        <v>2691</v>
      </c>
      <c r="G754" s="36" t="s">
        <v>6199</v>
      </c>
      <c r="K754" s="7"/>
      <c r="L754" s="7" t="s">
        <v>834</v>
      </c>
      <c r="M754" s="7" t="s">
        <v>627</v>
      </c>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Z754" s="7"/>
      <c r="CF754" s="7"/>
      <c r="CG754" s="14"/>
      <c r="CH754" s="7"/>
      <c r="CI754" s="14"/>
      <c r="CJ754" s="7"/>
      <c r="CK754" s="14"/>
      <c r="CL754" s="7"/>
      <c r="CM754" s="14"/>
    </row>
    <row r="755" spans="1:91" x14ac:dyDescent="0.3">
      <c r="A755" s="10">
        <v>151</v>
      </c>
      <c r="B755" s="36" t="s">
        <v>1530</v>
      </c>
      <c r="G755" s="36" t="s">
        <v>6200</v>
      </c>
      <c r="K755" s="7"/>
      <c r="L755" s="7" t="s">
        <v>834</v>
      </c>
      <c r="M755" s="7" t="s">
        <v>618</v>
      </c>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Z755" s="7"/>
      <c r="CF755" s="7"/>
      <c r="CG755" s="14"/>
      <c r="CH755" s="7"/>
      <c r="CI755" s="14"/>
      <c r="CJ755" s="7"/>
      <c r="CK755" s="14"/>
      <c r="CL755" s="7"/>
      <c r="CM755" s="14"/>
    </row>
    <row r="756" spans="1:91" x14ac:dyDescent="0.3">
      <c r="A756" s="10">
        <v>151</v>
      </c>
      <c r="B756" s="36" t="s">
        <v>860</v>
      </c>
      <c r="G756" s="36" t="s">
        <v>6201</v>
      </c>
      <c r="K756" s="7"/>
      <c r="L756" s="7" t="s">
        <v>834</v>
      </c>
      <c r="M756" s="7" t="s">
        <v>615</v>
      </c>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Z756" s="7"/>
      <c r="CF756" s="7"/>
      <c r="CG756" s="14"/>
      <c r="CH756" s="7"/>
      <c r="CI756" s="14"/>
      <c r="CJ756" s="7"/>
      <c r="CK756" s="14"/>
      <c r="CL756" s="7"/>
      <c r="CM756" s="14"/>
    </row>
    <row r="757" spans="1:91" x14ac:dyDescent="0.3">
      <c r="A757" s="10">
        <v>151</v>
      </c>
      <c r="B757" s="36" t="s">
        <v>1028</v>
      </c>
      <c r="G757" s="36" t="s">
        <v>6202</v>
      </c>
      <c r="K757" s="7"/>
      <c r="L757" s="7" t="s">
        <v>834</v>
      </c>
      <c r="M757" s="7" t="s">
        <v>615</v>
      </c>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Z757" s="7"/>
      <c r="CF757" s="7"/>
      <c r="CG757" s="14"/>
      <c r="CH757" s="7"/>
      <c r="CI757" s="14"/>
      <c r="CJ757" s="7"/>
      <c r="CK757" s="14"/>
      <c r="CL757" s="7"/>
      <c r="CM757" s="14"/>
    </row>
    <row r="758" spans="1:91" x14ac:dyDescent="0.3">
      <c r="A758" s="10">
        <v>151</v>
      </c>
      <c r="B758" s="36" t="s">
        <v>973</v>
      </c>
      <c r="G758" s="36" t="s">
        <v>6203</v>
      </c>
      <c r="K758" s="7"/>
      <c r="L758" s="7" t="s">
        <v>834</v>
      </c>
      <c r="M758" s="7" t="s">
        <v>615</v>
      </c>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Z758" s="7"/>
      <c r="CF758" s="7"/>
      <c r="CG758" s="14"/>
      <c r="CH758" s="7"/>
      <c r="CI758" s="14"/>
      <c r="CJ758" s="7"/>
      <c r="CK758" s="14"/>
      <c r="CL758" s="7"/>
      <c r="CM758" s="14"/>
    </row>
    <row r="759" spans="1:91" x14ac:dyDescent="0.3">
      <c r="A759" s="10">
        <v>151</v>
      </c>
      <c r="B759" s="36" t="s">
        <v>868</v>
      </c>
      <c r="G759" s="36" t="s">
        <v>6204</v>
      </c>
      <c r="K759" s="7"/>
      <c r="L759" s="7" t="s">
        <v>834</v>
      </c>
      <c r="M759" s="7" t="s">
        <v>615</v>
      </c>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Z759" s="7"/>
      <c r="CF759" s="7"/>
      <c r="CG759" s="14"/>
      <c r="CH759" s="7"/>
      <c r="CI759" s="14"/>
      <c r="CJ759" s="7"/>
      <c r="CK759" s="14"/>
      <c r="CL759" s="7"/>
      <c r="CM759" s="14"/>
    </row>
    <row r="760" spans="1:91" x14ac:dyDescent="0.3">
      <c r="A760" s="10">
        <v>151</v>
      </c>
      <c r="B760" s="36" t="s">
        <v>4495</v>
      </c>
      <c r="G760" s="36" t="s">
        <v>6205</v>
      </c>
      <c r="K760" s="7"/>
      <c r="L760" s="7" t="s">
        <v>834</v>
      </c>
      <c r="M760" s="7" t="s">
        <v>678</v>
      </c>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Z760" s="7"/>
      <c r="CF760" s="7"/>
      <c r="CG760" s="14"/>
      <c r="CH760" s="7"/>
      <c r="CI760" s="14"/>
      <c r="CJ760" s="7"/>
      <c r="CK760" s="14"/>
      <c r="CL760" s="7"/>
      <c r="CM760" s="14"/>
    </row>
    <row r="761" spans="1:91" x14ac:dyDescent="0.3">
      <c r="A761" s="10">
        <v>151</v>
      </c>
      <c r="B761" s="36" t="s">
        <v>1028</v>
      </c>
      <c r="G761" s="36" t="s">
        <v>6206</v>
      </c>
      <c r="K761" s="7"/>
      <c r="L761" s="7" t="s">
        <v>834</v>
      </c>
      <c r="M761" s="7" t="s">
        <v>618</v>
      </c>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Z761" s="7"/>
      <c r="CF761" s="7"/>
      <c r="CG761" s="14"/>
      <c r="CH761" s="7"/>
      <c r="CI761" s="14"/>
      <c r="CJ761" s="7"/>
      <c r="CK761" s="14"/>
      <c r="CL761" s="7"/>
      <c r="CM761" s="14"/>
    </row>
    <row r="762" spans="1:91" x14ac:dyDescent="0.3">
      <c r="A762" s="10">
        <v>151</v>
      </c>
      <c r="B762" s="36" t="s">
        <v>1028</v>
      </c>
      <c r="G762" s="36" t="s">
        <v>6207</v>
      </c>
      <c r="K762" s="7"/>
      <c r="L762" s="7" t="s">
        <v>834</v>
      </c>
      <c r="M762" s="7" t="s">
        <v>618</v>
      </c>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Z762" s="7"/>
      <c r="CF762" s="7"/>
      <c r="CG762" s="14"/>
      <c r="CH762" s="7"/>
      <c r="CI762" s="14"/>
      <c r="CJ762" s="7"/>
      <c r="CK762" s="14"/>
      <c r="CL762" s="7"/>
      <c r="CM762" s="14"/>
    </row>
    <row r="763" spans="1:91" x14ac:dyDescent="0.3">
      <c r="A763" s="10">
        <v>151</v>
      </c>
      <c r="B763" s="36" t="s">
        <v>1028</v>
      </c>
      <c r="G763" s="36" t="s">
        <v>6208</v>
      </c>
      <c r="K763" s="7"/>
      <c r="L763" s="7" t="s">
        <v>834</v>
      </c>
      <c r="M763" s="7" t="s">
        <v>618</v>
      </c>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Z763" s="7"/>
      <c r="CF763" s="7"/>
      <c r="CG763" s="14"/>
      <c r="CH763" s="7"/>
      <c r="CI763" s="14"/>
      <c r="CJ763" s="7"/>
      <c r="CK763" s="14"/>
      <c r="CL763" s="7"/>
      <c r="CM763" s="14"/>
    </row>
    <row r="764" spans="1:91" x14ac:dyDescent="0.3">
      <c r="A764" s="10">
        <v>151</v>
      </c>
      <c r="B764" s="36" t="s">
        <v>1028</v>
      </c>
      <c r="G764" s="36" t="s">
        <v>6209</v>
      </c>
      <c r="K764" s="7"/>
      <c r="L764" s="7" t="s">
        <v>834</v>
      </c>
      <c r="M764" s="7" t="s">
        <v>621</v>
      </c>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Z764" s="7"/>
      <c r="CF764" s="7"/>
      <c r="CG764" s="14"/>
      <c r="CH764" s="7"/>
      <c r="CI764" s="14"/>
      <c r="CJ764" s="7"/>
      <c r="CK764" s="14"/>
      <c r="CL764" s="7"/>
      <c r="CM764" s="14"/>
    </row>
    <row r="765" spans="1:91" x14ac:dyDescent="0.3">
      <c r="A765" s="10">
        <v>151</v>
      </c>
      <c r="B765" s="36" t="s">
        <v>860</v>
      </c>
      <c r="G765" s="36" t="s">
        <v>6210</v>
      </c>
      <c r="K765" s="7"/>
      <c r="L765" s="7" t="s">
        <v>834</v>
      </c>
      <c r="M765" s="7" t="s">
        <v>615</v>
      </c>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Z765" s="7"/>
      <c r="CF765" s="7"/>
      <c r="CG765" s="14"/>
      <c r="CH765" s="7"/>
      <c r="CI765" s="14"/>
      <c r="CJ765" s="7"/>
      <c r="CK765" s="14"/>
      <c r="CL765" s="7"/>
      <c r="CM765" s="14"/>
    </row>
    <row r="766" spans="1:91" x14ac:dyDescent="0.3">
      <c r="A766" s="10">
        <v>151</v>
      </c>
      <c r="B766" s="36" t="s">
        <v>1036</v>
      </c>
      <c r="G766" s="36" t="s">
        <v>6211</v>
      </c>
      <c r="K766" s="7"/>
      <c r="L766" s="7" t="s">
        <v>834</v>
      </c>
      <c r="M766" s="7" t="s">
        <v>618</v>
      </c>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Z766" s="7"/>
      <c r="CF766" s="7"/>
      <c r="CG766" s="14"/>
      <c r="CH766" s="7"/>
      <c r="CI766" s="14"/>
      <c r="CJ766" s="7"/>
      <c r="CK766" s="14"/>
      <c r="CL766" s="7"/>
      <c r="CM766" s="14"/>
    </row>
    <row r="767" spans="1:91" x14ac:dyDescent="0.3">
      <c r="A767" s="10">
        <v>151</v>
      </c>
      <c r="B767" s="36" t="s">
        <v>3896</v>
      </c>
      <c r="G767" s="36" t="s">
        <v>6212</v>
      </c>
      <c r="K767" s="7"/>
      <c r="L767" s="7" t="s">
        <v>834</v>
      </c>
      <c r="M767" s="7" t="s">
        <v>636</v>
      </c>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Z767" s="7"/>
      <c r="CF767" s="7"/>
      <c r="CG767" s="14"/>
      <c r="CH767" s="7"/>
      <c r="CI767" s="14"/>
      <c r="CJ767" s="7"/>
      <c r="CK767" s="14"/>
      <c r="CL767" s="7"/>
      <c r="CM767" s="14"/>
    </row>
    <row r="768" spans="1:91" x14ac:dyDescent="0.3">
      <c r="A768" s="10">
        <v>151</v>
      </c>
      <c r="B768" s="36" t="s">
        <v>1901</v>
      </c>
      <c r="G768" s="36" t="s">
        <v>6213</v>
      </c>
      <c r="K768" s="7"/>
      <c r="L768" s="7" t="s">
        <v>834</v>
      </c>
      <c r="M768" s="7" t="s">
        <v>618</v>
      </c>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Z768" s="7"/>
      <c r="CF768" s="7"/>
      <c r="CG768" s="14"/>
      <c r="CH768" s="7"/>
      <c r="CI768" s="14"/>
      <c r="CJ768" s="7"/>
      <c r="CK768" s="14"/>
      <c r="CL768" s="7"/>
      <c r="CM768" s="14"/>
    </row>
    <row r="769" spans="1:91" x14ac:dyDescent="0.3">
      <c r="A769" s="10">
        <v>151</v>
      </c>
      <c r="B769" s="36" t="s">
        <v>860</v>
      </c>
      <c r="G769" s="36" t="s">
        <v>6214</v>
      </c>
      <c r="K769" s="7"/>
      <c r="L769" s="7" t="s">
        <v>834</v>
      </c>
      <c r="M769" s="7" t="s">
        <v>615</v>
      </c>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Z769" s="7"/>
      <c r="CF769" s="7"/>
      <c r="CG769" s="14"/>
      <c r="CH769" s="7"/>
      <c r="CI769" s="14"/>
      <c r="CJ769" s="7"/>
      <c r="CK769" s="14"/>
      <c r="CL769" s="7"/>
      <c r="CM769" s="14"/>
    </row>
    <row r="770" spans="1:91" x14ac:dyDescent="0.3">
      <c r="A770" s="10">
        <v>151</v>
      </c>
      <c r="B770" s="36" t="s">
        <v>860</v>
      </c>
      <c r="G770" s="36" t="s">
        <v>6215</v>
      </c>
      <c r="K770" s="7"/>
      <c r="L770" s="7" t="s">
        <v>834</v>
      </c>
      <c r="M770" s="7" t="s">
        <v>639</v>
      </c>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Z770" s="7"/>
      <c r="CF770" s="7"/>
      <c r="CG770" s="14"/>
      <c r="CH770" s="7"/>
      <c r="CI770" s="14"/>
      <c r="CJ770" s="7"/>
      <c r="CK770" s="14"/>
      <c r="CL770" s="7"/>
      <c r="CM770" s="14"/>
    </row>
    <row r="771" spans="1:91" x14ac:dyDescent="0.3">
      <c r="A771" s="10">
        <v>151</v>
      </c>
      <c r="B771" s="36" t="s">
        <v>860</v>
      </c>
      <c r="G771" s="36" t="s">
        <v>6216</v>
      </c>
      <c r="K771" s="7"/>
      <c r="L771" s="7" t="s">
        <v>834</v>
      </c>
      <c r="M771" s="7" t="s">
        <v>615</v>
      </c>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Z771" s="7"/>
      <c r="CF771" s="7"/>
      <c r="CG771" s="14"/>
      <c r="CH771" s="7"/>
      <c r="CI771" s="14"/>
      <c r="CJ771" s="7"/>
      <c r="CK771" s="14"/>
      <c r="CL771" s="7"/>
      <c r="CM771" s="14"/>
    </row>
    <row r="772" spans="1:91" x14ac:dyDescent="0.3">
      <c r="A772" s="10">
        <v>151</v>
      </c>
      <c r="B772" s="36" t="s">
        <v>860</v>
      </c>
      <c r="G772" s="36" t="s">
        <v>6217</v>
      </c>
      <c r="K772" s="7"/>
      <c r="L772" s="7" t="s">
        <v>834</v>
      </c>
      <c r="M772" s="7" t="s">
        <v>618</v>
      </c>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Z772" s="7"/>
      <c r="CF772" s="7"/>
      <c r="CG772" s="14"/>
      <c r="CH772" s="7"/>
      <c r="CI772" s="14"/>
      <c r="CJ772" s="7"/>
      <c r="CK772" s="14"/>
      <c r="CL772" s="7"/>
      <c r="CM772" s="14"/>
    </row>
    <row r="773" spans="1:91" x14ac:dyDescent="0.3">
      <c r="A773" s="10">
        <v>151</v>
      </c>
      <c r="B773" s="36" t="s">
        <v>1028</v>
      </c>
      <c r="G773" s="36" t="s">
        <v>6218</v>
      </c>
      <c r="K773" s="7"/>
      <c r="L773" s="7" t="s">
        <v>834</v>
      </c>
      <c r="M773" s="7" t="s">
        <v>615</v>
      </c>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Z773" s="7"/>
      <c r="CF773" s="7"/>
      <c r="CG773" s="14"/>
      <c r="CH773" s="7"/>
      <c r="CI773" s="14"/>
      <c r="CJ773" s="7"/>
      <c r="CK773" s="14"/>
      <c r="CL773" s="7"/>
      <c r="CM773" s="14"/>
    </row>
    <row r="774" spans="1:91" x14ac:dyDescent="0.3">
      <c r="A774" s="10">
        <v>151</v>
      </c>
      <c r="B774" s="36" t="s">
        <v>860</v>
      </c>
      <c r="G774" s="36" t="s">
        <v>6219</v>
      </c>
      <c r="K774" s="7"/>
      <c r="L774" s="7" t="s">
        <v>834</v>
      </c>
      <c r="M774" s="7" t="s">
        <v>615</v>
      </c>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Z774" s="7"/>
      <c r="CF774" s="7"/>
      <c r="CG774" s="14"/>
      <c r="CH774" s="7"/>
      <c r="CI774" s="14"/>
      <c r="CJ774" s="7"/>
      <c r="CK774" s="14"/>
      <c r="CL774" s="7"/>
      <c r="CM774" s="14"/>
    </row>
    <row r="775" spans="1:91" x14ac:dyDescent="0.3">
      <c r="A775" s="10">
        <v>151</v>
      </c>
      <c r="B775" s="36" t="s">
        <v>1448</v>
      </c>
      <c r="G775" s="36" t="s">
        <v>6220</v>
      </c>
      <c r="K775" s="7"/>
      <c r="L775" s="7" t="s">
        <v>834</v>
      </c>
      <c r="M775" s="7" t="s">
        <v>618</v>
      </c>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Z775" s="7"/>
      <c r="CF775" s="7"/>
      <c r="CG775" s="14"/>
      <c r="CH775" s="7"/>
      <c r="CI775" s="14"/>
      <c r="CJ775" s="7"/>
      <c r="CK775" s="14"/>
      <c r="CL775" s="7"/>
      <c r="CM775" s="14"/>
    </row>
    <row r="776" spans="1:91" x14ac:dyDescent="0.3">
      <c r="A776" s="10">
        <v>151</v>
      </c>
      <c r="B776" s="36" t="s">
        <v>860</v>
      </c>
      <c r="G776" s="36" t="s">
        <v>6221</v>
      </c>
      <c r="K776" s="7"/>
      <c r="L776" s="7" t="s">
        <v>834</v>
      </c>
      <c r="M776" s="7" t="s">
        <v>618</v>
      </c>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Z776" s="7"/>
      <c r="CF776" s="7"/>
      <c r="CG776" s="14"/>
      <c r="CH776" s="7"/>
      <c r="CI776" s="14"/>
      <c r="CJ776" s="7"/>
      <c r="CK776" s="14"/>
      <c r="CL776" s="7"/>
      <c r="CM776" s="14"/>
    </row>
    <row r="777" spans="1:91" x14ac:dyDescent="0.3">
      <c r="A777" s="10">
        <v>151</v>
      </c>
      <c r="B777" s="36" t="s">
        <v>1028</v>
      </c>
      <c r="G777" s="36" t="s">
        <v>6222</v>
      </c>
      <c r="K777" s="7"/>
      <c r="L777" s="7" t="s">
        <v>834</v>
      </c>
      <c r="M777" s="7" t="s">
        <v>615</v>
      </c>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Z777" s="7"/>
      <c r="CF777" s="7"/>
      <c r="CG777" s="14"/>
      <c r="CH777" s="7"/>
      <c r="CI777" s="14"/>
      <c r="CJ777" s="7"/>
      <c r="CK777" s="14"/>
      <c r="CL777" s="7"/>
      <c r="CM777" s="14"/>
    </row>
    <row r="778" spans="1:91" x14ac:dyDescent="0.3">
      <c r="A778" s="10">
        <v>151</v>
      </c>
      <c r="B778" s="36" t="s">
        <v>1139</v>
      </c>
      <c r="G778" s="36" t="s">
        <v>6223</v>
      </c>
      <c r="K778" s="7"/>
      <c r="L778" s="7" t="s">
        <v>834</v>
      </c>
      <c r="M778" s="7" t="s">
        <v>639</v>
      </c>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Z778" s="7"/>
      <c r="CF778" s="7"/>
      <c r="CG778" s="14"/>
      <c r="CH778" s="7"/>
      <c r="CI778" s="14"/>
      <c r="CJ778" s="7"/>
      <c r="CK778" s="14"/>
      <c r="CL778" s="7"/>
      <c r="CM778" s="14"/>
    </row>
    <row r="779" spans="1:91" x14ac:dyDescent="0.3">
      <c r="A779" s="10">
        <v>151</v>
      </c>
      <c r="B779" s="36" t="s">
        <v>860</v>
      </c>
      <c r="G779" s="36" t="s">
        <v>6224</v>
      </c>
      <c r="K779" s="7"/>
      <c r="L779" s="7" t="s">
        <v>834</v>
      </c>
      <c r="M779" s="7" t="s">
        <v>618</v>
      </c>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Z779" s="7"/>
      <c r="CF779" s="7"/>
      <c r="CG779" s="14"/>
      <c r="CH779" s="7"/>
      <c r="CI779" s="14"/>
      <c r="CJ779" s="7"/>
      <c r="CK779" s="14"/>
      <c r="CL779" s="7"/>
      <c r="CM779" s="14"/>
    </row>
    <row r="780" spans="1:91" x14ac:dyDescent="0.3">
      <c r="A780" s="10">
        <v>151</v>
      </c>
      <c r="B780" s="36" t="s">
        <v>1025</v>
      </c>
      <c r="G780" s="36" t="s">
        <v>6225</v>
      </c>
      <c r="K780" s="7"/>
      <c r="L780" s="7" t="s">
        <v>834</v>
      </c>
      <c r="M780" s="7" t="s">
        <v>621</v>
      </c>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Z780" s="7"/>
      <c r="CF780" s="7"/>
      <c r="CG780" s="14"/>
      <c r="CH780" s="7"/>
      <c r="CI780" s="14"/>
      <c r="CJ780" s="7"/>
      <c r="CK780" s="14"/>
      <c r="CL780" s="7"/>
      <c r="CM780" s="14"/>
    </row>
    <row r="781" spans="1:91" x14ac:dyDescent="0.3">
      <c r="A781" s="10">
        <v>151</v>
      </c>
      <c r="B781" s="36" t="s">
        <v>860</v>
      </c>
      <c r="G781" s="36" t="s">
        <v>6226</v>
      </c>
      <c r="K781" s="7"/>
      <c r="L781" s="7" t="s">
        <v>834</v>
      </c>
      <c r="M781" s="7" t="s">
        <v>615</v>
      </c>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Z781" s="7"/>
      <c r="CF781" s="7"/>
      <c r="CG781" s="14"/>
      <c r="CH781" s="7"/>
      <c r="CI781" s="14"/>
      <c r="CJ781" s="7"/>
      <c r="CK781" s="14"/>
      <c r="CL781" s="7"/>
      <c r="CM781" s="14"/>
    </row>
    <row r="782" spans="1:91" x14ac:dyDescent="0.3">
      <c r="A782" s="10">
        <v>151</v>
      </c>
      <c r="B782" s="36" t="s">
        <v>1385</v>
      </c>
      <c r="G782" s="36" t="s">
        <v>6227</v>
      </c>
      <c r="K782" s="7"/>
      <c r="L782" s="7" t="s">
        <v>834</v>
      </c>
      <c r="M782" s="7" t="s">
        <v>615</v>
      </c>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Z782" s="7"/>
      <c r="CF782" s="7"/>
      <c r="CG782" s="14"/>
      <c r="CH782" s="7"/>
      <c r="CI782" s="14"/>
      <c r="CJ782" s="7"/>
      <c r="CK782" s="14"/>
      <c r="CL782" s="7"/>
      <c r="CM782" s="14"/>
    </row>
    <row r="783" spans="1:91" x14ac:dyDescent="0.3">
      <c r="A783" s="10">
        <v>151</v>
      </c>
      <c r="B783" s="36" t="s">
        <v>1139</v>
      </c>
      <c r="G783" s="36" t="s">
        <v>6228</v>
      </c>
      <c r="K783" s="7"/>
      <c r="L783" s="7" t="s">
        <v>834</v>
      </c>
      <c r="M783" s="7" t="s">
        <v>615</v>
      </c>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Z783" s="7"/>
      <c r="CF783" s="7"/>
      <c r="CG783" s="14"/>
      <c r="CH783" s="7"/>
      <c r="CI783" s="14"/>
      <c r="CJ783" s="7"/>
      <c r="CK783" s="14"/>
      <c r="CL783" s="7"/>
      <c r="CM783" s="14"/>
    </row>
    <row r="784" spans="1:91" x14ac:dyDescent="0.3">
      <c r="A784" s="10">
        <v>151</v>
      </c>
      <c r="B784" s="36" t="s">
        <v>1385</v>
      </c>
      <c r="G784" s="36" t="s">
        <v>6229</v>
      </c>
      <c r="K784" s="7"/>
      <c r="L784" s="7" t="s">
        <v>834</v>
      </c>
      <c r="M784" s="7" t="s">
        <v>615</v>
      </c>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Z784" s="7"/>
      <c r="CF784" s="7"/>
      <c r="CG784" s="14"/>
      <c r="CH784" s="7"/>
      <c r="CI784" s="14"/>
      <c r="CJ784" s="7"/>
      <c r="CK784" s="14"/>
      <c r="CL784" s="7"/>
      <c r="CM784" s="14"/>
    </row>
    <row r="785" spans="1:91" x14ac:dyDescent="0.3">
      <c r="A785" s="10">
        <v>151</v>
      </c>
      <c r="B785" s="36" t="s">
        <v>1448</v>
      </c>
      <c r="G785" s="36" t="s">
        <v>6230</v>
      </c>
      <c r="K785" s="7"/>
      <c r="L785" s="7" t="s">
        <v>834</v>
      </c>
      <c r="M785" s="7" t="s">
        <v>639</v>
      </c>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Z785" s="7"/>
      <c r="CF785" s="7"/>
      <c r="CG785" s="14"/>
      <c r="CH785" s="7"/>
      <c r="CI785" s="14"/>
      <c r="CJ785" s="7"/>
      <c r="CK785" s="14"/>
      <c r="CL785" s="7"/>
      <c r="CM785" s="14"/>
    </row>
    <row r="786" spans="1:91" x14ac:dyDescent="0.3">
      <c r="A786" s="10">
        <v>151</v>
      </c>
      <c r="B786" s="36" t="s">
        <v>1308</v>
      </c>
      <c r="G786" s="36" t="s">
        <v>6231</v>
      </c>
      <c r="K786" s="7"/>
      <c r="L786" s="7" t="s">
        <v>834</v>
      </c>
      <c r="M786" s="7" t="s">
        <v>639</v>
      </c>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Z786" s="7"/>
      <c r="CF786" s="7"/>
      <c r="CG786" s="14"/>
      <c r="CH786" s="7"/>
      <c r="CI786" s="14"/>
      <c r="CJ786" s="7"/>
      <c r="CK786" s="14"/>
      <c r="CL786" s="7"/>
      <c r="CM786" s="14"/>
    </row>
    <row r="787" spans="1:91" x14ac:dyDescent="0.3">
      <c r="A787" s="10">
        <v>151</v>
      </c>
      <c r="B787" s="36" t="s">
        <v>1478</v>
      </c>
      <c r="G787" s="36" t="s">
        <v>6232</v>
      </c>
      <c r="K787" s="7"/>
      <c r="L787" s="7" t="s">
        <v>834</v>
      </c>
      <c r="M787" s="7" t="s">
        <v>639</v>
      </c>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Z787" s="7"/>
      <c r="CF787" s="7"/>
      <c r="CG787" s="14"/>
      <c r="CH787" s="7"/>
      <c r="CI787" s="14"/>
      <c r="CJ787" s="7"/>
      <c r="CK787" s="14"/>
      <c r="CL787" s="7"/>
      <c r="CM787" s="14"/>
    </row>
    <row r="788" spans="1:91" x14ac:dyDescent="0.3">
      <c r="A788" s="10">
        <v>151</v>
      </c>
      <c r="B788" s="36" t="s">
        <v>860</v>
      </c>
      <c r="G788" s="36" t="s">
        <v>6233</v>
      </c>
      <c r="K788" s="7"/>
      <c r="L788" s="7" t="s">
        <v>834</v>
      </c>
      <c r="M788" s="7" t="s">
        <v>618</v>
      </c>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Z788" s="7"/>
      <c r="CF788" s="7"/>
      <c r="CG788" s="14"/>
      <c r="CH788" s="7"/>
      <c r="CI788" s="14"/>
      <c r="CJ788" s="7"/>
      <c r="CK788" s="14"/>
      <c r="CL788" s="7"/>
      <c r="CM788" s="14"/>
    </row>
    <row r="789" spans="1:91" x14ac:dyDescent="0.3">
      <c r="A789" s="10">
        <v>151</v>
      </c>
      <c r="B789" s="36" t="s">
        <v>1036</v>
      </c>
      <c r="G789" s="36" t="s">
        <v>6234</v>
      </c>
      <c r="K789" s="7"/>
      <c r="L789" s="7" t="s">
        <v>834</v>
      </c>
      <c r="M789" s="7" t="s">
        <v>615</v>
      </c>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Z789" s="7"/>
      <c r="CF789" s="7"/>
      <c r="CG789" s="14"/>
      <c r="CH789" s="7"/>
      <c r="CI789" s="14"/>
      <c r="CJ789" s="7"/>
      <c r="CK789" s="14"/>
      <c r="CL789" s="7"/>
      <c r="CM789" s="14"/>
    </row>
    <row r="790" spans="1:91" x14ac:dyDescent="0.3">
      <c r="A790" s="10">
        <v>151</v>
      </c>
      <c r="B790" s="36" t="s">
        <v>860</v>
      </c>
      <c r="G790" s="36" t="s">
        <v>6235</v>
      </c>
      <c r="K790" s="7"/>
      <c r="L790" s="7" t="s">
        <v>834</v>
      </c>
      <c r="M790" s="7" t="s">
        <v>639</v>
      </c>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Z790" s="7"/>
      <c r="CF790" s="7"/>
      <c r="CG790" s="14"/>
      <c r="CH790" s="7"/>
      <c r="CI790" s="14"/>
      <c r="CJ790" s="7"/>
      <c r="CK790" s="14"/>
      <c r="CL790" s="7"/>
      <c r="CM790" s="14"/>
    </row>
    <row r="791" spans="1:91" x14ac:dyDescent="0.3">
      <c r="A791" s="10">
        <v>151</v>
      </c>
      <c r="B791" s="36" t="s">
        <v>886</v>
      </c>
      <c r="G791" s="36" t="s">
        <v>6236</v>
      </c>
      <c r="K791" s="7"/>
      <c r="L791" s="7" t="s">
        <v>834</v>
      </c>
      <c r="M791" s="7" t="s">
        <v>639</v>
      </c>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Z791" s="7"/>
      <c r="CF791" s="7"/>
      <c r="CG791" s="14"/>
      <c r="CH791" s="7"/>
      <c r="CI791" s="14"/>
      <c r="CJ791" s="7"/>
      <c r="CK791" s="14"/>
      <c r="CL791" s="7"/>
      <c r="CM791" s="14"/>
    </row>
    <row r="792" spans="1:91" x14ac:dyDescent="0.3">
      <c r="A792" s="10">
        <v>151</v>
      </c>
      <c r="B792" s="36" t="s">
        <v>1058</v>
      </c>
      <c r="G792" s="36" t="s">
        <v>6237</v>
      </c>
      <c r="K792" s="7"/>
      <c r="L792" s="7" t="s">
        <v>834</v>
      </c>
      <c r="M792" s="7" t="s">
        <v>615</v>
      </c>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Z792" s="7"/>
      <c r="CF792" s="7"/>
      <c r="CG792" s="14"/>
      <c r="CH792" s="7"/>
      <c r="CI792" s="14"/>
      <c r="CJ792" s="7"/>
      <c r="CK792" s="14"/>
      <c r="CL792" s="7"/>
      <c r="CM792" s="14"/>
    </row>
    <row r="793" spans="1:91" x14ac:dyDescent="0.3">
      <c r="A793" s="10">
        <v>151</v>
      </c>
      <c r="B793" s="36" t="s">
        <v>1058</v>
      </c>
      <c r="G793" s="36" t="s">
        <v>6238</v>
      </c>
      <c r="K793" s="7"/>
      <c r="L793" s="7" t="s">
        <v>834</v>
      </c>
      <c r="M793" s="7" t="s">
        <v>639</v>
      </c>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Z793" s="7"/>
      <c r="CF793" s="7"/>
      <c r="CG793" s="14"/>
      <c r="CH793" s="7"/>
      <c r="CI793" s="14"/>
      <c r="CJ793" s="7"/>
      <c r="CK793" s="14"/>
      <c r="CL793" s="7"/>
      <c r="CM793" s="14"/>
    </row>
    <row r="794" spans="1:91" x14ac:dyDescent="0.3">
      <c r="A794" s="10">
        <v>151</v>
      </c>
      <c r="B794" s="36" t="s">
        <v>1028</v>
      </c>
      <c r="G794" s="36" t="s">
        <v>6239</v>
      </c>
      <c r="K794" s="7"/>
      <c r="L794" s="7" t="s">
        <v>834</v>
      </c>
      <c r="M794" s="7" t="s">
        <v>618</v>
      </c>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Z794" s="7"/>
      <c r="CF794" s="7"/>
      <c r="CG794" s="14"/>
      <c r="CH794" s="7"/>
      <c r="CI794" s="14"/>
      <c r="CJ794" s="7"/>
      <c r="CK794" s="14"/>
      <c r="CL794" s="7"/>
      <c r="CM794" s="14"/>
    </row>
    <row r="795" spans="1:91" x14ac:dyDescent="0.3">
      <c r="A795" s="10">
        <v>151</v>
      </c>
      <c r="B795" s="36" t="s">
        <v>1058</v>
      </c>
      <c r="G795" s="36" t="s">
        <v>6240</v>
      </c>
      <c r="K795" s="7"/>
      <c r="L795" s="7" t="s">
        <v>834</v>
      </c>
      <c r="M795" s="7" t="s">
        <v>639</v>
      </c>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Z795" s="7"/>
      <c r="CF795" s="7"/>
      <c r="CG795" s="14"/>
      <c r="CH795" s="7"/>
      <c r="CI795" s="14"/>
      <c r="CJ795" s="7"/>
      <c r="CK795" s="14"/>
      <c r="CL795" s="7"/>
      <c r="CM795" s="14"/>
    </row>
    <row r="796" spans="1:91" x14ac:dyDescent="0.3">
      <c r="A796" s="10">
        <v>151</v>
      </c>
      <c r="B796" s="36" t="s">
        <v>1036</v>
      </c>
      <c r="G796" s="36" t="s">
        <v>6241</v>
      </c>
      <c r="K796" s="7"/>
      <c r="L796" s="7" t="s">
        <v>834</v>
      </c>
      <c r="M796" s="7" t="s">
        <v>615</v>
      </c>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Z796" s="7"/>
      <c r="CF796" s="7"/>
      <c r="CG796" s="14"/>
      <c r="CH796" s="7"/>
      <c r="CI796" s="14"/>
      <c r="CJ796" s="7"/>
      <c r="CK796" s="14"/>
      <c r="CL796" s="7"/>
      <c r="CM796" s="14"/>
    </row>
    <row r="797" spans="1:91" x14ac:dyDescent="0.3">
      <c r="A797" s="10">
        <v>151</v>
      </c>
      <c r="B797" s="36" t="s">
        <v>1025</v>
      </c>
      <c r="G797" s="36" t="s">
        <v>6242</v>
      </c>
      <c r="K797" s="7"/>
      <c r="L797" s="7" t="s">
        <v>834</v>
      </c>
      <c r="M797" s="7" t="s">
        <v>624</v>
      </c>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Z797" s="7"/>
      <c r="CF797" s="7"/>
      <c r="CG797" s="14"/>
      <c r="CH797" s="7"/>
      <c r="CI797" s="14"/>
      <c r="CJ797" s="7"/>
      <c r="CK797" s="14"/>
      <c r="CL797" s="7"/>
      <c r="CM797" s="14"/>
    </row>
    <row r="798" spans="1:91" x14ac:dyDescent="0.3">
      <c r="A798" s="10">
        <v>151</v>
      </c>
      <c r="B798" s="36" t="s">
        <v>973</v>
      </c>
      <c r="G798" s="36" t="s">
        <v>6243</v>
      </c>
      <c r="K798" s="7"/>
      <c r="L798" s="7" t="s">
        <v>834</v>
      </c>
      <c r="M798" s="7" t="s">
        <v>615</v>
      </c>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Z798" s="7"/>
      <c r="CF798" s="7"/>
      <c r="CG798" s="14"/>
      <c r="CH798" s="7"/>
      <c r="CI798" s="14"/>
      <c r="CJ798" s="7"/>
      <c r="CK798" s="14"/>
      <c r="CL798" s="7"/>
      <c r="CM798" s="14"/>
    </row>
    <row r="799" spans="1:91" x14ac:dyDescent="0.3">
      <c r="A799" s="10">
        <v>151</v>
      </c>
      <c r="B799" s="36" t="s">
        <v>895</v>
      </c>
      <c r="G799" s="36" t="s">
        <v>6244</v>
      </c>
      <c r="K799" s="7"/>
      <c r="L799" s="7" t="s">
        <v>834</v>
      </c>
      <c r="M799" s="7" t="s">
        <v>615</v>
      </c>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Z799" s="7"/>
      <c r="CF799" s="7"/>
      <c r="CG799" s="14"/>
      <c r="CH799" s="7"/>
      <c r="CI799" s="14"/>
      <c r="CJ799" s="7"/>
      <c r="CK799" s="14"/>
      <c r="CL799" s="7"/>
      <c r="CM799" s="14"/>
    </row>
    <row r="800" spans="1:91" x14ac:dyDescent="0.3">
      <c r="A800" s="10">
        <v>151</v>
      </c>
      <c r="B800" s="36" t="s">
        <v>1192</v>
      </c>
      <c r="G800" s="36" t="s">
        <v>6245</v>
      </c>
      <c r="K800" s="7"/>
      <c r="L800" s="7" t="s">
        <v>834</v>
      </c>
      <c r="M800" s="7" t="s">
        <v>624</v>
      </c>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Z800" s="7"/>
      <c r="CF800" s="7"/>
      <c r="CG800" s="14"/>
      <c r="CH800" s="7"/>
      <c r="CI800" s="14"/>
      <c r="CJ800" s="7"/>
      <c r="CK800" s="14"/>
      <c r="CL800" s="7"/>
      <c r="CM800" s="14"/>
    </row>
    <row r="801" spans="1:91" x14ac:dyDescent="0.3">
      <c r="A801" s="10">
        <v>151</v>
      </c>
      <c r="B801" s="36" t="s">
        <v>868</v>
      </c>
      <c r="G801" s="36" t="s">
        <v>6246</v>
      </c>
      <c r="K801" s="7"/>
      <c r="L801" s="7" t="s">
        <v>834</v>
      </c>
      <c r="M801" s="7" t="s">
        <v>678</v>
      </c>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Z801" s="7"/>
      <c r="CF801" s="7"/>
      <c r="CG801" s="14"/>
      <c r="CH801" s="7"/>
      <c r="CI801" s="14"/>
      <c r="CJ801" s="7"/>
      <c r="CK801" s="14"/>
      <c r="CL801" s="7"/>
      <c r="CM801" s="14"/>
    </row>
    <row r="802" spans="1:91" x14ac:dyDescent="0.3">
      <c r="A802" s="10">
        <v>151</v>
      </c>
      <c r="B802" s="36" t="s">
        <v>1554</v>
      </c>
      <c r="G802" s="36" t="s">
        <v>6247</v>
      </c>
      <c r="K802" s="7"/>
      <c r="L802" s="7" t="s">
        <v>834</v>
      </c>
      <c r="M802" s="7" t="s">
        <v>615</v>
      </c>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Z802" s="7"/>
      <c r="CF802" s="7"/>
      <c r="CG802" s="14"/>
      <c r="CH802" s="7"/>
      <c r="CI802" s="14"/>
      <c r="CJ802" s="7"/>
      <c r="CK802" s="14"/>
      <c r="CL802" s="7"/>
      <c r="CM802" s="14"/>
    </row>
    <row r="803" spans="1:91" x14ac:dyDescent="0.3">
      <c r="A803" s="10">
        <v>151</v>
      </c>
      <c r="B803" s="36" t="s">
        <v>2823</v>
      </c>
      <c r="G803" s="36" t="s">
        <v>6248</v>
      </c>
      <c r="K803" s="7"/>
      <c r="L803" s="7" t="s">
        <v>834</v>
      </c>
      <c r="M803" s="7" t="s">
        <v>621</v>
      </c>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Z803" s="7"/>
      <c r="CF803" s="7"/>
      <c r="CG803" s="14"/>
      <c r="CH803" s="7"/>
      <c r="CI803" s="14"/>
      <c r="CJ803" s="7"/>
      <c r="CK803" s="14"/>
      <c r="CL803" s="7"/>
      <c r="CM803" s="14"/>
    </row>
    <row r="804" spans="1:91" x14ac:dyDescent="0.3">
      <c r="A804" s="10">
        <v>151</v>
      </c>
      <c r="B804" s="36" t="s">
        <v>1036</v>
      </c>
      <c r="G804" s="36" t="s">
        <v>6249</v>
      </c>
      <c r="K804" s="7"/>
      <c r="L804" s="7" t="s">
        <v>834</v>
      </c>
      <c r="M804" s="7" t="s">
        <v>618</v>
      </c>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Z804" s="7"/>
      <c r="CF804" s="7"/>
      <c r="CG804" s="14"/>
      <c r="CH804" s="7"/>
      <c r="CI804" s="14"/>
      <c r="CJ804" s="7"/>
      <c r="CK804" s="14"/>
      <c r="CL804" s="7"/>
      <c r="CM804" s="14"/>
    </row>
    <row r="805" spans="1:91" x14ac:dyDescent="0.3">
      <c r="A805" s="10">
        <v>151</v>
      </c>
      <c r="B805" s="36" t="s">
        <v>1226</v>
      </c>
      <c r="G805" s="36" t="s">
        <v>6250</v>
      </c>
      <c r="K805" s="7"/>
      <c r="L805" s="7" t="s">
        <v>834</v>
      </c>
      <c r="M805" s="7" t="s">
        <v>615</v>
      </c>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Z805" s="7"/>
      <c r="CF805" s="7"/>
      <c r="CG805" s="14"/>
      <c r="CH805" s="7"/>
      <c r="CI805" s="14"/>
      <c r="CJ805" s="7"/>
      <c r="CK805" s="14"/>
      <c r="CL805" s="7"/>
      <c r="CM805" s="14"/>
    </row>
    <row r="806" spans="1:91" x14ac:dyDescent="0.3">
      <c r="A806" s="10">
        <v>151</v>
      </c>
      <c r="B806" s="36" t="s">
        <v>1226</v>
      </c>
      <c r="G806" s="36" t="s">
        <v>6251</v>
      </c>
      <c r="K806" s="7"/>
      <c r="L806" s="7" t="s">
        <v>834</v>
      </c>
      <c r="M806" s="7" t="s">
        <v>615</v>
      </c>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Z806" s="7"/>
      <c r="CF806" s="7"/>
      <c r="CG806" s="14"/>
      <c r="CH806" s="7"/>
      <c r="CI806" s="14"/>
      <c r="CJ806" s="7"/>
      <c r="CK806" s="14"/>
      <c r="CL806" s="7"/>
      <c r="CM806" s="14"/>
    </row>
    <row r="807" spans="1:91" x14ac:dyDescent="0.3">
      <c r="A807" s="10">
        <v>151</v>
      </c>
      <c r="B807" s="36" t="s">
        <v>1226</v>
      </c>
      <c r="G807" s="36" t="s">
        <v>6252</v>
      </c>
      <c r="K807" s="7"/>
      <c r="L807" s="7" t="s">
        <v>834</v>
      </c>
      <c r="M807" s="7" t="s">
        <v>615</v>
      </c>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Z807" s="7"/>
      <c r="CF807" s="7"/>
      <c r="CG807" s="14"/>
      <c r="CH807" s="7"/>
      <c r="CI807" s="14"/>
      <c r="CJ807" s="7"/>
      <c r="CK807" s="14"/>
      <c r="CL807" s="7"/>
      <c r="CM807" s="14"/>
    </row>
    <row r="808" spans="1:91" x14ac:dyDescent="0.3">
      <c r="A808" s="10">
        <v>151</v>
      </c>
      <c r="B808" s="36" t="s">
        <v>1226</v>
      </c>
      <c r="G808" s="36" t="s">
        <v>6253</v>
      </c>
      <c r="K808" s="7"/>
      <c r="L808" s="7" t="s">
        <v>834</v>
      </c>
      <c r="M808" s="7" t="s">
        <v>615</v>
      </c>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Z808" s="7"/>
      <c r="CF808" s="7"/>
      <c r="CG808" s="14"/>
      <c r="CH808" s="7"/>
      <c r="CI808" s="14"/>
      <c r="CJ808" s="7"/>
      <c r="CK808" s="14"/>
      <c r="CL808" s="7"/>
      <c r="CM808" s="14"/>
    </row>
    <row r="809" spans="1:91" x14ac:dyDescent="0.3">
      <c r="A809" s="10">
        <v>151</v>
      </c>
      <c r="B809" s="36" t="s">
        <v>1036</v>
      </c>
      <c r="G809" s="36" t="s">
        <v>6254</v>
      </c>
      <c r="K809" s="7"/>
      <c r="L809" s="7" t="s">
        <v>834</v>
      </c>
      <c r="M809" s="7" t="s">
        <v>618</v>
      </c>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Z809" s="7"/>
      <c r="CF809" s="7"/>
      <c r="CG809" s="14"/>
      <c r="CH809" s="7"/>
      <c r="CI809" s="14"/>
      <c r="CJ809" s="7"/>
      <c r="CK809" s="14"/>
      <c r="CL809" s="7"/>
      <c r="CM809" s="14"/>
    </row>
    <row r="810" spans="1:91" x14ac:dyDescent="0.3">
      <c r="A810" s="10">
        <v>151</v>
      </c>
      <c r="B810" s="36" t="s">
        <v>1085</v>
      </c>
      <c r="G810" s="36" t="s">
        <v>6255</v>
      </c>
      <c r="K810" s="7"/>
      <c r="L810" s="7" t="s">
        <v>834</v>
      </c>
      <c r="M810" s="7" t="s">
        <v>618</v>
      </c>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Z810" s="7"/>
      <c r="CF810" s="7"/>
      <c r="CG810" s="14"/>
      <c r="CH810" s="7"/>
      <c r="CI810" s="14"/>
      <c r="CJ810" s="7"/>
      <c r="CK810" s="14"/>
      <c r="CL810" s="7"/>
      <c r="CM810" s="14"/>
    </row>
    <row r="811" spans="1:91" x14ac:dyDescent="0.3">
      <c r="A811" s="10">
        <v>151</v>
      </c>
      <c r="B811" s="36" t="s">
        <v>1085</v>
      </c>
      <c r="G811" s="36" t="s">
        <v>6256</v>
      </c>
      <c r="K811" s="7"/>
      <c r="L811" s="7" t="s">
        <v>834</v>
      </c>
      <c r="M811" s="7" t="s">
        <v>639</v>
      </c>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Z811" s="7"/>
      <c r="CF811" s="7"/>
      <c r="CG811" s="14"/>
      <c r="CH811" s="7"/>
      <c r="CI811" s="14"/>
      <c r="CJ811" s="7"/>
      <c r="CK811" s="14"/>
      <c r="CL811" s="7"/>
      <c r="CM811" s="14"/>
    </row>
    <row r="812" spans="1:91" x14ac:dyDescent="0.3">
      <c r="A812" s="10">
        <v>151</v>
      </c>
      <c r="B812" s="36" t="s">
        <v>1036</v>
      </c>
      <c r="G812" s="36" t="s">
        <v>6257</v>
      </c>
      <c r="K812" s="7"/>
      <c r="L812" s="7" t="s">
        <v>834</v>
      </c>
      <c r="M812" s="7" t="s">
        <v>639</v>
      </c>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Z812" s="7"/>
      <c r="CF812" s="7"/>
      <c r="CG812" s="14"/>
      <c r="CH812" s="7"/>
      <c r="CI812" s="14"/>
      <c r="CJ812" s="7"/>
      <c r="CK812" s="14"/>
      <c r="CL812" s="7"/>
      <c r="CM812" s="14"/>
    </row>
    <row r="813" spans="1:91" x14ac:dyDescent="0.3">
      <c r="A813" s="10">
        <v>151</v>
      </c>
      <c r="B813" s="36" t="s">
        <v>913</v>
      </c>
      <c r="G813" s="36" t="s">
        <v>6258</v>
      </c>
      <c r="K813" s="7"/>
      <c r="L813" s="7" t="s">
        <v>834</v>
      </c>
      <c r="M813" s="7" t="s">
        <v>615</v>
      </c>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Z813" s="7"/>
      <c r="CF813" s="7"/>
      <c r="CG813" s="14"/>
      <c r="CH813" s="7"/>
      <c r="CI813" s="14"/>
      <c r="CJ813" s="7"/>
      <c r="CK813" s="14"/>
      <c r="CL813" s="7"/>
      <c r="CM813" s="14"/>
    </row>
    <row r="814" spans="1:91" x14ac:dyDescent="0.3">
      <c r="A814" s="10">
        <v>151</v>
      </c>
      <c r="B814" s="36" t="s">
        <v>1028</v>
      </c>
      <c r="G814" s="36" t="s">
        <v>6259</v>
      </c>
      <c r="K814" s="7"/>
      <c r="L814" s="7" t="s">
        <v>834</v>
      </c>
      <c r="M814" s="7" t="s">
        <v>615</v>
      </c>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Z814" s="7"/>
      <c r="CF814" s="7"/>
      <c r="CG814" s="14"/>
      <c r="CH814" s="7"/>
      <c r="CI814" s="14"/>
      <c r="CJ814" s="7"/>
      <c r="CK814" s="14"/>
      <c r="CL814" s="7"/>
      <c r="CM814" s="14"/>
    </row>
    <row r="815" spans="1:91" x14ac:dyDescent="0.3">
      <c r="A815" s="10">
        <v>151</v>
      </c>
      <c r="B815" s="36" t="s">
        <v>1036</v>
      </c>
      <c r="G815" s="36" t="s">
        <v>6260</v>
      </c>
      <c r="K815" s="7"/>
      <c r="L815" s="7" t="s">
        <v>834</v>
      </c>
      <c r="M815" s="7" t="s">
        <v>618</v>
      </c>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Z815" s="7"/>
      <c r="CF815" s="7"/>
      <c r="CG815" s="14"/>
      <c r="CH815" s="7"/>
      <c r="CI815" s="14"/>
      <c r="CJ815" s="7"/>
      <c r="CK815" s="14"/>
      <c r="CL815" s="7"/>
      <c r="CM815" s="14"/>
    </row>
    <row r="816" spans="1:91" x14ac:dyDescent="0.3">
      <c r="A816" s="10">
        <v>151</v>
      </c>
      <c r="B816" s="36" t="s">
        <v>1698</v>
      </c>
      <c r="G816" s="36" t="s">
        <v>6261</v>
      </c>
      <c r="K816" s="7"/>
      <c r="L816" s="7" t="s">
        <v>834</v>
      </c>
      <c r="M816" s="7" t="s">
        <v>615</v>
      </c>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Z816" s="7"/>
      <c r="CF816" s="7"/>
      <c r="CG816" s="14"/>
      <c r="CH816" s="7"/>
      <c r="CI816" s="14"/>
      <c r="CJ816" s="7"/>
      <c r="CK816" s="14"/>
      <c r="CL816" s="7"/>
      <c r="CM816" s="14"/>
    </row>
    <row r="817" spans="1:91" x14ac:dyDescent="0.3">
      <c r="A817" s="10">
        <v>151</v>
      </c>
      <c r="B817" s="36" t="s">
        <v>860</v>
      </c>
      <c r="G817" s="36" t="s">
        <v>6262</v>
      </c>
      <c r="K817" s="7"/>
      <c r="L817" s="7" t="s">
        <v>834</v>
      </c>
      <c r="M817" s="7" t="s">
        <v>615</v>
      </c>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Z817" s="7"/>
      <c r="CF817" s="7"/>
      <c r="CG817" s="14"/>
      <c r="CH817" s="7"/>
      <c r="CI817" s="14"/>
      <c r="CJ817" s="7"/>
      <c r="CK817" s="14"/>
      <c r="CL817" s="7"/>
      <c r="CM817" s="14"/>
    </row>
    <row r="818" spans="1:91" x14ac:dyDescent="0.3">
      <c r="A818" s="10">
        <v>151</v>
      </c>
      <c r="B818" s="36" t="s">
        <v>913</v>
      </c>
      <c r="G818" s="36" t="s">
        <v>6263</v>
      </c>
      <c r="K818" s="7"/>
      <c r="L818" s="7" t="s">
        <v>834</v>
      </c>
      <c r="M818" s="7" t="s">
        <v>615</v>
      </c>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Z818" s="7"/>
      <c r="CF818" s="7"/>
      <c r="CG818" s="14"/>
      <c r="CH818" s="7"/>
      <c r="CI818" s="14"/>
      <c r="CJ818" s="7"/>
      <c r="CK818" s="14"/>
      <c r="CL818" s="7"/>
      <c r="CM818" s="14"/>
    </row>
    <row r="819" spans="1:91" x14ac:dyDescent="0.3">
      <c r="A819" s="10">
        <v>151</v>
      </c>
      <c r="B819" s="36" t="s">
        <v>1244</v>
      </c>
      <c r="G819" s="36" t="s">
        <v>6264</v>
      </c>
      <c r="K819" s="7"/>
      <c r="L819" s="7" t="s">
        <v>834</v>
      </c>
      <c r="M819" s="7" t="s">
        <v>639</v>
      </c>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Z819" s="7"/>
      <c r="CF819" s="7"/>
      <c r="CG819" s="14"/>
      <c r="CH819" s="7"/>
      <c r="CI819" s="14"/>
      <c r="CJ819" s="7"/>
      <c r="CK819" s="14"/>
      <c r="CL819" s="7"/>
      <c r="CM819" s="14"/>
    </row>
    <row r="820" spans="1:91" x14ac:dyDescent="0.3">
      <c r="A820" s="10">
        <v>151</v>
      </c>
      <c r="B820" s="36" t="s">
        <v>1036</v>
      </c>
      <c r="G820" s="36" t="s">
        <v>6265</v>
      </c>
      <c r="K820" s="7"/>
      <c r="L820" s="7" t="s">
        <v>834</v>
      </c>
      <c r="M820" s="7" t="s">
        <v>618</v>
      </c>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Z820" s="7"/>
      <c r="CF820" s="7"/>
      <c r="CG820" s="14"/>
      <c r="CH820" s="7"/>
      <c r="CI820" s="14"/>
      <c r="CJ820" s="7"/>
      <c r="CK820" s="14"/>
      <c r="CL820" s="7"/>
      <c r="CM820" s="14"/>
    </row>
    <row r="821" spans="1:91" x14ac:dyDescent="0.3">
      <c r="A821" s="10">
        <v>151</v>
      </c>
      <c r="B821" s="36" t="s">
        <v>860</v>
      </c>
      <c r="G821" s="36" t="s">
        <v>6266</v>
      </c>
      <c r="K821" s="7"/>
      <c r="L821" s="7" t="s">
        <v>834</v>
      </c>
      <c r="M821" s="7" t="s">
        <v>624</v>
      </c>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Z821" s="7"/>
      <c r="CF821" s="7"/>
      <c r="CG821" s="14"/>
      <c r="CH821" s="7"/>
      <c r="CI821" s="14"/>
      <c r="CJ821" s="7"/>
      <c r="CK821" s="14"/>
      <c r="CL821" s="7"/>
      <c r="CM821" s="14"/>
    </row>
    <row r="822" spans="1:91" x14ac:dyDescent="0.3">
      <c r="A822" s="10">
        <v>151</v>
      </c>
      <c r="B822" s="36" t="s">
        <v>860</v>
      </c>
      <c r="G822" s="36" t="s">
        <v>6267</v>
      </c>
      <c r="K822" s="7"/>
      <c r="L822" s="7" t="s">
        <v>834</v>
      </c>
      <c r="M822" s="7" t="s">
        <v>624</v>
      </c>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Z822" s="7"/>
      <c r="CF822" s="7"/>
      <c r="CG822" s="14"/>
      <c r="CH822" s="7"/>
      <c r="CI822" s="14"/>
      <c r="CJ822" s="7"/>
      <c r="CK822" s="14"/>
      <c r="CL822" s="7"/>
      <c r="CM822" s="14"/>
    </row>
    <row r="823" spans="1:91" x14ac:dyDescent="0.3">
      <c r="A823" s="10">
        <v>151</v>
      </c>
      <c r="B823" s="36" t="s">
        <v>1961</v>
      </c>
      <c r="G823" s="36" t="s">
        <v>6268</v>
      </c>
      <c r="K823" s="7"/>
      <c r="L823" s="7" t="s">
        <v>834</v>
      </c>
      <c r="M823" s="7" t="s">
        <v>615</v>
      </c>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Z823" s="7"/>
      <c r="CF823" s="7"/>
      <c r="CG823" s="14"/>
      <c r="CH823" s="7"/>
      <c r="CI823" s="14"/>
      <c r="CJ823" s="7"/>
      <c r="CK823" s="14"/>
      <c r="CL823" s="7"/>
      <c r="CM823" s="14"/>
    </row>
    <row r="824" spans="1:91" x14ac:dyDescent="0.3">
      <c r="A824" s="10">
        <v>151</v>
      </c>
      <c r="B824" s="36" t="s">
        <v>1961</v>
      </c>
      <c r="G824" s="36" t="s">
        <v>6269</v>
      </c>
      <c r="K824" s="7"/>
      <c r="L824" s="7" t="s">
        <v>834</v>
      </c>
      <c r="M824" s="7" t="s">
        <v>615</v>
      </c>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Z824" s="7"/>
      <c r="CF824" s="7"/>
      <c r="CG824" s="14"/>
      <c r="CH824" s="7"/>
      <c r="CI824" s="14"/>
      <c r="CJ824" s="7"/>
      <c r="CK824" s="14"/>
      <c r="CL824" s="7"/>
      <c r="CM824" s="14"/>
    </row>
    <row r="825" spans="1:91" x14ac:dyDescent="0.3">
      <c r="A825" s="10">
        <v>151</v>
      </c>
      <c r="B825" s="36" t="s">
        <v>1036</v>
      </c>
      <c r="G825" s="36" t="s">
        <v>6270</v>
      </c>
      <c r="K825" s="7"/>
      <c r="L825" s="7" t="s">
        <v>834</v>
      </c>
      <c r="M825" s="7" t="s">
        <v>618</v>
      </c>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Z825" s="7"/>
      <c r="CF825" s="7"/>
      <c r="CG825" s="14"/>
      <c r="CH825" s="7"/>
      <c r="CI825" s="14"/>
      <c r="CJ825" s="7"/>
      <c r="CK825" s="14"/>
      <c r="CL825" s="7"/>
      <c r="CM825" s="14"/>
    </row>
    <row r="826" spans="1:91" x14ac:dyDescent="0.3">
      <c r="A826" s="10">
        <v>151</v>
      </c>
      <c r="B826" s="36" t="s">
        <v>1025</v>
      </c>
      <c r="G826" s="36" t="s">
        <v>6271</v>
      </c>
      <c r="K826" s="7"/>
      <c r="L826" s="7" t="s">
        <v>834</v>
      </c>
      <c r="M826" s="7" t="s">
        <v>615</v>
      </c>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Z826" s="7"/>
      <c r="CF826" s="7"/>
      <c r="CG826" s="14"/>
      <c r="CH826" s="7"/>
      <c r="CI826" s="14"/>
      <c r="CJ826" s="7"/>
      <c r="CK826" s="14"/>
      <c r="CL826" s="7"/>
      <c r="CM826" s="14"/>
    </row>
    <row r="827" spans="1:91" x14ac:dyDescent="0.3">
      <c r="A827" s="10">
        <v>151</v>
      </c>
      <c r="B827" s="36" t="s">
        <v>1036</v>
      </c>
      <c r="G827" s="36" t="s">
        <v>6272</v>
      </c>
      <c r="K827" s="7"/>
      <c r="L827" s="7" t="s">
        <v>834</v>
      </c>
      <c r="M827" s="7" t="s">
        <v>615</v>
      </c>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Z827" s="7"/>
      <c r="CF827" s="7"/>
      <c r="CG827" s="14"/>
      <c r="CH827" s="7"/>
      <c r="CI827" s="14"/>
      <c r="CJ827" s="7"/>
      <c r="CK827" s="14"/>
      <c r="CL827" s="7"/>
      <c r="CM827" s="14"/>
    </row>
    <row r="828" spans="1:91" x14ac:dyDescent="0.3">
      <c r="A828" s="10">
        <v>151</v>
      </c>
      <c r="B828" s="36" t="s">
        <v>891</v>
      </c>
      <c r="G828" s="36" t="s">
        <v>6273</v>
      </c>
      <c r="K828" s="7"/>
      <c r="L828" s="7" t="s">
        <v>834</v>
      </c>
      <c r="M828" s="7" t="s">
        <v>639</v>
      </c>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Z828" s="7"/>
      <c r="CF828" s="7"/>
      <c r="CG828" s="14"/>
      <c r="CH828" s="7"/>
      <c r="CI828" s="14"/>
      <c r="CJ828" s="7"/>
      <c r="CK828" s="14"/>
      <c r="CL828" s="7"/>
      <c r="CM828" s="14"/>
    </row>
    <row r="829" spans="1:91" x14ac:dyDescent="0.3">
      <c r="A829" s="10">
        <v>151</v>
      </c>
      <c r="B829" s="36" t="s">
        <v>1176</v>
      </c>
      <c r="G829" s="36" t="s">
        <v>6274</v>
      </c>
      <c r="K829" s="7"/>
      <c r="L829" s="7" t="s">
        <v>834</v>
      </c>
      <c r="M829" s="7" t="s">
        <v>639</v>
      </c>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Z829" s="7"/>
      <c r="CF829" s="7"/>
      <c r="CG829" s="14"/>
      <c r="CH829" s="7"/>
      <c r="CI829" s="14"/>
      <c r="CJ829" s="7"/>
      <c r="CK829" s="14"/>
      <c r="CL829" s="7"/>
      <c r="CM829" s="14"/>
    </row>
    <row r="830" spans="1:91" x14ac:dyDescent="0.3">
      <c r="A830" s="10">
        <v>151</v>
      </c>
      <c r="B830" s="36" t="s">
        <v>860</v>
      </c>
      <c r="G830" s="36" t="s">
        <v>6275</v>
      </c>
      <c r="K830" s="7"/>
      <c r="L830" s="7" t="s">
        <v>834</v>
      </c>
      <c r="M830" s="7" t="s">
        <v>615</v>
      </c>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Z830" s="7"/>
      <c r="CF830" s="7"/>
      <c r="CG830" s="14"/>
      <c r="CH830" s="7"/>
      <c r="CI830" s="14"/>
      <c r="CJ830" s="7"/>
      <c r="CK830" s="14"/>
      <c r="CL830" s="7"/>
      <c r="CM830" s="14"/>
    </row>
    <row r="831" spans="1:91" x14ac:dyDescent="0.3">
      <c r="A831" s="10">
        <v>151</v>
      </c>
      <c r="B831" s="36" t="s">
        <v>860</v>
      </c>
      <c r="G831" s="36" t="s">
        <v>6276</v>
      </c>
      <c r="K831" s="7"/>
      <c r="L831" s="7" t="s">
        <v>834</v>
      </c>
      <c r="M831" s="7" t="s">
        <v>639</v>
      </c>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Z831" s="7"/>
      <c r="CF831" s="7"/>
      <c r="CG831" s="14"/>
      <c r="CH831" s="7"/>
      <c r="CI831" s="14"/>
      <c r="CJ831" s="7"/>
      <c r="CK831" s="14"/>
      <c r="CL831" s="7"/>
      <c r="CM831" s="14"/>
    </row>
    <row r="832" spans="1:91" x14ac:dyDescent="0.3">
      <c r="A832" s="10">
        <v>151</v>
      </c>
      <c r="B832" s="36" t="s">
        <v>860</v>
      </c>
      <c r="G832" s="36" t="s">
        <v>6277</v>
      </c>
      <c r="K832" s="7"/>
      <c r="L832" s="7" t="s">
        <v>834</v>
      </c>
      <c r="M832" s="7" t="s">
        <v>615</v>
      </c>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Z832" s="7"/>
      <c r="CF832" s="7"/>
      <c r="CG832" s="14"/>
      <c r="CH832" s="7"/>
      <c r="CI832" s="14"/>
      <c r="CJ832" s="7"/>
      <c r="CK832" s="14"/>
      <c r="CL832" s="7"/>
      <c r="CM832" s="14"/>
    </row>
    <row r="833" spans="1:91" x14ac:dyDescent="0.3">
      <c r="A833" s="10">
        <v>151</v>
      </c>
      <c r="B833" s="36" t="s">
        <v>830</v>
      </c>
      <c r="G833" s="36" t="s">
        <v>6278</v>
      </c>
      <c r="K833" s="7"/>
      <c r="L833" s="7" t="s">
        <v>834</v>
      </c>
      <c r="M833" s="7" t="s">
        <v>639</v>
      </c>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Z833" s="7"/>
      <c r="CF833" s="7"/>
      <c r="CG833" s="14"/>
      <c r="CH833" s="7"/>
      <c r="CI833" s="14"/>
      <c r="CJ833" s="7"/>
      <c r="CK833" s="14"/>
      <c r="CL833" s="7"/>
      <c r="CM833" s="14"/>
    </row>
    <row r="834" spans="1:91" x14ac:dyDescent="0.3">
      <c r="A834" s="10">
        <v>151</v>
      </c>
      <c r="B834" s="36" t="s">
        <v>860</v>
      </c>
      <c r="G834" s="36" t="s">
        <v>6279</v>
      </c>
      <c r="K834" s="7"/>
      <c r="L834" s="7" t="s">
        <v>834</v>
      </c>
      <c r="M834" s="7" t="s">
        <v>639</v>
      </c>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Z834" s="7"/>
      <c r="CF834" s="7"/>
      <c r="CG834" s="14"/>
      <c r="CH834" s="7"/>
      <c r="CI834" s="14"/>
      <c r="CJ834" s="7"/>
      <c r="CK834" s="14"/>
      <c r="CL834" s="7"/>
      <c r="CM834" s="14"/>
    </row>
    <row r="835" spans="1:91" x14ac:dyDescent="0.3">
      <c r="A835" s="10">
        <v>151</v>
      </c>
      <c r="B835" s="36" t="s">
        <v>973</v>
      </c>
      <c r="G835" s="36" t="s">
        <v>1045</v>
      </c>
      <c r="K835" s="7"/>
      <c r="L835" s="7" t="s">
        <v>834</v>
      </c>
      <c r="M835" s="7" t="s">
        <v>639</v>
      </c>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Z835" s="7"/>
      <c r="CF835" s="7"/>
      <c r="CG835" s="14"/>
      <c r="CH835" s="7"/>
      <c r="CI835" s="14"/>
      <c r="CJ835" s="7"/>
      <c r="CK835" s="14"/>
      <c r="CL835" s="7"/>
      <c r="CM835" s="14"/>
    </row>
    <row r="836" spans="1:91" x14ac:dyDescent="0.3">
      <c r="A836" s="10">
        <v>151</v>
      </c>
      <c r="B836" s="36" t="s">
        <v>973</v>
      </c>
      <c r="G836" s="36" t="s">
        <v>6280</v>
      </c>
      <c r="K836" s="7"/>
      <c r="L836" s="7" t="s">
        <v>834</v>
      </c>
      <c r="M836" s="7" t="s">
        <v>639</v>
      </c>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Z836" s="7"/>
      <c r="CF836" s="7"/>
      <c r="CG836" s="14"/>
      <c r="CH836" s="7"/>
      <c r="CI836" s="14"/>
      <c r="CJ836" s="7"/>
      <c r="CK836" s="14"/>
      <c r="CL836" s="7"/>
      <c r="CM836" s="14"/>
    </row>
    <row r="837" spans="1:91" x14ac:dyDescent="0.3">
      <c r="A837" s="10">
        <v>151</v>
      </c>
      <c r="B837" s="36" t="s">
        <v>973</v>
      </c>
      <c r="G837" s="36" t="s">
        <v>6281</v>
      </c>
      <c r="K837" s="7"/>
      <c r="L837" s="7" t="s">
        <v>834</v>
      </c>
      <c r="M837" s="7" t="s">
        <v>639</v>
      </c>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Z837" s="7"/>
      <c r="CF837" s="7"/>
      <c r="CG837" s="14"/>
      <c r="CH837" s="7"/>
      <c r="CI837" s="14"/>
      <c r="CJ837" s="7"/>
      <c r="CK837" s="14"/>
      <c r="CL837" s="7"/>
      <c r="CM837" s="14"/>
    </row>
    <row r="838" spans="1:91" x14ac:dyDescent="0.3">
      <c r="A838" s="10">
        <v>151</v>
      </c>
      <c r="B838" s="36" t="s">
        <v>1036</v>
      </c>
      <c r="G838" s="36" t="s">
        <v>6282</v>
      </c>
      <c r="K838" s="7"/>
      <c r="L838" s="7" t="s">
        <v>834</v>
      </c>
      <c r="M838" s="7" t="s">
        <v>621</v>
      </c>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Z838" s="7"/>
      <c r="CF838" s="7"/>
      <c r="CG838" s="14"/>
      <c r="CH838" s="7"/>
      <c r="CI838" s="14"/>
      <c r="CJ838" s="7"/>
      <c r="CK838" s="14"/>
      <c r="CL838" s="7"/>
      <c r="CM838" s="14"/>
    </row>
    <row r="839" spans="1:91" x14ac:dyDescent="0.3">
      <c r="A839" s="10">
        <v>151</v>
      </c>
      <c r="B839" s="36" t="s">
        <v>1036</v>
      </c>
      <c r="G839" s="36" t="s">
        <v>6283</v>
      </c>
      <c r="K839" s="7"/>
      <c r="L839" s="7" t="s">
        <v>834</v>
      </c>
      <c r="M839" s="7" t="s">
        <v>639</v>
      </c>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Z839" s="7"/>
      <c r="CF839" s="7"/>
      <c r="CG839" s="14"/>
      <c r="CH839" s="7"/>
      <c r="CI839" s="14"/>
      <c r="CJ839" s="7"/>
      <c r="CK839" s="14"/>
      <c r="CL839" s="7"/>
      <c r="CM839" s="14"/>
    </row>
    <row r="840" spans="1:91" x14ac:dyDescent="0.3">
      <c r="A840" s="10">
        <v>151</v>
      </c>
      <c r="B840" s="36" t="s">
        <v>1349</v>
      </c>
      <c r="G840" s="36" t="s">
        <v>6284</v>
      </c>
      <c r="K840" s="7"/>
      <c r="L840" s="7" t="s">
        <v>834</v>
      </c>
      <c r="M840" s="7" t="s">
        <v>624</v>
      </c>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Z840" s="7"/>
      <c r="CF840" s="7"/>
      <c r="CG840" s="14"/>
      <c r="CH840" s="7"/>
      <c r="CI840" s="14"/>
      <c r="CJ840" s="7"/>
      <c r="CK840" s="14"/>
      <c r="CL840" s="7"/>
      <c r="CM840" s="14"/>
    </row>
    <row r="841" spans="1:91" x14ac:dyDescent="0.3">
      <c r="A841" s="10">
        <v>151</v>
      </c>
      <c r="B841" s="36" t="s">
        <v>1349</v>
      </c>
      <c r="G841" s="36" t="s">
        <v>6285</v>
      </c>
      <c r="K841" s="7"/>
      <c r="L841" s="7" t="s">
        <v>834</v>
      </c>
      <c r="M841" s="7" t="s">
        <v>624</v>
      </c>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Z841" s="7"/>
      <c r="CF841" s="7"/>
      <c r="CG841" s="14"/>
      <c r="CH841" s="7"/>
      <c r="CI841" s="14"/>
      <c r="CJ841" s="7"/>
      <c r="CK841" s="14"/>
      <c r="CL841" s="7"/>
      <c r="CM841" s="14"/>
    </row>
    <row r="842" spans="1:91" x14ac:dyDescent="0.3">
      <c r="A842" s="10">
        <v>151</v>
      </c>
      <c r="B842" s="36" t="s">
        <v>1349</v>
      </c>
      <c r="G842" s="36" t="s">
        <v>6286</v>
      </c>
      <c r="K842" s="7"/>
      <c r="L842" s="7" t="s">
        <v>834</v>
      </c>
      <c r="M842" s="7" t="s">
        <v>624</v>
      </c>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Z842" s="7"/>
      <c r="CF842" s="7"/>
      <c r="CG842" s="14"/>
      <c r="CH842" s="7"/>
      <c r="CI842" s="14"/>
      <c r="CJ842" s="7"/>
      <c r="CK842" s="14"/>
      <c r="CL842" s="7"/>
      <c r="CM842" s="14"/>
    </row>
    <row r="843" spans="1:91" x14ac:dyDescent="0.3">
      <c r="A843" s="10">
        <v>151</v>
      </c>
      <c r="B843" s="36" t="s">
        <v>1349</v>
      </c>
      <c r="G843" s="36" t="s">
        <v>6287</v>
      </c>
      <c r="K843" s="7"/>
      <c r="L843" s="7" t="s">
        <v>834</v>
      </c>
      <c r="M843" s="7" t="s">
        <v>624</v>
      </c>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Z843" s="7"/>
      <c r="CF843" s="7"/>
      <c r="CG843" s="14"/>
      <c r="CH843" s="7"/>
      <c r="CI843" s="14"/>
      <c r="CJ843" s="7"/>
      <c r="CK843" s="14"/>
      <c r="CL843" s="7"/>
      <c r="CM843" s="14"/>
    </row>
    <row r="844" spans="1:91" x14ac:dyDescent="0.3">
      <c r="A844" s="10">
        <v>151</v>
      </c>
      <c r="B844" s="36" t="s">
        <v>1028</v>
      </c>
      <c r="G844" s="36" t="s">
        <v>6288</v>
      </c>
      <c r="K844" s="7"/>
      <c r="L844" s="7" t="s">
        <v>834</v>
      </c>
      <c r="M844" s="7" t="s">
        <v>615</v>
      </c>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Z844" s="7"/>
      <c r="CF844" s="7"/>
      <c r="CG844" s="14"/>
      <c r="CH844" s="7"/>
      <c r="CI844" s="14"/>
      <c r="CJ844" s="7"/>
      <c r="CK844" s="14"/>
      <c r="CL844" s="7"/>
      <c r="CM844" s="14"/>
    </row>
    <row r="845" spans="1:91" x14ac:dyDescent="0.3">
      <c r="A845" s="10">
        <v>151</v>
      </c>
      <c r="B845" s="36" t="s">
        <v>1025</v>
      </c>
      <c r="G845" s="36" t="s">
        <v>6289</v>
      </c>
      <c r="K845" s="7"/>
      <c r="L845" s="7" t="s">
        <v>834</v>
      </c>
      <c r="M845" s="7" t="s">
        <v>615</v>
      </c>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Z845" s="7"/>
      <c r="CF845" s="7"/>
      <c r="CG845" s="14"/>
      <c r="CH845" s="7"/>
      <c r="CI845" s="14"/>
      <c r="CJ845" s="7"/>
      <c r="CK845" s="14"/>
      <c r="CL845" s="7"/>
      <c r="CM845" s="14"/>
    </row>
    <row r="846" spans="1:91" x14ac:dyDescent="0.3">
      <c r="A846" s="10">
        <v>151</v>
      </c>
      <c r="B846" s="36" t="s">
        <v>878</v>
      </c>
      <c r="G846" s="36" t="s">
        <v>6290</v>
      </c>
      <c r="K846" s="7"/>
      <c r="L846" s="7" t="s">
        <v>834</v>
      </c>
      <c r="M846" s="7" t="s">
        <v>624</v>
      </c>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Z846" s="7"/>
      <c r="CF846" s="7"/>
      <c r="CG846" s="14"/>
      <c r="CH846" s="7"/>
      <c r="CI846" s="14"/>
      <c r="CJ846" s="7"/>
      <c r="CK846" s="14"/>
      <c r="CL846" s="7"/>
      <c r="CM846" s="14"/>
    </row>
    <row r="847" spans="1:91" x14ac:dyDescent="0.3">
      <c r="A847" s="10">
        <v>151</v>
      </c>
      <c r="B847" s="36" t="s">
        <v>1226</v>
      </c>
      <c r="G847" s="36" t="s">
        <v>6291</v>
      </c>
      <c r="K847" s="7"/>
      <c r="L847" s="7" t="s">
        <v>834</v>
      </c>
      <c r="M847" s="7" t="s">
        <v>615</v>
      </c>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Z847" s="7"/>
      <c r="CF847" s="7"/>
      <c r="CG847" s="14"/>
      <c r="CH847" s="7"/>
      <c r="CI847" s="14"/>
      <c r="CJ847" s="7"/>
      <c r="CK847" s="14"/>
      <c r="CL847" s="7"/>
      <c r="CM847" s="14"/>
    </row>
    <row r="848" spans="1:91" x14ac:dyDescent="0.3">
      <c r="A848" s="10">
        <v>151</v>
      </c>
      <c r="B848" s="36" t="s">
        <v>860</v>
      </c>
      <c r="G848" s="36" t="s">
        <v>6292</v>
      </c>
      <c r="K848" s="7"/>
      <c r="L848" s="7" t="s">
        <v>834</v>
      </c>
      <c r="M848" s="7" t="s">
        <v>615</v>
      </c>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Z848" s="7"/>
      <c r="CF848" s="7"/>
      <c r="CG848" s="14"/>
      <c r="CH848" s="7"/>
      <c r="CI848" s="14"/>
      <c r="CJ848" s="7"/>
      <c r="CK848" s="14"/>
      <c r="CL848" s="7"/>
      <c r="CM848" s="14"/>
    </row>
    <row r="849" spans="1:91" x14ac:dyDescent="0.3">
      <c r="A849" s="10">
        <v>151</v>
      </c>
      <c r="B849" s="36" t="s">
        <v>860</v>
      </c>
      <c r="G849" s="36" t="s">
        <v>6293</v>
      </c>
      <c r="K849" s="7"/>
      <c r="L849" s="7" t="s">
        <v>834</v>
      </c>
      <c r="M849" s="7" t="s">
        <v>615</v>
      </c>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Z849" s="7"/>
      <c r="CF849" s="7"/>
      <c r="CG849" s="14"/>
      <c r="CH849" s="7"/>
      <c r="CI849" s="14"/>
      <c r="CJ849" s="7"/>
      <c r="CK849" s="14"/>
      <c r="CL849" s="7"/>
      <c r="CM849" s="14"/>
    </row>
    <row r="850" spans="1:91" x14ac:dyDescent="0.3">
      <c r="A850" s="10">
        <v>151</v>
      </c>
      <c r="B850" s="36" t="s">
        <v>1349</v>
      </c>
      <c r="G850" s="36" t="s">
        <v>6294</v>
      </c>
      <c r="K850" s="7"/>
      <c r="L850" s="7" t="s">
        <v>834</v>
      </c>
      <c r="M850" s="7" t="s">
        <v>651</v>
      </c>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Z850" s="7"/>
      <c r="CF850" s="7"/>
      <c r="CG850" s="14"/>
      <c r="CH850" s="7"/>
      <c r="CI850" s="14"/>
      <c r="CJ850" s="7"/>
      <c r="CK850" s="14"/>
      <c r="CL850" s="7"/>
      <c r="CM850" s="14"/>
    </row>
    <row r="851" spans="1:91" x14ac:dyDescent="0.3">
      <c r="A851" s="10">
        <v>151</v>
      </c>
      <c r="B851" s="36" t="s">
        <v>1036</v>
      </c>
      <c r="G851" s="36" t="s">
        <v>6295</v>
      </c>
      <c r="K851" s="7"/>
      <c r="L851" s="7" t="s">
        <v>834</v>
      </c>
      <c r="M851" s="7" t="s">
        <v>615</v>
      </c>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Z851" s="7"/>
      <c r="CF851" s="7"/>
      <c r="CG851" s="14"/>
      <c r="CH851" s="7"/>
      <c r="CI851" s="14"/>
      <c r="CJ851" s="7"/>
      <c r="CK851" s="14"/>
      <c r="CL851" s="7"/>
      <c r="CM851" s="14"/>
    </row>
    <row r="852" spans="1:91" x14ac:dyDescent="0.3">
      <c r="A852" s="10">
        <v>151</v>
      </c>
      <c r="B852" s="36" t="s">
        <v>888</v>
      </c>
      <c r="G852" s="36" t="s">
        <v>6296</v>
      </c>
      <c r="K852" s="7"/>
      <c r="L852" s="7" t="s">
        <v>834</v>
      </c>
      <c r="M852" s="7" t="s">
        <v>621</v>
      </c>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Z852" s="7"/>
      <c r="CF852" s="7"/>
      <c r="CG852" s="14"/>
      <c r="CH852" s="7"/>
      <c r="CI852" s="14"/>
      <c r="CJ852" s="7"/>
      <c r="CK852" s="14"/>
      <c r="CL852" s="7"/>
      <c r="CM852" s="14"/>
    </row>
    <row r="853" spans="1:91" x14ac:dyDescent="0.3">
      <c r="A853" s="10">
        <v>151</v>
      </c>
      <c r="B853" s="36" t="s">
        <v>1192</v>
      </c>
      <c r="G853" s="36" t="s">
        <v>6297</v>
      </c>
      <c r="K853" s="7"/>
      <c r="L853" s="7" t="s">
        <v>834</v>
      </c>
      <c r="M853" s="7" t="s">
        <v>639</v>
      </c>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Z853" s="7"/>
      <c r="CF853" s="7"/>
      <c r="CG853" s="14"/>
      <c r="CH853" s="7"/>
      <c r="CI853" s="14"/>
      <c r="CJ853" s="7"/>
      <c r="CK853" s="14"/>
      <c r="CL853" s="7"/>
      <c r="CM853" s="14"/>
    </row>
    <row r="854" spans="1:91" x14ac:dyDescent="0.3">
      <c r="A854" s="10">
        <v>151</v>
      </c>
      <c r="B854" s="36" t="s">
        <v>860</v>
      </c>
      <c r="G854" s="36" t="s">
        <v>6298</v>
      </c>
      <c r="K854" s="7"/>
      <c r="L854" s="7" t="s">
        <v>834</v>
      </c>
      <c r="M854" s="7" t="s">
        <v>639</v>
      </c>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Z854" s="7"/>
      <c r="CF854" s="7"/>
      <c r="CG854" s="14"/>
      <c r="CH854" s="7"/>
      <c r="CI854" s="14"/>
      <c r="CJ854" s="7"/>
      <c r="CK854" s="14"/>
      <c r="CL854" s="7"/>
      <c r="CM854" s="14"/>
    </row>
    <row r="855" spans="1:91" x14ac:dyDescent="0.3">
      <c r="A855" s="10">
        <v>151</v>
      </c>
      <c r="B855" s="36" t="s">
        <v>895</v>
      </c>
      <c r="G855" s="36" t="s">
        <v>6299</v>
      </c>
      <c r="K855" s="7"/>
      <c r="L855" s="7" t="s">
        <v>834</v>
      </c>
      <c r="M855" s="7" t="s">
        <v>636</v>
      </c>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Z855" s="7"/>
      <c r="CF855" s="7"/>
      <c r="CG855" s="14"/>
      <c r="CH855" s="7"/>
      <c r="CI855" s="14"/>
      <c r="CJ855" s="7"/>
      <c r="CK855" s="14"/>
      <c r="CL855" s="7"/>
      <c r="CM855" s="14"/>
    </row>
    <row r="856" spans="1:91" x14ac:dyDescent="0.3">
      <c r="A856" s="10">
        <v>151</v>
      </c>
      <c r="B856" s="36" t="s">
        <v>895</v>
      </c>
      <c r="G856" s="36" t="s">
        <v>6300</v>
      </c>
      <c r="K856" s="7"/>
      <c r="L856" s="7" t="s">
        <v>834</v>
      </c>
      <c r="M856" s="7" t="s">
        <v>621</v>
      </c>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Z856" s="7"/>
      <c r="CF856" s="7"/>
      <c r="CG856" s="14"/>
      <c r="CH856" s="7"/>
      <c r="CI856" s="14"/>
      <c r="CJ856" s="7"/>
      <c r="CK856" s="14"/>
      <c r="CL856" s="7"/>
      <c r="CM856" s="14"/>
    </row>
    <row r="857" spans="1:91" x14ac:dyDescent="0.3">
      <c r="A857" s="10">
        <v>151</v>
      </c>
      <c r="B857" s="36" t="s">
        <v>895</v>
      </c>
      <c r="G857" s="36" t="s">
        <v>6301</v>
      </c>
      <c r="K857" s="7"/>
      <c r="L857" s="7" t="s">
        <v>834</v>
      </c>
      <c r="M857" s="7" t="s">
        <v>618</v>
      </c>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Z857" s="7"/>
      <c r="CF857" s="7"/>
      <c r="CG857" s="14"/>
      <c r="CH857" s="7"/>
      <c r="CI857" s="14"/>
      <c r="CJ857" s="7"/>
      <c r="CK857" s="14"/>
      <c r="CL857" s="7"/>
      <c r="CM857" s="14"/>
    </row>
    <row r="858" spans="1:91" x14ac:dyDescent="0.3">
      <c r="A858" s="10">
        <v>151</v>
      </c>
      <c r="B858" s="36" t="s">
        <v>895</v>
      </c>
      <c r="G858" s="36" t="s">
        <v>6302</v>
      </c>
      <c r="K858" s="7"/>
      <c r="L858" s="7" t="s">
        <v>834</v>
      </c>
      <c r="M858" s="7" t="s">
        <v>618</v>
      </c>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Z858" s="7"/>
      <c r="CF858" s="7"/>
      <c r="CG858" s="14"/>
      <c r="CH858" s="7"/>
      <c r="CI858" s="14"/>
      <c r="CJ858" s="7"/>
      <c r="CK858" s="14"/>
      <c r="CL858" s="7"/>
      <c r="CM858" s="14"/>
    </row>
    <row r="859" spans="1:91" x14ac:dyDescent="0.3">
      <c r="A859" s="10">
        <v>151</v>
      </c>
      <c r="B859" s="36" t="s">
        <v>895</v>
      </c>
      <c r="G859" s="36" t="s">
        <v>6303</v>
      </c>
      <c r="K859" s="7"/>
      <c r="L859" s="7" t="s">
        <v>834</v>
      </c>
      <c r="M859" s="7" t="s">
        <v>618</v>
      </c>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Z859" s="7"/>
      <c r="CF859" s="7"/>
      <c r="CG859" s="14"/>
      <c r="CH859" s="7"/>
      <c r="CI859" s="14"/>
      <c r="CJ859" s="7"/>
      <c r="CK859" s="14"/>
      <c r="CL859" s="7"/>
      <c r="CM859" s="14"/>
    </row>
    <row r="860" spans="1:91" x14ac:dyDescent="0.3">
      <c r="A860" s="10">
        <v>151</v>
      </c>
      <c r="B860" s="36" t="s">
        <v>895</v>
      </c>
      <c r="G860" s="36" t="s">
        <v>6304</v>
      </c>
      <c r="K860" s="7"/>
      <c r="L860" s="7" t="s">
        <v>834</v>
      </c>
      <c r="M860" s="7" t="s">
        <v>618</v>
      </c>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Z860" s="7"/>
      <c r="CF860" s="7"/>
      <c r="CG860" s="14"/>
      <c r="CH860" s="7"/>
      <c r="CI860" s="14"/>
      <c r="CJ860" s="7"/>
      <c r="CK860" s="14"/>
      <c r="CL860" s="7"/>
      <c r="CM860" s="14"/>
    </row>
    <row r="861" spans="1:91" x14ac:dyDescent="0.3">
      <c r="A861" s="10">
        <v>151</v>
      </c>
      <c r="B861" s="36" t="s">
        <v>895</v>
      </c>
      <c r="G861" s="36" t="s">
        <v>6305</v>
      </c>
      <c r="K861" s="7"/>
      <c r="L861" s="7" t="s">
        <v>834</v>
      </c>
      <c r="M861" s="7" t="s">
        <v>618</v>
      </c>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Z861" s="7"/>
      <c r="CF861" s="7"/>
      <c r="CG861" s="14"/>
      <c r="CH861" s="7"/>
      <c r="CI861" s="14"/>
      <c r="CJ861" s="7"/>
      <c r="CK861" s="14"/>
      <c r="CL861" s="7"/>
      <c r="CM861" s="14"/>
    </row>
    <row r="862" spans="1:91" x14ac:dyDescent="0.3">
      <c r="A862" s="10">
        <v>151</v>
      </c>
      <c r="B862" s="36" t="s">
        <v>830</v>
      </c>
      <c r="G862" s="36" t="s">
        <v>6306</v>
      </c>
      <c r="K862" s="7"/>
      <c r="L862" s="7" t="s">
        <v>834</v>
      </c>
      <c r="M862" s="7" t="s">
        <v>636</v>
      </c>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Z862" s="7"/>
      <c r="CF862" s="7"/>
      <c r="CG862" s="14"/>
      <c r="CH862" s="7"/>
      <c r="CI862" s="14"/>
      <c r="CJ862" s="7"/>
      <c r="CK862" s="14"/>
      <c r="CL862" s="7"/>
      <c r="CM862" s="14"/>
    </row>
    <row r="863" spans="1:91" x14ac:dyDescent="0.3">
      <c r="A863" s="10">
        <v>151</v>
      </c>
      <c r="B863" s="36" t="s">
        <v>860</v>
      </c>
      <c r="G863" s="36" t="s">
        <v>6307</v>
      </c>
      <c r="K863" s="7"/>
      <c r="L863" s="7" t="s">
        <v>834</v>
      </c>
      <c r="M863" s="7" t="s">
        <v>615</v>
      </c>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Z863" s="7"/>
      <c r="CF863" s="7"/>
      <c r="CG863" s="14"/>
      <c r="CH863" s="7"/>
      <c r="CI863" s="14"/>
      <c r="CJ863" s="7"/>
      <c r="CK863" s="14"/>
      <c r="CL863" s="7"/>
      <c r="CM863" s="14"/>
    </row>
    <row r="864" spans="1:91" x14ac:dyDescent="0.3">
      <c r="A864" s="10">
        <v>151</v>
      </c>
      <c r="B864" s="36" t="s">
        <v>1058</v>
      </c>
      <c r="G864" s="36" t="s">
        <v>6308</v>
      </c>
      <c r="K864" s="7"/>
      <c r="L864" s="7" t="s">
        <v>834</v>
      </c>
      <c r="M864" s="7" t="s">
        <v>639</v>
      </c>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Z864" s="7"/>
      <c r="CF864" s="7"/>
      <c r="CG864" s="14"/>
      <c r="CH864" s="7"/>
      <c r="CI864" s="14"/>
      <c r="CJ864" s="7"/>
      <c r="CK864" s="14"/>
      <c r="CL864" s="7"/>
      <c r="CM864" s="14"/>
    </row>
    <row r="865" spans="1:91" x14ac:dyDescent="0.3">
      <c r="A865" s="10">
        <v>151</v>
      </c>
      <c r="B865" s="36" t="s">
        <v>860</v>
      </c>
      <c r="G865" s="36" t="s">
        <v>6309</v>
      </c>
      <c r="K865" s="7"/>
      <c r="L865" s="7" t="s">
        <v>834</v>
      </c>
      <c r="M865" s="7" t="s">
        <v>618</v>
      </c>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Z865" s="7"/>
      <c r="CF865" s="7"/>
      <c r="CG865" s="14"/>
      <c r="CH865" s="7"/>
      <c r="CI865" s="14"/>
      <c r="CJ865" s="7"/>
      <c r="CK865" s="14"/>
      <c r="CL865" s="7"/>
      <c r="CM865" s="14"/>
    </row>
    <row r="866" spans="1:91" x14ac:dyDescent="0.3">
      <c r="A866" s="10">
        <v>151</v>
      </c>
      <c r="B866" s="36" t="s">
        <v>860</v>
      </c>
      <c r="G866" s="36" t="s">
        <v>6310</v>
      </c>
      <c r="K866" s="7"/>
      <c r="L866" s="7" t="s">
        <v>834</v>
      </c>
      <c r="M866" s="7" t="s">
        <v>639</v>
      </c>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Z866" s="7"/>
      <c r="CF866" s="7"/>
      <c r="CG866" s="14"/>
      <c r="CH866" s="7"/>
      <c r="CI866" s="14"/>
      <c r="CJ866" s="7"/>
      <c r="CK866" s="14"/>
      <c r="CL866" s="7"/>
      <c r="CM866" s="14"/>
    </row>
    <row r="867" spans="1:91" x14ac:dyDescent="0.3">
      <c r="A867" s="10">
        <v>151</v>
      </c>
      <c r="B867" s="36" t="s">
        <v>860</v>
      </c>
      <c r="G867" s="36" t="s">
        <v>6311</v>
      </c>
      <c r="K867" s="7"/>
      <c r="L867" s="7" t="s">
        <v>834</v>
      </c>
      <c r="M867" s="7" t="s">
        <v>639</v>
      </c>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Z867" s="7"/>
      <c r="CF867" s="7"/>
      <c r="CG867" s="14"/>
      <c r="CH867" s="7"/>
      <c r="CI867" s="14"/>
      <c r="CJ867" s="7"/>
      <c r="CK867" s="14"/>
      <c r="CL867" s="7"/>
      <c r="CM867" s="14"/>
    </row>
    <row r="868" spans="1:91" x14ac:dyDescent="0.3">
      <c r="A868" s="10">
        <v>151</v>
      </c>
      <c r="B868" s="36" t="s">
        <v>860</v>
      </c>
      <c r="G868" s="36" t="s">
        <v>6312</v>
      </c>
      <c r="K868" s="7"/>
      <c r="L868" s="7" t="s">
        <v>834</v>
      </c>
      <c r="M868" s="7" t="s">
        <v>618</v>
      </c>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Z868" s="7"/>
      <c r="CF868" s="7"/>
      <c r="CG868" s="14"/>
      <c r="CH868" s="7"/>
      <c r="CI868" s="14"/>
      <c r="CJ868" s="7"/>
      <c r="CK868" s="14"/>
      <c r="CL868" s="7"/>
      <c r="CM868" s="14"/>
    </row>
    <row r="869" spans="1:91" x14ac:dyDescent="0.3">
      <c r="A869" s="10">
        <v>151</v>
      </c>
      <c r="B869" s="36" t="s">
        <v>1036</v>
      </c>
      <c r="G869" s="36" t="s">
        <v>6313</v>
      </c>
      <c r="K869" s="7"/>
      <c r="L869" s="7" t="s">
        <v>834</v>
      </c>
      <c r="M869" s="7" t="s">
        <v>618</v>
      </c>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Z869" s="7"/>
      <c r="CF869" s="7"/>
      <c r="CG869" s="14"/>
      <c r="CH869" s="7"/>
      <c r="CI869" s="14"/>
      <c r="CJ869" s="7"/>
      <c r="CK869" s="14"/>
      <c r="CL869" s="7"/>
      <c r="CM869" s="14"/>
    </row>
    <row r="870" spans="1:91" x14ac:dyDescent="0.3">
      <c r="A870" s="10">
        <v>151</v>
      </c>
      <c r="B870" s="36" t="s">
        <v>1478</v>
      </c>
      <c r="G870" s="36" t="s">
        <v>6314</v>
      </c>
      <c r="K870" s="7"/>
      <c r="L870" s="7" t="s">
        <v>834</v>
      </c>
      <c r="M870" s="7" t="s">
        <v>618</v>
      </c>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Z870" s="7"/>
      <c r="CF870" s="7"/>
      <c r="CG870" s="14"/>
      <c r="CH870" s="7"/>
      <c r="CI870" s="14"/>
      <c r="CJ870" s="7"/>
      <c r="CK870" s="14"/>
      <c r="CL870" s="7"/>
      <c r="CM870" s="14"/>
    </row>
    <row r="871" spans="1:91" x14ac:dyDescent="0.3">
      <c r="A871" s="10">
        <v>151</v>
      </c>
      <c r="B871" s="36" t="s">
        <v>1025</v>
      </c>
      <c r="G871" s="36" t="s">
        <v>6315</v>
      </c>
      <c r="K871" s="7"/>
      <c r="L871" s="7" t="s">
        <v>834</v>
      </c>
      <c r="M871" s="7" t="s">
        <v>618</v>
      </c>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Z871" s="7"/>
      <c r="CF871" s="7"/>
      <c r="CG871" s="14"/>
      <c r="CH871" s="7"/>
      <c r="CI871" s="14"/>
      <c r="CJ871" s="7"/>
      <c r="CK871" s="14"/>
      <c r="CL871" s="7"/>
      <c r="CM871" s="14"/>
    </row>
    <row r="872" spans="1:91" x14ac:dyDescent="0.3">
      <c r="A872" s="10">
        <v>151</v>
      </c>
      <c r="B872" s="36" t="s">
        <v>1025</v>
      </c>
      <c r="G872" s="36" t="s">
        <v>6316</v>
      </c>
      <c r="K872" s="7"/>
      <c r="L872" s="7" t="s">
        <v>834</v>
      </c>
      <c r="M872" s="7" t="s">
        <v>618</v>
      </c>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Z872" s="7"/>
      <c r="CF872" s="7"/>
      <c r="CG872" s="14"/>
      <c r="CH872" s="7"/>
      <c r="CI872" s="14"/>
      <c r="CJ872" s="7"/>
      <c r="CK872" s="14"/>
      <c r="CL872" s="7"/>
      <c r="CM872" s="14"/>
    </row>
    <row r="873" spans="1:91" x14ac:dyDescent="0.3">
      <c r="A873" s="10">
        <v>151</v>
      </c>
      <c r="B873" s="36" t="s">
        <v>1036</v>
      </c>
      <c r="G873" s="36" t="s">
        <v>6317</v>
      </c>
      <c r="K873" s="7"/>
      <c r="L873" s="7" t="s">
        <v>834</v>
      </c>
      <c r="M873" s="7" t="s">
        <v>618</v>
      </c>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Z873" s="7"/>
      <c r="CF873" s="7"/>
      <c r="CG873" s="14"/>
      <c r="CH873" s="7"/>
      <c r="CI873" s="14"/>
      <c r="CJ873" s="7"/>
      <c r="CK873" s="14"/>
      <c r="CL873" s="7"/>
      <c r="CM873" s="14"/>
    </row>
    <row r="874" spans="1:91" x14ac:dyDescent="0.3">
      <c r="A874" s="10">
        <v>151</v>
      </c>
      <c r="B874" s="36" t="s">
        <v>1025</v>
      </c>
      <c r="G874" s="36" t="s">
        <v>6318</v>
      </c>
      <c r="K874" s="7"/>
      <c r="L874" s="7" t="s">
        <v>834</v>
      </c>
      <c r="M874" s="7" t="s">
        <v>618</v>
      </c>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Z874" s="7"/>
      <c r="CF874" s="7"/>
      <c r="CG874" s="14"/>
      <c r="CH874" s="7"/>
      <c r="CI874" s="14"/>
      <c r="CJ874" s="7"/>
      <c r="CK874" s="14"/>
      <c r="CL874" s="7"/>
      <c r="CM874" s="14"/>
    </row>
    <row r="875" spans="1:91" x14ac:dyDescent="0.3">
      <c r="A875" s="10">
        <v>151</v>
      </c>
      <c r="B875" s="36" t="s">
        <v>1901</v>
      </c>
      <c r="G875" s="36" t="s">
        <v>6319</v>
      </c>
      <c r="K875" s="7"/>
      <c r="L875" s="7" t="s">
        <v>834</v>
      </c>
      <c r="M875" s="7" t="s">
        <v>615</v>
      </c>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Z875" s="7"/>
      <c r="CF875" s="7"/>
      <c r="CG875" s="14"/>
      <c r="CH875" s="7"/>
      <c r="CI875" s="14"/>
      <c r="CJ875" s="7"/>
      <c r="CK875" s="14"/>
      <c r="CL875" s="7"/>
      <c r="CM875" s="14"/>
    </row>
    <row r="876" spans="1:91" x14ac:dyDescent="0.3">
      <c r="A876" s="10">
        <v>151</v>
      </c>
      <c r="B876" s="36" t="s">
        <v>1036</v>
      </c>
      <c r="G876" s="36" t="s">
        <v>6320</v>
      </c>
      <c r="K876" s="7"/>
      <c r="L876" s="7" t="s">
        <v>834</v>
      </c>
      <c r="M876" s="7" t="s">
        <v>618</v>
      </c>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Z876" s="7"/>
      <c r="CF876" s="7"/>
      <c r="CG876" s="14"/>
      <c r="CH876" s="7"/>
      <c r="CI876" s="14"/>
      <c r="CJ876" s="7"/>
      <c r="CK876" s="14"/>
      <c r="CL876" s="7"/>
      <c r="CM876" s="14"/>
    </row>
    <row r="877" spans="1:91" x14ac:dyDescent="0.3">
      <c r="A877" s="10">
        <v>151</v>
      </c>
      <c r="B877" s="36" t="s">
        <v>848</v>
      </c>
      <c r="G877" s="36" t="s">
        <v>6321</v>
      </c>
      <c r="K877" s="7"/>
      <c r="L877" s="7" t="s">
        <v>834</v>
      </c>
      <c r="M877" s="7" t="s">
        <v>618</v>
      </c>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Z877" s="7"/>
      <c r="CF877" s="7"/>
      <c r="CG877" s="14"/>
      <c r="CH877" s="7"/>
      <c r="CI877" s="14"/>
      <c r="CJ877" s="7"/>
      <c r="CK877" s="14"/>
      <c r="CL877" s="7"/>
      <c r="CM877" s="14"/>
    </row>
    <row r="878" spans="1:91" x14ac:dyDescent="0.3">
      <c r="A878" s="10">
        <v>151</v>
      </c>
      <c r="B878" s="36" t="s">
        <v>886</v>
      </c>
      <c r="G878" s="36" t="s">
        <v>6322</v>
      </c>
      <c r="K878" s="7"/>
      <c r="L878" s="7" t="s">
        <v>834</v>
      </c>
      <c r="M878" s="7" t="s">
        <v>624</v>
      </c>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Z878" s="7"/>
      <c r="CF878" s="7"/>
      <c r="CG878" s="14"/>
      <c r="CH878" s="7"/>
      <c r="CI878" s="14"/>
      <c r="CJ878" s="7"/>
      <c r="CK878" s="14"/>
      <c r="CL878" s="7"/>
      <c r="CM878" s="14"/>
    </row>
    <row r="879" spans="1:91" x14ac:dyDescent="0.3">
      <c r="A879" s="10">
        <v>151</v>
      </c>
      <c r="B879" s="36" t="s">
        <v>868</v>
      </c>
      <c r="G879" s="36" t="s">
        <v>6323</v>
      </c>
      <c r="K879" s="7"/>
      <c r="L879" s="7" t="s">
        <v>834</v>
      </c>
      <c r="M879" s="7" t="s">
        <v>618</v>
      </c>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Z879" s="7"/>
      <c r="CF879" s="7"/>
      <c r="CG879" s="14"/>
      <c r="CH879" s="7"/>
      <c r="CI879" s="14"/>
      <c r="CJ879" s="7"/>
      <c r="CK879" s="14"/>
      <c r="CL879" s="7"/>
      <c r="CM879" s="14"/>
    </row>
    <row r="880" spans="1:91" x14ac:dyDescent="0.3">
      <c r="A880" s="10">
        <v>151</v>
      </c>
      <c r="B880" s="36" t="s">
        <v>900</v>
      </c>
      <c r="G880" s="36" t="s">
        <v>6324</v>
      </c>
      <c r="K880" s="7"/>
      <c r="L880" s="7" t="s">
        <v>834</v>
      </c>
      <c r="M880" s="7" t="s">
        <v>618</v>
      </c>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Z880" s="7"/>
      <c r="CF880" s="7"/>
      <c r="CG880" s="14"/>
      <c r="CH880" s="7"/>
      <c r="CI880" s="14"/>
      <c r="CJ880" s="7"/>
      <c r="CK880" s="14"/>
      <c r="CL880" s="7"/>
      <c r="CM880" s="14"/>
    </row>
    <row r="881" spans="1:91" x14ac:dyDescent="0.3">
      <c r="A881" s="10">
        <v>151</v>
      </c>
      <c r="B881" s="36" t="s">
        <v>888</v>
      </c>
      <c r="G881" s="36" t="s">
        <v>6325</v>
      </c>
      <c r="K881" s="7"/>
      <c r="L881" s="7" t="s">
        <v>834</v>
      </c>
      <c r="M881" s="7" t="s">
        <v>615</v>
      </c>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Z881" s="7"/>
      <c r="CF881" s="7"/>
      <c r="CG881" s="14"/>
      <c r="CH881" s="7"/>
      <c r="CI881" s="14"/>
      <c r="CJ881" s="7"/>
      <c r="CK881" s="14"/>
      <c r="CL881" s="7"/>
      <c r="CM881" s="14"/>
    </row>
    <row r="882" spans="1:91" x14ac:dyDescent="0.3">
      <c r="A882" s="10">
        <v>151</v>
      </c>
      <c r="B882" s="36" t="s">
        <v>1036</v>
      </c>
      <c r="G882" s="36" t="s">
        <v>6326</v>
      </c>
      <c r="K882" s="7"/>
      <c r="L882" s="7" t="s">
        <v>834</v>
      </c>
      <c r="M882" s="7" t="s">
        <v>618</v>
      </c>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Z882" s="7"/>
      <c r="CF882" s="7"/>
      <c r="CG882" s="14"/>
      <c r="CH882" s="7"/>
      <c r="CI882" s="14"/>
      <c r="CJ882" s="7"/>
      <c r="CK882" s="14"/>
      <c r="CL882" s="7"/>
      <c r="CM882" s="14"/>
    </row>
    <row r="883" spans="1:91" x14ac:dyDescent="0.3">
      <c r="A883" s="10">
        <v>151</v>
      </c>
      <c r="B883" s="36" t="s">
        <v>895</v>
      </c>
      <c r="G883" s="36" t="s">
        <v>6327</v>
      </c>
      <c r="K883" s="7"/>
      <c r="L883" s="7" t="s">
        <v>834</v>
      </c>
      <c r="M883" s="7" t="s">
        <v>639</v>
      </c>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Z883" s="7"/>
      <c r="CF883" s="7"/>
      <c r="CG883" s="14"/>
      <c r="CH883" s="7"/>
      <c r="CI883" s="14"/>
      <c r="CJ883" s="7"/>
      <c r="CK883" s="14"/>
      <c r="CL883" s="7"/>
      <c r="CM883" s="14"/>
    </row>
    <row r="884" spans="1:91" x14ac:dyDescent="0.3">
      <c r="A884" s="10">
        <v>151</v>
      </c>
      <c r="B884" s="36" t="s">
        <v>860</v>
      </c>
      <c r="G884" s="36" t="s">
        <v>6328</v>
      </c>
      <c r="K884" s="7"/>
      <c r="L884" s="7" t="s">
        <v>834</v>
      </c>
      <c r="M884" s="7" t="s">
        <v>639</v>
      </c>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Z884" s="7"/>
      <c r="CF884" s="7"/>
      <c r="CG884" s="14"/>
      <c r="CH884" s="7"/>
      <c r="CI884" s="14"/>
      <c r="CJ884" s="7"/>
      <c r="CK884" s="14"/>
      <c r="CL884" s="7"/>
      <c r="CM884" s="14"/>
    </row>
    <row r="885" spans="1:91" x14ac:dyDescent="0.3">
      <c r="A885" s="10">
        <v>151</v>
      </c>
      <c r="B885" s="36" t="s">
        <v>1036</v>
      </c>
      <c r="G885" s="36" t="s">
        <v>6329</v>
      </c>
      <c r="K885" s="7"/>
      <c r="L885" s="7" t="s">
        <v>834</v>
      </c>
      <c r="M885" s="7" t="s">
        <v>639</v>
      </c>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Z885" s="7"/>
      <c r="CF885" s="7"/>
      <c r="CG885" s="14"/>
      <c r="CH885" s="7"/>
      <c r="CI885" s="14"/>
      <c r="CJ885" s="7"/>
      <c r="CK885" s="14"/>
      <c r="CL885" s="7"/>
      <c r="CM885" s="14"/>
    </row>
    <row r="886" spans="1:91" x14ac:dyDescent="0.3">
      <c r="A886" s="10">
        <v>151</v>
      </c>
      <c r="B886" s="36" t="s">
        <v>886</v>
      </c>
      <c r="G886" s="36" t="s">
        <v>6330</v>
      </c>
      <c r="K886" s="7"/>
      <c r="L886" s="7" t="s">
        <v>834</v>
      </c>
      <c r="M886" s="7" t="s">
        <v>615</v>
      </c>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Z886" s="7"/>
      <c r="CF886" s="7"/>
      <c r="CG886" s="14"/>
      <c r="CH886" s="7"/>
      <c r="CI886" s="14"/>
      <c r="CJ886" s="7"/>
      <c r="CK886" s="14"/>
      <c r="CL886" s="7"/>
      <c r="CM886" s="14"/>
    </row>
    <row r="887" spans="1:91" x14ac:dyDescent="0.3">
      <c r="A887" s="10">
        <v>151</v>
      </c>
      <c r="B887" s="36" t="s">
        <v>1139</v>
      </c>
      <c r="G887" s="36" t="s">
        <v>6331</v>
      </c>
      <c r="K887" s="7"/>
      <c r="L887" s="7" t="s">
        <v>834</v>
      </c>
      <c r="M887" s="7" t="s">
        <v>639</v>
      </c>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Z887" s="7"/>
      <c r="CF887" s="7"/>
      <c r="CG887" s="14"/>
      <c r="CH887" s="7"/>
      <c r="CI887" s="14"/>
      <c r="CJ887" s="7"/>
      <c r="CK887" s="14"/>
      <c r="CL887" s="7"/>
      <c r="CM887" s="14"/>
    </row>
    <row r="888" spans="1:91" x14ac:dyDescent="0.3">
      <c r="A888" s="10">
        <v>151</v>
      </c>
      <c r="B888" s="36" t="s">
        <v>860</v>
      </c>
      <c r="G888" s="36" t="s">
        <v>6332</v>
      </c>
      <c r="K888" s="7"/>
      <c r="L888" s="7" t="s">
        <v>834</v>
      </c>
      <c r="M888" s="7" t="s">
        <v>762</v>
      </c>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Z888" s="7"/>
      <c r="CF888" s="7"/>
      <c r="CG888" s="14"/>
      <c r="CH888" s="7"/>
      <c r="CI888" s="14"/>
      <c r="CJ888" s="7"/>
      <c r="CK888" s="14"/>
      <c r="CL888" s="7"/>
      <c r="CM888" s="14"/>
    </row>
    <row r="889" spans="1:91" x14ac:dyDescent="0.3">
      <c r="A889" s="10">
        <v>151</v>
      </c>
      <c r="B889" s="36" t="s">
        <v>1083</v>
      </c>
      <c r="G889" s="36" t="s">
        <v>6333</v>
      </c>
      <c r="K889" s="7"/>
      <c r="L889" s="7" t="s">
        <v>834</v>
      </c>
      <c r="M889" s="7" t="s">
        <v>618</v>
      </c>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Z889" s="7"/>
      <c r="CF889" s="7"/>
      <c r="CG889" s="14"/>
      <c r="CH889" s="7"/>
      <c r="CI889" s="14"/>
      <c r="CJ889" s="7"/>
      <c r="CK889" s="14"/>
      <c r="CL889" s="7"/>
      <c r="CM889" s="14"/>
    </row>
    <row r="890" spans="1:91" x14ac:dyDescent="0.3">
      <c r="A890" s="10">
        <v>151</v>
      </c>
      <c r="B890" s="36" t="s">
        <v>895</v>
      </c>
      <c r="G890" s="36" t="s">
        <v>6334</v>
      </c>
      <c r="K890" s="7"/>
      <c r="L890" s="7" t="s">
        <v>834</v>
      </c>
      <c r="M890" s="7" t="s">
        <v>639</v>
      </c>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Z890" s="7"/>
      <c r="CF890" s="7"/>
      <c r="CG890" s="14"/>
      <c r="CH890" s="7"/>
      <c r="CI890" s="14"/>
      <c r="CJ890" s="7"/>
      <c r="CK890" s="14"/>
      <c r="CL890" s="7"/>
      <c r="CM890" s="14"/>
    </row>
    <row r="891" spans="1:91" x14ac:dyDescent="0.3">
      <c r="A891" s="10">
        <v>151</v>
      </c>
      <c r="B891" s="36" t="s">
        <v>895</v>
      </c>
      <c r="G891" s="36" t="s">
        <v>6335</v>
      </c>
      <c r="K891" s="7"/>
      <c r="L891" s="7" t="s">
        <v>834</v>
      </c>
      <c r="M891" s="7" t="s">
        <v>621</v>
      </c>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Z891" s="7"/>
      <c r="CF891" s="7"/>
      <c r="CG891" s="14"/>
      <c r="CH891" s="7"/>
      <c r="CI891" s="14"/>
      <c r="CJ891" s="7"/>
      <c r="CK891" s="14"/>
      <c r="CL891" s="7"/>
      <c r="CM891" s="14"/>
    </row>
    <row r="892" spans="1:91" x14ac:dyDescent="0.3">
      <c r="A892" s="10">
        <v>151</v>
      </c>
      <c r="B892" s="36" t="s">
        <v>3896</v>
      </c>
      <c r="G892" s="36" t="s">
        <v>6336</v>
      </c>
      <c r="K892" s="7"/>
      <c r="L892" s="7" t="s">
        <v>834</v>
      </c>
      <c r="M892" s="7" t="s">
        <v>615</v>
      </c>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Z892" s="7"/>
      <c r="CF892" s="7"/>
      <c r="CG892" s="14"/>
      <c r="CH892" s="7"/>
      <c r="CI892" s="14"/>
      <c r="CJ892" s="7"/>
      <c r="CK892" s="14"/>
      <c r="CL892" s="7"/>
      <c r="CM892" s="14"/>
    </row>
    <row r="893" spans="1:91" x14ac:dyDescent="0.3">
      <c r="A893" s="10">
        <v>151</v>
      </c>
      <c r="B893" s="36" t="s">
        <v>3896</v>
      </c>
      <c r="G893" s="36" t="s">
        <v>6337</v>
      </c>
      <c r="K893" s="7"/>
      <c r="L893" s="7" t="s">
        <v>834</v>
      </c>
      <c r="M893" s="7" t="s">
        <v>615</v>
      </c>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Z893" s="7"/>
      <c r="CF893" s="7"/>
      <c r="CG893" s="14"/>
      <c r="CH893" s="7"/>
      <c r="CI893" s="14"/>
      <c r="CJ893" s="7"/>
      <c r="CK893" s="14"/>
      <c r="CL893" s="7"/>
      <c r="CM893" s="14"/>
    </row>
    <row r="894" spans="1:91" x14ac:dyDescent="0.3">
      <c r="A894" s="10">
        <v>151</v>
      </c>
      <c r="B894" s="36" t="s">
        <v>868</v>
      </c>
      <c r="G894" s="36" t="s">
        <v>6338</v>
      </c>
      <c r="K894" s="7"/>
      <c r="L894" s="7" t="s">
        <v>834</v>
      </c>
      <c r="M894" s="7" t="s">
        <v>618</v>
      </c>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Z894" s="7"/>
      <c r="CF894" s="7"/>
      <c r="CG894" s="14"/>
      <c r="CH894" s="7"/>
      <c r="CI894" s="14"/>
      <c r="CJ894" s="7"/>
      <c r="CK894" s="14"/>
      <c r="CL894" s="7"/>
      <c r="CM894" s="14"/>
    </row>
    <row r="895" spans="1:91" x14ac:dyDescent="0.3">
      <c r="A895" s="10">
        <v>151</v>
      </c>
      <c r="B895" s="36" t="s">
        <v>1036</v>
      </c>
      <c r="G895" s="36" t="s">
        <v>6339</v>
      </c>
      <c r="K895" s="7"/>
      <c r="L895" s="7" t="s">
        <v>834</v>
      </c>
      <c r="M895" s="7" t="s">
        <v>615</v>
      </c>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Z895" s="7"/>
      <c r="CF895" s="7"/>
      <c r="CG895" s="14"/>
      <c r="CH895" s="7"/>
      <c r="CI895" s="14"/>
      <c r="CJ895" s="7"/>
      <c r="CK895" s="14"/>
      <c r="CL895" s="7"/>
      <c r="CM895" s="14"/>
    </row>
    <row r="896" spans="1:91" x14ac:dyDescent="0.3">
      <c r="A896" s="10">
        <v>151</v>
      </c>
      <c r="B896" s="36" t="s">
        <v>1085</v>
      </c>
      <c r="G896" s="36" t="s">
        <v>6340</v>
      </c>
      <c r="K896" s="7"/>
      <c r="L896" s="7" t="s">
        <v>834</v>
      </c>
      <c r="M896" s="7" t="s">
        <v>615</v>
      </c>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Z896" s="7"/>
      <c r="CF896" s="7"/>
      <c r="CG896" s="14"/>
      <c r="CH896" s="7"/>
      <c r="CI896" s="14"/>
      <c r="CJ896" s="7"/>
      <c r="CK896" s="14"/>
      <c r="CL896" s="7"/>
      <c r="CM896" s="14"/>
    </row>
    <row r="897" spans="1:91" x14ac:dyDescent="0.3">
      <c r="A897" s="10">
        <v>151</v>
      </c>
      <c r="B897" s="36" t="s">
        <v>1085</v>
      </c>
      <c r="G897" s="36" t="s">
        <v>6341</v>
      </c>
      <c r="K897" s="7"/>
      <c r="L897" s="7" t="s">
        <v>834</v>
      </c>
      <c r="M897" s="7" t="s">
        <v>618</v>
      </c>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Z897" s="7"/>
      <c r="CF897" s="7"/>
      <c r="CG897" s="14"/>
      <c r="CH897" s="7"/>
      <c r="CI897" s="14"/>
      <c r="CJ897" s="7"/>
      <c r="CK897" s="14"/>
      <c r="CL897" s="7"/>
      <c r="CM897" s="14"/>
    </row>
    <row r="898" spans="1:91" x14ac:dyDescent="0.3">
      <c r="A898" s="10">
        <v>151</v>
      </c>
      <c r="B898" s="36" t="s">
        <v>900</v>
      </c>
      <c r="G898" s="36" t="s">
        <v>6342</v>
      </c>
      <c r="K898" s="7"/>
      <c r="L898" s="7" t="s">
        <v>834</v>
      </c>
      <c r="M898" s="7" t="s">
        <v>615</v>
      </c>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Z898" s="7"/>
      <c r="CF898" s="7"/>
      <c r="CG898" s="14"/>
      <c r="CH898" s="7"/>
      <c r="CI898" s="14"/>
      <c r="CJ898" s="7"/>
      <c r="CK898" s="14"/>
      <c r="CL898" s="7"/>
      <c r="CM898" s="14"/>
    </row>
    <row r="899" spans="1:91" x14ac:dyDescent="0.3">
      <c r="A899" s="10">
        <v>151</v>
      </c>
      <c r="B899" s="36" t="s">
        <v>1036</v>
      </c>
      <c r="G899" s="36" t="s">
        <v>6343</v>
      </c>
      <c r="K899" s="7"/>
      <c r="L899" s="7" t="s">
        <v>834</v>
      </c>
      <c r="M899" s="7" t="s">
        <v>618</v>
      </c>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Z899" s="7"/>
      <c r="CF899" s="7"/>
      <c r="CG899" s="14"/>
      <c r="CH899" s="7"/>
      <c r="CI899" s="14"/>
      <c r="CJ899" s="7"/>
      <c r="CK899" s="14"/>
      <c r="CL899" s="7"/>
      <c r="CM899" s="14"/>
    </row>
    <row r="900" spans="1:91" x14ac:dyDescent="0.3">
      <c r="A900" s="10">
        <v>151</v>
      </c>
      <c r="B900" s="36" t="s">
        <v>868</v>
      </c>
      <c r="G900" s="36" t="s">
        <v>6344</v>
      </c>
      <c r="K900" s="7"/>
      <c r="L900" s="7" t="s">
        <v>834</v>
      </c>
      <c r="M900" s="7" t="s">
        <v>618</v>
      </c>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Z900" s="7"/>
      <c r="CF900" s="7"/>
      <c r="CG900" s="14"/>
      <c r="CH900" s="7"/>
      <c r="CI900" s="14"/>
      <c r="CJ900" s="7"/>
      <c r="CK900" s="14"/>
      <c r="CL900" s="7"/>
      <c r="CM900" s="14"/>
    </row>
    <row r="901" spans="1:91" x14ac:dyDescent="0.3">
      <c r="A901" s="10">
        <v>151</v>
      </c>
      <c r="B901" s="36" t="s">
        <v>863</v>
      </c>
      <c r="G901" s="36" t="s">
        <v>6345</v>
      </c>
      <c r="K901" s="7"/>
      <c r="L901" s="7" t="s">
        <v>834</v>
      </c>
      <c r="M901" s="7" t="s">
        <v>639</v>
      </c>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Z901" s="7"/>
      <c r="CF901" s="7"/>
      <c r="CG901" s="14"/>
      <c r="CH901" s="7"/>
      <c r="CI901" s="14"/>
      <c r="CJ901" s="7"/>
      <c r="CK901" s="14"/>
      <c r="CL901" s="7"/>
      <c r="CM901" s="14"/>
    </row>
    <row r="902" spans="1:91" x14ac:dyDescent="0.3">
      <c r="A902" s="10">
        <v>151</v>
      </c>
      <c r="B902" s="36" t="s">
        <v>1025</v>
      </c>
      <c r="G902" s="36" t="s">
        <v>6346</v>
      </c>
      <c r="K902" s="7"/>
      <c r="L902" s="7" t="s">
        <v>834</v>
      </c>
      <c r="M902" s="7" t="s">
        <v>618</v>
      </c>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Z902" s="7"/>
      <c r="CF902" s="7"/>
      <c r="CG902" s="14"/>
      <c r="CH902" s="7"/>
      <c r="CI902" s="14"/>
      <c r="CJ902" s="7"/>
      <c r="CK902" s="14"/>
      <c r="CL902" s="7"/>
      <c r="CM902" s="14"/>
    </row>
    <row r="903" spans="1:91" x14ac:dyDescent="0.3">
      <c r="A903" s="10">
        <v>151</v>
      </c>
      <c r="B903" s="36" t="s">
        <v>881</v>
      </c>
      <c r="G903" s="36" t="s">
        <v>6347</v>
      </c>
      <c r="K903" s="7"/>
      <c r="L903" s="7" t="s">
        <v>834</v>
      </c>
      <c r="M903" s="7" t="s">
        <v>615</v>
      </c>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Z903" s="7"/>
      <c r="CF903" s="7"/>
      <c r="CG903" s="14"/>
      <c r="CH903" s="7"/>
      <c r="CI903" s="14"/>
      <c r="CJ903" s="7"/>
      <c r="CK903" s="14"/>
      <c r="CL903" s="7"/>
      <c r="CM903" s="14"/>
    </row>
    <row r="904" spans="1:91" x14ac:dyDescent="0.3">
      <c r="A904" s="10">
        <v>151</v>
      </c>
      <c r="B904" s="36" t="s">
        <v>1139</v>
      </c>
      <c r="G904" s="36" t="s">
        <v>6348</v>
      </c>
      <c r="K904" s="7"/>
      <c r="L904" s="7" t="s">
        <v>834</v>
      </c>
      <c r="M904" s="7" t="s">
        <v>618</v>
      </c>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Z904" s="7"/>
      <c r="CF904" s="7"/>
      <c r="CG904" s="14"/>
      <c r="CH904" s="7"/>
      <c r="CI904" s="14"/>
      <c r="CJ904" s="7"/>
      <c r="CK904" s="14"/>
      <c r="CL904" s="7"/>
      <c r="CM904" s="14"/>
    </row>
    <row r="905" spans="1:91" x14ac:dyDescent="0.3">
      <c r="A905" s="10">
        <v>151</v>
      </c>
      <c r="B905" s="36" t="s">
        <v>1107</v>
      </c>
      <c r="G905" s="36" t="s">
        <v>6349</v>
      </c>
      <c r="K905" s="7"/>
      <c r="L905" s="7" t="s">
        <v>834</v>
      </c>
      <c r="M905" s="7" t="s">
        <v>615</v>
      </c>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Z905" s="7"/>
      <c r="CF905" s="7"/>
      <c r="CG905" s="14"/>
      <c r="CH905" s="7"/>
      <c r="CI905" s="14"/>
      <c r="CJ905" s="7"/>
      <c r="CK905" s="14"/>
      <c r="CL905" s="7"/>
      <c r="CM905" s="14"/>
    </row>
    <row r="906" spans="1:91" x14ac:dyDescent="0.3">
      <c r="A906" s="10">
        <v>151</v>
      </c>
      <c r="B906" s="36" t="s">
        <v>868</v>
      </c>
      <c r="G906" s="36" t="s">
        <v>6350</v>
      </c>
      <c r="K906" s="7"/>
      <c r="L906" s="7" t="s">
        <v>834</v>
      </c>
      <c r="M906" s="7" t="s">
        <v>618</v>
      </c>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Z906" s="7"/>
      <c r="CF906" s="7"/>
      <c r="CG906" s="14"/>
      <c r="CH906" s="7"/>
      <c r="CI906" s="14"/>
      <c r="CJ906" s="7"/>
      <c r="CK906" s="14"/>
      <c r="CL906" s="7"/>
      <c r="CM906" s="14"/>
    </row>
    <row r="907" spans="1:91" x14ac:dyDescent="0.3">
      <c r="A907" s="10">
        <v>151</v>
      </c>
      <c r="B907" s="36" t="s">
        <v>1028</v>
      </c>
      <c r="G907" s="36" t="s">
        <v>6351</v>
      </c>
      <c r="K907" s="7"/>
      <c r="L907" s="7" t="s">
        <v>834</v>
      </c>
      <c r="M907" s="7" t="s">
        <v>615</v>
      </c>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Z907" s="7"/>
      <c r="CF907" s="7"/>
      <c r="CG907" s="14"/>
      <c r="CH907" s="7"/>
      <c r="CI907" s="14"/>
      <c r="CJ907" s="7"/>
      <c r="CK907" s="14"/>
      <c r="CL907" s="7"/>
      <c r="CM907" s="14"/>
    </row>
    <row r="908" spans="1:91" x14ac:dyDescent="0.3">
      <c r="A908" s="10">
        <v>151</v>
      </c>
      <c r="B908" s="36" t="s">
        <v>895</v>
      </c>
      <c r="G908" s="36" t="s">
        <v>6352</v>
      </c>
      <c r="K908" s="7"/>
      <c r="L908" s="7" t="s">
        <v>834</v>
      </c>
      <c r="M908" s="7" t="s">
        <v>615</v>
      </c>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Z908" s="7"/>
      <c r="CF908" s="7"/>
      <c r="CG908" s="14"/>
      <c r="CH908" s="7"/>
      <c r="CI908" s="14"/>
      <c r="CJ908" s="7"/>
      <c r="CK908" s="14"/>
      <c r="CL908" s="7"/>
      <c r="CM908" s="14"/>
    </row>
    <row r="909" spans="1:91" x14ac:dyDescent="0.3">
      <c r="A909" s="10">
        <v>151</v>
      </c>
      <c r="B909" s="36" t="s">
        <v>860</v>
      </c>
      <c r="G909" s="36" t="s">
        <v>6353</v>
      </c>
      <c r="K909" s="7"/>
      <c r="L909" s="7" t="s">
        <v>834</v>
      </c>
      <c r="M909" s="7" t="s">
        <v>615</v>
      </c>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Z909" s="7"/>
      <c r="CF909" s="7"/>
      <c r="CG909" s="14"/>
      <c r="CH909" s="7"/>
      <c r="CI909" s="14"/>
      <c r="CJ909" s="7"/>
      <c r="CK909" s="14"/>
      <c r="CL909" s="7"/>
      <c r="CM909" s="14"/>
    </row>
    <row r="910" spans="1:91" x14ac:dyDescent="0.3">
      <c r="A910" s="10">
        <v>151</v>
      </c>
      <c r="B910" s="36" t="s">
        <v>1085</v>
      </c>
      <c r="G910" s="36" t="s">
        <v>6354</v>
      </c>
      <c r="K910" s="7"/>
      <c r="L910" s="7" t="s">
        <v>834</v>
      </c>
      <c r="M910" s="7" t="s">
        <v>615</v>
      </c>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Z910" s="7"/>
      <c r="CF910" s="7"/>
      <c r="CG910" s="14"/>
      <c r="CH910" s="7"/>
      <c r="CI910" s="14"/>
      <c r="CJ910" s="7"/>
      <c r="CK910" s="14"/>
      <c r="CL910" s="7"/>
      <c r="CM910" s="14"/>
    </row>
    <row r="911" spans="1:91" x14ac:dyDescent="0.3">
      <c r="A911" s="10">
        <v>151</v>
      </c>
      <c r="B911" s="36" t="s">
        <v>1176</v>
      </c>
      <c r="G911" s="36" t="s">
        <v>6355</v>
      </c>
      <c r="K911" s="7"/>
      <c r="L911" s="7" t="s">
        <v>834</v>
      </c>
      <c r="M911" s="7" t="s">
        <v>678</v>
      </c>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Z911" s="7"/>
      <c r="CF911" s="7"/>
      <c r="CG911" s="14"/>
      <c r="CH911" s="7"/>
      <c r="CI911" s="14"/>
      <c r="CJ911" s="7"/>
      <c r="CK911" s="14"/>
      <c r="CL911" s="7"/>
      <c r="CM911" s="14"/>
    </row>
    <row r="912" spans="1:91" x14ac:dyDescent="0.3">
      <c r="A912" s="10">
        <v>151</v>
      </c>
      <c r="B912" s="36" t="s">
        <v>1025</v>
      </c>
      <c r="G912" s="36" t="s">
        <v>6356</v>
      </c>
      <c r="K912" s="7"/>
      <c r="L912" s="7" t="s">
        <v>834</v>
      </c>
      <c r="M912" s="7" t="s">
        <v>615</v>
      </c>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Z912" s="7"/>
      <c r="CF912" s="7"/>
      <c r="CG912" s="14"/>
      <c r="CH912" s="7"/>
      <c r="CI912" s="14"/>
      <c r="CJ912" s="7"/>
      <c r="CK912" s="14"/>
      <c r="CL912" s="7"/>
      <c r="CM912" s="14"/>
    </row>
    <row r="913" spans="1:91" x14ac:dyDescent="0.3">
      <c r="A913" s="10">
        <v>151</v>
      </c>
      <c r="B913" s="36" t="s">
        <v>2823</v>
      </c>
      <c r="G913" s="36" t="s">
        <v>6357</v>
      </c>
      <c r="K913" s="7"/>
      <c r="L913" s="7" t="s">
        <v>834</v>
      </c>
      <c r="M913" s="7" t="s">
        <v>618</v>
      </c>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Z913" s="7"/>
      <c r="CF913" s="7"/>
      <c r="CG913" s="14"/>
      <c r="CH913" s="7"/>
      <c r="CI913" s="14"/>
      <c r="CJ913" s="7"/>
      <c r="CK913" s="14"/>
      <c r="CL913" s="7"/>
      <c r="CM913" s="14"/>
    </row>
    <row r="914" spans="1:91" x14ac:dyDescent="0.3">
      <c r="A914" s="10">
        <v>151</v>
      </c>
      <c r="B914" s="36" t="s">
        <v>868</v>
      </c>
      <c r="G914" s="36" t="s">
        <v>6358</v>
      </c>
      <c r="K914" s="7"/>
      <c r="L914" s="7" t="s">
        <v>834</v>
      </c>
      <c r="M914" s="7" t="s">
        <v>618</v>
      </c>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Z914" s="7"/>
      <c r="CF914" s="7"/>
      <c r="CG914" s="14"/>
      <c r="CH914" s="7"/>
      <c r="CI914" s="14"/>
      <c r="CJ914" s="7"/>
      <c r="CK914" s="14"/>
      <c r="CL914" s="7"/>
      <c r="CM914" s="14"/>
    </row>
    <row r="915" spans="1:91" x14ac:dyDescent="0.3">
      <c r="A915" s="10">
        <v>151</v>
      </c>
      <c r="B915" s="36" t="s">
        <v>3896</v>
      </c>
      <c r="G915" s="36" t="s">
        <v>6359</v>
      </c>
      <c r="K915" s="7"/>
      <c r="L915" s="7" t="s">
        <v>834</v>
      </c>
      <c r="M915" s="7" t="s">
        <v>639</v>
      </c>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Z915" s="7"/>
      <c r="CF915" s="7"/>
      <c r="CG915" s="14"/>
      <c r="CH915" s="7"/>
      <c r="CI915" s="14"/>
      <c r="CJ915" s="7"/>
      <c r="CK915" s="14"/>
      <c r="CL915" s="7"/>
      <c r="CM915" s="14"/>
    </row>
    <row r="916" spans="1:91" x14ac:dyDescent="0.3">
      <c r="A916" s="10">
        <v>151</v>
      </c>
      <c r="B916" s="36" t="s">
        <v>860</v>
      </c>
      <c r="G916" s="36" t="s">
        <v>6360</v>
      </c>
      <c r="K916" s="7"/>
      <c r="L916" s="7" t="s">
        <v>834</v>
      </c>
      <c r="M916" s="7" t="s">
        <v>633</v>
      </c>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Z916" s="7"/>
      <c r="CF916" s="7"/>
      <c r="CG916" s="14"/>
      <c r="CH916" s="7"/>
      <c r="CI916" s="14"/>
      <c r="CJ916" s="7"/>
      <c r="CK916" s="14"/>
      <c r="CL916" s="7"/>
      <c r="CM916" s="14"/>
    </row>
    <row r="917" spans="1:91" x14ac:dyDescent="0.3">
      <c r="A917" s="10">
        <v>151</v>
      </c>
      <c r="B917" s="36" t="s">
        <v>1025</v>
      </c>
      <c r="G917" s="36" t="s">
        <v>6361</v>
      </c>
      <c r="K917" s="7"/>
      <c r="L917" s="7" t="s">
        <v>834</v>
      </c>
      <c r="M917" s="7" t="s">
        <v>615</v>
      </c>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Z917" s="7"/>
      <c r="CF917" s="7"/>
      <c r="CG917" s="14"/>
      <c r="CH917" s="7"/>
      <c r="CI917" s="14"/>
      <c r="CJ917" s="7"/>
      <c r="CK917" s="14"/>
      <c r="CL917" s="7"/>
      <c r="CM917" s="14"/>
    </row>
    <row r="918" spans="1:91" x14ac:dyDescent="0.3">
      <c r="A918" s="10">
        <v>151</v>
      </c>
      <c r="B918" s="36" t="s">
        <v>1244</v>
      </c>
      <c r="G918" s="36" t="s">
        <v>6362</v>
      </c>
      <c r="K918" s="7"/>
      <c r="L918" s="7" t="s">
        <v>834</v>
      </c>
      <c r="M918" s="7" t="s">
        <v>639</v>
      </c>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Z918" s="7"/>
      <c r="CF918" s="7"/>
      <c r="CG918" s="14"/>
      <c r="CH918" s="7"/>
      <c r="CI918" s="14"/>
      <c r="CJ918" s="7"/>
      <c r="CK918" s="14"/>
      <c r="CL918" s="7"/>
      <c r="CM918" s="14"/>
    </row>
    <row r="919" spans="1:91" x14ac:dyDescent="0.3">
      <c r="A919" s="10">
        <v>151</v>
      </c>
      <c r="B919" s="36" t="s">
        <v>1025</v>
      </c>
      <c r="G919" s="36" t="s">
        <v>6363</v>
      </c>
      <c r="K919" s="7"/>
      <c r="L919" s="7" t="s">
        <v>834</v>
      </c>
      <c r="M919" s="7" t="s">
        <v>615</v>
      </c>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Z919" s="7"/>
      <c r="CF919" s="7"/>
      <c r="CG919" s="14"/>
      <c r="CH919" s="7"/>
      <c r="CI919" s="14"/>
      <c r="CJ919" s="7"/>
      <c r="CK919" s="14"/>
      <c r="CL919" s="7"/>
      <c r="CM919" s="14"/>
    </row>
    <row r="920" spans="1:91" x14ac:dyDescent="0.3">
      <c r="A920" s="10">
        <v>151</v>
      </c>
      <c r="B920" s="36" t="s">
        <v>1028</v>
      </c>
      <c r="G920" s="36" t="s">
        <v>6364</v>
      </c>
      <c r="K920" s="7"/>
      <c r="L920" s="7" t="s">
        <v>834</v>
      </c>
      <c r="M920" s="7" t="s">
        <v>618</v>
      </c>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Z920" s="7"/>
      <c r="CF920" s="7"/>
      <c r="CG920" s="14"/>
      <c r="CH920" s="7"/>
      <c r="CI920" s="14"/>
      <c r="CJ920" s="7"/>
      <c r="CK920" s="14"/>
      <c r="CL920" s="7"/>
      <c r="CM920" s="14"/>
    </row>
    <row r="921" spans="1:91" x14ac:dyDescent="0.3">
      <c r="A921" s="10">
        <v>151</v>
      </c>
      <c r="B921" s="36" t="s">
        <v>1028</v>
      </c>
      <c r="G921" s="36" t="s">
        <v>6365</v>
      </c>
      <c r="K921" s="7"/>
      <c r="L921" s="7" t="s">
        <v>834</v>
      </c>
      <c r="M921" s="7" t="s">
        <v>618</v>
      </c>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Z921" s="7"/>
      <c r="CF921" s="7"/>
      <c r="CG921" s="14"/>
      <c r="CH921" s="7"/>
      <c r="CI921" s="14"/>
      <c r="CJ921" s="7"/>
      <c r="CK921" s="14"/>
      <c r="CL921" s="7"/>
      <c r="CM921" s="14"/>
    </row>
    <row r="922" spans="1:91" x14ac:dyDescent="0.3">
      <c r="A922" s="10">
        <v>151</v>
      </c>
      <c r="B922" s="36" t="s">
        <v>886</v>
      </c>
      <c r="G922" s="36" t="s">
        <v>6366</v>
      </c>
      <c r="K922" s="7"/>
      <c r="L922" s="7" t="s">
        <v>834</v>
      </c>
      <c r="M922" s="7" t="s">
        <v>678</v>
      </c>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Z922" s="7"/>
      <c r="CF922" s="7"/>
      <c r="CG922" s="14"/>
      <c r="CH922" s="7"/>
      <c r="CI922" s="14"/>
      <c r="CJ922" s="7"/>
      <c r="CK922" s="14"/>
      <c r="CL922" s="7"/>
      <c r="CM922" s="14"/>
    </row>
    <row r="923" spans="1:91" x14ac:dyDescent="0.3">
      <c r="A923" s="10">
        <v>151</v>
      </c>
      <c r="B923" s="36" t="s">
        <v>907</v>
      </c>
      <c r="G923" s="36" t="s">
        <v>6367</v>
      </c>
      <c r="K923" s="7"/>
      <c r="L923" s="7" t="s">
        <v>834</v>
      </c>
      <c r="M923" s="7" t="s">
        <v>639</v>
      </c>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Z923" s="7"/>
      <c r="CF923" s="7"/>
      <c r="CG923" s="14"/>
      <c r="CH923" s="7"/>
      <c r="CI923" s="14"/>
      <c r="CJ923" s="7"/>
      <c r="CK923" s="14"/>
      <c r="CL923" s="7"/>
      <c r="CM923" s="14"/>
    </row>
    <row r="924" spans="1:91" x14ac:dyDescent="0.3">
      <c r="A924" s="10">
        <v>151</v>
      </c>
      <c r="B924" s="36" t="s">
        <v>1058</v>
      </c>
      <c r="G924" s="36" t="s">
        <v>6368</v>
      </c>
      <c r="K924" s="7"/>
      <c r="L924" s="7" t="s">
        <v>834</v>
      </c>
      <c r="M924" s="7" t="s">
        <v>615</v>
      </c>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Z924" s="7"/>
      <c r="CF924" s="7"/>
      <c r="CG924" s="14"/>
      <c r="CH924" s="7"/>
      <c r="CI924" s="14"/>
      <c r="CJ924" s="7"/>
      <c r="CK924" s="14"/>
      <c r="CL924" s="7"/>
      <c r="CM924" s="14"/>
    </row>
    <row r="925" spans="1:91" x14ac:dyDescent="0.3">
      <c r="A925" s="10">
        <v>151</v>
      </c>
      <c r="B925" s="36" t="s">
        <v>895</v>
      </c>
      <c r="G925" s="36" t="s">
        <v>6369</v>
      </c>
      <c r="K925" s="7"/>
      <c r="L925" s="7" t="s">
        <v>834</v>
      </c>
      <c r="M925" s="7" t="s">
        <v>615</v>
      </c>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Z925" s="7"/>
      <c r="CF925" s="7"/>
      <c r="CG925" s="14"/>
      <c r="CH925" s="7"/>
      <c r="CI925" s="14"/>
      <c r="CJ925" s="7"/>
      <c r="CK925" s="14"/>
      <c r="CL925" s="7"/>
      <c r="CM925" s="14"/>
    </row>
    <row r="926" spans="1:91" x14ac:dyDescent="0.3">
      <c r="A926" s="10">
        <v>151</v>
      </c>
      <c r="B926" s="36" t="s">
        <v>1025</v>
      </c>
      <c r="G926" s="36" t="s">
        <v>6370</v>
      </c>
      <c r="K926" s="7"/>
      <c r="L926" s="7" t="s">
        <v>834</v>
      </c>
      <c r="M926" s="7" t="s">
        <v>624</v>
      </c>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Z926" s="7"/>
      <c r="CF926" s="7"/>
      <c r="CG926" s="14"/>
      <c r="CH926" s="7"/>
      <c r="CI926" s="14"/>
      <c r="CJ926" s="7"/>
      <c r="CK926" s="14"/>
      <c r="CL926" s="7"/>
      <c r="CM926" s="14"/>
    </row>
    <row r="927" spans="1:91" x14ac:dyDescent="0.3">
      <c r="A927" s="10">
        <v>151</v>
      </c>
      <c r="B927" s="36" t="s">
        <v>1085</v>
      </c>
      <c r="G927" s="36" t="s">
        <v>6371</v>
      </c>
      <c r="K927" s="7"/>
      <c r="L927" s="7" t="s">
        <v>834</v>
      </c>
      <c r="M927" s="7" t="s">
        <v>615</v>
      </c>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Z927" s="7"/>
      <c r="CF927" s="7"/>
      <c r="CG927" s="14"/>
      <c r="CH927" s="7"/>
      <c r="CI927" s="14"/>
      <c r="CJ927" s="7"/>
      <c r="CK927" s="14"/>
      <c r="CL927" s="7"/>
      <c r="CM927" s="14"/>
    </row>
    <row r="928" spans="1:91" x14ac:dyDescent="0.3">
      <c r="A928" s="10">
        <v>151</v>
      </c>
      <c r="B928" s="36" t="s">
        <v>895</v>
      </c>
      <c r="G928" s="36" t="s">
        <v>6372</v>
      </c>
      <c r="K928" s="7"/>
      <c r="L928" s="7" t="s">
        <v>834</v>
      </c>
      <c r="M928" s="7" t="s">
        <v>615</v>
      </c>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Z928" s="7"/>
      <c r="CF928" s="7"/>
      <c r="CG928" s="14"/>
      <c r="CH928" s="7"/>
      <c r="CI928" s="14"/>
      <c r="CJ928" s="7"/>
      <c r="CK928" s="14"/>
      <c r="CL928" s="7"/>
      <c r="CM928" s="14"/>
    </row>
    <row r="929" spans="1:91" x14ac:dyDescent="0.3">
      <c r="A929" s="10">
        <v>151</v>
      </c>
      <c r="B929" s="36" t="s">
        <v>1085</v>
      </c>
      <c r="G929" s="36" t="s">
        <v>6373</v>
      </c>
      <c r="K929" s="7"/>
      <c r="L929" s="7" t="s">
        <v>834</v>
      </c>
      <c r="M929" s="7" t="s">
        <v>615</v>
      </c>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Z929" s="7"/>
      <c r="CF929" s="7"/>
      <c r="CG929" s="14"/>
      <c r="CH929" s="7"/>
      <c r="CI929" s="14"/>
      <c r="CJ929" s="7"/>
      <c r="CK929" s="14"/>
      <c r="CL929" s="7"/>
      <c r="CM929" s="14"/>
    </row>
    <row r="930" spans="1:91" x14ac:dyDescent="0.3">
      <c r="A930" s="10">
        <v>151</v>
      </c>
      <c r="B930" s="36" t="s">
        <v>852</v>
      </c>
      <c r="G930" s="36" t="s">
        <v>6374</v>
      </c>
      <c r="K930" s="7"/>
      <c r="L930" s="7" t="s">
        <v>834</v>
      </c>
      <c r="M930" s="7" t="s">
        <v>636</v>
      </c>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Z930" s="7"/>
      <c r="CF930" s="7"/>
      <c r="CG930" s="14"/>
      <c r="CH930" s="7"/>
      <c r="CI930" s="14"/>
      <c r="CJ930" s="7"/>
      <c r="CK930" s="14"/>
      <c r="CL930" s="7"/>
      <c r="CM930" s="14"/>
    </row>
    <row r="931" spans="1:91" x14ac:dyDescent="0.3">
      <c r="A931" s="10">
        <v>151</v>
      </c>
      <c r="B931" s="36" t="s">
        <v>921</v>
      </c>
      <c r="G931" s="36" t="s">
        <v>6375</v>
      </c>
      <c r="K931" s="7"/>
      <c r="L931" s="7" t="s">
        <v>834</v>
      </c>
      <c r="M931" s="7" t="s">
        <v>615</v>
      </c>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Z931" s="7"/>
      <c r="CF931" s="7"/>
      <c r="CG931" s="14"/>
      <c r="CH931" s="7"/>
      <c r="CI931" s="14"/>
      <c r="CJ931" s="7"/>
      <c r="CK931" s="14"/>
      <c r="CL931" s="7"/>
      <c r="CM931" s="14"/>
    </row>
    <row r="932" spans="1:91" x14ac:dyDescent="0.3">
      <c r="A932" s="10">
        <v>151</v>
      </c>
      <c r="B932" s="36" t="s">
        <v>830</v>
      </c>
      <c r="G932" s="36" t="s">
        <v>6376</v>
      </c>
      <c r="K932" s="7"/>
      <c r="L932" s="7" t="s">
        <v>834</v>
      </c>
      <c r="M932" s="7" t="s">
        <v>615</v>
      </c>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Z932" s="7"/>
      <c r="CF932" s="7"/>
      <c r="CG932" s="14"/>
      <c r="CH932" s="7"/>
      <c r="CI932" s="14"/>
      <c r="CJ932" s="7"/>
      <c r="CK932" s="14"/>
      <c r="CL932" s="7"/>
      <c r="CM932" s="14"/>
    </row>
    <row r="933" spans="1:91" x14ac:dyDescent="0.3">
      <c r="A933" s="10">
        <v>151</v>
      </c>
      <c r="B933" s="36" t="s">
        <v>1572</v>
      </c>
      <c r="G933" s="36" t="s">
        <v>6377</v>
      </c>
      <c r="K933" s="7"/>
      <c r="L933" s="7" t="s">
        <v>834</v>
      </c>
      <c r="M933" s="7" t="s">
        <v>618</v>
      </c>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Z933" s="7"/>
      <c r="CF933" s="7"/>
      <c r="CG933" s="14"/>
      <c r="CH933" s="7"/>
      <c r="CI933" s="14"/>
      <c r="CJ933" s="7"/>
      <c r="CK933" s="14"/>
      <c r="CL933" s="7"/>
      <c r="CM933" s="14"/>
    </row>
    <row r="934" spans="1:91" x14ac:dyDescent="0.3">
      <c r="A934" s="10">
        <v>151</v>
      </c>
      <c r="B934" s="36" t="s">
        <v>949</v>
      </c>
      <c r="G934" s="36" t="s">
        <v>6378</v>
      </c>
      <c r="K934" s="7"/>
      <c r="L934" s="7" t="s">
        <v>834</v>
      </c>
      <c r="M934" s="7" t="s">
        <v>624</v>
      </c>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Z934" s="7"/>
      <c r="CF934" s="7"/>
      <c r="CG934" s="14"/>
      <c r="CH934" s="7"/>
      <c r="CI934" s="14"/>
      <c r="CJ934" s="7"/>
      <c r="CK934" s="14"/>
      <c r="CL934" s="7"/>
      <c r="CM934" s="14"/>
    </row>
    <row r="935" spans="1:91" x14ac:dyDescent="0.3">
      <c r="A935" s="10">
        <v>151</v>
      </c>
      <c r="B935" s="36" t="s">
        <v>1028</v>
      </c>
      <c r="G935" s="36" t="s">
        <v>6379</v>
      </c>
      <c r="K935" s="7"/>
      <c r="L935" s="7" t="s">
        <v>834</v>
      </c>
      <c r="M935" s="7" t="s">
        <v>615</v>
      </c>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Z935" s="7"/>
      <c r="CF935" s="7"/>
      <c r="CG935" s="14"/>
      <c r="CH935" s="7"/>
      <c r="CI935" s="14"/>
      <c r="CJ935" s="7"/>
      <c r="CK935" s="14"/>
      <c r="CL935" s="7"/>
      <c r="CM935" s="14"/>
    </row>
    <row r="936" spans="1:91" x14ac:dyDescent="0.3">
      <c r="A936" s="10">
        <v>151</v>
      </c>
      <c r="B936" s="36" t="s">
        <v>1028</v>
      </c>
      <c r="G936" s="36" t="s">
        <v>6380</v>
      </c>
      <c r="K936" s="7"/>
      <c r="L936" s="7" t="s">
        <v>834</v>
      </c>
      <c r="M936" s="7" t="s">
        <v>615</v>
      </c>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Z936" s="7"/>
      <c r="CF936" s="7"/>
      <c r="CG936" s="14"/>
      <c r="CH936" s="7"/>
      <c r="CI936" s="14"/>
      <c r="CJ936" s="7"/>
      <c r="CK936" s="14"/>
      <c r="CL936" s="7"/>
      <c r="CM936" s="14"/>
    </row>
    <row r="937" spans="1:91" x14ac:dyDescent="0.3">
      <c r="A937" s="10">
        <v>151</v>
      </c>
      <c r="B937" s="36" t="s">
        <v>1058</v>
      </c>
      <c r="G937" s="36" t="s">
        <v>6381</v>
      </c>
      <c r="K937" s="7"/>
      <c r="L937" s="7" t="s">
        <v>834</v>
      </c>
      <c r="M937" s="7" t="s">
        <v>639</v>
      </c>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Z937" s="7"/>
      <c r="CF937" s="7"/>
      <c r="CG937" s="14"/>
      <c r="CH937" s="7"/>
      <c r="CI937" s="14"/>
      <c r="CJ937" s="7"/>
      <c r="CK937" s="14"/>
      <c r="CL937" s="7"/>
      <c r="CM937" s="14"/>
    </row>
    <row r="938" spans="1:91" x14ac:dyDescent="0.3">
      <c r="A938" s="10">
        <v>151</v>
      </c>
      <c r="B938" s="36" t="s">
        <v>868</v>
      </c>
      <c r="G938" s="36" t="s">
        <v>6382</v>
      </c>
      <c r="K938" s="7"/>
      <c r="L938" s="7" t="s">
        <v>834</v>
      </c>
      <c r="M938" s="7" t="s">
        <v>621</v>
      </c>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Z938" s="7"/>
      <c r="CF938" s="7"/>
      <c r="CG938" s="14"/>
      <c r="CH938" s="7"/>
      <c r="CI938" s="14"/>
      <c r="CJ938" s="7"/>
      <c r="CK938" s="14"/>
      <c r="CL938" s="7"/>
      <c r="CM938" s="14"/>
    </row>
    <row r="939" spans="1:91" x14ac:dyDescent="0.3">
      <c r="A939" s="10">
        <v>151</v>
      </c>
      <c r="B939" s="36" t="s">
        <v>848</v>
      </c>
      <c r="G939" s="36" t="s">
        <v>6383</v>
      </c>
      <c r="K939" s="7"/>
      <c r="L939" s="7" t="s">
        <v>834</v>
      </c>
      <c r="M939" s="7" t="s">
        <v>615</v>
      </c>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Z939" s="7"/>
      <c r="CF939" s="7"/>
      <c r="CG939" s="14"/>
      <c r="CH939" s="7"/>
      <c r="CI939" s="14"/>
      <c r="CJ939" s="7"/>
      <c r="CK939" s="14"/>
      <c r="CL939" s="7"/>
      <c r="CM939" s="14"/>
    </row>
    <row r="940" spans="1:91" x14ac:dyDescent="0.3">
      <c r="A940" s="10">
        <v>151</v>
      </c>
      <c r="B940" s="36" t="s">
        <v>907</v>
      </c>
      <c r="G940" s="36" t="s">
        <v>6384</v>
      </c>
      <c r="K940" s="7"/>
      <c r="L940" s="7" t="s">
        <v>834</v>
      </c>
      <c r="M940" s="7" t="s">
        <v>639</v>
      </c>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Z940" s="7"/>
      <c r="CF940" s="7"/>
      <c r="CG940" s="14"/>
      <c r="CH940" s="7"/>
      <c r="CI940" s="14"/>
      <c r="CJ940" s="7"/>
      <c r="CK940" s="14"/>
      <c r="CL940" s="7"/>
      <c r="CM940" s="14"/>
    </row>
    <row r="941" spans="1:91" x14ac:dyDescent="0.3">
      <c r="A941" s="10">
        <v>151</v>
      </c>
      <c r="B941" s="36" t="s">
        <v>907</v>
      </c>
      <c r="G941" s="36" t="s">
        <v>6385</v>
      </c>
      <c r="K941" s="7"/>
      <c r="L941" s="7" t="s">
        <v>834</v>
      </c>
      <c r="M941" s="7" t="s">
        <v>639</v>
      </c>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Z941" s="7"/>
      <c r="CF941" s="7"/>
      <c r="CG941" s="14"/>
      <c r="CH941" s="7"/>
      <c r="CI941" s="14"/>
      <c r="CJ941" s="7"/>
      <c r="CK941" s="14"/>
      <c r="CL941" s="7"/>
      <c r="CM941" s="14"/>
    </row>
    <row r="942" spans="1:91" x14ac:dyDescent="0.3">
      <c r="A942" s="10">
        <v>151</v>
      </c>
      <c r="B942" s="36" t="s">
        <v>895</v>
      </c>
      <c r="G942" s="36" t="s">
        <v>6386</v>
      </c>
      <c r="K942" s="7"/>
      <c r="L942" s="7" t="s">
        <v>834</v>
      </c>
      <c r="M942" s="7" t="s">
        <v>618</v>
      </c>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Z942" s="7"/>
      <c r="CF942" s="7"/>
      <c r="CG942" s="14"/>
      <c r="CH942" s="7"/>
      <c r="CI942" s="14"/>
      <c r="CJ942" s="7"/>
      <c r="CK942" s="14"/>
      <c r="CL942" s="7"/>
      <c r="CM942" s="14"/>
    </row>
    <row r="943" spans="1:91" x14ac:dyDescent="0.3">
      <c r="A943" s="10">
        <v>151</v>
      </c>
      <c r="B943" s="36" t="s">
        <v>900</v>
      </c>
      <c r="G943" s="36" t="s">
        <v>6387</v>
      </c>
      <c r="K943" s="7"/>
      <c r="L943" s="7" t="s">
        <v>834</v>
      </c>
      <c r="M943" s="7" t="s">
        <v>615</v>
      </c>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Z943" s="7"/>
      <c r="CF943" s="7"/>
      <c r="CG943" s="14"/>
      <c r="CH943" s="7"/>
      <c r="CI943" s="14"/>
      <c r="CJ943" s="7"/>
      <c r="CK943" s="14"/>
      <c r="CL943" s="7"/>
      <c r="CM943" s="14"/>
    </row>
    <row r="944" spans="1:91" x14ac:dyDescent="0.3">
      <c r="A944" s="10">
        <v>151</v>
      </c>
      <c r="B944" s="36" t="s">
        <v>1654</v>
      </c>
      <c r="G944" s="36" t="s">
        <v>6388</v>
      </c>
      <c r="K944" s="7"/>
      <c r="L944" s="7" t="s">
        <v>834</v>
      </c>
      <c r="M944" s="7" t="s">
        <v>618</v>
      </c>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Z944" s="7"/>
      <c r="CF944" s="7"/>
      <c r="CG944" s="14"/>
      <c r="CH944" s="7"/>
      <c r="CI944" s="14"/>
      <c r="CJ944" s="7"/>
      <c r="CK944" s="14"/>
      <c r="CL944" s="7"/>
      <c r="CM944" s="14"/>
    </row>
    <row r="945" spans="1:91" x14ac:dyDescent="0.3">
      <c r="A945" s="10">
        <v>151</v>
      </c>
      <c r="B945" s="36" t="s">
        <v>860</v>
      </c>
      <c r="G945" s="36" t="s">
        <v>6389</v>
      </c>
      <c r="K945" s="7"/>
      <c r="L945" s="7" t="s">
        <v>834</v>
      </c>
      <c r="M945" s="7" t="s">
        <v>618</v>
      </c>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Z945" s="7"/>
      <c r="CF945" s="7"/>
      <c r="CG945" s="14"/>
      <c r="CH945" s="7"/>
      <c r="CI945" s="14"/>
      <c r="CJ945" s="7"/>
      <c r="CK945" s="14"/>
      <c r="CL945" s="7"/>
      <c r="CM945" s="14"/>
    </row>
    <row r="946" spans="1:91" x14ac:dyDescent="0.3">
      <c r="A946" s="10">
        <v>151</v>
      </c>
      <c r="B946" s="36" t="s">
        <v>1226</v>
      </c>
      <c r="G946" s="36" t="s">
        <v>6390</v>
      </c>
      <c r="K946" s="7"/>
      <c r="L946" s="7" t="s">
        <v>834</v>
      </c>
      <c r="M946" s="7" t="s">
        <v>615</v>
      </c>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Z946" s="7"/>
      <c r="CF946" s="7"/>
      <c r="CG946" s="14"/>
      <c r="CH946" s="7"/>
      <c r="CI946" s="14"/>
      <c r="CJ946" s="7"/>
      <c r="CK946" s="14"/>
      <c r="CL946" s="7"/>
      <c r="CM946" s="14"/>
    </row>
    <row r="947" spans="1:91" x14ac:dyDescent="0.3">
      <c r="A947" s="10">
        <v>151</v>
      </c>
      <c r="B947" s="36" t="s">
        <v>860</v>
      </c>
      <c r="G947" s="36" t="s">
        <v>6391</v>
      </c>
      <c r="K947" s="7"/>
      <c r="L947" s="7" t="s">
        <v>834</v>
      </c>
      <c r="M947" s="7" t="s">
        <v>639</v>
      </c>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Z947" s="7"/>
      <c r="CF947" s="7"/>
      <c r="CG947" s="14"/>
      <c r="CH947" s="7"/>
      <c r="CI947" s="14"/>
      <c r="CJ947" s="7"/>
      <c r="CK947" s="14"/>
      <c r="CL947" s="7"/>
      <c r="CM947" s="14"/>
    </row>
    <row r="948" spans="1:91" x14ac:dyDescent="0.3">
      <c r="A948" s="10">
        <v>151</v>
      </c>
      <c r="B948" s="36" t="s">
        <v>860</v>
      </c>
      <c r="G948" s="36" t="s">
        <v>6392</v>
      </c>
      <c r="K948" s="7"/>
      <c r="L948" s="7" t="s">
        <v>834</v>
      </c>
      <c r="M948" s="7" t="s">
        <v>615</v>
      </c>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Z948" s="7"/>
      <c r="CF948" s="7"/>
      <c r="CG948" s="14"/>
      <c r="CH948" s="7"/>
      <c r="CI948" s="14"/>
      <c r="CJ948" s="7"/>
      <c r="CK948" s="14"/>
      <c r="CL948" s="7"/>
      <c r="CM948" s="14"/>
    </row>
    <row r="949" spans="1:91" x14ac:dyDescent="0.3">
      <c r="A949" s="10">
        <v>151</v>
      </c>
      <c r="B949" s="36" t="s">
        <v>1094</v>
      </c>
      <c r="G949" s="36" t="s">
        <v>6393</v>
      </c>
      <c r="K949" s="7"/>
      <c r="L949" s="7" t="s">
        <v>834</v>
      </c>
      <c r="M949" s="7" t="s">
        <v>636</v>
      </c>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Z949" s="7"/>
      <c r="CF949" s="7"/>
      <c r="CG949" s="14"/>
      <c r="CH949" s="7"/>
      <c r="CI949" s="14"/>
      <c r="CJ949" s="7"/>
      <c r="CK949" s="14"/>
      <c r="CL949" s="7"/>
      <c r="CM949" s="14"/>
    </row>
    <row r="950" spans="1:91" x14ac:dyDescent="0.3">
      <c r="A950" s="10">
        <v>151</v>
      </c>
      <c r="B950" s="36" t="s">
        <v>1094</v>
      </c>
      <c r="G950" s="36" t="s">
        <v>6394</v>
      </c>
      <c r="K950" s="7"/>
      <c r="L950" s="7" t="s">
        <v>834</v>
      </c>
      <c r="M950" s="7" t="s">
        <v>639</v>
      </c>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Z950" s="7"/>
      <c r="CF950" s="7"/>
      <c r="CG950" s="14"/>
      <c r="CH950" s="7"/>
      <c r="CI950" s="14"/>
      <c r="CJ950" s="7"/>
      <c r="CK950" s="14"/>
      <c r="CL950" s="7"/>
      <c r="CM950" s="14"/>
    </row>
    <row r="951" spans="1:91" x14ac:dyDescent="0.3">
      <c r="A951" s="10">
        <v>151</v>
      </c>
      <c r="B951" s="36" t="s">
        <v>895</v>
      </c>
      <c r="G951" s="36" t="s">
        <v>6395</v>
      </c>
      <c r="K951" s="7"/>
      <c r="L951" s="7" t="s">
        <v>834</v>
      </c>
      <c r="M951" s="7" t="s">
        <v>639</v>
      </c>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Z951" s="7"/>
      <c r="CF951" s="7"/>
      <c r="CG951" s="14"/>
      <c r="CH951" s="7"/>
      <c r="CI951" s="14"/>
      <c r="CJ951" s="7"/>
      <c r="CK951" s="14"/>
      <c r="CL951" s="7"/>
      <c r="CM951" s="14"/>
    </row>
    <row r="952" spans="1:91" x14ac:dyDescent="0.3">
      <c r="A952" s="10">
        <v>151</v>
      </c>
      <c r="B952" s="36" t="s">
        <v>868</v>
      </c>
      <c r="G952" s="36" t="s">
        <v>6396</v>
      </c>
      <c r="K952" s="7"/>
      <c r="L952" s="7" t="s">
        <v>834</v>
      </c>
      <c r="M952" s="7" t="s">
        <v>618</v>
      </c>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Z952" s="7"/>
      <c r="CF952" s="7"/>
      <c r="CG952" s="14"/>
      <c r="CH952" s="7"/>
      <c r="CI952" s="14"/>
      <c r="CJ952" s="7"/>
      <c r="CK952" s="14"/>
      <c r="CL952" s="7"/>
      <c r="CM952" s="14"/>
    </row>
    <row r="953" spans="1:91" x14ac:dyDescent="0.3">
      <c r="A953" s="10">
        <v>151</v>
      </c>
      <c r="B953" s="36" t="s">
        <v>1025</v>
      </c>
      <c r="G953" s="36" t="s">
        <v>6397</v>
      </c>
      <c r="K953" s="7"/>
      <c r="L953" s="7" t="s">
        <v>834</v>
      </c>
      <c r="M953" s="7" t="s">
        <v>624</v>
      </c>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Z953" s="7"/>
      <c r="CF953" s="7"/>
      <c r="CG953" s="14"/>
      <c r="CH953" s="7"/>
      <c r="CI953" s="14"/>
      <c r="CJ953" s="7"/>
      <c r="CK953" s="14"/>
      <c r="CL953" s="7"/>
      <c r="CM953" s="14"/>
    </row>
    <row r="954" spans="1:91" x14ac:dyDescent="0.3">
      <c r="A954" s="10">
        <v>151</v>
      </c>
      <c r="B954" s="36" t="s">
        <v>1176</v>
      </c>
      <c r="G954" s="36" t="s">
        <v>6398</v>
      </c>
      <c r="K954" s="7"/>
      <c r="L954" s="7" t="s">
        <v>834</v>
      </c>
      <c r="M954" s="7" t="s">
        <v>624</v>
      </c>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Z954" s="7"/>
      <c r="CF954" s="7"/>
      <c r="CG954" s="14"/>
      <c r="CH954" s="7"/>
      <c r="CI954" s="14"/>
      <c r="CJ954" s="7"/>
      <c r="CK954" s="14"/>
      <c r="CL954" s="7"/>
      <c r="CM954" s="14"/>
    </row>
    <row r="955" spans="1:91" x14ac:dyDescent="0.3">
      <c r="A955" s="10">
        <v>151</v>
      </c>
      <c r="B955" s="36" t="s">
        <v>860</v>
      </c>
      <c r="G955" s="36" t="s">
        <v>6399</v>
      </c>
      <c r="K955" s="7"/>
      <c r="L955" s="7" t="s">
        <v>834</v>
      </c>
      <c r="M955" s="7" t="s">
        <v>615</v>
      </c>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Z955" s="7"/>
      <c r="CF955" s="7"/>
      <c r="CG955" s="14"/>
      <c r="CH955" s="7"/>
      <c r="CI955" s="14"/>
      <c r="CJ955" s="7"/>
      <c r="CK955" s="14"/>
      <c r="CL955" s="7"/>
      <c r="CM955" s="14"/>
    </row>
    <row r="956" spans="1:91" x14ac:dyDescent="0.3">
      <c r="A956" s="10">
        <v>151</v>
      </c>
      <c r="B956" s="36" t="s">
        <v>921</v>
      </c>
      <c r="G956" s="36" t="s">
        <v>6400</v>
      </c>
      <c r="K956" s="7"/>
      <c r="L956" s="7" t="s">
        <v>834</v>
      </c>
      <c r="M956" s="7" t="s">
        <v>618</v>
      </c>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Z956" s="7"/>
      <c r="CF956" s="7"/>
      <c r="CG956" s="14"/>
      <c r="CH956" s="7"/>
      <c r="CI956" s="14"/>
      <c r="CJ956" s="7"/>
      <c r="CK956" s="14"/>
      <c r="CL956" s="7"/>
      <c r="CM956" s="14"/>
    </row>
    <row r="957" spans="1:91" x14ac:dyDescent="0.3">
      <c r="A957" s="10">
        <v>151</v>
      </c>
      <c r="B957" s="36" t="s">
        <v>860</v>
      </c>
      <c r="G957" s="36" t="s">
        <v>6401</v>
      </c>
      <c r="K957" s="7"/>
      <c r="L957" s="7" t="s">
        <v>834</v>
      </c>
      <c r="M957" s="7" t="s">
        <v>615</v>
      </c>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Z957" s="7"/>
      <c r="CF957" s="7"/>
      <c r="CG957" s="14"/>
      <c r="CH957" s="7"/>
      <c r="CI957" s="14"/>
      <c r="CJ957" s="7"/>
      <c r="CK957" s="14"/>
      <c r="CL957" s="7"/>
      <c r="CM957" s="14"/>
    </row>
    <row r="958" spans="1:91" x14ac:dyDescent="0.3">
      <c r="A958" s="10">
        <v>151</v>
      </c>
      <c r="B958" s="36" t="s">
        <v>913</v>
      </c>
      <c r="G958" s="36" t="s">
        <v>6402</v>
      </c>
      <c r="K958" s="7"/>
      <c r="L958" s="7" t="s">
        <v>834</v>
      </c>
      <c r="M958" s="7" t="s">
        <v>615</v>
      </c>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Z958" s="7"/>
      <c r="CF958" s="7"/>
      <c r="CG958" s="14"/>
      <c r="CH958" s="7"/>
      <c r="CI958" s="14"/>
      <c r="CJ958" s="7"/>
      <c r="CK958" s="14"/>
      <c r="CL958" s="7"/>
      <c r="CM958" s="14"/>
    </row>
    <row r="959" spans="1:91" x14ac:dyDescent="0.3">
      <c r="A959" s="10">
        <v>151</v>
      </c>
      <c r="B959" s="36" t="s">
        <v>1226</v>
      </c>
      <c r="G959" s="36" t="s">
        <v>6403</v>
      </c>
      <c r="K959" s="7"/>
      <c r="L959" s="7" t="s">
        <v>834</v>
      </c>
      <c r="M959" s="7" t="s">
        <v>615</v>
      </c>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Z959" s="7"/>
      <c r="CF959" s="7"/>
      <c r="CG959" s="14"/>
      <c r="CH959" s="7"/>
      <c r="CI959" s="14"/>
      <c r="CJ959" s="7"/>
      <c r="CK959" s="14"/>
      <c r="CL959" s="7"/>
      <c r="CM959" s="14"/>
    </row>
    <row r="960" spans="1:91" x14ac:dyDescent="0.3">
      <c r="A960" s="10">
        <v>151</v>
      </c>
      <c r="B960" s="36" t="s">
        <v>921</v>
      </c>
      <c r="G960" s="36" t="s">
        <v>6404</v>
      </c>
      <c r="K960" s="7"/>
      <c r="L960" s="7" t="s">
        <v>834</v>
      </c>
      <c r="M960" s="7" t="s">
        <v>618</v>
      </c>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Z960" s="7"/>
      <c r="CF960" s="7"/>
      <c r="CG960" s="14"/>
      <c r="CH960" s="7"/>
      <c r="CI960" s="14"/>
      <c r="CJ960" s="7"/>
      <c r="CK960" s="14"/>
      <c r="CL960" s="7"/>
      <c r="CM960" s="14"/>
    </row>
    <row r="961" spans="1:91" x14ac:dyDescent="0.3">
      <c r="A961" s="10">
        <v>151</v>
      </c>
      <c r="B961" s="36" t="s">
        <v>913</v>
      </c>
      <c r="G961" s="36" t="s">
        <v>6405</v>
      </c>
      <c r="K961" s="7"/>
      <c r="L961" s="7" t="s">
        <v>834</v>
      </c>
      <c r="M961" s="7" t="s">
        <v>618</v>
      </c>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Z961" s="7"/>
      <c r="CF961" s="7"/>
      <c r="CG961" s="14"/>
      <c r="CH961" s="7"/>
      <c r="CI961" s="14"/>
      <c r="CJ961" s="7"/>
      <c r="CK961" s="14"/>
      <c r="CL961" s="7"/>
      <c r="CM961" s="14"/>
    </row>
    <row r="962" spans="1:91" x14ac:dyDescent="0.3">
      <c r="A962" s="10">
        <v>151</v>
      </c>
      <c r="B962" s="36" t="s">
        <v>1094</v>
      </c>
      <c r="G962" s="36" t="s">
        <v>6406</v>
      </c>
      <c r="K962" s="7"/>
      <c r="L962" s="7" t="s">
        <v>834</v>
      </c>
      <c r="M962" s="7" t="s">
        <v>615</v>
      </c>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Z962" s="7"/>
      <c r="CF962" s="7"/>
      <c r="CG962" s="14"/>
      <c r="CH962" s="7"/>
      <c r="CI962" s="14"/>
      <c r="CJ962" s="7"/>
      <c r="CK962" s="14"/>
      <c r="CL962" s="7"/>
      <c r="CM962" s="14"/>
    </row>
    <row r="963" spans="1:91" x14ac:dyDescent="0.3">
      <c r="A963" s="10">
        <v>151</v>
      </c>
      <c r="B963" s="36" t="s">
        <v>848</v>
      </c>
      <c r="G963" s="36" t="s">
        <v>6407</v>
      </c>
      <c r="K963" s="7"/>
      <c r="L963" s="7" t="s">
        <v>834</v>
      </c>
      <c r="M963" s="7" t="s">
        <v>618</v>
      </c>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Z963" s="7"/>
      <c r="CF963" s="7"/>
      <c r="CG963" s="14"/>
      <c r="CH963" s="7"/>
      <c r="CI963" s="14"/>
      <c r="CJ963" s="7"/>
      <c r="CK963" s="14"/>
      <c r="CL963" s="7"/>
      <c r="CM963" s="14"/>
    </row>
    <row r="964" spans="1:91" x14ac:dyDescent="0.3">
      <c r="A964" s="10">
        <v>151</v>
      </c>
      <c r="B964" s="36" t="s">
        <v>1251</v>
      </c>
      <c r="G964" s="36" t="s">
        <v>6408</v>
      </c>
      <c r="K964" s="7"/>
      <c r="L964" s="7" t="s">
        <v>834</v>
      </c>
      <c r="M964" s="7" t="s">
        <v>618</v>
      </c>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Z964" s="7"/>
      <c r="CF964" s="7"/>
      <c r="CG964" s="14"/>
      <c r="CH964" s="7"/>
      <c r="CI964" s="14"/>
      <c r="CJ964" s="7"/>
      <c r="CK964" s="14"/>
      <c r="CL964" s="7"/>
      <c r="CM964" s="14"/>
    </row>
    <row r="965" spans="1:91" x14ac:dyDescent="0.3">
      <c r="A965" s="10">
        <v>151</v>
      </c>
      <c r="B965" s="36" t="s">
        <v>1251</v>
      </c>
      <c r="G965" s="36" t="s">
        <v>6409</v>
      </c>
      <c r="K965" s="7"/>
      <c r="L965" s="7" t="s">
        <v>834</v>
      </c>
      <c r="M965" s="7" t="s">
        <v>618</v>
      </c>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Z965" s="7"/>
      <c r="CF965" s="7"/>
      <c r="CG965" s="14"/>
      <c r="CH965" s="7"/>
      <c r="CI965" s="14"/>
      <c r="CJ965" s="7"/>
      <c r="CK965" s="14"/>
      <c r="CL965" s="7"/>
      <c r="CM965" s="14"/>
    </row>
    <row r="966" spans="1:91" x14ac:dyDescent="0.3">
      <c r="A966" s="10">
        <v>151</v>
      </c>
      <c r="B966" s="36" t="s">
        <v>1036</v>
      </c>
      <c r="G966" s="36" t="s">
        <v>6410</v>
      </c>
      <c r="K966" s="7"/>
      <c r="L966" s="7" t="s">
        <v>834</v>
      </c>
      <c r="M966" s="7" t="s">
        <v>621</v>
      </c>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Z966" s="7"/>
      <c r="CF966" s="7"/>
      <c r="CG966" s="14"/>
      <c r="CH966" s="7"/>
      <c r="CI966" s="14"/>
      <c r="CJ966" s="7"/>
      <c r="CK966" s="14"/>
      <c r="CL966" s="7"/>
      <c r="CM966" s="14"/>
    </row>
    <row r="967" spans="1:91" x14ac:dyDescent="0.3">
      <c r="A967" s="10">
        <v>151</v>
      </c>
      <c r="B967" s="36" t="s">
        <v>888</v>
      </c>
      <c r="G967" s="36" t="s">
        <v>6411</v>
      </c>
      <c r="K967" s="7"/>
      <c r="L967" s="7" t="s">
        <v>834</v>
      </c>
      <c r="M967" s="7" t="s">
        <v>678</v>
      </c>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Z967" s="7"/>
      <c r="CF967" s="7"/>
      <c r="CG967" s="14"/>
      <c r="CH967" s="7"/>
      <c r="CI967" s="14"/>
      <c r="CJ967" s="7"/>
      <c r="CK967" s="14"/>
      <c r="CL967" s="7"/>
      <c r="CM967" s="14"/>
    </row>
    <row r="968" spans="1:91" x14ac:dyDescent="0.3">
      <c r="A968" s="10">
        <v>151</v>
      </c>
      <c r="B968" s="36" t="s">
        <v>868</v>
      </c>
      <c r="G968" s="36" t="s">
        <v>6412</v>
      </c>
      <c r="K968" s="7"/>
      <c r="L968" s="7" t="s">
        <v>834</v>
      </c>
      <c r="M968" s="7" t="s">
        <v>615</v>
      </c>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Z968" s="7"/>
      <c r="CF968" s="7"/>
      <c r="CG968" s="14"/>
      <c r="CH968" s="7"/>
      <c r="CI968" s="14"/>
      <c r="CJ968" s="7"/>
      <c r="CK968" s="14"/>
      <c r="CL968" s="7"/>
      <c r="CM968" s="14"/>
    </row>
    <row r="969" spans="1:91" x14ac:dyDescent="0.3">
      <c r="A969" s="10">
        <v>151</v>
      </c>
      <c r="B969" s="36" t="s">
        <v>1025</v>
      </c>
      <c r="G969" s="36" t="s">
        <v>6413</v>
      </c>
      <c r="K969" s="7"/>
      <c r="L969" s="7" t="s">
        <v>834</v>
      </c>
      <c r="M969" s="7" t="s">
        <v>618</v>
      </c>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Z969" s="7"/>
      <c r="CF969" s="7"/>
      <c r="CG969" s="14"/>
      <c r="CH969" s="7"/>
      <c r="CI969" s="14"/>
      <c r="CJ969" s="7"/>
      <c r="CK969" s="14"/>
      <c r="CL969" s="7"/>
      <c r="CM969" s="14"/>
    </row>
    <row r="970" spans="1:91" x14ac:dyDescent="0.3">
      <c r="A970" s="10">
        <v>151</v>
      </c>
      <c r="B970" s="36" t="s">
        <v>1036</v>
      </c>
      <c r="G970" s="36" t="s">
        <v>6414</v>
      </c>
      <c r="K970" s="7"/>
      <c r="L970" s="7" t="s">
        <v>834</v>
      </c>
      <c r="M970" s="7" t="s">
        <v>615</v>
      </c>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Z970" s="7"/>
      <c r="CF970" s="7"/>
      <c r="CG970" s="14"/>
      <c r="CH970" s="7"/>
      <c r="CI970" s="14"/>
      <c r="CJ970" s="7"/>
      <c r="CK970" s="14"/>
      <c r="CL970" s="7"/>
      <c r="CM970" s="14"/>
    </row>
    <row r="971" spans="1:91" x14ac:dyDescent="0.3">
      <c r="A971" s="10">
        <v>151</v>
      </c>
      <c r="B971" s="36" t="s">
        <v>888</v>
      </c>
      <c r="G971" s="36" t="s">
        <v>6415</v>
      </c>
      <c r="K971" s="7"/>
      <c r="L971" s="7" t="s">
        <v>834</v>
      </c>
      <c r="M971" s="7" t="s">
        <v>615</v>
      </c>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Z971" s="7"/>
      <c r="CF971" s="7"/>
      <c r="CG971" s="14"/>
      <c r="CH971" s="7"/>
      <c r="CI971" s="14"/>
      <c r="CJ971" s="7"/>
      <c r="CK971" s="14"/>
      <c r="CL971" s="7"/>
      <c r="CM971" s="14"/>
    </row>
    <row r="972" spans="1:91" x14ac:dyDescent="0.3">
      <c r="A972" s="10">
        <v>151</v>
      </c>
      <c r="B972" s="36" t="s">
        <v>1527</v>
      </c>
      <c r="G972" s="36" t="s">
        <v>6416</v>
      </c>
      <c r="K972" s="7"/>
      <c r="L972" s="7" t="s">
        <v>834</v>
      </c>
      <c r="M972" s="7" t="s">
        <v>618</v>
      </c>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Z972" s="7"/>
      <c r="CF972" s="7"/>
      <c r="CG972" s="14"/>
      <c r="CH972" s="7"/>
      <c r="CI972" s="14"/>
      <c r="CJ972" s="7"/>
      <c r="CK972" s="14"/>
      <c r="CL972" s="7"/>
      <c r="CM972" s="14"/>
    </row>
    <row r="973" spans="1:91" x14ac:dyDescent="0.3">
      <c r="A973" s="10">
        <v>151</v>
      </c>
      <c r="B973" s="36" t="s">
        <v>895</v>
      </c>
      <c r="G973" s="36" t="s">
        <v>6417</v>
      </c>
      <c r="K973" s="7"/>
      <c r="L973" s="7" t="s">
        <v>834</v>
      </c>
      <c r="M973" s="7" t="s">
        <v>621</v>
      </c>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Z973" s="7"/>
      <c r="CF973" s="7"/>
      <c r="CG973" s="14"/>
      <c r="CH973" s="7"/>
      <c r="CI973" s="14"/>
      <c r="CJ973" s="7"/>
      <c r="CK973" s="14"/>
      <c r="CL973" s="7"/>
      <c r="CM973" s="14"/>
    </row>
    <row r="974" spans="1:91" x14ac:dyDescent="0.3">
      <c r="A974" s="10">
        <v>151</v>
      </c>
      <c r="B974" s="36" t="s">
        <v>848</v>
      </c>
      <c r="G974" s="36" t="s">
        <v>6418</v>
      </c>
      <c r="K974" s="7"/>
      <c r="L974" s="7" t="s">
        <v>834</v>
      </c>
      <c r="M974" s="7" t="s">
        <v>615</v>
      </c>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Z974" s="7"/>
      <c r="CF974" s="7"/>
      <c r="CG974" s="14"/>
      <c r="CH974" s="7"/>
      <c r="CI974" s="14"/>
      <c r="CJ974" s="7"/>
      <c r="CK974" s="14"/>
      <c r="CL974" s="7"/>
      <c r="CM974" s="14"/>
    </row>
    <row r="975" spans="1:91" x14ac:dyDescent="0.3">
      <c r="A975" s="10">
        <v>151</v>
      </c>
      <c r="B975" s="36" t="s">
        <v>1036</v>
      </c>
      <c r="G975" s="36" t="s">
        <v>6419</v>
      </c>
      <c r="K975" s="7"/>
      <c r="L975" s="7" t="s">
        <v>834</v>
      </c>
      <c r="M975" s="7" t="s">
        <v>621</v>
      </c>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Z975" s="7"/>
      <c r="CF975" s="7"/>
      <c r="CG975" s="14"/>
      <c r="CH975" s="7"/>
      <c r="CI975" s="14"/>
      <c r="CJ975" s="7"/>
      <c r="CK975" s="14"/>
      <c r="CL975" s="7"/>
      <c r="CM975" s="14"/>
    </row>
    <row r="976" spans="1:91" x14ac:dyDescent="0.3">
      <c r="A976" s="10">
        <v>151</v>
      </c>
      <c r="B976" s="36" t="s">
        <v>1036</v>
      </c>
      <c r="G976" s="36" t="s">
        <v>6420</v>
      </c>
      <c r="K976" s="7"/>
      <c r="L976" s="7" t="s">
        <v>834</v>
      </c>
      <c r="M976" s="7" t="s">
        <v>615</v>
      </c>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Z976" s="7"/>
      <c r="CF976" s="7"/>
      <c r="CG976" s="14"/>
      <c r="CH976" s="7"/>
      <c r="CI976" s="14"/>
      <c r="CJ976" s="7"/>
      <c r="CK976" s="14"/>
      <c r="CL976" s="7"/>
      <c r="CM976" s="14"/>
    </row>
    <row r="977" spans="1:91" x14ac:dyDescent="0.3">
      <c r="A977" s="10">
        <v>151</v>
      </c>
      <c r="B977" s="36" t="s">
        <v>1085</v>
      </c>
      <c r="G977" s="36" t="s">
        <v>6421</v>
      </c>
      <c r="K977" s="7"/>
      <c r="L977" s="7" t="s">
        <v>834</v>
      </c>
      <c r="M977" s="7" t="s">
        <v>624</v>
      </c>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Z977" s="7"/>
      <c r="CF977" s="7"/>
      <c r="CG977" s="14"/>
      <c r="CH977" s="7"/>
      <c r="CI977" s="14"/>
      <c r="CJ977" s="7"/>
      <c r="CK977" s="14"/>
      <c r="CL977" s="7"/>
      <c r="CM977" s="14"/>
    </row>
    <row r="978" spans="1:91" x14ac:dyDescent="0.3">
      <c r="A978" s="10">
        <v>151</v>
      </c>
      <c r="B978" s="36" t="s">
        <v>1698</v>
      </c>
      <c r="G978" s="36" t="s">
        <v>6422</v>
      </c>
      <c r="K978" s="7"/>
      <c r="L978" s="7" t="s">
        <v>834</v>
      </c>
      <c r="M978" s="7" t="s">
        <v>615</v>
      </c>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Z978" s="7"/>
      <c r="CF978" s="7"/>
      <c r="CG978" s="14"/>
      <c r="CH978" s="7"/>
      <c r="CI978" s="14"/>
      <c r="CJ978" s="7"/>
      <c r="CK978" s="14"/>
      <c r="CL978" s="7"/>
      <c r="CM978" s="14"/>
    </row>
    <row r="979" spans="1:91" x14ac:dyDescent="0.3">
      <c r="A979" s="10">
        <v>151</v>
      </c>
      <c r="B979" s="36" t="s">
        <v>860</v>
      </c>
      <c r="G979" s="36" t="s">
        <v>6423</v>
      </c>
      <c r="K979" s="7"/>
      <c r="L979" s="7" t="s">
        <v>834</v>
      </c>
      <c r="M979" s="7" t="s">
        <v>639</v>
      </c>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Z979" s="7"/>
      <c r="CF979" s="7"/>
      <c r="CG979" s="14"/>
      <c r="CH979" s="7"/>
      <c r="CI979" s="14"/>
      <c r="CJ979" s="7"/>
      <c r="CK979" s="14"/>
      <c r="CL979" s="7"/>
      <c r="CM979" s="14"/>
    </row>
    <row r="980" spans="1:91" x14ac:dyDescent="0.3">
      <c r="A980" s="10">
        <v>151</v>
      </c>
      <c r="B980" s="36" t="s">
        <v>1036</v>
      </c>
      <c r="G980" s="36" t="s">
        <v>6424</v>
      </c>
      <c r="K980" s="7"/>
      <c r="L980" s="7" t="s">
        <v>834</v>
      </c>
      <c r="M980" s="7" t="s">
        <v>621</v>
      </c>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Z980" s="7"/>
      <c r="CF980" s="7"/>
      <c r="CG980" s="14"/>
      <c r="CH980" s="7"/>
      <c r="CI980" s="14"/>
      <c r="CJ980" s="7"/>
      <c r="CK980" s="14"/>
      <c r="CL980" s="7"/>
      <c r="CM980" s="14"/>
    </row>
    <row r="981" spans="1:91" x14ac:dyDescent="0.3">
      <c r="A981" s="10">
        <v>151</v>
      </c>
      <c r="B981" s="36" t="s">
        <v>1025</v>
      </c>
      <c r="G981" s="36" t="s">
        <v>6425</v>
      </c>
      <c r="K981" s="7"/>
      <c r="L981" s="7" t="s">
        <v>834</v>
      </c>
      <c r="M981" s="7" t="s">
        <v>618</v>
      </c>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Z981" s="7"/>
      <c r="CF981" s="7"/>
      <c r="CG981" s="14"/>
      <c r="CH981" s="7"/>
      <c r="CI981" s="14"/>
      <c r="CJ981" s="7"/>
      <c r="CK981" s="14"/>
      <c r="CL981" s="7"/>
      <c r="CM981" s="14"/>
    </row>
    <row r="982" spans="1:91" x14ac:dyDescent="0.3">
      <c r="A982" s="10">
        <v>151</v>
      </c>
      <c r="B982" s="36" t="s">
        <v>1036</v>
      </c>
      <c r="G982" s="36" t="s">
        <v>6426</v>
      </c>
      <c r="K982" s="7"/>
      <c r="L982" s="7" t="s">
        <v>834</v>
      </c>
      <c r="M982" s="7" t="s">
        <v>618</v>
      </c>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Z982" s="7"/>
      <c r="CF982" s="7"/>
      <c r="CG982" s="14"/>
      <c r="CH982" s="7"/>
      <c r="CI982" s="14"/>
      <c r="CJ982" s="7"/>
      <c r="CK982" s="14"/>
      <c r="CL982" s="7"/>
      <c r="CM982" s="14"/>
    </row>
    <row r="983" spans="1:91" x14ac:dyDescent="0.3">
      <c r="A983" s="10">
        <v>151</v>
      </c>
      <c r="B983" s="36" t="s">
        <v>854</v>
      </c>
      <c r="G983" s="36" t="s">
        <v>6427</v>
      </c>
      <c r="K983" s="7"/>
      <c r="L983" s="7" t="s">
        <v>834</v>
      </c>
      <c r="M983" s="7" t="s">
        <v>615</v>
      </c>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Z983" s="7"/>
      <c r="CF983" s="7"/>
      <c r="CG983" s="14"/>
      <c r="CH983" s="7"/>
      <c r="CI983" s="14"/>
      <c r="CJ983" s="7"/>
      <c r="CK983" s="14"/>
      <c r="CL983" s="7"/>
      <c r="CM983" s="14"/>
    </row>
    <row r="984" spans="1:91" x14ac:dyDescent="0.3">
      <c r="A984" s="10">
        <v>151</v>
      </c>
      <c r="B984" s="36" t="s">
        <v>848</v>
      </c>
      <c r="G984" s="36" t="s">
        <v>6428</v>
      </c>
      <c r="K984" s="7"/>
      <c r="L984" s="7" t="s">
        <v>834</v>
      </c>
      <c r="M984" s="7" t="s">
        <v>615</v>
      </c>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Z984" s="7"/>
      <c r="CF984" s="7"/>
      <c r="CG984" s="14"/>
      <c r="CH984" s="7"/>
      <c r="CI984" s="14"/>
      <c r="CJ984" s="7"/>
      <c r="CK984" s="14"/>
      <c r="CL984" s="7"/>
      <c r="CM984" s="14"/>
    </row>
    <row r="985" spans="1:91" x14ac:dyDescent="0.3">
      <c r="A985" s="10">
        <v>151</v>
      </c>
      <c r="B985" s="36" t="s">
        <v>891</v>
      </c>
      <c r="G985" s="36" t="s">
        <v>6429</v>
      </c>
      <c r="K985" s="7"/>
      <c r="L985" s="7" t="s">
        <v>834</v>
      </c>
      <c r="M985" s="7" t="s">
        <v>618</v>
      </c>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Z985" s="7"/>
      <c r="CF985" s="7"/>
      <c r="CG985" s="14"/>
      <c r="CH985" s="7"/>
      <c r="CI985" s="14"/>
      <c r="CJ985" s="7"/>
      <c r="CK985" s="14"/>
      <c r="CL985" s="7"/>
      <c r="CM985" s="14"/>
    </row>
    <row r="986" spans="1:91" x14ac:dyDescent="0.3">
      <c r="A986" s="10">
        <v>151</v>
      </c>
      <c r="B986" s="36" t="s">
        <v>1397</v>
      </c>
      <c r="G986" s="36" t="s">
        <v>6430</v>
      </c>
      <c r="K986" s="7"/>
      <c r="L986" s="7" t="s">
        <v>834</v>
      </c>
      <c r="M986" s="7" t="s">
        <v>639</v>
      </c>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Z986" s="7"/>
      <c r="CF986" s="7"/>
      <c r="CG986" s="14"/>
      <c r="CH986" s="7"/>
      <c r="CI986" s="14"/>
      <c r="CJ986" s="7"/>
      <c r="CK986" s="14"/>
      <c r="CL986" s="7"/>
      <c r="CM986" s="14"/>
    </row>
    <row r="987" spans="1:91" x14ac:dyDescent="0.3">
      <c r="A987" s="10">
        <v>151</v>
      </c>
      <c r="B987" s="36" t="s">
        <v>1349</v>
      </c>
      <c r="G987" s="36" t="s">
        <v>6431</v>
      </c>
      <c r="K987" s="7"/>
      <c r="L987" s="7" t="s">
        <v>834</v>
      </c>
      <c r="M987" s="7" t="s">
        <v>618</v>
      </c>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Z987" s="7"/>
      <c r="CF987" s="7"/>
      <c r="CG987" s="14"/>
      <c r="CH987" s="7"/>
      <c r="CI987" s="14"/>
      <c r="CJ987" s="7"/>
      <c r="CK987" s="14"/>
      <c r="CL987" s="7"/>
      <c r="CM987" s="14"/>
    </row>
    <row r="988" spans="1:91" x14ac:dyDescent="0.3">
      <c r="A988" s="10">
        <v>151</v>
      </c>
      <c r="B988" s="36" t="s">
        <v>907</v>
      </c>
      <c r="G988" s="36" t="s">
        <v>6432</v>
      </c>
      <c r="K988" s="7"/>
      <c r="L988" s="7" t="s">
        <v>834</v>
      </c>
      <c r="M988" s="7" t="s">
        <v>639</v>
      </c>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Z988" s="7"/>
      <c r="CF988" s="7"/>
      <c r="CG988" s="14"/>
      <c r="CH988" s="7"/>
      <c r="CI988" s="14"/>
      <c r="CJ988" s="7"/>
      <c r="CK988" s="14"/>
      <c r="CL988" s="7"/>
      <c r="CM988" s="14"/>
    </row>
    <row r="989" spans="1:91" x14ac:dyDescent="0.3">
      <c r="A989" s="10">
        <v>151</v>
      </c>
      <c r="B989" s="36" t="s">
        <v>1176</v>
      </c>
      <c r="G989" s="36" t="s">
        <v>6433</v>
      </c>
      <c r="K989" s="7"/>
      <c r="L989" s="7" t="s">
        <v>834</v>
      </c>
      <c r="M989" s="7" t="s">
        <v>618</v>
      </c>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Z989" s="7"/>
      <c r="CF989" s="7"/>
      <c r="CG989" s="14"/>
      <c r="CH989" s="7"/>
      <c r="CI989" s="14"/>
      <c r="CJ989" s="7"/>
      <c r="CK989" s="14"/>
      <c r="CL989" s="7"/>
      <c r="CM989" s="14"/>
    </row>
    <row r="990" spans="1:91" x14ac:dyDescent="0.3">
      <c r="A990" s="10">
        <v>151</v>
      </c>
      <c r="B990" s="36" t="s">
        <v>1025</v>
      </c>
      <c r="G990" s="36" t="s">
        <v>6434</v>
      </c>
      <c r="K990" s="7"/>
      <c r="L990" s="7" t="s">
        <v>834</v>
      </c>
      <c r="M990" s="7" t="s">
        <v>615</v>
      </c>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Z990" s="7"/>
      <c r="CF990" s="7"/>
      <c r="CG990" s="14"/>
      <c r="CH990" s="7"/>
      <c r="CI990" s="14"/>
      <c r="CJ990" s="7"/>
      <c r="CK990" s="14"/>
      <c r="CL990" s="7"/>
      <c r="CM990" s="14"/>
    </row>
    <row r="991" spans="1:91" x14ac:dyDescent="0.3">
      <c r="A991" s="10">
        <v>151</v>
      </c>
      <c r="B991" s="36" t="s">
        <v>1036</v>
      </c>
      <c r="G991" s="36" t="s">
        <v>6435</v>
      </c>
      <c r="K991" s="7"/>
      <c r="L991" s="7" t="s">
        <v>834</v>
      </c>
      <c r="M991" s="7" t="s">
        <v>618</v>
      </c>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Z991" s="7"/>
      <c r="CF991" s="7"/>
      <c r="CG991" s="14"/>
      <c r="CH991" s="7"/>
      <c r="CI991" s="14"/>
      <c r="CJ991" s="7"/>
      <c r="CK991" s="14"/>
      <c r="CL991" s="7"/>
      <c r="CM991" s="14"/>
    </row>
    <row r="992" spans="1:91" x14ac:dyDescent="0.3">
      <c r="A992" s="10">
        <v>151</v>
      </c>
      <c r="B992" s="36" t="s">
        <v>1036</v>
      </c>
      <c r="G992" s="36" t="s">
        <v>6436</v>
      </c>
      <c r="K992" s="7"/>
      <c r="L992" s="7" t="s">
        <v>834</v>
      </c>
      <c r="M992" s="7" t="s">
        <v>621</v>
      </c>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Z992" s="7"/>
      <c r="CF992" s="7"/>
      <c r="CG992" s="14"/>
      <c r="CH992" s="7"/>
      <c r="CI992" s="14"/>
      <c r="CJ992" s="7"/>
      <c r="CK992" s="14"/>
      <c r="CL992" s="7"/>
      <c r="CM992" s="14"/>
    </row>
    <row r="993" spans="1:91" x14ac:dyDescent="0.3">
      <c r="A993" s="10">
        <v>151</v>
      </c>
      <c r="B993" s="36" t="s">
        <v>888</v>
      </c>
      <c r="G993" s="36" t="s">
        <v>6437</v>
      </c>
      <c r="K993" s="7"/>
      <c r="L993" s="7" t="s">
        <v>834</v>
      </c>
      <c r="M993" s="7" t="s">
        <v>618</v>
      </c>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Z993" s="7"/>
      <c r="CF993" s="7"/>
      <c r="CG993" s="14"/>
      <c r="CH993" s="7"/>
      <c r="CI993" s="14"/>
      <c r="CJ993" s="7"/>
      <c r="CK993" s="14"/>
      <c r="CL993" s="7"/>
      <c r="CM993" s="14"/>
    </row>
    <row r="994" spans="1:91" x14ac:dyDescent="0.3">
      <c r="A994" s="10">
        <v>151</v>
      </c>
      <c r="B994" s="36" t="s">
        <v>1085</v>
      </c>
      <c r="G994" s="36" t="s">
        <v>6438</v>
      </c>
      <c r="K994" s="7"/>
      <c r="L994" s="7" t="s">
        <v>834</v>
      </c>
      <c r="M994" s="7" t="s">
        <v>621</v>
      </c>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Z994" s="7"/>
      <c r="CF994" s="7"/>
      <c r="CG994" s="14"/>
      <c r="CH994" s="7"/>
      <c r="CI994" s="14"/>
      <c r="CJ994" s="7"/>
      <c r="CK994" s="14"/>
      <c r="CL994" s="7"/>
      <c r="CM994" s="14"/>
    </row>
    <row r="995" spans="1:91" x14ac:dyDescent="0.3">
      <c r="A995" s="10">
        <v>151</v>
      </c>
      <c r="B995" s="36" t="s">
        <v>1036</v>
      </c>
      <c r="G995" s="36" t="s">
        <v>6439</v>
      </c>
      <c r="K995" s="7"/>
      <c r="L995" s="7" t="s">
        <v>834</v>
      </c>
      <c r="M995" s="7" t="s">
        <v>618</v>
      </c>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Z995" s="7"/>
      <c r="CF995" s="7"/>
      <c r="CG995" s="14"/>
      <c r="CH995" s="7"/>
      <c r="CI995" s="14"/>
      <c r="CJ995" s="7"/>
      <c r="CK995" s="14"/>
      <c r="CL995" s="7"/>
      <c r="CM995" s="14"/>
    </row>
    <row r="996" spans="1:91" x14ac:dyDescent="0.3">
      <c r="A996" s="10">
        <v>151</v>
      </c>
      <c r="B996" s="36" t="s">
        <v>1698</v>
      </c>
      <c r="G996" s="36" t="s">
        <v>6440</v>
      </c>
      <c r="K996" s="7"/>
      <c r="L996" s="7" t="s">
        <v>834</v>
      </c>
      <c r="M996" s="7" t="s">
        <v>618</v>
      </c>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Z996" s="7"/>
      <c r="CF996" s="7"/>
      <c r="CG996" s="14"/>
      <c r="CH996" s="7"/>
      <c r="CI996" s="14"/>
      <c r="CJ996" s="7"/>
      <c r="CK996" s="14"/>
      <c r="CL996" s="7"/>
      <c r="CM996" s="14"/>
    </row>
    <row r="997" spans="1:91" x14ac:dyDescent="0.3">
      <c r="A997" s="10">
        <v>151</v>
      </c>
      <c r="B997" s="36" t="s">
        <v>913</v>
      </c>
      <c r="G997" s="36" t="s">
        <v>6441</v>
      </c>
      <c r="K997" s="7"/>
      <c r="L997" s="7" t="s">
        <v>834</v>
      </c>
      <c r="M997" s="7" t="s">
        <v>618</v>
      </c>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Z997" s="7"/>
      <c r="CF997" s="7"/>
      <c r="CG997" s="14"/>
      <c r="CH997" s="7"/>
      <c r="CI997" s="14"/>
      <c r="CJ997" s="7"/>
      <c r="CK997" s="14"/>
      <c r="CL997" s="7"/>
      <c r="CM997" s="14"/>
    </row>
    <row r="998" spans="1:91" x14ac:dyDescent="0.3">
      <c r="A998" s="10">
        <v>151</v>
      </c>
      <c r="B998" s="36" t="s">
        <v>905</v>
      </c>
      <c r="G998" s="36" t="s">
        <v>6442</v>
      </c>
      <c r="K998" s="7"/>
      <c r="L998" s="7" t="s">
        <v>834</v>
      </c>
      <c r="M998" s="7" t="s">
        <v>615</v>
      </c>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Z998" s="7"/>
      <c r="CF998" s="7"/>
      <c r="CG998" s="14"/>
      <c r="CH998" s="7"/>
      <c r="CI998" s="14"/>
      <c r="CJ998" s="7"/>
      <c r="CK998" s="14"/>
      <c r="CL998" s="7"/>
      <c r="CM998" s="14"/>
    </row>
    <row r="999" spans="1:91" x14ac:dyDescent="0.3">
      <c r="A999" s="10">
        <v>151</v>
      </c>
      <c r="B999" s="36" t="s">
        <v>5866</v>
      </c>
      <c r="G999" s="36" t="s">
        <v>6443</v>
      </c>
      <c r="K999" s="7"/>
      <c r="L999" s="7" t="s">
        <v>834</v>
      </c>
      <c r="M999" s="7" t="s">
        <v>618</v>
      </c>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Z999" s="7"/>
      <c r="CF999" s="7"/>
      <c r="CG999" s="14"/>
      <c r="CH999" s="7"/>
      <c r="CI999" s="14"/>
      <c r="CJ999" s="7"/>
      <c r="CK999" s="14"/>
      <c r="CL999" s="7"/>
      <c r="CM999" s="14"/>
    </row>
    <row r="1000" spans="1:91" x14ac:dyDescent="0.3">
      <c r="A1000" s="10">
        <v>151</v>
      </c>
      <c r="B1000" s="36" t="s">
        <v>1025</v>
      </c>
      <c r="G1000" s="36" t="s">
        <v>6444</v>
      </c>
      <c r="K1000" s="7"/>
      <c r="L1000" s="7" t="s">
        <v>834</v>
      </c>
      <c r="M1000" s="7" t="s">
        <v>624</v>
      </c>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Z1000" s="7"/>
      <c r="CF1000" s="7"/>
      <c r="CG1000" s="14"/>
      <c r="CH1000" s="7"/>
      <c r="CI1000" s="14"/>
      <c r="CJ1000" s="7"/>
      <c r="CK1000" s="14"/>
      <c r="CL1000" s="7"/>
      <c r="CM1000" s="14"/>
    </row>
    <row r="1001" spans="1:91" x14ac:dyDescent="0.3">
      <c r="A1001" s="10">
        <v>151</v>
      </c>
      <c r="B1001" s="36" t="s">
        <v>848</v>
      </c>
      <c r="G1001" s="36" t="s">
        <v>6445</v>
      </c>
      <c r="K1001" s="7"/>
      <c r="L1001" s="7" t="s">
        <v>834</v>
      </c>
      <c r="M1001" s="7" t="s">
        <v>618</v>
      </c>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c r="BW1001" s="4"/>
      <c r="BZ1001" s="7"/>
      <c r="CF1001" s="7"/>
      <c r="CG1001" s="14"/>
      <c r="CH1001" s="7"/>
      <c r="CI1001" s="14"/>
      <c r="CJ1001" s="7"/>
      <c r="CK1001" s="14"/>
      <c r="CL1001" s="7"/>
      <c r="CM1001" s="14"/>
    </row>
    <row r="1002" spans="1:91" x14ac:dyDescent="0.3">
      <c r="A1002" s="10">
        <v>151</v>
      </c>
      <c r="B1002" s="36" t="s">
        <v>1058</v>
      </c>
      <c r="G1002" s="36" t="s">
        <v>6446</v>
      </c>
      <c r="K1002" s="7"/>
      <c r="L1002" s="7" t="s">
        <v>834</v>
      </c>
      <c r="M1002" s="7" t="s">
        <v>618</v>
      </c>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c r="BW1002" s="4"/>
      <c r="BZ1002" s="7"/>
      <c r="CF1002" s="7"/>
      <c r="CG1002" s="14"/>
      <c r="CH1002" s="7"/>
      <c r="CI1002" s="14"/>
      <c r="CJ1002" s="7"/>
      <c r="CK1002" s="14"/>
      <c r="CL1002" s="7"/>
      <c r="CM1002" s="14"/>
    </row>
    <row r="1003" spans="1:91" x14ac:dyDescent="0.3">
      <c r="A1003" s="10">
        <v>151</v>
      </c>
      <c r="B1003" s="36" t="s">
        <v>844</v>
      </c>
      <c r="G1003" s="36" t="s">
        <v>6447</v>
      </c>
      <c r="K1003" s="7"/>
      <c r="L1003" s="7" t="s">
        <v>834</v>
      </c>
      <c r="M1003" s="7" t="s">
        <v>618</v>
      </c>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c r="BW1003" s="4"/>
      <c r="BZ1003" s="7"/>
      <c r="CF1003" s="7"/>
      <c r="CG1003" s="14"/>
      <c r="CH1003" s="7"/>
      <c r="CI1003" s="14"/>
      <c r="CJ1003" s="7"/>
      <c r="CK1003" s="14"/>
      <c r="CL1003" s="7"/>
      <c r="CM1003" s="14"/>
    </row>
    <row r="1004" spans="1:91" x14ac:dyDescent="0.3">
      <c r="A1004" s="10">
        <v>151</v>
      </c>
      <c r="B1004" s="36" t="s">
        <v>1448</v>
      </c>
      <c r="G1004" s="36" t="s">
        <v>6448</v>
      </c>
      <c r="K1004" s="7"/>
      <c r="L1004" s="7" t="s">
        <v>834</v>
      </c>
      <c r="M1004" s="7" t="s">
        <v>618</v>
      </c>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c r="BW1004" s="4"/>
      <c r="BZ1004" s="7"/>
      <c r="CF1004" s="7"/>
      <c r="CG1004" s="14"/>
      <c r="CH1004" s="7"/>
      <c r="CI1004" s="14"/>
      <c r="CJ1004" s="7"/>
      <c r="CK1004" s="14"/>
      <c r="CL1004" s="7"/>
      <c r="CM1004" s="14"/>
    </row>
    <row r="1005" spans="1:91" x14ac:dyDescent="0.3">
      <c r="A1005" s="10">
        <v>151</v>
      </c>
      <c r="B1005" s="36" t="s">
        <v>895</v>
      </c>
      <c r="G1005" s="36" t="s">
        <v>6449</v>
      </c>
      <c r="K1005" s="7"/>
      <c r="L1005" s="7" t="s">
        <v>834</v>
      </c>
      <c r="M1005" s="7" t="s">
        <v>639</v>
      </c>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c r="BW1005" s="4"/>
      <c r="BZ1005" s="7"/>
      <c r="CF1005" s="7"/>
      <c r="CG1005" s="14"/>
      <c r="CH1005" s="7"/>
      <c r="CI1005" s="14"/>
      <c r="CJ1005" s="7"/>
      <c r="CK1005" s="14"/>
      <c r="CL1005" s="7"/>
      <c r="CM1005" s="14"/>
    </row>
    <row r="1006" spans="1:91" x14ac:dyDescent="0.3">
      <c r="A1006" s="10">
        <v>151</v>
      </c>
      <c r="B1006" s="36" t="s">
        <v>895</v>
      </c>
      <c r="G1006" s="36" t="s">
        <v>6450</v>
      </c>
      <c r="K1006" s="7"/>
      <c r="L1006" s="7" t="s">
        <v>834</v>
      </c>
      <c r="M1006" s="7" t="s">
        <v>615</v>
      </c>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4"/>
      <c r="BS1006" s="4"/>
      <c r="BT1006" s="4"/>
      <c r="BU1006" s="4"/>
      <c r="BV1006" s="4"/>
      <c r="BW1006" s="4"/>
      <c r="BZ1006" s="7"/>
      <c r="CF1006" s="7"/>
      <c r="CG1006" s="14"/>
      <c r="CH1006" s="7"/>
      <c r="CI1006" s="14"/>
      <c r="CJ1006" s="7"/>
      <c r="CK1006" s="14"/>
      <c r="CL1006" s="7"/>
      <c r="CM1006" s="14"/>
    </row>
    <row r="1007" spans="1:91" x14ac:dyDescent="0.3">
      <c r="A1007" s="10">
        <v>151</v>
      </c>
      <c r="B1007" s="36" t="s">
        <v>1094</v>
      </c>
      <c r="G1007" s="36" t="s">
        <v>6451</v>
      </c>
      <c r="K1007" s="7"/>
      <c r="L1007" s="7" t="s">
        <v>834</v>
      </c>
      <c r="M1007" s="7" t="s">
        <v>621</v>
      </c>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c r="BW1007" s="4"/>
      <c r="BZ1007" s="7"/>
      <c r="CF1007" s="7"/>
      <c r="CG1007" s="14"/>
      <c r="CH1007" s="7"/>
      <c r="CI1007" s="14"/>
      <c r="CJ1007" s="7"/>
      <c r="CK1007" s="14"/>
      <c r="CL1007" s="7"/>
      <c r="CM1007" s="14"/>
    </row>
    <row r="1008" spans="1:91" x14ac:dyDescent="0.3">
      <c r="A1008" s="10">
        <v>151</v>
      </c>
      <c r="B1008" s="36" t="s">
        <v>1036</v>
      </c>
      <c r="G1008" s="36" t="s">
        <v>6452</v>
      </c>
      <c r="K1008" s="7"/>
      <c r="L1008" s="7" t="s">
        <v>834</v>
      </c>
      <c r="M1008" s="7" t="s">
        <v>615</v>
      </c>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c r="BW1008" s="4"/>
      <c r="BZ1008" s="7"/>
      <c r="CF1008" s="7"/>
      <c r="CG1008" s="14"/>
      <c r="CH1008" s="7"/>
      <c r="CI1008" s="14"/>
      <c r="CJ1008" s="7"/>
      <c r="CK1008" s="14"/>
      <c r="CL1008" s="7"/>
      <c r="CM1008" s="14"/>
    </row>
    <row r="1009" spans="1:91" x14ac:dyDescent="0.3">
      <c r="A1009" s="10">
        <v>151</v>
      </c>
      <c r="B1009" s="36" t="s">
        <v>913</v>
      </c>
      <c r="G1009" s="36" t="s">
        <v>6453</v>
      </c>
      <c r="K1009" s="7"/>
      <c r="L1009" s="7" t="s">
        <v>834</v>
      </c>
      <c r="M1009" s="7" t="s">
        <v>615</v>
      </c>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Z1009" s="7"/>
      <c r="CF1009" s="7"/>
      <c r="CG1009" s="14"/>
      <c r="CH1009" s="7"/>
      <c r="CI1009" s="14"/>
      <c r="CJ1009" s="7"/>
      <c r="CK1009" s="14"/>
      <c r="CL1009" s="7"/>
      <c r="CM1009" s="14"/>
    </row>
    <row r="1010" spans="1:91" x14ac:dyDescent="0.3">
      <c r="A1010" s="10">
        <v>151</v>
      </c>
      <c r="B1010" s="36" t="s">
        <v>1025</v>
      </c>
      <c r="G1010" s="36" t="s">
        <v>6454</v>
      </c>
      <c r="K1010" s="7"/>
      <c r="L1010" s="7" t="s">
        <v>834</v>
      </c>
      <c r="M1010" s="7" t="s">
        <v>615</v>
      </c>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4"/>
      <c r="BS1010" s="4"/>
      <c r="BT1010" s="4"/>
      <c r="BU1010" s="4"/>
      <c r="BV1010" s="4"/>
      <c r="BW1010" s="4"/>
      <c r="BZ1010" s="7"/>
      <c r="CF1010" s="7"/>
      <c r="CG1010" s="14"/>
      <c r="CH1010" s="7"/>
      <c r="CI1010" s="14"/>
      <c r="CJ1010" s="7"/>
      <c r="CK1010" s="14"/>
      <c r="CL1010" s="7"/>
      <c r="CM1010" s="14"/>
    </row>
    <row r="1011" spans="1:91" x14ac:dyDescent="0.3">
      <c r="A1011" s="10">
        <v>151</v>
      </c>
      <c r="B1011" s="36" t="s">
        <v>1025</v>
      </c>
      <c r="G1011" s="36" t="s">
        <v>6455</v>
      </c>
      <c r="K1011" s="7"/>
      <c r="L1011" s="7" t="s">
        <v>834</v>
      </c>
      <c r="M1011" s="7" t="s">
        <v>615</v>
      </c>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c r="BW1011" s="4"/>
      <c r="BZ1011" s="7"/>
      <c r="CF1011" s="7"/>
      <c r="CG1011" s="14"/>
      <c r="CH1011" s="7"/>
      <c r="CI1011" s="14"/>
      <c r="CJ1011" s="7"/>
      <c r="CK1011" s="14"/>
      <c r="CL1011" s="7"/>
      <c r="CM1011" s="14"/>
    </row>
    <row r="1012" spans="1:91" x14ac:dyDescent="0.3">
      <c r="A1012" s="10">
        <v>151</v>
      </c>
      <c r="B1012" s="36" t="s">
        <v>1028</v>
      </c>
      <c r="G1012" s="36" t="s">
        <v>6456</v>
      </c>
      <c r="K1012" s="7"/>
      <c r="L1012" s="7" t="s">
        <v>834</v>
      </c>
      <c r="M1012" s="7" t="s">
        <v>615</v>
      </c>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4"/>
      <c r="BS1012" s="4"/>
      <c r="BT1012" s="4"/>
      <c r="BU1012" s="4"/>
      <c r="BV1012" s="4"/>
      <c r="BW1012" s="4"/>
      <c r="BZ1012" s="7"/>
      <c r="CF1012" s="7"/>
      <c r="CG1012" s="14"/>
      <c r="CH1012" s="7"/>
      <c r="CI1012" s="14"/>
      <c r="CJ1012" s="7"/>
      <c r="CK1012" s="14"/>
      <c r="CL1012" s="7"/>
      <c r="CM1012" s="14"/>
    </row>
    <row r="1013" spans="1:91" x14ac:dyDescent="0.3">
      <c r="A1013" s="10">
        <v>151</v>
      </c>
      <c r="B1013" s="36" t="s">
        <v>1036</v>
      </c>
      <c r="G1013" s="36" t="s">
        <v>6457</v>
      </c>
      <c r="K1013" s="7"/>
      <c r="L1013" s="7" t="s">
        <v>834</v>
      </c>
      <c r="M1013" s="7" t="s">
        <v>615</v>
      </c>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c r="BW1013" s="4"/>
      <c r="BZ1013" s="7"/>
      <c r="CF1013" s="7"/>
      <c r="CG1013" s="14"/>
      <c r="CH1013" s="7"/>
      <c r="CI1013" s="14"/>
      <c r="CJ1013" s="7"/>
      <c r="CK1013" s="14"/>
      <c r="CL1013" s="7"/>
      <c r="CM1013" s="14"/>
    </row>
    <row r="1014" spans="1:91" x14ac:dyDescent="0.3">
      <c r="A1014" s="10">
        <v>151</v>
      </c>
      <c r="B1014" s="36" t="s">
        <v>860</v>
      </c>
      <c r="G1014" s="36" t="s">
        <v>6458</v>
      </c>
      <c r="K1014" s="7"/>
      <c r="L1014" s="7" t="s">
        <v>834</v>
      </c>
      <c r="M1014" s="7" t="s">
        <v>615</v>
      </c>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c r="BW1014" s="4"/>
      <c r="BZ1014" s="7"/>
      <c r="CF1014" s="7"/>
      <c r="CG1014" s="14"/>
      <c r="CH1014" s="7"/>
      <c r="CI1014" s="14"/>
      <c r="CJ1014" s="7"/>
      <c r="CK1014" s="14"/>
      <c r="CL1014" s="7"/>
      <c r="CM1014" s="14"/>
    </row>
    <row r="1015" spans="1:91" x14ac:dyDescent="0.3">
      <c r="A1015" s="10">
        <v>151</v>
      </c>
      <c r="B1015" s="36" t="s">
        <v>848</v>
      </c>
      <c r="G1015" s="36" t="s">
        <v>6459</v>
      </c>
      <c r="K1015" s="7"/>
      <c r="L1015" s="7" t="s">
        <v>834</v>
      </c>
      <c r="M1015" s="7" t="s">
        <v>624</v>
      </c>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Z1015" s="7"/>
      <c r="CF1015" s="7"/>
      <c r="CG1015" s="14"/>
      <c r="CH1015" s="7"/>
      <c r="CI1015" s="14"/>
      <c r="CJ1015" s="7"/>
      <c r="CK1015" s="14"/>
      <c r="CL1015" s="7"/>
      <c r="CM1015" s="14"/>
    </row>
    <row r="1016" spans="1:91" x14ac:dyDescent="0.3">
      <c r="A1016" s="10">
        <v>151</v>
      </c>
      <c r="B1016" s="36" t="s">
        <v>1028</v>
      </c>
      <c r="G1016" s="36" t="s">
        <v>6460</v>
      </c>
      <c r="K1016" s="7"/>
      <c r="L1016" s="7" t="s">
        <v>834</v>
      </c>
      <c r="M1016" s="7" t="s">
        <v>615</v>
      </c>
      <c r="N1016" s="4"/>
      <c r="O1016" s="4"/>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c r="BI1016" s="4"/>
      <c r="BJ1016" s="4"/>
      <c r="BK1016" s="4"/>
      <c r="BL1016" s="4"/>
      <c r="BM1016" s="4"/>
      <c r="BN1016" s="4"/>
      <c r="BO1016" s="4"/>
      <c r="BP1016" s="4"/>
      <c r="BQ1016" s="4"/>
      <c r="BR1016" s="4"/>
      <c r="BS1016" s="4"/>
      <c r="BT1016" s="4"/>
      <c r="BU1016" s="4"/>
      <c r="BV1016" s="4"/>
      <c r="BW1016" s="4"/>
      <c r="BZ1016" s="7"/>
      <c r="CF1016" s="7"/>
      <c r="CG1016" s="14"/>
      <c r="CH1016" s="7"/>
      <c r="CI1016" s="14"/>
      <c r="CJ1016" s="7"/>
      <c r="CK1016" s="14"/>
      <c r="CL1016" s="7"/>
      <c r="CM1016" s="14"/>
    </row>
    <row r="1017" spans="1:91" x14ac:dyDescent="0.3">
      <c r="A1017" s="10">
        <v>151</v>
      </c>
      <c r="B1017" s="36" t="s">
        <v>860</v>
      </c>
      <c r="G1017" s="36" t="s">
        <v>6461</v>
      </c>
      <c r="K1017" s="7"/>
      <c r="L1017" s="7" t="s">
        <v>834</v>
      </c>
      <c r="M1017" s="7" t="s">
        <v>765</v>
      </c>
      <c r="N1017" s="4"/>
      <c r="O1017" s="4"/>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c r="BI1017" s="4"/>
      <c r="BJ1017" s="4"/>
      <c r="BK1017" s="4"/>
      <c r="BL1017" s="4"/>
      <c r="BM1017" s="4"/>
      <c r="BN1017" s="4"/>
      <c r="BO1017" s="4"/>
      <c r="BP1017" s="4"/>
      <c r="BQ1017" s="4"/>
      <c r="BR1017" s="4"/>
      <c r="BS1017" s="4"/>
      <c r="BT1017" s="4"/>
      <c r="BU1017" s="4"/>
      <c r="BV1017" s="4"/>
      <c r="BW1017" s="4"/>
      <c r="BZ1017" s="7"/>
      <c r="CF1017" s="7"/>
      <c r="CG1017" s="14"/>
      <c r="CH1017" s="7"/>
      <c r="CI1017" s="14"/>
      <c r="CJ1017" s="7"/>
      <c r="CK1017" s="14"/>
      <c r="CL1017" s="7"/>
      <c r="CM1017" s="14"/>
    </row>
    <row r="1018" spans="1:91" x14ac:dyDescent="0.3">
      <c r="A1018" s="10">
        <v>151</v>
      </c>
      <c r="B1018" s="36" t="s">
        <v>860</v>
      </c>
      <c r="G1018" s="36" t="s">
        <v>6462</v>
      </c>
      <c r="K1018" s="7"/>
      <c r="L1018" s="7" t="s">
        <v>834</v>
      </c>
      <c r="M1018" s="7" t="s">
        <v>639</v>
      </c>
      <c r="N1018" s="4"/>
      <c r="O1018" s="4"/>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c r="BI1018" s="4"/>
      <c r="BJ1018" s="4"/>
      <c r="BK1018" s="4"/>
      <c r="BL1018" s="4"/>
      <c r="BM1018" s="4"/>
      <c r="BN1018" s="4"/>
      <c r="BO1018" s="4"/>
      <c r="BP1018" s="4"/>
      <c r="BQ1018" s="4"/>
      <c r="BR1018" s="4"/>
      <c r="BS1018" s="4"/>
      <c r="BT1018" s="4"/>
      <c r="BU1018" s="4"/>
      <c r="BV1018" s="4"/>
      <c r="BW1018" s="4"/>
      <c r="BZ1018" s="7"/>
      <c r="CF1018" s="7"/>
      <c r="CG1018" s="14"/>
      <c r="CH1018" s="7"/>
      <c r="CI1018" s="14"/>
      <c r="CJ1018" s="7"/>
      <c r="CK1018" s="14"/>
      <c r="CL1018" s="7"/>
      <c r="CM1018" s="14"/>
    </row>
    <row r="1019" spans="1:91" x14ac:dyDescent="0.3">
      <c r="A1019" s="10">
        <v>151</v>
      </c>
      <c r="B1019" s="36" t="s">
        <v>6463</v>
      </c>
      <c r="G1019" s="36" t="s">
        <v>6464</v>
      </c>
      <c r="K1019" s="7"/>
      <c r="L1019" s="7" t="s">
        <v>834</v>
      </c>
      <c r="M1019" s="7" t="s">
        <v>639</v>
      </c>
      <c r="N1019" s="4"/>
      <c r="O1019" s="4"/>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c r="BI1019" s="4"/>
      <c r="BJ1019" s="4"/>
      <c r="BK1019" s="4"/>
      <c r="BL1019" s="4"/>
      <c r="BM1019" s="4"/>
      <c r="BN1019" s="4"/>
      <c r="BO1019" s="4"/>
      <c r="BP1019" s="4"/>
      <c r="BQ1019" s="4"/>
      <c r="BR1019" s="4"/>
      <c r="BS1019" s="4"/>
      <c r="BT1019" s="4"/>
      <c r="BU1019" s="4"/>
      <c r="BV1019" s="4"/>
      <c r="BW1019" s="4"/>
      <c r="BZ1019" s="7"/>
      <c r="CF1019" s="7"/>
      <c r="CG1019" s="14"/>
      <c r="CH1019" s="7"/>
      <c r="CI1019" s="14"/>
      <c r="CJ1019" s="7"/>
      <c r="CK1019" s="14"/>
      <c r="CL1019" s="7"/>
      <c r="CM1019" s="14"/>
    </row>
    <row r="1020" spans="1:91" x14ac:dyDescent="0.3">
      <c r="A1020" s="10">
        <v>151</v>
      </c>
      <c r="B1020" s="36" t="s">
        <v>3896</v>
      </c>
      <c r="G1020" s="36" t="s">
        <v>6465</v>
      </c>
      <c r="K1020" s="7"/>
      <c r="L1020" s="7" t="s">
        <v>834</v>
      </c>
      <c r="M1020" s="7" t="s">
        <v>615</v>
      </c>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c r="BI1020" s="4"/>
      <c r="BJ1020" s="4"/>
      <c r="BK1020" s="4"/>
      <c r="BL1020" s="4"/>
      <c r="BM1020" s="4"/>
      <c r="BN1020" s="4"/>
      <c r="BO1020" s="4"/>
      <c r="BP1020" s="4"/>
      <c r="BQ1020" s="4"/>
      <c r="BR1020" s="4"/>
      <c r="BS1020" s="4"/>
      <c r="BT1020" s="4"/>
      <c r="BU1020" s="4"/>
      <c r="BV1020" s="4"/>
      <c r="BW1020" s="4"/>
      <c r="BZ1020" s="7"/>
      <c r="CF1020" s="7"/>
      <c r="CG1020" s="14"/>
      <c r="CH1020" s="7"/>
      <c r="CI1020" s="14"/>
      <c r="CJ1020" s="7"/>
      <c r="CK1020" s="14"/>
      <c r="CL1020" s="7"/>
      <c r="CM1020" s="14"/>
    </row>
    <row r="1021" spans="1:91" x14ac:dyDescent="0.3">
      <c r="A1021" s="10">
        <v>151</v>
      </c>
      <c r="B1021" s="36" t="s">
        <v>913</v>
      </c>
      <c r="G1021" s="36" t="s">
        <v>6466</v>
      </c>
      <c r="K1021" s="7"/>
      <c r="L1021" s="7" t="s">
        <v>834</v>
      </c>
      <c r="M1021" s="7" t="s">
        <v>615</v>
      </c>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Z1021" s="7"/>
      <c r="CF1021" s="7"/>
      <c r="CG1021" s="14"/>
      <c r="CH1021" s="7"/>
      <c r="CI1021" s="14"/>
      <c r="CJ1021" s="7"/>
      <c r="CK1021" s="14"/>
      <c r="CL1021" s="7"/>
      <c r="CM1021" s="14"/>
    </row>
    <row r="1022" spans="1:91" x14ac:dyDescent="0.3">
      <c r="A1022" s="10">
        <v>151</v>
      </c>
      <c r="B1022" s="36" t="s">
        <v>868</v>
      </c>
      <c r="G1022" s="36" t="s">
        <v>6467</v>
      </c>
      <c r="K1022" s="7"/>
      <c r="L1022" s="7" t="s">
        <v>834</v>
      </c>
      <c r="M1022" s="7" t="s">
        <v>615</v>
      </c>
      <c r="N1022" s="4"/>
      <c r="O1022" s="4"/>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c r="BI1022" s="4"/>
      <c r="BJ1022" s="4"/>
      <c r="BK1022" s="4"/>
      <c r="BL1022" s="4"/>
      <c r="BM1022" s="4"/>
      <c r="BN1022" s="4"/>
      <c r="BO1022" s="4"/>
      <c r="BP1022" s="4"/>
      <c r="BQ1022" s="4"/>
      <c r="BR1022" s="4"/>
      <c r="BS1022" s="4"/>
      <c r="BT1022" s="4"/>
      <c r="BU1022" s="4"/>
      <c r="BV1022" s="4"/>
      <c r="BW1022" s="4"/>
      <c r="BZ1022" s="7"/>
      <c r="CF1022" s="7"/>
      <c r="CG1022" s="14"/>
      <c r="CH1022" s="7"/>
      <c r="CI1022" s="14"/>
      <c r="CJ1022" s="7"/>
      <c r="CK1022" s="14"/>
      <c r="CL1022" s="7"/>
      <c r="CM1022" s="14"/>
    </row>
    <row r="1023" spans="1:91" x14ac:dyDescent="0.3">
      <c r="A1023" s="10">
        <v>151</v>
      </c>
      <c r="B1023" s="36" t="s">
        <v>895</v>
      </c>
      <c r="G1023" s="36" t="s">
        <v>6468</v>
      </c>
      <c r="K1023" s="7"/>
      <c r="L1023" s="7" t="s">
        <v>834</v>
      </c>
      <c r="M1023" s="7" t="s">
        <v>639</v>
      </c>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c r="BI1023" s="4"/>
      <c r="BJ1023" s="4"/>
      <c r="BK1023" s="4"/>
      <c r="BL1023" s="4"/>
      <c r="BM1023" s="4"/>
      <c r="BN1023" s="4"/>
      <c r="BO1023" s="4"/>
      <c r="BP1023" s="4"/>
      <c r="BQ1023" s="4"/>
      <c r="BR1023" s="4"/>
      <c r="BS1023" s="4"/>
      <c r="BT1023" s="4"/>
      <c r="BU1023" s="4"/>
      <c r="BV1023" s="4"/>
      <c r="BW1023" s="4"/>
      <c r="BZ1023" s="7"/>
      <c r="CF1023" s="7"/>
      <c r="CG1023" s="14"/>
      <c r="CH1023" s="7"/>
      <c r="CI1023" s="14"/>
      <c r="CJ1023" s="7"/>
      <c r="CK1023" s="14"/>
      <c r="CL1023" s="7"/>
      <c r="CM1023" s="14"/>
    </row>
    <row r="1024" spans="1:91" x14ac:dyDescent="0.3">
      <c r="A1024" s="10">
        <v>151</v>
      </c>
      <c r="B1024" s="36" t="s">
        <v>860</v>
      </c>
      <c r="G1024" s="36" t="s">
        <v>6469</v>
      </c>
      <c r="K1024" s="7"/>
      <c r="L1024" s="7" t="s">
        <v>834</v>
      </c>
      <c r="M1024" s="7" t="s">
        <v>615</v>
      </c>
      <c r="N1024" s="4"/>
      <c r="O1024" s="4"/>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c r="BI1024" s="4"/>
      <c r="BJ1024" s="4"/>
      <c r="BK1024" s="4"/>
      <c r="BL1024" s="4"/>
      <c r="BM1024" s="4"/>
      <c r="BN1024" s="4"/>
      <c r="BO1024" s="4"/>
      <c r="BP1024" s="4"/>
      <c r="BQ1024" s="4"/>
      <c r="BR1024" s="4"/>
      <c r="BS1024" s="4"/>
      <c r="BT1024" s="4"/>
      <c r="BU1024" s="4"/>
      <c r="BV1024" s="4"/>
      <c r="BW1024" s="4"/>
      <c r="BZ1024" s="7"/>
      <c r="CF1024" s="7"/>
      <c r="CG1024" s="14"/>
      <c r="CH1024" s="7"/>
      <c r="CI1024" s="14"/>
      <c r="CJ1024" s="7"/>
      <c r="CK1024" s="14"/>
      <c r="CL1024" s="7"/>
      <c r="CM1024" s="14"/>
    </row>
    <row r="1025" spans="1:91" x14ac:dyDescent="0.3">
      <c r="A1025" s="10">
        <v>151</v>
      </c>
      <c r="B1025" s="36" t="s">
        <v>1961</v>
      </c>
      <c r="G1025" s="36" t="s">
        <v>6470</v>
      </c>
      <c r="K1025" s="7"/>
      <c r="L1025" s="7" t="s">
        <v>834</v>
      </c>
      <c r="M1025" s="7" t="s">
        <v>615</v>
      </c>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c r="BI1025" s="4"/>
      <c r="BJ1025" s="4"/>
      <c r="BK1025" s="4"/>
      <c r="BL1025" s="4"/>
      <c r="BM1025" s="4"/>
      <c r="BN1025" s="4"/>
      <c r="BO1025" s="4"/>
      <c r="BP1025" s="4"/>
      <c r="BQ1025" s="4"/>
      <c r="BR1025" s="4"/>
      <c r="BS1025" s="4"/>
      <c r="BT1025" s="4"/>
      <c r="BU1025" s="4"/>
      <c r="BV1025" s="4"/>
      <c r="BW1025" s="4"/>
      <c r="BZ1025" s="7"/>
      <c r="CF1025" s="7"/>
      <c r="CG1025" s="14"/>
      <c r="CH1025" s="7"/>
      <c r="CI1025" s="14"/>
      <c r="CJ1025" s="7"/>
      <c r="CK1025" s="14"/>
      <c r="CL1025" s="7"/>
      <c r="CM1025" s="14"/>
    </row>
    <row r="1026" spans="1:91" x14ac:dyDescent="0.3">
      <c r="A1026" s="10">
        <v>151</v>
      </c>
      <c r="B1026" s="36" t="s">
        <v>868</v>
      </c>
      <c r="G1026" s="36" t="s">
        <v>6471</v>
      </c>
      <c r="K1026" s="7"/>
      <c r="L1026" s="7" t="s">
        <v>834</v>
      </c>
      <c r="M1026" s="7" t="s">
        <v>624</v>
      </c>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c r="BI1026" s="4"/>
      <c r="BJ1026" s="4"/>
      <c r="BK1026" s="4"/>
      <c r="BL1026" s="4"/>
      <c r="BM1026" s="4"/>
      <c r="BN1026" s="4"/>
      <c r="BO1026" s="4"/>
      <c r="BP1026" s="4"/>
      <c r="BQ1026" s="4"/>
      <c r="BR1026" s="4"/>
      <c r="BS1026" s="4"/>
      <c r="BT1026" s="4"/>
      <c r="BU1026" s="4"/>
      <c r="BV1026" s="4"/>
      <c r="BW1026" s="4"/>
      <c r="BZ1026" s="7"/>
      <c r="CF1026" s="7"/>
      <c r="CG1026" s="14"/>
      <c r="CH1026" s="7"/>
      <c r="CI1026" s="14"/>
      <c r="CJ1026" s="7"/>
      <c r="CK1026" s="14"/>
      <c r="CL1026" s="7"/>
      <c r="CM1026" s="14"/>
    </row>
    <row r="1027" spans="1:91" x14ac:dyDescent="0.3">
      <c r="A1027" s="10">
        <v>151</v>
      </c>
      <c r="B1027" s="36" t="s">
        <v>868</v>
      </c>
      <c r="G1027" s="36" t="s">
        <v>6472</v>
      </c>
      <c r="K1027" s="7"/>
      <c r="L1027" s="7" t="s">
        <v>834</v>
      </c>
      <c r="M1027" s="7" t="s">
        <v>639</v>
      </c>
      <c r="N1027" s="4"/>
      <c r="O1027" s="4"/>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c r="BI1027" s="4"/>
      <c r="BJ1027" s="4"/>
      <c r="BK1027" s="4"/>
      <c r="BL1027" s="4"/>
      <c r="BM1027" s="4"/>
      <c r="BN1027" s="4"/>
      <c r="BO1027" s="4"/>
      <c r="BP1027" s="4"/>
      <c r="BQ1027" s="4"/>
      <c r="BR1027" s="4"/>
      <c r="BS1027" s="4"/>
      <c r="BT1027" s="4"/>
      <c r="BU1027" s="4"/>
      <c r="BV1027" s="4"/>
      <c r="BW1027" s="4"/>
      <c r="BZ1027" s="7"/>
      <c r="CF1027" s="7"/>
      <c r="CG1027" s="14"/>
      <c r="CH1027" s="7"/>
      <c r="CI1027" s="14"/>
      <c r="CJ1027" s="7"/>
      <c r="CK1027" s="14"/>
      <c r="CL1027" s="7"/>
      <c r="CM1027" s="14"/>
    </row>
    <row r="1028" spans="1:91" x14ac:dyDescent="0.3">
      <c r="A1028" s="10">
        <v>151</v>
      </c>
      <c r="B1028" s="36" t="s">
        <v>868</v>
      </c>
      <c r="G1028" s="36" t="s">
        <v>6473</v>
      </c>
      <c r="K1028" s="7"/>
      <c r="L1028" s="7" t="s">
        <v>834</v>
      </c>
      <c r="M1028" s="7" t="s">
        <v>615</v>
      </c>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Z1028" s="7"/>
      <c r="CF1028" s="7"/>
      <c r="CG1028" s="14"/>
      <c r="CH1028" s="7"/>
      <c r="CI1028" s="14"/>
      <c r="CJ1028" s="7"/>
      <c r="CK1028" s="14"/>
      <c r="CL1028" s="7"/>
      <c r="CM1028" s="14"/>
    </row>
    <row r="1029" spans="1:91" x14ac:dyDescent="0.3">
      <c r="A1029" s="10">
        <v>151</v>
      </c>
      <c r="B1029" s="36" t="s">
        <v>1176</v>
      </c>
      <c r="G1029" s="36" t="s">
        <v>6474</v>
      </c>
      <c r="K1029" s="7"/>
      <c r="L1029" s="7" t="s">
        <v>834</v>
      </c>
      <c r="M1029" s="7" t="s">
        <v>618</v>
      </c>
      <c r="N1029" s="4"/>
      <c r="O1029" s="4"/>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Z1029" s="7"/>
      <c r="CF1029" s="7"/>
      <c r="CG1029" s="14"/>
      <c r="CH1029" s="7"/>
      <c r="CI1029" s="14"/>
      <c r="CJ1029" s="7"/>
      <c r="CK1029" s="14"/>
      <c r="CL1029" s="7"/>
      <c r="CM1029" s="14"/>
    </row>
    <row r="1030" spans="1:91" x14ac:dyDescent="0.3">
      <c r="A1030" s="10">
        <v>151</v>
      </c>
      <c r="B1030" s="36" t="s">
        <v>913</v>
      </c>
      <c r="G1030" s="36" t="s">
        <v>6475</v>
      </c>
      <c r="K1030" s="7"/>
      <c r="L1030" s="7" t="s">
        <v>834</v>
      </c>
      <c r="M1030" s="7" t="s">
        <v>615</v>
      </c>
      <c r="N1030" s="4"/>
      <c r="O1030" s="4"/>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Z1030" s="7"/>
      <c r="CF1030" s="7"/>
      <c r="CG1030" s="14"/>
      <c r="CH1030" s="7"/>
      <c r="CI1030" s="14"/>
      <c r="CJ1030" s="7"/>
      <c r="CK1030" s="14"/>
      <c r="CL1030" s="7"/>
      <c r="CM1030" s="14"/>
    </row>
    <row r="1031" spans="1:91" x14ac:dyDescent="0.3">
      <c r="A1031" s="10">
        <v>151</v>
      </c>
      <c r="B1031" s="36" t="s">
        <v>895</v>
      </c>
      <c r="G1031" s="36" t="s">
        <v>6476</v>
      </c>
      <c r="K1031" s="7"/>
      <c r="L1031" s="7" t="s">
        <v>834</v>
      </c>
      <c r="M1031" s="7" t="s">
        <v>618</v>
      </c>
      <c r="N1031" s="4"/>
      <c r="O1031" s="4"/>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c r="BI1031" s="4"/>
      <c r="BJ1031" s="4"/>
      <c r="BK1031" s="4"/>
      <c r="BL1031" s="4"/>
      <c r="BM1031" s="4"/>
      <c r="BN1031" s="4"/>
      <c r="BO1031" s="4"/>
      <c r="BP1031" s="4"/>
      <c r="BQ1031" s="4"/>
      <c r="BR1031" s="4"/>
      <c r="BS1031" s="4"/>
      <c r="BT1031" s="4"/>
      <c r="BU1031" s="4"/>
      <c r="BV1031" s="4"/>
      <c r="BW1031" s="4"/>
      <c r="BZ1031" s="7"/>
      <c r="CF1031" s="7"/>
      <c r="CG1031" s="14"/>
      <c r="CH1031" s="7"/>
      <c r="CI1031" s="14"/>
      <c r="CJ1031" s="7"/>
      <c r="CK1031" s="14"/>
      <c r="CL1031" s="7"/>
      <c r="CM1031" s="14"/>
    </row>
    <row r="1032" spans="1:91" x14ac:dyDescent="0.3">
      <c r="A1032" s="10">
        <v>151</v>
      </c>
      <c r="B1032" s="36" t="s">
        <v>868</v>
      </c>
      <c r="G1032" s="36" t="s">
        <v>6477</v>
      </c>
      <c r="K1032" s="7"/>
      <c r="L1032" s="7" t="s">
        <v>834</v>
      </c>
      <c r="M1032" s="7" t="s">
        <v>618</v>
      </c>
      <c r="N1032" s="4"/>
      <c r="O1032" s="4"/>
      <c r="P1032" s="4"/>
      <c r="Q1032" s="4"/>
      <c r="R1032" s="4"/>
      <c r="S1032" s="4"/>
      <c r="T1032" s="4"/>
      <c r="U1032" s="4"/>
      <c r="V1032" s="4"/>
      <c r="W1032" s="4"/>
      <c r="X1032" s="4"/>
      <c r="Y1032" s="4"/>
      <c r="Z1032" s="4"/>
      <c r="AA1032" s="4"/>
      <c r="AB1032" s="4"/>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Z1032" s="7"/>
      <c r="CF1032" s="7"/>
      <c r="CG1032" s="14"/>
      <c r="CH1032" s="7"/>
      <c r="CI1032" s="14"/>
      <c r="CJ1032" s="7"/>
      <c r="CK1032" s="14"/>
      <c r="CL1032" s="7"/>
      <c r="CM1032" s="14"/>
    </row>
    <row r="1033" spans="1:91" x14ac:dyDescent="0.3">
      <c r="A1033" s="10">
        <v>151</v>
      </c>
      <c r="B1033" s="36" t="s">
        <v>1244</v>
      </c>
      <c r="G1033" s="36" t="s">
        <v>6478</v>
      </c>
      <c r="K1033" s="7"/>
      <c r="L1033" s="7" t="s">
        <v>834</v>
      </c>
      <c r="M1033" s="7" t="s">
        <v>639</v>
      </c>
      <c r="N1033" s="4"/>
      <c r="O1033" s="4"/>
      <c r="P1033" s="4"/>
      <c r="Q1033" s="4"/>
      <c r="R1033" s="4"/>
      <c r="S1033" s="4"/>
      <c r="T1033" s="4"/>
      <c r="U1033" s="4"/>
      <c r="V1033" s="4"/>
      <c r="W1033" s="4"/>
      <c r="X1033" s="4"/>
      <c r="Y1033" s="4"/>
      <c r="Z1033" s="4"/>
      <c r="AA1033" s="4"/>
      <c r="AB1033" s="4"/>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c r="BI1033" s="4"/>
      <c r="BJ1033" s="4"/>
      <c r="BK1033" s="4"/>
      <c r="BL1033" s="4"/>
      <c r="BM1033" s="4"/>
      <c r="BN1033" s="4"/>
      <c r="BO1033" s="4"/>
      <c r="BP1033" s="4"/>
      <c r="BQ1033" s="4"/>
      <c r="BR1033" s="4"/>
      <c r="BS1033" s="4"/>
      <c r="BT1033" s="4"/>
      <c r="BU1033" s="4"/>
      <c r="BV1033" s="4"/>
      <c r="BW1033" s="4"/>
      <c r="BZ1033" s="7"/>
      <c r="CF1033" s="7"/>
      <c r="CG1033" s="14"/>
      <c r="CH1033" s="7"/>
      <c r="CI1033" s="14"/>
      <c r="CJ1033" s="7"/>
      <c r="CK1033" s="14"/>
      <c r="CL1033" s="7"/>
      <c r="CM1033" s="14"/>
    </row>
    <row r="1034" spans="1:91" x14ac:dyDescent="0.3">
      <c r="A1034" s="10">
        <v>151</v>
      </c>
      <c r="B1034" s="36" t="s">
        <v>1025</v>
      </c>
      <c r="G1034" s="36" t="s">
        <v>6479</v>
      </c>
      <c r="K1034" s="7"/>
      <c r="L1034" s="7" t="s">
        <v>834</v>
      </c>
      <c r="M1034" s="7" t="s">
        <v>621</v>
      </c>
      <c r="N1034" s="4"/>
      <c r="O1034" s="4"/>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c r="BI1034" s="4"/>
      <c r="BJ1034" s="4"/>
      <c r="BK1034" s="4"/>
      <c r="BL1034" s="4"/>
      <c r="BM1034" s="4"/>
      <c r="BN1034" s="4"/>
      <c r="BO1034" s="4"/>
      <c r="BP1034" s="4"/>
      <c r="BQ1034" s="4"/>
      <c r="BR1034" s="4"/>
      <c r="BS1034" s="4"/>
      <c r="BT1034" s="4"/>
      <c r="BU1034" s="4"/>
      <c r="BV1034" s="4"/>
      <c r="BW1034" s="4"/>
      <c r="BZ1034" s="7"/>
      <c r="CF1034" s="7"/>
      <c r="CG1034" s="14"/>
      <c r="CH1034" s="7"/>
      <c r="CI1034" s="14"/>
      <c r="CJ1034" s="7"/>
      <c r="CK1034" s="14"/>
      <c r="CL1034" s="7"/>
      <c r="CM1034" s="14"/>
    </row>
    <row r="1035" spans="1:91" x14ac:dyDescent="0.3">
      <c r="A1035" s="10">
        <v>151</v>
      </c>
      <c r="B1035" s="36" t="s">
        <v>1025</v>
      </c>
      <c r="G1035" s="36" t="s">
        <v>6480</v>
      </c>
      <c r="K1035" s="7"/>
      <c r="L1035" s="7" t="s">
        <v>834</v>
      </c>
      <c r="M1035" s="7" t="s">
        <v>615</v>
      </c>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c r="BI1035" s="4"/>
      <c r="BJ1035" s="4"/>
      <c r="BK1035" s="4"/>
      <c r="BL1035" s="4"/>
      <c r="BM1035" s="4"/>
      <c r="BN1035" s="4"/>
      <c r="BO1035" s="4"/>
      <c r="BP1035" s="4"/>
      <c r="BQ1035" s="4"/>
      <c r="BR1035" s="4"/>
      <c r="BS1035" s="4"/>
      <c r="BT1035" s="4"/>
      <c r="BU1035" s="4"/>
      <c r="BV1035" s="4"/>
      <c r="BW1035" s="4"/>
      <c r="BZ1035" s="7"/>
      <c r="CF1035" s="7"/>
      <c r="CG1035" s="14"/>
      <c r="CH1035" s="7"/>
      <c r="CI1035" s="14"/>
      <c r="CJ1035" s="7"/>
      <c r="CK1035" s="14"/>
      <c r="CL1035" s="7"/>
      <c r="CM1035" s="14"/>
    </row>
    <row r="1036" spans="1:91" x14ac:dyDescent="0.3">
      <c r="A1036" s="10">
        <v>151</v>
      </c>
      <c r="B1036" s="36" t="s">
        <v>868</v>
      </c>
      <c r="G1036" s="36" t="s">
        <v>6481</v>
      </c>
      <c r="K1036" s="7"/>
      <c r="L1036" s="7" t="s">
        <v>834</v>
      </c>
      <c r="M1036" s="7" t="s">
        <v>639</v>
      </c>
      <c r="N1036" s="4"/>
      <c r="O1036" s="4"/>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4"/>
      <c r="BH1036" s="4"/>
      <c r="BI1036" s="4"/>
      <c r="BJ1036" s="4"/>
      <c r="BK1036" s="4"/>
      <c r="BL1036" s="4"/>
      <c r="BM1036" s="4"/>
      <c r="BN1036" s="4"/>
      <c r="BO1036" s="4"/>
      <c r="BP1036" s="4"/>
      <c r="BQ1036" s="4"/>
      <c r="BR1036" s="4"/>
      <c r="BS1036" s="4"/>
      <c r="BT1036" s="4"/>
      <c r="BU1036" s="4"/>
      <c r="BV1036" s="4"/>
      <c r="BW1036" s="4"/>
      <c r="BZ1036" s="7"/>
      <c r="CF1036" s="7"/>
      <c r="CG1036" s="14"/>
      <c r="CH1036" s="7"/>
      <c r="CI1036" s="14"/>
      <c r="CJ1036" s="7"/>
      <c r="CK1036" s="14"/>
      <c r="CL1036" s="7"/>
      <c r="CM1036" s="14"/>
    </row>
    <row r="1037" spans="1:91" x14ac:dyDescent="0.3">
      <c r="A1037" s="10">
        <v>151</v>
      </c>
      <c r="B1037" s="36" t="s">
        <v>1025</v>
      </c>
      <c r="G1037" s="36" t="s">
        <v>6482</v>
      </c>
      <c r="K1037" s="7"/>
      <c r="L1037" s="7" t="s">
        <v>834</v>
      </c>
      <c r="M1037" s="7" t="s">
        <v>678</v>
      </c>
      <c r="N1037" s="4"/>
      <c r="O1037" s="4"/>
      <c r="P1037" s="4"/>
      <c r="Q1037" s="4"/>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4"/>
      <c r="BH1037" s="4"/>
      <c r="BI1037" s="4"/>
      <c r="BJ1037" s="4"/>
      <c r="BK1037" s="4"/>
      <c r="BL1037" s="4"/>
      <c r="BM1037" s="4"/>
      <c r="BN1037" s="4"/>
      <c r="BO1037" s="4"/>
      <c r="BP1037" s="4"/>
      <c r="BQ1037" s="4"/>
      <c r="BR1037" s="4"/>
      <c r="BS1037" s="4"/>
      <c r="BT1037" s="4"/>
      <c r="BU1037" s="4"/>
      <c r="BV1037" s="4"/>
      <c r="BW1037" s="4"/>
      <c r="BZ1037" s="7"/>
      <c r="CF1037" s="7"/>
      <c r="CG1037" s="14"/>
      <c r="CH1037" s="7"/>
      <c r="CI1037" s="14"/>
      <c r="CJ1037" s="7"/>
      <c r="CK1037" s="14"/>
      <c r="CL1037" s="7"/>
      <c r="CM1037" s="14"/>
    </row>
    <row r="1038" spans="1:91" x14ac:dyDescent="0.3">
      <c r="A1038" s="10">
        <v>151</v>
      </c>
      <c r="B1038" s="36" t="s">
        <v>860</v>
      </c>
      <c r="G1038" s="36" t="s">
        <v>6483</v>
      </c>
      <c r="K1038" s="7"/>
      <c r="L1038" s="7" t="s">
        <v>834</v>
      </c>
      <c r="M1038" s="7" t="s">
        <v>633</v>
      </c>
      <c r="N1038" s="4"/>
      <c r="O1038" s="4"/>
      <c r="P1038" s="4"/>
      <c r="Q1038" s="4"/>
      <c r="R1038" s="4"/>
      <c r="S1038" s="4"/>
      <c r="T1038" s="4"/>
      <c r="U1038" s="4"/>
      <c r="V1038" s="4"/>
      <c r="W1038" s="4"/>
      <c r="X1038" s="4"/>
      <c r="Y1038" s="4"/>
      <c r="Z1038" s="4"/>
      <c r="AA1038" s="4"/>
      <c r="AB1038" s="4"/>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4"/>
      <c r="BH1038" s="4"/>
      <c r="BI1038" s="4"/>
      <c r="BJ1038" s="4"/>
      <c r="BK1038" s="4"/>
      <c r="BL1038" s="4"/>
      <c r="BM1038" s="4"/>
      <c r="BN1038" s="4"/>
      <c r="BO1038" s="4"/>
      <c r="BP1038" s="4"/>
      <c r="BQ1038" s="4"/>
      <c r="BR1038" s="4"/>
      <c r="BS1038" s="4"/>
      <c r="BT1038" s="4"/>
      <c r="BU1038" s="4"/>
      <c r="BV1038" s="4"/>
      <c r="BW1038" s="4"/>
      <c r="BZ1038" s="7"/>
      <c r="CF1038" s="7"/>
      <c r="CG1038" s="14"/>
      <c r="CH1038" s="7"/>
      <c r="CI1038" s="14"/>
      <c r="CJ1038" s="7"/>
      <c r="CK1038" s="14"/>
      <c r="CL1038" s="7"/>
      <c r="CM1038" s="14"/>
    </row>
    <row r="1039" spans="1:91" x14ac:dyDescent="0.3">
      <c r="A1039" s="10">
        <v>151</v>
      </c>
      <c r="B1039" s="36" t="s">
        <v>1349</v>
      </c>
      <c r="G1039" s="36" t="s">
        <v>6484</v>
      </c>
      <c r="K1039" s="7"/>
      <c r="L1039" s="7" t="s">
        <v>834</v>
      </c>
      <c r="M1039" s="7" t="s">
        <v>651</v>
      </c>
      <c r="N1039" s="4"/>
      <c r="O1039" s="4"/>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4"/>
      <c r="BH1039" s="4"/>
      <c r="BI1039" s="4"/>
      <c r="BJ1039" s="4"/>
      <c r="BK1039" s="4"/>
      <c r="BL1039" s="4"/>
      <c r="BM1039" s="4"/>
      <c r="BN1039" s="4"/>
      <c r="BO1039" s="4"/>
      <c r="BP1039" s="4"/>
      <c r="BQ1039" s="4"/>
      <c r="BR1039" s="4"/>
      <c r="BS1039" s="4"/>
      <c r="BT1039" s="4"/>
      <c r="BU1039" s="4"/>
      <c r="BV1039" s="4"/>
      <c r="BW1039" s="4"/>
      <c r="BZ1039" s="7"/>
      <c r="CF1039" s="7"/>
      <c r="CG1039" s="14"/>
      <c r="CH1039" s="7"/>
      <c r="CI1039" s="14"/>
      <c r="CJ1039" s="7"/>
      <c r="CK1039" s="14"/>
      <c r="CL1039" s="7"/>
      <c r="CM1039" s="14"/>
    </row>
    <row r="1040" spans="1:91" x14ac:dyDescent="0.3">
      <c r="A1040" s="10">
        <v>151</v>
      </c>
      <c r="B1040" s="36" t="s">
        <v>1058</v>
      </c>
      <c r="G1040" s="36" t="s">
        <v>6485</v>
      </c>
      <c r="K1040" s="7"/>
      <c r="L1040" s="7" t="s">
        <v>834</v>
      </c>
      <c r="M1040" s="7" t="s">
        <v>615</v>
      </c>
      <c r="N1040" s="4"/>
      <c r="O1040" s="4"/>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Z1040" s="7"/>
      <c r="CF1040" s="7"/>
      <c r="CG1040" s="14"/>
      <c r="CH1040" s="7"/>
      <c r="CI1040" s="14"/>
      <c r="CJ1040" s="7"/>
      <c r="CK1040" s="14"/>
      <c r="CL1040" s="7"/>
      <c r="CM1040" s="14"/>
    </row>
    <row r="1041" spans="1:91" x14ac:dyDescent="0.3">
      <c r="A1041" s="10">
        <v>151</v>
      </c>
      <c r="B1041" s="36" t="s">
        <v>888</v>
      </c>
      <c r="G1041" s="36" t="s">
        <v>6486</v>
      </c>
      <c r="K1041" s="7"/>
      <c r="L1041" s="7" t="s">
        <v>834</v>
      </c>
      <c r="M1041" s="7" t="s">
        <v>618</v>
      </c>
      <c r="N1041" s="4"/>
      <c r="O1041" s="4"/>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c r="BI1041" s="4"/>
      <c r="BJ1041" s="4"/>
      <c r="BK1041" s="4"/>
      <c r="BL1041" s="4"/>
      <c r="BM1041" s="4"/>
      <c r="BN1041" s="4"/>
      <c r="BO1041" s="4"/>
      <c r="BP1041" s="4"/>
      <c r="BQ1041" s="4"/>
      <c r="BR1041" s="4"/>
      <c r="BS1041" s="4"/>
      <c r="BT1041" s="4"/>
      <c r="BU1041" s="4"/>
      <c r="BV1041" s="4"/>
      <c r="BW1041" s="4"/>
      <c r="BZ1041" s="7"/>
      <c r="CF1041" s="7"/>
      <c r="CG1041" s="14"/>
      <c r="CH1041" s="7"/>
      <c r="CI1041" s="14"/>
      <c r="CJ1041" s="7"/>
      <c r="CK1041" s="14"/>
      <c r="CL1041" s="7"/>
      <c r="CM1041" s="14"/>
    </row>
    <row r="1042" spans="1:91" x14ac:dyDescent="0.3">
      <c r="A1042" s="10">
        <v>151</v>
      </c>
      <c r="B1042" s="36" t="s">
        <v>1139</v>
      </c>
      <c r="G1042" s="36" t="s">
        <v>6487</v>
      </c>
      <c r="K1042" s="7"/>
      <c r="L1042" s="7" t="s">
        <v>834</v>
      </c>
      <c r="M1042" s="7" t="s">
        <v>618</v>
      </c>
      <c r="N1042" s="4"/>
      <c r="O1042" s="4"/>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c r="BI1042" s="4"/>
      <c r="BJ1042" s="4"/>
      <c r="BK1042" s="4"/>
      <c r="BL1042" s="4"/>
      <c r="BM1042" s="4"/>
      <c r="BN1042" s="4"/>
      <c r="BO1042" s="4"/>
      <c r="BP1042" s="4"/>
      <c r="BQ1042" s="4"/>
      <c r="BR1042" s="4"/>
      <c r="BS1042" s="4"/>
      <c r="BT1042" s="4"/>
      <c r="BU1042" s="4"/>
      <c r="BV1042" s="4"/>
      <c r="BW1042" s="4"/>
      <c r="BZ1042" s="7"/>
      <c r="CF1042" s="7"/>
      <c r="CG1042" s="14"/>
      <c r="CH1042" s="7"/>
      <c r="CI1042" s="14"/>
      <c r="CJ1042" s="7"/>
      <c r="CK1042" s="14"/>
      <c r="CL1042" s="7"/>
      <c r="CM1042" s="14"/>
    </row>
    <row r="1043" spans="1:91" x14ac:dyDescent="0.3">
      <c r="A1043" s="10">
        <v>151</v>
      </c>
      <c r="B1043" s="36" t="s">
        <v>873</v>
      </c>
      <c r="G1043" s="36" t="s">
        <v>6488</v>
      </c>
      <c r="K1043" s="7"/>
      <c r="L1043" s="7" t="s">
        <v>834</v>
      </c>
      <c r="M1043" s="7" t="s">
        <v>615</v>
      </c>
      <c r="N1043" s="4"/>
      <c r="O1043" s="4"/>
      <c r="P1043" s="4"/>
      <c r="Q1043" s="4"/>
      <c r="R1043" s="4"/>
      <c r="S1043" s="4"/>
      <c r="T1043" s="4"/>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c r="BJ1043" s="4"/>
      <c r="BK1043" s="4"/>
      <c r="BL1043" s="4"/>
      <c r="BM1043" s="4"/>
      <c r="BN1043" s="4"/>
      <c r="BO1043" s="4"/>
      <c r="BP1043" s="4"/>
      <c r="BQ1043" s="4"/>
      <c r="BR1043" s="4"/>
      <c r="BS1043" s="4"/>
      <c r="BT1043" s="4"/>
      <c r="BU1043" s="4"/>
      <c r="BV1043" s="4"/>
      <c r="BW1043" s="4"/>
      <c r="BZ1043" s="7"/>
      <c r="CF1043" s="7"/>
      <c r="CG1043" s="14"/>
      <c r="CH1043" s="7"/>
      <c r="CI1043" s="14"/>
      <c r="CJ1043" s="7"/>
      <c r="CK1043" s="14"/>
      <c r="CL1043" s="7"/>
      <c r="CM1043" s="14"/>
    </row>
    <row r="1044" spans="1:91" x14ac:dyDescent="0.3">
      <c r="A1044" s="10">
        <v>151</v>
      </c>
      <c r="B1044" s="36" t="s">
        <v>1058</v>
      </c>
      <c r="G1044" s="36" t="s">
        <v>6489</v>
      </c>
      <c r="K1044" s="7"/>
      <c r="L1044" s="7" t="s">
        <v>834</v>
      </c>
      <c r="M1044" s="7" t="s">
        <v>615</v>
      </c>
      <c r="N1044" s="4"/>
      <c r="O1044" s="4"/>
      <c r="P1044" s="4"/>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c r="BJ1044" s="4"/>
      <c r="BK1044" s="4"/>
      <c r="BL1044" s="4"/>
      <c r="BM1044" s="4"/>
      <c r="BN1044" s="4"/>
      <c r="BO1044" s="4"/>
      <c r="BP1044" s="4"/>
      <c r="BQ1044" s="4"/>
      <c r="BR1044" s="4"/>
      <c r="BS1044" s="4"/>
      <c r="BT1044" s="4"/>
      <c r="BU1044" s="4"/>
      <c r="BV1044" s="4"/>
      <c r="BW1044" s="4"/>
      <c r="BZ1044" s="7"/>
      <c r="CF1044" s="7"/>
      <c r="CG1044" s="14"/>
      <c r="CH1044" s="7"/>
      <c r="CI1044" s="14"/>
      <c r="CJ1044" s="7"/>
      <c r="CK1044" s="14"/>
      <c r="CL1044" s="7"/>
      <c r="CM1044" s="14"/>
    </row>
    <row r="1045" spans="1:91" x14ac:dyDescent="0.3">
      <c r="A1045" s="10">
        <v>151</v>
      </c>
      <c r="B1045" s="36" t="s">
        <v>1058</v>
      </c>
      <c r="G1045" s="36" t="s">
        <v>6490</v>
      </c>
      <c r="K1045" s="7"/>
      <c r="L1045" s="7" t="s">
        <v>834</v>
      </c>
      <c r="M1045" s="7" t="s">
        <v>615</v>
      </c>
      <c r="N1045" s="4"/>
      <c r="O1045" s="4"/>
      <c r="P1045" s="4"/>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c r="BJ1045" s="4"/>
      <c r="BK1045" s="4"/>
      <c r="BL1045" s="4"/>
      <c r="BM1045" s="4"/>
      <c r="BN1045" s="4"/>
      <c r="BO1045" s="4"/>
      <c r="BP1045" s="4"/>
      <c r="BQ1045" s="4"/>
      <c r="BR1045" s="4"/>
      <c r="BS1045" s="4"/>
      <c r="BT1045" s="4"/>
      <c r="BU1045" s="4"/>
      <c r="BV1045" s="4"/>
      <c r="BW1045" s="4"/>
      <c r="BZ1045" s="7"/>
      <c r="CF1045" s="7"/>
      <c r="CG1045" s="14"/>
      <c r="CH1045" s="7"/>
      <c r="CI1045" s="14"/>
      <c r="CJ1045" s="7"/>
      <c r="CK1045" s="14"/>
      <c r="CL1045" s="7"/>
      <c r="CM1045" s="14"/>
    </row>
    <row r="1046" spans="1:91" x14ac:dyDescent="0.3">
      <c r="A1046" s="10">
        <v>151</v>
      </c>
      <c r="B1046" s="36" t="s">
        <v>1058</v>
      </c>
      <c r="G1046" s="36" t="s">
        <v>6491</v>
      </c>
      <c r="K1046" s="7"/>
      <c r="L1046" s="7" t="s">
        <v>834</v>
      </c>
      <c r="M1046" s="7" t="s">
        <v>615</v>
      </c>
      <c r="N1046" s="4"/>
      <c r="O1046" s="4"/>
      <c r="P1046" s="4"/>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c r="BJ1046" s="4"/>
      <c r="BK1046" s="4"/>
      <c r="BL1046" s="4"/>
      <c r="BM1046" s="4"/>
      <c r="BN1046" s="4"/>
      <c r="BO1046" s="4"/>
      <c r="BP1046" s="4"/>
      <c r="BQ1046" s="4"/>
      <c r="BR1046" s="4"/>
      <c r="BS1046" s="4"/>
      <c r="BT1046" s="4"/>
      <c r="BU1046" s="4"/>
      <c r="BV1046" s="4"/>
      <c r="BW1046" s="4"/>
      <c r="BZ1046" s="7"/>
      <c r="CF1046" s="7"/>
      <c r="CG1046" s="14"/>
      <c r="CH1046" s="7"/>
      <c r="CI1046" s="14"/>
      <c r="CJ1046" s="7"/>
      <c r="CK1046" s="14"/>
      <c r="CL1046" s="7"/>
      <c r="CM1046" s="14"/>
    </row>
    <row r="1047" spans="1:91" x14ac:dyDescent="0.3">
      <c r="A1047" s="10">
        <v>151</v>
      </c>
      <c r="B1047" s="36" t="s">
        <v>6023</v>
      </c>
      <c r="G1047" s="36" t="s">
        <v>6492</v>
      </c>
      <c r="K1047" s="7"/>
      <c r="L1047" s="7" t="s">
        <v>834</v>
      </c>
      <c r="M1047" s="7" t="s">
        <v>615</v>
      </c>
      <c r="N1047" s="4"/>
      <c r="O1047" s="4"/>
      <c r="P1047" s="4"/>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c r="BV1047" s="4"/>
      <c r="BW1047" s="4"/>
      <c r="BZ1047" s="7"/>
      <c r="CF1047" s="7"/>
      <c r="CG1047" s="14"/>
      <c r="CH1047" s="7"/>
      <c r="CI1047" s="14"/>
      <c r="CJ1047" s="7"/>
      <c r="CK1047" s="14"/>
      <c r="CL1047" s="7"/>
      <c r="CM1047" s="14"/>
    </row>
    <row r="1048" spans="1:91" x14ac:dyDescent="0.3">
      <c r="A1048" s="10">
        <v>151</v>
      </c>
      <c r="B1048" s="36" t="s">
        <v>1028</v>
      </c>
      <c r="G1048" s="36" t="s">
        <v>6493</v>
      </c>
      <c r="K1048" s="7"/>
      <c r="L1048" s="7" t="s">
        <v>834</v>
      </c>
      <c r="M1048" s="7" t="s">
        <v>618</v>
      </c>
      <c r="N1048" s="4"/>
      <c r="O1048" s="4"/>
      <c r="P1048" s="4"/>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c r="BJ1048" s="4"/>
      <c r="BK1048" s="4"/>
      <c r="BL1048" s="4"/>
      <c r="BM1048" s="4"/>
      <c r="BN1048" s="4"/>
      <c r="BO1048" s="4"/>
      <c r="BP1048" s="4"/>
      <c r="BQ1048" s="4"/>
      <c r="BR1048" s="4"/>
      <c r="BS1048" s="4"/>
      <c r="BT1048" s="4"/>
      <c r="BU1048" s="4"/>
      <c r="BV1048" s="4"/>
      <c r="BW1048" s="4"/>
      <c r="BZ1048" s="7"/>
      <c r="CF1048" s="7"/>
      <c r="CG1048" s="14"/>
      <c r="CH1048" s="7"/>
      <c r="CI1048" s="14"/>
      <c r="CJ1048" s="7"/>
      <c r="CK1048" s="14"/>
      <c r="CL1048" s="7"/>
      <c r="CM1048" s="14"/>
    </row>
    <row r="1049" spans="1:91" x14ac:dyDescent="0.3">
      <c r="A1049" s="10">
        <v>151</v>
      </c>
      <c r="B1049" s="36" t="s">
        <v>868</v>
      </c>
      <c r="G1049" s="36" t="s">
        <v>6494</v>
      </c>
      <c r="K1049" s="7"/>
      <c r="L1049" s="7" t="s">
        <v>834</v>
      </c>
      <c r="M1049" s="7" t="s">
        <v>618</v>
      </c>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c r="BJ1049" s="4"/>
      <c r="BK1049" s="4"/>
      <c r="BL1049" s="4"/>
      <c r="BM1049" s="4"/>
      <c r="BN1049" s="4"/>
      <c r="BO1049" s="4"/>
      <c r="BP1049" s="4"/>
      <c r="BQ1049" s="4"/>
      <c r="BR1049" s="4"/>
      <c r="BS1049" s="4"/>
      <c r="BT1049" s="4"/>
      <c r="BU1049" s="4"/>
      <c r="BV1049" s="4"/>
      <c r="BW1049" s="4"/>
      <c r="BZ1049" s="7"/>
      <c r="CF1049" s="7"/>
      <c r="CG1049" s="14"/>
      <c r="CH1049" s="7"/>
      <c r="CI1049" s="14"/>
      <c r="CJ1049" s="7"/>
      <c r="CK1049" s="14"/>
      <c r="CL1049" s="7"/>
      <c r="CM1049" s="14"/>
    </row>
    <row r="1050" spans="1:91" x14ac:dyDescent="0.3">
      <c r="A1050" s="10">
        <v>151</v>
      </c>
      <c r="B1050" s="36" t="s">
        <v>1572</v>
      </c>
      <c r="G1050" s="36" t="s">
        <v>6495</v>
      </c>
      <c r="K1050" s="7"/>
      <c r="L1050" s="7" t="s">
        <v>834</v>
      </c>
      <c r="M1050" s="7" t="s">
        <v>618</v>
      </c>
      <c r="N1050" s="4"/>
      <c r="O1050" s="4"/>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c r="BJ1050" s="4"/>
      <c r="BK1050" s="4"/>
      <c r="BL1050" s="4"/>
      <c r="BM1050" s="4"/>
      <c r="BN1050" s="4"/>
      <c r="BO1050" s="4"/>
      <c r="BP1050" s="4"/>
      <c r="BQ1050" s="4"/>
      <c r="BR1050" s="4"/>
      <c r="BS1050" s="4"/>
      <c r="BT1050" s="4"/>
      <c r="BU1050" s="4"/>
      <c r="BV1050" s="4"/>
      <c r="BW1050" s="4"/>
      <c r="BZ1050" s="7"/>
      <c r="CF1050" s="7"/>
      <c r="CG1050" s="14"/>
      <c r="CH1050" s="7"/>
      <c r="CI1050" s="14"/>
      <c r="CJ1050" s="7"/>
      <c r="CK1050" s="14"/>
      <c r="CL1050" s="7"/>
      <c r="CM1050" s="14"/>
    </row>
    <row r="1051" spans="1:91" x14ac:dyDescent="0.3">
      <c r="A1051" s="10">
        <v>151</v>
      </c>
      <c r="B1051" s="36" t="s">
        <v>868</v>
      </c>
      <c r="G1051" s="36" t="s">
        <v>6496</v>
      </c>
      <c r="K1051" s="7"/>
      <c r="L1051" s="7" t="s">
        <v>834</v>
      </c>
      <c r="M1051" s="7" t="s">
        <v>615</v>
      </c>
      <c r="N1051" s="4"/>
      <c r="O1051" s="4"/>
      <c r="P1051" s="4"/>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c r="BJ1051" s="4"/>
      <c r="BK1051" s="4"/>
      <c r="BL1051" s="4"/>
      <c r="BM1051" s="4"/>
      <c r="BN1051" s="4"/>
      <c r="BO1051" s="4"/>
      <c r="BP1051" s="4"/>
      <c r="BQ1051" s="4"/>
      <c r="BR1051" s="4"/>
      <c r="BS1051" s="4"/>
      <c r="BT1051" s="4"/>
      <c r="BU1051" s="4"/>
      <c r="BV1051" s="4"/>
      <c r="BW1051" s="4"/>
      <c r="BZ1051" s="7"/>
      <c r="CF1051" s="7"/>
      <c r="CG1051" s="14"/>
      <c r="CH1051" s="7"/>
      <c r="CI1051" s="14"/>
      <c r="CJ1051" s="7"/>
      <c r="CK1051" s="14"/>
      <c r="CL1051" s="7"/>
      <c r="CM1051" s="14"/>
    </row>
    <row r="1052" spans="1:91" x14ac:dyDescent="0.3">
      <c r="A1052" s="10">
        <v>151</v>
      </c>
      <c r="B1052" s="36" t="s">
        <v>868</v>
      </c>
      <c r="G1052" s="36" t="s">
        <v>6497</v>
      </c>
      <c r="K1052" s="7"/>
      <c r="L1052" s="7" t="s">
        <v>834</v>
      </c>
      <c r="M1052" s="7" t="s">
        <v>624</v>
      </c>
      <c r="N1052" s="4"/>
      <c r="O1052" s="4"/>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c r="BJ1052" s="4"/>
      <c r="BK1052" s="4"/>
      <c r="BL1052" s="4"/>
      <c r="BM1052" s="4"/>
      <c r="BN1052" s="4"/>
      <c r="BO1052" s="4"/>
      <c r="BP1052" s="4"/>
      <c r="BQ1052" s="4"/>
      <c r="BR1052" s="4"/>
      <c r="BS1052" s="4"/>
      <c r="BT1052" s="4"/>
      <c r="BU1052" s="4"/>
      <c r="BV1052" s="4"/>
      <c r="BW1052" s="4"/>
      <c r="BZ1052" s="7"/>
      <c r="CF1052" s="7"/>
      <c r="CG1052" s="14"/>
      <c r="CH1052" s="7"/>
      <c r="CI1052" s="14"/>
      <c r="CJ1052" s="7"/>
      <c r="CK1052" s="14"/>
      <c r="CL1052" s="7"/>
      <c r="CM1052" s="14"/>
    </row>
    <row r="1053" spans="1:91" x14ac:dyDescent="0.3">
      <c r="A1053" s="10">
        <v>151</v>
      </c>
      <c r="B1053" s="36" t="s">
        <v>913</v>
      </c>
      <c r="G1053" s="36" t="s">
        <v>6498</v>
      </c>
      <c r="K1053" s="7"/>
      <c r="L1053" s="7" t="s">
        <v>834</v>
      </c>
      <c r="M1053" s="7" t="s">
        <v>615</v>
      </c>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c r="BJ1053" s="4"/>
      <c r="BK1053" s="4"/>
      <c r="BL1053" s="4"/>
      <c r="BM1053" s="4"/>
      <c r="BN1053" s="4"/>
      <c r="BO1053" s="4"/>
      <c r="BP1053" s="4"/>
      <c r="BQ1053" s="4"/>
      <c r="BR1053" s="4"/>
      <c r="BS1053" s="4"/>
      <c r="BT1053" s="4"/>
      <c r="BU1053" s="4"/>
      <c r="BV1053" s="4"/>
      <c r="BW1053" s="4"/>
      <c r="BZ1053" s="7"/>
      <c r="CF1053" s="7"/>
      <c r="CG1053" s="14"/>
      <c r="CH1053" s="7"/>
      <c r="CI1053" s="14"/>
      <c r="CJ1053" s="7"/>
      <c r="CK1053" s="14"/>
      <c r="CL1053" s="7"/>
      <c r="CM1053" s="14"/>
    </row>
    <row r="1054" spans="1:91" x14ac:dyDescent="0.3">
      <c r="A1054" s="10">
        <v>151</v>
      </c>
      <c r="B1054" s="36" t="s">
        <v>900</v>
      </c>
      <c r="G1054" s="36" t="s">
        <v>5234</v>
      </c>
      <c r="K1054" s="7"/>
      <c r="L1054" s="7" t="s">
        <v>834</v>
      </c>
      <c r="M1054" s="7" t="s">
        <v>615</v>
      </c>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c r="BJ1054" s="4"/>
      <c r="BK1054" s="4"/>
      <c r="BL1054" s="4"/>
      <c r="BM1054" s="4"/>
      <c r="BN1054" s="4"/>
      <c r="BO1054" s="4"/>
      <c r="BP1054" s="4"/>
      <c r="BQ1054" s="4"/>
      <c r="BR1054" s="4"/>
      <c r="BS1054" s="4"/>
      <c r="BT1054" s="4"/>
      <c r="BU1054" s="4"/>
      <c r="BV1054" s="4"/>
      <c r="BW1054" s="4"/>
      <c r="BZ1054" s="7"/>
      <c r="CF1054" s="7"/>
      <c r="CG1054" s="14"/>
      <c r="CH1054" s="7"/>
      <c r="CI1054" s="14"/>
      <c r="CJ1054" s="7"/>
      <c r="CK1054" s="14"/>
      <c r="CL1054" s="7"/>
      <c r="CM1054" s="14"/>
    </row>
    <row r="1055" spans="1:91" x14ac:dyDescent="0.3">
      <c r="A1055" s="10">
        <v>151</v>
      </c>
      <c r="B1055" s="36" t="s">
        <v>1025</v>
      </c>
      <c r="G1055" s="36" t="s">
        <v>6499</v>
      </c>
      <c r="K1055" s="7"/>
      <c r="L1055" s="7" t="s">
        <v>834</v>
      </c>
      <c r="M1055" s="7" t="s">
        <v>621</v>
      </c>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c r="BJ1055" s="4"/>
      <c r="BK1055" s="4"/>
      <c r="BL1055" s="4"/>
      <c r="BM1055" s="4"/>
      <c r="BN1055" s="4"/>
      <c r="BO1055" s="4"/>
      <c r="BP1055" s="4"/>
      <c r="BQ1055" s="4"/>
      <c r="BR1055" s="4"/>
      <c r="BS1055" s="4"/>
      <c r="BT1055" s="4"/>
      <c r="BU1055" s="4"/>
      <c r="BV1055" s="4"/>
      <c r="BW1055" s="4"/>
      <c r="BZ1055" s="7"/>
      <c r="CF1055" s="7"/>
      <c r="CG1055" s="14"/>
      <c r="CH1055" s="7"/>
      <c r="CI1055" s="14"/>
      <c r="CJ1055" s="7"/>
      <c r="CK1055" s="14"/>
      <c r="CL1055" s="7"/>
      <c r="CM1055" s="14"/>
    </row>
    <row r="1056" spans="1:91" x14ac:dyDescent="0.3">
      <c r="A1056" s="10">
        <v>151</v>
      </c>
      <c r="B1056" s="36" t="s">
        <v>1058</v>
      </c>
      <c r="G1056" s="36" t="s">
        <v>6500</v>
      </c>
      <c r="K1056" s="7"/>
      <c r="L1056" s="7" t="s">
        <v>834</v>
      </c>
      <c r="M1056" s="7" t="s">
        <v>639</v>
      </c>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Z1056" s="7"/>
      <c r="CF1056" s="7"/>
      <c r="CG1056" s="14"/>
      <c r="CH1056" s="7"/>
      <c r="CI1056" s="14"/>
      <c r="CJ1056" s="7"/>
      <c r="CK1056" s="14"/>
      <c r="CL1056" s="7"/>
      <c r="CM1056" s="14"/>
    </row>
    <row r="1057" spans="1:91" x14ac:dyDescent="0.3">
      <c r="A1057" s="10">
        <v>151</v>
      </c>
      <c r="B1057" s="36" t="s">
        <v>1025</v>
      </c>
      <c r="G1057" s="36" t="s">
        <v>6501</v>
      </c>
      <c r="K1057" s="7"/>
      <c r="L1057" s="7" t="s">
        <v>834</v>
      </c>
      <c r="M1057" s="7" t="s">
        <v>615</v>
      </c>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Z1057" s="7"/>
      <c r="CF1057" s="7"/>
      <c r="CG1057" s="14"/>
      <c r="CH1057" s="7"/>
      <c r="CI1057" s="14"/>
      <c r="CJ1057" s="7"/>
      <c r="CK1057" s="14"/>
      <c r="CL1057" s="7"/>
      <c r="CM1057" s="14"/>
    </row>
    <row r="1058" spans="1:91" x14ac:dyDescent="0.3">
      <c r="A1058" s="10">
        <v>151</v>
      </c>
      <c r="B1058" s="36" t="s">
        <v>1025</v>
      </c>
      <c r="G1058" s="36" t="s">
        <v>6502</v>
      </c>
      <c r="K1058" s="7"/>
      <c r="L1058" s="7" t="s">
        <v>834</v>
      </c>
      <c r="M1058" s="7" t="s">
        <v>615</v>
      </c>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c r="BJ1058" s="4"/>
      <c r="BK1058" s="4"/>
      <c r="BL1058" s="4"/>
      <c r="BM1058" s="4"/>
      <c r="BN1058" s="4"/>
      <c r="BO1058" s="4"/>
      <c r="BP1058" s="4"/>
      <c r="BQ1058" s="4"/>
      <c r="BR1058" s="4"/>
      <c r="BS1058" s="4"/>
      <c r="BT1058" s="4"/>
      <c r="BU1058" s="4"/>
      <c r="BV1058" s="4"/>
      <c r="BW1058" s="4"/>
      <c r="BZ1058" s="7"/>
      <c r="CF1058" s="7"/>
      <c r="CG1058" s="14"/>
      <c r="CH1058" s="7"/>
      <c r="CI1058" s="14"/>
      <c r="CJ1058" s="7"/>
      <c r="CK1058" s="14"/>
      <c r="CL1058" s="7"/>
      <c r="CM1058" s="14"/>
    </row>
    <row r="1059" spans="1:91" x14ac:dyDescent="0.3">
      <c r="A1059" s="10">
        <v>151</v>
      </c>
      <c r="B1059" s="36" t="s">
        <v>848</v>
      </c>
      <c r="G1059" s="36" t="s">
        <v>6503</v>
      </c>
      <c r="K1059" s="7"/>
      <c r="L1059" s="7" t="s">
        <v>834</v>
      </c>
      <c r="M1059" s="7" t="s">
        <v>624</v>
      </c>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Z1059" s="7"/>
      <c r="CF1059" s="7"/>
      <c r="CG1059" s="14"/>
      <c r="CH1059" s="7"/>
      <c r="CI1059" s="14"/>
      <c r="CJ1059" s="7"/>
      <c r="CK1059" s="14"/>
      <c r="CL1059" s="7"/>
      <c r="CM1059" s="14"/>
    </row>
    <row r="1060" spans="1:91" x14ac:dyDescent="0.3">
      <c r="A1060" s="10">
        <v>151</v>
      </c>
      <c r="B1060" s="36" t="s">
        <v>1036</v>
      </c>
      <c r="G1060" s="36" t="s">
        <v>6504</v>
      </c>
      <c r="K1060" s="7"/>
      <c r="L1060" s="7" t="s">
        <v>834</v>
      </c>
      <c r="M1060" s="7" t="s">
        <v>621</v>
      </c>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c r="BJ1060" s="4"/>
      <c r="BK1060" s="4"/>
      <c r="BL1060" s="4"/>
      <c r="BM1060" s="4"/>
      <c r="BN1060" s="4"/>
      <c r="BO1060" s="4"/>
      <c r="BP1060" s="4"/>
      <c r="BQ1060" s="4"/>
      <c r="BR1060" s="4"/>
      <c r="BS1060" s="4"/>
      <c r="BT1060" s="4"/>
      <c r="BU1060" s="4"/>
      <c r="BV1060" s="4"/>
      <c r="BW1060" s="4"/>
      <c r="BZ1060" s="7"/>
      <c r="CF1060" s="7"/>
      <c r="CG1060" s="14"/>
      <c r="CH1060" s="7"/>
      <c r="CI1060" s="14"/>
      <c r="CJ1060" s="7"/>
      <c r="CK1060" s="14"/>
      <c r="CL1060" s="7"/>
      <c r="CM1060" s="14"/>
    </row>
    <row r="1061" spans="1:91" x14ac:dyDescent="0.3">
      <c r="A1061" s="10">
        <v>151</v>
      </c>
      <c r="B1061" s="36" t="s">
        <v>1058</v>
      </c>
      <c r="G1061" s="36" t="s">
        <v>6505</v>
      </c>
      <c r="K1061" s="7"/>
      <c r="L1061" s="7" t="s">
        <v>834</v>
      </c>
      <c r="M1061" s="7" t="s">
        <v>639</v>
      </c>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Z1061" s="7"/>
      <c r="CF1061" s="7"/>
      <c r="CG1061" s="14"/>
      <c r="CH1061" s="7"/>
      <c r="CI1061" s="14"/>
      <c r="CJ1061" s="7"/>
      <c r="CK1061" s="14"/>
      <c r="CL1061" s="7"/>
      <c r="CM1061" s="14"/>
    </row>
    <row r="1062" spans="1:91" x14ac:dyDescent="0.3">
      <c r="A1062" s="10">
        <v>151</v>
      </c>
      <c r="B1062" s="36" t="s">
        <v>1025</v>
      </c>
      <c r="G1062" s="36" t="s">
        <v>6506</v>
      </c>
      <c r="K1062" s="7"/>
      <c r="L1062" s="7" t="s">
        <v>834</v>
      </c>
      <c r="M1062" s="7" t="s">
        <v>639</v>
      </c>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c r="BJ1062" s="4"/>
      <c r="BK1062" s="4"/>
      <c r="BL1062" s="4"/>
      <c r="BM1062" s="4"/>
      <c r="BN1062" s="4"/>
      <c r="BO1062" s="4"/>
      <c r="BP1062" s="4"/>
      <c r="BQ1062" s="4"/>
      <c r="BR1062" s="4"/>
      <c r="BS1062" s="4"/>
      <c r="BT1062" s="4"/>
      <c r="BU1062" s="4"/>
      <c r="BV1062" s="4"/>
      <c r="BW1062" s="4"/>
      <c r="BZ1062" s="7"/>
      <c r="CF1062" s="7"/>
      <c r="CG1062" s="14"/>
      <c r="CH1062" s="7"/>
      <c r="CI1062" s="14"/>
      <c r="CJ1062" s="7"/>
      <c r="CK1062" s="14"/>
      <c r="CL1062" s="7"/>
      <c r="CM1062" s="14"/>
    </row>
    <row r="1063" spans="1:91" x14ac:dyDescent="0.3">
      <c r="A1063" s="10">
        <v>151</v>
      </c>
      <c r="B1063" s="36" t="s">
        <v>913</v>
      </c>
      <c r="G1063" s="36" t="s">
        <v>6507</v>
      </c>
      <c r="K1063" s="7"/>
      <c r="L1063" s="7" t="s">
        <v>834</v>
      </c>
      <c r="M1063" s="7" t="s">
        <v>615</v>
      </c>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c r="BJ1063" s="4"/>
      <c r="BK1063" s="4"/>
      <c r="BL1063" s="4"/>
      <c r="BM1063" s="4"/>
      <c r="BN1063" s="4"/>
      <c r="BO1063" s="4"/>
      <c r="BP1063" s="4"/>
      <c r="BQ1063" s="4"/>
      <c r="BR1063" s="4"/>
      <c r="BS1063" s="4"/>
      <c r="BT1063" s="4"/>
      <c r="BU1063" s="4"/>
      <c r="BV1063" s="4"/>
      <c r="BW1063" s="4"/>
      <c r="BZ1063" s="7"/>
      <c r="CF1063" s="7"/>
      <c r="CG1063" s="14"/>
      <c r="CH1063" s="7"/>
      <c r="CI1063" s="14"/>
      <c r="CJ1063" s="7"/>
      <c r="CK1063" s="14"/>
      <c r="CL1063" s="7"/>
      <c r="CM1063" s="14"/>
    </row>
    <row r="1064" spans="1:91" x14ac:dyDescent="0.3">
      <c r="A1064" s="10">
        <v>151</v>
      </c>
      <c r="B1064" s="36" t="s">
        <v>1226</v>
      </c>
      <c r="G1064" s="36" t="s">
        <v>6508</v>
      </c>
      <c r="K1064" s="7"/>
      <c r="L1064" s="7" t="s">
        <v>834</v>
      </c>
      <c r="M1064" s="7" t="s">
        <v>615</v>
      </c>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c r="BJ1064" s="4"/>
      <c r="BK1064" s="4"/>
      <c r="BL1064" s="4"/>
      <c r="BM1064" s="4"/>
      <c r="BN1064" s="4"/>
      <c r="BO1064" s="4"/>
      <c r="BP1064" s="4"/>
      <c r="BQ1064" s="4"/>
      <c r="BR1064" s="4"/>
      <c r="BS1064" s="4"/>
      <c r="BT1064" s="4"/>
      <c r="BU1064" s="4"/>
      <c r="BV1064" s="4"/>
      <c r="BW1064" s="4"/>
      <c r="BZ1064" s="7"/>
      <c r="CF1064" s="7"/>
      <c r="CG1064" s="14"/>
      <c r="CH1064" s="7"/>
      <c r="CI1064" s="14"/>
      <c r="CJ1064" s="7"/>
      <c r="CK1064" s="14"/>
      <c r="CL1064" s="7"/>
      <c r="CM1064" s="14"/>
    </row>
    <row r="1065" spans="1:91" x14ac:dyDescent="0.3">
      <c r="A1065" s="10">
        <v>151</v>
      </c>
      <c r="B1065" s="36" t="s">
        <v>895</v>
      </c>
      <c r="G1065" s="36" t="s">
        <v>6509</v>
      </c>
      <c r="K1065" s="7"/>
      <c r="L1065" s="7" t="s">
        <v>834</v>
      </c>
      <c r="M1065" s="7" t="s">
        <v>639</v>
      </c>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c r="BJ1065" s="4"/>
      <c r="BK1065" s="4"/>
      <c r="BL1065" s="4"/>
      <c r="BM1065" s="4"/>
      <c r="BN1065" s="4"/>
      <c r="BO1065" s="4"/>
      <c r="BP1065" s="4"/>
      <c r="BQ1065" s="4"/>
      <c r="BR1065" s="4"/>
      <c r="BS1065" s="4"/>
      <c r="BT1065" s="4"/>
      <c r="BU1065" s="4"/>
      <c r="BV1065" s="4"/>
      <c r="BW1065" s="4"/>
      <c r="BZ1065" s="7"/>
      <c r="CF1065" s="7"/>
      <c r="CG1065" s="14"/>
      <c r="CH1065" s="7"/>
      <c r="CI1065" s="14"/>
      <c r="CJ1065" s="7"/>
      <c r="CK1065" s="14"/>
      <c r="CL1065" s="7"/>
      <c r="CM1065" s="14"/>
    </row>
    <row r="1066" spans="1:91" x14ac:dyDescent="0.3">
      <c r="A1066" s="10">
        <v>151</v>
      </c>
      <c r="B1066" s="36" t="s">
        <v>860</v>
      </c>
      <c r="G1066" s="36" t="s">
        <v>6510</v>
      </c>
      <c r="K1066" s="7"/>
      <c r="L1066" s="7" t="s">
        <v>834</v>
      </c>
      <c r="M1066" s="7" t="s">
        <v>639</v>
      </c>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c r="BJ1066" s="4"/>
      <c r="BK1066" s="4"/>
      <c r="BL1066" s="4"/>
      <c r="BM1066" s="4"/>
      <c r="BN1066" s="4"/>
      <c r="BO1066" s="4"/>
      <c r="BP1066" s="4"/>
      <c r="BQ1066" s="4"/>
      <c r="BR1066" s="4"/>
      <c r="BS1066" s="4"/>
      <c r="BT1066" s="4"/>
      <c r="BU1066" s="4"/>
      <c r="BV1066" s="4"/>
      <c r="BW1066" s="4"/>
      <c r="BZ1066" s="7"/>
      <c r="CF1066" s="7"/>
      <c r="CG1066" s="14"/>
      <c r="CH1066" s="7"/>
      <c r="CI1066" s="14"/>
      <c r="CJ1066" s="7"/>
      <c r="CK1066" s="14"/>
      <c r="CL1066" s="7"/>
      <c r="CM1066" s="14"/>
    </row>
    <row r="1067" spans="1:91" x14ac:dyDescent="0.3">
      <c r="A1067" s="10">
        <v>151</v>
      </c>
      <c r="B1067" s="36" t="s">
        <v>860</v>
      </c>
      <c r="G1067" s="36" t="s">
        <v>6511</v>
      </c>
      <c r="K1067" s="7"/>
      <c r="L1067" s="7" t="s">
        <v>834</v>
      </c>
      <c r="M1067" s="7" t="s">
        <v>618</v>
      </c>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c r="BJ1067" s="4"/>
      <c r="BK1067" s="4"/>
      <c r="BL1067" s="4"/>
      <c r="BM1067" s="4"/>
      <c r="BN1067" s="4"/>
      <c r="BO1067" s="4"/>
      <c r="BP1067" s="4"/>
      <c r="BQ1067" s="4"/>
      <c r="BR1067" s="4"/>
      <c r="BS1067" s="4"/>
      <c r="BT1067" s="4"/>
      <c r="BU1067" s="4"/>
      <c r="BV1067" s="4"/>
      <c r="BW1067" s="4"/>
      <c r="BZ1067" s="7"/>
      <c r="CF1067" s="7"/>
      <c r="CG1067" s="14"/>
      <c r="CH1067" s="7"/>
      <c r="CI1067" s="14"/>
      <c r="CJ1067" s="7"/>
      <c r="CK1067" s="14"/>
      <c r="CL1067" s="7"/>
      <c r="CM1067" s="14"/>
    </row>
    <row r="1068" spans="1:91" x14ac:dyDescent="0.3">
      <c r="A1068" s="10">
        <v>151</v>
      </c>
      <c r="B1068" s="36" t="s">
        <v>1025</v>
      </c>
      <c r="G1068" s="36" t="s">
        <v>6512</v>
      </c>
      <c r="K1068" s="7"/>
      <c r="L1068" s="7" t="s">
        <v>834</v>
      </c>
      <c r="M1068" s="7" t="s">
        <v>636</v>
      </c>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c r="BJ1068" s="4"/>
      <c r="BK1068" s="4"/>
      <c r="BL1068" s="4"/>
      <c r="BM1068" s="4"/>
      <c r="BN1068" s="4"/>
      <c r="BO1068" s="4"/>
      <c r="BP1068" s="4"/>
      <c r="BQ1068" s="4"/>
      <c r="BR1068" s="4"/>
      <c r="BS1068" s="4"/>
      <c r="BT1068" s="4"/>
      <c r="BU1068" s="4"/>
      <c r="BV1068" s="4"/>
      <c r="BW1068" s="4"/>
      <c r="BZ1068" s="7"/>
      <c r="CF1068" s="7"/>
      <c r="CG1068" s="14"/>
      <c r="CH1068" s="7"/>
      <c r="CI1068" s="14"/>
      <c r="CJ1068" s="7"/>
      <c r="CK1068" s="14"/>
      <c r="CL1068" s="7"/>
      <c r="CM1068" s="14"/>
    </row>
    <row r="1069" spans="1:91" x14ac:dyDescent="0.3">
      <c r="A1069" s="10">
        <v>151</v>
      </c>
      <c r="B1069" s="36" t="s">
        <v>863</v>
      </c>
      <c r="G1069" s="36" t="s">
        <v>6513</v>
      </c>
      <c r="K1069" s="7"/>
      <c r="L1069" s="7" t="s">
        <v>834</v>
      </c>
      <c r="M1069" s="7" t="s">
        <v>615</v>
      </c>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c r="BJ1069" s="4"/>
      <c r="BK1069" s="4"/>
      <c r="BL1069" s="4"/>
      <c r="BM1069" s="4"/>
      <c r="BN1069" s="4"/>
      <c r="BO1069" s="4"/>
      <c r="BP1069" s="4"/>
      <c r="BQ1069" s="4"/>
      <c r="BR1069" s="4"/>
      <c r="BS1069" s="4"/>
      <c r="BT1069" s="4"/>
      <c r="BU1069" s="4"/>
      <c r="BV1069" s="4"/>
      <c r="BW1069" s="4"/>
      <c r="BZ1069" s="7"/>
      <c r="CF1069" s="7"/>
      <c r="CG1069" s="14"/>
      <c r="CH1069" s="7"/>
      <c r="CI1069" s="14"/>
      <c r="CJ1069" s="7"/>
      <c r="CK1069" s="14"/>
      <c r="CL1069" s="7"/>
      <c r="CM1069" s="14"/>
    </row>
    <row r="1070" spans="1:91" x14ac:dyDescent="0.3">
      <c r="A1070" s="10">
        <v>151</v>
      </c>
      <c r="B1070" s="36" t="s">
        <v>1022</v>
      </c>
      <c r="G1070" s="36" t="s">
        <v>6514</v>
      </c>
      <c r="K1070" s="7"/>
      <c r="L1070" s="7" t="s">
        <v>834</v>
      </c>
      <c r="M1070" s="7" t="s">
        <v>615</v>
      </c>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c r="BJ1070" s="4"/>
      <c r="BK1070" s="4"/>
      <c r="BL1070" s="4"/>
      <c r="BM1070" s="4"/>
      <c r="BN1070" s="4"/>
      <c r="BO1070" s="4"/>
      <c r="BP1070" s="4"/>
      <c r="BQ1070" s="4"/>
      <c r="BR1070" s="4"/>
      <c r="BS1070" s="4"/>
      <c r="BT1070" s="4"/>
      <c r="BU1070" s="4"/>
      <c r="BV1070" s="4"/>
      <c r="BW1070" s="4"/>
      <c r="BZ1070" s="7"/>
      <c r="CF1070" s="7"/>
      <c r="CG1070" s="14"/>
      <c r="CH1070" s="7"/>
      <c r="CI1070" s="14"/>
      <c r="CJ1070" s="7"/>
      <c r="CK1070" s="14"/>
      <c r="CL1070" s="7"/>
      <c r="CM1070" s="14"/>
    </row>
    <row r="1071" spans="1:91" x14ac:dyDescent="0.3">
      <c r="A1071" s="10">
        <v>151</v>
      </c>
      <c r="B1071" s="36" t="s">
        <v>860</v>
      </c>
      <c r="G1071" s="36" t="s">
        <v>6515</v>
      </c>
      <c r="K1071" s="7"/>
      <c r="L1071" s="7" t="s">
        <v>834</v>
      </c>
      <c r="M1071" s="7" t="s">
        <v>615</v>
      </c>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c r="BJ1071" s="4"/>
      <c r="BK1071" s="4"/>
      <c r="BL1071" s="4"/>
      <c r="BM1071" s="4"/>
      <c r="BN1071" s="4"/>
      <c r="BO1071" s="4"/>
      <c r="BP1071" s="4"/>
      <c r="BQ1071" s="4"/>
      <c r="BR1071" s="4"/>
      <c r="BS1071" s="4"/>
      <c r="BT1071" s="4"/>
      <c r="BU1071" s="4"/>
      <c r="BV1071" s="4"/>
      <c r="BW1071" s="4"/>
      <c r="BZ1071" s="7"/>
      <c r="CF1071" s="7"/>
      <c r="CG1071" s="14"/>
      <c r="CH1071" s="7"/>
      <c r="CI1071" s="14"/>
      <c r="CJ1071" s="7"/>
      <c r="CK1071" s="14"/>
      <c r="CL1071" s="7"/>
      <c r="CM1071" s="14"/>
    </row>
    <row r="1072" spans="1:91" x14ac:dyDescent="0.3">
      <c r="A1072" s="10">
        <v>151</v>
      </c>
      <c r="B1072" s="36" t="s">
        <v>868</v>
      </c>
      <c r="G1072" s="36" t="s">
        <v>6516</v>
      </c>
      <c r="K1072" s="7"/>
      <c r="L1072" s="7" t="s">
        <v>834</v>
      </c>
      <c r="M1072" s="7" t="s">
        <v>621</v>
      </c>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c r="BJ1072" s="4"/>
      <c r="BK1072" s="4"/>
      <c r="BL1072" s="4"/>
      <c r="BM1072" s="4"/>
      <c r="BN1072" s="4"/>
      <c r="BO1072" s="4"/>
      <c r="BP1072" s="4"/>
      <c r="BQ1072" s="4"/>
      <c r="BR1072" s="4"/>
      <c r="BS1072" s="4"/>
      <c r="BT1072" s="4"/>
      <c r="BU1072" s="4"/>
      <c r="BV1072" s="4"/>
      <c r="BW1072" s="4"/>
      <c r="BZ1072" s="7"/>
      <c r="CF1072" s="7"/>
      <c r="CG1072" s="14"/>
      <c r="CH1072" s="7"/>
      <c r="CI1072" s="14"/>
      <c r="CJ1072" s="7"/>
      <c r="CK1072" s="14"/>
      <c r="CL1072" s="7"/>
      <c r="CM1072" s="14"/>
    </row>
    <row r="1073" spans="1:91" x14ac:dyDescent="0.3">
      <c r="A1073" s="10">
        <v>151</v>
      </c>
      <c r="B1073" s="36" t="s">
        <v>860</v>
      </c>
      <c r="G1073" s="36" t="s">
        <v>6517</v>
      </c>
      <c r="K1073" s="7"/>
      <c r="L1073" s="7" t="s">
        <v>834</v>
      </c>
      <c r="M1073" s="7" t="s">
        <v>615</v>
      </c>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c r="BJ1073" s="4"/>
      <c r="BK1073" s="4"/>
      <c r="BL1073" s="4"/>
      <c r="BM1073" s="4"/>
      <c r="BN1073" s="4"/>
      <c r="BO1073" s="4"/>
      <c r="BP1073" s="4"/>
      <c r="BQ1073" s="4"/>
      <c r="BR1073" s="4"/>
      <c r="BS1073" s="4"/>
      <c r="BT1073" s="4"/>
      <c r="BU1073" s="4"/>
      <c r="BV1073" s="4"/>
      <c r="BW1073" s="4"/>
      <c r="BZ1073" s="7"/>
      <c r="CF1073" s="7"/>
      <c r="CG1073" s="14"/>
      <c r="CH1073" s="7"/>
      <c r="CI1073" s="14"/>
      <c r="CJ1073" s="7"/>
      <c r="CK1073" s="14"/>
      <c r="CL1073" s="7"/>
      <c r="CM1073" s="14"/>
    </row>
    <row r="1074" spans="1:91" x14ac:dyDescent="0.3">
      <c r="A1074" s="10">
        <v>151</v>
      </c>
      <c r="B1074" s="36" t="s">
        <v>1085</v>
      </c>
      <c r="G1074" s="36" t="s">
        <v>6518</v>
      </c>
      <c r="K1074" s="7"/>
      <c r="L1074" s="7" t="s">
        <v>834</v>
      </c>
      <c r="M1074" s="7" t="s">
        <v>618</v>
      </c>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c r="BI1074" s="4"/>
      <c r="BJ1074" s="4"/>
      <c r="BK1074" s="4"/>
      <c r="BL1074" s="4"/>
      <c r="BM1074" s="4"/>
      <c r="BN1074" s="4"/>
      <c r="BO1074" s="4"/>
      <c r="BP1074" s="4"/>
      <c r="BQ1074" s="4"/>
      <c r="BR1074" s="4"/>
      <c r="BS1074" s="4"/>
      <c r="BT1074" s="4"/>
      <c r="BU1074" s="4"/>
      <c r="BV1074" s="4"/>
      <c r="BW1074" s="4"/>
      <c r="BZ1074" s="7"/>
      <c r="CF1074" s="7"/>
      <c r="CG1074" s="14"/>
      <c r="CH1074" s="7"/>
      <c r="CI1074" s="14"/>
      <c r="CJ1074" s="7"/>
      <c r="CK1074" s="14"/>
      <c r="CL1074" s="7"/>
      <c r="CM1074" s="14"/>
    </row>
    <row r="1075" spans="1:91" x14ac:dyDescent="0.3">
      <c r="A1075" s="10">
        <v>151</v>
      </c>
      <c r="B1075" s="36" t="s">
        <v>913</v>
      </c>
      <c r="G1075" s="36" t="s">
        <v>6519</v>
      </c>
      <c r="K1075" s="7"/>
      <c r="L1075" s="7" t="s">
        <v>834</v>
      </c>
      <c r="M1075" s="7" t="s">
        <v>618</v>
      </c>
      <c r="N1075" s="4"/>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c r="BJ1075" s="4"/>
      <c r="BK1075" s="4"/>
      <c r="BL1075" s="4"/>
      <c r="BM1075" s="4"/>
      <c r="BN1075" s="4"/>
      <c r="BO1075" s="4"/>
      <c r="BP1075" s="4"/>
      <c r="BQ1075" s="4"/>
      <c r="BR1075" s="4"/>
      <c r="BS1075" s="4"/>
      <c r="BT1075" s="4"/>
      <c r="BU1075" s="4"/>
      <c r="BV1075" s="4"/>
      <c r="BW1075" s="4"/>
      <c r="BZ1075" s="7"/>
      <c r="CF1075" s="7"/>
      <c r="CG1075" s="14"/>
      <c r="CH1075" s="7"/>
      <c r="CI1075" s="14"/>
      <c r="CJ1075" s="7"/>
      <c r="CK1075" s="14"/>
      <c r="CL1075" s="7"/>
      <c r="CM1075" s="14"/>
    </row>
    <row r="1076" spans="1:91" x14ac:dyDescent="0.3">
      <c r="A1076" s="10">
        <v>151</v>
      </c>
      <c r="B1076" s="36" t="s">
        <v>1036</v>
      </c>
      <c r="G1076" s="36" t="s">
        <v>6520</v>
      </c>
      <c r="K1076" s="7"/>
      <c r="L1076" s="7" t="s">
        <v>834</v>
      </c>
      <c r="M1076" s="7" t="s">
        <v>639</v>
      </c>
      <c r="N1076" s="4"/>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c r="BI1076" s="4"/>
      <c r="BJ1076" s="4"/>
      <c r="BK1076" s="4"/>
      <c r="BL1076" s="4"/>
      <c r="BM1076" s="4"/>
      <c r="BN1076" s="4"/>
      <c r="BO1076" s="4"/>
      <c r="BP1076" s="4"/>
      <c r="BQ1076" s="4"/>
      <c r="BR1076" s="4"/>
      <c r="BS1076" s="4"/>
      <c r="BT1076" s="4"/>
      <c r="BU1076" s="4"/>
      <c r="BV1076" s="4"/>
      <c r="BW1076" s="4"/>
      <c r="BZ1076" s="7"/>
      <c r="CF1076" s="7"/>
      <c r="CG1076" s="14"/>
      <c r="CH1076" s="7"/>
      <c r="CI1076" s="14"/>
      <c r="CJ1076" s="7"/>
      <c r="CK1076" s="14"/>
      <c r="CL1076" s="7"/>
      <c r="CM1076" s="14"/>
    </row>
    <row r="1077" spans="1:91" x14ac:dyDescent="0.3">
      <c r="A1077" s="10">
        <v>151</v>
      </c>
      <c r="B1077" s="36" t="s">
        <v>1025</v>
      </c>
      <c r="G1077" s="36" t="s">
        <v>6521</v>
      </c>
      <c r="K1077" s="7"/>
      <c r="L1077" s="7" t="s">
        <v>834</v>
      </c>
      <c r="M1077" s="7" t="s">
        <v>624</v>
      </c>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c r="BI1077" s="4"/>
      <c r="BJ1077" s="4"/>
      <c r="BK1077" s="4"/>
      <c r="BL1077" s="4"/>
      <c r="BM1077" s="4"/>
      <c r="BN1077" s="4"/>
      <c r="BO1077" s="4"/>
      <c r="BP1077" s="4"/>
      <c r="BQ1077" s="4"/>
      <c r="BR1077" s="4"/>
      <c r="BS1077" s="4"/>
      <c r="BT1077" s="4"/>
      <c r="BU1077" s="4"/>
      <c r="BV1077" s="4"/>
      <c r="BW1077" s="4"/>
      <c r="BZ1077" s="7"/>
      <c r="CF1077" s="7"/>
      <c r="CG1077" s="14"/>
      <c r="CH1077" s="7"/>
      <c r="CI1077" s="14"/>
      <c r="CJ1077" s="7"/>
      <c r="CK1077" s="14"/>
      <c r="CL1077" s="7"/>
      <c r="CM1077" s="14"/>
    </row>
    <row r="1078" spans="1:91" x14ac:dyDescent="0.3">
      <c r="A1078" s="10">
        <v>151</v>
      </c>
      <c r="B1078" s="36" t="s">
        <v>860</v>
      </c>
      <c r="G1078" s="36" t="s">
        <v>6522</v>
      </c>
      <c r="K1078" s="7"/>
      <c r="L1078" s="7" t="s">
        <v>834</v>
      </c>
      <c r="M1078" s="7" t="s">
        <v>627</v>
      </c>
      <c r="N1078" s="4"/>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c r="BI1078" s="4"/>
      <c r="BJ1078" s="4"/>
      <c r="BK1078" s="4"/>
      <c r="BL1078" s="4"/>
      <c r="BM1078" s="4"/>
      <c r="BN1078" s="4"/>
      <c r="BO1078" s="4"/>
      <c r="BP1078" s="4"/>
      <c r="BQ1078" s="4"/>
      <c r="BR1078" s="4"/>
      <c r="BS1078" s="4"/>
      <c r="BT1078" s="4"/>
      <c r="BU1078" s="4"/>
      <c r="BV1078" s="4"/>
      <c r="BW1078" s="4"/>
      <c r="BZ1078" s="7"/>
      <c r="CF1078" s="7"/>
      <c r="CG1078" s="14"/>
      <c r="CH1078" s="7"/>
      <c r="CI1078" s="14"/>
      <c r="CJ1078" s="7"/>
      <c r="CK1078" s="14"/>
      <c r="CL1078" s="7"/>
      <c r="CM1078" s="14"/>
    </row>
    <row r="1079" spans="1:91" x14ac:dyDescent="0.3">
      <c r="A1079" s="10">
        <v>151</v>
      </c>
      <c r="B1079" s="36" t="s">
        <v>860</v>
      </c>
      <c r="G1079" s="36" t="s">
        <v>6523</v>
      </c>
      <c r="K1079" s="7"/>
      <c r="L1079" s="7" t="s">
        <v>834</v>
      </c>
      <c r="M1079" s="7" t="s">
        <v>618</v>
      </c>
      <c r="N1079" s="4"/>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Z1079" s="7"/>
      <c r="CF1079" s="7"/>
      <c r="CG1079" s="14"/>
      <c r="CH1079" s="7"/>
      <c r="CI1079" s="14"/>
      <c r="CJ1079" s="7"/>
      <c r="CK1079" s="14"/>
      <c r="CL1079" s="7"/>
      <c r="CM1079" s="14"/>
    </row>
    <row r="1080" spans="1:91" x14ac:dyDescent="0.3">
      <c r="A1080" s="10">
        <v>151</v>
      </c>
      <c r="B1080" s="36" t="s">
        <v>1654</v>
      </c>
      <c r="G1080" s="36" t="s">
        <v>6524</v>
      </c>
      <c r="K1080" s="7"/>
      <c r="L1080" s="7" t="s">
        <v>834</v>
      </c>
      <c r="M1080" s="7" t="s">
        <v>618</v>
      </c>
      <c r="N1080" s="4"/>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c r="BG1080" s="4"/>
      <c r="BH1080" s="4"/>
      <c r="BI1080" s="4"/>
      <c r="BJ1080" s="4"/>
      <c r="BK1080" s="4"/>
      <c r="BL1080" s="4"/>
      <c r="BM1080" s="4"/>
      <c r="BN1080" s="4"/>
      <c r="BO1080" s="4"/>
      <c r="BP1080" s="4"/>
      <c r="BQ1080" s="4"/>
      <c r="BR1080" s="4"/>
      <c r="BS1080" s="4"/>
      <c r="BT1080" s="4"/>
      <c r="BU1080" s="4"/>
      <c r="BV1080" s="4"/>
      <c r="BW1080" s="4"/>
      <c r="BZ1080" s="7"/>
      <c r="CF1080" s="7"/>
      <c r="CG1080" s="14"/>
      <c r="CH1080" s="7"/>
      <c r="CI1080" s="14"/>
      <c r="CJ1080" s="7"/>
      <c r="CK1080" s="14"/>
      <c r="CL1080" s="7"/>
      <c r="CM1080" s="14"/>
    </row>
    <row r="1081" spans="1:91" x14ac:dyDescent="0.3">
      <c r="A1081" s="10">
        <v>151</v>
      </c>
      <c r="B1081" s="36" t="s">
        <v>913</v>
      </c>
      <c r="G1081" s="36" t="s">
        <v>6525</v>
      </c>
      <c r="K1081" s="7"/>
      <c r="L1081" s="7" t="s">
        <v>834</v>
      </c>
      <c r="M1081" s="7" t="s">
        <v>627</v>
      </c>
      <c r="N1081" s="4"/>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c r="BI1081" s="4"/>
      <c r="BJ1081" s="4"/>
      <c r="BK1081" s="4"/>
      <c r="BL1081" s="4"/>
      <c r="BM1081" s="4"/>
      <c r="BN1081" s="4"/>
      <c r="BO1081" s="4"/>
      <c r="BP1081" s="4"/>
      <c r="BQ1081" s="4"/>
      <c r="BR1081" s="4"/>
      <c r="BS1081" s="4"/>
      <c r="BT1081" s="4"/>
      <c r="BU1081" s="4"/>
      <c r="BV1081" s="4"/>
      <c r="BW1081" s="4"/>
      <c r="BZ1081" s="7"/>
      <c r="CF1081" s="7"/>
      <c r="CG1081" s="14"/>
      <c r="CH1081" s="7"/>
      <c r="CI1081" s="14"/>
      <c r="CJ1081" s="7"/>
      <c r="CK1081" s="14"/>
      <c r="CL1081" s="7"/>
      <c r="CM1081" s="14"/>
    </row>
    <row r="1082" spans="1:91" x14ac:dyDescent="0.3">
      <c r="A1082" s="10">
        <v>151</v>
      </c>
      <c r="B1082" s="36" t="s">
        <v>868</v>
      </c>
      <c r="G1082" s="36" t="s">
        <v>6526</v>
      </c>
      <c r="K1082" s="7"/>
      <c r="L1082" s="7" t="s">
        <v>834</v>
      </c>
      <c r="M1082" s="7" t="s">
        <v>621</v>
      </c>
      <c r="N1082" s="4"/>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c r="BG1082" s="4"/>
      <c r="BH1082" s="4"/>
      <c r="BI1082" s="4"/>
      <c r="BJ1082" s="4"/>
      <c r="BK1082" s="4"/>
      <c r="BL1082" s="4"/>
      <c r="BM1082" s="4"/>
      <c r="BN1082" s="4"/>
      <c r="BO1082" s="4"/>
      <c r="BP1082" s="4"/>
      <c r="BQ1082" s="4"/>
      <c r="BR1082" s="4"/>
      <c r="BS1082" s="4"/>
      <c r="BT1082" s="4"/>
      <c r="BU1082" s="4"/>
      <c r="BV1082" s="4"/>
      <c r="BW1082" s="4"/>
      <c r="BZ1082" s="7"/>
      <c r="CF1082" s="7"/>
      <c r="CG1082" s="14"/>
      <c r="CH1082" s="7"/>
      <c r="CI1082" s="14"/>
      <c r="CJ1082" s="7"/>
      <c r="CK1082" s="14"/>
      <c r="CL1082" s="7"/>
      <c r="CM1082" s="14"/>
    </row>
    <row r="1083" spans="1:91" x14ac:dyDescent="0.3">
      <c r="A1083" s="10">
        <v>151</v>
      </c>
      <c r="B1083" s="36" t="s">
        <v>1036</v>
      </c>
      <c r="G1083" s="36" t="s">
        <v>5237</v>
      </c>
      <c r="K1083" s="7"/>
      <c r="L1083" s="7" t="s">
        <v>834</v>
      </c>
      <c r="M1083" s="7" t="s">
        <v>639</v>
      </c>
      <c r="N1083" s="4"/>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c r="BG1083" s="4"/>
      <c r="BH1083" s="4"/>
      <c r="BI1083" s="4"/>
      <c r="BJ1083" s="4"/>
      <c r="BK1083" s="4"/>
      <c r="BL1083" s="4"/>
      <c r="BM1083" s="4"/>
      <c r="BN1083" s="4"/>
      <c r="BO1083" s="4"/>
      <c r="BP1083" s="4"/>
      <c r="BQ1083" s="4"/>
      <c r="BR1083" s="4"/>
      <c r="BS1083" s="4"/>
      <c r="BT1083" s="4"/>
      <c r="BU1083" s="4"/>
      <c r="BV1083" s="4"/>
      <c r="BW1083" s="4"/>
      <c r="BZ1083" s="7"/>
      <c r="CF1083" s="7"/>
      <c r="CG1083" s="14"/>
      <c r="CH1083" s="7"/>
      <c r="CI1083" s="14"/>
      <c r="CJ1083" s="7"/>
      <c r="CK1083" s="14"/>
      <c r="CL1083" s="7"/>
      <c r="CM1083" s="14"/>
    </row>
    <row r="1084" spans="1:91" x14ac:dyDescent="0.3">
      <c r="A1084" s="10">
        <v>151</v>
      </c>
      <c r="B1084" s="36" t="s">
        <v>881</v>
      </c>
      <c r="G1084" s="36" t="s">
        <v>6527</v>
      </c>
      <c r="K1084" s="7"/>
      <c r="L1084" s="7" t="s">
        <v>834</v>
      </c>
      <c r="M1084" s="7" t="s">
        <v>639</v>
      </c>
      <c r="N1084" s="4"/>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c r="BG1084" s="4"/>
      <c r="BH1084" s="4"/>
      <c r="BI1084" s="4"/>
      <c r="BJ1084" s="4"/>
      <c r="BK1084" s="4"/>
      <c r="BL1084" s="4"/>
      <c r="BM1084" s="4"/>
      <c r="BN1084" s="4"/>
      <c r="BO1084" s="4"/>
      <c r="BP1084" s="4"/>
      <c r="BQ1084" s="4"/>
      <c r="BR1084" s="4"/>
      <c r="BS1084" s="4"/>
      <c r="BT1084" s="4"/>
      <c r="BU1084" s="4"/>
      <c r="BV1084" s="4"/>
      <c r="BW1084" s="4"/>
      <c r="BZ1084" s="7"/>
      <c r="CF1084" s="7"/>
      <c r="CG1084" s="14"/>
      <c r="CH1084" s="7"/>
      <c r="CI1084" s="14"/>
      <c r="CJ1084" s="7"/>
      <c r="CK1084" s="14"/>
      <c r="CL1084" s="7"/>
      <c r="CM1084" s="14"/>
    </row>
    <row r="1085" spans="1:91" x14ac:dyDescent="0.3">
      <c r="A1085" s="10">
        <v>151</v>
      </c>
      <c r="B1085" s="36" t="s">
        <v>1116</v>
      </c>
      <c r="G1085" s="36" t="s">
        <v>6528</v>
      </c>
      <c r="K1085" s="7"/>
      <c r="L1085" s="7" t="s">
        <v>834</v>
      </c>
      <c r="M1085" s="7" t="s">
        <v>615</v>
      </c>
      <c r="N1085" s="4"/>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c r="BG1085" s="4"/>
      <c r="BH1085" s="4"/>
      <c r="BI1085" s="4"/>
      <c r="BJ1085" s="4"/>
      <c r="BK1085" s="4"/>
      <c r="BL1085" s="4"/>
      <c r="BM1085" s="4"/>
      <c r="BN1085" s="4"/>
      <c r="BO1085" s="4"/>
      <c r="BP1085" s="4"/>
      <c r="BQ1085" s="4"/>
      <c r="BR1085" s="4"/>
      <c r="BS1085" s="4"/>
      <c r="BT1085" s="4"/>
      <c r="BU1085" s="4"/>
      <c r="BV1085" s="4"/>
      <c r="BW1085" s="4"/>
      <c r="BZ1085" s="7"/>
      <c r="CF1085" s="7"/>
      <c r="CG1085" s="14"/>
      <c r="CH1085" s="7"/>
      <c r="CI1085" s="14"/>
      <c r="CJ1085" s="7"/>
      <c r="CK1085" s="14"/>
      <c r="CL1085" s="7"/>
      <c r="CM1085" s="14"/>
    </row>
    <row r="1086" spans="1:91" x14ac:dyDescent="0.3">
      <c r="A1086" s="10">
        <v>151</v>
      </c>
      <c r="B1086" s="36" t="s">
        <v>895</v>
      </c>
      <c r="G1086" s="36" t="s">
        <v>6529</v>
      </c>
      <c r="K1086" s="7"/>
      <c r="L1086" s="7" t="s">
        <v>834</v>
      </c>
      <c r="M1086" s="7" t="s">
        <v>621</v>
      </c>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c r="BI1086" s="4"/>
      <c r="BJ1086" s="4"/>
      <c r="BK1086" s="4"/>
      <c r="BL1086" s="4"/>
      <c r="BM1086" s="4"/>
      <c r="BN1086" s="4"/>
      <c r="BO1086" s="4"/>
      <c r="BP1086" s="4"/>
      <c r="BQ1086" s="4"/>
      <c r="BR1086" s="4"/>
      <c r="BS1086" s="4"/>
      <c r="BT1086" s="4"/>
      <c r="BU1086" s="4"/>
      <c r="BV1086" s="4"/>
      <c r="BW1086" s="4"/>
      <c r="BZ1086" s="7"/>
      <c r="CF1086" s="7"/>
      <c r="CG1086" s="14"/>
      <c r="CH1086" s="7"/>
      <c r="CI1086" s="14"/>
      <c r="CJ1086" s="7"/>
      <c r="CK1086" s="14"/>
      <c r="CL1086" s="7"/>
      <c r="CM1086" s="14"/>
    </row>
    <row r="1087" spans="1:91" x14ac:dyDescent="0.3">
      <c r="A1087" s="10">
        <v>151</v>
      </c>
      <c r="B1087" s="36" t="s">
        <v>848</v>
      </c>
      <c r="G1087" s="36" t="s">
        <v>6530</v>
      </c>
      <c r="K1087" s="7"/>
      <c r="L1087" s="7" t="s">
        <v>834</v>
      </c>
      <c r="M1087" s="7" t="s">
        <v>615</v>
      </c>
      <c r="N1087" s="4"/>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c r="BI1087" s="4"/>
      <c r="BJ1087" s="4"/>
      <c r="BK1087" s="4"/>
      <c r="BL1087" s="4"/>
      <c r="BM1087" s="4"/>
      <c r="BN1087" s="4"/>
      <c r="BO1087" s="4"/>
      <c r="BP1087" s="4"/>
      <c r="BQ1087" s="4"/>
      <c r="BR1087" s="4"/>
      <c r="BS1087" s="4"/>
      <c r="BT1087" s="4"/>
      <c r="BU1087" s="4"/>
      <c r="BV1087" s="4"/>
      <c r="BW1087" s="4"/>
      <c r="BZ1087" s="7"/>
      <c r="CF1087" s="7"/>
      <c r="CG1087" s="14"/>
      <c r="CH1087" s="7"/>
      <c r="CI1087" s="14"/>
      <c r="CJ1087" s="7"/>
      <c r="CK1087" s="14"/>
      <c r="CL1087" s="7"/>
      <c r="CM1087" s="14"/>
    </row>
    <row r="1088" spans="1:91" x14ac:dyDescent="0.3">
      <c r="A1088" s="10">
        <v>151</v>
      </c>
      <c r="B1088" s="36" t="s">
        <v>891</v>
      </c>
      <c r="G1088" s="36" t="s">
        <v>6531</v>
      </c>
      <c r="K1088" s="7"/>
      <c r="L1088" s="7" t="s">
        <v>834</v>
      </c>
      <c r="M1088" s="7" t="s">
        <v>615</v>
      </c>
      <c r="N1088" s="4"/>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c r="BI1088" s="4"/>
      <c r="BJ1088" s="4"/>
      <c r="BK1088" s="4"/>
      <c r="BL1088" s="4"/>
      <c r="BM1088" s="4"/>
      <c r="BN1088" s="4"/>
      <c r="BO1088" s="4"/>
      <c r="BP1088" s="4"/>
      <c r="BQ1088" s="4"/>
      <c r="BR1088" s="4"/>
      <c r="BS1088" s="4"/>
      <c r="BT1088" s="4"/>
      <c r="BU1088" s="4"/>
      <c r="BV1088" s="4"/>
      <c r="BW1088" s="4"/>
      <c r="BZ1088" s="7"/>
      <c r="CF1088" s="7"/>
      <c r="CG1088" s="14"/>
      <c r="CH1088" s="7"/>
      <c r="CI1088" s="14"/>
      <c r="CJ1088" s="7"/>
      <c r="CK1088" s="14"/>
      <c r="CL1088" s="7"/>
      <c r="CM1088" s="14"/>
    </row>
    <row r="1089" spans="1:91" x14ac:dyDescent="0.3">
      <c r="A1089" s="10">
        <v>151</v>
      </c>
      <c r="B1089" s="36" t="s">
        <v>830</v>
      </c>
      <c r="G1089" s="36" t="s">
        <v>6532</v>
      </c>
      <c r="K1089" s="7"/>
      <c r="L1089" s="7" t="s">
        <v>834</v>
      </c>
      <c r="M1089" s="7" t="s">
        <v>615</v>
      </c>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c r="BI1089" s="4"/>
      <c r="BJ1089" s="4"/>
      <c r="BK1089" s="4"/>
      <c r="BL1089" s="4"/>
      <c r="BM1089" s="4"/>
      <c r="BN1089" s="4"/>
      <c r="BO1089" s="4"/>
      <c r="BP1089" s="4"/>
      <c r="BQ1089" s="4"/>
      <c r="BR1089" s="4"/>
      <c r="BS1089" s="4"/>
      <c r="BT1089" s="4"/>
      <c r="BU1089" s="4"/>
      <c r="BV1089" s="4"/>
      <c r="BW1089" s="4"/>
      <c r="BZ1089" s="7"/>
      <c r="CF1089" s="7"/>
      <c r="CG1089" s="14"/>
      <c r="CH1089" s="7"/>
      <c r="CI1089" s="14"/>
      <c r="CJ1089" s="7"/>
      <c r="CK1089" s="14"/>
      <c r="CL1089" s="7"/>
      <c r="CM1089" s="14"/>
    </row>
    <row r="1090" spans="1:91" x14ac:dyDescent="0.3">
      <c r="A1090" s="10">
        <v>151</v>
      </c>
      <c r="B1090" s="36" t="s">
        <v>1028</v>
      </c>
      <c r="G1090" s="36" t="s">
        <v>6533</v>
      </c>
      <c r="K1090" s="7"/>
      <c r="L1090" s="7" t="s">
        <v>834</v>
      </c>
      <c r="M1090" s="7" t="s">
        <v>615</v>
      </c>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c r="BM1090" s="4"/>
      <c r="BN1090" s="4"/>
      <c r="BO1090" s="4"/>
      <c r="BP1090" s="4"/>
      <c r="BQ1090" s="4"/>
      <c r="BR1090" s="4"/>
      <c r="BS1090" s="4"/>
      <c r="BT1090" s="4"/>
      <c r="BU1090" s="4"/>
      <c r="BV1090" s="4"/>
      <c r="BW1090" s="4"/>
      <c r="BZ1090" s="7"/>
      <c r="CF1090" s="7"/>
      <c r="CG1090" s="14"/>
      <c r="CH1090" s="7"/>
      <c r="CI1090" s="14"/>
      <c r="CJ1090" s="7"/>
      <c r="CK1090" s="14"/>
      <c r="CL1090" s="7"/>
      <c r="CM1090" s="14"/>
    </row>
    <row r="1091" spans="1:91" x14ac:dyDescent="0.3">
      <c r="A1091" s="10">
        <v>151</v>
      </c>
      <c r="B1091" s="36" t="s">
        <v>913</v>
      </c>
      <c r="G1091" s="36" t="s">
        <v>6534</v>
      </c>
      <c r="K1091" s="7"/>
      <c r="L1091" s="7" t="s">
        <v>834</v>
      </c>
      <c r="M1091" s="7" t="s">
        <v>615</v>
      </c>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c r="BG1091" s="4"/>
      <c r="BH1091" s="4"/>
      <c r="BI1091" s="4"/>
      <c r="BJ1091" s="4"/>
      <c r="BK1091" s="4"/>
      <c r="BL1091" s="4"/>
      <c r="BM1091" s="4"/>
      <c r="BN1091" s="4"/>
      <c r="BO1091" s="4"/>
      <c r="BP1091" s="4"/>
      <c r="BQ1091" s="4"/>
      <c r="BR1091" s="4"/>
      <c r="BS1091" s="4"/>
      <c r="BT1091" s="4"/>
      <c r="BU1091" s="4"/>
      <c r="BV1091" s="4"/>
      <c r="BW1091" s="4"/>
      <c r="BZ1091" s="7"/>
      <c r="CF1091" s="7"/>
      <c r="CG1091" s="14"/>
      <c r="CH1091" s="7"/>
      <c r="CI1091" s="14"/>
      <c r="CJ1091" s="7"/>
      <c r="CK1091" s="14"/>
      <c r="CL1091" s="7"/>
      <c r="CM1091" s="14"/>
    </row>
    <row r="1092" spans="1:91" x14ac:dyDescent="0.3">
      <c r="A1092" s="10">
        <v>151</v>
      </c>
      <c r="B1092" s="36" t="s">
        <v>848</v>
      </c>
      <c r="G1092" s="36" t="s">
        <v>6535</v>
      </c>
      <c r="K1092" s="7"/>
      <c r="L1092" s="7" t="s">
        <v>834</v>
      </c>
      <c r="M1092" s="7" t="s">
        <v>615</v>
      </c>
      <c r="N1092" s="4"/>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c r="BG1092" s="4"/>
      <c r="BH1092" s="4"/>
      <c r="BI1092" s="4"/>
      <c r="BJ1092" s="4"/>
      <c r="BK1092" s="4"/>
      <c r="BL1092" s="4"/>
      <c r="BM1092" s="4"/>
      <c r="BN1092" s="4"/>
      <c r="BO1092" s="4"/>
      <c r="BP1092" s="4"/>
      <c r="BQ1092" s="4"/>
      <c r="BR1092" s="4"/>
      <c r="BS1092" s="4"/>
      <c r="BT1092" s="4"/>
      <c r="BU1092" s="4"/>
      <c r="BV1092" s="4"/>
      <c r="BW1092" s="4"/>
      <c r="BZ1092" s="7"/>
      <c r="CF1092" s="7"/>
      <c r="CG1092" s="14"/>
      <c r="CH1092" s="7"/>
      <c r="CI1092" s="14"/>
      <c r="CJ1092" s="7"/>
      <c r="CK1092" s="14"/>
      <c r="CL1092" s="7"/>
      <c r="CM1092" s="14"/>
    </row>
    <row r="1093" spans="1:91" x14ac:dyDescent="0.3">
      <c r="A1093" s="10">
        <v>151</v>
      </c>
      <c r="B1093" s="36" t="s">
        <v>860</v>
      </c>
      <c r="G1093" s="36" t="s">
        <v>6536</v>
      </c>
      <c r="K1093" s="7"/>
      <c r="L1093" s="7" t="s">
        <v>834</v>
      </c>
      <c r="M1093" s="7" t="s">
        <v>615</v>
      </c>
      <c r="N1093" s="4"/>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4"/>
      <c r="BH1093" s="4"/>
      <c r="BI1093" s="4"/>
      <c r="BJ1093" s="4"/>
      <c r="BK1093" s="4"/>
      <c r="BL1093" s="4"/>
      <c r="BM1093" s="4"/>
      <c r="BN1093" s="4"/>
      <c r="BO1093" s="4"/>
      <c r="BP1093" s="4"/>
      <c r="BQ1093" s="4"/>
      <c r="BR1093" s="4"/>
      <c r="BS1093" s="4"/>
      <c r="BT1093" s="4"/>
      <c r="BU1093" s="4"/>
      <c r="BV1093" s="4"/>
      <c r="BW1093" s="4"/>
      <c r="BZ1093" s="7"/>
      <c r="CF1093" s="7"/>
      <c r="CG1093" s="14"/>
      <c r="CH1093" s="7"/>
      <c r="CI1093" s="14"/>
      <c r="CJ1093" s="7"/>
      <c r="CK1093" s="14"/>
      <c r="CL1093" s="7"/>
      <c r="CM1093" s="14"/>
    </row>
    <row r="1094" spans="1:91" x14ac:dyDescent="0.3">
      <c r="A1094" s="10">
        <v>151</v>
      </c>
      <c r="B1094" s="36" t="s">
        <v>895</v>
      </c>
      <c r="G1094" s="36" t="s">
        <v>6537</v>
      </c>
      <c r="K1094" s="7"/>
      <c r="L1094" s="7" t="s">
        <v>834</v>
      </c>
      <c r="M1094" s="7" t="s">
        <v>618</v>
      </c>
      <c r="N1094" s="4"/>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4"/>
      <c r="BH1094" s="4"/>
      <c r="BI1094" s="4"/>
      <c r="BJ1094" s="4"/>
      <c r="BK1094" s="4"/>
      <c r="BL1094" s="4"/>
      <c r="BM1094" s="4"/>
      <c r="BN1094" s="4"/>
      <c r="BO1094" s="4"/>
      <c r="BP1094" s="4"/>
      <c r="BQ1094" s="4"/>
      <c r="BR1094" s="4"/>
      <c r="BS1094" s="4"/>
      <c r="BT1094" s="4"/>
      <c r="BU1094" s="4"/>
      <c r="BV1094" s="4"/>
      <c r="BW1094" s="4"/>
      <c r="BZ1094" s="7"/>
      <c r="CF1094" s="7"/>
      <c r="CG1094" s="14"/>
      <c r="CH1094" s="7"/>
      <c r="CI1094" s="14"/>
      <c r="CJ1094" s="7"/>
      <c r="CK1094" s="14"/>
      <c r="CL1094" s="7"/>
      <c r="CM1094" s="14"/>
    </row>
    <row r="1095" spans="1:91" x14ac:dyDescent="0.3">
      <c r="A1095" s="10">
        <v>151</v>
      </c>
      <c r="B1095" s="36" t="s">
        <v>1244</v>
      </c>
      <c r="G1095" s="36" t="s">
        <v>6538</v>
      </c>
      <c r="K1095" s="7"/>
      <c r="L1095" s="7" t="s">
        <v>834</v>
      </c>
      <c r="M1095" s="7" t="s">
        <v>639</v>
      </c>
      <c r="N1095" s="4"/>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4"/>
      <c r="BH1095" s="4"/>
      <c r="BI1095" s="4"/>
      <c r="BJ1095" s="4"/>
      <c r="BK1095" s="4"/>
      <c r="BL1095" s="4"/>
      <c r="BM1095" s="4"/>
      <c r="BN1095" s="4"/>
      <c r="BO1095" s="4"/>
      <c r="BP1095" s="4"/>
      <c r="BQ1095" s="4"/>
      <c r="BR1095" s="4"/>
      <c r="BS1095" s="4"/>
      <c r="BT1095" s="4"/>
      <c r="BU1095" s="4"/>
      <c r="BV1095" s="4"/>
      <c r="BW1095" s="4"/>
      <c r="BZ1095" s="7"/>
      <c r="CF1095" s="7"/>
      <c r="CG1095" s="14"/>
      <c r="CH1095" s="7"/>
      <c r="CI1095" s="14"/>
      <c r="CJ1095" s="7"/>
      <c r="CK1095" s="14"/>
      <c r="CL1095" s="7"/>
      <c r="CM1095" s="14"/>
    </row>
    <row r="1096" spans="1:91" x14ac:dyDescent="0.3">
      <c r="A1096" s="10">
        <v>151</v>
      </c>
      <c r="B1096" s="36" t="s">
        <v>1083</v>
      </c>
      <c r="G1096" s="36" t="s">
        <v>6539</v>
      </c>
      <c r="K1096" s="7"/>
      <c r="L1096" s="7" t="s">
        <v>834</v>
      </c>
      <c r="M1096" s="7" t="s">
        <v>615</v>
      </c>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4"/>
      <c r="BH1096" s="4"/>
      <c r="BI1096" s="4"/>
      <c r="BJ1096" s="4"/>
      <c r="BK1096" s="4"/>
      <c r="BL1096" s="4"/>
      <c r="BM1096" s="4"/>
      <c r="BN1096" s="4"/>
      <c r="BO1096" s="4"/>
      <c r="BP1096" s="4"/>
      <c r="BQ1096" s="4"/>
      <c r="BR1096" s="4"/>
      <c r="BS1096" s="4"/>
      <c r="BT1096" s="4"/>
      <c r="BU1096" s="4"/>
      <c r="BV1096" s="4"/>
      <c r="BW1096" s="4"/>
      <c r="BZ1096" s="7"/>
      <c r="CF1096" s="7"/>
      <c r="CG1096" s="14"/>
      <c r="CH1096" s="7"/>
      <c r="CI1096" s="14"/>
      <c r="CJ1096" s="7"/>
      <c r="CK1096" s="14"/>
      <c r="CL1096" s="7"/>
      <c r="CM1096" s="14"/>
    </row>
    <row r="1097" spans="1:91" x14ac:dyDescent="0.3">
      <c r="A1097" s="10">
        <v>151</v>
      </c>
      <c r="B1097" s="36" t="s">
        <v>1058</v>
      </c>
      <c r="G1097" s="36" t="s">
        <v>6540</v>
      </c>
      <c r="K1097" s="7"/>
      <c r="L1097" s="7" t="s">
        <v>834</v>
      </c>
      <c r="M1097" s="7" t="s">
        <v>615</v>
      </c>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4"/>
      <c r="BH1097" s="4"/>
      <c r="BI1097" s="4"/>
      <c r="BJ1097" s="4"/>
      <c r="BK1097" s="4"/>
      <c r="BL1097" s="4"/>
      <c r="BM1097" s="4"/>
      <c r="BN1097" s="4"/>
      <c r="BO1097" s="4"/>
      <c r="BP1097" s="4"/>
      <c r="BQ1097" s="4"/>
      <c r="BR1097" s="4"/>
      <c r="BS1097" s="4"/>
      <c r="BT1097" s="4"/>
      <c r="BU1097" s="4"/>
      <c r="BV1097" s="4"/>
      <c r="BW1097" s="4"/>
      <c r="BZ1097" s="7"/>
      <c r="CF1097" s="7"/>
      <c r="CG1097" s="14"/>
      <c r="CH1097" s="7"/>
      <c r="CI1097" s="14"/>
      <c r="CJ1097" s="7"/>
      <c r="CK1097" s="14"/>
      <c r="CL1097" s="7"/>
      <c r="CM1097" s="14"/>
    </row>
    <row r="1098" spans="1:91" x14ac:dyDescent="0.3">
      <c r="A1098" s="10">
        <v>151</v>
      </c>
      <c r="B1098" s="36" t="s">
        <v>888</v>
      </c>
      <c r="G1098" s="36" t="s">
        <v>6541</v>
      </c>
      <c r="K1098" s="7"/>
      <c r="L1098" s="7" t="s">
        <v>834</v>
      </c>
      <c r="M1098" s="7" t="s">
        <v>615</v>
      </c>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Z1098" s="7"/>
      <c r="CF1098" s="7"/>
      <c r="CG1098" s="14"/>
      <c r="CH1098" s="7"/>
      <c r="CI1098" s="14"/>
      <c r="CJ1098" s="7"/>
      <c r="CK1098" s="14"/>
      <c r="CL1098" s="7"/>
      <c r="CM1098" s="14"/>
    </row>
    <row r="1099" spans="1:91" x14ac:dyDescent="0.3">
      <c r="A1099" s="10">
        <v>151</v>
      </c>
      <c r="B1099" s="36" t="s">
        <v>913</v>
      </c>
      <c r="G1099" s="36" t="s">
        <v>6542</v>
      </c>
      <c r="K1099" s="7"/>
      <c r="L1099" s="7" t="s">
        <v>834</v>
      </c>
      <c r="M1099" s="7" t="s">
        <v>615</v>
      </c>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Z1099" s="7"/>
      <c r="CF1099" s="7"/>
      <c r="CG1099" s="14"/>
      <c r="CH1099" s="7"/>
      <c r="CI1099" s="14"/>
      <c r="CJ1099" s="7"/>
      <c r="CK1099" s="14"/>
      <c r="CL1099" s="7"/>
      <c r="CM1099" s="14"/>
    </row>
    <row r="1100" spans="1:91" x14ac:dyDescent="0.3">
      <c r="A1100" s="10">
        <v>151</v>
      </c>
      <c r="B1100" s="36" t="s">
        <v>844</v>
      </c>
      <c r="G1100" s="36" t="s">
        <v>6543</v>
      </c>
      <c r="K1100" s="7"/>
      <c r="L1100" s="7" t="s">
        <v>834</v>
      </c>
      <c r="M1100" s="7" t="s">
        <v>618</v>
      </c>
      <c r="N1100" s="4"/>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c r="BG1100" s="4"/>
      <c r="BH1100" s="4"/>
      <c r="BI1100" s="4"/>
      <c r="BJ1100" s="4"/>
      <c r="BK1100" s="4"/>
      <c r="BL1100" s="4"/>
      <c r="BM1100" s="4"/>
      <c r="BN1100" s="4"/>
      <c r="BO1100" s="4"/>
      <c r="BP1100" s="4"/>
      <c r="BQ1100" s="4"/>
      <c r="BR1100" s="4"/>
      <c r="BS1100" s="4"/>
      <c r="BT1100" s="4"/>
      <c r="BU1100" s="4"/>
      <c r="BV1100" s="4"/>
      <c r="BW1100" s="4"/>
      <c r="BZ1100" s="7"/>
      <c r="CF1100" s="7"/>
      <c r="CG1100" s="14"/>
      <c r="CH1100" s="7"/>
      <c r="CI1100" s="14"/>
      <c r="CJ1100" s="7"/>
      <c r="CK1100" s="14"/>
      <c r="CL1100" s="7"/>
      <c r="CM1100" s="14"/>
    </row>
    <row r="1101" spans="1:91" x14ac:dyDescent="0.3">
      <c r="A1101" s="10">
        <v>151</v>
      </c>
      <c r="B1101" s="36" t="s">
        <v>1025</v>
      </c>
      <c r="G1101" s="36" t="s">
        <v>6544</v>
      </c>
      <c r="K1101" s="7"/>
      <c r="L1101" s="7" t="s">
        <v>834</v>
      </c>
      <c r="M1101" s="7" t="s">
        <v>615</v>
      </c>
      <c r="N1101" s="4"/>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c r="BG1101" s="4"/>
      <c r="BH1101" s="4"/>
      <c r="BI1101" s="4"/>
      <c r="BJ1101" s="4"/>
      <c r="BK1101" s="4"/>
      <c r="BL1101" s="4"/>
      <c r="BM1101" s="4"/>
      <c r="BN1101" s="4"/>
      <c r="BO1101" s="4"/>
      <c r="BP1101" s="4"/>
      <c r="BQ1101" s="4"/>
      <c r="BR1101" s="4"/>
      <c r="BS1101" s="4"/>
      <c r="BT1101" s="4"/>
      <c r="BU1101" s="4"/>
      <c r="BV1101" s="4"/>
      <c r="BW1101" s="4"/>
      <c r="BZ1101" s="7"/>
      <c r="CF1101" s="7"/>
      <c r="CG1101" s="14"/>
      <c r="CH1101" s="7"/>
      <c r="CI1101" s="14"/>
      <c r="CJ1101" s="7"/>
      <c r="CK1101" s="14"/>
      <c r="CL1101" s="7"/>
      <c r="CM1101" s="14"/>
    </row>
    <row r="1102" spans="1:91" x14ac:dyDescent="0.3">
      <c r="A1102" s="10">
        <v>151</v>
      </c>
      <c r="B1102" s="36" t="s">
        <v>1058</v>
      </c>
      <c r="G1102" s="36" t="s">
        <v>6545</v>
      </c>
      <c r="K1102" s="7"/>
      <c r="L1102" s="7" t="s">
        <v>834</v>
      </c>
      <c r="M1102" s="7" t="s">
        <v>624</v>
      </c>
      <c r="N1102" s="4"/>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c r="BI1102" s="4"/>
      <c r="BJ1102" s="4"/>
      <c r="BK1102" s="4"/>
      <c r="BL1102" s="4"/>
      <c r="BM1102" s="4"/>
      <c r="BN1102" s="4"/>
      <c r="BO1102" s="4"/>
      <c r="BP1102" s="4"/>
      <c r="BQ1102" s="4"/>
      <c r="BR1102" s="4"/>
      <c r="BS1102" s="4"/>
      <c r="BT1102" s="4"/>
      <c r="BU1102" s="4"/>
      <c r="BV1102" s="4"/>
      <c r="BW1102" s="4"/>
      <c r="BZ1102" s="7"/>
      <c r="CF1102" s="7"/>
      <c r="CG1102" s="14"/>
      <c r="CH1102" s="7"/>
      <c r="CI1102" s="14"/>
      <c r="CJ1102" s="7"/>
      <c r="CK1102" s="14"/>
      <c r="CL1102" s="7"/>
      <c r="CM1102" s="14"/>
    </row>
    <row r="1103" spans="1:91" x14ac:dyDescent="0.3">
      <c r="A1103" s="10">
        <v>151</v>
      </c>
      <c r="B1103" s="36" t="s">
        <v>6546</v>
      </c>
      <c r="G1103" s="36" t="s">
        <v>6547</v>
      </c>
      <c r="K1103" s="7"/>
      <c r="L1103" s="7" t="s">
        <v>834</v>
      </c>
      <c r="M1103" s="7" t="s">
        <v>624</v>
      </c>
      <c r="N1103" s="4"/>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c r="BG1103" s="4"/>
      <c r="BH1103" s="4"/>
      <c r="BI1103" s="4"/>
      <c r="BJ1103" s="4"/>
      <c r="BK1103" s="4"/>
      <c r="BL1103" s="4"/>
      <c r="BM1103" s="4"/>
      <c r="BN1103" s="4"/>
      <c r="BO1103" s="4"/>
      <c r="BP1103" s="4"/>
      <c r="BQ1103" s="4"/>
      <c r="BR1103" s="4"/>
      <c r="BS1103" s="4"/>
      <c r="BT1103" s="4"/>
      <c r="BU1103" s="4"/>
      <c r="BV1103" s="4"/>
      <c r="BW1103" s="4"/>
      <c r="BZ1103" s="7"/>
      <c r="CF1103" s="7"/>
      <c r="CG1103" s="14"/>
      <c r="CH1103" s="7"/>
      <c r="CI1103" s="14"/>
      <c r="CJ1103" s="7"/>
      <c r="CK1103" s="14"/>
      <c r="CL1103" s="7"/>
      <c r="CM1103" s="14"/>
    </row>
    <row r="1104" spans="1:91" x14ac:dyDescent="0.3">
      <c r="A1104" s="10">
        <v>151</v>
      </c>
      <c r="B1104" s="36" t="s">
        <v>1176</v>
      </c>
      <c r="G1104" s="36" t="s">
        <v>6548</v>
      </c>
      <c r="K1104" s="7"/>
      <c r="L1104" s="7" t="s">
        <v>834</v>
      </c>
      <c r="M1104" s="7" t="s">
        <v>624</v>
      </c>
      <c r="N1104" s="4"/>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c r="BG1104" s="4"/>
      <c r="BH1104" s="4"/>
      <c r="BI1104" s="4"/>
      <c r="BJ1104" s="4"/>
      <c r="BK1104" s="4"/>
      <c r="BL1104" s="4"/>
      <c r="BM1104" s="4"/>
      <c r="BN1104" s="4"/>
      <c r="BO1104" s="4"/>
      <c r="BP1104" s="4"/>
      <c r="BQ1104" s="4"/>
      <c r="BR1104" s="4"/>
      <c r="BS1104" s="4"/>
      <c r="BT1104" s="4"/>
      <c r="BU1104" s="4"/>
      <c r="BV1104" s="4"/>
      <c r="BW1104" s="4"/>
      <c r="BZ1104" s="7"/>
      <c r="CF1104" s="7"/>
      <c r="CG1104" s="14"/>
      <c r="CH1104" s="7"/>
      <c r="CI1104" s="14"/>
      <c r="CJ1104" s="7"/>
      <c r="CK1104" s="14"/>
      <c r="CL1104" s="7"/>
      <c r="CM1104" s="14"/>
    </row>
    <row r="1105" spans="1:91" x14ac:dyDescent="0.3">
      <c r="A1105" s="10">
        <v>151</v>
      </c>
      <c r="B1105" s="36" t="s">
        <v>1036</v>
      </c>
      <c r="G1105" s="36" t="s">
        <v>6549</v>
      </c>
      <c r="K1105" s="7"/>
      <c r="L1105" s="7" t="s">
        <v>834</v>
      </c>
      <c r="M1105" s="7" t="s">
        <v>618</v>
      </c>
      <c r="N1105" s="4"/>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c r="BG1105" s="4"/>
      <c r="BH1105" s="4"/>
      <c r="BI1105" s="4"/>
      <c r="BJ1105" s="4"/>
      <c r="BK1105" s="4"/>
      <c r="BL1105" s="4"/>
      <c r="BM1105" s="4"/>
      <c r="BN1105" s="4"/>
      <c r="BO1105" s="4"/>
      <c r="BP1105" s="4"/>
      <c r="BQ1105" s="4"/>
      <c r="BR1105" s="4"/>
      <c r="BS1105" s="4"/>
      <c r="BT1105" s="4"/>
      <c r="BU1105" s="4"/>
      <c r="BV1105" s="4"/>
      <c r="BW1105" s="4"/>
      <c r="BZ1105" s="7"/>
      <c r="CF1105" s="7"/>
      <c r="CG1105" s="14"/>
      <c r="CH1105" s="7"/>
      <c r="CI1105" s="14"/>
      <c r="CJ1105" s="7"/>
      <c r="CK1105" s="14"/>
      <c r="CL1105" s="7"/>
      <c r="CM1105" s="14"/>
    </row>
    <row r="1106" spans="1:91" x14ac:dyDescent="0.3">
      <c r="A1106" s="10">
        <v>151</v>
      </c>
      <c r="B1106" s="36" t="s">
        <v>895</v>
      </c>
      <c r="G1106" s="36" t="s">
        <v>6550</v>
      </c>
      <c r="K1106" s="7"/>
      <c r="L1106" s="7" t="s">
        <v>834</v>
      </c>
      <c r="M1106" s="7" t="s">
        <v>615</v>
      </c>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c r="BG1106" s="4"/>
      <c r="BH1106" s="4"/>
      <c r="BI1106" s="4"/>
      <c r="BJ1106" s="4"/>
      <c r="BK1106" s="4"/>
      <c r="BL1106" s="4"/>
      <c r="BM1106" s="4"/>
      <c r="BN1106" s="4"/>
      <c r="BO1106" s="4"/>
      <c r="BP1106" s="4"/>
      <c r="BQ1106" s="4"/>
      <c r="BR1106" s="4"/>
      <c r="BS1106" s="4"/>
      <c r="BT1106" s="4"/>
      <c r="BU1106" s="4"/>
      <c r="BV1106" s="4"/>
      <c r="BW1106" s="4"/>
      <c r="BZ1106" s="7"/>
      <c r="CF1106" s="7"/>
      <c r="CG1106" s="14"/>
      <c r="CH1106" s="7"/>
      <c r="CI1106" s="14"/>
      <c r="CJ1106" s="7"/>
      <c r="CK1106" s="14"/>
      <c r="CL1106" s="7"/>
      <c r="CM1106" s="14"/>
    </row>
    <row r="1107" spans="1:91" x14ac:dyDescent="0.3">
      <c r="A1107" s="10">
        <v>151</v>
      </c>
      <c r="B1107" s="36" t="s">
        <v>913</v>
      </c>
      <c r="G1107" s="36" t="s">
        <v>6551</v>
      </c>
      <c r="K1107" s="7"/>
      <c r="L1107" s="7" t="s">
        <v>834</v>
      </c>
      <c r="M1107" s="7" t="s">
        <v>615</v>
      </c>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c r="BI1107" s="4"/>
      <c r="BJ1107" s="4"/>
      <c r="BK1107" s="4"/>
      <c r="BL1107" s="4"/>
      <c r="BM1107" s="4"/>
      <c r="BN1107" s="4"/>
      <c r="BO1107" s="4"/>
      <c r="BP1107" s="4"/>
      <c r="BQ1107" s="4"/>
      <c r="BR1107" s="4"/>
      <c r="BS1107" s="4"/>
      <c r="BT1107" s="4"/>
      <c r="BU1107" s="4"/>
      <c r="BV1107" s="4"/>
      <c r="BW1107" s="4"/>
      <c r="BZ1107" s="7"/>
      <c r="CF1107" s="7"/>
      <c r="CG1107" s="14"/>
      <c r="CH1107" s="7"/>
      <c r="CI1107" s="14"/>
      <c r="CJ1107" s="7"/>
      <c r="CK1107" s="14"/>
      <c r="CL1107" s="7"/>
      <c r="CM1107" s="14"/>
    </row>
    <row r="1108" spans="1:91" x14ac:dyDescent="0.3">
      <c r="A1108" s="10">
        <v>151</v>
      </c>
      <c r="B1108" s="36" t="s">
        <v>913</v>
      </c>
      <c r="G1108" s="36" t="s">
        <v>6552</v>
      </c>
      <c r="K1108" s="7"/>
      <c r="L1108" s="7" t="s">
        <v>834</v>
      </c>
      <c r="M1108" s="7" t="s">
        <v>615</v>
      </c>
      <c r="N1108" s="4"/>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c r="BZ1108" s="7"/>
      <c r="CF1108" s="7"/>
      <c r="CG1108" s="14"/>
      <c r="CH1108" s="7"/>
      <c r="CI1108" s="14"/>
      <c r="CJ1108" s="7"/>
      <c r="CK1108" s="14"/>
      <c r="CL1108" s="7"/>
      <c r="CM1108" s="14"/>
    </row>
    <row r="1109" spans="1:91" x14ac:dyDescent="0.3">
      <c r="A1109" s="10">
        <v>151</v>
      </c>
      <c r="B1109" s="36" t="s">
        <v>860</v>
      </c>
      <c r="G1109" s="36" t="s">
        <v>6553</v>
      </c>
      <c r="K1109" s="7"/>
      <c r="L1109" s="7" t="s">
        <v>834</v>
      </c>
      <c r="M1109" s="7" t="s">
        <v>624</v>
      </c>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4"/>
      <c r="BH1109" s="4"/>
      <c r="BI1109" s="4"/>
      <c r="BJ1109" s="4"/>
      <c r="BK1109" s="4"/>
      <c r="BL1109" s="4"/>
      <c r="BM1109" s="4"/>
      <c r="BN1109" s="4"/>
      <c r="BO1109" s="4"/>
      <c r="BP1109" s="4"/>
      <c r="BQ1109" s="4"/>
      <c r="BR1109" s="4"/>
      <c r="BS1109" s="4"/>
      <c r="BT1109" s="4"/>
      <c r="BU1109" s="4"/>
      <c r="BV1109" s="4"/>
      <c r="BW1109" s="4"/>
      <c r="BZ1109" s="7"/>
      <c r="CF1109" s="7"/>
      <c r="CG1109" s="14"/>
      <c r="CH1109" s="7"/>
      <c r="CI1109" s="14"/>
      <c r="CJ1109" s="7"/>
      <c r="CK1109" s="14"/>
      <c r="CL1109" s="7"/>
      <c r="CM1109" s="14"/>
    </row>
    <row r="1110" spans="1:91" x14ac:dyDescent="0.3">
      <c r="A1110" s="10">
        <v>151</v>
      </c>
      <c r="B1110" s="36" t="s">
        <v>1085</v>
      </c>
      <c r="G1110" s="36" t="s">
        <v>6554</v>
      </c>
      <c r="K1110" s="7"/>
      <c r="L1110" s="7" t="s">
        <v>834</v>
      </c>
      <c r="M1110" s="7" t="s">
        <v>615</v>
      </c>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c r="BG1110" s="4"/>
      <c r="BH1110" s="4"/>
      <c r="BI1110" s="4"/>
      <c r="BJ1110" s="4"/>
      <c r="BK1110" s="4"/>
      <c r="BL1110" s="4"/>
      <c r="BM1110" s="4"/>
      <c r="BN1110" s="4"/>
      <c r="BO1110" s="4"/>
      <c r="BP1110" s="4"/>
      <c r="BQ1110" s="4"/>
      <c r="BR1110" s="4"/>
      <c r="BS1110" s="4"/>
      <c r="BT1110" s="4"/>
      <c r="BU1110" s="4"/>
      <c r="BV1110" s="4"/>
      <c r="BW1110" s="4"/>
      <c r="BZ1110" s="7"/>
      <c r="CF1110" s="7"/>
      <c r="CG1110" s="14"/>
      <c r="CH1110" s="7"/>
      <c r="CI1110" s="14"/>
      <c r="CJ1110" s="7"/>
      <c r="CK1110" s="14"/>
      <c r="CL1110" s="7"/>
      <c r="CM1110" s="14"/>
    </row>
    <row r="1111" spans="1:91" x14ac:dyDescent="0.3">
      <c r="A1111" s="10">
        <v>151</v>
      </c>
      <c r="B1111" s="36" t="s">
        <v>860</v>
      </c>
      <c r="G1111" s="36" t="s">
        <v>6555</v>
      </c>
      <c r="K1111" s="7"/>
      <c r="L1111" s="7" t="s">
        <v>834</v>
      </c>
      <c r="M1111" s="7" t="s">
        <v>639</v>
      </c>
      <c r="N1111" s="4"/>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c r="BI1111" s="4"/>
      <c r="BJ1111" s="4"/>
      <c r="BK1111" s="4"/>
      <c r="BL1111" s="4"/>
      <c r="BM1111" s="4"/>
      <c r="BN1111" s="4"/>
      <c r="BO1111" s="4"/>
      <c r="BP1111" s="4"/>
      <c r="BQ1111" s="4"/>
      <c r="BR1111" s="4"/>
      <c r="BS1111" s="4"/>
      <c r="BT1111" s="4"/>
      <c r="BU1111" s="4"/>
      <c r="BV1111" s="4"/>
      <c r="BW1111" s="4"/>
      <c r="BZ1111" s="7"/>
      <c r="CF1111" s="7"/>
      <c r="CG1111" s="14"/>
      <c r="CH1111" s="7"/>
      <c r="CI1111" s="14"/>
      <c r="CJ1111" s="7"/>
      <c r="CK1111" s="14"/>
      <c r="CL1111" s="7"/>
      <c r="CM1111" s="14"/>
    </row>
    <row r="1112" spans="1:91" x14ac:dyDescent="0.3">
      <c r="A1112" s="10">
        <v>151</v>
      </c>
      <c r="B1112" s="36" t="s">
        <v>1025</v>
      </c>
      <c r="G1112" s="36" t="s">
        <v>6556</v>
      </c>
      <c r="K1112" s="7"/>
      <c r="L1112" s="7" t="s">
        <v>834</v>
      </c>
      <c r="M1112" s="7" t="s">
        <v>624</v>
      </c>
      <c r="N1112" s="4"/>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c r="BI1112" s="4"/>
      <c r="BJ1112" s="4"/>
      <c r="BK1112" s="4"/>
      <c r="BL1112" s="4"/>
      <c r="BM1112" s="4"/>
      <c r="BN1112" s="4"/>
      <c r="BO1112" s="4"/>
      <c r="BP1112" s="4"/>
      <c r="BQ1112" s="4"/>
      <c r="BR1112" s="4"/>
      <c r="BS1112" s="4"/>
      <c r="BT1112" s="4"/>
      <c r="BU1112" s="4"/>
      <c r="BV1112" s="4"/>
      <c r="BW1112" s="4"/>
      <c r="BZ1112" s="7"/>
      <c r="CF1112" s="7"/>
      <c r="CG1112" s="14"/>
      <c r="CH1112" s="7"/>
      <c r="CI1112" s="14"/>
      <c r="CJ1112" s="7"/>
      <c r="CK1112" s="14"/>
      <c r="CL1112" s="7"/>
      <c r="CM1112" s="14"/>
    </row>
    <row r="1113" spans="1:91" x14ac:dyDescent="0.3">
      <c r="A1113" s="10">
        <v>151</v>
      </c>
      <c r="B1113" s="36" t="s">
        <v>1698</v>
      </c>
      <c r="G1113" s="36" t="s">
        <v>6557</v>
      </c>
      <c r="K1113" s="7"/>
      <c r="L1113" s="7" t="s">
        <v>834</v>
      </c>
      <c r="M1113" s="7" t="s">
        <v>618</v>
      </c>
      <c r="N1113" s="4"/>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c r="BI1113" s="4"/>
      <c r="BJ1113" s="4"/>
      <c r="BK1113" s="4"/>
      <c r="BL1113" s="4"/>
      <c r="BM1113" s="4"/>
      <c r="BN1113" s="4"/>
      <c r="BO1113" s="4"/>
      <c r="BP1113" s="4"/>
      <c r="BQ1113" s="4"/>
      <c r="BR1113" s="4"/>
      <c r="BS1113" s="4"/>
      <c r="BT1113" s="4"/>
      <c r="BU1113" s="4"/>
      <c r="BV1113" s="4"/>
      <c r="BW1113" s="4"/>
      <c r="BZ1113" s="7"/>
      <c r="CF1113" s="7"/>
      <c r="CG1113" s="14"/>
      <c r="CH1113" s="7"/>
      <c r="CI1113" s="14"/>
      <c r="CJ1113" s="7"/>
      <c r="CK1113" s="14"/>
      <c r="CL1113" s="7"/>
      <c r="CM1113" s="14"/>
    </row>
    <row r="1114" spans="1:91" x14ac:dyDescent="0.3">
      <c r="A1114" s="10">
        <v>151</v>
      </c>
      <c r="B1114" s="36" t="s">
        <v>881</v>
      </c>
      <c r="G1114" s="36" t="s">
        <v>6558</v>
      </c>
      <c r="K1114" s="7"/>
      <c r="L1114" s="7" t="s">
        <v>834</v>
      </c>
      <c r="M1114" s="7" t="s">
        <v>621</v>
      </c>
      <c r="N1114" s="4"/>
      <c r="O1114" s="4"/>
      <c r="P1114" s="4"/>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c r="BG1114" s="4"/>
      <c r="BH1114" s="4"/>
      <c r="BI1114" s="4"/>
      <c r="BJ1114" s="4"/>
      <c r="BK1114" s="4"/>
      <c r="BL1114" s="4"/>
      <c r="BM1114" s="4"/>
      <c r="BN1114" s="4"/>
      <c r="BO1114" s="4"/>
      <c r="BP1114" s="4"/>
      <c r="BQ1114" s="4"/>
      <c r="BR1114" s="4"/>
      <c r="BS1114" s="4"/>
      <c r="BT1114" s="4"/>
      <c r="BU1114" s="4"/>
      <c r="BV1114" s="4"/>
      <c r="BW1114" s="4"/>
      <c r="BZ1114" s="7"/>
      <c r="CF1114" s="7"/>
      <c r="CG1114" s="14"/>
      <c r="CH1114" s="7"/>
      <c r="CI1114" s="14"/>
      <c r="CJ1114" s="7"/>
      <c r="CK1114" s="14"/>
      <c r="CL1114" s="7"/>
      <c r="CM1114" s="14"/>
    </row>
    <row r="1115" spans="1:91" x14ac:dyDescent="0.3">
      <c r="A1115" s="10">
        <v>151</v>
      </c>
      <c r="B1115" s="36" t="s">
        <v>860</v>
      </c>
      <c r="G1115" s="36" t="s">
        <v>6559</v>
      </c>
      <c r="K1115" s="7"/>
      <c r="L1115" s="7" t="s">
        <v>834</v>
      </c>
      <c r="M1115" s="7" t="s">
        <v>615</v>
      </c>
      <c r="N1115" s="4"/>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c r="BG1115" s="4"/>
      <c r="BH1115" s="4"/>
      <c r="BI1115" s="4"/>
      <c r="BJ1115" s="4"/>
      <c r="BK1115" s="4"/>
      <c r="BL1115" s="4"/>
      <c r="BM1115" s="4"/>
      <c r="BN1115" s="4"/>
      <c r="BO1115" s="4"/>
      <c r="BP1115" s="4"/>
      <c r="BQ1115" s="4"/>
      <c r="BR1115" s="4"/>
      <c r="BS1115" s="4"/>
      <c r="BT1115" s="4"/>
      <c r="BU1115" s="4"/>
      <c r="BV1115" s="4"/>
      <c r="BW1115" s="4"/>
      <c r="BZ1115" s="7"/>
      <c r="CF1115" s="7"/>
      <c r="CG1115" s="14"/>
      <c r="CH1115" s="7"/>
      <c r="CI1115" s="14"/>
      <c r="CJ1115" s="7"/>
      <c r="CK1115" s="14"/>
      <c r="CL1115" s="7"/>
      <c r="CM1115" s="14"/>
    </row>
    <row r="1116" spans="1:91" x14ac:dyDescent="0.3">
      <c r="A1116" s="10">
        <v>151</v>
      </c>
      <c r="B1116" s="36" t="s">
        <v>1139</v>
      </c>
      <c r="G1116" s="36" t="s">
        <v>6560</v>
      </c>
      <c r="K1116" s="7"/>
      <c r="L1116" s="7" t="s">
        <v>834</v>
      </c>
      <c r="M1116" s="7" t="s">
        <v>618</v>
      </c>
      <c r="N1116" s="4"/>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c r="BG1116" s="4"/>
      <c r="BH1116" s="4"/>
      <c r="BI1116" s="4"/>
      <c r="BJ1116" s="4"/>
      <c r="BK1116" s="4"/>
      <c r="BL1116" s="4"/>
      <c r="BM1116" s="4"/>
      <c r="BN1116" s="4"/>
      <c r="BO1116" s="4"/>
      <c r="BP1116" s="4"/>
      <c r="BQ1116" s="4"/>
      <c r="BR1116" s="4"/>
      <c r="BS1116" s="4"/>
      <c r="BT1116" s="4"/>
      <c r="BU1116" s="4"/>
      <c r="BV1116" s="4"/>
      <c r="BW1116" s="4"/>
      <c r="BZ1116" s="7"/>
      <c r="CF1116" s="7"/>
      <c r="CG1116" s="14"/>
      <c r="CH1116" s="7"/>
      <c r="CI1116" s="14"/>
      <c r="CJ1116" s="7"/>
      <c r="CK1116" s="14"/>
      <c r="CL1116" s="7"/>
      <c r="CM1116" s="14"/>
    </row>
    <row r="1117" spans="1:91" x14ac:dyDescent="0.3">
      <c r="A1117" s="10">
        <v>151</v>
      </c>
      <c r="B1117" s="36" t="s">
        <v>1176</v>
      </c>
      <c r="G1117" s="36" t="s">
        <v>6561</v>
      </c>
      <c r="K1117" s="7"/>
      <c r="L1117" s="7" t="s">
        <v>834</v>
      </c>
      <c r="M1117" s="7" t="s">
        <v>639</v>
      </c>
      <c r="N1117" s="4"/>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c r="BI1117" s="4"/>
      <c r="BJ1117" s="4"/>
      <c r="BK1117" s="4"/>
      <c r="BL1117" s="4"/>
      <c r="BM1117" s="4"/>
      <c r="BN1117" s="4"/>
      <c r="BO1117" s="4"/>
      <c r="BP1117" s="4"/>
      <c r="BQ1117" s="4"/>
      <c r="BR1117" s="4"/>
      <c r="BS1117" s="4"/>
      <c r="BT1117" s="4"/>
      <c r="BU1117" s="4"/>
      <c r="BV1117" s="4"/>
      <c r="BW1117" s="4"/>
      <c r="BZ1117" s="7"/>
      <c r="CF1117" s="7"/>
      <c r="CG1117" s="14"/>
      <c r="CH1117" s="7"/>
      <c r="CI1117" s="14"/>
      <c r="CJ1117" s="7"/>
      <c r="CK1117" s="14"/>
      <c r="CL1117" s="7"/>
      <c r="CM1117" s="14"/>
    </row>
    <row r="1118" spans="1:91" x14ac:dyDescent="0.3">
      <c r="A1118" s="10">
        <v>151</v>
      </c>
      <c r="B1118" s="36" t="s">
        <v>900</v>
      </c>
      <c r="G1118" s="36" t="s">
        <v>6562</v>
      </c>
      <c r="K1118" s="7"/>
      <c r="L1118" s="7" t="s">
        <v>834</v>
      </c>
      <c r="M1118" s="7" t="s">
        <v>618</v>
      </c>
      <c r="N1118" s="4"/>
      <c r="O1118" s="4"/>
      <c r="P1118" s="4"/>
      <c r="Q1118" s="4"/>
      <c r="R1118" s="4"/>
      <c r="S1118" s="4"/>
      <c r="T1118" s="4"/>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c r="BG1118" s="4"/>
      <c r="BH1118" s="4"/>
      <c r="BI1118" s="4"/>
      <c r="BJ1118" s="4"/>
      <c r="BK1118" s="4"/>
      <c r="BL1118" s="4"/>
      <c r="BM1118" s="4"/>
      <c r="BN1118" s="4"/>
      <c r="BO1118" s="4"/>
      <c r="BP1118" s="4"/>
      <c r="BQ1118" s="4"/>
      <c r="BR1118" s="4"/>
      <c r="BS1118" s="4"/>
      <c r="BT1118" s="4"/>
      <c r="BU1118" s="4"/>
      <c r="BV1118" s="4"/>
      <c r="BW1118" s="4"/>
      <c r="BZ1118" s="7"/>
      <c r="CF1118" s="7"/>
      <c r="CG1118" s="14"/>
      <c r="CH1118" s="7"/>
      <c r="CI1118" s="14"/>
      <c r="CJ1118" s="7"/>
      <c r="CK1118" s="14"/>
      <c r="CL1118" s="7"/>
      <c r="CM1118" s="14"/>
    </row>
    <row r="1119" spans="1:91" x14ac:dyDescent="0.3">
      <c r="A1119" s="10">
        <v>151</v>
      </c>
      <c r="B1119" s="36" t="s">
        <v>900</v>
      </c>
      <c r="G1119" s="36" t="s">
        <v>6563</v>
      </c>
      <c r="K1119" s="7"/>
      <c r="L1119" s="7" t="s">
        <v>834</v>
      </c>
      <c r="M1119" s="7" t="s">
        <v>618</v>
      </c>
      <c r="N1119" s="4"/>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4"/>
      <c r="BH1119" s="4"/>
      <c r="BI1119" s="4"/>
      <c r="BJ1119" s="4"/>
      <c r="BK1119" s="4"/>
      <c r="BL1119" s="4"/>
      <c r="BM1119" s="4"/>
      <c r="BN1119" s="4"/>
      <c r="BO1119" s="4"/>
      <c r="BP1119" s="4"/>
      <c r="BQ1119" s="4"/>
      <c r="BR1119" s="4"/>
      <c r="BS1119" s="4"/>
      <c r="BT1119" s="4"/>
      <c r="BU1119" s="4"/>
      <c r="BV1119" s="4"/>
      <c r="BW1119" s="4"/>
      <c r="BZ1119" s="7"/>
      <c r="CF1119" s="7"/>
      <c r="CG1119" s="14"/>
      <c r="CH1119" s="7"/>
      <c r="CI1119" s="14"/>
      <c r="CJ1119" s="7"/>
      <c r="CK1119" s="14"/>
      <c r="CL1119" s="7"/>
      <c r="CM1119" s="14"/>
    </row>
    <row r="1120" spans="1:91" x14ac:dyDescent="0.3">
      <c r="A1120" s="10">
        <v>151</v>
      </c>
      <c r="B1120" s="36" t="s">
        <v>1058</v>
      </c>
      <c r="G1120" s="36" t="s">
        <v>6564</v>
      </c>
      <c r="K1120" s="7"/>
      <c r="L1120" s="7" t="s">
        <v>834</v>
      </c>
      <c r="M1120" s="7" t="s">
        <v>618</v>
      </c>
      <c r="N1120" s="4"/>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c r="BG1120" s="4"/>
      <c r="BH1120" s="4"/>
      <c r="BI1120" s="4"/>
      <c r="BJ1120" s="4"/>
      <c r="BK1120" s="4"/>
      <c r="BL1120" s="4"/>
      <c r="BM1120" s="4"/>
      <c r="BN1120" s="4"/>
      <c r="BO1120" s="4"/>
      <c r="BP1120" s="4"/>
      <c r="BQ1120" s="4"/>
      <c r="BR1120" s="4"/>
      <c r="BS1120" s="4"/>
      <c r="BT1120" s="4"/>
      <c r="BU1120" s="4"/>
      <c r="BV1120" s="4"/>
      <c r="BW1120" s="4"/>
      <c r="BZ1120" s="7"/>
      <c r="CF1120" s="7"/>
      <c r="CG1120" s="14"/>
      <c r="CH1120" s="7"/>
      <c r="CI1120" s="14"/>
      <c r="CJ1120" s="7"/>
      <c r="CK1120" s="14"/>
      <c r="CL1120" s="7"/>
      <c r="CM1120" s="14"/>
    </row>
    <row r="1121" spans="1:91" x14ac:dyDescent="0.3">
      <c r="A1121" s="10">
        <v>151</v>
      </c>
      <c r="B1121" s="36" t="s">
        <v>1083</v>
      </c>
      <c r="G1121" s="36" t="s">
        <v>6565</v>
      </c>
      <c r="K1121" s="7"/>
      <c r="L1121" s="7" t="s">
        <v>834</v>
      </c>
      <c r="M1121" s="7" t="s">
        <v>615</v>
      </c>
      <c r="N1121" s="4"/>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c r="BG1121" s="4"/>
      <c r="BH1121" s="4"/>
      <c r="BI1121" s="4"/>
      <c r="BJ1121" s="4"/>
      <c r="BK1121" s="4"/>
      <c r="BL1121" s="4"/>
      <c r="BM1121" s="4"/>
      <c r="BN1121" s="4"/>
      <c r="BO1121" s="4"/>
      <c r="BP1121" s="4"/>
      <c r="BQ1121" s="4"/>
      <c r="BR1121" s="4"/>
      <c r="BS1121" s="4"/>
      <c r="BT1121" s="4"/>
      <c r="BU1121" s="4"/>
      <c r="BV1121" s="4"/>
      <c r="BW1121" s="4"/>
      <c r="BZ1121" s="7"/>
      <c r="CF1121" s="7"/>
      <c r="CG1121" s="14"/>
      <c r="CH1121" s="7"/>
      <c r="CI1121" s="14"/>
      <c r="CJ1121" s="7"/>
      <c r="CK1121" s="14"/>
      <c r="CL1121" s="7"/>
      <c r="CM1121" s="14"/>
    </row>
    <row r="1122" spans="1:91" x14ac:dyDescent="0.3">
      <c r="A1122" s="10">
        <v>151</v>
      </c>
      <c r="B1122" s="36" t="s">
        <v>913</v>
      </c>
      <c r="G1122" s="36" t="s">
        <v>6566</v>
      </c>
      <c r="K1122" s="7"/>
      <c r="L1122" s="7" t="s">
        <v>834</v>
      </c>
      <c r="M1122" s="7" t="s">
        <v>618</v>
      </c>
      <c r="N1122" s="4"/>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c r="BG1122" s="4"/>
      <c r="BH1122" s="4"/>
      <c r="BI1122" s="4"/>
      <c r="BJ1122" s="4"/>
      <c r="BK1122" s="4"/>
      <c r="BL1122" s="4"/>
      <c r="BM1122" s="4"/>
      <c r="BN1122" s="4"/>
      <c r="BO1122" s="4"/>
      <c r="BP1122" s="4"/>
      <c r="BQ1122" s="4"/>
      <c r="BR1122" s="4"/>
      <c r="BS1122" s="4"/>
      <c r="BT1122" s="4"/>
      <c r="BU1122" s="4"/>
      <c r="BV1122" s="4"/>
      <c r="BW1122" s="4"/>
      <c r="BZ1122" s="7"/>
      <c r="CF1122" s="7"/>
      <c r="CG1122" s="14"/>
      <c r="CH1122" s="7"/>
      <c r="CI1122" s="14"/>
      <c r="CJ1122" s="7"/>
      <c r="CK1122" s="14"/>
      <c r="CL1122" s="7"/>
      <c r="CM1122" s="14"/>
    </row>
    <row r="1123" spans="1:91" x14ac:dyDescent="0.3">
      <c r="A1123" s="10">
        <v>151</v>
      </c>
      <c r="B1123" s="36" t="s">
        <v>888</v>
      </c>
      <c r="G1123" s="36" t="s">
        <v>6567</v>
      </c>
      <c r="K1123" s="7"/>
      <c r="L1123" s="7" t="s">
        <v>834</v>
      </c>
      <c r="M1123" s="7" t="s">
        <v>615</v>
      </c>
      <c r="N1123" s="4"/>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4"/>
      <c r="BH1123" s="4"/>
      <c r="BI1123" s="4"/>
      <c r="BJ1123" s="4"/>
      <c r="BK1123" s="4"/>
      <c r="BL1123" s="4"/>
      <c r="BM1123" s="4"/>
      <c r="BN1123" s="4"/>
      <c r="BO1123" s="4"/>
      <c r="BP1123" s="4"/>
      <c r="BQ1123" s="4"/>
      <c r="BR1123" s="4"/>
      <c r="BS1123" s="4"/>
      <c r="BT1123" s="4"/>
      <c r="BU1123" s="4"/>
      <c r="BV1123" s="4"/>
      <c r="BW1123" s="4"/>
      <c r="BZ1123" s="7"/>
      <c r="CF1123" s="7"/>
      <c r="CG1123" s="14"/>
      <c r="CH1123" s="7"/>
      <c r="CI1123" s="14"/>
      <c r="CJ1123" s="7"/>
      <c r="CK1123" s="14"/>
      <c r="CL1123" s="7"/>
      <c r="CM1123" s="14"/>
    </row>
    <row r="1124" spans="1:91" x14ac:dyDescent="0.3">
      <c r="A1124" s="10">
        <v>151</v>
      </c>
      <c r="B1124" s="36" t="s">
        <v>844</v>
      </c>
      <c r="G1124" s="36" t="s">
        <v>6568</v>
      </c>
      <c r="K1124" s="7"/>
      <c r="L1124" s="7" t="s">
        <v>834</v>
      </c>
      <c r="M1124" s="7" t="s">
        <v>615</v>
      </c>
      <c r="N1124" s="4"/>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c r="BG1124" s="4"/>
      <c r="BH1124" s="4"/>
      <c r="BI1124" s="4"/>
      <c r="BJ1124" s="4"/>
      <c r="BK1124" s="4"/>
      <c r="BL1124" s="4"/>
      <c r="BM1124" s="4"/>
      <c r="BN1124" s="4"/>
      <c r="BO1124" s="4"/>
      <c r="BP1124" s="4"/>
      <c r="BQ1124" s="4"/>
      <c r="BR1124" s="4"/>
      <c r="BS1124" s="4"/>
      <c r="BT1124" s="4"/>
      <c r="BU1124" s="4"/>
      <c r="BV1124" s="4"/>
      <c r="BW1124" s="4"/>
      <c r="BZ1124" s="7"/>
      <c r="CF1124" s="7"/>
      <c r="CG1124" s="14"/>
      <c r="CH1124" s="7"/>
      <c r="CI1124" s="14"/>
      <c r="CJ1124" s="7"/>
      <c r="CK1124" s="14"/>
      <c r="CL1124" s="7"/>
      <c r="CM1124" s="14"/>
    </row>
    <row r="1125" spans="1:91" x14ac:dyDescent="0.3">
      <c r="A1125" s="10">
        <v>151</v>
      </c>
      <c r="B1125" s="36" t="s">
        <v>895</v>
      </c>
      <c r="G1125" s="36" t="s">
        <v>6569</v>
      </c>
      <c r="K1125" s="7"/>
      <c r="L1125" s="7" t="s">
        <v>834</v>
      </c>
      <c r="M1125" s="7" t="s">
        <v>618</v>
      </c>
      <c r="N1125" s="4"/>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c r="BG1125" s="4"/>
      <c r="BH1125" s="4"/>
      <c r="BI1125" s="4"/>
      <c r="BJ1125" s="4"/>
      <c r="BK1125" s="4"/>
      <c r="BL1125" s="4"/>
      <c r="BM1125" s="4"/>
      <c r="BN1125" s="4"/>
      <c r="BO1125" s="4"/>
      <c r="BP1125" s="4"/>
      <c r="BQ1125" s="4"/>
      <c r="BR1125" s="4"/>
      <c r="BS1125" s="4"/>
      <c r="BT1125" s="4"/>
      <c r="BU1125" s="4"/>
      <c r="BV1125" s="4"/>
      <c r="BW1125" s="4"/>
      <c r="BZ1125" s="7"/>
      <c r="CF1125" s="7"/>
      <c r="CG1125" s="14"/>
      <c r="CH1125" s="7"/>
      <c r="CI1125" s="14"/>
      <c r="CJ1125" s="7"/>
      <c r="CK1125" s="14"/>
      <c r="CL1125" s="7"/>
      <c r="CM1125" s="14"/>
    </row>
    <row r="1126" spans="1:91" x14ac:dyDescent="0.3">
      <c r="A1126" s="10">
        <v>151</v>
      </c>
      <c r="B1126" s="36" t="s">
        <v>913</v>
      </c>
      <c r="G1126" s="36" t="s">
        <v>6570</v>
      </c>
      <c r="K1126" s="7"/>
      <c r="L1126" s="7" t="s">
        <v>834</v>
      </c>
      <c r="M1126" s="7" t="s">
        <v>615</v>
      </c>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4"/>
      <c r="BH1126" s="4"/>
      <c r="BI1126" s="4"/>
      <c r="BJ1126" s="4"/>
      <c r="BK1126" s="4"/>
      <c r="BL1126" s="4"/>
      <c r="BM1126" s="4"/>
      <c r="BN1126" s="4"/>
      <c r="BO1126" s="4"/>
      <c r="BP1126" s="4"/>
      <c r="BQ1126" s="4"/>
      <c r="BR1126" s="4"/>
      <c r="BS1126" s="4"/>
      <c r="BT1126" s="4"/>
      <c r="BU1126" s="4"/>
      <c r="BV1126" s="4"/>
      <c r="BW1126" s="4"/>
      <c r="BZ1126" s="7"/>
      <c r="CF1126" s="7"/>
      <c r="CG1126" s="14"/>
      <c r="CH1126" s="7"/>
      <c r="CI1126" s="14"/>
      <c r="CJ1126" s="7"/>
      <c r="CK1126" s="14"/>
      <c r="CL1126" s="7"/>
      <c r="CM1126" s="14"/>
    </row>
    <row r="1127" spans="1:91" x14ac:dyDescent="0.3">
      <c r="A1127" s="10">
        <v>151</v>
      </c>
      <c r="B1127" s="36" t="s">
        <v>860</v>
      </c>
      <c r="G1127" s="36" t="s">
        <v>6571</v>
      </c>
      <c r="K1127" s="7"/>
      <c r="L1127" s="7" t="s">
        <v>834</v>
      </c>
      <c r="M1127" s="7" t="s">
        <v>624</v>
      </c>
      <c r="N1127" s="4"/>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c r="BG1127" s="4"/>
      <c r="BH1127" s="4"/>
      <c r="BI1127" s="4"/>
      <c r="BJ1127" s="4"/>
      <c r="BK1127" s="4"/>
      <c r="BL1127" s="4"/>
      <c r="BM1127" s="4"/>
      <c r="BN1127" s="4"/>
      <c r="BO1127" s="4"/>
      <c r="BP1127" s="4"/>
      <c r="BQ1127" s="4"/>
      <c r="BR1127" s="4"/>
      <c r="BS1127" s="4"/>
      <c r="BT1127" s="4"/>
      <c r="BU1127" s="4"/>
      <c r="BV1127" s="4"/>
      <c r="BW1127" s="4"/>
      <c r="BZ1127" s="7"/>
      <c r="CF1127" s="7"/>
      <c r="CG1127" s="14"/>
      <c r="CH1127" s="7"/>
      <c r="CI1127" s="14"/>
      <c r="CJ1127" s="7"/>
      <c r="CK1127" s="14"/>
      <c r="CL1127" s="7"/>
      <c r="CM1127" s="14"/>
    </row>
    <row r="1128" spans="1:91" x14ac:dyDescent="0.3">
      <c r="A1128" s="10">
        <v>151</v>
      </c>
      <c r="B1128" s="36" t="s">
        <v>860</v>
      </c>
      <c r="G1128" s="36" t="s">
        <v>6572</v>
      </c>
      <c r="K1128" s="7"/>
      <c r="L1128" s="7" t="s">
        <v>834</v>
      </c>
      <c r="M1128" s="7" t="s">
        <v>615</v>
      </c>
      <c r="N1128" s="4"/>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c r="BG1128" s="4"/>
      <c r="BH1128" s="4"/>
      <c r="BI1128" s="4"/>
      <c r="BJ1128" s="4"/>
      <c r="BK1128" s="4"/>
      <c r="BL1128" s="4"/>
      <c r="BM1128" s="4"/>
      <c r="BN1128" s="4"/>
      <c r="BO1128" s="4"/>
      <c r="BP1128" s="4"/>
      <c r="BQ1128" s="4"/>
      <c r="BR1128" s="4"/>
      <c r="BS1128" s="4"/>
      <c r="BT1128" s="4"/>
      <c r="BU1128" s="4"/>
      <c r="BV1128" s="4"/>
      <c r="BW1128" s="4"/>
      <c r="BZ1128" s="7"/>
      <c r="CF1128" s="7"/>
      <c r="CG1128" s="14"/>
      <c r="CH1128" s="7"/>
      <c r="CI1128" s="14"/>
      <c r="CJ1128" s="7"/>
      <c r="CK1128" s="14"/>
      <c r="CL1128" s="7"/>
      <c r="CM1128" s="14"/>
    </row>
    <row r="1129" spans="1:91" x14ac:dyDescent="0.3">
      <c r="A1129" s="10">
        <v>151</v>
      </c>
      <c r="B1129" s="36" t="s">
        <v>1025</v>
      </c>
      <c r="G1129" s="36" t="s">
        <v>6573</v>
      </c>
      <c r="K1129" s="7"/>
      <c r="L1129" s="7" t="s">
        <v>834</v>
      </c>
      <c r="M1129" s="7" t="s">
        <v>621</v>
      </c>
      <c r="N1129" s="4"/>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Z1129" s="7"/>
      <c r="CF1129" s="7"/>
      <c r="CG1129" s="14"/>
      <c r="CH1129" s="7"/>
      <c r="CI1129" s="14"/>
      <c r="CJ1129" s="7"/>
      <c r="CK1129" s="14"/>
      <c r="CL1129" s="7"/>
      <c r="CM1129" s="14"/>
    </row>
    <row r="1130" spans="1:91" x14ac:dyDescent="0.3">
      <c r="A1130" s="10">
        <v>151</v>
      </c>
      <c r="B1130" s="36" t="s">
        <v>830</v>
      </c>
      <c r="G1130" s="36" t="s">
        <v>6574</v>
      </c>
      <c r="K1130" s="7"/>
      <c r="L1130" s="7" t="s">
        <v>834</v>
      </c>
      <c r="M1130" s="7" t="s">
        <v>639</v>
      </c>
      <c r="N1130" s="4"/>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4"/>
      <c r="BH1130" s="4"/>
      <c r="BI1130" s="4"/>
      <c r="BJ1130" s="4"/>
      <c r="BK1130" s="4"/>
      <c r="BL1130" s="4"/>
      <c r="BM1130" s="4"/>
      <c r="BN1130" s="4"/>
      <c r="BO1130" s="4"/>
      <c r="BP1130" s="4"/>
      <c r="BQ1130" s="4"/>
      <c r="BR1130" s="4"/>
      <c r="BS1130" s="4"/>
      <c r="BT1130" s="4"/>
      <c r="BU1130" s="4"/>
      <c r="BV1130" s="4"/>
      <c r="BW1130" s="4"/>
      <c r="BZ1130" s="7"/>
      <c r="CF1130" s="7"/>
      <c r="CG1130" s="14"/>
      <c r="CH1130" s="7"/>
      <c r="CI1130" s="14"/>
      <c r="CJ1130" s="7"/>
      <c r="CK1130" s="14"/>
      <c r="CL1130" s="7"/>
      <c r="CM1130" s="14"/>
    </row>
    <row r="1131" spans="1:91" x14ac:dyDescent="0.3">
      <c r="A1131" s="10">
        <v>151</v>
      </c>
      <c r="B1131" s="36" t="s">
        <v>1176</v>
      </c>
      <c r="G1131" s="36" t="s">
        <v>6575</v>
      </c>
      <c r="K1131" s="7"/>
      <c r="L1131" s="7" t="s">
        <v>834</v>
      </c>
      <c r="M1131" s="7" t="s">
        <v>618</v>
      </c>
      <c r="N1131" s="4"/>
      <c r="O1131" s="4"/>
      <c r="P1131" s="4"/>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U1131" s="4"/>
      <c r="AV1131" s="4"/>
      <c r="AW1131" s="4"/>
      <c r="AX1131" s="4"/>
      <c r="AY1131" s="4"/>
      <c r="AZ1131" s="4"/>
      <c r="BA1131" s="4"/>
      <c r="BB1131" s="4"/>
      <c r="BC1131" s="4"/>
      <c r="BD1131" s="4"/>
      <c r="BE1131" s="4"/>
      <c r="BF1131" s="4"/>
      <c r="BG1131" s="4"/>
      <c r="BH1131" s="4"/>
      <c r="BI1131" s="4"/>
      <c r="BJ1131" s="4"/>
      <c r="BK1131" s="4"/>
      <c r="BL1131" s="4"/>
      <c r="BM1131" s="4"/>
      <c r="BN1131" s="4"/>
      <c r="BO1131" s="4"/>
      <c r="BP1131" s="4"/>
      <c r="BQ1131" s="4"/>
      <c r="BR1131" s="4"/>
      <c r="BS1131" s="4"/>
      <c r="BT1131" s="4"/>
      <c r="BU1131" s="4"/>
      <c r="BV1131" s="4"/>
      <c r="BW1131" s="4"/>
      <c r="BZ1131" s="7"/>
      <c r="CF1131" s="7"/>
      <c r="CG1131" s="14"/>
      <c r="CH1131" s="7"/>
      <c r="CI1131" s="14"/>
      <c r="CJ1131" s="7"/>
      <c r="CK1131" s="14"/>
      <c r="CL1131" s="7"/>
      <c r="CM1131" s="14"/>
    </row>
    <row r="1132" spans="1:91" x14ac:dyDescent="0.3">
      <c r="A1132" s="10">
        <v>151</v>
      </c>
      <c r="B1132" s="36" t="s">
        <v>913</v>
      </c>
      <c r="G1132" s="36" t="s">
        <v>6576</v>
      </c>
      <c r="K1132" s="7"/>
      <c r="L1132" s="7" t="s">
        <v>834</v>
      </c>
      <c r="M1132" s="7" t="s">
        <v>618</v>
      </c>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c r="BI1132" s="4"/>
      <c r="BJ1132" s="4"/>
      <c r="BK1132" s="4"/>
      <c r="BL1132" s="4"/>
      <c r="BM1132" s="4"/>
      <c r="BN1132" s="4"/>
      <c r="BO1132" s="4"/>
      <c r="BP1132" s="4"/>
      <c r="BQ1132" s="4"/>
      <c r="BR1132" s="4"/>
      <c r="BS1132" s="4"/>
      <c r="BT1132" s="4"/>
      <c r="BU1132" s="4"/>
      <c r="BV1132" s="4"/>
      <c r="BW1132" s="4"/>
      <c r="BZ1132" s="7"/>
      <c r="CF1132" s="7"/>
      <c r="CG1132" s="14"/>
      <c r="CH1132" s="7"/>
      <c r="CI1132" s="14"/>
      <c r="CJ1132" s="7"/>
      <c r="CK1132" s="14"/>
      <c r="CL1132" s="7"/>
      <c r="CM1132" s="14"/>
    </row>
    <row r="1133" spans="1:91" x14ac:dyDescent="0.3">
      <c r="A1133" s="10">
        <v>151</v>
      </c>
      <c r="B1133" s="36" t="s">
        <v>913</v>
      </c>
      <c r="G1133" s="36" t="s">
        <v>6577</v>
      </c>
      <c r="K1133" s="7"/>
      <c r="L1133" s="7" t="s">
        <v>834</v>
      </c>
      <c r="M1133" s="7" t="s">
        <v>618</v>
      </c>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c r="BI1133" s="4"/>
      <c r="BJ1133" s="4"/>
      <c r="BK1133" s="4"/>
      <c r="BL1133" s="4"/>
      <c r="BM1133" s="4"/>
      <c r="BN1133" s="4"/>
      <c r="BO1133" s="4"/>
      <c r="BP1133" s="4"/>
      <c r="BQ1133" s="4"/>
      <c r="BR1133" s="4"/>
      <c r="BS1133" s="4"/>
      <c r="BT1133" s="4"/>
      <c r="BU1133" s="4"/>
      <c r="BV1133" s="4"/>
      <c r="BW1133" s="4"/>
      <c r="BZ1133" s="7"/>
      <c r="CF1133" s="7"/>
      <c r="CG1133" s="14"/>
      <c r="CH1133" s="7"/>
      <c r="CI1133" s="14"/>
      <c r="CJ1133" s="7"/>
      <c r="CK1133" s="14"/>
      <c r="CL1133" s="7"/>
      <c r="CM1133" s="14"/>
    </row>
    <row r="1134" spans="1:91" x14ac:dyDescent="0.3">
      <c r="A1134" s="10">
        <v>151</v>
      </c>
      <c r="B1134" s="36" t="s">
        <v>1028</v>
      </c>
      <c r="G1134" s="36" t="s">
        <v>6578</v>
      </c>
      <c r="K1134" s="7"/>
      <c r="L1134" s="7" t="s">
        <v>834</v>
      </c>
      <c r="M1134" s="7" t="s">
        <v>615</v>
      </c>
      <c r="N1134" s="4"/>
      <c r="O1134" s="4"/>
      <c r="P1134" s="4"/>
      <c r="Q1134" s="4"/>
      <c r="R1134" s="4"/>
      <c r="S1134" s="4"/>
      <c r="T1134" s="4"/>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c r="BI1134" s="4"/>
      <c r="BJ1134" s="4"/>
      <c r="BK1134" s="4"/>
      <c r="BL1134" s="4"/>
      <c r="BM1134" s="4"/>
      <c r="BN1134" s="4"/>
      <c r="BO1134" s="4"/>
      <c r="BP1134" s="4"/>
      <c r="BQ1134" s="4"/>
      <c r="BR1134" s="4"/>
      <c r="BS1134" s="4"/>
      <c r="BT1134" s="4"/>
      <c r="BU1134" s="4"/>
      <c r="BV1134" s="4"/>
      <c r="BW1134" s="4"/>
      <c r="BZ1134" s="7"/>
      <c r="CF1134" s="7"/>
      <c r="CG1134" s="14"/>
      <c r="CH1134" s="7"/>
      <c r="CI1134" s="14"/>
      <c r="CJ1134" s="7"/>
      <c r="CK1134" s="14"/>
      <c r="CL1134" s="7"/>
      <c r="CM1134" s="14"/>
    </row>
    <row r="1135" spans="1:91" x14ac:dyDescent="0.3">
      <c r="A1135" s="10">
        <v>151</v>
      </c>
      <c r="B1135" s="36" t="s">
        <v>860</v>
      </c>
      <c r="G1135" s="36" t="s">
        <v>6579</v>
      </c>
      <c r="K1135" s="7"/>
      <c r="L1135" s="7" t="s">
        <v>834</v>
      </c>
      <c r="M1135" s="7" t="s">
        <v>615</v>
      </c>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4"/>
      <c r="BH1135" s="4"/>
      <c r="BI1135" s="4"/>
      <c r="BJ1135" s="4"/>
      <c r="BK1135" s="4"/>
      <c r="BL1135" s="4"/>
      <c r="BM1135" s="4"/>
      <c r="BN1135" s="4"/>
      <c r="BO1135" s="4"/>
      <c r="BP1135" s="4"/>
      <c r="BQ1135" s="4"/>
      <c r="BR1135" s="4"/>
      <c r="BS1135" s="4"/>
      <c r="BT1135" s="4"/>
      <c r="BU1135" s="4"/>
      <c r="BV1135" s="4"/>
      <c r="BW1135" s="4"/>
      <c r="BZ1135" s="7"/>
      <c r="CF1135" s="7"/>
      <c r="CG1135" s="14"/>
      <c r="CH1135" s="7"/>
      <c r="CI1135" s="14"/>
      <c r="CJ1135" s="7"/>
      <c r="CK1135" s="14"/>
      <c r="CL1135" s="7"/>
      <c r="CM1135" s="14"/>
    </row>
    <row r="1136" spans="1:91" x14ac:dyDescent="0.3">
      <c r="A1136" s="10">
        <v>151</v>
      </c>
      <c r="B1136" s="36" t="s">
        <v>888</v>
      </c>
      <c r="G1136" s="36" t="s">
        <v>6580</v>
      </c>
      <c r="K1136" s="7"/>
      <c r="L1136" s="7" t="s">
        <v>834</v>
      </c>
      <c r="M1136" s="7" t="s">
        <v>615</v>
      </c>
      <c r="N1136" s="4"/>
      <c r="O1136" s="4"/>
      <c r="P1136" s="4"/>
      <c r="Q1136" s="4"/>
      <c r="R1136" s="4"/>
      <c r="S1136" s="4"/>
      <c r="T1136" s="4"/>
      <c r="U1136" s="4"/>
      <c r="V1136" s="4"/>
      <c r="W1136" s="4"/>
      <c r="X1136" s="4"/>
      <c r="Y1136" s="4"/>
      <c r="Z1136" s="4"/>
      <c r="AA1136" s="4"/>
      <c r="AB1136" s="4"/>
      <c r="AC1136" s="4"/>
      <c r="AD1136" s="4"/>
      <c r="AE1136" s="4"/>
      <c r="AF1136" s="4"/>
      <c r="AG1136" s="4"/>
      <c r="AH1136" s="4"/>
      <c r="AI1136" s="4"/>
      <c r="AJ1136" s="4"/>
      <c r="AK1136" s="4"/>
      <c r="AL1136" s="4"/>
      <c r="AM1136" s="4"/>
      <c r="AN1136" s="4"/>
      <c r="AO1136" s="4"/>
      <c r="AP1136" s="4"/>
      <c r="AQ1136" s="4"/>
      <c r="AR1136" s="4"/>
      <c r="AS1136" s="4"/>
      <c r="AT1136" s="4"/>
      <c r="AU1136" s="4"/>
      <c r="AV1136" s="4"/>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Z1136" s="7"/>
      <c r="CF1136" s="7"/>
      <c r="CG1136" s="14"/>
      <c r="CH1136" s="7"/>
      <c r="CI1136" s="14"/>
      <c r="CJ1136" s="7"/>
      <c r="CK1136" s="14"/>
      <c r="CL1136" s="7"/>
      <c r="CM1136" s="14"/>
    </row>
    <row r="1137" spans="1:91" x14ac:dyDescent="0.3">
      <c r="A1137" s="10">
        <v>151</v>
      </c>
      <c r="B1137" s="36" t="s">
        <v>848</v>
      </c>
      <c r="G1137" s="36" t="s">
        <v>6581</v>
      </c>
      <c r="K1137" s="7"/>
      <c r="L1137" s="7" t="s">
        <v>834</v>
      </c>
      <c r="M1137" s="7" t="s">
        <v>618</v>
      </c>
      <c r="N1137" s="4"/>
      <c r="O1137" s="4"/>
      <c r="P1137" s="4"/>
      <c r="Q1137" s="4"/>
      <c r="R1137" s="4"/>
      <c r="S1137" s="4"/>
      <c r="T1137" s="4"/>
      <c r="U1137" s="4"/>
      <c r="V1137" s="4"/>
      <c r="W1137" s="4"/>
      <c r="X1137" s="4"/>
      <c r="Y1137" s="4"/>
      <c r="Z1137" s="4"/>
      <c r="AA1137" s="4"/>
      <c r="AB1137" s="4"/>
      <c r="AC1137" s="4"/>
      <c r="AD1137" s="4"/>
      <c r="AE1137" s="4"/>
      <c r="AF1137" s="4"/>
      <c r="AG1137" s="4"/>
      <c r="AH1137" s="4"/>
      <c r="AI1137" s="4"/>
      <c r="AJ1137" s="4"/>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Z1137" s="7"/>
      <c r="CF1137" s="7"/>
      <c r="CG1137" s="14"/>
      <c r="CH1137" s="7"/>
      <c r="CI1137" s="14"/>
      <c r="CJ1137" s="7"/>
      <c r="CK1137" s="14"/>
      <c r="CL1137" s="7"/>
      <c r="CM1137" s="14"/>
    </row>
    <row r="1138" spans="1:91" x14ac:dyDescent="0.3">
      <c r="A1138" s="10">
        <v>151</v>
      </c>
      <c r="B1138" s="36" t="s">
        <v>1058</v>
      </c>
      <c r="G1138" s="36" t="s">
        <v>6582</v>
      </c>
      <c r="K1138" s="7"/>
      <c r="L1138" s="7" t="s">
        <v>834</v>
      </c>
      <c r="M1138" s="7" t="s">
        <v>615</v>
      </c>
      <c r="N1138" s="4"/>
      <c r="O1138" s="4"/>
      <c r="P1138" s="4"/>
      <c r="Q1138" s="4"/>
      <c r="R1138" s="4"/>
      <c r="S1138" s="4"/>
      <c r="T1138" s="4"/>
      <c r="U1138" s="4"/>
      <c r="V1138" s="4"/>
      <c r="W1138" s="4"/>
      <c r="X1138" s="4"/>
      <c r="Y1138" s="4"/>
      <c r="Z1138" s="4"/>
      <c r="AA1138" s="4"/>
      <c r="AB1138" s="4"/>
      <c r="AC1138" s="4"/>
      <c r="AD1138" s="4"/>
      <c r="AE1138" s="4"/>
      <c r="AF1138" s="4"/>
      <c r="AG1138" s="4"/>
      <c r="AH1138" s="4"/>
      <c r="AI1138" s="4"/>
      <c r="AJ1138" s="4"/>
      <c r="AK1138" s="4"/>
      <c r="AL1138" s="4"/>
      <c r="AM1138" s="4"/>
      <c r="AN1138" s="4"/>
      <c r="AO1138" s="4"/>
      <c r="AP1138" s="4"/>
      <c r="AQ1138" s="4"/>
      <c r="AR1138" s="4"/>
      <c r="AS1138" s="4"/>
      <c r="AT1138" s="4"/>
      <c r="AU1138" s="4"/>
      <c r="AV1138" s="4"/>
      <c r="AW1138" s="4"/>
      <c r="AX1138" s="4"/>
      <c r="AY1138" s="4"/>
      <c r="AZ1138" s="4"/>
      <c r="BA1138" s="4"/>
      <c r="BB1138" s="4"/>
      <c r="BC1138" s="4"/>
      <c r="BD1138" s="4"/>
      <c r="BE1138" s="4"/>
      <c r="BF1138" s="4"/>
      <c r="BG1138" s="4"/>
      <c r="BH1138" s="4"/>
      <c r="BI1138" s="4"/>
      <c r="BJ1138" s="4"/>
      <c r="BK1138" s="4"/>
      <c r="BL1138" s="4"/>
      <c r="BM1138" s="4"/>
      <c r="BN1138" s="4"/>
      <c r="BO1138" s="4"/>
      <c r="BP1138" s="4"/>
      <c r="BQ1138" s="4"/>
      <c r="BR1138" s="4"/>
      <c r="BS1138" s="4"/>
      <c r="BT1138" s="4"/>
      <c r="BU1138" s="4"/>
      <c r="BV1138" s="4"/>
      <c r="BW1138" s="4"/>
      <c r="BZ1138" s="7"/>
      <c r="CF1138" s="7"/>
      <c r="CG1138" s="14"/>
      <c r="CH1138" s="7"/>
      <c r="CI1138" s="14"/>
      <c r="CJ1138" s="7"/>
      <c r="CK1138" s="14"/>
      <c r="CL1138" s="7"/>
      <c r="CM1138" s="14"/>
    </row>
    <row r="1139" spans="1:91" x14ac:dyDescent="0.3">
      <c r="A1139" s="10">
        <v>151</v>
      </c>
      <c r="B1139" s="36" t="s">
        <v>1058</v>
      </c>
      <c r="G1139" s="36" t="s">
        <v>6583</v>
      </c>
      <c r="K1139" s="7"/>
      <c r="L1139" s="7" t="s">
        <v>834</v>
      </c>
      <c r="M1139" s="7" t="s">
        <v>615</v>
      </c>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Z1139" s="7"/>
      <c r="CF1139" s="7"/>
      <c r="CG1139" s="14"/>
      <c r="CH1139" s="7"/>
      <c r="CI1139" s="14"/>
      <c r="CJ1139" s="7"/>
      <c r="CK1139" s="14"/>
      <c r="CL1139" s="7"/>
      <c r="CM1139" s="14"/>
    </row>
    <row r="1140" spans="1:91" x14ac:dyDescent="0.3">
      <c r="A1140" s="10">
        <v>151</v>
      </c>
      <c r="B1140" s="36" t="s">
        <v>1058</v>
      </c>
      <c r="G1140" s="36" t="s">
        <v>6584</v>
      </c>
      <c r="K1140" s="7"/>
      <c r="L1140" s="7" t="s">
        <v>834</v>
      </c>
      <c r="M1140" s="7" t="s">
        <v>615</v>
      </c>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4"/>
      <c r="BH1140" s="4"/>
      <c r="BI1140" s="4"/>
      <c r="BJ1140" s="4"/>
      <c r="BK1140" s="4"/>
      <c r="BL1140" s="4"/>
      <c r="BM1140" s="4"/>
      <c r="BN1140" s="4"/>
      <c r="BO1140" s="4"/>
      <c r="BP1140" s="4"/>
      <c r="BQ1140" s="4"/>
      <c r="BR1140" s="4"/>
      <c r="BS1140" s="4"/>
      <c r="BT1140" s="4"/>
      <c r="BU1140" s="4"/>
      <c r="BV1140" s="4"/>
      <c r="BW1140" s="4"/>
      <c r="BZ1140" s="7"/>
      <c r="CF1140" s="7"/>
      <c r="CG1140" s="14"/>
      <c r="CH1140" s="7"/>
      <c r="CI1140" s="14"/>
      <c r="CJ1140" s="7"/>
      <c r="CK1140" s="14"/>
      <c r="CL1140" s="7"/>
      <c r="CM1140" s="14"/>
    </row>
    <row r="1141" spans="1:91" x14ac:dyDescent="0.3">
      <c r="A1141" s="10">
        <v>151</v>
      </c>
      <c r="B1141" s="36" t="s">
        <v>1058</v>
      </c>
      <c r="G1141" s="36" t="s">
        <v>6585</v>
      </c>
      <c r="K1141" s="7"/>
      <c r="L1141" s="7" t="s">
        <v>834</v>
      </c>
      <c r="M1141" s="7" t="s">
        <v>615</v>
      </c>
      <c r="N1141" s="4"/>
      <c r="O1141" s="4"/>
      <c r="P1141" s="4"/>
      <c r="Q1141" s="4"/>
      <c r="R1141" s="4"/>
      <c r="S1141" s="4"/>
      <c r="T1141" s="4"/>
      <c r="U1141" s="4"/>
      <c r="V1141" s="4"/>
      <c r="W1141" s="4"/>
      <c r="X1141" s="4"/>
      <c r="Y1141" s="4"/>
      <c r="Z1141" s="4"/>
      <c r="AA1141" s="4"/>
      <c r="AB1141" s="4"/>
      <c r="AC1141" s="4"/>
      <c r="AD1141" s="4"/>
      <c r="AE1141" s="4"/>
      <c r="AF1141" s="4"/>
      <c r="AG1141" s="4"/>
      <c r="AH1141" s="4"/>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4"/>
      <c r="BH1141" s="4"/>
      <c r="BI1141" s="4"/>
      <c r="BJ1141" s="4"/>
      <c r="BK1141" s="4"/>
      <c r="BL1141" s="4"/>
      <c r="BM1141" s="4"/>
      <c r="BN1141" s="4"/>
      <c r="BO1141" s="4"/>
      <c r="BP1141" s="4"/>
      <c r="BQ1141" s="4"/>
      <c r="BR1141" s="4"/>
      <c r="BS1141" s="4"/>
      <c r="BT1141" s="4"/>
      <c r="BU1141" s="4"/>
      <c r="BV1141" s="4"/>
      <c r="BW1141" s="4"/>
      <c r="BZ1141" s="7"/>
      <c r="CF1141" s="7"/>
      <c r="CG1141" s="14"/>
      <c r="CH1141" s="7"/>
      <c r="CI1141" s="14"/>
      <c r="CJ1141" s="7"/>
      <c r="CK1141" s="14"/>
      <c r="CL1141" s="7"/>
      <c r="CM1141" s="14"/>
    </row>
    <row r="1142" spans="1:91" x14ac:dyDescent="0.3">
      <c r="A1142" s="10">
        <v>151</v>
      </c>
      <c r="B1142" s="36" t="s">
        <v>1058</v>
      </c>
      <c r="G1142" s="36" t="s">
        <v>6586</v>
      </c>
      <c r="K1142" s="7"/>
      <c r="L1142" s="7" t="s">
        <v>834</v>
      </c>
      <c r="M1142" s="7" t="s">
        <v>615</v>
      </c>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c r="BG1142" s="4"/>
      <c r="BH1142" s="4"/>
      <c r="BI1142" s="4"/>
      <c r="BJ1142" s="4"/>
      <c r="BK1142" s="4"/>
      <c r="BL1142" s="4"/>
      <c r="BM1142" s="4"/>
      <c r="BN1142" s="4"/>
      <c r="BO1142" s="4"/>
      <c r="BP1142" s="4"/>
      <c r="BQ1142" s="4"/>
      <c r="BR1142" s="4"/>
      <c r="BS1142" s="4"/>
      <c r="BT1142" s="4"/>
      <c r="BU1142" s="4"/>
      <c r="BV1142" s="4"/>
      <c r="BW1142" s="4"/>
      <c r="BZ1142" s="7"/>
      <c r="CF1142" s="7"/>
      <c r="CG1142" s="14"/>
      <c r="CH1142" s="7"/>
      <c r="CI1142" s="14"/>
      <c r="CJ1142" s="7"/>
      <c r="CK1142" s="14"/>
      <c r="CL1142" s="7"/>
      <c r="CM1142" s="14"/>
    </row>
    <row r="1143" spans="1:91" x14ac:dyDescent="0.3">
      <c r="A1143" s="10">
        <v>151</v>
      </c>
      <c r="B1143" s="36" t="s">
        <v>1058</v>
      </c>
      <c r="G1143" s="36" t="s">
        <v>6587</v>
      </c>
      <c r="K1143" s="7"/>
      <c r="L1143" s="7" t="s">
        <v>834</v>
      </c>
      <c r="M1143" s="7" t="s">
        <v>639</v>
      </c>
      <c r="N1143" s="4"/>
      <c r="O1143" s="4"/>
      <c r="P1143" s="4"/>
      <c r="Q1143" s="4"/>
      <c r="R1143" s="4"/>
      <c r="S1143" s="4"/>
      <c r="T1143" s="4"/>
      <c r="U1143" s="4"/>
      <c r="V1143" s="4"/>
      <c r="W1143" s="4"/>
      <c r="X1143" s="4"/>
      <c r="Y1143" s="4"/>
      <c r="Z1143" s="4"/>
      <c r="AA1143" s="4"/>
      <c r="AB1143" s="4"/>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4"/>
      <c r="BH1143" s="4"/>
      <c r="BI1143" s="4"/>
      <c r="BJ1143" s="4"/>
      <c r="BK1143" s="4"/>
      <c r="BL1143" s="4"/>
      <c r="BM1143" s="4"/>
      <c r="BN1143" s="4"/>
      <c r="BO1143" s="4"/>
      <c r="BP1143" s="4"/>
      <c r="BQ1143" s="4"/>
      <c r="BR1143" s="4"/>
      <c r="BS1143" s="4"/>
      <c r="BT1143" s="4"/>
      <c r="BU1143" s="4"/>
      <c r="BV1143" s="4"/>
      <c r="BW1143" s="4"/>
      <c r="BZ1143" s="7"/>
      <c r="CF1143" s="7"/>
      <c r="CG1143" s="14"/>
      <c r="CH1143" s="7"/>
      <c r="CI1143" s="14"/>
      <c r="CJ1143" s="7"/>
      <c r="CK1143" s="14"/>
      <c r="CL1143" s="7"/>
      <c r="CM1143" s="14"/>
    </row>
    <row r="1144" spans="1:91" x14ac:dyDescent="0.3">
      <c r="A1144" s="10">
        <v>151</v>
      </c>
      <c r="B1144" s="36" t="s">
        <v>1058</v>
      </c>
      <c r="G1144" s="36" t="s">
        <v>6588</v>
      </c>
      <c r="K1144" s="7"/>
      <c r="L1144" s="7" t="s">
        <v>834</v>
      </c>
      <c r="M1144" s="7" t="s">
        <v>639</v>
      </c>
      <c r="N1144" s="4"/>
      <c r="O1144" s="4"/>
      <c r="P1144" s="4"/>
      <c r="Q1144" s="4"/>
      <c r="R1144" s="4"/>
      <c r="S1144" s="4"/>
      <c r="T1144" s="4"/>
      <c r="U1144" s="4"/>
      <c r="V1144" s="4"/>
      <c r="W1144" s="4"/>
      <c r="X1144" s="4"/>
      <c r="Y1144" s="4"/>
      <c r="Z1144" s="4"/>
      <c r="AA1144" s="4"/>
      <c r="AB1144" s="4"/>
      <c r="AC1144" s="4"/>
      <c r="AD1144" s="4"/>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Z1144" s="7"/>
      <c r="CF1144" s="7"/>
      <c r="CG1144" s="14"/>
      <c r="CH1144" s="7"/>
      <c r="CI1144" s="14"/>
      <c r="CJ1144" s="7"/>
      <c r="CK1144" s="14"/>
      <c r="CL1144" s="7"/>
      <c r="CM1144" s="14"/>
    </row>
    <row r="1145" spans="1:91" x14ac:dyDescent="0.3">
      <c r="A1145" s="10">
        <v>151</v>
      </c>
      <c r="B1145" s="36" t="s">
        <v>1058</v>
      </c>
      <c r="G1145" s="36" t="s">
        <v>6589</v>
      </c>
      <c r="K1145" s="7"/>
      <c r="L1145" s="7" t="s">
        <v>834</v>
      </c>
      <c r="M1145" s="7" t="s">
        <v>639</v>
      </c>
      <c r="N1145" s="4"/>
      <c r="O1145" s="4"/>
      <c r="P1145" s="4"/>
      <c r="Q1145" s="4"/>
      <c r="R1145" s="4"/>
      <c r="S1145" s="4"/>
      <c r="T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4"/>
      <c r="BH1145" s="4"/>
      <c r="BI1145" s="4"/>
      <c r="BJ1145" s="4"/>
      <c r="BK1145" s="4"/>
      <c r="BL1145" s="4"/>
      <c r="BM1145" s="4"/>
      <c r="BN1145" s="4"/>
      <c r="BO1145" s="4"/>
      <c r="BP1145" s="4"/>
      <c r="BQ1145" s="4"/>
      <c r="BR1145" s="4"/>
      <c r="BS1145" s="4"/>
      <c r="BT1145" s="4"/>
      <c r="BU1145" s="4"/>
      <c r="BV1145" s="4"/>
      <c r="BW1145" s="4"/>
      <c r="BZ1145" s="7"/>
      <c r="CF1145" s="7"/>
      <c r="CG1145" s="14"/>
      <c r="CH1145" s="7"/>
      <c r="CI1145" s="14"/>
      <c r="CJ1145" s="7"/>
      <c r="CK1145" s="14"/>
      <c r="CL1145" s="7"/>
      <c r="CM1145" s="14"/>
    </row>
    <row r="1146" spans="1:91" x14ac:dyDescent="0.3">
      <c r="A1146" s="10">
        <v>151</v>
      </c>
      <c r="B1146" s="36" t="s">
        <v>1058</v>
      </c>
      <c r="G1146" s="36" t="s">
        <v>6590</v>
      </c>
      <c r="K1146" s="7"/>
      <c r="L1146" s="7" t="s">
        <v>834</v>
      </c>
      <c r="M1146" s="7" t="s">
        <v>624</v>
      </c>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4"/>
      <c r="BH1146" s="4"/>
      <c r="BI1146" s="4"/>
      <c r="BJ1146" s="4"/>
      <c r="BK1146" s="4"/>
      <c r="BL1146" s="4"/>
      <c r="BM1146" s="4"/>
      <c r="BN1146" s="4"/>
      <c r="BO1146" s="4"/>
      <c r="BP1146" s="4"/>
      <c r="BQ1146" s="4"/>
      <c r="BR1146" s="4"/>
      <c r="BS1146" s="4"/>
      <c r="BT1146" s="4"/>
      <c r="BU1146" s="4"/>
      <c r="BV1146" s="4"/>
      <c r="BW1146" s="4"/>
      <c r="BZ1146" s="7"/>
      <c r="CF1146" s="7"/>
      <c r="CG1146" s="14"/>
      <c r="CH1146" s="7"/>
      <c r="CI1146" s="14"/>
      <c r="CJ1146" s="7"/>
      <c r="CK1146" s="14"/>
      <c r="CL1146" s="7"/>
      <c r="CM1146" s="14"/>
    </row>
    <row r="1147" spans="1:91" x14ac:dyDescent="0.3">
      <c r="A1147" s="10">
        <v>151</v>
      </c>
      <c r="B1147" s="36" t="s">
        <v>860</v>
      </c>
      <c r="G1147" s="36" t="s">
        <v>6591</v>
      </c>
      <c r="K1147" s="7"/>
      <c r="L1147" s="7" t="s">
        <v>834</v>
      </c>
      <c r="M1147" s="7" t="s">
        <v>615</v>
      </c>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4"/>
      <c r="BH1147" s="4"/>
      <c r="BI1147" s="4"/>
      <c r="BJ1147" s="4"/>
      <c r="BK1147" s="4"/>
      <c r="BL1147" s="4"/>
      <c r="BM1147" s="4"/>
      <c r="BN1147" s="4"/>
      <c r="BO1147" s="4"/>
      <c r="BP1147" s="4"/>
      <c r="BQ1147" s="4"/>
      <c r="BR1147" s="4"/>
      <c r="BS1147" s="4"/>
      <c r="BT1147" s="4"/>
      <c r="BU1147" s="4"/>
      <c r="BV1147" s="4"/>
      <c r="BW1147" s="4"/>
      <c r="BZ1147" s="7"/>
      <c r="CF1147" s="7"/>
      <c r="CG1147" s="14"/>
      <c r="CH1147" s="7"/>
      <c r="CI1147" s="14"/>
      <c r="CJ1147" s="7"/>
      <c r="CK1147" s="14"/>
      <c r="CL1147" s="7"/>
      <c r="CM1147" s="14"/>
    </row>
    <row r="1148" spans="1:91" x14ac:dyDescent="0.3">
      <c r="A1148" s="10">
        <v>151</v>
      </c>
      <c r="B1148" s="36" t="s">
        <v>1107</v>
      </c>
      <c r="G1148" s="36" t="s">
        <v>6592</v>
      </c>
      <c r="K1148" s="7"/>
      <c r="L1148" s="7" t="s">
        <v>834</v>
      </c>
      <c r="M1148" s="7" t="s">
        <v>615</v>
      </c>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4"/>
      <c r="BH1148" s="4"/>
      <c r="BI1148" s="4"/>
      <c r="BJ1148" s="4"/>
      <c r="BK1148" s="4"/>
      <c r="BL1148" s="4"/>
      <c r="BM1148" s="4"/>
      <c r="BN1148" s="4"/>
      <c r="BO1148" s="4"/>
      <c r="BP1148" s="4"/>
      <c r="BQ1148" s="4"/>
      <c r="BR1148" s="4"/>
      <c r="BS1148" s="4"/>
      <c r="BT1148" s="4"/>
      <c r="BU1148" s="4"/>
      <c r="BV1148" s="4"/>
      <c r="BW1148" s="4"/>
      <c r="BZ1148" s="7"/>
      <c r="CF1148" s="7"/>
      <c r="CG1148" s="14"/>
      <c r="CH1148" s="7"/>
      <c r="CI1148" s="14"/>
      <c r="CJ1148" s="7"/>
      <c r="CK1148" s="14"/>
      <c r="CL1148" s="7"/>
      <c r="CM1148" s="14"/>
    </row>
    <row r="1149" spans="1:91" x14ac:dyDescent="0.3">
      <c r="A1149" s="10">
        <v>151</v>
      </c>
      <c r="B1149" s="36" t="s">
        <v>1025</v>
      </c>
      <c r="G1149" s="36" t="s">
        <v>6593</v>
      </c>
      <c r="K1149" s="7"/>
      <c r="L1149" s="7" t="s">
        <v>834</v>
      </c>
      <c r="M1149" s="7" t="s">
        <v>615</v>
      </c>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Z1149" s="7"/>
      <c r="CF1149" s="7"/>
      <c r="CG1149" s="14"/>
      <c r="CH1149" s="7"/>
      <c r="CI1149" s="14"/>
      <c r="CJ1149" s="7"/>
      <c r="CK1149" s="14"/>
      <c r="CL1149" s="7"/>
      <c r="CM1149" s="14"/>
    </row>
    <row r="1150" spans="1:91" x14ac:dyDescent="0.3">
      <c r="A1150" s="10">
        <v>151</v>
      </c>
      <c r="B1150" s="36" t="s">
        <v>1176</v>
      </c>
      <c r="G1150" s="36" t="s">
        <v>6594</v>
      </c>
      <c r="K1150" s="7"/>
      <c r="L1150" s="7" t="s">
        <v>834</v>
      </c>
      <c r="M1150" s="7" t="s">
        <v>639</v>
      </c>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4"/>
      <c r="BH1150" s="4"/>
      <c r="BI1150" s="4"/>
      <c r="BJ1150" s="4"/>
      <c r="BK1150" s="4"/>
      <c r="BL1150" s="4"/>
      <c r="BM1150" s="4"/>
      <c r="BN1150" s="4"/>
      <c r="BO1150" s="4"/>
      <c r="BP1150" s="4"/>
      <c r="BQ1150" s="4"/>
      <c r="BR1150" s="4"/>
      <c r="BS1150" s="4"/>
      <c r="BT1150" s="4"/>
      <c r="BU1150" s="4"/>
      <c r="BV1150" s="4"/>
      <c r="BW1150" s="4"/>
      <c r="BZ1150" s="7"/>
      <c r="CF1150" s="7"/>
      <c r="CG1150" s="14"/>
      <c r="CH1150" s="7"/>
      <c r="CI1150" s="14"/>
      <c r="CJ1150" s="7"/>
      <c r="CK1150" s="14"/>
      <c r="CL1150" s="7"/>
      <c r="CM1150" s="14"/>
    </row>
    <row r="1151" spans="1:91" x14ac:dyDescent="0.3">
      <c r="A1151" s="10">
        <v>151</v>
      </c>
      <c r="B1151" s="36" t="s">
        <v>1176</v>
      </c>
      <c r="G1151" s="36" t="s">
        <v>6595</v>
      </c>
      <c r="K1151" s="7"/>
      <c r="L1151" s="7" t="s">
        <v>834</v>
      </c>
      <c r="M1151" s="7" t="s">
        <v>618</v>
      </c>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c r="BG1151" s="4"/>
      <c r="BH1151" s="4"/>
      <c r="BI1151" s="4"/>
      <c r="BJ1151" s="4"/>
      <c r="BK1151" s="4"/>
      <c r="BL1151" s="4"/>
      <c r="BM1151" s="4"/>
      <c r="BN1151" s="4"/>
      <c r="BO1151" s="4"/>
      <c r="BP1151" s="4"/>
      <c r="BQ1151" s="4"/>
      <c r="BR1151" s="4"/>
      <c r="BS1151" s="4"/>
      <c r="BT1151" s="4"/>
      <c r="BU1151" s="4"/>
      <c r="BV1151" s="4"/>
      <c r="BW1151" s="4"/>
      <c r="BZ1151" s="7"/>
      <c r="CF1151" s="7"/>
      <c r="CG1151" s="14"/>
      <c r="CH1151" s="7"/>
      <c r="CI1151" s="14"/>
      <c r="CJ1151" s="7"/>
      <c r="CK1151" s="14"/>
      <c r="CL1151" s="7"/>
      <c r="CM1151" s="14"/>
    </row>
    <row r="1152" spans="1:91" x14ac:dyDescent="0.3">
      <c r="A1152" s="10">
        <v>151</v>
      </c>
      <c r="B1152" s="36" t="s">
        <v>886</v>
      </c>
      <c r="G1152" s="36" t="s">
        <v>6596</v>
      </c>
      <c r="K1152" s="7"/>
      <c r="L1152" s="7" t="s">
        <v>834</v>
      </c>
      <c r="M1152" s="7" t="s">
        <v>606</v>
      </c>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c r="BG1152" s="4"/>
      <c r="BH1152" s="4"/>
      <c r="BI1152" s="4"/>
      <c r="BJ1152" s="4"/>
      <c r="BK1152" s="4"/>
      <c r="BL1152" s="4"/>
      <c r="BM1152" s="4"/>
      <c r="BN1152" s="4"/>
      <c r="BO1152" s="4"/>
      <c r="BP1152" s="4"/>
      <c r="BQ1152" s="4"/>
      <c r="BR1152" s="4"/>
      <c r="BS1152" s="4"/>
      <c r="BT1152" s="4"/>
      <c r="BU1152" s="4"/>
      <c r="BV1152" s="4"/>
      <c r="BW1152" s="4"/>
      <c r="BZ1152" s="7"/>
      <c r="CF1152" s="7"/>
      <c r="CG1152" s="14"/>
      <c r="CH1152" s="7"/>
      <c r="CI1152" s="14"/>
      <c r="CJ1152" s="7"/>
      <c r="CK1152" s="14"/>
      <c r="CL1152" s="7"/>
      <c r="CM1152" s="14"/>
    </row>
    <row r="1153" spans="1:91" x14ac:dyDescent="0.3">
      <c r="A1153" s="10">
        <v>151</v>
      </c>
      <c r="B1153" s="36" t="s">
        <v>860</v>
      </c>
      <c r="G1153" s="36" t="s">
        <v>6597</v>
      </c>
      <c r="K1153" s="7"/>
      <c r="L1153" s="7" t="s">
        <v>834</v>
      </c>
      <c r="M1153" s="7" t="s">
        <v>633</v>
      </c>
      <c r="N1153" s="4"/>
      <c r="O1153" s="4"/>
      <c r="P1153" s="4"/>
      <c r="Q1153" s="4"/>
      <c r="R1153" s="4"/>
      <c r="S1153" s="4"/>
      <c r="T1153" s="4"/>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c r="BG1153" s="4"/>
      <c r="BH1153" s="4"/>
      <c r="BI1153" s="4"/>
      <c r="BJ1153" s="4"/>
      <c r="BK1153" s="4"/>
      <c r="BL1153" s="4"/>
      <c r="BM1153" s="4"/>
      <c r="BN1153" s="4"/>
      <c r="BO1153" s="4"/>
      <c r="BP1153" s="4"/>
      <c r="BQ1153" s="4"/>
      <c r="BR1153" s="4"/>
      <c r="BS1153" s="4"/>
      <c r="BT1153" s="4"/>
      <c r="BU1153" s="4"/>
      <c r="BV1153" s="4"/>
      <c r="BW1153" s="4"/>
      <c r="BZ1153" s="7"/>
      <c r="CF1153" s="7"/>
      <c r="CG1153" s="14"/>
      <c r="CH1153" s="7"/>
      <c r="CI1153" s="14"/>
      <c r="CJ1153" s="7"/>
      <c r="CK1153" s="14"/>
      <c r="CL1153" s="7"/>
      <c r="CM1153" s="14"/>
    </row>
    <row r="1154" spans="1:91" x14ac:dyDescent="0.3">
      <c r="A1154" s="10">
        <v>151</v>
      </c>
      <c r="B1154" s="36" t="s">
        <v>3338</v>
      </c>
      <c r="G1154" s="36" t="s">
        <v>6598</v>
      </c>
      <c r="K1154" s="7"/>
      <c r="L1154" s="7" t="s">
        <v>834</v>
      </c>
      <c r="M1154" s="7" t="s">
        <v>639</v>
      </c>
      <c r="N1154" s="4"/>
      <c r="O1154" s="4"/>
      <c r="P1154" s="4"/>
      <c r="Q1154" s="4"/>
      <c r="R1154" s="4"/>
      <c r="S1154" s="4"/>
      <c r="T1154" s="4"/>
      <c r="U1154" s="4"/>
      <c r="V1154" s="4"/>
      <c r="W1154" s="4"/>
      <c r="X1154" s="4"/>
      <c r="Y1154" s="4"/>
      <c r="Z1154" s="4"/>
      <c r="AA1154" s="4"/>
      <c r="AB1154" s="4"/>
      <c r="AC1154" s="4"/>
      <c r="AD1154" s="4"/>
      <c r="AE1154" s="4"/>
      <c r="AF1154" s="4"/>
      <c r="AG1154" s="4"/>
      <c r="AH1154" s="4"/>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c r="BI1154" s="4"/>
      <c r="BJ1154" s="4"/>
      <c r="BK1154" s="4"/>
      <c r="BL1154" s="4"/>
      <c r="BM1154" s="4"/>
      <c r="BN1154" s="4"/>
      <c r="BO1154" s="4"/>
      <c r="BP1154" s="4"/>
      <c r="BQ1154" s="4"/>
      <c r="BR1154" s="4"/>
      <c r="BS1154" s="4"/>
      <c r="BT1154" s="4"/>
      <c r="BU1154" s="4"/>
      <c r="BV1154" s="4"/>
      <c r="BW1154" s="4"/>
      <c r="BZ1154" s="7"/>
      <c r="CF1154" s="7"/>
      <c r="CG1154" s="14"/>
      <c r="CH1154" s="7"/>
      <c r="CI1154" s="14"/>
      <c r="CJ1154" s="7"/>
      <c r="CK1154" s="14"/>
      <c r="CL1154" s="7"/>
      <c r="CM1154" s="14"/>
    </row>
    <row r="1155" spans="1:91" x14ac:dyDescent="0.3">
      <c r="A1155" s="10">
        <v>151</v>
      </c>
      <c r="B1155" s="36" t="s">
        <v>888</v>
      </c>
      <c r="G1155" s="36" t="s">
        <v>6599</v>
      </c>
      <c r="K1155" s="7"/>
      <c r="L1155" s="7" t="s">
        <v>834</v>
      </c>
      <c r="M1155" s="7" t="s">
        <v>621</v>
      </c>
      <c r="N1155" s="4"/>
      <c r="O1155" s="4"/>
      <c r="P1155" s="4"/>
      <c r="Q1155" s="4"/>
      <c r="R1155" s="4"/>
      <c r="S1155" s="4"/>
      <c r="T1155" s="4"/>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c r="BM1155" s="4"/>
      <c r="BN1155" s="4"/>
      <c r="BO1155" s="4"/>
      <c r="BP1155" s="4"/>
      <c r="BQ1155" s="4"/>
      <c r="BR1155" s="4"/>
      <c r="BS1155" s="4"/>
      <c r="BT1155" s="4"/>
      <c r="BU1155" s="4"/>
      <c r="BV1155" s="4"/>
      <c r="BW1155" s="4"/>
      <c r="BZ1155" s="7"/>
      <c r="CF1155" s="7"/>
      <c r="CG1155" s="14"/>
      <c r="CH1155" s="7"/>
      <c r="CI1155" s="14"/>
      <c r="CJ1155" s="7"/>
      <c r="CK1155" s="14"/>
      <c r="CL1155" s="7"/>
      <c r="CM1155" s="14"/>
    </row>
    <row r="1156" spans="1:91" x14ac:dyDescent="0.3">
      <c r="A1156" s="10">
        <v>151</v>
      </c>
      <c r="B1156" s="36" t="s">
        <v>1036</v>
      </c>
      <c r="G1156" s="36" t="s">
        <v>6600</v>
      </c>
      <c r="K1156" s="7"/>
      <c r="L1156" s="7" t="s">
        <v>834</v>
      </c>
      <c r="M1156" s="7" t="s">
        <v>615</v>
      </c>
      <c r="N1156" s="4"/>
      <c r="O1156" s="4"/>
      <c r="P1156" s="4"/>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4"/>
      <c r="BH1156" s="4"/>
      <c r="BI1156" s="4"/>
      <c r="BJ1156" s="4"/>
      <c r="BK1156" s="4"/>
      <c r="BL1156" s="4"/>
      <c r="BM1156" s="4"/>
      <c r="BN1156" s="4"/>
      <c r="BO1156" s="4"/>
      <c r="BP1156" s="4"/>
      <c r="BQ1156" s="4"/>
      <c r="BR1156" s="4"/>
      <c r="BS1156" s="4"/>
      <c r="BT1156" s="4"/>
      <c r="BU1156" s="4"/>
      <c r="BV1156" s="4"/>
      <c r="BW1156" s="4"/>
      <c r="BZ1156" s="7"/>
      <c r="CF1156" s="7"/>
      <c r="CG1156" s="14"/>
      <c r="CH1156" s="7"/>
      <c r="CI1156" s="14"/>
      <c r="CJ1156" s="7"/>
      <c r="CK1156" s="14"/>
      <c r="CL1156" s="7"/>
      <c r="CM1156" s="14"/>
    </row>
    <row r="1157" spans="1:91" x14ac:dyDescent="0.3">
      <c r="A1157" s="10">
        <v>151</v>
      </c>
      <c r="B1157" s="36" t="s">
        <v>886</v>
      </c>
      <c r="G1157" s="36" t="s">
        <v>6601</v>
      </c>
      <c r="K1157" s="7"/>
      <c r="L1157" s="7" t="s">
        <v>834</v>
      </c>
      <c r="M1157" s="7" t="s">
        <v>639</v>
      </c>
      <c r="N1157" s="4"/>
      <c r="O1157" s="4"/>
      <c r="P1157" s="4"/>
      <c r="Q1157" s="4"/>
      <c r="R1157" s="4"/>
      <c r="S1157" s="4"/>
      <c r="T1157" s="4"/>
      <c r="U1157" s="4"/>
      <c r="V1157" s="4"/>
      <c r="W1157" s="4"/>
      <c r="X1157" s="4"/>
      <c r="Y1157" s="4"/>
      <c r="Z1157" s="4"/>
      <c r="AA1157" s="4"/>
      <c r="AB1157" s="4"/>
      <c r="AC1157" s="4"/>
      <c r="AD1157" s="4"/>
      <c r="AE1157" s="4"/>
      <c r="AF1157" s="4"/>
      <c r="AG1157" s="4"/>
      <c r="AH1157" s="4"/>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4"/>
      <c r="BH1157" s="4"/>
      <c r="BI1157" s="4"/>
      <c r="BJ1157" s="4"/>
      <c r="BK1157" s="4"/>
      <c r="BL1157" s="4"/>
      <c r="BM1157" s="4"/>
      <c r="BN1157" s="4"/>
      <c r="BO1157" s="4"/>
      <c r="BP1157" s="4"/>
      <c r="BQ1157" s="4"/>
      <c r="BR1157" s="4"/>
      <c r="BS1157" s="4"/>
      <c r="BT1157" s="4"/>
      <c r="BU1157" s="4"/>
      <c r="BV1157" s="4"/>
      <c r="BW1157" s="4"/>
      <c r="BZ1157" s="7"/>
      <c r="CF1157" s="7"/>
      <c r="CG1157" s="14"/>
      <c r="CH1157" s="7"/>
      <c r="CI1157" s="14"/>
      <c r="CJ1157" s="7"/>
      <c r="CK1157" s="14"/>
      <c r="CL1157" s="7"/>
      <c r="CM1157" s="14"/>
    </row>
    <row r="1158" spans="1:91" x14ac:dyDescent="0.3">
      <c r="A1158" s="10">
        <v>151</v>
      </c>
      <c r="B1158" s="36" t="s">
        <v>844</v>
      </c>
      <c r="G1158" s="36" t="s">
        <v>6602</v>
      </c>
      <c r="K1158" s="7"/>
      <c r="L1158" s="7" t="s">
        <v>834</v>
      </c>
      <c r="M1158" s="7" t="s">
        <v>618</v>
      </c>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c r="BG1158" s="4"/>
      <c r="BH1158" s="4"/>
      <c r="BI1158" s="4"/>
      <c r="BJ1158" s="4"/>
      <c r="BK1158" s="4"/>
      <c r="BL1158" s="4"/>
      <c r="BM1158" s="4"/>
      <c r="BN1158" s="4"/>
      <c r="BO1158" s="4"/>
      <c r="BP1158" s="4"/>
      <c r="BQ1158" s="4"/>
      <c r="BR1158" s="4"/>
      <c r="BS1158" s="4"/>
      <c r="BT1158" s="4"/>
      <c r="BU1158" s="4"/>
      <c r="BV1158" s="4"/>
      <c r="BW1158" s="4"/>
      <c r="BZ1158" s="7"/>
      <c r="CF1158" s="7"/>
      <c r="CG1158" s="14"/>
      <c r="CH1158" s="7"/>
      <c r="CI1158" s="14"/>
      <c r="CJ1158" s="7"/>
      <c r="CK1158" s="14"/>
      <c r="CL1158" s="7"/>
      <c r="CM1158" s="14"/>
    </row>
    <row r="1159" spans="1:91" x14ac:dyDescent="0.3">
      <c r="A1159" s="10">
        <v>151</v>
      </c>
      <c r="B1159" s="36" t="s">
        <v>1036</v>
      </c>
      <c r="G1159" s="36" t="s">
        <v>6603</v>
      </c>
      <c r="K1159" s="7"/>
      <c r="L1159" s="7" t="s">
        <v>834</v>
      </c>
      <c r="M1159" s="7" t="s">
        <v>615</v>
      </c>
      <c r="N1159" s="4"/>
      <c r="O1159" s="4"/>
      <c r="P1159" s="4"/>
      <c r="Q1159" s="4"/>
      <c r="R1159" s="4"/>
      <c r="S1159" s="4"/>
      <c r="T1159" s="4"/>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Z1159" s="7"/>
      <c r="CF1159" s="7"/>
      <c r="CG1159" s="14"/>
      <c r="CH1159" s="7"/>
      <c r="CI1159" s="14"/>
      <c r="CJ1159" s="7"/>
      <c r="CK1159" s="14"/>
      <c r="CL1159" s="7"/>
      <c r="CM1159" s="14"/>
    </row>
    <row r="1160" spans="1:91" x14ac:dyDescent="0.3">
      <c r="A1160" s="10">
        <v>151</v>
      </c>
      <c r="B1160" s="6" t="s">
        <v>1248</v>
      </c>
      <c r="G1160" s="36" t="s">
        <v>6604</v>
      </c>
      <c r="K1160" s="7"/>
      <c r="L1160" s="7" t="s">
        <v>834</v>
      </c>
      <c r="M1160" s="7" t="s">
        <v>615</v>
      </c>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c r="BI1160" s="4"/>
      <c r="BJ1160" s="4"/>
      <c r="BK1160" s="4"/>
      <c r="BL1160" s="4"/>
      <c r="BM1160" s="4"/>
      <c r="BN1160" s="4"/>
      <c r="BO1160" s="4"/>
      <c r="BP1160" s="4"/>
      <c r="BQ1160" s="4"/>
      <c r="BR1160" s="4"/>
      <c r="BS1160" s="4"/>
      <c r="BT1160" s="4"/>
      <c r="BU1160" s="4"/>
      <c r="BV1160" s="4"/>
      <c r="BW1160" s="4"/>
      <c r="BZ1160" s="7"/>
      <c r="CF1160" s="7"/>
      <c r="CG1160" s="14"/>
      <c r="CH1160" s="7"/>
      <c r="CI1160" s="14"/>
      <c r="CJ1160" s="7"/>
      <c r="CK1160" s="14"/>
      <c r="CL1160" s="7"/>
      <c r="CM1160" s="14"/>
    </row>
    <row r="1161" spans="1:91" x14ac:dyDescent="0.3">
      <c r="A1161" s="10">
        <v>151</v>
      </c>
      <c r="B1161" s="36" t="s">
        <v>1176</v>
      </c>
      <c r="G1161" s="36" t="s">
        <v>6605</v>
      </c>
      <c r="K1161" s="7"/>
      <c r="L1161" s="7" t="s">
        <v>834</v>
      </c>
      <c r="M1161" s="7" t="s">
        <v>618</v>
      </c>
      <c r="N1161" s="4"/>
      <c r="O1161" s="4"/>
      <c r="P1161" s="4"/>
      <c r="Q1161" s="4"/>
      <c r="R1161" s="4"/>
      <c r="S1161" s="4"/>
      <c r="T1161" s="4"/>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c r="BG1161" s="4"/>
      <c r="BH1161" s="4"/>
      <c r="BI1161" s="4"/>
      <c r="BJ1161" s="4"/>
      <c r="BK1161" s="4"/>
      <c r="BL1161" s="4"/>
      <c r="BM1161" s="4"/>
      <c r="BN1161" s="4"/>
      <c r="BO1161" s="4"/>
      <c r="BP1161" s="4"/>
      <c r="BQ1161" s="4"/>
      <c r="BR1161" s="4"/>
      <c r="BS1161" s="4"/>
      <c r="BT1161" s="4"/>
      <c r="BU1161" s="4"/>
      <c r="BV1161" s="4"/>
      <c r="BW1161" s="4"/>
      <c r="BZ1161" s="7"/>
      <c r="CF1161" s="7"/>
      <c r="CG1161" s="14"/>
      <c r="CH1161" s="7"/>
      <c r="CI1161" s="14"/>
      <c r="CJ1161" s="7"/>
      <c r="CK1161" s="14"/>
      <c r="CL1161" s="7"/>
      <c r="CM1161" s="14"/>
    </row>
    <row r="1162" spans="1:91" x14ac:dyDescent="0.3">
      <c r="A1162" s="10">
        <v>151</v>
      </c>
      <c r="B1162" s="36" t="s">
        <v>900</v>
      </c>
      <c r="G1162" s="36" t="s">
        <v>6606</v>
      </c>
      <c r="K1162" s="7"/>
      <c r="L1162" s="7" t="s">
        <v>834</v>
      </c>
      <c r="M1162" s="7" t="s">
        <v>615</v>
      </c>
      <c r="N1162" s="4"/>
      <c r="O1162" s="4"/>
      <c r="P1162" s="4"/>
      <c r="Q1162" s="4"/>
      <c r="R1162" s="4"/>
      <c r="S1162" s="4"/>
      <c r="T1162" s="4"/>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4"/>
      <c r="BH1162" s="4"/>
      <c r="BI1162" s="4"/>
      <c r="BJ1162" s="4"/>
      <c r="BK1162" s="4"/>
      <c r="BL1162" s="4"/>
      <c r="BM1162" s="4"/>
      <c r="BN1162" s="4"/>
      <c r="BO1162" s="4"/>
      <c r="BP1162" s="4"/>
      <c r="BQ1162" s="4"/>
      <c r="BR1162" s="4"/>
      <c r="BS1162" s="4"/>
      <c r="BT1162" s="4"/>
      <c r="BU1162" s="4"/>
      <c r="BV1162" s="4"/>
      <c r="BW1162" s="4"/>
      <c r="BZ1162" s="7"/>
      <c r="CF1162" s="7"/>
      <c r="CG1162" s="14"/>
      <c r="CH1162" s="7"/>
      <c r="CI1162" s="14"/>
      <c r="CJ1162" s="7"/>
      <c r="CK1162" s="14"/>
      <c r="CL1162" s="7"/>
      <c r="CM1162" s="14"/>
    </row>
    <row r="1163" spans="1:91" x14ac:dyDescent="0.3">
      <c r="A1163" s="10">
        <v>151</v>
      </c>
      <c r="B1163" s="36" t="s">
        <v>868</v>
      </c>
      <c r="G1163" s="36" t="s">
        <v>6607</v>
      </c>
      <c r="K1163" s="7"/>
      <c r="L1163" s="7" t="s">
        <v>834</v>
      </c>
      <c r="M1163" s="7" t="s">
        <v>624</v>
      </c>
      <c r="N1163" s="4"/>
      <c r="O1163" s="4"/>
      <c r="P1163" s="4"/>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Z1163" s="7"/>
      <c r="CF1163" s="7"/>
      <c r="CG1163" s="14"/>
      <c r="CH1163" s="7"/>
      <c r="CI1163" s="14"/>
      <c r="CJ1163" s="7"/>
      <c r="CK1163" s="14"/>
      <c r="CL1163" s="7"/>
      <c r="CM1163" s="14"/>
    </row>
    <row r="1164" spans="1:91" x14ac:dyDescent="0.3">
      <c r="A1164" s="10">
        <v>151</v>
      </c>
      <c r="B1164" s="36" t="s">
        <v>895</v>
      </c>
      <c r="G1164" s="36" t="s">
        <v>6608</v>
      </c>
      <c r="K1164" s="7"/>
      <c r="L1164" s="7" t="s">
        <v>834</v>
      </c>
      <c r="M1164" s="7" t="s">
        <v>639</v>
      </c>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c r="BI1164" s="4"/>
      <c r="BJ1164" s="4"/>
      <c r="BK1164" s="4"/>
      <c r="BL1164" s="4"/>
      <c r="BM1164" s="4"/>
      <c r="BN1164" s="4"/>
      <c r="BO1164" s="4"/>
      <c r="BP1164" s="4"/>
      <c r="BQ1164" s="4"/>
      <c r="BR1164" s="4"/>
      <c r="BS1164" s="4"/>
      <c r="BT1164" s="4"/>
      <c r="BU1164" s="4"/>
      <c r="BV1164" s="4"/>
      <c r="BW1164" s="4"/>
      <c r="BZ1164" s="7"/>
      <c r="CF1164" s="7"/>
      <c r="CG1164" s="14"/>
      <c r="CH1164" s="7"/>
      <c r="CI1164" s="14"/>
      <c r="CJ1164" s="7"/>
      <c r="CK1164" s="14"/>
      <c r="CL1164" s="7"/>
      <c r="CM1164" s="14"/>
    </row>
    <row r="1165" spans="1:91" x14ac:dyDescent="0.3">
      <c r="A1165" s="10">
        <v>151</v>
      </c>
      <c r="B1165" s="36" t="s">
        <v>1076</v>
      </c>
      <c r="G1165" s="36" t="s">
        <v>6609</v>
      </c>
      <c r="K1165" s="7"/>
      <c r="L1165" s="7" t="s">
        <v>834</v>
      </c>
      <c r="M1165" s="7" t="s">
        <v>639</v>
      </c>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4"/>
      <c r="BH1165" s="4"/>
      <c r="BI1165" s="4"/>
      <c r="BJ1165" s="4"/>
      <c r="BK1165" s="4"/>
      <c r="BL1165" s="4"/>
      <c r="BM1165" s="4"/>
      <c r="BN1165" s="4"/>
      <c r="BO1165" s="4"/>
      <c r="BP1165" s="4"/>
      <c r="BQ1165" s="4"/>
      <c r="BR1165" s="4"/>
      <c r="BS1165" s="4"/>
      <c r="BT1165" s="4"/>
      <c r="BU1165" s="4"/>
      <c r="BV1165" s="4"/>
      <c r="BW1165" s="4"/>
      <c r="BZ1165" s="7"/>
      <c r="CF1165" s="7"/>
      <c r="CG1165" s="14"/>
      <c r="CH1165" s="7"/>
      <c r="CI1165" s="14"/>
      <c r="CJ1165" s="7"/>
      <c r="CK1165" s="14"/>
      <c r="CL1165" s="7"/>
      <c r="CM1165" s="14"/>
    </row>
    <row r="1166" spans="1:91" x14ac:dyDescent="0.3">
      <c r="A1166" s="10">
        <v>151</v>
      </c>
      <c r="B1166" s="36" t="s">
        <v>1176</v>
      </c>
      <c r="G1166" s="36" t="s">
        <v>6610</v>
      </c>
      <c r="K1166" s="7"/>
      <c r="L1166" s="7" t="s">
        <v>834</v>
      </c>
      <c r="M1166" s="7" t="s">
        <v>618</v>
      </c>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4"/>
      <c r="BH1166" s="4"/>
      <c r="BI1166" s="4"/>
      <c r="BJ1166" s="4"/>
      <c r="BK1166" s="4"/>
      <c r="BL1166" s="4"/>
      <c r="BM1166" s="4"/>
      <c r="BN1166" s="4"/>
      <c r="BO1166" s="4"/>
      <c r="BP1166" s="4"/>
      <c r="BQ1166" s="4"/>
      <c r="BR1166" s="4"/>
      <c r="BS1166" s="4"/>
      <c r="BT1166" s="4"/>
      <c r="BU1166" s="4"/>
      <c r="BV1166" s="4"/>
      <c r="BW1166" s="4"/>
      <c r="BZ1166" s="7"/>
      <c r="CF1166" s="7"/>
      <c r="CG1166" s="14"/>
      <c r="CH1166" s="7"/>
      <c r="CI1166" s="14"/>
      <c r="CJ1166" s="7"/>
      <c r="CK1166" s="14"/>
      <c r="CL1166" s="7"/>
      <c r="CM1166" s="14"/>
    </row>
    <row r="1167" spans="1:91" x14ac:dyDescent="0.3">
      <c r="A1167" s="10">
        <v>151</v>
      </c>
      <c r="B1167" s="36" t="s">
        <v>1083</v>
      </c>
      <c r="G1167" s="36" t="s">
        <v>6611</v>
      </c>
      <c r="K1167" s="7"/>
      <c r="L1167" s="7" t="s">
        <v>834</v>
      </c>
      <c r="M1167" s="7" t="s">
        <v>618</v>
      </c>
      <c r="N1167" s="4"/>
      <c r="O1167" s="4"/>
      <c r="P1167" s="4"/>
      <c r="Q1167" s="4"/>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Z1167" s="7"/>
      <c r="CF1167" s="7"/>
      <c r="CG1167" s="14"/>
      <c r="CH1167" s="7"/>
      <c r="CI1167" s="14"/>
      <c r="CJ1167" s="7"/>
      <c r="CK1167" s="14"/>
      <c r="CL1167" s="7"/>
      <c r="CM1167" s="14"/>
    </row>
    <row r="1168" spans="1:91" x14ac:dyDescent="0.3">
      <c r="A1168" s="10">
        <v>151</v>
      </c>
      <c r="B1168" s="36" t="s">
        <v>1025</v>
      </c>
      <c r="G1168" s="36" t="s">
        <v>6612</v>
      </c>
      <c r="K1168" s="7"/>
      <c r="L1168" s="7" t="s">
        <v>834</v>
      </c>
      <c r="M1168" s="7" t="s">
        <v>639</v>
      </c>
      <c r="N1168" s="4"/>
      <c r="O1168" s="4"/>
      <c r="P1168" s="4"/>
      <c r="Q1168" s="4"/>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c r="BG1168" s="4"/>
      <c r="BH1168" s="4"/>
      <c r="BI1168" s="4"/>
      <c r="BJ1168" s="4"/>
      <c r="BK1168" s="4"/>
      <c r="BL1168" s="4"/>
      <c r="BM1168" s="4"/>
      <c r="BN1168" s="4"/>
      <c r="BO1168" s="4"/>
      <c r="BP1168" s="4"/>
      <c r="BQ1168" s="4"/>
      <c r="BR1168" s="4"/>
      <c r="BS1168" s="4"/>
      <c r="BT1168" s="4"/>
      <c r="BU1168" s="4"/>
      <c r="BV1168" s="4"/>
      <c r="BW1168" s="4"/>
      <c r="BZ1168" s="7"/>
      <c r="CF1168" s="7"/>
      <c r="CG1168" s="14"/>
      <c r="CH1168" s="7"/>
      <c r="CI1168" s="14"/>
      <c r="CJ1168" s="7"/>
      <c r="CK1168" s="14"/>
      <c r="CL1168" s="7"/>
      <c r="CM1168" s="14"/>
    </row>
    <row r="1169" spans="1:91" x14ac:dyDescent="0.3">
      <c r="A1169" s="10">
        <v>151</v>
      </c>
      <c r="B1169" s="6" t="s">
        <v>1248</v>
      </c>
      <c r="G1169" s="36" t="s">
        <v>6613</v>
      </c>
      <c r="K1169" s="7"/>
      <c r="L1169" s="7" t="s">
        <v>834</v>
      </c>
      <c r="M1169" s="7" t="s">
        <v>615</v>
      </c>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c r="BW1169" s="4"/>
      <c r="BZ1169" s="7"/>
      <c r="CF1169" s="7"/>
      <c r="CG1169" s="14"/>
      <c r="CH1169" s="7"/>
      <c r="CI1169" s="14"/>
      <c r="CJ1169" s="7"/>
      <c r="CK1169" s="14"/>
      <c r="CL1169" s="7"/>
      <c r="CM1169" s="14"/>
    </row>
    <row r="1170" spans="1:91" x14ac:dyDescent="0.3">
      <c r="A1170" s="10">
        <v>151</v>
      </c>
      <c r="B1170" s="36" t="s">
        <v>1036</v>
      </c>
      <c r="G1170" s="36" t="s">
        <v>6614</v>
      </c>
      <c r="K1170" s="7"/>
      <c r="L1170" s="7" t="s">
        <v>834</v>
      </c>
      <c r="M1170" s="7" t="s">
        <v>639</v>
      </c>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c r="BI1170" s="4"/>
      <c r="BJ1170" s="4"/>
      <c r="BK1170" s="4"/>
      <c r="BL1170" s="4"/>
      <c r="BM1170" s="4"/>
      <c r="BN1170" s="4"/>
      <c r="BO1170" s="4"/>
      <c r="BP1170" s="4"/>
      <c r="BQ1170" s="4"/>
      <c r="BR1170" s="4"/>
      <c r="BS1170" s="4"/>
      <c r="BT1170" s="4"/>
      <c r="BU1170" s="4"/>
      <c r="BV1170" s="4"/>
      <c r="BW1170" s="4"/>
      <c r="BZ1170" s="7"/>
      <c r="CF1170" s="7"/>
      <c r="CG1170" s="14"/>
      <c r="CH1170" s="7"/>
      <c r="CI1170" s="14"/>
      <c r="CJ1170" s="7"/>
      <c r="CK1170" s="14"/>
      <c r="CL1170" s="7"/>
      <c r="CM1170" s="14"/>
    </row>
    <row r="1171" spans="1:91" x14ac:dyDescent="0.3">
      <c r="A1171" s="10">
        <v>151</v>
      </c>
      <c r="B1171" s="36" t="s">
        <v>1025</v>
      </c>
      <c r="G1171" s="36" t="s">
        <v>6615</v>
      </c>
      <c r="K1171" s="7"/>
      <c r="L1171" s="7" t="s">
        <v>834</v>
      </c>
      <c r="M1171" s="7" t="s">
        <v>624</v>
      </c>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Z1171" s="7"/>
      <c r="CF1171" s="7"/>
      <c r="CG1171" s="14"/>
      <c r="CH1171" s="7"/>
      <c r="CI1171" s="14"/>
      <c r="CJ1171" s="7"/>
      <c r="CK1171" s="14"/>
      <c r="CL1171" s="7"/>
      <c r="CM1171" s="14"/>
    </row>
    <row r="1172" spans="1:91" x14ac:dyDescent="0.3">
      <c r="A1172" s="10">
        <v>151</v>
      </c>
      <c r="B1172" s="36" t="s">
        <v>1654</v>
      </c>
      <c r="G1172" s="36" t="s">
        <v>6616</v>
      </c>
      <c r="K1172" s="7"/>
      <c r="L1172" s="7" t="s">
        <v>834</v>
      </c>
      <c r="M1172" s="7" t="s">
        <v>615</v>
      </c>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c r="BG1172" s="4"/>
      <c r="BH1172" s="4"/>
      <c r="BI1172" s="4"/>
      <c r="BJ1172" s="4"/>
      <c r="BK1172" s="4"/>
      <c r="BL1172" s="4"/>
      <c r="BM1172" s="4"/>
      <c r="BN1172" s="4"/>
      <c r="BO1172" s="4"/>
      <c r="BP1172" s="4"/>
      <c r="BQ1172" s="4"/>
      <c r="BR1172" s="4"/>
      <c r="BS1172" s="4"/>
      <c r="BT1172" s="4"/>
      <c r="BU1172" s="4"/>
      <c r="BV1172" s="4"/>
      <c r="BW1172" s="4"/>
      <c r="BZ1172" s="7"/>
      <c r="CF1172" s="7"/>
      <c r="CG1172" s="14"/>
      <c r="CH1172" s="7"/>
      <c r="CI1172" s="14"/>
      <c r="CJ1172" s="7"/>
      <c r="CK1172" s="14"/>
      <c r="CL1172" s="7"/>
      <c r="CM1172" s="14"/>
    </row>
    <row r="1173" spans="1:91" x14ac:dyDescent="0.3">
      <c r="A1173" s="10">
        <v>151</v>
      </c>
      <c r="B1173" s="36" t="s">
        <v>1028</v>
      </c>
      <c r="G1173" s="36" t="s">
        <v>6617</v>
      </c>
      <c r="K1173" s="7"/>
      <c r="L1173" s="7" t="s">
        <v>834</v>
      </c>
      <c r="M1173" s="7" t="s">
        <v>615</v>
      </c>
      <c r="N1173" s="4"/>
      <c r="O1173" s="4"/>
      <c r="P1173" s="4"/>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c r="BG1173" s="4"/>
      <c r="BH1173" s="4"/>
      <c r="BI1173" s="4"/>
      <c r="BJ1173" s="4"/>
      <c r="BK1173" s="4"/>
      <c r="BL1173" s="4"/>
      <c r="BM1173" s="4"/>
      <c r="BN1173" s="4"/>
      <c r="BO1173" s="4"/>
      <c r="BP1173" s="4"/>
      <c r="BQ1173" s="4"/>
      <c r="BR1173" s="4"/>
      <c r="BS1173" s="4"/>
      <c r="BT1173" s="4"/>
      <c r="BU1173" s="4"/>
      <c r="BV1173" s="4"/>
      <c r="BW1173" s="4"/>
      <c r="BZ1173" s="7"/>
      <c r="CF1173" s="7"/>
      <c r="CG1173" s="14"/>
      <c r="CH1173" s="7"/>
      <c r="CI1173" s="14"/>
      <c r="CJ1173" s="7"/>
      <c r="CK1173" s="14"/>
      <c r="CL1173" s="7"/>
      <c r="CM1173" s="14"/>
    </row>
    <row r="1174" spans="1:91" x14ac:dyDescent="0.3">
      <c r="A1174" s="10">
        <v>151</v>
      </c>
      <c r="B1174" s="36" t="s">
        <v>860</v>
      </c>
      <c r="G1174" s="36" t="s">
        <v>6618</v>
      </c>
      <c r="K1174" s="7"/>
      <c r="L1174" s="7" t="s">
        <v>834</v>
      </c>
      <c r="M1174" s="7" t="s">
        <v>615</v>
      </c>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4"/>
      <c r="BH1174" s="4"/>
      <c r="BI1174" s="4"/>
      <c r="BJ1174" s="4"/>
      <c r="BK1174" s="4"/>
      <c r="BL1174" s="4"/>
      <c r="BM1174" s="4"/>
      <c r="BN1174" s="4"/>
      <c r="BO1174" s="4"/>
      <c r="BP1174" s="4"/>
      <c r="BQ1174" s="4"/>
      <c r="BR1174" s="4"/>
      <c r="BS1174" s="4"/>
      <c r="BT1174" s="4"/>
      <c r="BU1174" s="4"/>
      <c r="BV1174" s="4"/>
      <c r="BW1174" s="4"/>
      <c r="BZ1174" s="7"/>
      <c r="CF1174" s="7"/>
      <c r="CG1174" s="14"/>
      <c r="CH1174" s="7"/>
      <c r="CI1174" s="14"/>
      <c r="CJ1174" s="7"/>
      <c r="CK1174" s="14"/>
      <c r="CL1174" s="7"/>
      <c r="CM1174" s="14"/>
    </row>
    <row r="1175" spans="1:91" x14ac:dyDescent="0.3">
      <c r="A1175" s="10">
        <v>151</v>
      </c>
      <c r="B1175" s="36" t="s">
        <v>1176</v>
      </c>
      <c r="G1175" s="36" t="s">
        <v>6619</v>
      </c>
      <c r="K1175" s="7"/>
      <c r="L1175" s="7" t="s">
        <v>834</v>
      </c>
      <c r="M1175" s="7" t="s">
        <v>639</v>
      </c>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c r="BG1175" s="4"/>
      <c r="BH1175" s="4"/>
      <c r="BI1175" s="4"/>
      <c r="BJ1175" s="4"/>
      <c r="BK1175" s="4"/>
      <c r="BL1175" s="4"/>
      <c r="BM1175" s="4"/>
      <c r="BN1175" s="4"/>
      <c r="BO1175" s="4"/>
      <c r="BP1175" s="4"/>
      <c r="BQ1175" s="4"/>
      <c r="BR1175" s="4"/>
      <c r="BS1175" s="4"/>
      <c r="BT1175" s="4"/>
      <c r="BU1175" s="4"/>
      <c r="BV1175" s="4"/>
      <c r="BW1175" s="4"/>
      <c r="BZ1175" s="7"/>
      <c r="CF1175" s="7"/>
      <c r="CG1175" s="14"/>
      <c r="CH1175" s="7"/>
      <c r="CI1175" s="14"/>
      <c r="CJ1175" s="7"/>
      <c r="CK1175" s="14"/>
      <c r="CL1175" s="7"/>
      <c r="CM1175" s="14"/>
    </row>
    <row r="1176" spans="1:91" x14ac:dyDescent="0.3">
      <c r="A1176" s="10">
        <v>151</v>
      </c>
      <c r="B1176" s="36" t="s">
        <v>1025</v>
      </c>
      <c r="G1176" s="36" t="s">
        <v>6620</v>
      </c>
      <c r="K1176" s="7"/>
      <c r="L1176" s="7" t="s">
        <v>834</v>
      </c>
      <c r="M1176" s="7" t="s">
        <v>615</v>
      </c>
      <c r="N1176" s="4"/>
      <c r="O1176" s="4"/>
      <c r="P1176" s="4"/>
      <c r="Q1176" s="4"/>
      <c r="R1176" s="4"/>
      <c r="S1176" s="4"/>
      <c r="T1176" s="4"/>
      <c r="U1176" s="4"/>
      <c r="V1176" s="4"/>
      <c r="W1176" s="4"/>
      <c r="X1176" s="4"/>
      <c r="Y1176" s="4"/>
      <c r="Z1176" s="4"/>
      <c r="AA1176" s="4"/>
      <c r="AB1176" s="4"/>
      <c r="AC1176" s="4"/>
      <c r="AD1176" s="4"/>
      <c r="AE1176" s="4"/>
      <c r="AF1176" s="4"/>
      <c r="AG1176" s="4"/>
      <c r="AH1176" s="4"/>
      <c r="AI1176" s="4"/>
      <c r="AJ1176" s="4"/>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c r="BG1176" s="4"/>
      <c r="BH1176" s="4"/>
      <c r="BI1176" s="4"/>
      <c r="BJ1176" s="4"/>
      <c r="BK1176" s="4"/>
      <c r="BL1176" s="4"/>
      <c r="BM1176" s="4"/>
      <c r="BN1176" s="4"/>
      <c r="BO1176" s="4"/>
      <c r="BP1176" s="4"/>
      <c r="BQ1176" s="4"/>
      <c r="BR1176" s="4"/>
      <c r="BS1176" s="4"/>
      <c r="BT1176" s="4"/>
      <c r="BU1176" s="4"/>
      <c r="BV1176" s="4"/>
      <c r="BW1176" s="4"/>
      <c r="BZ1176" s="7"/>
      <c r="CF1176" s="7"/>
      <c r="CG1176" s="14"/>
      <c r="CH1176" s="7"/>
      <c r="CI1176" s="14"/>
      <c r="CJ1176" s="7"/>
      <c r="CK1176" s="14"/>
      <c r="CL1176" s="7"/>
      <c r="CM1176" s="14"/>
    </row>
    <row r="1177" spans="1:91" x14ac:dyDescent="0.3">
      <c r="A1177" s="10">
        <v>151</v>
      </c>
      <c r="B1177" s="36" t="s">
        <v>1349</v>
      </c>
      <c r="G1177" s="36" t="s">
        <v>6621</v>
      </c>
      <c r="K1177" s="7"/>
      <c r="L1177" s="7" t="s">
        <v>834</v>
      </c>
      <c r="M1177" s="7" t="s">
        <v>624</v>
      </c>
      <c r="N1177" s="4"/>
      <c r="O1177" s="4"/>
      <c r="P1177" s="4"/>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4"/>
      <c r="BH1177" s="4"/>
      <c r="BI1177" s="4"/>
      <c r="BJ1177" s="4"/>
      <c r="BK1177" s="4"/>
      <c r="BL1177" s="4"/>
      <c r="BM1177" s="4"/>
      <c r="BN1177" s="4"/>
      <c r="BO1177" s="4"/>
      <c r="BP1177" s="4"/>
      <c r="BQ1177" s="4"/>
      <c r="BR1177" s="4"/>
      <c r="BS1177" s="4"/>
      <c r="BT1177" s="4"/>
      <c r="BU1177" s="4"/>
      <c r="BV1177" s="4"/>
      <c r="BW1177" s="4"/>
      <c r="BZ1177" s="7"/>
      <c r="CF1177" s="7"/>
      <c r="CG1177" s="14"/>
      <c r="CH1177" s="7"/>
      <c r="CI1177" s="14"/>
      <c r="CJ1177" s="7"/>
      <c r="CK1177" s="14"/>
      <c r="CL1177" s="7"/>
      <c r="CM1177" s="14"/>
    </row>
    <row r="1178" spans="1:91" x14ac:dyDescent="0.3">
      <c r="A1178" s="10">
        <v>151</v>
      </c>
      <c r="B1178" s="36" t="s">
        <v>1901</v>
      </c>
      <c r="G1178" s="36" t="s">
        <v>6622</v>
      </c>
      <c r="K1178" s="7"/>
      <c r="L1178" s="7" t="s">
        <v>834</v>
      </c>
      <c r="M1178" s="7" t="s">
        <v>618</v>
      </c>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c r="BI1178" s="4"/>
      <c r="BJ1178" s="4"/>
      <c r="BK1178" s="4"/>
      <c r="BL1178" s="4"/>
      <c r="BM1178" s="4"/>
      <c r="BN1178" s="4"/>
      <c r="BO1178" s="4"/>
      <c r="BP1178" s="4"/>
      <c r="BQ1178" s="4"/>
      <c r="BR1178" s="4"/>
      <c r="BS1178" s="4"/>
      <c r="BT1178" s="4"/>
      <c r="BU1178" s="4"/>
      <c r="BV1178" s="4"/>
      <c r="BW1178" s="4"/>
      <c r="BZ1178" s="7"/>
      <c r="CF1178" s="7"/>
      <c r="CG1178" s="14"/>
      <c r="CH1178" s="7"/>
      <c r="CI1178" s="14"/>
      <c r="CJ1178" s="7"/>
      <c r="CK1178" s="14"/>
      <c r="CL1178" s="7"/>
      <c r="CM1178" s="14"/>
    </row>
    <row r="1179" spans="1:91" x14ac:dyDescent="0.3">
      <c r="A1179" s="10">
        <v>151</v>
      </c>
      <c r="B1179" s="36" t="s">
        <v>900</v>
      </c>
      <c r="G1179" s="36" t="s">
        <v>6623</v>
      </c>
      <c r="K1179" s="7"/>
      <c r="L1179" s="7" t="s">
        <v>834</v>
      </c>
      <c r="M1179" s="7" t="s">
        <v>615</v>
      </c>
      <c r="N1179" s="4"/>
      <c r="O1179" s="4"/>
      <c r="P1179" s="4"/>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4"/>
      <c r="BH1179" s="4"/>
      <c r="BI1179" s="4"/>
      <c r="BJ1179" s="4"/>
      <c r="BK1179" s="4"/>
      <c r="BL1179" s="4"/>
      <c r="BM1179" s="4"/>
      <c r="BN1179" s="4"/>
      <c r="BO1179" s="4"/>
      <c r="BP1179" s="4"/>
      <c r="BQ1179" s="4"/>
      <c r="BR1179" s="4"/>
      <c r="BS1179" s="4"/>
      <c r="BT1179" s="4"/>
      <c r="BU1179" s="4"/>
      <c r="BV1179" s="4"/>
      <c r="BW1179" s="4"/>
      <c r="BZ1179" s="7"/>
      <c r="CF1179" s="7"/>
      <c r="CG1179" s="14"/>
      <c r="CH1179" s="7"/>
      <c r="CI1179" s="14"/>
      <c r="CJ1179" s="7"/>
      <c r="CK1179" s="14"/>
      <c r="CL1179" s="7"/>
      <c r="CM1179" s="14"/>
    </row>
    <row r="1180" spans="1:91" x14ac:dyDescent="0.3">
      <c r="A1180" s="10">
        <v>151</v>
      </c>
      <c r="B1180" s="36" t="s">
        <v>860</v>
      </c>
      <c r="G1180" s="36" t="s">
        <v>6624</v>
      </c>
      <c r="K1180" s="7"/>
      <c r="L1180" s="7" t="s">
        <v>834</v>
      </c>
      <c r="M1180" s="7" t="s">
        <v>615</v>
      </c>
      <c r="N1180" s="4"/>
      <c r="O1180" s="4"/>
      <c r="P1180" s="4"/>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c r="BG1180" s="4"/>
      <c r="BH1180" s="4"/>
      <c r="BI1180" s="4"/>
      <c r="BJ1180" s="4"/>
      <c r="BK1180" s="4"/>
      <c r="BL1180" s="4"/>
      <c r="BM1180" s="4"/>
      <c r="BN1180" s="4"/>
      <c r="BO1180" s="4"/>
      <c r="BP1180" s="4"/>
      <c r="BQ1180" s="4"/>
      <c r="BR1180" s="4"/>
      <c r="BS1180" s="4"/>
      <c r="BT1180" s="4"/>
      <c r="BU1180" s="4"/>
      <c r="BV1180" s="4"/>
      <c r="BW1180" s="4"/>
      <c r="BZ1180" s="7"/>
      <c r="CF1180" s="7"/>
      <c r="CG1180" s="14"/>
      <c r="CH1180" s="7"/>
      <c r="CI1180" s="14"/>
      <c r="CJ1180" s="7"/>
      <c r="CK1180" s="14"/>
      <c r="CL1180" s="7"/>
      <c r="CM1180" s="14"/>
    </row>
    <row r="1181" spans="1:91" x14ac:dyDescent="0.3">
      <c r="A1181" s="10">
        <v>151</v>
      </c>
      <c r="B1181" s="36" t="s">
        <v>1025</v>
      </c>
      <c r="G1181" s="36" t="s">
        <v>3848</v>
      </c>
      <c r="K1181" s="7"/>
      <c r="L1181" s="7" t="s">
        <v>834</v>
      </c>
      <c r="M1181" s="7" t="s">
        <v>636</v>
      </c>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4"/>
      <c r="BH1181" s="4"/>
      <c r="BI1181" s="4"/>
      <c r="BJ1181" s="4"/>
      <c r="BK1181" s="4"/>
      <c r="BL1181" s="4"/>
      <c r="BM1181" s="4"/>
      <c r="BN1181" s="4"/>
      <c r="BO1181" s="4"/>
      <c r="BP1181" s="4"/>
      <c r="BQ1181" s="4"/>
      <c r="BR1181" s="4"/>
      <c r="BS1181" s="4"/>
      <c r="BT1181" s="4"/>
      <c r="BU1181" s="4"/>
      <c r="BV1181" s="4"/>
      <c r="BW1181" s="4"/>
      <c r="BZ1181" s="7"/>
      <c r="CF1181" s="7"/>
      <c r="CG1181" s="14"/>
      <c r="CH1181" s="7"/>
      <c r="CI1181" s="14"/>
      <c r="CJ1181" s="7"/>
      <c r="CK1181" s="14"/>
      <c r="CL1181" s="7"/>
      <c r="CM1181" s="14"/>
    </row>
    <row r="1182" spans="1:91" x14ac:dyDescent="0.3">
      <c r="A1182" s="10">
        <v>151</v>
      </c>
      <c r="B1182" s="36" t="s">
        <v>1058</v>
      </c>
      <c r="G1182" s="36" t="s">
        <v>6625</v>
      </c>
      <c r="K1182" s="7"/>
      <c r="L1182" s="7" t="s">
        <v>834</v>
      </c>
      <c r="M1182" s="7" t="s">
        <v>618</v>
      </c>
      <c r="N1182" s="4"/>
      <c r="O1182" s="4"/>
      <c r="P1182" s="4"/>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Z1182" s="7"/>
      <c r="CF1182" s="7"/>
      <c r="CG1182" s="14"/>
      <c r="CH1182" s="7"/>
      <c r="CI1182" s="14"/>
      <c r="CJ1182" s="7"/>
      <c r="CK1182" s="14"/>
      <c r="CL1182" s="7"/>
      <c r="CM1182" s="14"/>
    </row>
    <row r="1183" spans="1:91" x14ac:dyDescent="0.3">
      <c r="A1183" s="10">
        <v>151</v>
      </c>
      <c r="B1183" s="36" t="s">
        <v>1058</v>
      </c>
      <c r="G1183" s="36" t="s">
        <v>6626</v>
      </c>
      <c r="K1183" s="7"/>
      <c r="L1183" s="7" t="s">
        <v>834</v>
      </c>
      <c r="M1183" s="7" t="s">
        <v>615</v>
      </c>
      <c r="N1183" s="4"/>
      <c r="O1183" s="4"/>
      <c r="P1183" s="4"/>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Z1183" s="7"/>
      <c r="CF1183" s="7"/>
      <c r="CG1183" s="14"/>
      <c r="CH1183" s="7"/>
      <c r="CI1183" s="14"/>
      <c r="CJ1183" s="7"/>
      <c r="CK1183" s="14"/>
      <c r="CL1183" s="7"/>
      <c r="CM1183" s="14"/>
    </row>
    <row r="1184" spans="1:91" x14ac:dyDescent="0.3">
      <c r="A1184" s="10">
        <v>151</v>
      </c>
      <c r="B1184" s="36" t="s">
        <v>1058</v>
      </c>
      <c r="G1184" s="36" t="s">
        <v>6627</v>
      </c>
      <c r="K1184" s="7"/>
      <c r="L1184" s="7" t="s">
        <v>834</v>
      </c>
      <c r="M1184" s="7" t="s">
        <v>615</v>
      </c>
      <c r="N1184" s="4"/>
      <c r="O1184" s="4"/>
      <c r="P1184" s="4"/>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4"/>
      <c r="BH1184" s="4"/>
      <c r="BI1184" s="4"/>
      <c r="BJ1184" s="4"/>
      <c r="BK1184" s="4"/>
      <c r="BL1184" s="4"/>
      <c r="BM1184" s="4"/>
      <c r="BN1184" s="4"/>
      <c r="BO1184" s="4"/>
      <c r="BP1184" s="4"/>
      <c r="BQ1184" s="4"/>
      <c r="BR1184" s="4"/>
      <c r="BS1184" s="4"/>
      <c r="BT1184" s="4"/>
      <c r="BU1184" s="4"/>
      <c r="BV1184" s="4"/>
      <c r="BW1184" s="4"/>
      <c r="BZ1184" s="7"/>
      <c r="CF1184" s="7"/>
      <c r="CG1184" s="14"/>
      <c r="CH1184" s="7"/>
      <c r="CI1184" s="14"/>
      <c r="CJ1184" s="7"/>
      <c r="CK1184" s="14"/>
      <c r="CL1184" s="7"/>
      <c r="CM1184" s="14"/>
    </row>
    <row r="1185" spans="1:91" x14ac:dyDescent="0.3">
      <c r="A1185" s="10">
        <v>151</v>
      </c>
      <c r="B1185" s="36" t="s">
        <v>860</v>
      </c>
      <c r="G1185" s="36" t="s">
        <v>6628</v>
      </c>
      <c r="K1185" s="7"/>
      <c r="L1185" s="7" t="s">
        <v>834</v>
      </c>
      <c r="M1185" s="7" t="s">
        <v>633</v>
      </c>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4"/>
      <c r="BH1185" s="4"/>
      <c r="BI1185" s="4"/>
      <c r="BJ1185" s="4"/>
      <c r="BK1185" s="4"/>
      <c r="BL1185" s="4"/>
      <c r="BM1185" s="4"/>
      <c r="BN1185" s="4"/>
      <c r="BO1185" s="4"/>
      <c r="BP1185" s="4"/>
      <c r="BQ1185" s="4"/>
      <c r="BR1185" s="4"/>
      <c r="BS1185" s="4"/>
      <c r="BT1185" s="4"/>
      <c r="BU1185" s="4"/>
      <c r="BV1185" s="4"/>
      <c r="BW1185" s="4"/>
      <c r="BZ1185" s="7"/>
      <c r="CF1185" s="7"/>
      <c r="CG1185" s="14"/>
      <c r="CH1185" s="7"/>
      <c r="CI1185" s="14"/>
      <c r="CJ1185" s="7"/>
      <c r="CK1185" s="14"/>
      <c r="CL1185" s="7"/>
      <c r="CM1185" s="14"/>
    </row>
    <row r="1186" spans="1:91" x14ac:dyDescent="0.3">
      <c r="A1186" s="10">
        <v>151</v>
      </c>
      <c r="B1186" s="36" t="s">
        <v>1025</v>
      </c>
      <c r="G1186" s="36" t="s">
        <v>6629</v>
      </c>
      <c r="K1186" s="7"/>
      <c r="L1186" s="7" t="s">
        <v>834</v>
      </c>
      <c r="M1186" s="7" t="s">
        <v>624</v>
      </c>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c r="BG1186" s="4"/>
      <c r="BH1186" s="4"/>
      <c r="BI1186" s="4"/>
      <c r="BJ1186" s="4"/>
      <c r="BK1186" s="4"/>
      <c r="BL1186" s="4"/>
      <c r="BM1186" s="4"/>
      <c r="BN1186" s="4"/>
      <c r="BO1186" s="4"/>
      <c r="BP1186" s="4"/>
      <c r="BQ1186" s="4"/>
      <c r="BR1186" s="4"/>
      <c r="BS1186" s="4"/>
      <c r="BT1186" s="4"/>
      <c r="BU1186" s="4"/>
      <c r="BV1186" s="4"/>
      <c r="BW1186" s="4"/>
      <c r="BZ1186" s="7"/>
      <c r="CF1186" s="7"/>
      <c r="CG1186" s="14"/>
      <c r="CH1186" s="7"/>
      <c r="CI1186" s="14"/>
      <c r="CJ1186" s="7"/>
      <c r="CK1186" s="14"/>
      <c r="CL1186" s="7"/>
      <c r="CM1186" s="14"/>
    </row>
    <row r="1187" spans="1:91" x14ac:dyDescent="0.3">
      <c r="A1187" s="10">
        <v>151</v>
      </c>
      <c r="B1187" s="36" t="s">
        <v>1244</v>
      </c>
      <c r="G1187" s="36" t="s">
        <v>6630</v>
      </c>
      <c r="K1187" s="7"/>
      <c r="L1187" s="7" t="s">
        <v>834</v>
      </c>
      <c r="M1187" s="7" t="s">
        <v>639</v>
      </c>
      <c r="N1187" s="4"/>
      <c r="O1187" s="4"/>
      <c r="P1187" s="4"/>
      <c r="Q1187" s="4"/>
      <c r="R1187" s="4"/>
      <c r="S1187" s="4"/>
      <c r="T1187" s="4"/>
      <c r="U1187" s="4"/>
      <c r="V1187" s="4"/>
      <c r="W1187" s="4"/>
      <c r="X1187" s="4"/>
      <c r="Y1187" s="4"/>
      <c r="Z1187" s="4"/>
      <c r="AA1187" s="4"/>
      <c r="AB1187" s="4"/>
      <c r="AC1187" s="4"/>
      <c r="AD1187" s="4"/>
      <c r="AE1187" s="4"/>
      <c r="AF1187" s="4"/>
      <c r="AG1187" s="4"/>
      <c r="AH1187" s="4"/>
      <c r="AI1187" s="4"/>
      <c r="AJ1187" s="4"/>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c r="BG1187" s="4"/>
      <c r="BH1187" s="4"/>
      <c r="BI1187" s="4"/>
      <c r="BJ1187" s="4"/>
      <c r="BK1187" s="4"/>
      <c r="BL1187" s="4"/>
      <c r="BM1187" s="4"/>
      <c r="BN1187" s="4"/>
      <c r="BO1187" s="4"/>
      <c r="BP1187" s="4"/>
      <c r="BQ1187" s="4"/>
      <c r="BR1187" s="4"/>
      <c r="BS1187" s="4"/>
      <c r="BT1187" s="4"/>
      <c r="BU1187" s="4"/>
      <c r="BV1187" s="4"/>
      <c r="BW1187" s="4"/>
      <c r="BZ1187" s="7"/>
      <c r="CF1187" s="7"/>
      <c r="CG1187" s="14"/>
      <c r="CH1187" s="7"/>
      <c r="CI1187" s="14"/>
      <c r="CJ1187" s="7"/>
      <c r="CK1187" s="14"/>
      <c r="CL1187" s="7"/>
      <c r="CM1187" s="14"/>
    </row>
    <row r="1188" spans="1:91" x14ac:dyDescent="0.3">
      <c r="A1188" s="10">
        <v>151</v>
      </c>
      <c r="B1188" s="36" t="s">
        <v>1058</v>
      </c>
      <c r="G1188" s="36" t="s">
        <v>6631</v>
      </c>
      <c r="K1188" s="7"/>
      <c r="L1188" s="7" t="s">
        <v>834</v>
      </c>
      <c r="M1188" s="7" t="s">
        <v>618</v>
      </c>
      <c r="N1188" s="4"/>
      <c r="O1188" s="4"/>
      <c r="P1188" s="4"/>
      <c r="Q1188" s="4"/>
      <c r="R1188" s="4"/>
      <c r="S1188" s="4"/>
      <c r="T1188" s="4"/>
      <c r="U1188" s="4"/>
      <c r="V1188" s="4"/>
      <c r="W1188" s="4"/>
      <c r="X1188" s="4"/>
      <c r="Y1188" s="4"/>
      <c r="Z1188" s="4"/>
      <c r="AA1188" s="4"/>
      <c r="AB1188" s="4"/>
      <c r="AC1188" s="4"/>
      <c r="AD1188" s="4"/>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c r="BG1188" s="4"/>
      <c r="BH1188" s="4"/>
      <c r="BI1188" s="4"/>
      <c r="BJ1188" s="4"/>
      <c r="BK1188" s="4"/>
      <c r="BL1188" s="4"/>
      <c r="BM1188" s="4"/>
      <c r="BN1188" s="4"/>
      <c r="BO1188" s="4"/>
      <c r="BP1188" s="4"/>
      <c r="BQ1188" s="4"/>
      <c r="BR1188" s="4"/>
      <c r="BS1188" s="4"/>
      <c r="BT1188" s="4"/>
      <c r="BU1188" s="4"/>
      <c r="BV1188" s="4"/>
      <c r="BW1188" s="4"/>
      <c r="BZ1188" s="7"/>
      <c r="CF1188" s="7"/>
      <c r="CG1188" s="14"/>
      <c r="CH1188" s="7"/>
      <c r="CI1188" s="14"/>
      <c r="CJ1188" s="7"/>
      <c r="CK1188" s="14"/>
      <c r="CL1188" s="7"/>
      <c r="CM1188" s="14"/>
    </row>
    <row r="1189" spans="1:91" x14ac:dyDescent="0.3">
      <c r="A1189" s="10">
        <v>151</v>
      </c>
      <c r="B1189" s="36" t="s">
        <v>1176</v>
      </c>
      <c r="G1189" s="36" t="s">
        <v>6632</v>
      </c>
      <c r="K1189" s="7"/>
      <c r="L1189" s="7" t="s">
        <v>834</v>
      </c>
      <c r="M1189" s="7" t="s">
        <v>624</v>
      </c>
      <c r="N1189" s="4"/>
      <c r="O1189" s="4"/>
      <c r="P1189" s="4"/>
      <c r="Q1189" s="4"/>
      <c r="R1189" s="4"/>
      <c r="S1189" s="4"/>
      <c r="T1189" s="4"/>
      <c r="U1189" s="4"/>
      <c r="V1189" s="4"/>
      <c r="W1189" s="4"/>
      <c r="X1189" s="4"/>
      <c r="Y1189" s="4"/>
      <c r="Z1189" s="4"/>
      <c r="AA1189" s="4"/>
      <c r="AB1189" s="4"/>
      <c r="AC1189" s="4"/>
      <c r="AD1189" s="4"/>
      <c r="AE1189" s="4"/>
      <c r="AF1189" s="4"/>
      <c r="AG1189" s="4"/>
      <c r="AH1189" s="4"/>
      <c r="AI1189" s="4"/>
      <c r="AJ1189" s="4"/>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4"/>
      <c r="BU1189" s="4"/>
      <c r="BV1189" s="4"/>
      <c r="BW1189" s="4"/>
      <c r="BZ1189" s="7"/>
      <c r="CF1189" s="7"/>
      <c r="CG1189" s="14"/>
      <c r="CH1189" s="7"/>
      <c r="CI1189" s="14"/>
      <c r="CJ1189" s="7"/>
      <c r="CK1189" s="14"/>
      <c r="CL1189" s="7"/>
      <c r="CM1189" s="14"/>
    </row>
    <row r="1190" spans="1:91" x14ac:dyDescent="0.3">
      <c r="A1190" s="10">
        <v>151</v>
      </c>
      <c r="B1190" s="36" t="s">
        <v>1036</v>
      </c>
      <c r="G1190" s="36" t="s">
        <v>6633</v>
      </c>
      <c r="K1190" s="7"/>
      <c r="L1190" s="7" t="s">
        <v>834</v>
      </c>
      <c r="M1190" s="7" t="s">
        <v>615</v>
      </c>
      <c r="N1190" s="4"/>
      <c r="O1190" s="4"/>
      <c r="P1190" s="4"/>
      <c r="Q1190" s="4"/>
      <c r="R1190" s="4"/>
      <c r="S1190" s="4"/>
      <c r="T1190" s="4"/>
      <c r="U1190" s="4"/>
      <c r="V1190" s="4"/>
      <c r="W1190" s="4"/>
      <c r="X1190" s="4"/>
      <c r="Y1190" s="4"/>
      <c r="Z1190" s="4"/>
      <c r="AA1190" s="4"/>
      <c r="AB1190" s="4"/>
      <c r="AC1190" s="4"/>
      <c r="AD1190" s="4"/>
      <c r="AE1190" s="4"/>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c r="BG1190" s="4"/>
      <c r="BH1190" s="4"/>
      <c r="BI1190" s="4"/>
      <c r="BJ1190" s="4"/>
      <c r="BK1190" s="4"/>
      <c r="BL1190" s="4"/>
      <c r="BM1190" s="4"/>
      <c r="BN1190" s="4"/>
      <c r="BO1190" s="4"/>
      <c r="BP1190" s="4"/>
      <c r="BQ1190" s="4"/>
      <c r="BR1190" s="4"/>
      <c r="BS1190" s="4"/>
      <c r="BT1190" s="4"/>
      <c r="BU1190" s="4"/>
      <c r="BV1190" s="4"/>
      <c r="BW1190" s="4"/>
      <c r="BZ1190" s="7"/>
      <c r="CF1190" s="7"/>
      <c r="CG1190" s="14"/>
      <c r="CH1190" s="7"/>
      <c r="CI1190" s="14"/>
      <c r="CJ1190" s="7"/>
      <c r="CK1190" s="14"/>
      <c r="CL1190" s="7"/>
      <c r="CM1190" s="14"/>
    </row>
    <row r="1191" spans="1:91" x14ac:dyDescent="0.3">
      <c r="A1191" s="10">
        <v>151</v>
      </c>
      <c r="B1191" s="36" t="s">
        <v>3338</v>
      </c>
      <c r="G1191" s="36" t="s">
        <v>6634</v>
      </c>
      <c r="K1191" s="7"/>
      <c r="L1191" s="7" t="s">
        <v>834</v>
      </c>
      <c r="M1191" s="7" t="s">
        <v>621</v>
      </c>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4"/>
      <c r="BU1191" s="4"/>
      <c r="BV1191" s="4"/>
      <c r="BW1191" s="4"/>
      <c r="BZ1191" s="7"/>
      <c r="CF1191" s="7"/>
      <c r="CG1191" s="14"/>
      <c r="CH1191" s="7"/>
      <c r="CI1191" s="14"/>
      <c r="CJ1191" s="7"/>
      <c r="CK1191" s="14"/>
      <c r="CL1191" s="7"/>
      <c r="CM1191" s="14"/>
    </row>
    <row r="1192" spans="1:91" x14ac:dyDescent="0.3">
      <c r="A1192" s="10">
        <v>151</v>
      </c>
      <c r="B1192" s="36" t="s">
        <v>913</v>
      </c>
      <c r="G1192" s="36" t="s">
        <v>6635</v>
      </c>
      <c r="K1192" s="7"/>
      <c r="L1192" s="7" t="s">
        <v>834</v>
      </c>
      <c r="M1192" s="7" t="s">
        <v>624</v>
      </c>
      <c r="N1192" s="4"/>
      <c r="O1192" s="4"/>
      <c r="P1192" s="4"/>
      <c r="Q1192" s="4"/>
      <c r="R1192" s="4"/>
      <c r="S1192" s="4"/>
      <c r="T1192" s="4"/>
      <c r="U1192" s="4"/>
      <c r="V1192" s="4"/>
      <c r="W1192" s="4"/>
      <c r="X1192" s="4"/>
      <c r="Y1192" s="4"/>
      <c r="Z1192" s="4"/>
      <c r="AA1192" s="4"/>
      <c r="AB1192" s="4"/>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Z1192" s="7"/>
      <c r="CF1192" s="7"/>
      <c r="CG1192" s="14"/>
      <c r="CH1192" s="7"/>
      <c r="CI1192" s="14"/>
      <c r="CJ1192" s="7"/>
      <c r="CK1192" s="14"/>
      <c r="CL1192" s="7"/>
      <c r="CM1192" s="14"/>
    </row>
    <row r="1193" spans="1:91" x14ac:dyDescent="0.3">
      <c r="A1193" s="10">
        <v>151</v>
      </c>
      <c r="B1193" s="36" t="s">
        <v>868</v>
      </c>
      <c r="G1193" s="36" t="s">
        <v>6636</v>
      </c>
      <c r="K1193" s="7"/>
      <c r="L1193" s="7" t="s">
        <v>834</v>
      </c>
      <c r="M1193" s="7" t="s">
        <v>621</v>
      </c>
      <c r="N1193" s="4"/>
      <c r="O1193" s="4"/>
      <c r="P1193" s="4"/>
      <c r="Q1193" s="4"/>
      <c r="R1193" s="4"/>
      <c r="S1193" s="4"/>
      <c r="T1193" s="4"/>
      <c r="U1193" s="4"/>
      <c r="V1193" s="4"/>
      <c r="W1193" s="4"/>
      <c r="X1193" s="4"/>
      <c r="Y1193" s="4"/>
      <c r="Z1193" s="4"/>
      <c r="AA1193" s="4"/>
      <c r="AB1193" s="4"/>
      <c r="AC1193" s="4"/>
      <c r="AD1193" s="4"/>
      <c r="AE1193" s="4"/>
      <c r="AF1193" s="4"/>
      <c r="AG1193" s="4"/>
      <c r="AH1193" s="4"/>
      <c r="AI1193" s="4"/>
      <c r="AJ1193" s="4"/>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c r="BG1193" s="4"/>
      <c r="BH1193" s="4"/>
      <c r="BI1193" s="4"/>
      <c r="BJ1193" s="4"/>
      <c r="BK1193" s="4"/>
      <c r="BL1193" s="4"/>
      <c r="BM1193" s="4"/>
      <c r="BN1193" s="4"/>
      <c r="BO1193" s="4"/>
      <c r="BP1193" s="4"/>
      <c r="BQ1193" s="4"/>
      <c r="BR1193" s="4"/>
      <c r="BS1193" s="4"/>
      <c r="BT1193" s="4"/>
      <c r="BU1193" s="4"/>
      <c r="BV1193" s="4"/>
      <c r="BW1193" s="4"/>
      <c r="BZ1193" s="7"/>
      <c r="CF1193" s="7"/>
      <c r="CG1193" s="14"/>
      <c r="CH1193" s="7"/>
      <c r="CI1193" s="14"/>
      <c r="CJ1193" s="7"/>
      <c r="CK1193" s="14"/>
      <c r="CL1193" s="7"/>
      <c r="CM1193" s="14"/>
    </row>
    <row r="1194" spans="1:91" x14ac:dyDescent="0.3">
      <c r="A1194" s="10">
        <v>151</v>
      </c>
      <c r="B1194" s="36" t="s">
        <v>1036</v>
      </c>
      <c r="G1194" s="36" t="s">
        <v>5246</v>
      </c>
      <c r="K1194" s="7"/>
      <c r="L1194" s="7" t="s">
        <v>834</v>
      </c>
      <c r="M1194" s="7" t="s">
        <v>618</v>
      </c>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c r="BI1194" s="4"/>
      <c r="BJ1194" s="4"/>
      <c r="BK1194" s="4"/>
      <c r="BL1194" s="4"/>
      <c r="BM1194" s="4"/>
      <c r="BN1194" s="4"/>
      <c r="BO1194" s="4"/>
      <c r="BP1194" s="4"/>
      <c r="BQ1194" s="4"/>
      <c r="BR1194" s="4"/>
      <c r="BS1194" s="4"/>
      <c r="BT1194" s="4"/>
      <c r="BU1194" s="4"/>
      <c r="BV1194" s="4"/>
      <c r="BW1194" s="4"/>
      <c r="BZ1194" s="7"/>
      <c r="CF1194" s="7"/>
      <c r="CG1194" s="14"/>
      <c r="CH1194" s="7"/>
      <c r="CI1194" s="14"/>
      <c r="CJ1194" s="7"/>
      <c r="CK1194" s="14"/>
      <c r="CL1194" s="7"/>
      <c r="CM1194" s="14"/>
    </row>
    <row r="1195" spans="1:91" x14ac:dyDescent="0.3">
      <c r="A1195" s="10">
        <v>151</v>
      </c>
      <c r="B1195" s="36" t="s">
        <v>1139</v>
      </c>
      <c r="G1195" s="36" t="s">
        <v>6637</v>
      </c>
      <c r="K1195" s="7"/>
      <c r="L1195" s="7" t="s">
        <v>834</v>
      </c>
      <c r="M1195" s="7" t="s">
        <v>618</v>
      </c>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4"/>
      <c r="BH1195" s="4"/>
      <c r="BI1195" s="4"/>
      <c r="BJ1195" s="4"/>
      <c r="BK1195" s="4"/>
      <c r="BL1195" s="4"/>
      <c r="BM1195" s="4"/>
      <c r="BN1195" s="4"/>
      <c r="BO1195" s="4"/>
      <c r="BP1195" s="4"/>
      <c r="BQ1195" s="4"/>
      <c r="BR1195" s="4"/>
      <c r="BS1195" s="4"/>
      <c r="BT1195" s="4"/>
      <c r="BU1195" s="4"/>
      <c r="BV1195" s="4"/>
      <c r="BW1195" s="4"/>
      <c r="BZ1195" s="7"/>
      <c r="CF1195" s="7"/>
      <c r="CG1195" s="14"/>
      <c r="CH1195" s="7"/>
      <c r="CI1195" s="14"/>
      <c r="CJ1195" s="7"/>
      <c r="CK1195" s="14"/>
      <c r="CL1195" s="7"/>
      <c r="CM1195" s="14"/>
    </row>
    <row r="1196" spans="1:91" x14ac:dyDescent="0.3">
      <c r="A1196" s="10">
        <v>151</v>
      </c>
      <c r="B1196" s="36" t="s">
        <v>1036</v>
      </c>
      <c r="G1196" s="36" t="s">
        <v>6638</v>
      </c>
      <c r="K1196" s="7"/>
      <c r="L1196" s="7" t="s">
        <v>834</v>
      </c>
      <c r="M1196" s="7" t="s">
        <v>615</v>
      </c>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Z1196" s="7"/>
      <c r="CF1196" s="7"/>
      <c r="CG1196" s="14"/>
      <c r="CH1196" s="7"/>
      <c r="CI1196" s="14"/>
      <c r="CJ1196" s="7"/>
      <c r="CK1196" s="14"/>
      <c r="CL1196" s="7"/>
      <c r="CM1196" s="14"/>
    </row>
    <row r="1197" spans="1:91" x14ac:dyDescent="0.3">
      <c r="A1197" s="10">
        <v>151</v>
      </c>
      <c r="B1197" s="36" t="s">
        <v>900</v>
      </c>
      <c r="G1197" s="36" t="s">
        <v>6639</v>
      </c>
      <c r="K1197" s="7"/>
      <c r="L1197" s="7" t="s">
        <v>834</v>
      </c>
      <c r="M1197" s="7" t="s">
        <v>639</v>
      </c>
      <c r="N1197" s="4"/>
      <c r="O1197" s="4"/>
      <c r="P1197" s="4"/>
      <c r="Q1197" s="4"/>
      <c r="R1197" s="4"/>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Z1197" s="7"/>
      <c r="CF1197" s="7"/>
      <c r="CG1197" s="14"/>
      <c r="CH1197" s="7"/>
      <c r="CI1197" s="14"/>
      <c r="CJ1197" s="7"/>
      <c r="CK1197" s="14"/>
      <c r="CL1197" s="7"/>
      <c r="CM1197" s="14"/>
    </row>
    <row r="1198" spans="1:91" x14ac:dyDescent="0.3">
      <c r="A1198" s="10">
        <v>151</v>
      </c>
      <c r="B1198" s="36" t="s">
        <v>860</v>
      </c>
      <c r="G1198" s="36" t="s">
        <v>6640</v>
      </c>
      <c r="K1198" s="7"/>
      <c r="L1198" s="7" t="s">
        <v>834</v>
      </c>
      <c r="M1198" s="7" t="s">
        <v>615</v>
      </c>
      <c r="N1198" s="4"/>
      <c r="O1198" s="4"/>
      <c r="P1198" s="4"/>
      <c r="Q1198" s="4"/>
      <c r="R1198" s="4"/>
      <c r="S1198" s="4"/>
      <c r="T1198" s="4"/>
      <c r="U1198" s="4"/>
      <c r="V1198" s="4"/>
      <c r="W1198" s="4"/>
      <c r="X1198" s="4"/>
      <c r="Y1198" s="4"/>
      <c r="Z1198" s="4"/>
      <c r="AA1198" s="4"/>
      <c r="AB1198" s="4"/>
      <c r="AC1198" s="4"/>
      <c r="AD1198" s="4"/>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4"/>
      <c r="BU1198" s="4"/>
      <c r="BV1198" s="4"/>
      <c r="BW1198" s="4"/>
      <c r="BZ1198" s="7"/>
      <c r="CF1198" s="7"/>
      <c r="CG1198" s="14"/>
      <c r="CH1198" s="7"/>
      <c r="CI1198" s="14"/>
      <c r="CJ1198" s="7"/>
      <c r="CK1198" s="14"/>
      <c r="CL1198" s="7"/>
      <c r="CM1198" s="14"/>
    </row>
    <row r="1199" spans="1:91" x14ac:dyDescent="0.3">
      <c r="A1199" s="10">
        <v>151</v>
      </c>
      <c r="B1199" s="36" t="s">
        <v>1036</v>
      </c>
      <c r="G1199" s="36" t="s">
        <v>6641</v>
      </c>
      <c r="K1199" s="7"/>
      <c r="L1199" s="7" t="s">
        <v>834</v>
      </c>
      <c r="M1199" s="7" t="s">
        <v>621</v>
      </c>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4"/>
      <c r="BH1199" s="4"/>
      <c r="BI1199" s="4"/>
      <c r="BJ1199" s="4"/>
      <c r="BK1199" s="4"/>
      <c r="BL1199" s="4"/>
      <c r="BM1199" s="4"/>
      <c r="BN1199" s="4"/>
      <c r="BO1199" s="4"/>
      <c r="BP1199" s="4"/>
      <c r="BQ1199" s="4"/>
      <c r="BR1199" s="4"/>
      <c r="BS1199" s="4"/>
      <c r="BT1199" s="4"/>
      <c r="BU1199" s="4"/>
      <c r="BV1199" s="4"/>
      <c r="BW1199" s="4"/>
      <c r="BZ1199" s="7"/>
      <c r="CF1199" s="7"/>
      <c r="CG1199" s="14"/>
      <c r="CH1199" s="7"/>
      <c r="CI1199" s="14"/>
      <c r="CJ1199" s="7"/>
      <c r="CK1199" s="14"/>
      <c r="CL1199" s="7"/>
      <c r="CM1199" s="14"/>
    </row>
    <row r="1200" spans="1:91" x14ac:dyDescent="0.3">
      <c r="A1200" s="10">
        <v>151</v>
      </c>
      <c r="B1200" s="36" t="s">
        <v>1025</v>
      </c>
      <c r="G1200" s="36" t="s">
        <v>6642</v>
      </c>
      <c r="K1200" s="7"/>
      <c r="L1200" s="7" t="s">
        <v>834</v>
      </c>
      <c r="M1200" s="7" t="s">
        <v>621</v>
      </c>
      <c r="N1200" s="4"/>
      <c r="O1200" s="4"/>
      <c r="P1200" s="4"/>
      <c r="Q1200" s="4"/>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4"/>
      <c r="BH1200" s="4"/>
      <c r="BI1200" s="4"/>
      <c r="BJ1200" s="4"/>
      <c r="BK1200" s="4"/>
      <c r="BL1200" s="4"/>
      <c r="BM1200" s="4"/>
      <c r="BN1200" s="4"/>
      <c r="BO1200" s="4"/>
      <c r="BP1200" s="4"/>
      <c r="BQ1200" s="4"/>
      <c r="BR1200" s="4"/>
      <c r="BS1200" s="4"/>
      <c r="BT1200" s="4"/>
      <c r="BU1200" s="4"/>
      <c r="BV1200" s="4"/>
      <c r="BW1200" s="4"/>
      <c r="BZ1200" s="7"/>
      <c r="CF1200" s="7"/>
      <c r="CG1200" s="14"/>
      <c r="CH1200" s="7"/>
      <c r="CI1200" s="14"/>
      <c r="CJ1200" s="7"/>
      <c r="CK1200" s="14"/>
      <c r="CL1200" s="7"/>
      <c r="CM1200" s="14"/>
    </row>
    <row r="1201" spans="1:91" x14ac:dyDescent="0.3">
      <c r="A1201" s="10">
        <v>151</v>
      </c>
      <c r="B1201" s="36" t="s">
        <v>1058</v>
      </c>
      <c r="G1201" s="36" t="s">
        <v>6643</v>
      </c>
      <c r="K1201" s="7"/>
      <c r="L1201" s="7" t="s">
        <v>834</v>
      </c>
      <c r="M1201" s="7" t="s">
        <v>669</v>
      </c>
      <c r="N1201" s="4"/>
      <c r="O1201" s="4"/>
      <c r="P1201" s="4"/>
      <c r="Q1201" s="4"/>
      <c r="R1201" s="4"/>
      <c r="S1201" s="4"/>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Z1201" s="7"/>
      <c r="CF1201" s="7"/>
      <c r="CG1201" s="14"/>
      <c r="CH1201" s="7"/>
      <c r="CI1201" s="14"/>
      <c r="CJ1201" s="7"/>
      <c r="CK1201" s="14"/>
      <c r="CL1201" s="7"/>
      <c r="CM1201" s="14"/>
    </row>
    <row r="1202" spans="1:91" x14ac:dyDescent="0.3">
      <c r="A1202" s="10">
        <v>151</v>
      </c>
      <c r="B1202" s="36" t="s">
        <v>881</v>
      </c>
      <c r="G1202" s="36" t="s">
        <v>6644</v>
      </c>
      <c r="K1202" s="7"/>
      <c r="L1202" s="7" t="s">
        <v>834</v>
      </c>
      <c r="M1202" s="7" t="s">
        <v>678</v>
      </c>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c r="BI1202" s="4"/>
      <c r="BJ1202" s="4"/>
      <c r="BK1202" s="4"/>
      <c r="BL1202" s="4"/>
      <c r="BM1202" s="4"/>
      <c r="BN1202" s="4"/>
      <c r="BO1202" s="4"/>
      <c r="BP1202" s="4"/>
      <c r="BQ1202" s="4"/>
      <c r="BR1202" s="4"/>
      <c r="BS1202" s="4"/>
      <c r="BT1202" s="4"/>
      <c r="BU1202" s="4"/>
      <c r="BV1202" s="4"/>
      <c r="BW1202" s="4"/>
      <c r="BZ1202" s="7"/>
      <c r="CF1202" s="7"/>
      <c r="CG1202" s="14"/>
      <c r="CH1202" s="7"/>
      <c r="CI1202" s="14"/>
      <c r="CJ1202" s="7"/>
      <c r="CK1202" s="14"/>
      <c r="CL1202" s="7"/>
      <c r="CM1202" s="14"/>
    </row>
    <row r="1203" spans="1:91" x14ac:dyDescent="0.3">
      <c r="A1203" s="10">
        <v>151</v>
      </c>
      <c r="B1203" s="36" t="s">
        <v>1036</v>
      </c>
      <c r="G1203" s="36" t="s">
        <v>6645</v>
      </c>
      <c r="K1203" s="7"/>
      <c r="L1203" s="7" t="s">
        <v>834</v>
      </c>
      <c r="M1203" s="7" t="s">
        <v>618</v>
      </c>
      <c r="N1203" s="4"/>
      <c r="O1203" s="4"/>
      <c r="P1203" s="4"/>
      <c r="Q1203" s="4"/>
      <c r="R1203" s="4"/>
      <c r="S1203" s="4"/>
      <c r="T1203" s="4"/>
      <c r="U1203" s="4"/>
      <c r="V1203" s="4"/>
      <c r="W1203" s="4"/>
      <c r="X1203" s="4"/>
      <c r="Y1203" s="4"/>
      <c r="Z1203" s="4"/>
      <c r="AA1203" s="4"/>
      <c r="AB1203" s="4"/>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4"/>
      <c r="BH1203" s="4"/>
      <c r="BI1203" s="4"/>
      <c r="BJ1203" s="4"/>
      <c r="BK1203" s="4"/>
      <c r="BL1203" s="4"/>
      <c r="BM1203" s="4"/>
      <c r="BN1203" s="4"/>
      <c r="BO1203" s="4"/>
      <c r="BP1203" s="4"/>
      <c r="BQ1203" s="4"/>
      <c r="BR1203" s="4"/>
      <c r="BS1203" s="4"/>
      <c r="BT1203" s="4"/>
      <c r="BU1203" s="4"/>
      <c r="BV1203" s="4"/>
      <c r="BW1203" s="4"/>
      <c r="BZ1203" s="7"/>
      <c r="CF1203" s="7"/>
      <c r="CG1203" s="14"/>
      <c r="CH1203" s="7"/>
      <c r="CI1203" s="14"/>
      <c r="CJ1203" s="7"/>
      <c r="CK1203" s="14"/>
      <c r="CL1203" s="7"/>
      <c r="CM1203" s="14"/>
    </row>
    <row r="1204" spans="1:91" x14ac:dyDescent="0.3">
      <c r="A1204" s="10">
        <v>151</v>
      </c>
      <c r="B1204" s="36" t="s">
        <v>1176</v>
      </c>
      <c r="G1204" s="36" t="s">
        <v>6646</v>
      </c>
      <c r="K1204" s="7"/>
      <c r="L1204" s="7" t="s">
        <v>834</v>
      </c>
      <c r="M1204" s="7" t="s">
        <v>678</v>
      </c>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4"/>
      <c r="BS1204" s="4"/>
      <c r="BT1204" s="4"/>
      <c r="BU1204" s="4"/>
      <c r="BV1204" s="4"/>
      <c r="BW1204" s="4"/>
      <c r="BZ1204" s="7"/>
      <c r="CF1204" s="7"/>
      <c r="CG1204" s="14"/>
      <c r="CH1204" s="7"/>
      <c r="CI1204" s="14"/>
      <c r="CJ1204" s="7"/>
      <c r="CK1204" s="14"/>
      <c r="CL1204" s="7"/>
      <c r="CM1204" s="14"/>
    </row>
    <row r="1205" spans="1:91" x14ac:dyDescent="0.3">
      <c r="A1205" s="10">
        <v>151</v>
      </c>
      <c r="B1205" s="36" t="s">
        <v>1036</v>
      </c>
      <c r="G1205" s="36" t="s">
        <v>6647</v>
      </c>
      <c r="K1205" s="7"/>
      <c r="L1205" s="7" t="s">
        <v>834</v>
      </c>
      <c r="M1205" s="7" t="s">
        <v>621</v>
      </c>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Z1205" s="7"/>
      <c r="CF1205" s="7"/>
      <c r="CG1205" s="14"/>
      <c r="CH1205" s="7"/>
      <c r="CI1205" s="14"/>
      <c r="CJ1205" s="7"/>
      <c r="CK1205" s="14"/>
      <c r="CL1205" s="7"/>
      <c r="CM1205" s="14"/>
    </row>
    <row r="1206" spans="1:91" x14ac:dyDescent="0.3">
      <c r="A1206" s="10">
        <v>151</v>
      </c>
      <c r="B1206" s="36" t="s">
        <v>913</v>
      </c>
      <c r="G1206" s="36" t="s">
        <v>6648</v>
      </c>
      <c r="K1206" s="7"/>
      <c r="L1206" s="7" t="s">
        <v>834</v>
      </c>
      <c r="M1206" s="7" t="s">
        <v>618</v>
      </c>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c r="BI1206" s="4"/>
      <c r="BJ1206" s="4"/>
      <c r="BK1206" s="4"/>
      <c r="BL1206" s="4"/>
      <c r="BM1206" s="4"/>
      <c r="BN1206" s="4"/>
      <c r="BO1206" s="4"/>
      <c r="BP1206" s="4"/>
      <c r="BQ1206" s="4"/>
      <c r="BR1206" s="4"/>
      <c r="BS1206" s="4"/>
      <c r="BT1206" s="4"/>
      <c r="BU1206" s="4"/>
      <c r="BV1206" s="4"/>
      <c r="BW1206" s="4"/>
      <c r="BZ1206" s="7"/>
      <c r="CF1206" s="7"/>
      <c r="CG1206" s="14"/>
      <c r="CH1206" s="7"/>
      <c r="CI1206" s="14"/>
      <c r="CJ1206" s="7"/>
      <c r="CK1206" s="14"/>
      <c r="CL1206" s="7"/>
      <c r="CM1206" s="14"/>
    </row>
    <row r="1207" spans="1:91" x14ac:dyDescent="0.3">
      <c r="A1207" s="10">
        <v>151</v>
      </c>
      <c r="B1207" s="36" t="s">
        <v>868</v>
      </c>
      <c r="G1207" s="36" t="s">
        <v>6649</v>
      </c>
      <c r="K1207" s="7"/>
      <c r="L1207" s="7" t="s">
        <v>834</v>
      </c>
      <c r="M1207" s="7" t="s">
        <v>651</v>
      </c>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c r="BI1207" s="4"/>
      <c r="BJ1207" s="4"/>
      <c r="BK1207" s="4"/>
      <c r="BL1207" s="4"/>
      <c r="BM1207" s="4"/>
      <c r="BN1207" s="4"/>
      <c r="BO1207" s="4"/>
      <c r="BP1207" s="4"/>
      <c r="BQ1207" s="4"/>
      <c r="BR1207" s="4"/>
      <c r="BS1207" s="4"/>
      <c r="BT1207" s="4"/>
      <c r="BU1207" s="4"/>
      <c r="BV1207" s="4"/>
      <c r="BW1207" s="4"/>
      <c r="BZ1207" s="7"/>
      <c r="CF1207" s="7"/>
      <c r="CG1207" s="14"/>
      <c r="CH1207" s="7"/>
      <c r="CI1207" s="14"/>
      <c r="CJ1207" s="7"/>
      <c r="CK1207" s="14"/>
      <c r="CL1207" s="7"/>
      <c r="CM1207" s="14"/>
    </row>
    <row r="1208" spans="1:91" x14ac:dyDescent="0.3">
      <c r="A1208" s="10">
        <v>151</v>
      </c>
      <c r="B1208" s="36" t="s">
        <v>868</v>
      </c>
      <c r="G1208" s="36" t="s">
        <v>6650</v>
      </c>
      <c r="K1208" s="7"/>
      <c r="L1208" s="7" t="s">
        <v>834</v>
      </c>
      <c r="M1208" s="7" t="s">
        <v>618</v>
      </c>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c r="BI1208" s="4"/>
      <c r="BJ1208" s="4"/>
      <c r="BK1208" s="4"/>
      <c r="BL1208" s="4"/>
      <c r="BM1208" s="4"/>
      <c r="BN1208" s="4"/>
      <c r="BO1208" s="4"/>
      <c r="BP1208" s="4"/>
      <c r="BQ1208" s="4"/>
      <c r="BR1208" s="4"/>
      <c r="BS1208" s="4"/>
      <c r="BT1208" s="4"/>
      <c r="BU1208" s="4"/>
      <c r="BV1208" s="4"/>
      <c r="BW1208" s="4"/>
      <c r="BZ1208" s="7"/>
      <c r="CF1208" s="7"/>
      <c r="CG1208" s="14"/>
      <c r="CH1208" s="7"/>
      <c r="CI1208" s="14"/>
      <c r="CJ1208" s="7"/>
      <c r="CK1208" s="14"/>
      <c r="CL1208" s="7"/>
      <c r="CM1208" s="14"/>
    </row>
    <row r="1209" spans="1:91" x14ac:dyDescent="0.3">
      <c r="A1209" s="10">
        <v>151</v>
      </c>
      <c r="B1209" s="36" t="s">
        <v>1025</v>
      </c>
      <c r="G1209" s="36" t="s">
        <v>6651</v>
      </c>
      <c r="K1209" s="7"/>
      <c r="L1209" s="7" t="s">
        <v>834</v>
      </c>
      <c r="M1209" s="7" t="s">
        <v>618</v>
      </c>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Z1209" s="7"/>
      <c r="CF1209" s="7"/>
      <c r="CG1209" s="14"/>
      <c r="CH1209" s="7"/>
      <c r="CI1209" s="14"/>
      <c r="CJ1209" s="7"/>
      <c r="CK1209" s="14"/>
      <c r="CL1209" s="7"/>
      <c r="CM1209" s="14"/>
    </row>
    <row r="1210" spans="1:91" x14ac:dyDescent="0.3">
      <c r="A1210" s="10">
        <v>151</v>
      </c>
      <c r="B1210" s="36" t="s">
        <v>1036</v>
      </c>
      <c r="G1210" s="36" t="s">
        <v>6652</v>
      </c>
      <c r="K1210" s="7"/>
      <c r="L1210" s="7" t="s">
        <v>834</v>
      </c>
      <c r="M1210" s="7" t="s">
        <v>669</v>
      </c>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4"/>
      <c r="BS1210" s="4"/>
      <c r="BT1210" s="4"/>
      <c r="BU1210" s="4"/>
      <c r="BV1210" s="4"/>
      <c r="BW1210" s="4"/>
      <c r="BZ1210" s="7"/>
      <c r="CF1210" s="7"/>
      <c r="CG1210" s="14"/>
      <c r="CH1210" s="7"/>
      <c r="CI1210" s="14"/>
      <c r="CJ1210" s="7"/>
      <c r="CK1210" s="14"/>
      <c r="CL1210" s="7"/>
      <c r="CM1210" s="14"/>
    </row>
    <row r="1211" spans="1:91" x14ac:dyDescent="0.3">
      <c r="A1211" s="10">
        <v>151</v>
      </c>
      <c r="B1211" s="36" t="s">
        <v>1025</v>
      </c>
      <c r="G1211" s="36" t="s">
        <v>6653</v>
      </c>
      <c r="K1211" s="7"/>
      <c r="L1211" s="7" t="s">
        <v>834</v>
      </c>
      <c r="M1211" s="7" t="s">
        <v>624</v>
      </c>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4"/>
      <c r="BS1211" s="4"/>
      <c r="BT1211" s="4"/>
      <c r="BU1211" s="4"/>
      <c r="BV1211" s="4"/>
      <c r="BW1211" s="4"/>
      <c r="BZ1211" s="7"/>
      <c r="CF1211" s="7"/>
      <c r="CG1211" s="14"/>
      <c r="CH1211" s="7"/>
      <c r="CI1211" s="14"/>
      <c r="CJ1211" s="7"/>
      <c r="CK1211" s="14"/>
      <c r="CL1211" s="7"/>
      <c r="CM1211" s="14"/>
    </row>
    <row r="1212" spans="1:91" x14ac:dyDescent="0.3">
      <c r="A1212" s="10">
        <v>151</v>
      </c>
      <c r="B1212" s="36" t="s">
        <v>1176</v>
      </c>
      <c r="G1212" s="36" t="s">
        <v>6654</v>
      </c>
      <c r="K1212" s="7"/>
      <c r="L1212" s="7" t="s">
        <v>834</v>
      </c>
      <c r="M1212" s="7" t="s">
        <v>618</v>
      </c>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Z1212" s="7"/>
      <c r="CF1212" s="7"/>
      <c r="CG1212" s="14"/>
      <c r="CH1212" s="7"/>
      <c r="CI1212" s="14"/>
      <c r="CJ1212" s="7"/>
      <c r="CK1212" s="14"/>
      <c r="CL1212" s="7"/>
      <c r="CM1212" s="14"/>
    </row>
    <row r="1213" spans="1:91" x14ac:dyDescent="0.3">
      <c r="A1213" s="10">
        <v>151</v>
      </c>
      <c r="B1213" s="36" t="s">
        <v>868</v>
      </c>
      <c r="G1213" s="36" t="s">
        <v>6655</v>
      </c>
      <c r="K1213" s="7"/>
      <c r="L1213" s="7" t="s">
        <v>834</v>
      </c>
      <c r="M1213" s="7" t="s">
        <v>618</v>
      </c>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4"/>
      <c r="BU1213" s="4"/>
      <c r="BV1213" s="4"/>
      <c r="BW1213" s="4"/>
      <c r="BZ1213" s="7"/>
      <c r="CF1213" s="7"/>
      <c r="CG1213" s="14"/>
      <c r="CH1213" s="7"/>
      <c r="CI1213" s="14"/>
      <c r="CJ1213" s="7"/>
      <c r="CK1213" s="14"/>
      <c r="CL1213" s="7"/>
      <c r="CM1213" s="14"/>
    </row>
    <row r="1214" spans="1:91" x14ac:dyDescent="0.3">
      <c r="A1214" s="10">
        <v>151</v>
      </c>
      <c r="B1214" s="36" t="s">
        <v>848</v>
      </c>
      <c r="G1214" s="36" t="s">
        <v>6656</v>
      </c>
      <c r="K1214" s="7"/>
      <c r="L1214" s="7" t="s">
        <v>834</v>
      </c>
      <c r="M1214" s="7" t="s">
        <v>615</v>
      </c>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4"/>
      <c r="BU1214" s="4"/>
      <c r="BV1214" s="4"/>
      <c r="BW1214" s="4"/>
      <c r="BZ1214" s="7"/>
      <c r="CF1214" s="7"/>
      <c r="CG1214" s="14"/>
      <c r="CH1214" s="7"/>
      <c r="CI1214" s="14"/>
      <c r="CJ1214" s="7"/>
      <c r="CK1214" s="14"/>
      <c r="CL1214" s="7"/>
      <c r="CM1214" s="14"/>
    </row>
    <row r="1215" spans="1:91" x14ac:dyDescent="0.3">
      <c r="A1215" s="10">
        <v>151</v>
      </c>
      <c r="B1215" s="36" t="s">
        <v>848</v>
      </c>
      <c r="G1215" s="36" t="s">
        <v>6657</v>
      </c>
      <c r="K1215" s="7"/>
      <c r="L1215" s="7" t="s">
        <v>834</v>
      </c>
      <c r="M1215" s="7" t="s">
        <v>615</v>
      </c>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Z1215" s="7"/>
      <c r="CF1215" s="7"/>
      <c r="CG1215" s="14"/>
      <c r="CH1215" s="7"/>
      <c r="CI1215" s="14"/>
      <c r="CJ1215" s="7"/>
      <c r="CK1215" s="14"/>
      <c r="CL1215" s="7"/>
      <c r="CM1215" s="14"/>
    </row>
    <row r="1216" spans="1:91" x14ac:dyDescent="0.3">
      <c r="A1216" s="10">
        <v>151</v>
      </c>
      <c r="B1216" s="36" t="s">
        <v>1094</v>
      </c>
      <c r="G1216" s="36" t="s">
        <v>6658</v>
      </c>
      <c r="K1216" s="7"/>
      <c r="L1216" s="7" t="s">
        <v>834</v>
      </c>
      <c r="M1216" s="7" t="s">
        <v>633</v>
      </c>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Z1216" s="7"/>
      <c r="CF1216" s="7"/>
      <c r="CG1216" s="14"/>
      <c r="CH1216" s="7"/>
      <c r="CI1216" s="14"/>
      <c r="CJ1216" s="7"/>
      <c r="CK1216" s="14"/>
      <c r="CL1216" s="7"/>
      <c r="CM1216" s="14"/>
    </row>
    <row r="1217" spans="1:91" x14ac:dyDescent="0.3">
      <c r="A1217" s="10">
        <v>151</v>
      </c>
      <c r="B1217" s="36" t="s">
        <v>1036</v>
      </c>
      <c r="G1217" s="36" t="s">
        <v>6659</v>
      </c>
      <c r="K1217" s="7"/>
      <c r="L1217" s="7" t="s">
        <v>834</v>
      </c>
      <c r="M1217" s="7" t="s">
        <v>618</v>
      </c>
      <c r="N1217" s="4"/>
      <c r="O1217" s="4"/>
      <c r="P1217" s="4"/>
      <c r="Q1217" s="4"/>
      <c r="R1217" s="4"/>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4"/>
      <c r="BU1217" s="4"/>
      <c r="BV1217" s="4"/>
      <c r="BW1217" s="4"/>
      <c r="BZ1217" s="7"/>
      <c r="CF1217" s="7"/>
      <c r="CG1217" s="14"/>
      <c r="CH1217" s="7"/>
      <c r="CI1217" s="14"/>
      <c r="CJ1217" s="7"/>
      <c r="CK1217" s="14"/>
      <c r="CL1217" s="7"/>
      <c r="CM1217" s="14"/>
    </row>
    <row r="1218" spans="1:91" x14ac:dyDescent="0.3">
      <c r="A1218" s="10">
        <v>151</v>
      </c>
      <c r="B1218" s="36" t="s">
        <v>895</v>
      </c>
      <c r="G1218" s="36" t="s">
        <v>6660</v>
      </c>
      <c r="K1218" s="7"/>
      <c r="L1218" s="7" t="s">
        <v>834</v>
      </c>
      <c r="M1218" s="7" t="s">
        <v>639</v>
      </c>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Z1218" s="7"/>
      <c r="CF1218" s="7"/>
      <c r="CG1218" s="14"/>
      <c r="CH1218" s="7"/>
      <c r="CI1218" s="14"/>
      <c r="CJ1218" s="7"/>
      <c r="CK1218" s="14"/>
      <c r="CL1218" s="7"/>
      <c r="CM1218" s="14"/>
    </row>
    <row r="1219" spans="1:91" x14ac:dyDescent="0.3">
      <c r="A1219" s="10">
        <v>151</v>
      </c>
      <c r="B1219" s="36" t="s">
        <v>913</v>
      </c>
      <c r="G1219" s="36" t="s">
        <v>6661</v>
      </c>
      <c r="K1219" s="7"/>
      <c r="L1219" s="7" t="s">
        <v>834</v>
      </c>
      <c r="M1219" s="7" t="s">
        <v>621</v>
      </c>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4"/>
      <c r="BH1219" s="4"/>
      <c r="BI1219" s="4"/>
      <c r="BJ1219" s="4"/>
      <c r="BK1219" s="4"/>
      <c r="BL1219" s="4"/>
      <c r="BM1219" s="4"/>
      <c r="BN1219" s="4"/>
      <c r="BO1219" s="4"/>
      <c r="BP1219" s="4"/>
      <c r="BQ1219" s="4"/>
      <c r="BR1219" s="4"/>
      <c r="BS1219" s="4"/>
      <c r="BT1219" s="4"/>
      <c r="BU1219" s="4"/>
      <c r="BV1219" s="4"/>
      <c r="BW1219" s="4"/>
      <c r="BZ1219" s="7"/>
      <c r="CF1219" s="7"/>
      <c r="CG1219" s="14"/>
      <c r="CH1219" s="7"/>
      <c r="CI1219" s="14"/>
      <c r="CJ1219" s="7"/>
      <c r="CK1219" s="14"/>
      <c r="CL1219" s="7"/>
      <c r="CM1219" s="14"/>
    </row>
    <row r="1220" spans="1:91" x14ac:dyDescent="0.3">
      <c r="A1220" s="10">
        <v>151</v>
      </c>
      <c r="B1220" s="36" t="s">
        <v>900</v>
      </c>
      <c r="G1220" s="36" t="s">
        <v>6662</v>
      </c>
      <c r="K1220" s="7"/>
      <c r="L1220" s="7" t="s">
        <v>834</v>
      </c>
      <c r="M1220" s="7" t="s">
        <v>615</v>
      </c>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4"/>
      <c r="BH1220" s="4"/>
      <c r="BI1220" s="4"/>
      <c r="BJ1220" s="4"/>
      <c r="BK1220" s="4"/>
      <c r="BL1220" s="4"/>
      <c r="BM1220" s="4"/>
      <c r="BN1220" s="4"/>
      <c r="BO1220" s="4"/>
      <c r="BP1220" s="4"/>
      <c r="BQ1220" s="4"/>
      <c r="BR1220" s="4"/>
      <c r="BS1220" s="4"/>
      <c r="BT1220" s="4"/>
      <c r="BU1220" s="4"/>
      <c r="BV1220" s="4"/>
      <c r="BW1220" s="4"/>
      <c r="BZ1220" s="7"/>
      <c r="CF1220" s="7"/>
      <c r="CG1220" s="14"/>
      <c r="CH1220" s="7"/>
      <c r="CI1220" s="14"/>
      <c r="CJ1220" s="7"/>
      <c r="CK1220" s="14"/>
      <c r="CL1220" s="7"/>
      <c r="CM1220" s="14"/>
    </row>
    <row r="1221" spans="1:91" x14ac:dyDescent="0.3">
      <c r="A1221" s="10">
        <v>151</v>
      </c>
      <c r="B1221" s="36" t="s">
        <v>1176</v>
      </c>
      <c r="G1221" s="36" t="s">
        <v>6663</v>
      </c>
      <c r="K1221" s="7"/>
      <c r="L1221" s="7" t="s">
        <v>834</v>
      </c>
      <c r="M1221" s="7" t="s">
        <v>639</v>
      </c>
      <c r="N1221" s="4"/>
      <c r="O1221" s="4"/>
      <c r="P1221" s="4"/>
      <c r="Q1221" s="4"/>
      <c r="R1221" s="4"/>
      <c r="S1221" s="4"/>
      <c r="T1221" s="4"/>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4"/>
      <c r="BH1221" s="4"/>
      <c r="BI1221" s="4"/>
      <c r="BJ1221" s="4"/>
      <c r="BK1221" s="4"/>
      <c r="BL1221" s="4"/>
      <c r="BM1221" s="4"/>
      <c r="BN1221" s="4"/>
      <c r="BO1221" s="4"/>
      <c r="BP1221" s="4"/>
      <c r="BQ1221" s="4"/>
      <c r="BR1221" s="4"/>
      <c r="BS1221" s="4"/>
      <c r="BT1221" s="4"/>
      <c r="BU1221" s="4"/>
      <c r="BV1221" s="4"/>
      <c r="BW1221" s="4"/>
      <c r="BZ1221" s="7"/>
      <c r="CF1221" s="7"/>
      <c r="CG1221" s="14"/>
      <c r="CH1221" s="7"/>
      <c r="CI1221" s="14"/>
      <c r="CJ1221" s="7"/>
      <c r="CK1221" s="14"/>
      <c r="CL1221" s="7"/>
      <c r="CM1221" s="14"/>
    </row>
    <row r="1222" spans="1:91" x14ac:dyDescent="0.3">
      <c r="A1222" s="10">
        <v>151</v>
      </c>
      <c r="B1222" s="36" t="s">
        <v>1139</v>
      </c>
      <c r="G1222" s="36" t="s">
        <v>6664</v>
      </c>
      <c r="K1222" s="7"/>
      <c r="L1222" s="7" t="s">
        <v>834</v>
      </c>
      <c r="M1222" s="7" t="s">
        <v>615</v>
      </c>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c r="BI1222" s="4"/>
      <c r="BJ1222" s="4"/>
      <c r="BK1222" s="4"/>
      <c r="BL1222" s="4"/>
      <c r="BM1222" s="4"/>
      <c r="BN1222" s="4"/>
      <c r="BO1222" s="4"/>
      <c r="BP1222" s="4"/>
      <c r="BQ1222" s="4"/>
      <c r="BR1222" s="4"/>
      <c r="BS1222" s="4"/>
      <c r="BT1222" s="4"/>
      <c r="BU1222" s="4"/>
      <c r="BV1222" s="4"/>
      <c r="BW1222" s="4"/>
      <c r="BZ1222" s="7"/>
      <c r="CF1222" s="7"/>
      <c r="CG1222" s="14"/>
      <c r="CH1222" s="7"/>
      <c r="CI1222" s="14"/>
      <c r="CJ1222" s="7"/>
      <c r="CK1222" s="14"/>
      <c r="CL1222" s="7"/>
      <c r="CM1222" s="14"/>
    </row>
    <row r="1223" spans="1:91" x14ac:dyDescent="0.3">
      <c r="A1223" s="10">
        <v>151</v>
      </c>
      <c r="B1223" s="36" t="s">
        <v>1028</v>
      </c>
      <c r="G1223" s="36" t="s">
        <v>6665</v>
      </c>
      <c r="K1223" s="7"/>
      <c r="L1223" s="7" t="s">
        <v>834</v>
      </c>
      <c r="M1223" s="7" t="s">
        <v>615</v>
      </c>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Z1223" s="7"/>
      <c r="CF1223" s="7"/>
      <c r="CG1223" s="14"/>
      <c r="CH1223" s="7"/>
      <c r="CI1223" s="14"/>
      <c r="CJ1223" s="7"/>
      <c r="CK1223" s="14"/>
      <c r="CL1223" s="7"/>
      <c r="CM1223" s="14"/>
    </row>
    <row r="1224" spans="1:91" x14ac:dyDescent="0.3">
      <c r="A1224" s="10">
        <v>151</v>
      </c>
      <c r="B1224" s="36" t="s">
        <v>913</v>
      </c>
      <c r="G1224" s="36" t="s">
        <v>6666</v>
      </c>
      <c r="K1224" s="7"/>
      <c r="L1224" s="7" t="s">
        <v>834</v>
      </c>
      <c r="M1224" s="7" t="s">
        <v>618</v>
      </c>
      <c r="N1224" s="4"/>
      <c r="O1224" s="4"/>
      <c r="P1224" s="4"/>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4"/>
      <c r="BU1224" s="4"/>
      <c r="BV1224" s="4"/>
      <c r="BW1224" s="4"/>
      <c r="BZ1224" s="7"/>
      <c r="CF1224" s="7"/>
      <c r="CG1224" s="14"/>
      <c r="CH1224" s="7"/>
      <c r="CI1224" s="14"/>
      <c r="CJ1224" s="7"/>
      <c r="CK1224" s="14"/>
      <c r="CL1224" s="7"/>
      <c r="CM1224" s="14"/>
    </row>
    <row r="1225" spans="1:91" x14ac:dyDescent="0.3">
      <c r="A1225" s="10">
        <v>151</v>
      </c>
      <c r="B1225" s="36" t="s">
        <v>868</v>
      </c>
      <c r="G1225" s="36" t="s">
        <v>6667</v>
      </c>
      <c r="K1225" s="7"/>
      <c r="L1225" s="7" t="s">
        <v>834</v>
      </c>
      <c r="M1225" s="7" t="s">
        <v>624</v>
      </c>
      <c r="N1225" s="4"/>
      <c r="O1225" s="4"/>
      <c r="P1225" s="4"/>
      <c r="Q1225" s="4"/>
      <c r="R1225" s="4"/>
      <c r="S1225" s="4"/>
      <c r="T1225" s="4"/>
      <c r="U1225" s="4"/>
      <c r="V1225" s="4"/>
      <c r="W1225" s="4"/>
      <c r="X1225" s="4"/>
      <c r="Y1225" s="4"/>
      <c r="Z1225" s="4"/>
      <c r="AA1225" s="4"/>
      <c r="AB1225" s="4"/>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4"/>
      <c r="BH1225" s="4"/>
      <c r="BI1225" s="4"/>
      <c r="BJ1225" s="4"/>
      <c r="BK1225" s="4"/>
      <c r="BL1225" s="4"/>
      <c r="BM1225" s="4"/>
      <c r="BN1225" s="4"/>
      <c r="BO1225" s="4"/>
      <c r="BP1225" s="4"/>
      <c r="BQ1225" s="4"/>
      <c r="BR1225" s="4"/>
      <c r="BS1225" s="4"/>
      <c r="BT1225" s="4"/>
      <c r="BU1225" s="4"/>
      <c r="BV1225" s="4"/>
      <c r="BW1225" s="4"/>
      <c r="BZ1225" s="7"/>
      <c r="CF1225" s="7"/>
      <c r="CG1225" s="14"/>
      <c r="CH1225" s="7"/>
      <c r="CI1225" s="14"/>
      <c r="CJ1225" s="7"/>
      <c r="CK1225" s="14"/>
      <c r="CL1225" s="7"/>
      <c r="CM1225" s="14"/>
    </row>
    <row r="1226" spans="1:91" x14ac:dyDescent="0.3">
      <c r="A1226" s="10">
        <v>151</v>
      </c>
      <c r="B1226" s="36" t="s">
        <v>868</v>
      </c>
      <c r="G1226" s="36" t="s">
        <v>6668</v>
      </c>
      <c r="K1226" s="7"/>
      <c r="L1226" s="7" t="s">
        <v>834</v>
      </c>
      <c r="M1226" s="7" t="s">
        <v>624</v>
      </c>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c r="BI1226" s="4"/>
      <c r="BJ1226" s="4"/>
      <c r="BK1226" s="4"/>
      <c r="BL1226" s="4"/>
      <c r="BM1226" s="4"/>
      <c r="BN1226" s="4"/>
      <c r="BO1226" s="4"/>
      <c r="BP1226" s="4"/>
      <c r="BQ1226" s="4"/>
      <c r="BR1226" s="4"/>
      <c r="BS1226" s="4"/>
      <c r="BT1226" s="4"/>
      <c r="BU1226" s="4"/>
      <c r="BV1226" s="4"/>
      <c r="BW1226" s="4"/>
      <c r="BZ1226" s="7"/>
      <c r="CF1226" s="7"/>
      <c r="CG1226" s="14"/>
      <c r="CH1226" s="7"/>
      <c r="CI1226" s="14"/>
      <c r="CJ1226" s="7"/>
      <c r="CK1226" s="14"/>
      <c r="CL1226" s="7"/>
      <c r="CM1226" s="14"/>
    </row>
    <row r="1227" spans="1:91" x14ac:dyDescent="0.3">
      <c r="A1227" s="10">
        <v>151</v>
      </c>
      <c r="B1227" s="36" t="s">
        <v>868</v>
      </c>
      <c r="G1227" s="36" t="s">
        <v>6669</v>
      </c>
      <c r="K1227" s="7"/>
      <c r="L1227" s="7" t="s">
        <v>834</v>
      </c>
      <c r="M1227" s="7" t="s">
        <v>639</v>
      </c>
      <c r="N1227" s="4"/>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c r="BS1227" s="4"/>
      <c r="BT1227" s="4"/>
      <c r="BU1227" s="4"/>
      <c r="BV1227" s="4"/>
      <c r="BW1227" s="4"/>
      <c r="BZ1227" s="7"/>
      <c r="CF1227" s="7"/>
      <c r="CG1227" s="14"/>
      <c r="CH1227" s="7"/>
      <c r="CI1227" s="14"/>
      <c r="CJ1227" s="7"/>
      <c r="CK1227" s="14"/>
      <c r="CL1227" s="7"/>
      <c r="CM1227" s="14"/>
    </row>
    <row r="1228" spans="1:91" x14ac:dyDescent="0.3">
      <c r="A1228" s="10">
        <v>151</v>
      </c>
      <c r="B1228" s="36" t="s">
        <v>860</v>
      </c>
      <c r="G1228" s="36" t="s">
        <v>6670</v>
      </c>
      <c r="K1228" s="7"/>
      <c r="L1228" s="7" t="s">
        <v>834</v>
      </c>
      <c r="M1228" s="7" t="s">
        <v>615</v>
      </c>
      <c r="N1228" s="4"/>
      <c r="O1228" s="4"/>
      <c r="P1228" s="4"/>
      <c r="Q1228" s="4"/>
      <c r="R1228" s="4"/>
      <c r="S1228" s="4"/>
      <c r="T1228" s="4"/>
      <c r="U1228" s="4"/>
      <c r="V1228" s="4"/>
      <c r="W1228" s="4"/>
      <c r="X1228" s="4"/>
      <c r="Y1228" s="4"/>
      <c r="Z1228" s="4"/>
      <c r="AA1228" s="4"/>
      <c r="AB1228" s="4"/>
      <c r="AC1228" s="4"/>
      <c r="AD1228" s="4"/>
      <c r="AE1228" s="4"/>
      <c r="AF1228" s="4"/>
      <c r="AG1228" s="4"/>
      <c r="AH1228" s="4"/>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4"/>
      <c r="BU1228" s="4"/>
      <c r="BV1228" s="4"/>
      <c r="BW1228" s="4"/>
      <c r="BZ1228" s="7"/>
      <c r="CF1228" s="7"/>
      <c r="CG1228" s="14"/>
      <c r="CH1228" s="7"/>
      <c r="CI1228" s="14"/>
      <c r="CJ1228" s="7"/>
      <c r="CK1228" s="14"/>
      <c r="CL1228" s="7"/>
      <c r="CM1228" s="14"/>
    </row>
    <row r="1229" spans="1:91" x14ac:dyDescent="0.3">
      <c r="A1229" s="10">
        <v>151</v>
      </c>
      <c r="B1229" s="36" t="s">
        <v>860</v>
      </c>
      <c r="G1229" s="36" t="s">
        <v>6671</v>
      </c>
      <c r="K1229" s="7"/>
      <c r="L1229" s="7" t="s">
        <v>834</v>
      </c>
      <c r="M1229" s="7" t="s">
        <v>615</v>
      </c>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c r="BI1229" s="4"/>
      <c r="BJ1229" s="4"/>
      <c r="BK1229" s="4"/>
      <c r="BL1229" s="4"/>
      <c r="BM1229" s="4"/>
      <c r="BN1229" s="4"/>
      <c r="BO1229" s="4"/>
      <c r="BP1229" s="4"/>
      <c r="BQ1229" s="4"/>
      <c r="BR1229" s="4"/>
      <c r="BS1229" s="4"/>
      <c r="BT1229" s="4"/>
      <c r="BU1229" s="4"/>
      <c r="BV1229" s="4"/>
      <c r="BW1229" s="4"/>
      <c r="BZ1229" s="7"/>
      <c r="CF1229" s="7"/>
      <c r="CG1229" s="14"/>
      <c r="CH1229" s="7"/>
      <c r="CI1229" s="14"/>
      <c r="CJ1229" s="7"/>
      <c r="CK1229" s="14"/>
      <c r="CL1229" s="7"/>
      <c r="CM1229" s="14"/>
    </row>
    <row r="1230" spans="1:91" x14ac:dyDescent="0.3">
      <c r="A1230" s="10">
        <v>151</v>
      </c>
      <c r="B1230" s="36" t="s">
        <v>1025</v>
      </c>
      <c r="G1230" s="36" t="s">
        <v>6672</v>
      </c>
      <c r="K1230" s="7"/>
      <c r="L1230" s="7" t="s">
        <v>834</v>
      </c>
      <c r="M1230" s="7" t="s">
        <v>624</v>
      </c>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Z1230" s="7"/>
      <c r="CF1230" s="7"/>
      <c r="CG1230" s="14"/>
      <c r="CH1230" s="7"/>
      <c r="CI1230" s="14"/>
      <c r="CJ1230" s="7"/>
      <c r="CK1230" s="14"/>
      <c r="CL1230" s="7"/>
      <c r="CM1230" s="14"/>
    </row>
    <row r="1231" spans="1:91" x14ac:dyDescent="0.3">
      <c r="A1231" s="10">
        <v>151</v>
      </c>
      <c r="B1231" s="36" t="s">
        <v>895</v>
      </c>
      <c r="G1231" s="36" t="s">
        <v>6673</v>
      </c>
      <c r="K1231" s="7"/>
      <c r="L1231" s="7" t="s">
        <v>834</v>
      </c>
      <c r="M1231" s="7" t="s">
        <v>618</v>
      </c>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4"/>
      <c r="BU1231" s="4"/>
      <c r="BV1231" s="4"/>
      <c r="BW1231" s="4"/>
      <c r="BZ1231" s="7"/>
      <c r="CF1231" s="7"/>
      <c r="CG1231" s="14"/>
      <c r="CH1231" s="7"/>
      <c r="CI1231" s="14"/>
      <c r="CJ1231" s="7"/>
      <c r="CK1231" s="14"/>
      <c r="CL1231" s="7"/>
      <c r="CM1231" s="14"/>
    </row>
    <row r="1232" spans="1:91" x14ac:dyDescent="0.3">
      <c r="A1232" s="10">
        <v>151</v>
      </c>
      <c r="B1232" s="36" t="s">
        <v>895</v>
      </c>
      <c r="G1232" s="36" t="s">
        <v>6674</v>
      </c>
      <c r="K1232" s="7"/>
      <c r="L1232" s="7" t="s">
        <v>834</v>
      </c>
      <c r="M1232" s="7" t="s">
        <v>618</v>
      </c>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Z1232" s="7"/>
      <c r="CF1232" s="7"/>
      <c r="CG1232" s="14"/>
      <c r="CH1232" s="7"/>
      <c r="CI1232" s="14"/>
      <c r="CJ1232" s="7"/>
      <c r="CK1232" s="14"/>
      <c r="CL1232" s="7"/>
      <c r="CM1232" s="14"/>
    </row>
    <row r="1233" spans="1:91" x14ac:dyDescent="0.3">
      <c r="A1233" s="10">
        <v>151</v>
      </c>
      <c r="B1233" s="36" t="s">
        <v>1083</v>
      </c>
      <c r="G1233" s="36" t="s">
        <v>6675</v>
      </c>
      <c r="K1233" s="7"/>
      <c r="L1233" s="7" t="s">
        <v>834</v>
      </c>
      <c r="M1233" s="7" t="s">
        <v>615</v>
      </c>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c r="BI1233" s="4"/>
      <c r="BJ1233" s="4"/>
      <c r="BK1233" s="4"/>
      <c r="BL1233" s="4"/>
      <c r="BM1233" s="4"/>
      <c r="BN1233" s="4"/>
      <c r="BO1233" s="4"/>
      <c r="BP1233" s="4"/>
      <c r="BQ1233" s="4"/>
      <c r="BR1233" s="4"/>
      <c r="BS1233" s="4"/>
      <c r="BT1233" s="4"/>
      <c r="BU1233" s="4"/>
      <c r="BV1233" s="4"/>
      <c r="BW1233" s="4"/>
      <c r="BZ1233" s="7"/>
      <c r="CF1233" s="7"/>
      <c r="CG1233" s="14"/>
      <c r="CH1233" s="7"/>
      <c r="CI1233" s="14"/>
      <c r="CJ1233" s="7"/>
      <c r="CK1233" s="14"/>
      <c r="CL1233" s="7"/>
      <c r="CM1233" s="14"/>
    </row>
    <row r="1234" spans="1:91" x14ac:dyDescent="0.3">
      <c r="A1234" s="10">
        <v>151</v>
      </c>
      <c r="B1234" s="36" t="s">
        <v>1085</v>
      </c>
      <c r="G1234" s="36" t="s">
        <v>6676</v>
      </c>
      <c r="K1234" s="7"/>
      <c r="L1234" s="7" t="s">
        <v>834</v>
      </c>
      <c r="M1234" s="7" t="s">
        <v>624</v>
      </c>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c r="BI1234" s="4"/>
      <c r="BJ1234" s="4"/>
      <c r="BK1234" s="4"/>
      <c r="BL1234" s="4"/>
      <c r="BM1234" s="4"/>
      <c r="BN1234" s="4"/>
      <c r="BO1234" s="4"/>
      <c r="BP1234" s="4"/>
      <c r="BQ1234" s="4"/>
      <c r="BR1234" s="4"/>
      <c r="BS1234" s="4"/>
      <c r="BT1234" s="4"/>
      <c r="BU1234" s="4"/>
      <c r="BV1234" s="4"/>
      <c r="BW1234" s="4"/>
      <c r="BZ1234" s="7"/>
      <c r="CF1234" s="7"/>
      <c r="CG1234" s="14"/>
      <c r="CH1234" s="7"/>
      <c r="CI1234" s="14"/>
      <c r="CJ1234" s="7"/>
      <c r="CK1234" s="14"/>
      <c r="CL1234" s="7"/>
      <c r="CM1234" s="14"/>
    </row>
    <row r="1235" spans="1:91" x14ac:dyDescent="0.3">
      <c r="A1235" s="10">
        <v>151</v>
      </c>
      <c r="B1235" s="36" t="s">
        <v>860</v>
      </c>
      <c r="G1235" s="36" t="s">
        <v>6677</v>
      </c>
      <c r="K1235" s="7"/>
      <c r="L1235" s="7" t="s">
        <v>834</v>
      </c>
      <c r="M1235" s="7" t="s">
        <v>639</v>
      </c>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c r="BT1235" s="4"/>
      <c r="BU1235" s="4"/>
      <c r="BV1235" s="4"/>
      <c r="BW1235" s="4"/>
      <c r="BZ1235" s="7"/>
      <c r="CF1235" s="7"/>
      <c r="CG1235" s="14"/>
      <c r="CH1235" s="7"/>
      <c r="CI1235" s="14"/>
      <c r="CJ1235" s="7"/>
      <c r="CK1235" s="14"/>
      <c r="CL1235" s="7"/>
      <c r="CM1235" s="14"/>
    </row>
    <row r="1236" spans="1:91" x14ac:dyDescent="0.3">
      <c r="A1236" s="10">
        <v>151</v>
      </c>
      <c r="B1236" s="36" t="s">
        <v>895</v>
      </c>
      <c r="G1236" s="36" t="s">
        <v>6678</v>
      </c>
      <c r="K1236" s="7"/>
      <c r="L1236" s="7" t="s">
        <v>834</v>
      </c>
      <c r="M1236" s="7" t="s">
        <v>618</v>
      </c>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c r="BI1236" s="4"/>
      <c r="BJ1236" s="4"/>
      <c r="BK1236" s="4"/>
      <c r="BL1236" s="4"/>
      <c r="BM1236" s="4"/>
      <c r="BN1236" s="4"/>
      <c r="BO1236" s="4"/>
      <c r="BP1236" s="4"/>
      <c r="BQ1236" s="4"/>
      <c r="BR1236" s="4"/>
      <c r="BS1236" s="4"/>
      <c r="BT1236" s="4"/>
      <c r="BU1236" s="4"/>
      <c r="BV1236" s="4"/>
      <c r="BW1236" s="4"/>
      <c r="BZ1236" s="7"/>
      <c r="CF1236" s="7"/>
      <c r="CG1236" s="14"/>
      <c r="CH1236" s="7"/>
      <c r="CI1236" s="14"/>
      <c r="CJ1236" s="7"/>
      <c r="CK1236" s="14"/>
      <c r="CL1236" s="7"/>
      <c r="CM1236" s="14"/>
    </row>
    <row r="1237" spans="1:91" x14ac:dyDescent="0.3">
      <c r="A1237" s="10">
        <v>151</v>
      </c>
      <c r="B1237" s="36" t="s">
        <v>895</v>
      </c>
      <c r="G1237" s="36" t="s">
        <v>6679</v>
      </c>
      <c r="K1237" s="7"/>
      <c r="L1237" s="7" t="s">
        <v>834</v>
      </c>
      <c r="M1237" s="7" t="s">
        <v>639</v>
      </c>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Z1237" s="7"/>
      <c r="CF1237" s="7"/>
      <c r="CG1237" s="14"/>
      <c r="CH1237" s="7"/>
      <c r="CI1237" s="14"/>
      <c r="CJ1237" s="7"/>
      <c r="CK1237" s="14"/>
      <c r="CL1237" s="7"/>
      <c r="CM1237" s="14"/>
    </row>
    <row r="1238" spans="1:91" x14ac:dyDescent="0.3">
      <c r="A1238" s="10">
        <v>151</v>
      </c>
      <c r="B1238" s="36" t="s">
        <v>913</v>
      </c>
      <c r="G1238" s="36" t="s">
        <v>6680</v>
      </c>
      <c r="K1238" s="7"/>
      <c r="L1238" s="7" t="s">
        <v>834</v>
      </c>
      <c r="M1238" s="7" t="s">
        <v>618</v>
      </c>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c r="BI1238" s="4"/>
      <c r="BJ1238" s="4"/>
      <c r="BK1238" s="4"/>
      <c r="BL1238" s="4"/>
      <c r="BM1238" s="4"/>
      <c r="BN1238" s="4"/>
      <c r="BO1238" s="4"/>
      <c r="BP1238" s="4"/>
      <c r="BQ1238" s="4"/>
      <c r="BR1238" s="4"/>
      <c r="BS1238" s="4"/>
      <c r="BT1238" s="4"/>
      <c r="BU1238" s="4"/>
      <c r="BV1238" s="4"/>
      <c r="BW1238" s="4"/>
      <c r="BZ1238" s="7"/>
      <c r="CF1238" s="7"/>
      <c r="CG1238" s="14"/>
      <c r="CH1238" s="7"/>
      <c r="CI1238" s="14"/>
      <c r="CJ1238" s="7"/>
      <c r="CK1238" s="14"/>
      <c r="CL1238" s="7"/>
      <c r="CM1238" s="14"/>
    </row>
    <row r="1239" spans="1:91" x14ac:dyDescent="0.3">
      <c r="A1239" s="10">
        <v>151</v>
      </c>
      <c r="B1239" s="36" t="s">
        <v>3067</v>
      </c>
      <c r="G1239" s="36" t="s">
        <v>6681</v>
      </c>
      <c r="K1239" s="7"/>
      <c r="L1239" s="7" t="s">
        <v>834</v>
      </c>
      <c r="M1239" s="7" t="s">
        <v>618</v>
      </c>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c r="BI1239" s="4"/>
      <c r="BJ1239" s="4"/>
      <c r="BK1239" s="4"/>
      <c r="BL1239" s="4"/>
      <c r="BM1239" s="4"/>
      <c r="BN1239" s="4"/>
      <c r="BO1239" s="4"/>
      <c r="BP1239" s="4"/>
      <c r="BQ1239" s="4"/>
      <c r="BR1239" s="4"/>
      <c r="BS1239" s="4"/>
      <c r="BT1239" s="4"/>
      <c r="BU1239" s="4"/>
      <c r="BV1239" s="4"/>
      <c r="BW1239" s="4"/>
      <c r="BZ1239" s="7"/>
      <c r="CF1239" s="7"/>
      <c r="CG1239" s="14"/>
      <c r="CH1239" s="7"/>
      <c r="CI1239" s="14"/>
      <c r="CJ1239" s="7"/>
      <c r="CK1239" s="14"/>
      <c r="CL1239" s="7"/>
      <c r="CM1239" s="14"/>
    </row>
    <row r="1240" spans="1:91" x14ac:dyDescent="0.3">
      <c r="A1240" s="10">
        <v>151</v>
      </c>
      <c r="B1240" s="36" t="s">
        <v>1176</v>
      </c>
      <c r="G1240" s="36" t="s">
        <v>6682</v>
      </c>
      <c r="K1240" s="7"/>
      <c r="L1240" s="7" t="s">
        <v>834</v>
      </c>
      <c r="M1240" s="7" t="s">
        <v>624</v>
      </c>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4"/>
      <c r="BU1240" s="4"/>
      <c r="BV1240" s="4"/>
      <c r="BW1240" s="4"/>
      <c r="BZ1240" s="7"/>
      <c r="CF1240" s="7"/>
      <c r="CG1240" s="14"/>
      <c r="CH1240" s="7"/>
      <c r="CI1240" s="14"/>
      <c r="CJ1240" s="7"/>
      <c r="CK1240" s="14"/>
      <c r="CL1240" s="7"/>
      <c r="CM1240" s="14"/>
    </row>
    <row r="1241" spans="1:91" x14ac:dyDescent="0.3">
      <c r="A1241" s="10">
        <v>151</v>
      </c>
      <c r="B1241" s="36" t="s">
        <v>868</v>
      </c>
      <c r="G1241" s="36" t="s">
        <v>6683</v>
      </c>
      <c r="K1241" s="7"/>
      <c r="L1241" s="7" t="s">
        <v>834</v>
      </c>
      <c r="M1241" s="7" t="s">
        <v>615</v>
      </c>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4"/>
      <c r="BH1241" s="4"/>
      <c r="BI1241" s="4"/>
      <c r="BJ1241" s="4"/>
      <c r="BK1241" s="4"/>
      <c r="BL1241" s="4"/>
      <c r="BM1241" s="4"/>
      <c r="BN1241" s="4"/>
      <c r="BO1241" s="4"/>
      <c r="BP1241" s="4"/>
      <c r="BQ1241" s="4"/>
      <c r="BR1241" s="4"/>
      <c r="BS1241" s="4"/>
      <c r="BT1241" s="4"/>
      <c r="BU1241" s="4"/>
      <c r="BV1241" s="4"/>
      <c r="BW1241" s="4"/>
      <c r="BZ1241" s="7"/>
      <c r="CF1241" s="7"/>
      <c r="CG1241" s="14"/>
      <c r="CH1241" s="7"/>
      <c r="CI1241" s="14"/>
      <c r="CJ1241" s="7"/>
      <c r="CK1241" s="14"/>
      <c r="CL1241" s="7"/>
      <c r="CM1241" s="14"/>
    </row>
    <row r="1242" spans="1:91" x14ac:dyDescent="0.3">
      <c r="A1242" s="10">
        <v>151</v>
      </c>
      <c r="B1242" s="36" t="s">
        <v>895</v>
      </c>
      <c r="G1242" s="36" t="s">
        <v>6684</v>
      </c>
      <c r="K1242" s="7"/>
      <c r="L1242" s="7" t="s">
        <v>834</v>
      </c>
      <c r="M1242" s="7" t="s">
        <v>639</v>
      </c>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4"/>
      <c r="BH1242" s="4"/>
      <c r="BI1242" s="4"/>
      <c r="BJ1242" s="4"/>
      <c r="BK1242" s="4"/>
      <c r="BL1242" s="4"/>
      <c r="BM1242" s="4"/>
      <c r="BN1242" s="4"/>
      <c r="BO1242" s="4"/>
      <c r="BP1242" s="4"/>
      <c r="BQ1242" s="4"/>
      <c r="BR1242" s="4"/>
      <c r="BS1242" s="4"/>
      <c r="BT1242" s="4"/>
      <c r="BU1242" s="4"/>
      <c r="BV1242" s="4"/>
      <c r="BW1242" s="4"/>
      <c r="BZ1242" s="7"/>
      <c r="CF1242" s="7"/>
      <c r="CG1242" s="14"/>
      <c r="CH1242" s="7"/>
      <c r="CI1242" s="14"/>
      <c r="CJ1242" s="7"/>
      <c r="CK1242" s="14"/>
      <c r="CL1242" s="7"/>
      <c r="CM1242" s="14"/>
    </row>
    <row r="1243" spans="1:91" x14ac:dyDescent="0.3">
      <c r="A1243" s="10">
        <v>151</v>
      </c>
      <c r="B1243" s="36" t="s">
        <v>1997</v>
      </c>
      <c r="G1243" s="36" t="s">
        <v>6685</v>
      </c>
      <c r="K1243" s="7"/>
      <c r="L1243" s="7" t="s">
        <v>834</v>
      </c>
      <c r="M1243" s="7" t="s">
        <v>624</v>
      </c>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4"/>
      <c r="BH1243" s="4"/>
      <c r="BI1243" s="4"/>
      <c r="BJ1243" s="4"/>
      <c r="BK1243" s="4"/>
      <c r="BL1243" s="4"/>
      <c r="BM1243" s="4"/>
      <c r="BN1243" s="4"/>
      <c r="BO1243" s="4"/>
      <c r="BP1243" s="4"/>
      <c r="BQ1243" s="4"/>
      <c r="BR1243" s="4"/>
      <c r="BS1243" s="4"/>
      <c r="BT1243" s="4"/>
      <c r="BU1243" s="4"/>
      <c r="BV1243" s="4"/>
      <c r="BW1243" s="4"/>
      <c r="BZ1243" s="7"/>
      <c r="CF1243" s="7"/>
      <c r="CG1243" s="14"/>
      <c r="CH1243" s="7"/>
      <c r="CI1243" s="14"/>
      <c r="CJ1243" s="7"/>
      <c r="CK1243" s="14"/>
      <c r="CL1243" s="7"/>
      <c r="CM1243" s="14"/>
    </row>
    <row r="1244" spans="1:91" x14ac:dyDescent="0.3">
      <c r="A1244" s="10">
        <v>151</v>
      </c>
      <c r="B1244" s="36" t="s">
        <v>1997</v>
      </c>
      <c r="G1244" s="36" t="s">
        <v>6686</v>
      </c>
      <c r="K1244" s="7"/>
      <c r="L1244" s="7" t="s">
        <v>834</v>
      </c>
      <c r="M1244" s="7" t="s">
        <v>624</v>
      </c>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4"/>
      <c r="BH1244" s="4"/>
      <c r="BI1244" s="4"/>
      <c r="BJ1244" s="4"/>
      <c r="BK1244" s="4"/>
      <c r="BL1244" s="4"/>
      <c r="BM1244" s="4"/>
      <c r="BN1244" s="4"/>
      <c r="BO1244" s="4"/>
      <c r="BP1244" s="4"/>
      <c r="BQ1244" s="4"/>
      <c r="BR1244" s="4"/>
      <c r="BS1244" s="4"/>
      <c r="BT1244" s="4"/>
      <c r="BU1244" s="4"/>
      <c r="BV1244" s="4"/>
      <c r="BW1244" s="4"/>
      <c r="BZ1244" s="7"/>
      <c r="CF1244" s="7"/>
      <c r="CG1244" s="14"/>
      <c r="CH1244" s="7"/>
      <c r="CI1244" s="14"/>
      <c r="CJ1244" s="7"/>
      <c r="CK1244" s="14"/>
      <c r="CL1244" s="7"/>
      <c r="CM1244" s="14"/>
    </row>
    <row r="1245" spans="1:91" x14ac:dyDescent="0.3">
      <c r="A1245" s="10">
        <v>151</v>
      </c>
      <c r="B1245" s="36" t="s">
        <v>1139</v>
      </c>
      <c r="G1245" s="36" t="s">
        <v>6687</v>
      </c>
      <c r="K1245" s="7"/>
      <c r="L1245" s="7" t="s">
        <v>834</v>
      </c>
      <c r="M1245" s="7" t="s">
        <v>615</v>
      </c>
      <c r="N1245" s="4"/>
      <c r="O1245" s="4"/>
      <c r="P1245" s="4"/>
      <c r="Q1245" s="4"/>
      <c r="R1245" s="4"/>
      <c r="S1245" s="4"/>
      <c r="T1245" s="4"/>
      <c r="U1245" s="4"/>
      <c r="V1245" s="4"/>
      <c r="W1245" s="4"/>
      <c r="X1245" s="4"/>
      <c r="Y1245" s="4"/>
      <c r="Z1245" s="4"/>
      <c r="AA1245" s="4"/>
      <c r="AB1245" s="4"/>
      <c r="AC1245" s="4"/>
      <c r="AD1245" s="4"/>
      <c r="AE1245" s="4"/>
      <c r="AF1245" s="4"/>
      <c r="AG1245" s="4"/>
      <c r="AH1245" s="4"/>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c r="BT1245" s="4"/>
      <c r="BU1245" s="4"/>
      <c r="BV1245" s="4"/>
      <c r="BW1245" s="4"/>
      <c r="BZ1245" s="7"/>
      <c r="CF1245" s="7"/>
      <c r="CG1245" s="14"/>
      <c r="CH1245" s="7"/>
      <c r="CI1245" s="14"/>
      <c r="CJ1245" s="7"/>
      <c r="CK1245" s="14"/>
      <c r="CL1245" s="7"/>
      <c r="CM1245" s="14"/>
    </row>
    <row r="1246" spans="1:91" x14ac:dyDescent="0.3">
      <c r="A1246" s="10">
        <v>151</v>
      </c>
      <c r="B1246" s="36" t="s">
        <v>860</v>
      </c>
      <c r="G1246" s="36" t="s">
        <v>6688</v>
      </c>
      <c r="K1246" s="7"/>
      <c r="L1246" s="7" t="s">
        <v>834</v>
      </c>
      <c r="M1246" s="7" t="s">
        <v>639</v>
      </c>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c r="BT1246" s="4"/>
      <c r="BU1246" s="4"/>
      <c r="BV1246" s="4"/>
      <c r="BW1246" s="4"/>
      <c r="BZ1246" s="7"/>
      <c r="CF1246" s="7"/>
      <c r="CG1246" s="14"/>
      <c r="CH1246" s="7"/>
      <c r="CI1246" s="14"/>
      <c r="CJ1246" s="7"/>
      <c r="CK1246" s="14"/>
      <c r="CL1246" s="7"/>
      <c r="CM1246" s="14"/>
    </row>
    <row r="1247" spans="1:91" x14ac:dyDescent="0.3">
      <c r="A1247" s="10">
        <v>151</v>
      </c>
      <c r="B1247" s="6" t="s">
        <v>1248</v>
      </c>
      <c r="G1247" s="36" t="s">
        <v>6689</v>
      </c>
      <c r="K1247" s="7"/>
      <c r="L1247" s="7" t="s">
        <v>834</v>
      </c>
      <c r="M1247" s="7" t="s">
        <v>615</v>
      </c>
      <c r="N1247" s="4"/>
      <c r="O1247" s="4"/>
      <c r="P1247" s="4"/>
      <c r="Q1247" s="4"/>
      <c r="R1247" s="4"/>
      <c r="S1247" s="4"/>
      <c r="T1247" s="4"/>
      <c r="U1247" s="4"/>
      <c r="V1247" s="4"/>
      <c r="W1247" s="4"/>
      <c r="X1247" s="4"/>
      <c r="Y1247" s="4"/>
      <c r="Z1247" s="4"/>
      <c r="AA1247" s="4"/>
      <c r="AB1247" s="4"/>
      <c r="AC1247" s="4"/>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c r="BT1247" s="4"/>
      <c r="BU1247" s="4"/>
      <c r="BV1247" s="4"/>
      <c r="BW1247" s="4"/>
      <c r="BZ1247" s="7"/>
      <c r="CF1247" s="7"/>
      <c r="CG1247" s="14"/>
      <c r="CH1247" s="7"/>
      <c r="CI1247" s="14"/>
      <c r="CJ1247" s="7"/>
      <c r="CK1247" s="14"/>
      <c r="CL1247" s="7"/>
      <c r="CM1247" s="14"/>
    </row>
    <row r="1248" spans="1:91" x14ac:dyDescent="0.3">
      <c r="A1248" s="10">
        <v>151</v>
      </c>
      <c r="B1248" s="36" t="s">
        <v>868</v>
      </c>
      <c r="G1248" s="36" t="s">
        <v>6690</v>
      </c>
      <c r="K1248" s="7"/>
      <c r="L1248" s="7" t="s">
        <v>834</v>
      </c>
      <c r="M1248" s="7" t="s">
        <v>639</v>
      </c>
      <c r="N1248" s="4"/>
      <c r="O1248" s="4"/>
      <c r="P1248" s="4"/>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4"/>
      <c r="BH1248" s="4"/>
      <c r="BI1248" s="4"/>
      <c r="BJ1248" s="4"/>
      <c r="BK1248" s="4"/>
      <c r="BL1248" s="4"/>
      <c r="BM1248" s="4"/>
      <c r="BN1248" s="4"/>
      <c r="BO1248" s="4"/>
      <c r="BP1248" s="4"/>
      <c r="BQ1248" s="4"/>
      <c r="BR1248" s="4"/>
      <c r="BS1248" s="4"/>
      <c r="BT1248" s="4"/>
      <c r="BU1248" s="4"/>
      <c r="BV1248" s="4"/>
      <c r="BW1248" s="4"/>
      <c r="BZ1248" s="7"/>
      <c r="CF1248" s="7"/>
      <c r="CG1248" s="14"/>
      <c r="CH1248" s="7"/>
      <c r="CI1248" s="14"/>
      <c r="CJ1248" s="7"/>
      <c r="CK1248" s="14"/>
      <c r="CL1248" s="7"/>
      <c r="CM1248" s="14"/>
    </row>
    <row r="1249" spans="1:91" x14ac:dyDescent="0.3">
      <c r="A1249" s="10">
        <v>151</v>
      </c>
      <c r="B1249" s="36" t="s">
        <v>888</v>
      </c>
      <c r="G1249" s="36" t="s">
        <v>6691</v>
      </c>
      <c r="K1249" s="7"/>
      <c r="L1249" s="7" t="s">
        <v>834</v>
      </c>
      <c r="M1249" s="7" t="s">
        <v>618</v>
      </c>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Z1249" s="7"/>
      <c r="CF1249" s="7"/>
      <c r="CG1249" s="14"/>
      <c r="CH1249" s="7"/>
      <c r="CI1249" s="14"/>
      <c r="CJ1249" s="7"/>
      <c r="CK1249" s="14"/>
      <c r="CL1249" s="7"/>
      <c r="CM1249" s="14"/>
    </row>
    <row r="1250" spans="1:91" x14ac:dyDescent="0.3">
      <c r="A1250" s="10">
        <v>151</v>
      </c>
      <c r="B1250" s="36" t="s">
        <v>1036</v>
      </c>
      <c r="G1250" s="36" t="s">
        <v>6692</v>
      </c>
      <c r="K1250" s="7"/>
      <c r="L1250" s="7" t="s">
        <v>834</v>
      </c>
      <c r="M1250" s="7" t="s">
        <v>621</v>
      </c>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c r="BI1250" s="4"/>
      <c r="BJ1250" s="4"/>
      <c r="BK1250" s="4"/>
      <c r="BL1250" s="4"/>
      <c r="BM1250" s="4"/>
      <c r="BN1250" s="4"/>
      <c r="BO1250" s="4"/>
      <c r="BP1250" s="4"/>
      <c r="BQ1250" s="4"/>
      <c r="BR1250" s="4"/>
      <c r="BS1250" s="4"/>
      <c r="BT1250" s="4"/>
      <c r="BU1250" s="4"/>
      <c r="BV1250" s="4"/>
      <c r="BW1250" s="4"/>
      <c r="BZ1250" s="7"/>
      <c r="CF1250" s="7"/>
      <c r="CG1250" s="14"/>
      <c r="CH1250" s="7"/>
      <c r="CI1250" s="14"/>
      <c r="CJ1250" s="7"/>
      <c r="CK1250" s="14"/>
      <c r="CL1250" s="7"/>
      <c r="CM1250" s="14"/>
    </row>
    <row r="1251" spans="1:91" x14ac:dyDescent="0.3">
      <c r="A1251" s="10">
        <v>151</v>
      </c>
      <c r="B1251" s="36" t="s">
        <v>1698</v>
      </c>
      <c r="G1251" s="36" t="s">
        <v>6693</v>
      </c>
      <c r="K1251" s="7"/>
      <c r="L1251" s="7" t="s">
        <v>834</v>
      </c>
      <c r="M1251" s="7" t="s">
        <v>615</v>
      </c>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Z1251" s="7"/>
      <c r="CF1251" s="7"/>
      <c r="CG1251" s="14"/>
      <c r="CH1251" s="7"/>
      <c r="CI1251" s="14"/>
      <c r="CJ1251" s="7"/>
      <c r="CK1251" s="14"/>
      <c r="CL1251" s="7"/>
      <c r="CM1251" s="14"/>
    </row>
    <row r="1252" spans="1:91" x14ac:dyDescent="0.3">
      <c r="A1252" s="10">
        <v>151</v>
      </c>
      <c r="B1252" s="36" t="s">
        <v>860</v>
      </c>
      <c r="G1252" s="36" t="s">
        <v>6694</v>
      </c>
      <c r="K1252" s="7"/>
      <c r="L1252" s="7" t="s">
        <v>834</v>
      </c>
      <c r="M1252" s="7" t="s">
        <v>615</v>
      </c>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4"/>
      <c r="BH1252" s="4"/>
      <c r="BI1252" s="4"/>
      <c r="BJ1252" s="4"/>
      <c r="BK1252" s="4"/>
      <c r="BL1252" s="4"/>
      <c r="BM1252" s="4"/>
      <c r="BN1252" s="4"/>
      <c r="BO1252" s="4"/>
      <c r="BP1252" s="4"/>
      <c r="BQ1252" s="4"/>
      <c r="BR1252" s="4"/>
      <c r="BS1252" s="4"/>
      <c r="BT1252" s="4"/>
      <c r="BU1252" s="4"/>
      <c r="BV1252" s="4"/>
      <c r="BW1252" s="4"/>
      <c r="BZ1252" s="7"/>
      <c r="CF1252" s="7"/>
      <c r="CG1252" s="14"/>
      <c r="CH1252" s="7"/>
      <c r="CI1252" s="14"/>
      <c r="CJ1252" s="7"/>
      <c r="CK1252" s="14"/>
      <c r="CL1252" s="7"/>
      <c r="CM1252" s="14"/>
    </row>
    <row r="1253" spans="1:91" x14ac:dyDescent="0.3">
      <c r="A1253" s="10">
        <v>151</v>
      </c>
      <c r="B1253" s="36" t="s">
        <v>860</v>
      </c>
      <c r="G1253" s="36" t="s">
        <v>6695</v>
      </c>
      <c r="K1253" s="7"/>
      <c r="L1253" s="7" t="s">
        <v>834</v>
      </c>
      <c r="M1253" s="7" t="s">
        <v>615</v>
      </c>
      <c r="N1253" s="4"/>
      <c r="O1253" s="4"/>
      <c r="P1253" s="4"/>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4"/>
      <c r="BH1253" s="4"/>
      <c r="BI1253" s="4"/>
      <c r="BJ1253" s="4"/>
      <c r="BK1253" s="4"/>
      <c r="BL1253" s="4"/>
      <c r="BM1253" s="4"/>
      <c r="BN1253" s="4"/>
      <c r="BO1253" s="4"/>
      <c r="BP1253" s="4"/>
      <c r="BQ1253" s="4"/>
      <c r="BR1253" s="4"/>
      <c r="BS1253" s="4"/>
      <c r="BT1253" s="4"/>
      <c r="BU1253" s="4"/>
      <c r="BV1253" s="4"/>
      <c r="BW1253" s="4"/>
      <c r="BZ1253" s="7"/>
      <c r="CF1253" s="7"/>
      <c r="CG1253" s="14"/>
      <c r="CH1253" s="7"/>
      <c r="CI1253" s="14"/>
      <c r="CJ1253" s="7"/>
      <c r="CK1253" s="14"/>
      <c r="CL1253" s="7"/>
      <c r="CM1253" s="14"/>
    </row>
    <row r="1254" spans="1:91" x14ac:dyDescent="0.3">
      <c r="A1254" s="10">
        <v>151</v>
      </c>
      <c r="B1254" s="36" t="s">
        <v>848</v>
      </c>
      <c r="G1254" s="36" t="s">
        <v>6696</v>
      </c>
      <c r="K1254" s="7"/>
      <c r="L1254" s="7" t="s">
        <v>834</v>
      </c>
      <c r="M1254" s="7" t="s">
        <v>618</v>
      </c>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4"/>
      <c r="BH1254" s="4"/>
      <c r="BI1254" s="4"/>
      <c r="BJ1254" s="4"/>
      <c r="BK1254" s="4"/>
      <c r="BL1254" s="4"/>
      <c r="BM1254" s="4"/>
      <c r="BN1254" s="4"/>
      <c r="BO1254" s="4"/>
      <c r="BP1254" s="4"/>
      <c r="BQ1254" s="4"/>
      <c r="BR1254" s="4"/>
      <c r="BS1254" s="4"/>
      <c r="BT1254" s="4"/>
      <c r="BU1254" s="4"/>
      <c r="BV1254" s="4"/>
      <c r="BW1254" s="4"/>
      <c r="BZ1254" s="7"/>
      <c r="CF1254" s="7"/>
      <c r="CG1254" s="14"/>
      <c r="CH1254" s="7"/>
      <c r="CI1254" s="14"/>
      <c r="CJ1254" s="7"/>
      <c r="CK1254" s="14"/>
      <c r="CL1254" s="7"/>
      <c r="CM1254" s="14"/>
    </row>
    <row r="1255" spans="1:91" x14ac:dyDescent="0.3">
      <c r="A1255" s="10">
        <v>151</v>
      </c>
      <c r="B1255" s="36" t="s">
        <v>900</v>
      </c>
      <c r="G1255" s="36" t="s">
        <v>6697</v>
      </c>
      <c r="K1255" s="7"/>
      <c r="L1255" s="7" t="s">
        <v>834</v>
      </c>
      <c r="M1255" s="7" t="s">
        <v>615</v>
      </c>
      <c r="N1255" s="4"/>
      <c r="O1255" s="4"/>
      <c r="P1255" s="4"/>
      <c r="Q1255" s="4"/>
      <c r="R1255" s="4"/>
      <c r="S1255" s="4"/>
      <c r="T1255" s="4"/>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c r="BI1255" s="4"/>
      <c r="BJ1255" s="4"/>
      <c r="BK1255" s="4"/>
      <c r="BL1255" s="4"/>
      <c r="BM1255" s="4"/>
      <c r="BN1255" s="4"/>
      <c r="BO1255" s="4"/>
      <c r="BP1255" s="4"/>
      <c r="BQ1255" s="4"/>
      <c r="BR1255" s="4"/>
      <c r="BS1255" s="4"/>
      <c r="BT1255" s="4"/>
      <c r="BU1255" s="4"/>
      <c r="BV1255" s="4"/>
      <c r="BW1255" s="4"/>
      <c r="BZ1255" s="7"/>
      <c r="CF1255" s="7"/>
      <c r="CG1255" s="14"/>
      <c r="CH1255" s="7"/>
      <c r="CI1255" s="14"/>
      <c r="CJ1255" s="7"/>
      <c r="CK1255" s="14"/>
      <c r="CL1255" s="7"/>
      <c r="CM1255" s="14"/>
    </row>
    <row r="1256" spans="1:91" x14ac:dyDescent="0.3">
      <c r="A1256" s="10">
        <v>151</v>
      </c>
      <c r="B1256" s="36" t="s">
        <v>1139</v>
      </c>
      <c r="G1256" s="36" t="s">
        <v>6698</v>
      </c>
      <c r="K1256" s="7"/>
      <c r="L1256" s="7" t="s">
        <v>834</v>
      </c>
      <c r="M1256" s="7" t="s">
        <v>618</v>
      </c>
      <c r="N1256" s="4"/>
      <c r="O1256" s="4"/>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c r="BM1256" s="4"/>
      <c r="BN1256" s="4"/>
      <c r="BO1256" s="4"/>
      <c r="BP1256" s="4"/>
      <c r="BQ1256" s="4"/>
      <c r="BR1256" s="4"/>
      <c r="BS1256" s="4"/>
      <c r="BT1256" s="4"/>
      <c r="BU1256" s="4"/>
      <c r="BV1256" s="4"/>
      <c r="BW1256" s="4"/>
      <c r="BZ1256" s="7"/>
      <c r="CF1256" s="7"/>
      <c r="CG1256" s="14"/>
      <c r="CH1256" s="7"/>
      <c r="CI1256" s="14"/>
      <c r="CJ1256" s="7"/>
      <c r="CK1256" s="14"/>
      <c r="CL1256" s="7"/>
      <c r="CM1256" s="14"/>
    </row>
    <row r="1257" spans="1:91" x14ac:dyDescent="0.3">
      <c r="A1257" s="10">
        <v>151</v>
      </c>
      <c r="B1257" s="36" t="s">
        <v>913</v>
      </c>
      <c r="G1257" s="36" t="s">
        <v>6699</v>
      </c>
      <c r="K1257" s="7"/>
      <c r="L1257" s="7" t="s">
        <v>834</v>
      </c>
      <c r="M1257" s="7" t="s">
        <v>615</v>
      </c>
      <c r="N1257" s="4"/>
      <c r="O1257" s="4"/>
      <c r="P1257" s="4"/>
      <c r="Q1257" s="4"/>
      <c r="R1257" s="4"/>
      <c r="S1257" s="4"/>
      <c r="T1257" s="4"/>
      <c r="U1257" s="4"/>
      <c r="V1257" s="4"/>
      <c r="W1257" s="4"/>
      <c r="X1257" s="4"/>
      <c r="Y1257" s="4"/>
      <c r="Z1257" s="4"/>
      <c r="AA1257" s="4"/>
      <c r="AB1257" s="4"/>
      <c r="AC1257" s="4"/>
      <c r="AD1257" s="4"/>
      <c r="AE1257" s="4"/>
      <c r="AF1257" s="4"/>
      <c r="AG1257" s="4"/>
      <c r="AH1257" s="4"/>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c r="BM1257" s="4"/>
      <c r="BN1257" s="4"/>
      <c r="BO1257" s="4"/>
      <c r="BP1257" s="4"/>
      <c r="BQ1257" s="4"/>
      <c r="BR1257" s="4"/>
      <c r="BS1257" s="4"/>
      <c r="BT1257" s="4"/>
      <c r="BU1257" s="4"/>
      <c r="BV1257" s="4"/>
      <c r="BW1257" s="4"/>
      <c r="BZ1257" s="7"/>
      <c r="CF1257" s="7"/>
      <c r="CG1257" s="14"/>
      <c r="CH1257" s="7"/>
      <c r="CI1257" s="14"/>
      <c r="CJ1257" s="7"/>
      <c r="CK1257" s="14"/>
      <c r="CL1257" s="7"/>
      <c r="CM1257" s="14"/>
    </row>
    <row r="1258" spans="1:91" x14ac:dyDescent="0.3">
      <c r="A1258" s="10">
        <v>151</v>
      </c>
      <c r="B1258" s="36" t="s">
        <v>860</v>
      </c>
      <c r="G1258" s="36" t="s">
        <v>6700</v>
      </c>
      <c r="K1258" s="7"/>
      <c r="L1258" s="7" t="s">
        <v>834</v>
      </c>
      <c r="M1258" s="7" t="s">
        <v>615</v>
      </c>
      <c r="N1258" s="4"/>
      <c r="O1258" s="4"/>
      <c r="P1258" s="4"/>
      <c r="Q1258" s="4"/>
      <c r="R1258" s="4"/>
      <c r="S1258" s="4"/>
      <c r="T1258" s="4"/>
      <c r="U1258" s="4"/>
      <c r="V1258" s="4"/>
      <c r="W1258" s="4"/>
      <c r="X1258" s="4"/>
      <c r="Y1258" s="4"/>
      <c r="Z1258" s="4"/>
      <c r="AA1258" s="4"/>
      <c r="AB1258" s="4"/>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c r="BI1258" s="4"/>
      <c r="BJ1258" s="4"/>
      <c r="BK1258" s="4"/>
      <c r="BL1258" s="4"/>
      <c r="BM1258" s="4"/>
      <c r="BN1258" s="4"/>
      <c r="BO1258" s="4"/>
      <c r="BP1258" s="4"/>
      <c r="BQ1258" s="4"/>
      <c r="BR1258" s="4"/>
      <c r="BS1258" s="4"/>
      <c r="BT1258" s="4"/>
      <c r="BU1258" s="4"/>
      <c r="BV1258" s="4"/>
      <c r="BW1258" s="4"/>
      <c r="BZ1258" s="7"/>
      <c r="CF1258" s="7"/>
      <c r="CG1258" s="14"/>
      <c r="CH1258" s="7"/>
      <c r="CI1258" s="14"/>
      <c r="CJ1258" s="7"/>
      <c r="CK1258" s="14"/>
      <c r="CL1258" s="7"/>
      <c r="CM1258" s="14"/>
    </row>
    <row r="1259" spans="1:91" x14ac:dyDescent="0.3">
      <c r="A1259" s="10">
        <v>151</v>
      </c>
      <c r="B1259" s="36" t="s">
        <v>1936</v>
      </c>
      <c r="G1259" s="36" t="s">
        <v>6701</v>
      </c>
      <c r="K1259" s="7"/>
      <c r="L1259" s="7" t="s">
        <v>834</v>
      </c>
      <c r="M1259" s="7" t="s">
        <v>639</v>
      </c>
      <c r="N1259" s="4"/>
      <c r="O1259" s="4"/>
      <c r="P1259" s="4"/>
      <c r="Q1259" s="4"/>
      <c r="R1259" s="4"/>
      <c r="S1259" s="4"/>
      <c r="T1259" s="4"/>
      <c r="U1259" s="4"/>
      <c r="V1259" s="4"/>
      <c r="W1259" s="4"/>
      <c r="X1259" s="4"/>
      <c r="Y1259" s="4"/>
      <c r="Z1259" s="4"/>
      <c r="AA1259" s="4"/>
      <c r="AB1259" s="4"/>
      <c r="AC1259" s="4"/>
      <c r="AD1259" s="4"/>
      <c r="AE1259" s="4"/>
      <c r="AF1259" s="4"/>
      <c r="AG1259" s="4"/>
      <c r="AH1259" s="4"/>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4"/>
      <c r="BH1259" s="4"/>
      <c r="BI1259" s="4"/>
      <c r="BJ1259" s="4"/>
      <c r="BK1259" s="4"/>
      <c r="BL1259" s="4"/>
      <c r="BM1259" s="4"/>
      <c r="BN1259" s="4"/>
      <c r="BO1259" s="4"/>
      <c r="BP1259" s="4"/>
      <c r="BQ1259" s="4"/>
      <c r="BR1259" s="4"/>
      <c r="BS1259" s="4"/>
      <c r="BT1259" s="4"/>
      <c r="BU1259" s="4"/>
      <c r="BV1259" s="4"/>
      <c r="BW1259" s="4"/>
      <c r="BZ1259" s="7"/>
      <c r="CF1259" s="7"/>
      <c r="CG1259" s="14"/>
      <c r="CH1259" s="7"/>
      <c r="CI1259" s="14"/>
      <c r="CJ1259" s="7"/>
      <c r="CK1259" s="14"/>
      <c r="CL1259" s="7"/>
      <c r="CM1259" s="14"/>
    </row>
    <row r="1260" spans="1:91" x14ac:dyDescent="0.3">
      <c r="A1260" s="10">
        <v>151</v>
      </c>
      <c r="B1260" s="36" t="s">
        <v>1530</v>
      </c>
      <c r="G1260" s="36" t="s">
        <v>6702</v>
      </c>
      <c r="K1260" s="7"/>
      <c r="L1260" s="7" t="s">
        <v>834</v>
      </c>
      <c r="M1260" s="7" t="s">
        <v>618</v>
      </c>
      <c r="N1260" s="4"/>
      <c r="O1260" s="4"/>
      <c r="P1260" s="4"/>
      <c r="Q1260" s="4"/>
      <c r="R1260" s="4"/>
      <c r="S1260" s="4"/>
      <c r="T1260" s="4"/>
      <c r="U1260" s="4"/>
      <c r="V1260" s="4"/>
      <c r="W1260" s="4"/>
      <c r="X1260" s="4"/>
      <c r="Y1260" s="4"/>
      <c r="Z1260" s="4"/>
      <c r="AA1260" s="4"/>
      <c r="AB1260" s="4"/>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4"/>
      <c r="BH1260" s="4"/>
      <c r="BI1260" s="4"/>
      <c r="BJ1260" s="4"/>
      <c r="BK1260" s="4"/>
      <c r="BL1260" s="4"/>
      <c r="BM1260" s="4"/>
      <c r="BN1260" s="4"/>
      <c r="BO1260" s="4"/>
      <c r="BP1260" s="4"/>
      <c r="BQ1260" s="4"/>
      <c r="BR1260" s="4"/>
      <c r="BS1260" s="4"/>
      <c r="BT1260" s="4"/>
      <c r="BU1260" s="4"/>
      <c r="BV1260" s="4"/>
      <c r="BW1260" s="4"/>
      <c r="BZ1260" s="7"/>
      <c r="CF1260" s="7"/>
      <c r="CG1260" s="14"/>
      <c r="CH1260" s="7"/>
      <c r="CI1260" s="14"/>
      <c r="CJ1260" s="7"/>
      <c r="CK1260" s="14"/>
      <c r="CL1260" s="7"/>
      <c r="CM1260" s="14"/>
    </row>
    <row r="1261" spans="1:91" x14ac:dyDescent="0.3">
      <c r="A1261" s="10">
        <v>151</v>
      </c>
      <c r="B1261" s="36" t="s">
        <v>1058</v>
      </c>
      <c r="G1261" s="36" t="s">
        <v>6703</v>
      </c>
      <c r="K1261" s="7"/>
      <c r="L1261" s="7" t="s">
        <v>834</v>
      </c>
      <c r="M1261" s="7" t="s">
        <v>618</v>
      </c>
      <c r="N1261" s="4"/>
      <c r="O1261" s="4"/>
      <c r="P1261" s="4"/>
      <c r="Q1261" s="4"/>
      <c r="R1261" s="4"/>
      <c r="S1261" s="4"/>
      <c r="T1261" s="4"/>
      <c r="U1261" s="4"/>
      <c r="V1261" s="4"/>
      <c r="W1261" s="4"/>
      <c r="X1261" s="4"/>
      <c r="Y1261" s="4"/>
      <c r="Z1261" s="4"/>
      <c r="AA1261" s="4"/>
      <c r="AB1261" s="4"/>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4"/>
      <c r="BH1261" s="4"/>
      <c r="BI1261" s="4"/>
      <c r="BJ1261" s="4"/>
      <c r="BK1261" s="4"/>
      <c r="BL1261" s="4"/>
      <c r="BM1261" s="4"/>
      <c r="BN1261" s="4"/>
      <c r="BO1261" s="4"/>
      <c r="BP1261" s="4"/>
      <c r="BQ1261" s="4"/>
      <c r="BR1261" s="4"/>
      <c r="BS1261" s="4"/>
      <c r="BT1261" s="4"/>
      <c r="BU1261" s="4"/>
      <c r="BV1261" s="4"/>
      <c r="BW1261" s="4"/>
      <c r="BZ1261" s="7"/>
      <c r="CF1261" s="7"/>
      <c r="CG1261" s="14"/>
      <c r="CH1261" s="7"/>
      <c r="CI1261" s="14"/>
      <c r="CJ1261" s="7"/>
      <c r="CK1261" s="14"/>
      <c r="CL1261" s="7"/>
      <c r="CM1261" s="14"/>
    </row>
    <row r="1262" spans="1:91" x14ac:dyDescent="0.3">
      <c r="A1262" s="10">
        <v>151</v>
      </c>
      <c r="B1262" s="36" t="s">
        <v>1901</v>
      </c>
      <c r="G1262" s="36" t="s">
        <v>6704</v>
      </c>
      <c r="K1262" s="7"/>
      <c r="L1262" s="7" t="s">
        <v>834</v>
      </c>
      <c r="M1262" s="7" t="s">
        <v>621</v>
      </c>
      <c r="N1262" s="4"/>
      <c r="O1262" s="4"/>
      <c r="P1262" s="4"/>
      <c r="Q1262" s="4"/>
      <c r="R1262" s="4"/>
      <c r="S1262" s="4"/>
      <c r="T1262" s="4"/>
      <c r="U1262" s="4"/>
      <c r="V1262" s="4"/>
      <c r="W1262" s="4"/>
      <c r="X1262" s="4"/>
      <c r="Y1262" s="4"/>
      <c r="Z1262" s="4"/>
      <c r="AA1262" s="4"/>
      <c r="AB1262" s="4"/>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Z1262" s="7"/>
      <c r="CF1262" s="7"/>
      <c r="CG1262" s="14"/>
      <c r="CH1262" s="7"/>
      <c r="CI1262" s="14"/>
      <c r="CJ1262" s="7"/>
      <c r="CK1262" s="14"/>
      <c r="CL1262" s="7"/>
      <c r="CM1262" s="14"/>
    </row>
    <row r="1263" spans="1:91" x14ac:dyDescent="0.3">
      <c r="A1263" s="10">
        <v>151</v>
      </c>
      <c r="B1263" s="36" t="s">
        <v>860</v>
      </c>
      <c r="G1263" s="36" t="s">
        <v>6705</v>
      </c>
      <c r="K1263" s="7"/>
      <c r="L1263" s="7" t="s">
        <v>834</v>
      </c>
      <c r="M1263" s="7" t="s">
        <v>618</v>
      </c>
      <c r="N1263" s="4"/>
      <c r="O1263" s="4"/>
      <c r="P1263" s="4"/>
      <c r="Q1263" s="4"/>
      <c r="R1263" s="4"/>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Z1263" s="7"/>
      <c r="CF1263" s="7"/>
      <c r="CG1263" s="14"/>
      <c r="CH1263" s="7"/>
      <c r="CI1263" s="14"/>
      <c r="CJ1263" s="7"/>
      <c r="CK1263" s="14"/>
      <c r="CL1263" s="7"/>
      <c r="CM1263" s="14"/>
    </row>
    <row r="1264" spans="1:91" x14ac:dyDescent="0.3">
      <c r="A1264" s="10">
        <v>151</v>
      </c>
      <c r="B1264" s="36" t="s">
        <v>1025</v>
      </c>
      <c r="G1264" s="36" t="s">
        <v>6706</v>
      </c>
      <c r="K1264" s="7"/>
      <c r="L1264" s="7" t="s">
        <v>834</v>
      </c>
      <c r="M1264" s="7" t="s">
        <v>624</v>
      </c>
      <c r="N1264" s="4"/>
      <c r="O1264" s="4"/>
      <c r="P1264" s="4"/>
      <c r="Q1264" s="4"/>
      <c r="R1264" s="4"/>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Z1264" s="7"/>
      <c r="CF1264" s="7"/>
      <c r="CG1264" s="14"/>
      <c r="CH1264" s="7"/>
      <c r="CI1264" s="14"/>
      <c r="CJ1264" s="7"/>
      <c r="CK1264" s="14"/>
      <c r="CL1264" s="7"/>
      <c r="CM1264" s="14"/>
    </row>
    <row r="1265" spans="1:91" x14ac:dyDescent="0.3">
      <c r="A1265" s="10">
        <v>151</v>
      </c>
      <c r="B1265" s="36" t="s">
        <v>1025</v>
      </c>
      <c r="G1265" s="36" t="s">
        <v>6707</v>
      </c>
      <c r="K1265" s="7"/>
      <c r="L1265" s="7" t="s">
        <v>834</v>
      </c>
      <c r="M1265" s="7" t="s">
        <v>639</v>
      </c>
      <c r="N1265" s="4"/>
      <c r="O1265" s="4"/>
      <c r="P1265" s="4"/>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Z1265" s="7"/>
      <c r="CF1265" s="7"/>
      <c r="CG1265" s="14"/>
      <c r="CH1265" s="7"/>
      <c r="CI1265" s="14"/>
      <c r="CJ1265" s="7"/>
      <c r="CK1265" s="14"/>
      <c r="CL1265" s="7"/>
      <c r="CM1265" s="14"/>
    </row>
    <row r="1266" spans="1:91" x14ac:dyDescent="0.3">
      <c r="A1266" s="10">
        <v>151</v>
      </c>
      <c r="B1266" s="36" t="s">
        <v>895</v>
      </c>
      <c r="G1266" s="36" t="s">
        <v>6708</v>
      </c>
      <c r="K1266" s="7"/>
      <c r="L1266" s="7" t="s">
        <v>834</v>
      </c>
      <c r="M1266" s="7" t="s">
        <v>615</v>
      </c>
      <c r="N1266" s="4"/>
      <c r="O1266" s="4"/>
      <c r="P1266" s="4"/>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Z1266" s="7"/>
      <c r="CF1266" s="7"/>
      <c r="CG1266" s="14"/>
      <c r="CH1266" s="7"/>
      <c r="CI1266" s="14"/>
      <c r="CJ1266" s="7"/>
      <c r="CK1266" s="14"/>
      <c r="CL1266" s="7"/>
      <c r="CM1266" s="14"/>
    </row>
    <row r="1267" spans="1:91" x14ac:dyDescent="0.3">
      <c r="A1267" s="10">
        <v>151</v>
      </c>
      <c r="B1267" s="36" t="s">
        <v>1058</v>
      </c>
      <c r="G1267" s="36" t="s">
        <v>6709</v>
      </c>
      <c r="K1267" s="7"/>
      <c r="L1267" s="7" t="s">
        <v>834</v>
      </c>
      <c r="M1267" s="7" t="s">
        <v>615</v>
      </c>
      <c r="N1267" s="4"/>
      <c r="O1267" s="4"/>
      <c r="P1267" s="4"/>
      <c r="Q1267" s="4"/>
      <c r="R1267" s="4"/>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4"/>
      <c r="BU1267" s="4"/>
      <c r="BV1267" s="4"/>
      <c r="BW1267" s="4"/>
      <c r="BZ1267" s="7"/>
      <c r="CF1267" s="7"/>
      <c r="CG1267" s="14"/>
      <c r="CH1267" s="7"/>
      <c r="CI1267" s="14"/>
      <c r="CJ1267" s="7"/>
      <c r="CK1267" s="14"/>
      <c r="CL1267" s="7"/>
      <c r="CM1267" s="14"/>
    </row>
    <row r="1268" spans="1:91" x14ac:dyDescent="0.3">
      <c r="A1268" s="10">
        <v>151</v>
      </c>
      <c r="B1268" s="36" t="s">
        <v>1025</v>
      </c>
      <c r="G1268" s="36" t="s">
        <v>6710</v>
      </c>
      <c r="K1268" s="7"/>
      <c r="L1268" s="7" t="s">
        <v>834</v>
      </c>
      <c r="M1268" s="7" t="s">
        <v>624</v>
      </c>
      <c r="N1268" s="4"/>
      <c r="O1268" s="4"/>
      <c r="P1268" s="4"/>
      <c r="Q1268" s="4"/>
      <c r="R1268" s="4"/>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4"/>
      <c r="BU1268" s="4"/>
      <c r="BV1268" s="4"/>
      <c r="BW1268" s="4"/>
      <c r="BZ1268" s="7"/>
      <c r="CF1268" s="7"/>
      <c r="CG1268" s="14"/>
      <c r="CH1268" s="7"/>
      <c r="CI1268" s="14"/>
      <c r="CJ1268" s="7"/>
      <c r="CK1268" s="14"/>
      <c r="CL1268" s="7"/>
      <c r="CM1268" s="14"/>
    </row>
    <row r="1269" spans="1:91" x14ac:dyDescent="0.3">
      <c r="A1269" s="10">
        <v>151</v>
      </c>
      <c r="B1269" s="36" t="s">
        <v>1028</v>
      </c>
      <c r="G1269" s="36" t="s">
        <v>6711</v>
      </c>
      <c r="K1269" s="7"/>
      <c r="L1269" s="7" t="s">
        <v>834</v>
      </c>
      <c r="M1269" s="7" t="s">
        <v>615</v>
      </c>
      <c r="N1269" s="4"/>
      <c r="O1269" s="4"/>
      <c r="P1269" s="4"/>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Z1269" s="7"/>
      <c r="CF1269" s="7"/>
      <c r="CG1269" s="14"/>
      <c r="CH1269" s="7"/>
      <c r="CI1269" s="14"/>
      <c r="CJ1269" s="7"/>
      <c r="CK1269" s="14"/>
      <c r="CL1269" s="7"/>
      <c r="CM1269" s="14"/>
    </row>
    <row r="1270" spans="1:91" x14ac:dyDescent="0.3">
      <c r="A1270" s="10">
        <v>151</v>
      </c>
      <c r="B1270" s="36" t="s">
        <v>860</v>
      </c>
      <c r="G1270" s="36" t="s">
        <v>6712</v>
      </c>
      <c r="K1270" s="7"/>
      <c r="L1270" s="7" t="s">
        <v>834</v>
      </c>
      <c r="M1270" s="7" t="s">
        <v>618</v>
      </c>
      <c r="N1270" s="4"/>
      <c r="O1270" s="4"/>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4"/>
      <c r="BU1270" s="4"/>
      <c r="BV1270" s="4"/>
      <c r="BW1270" s="4"/>
      <c r="BZ1270" s="7"/>
      <c r="CF1270" s="7"/>
      <c r="CG1270" s="14"/>
      <c r="CH1270" s="7"/>
      <c r="CI1270" s="14"/>
      <c r="CJ1270" s="7"/>
      <c r="CK1270" s="14"/>
      <c r="CL1270" s="7"/>
      <c r="CM1270" s="14"/>
    </row>
    <row r="1271" spans="1:91" x14ac:dyDescent="0.3">
      <c r="A1271" s="10">
        <v>151</v>
      </c>
      <c r="B1271" s="36" t="s">
        <v>1698</v>
      </c>
      <c r="G1271" s="36" t="s">
        <v>6713</v>
      </c>
      <c r="K1271" s="7"/>
      <c r="L1271" s="7" t="s">
        <v>834</v>
      </c>
      <c r="M1271" s="7" t="s">
        <v>639</v>
      </c>
      <c r="N1271" s="4"/>
      <c r="O1271" s="4"/>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Z1271" s="7"/>
      <c r="CF1271" s="7"/>
      <c r="CG1271" s="14"/>
      <c r="CH1271" s="7"/>
      <c r="CI1271" s="14"/>
      <c r="CJ1271" s="7"/>
      <c r="CK1271" s="14"/>
      <c r="CL1271" s="7"/>
      <c r="CM1271" s="14"/>
    </row>
    <row r="1272" spans="1:91" x14ac:dyDescent="0.3">
      <c r="A1272" s="10">
        <v>151</v>
      </c>
      <c r="B1272" s="36" t="s">
        <v>913</v>
      </c>
      <c r="G1272" s="36" t="s">
        <v>6714</v>
      </c>
      <c r="K1272" s="7"/>
      <c r="L1272" s="7" t="s">
        <v>834</v>
      </c>
      <c r="M1272" s="7" t="s">
        <v>618</v>
      </c>
      <c r="N1272" s="4"/>
      <c r="O1272" s="4"/>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4"/>
      <c r="BU1272" s="4"/>
      <c r="BV1272" s="4"/>
      <c r="BW1272" s="4"/>
      <c r="BZ1272" s="7"/>
      <c r="CF1272" s="7"/>
      <c r="CG1272" s="14"/>
      <c r="CH1272" s="7"/>
      <c r="CI1272" s="14"/>
      <c r="CJ1272" s="7"/>
      <c r="CK1272" s="14"/>
      <c r="CL1272" s="7"/>
      <c r="CM1272" s="14"/>
    </row>
    <row r="1273" spans="1:91" x14ac:dyDescent="0.3">
      <c r="A1273" s="10">
        <v>151</v>
      </c>
      <c r="B1273" s="36" t="s">
        <v>1179</v>
      </c>
      <c r="G1273" s="36" t="s">
        <v>6715</v>
      </c>
      <c r="K1273" s="7"/>
      <c r="L1273" s="7" t="s">
        <v>834</v>
      </c>
      <c r="M1273" s="7" t="s">
        <v>618</v>
      </c>
      <c r="N1273" s="4"/>
      <c r="O1273" s="4"/>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4"/>
      <c r="BU1273" s="4"/>
      <c r="BV1273" s="4"/>
      <c r="BW1273" s="4"/>
      <c r="BZ1273" s="7"/>
      <c r="CF1273" s="7"/>
      <c r="CG1273" s="14"/>
      <c r="CH1273" s="7"/>
      <c r="CI1273" s="14"/>
      <c r="CJ1273" s="7"/>
      <c r="CK1273" s="14"/>
      <c r="CL1273" s="7"/>
      <c r="CM1273" s="14"/>
    </row>
    <row r="1274" spans="1:91" x14ac:dyDescent="0.3">
      <c r="A1274" s="10">
        <v>151</v>
      </c>
      <c r="B1274" s="36" t="s">
        <v>868</v>
      </c>
      <c r="G1274" s="36" t="s">
        <v>6716</v>
      </c>
      <c r="K1274" s="7"/>
      <c r="L1274" s="7" t="s">
        <v>834</v>
      </c>
      <c r="M1274" s="7" t="s">
        <v>618</v>
      </c>
      <c r="N1274" s="4"/>
      <c r="O1274" s="4"/>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4"/>
      <c r="BU1274" s="4"/>
      <c r="BV1274" s="4"/>
      <c r="BW1274" s="4"/>
      <c r="BZ1274" s="7"/>
      <c r="CF1274" s="7"/>
      <c r="CG1274" s="14"/>
      <c r="CH1274" s="7"/>
      <c r="CI1274" s="14"/>
      <c r="CJ1274" s="7"/>
      <c r="CK1274" s="14"/>
      <c r="CL1274" s="7"/>
      <c r="CM1274" s="14"/>
    </row>
    <row r="1275" spans="1:91" x14ac:dyDescent="0.3">
      <c r="A1275" s="10">
        <v>151</v>
      </c>
      <c r="B1275" s="36" t="s">
        <v>886</v>
      </c>
      <c r="G1275" s="36" t="s">
        <v>6717</v>
      </c>
      <c r="K1275" s="7"/>
      <c r="L1275" s="7" t="s">
        <v>834</v>
      </c>
      <c r="M1275" s="7" t="s">
        <v>624</v>
      </c>
      <c r="N1275" s="4"/>
      <c r="O1275" s="4"/>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4"/>
      <c r="BU1275" s="4"/>
      <c r="BV1275" s="4"/>
      <c r="BW1275" s="4"/>
      <c r="BZ1275" s="7"/>
      <c r="CF1275" s="7"/>
      <c r="CG1275" s="14"/>
      <c r="CH1275" s="7"/>
      <c r="CI1275" s="14"/>
      <c r="CJ1275" s="7"/>
      <c r="CK1275" s="14"/>
      <c r="CL1275" s="7"/>
      <c r="CM1275" s="14"/>
    </row>
    <row r="1276" spans="1:91" x14ac:dyDescent="0.3">
      <c r="A1276" s="10">
        <v>151</v>
      </c>
      <c r="B1276" s="36" t="s">
        <v>886</v>
      </c>
      <c r="G1276" s="36" t="s">
        <v>6718</v>
      </c>
      <c r="K1276" s="7"/>
      <c r="L1276" s="7" t="s">
        <v>834</v>
      </c>
      <c r="M1276" s="7" t="s">
        <v>639</v>
      </c>
      <c r="N1276" s="4"/>
      <c r="O1276" s="4"/>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4"/>
      <c r="BS1276" s="4"/>
      <c r="BT1276" s="4"/>
      <c r="BU1276" s="4"/>
      <c r="BV1276" s="4"/>
      <c r="BW1276" s="4"/>
      <c r="BZ1276" s="7"/>
      <c r="CF1276" s="7"/>
      <c r="CG1276" s="14"/>
      <c r="CH1276" s="7"/>
      <c r="CI1276" s="14"/>
      <c r="CJ1276" s="7"/>
      <c r="CK1276" s="14"/>
      <c r="CL1276" s="7"/>
      <c r="CM1276" s="14"/>
    </row>
    <row r="1277" spans="1:91" x14ac:dyDescent="0.3">
      <c r="A1277" s="10">
        <v>151</v>
      </c>
      <c r="B1277" s="36" t="s">
        <v>886</v>
      </c>
      <c r="G1277" s="36" t="s">
        <v>6719</v>
      </c>
      <c r="K1277" s="7"/>
      <c r="L1277" s="7" t="s">
        <v>834</v>
      </c>
      <c r="M1277" s="7" t="s">
        <v>618</v>
      </c>
      <c r="N1277" s="4"/>
      <c r="O1277" s="4"/>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c r="BP1277" s="4"/>
      <c r="BQ1277" s="4"/>
      <c r="BR1277" s="4"/>
      <c r="BS1277" s="4"/>
      <c r="BT1277" s="4"/>
      <c r="BU1277" s="4"/>
      <c r="BV1277" s="4"/>
      <c r="BW1277" s="4"/>
      <c r="BZ1277" s="7"/>
      <c r="CF1277" s="7"/>
      <c r="CG1277" s="14"/>
      <c r="CH1277" s="7"/>
      <c r="CI1277" s="14"/>
      <c r="CJ1277" s="7"/>
      <c r="CK1277" s="14"/>
      <c r="CL1277" s="7"/>
      <c r="CM1277" s="14"/>
    </row>
    <row r="1278" spans="1:91" x14ac:dyDescent="0.3">
      <c r="A1278" s="10">
        <v>151</v>
      </c>
      <c r="B1278" s="36" t="s">
        <v>3896</v>
      </c>
      <c r="G1278" s="36" t="s">
        <v>6720</v>
      </c>
      <c r="K1278" s="7"/>
      <c r="L1278" s="7" t="s">
        <v>834</v>
      </c>
      <c r="M1278" s="7" t="s">
        <v>618</v>
      </c>
      <c r="N1278" s="4"/>
      <c r="O1278" s="4"/>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4"/>
      <c r="BU1278" s="4"/>
      <c r="BV1278" s="4"/>
      <c r="BW1278" s="4"/>
      <c r="BZ1278" s="7"/>
      <c r="CF1278" s="7"/>
      <c r="CG1278" s="14"/>
      <c r="CH1278" s="7"/>
      <c r="CI1278" s="14"/>
      <c r="CJ1278" s="7"/>
      <c r="CK1278" s="14"/>
      <c r="CL1278" s="7"/>
      <c r="CM1278" s="14"/>
    </row>
    <row r="1279" spans="1:91" x14ac:dyDescent="0.3">
      <c r="A1279" s="10">
        <v>151</v>
      </c>
      <c r="B1279" s="36" t="s">
        <v>1176</v>
      </c>
      <c r="G1279" s="36" t="s">
        <v>6721</v>
      </c>
      <c r="K1279" s="7"/>
      <c r="L1279" s="7" t="s">
        <v>834</v>
      </c>
      <c r="M1279" s="7" t="s">
        <v>618</v>
      </c>
      <c r="N1279" s="4"/>
      <c r="O1279" s="4"/>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4"/>
      <c r="BU1279" s="4"/>
      <c r="BV1279" s="4"/>
      <c r="BW1279" s="4"/>
      <c r="BZ1279" s="7"/>
      <c r="CF1279" s="7"/>
      <c r="CG1279" s="14"/>
      <c r="CH1279" s="7"/>
      <c r="CI1279" s="14"/>
      <c r="CJ1279" s="7"/>
      <c r="CK1279" s="14"/>
      <c r="CL1279" s="7"/>
      <c r="CM1279" s="14"/>
    </row>
    <row r="1280" spans="1:91" x14ac:dyDescent="0.3">
      <c r="A1280" s="10">
        <v>151</v>
      </c>
      <c r="B1280" s="36" t="s">
        <v>1028</v>
      </c>
      <c r="G1280" s="36" t="s">
        <v>6722</v>
      </c>
      <c r="K1280" s="7"/>
      <c r="L1280" s="7" t="s">
        <v>834</v>
      </c>
      <c r="M1280" s="7" t="s">
        <v>615</v>
      </c>
      <c r="N1280" s="4"/>
      <c r="O1280" s="4"/>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4"/>
      <c r="BU1280" s="4"/>
      <c r="BV1280" s="4"/>
      <c r="BW1280" s="4"/>
      <c r="BZ1280" s="7"/>
      <c r="CF1280" s="7"/>
      <c r="CG1280" s="14"/>
      <c r="CH1280" s="7"/>
      <c r="CI1280" s="14"/>
      <c r="CJ1280" s="7"/>
      <c r="CK1280" s="14"/>
      <c r="CL1280" s="7"/>
      <c r="CM1280" s="14"/>
    </row>
    <row r="1281" spans="1:91" x14ac:dyDescent="0.3">
      <c r="A1281" s="10">
        <v>151</v>
      </c>
      <c r="B1281" s="36" t="s">
        <v>1025</v>
      </c>
      <c r="G1281" s="36" t="s">
        <v>6723</v>
      </c>
      <c r="K1281" s="7"/>
      <c r="L1281" s="7" t="s">
        <v>834</v>
      </c>
      <c r="M1281" s="7" t="s">
        <v>678</v>
      </c>
      <c r="N1281" s="4"/>
      <c r="O1281" s="4"/>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4"/>
      <c r="BU1281" s="4"/>
      <c r="BV1281" s="4"/>
      <c r="BW1281" s="4"/>
      <c r="BZ1281" s="7"/>
      <c r="CF1281" s="7"/>
      <c r="CG1281" s="14"/>
      <c r="CH1281" s="7"/>
      <c r="CI1281" s="14"/>
      <c r="CJ1281" s="7"/>
      <c r="CK1281" s="14"/>
      <c r="CL1281" s="7"/>
      <c r="CM1281" s="14"/>
    </row>
    <row r="1282" spans="1:91" x14ac:dyDescent="0.3">
      <c r="A1282" s="10">
        <v>151</v>
      </c>
      <c r="B1282" s="36" t="s">
        <v>860</v>
      </c>
      <c r="G1282" s="36" t="s">
        <v>6724</v>
      </c>
      <c r="K1282" s="7"/>
      <c r="L1282" s="7" t="s">
        <v>834</v>
      </c>
      <c r="M1282" s="7" t="s">
        <v>621</v>
      </c>
      <c r="N1282" s="4"/>
      <c r="O1282" s="4"/>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Z1282" s="7"/>
      <c r="CF1282" s="7"/>
      <c r="CG1282" s="14"/>
      <c r="CH1282" s="7"/>
      <c r="CI1282" s="14"/>
      <c r="CJ1282" s="7"/>
      <c r="CK1282" s="14"/>
      <c r="CL1282" s="7"/>
      <c r="CM1282" s="14"/>
    </row>
    <row r="1283" spans="1:91" x14ac:dyDescent="0.3">
      <c r="A1283" s="10">
        <v>151</v>
      </c>
      <c r="B1283" s="36" t="s">
        <v>1025</v>
      </c>
      <c r="G1283" s="36" t="s">
        <v>6725</v>
      </c>
      <c r="K1283" s="7"/>
      <c r="L1283" s="7" t="s">
        <v>834</v>
      </c>
      <c r="M1283" s="7" t="s">
        <v>618</v>
      </c>
      <c r="N1283" s="4"/>
      <c r="O1283" s="4"/>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4"/>
      <c r="BU1283" s="4"/>
      <c r="BV1283" s="4"/>
      <c r="BW1283" s="4"/>
      <c r="BZ1283" s="7"/>
      <c r="CF1283" s="7"/>
      <c r="CG1283" s="14"/>
      <c r="CH1283" s="7"/>
      <c r="CI1283" s="14"/>
      <c r="CJ1283" s="7"/>
      <c r="CK1283" s="14"/>
      <c r="CL1283" s="7"/>
      <c r="CM1283" s="14"/>
    </row>
    <row r="1284" spans="1:91" x14ac:dyDescent="0.3">
      <c r="A1284" s="10">
        <v>151</v>
      </c>
      <c r="B1284" s="36" t="s">
        <v>1058</v>
      </c>
      <c r="G1284" s="36" t="s">
        <v>6726</v>
      </c>
      <c r="K1284" s="7"/>
      <c r="L1284" s="7" t="s">
        <v>834</v>
      </c>
      <c r="M1284" s="7" t="s">
        <v>612</v>
      </c>
      <c r="N1284" s="4"/>
      <c r="O1284" s="4"/>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c r="BP1284" s="4"/>
      <c r="BQ1284" s="4"/>
      <c r="BR1284" s="4"/>
      <c r="BS1284" s="4"/>
      <c r="BT1284" s="4"/>
      <c r="BU1284" s="4"/>
      <c r="BV1284" s="4"/>
      <c r="BW1284" s="4"/>
      <c r="BZ1284" s="7"/>
      <c r="CF1284" s="7"/>
      <c r="CG1284" s="14"/>
      <c r="CH1284" s="7"/>
      <c r="CI1284" s="14"/>
      <c r="CJ1284" s="7"/>
      <c r="CK1284" s="14"/>
      <c r="CL1284" s="7"/>
      <c r="CM1284" s="14"/>
    </row>
    <row r="1285" spans="1:91" x14ac:dyDescent="0.3">
      <c r="A1285" s="10">
        <v>151</v>
      </c>
      <c r="B1285" s="36" t="s">
        <v>1036</v>
      </c>
      <c r="G1285" s="36" t="s">
        <v>6727</v>
      </c>
      <c r="K1285" s="7"/>
      <c r="L1285" s="7" t="s">
        <v>834</v>
      </c>
      <c r="M1285" s="7" t="s">
        <v>639</v>
      </c>
      <c r="N1285" s="4"/>
      <c r="O1285" s="4"/>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4"/>
      <c r="BU1285" s="4"/>
      <c r="BV1285" s="4"/>
      <c r="BW1285" s="4"/>
      <c r="BZ1285" s="7"/>
      <c r="CF1285" s="7"/>
      <c r="CG1285" s="14"/>
      <c r="CH1285" s="7"/>
      <c r="CI1285" s="14"/>
      <c r="CJ1285" s="7"/>
      <c r="CK1285" s="14"/>
      <c r="CL1285" s="7"/>
      <c r="CM1285" s="14"/>
    </row>
    <row r="1286" spans="1:91" x14ac:dyDescent="0.3">
      <c r="A1286" s="10">
        <v>151</v>
      </c>
      <c r="B1286" s="36" t="s">
        <v>895</v>
      </c>
      <c r="G1286" s="36" t="s">
        <v>6728</v>
      </c>
      <c r="K1286" s="7"/>
      <c r="L1286" s="7" t="s">
        <v>834</v>
      </c>
      <c r="M1286" s="7" t="s">
        <v>621</v>
      </c>
      <c r="N1286" s="4"/>
      <c r="O1286" s="4"/>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4"/>
      <c r="BU1286" s="4"/>
      <c r="BV1286" s="4"/>
      <c r="BW1286" s="4"/>
      <c r="BZ1286" s="7"/>
      <c r="CF1286" s="7"/>
      <c r="CG1286" s="14"/>
      <c r="CH1286" s="7"/>
      <c r="CI1286" s="14"/>
      <c r="CJ1286" s="7"/>
      <c r="CK1286" s="14"/>
      <c r="CL1286" s="7"/>
      <c r="CM1286" s="14"/>
    </row>
    <row r="1287" spans="1:91" x14ac:dyDescent="0.3">
      <c r="A1287" s="10">
        <v>151</v>
      </c>
      <c r="B1287" s="36" t="s">
        <v>1007</v>
      </c>
      <c r="G1287" s="36" t="s">
        <v>6729</v>
      </c>
      <c r="K1287" s="7"/>
      <c r="L1287" s="7" t="s">
        <v>834</v>
      </c>
      <c r="M1287" s="7" t="s">
        <v>624</v>
      </c>
      <c r="N1287" s="4"/>
      <c r="O1287" s="4"/>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Z1287" s="7"/>
      <c r="CF1287" s="7"/>
      <c r="CG1287" s="14"/>
      <c r="CH1287" s="7"/>
      <c r="CI1287" s="14"/>
      <c r="CJ1287" s="7"/>
      <c r="CK1287" s="14"/>
      <c r="CL1287" s="7"/>
      <c r="CM1287" s="14"/>
    </row>
    <row r="1288" spans="1:91" x14ac:dyDescent="0.3">
      <c r="A1288" s="10">
        <v>151</v>
      </c>
      <c r="B1288" s="36" t="s">
        <v>868</v>
      </c>
      <c r="G1288" s="36" t="s">
        <v>6730</v>
      </c>
      <c r="K1288" s="7"/>
      <c r="L1288" s="7" t="s">
        <v>834</v>
      </c>
      <c r="M1288" s="7" t="s">
        <v>618</v>
      </c>
      <c r="N1288" s="4"/>
      <c r="O1288" s="4"/>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Z1288" s="7"/>
      <c r="CF1288" s="7"/>
      <c r="CG1288" s="14"/>
      <c r="CH1288" s="7"/>
      <c r="CI1288" s="14"/>
      <c r="CJ1288" s="7"/>
      <c r="CK1288" s="14"/>
      <c r="CL1288" s="7"/>
      <c r="CM1288" s="14"/>
    </row>
    <row r="1289" spans="1:91" x14ac:dyDescent="0.3">
      <c r="A1289" s="10">
        <v>151</v>
      </c>
      <c r="B1289" s="36" t="s">
        <v>860</v>
      </c>
      <c r="G1289" s="36" t="s">
        <v>6731</v>
      </c>
      <c r="K1289" s="7"/>
      <c r="L1289" s="7" t="s">
        <v>834</v>
      </c>
      <c r="M1289" s="7" t="s">
        <v>618</v>
      </c>
      <c r="N1289" s="4"/>
      <c r="O1289" s="4"/>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c r="BP1289" s="4"/>
      <c r="BQ1289" s="4"/>
      <c r="BR1289" s="4"/>
      <c r="BS1289" s="4"/>
      <c r="BT1289" s="4"/>
      <c r="BU1289" s="4"/>
      <c r="BV1289" s="4"/>
      <c r="BW1289" s="4"/>
      <c r="BZ1289" s="7"/>
      <c r="CF1289" s="7"/>
      <c r="CG1289" s="14"/>
      <c r="CH1289" s="7"/>
      <c r="CI1289" s="14"/>
      <c r="CJ1289" s="7"/>
      <c r="CK1289" s="14"/>
      <c r="CL1289" s="7"/>
      <c r="CM1289" s="14"/>
    </row>
    <row r="1290" spans="1:91" x14ac:dyDescent="0.3">
      <c r="A1290" s="10">
        <v>151</v>
      </c>
      <c r="B1290" s="36" t="s">
        <v>1251</v>
      </c>
      <c r="G1290" s="36" t="s">
        <v>6732</v>
      </c>
      <c r="K1290" s="7"/>
      <c r="L1290" s="7" t="s">
        <v>834</v>
      </c>
      <c r="M1290" s="7" t="s">
        <v>621</v>
      </c>
      <c r="N1290" s="4"/>
      <c r="O1290" s="4"/>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4"/>
      <c r="BU1290" s="4"/>
      <c r="BV1290" s="4"/>
      <c r="BW1290" s="4"/>
      <c r="BZ1290" s="7"/>
      <c r="CF1290" s="7"/>
      <c r="CG1290" s="14"/>
      <c r="CH1290" s="7"/>
      <c r="CI1290" s="14"/>
      <c r="CJ1290" s="7"/>
      <c r="CK1290" s="14"/>
      <c r="CL1290" s="7"/>
      <c r="CM1290" s="14"/>
    </row>
    <row r="1291" spans="1:91" x14ac:dyDescent="0.3">
      <c r="A1291" s="10">
        <v>151</v>
      </c>
      <c r="B1291" s="36" t="s">
        <v>1997</v>
      </c>
      <c r="G1291" s="36" t="s">
        <v>6733</v>
      </c>
      <c r="K1291" s="7"/>
      <c r="L1291" s="7" t="s">
        <v>834</v>
      </c>
      <c r="M1291" s="7" t="s">
        <v>639</v>
      </c>
      <c r="N1291" s="4"/>
      <c r="O1291" s="4"/>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4"/>
      <c r="BU1291" s="4"/>
      <c r="BV1291" s="4"/>
      <c r="BW1291" s="4"/>
      <c r="BZ1291" s="7"/>
      <c r="CF1291" s="7"/>
      <c r="CG1291" s="14"/>
      <c r="CH1291" s="7"/>
      <c r="CI1291" s="14"/>
      <c r="CJ1291" s="7"/>
      <c r="CK1291" s="14"/>
      <c r="CL1291" s="7"/>
      <c r="CM1291" s="14"/>
    </row>
    <row r="1292" spans="1:91" x14ac:dyDescent="0.3">
      <c r="A1292" s="10">
        <v>151</v>
      </c>
      <c r="B1292" s="36" t="s">
        <v>1058</v>
      </c>
      <c r="G1292" s="36" t="s">
        <v>6734</v>
      </c>
      <c r="K1292" s="7"/>
      <c r="L1292" s="7" t="s">
        <v>834</v>
      </c>
      <c r="M1292" s="7" t="s">
        <v>618</v>
      </c>
      <c r="N1292" s="4"/>
      <c r="O1292" s="4"/>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Z1292" s="7"/>
      <c r="CF1292" s="7"/>
      <c r="CG1292" s="14"/>
      <c r="CH1292" s="7"/>
      <c r="CI1292" s="14"/>
      <c r="CJ1292" s="7"/>
      <c r="CK1292" s="14"/>
      <c r="CL1292" s="7"/>
      <c r="CM1292" s="14"/>
    </row>
    <row r="1293" spans="1:91" x14ac:dyDescent="0.3">
      <c r="A1293" s="10">
        <v>151</v>
      </c>
      <c r="B1293" s="36" t="s">
        <v>895</v>
      </c>
      <c r="G1293" s="36" t="s">
        <v>6735</v>
      </c>
      <c r="K1293" s="7"/>
      <c r="L1293" s="7" t="s">
        <v>834</v>
      </c>
      <c r="M1293" s="7" t="s">
        <v>618</v>
      </c>
      <c r="N1293" s="4"/>
      <c r="O1293" s="4"/>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c r="BW1293" s="4"/>
      <c r="BZ1293" s="7"/>
      <c r="CF1293" s="7"/>
      <c r="CG1293" s="14"/>
      <c r="CH1293" s="7"/>
      <c r="CI1293" s="14"/>
      <c r="CJ1293" s="7"/>
      <c r="CK1293" s="14"/>
      <c r="CL1293" s="7"/>
      <c r="CM1293" s="14"/>
    </row>
    <row r="1294" spans="1:91" x14ac:dyDescent="0.3">
      <c r="A1294" s="10">
        <v>151</v>
      </c>
      <c r="B1294" s="36" t="s">
        <v>1036</v>
      </c>
      <c r="G1294" s="36" t="s">
        <v>6736</v>
      </c>
      <c r="K1294" s="7"/>
      <c r="L1294" s="7" t="s">
        <v>834</v>
      </c>
      <c r="M1294" s="7" t="s">
        <v>621</v>
      </c>
      <c r="N1294" s="4"/>
      <c r="O1294" s="4"/>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Z1294" s="7"/>
      <c r="CF1294" s="7"/>
      <c r="CG1294" s="14"/>
      <c r="CH1294" s="7"/>
      <c r="CI1294" s="14"/>
      <c r="CJ1294" s="7"/>
      <c r="CK1294" s="14"/>
      <c r="CL1294" s="7"/>
      <c r="CM1294" s="14"/>
    </row>
    <row r="1295" spans="1:91" x14ac:dyDescent="0.3">
      <c r="A1295" s="10">
        <v>151</v>
      </c>
      <c r="B1295" s="6" t="s">
        <v>1248</v>
      </c>
      <c r="G1295" s="36" t="s">
        <v>6737</v>
      </c>
      <c r="K1295" s="7"/>
      <c r="L1295" s="7" t="s">
        <v>834</v>
      </c>
      <c r="M1295" s="7" t="s">
        <v>627</v>
      </c>
      <c r="N1295" s="4"/>
      <c r="O1295" s="4"/>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Z1295" s="7"/>
      <c r="CF1295" s="7"/>
      <c r="CG1295" s="14"/>
      <c r="CH1295" s="7"/>
      <c r="CI1295" s="14"/>
      <c r="CJ1295" s="7"/>
      <c r="CK1295" s="14"/>
      <c r="CL1295" s="7"/>
      <c r="CM1295" s="14"/>
    </row>
    <row r="1296" spans="1:91" x14ac:dyDescent="0.3">
      <c r="A1296" s="10">
        <v>151</v>
      </c>
      <c r="B1296" s="36" t="s">
        <v>913</v>
      </c>
      <c r="G1296" s="36" t="s">
        <v>6738</v>
      </c>
      <c r="K1296" s="7"/>
      <c r="L1296" s="7" t="s">
        <v>834</v>
      </c>
      <c r="M1296" s="7" t="s">
        <v>618</v>
      </c>
      <c r="N1296" s="4"/>
      <c r="O1296" s="4"/>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c r="BP1296" s="4"/>
      <c r="BQ1296" s="4"/>
      <c r="BR1296" s="4"/>
      <c r="BS1296" s="4"/>
      <c r="BT1296" s="4"/>
      <c r="BU1296" s="4"/>
      <c r="BV1296" s="4"/>
      <c r="BW1296" s="4"/>
      <c r="BZ1296" s="7"/>
      <c r="CF1296" s="7"/>
      <c r="CG1296" s="14"/>
      <c r="CH1296" s="7"/>
      <c r="CI1296" s="14"/>
      <c r="CJ1296" s="7"/>
      <c r="CK1296" s="14"/>
      <c r="CL1296" s="7"/>
      <c r="CM1296" s="14"/>
    </row>
    <row r="1297" spans="1:91" x14ac:dyDescent="0.3">
      <c r="A1297" s="10">
        <v>151</v>
      </c>
      <c r="B1297" s="36" t="s">
        <v>891</v>
      </c>
      <c r="G1297" s="36" t="s">
        <v>5244</v>
      </c>
      <c r="K1297" s="7"/>
      <c r="L1297" s="7" t="s">
        <v>834</v>
      </c>
      <c r="M1297" s="7" t="s">
        <v>615</v>
      </c>
      <c r="N1297" s="4"/>
      <c r="O1297" s="4"/>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4"/>
      <c r="BU1297" s="4"/>
      <c r="BV1297" s="4"/>
      <c r="BW1297" s="4"/>
      <c r="BZ1297" s="7"/>
      <c r="CF1297" s="7"/>
      <c r="CG1297" s="14"/>
      <c r="CH1297" s="7"/>
      <c r="CI1297" s="14"/>
      <c r="CJ1297" s="7"/>
      <c r="CK1297" s="14"/>
      <c r="CL1297" s="7"/>
      <c r="CM1297" s="14"/>
    </row>
    <row r="1298" spans="1:91" x14ac:dyDescent="0.3">
      <c r="A1298" s="10">
        <v>151</v>
      </c>
      <c r="B1298" s="36" t="s">
        <v>881</v>
      </c>
      <c r="G1298" s="36" t="s">
        <v>6739</v>
      </c>
      <c r="K1298" s="7"/>
      <c r="L1298" s="7" t="s">
        <v>834</v>
      </c>
      <c r="M1298" s="7" t="s">
        <v>615</v>
      </c>
      <c r="N1298" s="4"/>
      <c r="O1298" s="4"/>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4"/>
      <c r="BU1298" s="4"/>
      <c r="BV1298" s="4"/>
      <c r="BW1298" s="4"/>
      <c r="BZ1298" s="7"/>
      <c r="CF1298" s="7"/>
      <c r="CG1298" s="14"/>
      <c r="CH1298" s="7"/>
      <c r="CI1298" s="14"/>
      <c r="CJ1298" s="7"/>
      <c r="CK1298" s="14"/>
      <c r="CL1298" s="7"/>
      <c r="CM1298" s="14"/>
    </row>
    <row r="1299" spans="1:91" x14ac:dyDescent="0.3">
      <c r="A1299" s="10">
        <v>151</v>
      </c>
      <c r="B1299" s="36" t="s">
        <v>888</v>
      </c>
      <c r="G1299" s="36" t="s">
        <v>6740</v>
      </c>
      <c r="K1299" s="7"/>
      <c r="L1299" s="7" t="s">
        <v>834</v>
      </c>
      <c r="M1299" s="7" t="s">
        <v>618</v>
      </c>
      <c r="N1299" s="4"/>
      <c r="O1299" s="4"/>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c r="BI1299" s="4"/>
      <c r="BJ1299" s="4"/>
      <c r="BK1299" s="4"/>
      <c r="BL1299" s="4"/>
      <c r="BM1299" s="4"/>
      <c r="BN1299" s="4"/>
      <c r="BO1299" s="4"/>
      <c r="BP1299" s="4"/>
      <c r="BQ1299" s="4"/>
      <c r="BR1299" s="4"/>
      <c r="BS1299" s="4"/>
      <c r="BT1299" s="4"/>
      <c r="BU1299" s="4"/>
      <c r="BV1299" s="4"/>
      <c r="BW1299" s="4"/>
      <c r="BZ1299" s="7"/>
      <c r="CF1299" s="7"/>
      <c r="CG1299" s="14"/>
      <c r="CH1299" s="7"/>
      <c r="CI1299" s="14"/>
      <c r="CJ1299" s="7"/>
      <c r="CK1299" s="14"/>
      <c r="CL1299" s="7"/>
      <c r="CM1299" s="14"/>
    </row>
    <row r="1300" spans="1:91" x14ac:dyDescent="0.3">
      <c r="A1300" s="10">
        <v>151</v>
      </c>
      <c r="B1300" s="36" t="s">
        <v>868</v>
      </c>
      <c r="G1300" s="36" t="s">
        <v>6741</v>
      </c>
      <c r="K1300" s="7"/>
      <c r="L1300" s="7" t="s">
        <v>834</v>
      </c>
      <c r="M1300" s="7" t="s">
        <v>669</v>
      </c>
      <c r="N1300" s="4"/>
      <c r="O1300" s="4"/>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4"/>
      <c r="BS1300" s="4"/>
      <c r="BT1300" s="4"/>
      <c r="BU1300" s="4"/>
      <c r="BV1300" s="4"/>
      <c r="BW1300" s="4"/>
      <c r="BZ1300" s="7"/>
      <c r="CF1300" s="7"/>
      <c r="CG1300" s="14"/>
      <c r="CH1300" s="7"/>
      <c r="CI1300" s="14"/>
      <c r="CJ1300" s="7"/>
      <c r="CK1300" s="14"/>
      <c r="CL1300" s="7"/>
      <c r="CM1300" s="14"/>
    </row>
    <row r="1301" spans="1:91" x14ac:dyDescent="0.3">
      <c r="A1301" s="10">
        <v>151</v>
      </c>
      <c r="B1301" s="36" t="s">
        <v>1058</v>
      </c>
      <c r="G1301" s="36" t="s">
        <v>6742</v>
      </c>
      <c r="K1301" s="7"/>
      <c r="L1301" s="7" t="s">
        <v>834</v>
      </c>
      <c r="M1301" s="7" t="s">
        <v>621</v>
      </c>
      <c r="N1301" s="4"/>
      <c r="O1301" s="4"/>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Z1301" s="7"/>
      <c r="CF1301" s="7"/>
      <c r="CG1301" s="14"/>
      <c r="CH1301" s="7"/>
      <c r="CI1301" s="14"/>
      <c r="CJ1301" s="7"/>
      <c r="CK1301" s="14"/>
      <c r="CL1301" s="7"/>
      <c r="CM1301" s="14"/>
    </row>
    <row r="1302" spans="1:91" x14ac:dyDescent="0.3">
      <c r="A1302" s="10">
        <v>151</v>
      </c>
      <c r="B1302" s="36" t="s">
        <v>868</v>
      </c>
      <c r="G1302" s="36" t="s">
        <v>6743</v>
      </c>
      <c r="K1302" s="7"/>
      <c r="L1302" s="7" t="s">
        <v>834</v>
      </c>
      <c r="M1302" s="7" t="s">
        <v>615</v>
      </c>
      <c r="N1302" s="4"/>
      <c r="O1302" s="4"/>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Z1302" s="7"/>
      <c r="CF1302" s="7"/>
      <c r="CG1302" s="14"/>
      <c r="CH1302" s="7"/>
      <c r="CI1302" s="14"/>
      <c r="CJ1302" s="7"/>
      <c r="CK1302" s="14"/>
      <c r="CL1302" s="7"/>
      <c r="CM1302" s="14"/>
    </row>
    <row r="1303" spans="1:91" x14ac:dyDescent="0.3">
      <c r="A1303" s="10">
        <v>151</v>
      </c>
      <c r="B1303" s="36" t="s">
        <v>895</v>
      </c>
      <c r="G1303" s="36" t="s">
        <v>6744</v>
      </c>
      <c r="K1303" s="7"/>
      <c r="L1303" s="7" t="s">
        <v>834</v>
      </c>
      <c r="M1303" s="7" t="s">
        <v>615</v>
      </c>
      <c r="N1303" s="4"/>
      <c r="O1303" s="4"/>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4"/>
      <c r="BU1303" s="4"/>
      <c r="BV1303" s="4"/>
      <c r="BW1303" s="4"/>
      <c r="BZ1303" s="7"/>
      <c r="CF1303" s="7"/>
      <c r="CG1303" s="14"/>
      <c r="CH1303" s="7"/>
      <c r="CI1303" s="14"/>
      <c r="CJ1303" s="7"/>
      <c r="CK1303" s="14"/>
      <c r="CL1303" s="7"/>
      <c r="CM1303" s="14"/>
    </row>
    <row r="1304" spans="1:91" x14ac:dyDescent="0.3">
      <c r="A1304" s="10">
        <v>151</v>
      </c>
      <c r="B1304" s="36" t="s">
        <v>895</v>
      </c>
      <c r="G1304" s="36" t="s">
        <v>6745</v>
      </c>
      <c r="K1304" s="7"/>
      <c r="L1304" s="7" t="s">
        <v>834</v>
      </c>
      <c r="M1304" s="7" t="s">
        <v>618</v>
      </c>
      <c r="N1304" s="4"/>
      <c r="O1304" s="4"/>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Z1304" s="7"/>
      <c r="CF1304" s="7"/>
      <c r="CG1304" s="14"/>
      <c r="CH1304" s="7"/>
      <c r="CI1304" s="14"/>
      <c r="CJ1304" s="7"/>
      <c r="CK1304" s="14"/>
      <c r="CL1304" s="7"/>
      <c r="CM1304" s="14"/>
    </row>
    <row r="1305" spans="1:91" x14ac:dyDescent="0.3">
      <c r="A1305" s="10">
        <v>151</v>
      </c>
      <c r="B1305" s="36" t="s">
        <v>897</v>
      </c>
      <c r="G1305" s="36" t="s">
        <v>6746</v>
      </c>
      <c r="K1305" s="7"/>
      <c r="L1305" s="7" t="s">
        <v>834</v>
      </c>
      <c r="M1305" s="7" t="s">
        <v>639</v>
      </c>
      <c r="N1305" s="4"/>
      <c r="O1305" s="4"/>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Z1305" s="7"/>
      <c r="CF1305" s="7"/>
      <c r="CG1305" s="14"/>
      <c r="CH1305" s="7"/>
      <c r="CI1305" s="14"/>
      <c r="CJ1305" s="7"/>
      <c r="CK1305" s="14"/>
      <c r="CL1305" s="7"/>
      <c r="CM1305" s="14"/>
    </row>
    <row r="1306" spans="1:91" x14ac:dyDescent="0.3">
      <c r="A1306" s="10">
        <v>151</v>
      </c>
      <c r="B1306" s="36" t="s">
        <v>897</v>
      </c>
      <c r="G1306" s="36" t="s">
        <v>6747</v>
      </c>
      <c r="K1306" s="7"/>
      <c r="L1306" s="7" t="s">
        <v>834</v>
      </c>
      <c r="M1306" s="7" t="s">
        <v>639</v>
      </c>
      <c r="N1306" s="4"/>
      <c r="O1306" s="4"/>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4"/>
      <c r="BU1306" s="4"/>
      <c r="BV1306" s="4"/>
      <c r="BW1306" s="4"/>
      <c r="BZ1306" s="7"/>
      <c r="CF1306" s="7"/>
      <c r="CG1306" s="14"/>
      <c r="CH1306" s="7"/>
      <c r="CI1306" s="14"/>
      <c r="CJ1306" s="7"/>
      <c r="CK1306" s="14"/>
      <c r="CL1306" s="7"/>
      <c r="CM1306" s="14"/>
    </row>
    <row r="1307" spans="1:91" x14ac:dyDescent="0.3">
      <c r="A1307" s="10">
        <v>151</v>
      </c>
      <c r="B1307" s="36" t="s">
        <v>1028</v>
      </c>
      <c r="G1307" s="36" t="s">
        <v>6748</v>
      </c>
      <c r="K1307" s="7"/>
      <c r="L1307" s="7" t="s">
        <v>834</v>
      </c>
      <c r="M1307" s="7" t="s">
        <v>615</v>
      </c>
      <c r="N1307" s="4"/>
      <c r="O1307" s="4"/>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Z1307" s="7"/>
      <c r="CF1307" s="7"/>
      <c r="CG1307" s="14"/>
      <c r="CH1307" s="7"/>
      <c r="CI1307" s="14"/>
      <c r="CJ1307" s="7"/>
      <c r="CK1307" s="14"/>
      <c r="CL1307" s="7"/>
      <c r="CM1307" s="14"/>
    </row>
    <row r="1308" spans="1:91" x14ac:dyDescent="0.3">
      <c r="A1308" s="10">
        <v>151</v>
      </c>
      <c r="B1308" s="36" t="s">
        <v>1349</v>
      </c>
      <c r="G1308" s="36" t="s">
        <v>6749</v>
      </c>
      <c r="K1308" s="7"/>
      <c r="L1308" s="7" t="s">
        <v>834</v>
      </c>
      <c r="M1308" s="7" t="s">
        <v>651</v>
      </c>
      <c r="N1308" s="4"/>
      <c r="O1308" s="4"/>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c r="BI1308" s="4"/>
      <c r="BJ1308" s="4"/>
      <c r="BK1308" s="4"/>
      <c r="BL1308" s="4"/>
      <c r="BM1308" s="4"/>
      <c r="BN1308" s="4"/>
      <c r="BO1308" s="4"/>
      <c r="BP1308" s="4"/>
      <c r="BQ1308" s="4"/>
      <c r="BR1308" s="4"/>
      <c r="BS1308" s="4"/>
      <c r="BT1308" s="4"/>
      <c r="BU1308" s="4"/>
      <c r="BV1308" s="4"/>
      <c r="BW1308" s="4"/>
      <c r="BZ1308" s="7"/>
      <c r="CF1308" s="7"/>
      <c r="CG1308" s="14"/>
      <c r="CH1308" s="7"/>
      <c r="CI1308" s="14"/>
      <c r="CJ1308" s="7"/>
      <c r="CK1308" s="14"/>
      <c r="CL1308" s="7"/>
      <c r="CM1308" s="14"/>
    </row>
    <row r="1309" spans="1:91" x14ac:dyDescent="0.3">
      <c r="A1309" s="10">
        <v>151</v>
      </c>
      <c r="B1309" s="36" t="s">
        <v>1036</v>
      </c>
      <c r="G1309" s="36" t="s">
        <v>6750</v>
      </c>
      <c r="K1309" s="7"/>
      <c r="L1309" s="7" t="s">
        <v>834</v>
      </c>
      <c r="M1309" s="7" t="s">
        <v>618</v>
      </c>
      <c r="N1309" s="4"/>
      <c r="O1309" s="4"/>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Z1309" s="7"/>
      <c r="CF1309" s="7"/>
      <c r="CG1309" s="14"/>
      <c r="CH1309" s="7"/>
      <c r="CI1309" s="14"/>
      <c r="CJ1309" s="7"/>
      <c r="CK1309" s="14"/>
      <c r="CL1309" s="7"/>
      <c r="CM1309" s="14"/>
    </row>
    <row r="1310" spans="1:91" x14ac:dyDescent="0.3">
      <c r="A1310" s="10">
        <v>151</v>
      </c>
      <c r="B1310" s="36" t="s">
        <v>1036</v>
      </c>
      <c r="G1310" s="36" t="s">
        <v>6751</v>
      </c>
      <c r="K1310" s="7"/>
      <c r="L1310" s="7" t="s">
        <v>834</v>
      </c>
      <c r="M1310" s="7" t="s">
        <v>639</v>
      </c>
      <c r="N1310" s="4"/>
      <c r="O1310" s="4"/>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Z1310" s="7"/>
      <c r="CF1310" s="7"/>
      <c r="CG1310" s="14"/>
      <c r="CH1310" s="7"/>
      <c r="CI1310" s="14"/>
      <c r="CJ1310" s="7"/>
      <c r="CK1310" s="14"/>
      <c r="CL1310" s="7"/>
      <c r="CM1310" s="14"/>
    </row>
    <row r="1311" spans="1:91" x14ac:dyDescent="0.3">
      <c r="A1311" s="10">
        <v>151</v>
      </c>
      <c r="B1311" s="36" t="s">
        <v>1058</v>
      </c>
      <c r="G1311" s="36" t="s">
        <v>6752</v>
      </c>
      <c r="K1311" s="7"/>
      <c r="L1311" s="7" t="s">
        <v>834</v>
      </c>
      <c r="M1311" s="7" t="s">
        <v>615</v>
      </c>
      <c r="N1311" s="4"/>
      <c r="O1311" s="4"/>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4"/>
      <c r="BK1311" s="4"/>
      <c r="BL1311" s="4"/>
      <c r="BM1311" s="4"/>
      <c r="BN1311" s="4"/>
      <c r="BO1311" s="4"/>
      <c r="BP1311" s="4"/>
      <c r="BQ1311" s="4"/>
      <c r="BR1311" s="4"/>
      <c r="BS1311" s="4"/>
      <c r="BT1311" s="4"/>
      <c r="BU1311" s="4"/>
      <c r="BV1311" s="4"/>
      <c r="BW1311" s="4"/>
      <c r="BZ1311" s="7"/>
      <c r="CF1311" s="7"/>
      <c r="CG1311" s="14"/>
      <c r="CH1311" s="7"/>
      <c r="CI1311" s="14"/>
      <c r="CJ1311" s="7"/>
      <c r="CK1311" s="14"/>
      <c r="CL1311" s="7"/>
      <c r="CM1311" s="14"/>
    </row>
    <row r="1312" spans="1:91" x14ac:dyDescent="0.3">
      <c r="A1312" s="10">
        <v>151</v>
      </c>
      <c r="B1312" s="36" t="s">
        <v>878</v>
      </c>
      <c r="G1312" s="36" t="s">
        <v>6753</v>
      </c>
      <c r="K1312" s="7"/>
      <c r="L1312" s="7" t="s">
        <v>834</v>
      </c>
      <c r="M1312" s="7" t="s">
        <v>618</v>
      </c>
      <c r="N1312" s="4"/>
      <c r="O1312" s="4"/>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Z1312" s="7"/>
      <c r="CF1312" s="7"/>
      <c r="CG1312" s="14"/>
      <c r="CH1312" s="7"/>
      <c r="CI1312" s="14"/>
      <c r="CJ1312" s="7"/>
      <c r="CK1312" s="14"/>
      <c r="CL1312" s="7"/>
      <c r="CM1312" s="14"/>
    </row>
    <row r="1313" spans="1:91" x14ac:dyDescent="0.3">
      <c r="A1313" s="10">
        <v>151</v>
      </c>
      <c r="B1313" s="36" t="s">
        <v>1036</v>
      </c>
      <c r="G1313" s="36" t="s">
        <v>6754</v>
      </c>
      <c r="K1313" s="7"/>
      <c r="L1313" s="7" t="s">
        <v>834</v>
      </c>
      <c r="M1313" s="7" t="s">
        <v>639</v>
      </c>
      <c r="N1313" s="4"/>
      <c r="O1313" s="4"/>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Z1313" s="7"/>
      <c r="CF1313" s="7"/>
      <c r="CG1313" s="14"/>
      <c r="CH1313" s="7"/>
      <c r="CI1313" s="14"/>
      <c r="CJ1313" s="7"/>
      <c r="CK1313" s="14"/>
      <c r="CL1313" s="7"/>
      <c r="CM1313" s="14"/>
    </row>
    <row r="1314" spans="1:91" x14ac:dyDescent="0.3">
      <c r="A1314" s="10">
        <v>151</v>
      </c>
      <c r="B1314" s="36" t="s">
        <v>913</v>
      </c>
      <c r="G1314" s="36" t="s">
        <v>6755</v>
      </c>
      <c r="K1314" s="7"/>
      <c r="L1314" s="7" t="s">
        <v>834</v>
      </c>
      <c r="M1314" s="7" t="s">
        <v>618</v>
      </c>
      <c r="N1314" s="4"/>
      <c r="O1314" s="4"/>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Z1314" s="7"/>
      <c r="CF1314" s="7"/>
      <c r="CG1314" s="14"/>
      <c r="CH1314" s="7"/>
      <c r="CI1314" s="14"/>
      <c r="CJ1314" s="7"/>
      <c r="CK1314" s="14"/>
      <c r="CL1314" s="7"/>
      <c r="CM1314" s="14"/>
    </row>
    <row r="1315" spans="1:91" x14ac:dyDescent="0.3">
      <c r="A1315" s="10">
        <v>151</v>
      </c>
      <c r="B1315" s="36" t="s">
        <v>1025</v>
      </c>
      <c r="G1315" s="36" t="s">
        <v>6756</v>
      </c>
      <c r="K1315" s="7"/>
      <c r="L1315" s="7" t="s">
        <v>834</v>
      </c>
      <c r="M1315" s="7" t="s">
        <v>621</v>
      </c>
      <c r="N1315" s="4"/>
      <c r="O1315" s="4"/>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4"/>
      <c r="BU1315" s="4"/>
      <c r="BV1315" s="4"/>
      <c r="BW1315" s="4"/>
      <c r="BZ1315" s="7"/>
      <c r="CF1315" s="7"/>
      <c r="CG1315" s="14"/>
      <c r="CH1315" s="7"/>
      <c r="CI1315" s="14"/>
      <c r="CJ1315" s="7"/>
      <c r="CK1315" s="14"/>
      <c r="CL1315" s="7"/>
      <c r="CM1315" s="14"/>
    </row>
    <row r="1316" spans="1:91" x14ac:dyDescent="0.3">
      <c r="A1316" s="10">
        <v>151</v>
      </c>
      <c r="B1316" s="36" t="s">
        <v>1036</v>
      </c>
      <c r="G1316" s="36" t="s">
        <v>6757</v>
      </c>
      <c r="K1316" s="7"/>
      <c r="L1316" s="7" t="s">
        <v>834</v>
      </c>
      <c r="M1316" s="7" t="s">
        <v>639</v>
      </c>
      <c r="N1316" s="4"/>
      <c r="O1316" s="4"/>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4"/>
      <c r="BU1316" s="4"/>
      <c r="BV1316" s="4"/>
      <c r="BW1316" s="4"/>
      <c r="BZ1316" s="7"/>
      <c r="CF1316" s="7"/>
      <c r="CG1316" s="14"/>
      <c r="CH1316" s="7"/>
      <c r="CI1316" s="14"/>
      <c r="CJ1316" s="7"/>
      <c r="CK1316" s="14"/>
      <c r="CL1316" s="7"/>
      <c r="CM1316" s="14"/>
    </row>
    <row r="1317" spans="1:91" x14ac:dyDescent="0.3">
      <c r="A1317" s="10">
        <v>151</v>
      </c>
      <c r="B1317" s="36" t="s">
        <v>1028</v>
      </c>
      <c r="G1317" s="36" t="s">
        <v>6758</v>
      </c>
      <c r="K1317" s="7"/>
      <c r="L1317" s="7" t="s">
        <v>834</v>
      </c>
      <c r="M1317" s="7" t="s">
        <v>615</v>
      </c>
      <c r="N1317" s="4"/>
      <c r="O1317" s="4"/>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Z1317" s="7"/>
      <c r="CF1317" s="7"/>
      <c r="CG1317" s="14"/>
      <c r="CH1317" s="7"/>
      <c r="CI1317" s="14"/>
      <c r="CJ1317" s="7"/>
      <c r="CK1317" s="14"/>
      <c r="CL1317" s="7"/>
      <c r="CM1317" s="14"/>
    </row>
    <row r="1318" spans="1:91" x14ac:dyDescent="0.3">
      <c r="A1318" s="10">
        <v>151</v>
      </c>
      <c r="B1318" s="36" t="s">
        <v>913</v>
      </c>
      <c r="G1318" s="36" t="s">
        <v>6759</v>
      </c>
      <c r="K1318" s="7"/>
      <c r="L1318" s="7" t="s">
        <v>834</v>
      </c>
      <c r="M1318" s="7" t="s">
        <v>618</v>
      </c>
      <c r="N1318" s="4"/>
      <c r="O1318" s="4"/>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Z1318" s="7"/>
      <c r="CF1318" s="7"/>
      <c r="CG1318" s="14"/>
      <c r="CH1318" s="7"/>
      <c r="CI1318" s="14"/>
      <c r="CJ1318" s="7"/>
      <c r="CK1318" s="14"/>
      <c r="CL1318" s="7"/>
      <c r="CM1318" s="14"/>
    </row>
    <row r="1319" spans="1:91" x14ac:dyDescent="0.3">
      <c r="A1319" s="10">
        <v>151</v>
      </c>
      <c r="B1319" s="36" t="s">
        <v>860</v>
      </c>
      <c r="G1319" s="36" t="s">
        <v>6760</v>
      </c>
      <c r="K1319" s="7"/>
      <c r="L1319" s="7" t="s">
        <v>834</v>
      </c>
      <c r="M1319" s="7" t="s">
        <v>639</v>
      </c>
      <c r="N1319" s="4"/>
      <c r="O1319" s="4"/>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Z1319" s="7"/>
      <c r="CF1319" s="7"/>
      <c r="CG1319" s="14"/>
      <c r="CH1319" s="7"/>
      <c r="CI1319" s="14"/>
      <c r="CJ1319" s="7"/>
      <c r="CK1319" s="14"/>
      <c r="CL1319" s="7"/>
      <c r="CM1319" s="14"/>
    </row>
    <row r="1320" spans="1:91" x14ac:dyDescent="0.3">
      <c r="A1320" s="10">
        <v>151</v>
      </c>
      <c r="B1320" s="36" t="s">
        <v>860</v>
      </c>
      <c r="G1320" s="36" t="s">
        <v>6761</v>
      </c>
      <c r="K1320" s="7"/>
      <c r="L1320" s="7" t="s">
        <v>834</v>
      </c>
      <c r="M1320" s="7" t="s">
        <v>618</v>
      </c>
      <c r="N1320" s="4"/>
      <c r="O1320" s="4"/>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4"/>
      <c r="BU1320" s="4"/>
      <c r="BV1320" s="4"/>
      <c r="BW1320" s="4"/>
      <c r="BZ1320" s="7"/>
      <c r="CF1320" s="7"/>
      <c r="CG1320" s="14"/>
      <c r="CH1320" s="7"/>
      <c r="CI1320" s="14"/>
      <c r="CJ1320" s="7"/>
      <c r="CK1320" s="14"/>
      <c r="CL1320" s="7"/>
      <c r="CM1320" s="14"/>
    </row>
    <row r="1321" spans="1:91" x14ac:dyDescent="0.3">
      <c r="A1321" s="10">
        <v>151</v>
      </c>
      <c r="B1321" s="36" t="s">
        <v>1036</v>
      </c>
      <c r="G1321" s="36" t="s">
        <v>5243</v>
      </c>
      <c r="K1321" s="7"/>
      <c r="L1321" s="7" t="s">
        <v>834</v>
      </c>
      <c r="M1321" s="7" t="s">
        <v>618</v>
      </c>
      <c r="N1321" s="4"/>
      <c r="O1321" s="4"/>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Z1321" s="7"/>
      <c r="CF1321" s="7"/>
      <c r="CG1321" s="14"/>
      <c r="CH1321" s="7"/>
      <c r="CI1321" s="14"/>
      <c r="CJ1321" s="7"/>
      <c r="CK1321" s="14"/>
      <c r="CL1321" s="7"/>
      <c r="CM1321" s="14"/>
    </row>
    <row r="1322" spans="1:91" x14ac:dyDescent="0.3">
      <c r="A1322" s="10">
        <v>151</v>
      </c>
      <c r="B1322" s="36" t="s">
        <v>852</v>
      </c>
      <c r="G1322" s="36" t="s">
        <v>6762</v>
      </c>
      <c r="K1322" s="7"/>
      <c r="L1322" s="7" t="s">
        <v>834</v>
      </c>
      <c r="M1322" s="7" t="s">
        <v>615</v>
      </c>
      <c r="N1322" s="4"/>
      <c r="O1322" s="4"/>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Z1322" s="7"/>
      <c r="CF1322" s="7"/>
      <c r="CG1322" s="14"/>
      <c r="CH1322" s="7"/>
      <c r="CI1322" s="14"/>
      <c r="CJ1322" s="7"/>
      <c r="CK1322" s="14"/>
      <c r="CL1322" s="7"/>
      <c r="CM1322" s="14"/>
    </row>
    <row r="1323" spans="1:91" x14ac:dyDescent="0.3">
      <c r="A1323" s="10">
        <v>151</v>
      </c>
      <c r="B1323" s="36" t="s">
        <v>6546</v>
      </c>
      <c r="G1323" s="36" t="s">
        <v>6763</v>
      </c>
      <c r="K1323" s="7"/>
      <c r="L1323" s="7" t="s">
        <v>834</v>
      </c>
      <c r="M1323" s="7" t="s">
        <v>618</v>
      </c>
      <c r="N1323" s="4"/>
      <c r="O1323" s="4"/>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Z1323" s="7"/>
      <c r="CF1323" s="7"/>
      <c r="CG1323" s="14"/>
      <c r="CH1323" s="7"/>
      <c r="CI1323" s="14"/>
      <c r="CJ1323" s="7"/>
      <c r="CK1323" s="14"/>
      <c r="CL1323" s="7"/>
      <c r="CM1323" s="14"/>
    </row>
    <row r="1324" spans="1:91" x14ac:dyDescent="0.3">
      <c r="A1324" s="10">
        <v>151</v>
      </c>
      <c r="B1324" s="36" t="s">
        <v>1036</v>
      </c>
      <c r="G1324" s="36" t="s">
        <v>6764</v>
      </c>
      <c r="K1324" s="7"/>
      <c r="L1324" s="7" t="s">
        <v>834</v>
      </c>
      <c r="M1324" s="7" t="s">
        <v>639</v>
      </c>
      <c r="N1324" s="4"/>
      <c r="O1324" s="4"/>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c r="BZ1324" s="7"/>
      <c r="CF1324" s="7"/>
      <c r="CG1324" s="14"/>
      <c r="CH1324" s="7"/>
      <c r="CI1324" s="14"/>
      <c r="CJ1324" s="7"/>
      <c r="CK1324" s="14"/>
      <c r="CL1324" s="7"/>
      <c r="CM1324" s="14"/>
    </row>
    <row r="1325" spans="1:91" x14ac:dyDescent="0.3">
      <c r="A1325" s="10">
        <v>151</v>
      </c>
      <c r="B1325" s="36" t="s">
        <v>1025</v>
      </c>
      <c r="G1325" s="36" t="s">
        <v>6765</v>
      </c>
      <c r="K1325" s="7"/>
      <c r="L1325" s="7" t="s">
        <v>834</v>
      </c>
      <c r="M1325" s="7" t="s">
        <v>627</v>
      </c>
      <c r="N1325" s="4"/>
      <c r="O1325" s="4"/>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4"/>
      <c r="BU1325" s="4"/>
      <c r="BV1325" s="4"/>
      <c r="BW1325" s="4"/>
      <c r="BZ1325" s="7"/>
      <c r="CF1325" s="7"/>
      <c r="CG1325" s="14"/>
      <c r="CH1325" s="7"/>
      <c r="CI1325" s="14"/>
      <c r="CJ1325" s="7"/>
      <c r="CK1325" s="14"/>
      <c r="CL1325" s="7"/>
      <c r="CM1325" s="14"/>
    </row>
    <row r="1326" spans="1:91" x14ac:dyDescent="0.3">
      <c r="A1326" s="10">
        <v>151</v>
      </c>
      <c r="B1326" s="36" t="s">
        <v>860</v>
      </c>
      <c r="G1326" s="36" t="s">
        <v>6766</v>
      </c>
      <c r="K1326" s="7"/>
      <c r="L1326" s="7" t="s">
        <v>834</v>
      </c>
      <c r="M1326" s="7" t="s">
        <v>639</v>
      </c>
      <c r="N1326" s="4"/>
      <c r="O1326" s="4"/>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Z1326" s="7"/>
      <c r="CF1326" s="7"/>
      <c r="CG1326" s="14"/>
      <c r="CH1326" s="7"/>
      <c r="CI1326" s="14"/>
      <c r="CJ1326" s="7"/>
      <c r="CK1326" s="14"/>
      <c r="CL1326" s="7"/>
      <c r="CM1326" s="14"/>
    </row>
    <row r="1327" spans="1:91" x14ac:dyDescent="0.3">
      <c r="A1327" s="10">
        <v>151</v>
      </c>
      <c r="B1327" s="36" t="s">
        <v>895</v>
      </c>
      <c r="G1327" s="36" t="s">
        <v>6767</v>
      </c>
      <c r="K1327" s="7"/>
      <c r="L1327" s="7" t="s">
        <v>834</v>
      </c>
      <c r="M1327" s="7" t="s">
        <v>615</v>
      </c>
      <c r="N1327" s="4"/>
      <c r="O1327" s="4"/>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Z1327" s="7"/>
      <c r="CF1327" s="7"/>
      <c r="CG1327" s="14"/>
      <c r="CH1327" s="7"/>
      <c r="CI1327" s="14"/>
      <c r="CJ1327" s="7"/>
      <c r="CK1327" s="14"/>
      <c r="CL1327" s="7"/>
      <c r="CM1327" s="14"/>
    </row>
    <row r="1328" spans="1:91" x14ac:dyDescent="0.3">
      <c r="A1328" s="10">
        <v>151</v>
      </c>
      <c r="B1328" s="6" t="s">
        <v>1248</v>
      </c>
      <c r="G1328" s="36" t="s">
        <v>6768</v>
      </c>
      <c r="K1328" s="7"/>
      <c r="L1328" s="7" t="s">
        <v>834</v>
      </c>
      <c r="M1328" s="7" t="s">
        <v>615</v>
      </c>
      <c r="N1328" s="4"/>
      <c r="O1328" s="4"/>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Z1328" s="7"/>
      <c r="CF1328" s="7"/>
      <c r="CG1328" s="14"/>
      <c r="CH1328" s="7"/>
      <c r="CI1328" s="14"/>
      <c r="CJ1328" s="7"/>
      <c r="CK1328" s="14"/>
      <c r="CL1328" s="7"/>
      <c r="CM1328" s="14"/>
    </row>
    <row r="1329" spans="1:91" x14ac:dyDescent="0.3">
      <c r="A1329" s="10">
        <v>151</v>
      </c>
      <c r="B1329" s="36" t="s">
        <v>860</v>
      </c>
      <c r="G1329" s="36" t="s">
        <v>6769</v>
      </c>
      <c r="K1329" s="7"/>
      <c r="L1329" s="7" t="s">
        <v>834</v>
      </c>
      <c r="M1329" s="7" t="s">
        <v>639</v>
      </c>
      <c r="N1329" s="4"/>
      <c r="O1329" s="4"/>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Z1329" s="7"/>
      <c r="CF1329" s="7"/>
      <c r="CG1329" s="14"/>
      <c r="CH1329" s="7"/>
      <c r="CI1329" s="14"/>
      <c r="CJ1329" s="7"/>
      <c r="CK1329" s="14"/>
      <c r="CL1329" s="7"/>
      <c r="CM1329" s="14"/>
    </row>
    <row r="1330" spans="1:91" x14ac:dyDescent="0.3">
      <c r="A1330" s="10">
        <v>151</v>
      </c>
      <c r="B1330" s="36" t="s">
        <v>878</v>
      </c>
      <c r="G1330" s="36" t="s">
        <v>6770</v>
      </c>
      <c r="K1330" s="7"/>
      <c r="L1330" s="7" t="s">
        <v>834</v>
      </c>
      <c r="M1330" s="7" t="s">
        <v>618</v>
      </c>
      <c r="N1330" s="4"/>
      <c r="O1330" s="4"/>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Z1330" s="7"/>
      <c r="CF1330" s="7"/>
      <c r="CG1330" s="14"/>
      <c r="CH1330" s="7"/>
      <c r="CI1330" s="14"/>
      <c r="CJ1330" s="7"/>
      <c r="CK1330" s="14"/>
      <c r="CL1330" s="7"/>
      <c r="CM1330" s="14"/>
    </row>
    <row r="1331" spans="1:91" x14ac:dyDescent="0.3">
      <c r="A1331" s="10">
        <v>151</v>
      </c>
      <c r="B1331" s="36" t="s">
        <v>1058</v>
      </c>
      <c r="G1331" s="36" t="s">
        <v>6771</v>
      </c>
      <c r="K1331" s="7"/>
      <c r="L1331" s="7" t="s">
        <v>834</v>
      </c>
      <c r="M1331" s="7" t="s">
        <v>615</v>
      </c>
      <c r="N1331" s="4"/>
      <c r="O1331" s="4"/>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Z1331" s="7"/>
      <c r="CF1331" s="7"/>
      <c r="CG1331" s="14"/>
      <c r="CH1331" s="7"/>
      <c r="CI1331" s="14"/>
      <c r="CJ1331" s="7"/>
      <c r="CK1331" s="14"/>
      <c r="CL1331" s="7"/>
      <c r="CM1331" s="14"/>
    </row>
    <row r="1332" spans="1:91" x14ac:dyDescent="0.3">
      <c r="A1332" s="10">
        <v>151</v>
      </c>
      <c r="B1332" s="36" t="s">
        <v>1058</v>
      </c>
      <c r="G1332" s="36" t="s">
        <v>6772</v>
      </c>
      <c r="K1332" s="7"/>
      <c r="L1332" s="7" t="s">
        <v>834</v>
      </c>
      <c r="M1332" s="7" t="s">
        <v>615</v>
      </c>
      <c r="N1332" s="4"/>
      <c r="O1332" s="4"/>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4"/>
      <c r="BU1332" s="4"/>
      <c r="BV1332" s="4"/>
      <c r="BW1332" s="4"/>
      <c r="BZ1332" s="7"/>
      <c r="CF1332" s="7"/>
      <c r="CG1332" s="14"/>
      <c r="CH1332" s="7"/>
      <c r="CI1332" s="14"/>
      <c r="CJ1332" s="7"/>
      <c r="CK1332" s="14"/>
      <c r="CL1332" s="7"/>
      <c r="CM1332" s="14"/>
    </row>
    <row r="1333" spans="1:91" x14ac:dyDescent="0.3">
      <c r="A1333" s="10">
        <v>151</v>
      </c>
      <c r="B1333" s="36" t="s">
        <v>1058</v>
      </c>
      <c r="G1333" s="36" t="s">
        <v>6773</v>
      </c>
      <c r="K1333" s="7"/>
      <c r="L1333" s="7" t="s">
        <v>834</v>
      </c>
      <c r="M1333" s="7" t="s">
        <v>615</v>
      </c>
      <c r="N1333" s="4"/>
      <c r="O1333" s="4"/>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Z1333" s="7"/>
      <c r="CF1333" s="7"/>
      <c r="CG1333" s="14"/>
      <c r="CH1333" s="7"/>
      <c r="CI1333" s="14"/>
      <c r="CJ1333" s="7"/>
      <c r="CK1333" s="14"/>
      <c r="CL1333" s="7"/>
      <c r="CM1333" s="14"/>
    </row>
    <row r="1334" spans="1:91" x14ac:dyDescent="0.3">
      <c r="A1334" s="10">
        <v>151</v>
      </c>
      <c r="B1334" s="36" t="s">
        <v>1058</v>
      </c>
      <c r="G1334" s="36" t="s">
        <v>6774</v>
      </c>
      <c r="K1334" s="7"/>
      <c r="L1334" s="7" t="s">
        <v>834</v>
      </c>
      <c r="M1334" s="7" t="s">
        <v>615</v>
      </c>
      <c r="N1334" s="4"/>
      <c r="O1334" s="4"/>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4"/>
      <c r="BU1334" s="4"/>
      <c r="BV1334" s="4"/>
      <c r="BW1334" s="4"/>
      <c r="BZ1334" s="7"/>
      <c r="CF1334" s="7"/>
      <c r="CG1334" s="14"/>
      <c r="CH1334" s="7"/>
      <c r="CI1334" s="14"/>
      <c r="CJ1334" s="7"/>
      <c r="CK1334" s="14"/>
      <c r="CL1334" s="7"/>
      <c r="CM1334" s="14"/>
    </row>
    <row r="1335" spans="1:91" x14ac:dyDescent="0.3">
      <c r="A1335" s="10">
        <v>151</v>
      </c>
      <c r="B1335" s="36" t="s">
        <v>1058</v>
      </c>
      <c r="G1335" s="36" t="s">
        <v>6775</v>
      </c>
      <c r="K1335" s="7"/>
      <c r="L1335" s="7" t="s">
        <v>834</v>
      </c>
      <c r="M1335" s="7" t="s">
        <v>615</v>
      </c>
      <c r="N1335" s="4"/>
      <c r="O1335" s="4"/>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Z1335" s="7"/>
      <c r="CF1335" s="7"/>
      <c r="CG1335" s="14"/>
      <c r="CH1335" s="7"/>
      <c r="CI1335" s="14"/>
      <c r="CJ1335" s="7"/>
      <c r="CK1335" s="14"/>
      <c r="CL1335" s="7"/>
      <c r="CM1335" s="14"/>
    </row>
    <row r="1336" spans="1:91" x14ac:dyDescent="0.3">
      <c r="A1336" s="10">
        <v>151</v>
      </c>
      <c r="B1336" s="36" t="s">
        <v>1058</v>
      </c>
      <c r="G1336" s="36" t="s">
        <v>6776</v>
      </c>
      <c r="K1336" s="7"/>
      <c r="L1336" s="7" t="s">
        <v>834</v>
      </c>
      <c r="M1336" s="7" t="s">
        <v>615</v>
      </c>
      <c r="N1336" s="4"/>
      <c r="O1336" s="4"/>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Z1336" s="7"/>
      <c r="CF1336" s="7"/>
      <c r="CG1336" s="14"/>
      <c r="CH1336" s="7"/>
      <c r="CI1336" s="14"/>
      <c r="CJ1336" s="7"/>
      <c r="CK1336" s="14"/>
      <c r="CL1336" s="7"/>
      <c r="CM1336" s="14"/>
    </row>
    <row r="1337" spans="1:91" x14ac:dyDescent="0.3">
      <c r="A1337" s="10">
        <v>151</v>
      </c>
      <c r="B1337" s="36" t="s">
        <v>1058</v>
      </c>
      <c r="G1337" s="36" t="s">
        <v>6777</v>
      </c>
      <c r="K1337" s="7"/>
      <c r="L1337" s="7" t="s">
        <v>834</v>
      </c>
      <c r="M1337" s="7" t="s">
        <v>615</v>
      </c>
      <c r="N1337" s="4"/>
      <c r="O1337" s="4"/>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Z1337" s="7"/>
      <c r="CF1337" s="7"/>
      <c r="CG1337" s="14"/>
      <c r="CH1337" s="7"/>
      <c r="CI1337" s="14"/>
      <c r="CJ1337" s="7"/>
      <c r="CK1337" s="14"/>
      <c r="CL1337" s="7"/>
      <c r="CM1337" s="14"/>
    </row>
    <row r="1338" spans="1:91" x14ac:dyDescent="0.3">
      <c r="A1338" s="10">
        <v>151</v>
      </c>
      <c r="B1338" s="36" t="s">
        <v>1025</v>
      </c>
      <c r="G1338" s="36" t="s">
        <v>1221</v>
      </c>
      <c r="K1338" s="7"/>
      <c r="L1338" s="7" t="s">
        <v>834</v>
      </c>
      <c r="M1338" s="7" t="s">
        <v>669</v>
      </c>
      <c r="N1338" s="4"/>
      <c r="O1338" s="4"/>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4"/>
      <c r="BU1338" s="4"/>
      <c r="BV1338" s="4"/>
      <c r="BW1338" s="4"/>
      <c r="BZ1338" s="7"/>
      <c r="CF1338" s="7"/>
      <c r="CG1338" s="14"/>
      <c r="CH1338" s="7"/>
      <c r="CI1338" s="14"/>
      <c r="CJ1338" s="7"/>
      <c r="CK1338" s="14"/>
      <c r="CL1338" s="7"/>
      <c r="CM1338" s="14"/>
    </row>
    <row r="1339" spans="1:91" x14ac:dyDescent="0.3">
      <c r="A1339" s="10">
        <v>151</v>
      </c>
      <c r="B1339" s="36" t="s">
        <v>891</v>
      </c>
      <c r="G1339" s="36" t="s">
        <v>6778</v>
      </c>
      <c r="K1339" s="7"/>
      <c r="L1339" s="7" t="s">
        <v>834</v>
      </c>
      <c r="M1339" s="7" t="s">
        <v>627</v>
      </c>
      <c r="N1339" s="4"/>
      <c r="O1339" s="4"/>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Z1339" s="7"/>
      <c r="CF1339" s="7"/>
      <c r="CG1339" s="14"/>
      <c r="CH1339" s="7"/>
      <c r="CI1339" s="14"/>
      <c r="CJ1339" s="7"/>
      <c r="CK1339" s="14"/>
      <c r="CL1339" s="7"/>
      <c r="CM1339" s="14"/>
    </row>
    <row r="1340" spans="1:91" x14ac:dyDescent="0.3">
      <c r="A1340" s="10">
        <v>151</v>
      </c>
      <c r="B1340" s="36" t="s">
        <v>913</v>
      </c>
      <c r="G1340" s="36" t="s">
        <v>6779</v>
      </c>
      <c r="K1340" s="7"/>
      <c r="L1340" s="7" t="s">
        <v>834</v>
      </c>
      <c r="M1340" s="7" t="s">
        <v>627</v>
      </c>
      <c r="N1340" s="4"/>
      <c r="O1340" s="4"/>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Z1340" s="7"/>
      <c r="CF1340" s="7"/>
      <c r="CG1340" s="14"/>
      <c r="CH1340" s="7"/>
      <c r="CI1340" s="14"/>
      <c r="CJ1340" s="7"/>
      <c r="CK1340" s="14"/>
      <c r="CL1340" s="7"/>
      <c r="CM1340" s="14"/>
    </row>
    <row r="1341" spans="1:91" x14ac:dyDescent="0.3">
      <c r="A1341" s="10">
        <v>151</v>
      </c>
      <c r="B1341" s="36" t="s">
        <v>860</v>
      </c>
      <c r="G1341" s="36" t="s">
        <v>6780</v>
      </c>
      <c r="K1341" s="7"/>
      <c r="L1341" s="7" t="s">
        <v>834</v>
      </c>
      <c r="M1341" s="7" t="s">
        <v>615</v>
      </c>
      <c r="N1341" s="4"/>
      <c r="O1341" s="4"/>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Z1341" s="7"/>
      <c r="CF1341" s="7"/>
      <c r="CG1341" s="14"/>
      <c r="CH1341" s="7"/>
      <c r="CI1341" s="14"/>
      <c r="CJ1341" s="7"/>
      <c r="CK1341" s="14"/>
      <c r="CL1341" s="7"/>
      <c r="CM1341" s="14"/>
    </row>
    <row r="1342" spans="1:91" x14ac:dyDescent="0.3">
      <c r="A1342" s="10">
        <v>151</v>
      </c>
      <c r="B1342" s="6" t="s">
        <v>1248</v>
      </c>
      <c r="G1342" s="36" t="s">
        <v>6781</v>
      </c>
      <c r="K1342" s="7"/>
      <c r="L1342" s="7" t="s">
        <v>834</v>
      </c>
      <c r="M1342" s="7" t="s">
        <v>615</v>
      </c>
      <c r="N1342" s="4"/>
      <c r="O1342" s="4"/>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Z1342" s="7"/>
      <c r="CF1342" s="7"/>
      <c r="CG1342" s="14"/>
      <c r="CH1342" s="7"/>
      <c r="CI1342" s="14"/>
      <c r="CJ1342" s="7"/>
      <c r="CK1342" s="14"/>
      <c r="CL1342" s="7"/>
      <c r="CM1342" s="14"/>
    </row>
    <row r="1343" spans="1:91" x14ac:dyDescent="0.3">
      <c r="A1343" s="10">
        <v>151</v>
      </c>
      <c r="B1343" s="36" t="s">
        <v>895</v>
      </c>
      <c r="G1343" s="36" t="s">
        <v>6782</v>
      </c>
      <c r="K1343" s="7"/>
      <c r="L1343" s="7" t="s">
        <v>834</v>
      </c>
      <c r="M1343" s="7" t="s">
        <v>615</v>
      </c>
      <c r="N1343" s="4"/>
      <c r="O1343" s="4"/>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Z1343" s="7"/>
      <c r="CF1343" s="7"/>
      <c r="CG1343" s="14"/>
      <c r="CH1343" s="7"/>
      <c r="CI1343" s="14"/>
      <c r="CJ1343" s="7"/>
      <c r="CK1343" s="14"/>
      <c r="CL1343" s="7"/>
      <c r="CM1343" s="14"/>
    </row>
    <row r="1344" spans="1:91" x14ac:dyDescent="0.3">
      <c r="A1344" s="10">
        <v>151</v>
      </c>
      <c r="B1344" s="36" t="s">
        <v>860</v>
      </c>
      <c r="G1344" s="36" t="s">
        <v>6783</v>
      </c>
      <c r="K1344" s="7"/>
      <c r="L1344" s="7" t="s">
        <v>834</v>
      </c>
      <c r="M1344" s="7" t="s">
        <v>615</v>
      </c>
      <c r="N1344" s="4"/>
      <c r="O1344" s="4"/>
      <c r="P1344" s="4"/>
      <c r="Q1344" s="4"/>
      <c r="R1344" s="4"/>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4"/>
      <c r="BU1344" s="4"/>
      <c r="BV1344" s="4"/>
      <c r="BW1344" s="4"/>
      <c r="BZ1344" s="7"/>
      <c r="CF1344" s="7"/>
      <c r="CG1344" s="14"/>
      <c r="CH1344" s="7"/>
      <c r="CI1344" s="14"/>
      <c r="CJ1344" s="7"/>
      <c r="CK1344" s="14"/>
      <c r="CL1344" s="7"/>
      <c r="CM1344" s="14"/>
    </row>
    <row r="1345" spans="1:91" x14ac:dyDescent="0.3">
      <c r="A1345" s="10">
        <v>151</v>
      </c>
      <c r="B1345" s="36" t="s">
        <v>1025</v>
      </c>
      <c r="G1345" s="36" t="s">
        <v>6784</v>
      </c>
      <c r="K1345" s="7"/>
      <c r="L1345" s="7" t="s">
        <v>834</v>
      </c>
      <c r="M1345" s="7" t="s">
        <v>765</v>
      </c>
      <c r="N1345" s="4"/>
      <c r="O1345" s="4"/>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Z1345" s="7"/>
      <c r="CF1345" s="7"/>
      <c r="CG1345" s="14"/>
      <c r="CH1345" s="7"/>
      <c r="CI1345" s="14"/>
      <c r="CJ1345" s="7"/>
      <c r="CK1345" s="14"/>
      <c r="CL1345" s="7"/>
      <c r="CM1345" s="14"/>
    </row>
    <row r="1346" spans="1:91" x14ac:dyDescent="0.3">
      <c r="A1346" s="10">
        <v>151</v>
      </c>
      <c r="B1346" s="36" t="s">
        <v>1025</v>
      </c>
      <c r="G1346" s="36" t="s">
        <v>6785</v>
      </c>
      <c r="K1346" s="7"/>
      <c r="L1346" s="7" t="s">
        <v>834</v>
      </c>
      <c r="M1346" s="7" t="s">
        <v>639</v>
      </c>
      <c r="N1346" s="4"/>
      <c r="O1346" s="4"/>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4"/>
      <c r="BU1346" s="4"/>
      <c r="BV1346" s="4"/>
      <c r="BW1346" s="4"/>
      <c r="BZ1346" s="7"/>
      <c r="CF1346" s="7"/>
      <c r="CG1346" s="14"/>
      <c r="CH1346" s="7"/>
      <c r="CI1346" s="14"/>
      <c r="CJ1346" s="7"/>
      <c r="CK1346" s="14"/>
      <c r="CL1346" s="7"/>
      <c r="CM1346" s="14"/>
    </row>
    <row r="1347" spans="1:91" x14ac:dyDescent="0.3">
      <c r="A1347" s="10">
        <v>151</v>
      </c>
      <c r="B1347" s="36" t="s">
        <v>3338</v>
      </c>
      <c r="G1347" s="36" t="s">
        <v>6786</v>
      </c>
      <c r="K1347" s="7"/>
      <c r="L1347" s="7" t="s">
        <v>834</v>
      </c>
      <c r="M1347" s="7" t="s">
        <v>621</v>
      </c>
      <c r="N1347" s="4"/>
      <c r="O1347" s="4"/>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4"/>
      <c r="BU1347" s="4"/>
      <c r="BV1347" s="4"/>
      <c r="BW1347" s="4"/>
      <c r="BZ1347" s="7"/>
      <c r="CF1347" s="7"/>
      <c r="CG1347" s="14"/>
      <c r="CH1347" s="7"/>
      <c r="CI1347" s="14"/>
      <c r="CJ1347" s="7"/>
      <c r="CK1347" s="14"/>
      <c r="CL1347" s="7"/>
      <c r="CM1347" s="14"/>
    </row>
    <row r="1348" spans="1:91" x14ac:dyDescent="0.3">
      <c r="A1348" s="10">
        <v>151</v>
      </c>
      <c r="B1348" s="36" t="s">
        <v>2180</v>
      </c>
      <c r="G1348" s="36" t="s">
        <v>6787</v>
      </c>
      <c r="K1348" s="7"/>
      <c r="L1348" s="7" t="s">
        <v>834</v>
      </c>
      <c r="M1348" s="7" t="s">
        <v>618</v>
      </c>
      <c r="N1348" s="4"/>
      <c r="O1348" s="4"/>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Z1348" s="7"/>
      <c r="CF1348" s="7"/>
      <c r="CG1348" s="14"/>
      <c r="CH1348" s="7"/>
      <c r="CI1348" s="14"/>
      <c r="CJ1348" s="7"/>
      <c r="CK1348" s="14"/>
      <c r="CL1348" s="7"/>
      <c r="CM1348" s="14"/>
    </row>
    <row r="1349" spans="1:91" x14ac:dyDescent="0.3">
      <c r="A1349" s="10">
        <v>151</v>
      </c>
      <c r="B1349" s="36" t="s">
        <v>1025</v>
      </c>
      <c r="G1349" s="36" t="s">
        <v>6788</v>
      </c>
      <c r="K1349" s="7"/>
      <c r="L1349" s="7" t="s">
        <v>834</v>
      </c>
      <c r="M1349" s="7" t="s">
        <v>624</v>
      </c>
      <c r="N1349" s="4"/>
      <c r="O1349" s="4"/>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Z1349" s="7"/>
      <c r="CF1349" s="7"/>
      <c r="CG1349" s="14"/>
      <c r="CH1349" s="7"/>
      <c r="CI1349" s="14"/>
      <c r="CJ1349" s="7"/>
      <c r="CK1349" s="14"/>
      <c r="CL1349" s="7"/>
      <c r="CM1349" s="14"/>
    </row>
    <row r="1350" spans="1:91" x14ac:dyDescent="0.3">
      <c r="A1350" s="10">
        <v>151</v>
      </c>
      <c r="B1350" s="36" t="s">
        <v>1025</v>
      </c>
      <c r="G1350" s="36" t="s">
        <v>6789</v>
      </c>
      <c r="K1350" s="7"/>
      <c r="L1350" s="7" t="s">
        <v>834</v>
      </c>
      <c r="M1350" s="7" t="s">
        <v>639</v>
      </c>
      <c r="N1350" s="4"/>
      <c r="O1350" s="4"/>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Z1350" s="7"/>
      <c r="CF1350" s="7"/>
      <c r="CG1350" s="14"/>
      <c r="CH1350" s="7"/>
      <c r="CI1350" s="14"/>
      <c r="CJ1350" s="7"/>
      <c r="CK1350" s="14"/>
      <c r="CL1350" s="7"/>
      <c r="CM1350" s="14"/>
    </row>
    <row r="1351" spans="1:91" x14ac:dyDescent="0.3">
      <c r="A1351" s="10">
        <v>151</v>
      </c>
      <c r="B1351" s="36" t="s">
        <v>900</v>
      </c>
      <c r="G1351" s="36" t="s">
        <v>6790</v>
      </c>
      <c r="K1351" s="7"/>
      <c r="L1351" s="7" t="s">
        <v>834</v>
      </c>
      <c r="M1351" s="7" t="s">
        <v>615</v>
      </c>
      <c r="N1351" s="4"/>
      <c r="O1351" s="4"/>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Z1351" s="7"/>
      <c r="CF1351" s="7"/>
      <c r="CG1351" s="14"/>
      <c r="CH1351" s="7"/>
      <c r="CI1351" s="14"/>
      <c r="CJ1351" s="7"/>
      <c r="CK1351" s="14"/>
      <c r="CL1351" s="7"/>
      <c r="CM1351" s="14"/>
    </row>
    <row r="1352" spans="1:91" x14ac:dyDescent="0.3">
      <c r="A1352" s="10">
        <v>151</v>
      </c>
      <c r="B1352" s="36" t="s">
        <v>900</v>
      </c>
      <c r="G1352" s="36" t="s">
        <v>6791</v>
      </c>
      <c r="K1352" s="7"/>
      <c r="L1352" s="7" t="s">
        <v>834</v>
      </c>
      <c r="M1352" s="7" t="s">
        <v>639</v>
      </c>
      <c r="N1352" s="4"/>
      <c r="O1352" s="4"/>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Z1352" s="7"/>
      <c r="CF1352" s="7"/>
      <c r="CG1352" s="14"/>
      <c r="CH1352" s="7"/>
      <c r="CI1352" s="14"/>
      <c r="CJ1352" s="7"/>
      <c r="CK1352" s="14"/>
      <c r="CL1352" s="7"/>
      <c r="CM1352" s="14"/>
    </row>
    <row r="1353" spans="1:91" x14ac:dyDescent="0.3">
      <c r="A1353" s="10">
        <v>151</v>
      </c>
      <c r="B1353" s="36" t="s">
        <v>900</v>
      </c>
      <c r="G1353" s="36" t="s">
        <v>6792</v>
      </c>
      <c r="K1353" s="7"/>
      <c r="L1353" s="7" t="s">
        <v>834</v>
      </c>
      <c r="M1353" s="7" t="s">
        <v>615</v>
      </c>
      <c r="N1353" s="4"/>
      <c r="O1353" s="4"/>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Z1353" s="7"/>
      <c r="CF1353" s="7"/>
      <c r="CG1353" s="14"/>
      <c r="CH1353" s="7"/>
      <c r="CI1353" s="14"/>
      <c r="CJ1353" s="7"/>
      <c r="CK1353" s="14"/>
      <c r="CL1353" s="7"/>
      <c r="CM1353" s="14"/>
    </row>
    <row r="1354" spans="1:91" x14ac:dyDescent="0.3">
      <c r="A1354" s="10">
        <v>151</v>
      </c>
      <c r="B1354" s="36" t="s">
        <v>900</v>
      </c>
      <c r="G1354" s="36" t="s">
        <v>6793</v>
      </c>
      <c r="K1354" s="7"/>
      <c r="L1354" s="7" t="s">
        <v>834</v>
      </c>
      <c r="M1354" s="7" t="s">
        <v>615</v>
      </c>
      <c r="N1354" s="4"/>
      <c r="O1354" s="4"/>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Z1354" s="7"/>
      <c r="CF1354" s="7"/>
      <c r="CG1354" s="14"/>
      <c r="CH1354" s="7"/>
      <c r="CI1354" s="14"/>
      <c r="CJ1354" s="7"/>
      <c r="CK1354" s="14"/>
      <c r="CL1354" s="7"/>
      <c r="CM1354" s="14"/>
    </row>
    <row r="1355" spans="1:91" x14ac:dyDescent="0.3">
      <c r="A1355" s="10">
        <v>151</v>
      </c>
      <c r="B1355" s="36" t="s">
        <v>868</v>
      </c>
      <c r="G1355" s="36" t="s">
        <v>6794</v>
      </c>
      <c r="K1355" s="7"/>
      <c r="L1355" s="7" t="s">
        <v>834</v>
      </c>
      <c r="M1355" s="7" t="s">
        <v>615</v>
      </c>
      <c r="N1355" s="4"/>
      <c r="O1355" s="4"/>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Z1355" s="7"/>
      <c r="CF1355" s="7"/>
      <c r="CG1355" s="14"/>
      <c r="CH1355" s="7"/>
      <c r="CI1355" s="14"/>
      <c r="CJ1355" s="7"/>
      <c r="CK1355" s="14"/>
      <c r="CL1355" s="7"/>
      <c r="CM1355" s="14"/>
    </row>
    <row r="1356" spans="1:91" x14ac:dyDescent="0.3">
      <c r="A1356" s="10">
        <v>151</v>
      </c>
      <c r="B1356" s="36" t="s">
        <v>868</v>
      </c>
      <c r="G1356" s="36" t="s">
        <v>6795</v>
      </c>
      <c r="K1356" s="7"/>
      <c r="L1356" s="7" t="s">
        <v>834</v>
      </c>
      <c r="M1356" s="7" t="s">
        <v>615</v>
      </c>
      <c r="N1356" s="4"/>
      <c r="O1356" s="4"/>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Z1356" s="7"/>
      <c r="CF1356" s="7"/>
      <c r="CG1356" s="14"/>
      <c r="CH1356" s="7"/>
      <c r="CI1356" s="14"/>
      <c r="CJ1356" s="7"/>
      <c r="CK1356" s="14"/>
      <c r="CL1356" s="7"/>
      <c r="CM1356" s="14"/>
    </row>
    <row r="1357" spans="1:91" x14ac:dyDescent="0.3">
      <c r="A1357" s="10">
        <v>151</v>
      </c>
      <c r="B1357" s="36" t="s">
        <v>868</v>
      </c>
      <c r="G1357" s="36" t="s">
        <v>6796</v>
      </c>
      <c r="K1357" s="7"/>
      <c r="L1357" s="7" t="s">
        <v>834</v>
      </c>
      <c r="M1357" s="7" t="s">
        <v>615</v>
      </c>
      <c r="N1357" s="4"/>
      <c r="O1357" s="4"/>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Z1357" s="7"/>
      <c r="CF1357" s="7"/>
      <c r="CG1357" s="14"/>
      <c r="CH1357" s="7"/>
      <c r="CI1357" s="14"/>
      <c r="CJ1357" s="7"/>
      <c r="CK1357" s="14"/>
      <c r="CL1357" s="7"/>
      <c r="CM1357" s="14"/>
    </row>
    <row r="1358" spans="1:91" x14ac:dyDescent="0.3">
      <c r="A1358" s="10">
        <v>151</v>
      </c>
      <c r="B1358" s="36" t="s">
        <v>868</v>
      </c>
      <c r="G1358" s="36" t="s">
        <v>3805</v>
      </c>
      <c r="K1358" s="7"/>
      <c r="L1358" s="7" t="s">
        <v>834</v>
      </c>
      <c r="M1358" s="7" t="s">
        <v>615</v>
      </c>
      <c r="N1358" s="4"/>
      <c r="O1358" s="4"/>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Z1358" s="7"/>
      <c r="CF1358" s="7"/>
      <c r="CG1358" s="14"/>
      <c r="CH1358" s="7"/>
      <c r="CI1358" s="14"/>
      <c r="CJ1358" s="7"/>
      <c r="CK1358" s="14"/>
      <c r="CL1358" s="7"/>
      <c r="CM1358" s="14"/>
    </row>
    <row r="1359" spans="1:91" x14ac:dyDescent="0.3">
      <c r="A1359" s="10">
        <v>151</v>
      </c>
      <c r="B1359" s="36" t="s">
        <v>868</v>
      </c>
      <c r="G1359" s="36" t="s">
        <v>6797</v>
      </c>
      <c r="K1359" s="7"/>
      <c r="L1359" s="7" t="s">
        <v>834</v>
      </c>
      <c r="M1359" s="7" t="s">
        <v>639</v>
      </c>
      <c r="N1359" s="4"/>
      <c r="O1359" s="4"/>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Z1359" s="7"/>
      <c r="CF1359" s="7"/>
      <c r="CG1359" s="14"/>
      <c r="CH1359" s="7"/>
      <c r="CI1359" s="14"/>
      <c r="CJ1359" s="7"/>
      <c r="CK1359" s="14"/>
      <c r="CL1359" s="7"/>
      <c r="CM1359" s="14"/>
    </row>
    <row r="1360" spans="1:91" x14ac:dyDescent="0.3">
      <c r="A1360" s="10">
        <v>151</v>
      </c>
      <c r="B1360" s="36" t="s">
        <v>868</v>
      </c>
      <c r="G1360" s="36" t="s">
        <v>6798</v>
      </c>
      <c r="K1360" s="7"/>
      <c r="L1360" s="7" t="s">
        <v>834</v>
      </c>
      <c r="M1360" s="7" t="s">
        <v>615</v>
      </c>
      <c r="N1360" s="4"/>
      <c r="O1360" s="4"/>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4"/>
      <c r="BU1360" s="4"/>
      <c r="BV1360" s="4"/>
      <c r="BW1360" s="4"/>
      <c r="BZ1360" s="7"/>
      <c r="CF1360" s="7"/>
      <c r="CG1360" s="14"/>
      <c r="CH1360" s="7"/>
      <c r="CI1360" s="14"/>
      <c r="CJ1360" s="7"/>
      <c r="CK1360" s="14"/>
      <c r="CL1360" s="7"/>
      <c r="CM1360" s="14"/>
    </row>
    <row r="1361" spans="1:91" x14ac:dyDescent="0.3">
      <c r="A1361" s="10">
        <v>151</v>
      </c>
      <c r="B1361" s="36" t="s">
        <v>868</v>
      </c>
      <c r="G1361" s="36" t="s">
        <v>6799</v>
      </c>
      <c r="K1361" s="7"/>
      <c r="L1361" s="7" t="s">
        <v>834</v>
      </c>
      <c r="M1361" s="7" t="s">
        <v>615</v>
      </c>
      <c r="N1361" s="4"/>
      <c r="O1361" s="4"/>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4"/>
      <c r="BU1361" s="4"/>
      <c r="BV1361" s="4"/>
      <c r="BW1361" s="4"/>
      <c r="BZ1361" s="7"/>
      <c r="CF1361" s="7"/>
      <c r="CG1361" s="14"/>
      <c r="CH1361" s="7"/>
      <c r="CI1361" s="14"/>
      <c r="CJ1361" s="7"/>
      <c r="CK1361" s="14"/>
      <c r="CL1361" s="7"/>
      <c r="CM1361" s="14"/>
    </row>
    <row r="1362" spans="1:91" x14ac:dyDescent="0.3">
      <c r="A1362" s="10">
        <v>151</v>
      </c>
      <c r="B1362" s="36" t="s">
        <v>868</v>
      </c>
      <c r="G1362" s="36" t="s">
        <v>6800</v>
      </c>
      <c r="K1362" s="7"/>
      <c r="L1362" s="7" t="s">
        <v>834</v>
      </c>
      <c r="M1362" s="7" t="s">
        <v>615</v>
      </c>
      <c r="N1362" s="4"/>
      <c r="O1362" s="4"/>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Z1362" s="7"/>
      <c r="CF1362" s="7"/>
      <c r="CG1362" s="14"/>
      <c r="CH1362" s="7"/>
      <c r="CI1362" s="14"/>
      <c r="CJ1362" s="7"/>
      <c r="CK1362" s="14"/>
      <c r="CL1362" s="7"/>
      <c r="CM1362" s="14"/>
    </row>
    <row r="1363" spans="1:91" x14ac:dyDescent="0.3">
      <c r="A1363" s="10">
        <v>151</v>
      </c>
      <c r="B1363" s="36" t="s">
        <v>868</v>
      </c>
      <c r="G1363" s="36" t="s">
        <v>6801</v>
      </c>
      <c r="K1363" s="7"/>
      <c r="L1363" s="7" t="s">
        <v>834</v>
      </c>
      <c r="M1363" s="7" t="s">
        <v>615</v>
      </c>
      <c r="N1363" s="4"/>
      <c r="O1363" s="4"/>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Z1363" s="7"/>
      <c r="CF1363" s="7"/>
      <c r="CG1363" s="14"/>
      <c r="CH1363" s="7"/>
      <c r="CI1363" s="14"/>
      <c r="CJ1363" s="7"/>
      <c r="CK1363" s="14"/>
      <c r="CL1363" s="7"/>
      <c r="CM1363" s="14"/>
    </row>
    <row r="1364" spans="1:91" x14ac:dyDescent="0.3">
      <c r="A1364" s="10">
        <v>151</v>
      </c>
      <c r="B1364" s="36" t="s">
        <v>900</v>
      </c>
      <c r="G1364" s="36" t="s">
        <v>6802</v>
      </c>
      <c r="K1364" s="7"/>
      <c r="L1364" s="7" t="s">
        <v>834</v>
      </c>
      <c r="M1364" s="7" t="s">
        <v>615</v>
      </c>
      <c r="N1364" s="4"/>
      <c r="O1364" s="4"/>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Z1364" s="7"/>
      <c r="CF1364" s="7"/>
      <c r="CG1364" s="14"/>
      <c r="CH1364" s="7"/>
      <c r="CI1364" s="14"/>
      <c r="CJ1364" s="7"/>
      <c r="CK1364" s="14"/>
      <c r="CL1364" s="7"/>
      <c r="CM1364" s="14"/>
    </row>
    <row r="1365" spans="1:91" x14ac:dyDescent="0.3">
      <c r="A1365" s="10">
        <v>151</v>
      </c>
      <c r="B1365" s="36" t="s">
        <v>868</v>
      </c>
      <c r="G1365" s="36" t="s">
        <v>6803</v>
      </c>
      <c r="K1365" s="7"/>
      <c r="L1365" s="7" t="s">
        <v>834</v>
      </c>
      <c r="M1365" s="7" t="s">
        <v>615</v>
      </c>
      <c r="N1365" s="4"/>
      <c r="O1365" s="4"/>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Z1365" s="7"/>
      <c r="CF1365" s="7"/>
      <c r="CG1365" s="14"/>
      <c r="CH1365" s="7"/>
      <c r="CI1365" s="14"/>
      <c r="CJ1365" s="7"/>
      <c r="CK1365" s="14"/>
      <c r="CL1365" s="7"/>
      <c r="CM1365" s="14"/>
    </row>
    <row r="1366" spans="1:91" x14ac:dyDescent="0.3">
      <c r="A1366" s="10">
        <v>151</v>
      </c>
      <c r="B1366" s="36" t="s">
        <v>868</v>
      </c>
      <c r="G1366" s="36" t="s">
        <v>6804</v>
      </c>
      <c r="K1366" s="7"/>
      <c r="L1366" s="7" t="s">
        <v>834</v>
      </c>
      <c r="M1366" s="7" t="s">
        <v>639</v>
      </c>
      <c r="N1366" s="4"/>
      <c r="O1366" s="4"/>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Z1366" s="7"/>
      <c r="CF1366" s="7"/>
      <c r="CG1366" s="14"/>
      <c r="CH1366" s="7"/>
      <c r="CI1366" s="14"/>
      <c r="CJ1366" s="7"/>
      <c r="CK1366" s="14"/>
      <c r="CL1366" s="7"/>
      <c r="CM1366" s="14"/>
    </row>
    <row r="1367" spans="1:91" x14ac:dyDescent="0.3">
      <c r="A1367" s="10">
        <v>151</v>
      </c>
      <c r="B1367" s="36" t="s">
        <v>868</v>
      </c>
      <c r="G1367" s="36" t="s">
        <v>6805</v>
      </c>
      <c r="K1367" s="7"/>
      <c r="L1367" s="7" t="s">
        <v>834</v>
      </c>
      <c r="M1367" s="7" t="s">
        <v>615</v>
      </c>
      <c r="N1367" s="4"/>
      <c r="O1367" s="4"/>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Z1367" s="7"/>
      <c r="CF1367" s="7"/>
      <c r="CG1367" s="14"/>
      <c r="CH1367" s="7"/>
      <c r="CI1367" s="14"/>
      <c r="CJ1367" s="7"/>
      <c r="CK1367" s="14"/>
      <c r="CL1367" s="7"/>
      <c r="CM1367" s="14"/>
    </row>
    <row r="1368" spans="1:91" x14ac:dyDescent="0.3">
      <c r="A1368" s="10">
        <v>151</v>
      </c>
      <c r="B1368" s="36" t="s">
        <v>868</v>
      </c>
      <c r="G1368" s="36" t="s">
        <v>6806</v>
      </c>
      <c r="K1368" s="7"/>
      <c r="L1368" s="7" t="s">
        <v>834</v>
      </c>
      <c r="M1368" s="7" t="s">
        <v>639</v>
      </c>
      <c r="N1368" s="4"/>
      <c r="O1368" s="4"/>
      <c r="P1368" s="4"/>
      <c r="Q1368" s="4"/>
      <c r="R1368" s="4"/>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c r="BT1368" s="4"/>
      <c r="BU1368" s="4"/>
      <c r="BV1368" s="4"/>
      <c r="BW1368" s="4"/>
      <c r="BZ1368" s="7"/>
      <c r="CF1368" s="7"/>
      <c r="CG1368" s="14"/>
      <c r="CH1368" s="7"/>
      <c r="CI1368" s="14"/>
      <c r="CJ1368" s="7"/>
      <c r="CK1368" s="14"/>
      <c r="CL1368" s="7"/>
      <c r="CM1368" s="14"/>
    </row>
    <row r="1369" spans="1:91" x14ac:dyDescent="0.3">
      <c r="A1369" s="10">
        <v>151</v>
      </c>
      <c r="B1369" s="36" t="s">
        <v>868</v>
      </c>
      <c r="G1369" s="36" t="s">
        <v>6807</v>
      </c>
      <c r="K1369" s="7"/>
      <c r="L1369" s="7" t="s">
        <v>834</v>
      </c>
      <c r="M1369" s="7" t="s">
        <v>633</v>
      </c>
      <c r="N1369" s="4"/>
      <c r="O1369" s="4"/>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Z1369" s="7"/>
      <c r="CF1369" s="7"/>
      <c r="CG1369" s="14"/>
      <c r="CH1369" s="7"/>
      <c r="CI1369" s="14"/>
      <c r="CJ1369" s="7"/>
      <c r="CK1369" s="14"/>
      <c r="CL1369" s="7"/>
      <c r="CM1369" s="14"/>
    </row>
    <row r="1370" spans="1:91" x14ac:dyDescent="0.3">
      <c r="A1370" s="10">
        <v>151</v>
      </c>
      <c r="B1370" s="36" t="s">
        <v>868</v>
      </c>
      <c r="G1370" s="36" t="s">
        <v>6808</v>
      </c>
      <c r="K1370" s="7"/>
      <c r="L1370" s="7" t="s">
        <v>834</v>
      </c>
      <c r="M1370" s="7" t="s">
        <v>615</v>
      </c>
      <c r="N1370" s="4"/>
      <c r="O1370" s="4"/>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Z1370" s="7"/>
      <c r="CF1370" s="7"/>
      <c r="CG1370" s="14"/>
      <c r="CH1370" s="7"/>
      <c r="CI1370" s="14"/>
      <c r="CJ1370" s="7"/>
      <c r="CK1370" s="14"/>
      <c r="CL1370" s="7"/>
      <c r="CM1370" s="14"/>
    </row>
    <row r="1371" spans="1:91" x14ac:dyDescent="0.3">
      <c r="A1371" s="10">
        <v>151</v>
      </c>
      <c r="B1371" s="36" t="s">
        <v>868</v>
      </c>
      <c r="G1371" s="36" t="s">
        <v>6809</v>
      </c>
      <c r="K1371" s="7"/>
      <c r="L1371" s="7" t="s">
        <v>834</v>
      </c>
      <c r="M1371" s="7" t="s">
        <v>678</v>
      </c>
      <c r="N1371" s="4"/>
      <c r="O1371" s="4"/>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4"/>
      <c r="BU1371" s="4"/>
      <c r="BV1371" s="4"/>
      <c r="BW1371" s="4"/>
      <c r="BZ1371" s="7"/>
      <c r="CF1371" s="7"/>
      <c r="CG1371" s="14"/>
      <c r="CH1371" s="7"/>
      <c r="CI1371" s="14"/>
      <c r="CJ1371" s="7"/>
      <c r="CK1371" s="14"/>
      <c r="CL1371" s="7"/>
      <c r="CM1371" s="14"/>
    </row>
    <row r="1372" spans="1:91" x14ac:dyDescent="0.3">
      <c r="A1372" s="10">
        <v>151</v>
      </c>
      <c r="B1372" s="36" t="s">
        <v>848</v>
      </c>
      <c r="G1372" s="36" t="s">
        <v>6810</v>
      </c>
      <c r="K1372" s="7"/>
      <c r="L1372" s="7" t="s">
        <v>834</v>
      </c>
      <c r="M1372" s="7" t="s">
        <v>618</v>
      </c>
      <c r="N1372" s="4"/>
      <c r="O1372" s="4"/>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Z1372" s="7"/>
      <c r="CF1372" s="7"/>
      <c r="CG1372" s="14"/>
      <c r="CH1372" s="7"/>
      <c r="CI1372" s="14"/>
      <c r="CJ1372" s="7"/>
      <c r="CK1372" s="14"/>
      <c r="CL1372" s="7"/>
      <c r="CM1372" s="14"/>
    </row>
    <row r="1373" spans="1:91" x14ac:dyDescent="0.3">
      <c r="A1373" s="10">
        <v>151</v>
      </c>
      <c r="B1373" s="36" t="s">
        <v>900</v>
      </c>
      <c r="G1373" s="36" t="s">
        <v>6811</v>
      </c>
      <c r="K1373" s="7"/>
      <c r="L1373" s="7" t="s">
        <v>834</v>
      </c>
      <c r="M1373" s="7" t="s">
        <v>618</v>
      </c>
      <c r="N1373" s="4"/>
      <c r="O1373" s="4"/>
      <c r="P1373" s="4"/>
      <c r="Q1373" s="4"/>
      <c r="R1373" s="4"/>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c r="BI1373" s="4"/>
      <c r="BJ1373" s="4"/>
      <c r="BK1373" s="4"/>
      <c r="BL1373" s="4"/>
      <c r="BM1373" s="4"/>
      <c r="BN1373" s="4"/>
      <c r="BO1373" s="4"/>
      <c r="BP1373" s="4"/>
      <c r="BQ1373" s="4"/>
      <c r="BR1373" s="4"/>
      <c r="BS1373" s="4"/>
      <c r="BT1373" s="4"/>
      <c r="BU1373" s="4"/>
      <c r="BV1373" s="4"/>
      <c r="BW1373" s="4"/>
      <c r="BZ1373" s="7"/>
      <c r="CF1373" s="7"/>
      <c r="CG1373" s="14"/>
      <c r="CH1373" s="7"/>
      <c r="CI1373" s="14"/>
      <c r="CJ1373" s="7"/>
      <c r="CK1373" s="14"/>
      <c r="CL1373" s="7"/>
      <c r="CM1373" s="14"/>
    </row>
    <row r="1374" spans="1:91" x14ac:dyDescent="0.3">
      <c r="A1374" s="10">
        <v>151</v>
      </c>
      <c r="B1374" s="36" t="s">
        <v>895</v>
      </c>
      <c r="G1374" s="36" t="s">
        <v>6812</v>
      </c>
      <c r="K1374" s="7"/>
      <c r="L1374" s="7" t="s">
        <v>834</v>
      </c>
      <c r="M1374" s="7" t="s">
        <v>618</v>
      </c>
      <c r="N1374" s="4"/>
      <c r="O1374" s="4"/>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4"/>
      <c r="BU1374" s="4"/>
      <c r="BV1374" s="4"/>
      <c r="BW1374" s="4"/>
      <c r="BZ1374" s="7"/>
      <c r="CF1374" s="7"/>
      <c r="CG1374" s="14"/>
      <c r="CH1374" s="7"/>
      <c r="CI1374" s="14"/>
      <c r="CJ1374" s="7"/>
      <c r="CK1374" s="14"/>
      <c r="CL1374" s="7"/>
      <c r="CM1374" s="14"/>
    </row>
    <row r="1375" spans="1:91" x14ac:dyDescent="0.3">
      <c r="A1375" s="10">
        <v>151</v>
      </c>
      <c r="B1375" s="36" t="s">
        <v>848</v>
      </c>
      <c r="G1375" s="36" t="s">
        <v>6813</v>
      </c>
      <c r="K1375" s="7"/>
      <c r="L1375" s="7" t="s">
        <v>834</v>
      </c>
      <c r="M1375" s="7" t="s">
        <v>624</v>
      </c>
      <c r="N1375" s="4"/>
      <c r="O1375" s="4"/>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4"/>
      <c r="BU1375" s="4"/>
      <c r="BV1375" s="4"/>
      <c r="BW1375" s="4"/>
      <c r="BZ1375" s="7"/>
      <c r="CF1375" s="7"/>
      <c r="CG1375" s="14"/>
      <c r="CH1375" s="7"/>
      <c r="CI1375" s="14"/>
      <c r="CJ1375" s="7"/>
      <c r="CK1375" s="14"/>
      <c r="CL1375" s="7"/>
      <c r="CM1375" s="14"/>
    </row>
    <row r="1376" spans="1:91" x14ac:dyDescent="0.3">
      <c r="A1376" s="10">
        <v>151</v>
      </c>
      <c r="B1376" s="36" t="s">
        <v>868</v>
      </c>
      <c r="G1376" s="36" t="s">
        <v>6814</v>
      </c>
      <c r="K1376" s="7"/>
      <c r="L1376" s="7" t="s">
        <v>834</v>
      </c>
      <c r="M1376" s="7" t="s">
        <v>618</v>
      </c>
      <c r="N1376" s="4"/>
      <c r="O1376" s="4"/>
      <c r="P1376" s="4"/>
      <c r="Q1376" s="4"/>
      <c r="R1376" s="4"/>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Z1376" s="7"/>
      <c r="CF1376" s="7"/>
      <c r="CG1376" s="14"/>
      <c r="CH1376" s="7"/>
      <c r="CI1376" s="14"/>
      <c r="CJ1376" s="7"/>
      <c r="CK1376" s="14"/>
      <c r="CL1376" s="7"/>
      <c r="CM1376" s="14"/>
    </row>
    <row r="1377" spans="1:91" x14ac:dyDescent="0.3">
      <c r="A1377" s="10">
        <v>151</v>
      </c>
      <c r="B1377" s="36" t="s">
        <v>1025</v>
      </c>
      <c r="G1377" s="36" t="s">
        <v>6815</v>
      </c>
      <c r="K1377" s="7"/>
      <c r="L1377" s="7" t="s">
        <v>834</v>
      </c>
      <c r="M1377" s="7" t="s">
        <v>639</v>
      </c>
      <c r="N1377" s="4"/>
      <c r="O1377" s="4"/>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4"/>
      <c r="BU1377" s="4"/>
      <c r="BV1377" s="4"/>
      <c r="BW1377" s="4"/>
      <c r="BZ1377" s="7"/>
      <c r="CF1377" s="7"/>
      <c r="CG1377" s="14"/>
      <c r="CH1377" s="7"/>
      <c r="CI1377" s="14"/>
      <c r="CJ1377" s="7"/>
      <c r="CK1377" s="14"/>
      <c r="CL1377" s="7"/>
      <c r="CM1377" s="14"/>
    </row>
    <row r="1378" spans="1:91" x14ac:dyDescent="0.3">
      <c r="A1378" s="10">
        <v>151</v>
      </c>
      <c r="B1378" s="36" t="s">
        <v>1028</v>
      </c>
      <c r="G1378" s="36" t="s">
        <v>6816</v>
      </c>
      <c r="K1378" s="7"/>
      <c r="L1378" s="7" t="s">
        <v>834</v>
      </c>
      <c r="M1378" s="7" t="s">
        <v>627</v>
      </c>
      <c r="N1378" s="4"/>
      <c r="O1378" s="4"/>
      <c r="P1378" s="4"/>
      <c r="Q1378" s="4"/>
      <c r="R1378" s="4"/>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Z1378" s="7"/>
      <c r="CF1378" s="7"/>
      <c r="CG1378" s="14"/>
      <c r="CH1378" s="7"/>
      <c r="CI1378" s="14"/>
      <c r="CJ1378" s="7"/>
      <c r="CK1378" s="14"/>
      <c r="CL1378" s="7"/>
      <c r="CM1378" s="14"/>
    </row>
    <row r="1379" spans="1:91" x14ac:dyDescent="0.3">
      <c r="A1379" s="10">
        <v>151</v>
      </c>
      <c r="B1379" s="36" t="s">
        <v>1176</v>
      </c>
      <c r="G1379" s="36" t="s">
        <v>6817</v>
      </c>
      <c r="K1379" s="7"/>
      <c r="L1379" s="7" t="s">
        <v>834</v>
      </c>
      <c r="M1379" s="7" t="s">
        <v>639</v>
      </c>
      <c r="N1379" s="4"/>
      <c r="O1379" s="4"/>
      <c r="P1379" s="4"/>
      <c r="Q1379" s="4"/>
      <c r="R1379" s="4"/>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c r="BI1379" s="4"/>
      <c r="BJ1379" s="4"/>
      <c r="BK1379" s="4"/>
      <c r="BL1379" s="4"/>
      <c r="BM1379" s="4"/>
      <c r="BN1379" s="4"/>
      <c r="BO1379" s="4"/>
      <c r="BP1379" s="4"/>
      <c r="BQ1379" s="4"/>
      <c r="BR1379" s="4"/>
      <c r="BS1379" s="4"/>
      <c r="BT1379" s="4"/>
      <c r="BU1379" s="4"/>
      <c r="BV1379" s="4"/>
      <c r="BW1379" s="4"/>
      <c r="BZ1379" s="7"/>
      <c r="CF1379" s="7"/>
      <c r="CG1379" s="14"/>
      <c r="CH1379" s="7"/>
      <c r="CI1379" s="14"/>
      <c r="CJ1379" s="7"/>
      <c r="CK1379" s="14"/>
      <c r="CL1379" s="7"/>
      <c r="CM1379" s="14"/>
    </row>
    <row r="1380" spans="1:91" x14ac:dyDescent="0.3">
      <c r="A1380" s="10">
        <v>151</v>
      </c>
      <c r="B1380" s="36" t="s">
        <v>1025</v>
      </c>
      <c r="G1380" s="36" t="s">
        <v>6818</v>
      </c>
      <c r="K1380" s="7"/>
      <c r="L1380" s="7" t="s">
        <v>834</v>
      </c>
      <c r="M1380" s="7" t="s">
        <v>639</v>
      </c>
      <c r="N1380" s="4"/>
      <c r="O1380" s="4"/>
      <c r="P1380" s="4"/>
      <c r="Q1380" s="4"/>
      <c r="R1380" s="4"/>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Z1380" s="7"/>
      <c r="CF1380" s="7"/>
      <c r="CG1380" s="14"/>
      <c r="CH1380" s="7"/>
      <c r="CI1380" s="14"/>
      <c r="CJ1380" s="7"/>
      <c r="CK1380" s="14"/>
      <c r="CL1380" s="7"/>
      <c r="CM1380" s="14"/>
    </row>
    <row r="1381" spans="1:91" x14ac:dyDescent="0.3">
      <c r="A1381" s="10">
        <v>151</v>
      </c>
      <c r="B1381" s="36" t="s">
        <v>1036</v>
      </c>
      <c r="G1381" s="36" t="s">
        <v>6819</v>
      </c>
      <c r="K1381" s="7"/>
      <c r="L1381" s="7" t="s">
        <v>834</v>
      </c>
      <c r="M1381" s="7" t="s">
        <v>639</v>
      </c>
      <c r="N1381" s="4"/>
      <c r="O1381" s="4"/>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c r="BM1381" s="4"/>
      <c r="BN1381" s="4"/>
      <c r="BO1381" s="4"/>
      <c r="BP1381" s="4"/>
      <c r="BQ1381" s="4"/>
      <c r="BR1381" s="4"/>
      <c r="BS1381" s="4"/>
      <c r="BT1381" s="4"/>
      <c r="BU1381" s="4"/>
      <c r="BV1381" s="4"/>
      <c r="BW1381" s="4"/>
      <c r="BZ1381" s="7"/>
      <c r="CF1381" s="7"/>
      <c r="CG1381" s="14"/>
      <c r="CH1381" s="7"/>
      <c r="CI1381" s="14"/>
      <c r="CJ1381" s="7"/>
      <c r="CK1381" s="14"/>
      <c r="CL1381" s="7"/>
      <c r="CM1381" s="14"/>
    </row>
    <row r="1382" spans="1:91" x14ac:dyDescent="0.3">
      <c r="A1382" s="10">
        <v>151</v>
      </c>
      <c r="B1382" s="36" t="s">
        <v>1036</v>
      </c>
      <c r="G1382" s="36" t="s">
        <v>6820</v>
      </c>
      <c r="K1382" s="7"/>
      <c r="L1382" s="7" t="s">
        <v>834</v>
      </c>
      <c r="M1382" s="7" t="s">
        <v>621</v>
      </c>
      <c r="N1382" s="4"/>
      <c r="O1382" s="4"/>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c r="BI1382" s="4"/>
      <c r="BJ1382" s="4"/>
      <c r="BK1382" s="4"/>
      <c r="BL1382" s="4"/>
      <c r="BM1382" s="4"/>
      <c r="BN1382" s="4"/>
      <c r="BO1382" s="4"/>
      <c r="BP1382" s="4"/>
      <c r="BQ1382" s="4"/>
      <c r="BR1382" s="4"/>
      <c r="BS1382" s="4"/>
      <c r="BT1382" s="4"/>
      <c r="BU1382" s="4"/>
      <c r="BV1382" s="4"/>
      <c r="BW1382" s="4"/>
      <c r="BZ1382" s="7"/>
      <c r="CF1382" s="7"/>
      <c r="CG1382" s="14"/>
      <c r="CH1382" s="7"/>
      <c r="CI1382" s="14"/>
      <c r="CJ1382" s="7"/>
      <c r="CK1382" s="14"/>
      <c r="CL1382" s="7"/>
      <c r="CM1382" s="14"/>
    </row>
    <row r="1383" spans="1:91" x14ac:dyDescent="0.3">
      <c r="A1383" s="10">
        <v>151</v>
      </c>
      <c r="B1383" s="36" t="s">
        <v>852</v>
      </c>
      <c r="G1383" s="36" t="s">
        <v>6821</v>
      </c>
      <c r="K1383" s="7"/>
      <c r="L1383" s="7" t="s">
        <v>834</v>
      </c>
      <c r="M1383" s="7" t="s">
        <v>639</v>
      </c>
      <c r="N1383" s="4"/>
      <c r="O1383" s="4"/>
      <c r="P1383" s="4"/>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c r="BI1383" s="4"/>
      <c r="BJ1383" s="4"/>
      <c r="BK1383" s="4"/>
      <c r="BL1383" s="4"/>
      <c r="BM1383" s="4"/>
      <c r="BN1383" s="4"/>
      <c r="BO1383" s="4"/>
      <c r="BP1383" s="4"/>
      <c r="BQ1383" s="4"/>
      <c r="BR1383" s="4"/>
      <c r="BS1383" s="4"/>
      <c r="BT1383" s="4"/>
      <c r="BU1383" s="4"/>
      <c r="BV1383" s="4"/>
      <c r="BW1383" s="4"/>
      <c r="BZ1383" s="7"/>
      <c r="CF1383" s="7"/>
      <c r="CG1383" s="14"/>
      <c r="CH1383" s="7"/>
      <c r="CI1383" s="14"/>
      <c r="CJ1383" s="7"/>
      <c r="CK1383" s="14"/>
      <c r="CL1383" s="7"/>
      <c r="CM1383" s="14"/>
    </row>
    <row r="1384" spans="1:91" x14ac:dyDescent="0.3">
      <c r="A1384" s="10">
        <v>151</v>
      </c>
      <c r="B1384" s="36" t="s">
        <v>6023</v>
      </c>
      <c r="G1384" s="36" t="s">
        <v>6822</v>
      </c>
      <c r="K1384" s="7"/>
      <c r="L1384" s="7" t="s">
        <v>834</v>
      </c>
      <c r="M1384" s="7" t="s">
        <v>618</v>
      </c>
      <c r="N1384" s="4"/>
      <c r="O1384" s="4"/>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4"/>
      <c r="BJ1384" s="4"/>
      <c r="BK1384" s="4"/>
      <c r="BL1384" s="4"/>
      <c r="BM1384" s="4"/>
      <c r="BN1384" s="4"/>
      <c r="BO1384" s="4"/>
      <c r="BP1384" s="4"/>
      <c r="BQ1384" s="4"/>
      <c r="BR1384" s="4"/>
      <c r="BS1384" s="4"/>
      <c r="BT1384" s="4"/>
      <c r="BU1384" s="4"/>
      <c r="BV1384" s="4"/>
      <c r="BW1384" s="4"/>
      <c r="BZ1384" s="7"/>
      <c r="CF1384" s="7"/>
      <c r="CG1384" s="14"/>
      <c r="CH1384" s="7"/>
      <c r="CI1384" s="14"/>
      <c r="CJ1384" s="7"/>
      <c r="CK1384" s="14"/>
      <c r="CL1384" s="7"/>
      <c r="CM1384" s="14"/>
    </row>
    <row r="1385" spans="1:91" x14ac:dyDescent="0.3">
      <c r="A1385" s="10">
        <v>151</v>
      </c>
      <c r="B1385" s="36" t="s">
        <v>863</v>
      </c>
      <c r="G1385" s="36" t="s">
        <v>6823</v>
      </c>
      <c r="K1385" s="7"/>
      <c r="L1385" s="7" t="s">
        <v>834</v>
      </c>
      <c r="M1385" s="7" t="s">
        <v>651</v>
      </c>
      <c r="N1385" s="4"/>
      <c r="O1385" s="4"/>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c r="BJ1385" s="4"/>
      <c r="BK1385" s="4"/>
      <c r="BL1385" s="4"/>
      <c r="BM1385" s="4"/>
      <c r="BN1385" s="4"/>
      <c r="BO1385" s="4"/>
      <c r="BP1385" s="4"/>
      <c r="BQ1385" s="4"/>
      <c r="BR1385" s="4"/>
      <c r="BS1385" s="4"/>
      <c r="BT1385" s="4"/>
      <c r="BU1385" s="4"/>
      <c r="BV1385" s="4"/>
      <c r="BW1385" s="4"/>
      <c r="BZ1385" s="7"/>
      <c r="CF1385" s="7"/>
      <c r="CG1385" s="14"/>
      <c r="CH1385" s="7"/>
      <c r="CI1385" s="14"/>
      <c r="CJ1385" s="7"/>
      <c r="CK1385" s="14"/>
      <c r="CL1385" s="7"/>
      <c r="CM1385" s="14"/>
    </row>
    <row r="1386" spans="1:91" x14ac:dyDescent="0.3">
      <c r="A1386" s="10">
        <v>151</v>
      </c>
      <c r="B1386" s="6" t="s">
        <v>1248</v>
      </c>
      <c r="G1386" s="36" t="s">
        <v>6824</v>
      </c>
      <c r="K1386" s="7"/>
      <c r="L1386" s="7" t="s">
        <v>834</v>
      </c>
      <c r="M1386" s="7" t="s">
        <v>615</v>
      </c>
      <c r="N1386" s="4"/>
      <c r="O1386" s="4"/>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c r="BI1386" s="4"/>
      <c r="BJ1386" s="4"/>
      <c r="BK1386" s="4"/>
      <c r="BL1386" s="4"/>
      <c r="BM1386" s="4"/>
      <c r="BN1386" s="4"/>
      <c r="BO1386" s="4"/>
      <c r="BP1386" s="4"/>
      <c r="BQ1386" s="4"/>
      <c r="BR1386" s="4"/>
      <c r="BS1386" s="4"/>
      <c r="BT1386" s="4"/>
      <c r="BU1386" s="4"/>
      <c r="BV1386" s="4"/>
      <c r="BW1386" s="4"/>
      <c r="BZ1386" s="7"/>
      <c r="CF1386" s="7"/>
      <c r="CG1386" s="14"/>
      <c r="CH1386" s="7"/>
      <c r="CI1386" s="14"/>
      <c r="CJ1386" s="7"/>
      <c r="CK1386" s="14"/>
      <c r="CL1386" s="7"/>
      <c r="CM1386" s="14"/>
    </row>
    <row r="1387" spans="1:91" x14ac:dyDescent="0.3">
      <c r="A1387" s="10">
        <v>151</v>
      </c>
      <c r="B1387" s="36" t="s">
        <v>895</v>
      </c>
      <c r="G1387" s="36" t="s">
        <v>6825</v>
      </c>
      <c r="K1387" s="7"/>
      <c r="L1387" s="7" t="s">
        <v>834</v>
      </c>
      <c r="M1387" s="7" t="s">
        <v>639</v>
      </c>
      <c r="N1387" s="4"/>
      <c r="O1387" s="4"/>
      <c r="P1387" s="4"/>
      <c r="Q1387" s="4"/>
      <c r="R1387" s="4"/>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c r="BM1387" s="4"/>
      <c r="BN1387" s="4"/>
      <c r="BO1387" s="4"/>
      <c r="BP1387" s="4"/>
      <c r="BQ1387" s="4"/>
      <c r="BR1387" s="4"/>
      <c r="BS1387" s="4"/>
      <c r="BT1387" s="4"/>
      <c r="BU1387" s="4"/>
      <c r="BV1387" s="4"/>
      <c r="BW1387" s="4"/>
      <c r="BZ1387" s="7"/>
      <c r="CF1387" s="7"/>
      <c r="CG1387" s="14"/>
      <c r="CH1387" s="7"/>
      <c r="CI1387" s="14"/>
      <c r="CJ1387" s="7"/>
      <c r="CK1387" s="14"/>
      <c r="CL1387" s="7"/>
      <c r="CM1387" s="14"/>
    </row>
    <row r="1388" spans="1:91" x14ac:dyDescent="0.3">
      <c r="A1388" s="10">
        <v>151</v>
      </c>
      <c r="B1388" s="36" t="s">
        <v>860</v>
      </c>
      <c r="G1388" s="36" t="s">
        <v>6826</v>
      </c>
      <c r="K1388" s="7"/>
      <c r="L1388" s="7" t="s">
        <v>834</v>
      </c>
      <c r="M1388" s="7" t="s">
        <v>639</v>
      </c>
      <c r="N1388" s="4"/>
      <c r="O1388" s="4"/>
      <c r="P1388" s="4"/>
      <c r="Q1388" s="4"/>
      <c r="R1388" s="4"/>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c r="BI1388" s="4"/>
      <c r="BJ1388" s="4"/>
      <c r="BK1388" s="4"/>
      <c r="BL1388" s="4"/>
      <c r="BM1388" s="4"/>
      <c r="BN1388" s="4"/>
      <c r="BO1388" s="4"/>
      <c r="BP1388" s="4"/>
      <c r="BQ1388" s="4"/>
      <c r="BR1388" s="4"/>
      <c r="BS1388" s="4"/>
      <c r="BT1388" s="4"/>
      <c r="BU1388" s="4"/>
      <c r="BV1388" s="4"/>
      <c r="BW1388" s="4"/>
      <c r="BZ1388" s="7"/>
      <c r="CF1388" s="7"/>
      <c r="CG1388" s="14"/>
      <c r="CH1388" s="7"/>
      <c r="CI1388" s="14"/>
      <c r="CJ1388" s="7"/>
      <c r="CK1388" s="14"/>
      <c r="CL1388" s="7"/>
      <c r="CM1388" s="14"/>
    </row>
    <row r="1389" spans="1:91" x14ac:dyDescent="0.3">
      <c r="A1389" s="10">
        <v>151</v>
      </c>
      <c r="B1389" s="36" t="s">
        <v>895</v>
      </c>
      <c r="G1389" s="36" t="s">
        <v>6827</v>
      </c>
      <c r="K1389" s="7"/>
      <c r="L1389" s="7" t="s">
        <v>834</v>
      </c>
      <c r="M1389" s="7" t="s">
        <v>618</v>
      </c>
      <c r="N1389" s="4"/>
      <c r="O1389" s="4"/>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c r="BI1389" s="4"/>
      <c r="BJ1389" s="4"/>
      <c r="BK1389" s="4"/>
      <c r="BL1389" s="4"/>
      <c r="BM1389" s="4"/>
      <c r="BN1389" s="4"/>
      <c r="BO1389" s="4"/>
      <c r="BP1389" s="4"/>
      <c r="BQ1389" s="4"/>
      <c r="BR1389" s="4"/>
      <c r="BS1389" s="4"/>
      <c r="BT1389" s="4"/>
      <c r="BU1389" s="4"/>
      <c r="BV1389" s="4"/>
      <c r="BW1389" s="4"/>
      <c r="BZ1389" s="7"/>
      <c r="CF1389" s="7"/>
      <c r="CG1389" s="14"/>
      <c r="CH1389" s="7"/>
      <c r="CI1389" s="14"/>
      <c r="CJ1389" s="7"/>
      <c r="CK1389" s="14"/>
      <c r="CL1389" s="7"/>
      <c r="CM1389" s="14"/>
    </row>
    <row r="1390" spans="1:91" x14ac:dyDescent="0.3">
      <c r="A1390" s="10">
        <v>151</v>
      </c>
      <c r="B1390" s="36" t="s">
        <v>1036</v>
      </c>
      <c r="G1390" s="36" t="s">
        <v>6828</v>
      </c>
      <c r="K1390" s="7"/>
      <c r="L1390" s="7" t="s">
        <v>834</v>
      </c>
      <c r="M1390" s="7" t="s">
        <v>618</v>
      </c>
      <c r="N1390" s="4"/>
      <c r="O1390" s="4"/>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c r="BI1390" s="4"/>
      <c r="BJ1390" s="4"/>
      <c r="BK1390" s="4"/>
      <c r="BL1390" s="4"/>
      <c r="BM1390" s="4"/>
      <c r="BN1390" s="4"/>
      <c r="BO1390" s="4"/>
      <c r="BP1390" s="4"/>
      <c r="BQ1390" s="4"/>
      <c r="BR1390" s="4"/>
      <c r="BS1390" s="4"/>
      <c r="BT1390" s="4"/>
      <c r="BU1390" s="4"/>
      <c r="BV1390" s="4"/>
      <c r="BW1390" s="4"/>
      <c r="BZ1390" s="7"/>
      <c r="CF1390" s="7"/>
      <c r="CG1390" s="14"/>
      <c r="CH1390" s="7"/>
      <c r="CI1390" s="14"/>
      <c r="CJ1390" s="7"/>
      <c r="CK1390" s="14"/>
      <c r="CL1390" s="7"/>
      <c r="CM1390" s="14"/>
    </row>
    <row r="1391" spans="1:91" x14ac:dyDescent="0.3">
      <c r="A1391" s="10">
        <v>151</v>
      </c>
      <c r="B1391" s="36" t="s">
        <v>863</v>
      </c>
      <c r="G1391" s="36" t="s">
        <v>6829</v>
      </c>
      <c r="K1391" s="7"/>
      <c r="L1391" s="7" t="s">
        <v>834</v>
      </c>
      <c r="M1391" s="7" t="s">
        <v>639</v>
      </c>
      <c r="N1391" s="4"/>
      <c r="O1391" s="4"/>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4"/>
      <c r="BU1391" s="4"/>
      <c r="BV1391" s="4"/>
      <c r="BW1391" s="4"/>
      <c r="BZ1391" s="7"/>
      <c r="CF1391" s="7"/>
      <c r="CG1391" s="14"/>
      <c r="CH1391" s="7"/>
      <c r="CI1391" s="14"/>
      <c r="CJ1391" s="7"/>
      <c r="CK1391" s="14"/>
      <c r="CL1391" s="7"/>
      <c r="CM1391" s="14"/>
    </row>
    <row r="1392" spans="1:91" x14ac:dyDescent="0.3">
      <c r="A1392" s="10">
        <v>151</v>
      </c>
      <c r="B1392" s="36" t="s">
        <v>1036</v>
      </c>
      <c r="G1392" s="36" t="s">
        <v>6830</v>
      </c>
      <c r="K1392" s="7"/>
      <c r="L1392" s="7" t="s">
        <v>834</v>
      </c>
      <c r="M1392" s="7" t="s">
        <v>618</v>
      </c>
      <c r="N1392" s="4"/>
      <c r="O1392" s="4"/>
      <c r="P1392" s="4"/>
      <c r="Q1392" s="4"/>
      <c r="R1392" s="4"/>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c r="BI1392" s="4"/>
      <c r="BJ1392" s="4"/>
      <c r="BK1392" s="4"/>
      <c r="BL1392" s="4"/>
      <c r="BM1392" s="4"/>
      <c r="BN1392" s="4"/>
      <c r="BO1392" s="4"/>
      <c r="BP1392" s="4"/>
      <c r="BQ1392" s="4"/>
      <c r="BR1392" s="4"/>
      <c r="BS1392" s="4"/>
      <c r="BT1392" s="4"/>
      <c r="BU1392" s="4"/>
      <c r="BV1392" s="4"/>
      <c r="BW1392" s="4"/>
      <c r="BZ1392" s="7"/>
      <c r="CF1392" s="7"/>
      <c r="CG1392" s="14"/>
      <c r="CH1392" s="7"/>
      <c r="CI1392" s="14"/>
      <c r="CJ1392" s="7"/>
      <c r="CK1392" s="14"/>
      <c r="CL1392" s="7"/>
      <c r="CM1392" s="14"/>
    </row>
    <row r="1393" spans="1:91" x14ac:dyDescent="0.3">
      <c r="A1393" s="10">
        <v>151</v>
      </c>
      <c r="B1393" s="36" t="s">
        <v>897</v>
      </c>
      <c r="G1393" s="36" t="s">
        <v>6831</v>
      </c>
      <c r="K1393" s="7"/>
      <c r="L1393" s="7" t="s">
        <v>834</v>
      </c>
      <c r="M1393" s="7" t="s">
        <v>639</v>
      </c>
      <c r="N1393" s="4"/>
      <c r="O1393" s="4"/>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4"/>
      <c r="BU1393" s="4"/>
      <c r="BV1393" s="4"/>
      <c r="BW1393" s="4"/>
      <c r="BZ1393" s="7"/>
      <c r="CF1393" s="7"/>
      <c r="CG1393" s="14"/>
      <c r="CH1393" s="7"/>
      <c r="CI1393" s="14"/>
      <c r="CJ1393" s="7"/>
      <c r="CK1393" s="14"/>
      <c r="CL1393" s="7"/>
      <c r="CM1393" s="14"/>
    </row>
    <row r="1394" spans="1:91" x14ac:dyDescent="0.3">
      <c r="A1394" s="10">
        <v>151</v>
      </c>
      <c r="B1394" s="36" t="s">
        <v>1058</v>
      </c>
      <c r="G1394" s="36" t="s">
        <v>6832</v>
      </c>
      <c r="K1394" s="7"/>
      <c r="L1394" s="7" t="s">
        <v>834</v>
      </c>
      <c r="M1394" s="7" t="s">
        <v>615</v>
      </c>
      <c r="N1394" s="4"/>
      <c r="O1394" s="4"/>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4"/>
      <c r="BU1394" s="4"/>
      <c r="BV1394" s="4"/>
      <c r="BW1394" s="4"/>
      <c r="BZ1394" s="7"/>
      <c r="CF1394" s="7"/>
      <c r="CG1394" s="14"/>
      <c r="CH1394" s="7"/>
      <c r="CI1394" s="14"/>
      <c r="CJ1394" s="7"/>
      <c r="CK1394" s="14"/>
      <c r="CL1394" s="7"/>
      <c r="CM1394" s="14"/>
    </row>
    <row r="1395" spans="1:91" x14ac:dyDescent="0.3">
      <c r="A1395" s="10">
        <v>151</v>
      </c>
      <c r="B1395" s="36" t="s">
        <v>860</v>
      </c>
      <c r="G1395" s="36" t="s">
        <v>6833</v>
      </c>
      <c r="K1395" s="7"/>
      <c r="L1395" s="7" t="s">
        <v>834</v>
      </c>
      <c r="M1395" s="7" t="s">
        <v>615</v>
      </c>
      <c r="N1395" s="4"/>
      <c r="O1395" s="4"/>
      <c r="P1395" s="4"/>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Z1395" s="7"/>
      <c r="CF1395" s="7"/>
      <c r="CG1395" s="14"/>
      <c r="CH1395" s="7"/>
      <c r="CI1395" s="14"/>
      <c r="CJ1395" s="7"/>
      <c r="CK1395" s="14"/>
      <c r="CL1395" s="7"/>
      <c r="CM1395" s="14"/>
    </row>
    <row r="1396" spans="1:91" x14ac:dyDescent="0.3">
      <c r="A1396" s="10">
        <v>151</v>
      </c>
      <c r="B1396" s="36" t="s">
        <v>6161</v>
      </c>
      <c r="G1396" s="36" t="s">
        <v>6834</v>
      </c>
      <c r="K1396" s="7"/>
      <c r="L1396" s="7" t="s">
        <v>834</v>
      </c>
      <c r="M1396" s="7" t="s">
        <v>621</v>
      </c>
      <c r="N1396" s="4"/>
      <c r="O1396" s="4"/>
      <c r="P1396" s="4"/>
      <c r="Q1396" s="4"/>
      <c r="R1396" s="4"/>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c r="BI1396" s="4"/>
      <c r="BJ1396" s="4"/>
      <c r="BK1396" s="4"/>
      <c r="BL1396" s="4"/>
      <c r="BM1396" s="4"/>
      <c r="BN1396" s="4"/>
      <c r="BO1396" s="4"/>
      <c r="BP1396" s="4"/>
      <c r="BQ1396" s="4"/>
      <c r="BR1396" s="4"/>
      <c r="BS1396" s="4"/>
      <c r="BT1396" s="4"/>
      <c r="BU1396" s="4"/>
      <c r="BV1396" s="4"/>
      <c r="BW1396" s="4"/>
      <c r="BZ1396" s="7"/>
      <c r="CF1396" s="7"/>
      <c r="CG1396" s="14"/>
      <c r="CH1396" s="7"/>
      <c r="CI1396" s="14"/>
      <c r="CJ1396" s="7"/>
      <c r="CK1396" s="14"/>
      <c r="CL1396" s="7"/>
      <c r="CM1396" s="14"/>
    </row>
    <row r="1397" spans="1:91" x14ac:dyDescent="0.3">
      <c r="A1397" s="10">
        <v>151</v>
      </c>
      <c r="B1397" s="36" t="s">
        <v>1036</v>
      </c>
      <c r="G1397" s="36" t="s">
        <v>6835</v>
      </c>
      <c r="K1397" s="7"/>
      <c r="L1397" s="7" t="s">
        <v>834</v>
      </c>
      <c r="M1397" s="7" t="s">
        <v>621</v>
      </c>
      <c r="N1397" s="4"/>
      <c r="O1397" s="4"/>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c r="BM1397" s="4"/>
      <c r="BN1397" s="4"/>
      <c r="BO1397" s="4"/>
      <c r="BP1397" s="4"/>
      <c r="BQ1397" s="4"/>
      <c r="BR1397" s="4"/>
      <c r="BS1397" s="4"/>
      <c r="BT1397" s="4"/>
      <c r="BU1397" s="4"/>
      <c r="BV1397" s="4"/>
      <c r="BW1397" s="4"/>
      <c r="BZ1397" s="7"/>
      <c r="CF1397" s="7"/>
      <c r="CG1397" s="14"/>
      <c r="CH1397" s="7"/>
      <c r="CI1397" s="14"/>
      <c r="CJ1397" s="7"/>
      <c r="CK1397" s="14"/>
      <c r="CL1397" s="7"/>
      <c r="CM1397" s="14"/>
    </row>
    <row r="1398" spans="1:91" x14ac:dyDescent="0.3">
      <c r="A1398" s="10">
        <v>151</v>
      </c>
      <c r="B1398" s="36" t="s">
        <v>1036</v>
      </c>
      <c r="G1398" s="36" t="s">
        <v>6836</v>
      </c>
      <c r="K1398" s="7"/>
      <c r="L1398" s="7" t="s">
        <v>834</v>
      </c>
      <c r="M1398" s="7" t="s">
        <v>618</v>
      </c>
      <c r="N1398" s="4"/>
      <c r="O1398" s="4"/>
      <c r="P1398" s="4"/>
      <c r="Q1398" s="4"/>
      <c r="R1398" s="4"/>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c r="BI1398" s="4"/>
      <c r="BJ1398" s="4"/>
      <c r="BK1398" s="4"/>
      <c r="BL1398" s="4"/>
      <c r="BM1398" s="4"/>
      <c r="BN1398" s="4"/>
      <c r="BO1398" s="4"/>
      <c r="BP1398" s="4"/>
      <c r="BQ1398" s="4"/>
      <c r="BR1398" s="4"/>
      <c r="BS1398" s="4"/>
      <c r="BT1398" s="4"/>
      <c r="BU1398" s="4"/>
      <c r="BV1398" s="4"/>
      <c r="BW1398" s="4"/>
      <c r="BZ1398" s="7"/>
      <c r="CF1398" s="7"/>
      <c r="CG1398" s="14"/>
      <c r="CH1398" s="7"/>
      <c r="CI1398" s="14"/>
      <c r="CJ1398" s="7"/>
      <c r="CK1398" s="14"/>
      <c r="CL1398" s="7"/>
      <c r="CM1398" s="14"/>
    </row>
    <row r="1399" spans="1:91" x14ac:dyDescent="0.3">
      <c r="A1399" s="10">
        <v>151</v>
      </c>
      <c r="B1399" s="6" t="s">
        <v>1248</v>
      </c>
      <c r="G1399" s="36" t="s">
        <v>6837</v>
      </c>
      <c r="K1399" s="7"/>
      <c r="L1399" s="7" t="s">
        <v>834</v>
      </c>
      <c r="M1399" s="7" t="s">
        <v>615</v>
      </c>
      <c r="N1399" s="4"/>
      <c r="O1399" s="4"/>
      <c r="P1399" s="4"/>
      <c r="Q1399" s="4"/>
      <c r="R1399" s="4"/>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c r="BM1399" s="4"/>
      <c r="BN1399" s="4"/>
      <c r="BO1399" s="4"/>
      <c r="BP1399" s="4"/>
      <c r="BQ1399" s="4"/>
      <c r="BR1399" s="4"/>
      <c r="BS1399" s="4"/>
      <c r="BT1399" s="4"/>
      <c r="BU1399" s="4"/>
      <c r="BV1399" s="4"/>
      <c r="BW1399" s="4"/>
      <c r="BZ1399" s="7"/>
      <c r="CF1399" s="7"/>
      <c r="CG1399" s="14"/>
      <c r="CH1399" s="7"/>
      <c r="CI1399" s="14"/>
      <c r="CJ1399" s="7"/>
      <c r="CK1399" s="14"/>
      <c r="CL1399" s="7"/>
      <c r="CM1399" s="14"/>
    </row>
    <row r="1400" spans="1:91" x14ac:dyDescent="0.3">
      <c r="A1400" s="10">
        <v>151</v>
      </c>
      <c r="B1400" s="36" t="s">
        <v>973</v>
      </c>
      <c r="G1400" s="36" t="s">
        <v>3295</v>
      </c>
      <c r="K1400" s="7"/>
      <c r="L1400" s="7" t="s">
        <v>834</v>
      </c>
      <c r="M1400" s="7" t="s">
        <v>639</v>
      </c>
      <c r="N1400" s="4"/>
      <c r="O1400" s="4"/>
      <c r="P1400" s="4"/>
      <c r="Q1400" s="4"/>
      <c r="R1400" s="4"/>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c r="BM1400" s="4"/>
      <c r="BN1400" s="4"/>
      <c r="BO1400" s="4"/>
      <c r="BP1400" s="4"/>
      <c r="BQ1400" s="4"/>
      <c r="BR1400" s="4"/>
      <c r="BS1400" s="4"/>
      <c r="BT1400" s="4"/>
      <c r="BU1400" s="4"/>
      <c r="BV1400" s="4"/>
      <c r="BW1400" s="4"/>
      <c r="BZ1400" s="7"/>
      <c r="CF1400" s="7"/>
      <c r="CG1400" s="14"/>
      <c r="CH1400" s="7"/>
      <c r="CI1400" s="14"/>
      <c r="CJ1400" s="7"/>
      <c r="CK1400" s="14"/>
      <c r="CL1400" s="7"/>
      <c r="CM1400" s="14"/>
    </row>
    <row r="1401" spans="1:91" x14ac:dyDescent="0.3">
      <c r="A1401" s="10">
        <v>151</v>
      </c>
      <c r="B1401" s="36" t="s">
        <v>1058</v>
      </c>
      <c r="G1401" s="36" t="s">
        <v>6838</v>
      </c>
      <c r="K1401" s="7"/>
      <c r="L1401" s="7" t="s">
        <v>834</v>
      </c>
      <c r="M1401" s="7" t="s">
        <v>639</v>
      </c>
      <c r="N1401" s="4"/>
      <c r="O1401" s="4"/>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c r="BI1401" s="4"/>
      <c r="BJ1401" s="4"/>
      <c r="BK1401" s="4"/>
      <c r="BL1401" s="4"/>
      <c r="BM1401" s="4"/>
      <c r="BN1401" s="4"/>
      <c r="BO1401" s="4"/>
      <c r="BP1401" s="4"/>
      <c r="BQ1401" s="4"/>
      <c r="BR1401" s="4"/>
      <c r="BS1401" s="4"/>
      <c r="BT1401" s="4"/>
      <c r="BU1401" s="4"/>
      <c r="BV1401" s="4"/>
      <c r="BW1401" s="4"/>
      <c r="BZ1401" s="7"/>
      <c r="CF1401" s="7"/>
      <c r="CG1401" s="14"/>
      <c r="CH1401" s="7"/>
      <c r="CI1401" s="14"/>
      <c r="CJ1401" s="7"/>
      <c r="CK1401" s="14"/>
      <c r="CL1401" s="7"/>
      <c r="CM1401" s="14"/>
    </row>
    <row r="1402" spans="1:91" x14ac:dyDescent="0.3">
      <c r="A1402" s="10">
        <v>151</v>
      </c>
      <c r="B1402" s="36" t="s">
        <v>1028</v>
      </c>
      <c r="G1402" s="36" t="s">
        <v>6839</v>
      </c>
      <c r="K1402" s="7"/>
      <c r="L1402" s="7" t="s">
        <v>834</v>
      </c>
      <c r="M1402" s="7" t="s">
        <v>615</v>
      </c>
      <c r="N1402" s="4"/>
      <c r="O1402" s="4"/>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4"/>
      <c r="BU1402" s="4"/>
      <c r="BV1402" s="4"/>
      <c r="BW1402" s="4"/>
      <c r="BZ1402" s="7"/>
      <c r="CF1402" s="7"/>
      <c r="CG1402" s="14"/>
      <c r="CH1402" s="7"/>
      <c r="CI1402" s="14"/>
      <c r="CJ1402" s="7"/>
      <c r="CK1402" s="14"/>
      <c r="CL1402" s="7"/>
      <c r="CM1402" s="14"/>
    </row>
    <row r="1403" spans="1:91" x14ac:dyDescent="0.3">
      <c r="A1403" s="10">
        <v>151</v>
      </c>
      <c r="B1403" s="36" t="s">
        <v>1028</v>
      </c>
      <c r="G1403" s="36" t="s">
        <v>6840</v>
      </c>
      <c r="K1403" s="7"/>
      <c r="L1403" s="7" t="s">
        <v>834</v>
      </c>
      <c r="M1403" s="7" t="s">
        <v>615</v>
      </c>
      <c r="N1403" s="4"/>
      <c r="O1403" s="4"/>
      <c r="P1403" s="4"/>
      <c r="Q1403" s="4"/>
      <c r="R1403" s="4"/>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4"/>
      <c r="BU1403" s="4"/>
      <c r="BV1403" s="4"/>
      <c r="BW1403" s="4"/>
      <c r="BZ1403" s="7"/>
      <c r="CF1403" s="7"/>
      <c r="CG1403" s="14"/>
      <c r="CH1403" s="7"/>
      <c r="CI1403" s="14"/>
      <c r="CJ1403" s="7"/>
      <c r="CK1403" s="14"/>
      <c r="CL1403" s="7"/>
      <c r="CM1403" s="14"/>
    </row>
    <row r="1404" spans="1:91" x14ac:dyDescent="0.3">
      <c r="A1404" s="10">
        <v>151</v>
      </c>
      <c r="B1404" s="36" t="s">
        <v>1025</v>
      </c>
      <c r="G1404" s="36" t="s">
        <v>6841</v>
      </c>
      <c r="K1404" s="7"/>
      <c r="L1404" s="7" t="s">
        <v>834</v>
      </c>
      <c r="M1404" s="7" t="s">
        <v>624</v>
      </c>
      <c r="N1404" s="4"/>
      <c r="O1404" s="4"/>
      <c r="P1404" s="4"/>
      <c r="Q1404" s="4"/>
      <c r="R1404" s="4"/>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c r="BI1404" s="4"/>
      <c r="BJ1404" s="4"/>
      <c r="BK1404" s="4"/>
      <c r="BL1404" s="4"/>
      <c r="BM1404" s="4"/>
      <c r="BN1404" s="4"/>
      <c r="BO1404" s="4"/>
      <c r="BP1404" s="4"/>
      <c r="BQ1404" s="4"/>
      <c r="BR1404" s="4"/>
      <c r="BS1404" s="4"/>
      <c r="BT1404" s="4"/>
      <c r="BU1404" s="4"/>
      <c r="BV1404" s="4"/>
      <c r="BW1404" s="4"/>
      <c r="BZ1404" s="7"/>
      <c r="CF1404" s="7"/>
      <c r="CG1404" s="14"/>
      <c r="CH1404" s="7"/>
      <c r="CI1404" s="14"/>
      <c r="CJ1404" s="7"/>
      <c r="CK1404" s="14"/>
      <c r="CL1404" s="7"/>
      <c r="CM1404" s="14"/>
    </row>
    <row r="1405" spans="1:91" x14ac:dyDescent="0.3">
      <c r="A1405" s="10">
        <v>151</v>
      </c>
      <c r="B1405" s="36" t="s">
        <v>860</v>
      </c>
      <c r="G1405" s="36" t="s">
        <v>6842</v>
      </c>
      <c r="K1405" s="7"/>
      <c r="L1405" s="7" t="s">
        <v>834</v>
      </c>
      <c r="M1405" s="7" t="s">
        <v>639</v>
      </c>
      <c r="N1405" s="4"/>
      <c r="O1405" s="4"/>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c r="BI1405" s="4"/>
      <c r="BJ1405" s="4"/>
      <c r="BK1405" s="4"/>
      <c r="BL1405" s="4"/>
      <c r="BM1405" s="4"/>
      <c r="BN1405" s="4"/>
      <c r="BO1405" s="4"/>
      <c r="BP1405" s="4"/>
      <c r="BQ1405" s="4"/>
      <c r="BR1405" s="4"/>
      <c r="BS1405" s="4"/>
      <c r="BT1405" s="4"/>
      <c r="BU1405" s="4"/>
      <c r="BV1405" s="4"/>
      <c r="BW1405" s="4"/>
      <c r="BZ1405" s="7"/>
      <c r="CF1405" s="7"/>
      <c r="CG1405" s="14"/>
      <c r="CH1405" s="7"/>
      <c r="CI1405" s="14"/>
      <c r="CJ1405" s="7"/>
      <c r="CK1405" s="14"/>
      <c r="CL1405" s="7"/>
      <c r="CM1405" s="14"/>
    </row>
    <row r="1406" spans="1:91" x14ac:dyDescent="0.3">
      <c r="A1406" s="10">
        <v>151</v>
      </c>
      <c r="B1406" s="36" t="s">
        <v>860</v>
      </c>
      <c r="G1406" s="36" t="s">
        <v>6843</v>
      </c>
      <c r="K1406" s="7"/>
      <c r="L1406" s="7" t="s">
        <v>834</v>
      </c>
      <c r="M1406" s="7" t="s">
        <v>624</v>
      </c>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c r="BI1406" s="4"/>
      <c r="BJ1406" s="4"/>
      <c r="BK1406" s="4"/>
      <c r="BL1406" s="4"/>
      <c r="BM1406" s="4"/>
      <c r="BN1406" s="4"/>
      <c r="BO1406" s="4"/>
      <c r="BP1406" s="4"/>
      <c r="BQ1406" s="4"/>
      <c r="BR1406" s="4"/>
      <c r="BS1406" s="4"/>
      <c r="BT1406" s="4"/>
      <c r="BU1406" s="4"/>
      <c r="BV1406" s="4"/>
      <c r="BW1406" s="4"/>
      <c r="BZ1406" s="7"/>
      <c r="CF1406" s="7"/>
      <c r="CG1406" s="14"/>
      <c r="CH1406" s="7"/>
      <c r="CI1406" s="14"/>
      <c r="CJ1406" s="7"/>
      <c r="CK1406" s="14"/>
      <c r="CL1406" s="7"/>
      <c r="CM1406" s="14"/>
    </row>
    <row r="1407" spans="1:91" x14ac:dyDescent="0.3">
      <c r="A1407" s="10">
        <v>151</v>
      </c>
      <c r="B1407" s="36" t="s">
        <v>1936</v>
      </c>
      <c r="G1407" s="36" t="s">
        <v>6844</v>
      </c>
      <c r="K1407" s="7"/>
      <c r="L1407" s="7" t="s">
        <v>834</v>
      </c>
      <c r="M1407" s="7" t="s">
        <v>615</v>
      </c>
      <c r="N1407" s="4"/>
      <c r="O1407" s="4"/>
      <c r="P1407" s="4"/>
      <c r="Q1407" s="4"/>
      <c r="R1407" s="4"/>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c r="BI1407" s="4"/>
      <c r="BJ1407" s="4"/>
      <c r="BK1407" s="4"/>
      <c r="BL1407" s="4"/>
      <c r="BM1407" s="4"/>
      <c r="BN1407" s="4"/>
      <c r="BO1407" s="4"/>
      <c r="BP1407" s="4"/>
      <c r="BQ1407" s="4"/>
      <c r="BR1407" s="4"/>
      <c r="BS1407" s="4"/>
      <c r="BT1407" s="4"/>
      <c r="BU1407" s="4"/>
      <c r="BV1407" s="4"/>
      <c r="BW1407" s="4"/>
      <c r="BZ1407" s="7"/>
      <c r="CF1407" s="7"/>
      <c r="CG1407" s="14"/>
      <c r="CH1407" s="7"/>
      <c r="CI1407" s="14"/>
      <c r="CJ1407" s="7"/>
      <c r="CK1407" s="14"/>
      <c r="CL1407" s="7"/>
      <c r="CM1407" s="14"/>
    </row>
    <row r="1408" spans="1:91" x14ac:dyDescent="0.3">
      <c r="A1408" s="10">
        <v>151</v>
      </c>
      <c r="B1408" s="36" t="s">
        <v>868</v>
      </c>
      <c r="G1408" s="36" t="s">
        <v>6845</v>
      </c>
      <c r="K1408" s="7"/>
      <c r="L1408" s="7" t="s">
        <v>834</v>
      </c>
      <c r="M1408" s="7" t="s">
        <v>624</v>
      </c>
      <c r="N1408" s="4"/>
      <c r="O1408" s="4"/>
      <c r="P1408" s="4"/>
      <c r="Q1408" s="4"/>
      <c r="R1408" s="4"/>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4"/>
      <c r="BS1408" s="4"/>
      <c r="BT1408" s="4"/>
      <c r="BU1408" s="4"/>
      <c r="BV1408" s="4"/>
      <c r="BW1408" s="4"/>
      <c r="BZ1408" s="7"/>
      <c r="CF1408" s="7"/>
      <c r="CG1408" s="14"/>
      <c r="CH1408" s="7"/>
      <c r="CI1408" s="14"/>
      <c r="CJ1408" s="7"/>
      <c r="CK1408" s="14"/>
      <c r="CL1408" s="7"/>
      <c r="CM1408" s="14"/>
    </row>
    <row r="1409" spans="1:91" x14ac:dyDescent="0.3">
      <c r="A1409" s="10">
        <v>151</v>
      </c>
      <c r="B1409" s="36" t="s">
        <v>1036</v>
      </c>
      <c r="G1409" s="36" t="s">
        <v>6846</v>
      </c>
      <c r="K1409" s="7"/>
      <c r="L1409" s="7" t="s">
        <v>834</v>
      </c>
      <c r="M1409" s="7" t="s">
        <v>618</v>
      </c>
      <c r="N1409" s="4"/>
      <c r="O1409" s="4"/>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c r="BI1409" s="4"/>
      <c r="BJ1409" s="4"/>
      <c r="BK1409" s="4"/>
      <c r="BL1409" s="4"/>
      <c r="BM1409" s="4"/>
      <c r="BN1409" s="4"/>
      <c r="BO1409" s="4"/>
      <c r="BP1409" s="4"/>
      <c r="BQ1409" s="4"/>
      <c r="BR1409" s="4"/>
      <c r="BS1409" s="4"/>
      <c r="BT1409" s="4"/>
      <c r="BU1409" s="4"/>
      <c r="BV1409" s="4"/>
      <c r="BW1409" s="4"/>
      <c r="BZ1409" s="7"/>
      <c r="CF1409" s="7"/>
      <c r="CG1409" s="14"/>
      <c r="CH1409" s="7"/>
      <c r="CI1409" s="14"/>
      <c r="CJ1409" s="7"/>
      <c r="CK1409" s="14"/>
      <c r="CL1409" s="7"/>
      <c r="CM1409" s="14"/>
    </row>
    <row r="1410" spans="1:91" x14ac:dyDescent="0.3">
      <c r="A1410" s="10">
        <v>151</v>
      </c>
      <c r="B1410" s="36" t="s">
        <v>1025</v>
      </c>
      <c r="G1410" s="36" t="s">
        <v>6847</v>
      </c>
      <c r="K1410" s="7"/>
      <c r="L1410" s="7" t="s">
        <v>834</v>
      </c>
      <c r="M1410" s="7" t="s">
        <v>624</v>
      </c>
      <c r="N1410" s="4"/>
      <c r="O1410" s="4"/>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c r="BI1410" s="4"/>
      <c r="BJ1410" s="4"/>
      <c r="BK1410" s="4"/>
      <c r="BL1410" s="4"/>
      <c r="BM1410" s="4"/>
      <c r="BN1410" s="4"/>
      <c r="BO1410" s="4"/>
      <c r="BP1410" s="4"/>
      <c r="BQ1410" s="4"/>
      <c r="BR1410" s="4"/>
      <c r="BS1410" s="4"/>
      <c r="BT1410" s="4"/>
      <c r="BU1410" s="4"/>
      <c r="BV1410" s="4"/>
      <c r="BW1410" s="4"/>
      <c r="BZ1410" s="7"/>
      <c r="CF1410" s="7"/>
      <c r="CG1410" s="14"/>
      <c r="CH1410" s="7"/>
      <c r="CI1410" s="14"/>
      <c r="CJ1410" s="7"/>
      <c r="CK1410" s="14"/>
      <c r="CL1410" s="7"/>
      <c r="CM1410" s="14"/>
    </row>
    <row r="1411" spans="1:91" x14ac:dyDescent="0.3">
      <c r="A1411" s="10">
        <v>151</v>
      </c>
      <c r="B1411" s="36" t="s">
        <v>1085</v>
      </c>
      <c r="G1411" s="36" t="s">
        <v>6848</v>
      </c>
      <c r="K1411" s="7"/>
      <c r="L1411" s="7" t="s">
        <v>834</v>
      </c>
      <c r="M1411" s="7" t="s">
        <v>639</v>
      </c>
      <c r="N1411" s="4"/>
      <c r="O1411" s="4"/>
      <c r="P1411" s="4"/>
      <c r="Q1411" s="4"/>
      <c r="R1411" s="4"/>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c r="BW1411" s="4"/>
      <c r="BZ1411" s="7"/>
      <c r="CF1411" s="7"/>
      <c r="CG1411" s="14"/>
      <c r="CH1411" s="7"/>
      <c r="CI1411" s="14"/>
      <c r="CJ1411" s="7"/>
      <c r="CK1411" s="14"/>
      <c r="CL1411" s="7"/>
      <c r="CM1411" s="14"/>
    </row>
    <row r="1412" spans="1:91" x14ac:dyDescent="0.3">
      <c r="A1412" s="10">
        <v>151</v>
      </c>
      <c r="B1412" s="36" t="s">
        <v>1025</v>
      </c>
      <c r="G1412" s="36" t="s">
        <v>6849</v>
      </c>
      <c r="K1412" s="7"/>
      <c r="L1412" s="7" t="s">
        <v>834</v>
      </c>
      <c r="M1412" s="7" t="s">
        <v>678</v>
      </c>
      <c r="N1412" s="4"/>
      <c r="O1412" s="4"/>
      <c r="P1412" s="4"/>
      <c r="Q1412" s="4"/>
      <c r="R1412" s="4"/>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c r="BI1412" s="4"/>
      <c r="BJ1412" s="4"/>
      <c r="BK1412" s="4"/>
      <c r="BL1412" s="4"/>
      <c r="BM1412" s="4"/>
      <c r="BN1412" s="4"/>
      <c r="BO1412" s="4"/>
      <c r="BP1412" s="4"/>
      <c r="BQ1412" s="4"/>
      <c r="BR1412" s="4"/>
      <c r="BS1412" s="4"/>
      <c r="BT1412" s="4"/>
      <c r="BU1412" s="4"/>
      <c r="BV1412" s="4"/>
      <c r="BW1412" s="4"/>
      <c r="BZ1412" s="7"/>
      <c r="CF1412" s="7"/>
      <c r="CG1412" s="14"/>
      <c r="CH1412" s="7"/>
      <c r="CI1412" s="14"/>
      <c r="CJ1412" s="7"/>
      <c r="CK1412" s="14"/>
      <c r="CL1412" s="7"/>
      <c r="CM1412" s="14"/>
    </row>
    <row r="1413" spans="1:91" x14ac:dyDescent="0.3">
      <c r="A1413" s="10">
        <v>151</v>
      </c>
      <c r="B1413" s="36" t="s">
        <v>1025</v>
      </c>
      <c r="G1413" s="36" t="s">
        <v>6850</v>
      </c>
      <c r="K1413" s="7"/>
      <c r="L1413" s="7" t="s">
        <v>834</v>
      </c>
      <c r="M1413" s="7" t="s">
        <v>624</v>
      </c>
      <c r="N1413" s="4"/>
      <c r="O1413" s="4"/>
      <c r="P1413" s="4"/>
      <c r="Q1413" s="4"/>
      <c r="R1413" s="4"/>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c r="BI1413" s="4"/>
      <c r="BJ1413" s="4"/>
      <c r="BK1413" s="4"/>
      <c r="BL1413" s="4"/>
      <c r="BM1413" s="4"/>
      <c r="BN1413" s="4"/>
      <c r="BO1413" s="4"/>
      <c r="BP1413" s="4"/>
      <c r="BQ1413" s="4"/>
      <c r="BR1413" s="4"/>
      <c r="BS1413" s="4"/>
      <c r="BT1413" s="4"/>
      <c r="BU1413" s="4"/>
      <c r="BV1413" s="4"/>
      <c r="BW1413" s="4"/>
      <c r="BZ1413" s="7"/>
      <c r="CF1413" s="7"/>
      <c r="CG1413" s="14"/>
      <c r="CH1413" s="7"/>
      <c r="CI1413" s="14"/>
      <c r="CJ1413" s="7"/>
      <c r="CK1413" s="14"/>
      <c r="CL1413" s="7"/>
      <c r="CM1413" s="14"/>
    </row>
    <row r="1414" spans="1:91" x14ac:dyDescent="0.3">
      <c r="A1414" s="10">
        <v>151</v>
      </c>
      <c r="B1414" s="36" t="s">
        <v>860</v>
      </c>
      <c r="G1414" s="36" t="s">
        <v>6851</v>
      </c>
      <c r="K1414" s="7"/>
      <c r="L1414" s="7" t="s">
        <v>834</v>
      </c>
      <c r="M1414" s="7" t="s">
        <v>624</v>
      </c>
      <c r="N1414" s="4"/>
      <c r="O1414" s="4"/>
      <c r="P1414" s="4"/>
      <c r="Q1414" s="4"/>
      <c r="R1414" s="4"/>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c r="BI1414" s="4"/>
      <c r="BJ1414" s="4"/>
      <c r="BK1414" s="4"/>
      <c r="BL1414" s="4"/>
      <c r="BM1414" s="4"/>
      <c r="BN1414" s="4"/>
      <c r="BO1414" s="4"/>
      <c r="BP1414" s="4"/>
      <c r="BQ1414" s="4"/>
      <c r="BR1414" s="4"/>
      <c r="BS1414" s="4"/>
      <c r="BT1414" s="4"/>
      <c r="BU1414" s="4"/>
      <c r="BV1414" s="4"/>
      <c r="BW1414" s="4"/>
      <c r="BZ1414" s="7"/>
      <c r="CF1414" s="7"/>
      <c r="CG1414" s="14"/>
      <c r="CH1414" s="7"/>
      <c r="CI1414" s="14"/>
      <c r="CJ1414" s="7"/>
      <c r="CK1414" s="14"/>
      <c r="CL1414" s="7"/>
      <c r="CM1414" s="14"/>
    </row>
    <row r="1415" spans="1:91" x14ac:dyDescent="0.3">
      <c r="A1415" s="10">
        <v>151</v>
      </c>
      <c r="B1415" s="36" t="s">
        <v>1025</v>
      </c>
      <c r="G1415" s="36" t="s">
        <v>6852</v>
      </c>
      <c r="K1415" s="7"/>
      <c r="L1415" s="7" t="s">
        <v>834</v>
      </c>
      <c r="M1415" s="7" t="s">
        <v>618</v>
      </c>
      <c r="N1415" s="4"/>
      <c r="O1415" s="4"/>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4"/>
      <c r="BU1415" s="4"/>
      <c r="BV1415" s="4"/>
      <c r="BW1415" s="4"/>
      <c r="BZ1415" s="7"/>
      <c r="CF1415" s="7"/>
      <c r="CG1415" s="14"/>
      <c r="CH1415" s="7"/>
      <c r="CI1415" s="14"/>
      <c r="CJ1415" s="7"/>
      <c r="CK1415" s="14"/>
      <c r="CL1415" s="7"/>
      <c r="CM1415" s="14"/>
    </row>
    <row r="1416" spans="1:91" x14ac:dyDescent="0.3">
      <c r="A1416" s="10">
        <v>151</v>
      </c>
      <c r="B1416" s="36" t="s">
        <v>1559</v>
      </c>
      <c r="G1416" s="36" t="s">
        <v>6853</v>
      </c>
      <c r="K1416" s="7"/>
      <c r="L1416" s="7" t="s">
        <v>834</v>
      </c>
      <c r="M1416" s="7" t="s">
        <v>615</v>
      </c>
      <c r="N1416" s="4"/>
      <c r="O1416" s="4"/>
      <c r="P1416" s="4"/>
      <c r="Q1416" s="4"/>
      <c r="R1416" s="4"/>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c r="BI1416" s="4"/>
      <c r="BJ1416" s="4"/>
      <c r="BK1416" s="4"/>
      <c r="BL1416" s="4"/>
      <c r="BM1416" s="4"/>
      <c r="BN1416" s="4"/>
      <c r="BO1416" s="4"/>
      <c r="BP1416" s="4"/>
      <c r="BQ1416" s="4"/>
      <c r="BR1416" s="4"/>
      <c r="BS1416" s="4"/>
      <c r="BT1416" s="4"/>
      <c r="BU1416" s="4"/>
      <c r="BV1416" s="4"/>
      <c r="BW1416" s="4"/>
      <c r="BZ1416" s="7"/>
      <c r="CF1416" s="7"/>
      <c r="CG1416" s="14"/>
      <c r="CH1416" s="7"/>
      <c r="CI1416" s="14"/>
      <c r="CJ1416" s="7"/>
      <c r="CK1416" s="14"/>
      <c r="CL1416" s="7"/>
      <c r="CM1416" s="14"/>
    </row>
    <row r="1417" spans="1:91" x14ac:dyDescent="0.3">
      <c r="A1417" s="10">
        <v>151</v>
      </c>
      <c r="B1417" s="36" t="s">
        <v>1176</v>
      </c>
      <c r="G1417" s="36" t="s">
        <v>6854</v>
      </c>
      <c r="K1417" s="7"/>
      <c r="L1417" s="7" t="s">
        <v>834</v>
      </c>
      <c r="M1417" s="7" t="s">
        <v>618</v>
      </c>
      <c r="N1417" s="4"/>
      <c r="O1417" s="4"/>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4"/>
      <c r="BK1417" s="4"/>
      <c r="BL1417" s="4"/>
      <c r="BM1417" s="4"/>
      <c r="BN1417" s="4"/>
      <c r="BO1417" s="4"/>
      <c r="BP1417" s="4"/>
      <c r="BQ1417" s="4"/>
      <c r="BR1417" s="4"/>
      <c r="BS1417" s="4"/>
      <c r="BT1417" s="4"/>
      <c r="BU1417" s="4"/>
      <c r="BV1417" s="4"/>
      <c r="BW1417" s="4"/>
      <c r="BZ1417" s="7"/>
      <c r="CF1417" s="7"/>
      <c r="CG1417" s="14"/>
      <c r="CH1417" s="7"/>
      <c r="CI1417" s="14"/>
      <c r="CJ1417" s="7"/>
      <c r="CK1417" s="14"/>
      <c r="CL1417" s="7"/>
      <c r="CM1417" s="14"/>
    </row>
    <row r="1418" spans="1:91" x14ac:dyDescent="0.3">
      <c r="A1418" s="10">
        <v>151</v>
      </c>
      <c r="B1418" s="36" t="s">
        <v>6855</v>
      </c>
      <c r="G1418" s="36" t="s">
        <v>6856</v>
      </c>
      <c r="K1418" s="7"/>
      <c r="L1418" s="7" t="s">
        <v>834</v>
      </c>
      <c r="M1418" s="7" t="s">
        <v>639</v>
      </c>
      <c r="N1418" s="4"/>
      <c r="O1418" s="4"/>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c r="BI1418" s="4"/>
      <c r="BJ1418" s="4"/>
      <c r="BK1418" s="4"/>
      <c r="BL1418" s="4"/>
      <c r="BM1418" s="4"/>
      <c r="BN1418" s="4"/>
      <c r="BO1418" s="4"/>
      <c r="BP1418" s="4"/>
      <c r="BQ1418" s="4"/>
      <c r="BR1418" s="4"/>
      <c r="BS1418" s="4"/>
      <c r="BT1418" s="4"/>
      <c r="BU1418" s="4"/>
      <c r="BV1418" s="4"/>
      <c r="BW1418" s="4"/>
      <c r="BZ1418" s="7"/>
      <c r="CF1418" s="7"/>
      <c r="CG1418" s="14"/>
      <c r="CH1418" s="7"/>
      <c r="CI1418" s="14"/>
      <c r="CJ1418" s="7"/>
      <c r="CK1418" s="14"/>
      <c r="CL1418" s="7"/>
      <c r="CM1418" s="14"/>
    </row>
    <row r="1419" spans="1:91" x14ac:dyDescent="0.3">
      <c r="A1419" s="10">
        <v>151</v>
      </c>
      <c r="B1419" s="36" t="s">
        <v>868</v>
      </c>
      <c r="G1419" s="36" t="s">
        <v>6857</v>
      </c>
      <c r="K1419" s="7"/>
      <c r="L1419" s="7" t="s">
        <v>834</v>
      </c>
      <c r="M1419" s="7" t="s">
        <v>639</v>
      </c>
      <c r="N1419" s="4"/>
      <c r="O1419" s="4"/>
      <c r="P1419" s="4"/>
      <c r="Q1419" s="4"/>
      <c r="R1419" s="4"/>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c r="BI1419" s="4"/>
      <c r="BJ1419" s="4"/>
      <c r="BK1419" s="4"/>
      <c r="BL1419" s="4"/>
      <c r="BM1419" s="4"/>
      <c r="BN1419" s="4"/>
      <c r="BO1419" s="4"/>
      <c r="BP1419" s="4"/>
      <c r="BQ1419" s="4"/>
      <c r="BR1419" s="4"/>
      <c r="BS1419" s="4"/>
      <c r="BT1419" s="4"/>
      <c r="BU1419" s="4"/>
      <c r="BV1419" s="4"/>
      <c r="BW1419" s="4"/>
      <c r="BZ1419" s="7"/>
      <c r="CF1419" s="7"/>
      <c r="CG1419" s="14"/>
      <c r="CH1419" s="7"/>
      <c r="CI1419" s="14"/>
      <c r="CJ1419" s="7"/>
      <c r="CK1419" s="14"/>
      <c r="CL1419" s="7"/>
      <c r="CM1419" s="14"/>
    </row>
    <row r="1420" spans="1:91" x14ac:dyDescent="0.3">
      <c r="A1420" s="10">
        <v>151</v>
      </c>
      <c r="B1420" s="36" t="s">
        <v>1179</v>
      </c>
      <c r="G1420" s="36" t="s">
        <v>6858</v>
      </c>
      <c r="K1420" s="7"/>
      <c r="L1420" s="7" t="s">
        <v>834</v>
      </c>
      <c r="M1420" s="7" t="s">
        <v>615</v>
      </c>
      <c r="N1420" s="4"/>
      <c r="O1420" s="4"/>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4"/>
      <c r="BN1420" s="4"/>
      <c r="BO1420" s="4"/>
      <c r="BP1420" s="4"/>
      <c r="BQ1420" s="4"/>
      <c r="BR1420" s="4"/>
      <c r="BS1420" s="4"/>
      <c r="BT1420" s="4"/>
      <c r="BU1420" s="4"/>
      <c r="BV1420" s="4"/>
      <c r="BW1420" s="4"/>
      <c r="BZ1420" s="7"/>
      <c r="CF1420" s="7"/>
      <c r="CG1420" s="14"/>
      <c r="CH1420" s="7"/>
      <c r="CI1420" s="14"/>
      <c r="CJ1420" s="7"/>
      <c r="CK1420" s="14"/>
      <c r="CL1420" s="7"/>
      <c r="CM1420" s="14"/>
    </row>
    <row r="1421" spans="1:91" x14ac:dyDescent="0.3">
      <c r="A1421" s="10">
        <v>151</v>
      </c>
      <c r="B1421" s="36" t="s">
        <v>1022</v>
      </c>
      <c r="G1421" s="36" t="s">
        <v>6859</v>
      </c>
      <c r="K1421" s="7"/>
      <c r="L1421" s="7" t="s">
        <v>834</v>
      </c>
      <c r="M1421" s="7" t="s">
        <v>615</v>
      </c>
      <c r="N1421" s="4"/>
      <c r="O1421" s="4"/>
      <c r="P1421" s="4"/>
      <c r="Q1421" s="4"/>
      <c r="R1421" s="4"/>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c r="BI1421" s="4"/>
      <c r="BJ1421" s="4"/>
      <c r="BK1421" s="4"/>
      <c r="BL1421" s="4"/>
      <c r="BM1421" s="4"/>
      <c r="BN1421" s="4"/>
      <c r="BO1421" s="4"/>
      <c r="BP1421" s="4"/>
      <c r="BQ1421" s="4"/>
      <c r="BR1421" s="4"/>
      <c r="BS1421" s="4"/>
      <c r="BT1421" s="4"/>
      <c r="BU1421" s="4"/>
      <c r="BV1421" s="4"/>
      <c r="BW1421" s="4"/>
      <c r="BZ1421" s="7"/>
      <c r="CF1421" s="7"/>
      <c r="CG1421" s="14"/>
      <c r="CH1421" s="7"/>
      <c r="CI1421" s="14"/>
      <c r="CJ1421" s="7"/>
      <c r="CK1421" s="14"/>
      <c r="CL1421" s="7"/>
      <c r="CM1421" s="14"/>
    </row>
    <row r="1422" spans="1:91" x14ac:dyDescent="0.3">
      <c r="A1422" s="10">
        <v>151</v>
      </c>
      <c r="B1422" s="36" t="s">
        <v>1028</v>
      </c>
      <c r="G1422" s="36" t="s">
        <v>6860</v>
      </c>
      <c r="K1422" s="7"/>
      <c r="L1422" s="7" t="s">
        <v>834</v>
      </c>
      <c r="M1422" s="7" t="s">
        <v>615</v>
      </c>
      <c r="N1422" s="4"/>
      <c r="O1422" s="4"/>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4"/>
      <c r="BK1422" s="4"/>
      <c r="BL1422" s="4"/>
      <c r="BM1422" s="4"/>
      <c r="BN1422" s="4"/>
      <c r="BO1422" s="4"/>
      <c r="BP1422" s="4"/>
      <c r="BQ1422" s="4"/>
      <c r="BR1422" s="4"/>
      <c r="BS1422" s="4"/>
      <c r="BT1422" s="4"/>
      <c r="BU1422" s="4"/>
      <c r="BV1422" s="4"/>
      <c r="BW1422" s="4"/>
      <c r="BZ1422" s="7"/>
      <c r="CF1422" s="7"/>
      <c r="CG1422" s="14"/>
      <c r="CH1422" s="7"/>
      <c r="CI1422" s="14"/>
      <c r="CJ1422" s="7"/>
      <c r="CK1422" s="14"/>
      <c r="CL1422" s="7"/>
      <c r="CM1422" s="14"/>
    </row>
    <row r="1423" spans="1:91" x14ac:dyDescent="0.3">
      <c r="A1423" s="10">
        <v>151</v>
      </c>
      <c r="B1423" s="36" t="s">
        <v>860</v>
      </c>
      <c r="G1423" s="36" t="s">
        <v>6861</v>
      </c>
      <c r="K1423" s="7"/>
      <c r="L1423" s="7" t="s">
        <v>834</v>
      </c>
      <c r="M1423" s="7" t="s">
        <v>639</v>
      </c>
      <c r="N1423" s="4"/>
      <c r="O1423" s="4"/>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c r="BI1423" s="4"/>
      <c r="BJ1423" s="4"/>
      <c r="BK1423" s="4"/>
      <c r="BL1423" s="4"/>
      <c r="BM1423" s="4"/>
      <c r="BN1423" s="4"/>
      <c r="BO1423" s="4"/>
      <c r="BP1423" s="4"/>
      <c r="BQ1423" s="4"/>
      <c r="BR1423" s="4"/>
      <c r="BS1423" s="4"/>
      <c r="BT1423" s="4"/>
      <c r="BU1423" s="4"/>
      <c r="BV1423" s="4"/>
      <c r="BW1423" s="4"/>
      <c r="BZ1423" s="7"/>
      <c r="CF1423" s="7"/>
      <c r="CG1423" s="14"/>
      <c r="CH1423" s="7"/>
      <c r="CI1423" s="14"/>
      <c r="CJ1423" s="7"/>
      <c r="CK1423" s="14"/>
      <c r="CL1423" s="7"/>
      <c r="CM1423" s="14"/>
    </row>
    <row r="1424" spans="1:91" x14ac:dyDescent="0.3">
      <c r="A1424" s="10">
        <v>151</v>
      </c>
      <c r="B1424" s="36" t="s">
        <v>860</v>
      </c>
      <c r="G1424" s="36" t="s">
        <v>6862</v>
      </c>
      <c r="K1424" s="7"/>
      <c r="L1424" s="7" t="s">
        <v>834</v>
      </c>
      <c r="M1424" s="7" t="s">
        <v>639</v>
      </c>
      <c r="N1424" s="4"/>
      <c r="O1424" s="4"/>
      <c r="P1424" s="4"/>
      <c r="Q1424" s="4"/>
      <c r="R1424" s="4"/>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c r="BI1424" s="4"/>
      <c r="BJ1424" s="4"/>
      <c r="BK1424" s="4"/>
      <c r="BL1424" s="4"/>
      <c r="BM1424" s="4"/>
      <c r="BN1424" s="4"/>
      <c r="BO1424" s="4"/>
      <c r="BP1424" s="4"/>
      <c r="BQ1424" s="4"/>
      <c r="BR1424" s="4"/>
      <c r="BS1424" s="4"/>
      <c r="BT1424" s="4"/>
      <c r="BU1424" s="4"/>
      <c r="BV1424" s="4"/>
      <c r="BW1424" s="4"/>
      <c r="BZ1424" s="7"/>
      <c r="CF1424" s="7"/>
      <c r="CG1424" s="14"/>
      <c r="CH1424" s="7"/>
      <c r="CI1424" s="14"/>
      <c r="CJ1424" s="7"/>
      <c r="CK1424" s="14"/>
      <c r="CL1424" s="7"/>
      <c r="CM1424" s="14"/>
    </row>
    <row r="1425" spans="1:91" x14ac:dyDescent="0.3">
      <c r="A1425" s="10">
        <v>151</v>
      </c>
      <c r="B1425" s="36" t="s">
        <v>1192</v>
      </c>
      <c r="G1425" s="36" t="s">
        <v>6863</v>
      </c>
      <c r="K1425" s="7"/>
      <c r="L1425" s="7" t="s">
        <v>834</v>
      </c>
      <c r="M1425" s="7" t="s">
        <v>624</v>
      </c>
      <c r="N1425" s="4"/>
      <c r="O1425" s="4"/>
      <c r="P1425" s="4"/>
      <c r="Q1425" s="4"/>
      <c r="R1425" s="4"/>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c r="BI1425" s="4"/>
      <c r="BJ1425" s="4"/>
      <c r="BK1425" s="4"/>
      <c r="BL1425" s="4"/>
      <c r="BM1425" s="4"/>
      <c r="BN1425" s="4"/>
      <c r="BO1425" s="4"/>
      <c r="BP1425" s="4"/>
      <c r="BQ1425" s="4"/>
      <c r="BR1425" s="4"/>
      <c r="BS1425" s="4"/>
      <c r="BT1425" s="4"/>
      <c r="BU1425" s="4"/>
      <c r="BV1425" s="4"/>
      <c r="BW1425" s="4"/>
      <c r="BZ1425" s="7"/>
      <c r="CF1425" s="7"/>
      <c r="CG1425" s="14"/>
      <c r="CH1425" s="7"/>
      <c r="CI1425" s="14"/>
      <c r="CJ1425" s="7"/>
      <c r="CK1425" s="14"/>
      <c r="CL1425" s="7"/>
      <c r="CM1425" s="14"/>
    </row>
    <row r="1426" spans="1:91" x14ac:dyDescent="0.3">
      <c r="A1426" s="10">
        <v>151</v>
      </c>
      <c r="B1426" s="36" t="s">
        <v>860</v>
      </c>
      <c r="G1426" s="36" t="s">
        <v>6864</v>
      </c>
      <c r="K1426" s="7"/>
      <c r="L1426" s="7" t="s">
        <v>834</v>
      </c>
      <c r="M1426" s="7" t="s">
        <v>615</v>
      </c>
      <c r="N1426" s="4"/>
      <c r="O1426" s="4"/>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c r="BI1426" s="4"/>
      <c r="BJ1426" s="4"/>
      <c r="BK1426" s="4"/>
      <c r="BL1426" s="4"/>
      <c r="BM1426" s="4"/>
      <c r="BN1426" s="4"/>
      <c r="BO1426" s="4"/>
      <c r="BP1426" s="4"/>
      <c r="BQ1426" s="4"/>
      <c r="BR1426" s="4"/>
      <c r="BS1426" s="4"/>
      <c r="BT1426" s="4"/>
      <c r="BU1426" s="4"/>
      <c r="BV1426" s="4"/>
      <c r="BW1426" s="4"/>
      <c r="BZ1426" s="7"/>
      <c r="CF1426" s="7"/>
      <c r="CG1426" s="14"/>
      <c r="CH1426" s="7"/>
      <c r="CI1426" s="14"/>
      <c r="CJ1426" s="7"/>
      <c r="CK1426" s="14"/>
      <c r="CL1426" s="7"/>
      <c r="CM1426" s="14"/>
    </row>
    <row r="1427" spans="1:91" x14ac:dyDescent="0.3">
      <c r="A1427" s="10">
        <v>151</v>
      </c>
      <c r="B1427" s="36" t="s">
        <v>1179</v>
      </c>
      <c r="G1427" s="36" t="s">
        <v>6865</v>
      </c>
      <c r="K1427" s="7"/>
      <c r="L1427" s="7" t="s">
        <v>834</v>
      </c>
      <c r="M1427" s="7" t="s">
        <v>618</v>
      </c>
      <c r="N1427" s="4"/>
      <c r="O1427" s="4"/>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c r="BI1427" s="4"/>
      <c r="BJ1427" s="4"/>
      <c r="BK1427" s="4"/>
      <c r="BL1427" s="4"/>
      <c r="BM1427" s="4"/>
      <c r="BN1427" s="4"/>
      <c r="BO1427" s="4"/>
      <c r="BP1427" s="4"/>
      <c r="BQ1427" s="4"/>
      <c r="BR1427" s="4"/>
      <c r="BS1427" s="4"/>
      <c r="BT1427" s="4"/>
      <c r="BU1427" s="4"/>
      <c r="BV1427" s="4"/>
      <c r="BW1427" s="4"/>
      <c r="BZ1427" s="7"/>
      <c r="CF1427" s="7"/>
      <c r="CG1427" s="14"/>
      <c r="CH1427" s="7"/>
      <c r="CI1427" s="14"/>
      <c r="CJ1427" s="7"/>
      <c r="CK1427" s="14"/>
      <c r="CL1427" s="7"/>
      <c r="CM1427" s="14"/>
    </row>
    <row r="1428" spans="1:91" x14ac:dyDescent="0.3">
      <c r="A1428" s="10">
        <v>151</v>
      </c>
      <c r="B1428" s="36" t="s">
        <v>860</v>
      </c>
      <c r="G1428" s="36" t="s">
        <v>6866</v>
      </c>
      <c r="K1428" s="7"/>
      <c r="L1428" s="7" t="s">
        <v>834</v>
      </c>
      <c r="M1428" s="7" t="s">
        <v>624</v>
      </c>
      <c r="N1428" s="4"/>
      <c r="O1428" s="4"/>
      <c r="P1428" s="4"/>
      <c r="Q1428" s="4"/>
      <c r="R1428" s="4"/>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Z1428" s="7"/>
      <c r="CF1428" s="7"/>
      <c r="CG1428" s="14"/>
      <c r="CH1428" s="7"/>
      <c r="CI1428" s="14"/>
      <c r="CJ1428" s="7"/>
      <c r="CK1428" s="14"/>
      <c r="CL1428" s="7"/>
      <c r="CM1428" s="14"/>
    </row>
    <row r="1429" spans="1:91" x14ac:dyDescent="0.3">
      <c r="A1429" s="10">
        <v>151</v>
      </c>
      <c r="B1429" s="36" t="s">
        <v>1036</v>
      </c>
      <c r="G1429" s="36" t="s">
        <v>6867</v>
      </c>
      <c r="K1429" s="7"/>
      <c r="L1429" s="7" t="s">
        <v>834</v>
      </c>
      <c r="M1429" s="7" t="s">
        <v>621</v>
      </c>
      <c r="N1429" s="4"/>
      <c r="O1429" s="4"/>
      <c r="P1429" s="4"/>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4"/>
      <c r="BN1429" s="4"/>
      <c r="BO1429" s="4"/>
      <c r="BP1429" s="4"/>
      <c r="BQ1429" s="4"/>
      <c r="BR1429" s="4"/>
      <c r="BS1429" s="4"/>
      <c r="BT1429" s="4"/>
      <c r="BU1429" s="4"/>
      <c r="BV1429" s="4"/>
      <c r="BW1429" s="4"/>
      <c r="BZ1429" s="7"/>
      <c r="CF1429" s="7"/>
      <c r="CG1429" s="14"/>
      <c r="CH1429" s="7"/>
      <c r="CI1429" s="14"/>
      <c r="CJ1429" s="7"/>
      <c r="CK1429" s="14"/>
      <c r="CL1429" s="7"/>
      <c r="CM1429" s="14"/>
    </row>
    <row r="1430" spans="1:91" x14ac:dyDescent="0.3">
      <c r="A1430" s="10">
        <v>151</v>
      </c>
      <c r="B1430" s="36" t="s">
        <v>1058</v>
      </c>
      <c r="G1430" s="36" t="s">
        <v>6868</v>
      </c>
      <c r="K1430" s="7"/>
      <c r="L1430" s="7" t="s">
        <v>834</v>
      </c>
      <c r="M1430" s="7" t="s">
        <v>624</v>
      </c>
      <c r="N1430" s="4"/>
      <c r="O1430" s="4"/>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c r="BI1430" s="4"/>
      <c r="BJ1430" s="4"/>
      <c r="BK1430" s="4"/>
      <c r="BL1430" s="4"/>
      <c r="BM1430" s="4"/>
      <c r="BN1430" s="4"/>
      <c r="BO1430" s="4"/>
      <c r="BP1430" s="4"/>
      <c r="BQ1430" s="4"/>
      <c r="BR1430" s="4"/>
      <c r="BS1430" s="4"/>
      <c r="BT1430" s="4"/>
      <c r="BU1430" s="4"/>
      <c r="BV1430" s="4"/>
      <c r="BW1430" s="4"/>
      <c r="BZ1430" s="7"/>
      <c r="CF1430" s="7"/>
      <c r="CG1430" s="14"/>
      <c r="CH1430" s="7"/>
      <c r="CI1430" s="14"/>
      <c r="CJ1430" s="7"/>
      <c r="CK1430" s="14"/>
      <c r="CL1430" s="7"/>
      <c r="CM1430" s="14"/>
    </row>
    <row r="1431" spans="1:91" x14ac:dyDescent="0.3">
      <c r="A1431" s="10">
        <v>151</v>
      </c>
      <c r="B1431" s="36" t="s">
        <v>1058</v>
      </c>
      <c r="G1431" s="36" t="s">
        <v>6869</v>
      </c>
      <c r="K1431" s="7"/>
      <c r="L1431" s="7" t="s">
        <v>834</v>
      </c>
      <c r="M1431" s="7" t="s">
        <v>624</v>
      </c>
      <c r="N1431" s="4"/>
      <c r="O1431" s="4"/>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c r="BI1431" s="4"/>
      <c r="BJ1431" s="4"/>
      <c r="BK1431" s="4"/>
      <c r="BL1431" s="4"/>
      <c r="BM1431" s="4"/>
      <c r="BN1431" s="4"/>
      <c r="BO1431" s="4"/>
      <c r="BP1431" s="4"/>
      <c r="BQ1431" s="4"/>
      <c r="BR1431" s="4"/>
      <c r="BS1431" s="4"/>
      <c r="BT1431" s="4"/>
      <c r="BU1431" s="4"/>
      <c r="BV1431" s="4"/>
      <c r="BW1431" s="4"/>
      <c r="BZ1431" s="7"/>
      <c r="CF1431" s="7"/>
      <c r="CG1431" s="14"/>
      <c r="CH1431" s="7"/>
      <c r="CI1431" s="14"/>
      <c r="CJ1431" s="7"/>
      <c r="CK1431" s="14"/>
      <c r="CL1431" s="7"/>
      <c r="CM1431" s="14"/>
    </row>
    <row r="1432" spans="1:91" x14ac:dyDescent="0.3">
      <c r="A1432" s="10">
        <v>151</v>
      </c>
      <c r="B1432" s="36" t="s">
        <v>1176</v>
      </c>
      <c r="G1432" s="36" t="s">
        <v>6870</v>
      </c>
      <c r="K1432" s="7"/>
      <c r="L1432" s="7" t="s">
        <v>834</v>
      </c>
      <c r="M1432" s="7" t="s">
        <v>624</v>
      </c>
      <c r="N1432" s="4"/>
      <c r="O1432" s="4"/>
      <c r="P1432" s="4"/>
      <c r="Q1432" s="4"/>
      <c r="R1432" s="4"/>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4"/>
      <c r="BS1432" s="4"/>
      <c r="BT1432" s="4"/>
      <c r="BU1432" s="4"/>
      <c r="BV1432" s="4"/>
      <c r="BW1432" s="4"/>
      <c r="BZ1432" s="7"/>
      <c r="CF1432" s="7"/>
      <c r="CG1432" s="14"/>
      <c r="CH1432" s="7"/>
      <c r="CI1432" s="14"/>
      <c r="CJ1432" s="7"/>
      <c r="CK1432" s="14"/>
      <c r="CL1432" s="7"/>
      <c r="CM1432" s="14"/>
    </row>
    <row r="1433" spans="1:91" x14ac:dyDescent="0.3">
      <c r="A1433" s="10">
        <v>151</v>
      </c>
      <c r="B1433" s="36" t="s">
        <v>860</v>
      </c>
      <c r="G1433" s="36" t="s">
        <v>6871</v>
      </c>
      <c r="K1433" s="7"/>
      <c r="L1433" s="7" t="s">
        <v>834</v>
      </c>
      <c r="M1433" s="7" t="s">
        <v>615</v>
      </c>
      <c r="N1433" s="4"/>
      <c r="O1433" s="4"/>
      <c r="P1433" s="4"/>
      <c r="Q1433" s="4"/>
      <c r="R1433" s="4"/>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4"/>
      <c r="BU1433" s="4"/>
      <c r="BV1433" s="4"/>
      <c r="BW1433" s="4"/>
      <c r="BZ1433" s="7"/>
      <c r="CF1433" s="7"/>
      <c r="CG1433" s="14"/>
      <c r="CH1433" s="7"/>
      <c r="CI1433" s="14"/>
      <c r="CJ1433" s="7"/>
      <c r="CK1433" s="14"/>
      <c r="CL1433" s="7"/>
      <c r="CM1433" s="14"/>
    </row>
    <row r="1434" spans="1:91" x14ac:dyDescent="0.3">
      <c r="A1434" s="10">
        <v>151</v>
      </c>
      <c r="B1434" s="36" t="s">
        <v>1698</v>
      </c>
      <c r="G1434" s="36" t="s">
        <v>6872</v>
      </c>
      <c r="K1434" s="7"/>
      <c r="L1434" s="7" t="s">
        <v>834</v>
      </c>
      <c r="M1434" s="7" t="s">
        <v>618</v>
      </c>
      <c r="N1434" s="4"/>
      <c r="O1434" s="4"/>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4"/>
      <c r="BU1434" s="4"/>
      <c r="BV1434" s="4"/>
      <c r="BW1434" s="4"/>
      <c r="BZ1434" s="7"/>
      <c r="CF1434" s="7"/>
      <c r="CG1434" s="14"/>
      <c r="CH1434" s="7"/>
      <c r="CI1434" s="14"/>
      <c r="CJ1434" s="7"/>
      <c r="CK1434" s="14"/>
      <c r="CL1434" s="7"/>
      <c r="CM1434" s="14"/>
    </row>
    <row r="1435" spans="1:91" x14ac:dyDescent="0.3">
      <c r="A1435" s="10">
        <v>151</v>
      </c>
      <c r="B1435" s="36" t="s">
        <v>868</v>
      </c>
      <c r="G1435" s="36" t="s">
        <v>6873</v>
      </c>
      <c r="K1435" s="7"/>
      <c r="L1435" s="7" t="s">
        <v>834</v>
      </c>
      <c r="M1435" s="7" t="s">
        <v>615</v>
      </c>
      <c r="N1435" s="4"/>
      <c r="O1435" s="4"/>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Z1435" s="7"/>
      <c r="CF1435" s="7"/>
      <c r="CG1435" s="14"/>
      <c r="CH1435" s="7"/>
      <c r="CI1435" s="14"/>
      <c r="CJ1435" s="7"/>
      <c r="CK1435" s="14"/>
      <c r="CL1435" s="7"/>
      <c r="CM1435" s="14"/>
    </row>
    <row r="1436" spans="1:91" x14ac:dyDescent="0.3">
      <c r="A1436" s="10">
        <v>151</v>
      </c>
      <c r="B1436" s="36" t="s">
        <v>1176</v>
      </c>
      <c r="G1436" s="36" t="s">
        <v>6874</v>
      </c>
      <c r="K1436" s="7"/>
      <c r="L1436" s="7" t="s">
        <v>834</v>
      </c>
      <c r="M1436" s="7" t="s">
        <v>618</v>
      </c>
      <c r="N1436" s="4"/>
      <c r="O1436" s="4"/>
      <c r="P1436" s="4"/>
      <c r="Q1436" s="4"/>
      <c r="R1436" s="4"/>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c r="BM1436" s="4"/>
      <c r="BN1436" s="4"/>
      <c r="BO1436" s="4"/>
      <c r="BP1436" s="4"/>
      <c r="BQ1436" s="4"/>
      <c r="BR1436" s="4"/>
      <c r="BS1436" s="4"/>
      <c r="BT1436" s="4"/>
      <c r="BU1436" s="4"/>
      <c r="BV1436" s="4"/>
      <c r="BW1436" s="4"/>
      <c r="BZ1436" s="7"/>
      <c r="CF1436" s="7"/>
      <c r="CG1436" s="14"/>
      <c r="CH1436" s="7"/>
      <c r="CI1436" s="14"/>
      <c r="CJ1436" s="7"/>
      <c r="CK1436" s="14"/>
      <c r="CL1436" s="7"/>
      <c r="CM1436" s="14"/>
    </row>
    <row r="1437" spans="1:91" x14ac:dyDescent="0.3">
      <c r="A1437" s="10">
        <v>151</v>
      </c>
      <c r="B1437" s="36" t="s">
        <v>6875</v>
      </c>
      <c r="G1437" s="36" t="s">
        <v>6876</v>
      </c>
      <c r="K1437" s="7"/>
      <c r="L1437" s="7" t="s">
        <v>834</v>
      </c>
      <c r="M1437" s="7" t="s">
        <v>606</v>
      </c>
      <c r="N1437" s="4"/>
      <c r="O1437" s="4"/>
      <c r="P1437" s="4"/>
      <c r="Q1437" s="4"/>
      <c r="R1437" s="4"/>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4"/>
      <c r="BU1437" s="4"/>
      <c r="BV1437" s="4"/>
      <c r="BW1437" s="4"/>
      <c r="BZ1437" s="7"/>
      <c r="CF1437" s="7"/>
      <c r="CG1437" s="14"/>
      <c r="CH1437" s="7"/>
      <c r="CI1437" s="14"/>
      <c r="CJ1437" s="7"/>
      <c r="CK1437" s="14"/>
      <c r="CL1437" s="7"/>
      <c r="CM1437" s="14"/>
    </row>
    <row r="1438" spans="1:91" x14ac:dyDescent="0.3">
      <c r="A1438" s="10">
        <v>151</v>
      </c>
      <c r="B1438" s="36" t="s">
        <v>1058</v>
      </c>
      <c r="G1438" s="36" t="s">
        <v>6877</v>
      </c>
      <c r="K1438" s="7"/>
      <c r="L1438" s="7" t="s">
        <v>834</v>
      </c>
      <c r="M1438" s="7" t="s">
        <v>636</v>
      </c>
      <c r="N1438" s="4"/>
      <c r="O1438" s="4"/>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Z1438" s="7"/>
      <c r="CF1438" s="7"/>
      <c r="CG1438" s="14"/>
      <c r="CH1438" s="7"/>
      <c r="CI1438" s="14"/>
      <c r="CJ1438" s="7"/>
      <c r="CK1438" s="14"/>
      <c r="CL1438" s="7"/>
      <c r="CM1438" s="14"/>
    </row>
    <row r="1439" spans="1:91" x14ac:dyDescent="0.3">
      <c r="A1439" s="10">
        <v>151</v>
      </c>
      <c r="B1439" s="36" t="s">
        <v>860</v>
      </c>
      <c r="G1439" s="36" t="s">
        <v>6878</v>
      </c>
      <c r="K1439" s="7"/>
      <c r="L1439" s="7" t="s">
        <v>834</v>
      </c>
      <c r="M1439" s="7" t="s">
        <v>621</v>
      </c>
      <c r="N1439" s="4"/>
      <c r="O1439" s="4"/>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c r="BP1439" s="4"/>
      <c r="BQ1439" s="4"/>
      <c r="BR1439" s="4"/>
      <c r="BS1439" s="4"/>
      <c r="BT1439" s="4"/>
      <c r="BU1439" s="4"/>
      <c r="BV1439" s="4"/>
      <c r="BW1439" s="4"/>
      <c r="BZ1439" s="7"/>
      <c r="CF1439" s="7"/>
      <c r="CG1439" s="14"/>
      <c r="CH1439" s="7"/>
      <c r="CI1439" s="14"/>
      <c r="CJ1439" s="7"/>
      <c r="CK1439" s="14"/>
      <c r="CL1439" s="7"/>
      <c r="CM1439" s="14"/>
    </row>
    <row r="1440" spans="1:91" x14ac:dyDescent="0.3">
      <c r="A1440" s="10">
        <v>151</v>
      </c>
      <c r="B1440" s="36" t="s">
        <v>1058</v>
      </c>
      <c r="G1440" s="36" t="s">
        <v>6879</v>
      </c>
      <c r="K1440" s="7"/>
      <c r="L1440" s="7" t="s">
        <v>834</v>
      </c>
      <c r="M1440" s="7" t="s">
        <v>678</v>
      </c>
      <c r="N1440" s="4"/>
      <c r="O1440" s="4"/>
      <c r="P1440" s="4"/>
      <c r="Q1440" s="4"/>
      <c r="R1440" s="4"/>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c r="BM1440" s="4"/>
      <c r="BN1440" s="4"/>
      <c r="BO1440" s="4"/>
      <c r="BP1440" s="4"/>
      <c r="BQ1440" s="4"/>
      <c r="BR1440" s="4"/>
      <c r="BS1440" s="4"/>
      <c r="BT1440" s="4"/>
      <c r="BU1440" s="4"/>
      <c r="BV1440" s="4"/>
      <c r="BW1440" s="4"/>
      <c r="BZ1440" s="7"/>
      <c r="CF1440" s="7"/>
      <c r="CG1440" s="14"/>
      <c r="CH1440" s="7"/>
      <c r="CI1440" s="14"/>
      <c r="CJ1440" s="7"/>
      <c r="CK1440" s="14"/>
      <c r="CL1440" s="7"/>
      <c r="CM1440" s="14"/>
    </row>
    <row r="1441" spans="1:91" x14ac:dyDescent="0.3">
      <c r="A1441" s="10">
        <v>151</v>
      </c>
      <c r="B1441" s="36" t="s">
        <v>1058</v>
      </c>
      <c r="G1441" s="36" t="s">
        <v>6880</v>
      </c>
      <c r="K1441" s="7"/>
      <c r="L1441" s="7" t="s">
        <v>834</v>
      </c>
      <c r="M1441" s="7" t="s">
        <v>639</v>
      </c>
      <c r="N1441" s="4"/>
      <c r="O1441" s="4"/>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4"/>
      <c r="BU1441" s="4"/>
      <c r="BV1441" s="4"/>
      <c r="BW1441" s="4"/>
      <c r="BZ1441" s="7"/>
      <c r="CF1441" s="7"/>
      <c r="CG1441" s="14"/>
      <c r="CH1441" s="7"/>
      <c r="CI1441" s="14"/>
      <c r="CJ1441" s="7"/>
      <c r="CK1441" s="14"/>
      <c r="CL1441" s="7"/>
      <c r="CM1441" s="14"/>
    </row>
    <row r="1442" spans="1:91" x14ac:dyDescent="0.3">
      <c r="A1442" s="10">
        <v>151</v>
      </c>
      <c r="B1442" s="36" t="s">
        <v>1058</v>
      </c>
      <c r="G1442" s="36" t="s">
        <v>6881</v>
      </c>
      <c r="K1442" s="7"/>
      <c r="L1442" s="7" t="s">
        <v>834</v>
      </c>
      <c r="M1442" s="7" t="s">
        <v>639</v>
      </c>
      <c r="N1442" s="4"/>
      <c r="O1442" s="4"/>
      <c r="P1442" s="4"/>
      <c r="Q1442" s="4"/>
      <c r="R1442" s="4"/>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c r="BI1442" s="4"/>
      <c r="BJ1442" s="4"/>
      <c r="BK1442" s="4"/>
      <c r="BL1442" s="4"/>
      <c r="BM1442" s="4"/>
      <c r="BN1442" s="4"/>
      <c r="BO1442" s="4"/>
      <c r="BP1442" s="4"/>
      <c r="BQ1442" s="4"/>
      <c r="BR1442" s="4"/>
      <c r="BS1442" s="4"/>
      <c r="BT1442" s="4"/>
      <c r="BU1442" s="4"/>
      <c r="BV1442" s="4"/>
      <c r="BW1442" s="4"/>
      <c r="BZ1442" s="7"/>
      <c r="CF1442" s="7"/>
      <c r="CG1442" s="14"/>
      <c r="CH1442" s="7"/>
      <c r="CI1442" s="14"/>
      <c r="CJ1442" s="7"/>
      <c r="CK1442" s="14"/>
      <c r="CL1442" s="7"/>
      <c r="CM1442" s="14"/>
    </row>
    <row r="1443" spans="1:91" x14ac:dyDescent="0.3">
      <c r="A1443" s="10">
        <v>151</v>
      </c>
      <c r="B1443" s="36" t="s">
        <v>1058</v>
      </c>
      <c r="G1443" s="36" t="s">
        <v>6882</v>
      </c>
      <c r="K1443" s="7"/>
      <c r="L1443" s="7" t="s">
        <v>834</v>
      </c>
      <c r="M1443" s="7" t="s">
        <v>639</v>
      </c>
      <c r="N1443" s="4"/>
      <c r="O1443" s="4"/>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4"/>
      <c r="BU1443" s="4"/>
      <c r="BV1443" s="4"/>
      <c r="BW1443" s="4"/>
      <c r="BZ1443" s="7"/>
      <c r="CF1443" s="7"/>
      <c r="CG1443" s="14"/>
      <c r="CH1443" s="7"/>
      <c r="CI1443" s="14"/>
      <c r="CJ1443" s="7"/>
      <c r="CK1443" s="14"/>
      <c r="CL1443" s="7"/>
      <c r="CM1443" s="14"/>
    </row>
    <row r="1444" spans="1:91" x14ac:dyDescent="0.3">
      <c r="A1444" s="10">
        <v>151</v>
      </c>
      <c r="B1444" s="36" t="s">
        <v>1036</v>
      </c>
      <c r="G1444" s="36" t="s">
        <v>6883</v>
      </c>
      <c r="K1444" s="7"/>
      <c r="L1444" s="7" t="s">
        <v>834</v>
      </c>
      <c r="M1444" s="7" t="s">
        <v>621</v>
      </c>
      <c r="N1444" s="4"/>
      <c r="O1444" s="4"/>
      <c r="P1444" s="4"/>
      <c r="Q1444" s="4"/>
      <c r="R1444" s="4"/>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4"/>
      <c r="BU1444" s="4"/>
      <c r="BV1444" s="4"/>
      <c r="BW1444" s="4"/>
      <c r="BZ1444" s="7"/>
      <c r="CF1444" s="7"/>
      <c r="CG1444" s="14"/>
      <c r="CH1444" s="7"/>
      <c r="CI1444" s="14"/>
      <c r="CJ1444" s="7"/>
      <c r="CK1444" s="14"/>
      <c r="CL1444" s="7"/>
      <c r="CM1444" s="14"/>
    </row>
    <row r="1445" spans="1:91" x14ac:dyDescent="0.3">
      <c r="A1445" s="10">
        <v>151</v>
      </c>
      <c r="B1445" s="36" t="s">
        <v>1025</v>
      </c>
      <c r="G1445" s="36" t="s">
        <v>6884</v>
      </c>
      <c r="K1445" s="7"/>
      <c r="L1445" s="7" t="s">
        <v>834</v>
      </c>
      <c r="M1445" s="7" t="s">
        <v>618</v>
      </c>
      <c r="N1445" s="4"/>
      <c r="O1445" s="4"/>
      <c r="P1445" s="4"/>
      <c r="Q1445" s="4"/>
      <c r="R1445" s="4"/>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4"/>
      <c r="BU1445" s="4"/>
      <c r="BV1445" s="4"/>
      <c r="BW1445" s="4"/>
      <c r="BZ1445" s="7"/>
      <c r="CF1445" s="7"/>
      <c r="CG1445" s="14"/>
      <c r="CH1445" s="7"/>
      <c r="CI1445" s="14"/>
      <c r="CJ1445" s="7"/>
      <c r="CK1445" s="14"/>
      <c r="CL1445" s="7"/>
      <c r="CM1445" s="14"/>
    </row>
    <row r="1446" spans="1:91" x14ac:dyDescent="0.3">
      <c r="A1446" s="10">
        <v>151</v>
      </c>
      <c r="B1446" s="36" t="s">
        <v>852</v>
      </c>
      <c r="G1446" s="36" t="s">
        <v>6885</v>
      </c>
      <c r="K1446" s="7"/>
      <c r="L1446" s="7" t="s">
        <v>834</v>
      </c>
      <c r="M1446" s="7" t="s">
        <v>639</v>
      </c>
      <c r="N1446" s="4"/>
      <c r="O1446" s="4"/>
      <c r="P1446" s="4"/>
      <c r="Q1446" s="4"/>
      <c r="R1446" s="4"/>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c r="BI1446" s="4"/>
      <c r="BJ1446" s="4"/>
      <c r="BK1446" s="4"/>
      <c r="BL1446" s="4"/>
      <c r="BM1446" s="4"/>
      <c r="BN1446" s="4"/>
      <c r="BO1446" s="4"/>
      <c r="BP1446" s="4"/>
      <c r="BQ1446" s="4"/>
      <c r="BR1446" s="4"/>
      <c r="BS1446" s="4"/>
      <c r="BT1446" s="4"/>
      <c r="BU1446" s="4"/>
      <c r="BV1446" s="4"/>
      <c r="BW1446" s="4"/>
      <c r="BZ1446" s="7"/>
      <c r="CF1446" s="7"/>
      <c r="CG1446" s="14"/>
      <c r="CH1446" s="7"/>
      <c r="CI1446" s="14"/>
      <c r="CJ1446" s="7"/>
      <c r="CK1446" s="14"/>
      <c r="CL1446" s="7"/>
      <c r="CM1446" s="14"/>
    </row>
    <row r="1447" spans="1:91" x14ac:dyDescent="0.3">
      <c r="A1447" s="10">
        <v>151</v>
      </c>
      <c r="B1447" s="36" t="s">
        <v>921</v>
      </c>
      <c r="G1447" s="36" t="s">
        <v>6886</v>
      </c>
      <c r="K1447" s="7"/>
      <c r="L1447" s="7" t="s">
        <v>834</v>
      </c>
      <c r="M1447" s="7" t="s">
        <v>615</v>
      </c>
      <c r="N1447" s="4"/>
      <c r="O1447" s="4"/>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c r="BI1447" s="4"/>
      <c r="BJ1447" s="4"/>
      <c r="BK1447" s="4"/>
      <c r="BL1447" s="4"/>
      <c r="BM1447" s="4"/>
      <c r="BN1447" s="4"/>
      <c r="BO1447" s="4"/>
      <c r="BP1447" s="4"/>
      <c r="BQ1447" s="4"/>
      <c r="BR1447" s="4"/>
      <c r="BS1447" s="4"/>
      <c r="BT1447" s="4"/>
      <c r="BU1447" s="4"/>
      <c r="BV1447" s="4"/>
      <c r="BW1447" s="4"/>
      <c r="BZ1447" s="7"/>
      <c r="CF1447" s="7"/>
      <c r="CG1447" s="14"/>
      <c r="CH1447" s="7"/>
      <c r="CI1447" s="14"/>
      <c r="CJ1447" s="7"/>
      <c r="CK1447" s="14"/>
      <c r="CL1447" s="7"/>
      <c r="CM1447" s="14"/>
    </row>
    <row r="1448" spans="1:91" x14ac:dyDescent="0.3">
      <c r="A1448" s="10">
        <v>151</v>
      </c>
      <c r="B1448" s="36" t="s">
        <v>873</v>
      </c>
      <c r="G1448" s="36" t="s">
        <v>6887</v>
      </c>
      <c r="K1448" s="7"/>
      <c r="L1448" s="7" t="s">
        <v>834</v>
      </c>
      <c r="M1448" s="7" t="s">
        <v>615</v>
      </c>
      <c r="N1448" s="4"/>
      <c r="O1448" s="4"/>
      <c r="P1448" s="4"/>
      <c r="Q1448" s="4"/>
      <c r="R1448" s="4"/>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c r="BI1448" s="4"/>
      <c r="BJ1448" s="4"/>
      <c r="BK1448" s="4"/>
      <c r="BL1448" s="4"/>
      <c r="BM1448" s="4"/>
      <c r="BN1448" s="4"/>
      <c r="BO1448" s="4"/>
      <c r="BP1448" s="4"/>
      <c r="BQ1448" s="4"/>
      <c r="BR1448" s="4"/>
      <c r="BS1448" s="4"/>
      <c r="BT1448" s="4"/>
      <c r="BU1448" s="4"/>
      <c r="BV1448" s="4"/>
      <c r="BW1448" s="4"/>
      <c r="BZ1448" s="7"/>
      <c r="CF1448" s="7"/>
      <c r="CG1448" s="14"/>
      <c r="CH1448" s="7"/>
      <c r="CI1448" s="14"/>
      <c r="CJ1448" s="7"/>
      <c r="CK1448" s="14"/>
      <c r="CL1448" s="7"/>
      <c r="CM1448" s="14"/>
    </row>
    <row r="1449" spans="1:91" x14ac:dyDescent="0.3">
      <c r="A1449" s="10">
        <v>151</v>
      </c>
      <c r="B1449" s="36" t="s">
        <v>888</v>
      </c>
      <c r="G1449" s="36" t="s">
        <v>6888</v>
      </c>
      <c r="K1449" s="7"/>
      <c r="L1449" s="7" t="s">
        <v>834</v>
      </c>
      <c r="M1449" s="7" t="s">
        <v>618</v>
      </c>
      <c r="N1449" s="4"/>
      <c r="O1449" s="4"/>
      <c r="P1449" s="4"/>
      <c r="Q1449" s="4"/>
      <c r="R1449" s="4"/>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c r="BI1449" s="4"/>
      <c r="BJ1449" s="4"/>
      <c r="BK1449" s="4"/>
      <c r="BL1449" s="4"/>
      <c r="BM1449" s="4"/>
      <c r="BN1449" s="4"/>
      <c r="BO1449" s="4"/>
      <c r="BP1449" s="4"/>
      <c r="BQ1449" s="4"/>
      <c r="BR1449" s="4"/>
      <c r="BS1449" s="4"/>
      <c r="BT1449" s="4"/>
      <c r="BU1449" s="4"/>
      <c r="BV1449" s="4"/>
      <c r="BW1449" s="4"/>
      <c r="BZ1449" s="7"/>
      <c r="CF1449" s="7"/>
      <c r="CG1449" s="14"/>
      <c r="CH1449" s="7"/>
      <c r="CI1449" s="14"/>
      <c r="CJ1449" s="7"/>
      <c r="CK1449" s="14"/>
      <c r="CL1449" s="7"/>
      <c r="CM1449" s="14"/>
    </row>
    <row r="1450" spans="1:91" x14ac:dyDescent="0.3">
      <c r="A1450" s="10">
        <v>151</v>
      </c>
      <c r="B1450" s="36" t="s">
        <v>1036</v>
      </c>
      <c r="G1450" s="36" t="s">
        <v>6889</v>
      </c>
      <c r="K1450" s="7"/>
      <c r="L1450" s="7" t="s">
        <v>834</v>
      </c>
      <c r="M1450" s="7" t="s">
        <v>621</v>
      </c>
      <c r="N1450" s="4"/>
      <c r="O1450" s="4"/>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4"/>
      <c r="BK1450" s="4"/>
      <c r="BL1450" s="4"/>
      <c r="BM1450" s="4"/>
      <c r="BN1450" s="4"/>
      <c r="BO1450" s="4"/>
      <c r="BP1450" s="4"/>
      <c r="BQ1450" s="4"/>
      <c r="BR1450" s="4"/>
      <c r="BS1450" s="4"/>
      <c r="BT1450" s="4"/>
      <c r="BU1450" s="4"/>
      <c r="BV1450" s="4"/>
      <c r="BW1450" s="4"/>
      <c r="BZ1450" s="7"/>
      <c r="CF1450" s="7"/>
      <c r="CG1450" s="14"/>
      <c r="CH1450" s="7"/>
      <c r="CI1450" s="14"/>
      <c r="CJ1450" s="7"/>
      <c r="CK1450" s="14"/>
      <c r="CL1450" s="7"/>
      <c r="CM1450" s="14"/>
    </row>
    <row r="1451" spans="1:91" x14ac:dyDescent="0.3">
      <c r="A1451" s="10">
        <v>151</v>
      </c>
      <c r="B1451" s="36" t="s">
        <v>860</v>
      </c>
      <c r="G1451" s="36" t="s">
        <v>6890</v>
      </c>
      <c r="K1451" s="7"/>
      <c r="L1451" s="7" t="s">
        <v>834</v>
      </c>
      <c r="M1451" s="7" t="s">
        <v>615</v>
      </c>
      <c r="N1451" s="4"/>
      <c r="O1451" s="4"/>
      <c r="P1451" s="4"/>
      <c r="Q1451" s="4"/>
      <c r="R1451" s="4"/>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Z1451" s="7"/>
      <c r="CF1451" s="7"/>
      <c r="CG1451" s="14"/>
      <c r="CH1451" s="7"/>
      <c r="CI1451" s="14"/>
      <c r="CJ1451" s="7"/>
      <c r="CK1451" s="14"/>
      <c r="CL1451" s="7"/>
      <c r="CM1451" s="14"/>
    </row>
    <row r="1452" spans="1:91" x14ac:dyDescent="0.3">
      <c r="A1452" s="10">
        <v>151</v>
      </c>
      <c r="B1452" s="36" t="s">
        <v>881</v>
      </c>
      <c r="G1452" s="36" t="s">
        <v>6891</v>
      </c>
      <c r="K1452" s="7"/>
      <c r="L1452" s="7" t="s">
        <v>834</v>
      </c>
      <c r="M1452" s="7" t="s">
        <v>621</v>
      </c>
      <c r="N1452" s="4"/>
      <c r="O1452" s="4"/>
      <c r="P1452" s="4"/>
      <c r="Q1452" s="4"/>
      <c r="R1452" s="4"/>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Z1452" s="7"/>
      <c r="CF1452" s="7"/>
      <c r="CG1452" s="14"/>
      <c r="CH1452" s="7"/>
      <c r="CI1452" s="14"/>
      <c r="CJ1452" s="7"/>
      <c r="CK1452" s="14"/>
      <c r="CL1452" s="7"/>
      <c r="CM1452" s="14"/>
    </row>
    <row r="1453" spans="1:91" x14ac:dyDescent="0.3">
      <c r="A1453" s="10">
        <v>151</v>
      </c>
      <c r="B1453" s="36" t="s">
        <v>860</v>
      </c>
      <c r="G1453" s="36" t="s">
        <v>6892</v>
      </c>
      <c r="K1453" s="7"/>
      <c r="L1453" s="7" t="s">
        <v>834</v>
      </c>
      <c r="M1453" s="7" t="s">
        <v>618</v>
      </c>
      <c r="N1453" s="4"/>
      <c r="O1453" s="4"/>
      <c r="P1453" s="4"/>
      <c r="Q1453" s="4"/>
      <c r="R1453" s="4"/>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Z1453" s="7"/>
      <c r="CF1453" s="7"/>
      <c r="CG1453" s="14"/>
      <c r="CH1453" s="7"/>
      <c r="CI1453" s="14"/>
      <c r="CJ1453" s="7"/>
      <c r="CK1453" s="14"/>
      <c r="CL1453" s="7"/>
      <c r="CM1453" s="14"/>
    </row>
    <row r="1454" spans="1:91" x14ac:dyDescent="0.3">
      <c r="A1454" s="10">
        <v>151</v>
      </c>
      <c r="B1454" s="36" t="s">
        <v>1025</v>
      </c>
      <c r="G1454" s="36" t="s">
        <v>6893</v>
      </c>
      <c r="K1454" s="7"/>
      <c r="L1454" s="7" t="s">
        <v>834</v>
      </c>
      <c r="M1454" s="7" t="s">
        <v>639</v>
      </c>
      <c r="N1454" s="4"/>
      <c r="O1454" s="4"/>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4"/>
      <c r="BU1454" s="4"/>
      <c r="BV1454" s="4"/>
      <c r="BW1454" s="4"/>
      <c r="BZ1454" s="7"/>
      <c r="CF1454" s="7"/>
      <c r="CG1454" s="14"/>
      <c r="CH1454" s="7"/>
      <c r="CI1454" s="14"/>
      <c r="CJ1454" s="7"/>
      <c r="CK1454" s="14"/>
      <c r="CL1454" s="7"/>
      <c r="CM1454" s="14"/>
    </row>
    <row r="1455" spans="1:91" x14ac:dyDescent="0.3">
      <c r="A1455" s="10">
        <v>151</v>
      </c>
      <c r="B1455" s="36" t="s">
        <v>860</v>
      </c>
      <c r="G1455" s="36" t="s">
        <v>6894</v>
      </c>
      <c r="K1455" s="7"/>
      <c r="L1455" s="7" t="s">
        <v>834</v>
      </c>
      <c r="M1455" s="7" t="s">
        <v>618</v>
      </c>
      <c r="N1455" s="4"/>
      <c r="O1455" s="4"/>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c r="BI1455" s="4"/>
      <c r="BJ1455" s="4"/>
      <c r="BK1455" s="4"/>
      <c r="BL1455" s="4"/>
      <c r="BM1455" s="4"/>
      <c r="BN1455" s="4"/>
      <c r="BO1455" s="4"/>
      <c r="BP1455" s="4"/>
      <c r="BQ1455" s="4"/>
      <c r="BR1455" s="4"/>
      <c r="BS1455" s="4"/>
      <c r="BT1455" s="4"/>
      <c r="BU1455" s="4"/>
      <c r="BV1455" s="4"/>
      <c r="BW1455" s="4"/>
      <c r="BZ1455" s="7"/>
      <c r="CF1455" s="7"/>
      <c r="CG1455" s="14"/>
      <c r="CH1455" s="7"/>
      <c r="CI1455" s="14"/>
      <c r="CJ1455" s="7"/>
      <c r="CK1455" s="14"/>
      <c r="CL1455" s="7"/>
      <c r="CM1455" s="14"/>
    </row>
    <row r="1456" spans="1:91" x14ac:dyDescent="0.3">
      <c r="A1456" s="10">
        <v>151</v>
      </c>
      <c r="B1456" s="36" t="s">
        <v>1242</v>
      </c>
      <c r="G1456" s="36" t="s">
        <v>6895</v>
      </c>
      <c r="K1456" s="7"/>
      <c r="L1456" s="7" t="s">
        <v>834</v>
      </c>
      <c r="M1456" s="7" t="s">
        <v>639</v>
      </c>
      <c r="N1456" s="4"/>
      <c r="O1456" s="4"/>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Z1456" s="7"/>
      <c r="CF1456" s="7"/>
      <c r="CG1456" s="14"/>
      <c r="CH1456" s="7"/>
      <c r="CI1456" s="14"/>
      <c r="CJ1456" s="7"/>
      <c r="CK1456" s="14"/>
      <c r="CL1456" s="7"/>
      <c r="CM1456" s="14"/>
    </row>
    <row r="1457" spans="1:91" x14ac:dyDescent="0.3">
      <c r="A1457" s="10">
        <v>151</v>
      </c>
      <c r="B1457" s="36" t="s">
        <v>900</v>
      </c>
      <c r="G1457" s="36" t="s">
        <v>4369</v>
      </c>
      <c r="K1457" s="7"/>
      <c r="L1457" s="7" t="s">
        <v>834</v>
      </c>
      <c r="M1457" s="7" t="s">
        <v>639</v>
      </c>
      <c r="N1457" s="4"/>
      <c r="O1457" s="4"/>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Z1457" s="7"/>
      <c r="CF1457" s="7"/>
      <c r="CG1457" s="14"/>
      <c r="CH1457" s="7"/>
      <c r="CI1457" s="14"/>
      <c r="CJ1457" s="7"/>
      <c r="CK1457" s="14"/>
      <c r="CL1457" s="7"/>
      <c r="CM1457" s="14"/>
    </row>
    <row r="1458" spans="1:91" x14ac:dyDescent="0.3">
      <c r="A1458" s="10">
        <v>151</v>
      </c>
      <c r="B1458" s="36" t="s">
        <v>913</v>
      </c>
      <c r="G1458" s="36" t="s">
        <v>6896</v>
      </c>
      <c r="K1458" s="7"/>
      <c r="L1458" s="7" t="s">
        <v>834</v>
      </c>
      <c r="M1458" s="7" t="s">
        <v>651</v>
      </c>
      <c r="N1458" s="4"/>
      <c r="O1458" s="4"/>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c r="BI1458" s="4"/>
      <c r="BJ1458" s="4"/>
      <c r="BK1458" s="4"/>
      <c r="BL1458" s="4"/>
      <c r="BM1458" s="4"/>
      <c r="BN1458" s="4"/>
      <c r="BO1458" s="4"/>
      <c r="BP1458" s="4"/>
      <c r="BQ1458" s="4"/>
      <c r="BR1458" s="4"/>
      <c r="BS1458" s="4"/>
      <c r="BT1458" s="4"/>
      <c r="BU1458" s="4"/>
      <c r="BV1458" s="4"/>
      <c r="BW1458" s="4"/>
      <c r="BZ1458" s="7"/>
      <c r="CF1458" s="7"/>
      <c r="CG1458" s="14"/>
      <c r="CH1458" s="7"/>
      <c r="CI1458" s="14"/>
      <c r="CJ1458" s="7"/>
      <c r="CK1458" s="14"/>
      <c r="CL1458" s="7"/>
      <c r="CM1458" s="14"/>
    </row>
    <row r="1459" spans="1:91" x14ac:dyDescent="0.3">
      <c r="A1459" s="10">
        <v>151</v>
      </c>
      <c r="B1459" s="36" t="s">
        <v>1114</v>
      </c>
      <c r="G1459" s="36" t="s">
        <v>6897</v>
      </c>
      <c r="K1459" s="7"/>
      <c r="L1459" s="7" t="s">
        <v>834</v>
      </c>
      <c r="M1459" s="7" t="s">
        <v>618</v>
      </c>
      <c r="N1459" s="4"/>
      <c r="O1459" s="4"/>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c r="BM1459" s="4"/>
      <c r="BN1459" s="4"/>
      <c r="BO1459" s="4"/>
      <c r="BP1459" s="4"/>
      <c r="BQ1459" s="4"/>
      <c r="BR1459" s="4"/>
      <c r="BS1459" s="4"/>
      <c r="BT1459" s="4"/>
      <c r="BU1459" s="4"/>
      <c r="BV1459" s="4"/>
      <c r="BW1459" s="4"/>
      <c r="BZ1459" s="7"/>
      <c r="CF1459" s="7"/>
      <c r="CG1459" s="14"/>
      <c r="CH1459" s="7"/>
      <c r="CI1459" s="14"/>
      <c r="CJ1459" s="7"/>
      <c r="CK1459" s="14"/>
      <c r="CL1459" s="7"/>
      <c r="CM1459" s="14"/>
    </row>
    <row r="1460" spans="1:91" x14ac:dyDescent="0.3">
      <c r="A1460" s="10">
        <v>151</v>
      </c>
      <c r="B1460" s="36" t="s">
        <v>863</v>
      </c>
      <c r="G1460" s="36" t="s">
        <v>6898</v>
      </c>
      <c r="K1460" s="7"/>
      <c r="L1460" s="7" t="s">
        <v>834</v>
      </c>
      <c r="M1460" s="7" t="s">
        <v>651</v>
      </c>
      <c r="N1460" s="4"/>
      <c r="O1460" s="4"/>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c r="BM1460" s="4"/>
      <c r="BN1460" s="4"/>
      <c r="BO1460" s="4"/>
      <c r="BP1460" s="4"/>
      <c r="BQ1460" s="4"/>
      <c r="BR1460" s="4"/>
      <c r="BS1460" s="4"/>
      <c r="BT1460" s="4"/>
      <c r="BU1460" s="4"/>
      <c r="BV1460" s="4"/>
      <c r="BW1460" s="4"/>
      <c r="BZ1460" s="7"/>
      <c r="CF1460" s="7"/>
      <c r="CG1460" s="14"/>
      <c r="CH1460" s="7"/>
      <c r="CI1460" s="14"/>
      <c r="CJ1460" s="7"/>
      <c r="CK1460" s="14"/>
      <c r="CL1460" s="7"/>
      <c r="CM1460" s="14"/>
    </row>
    <row r="1461" spans="1:91" x14ac:dyDescent="0.3">
      <c r="A1461" s="10">
        <v>151</v>
      </c>
      <c r="B1461" s="36" t="s">
        <v>863</v>
      </c>
      <c r="G1461" s="36" t="s">
        <v>6899</v>
      </c>
      <c r="K1461" s="7"/>
      <c r="L1461" s="7" t="s">
        <v>834</v>
      </c>
      <c r="M1461" s="7" t="s">
        <v>651</v>
      </c>
      <c r="N1461" s="4"/>
      <c r="O1461" s="4"/>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4"/>
      <c r="BS1461" s="4"/>
      <c r="BT1461" s="4"/>
      <c r="BU1461" s="4"/>
      <c r="BV1461" s="4"/>
      <c r="BW1461" s="4"/>
      <c r="BZ1461" s="7"/>
      <c r="CF1461" s="7"/>
      <c r="CG1461" s="14"/>
      <c r="CH1461" s="7"/>
      <c r="CI1461" s="14"/>
      <c r="CJ1461" s="7"/>
      <c r="CK1461" s="14"/>
      <c r="CL1461" s="7"/>
      <c r="CM1461" s="14"/>
    </row>
    <row r="1462" spans="1:91" x14ac:dyDescent="0.3">
      <c r="A1462" s="10">
        <v>151</v>
      </c>
      <c r="B1462" s="36" t="s">
        <v>913</v>
      </c>
      <c r="G1462" s="36" t="s">
        <v>6900</v>
      </c>
      <c r="K1462" s="7"/>
      <c r="L1462" s="7" t="s">
        <v>834</v>
      </c>
      <c r="M1462" s="7" t="s">
        <v>615</v>
      </c>
      <c r="N1462" s="4"/>
      <c r="O1462" s="4"/>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c r="BI1462" s="4"/>
      <c r="BJ1462" s="4"/>
      <c r="BK1462" s="4"/>
      <c r="BL1462" s="4"/>
      <c r="BM1462" s="4"/>
      <c r="BN1462" s="4"/>
      <c r="BO1462" s="4"/>
      <c r="BP1462" s="4"/>
      <c r="BQ1462" s="4"/>
      <c r="BR1462" s="4"/>
      <c r="BS1462" s="4"/>
      <c r="BT1462" s="4"/>
      <c r="BU1462" s="4"/>
      <c r="BV1462" s="4"/>
      <c r="BW1462" s="4"/>
      <c r="BZ1462" s="7"/>
      <c r="CF1462" s="7"/>
      <c r="CG1462" s="14"/>
      <c r="CH1462" s="7"/>
      <c r="CI1462" s="14"/>
      <c r="CJ1462" s="7"/>
      <c r="CK1462" s="14"/>
      <c r="CL1462" s="7"/>
      <c r="CM1462" s="14"/>
    </row>
    <row r="1463" spans="1:91" x14ac:dyDescent="0.3">
      <c r="A1463" s="10">
        <v>151</v>
      </c>
      <c r="B1463" s="36" t="s">
        <v>913</v>
      </c>
      <c r="G1463" s="36" t="s">
        <v>6901</v>
      </c>
      <c r="K1463" s="7"/>
      <c r="L1463" s="7" t="s">
        <v>834</v>
      </c>
      <c r="M1463" s="7" t="s">
        <v>639</v>
      </c>
      <c r="N1463" s="4"/>
      <c r="O1463" s="4"/>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c r="BI1463" s="4"/>
      <c r="BJ1463" s="4"/>
      <c r="BK1463" s="4"/>
      <c r="BL1463" s="4"/>
      <c r="BM1463" s="4"/>
      <c r="BN1463" s="4"/>
      <c r="BO1463" s="4"/>
      <c r="BP1463" s="4"/>
      <c r="BQ1463" s="4"/>
      <c r="BR1463" s="4"/>
      <c r="BS1463" s="4"/>
      <c r="BT1463" s="4"/>
      <c r="BU1463" s="4"/>
      <c r="BV1463" s="4"/>
      <c r="BW1463" s="4"/>
      <c r="BZ1463" s="7"/>
      <c r="CF1463" s="7"/>
      <c r="CG1463" s="14"/>
      <c r="CH1463" s="7"/>
      <c r="CI1463" s="14"/>
      <c r="CJ1463" s="7"/>
      <c r="CK1463" s="14"/>
      <c r="CL1463" s="7"/>
      <c r="CM1463" s="14"/>
    </row>
    <row r="1464" spans="1:91" x14ac:dyDescent="0.3">
      <c r="A1464" s="10">
        <v>151</v>
      </c>
      <c r="B1464" s="36" t="s">
        <v>905</v>
      </c>
      <c r="G1464" s="36" t="s">
        <v>6902</v>
      </c>
      <c r="K1464" s="7"/>
      <c r="L1464" s="7" t="s">
        <v>834</v>
      </c>
      <c r="M1464" s="7" t="s">
        <v>651</v>
      </c>
      <c r="N1464" s="4"/>
      <c r="O1464" s="4"/>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c r="BI1464" s="4"/>
      <c r="BJ1464" s="4"/>
      <c r="BK1464" s="4"/>
      <c r="BL1464" s="4"/>
      <c r="BM1464" s="4"/>
      <c r="BN1464" s="4"/>
      <c r="BO1464" s="4"/>
      <c r="BP1464" s="4"/>
      <c r="BQ1464" s="4"/>
      <c r="BR1464" s="4"/>
      <c r="BS1464" s="4"/>
      <c r="BT1464" s="4"/>
      <c r="BU1464" s="4"/>
      <c r="BV1464" s="4"/>
      <c r="BW1464" s="4"/>
      <c r="BZ1464" s="7"/>
      <c r="CF1464" s="7"/>
      <c r="CG1464" s="14"/>
      <c r="CH1464" s="7"/>
      <c r="CI1464" s="14"/>
      <c r="CJ1464" s="7"/>
      <c r="CK1464" s="14"/>
      <c r="CL1464" s="7"/>
      <c r="CM1464" s="14"/>
    </row>
    <row r="1465" spans="1:91" x14ac:dyDescent="0.3">
      <c r="A1465" s="10">
        <v>151</v>
      </c>
      <c r="B1465" s="36" t="s">
        <v>1025</v>
      </c>
      <c r="G1465" s="36" t="s">
        <v>6903</v>
      </c>
      <c r="K1465" s="7"/>
      <c r="L1465" s="7" t="s">
        <v>834</v>
      </c>
      <c r="M1465" s="7" t="s">
        <v>636</v>
      </c>
      <c r="N1465" s="4"/>
      <c r="O1465" s="4"/>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Z1465" s="7"/>
      <c r="CF1465" s="7"/>
      <c r="CG1465" s="14"/>
      <c r="CH1465" s="7"/>
      <c r="CI1465" s="14"/>
      <c r="CJ1465" s="7"/>
      <c r="CK1465" s="14"/>
      <c r="CL1465" s="7"/>
      <c r="CM1465" s="14"/>
    </row>
    <row r="1466" spans="1:91" x14ac:dyDescent="0.3">
      <c r="A1466" s="10">
        <v>151</v>
      </c>
      <c r="B1466" s="36" t="s">
        <v>873</v>
      </c>
      <c r="G1466" s="36" t="s">
        <v>6904</v>
      </c>
      <c r="K1466" s="7"/>
      <c r="L1466" s="7" t="s">
        <v>834</v>
      </c>
      <c r="M1466" s="7" t="s">
        <v>618</v>
      </c>
      <c r="N1466" s="4"/>
      <c r="O1466" s="4"/>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Z1466" s="7"/>
      <c r="CF1466" s="7"/>
      <c r="CG1466" s="14"/>
      <c r="CH1466" s="7"/>
      <c r="CI1466" s="14"/>
      <c r="CJ1466" s="7"/>
      <c r="CK1466" s="14"/>
      <c r="CL1466" s="7"/>
      <c r="CM1466" s="14"/>
    </row>
    <row r="1467" spans="1:91" x14ac:dyDescent="0.3">
      <c r="A1467" s="10">
        <v>151</v>
      </c>
      <c r="B1467" s="36" t="s">
        <v>888</v>
      </c>
      <c r="G1467" s="36" t="s">
        <v>6905</v>
      </c>
      <c r="K1467" s="7"/>
      <c r="L1467" s="7" t="s">
        <v>834</v>
      </c>
      <c r="M1467" s="7" t="s">
        <v>618</v>
      </c>
      <c r="N1467" s="4"/>
      <c r="O1467" s="4"/>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c r="BI1467" s="4"/>
      <c r="BJ1467" s="4"/>
      <c r="BK1467" s="4"/>
      <c r="BL1467" s="4"/>
      <c r="BM1467" s="4"/>
      <c r="BN1467" s="4"/>
      <c r="BO1467" s="4"/>
      <c r="BP1467" s="4"/>
      <c r="BQ1467" s="4"/>
      <c r="BR1467" s="4"/>
      <c r="BS1467" s="4"/>
      <c r="BT1467" s="4"/>
      <c r="BU1467" s="4"/>
      <c r="BV1467" s="4"/>
      <c r="BW1467" s="4"/>
      <c r="BZ1467" s="7"/>
      <c r="CF1467" s="7"/>
      <c r="CG1467" s="14"/>
      <c r="CH1467" s="7"/>
      <c r="CI1467" s="14"/>
      <c r="CJ1467" s="7"/>
      <c r="CK1467" s="14"/>
      <c r="CL1467" s="7"/>
      <c r="CM1467" s="14"/>
    </row>
    <row r="1468" spans="1:91" x14ac:dyDescent="0.3">
      <c r="A1468" s="10">
        <v>151</v>
      </c>
      <c r="B1468" s="36" t="s">
        <v>860</v>
      </c>
      <c r="G1468" s="36" t="s">
        <v>6906</v>
      </c>
      <c r="K1468" s="7"/>
      <c r="L1468" s="7" t="s">
        <v>834</v>
      </c>
      <c r="M1468" s="7" t="s">
        <v>624</v>
      </c>
      <c r="N1468" s="4"/>
      <c r="O1468" s="4"/>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c r="BI1468" s="4"/>
      <c r="BJ1468" s="4"/>
      <c r="BK1468" s="4"/>
      <c r="BL1468" s="4"/>
      <c r="BM1468" s="4"/>
      <c r="BN1468" s="4"/>
      <c r="BO1468" s="4"/>
      <c r="BP1468" s="4"/>
      <c r="BQ1468" s="4"/>
      <c r="BR1468" s="4"/>
      <c r="BS1468" s="4"/>
      <c r="BT1468" s="4"/>
      <c r="BU1468" s="4"/>
      <c r="BV1468" s="4"/>
      <c r="BW1468" s="4"/>
      <c r="BZ1468" s="7"/>
      <c r="CF1468" s="7"/>
      <c r="CG1468" s="14"/>
      <c r="CH1468" s="7"/>
      <c r="CI1468" s="14"/>
      <c r="CJ1468" s="7"/>
      <c r="CK1468" s="14"/>
      <c r="CL1468" s="7"/>
      <c r="CM1468" s="14"/>
    </row>
    <row r="1469" spans="1:91" x14ac:dyDescent="0.3">
      <c r="A1469" s="10">
        <v>151</v>
      </c>
      <c r="B1469" s="36" t="s">
        <v>1036</v>
      </c>
      <c r="G1469" s="36" t="s">
        <v>6907</v>
      </c>
      <c r="K1469" s="7"/>
      <c r="L1469" s="7" t="s">
        <v>834</v>
      </c>
      <c r="M1469" s="7" t="s">
        <v>621</v>
      </c>
      <c r="N1469" s="4"/>
      <c r="O1469" s="4"/>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c r="BI1469" s="4"/>
      <c r="BJ1469" s="4"/>
      <c r="BK1469" s="4"/>
      <c r="BL1469" s="4"/>
      <c r="BM1469" s="4"/>
      <c r="BN1469" s="4"/>
      <c r="BO1469" s="4"/>
      <c r="BP1469" s="4"/>
      <c r="BQ1469" s="4"/>
      <c r="BR1469" s="4"/>
      <c r="BS1469" s="4"/>
      <c r="BT1469" s="4"/>
      <c r="BU1469" s="4"/>
      <c r="BV1469" s="4"/>
      <c r="BW1469" s="4"/>
      <c r="BZ1469" s="7"/>
      <c r="CF1469" s="7"/>
      <c r="CG1469" s="14"/>
      <c r="CH1469" s="7"/>
      <c r="CI1469" s="14"/>
      <c r="CJ1469" s="7"/>
      <c r="CK1469" s="14"/>
      <c r="CL1469" s="7"/>
      <c r="CM1469" s="14"/>
    </row>
    <row r="1470" spans="1:91" x14ac:dyDescent="0.3">
      <c r="A1470" s="10">
        <v>151</v>
      </c>
      <c r="B1470" s="36" t="s">
        <v>1025</v>
      </c>
      <c r="G1470" s="36" t="s">
        <v>6908</v>
      </c>
      <c r="K1470" s="7"/>
      <c r="L1470" s="7" t="s">
        <v>834</v>
      </c>
      <c r="M1470" s="7" t="s">
        <v>624</v>
      </c>
      <c r="N1470" s="4"/>
      <c r="O1470" s="4"/>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c r="BI1470" s="4"/>
      <c r="BJ1470" s="4"/>
      <c r="BK1470" s="4"/>
      <c r="BL1470" s="4"/>
      <c r="BM1470" s="4"/>
      <c r="BN1470" s="4"/>
      <c r="BO1470" s="4"/>
      <c r="BP1470" s="4"/>
      <c r="BQ1470" s="4"/>
      <c r="BR1470" s="4"/>
      <c r="BS1470" s="4"/>
      <c r="BT1470" s="4"/>
      <c r="BU1470" s="4"/>
      <c r="BV1470" s="4"/>
      <c r="BW1470" s="4"/>
      <c r="BZ1470" s="7"/>
      <c r="CF1470" s="7"/>
      <c r="CG1470" s="14"/>
      <c r="CH1470" s="7"/>
      <c r="CI1470" s="14"/>
      <c r="CJ1470" s="7"/>
      <c r="CK1470" s="14"/>
      <c r="CL1470" s="7"/>
      <c r="CM1470" s="14"/>
    </row>
    <row r="1471" spans="1:91" x14ac:dyDescent="0.3">
      <c r="A1471" s="10">
        <v>151</v>
      </c>
      <c r="B1471" s="36" t="s">
        <v>1036</v>
      </c>
      <c r="G1471" s="36" t="s">
        <v>6909</v>
      </c>
      <c r="K1471" s="7"/>
      <c r="L1471" s="7" t="s">
        <v>834</v>
      </c>
      <c r="M1471" s="7" t="s">
        <v>615</v>
      </c>
      <c r="N1471" s="4"/>
      <c r="O1471" s="4"/>
      <c r="P1471" s="4"/>
      <c r="Q1471" s="4"/>
      <c r="R1471" s="4"/>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c r="BI1471" s="4"/>
      <c r="BJ1471" s="4"/>
      <c r="BK1471" s="4"/>
      <c r="BL1471" s="4"/>
      <c r="BM1471" s="4"/>
      <c r="BN1471" s="4"/>
      <c r="BO1471" s="4"/>
      <c r="BP1471" s="4"/>
      <c r="BQ1471" s="4"/>
      <c r="BR1471" s="4"/>
      <c r="BS1471" s="4"/>
      <c r="BT1471" s="4"/>
      <c r="BU1471" s="4"/>
      <c r="BV1471" s="4"/>
      <c r="BW1471" s="4"/>
      <c r="BZ1471" s="7"/>
      <c r="CF1471" s="7"/>
      <c r="CG1471" s="14"/>
      <c r="CH1471" s="7"/>
      <c r="CI1471" s="14"/>
      <c r="CJ1471" s="7"/>
      <c r="CK1471" s="14"/>
      <c r="CL1471" s="7"/>
      <c r="CM1471" s="14"/>
    </row>
    <row r="1472" spans="1:91" x14ac:dyDescent="0.3">
      <c r="A1472" s="10">
        <v>151</v>
      </c>
      <c r="B1472" s="36" t="s">
        <v>1025</v>
      </c>
      <c r="G1472" s="36" t="s">
        <v>6910</v>
      </c>
      <c r="K1472" s="7"/>
      <c r="L1472" s="7" t="s">
        <v>834</v>
      </c>
      <c r="M1472" s="7" t="s">
        <v>765</v>
      </c>
      <c r="N1472" s="4"/>
      <c r="O1472" s="4"/>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c r="BI1472" s="4"/>
      <c r="BJ1472" s="4"/>
      <c r="BK1472" s="4"/>
      <c r="BL1472" s="4"/>
      <c r="BM1472" s="4"/>
      <c r="BN1472" s="4"/>
      <c r="BO1472" s="4"/>
      <c r="BP1472" s="4"/>
      <c r="BQ1472" s="4"/>
      <c r="BR1472" s="4"/>
      <c r="BS1472" s="4"/>
      <c r="BT1472" s="4"/>
      <c r="BU1472" s="4"/>
      <c r="BV1472" s="4"/>
      <c r="BW1472" s="4"/>
      <c r="BZ1472" s="7"/>
      <c r="CF1472" s="7"/>
      <c r="CG1472" s="14"/>
      <c r="CH1472" s="7"/>
      <c r="CI1472" s="14"/>
      <c r="CJ1472" s="7"/>
      <c r="CK1472" s="14"/>
      <c r="CL1472" s="7"/>
      <c r="CM1472" s="14"/>
    </row>
    <row r="1473" spans="1:91" x14ac:dyDescent="0.3">
      <c r="A1473" s="10">
        <v>151</v>
      </c>
      <c r="B1473" s="36" t="s">
        <v>1192</v>
      </c>
      <c r="G1473" s="36" t="s">
        <v>6911</v>
      </c>
      <c r="K1473" s="7"/>
      <c r="L1473" s="7" t="s">
        <v>834</v>
      </c>
      <c r="M1473" s="7" t="s">
        <v>618</v>
      </c>
      <c r="N1473" s="4"/>
      <c r="O1473" s="4"/>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c r="BI1473" s="4"/>
      <c r="BJ1473" s="4"/>
      <c r="BK1473" s="4"/>
      <c r="BL1473" s="4"/>
      <c r="BM1473" s="4"/>
      <c r="BN1473" s="4"/>
      <c r="BO1473" s="4"/>
      <c r="BP1473" s="4"/>
      <c r="BQ1473" s="4"/>
      <c r="BR1473" s="4"/>
      <c r="BS1473" s="4"/>
      <c r="BT1473" s="4"/>
      <c r="BU1473" s="4"/>
      <c r="BV1473" s="4"/>
      <c r="BW1473" s="4"/>
      <c r="BZ1473" s="7"/>
      <c r="CF1473" s="7"/>
      <c r="CG1473" s="14"/>
      <c r="CH1473" s="7"/>
      <c r="CI1473" s="14"/>
      <c r="CJ1473" s="7"/>
      <c r="CK1473" s="14"/>
      <c r="CL1473" s="7"/>
      <c r="CM1473" s="14"/>
    </row>
    <row r="1474" spans="1:91" x14ac:dyDescent="0.3">
      <c r="A1474" s="10">
        <v>151</v>
      </c>
      <c r="B1474" s="36" t="s">
        <v>1094</v>
      </c>
      <c r="G1474" s="36" t="s">
        <v>5242</v>
      </c>
      <c r="K1474" s="7"/>
      <c r="L1474" s="7" t="s">
        <v>834</v>
      </c>
      <c r="M1474" s="7" t="s">
        <v>615</v>
      </c>
      <c r="N1474" s="4"/>
      <c r="O1474" s="4"/>
      <c r="P1474" s="4"/>
      <c r="Q1474" s="4"/>
      <c r="R1474" s="4"/>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c r="BI1474" s="4"/>
      <c r="BJ1474" s="4"/>
      <c r="BK1474" s="4"/>
      <c r="BL1474" s="4"/>
      <c r="BM1474" s="4"/>
      <c r="BN1474" s="4"/>
      <c r="BO1474" s="4"/>
      <c r="BP1474" s="4"/>
      <c r="BQ1474" s="4"/>
      <c r="BR1474" s="4"/>
      <c r="BS1474" s="4"/>
      <c r="BT1474" s="4"/>
      <c r="BU1474" s="4"/>
      <c r="BV1474" s="4"/>
      <c r="BW1474" s="4"/>
      <c r="BZ1474" s="7"/>
      <c r="CF1474" s="7"/>
      <c r="CG1474" s="14"/>
      <c r="CH1474" s="7"/>
      <c r="CI1474" s="14"/>
      <c r="CJ1474" s="7"/>
      <c r="CK1474" s="14"/>
      <c r="CL1474" s="7"/>
      <c r="CM1474" s="14"/>
    </row>
    <row r="1475" spans="1:91" x14ac:dyDescent="0.3">
      <c r="A1475" s="10">
        <v>151</v>
      </c>
      <c r="B1475" s="36" t="s">
        <v>1025</v>
      </c>
      <c r="G1475" s="36" t="s">
        <v>6912</v>
      </c>
      <c r="K1475" s="7"/>
      <c r="L1475" s="7" t="s">
        <v>834</v>
      </c>
      <c r="M1475" s="7" t="s">
        <v>615</v>
      </c>
      <c r="N1475" s="4"/>
      <c r="O1475" s="4"/>
      <c r="P1475" s="4"/>
      <c r="Q1475" s="4"/>
      <c r="R1475" s="4"/>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Z1475" s="7"/>
      <c r="CF1475" s="7"/>
      <c r="CG1475" s="14"/>
      <c r="CH1475" s="7"/>
      <c r="CI1475" s="14"/>
      <c r="CJ1475" s="7"/>
      <c r="CK1475" s="14"/>
      <c r="CL1475" s="7"/>
      <c r="CM1475" s="14"/>
    </row>
    <row r="1476" spans="1:91" x14ac:dyDescent="0.3">
      <c r="A1476" s="10">
        <v>151</v>
      </c>
      <c r="B1476" s="36" t="s">
        <v>860</v>
      </c>
      <c r="G1476" s="36" t="s">
        <v>6913</v>
      </c>
      <c r="K1476" s="7"/>
      <c r="L1476" s="7" t="s">
        <v>834</v>
      </c>
      <c r="M1476" s="7" t="s">
        <v>615</v>
      </c>
      <c r="N1476" s="4"/>
      <c r="O1476" s="4"/>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c r="BI1476" s="4"/>
      <c r="BJ1476" s="4"/>
      <c r="BK1476" s="4"/>
      <c r="BL1476" s="4"/>
      <c r="BM1476" s="4"/>
      <c r="BN1476" s="4"/>
      <c r="BO1476" s="4"/>
      <c r="BP1476" s="4"/>
      <c r="BQ1476" s="4"/>
      <c r="BR1476" s="4"/>
      <c r="BS1476" s="4"/>
      <c r="BT1476" s="4"/>
      <c r="BU1476" s="4"/>
      <c r="BV1476" s="4"/>
      <c r="BW1476" s="4"/>
      <c r="BZ1476" s="7"/>
      <c r="CF1476" s="7"/>
      <c r="CG1476" s="14"/>
      <c r="CH1476" s="7"/>
      <c r="CI1476" s="14"/>
      <c r="CJ1476" s="7"/>
      <c r="CK1476" s="14"/>
      <c r="CL1476" s="7"/>
      <c r="CM1476" s="14"/>
    </row>
    <row r="1477" spans="1:91" x14ac:dyDescent="0.3">
      <c r="A1477" s="10">
        <v>151</v>
      </c>
      <c r="B1477" s="36" t="s">
        <v>895</v>
      </c>
      <c r="G1477" s="36" t="s">
        <v>6914</v>
      </c>
      <c r="K1477" s="7"/>
      <c r="L1477" s="7" t="s">
        <v>834</v>
      </c>
      <c r="M1477" s="7" t="s">
        <v>639</v>
      </c>
      <c r="N1477" s="4"/>
      <c r="O1477" s="4"/>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c r="BI1477" s="4"/>
      <c r="BJ1477" s="4"/>
      <c r="BK1477" s="4"/>
      <c r="BL1477" s="4"/>
      <c r="BM1477" s="4"/>
      <c r="BN1477" s="4"/>
      <c r="BO1477" s="4"/>
      <c r="BP1477" s="4"/>
      <c r="BQ1477" s="4"/>
      <c r="BR1477" s="4"/>
      <c r="BS1477" s="4"/>
      <c r="BT1477" s="4"/>
      <c r="BU1477" s="4"/>
      <c r="BV1477" s="4"/>
      <c r="BW1477" s="4"/>
      <c r="BZ1477" s="7"/>
      <c r="CF1477" s="7"/>
      <c r="CG1477" s="14"/>
      <c r="CH1477" s="7"/>
      <c r="CI1477" s="14"/>
      <c r="CJ1477" s="7"/>
      <c r="CK1477" s="14"/>
      <c r="CL1477" s="7"/>
      <c r="CM1477" s="14"/>
    </row>
    <row r="1478" spans="1:91" x14ac:dyDescent="0.3">
      <c r="A1478" s="10">
        <v>151</v>
      </c>
      <c r="B1478" s="36" t="s">
        <v>1036</v>
      </c>
      <c r="G1478" s="36" t="s">
        <v>6915</v>
      </c>
      <c r="K1478" s="7"/>
      <c r="L1478" s="7" t="s">
        <v>834</v>
      </c>
      <c r="M1478" s="7" t="s">
        <v>621</v>
      </c>
      <c r="N1478" s="4"/>
      <c r="O1478" s="4"/>
      <c r="P1478" s="4"/>
      <c r="Q1478" s="4"/>
      <c r="R1478" s="4"/>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c r="BI1478" s="4"/>
      <c r="BJ1478" s="4"/>
      <c r="BK1478" s="4"/>
      <c r="BL1478" s="4"/>
      <c r="BM1478" s="4"/>
      <c r="BN1478" s="4"/>
      <c r="BO1478" s="4"/>
      <c r="BP1478" s="4"/>
      <c r="BQ1478" s="4"/>
      <c r="BR1478" s="4"/>
      <c r="BS1478" s="4"/>
      <c r="BT1478" s="4"/>
      <c r="BU1478" s="4"/>
      <c r="BV1478" s="4"/>
      <c r="BW1478" s="4"/>
      <c r="BZ1478" s="7"/>
      <c r="CF1478" s="7"/>
      <c r="CG1478" s="14"/>
      <c r="CH1478" s="7"/>
      <c r="CI1478" s="14"/>
      <c r="CJ1478" s="7"/>
      <c r="CK1478" s="14"/>
      <c r="CL1478" s="7"/>
      <c r="CM1478" s="14"/>
    </row>
    <row r="1479" spans="1:91" x14ac:dyDescent="0.3">
      <c r="A1479" s="10">
        <v>151</v>
      </c>
      <c r="B1479" s="36" t="s">
        <v>913</v>
      </c>
      <c r="G1479" s="36" t="s">
        <v>6916</v>
      </c>
      <c r="K1479" s="7"/>
      <c r="L1479" s="7" t="s">
        <v>834</v>
      </c>
      <c r="M1479" s="7" t="s">
        <v>615</v>
      </c>
      <c r="N1479" s="4"/>
      <c r="O1479" s="4"/>
      <c r="P1479" s="4"/>
      <c r="Q1479" s="4"/>
      <c r="R1479" s="4"/>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c r="BI1479" s="4"/>
      <c r="BJ1479" s="4"/>
      <c r="BK1479" s="4"/>
      <c r="BL1479" s="4"/>
      <c r="BM1479" s="4"/>
      <c r="BN1479" s="4"/>
      <c r="BO1479" s="4"/>
      <c r="BP1479" s="4"/>
      <c r="BQ1479" s="4"/>
      <c r="BR1479" s="4"/>
      <c r="BS1479" s="4"/>
      <c r="BT1479" s="4"/>
      <c r="BU1479" s="4"/>
      <c r="BV1479" s="4"/>
      <c r="BW1479" s="4"/>
      <c r="BZ1479" s="7"/>
      <c r="CF1479" s="7"/>
      <c r="CG1479" s="14"/>
      <c r="CH1479" s="7"/>
      <c r="CI1479" s="14"/>
      <c r="CJ1479" s="7"/>
      <c r="CK1479" s="14"/>
      <c r="CL1479" s="7"/>
      <c r="CM1479" s="14"/>
    </row>
    <row r="1480" spans="1:91" x14ac:dyDescent="0.3">
      <c r="A1480" s="10">
        <v>151</v>
      </c>
      <c r="B1480" s="36" t="s">
        <v>1025</v>
      </c>
      <c r="G1480" s="36" t="s">
        <v>6917</v>
      </c>
      <c r="K1480" s="7"/>
      <c r="L1480" s="7" t="s">
        <v>834</v>
      </c>
      <c r="M1480" s="7" t="s">
        <v>615</v>
      </c>
      <c r="N1480" s="4"/>
      <c r="O1480" s="4"/>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c r="BI1480" s="4"/>
      <c r="BJ1480" s="4"/>
      <c r="BK1480" s="4"/>
      <c r="BL1480" s="4"/>
      <c r="BM1480" s="4"/>
      <c r="BN1480" s="4"/>
      <c r="BO1480" s="4"/>
      <c r="BP1480" s="4"/>
      <c r="BQ1480" s="4"/>
      <c r="BR1480" s="4"/>
      <c r="BS1480" s="4"/>
      <c r="BT1480" s="4"/>
      <c r="BU1480" s="4"/>
      <c r="BV1480" s="4"/>
      <c r="BW1480" s="4"/>
      <c r="BZ1480" s="7"/>
      <c r="CF1480" s="7"/>
      <c r="CG1480" s="14"/>
      <c r="CH1480" s="7"/>
      <c r="CI1480" s="14"/>
      <c r="CJ1480" s="7"/>
      <c r="CK1480" s="14"/>
      <c r="CL1480" s="7"/>
      <c r="CM1480" s="14"/>
    </row>
    <row r="1481" spans="1:91" x14ac:dyDescent="0.3">
      <c r="A1481" s="10">
        <v>151</v>
      </c>
      <c r="B1481" s="36" t="s">
        <v>1025</v>
      </c>
      <c r="G1481" s="36" t="s">
        <v>6918</v>
      </c>
      <c r="K1481" s="7"/>
      <c r="L1481" s="7" t="s">
        <v>834</v>
      </c>
      <c r="M1481" s="7" t="s">
        <v>636</v>
      </c>
      <c r="N1481" s="4"/>
      <c r="O1481" s="4"/>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c r="BI1481" s="4"/>
      <c r="BJ1481" s="4"/>
      <c r="BK1481" s="4"/>
      <c r="BL1481" s="4"/>
      <c r="BM1481" s="4"/>
      <c r="BN1481" s="4"/>
      <c r="BO1481" s="4"/>
      <c r="BP1481" s="4"/>
      <c r="BQ1481" s="4"/>
      <c r="BR1481" s="4"/>
      <c r="BS1481" s="4"/>
      <c r="BT1481" s="4"/>
      <c r="BU1481" s="4"/>
      <c r="BV1481" s="4"/>
      <c r="BW1481" s="4"/>
      <c r="BZ1481" s="7"/>
      <c r="CF1481" s="7"/>
      <c r="CG1481" s="14"/>
      <c r="CH1481" s="7"/>
      <c r="CI1481" s="14"/>
      <c r="CJ1481" s="7"/>
      <c r="CK1481" s="14"/>
      <c r="CL1481" s="7"/>
      <c r="CM1481" s="14"/>
    </row>
    <row r="1482" spans="1:91" x14ac:dyDescent="0.3">
      <c r="A1482" s="10">
        <v>151</v>
      </c>
      <c r="B1482" s="36" t="s">
        <v>1025</v>
      </c>
      <c r="G1482" s="36" t="s">
        <v>6919</v>
      </c>
      <c r="K1482" s="7"/>
      <c r="L1482" s="7" t="s">
        <v>834</v>
      </c>
      <c r="M1482" s="7" t="s">
        <v>669</v>
      </c>
      <c r="N1482" s="4"/>
      <c r="O1482" s="4"/>
      <c r="P1482" s="4"/>
      <c r="Q1482" s="4"/>
      <c r="R1482" s="4"/>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c r="BI1482" s="4"/>
      <c r="BJ1482" s="4"/>
      <c r="BK1482" s="4"/>
      <c r="BL1482" s="4"/>
      <c r="BM1482" s="4"/>
      <c r="BN1482" s="4"/>
      <c r="BO1482" s="4"/>
      <c r="BP1482" s="4"/>
      <c r="BQ1482" s="4"/>
      <c r="BR1482" s="4"/>
      <c r="BS1482" s="4"/>
      <c r="BT1482" s="4"/>
      <c r="BU1482" s="4"/>
      <c r="BV1482" s="4"/>
      <c r="BW1482" s="4"/>
      <c r="BZ1482" s="7"/>
      <c r="CF1482" s="7"/>
      <c r="CG1482" s="14"/>
      <c r="CH1482" s="7"/>
      <c r="CI1482" s="14"/>
      <c r="CJ1482" s="7"/>
      <c r="CK1482" s="14"/>
      <c r="CL1482" s="7"/>
      <c r="CM1482" s="14"/>
    </row>
    <row r="1483" spans="1:91" x14ac:dyDescent="0.3">
      <c r="A1483" s="10">
        <v>151</v>
      </c>
      <c r="B1483" s="36" t="s">
        <v>895</v>
      </c>
      <c r="G1483" s="36" t="s">
        <v>6920</v>
      </c>
      <c r="K1483" s="7"/>
      <c r="L1483" s="7" t="s">
        <v>834</v>
      </c>
      <c r="M1483" s="7" t="s">
        <v>639</v>
      </c>
      <c r="N1483" s="4"/>
      <c r="O1483" s="4"/>
      <c r="P1483" s="4"/>
      <c r="Q1483" s="4"/>
      <c r="R1483" s="4"/>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c r="BI1483" s="4"/>
      <c r="BJ1483" s="4"/>
      <c r="BK1483" s="4"/>
      <c r="BL1483" s="4"/>
      <c r="BM1483" s="4"/>
      <c r="BN1483" s="4"/>
      <c r="BO1483" s="4"/>
      <c r="BP1483" s="4"/>
      <c r="BQ1483" s="4"/>
      <c r="BR1483" s="4"/>
      <c r="BS1483" s="4"/>
      <c r="BT1483" s="4"/>
      <c r="BU1483" s="4"/>
      <c r="BV1483" s="4"/>
      <c r="BW1483" s="4"/>
      <c r="BZ1483" s="7"/>
      <c r="CF1483" s="7"/>
      <c r="CG1483" s="14"/>
      <c r="CH1483" s="7"/>
      <c r="CI1483" s="14"/>
      <c r="CJ1483" s="7"/>
      <c r="CK1483" s="14"/>
      <c r="CL1483" s="7"/>
      <c r="CM1483" s="14"/>
    </row>
    <row r="1484" spans="1:91" x14ac:dyDescent="0.3">
      <c r="A1484" s="10">
        <v>151</v>
      </c>
      <c r="B1484" s="36" t="s">
        <v>921</v>
      </c>
      <c r="G1484" s="36" t="s">
        <v>6921</v>
      </c>
      <c r="K1484" s="7"/>
      <c r="L1484" s="7" t="s">
        <v>834</v>
      </c>
      <c r="M1484" s="7" t="s">
        <v>618</v>
      </c>
      <c r="N1484" s="4"/>
      <c r="O1484" s="4"/>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c r="BI1484" s="4"/>
      <c r="BJ1484" s="4"/>
      <c r="BK1484" s="4"/>
      <c r="BL1484" s="4"/>
      <c r="BM1484" s="4"/>
      <c r="BN1484" s="4"/>
      <c r="BO1484" s="4"/>
      <c r="BP1484" s="4"/>
      <c r="BQ1484" s="4"/>
      <c r="BR1484" s="4"/>
      <c r="BS1484" s="4"/>
      <c r="BT1484" s="4"/>
      <c r="BU1484" s="4"/>
      <c r="BV1484" s="4"/>
      <c r="BW1484" s="4"/>
      <c r="BZ1484" s="7"/>
      <c r="CF1484" s="7"/>
      <c r="CG1484" s="14"/>
      <c r="CH1484" s="7"/>
      <c r="CI1484" s="14"/>
      <c r="CJ1484" s="7"/>
      <c r="CK1484" s="14"/>
      <c r="CL1484" s="7"/>
      <c r="CM1484" s="14"/>
    </row>
    <row r="1485" spans="1:91" x14ac:dyDescent="0.3">
      <c r="A1485" s="10">
        <v>151</v>
      </c>
      <c r="B1485" s="36" t="s">
        <v>900</v>
      </c>
      <c r="G1485" s="36" t="s">
        <v>6922</v>
      </c>
      <c r="K1485" s="7"/>
      <c r="L1485" s="7" t="s">
        <v>834</v>
      </c>
      <c r="M1485" s="7" t="s">
        <v>639</v>
      </c>
      <c r="N1485" s="4"/>
      <c r="O1485" s="4"/>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c r="BI1485" s="4"/>
      <c r="BJ1485" s="4"/>
      <c r="BK1485" s="4"/>
      <c r="BL1485" s="4"/>
      <c r="BM1485" s="4"/>
      <c r="BN1485" s="4"/>
      <c r="BO1485" s="4"/>
      <c r="BP1485" s="4"/>
      <c r="BQ1485" s="4"/>
      <c r="BR1485" s="4"/>
      <c r="BS1485" s="4"/>
      <c r="BT1485" s="4"/>
      <c r="BU1485" s="4"/>
      <c r="BV1485" s="4"/>
      <c r="BW1485" s="4"/>
      <c r="BZ1485" s="7"/>
      <c r="CF1485" s="7"/>
      <c r="CG1485" s="14"/>
      <c r="CH1485" s="7"/>
      <c r="CI1485" s="14"/>
      <c r="CJ1485" s="7"/>
      <c r="CK1485" s="14"/>
      <c r="CL1485" s="7"/>
      <c r="CM1485" s="14"/>
    </row>
    <row r="1486" spans="1:91" x14ac:dyDescent="0.3">
      <c r="A1486" s="10">
        <v>151</v>
      </c>
      <c r="B1486" s="36" t="s">
        <v>1058</v>
      </c>
      <c r="G1486" s="36" t="s">
        <v>6923</v>
      </c>
      <c r="K1486" s="7"/>
      <c r="L1486" s="7" t="s">
        <v>834</v>
      </c>
      <c r="M1486" s="7" t="s">
        <v>615</v>
      </c>
      <c r="N1486" s="4"/>
      <c r="O1486" s="4"/>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4"/>
      <c r="BH1486" s="4"/>
      <c r="BI1486" s="4"/>
      <c r="BJ1486" s="4"/>
      <c r="BK1486" s="4"/>
      <c r="BL1486" s="4"/>
      <c r="BM1486" s="4"/>
      <c r="BN1486" s="4"/>
      <c r="BO1486" s="4"/>
      <c r="BP1486" s="4"/>
      <c r="BQ1486" s="4"/>
      <c r="BR1486" s="4"/>
      <c r="BS1486" s="4"/>
      <c r="BT1486" s="4"/>
      <c r="BU1486" s="4"/>
      <c r="BV1486" s="4"/>
      <c r="BW1486" s="4"/>
      <c r="BZ1486" s="7"/>
      <c r="CF1486" s="7"/>
      <c r="CG1486" s="14"/>
      <c r="CH1486" s="7"/>
      <c r="CI1486" s="14"/>
      <c r="CJ1486" s="7"/>
      <c r="CK1486" s="14"/>
      <c r="CL1486" s="7"/>
      <c r="CM1486" s="14"/>
    </row>
    <row r="1487" spans="1:91" x14ac:dyDescent="0.3">
      <c r="A1487" s="10">
        <v>151</v>
      </c>
      <c r="B1487" s="36" t="s">
        <v>1058</v>
      </c>
      <c r="G1487" s="36" t="s">
        <v>6924</v>
      </c>
      <c r="K1487" s="7"/>
      <c r="L1487" s="7" t="s">
        <v>834</v>
      </c>
      <c r="M1487" s="7" t="s">
        <v>615</v>
      </c>
      <c r="N1487" s="4"/>
      <c r="O1487" s="4"/>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c r="BM1487" s="4"/>
      <c r="BN1487" s="4"/>
      <c r="BO1487" s="4"/>
      <c r="BP1487" s="4"/>
      <c r="BQ1487" s="4"/>
      <c r="BR1487" s="4"/>
      <c r="BS1487" s="4"/>
      <c r="BT1487" s="4"/>
      <c r="BU1487" s="4"/>
      <c r="BV1487" s="4"/>
      <c r="BW1487" s="4"/>
      <c r="BZ1487" s="7"/>
      <c r="CF1487" s="7"/>
      <c r="CG1487" s="14"/>
      <c r="CH1487" s="7"/>
      <c r="CI1487" s="14"/>
      <c r="CJ1487" s="7"/>
      <c r="CK1487" s="14"/>
      <c r="CL1487" s="7"/>
      <c r="CM1487" s="14"/>
    </row>
    <row r="1488" spans="1:91" x14ac:dyDescent="0.3">
      <c r="A1488" s="10">
        <v>151</v>
      </c>
      <c r="B1488" s="36" t="s">
        <v>1076</v>
      </c>
      <c r="G1488" s="36" t="s">
        <v>6925</v>
      </c>
      <c r="K1488" s="7"/>
      <c r="L1488" s="7" t="s">
        <v>834</v>
      </c>
      <c r="M1488" s="7" t="s">
        <v>669</v>
      </c>
      <c r="N1488" s="4"/>
      <c r="O1488" s="4"/>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c r="BM1488" s="4"/>
      <c r="BN1488" s="4"/>
      <c r="BO1488" s="4"/>
      <c r="BP1488" s="4"/>
      <c r="BQ1488" s="4"/>
      <c r="BR1488" s="4"/>
      <c r="BS1488" s="4"/>
      <c r="BT1488" s="4"/>
      <c r="BU1488" s="4"/>
      <c r="BV1488" s="4"/>
      <c r="BW1488" s="4"/>
      <c r="BZ1488" s="7"/>
      <c r="CF1488" s="7"/>
      <c r="CG1488" s="14"/>
      <c r="CH1488" s="7"/>
      <c r="CI1488" s="14"/>
      <c r="CJ1488" s="7"/>
      <c r="CK1488" s="14"/>
      <c r="CL1488" s="7"/>
      <c r="CM1488" s="14"/>
    </row>
    <row r="1489" spans="1:91" x14ac:dyDescent="0.3">
      <c r="A1489" s="10">
        <v>151</v>
      </c>
      <c r="B1489" s="36" t="s">
        <v>1058</v>
      </c>
      <c r="G1489" s="36" t="s">
        <v>6926</v>
      </c>
      <c r="K1489" s="7"/>
      <c r="L1489" s="7" t="s">
        <v>834</v>
      </c>
      <c r="M1489" s="7" t="s">
        <v>639</v>
      </c>
      <c r="N1489" s="4"/>
      <c r="O1489" s="4"/>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c r="BI1489" s="4"/>
      <c r="BJ1489" s="4"/>
      <c r="BK1489" s="4"/>
      <c r="BL1489" s="4"/>
      <c r="BM1489" s="4"/>
      <c r="BN1489" s="4"/>
      <c r="BO1489" s="4"/>
      <c r="BP1489" s="4"/>
      <c r="BQ1489" s="4"/>
      <c r="BR1489" s="4"/>
      <c r="BS1489" s="4"/>
      <c r="BT1489" s="4"/>
      <c r="BU1489" s="4"/>
      <c r="BV1489" s="4"/>
      <c r="BW1489" s="4"/>
      <c r="BZ1489" s="7"/>
      <c r="CF1489" s="7"/>
      <c r="CG1489" s="14"/>
      <c r="CH1489" s="7"/>
      <c r="CI1489" s="14"/>
      <c r="CJ1489" s="7"/>
      <c r="CK1489" s="14"/>
      <c r="CL1489" s="7"/>
      <c r="CM1489" s="14"/>
    </row>
    <row r="1490" spans="1:91" x14ac:dyDescent="0.3">
      <c r="A1490" s="10">
        <v>151</v>
      </c>
      <c r="B1490" s="36" t="s">
        <v>1058</v>
      </c>
      <c r="G1490" s="36" t="s">
        <v>6927</v>
      </c>
      <c r="K1490" s="7"/>
      <c r="L1490" s="7" t="s">
        <v>834</v>
      </c>
      <c r="M1490" s="7" t="s">
        <v>639</v>
      </c>
      <c r="N1490" s="4"/>
      <c r="O1490" s="4"/>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c r="BI1490" s="4"/>
      <c r="BJ1490" s="4"/>
      <c r="BK1490" s="4"/>
      <c r="BL1490" s="4"/>
      <c r="BM1490" s="4"/>
      <c r="BN1490" s="4"/>
      <c r="BO1490" s="4"/>
      <c r="BP1490" s="4"/>
      <c r="BQ1490" s="4"/>
      <c r="BR1490" s="4"/>
      <c r="BS1490" s="4"/>
      <c r="BT1490" s="4"/>
      <c r="BU1490" s="4"/>
      <c r="BV1490" s="4"/>
      <c r="BW1490" s="4"/>
      <c r="BZ1490" s="7"/>
      <c r="CF1490" s="7"/>
      <c r="CG1490" s="14"/>
      <c r="CH1490" s="7"/>
      <c r="CI1490" s="14"/>
      <c r="CJ1490" s="7"/>
      <c r="CK1490" s="14"/>
      <c r="CL1490" s="7"/>
      <c r="CM1490" s="14"/>
    </row>
    <row r="1491" spans="1:91" x14ac:dyDescent="0.3">
      <c r="A1491" s="10">
        <v>151</v>
      </c>
      <c r="B1491" s="36" t="s">
        <v>891</v>
      </c>
      <c r="G1491" s="36" t="s">
        <v>6928</v>
      </c>
      <c r="K1491" s="7"/>
      <c r="L1491" s="7" t="s">
        <v>834</v>
      </c>
      <c r="M1491" s="7" t="s">
        <v>618</v>
      </c>
      <c r="N1491" s="4"/>
      <c r="O1491" s="4"/>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c r="BI1491" s="4"/>
      <c r="BJ1491" s="4"/>
      <c r="BK1491" s="4"/>
      <c r="BL1491" s="4"/>
      <c r="BM1491" s="4"/>
      <c r="BN1491" s="4"/>
      <c r="BO1491" s="4"/>
      <c r="BP1491" s="4"/>
      <c r="BQ1491" s="4"/>
      <c r="BR1491" s="4"/>
      <c r="BS1491" s="4"/>
      <c r="BT1491" s="4"/>
      <c r="BU1491" s="4"/>
      <c r="BV1491" s="4"/>
      <c r="BW1491" s="4"/>
      <c r="BZ1491" s="7"/>
      <c r="CF1491" s="7"/>
      <c r="CG1491" s="14"/>
      <c r="CH1491" s="7"/>
      <c r="CI1491" s="14"/>
      <c r="CJ1491" s="7"/>
      <c r="CK1491" s="14"/>
      <c r="CL1491" s="7"/>
      <c r="CM1491" s="14"/>
    </row>
    <row r="1492" spans="1:91" x14ac:dyDescent="0.3">
      <c r="A1492" s="10">
        <v>151</v>
      </c>
      <c r="B1492" s="36" t="s">
        <v>848</v>
      </c>
      <c r="G1492" s="36" t="s">
        <v>6929</v>
      </c>
      <c r="K1492" s="7"/>
      <c r="L1492" s="7" t="s">
        <v>834</v>
      </c>
      <c r="M1492" s="7" t="s">
        <v>615</v>
      </c>
      <c r="N1492" s="4"/>
      <c r="O1492" s="4"/>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c r="BI1492" s="4"/>
      <c r="BJ1492" s="4"/>
      <c r="BK1492" s="4"/>
      <c r="BL1492" s="4"/>
      <c r="BM1492" s="4"/>
      <c r="BN1492" s="4"/>
      <c r="BO1492" s="4"/>
      <c r="BP1492" s="4"/>
      <c r="BQ1492" s="4"/>
      <c r="BR1492" s="4"/>
      <c r="BS1492" s="4"/>
      <c r="BT1492" s="4"/>
      <c r="BU1492" s="4"/>
      <c r="BV1492" s="4"/>
      <c r="BW1492" s="4"/>
      <c r="BZ1492" s="7"/>
      <c r="CF1492" s="7"/>
      <c r="CG1492" s="14"/>
      <c r="CH1492" s="7"/>
      <c r="CI1492" s="14"/>
      <c r="CJ1492" s="7"/>
      <c r="CK1492" s="14"/>
      <c r="CL1492" s="7"/>
      <c r="CM1492" s="14"/>
    </row>
    <row r="1493" spans="1:91" x14ac:dyDescent="0.3">
      <c r="A1493" s="10">
        <v>151</v>
      </c>
      <c r="B1493" s="36" t="s">
        <v>895</v>
      </c>
      <c r="G1493" s="36" t="s">
        <v>6930</v>
      </c>
      <c r="K1493" s="7"/>
      <c r="L1493" s="7" t="s">
        <v>834</v>
      </c>
      <c r="M1493" s="7" t="s">
        <v>639</v>
      </c>
      <c r="N1493" s="4"/>
      <c r="O1493" s="4"/>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c r="BI1493" s="4"/>
      <c r="BJ1493" s="4"/>
      <c r="BK1493" s="4"/>
      <c r="BL1493" s="4"/>
      <c r="BM1493" s="4"/>
      <c r="BN1493" s="4"/>
      <c r="BO1493" s="4"/>
      <c r="BP1493" s="4"/>
      <c r="BQ1493" s="4"/>
      <c r="BR1493" s="4"/>
      <c r="BS1493" s="4"/>
      <c r="BT1493" s="4"/>
      <c r="BU1493" s="4"/>
      <c r="BV1493" s="4"/>
      <c r="BW1493" s="4"/>
      <c r="BZ1493" s="7"/>
      <c r="CF1493" s="7"/>
      <c r="CG1493" s="14"/>
      <c r="CH1493" s="7"/>
      <c r="CI1493" s="14"/>
      <c r="CJ1493" s="7"/>
      <c r="CK1493" s="14"/>
      <c r="CL1493" s="7"/>
      <c r="CM1493" s="14"/>
    </row>
    <row r="1494" spans="1:91" x14ac:dyDescent="0.3">
      <c r="A1494" s="10">
        <v>151</v>
      </c>
      <c r="B1494" s="36" t="s">
        <v>888</v>
      </c>
      <c r="G1494" s="36" t="s">
        <v>6931</v>
      </c>
      <c r="K1494" s="7"/>
      <c r="L1494" s="7" t="s">
        <v>834</v>
      </c>
      <c r="M1494" s="7" t="s">
        <v>618</v>
      </c>
      <c r="N1494" s="4"/>
      <c r="O1494" s="4"/>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c r="BI1494" s="4"/>
      <c r="BJ1494" s="4"/>
      <c r="BK1494" s="4"/>
      <c r="BL1494" s="4"/>
      <c r="BM1494" s="4"/>
      <c r="BN1494" s="4"/>
      <c r="BO1494" s="4"/>
      <c r="BP1494" s="4"/>
      <c r="BQ1494" s="4"/>
      <c r="BR1494" s="4"/>
      <c r="BS1494" s="4"/>
      <c r="BT1494" s="4"/>
      <c r="BU1494" s="4"/>
      <c r="BV1494" s="4"/>
      <c r="BW1494" s="4"/>
      <c r="BZ1494" s="7"/>
      <c r="CF1494" s="7"/>
      <c r="CG1494" s="14"/>
      <c r="CH1494" s="7"/>
      <c r="CI1494" s="14"/>
      <c r="CJ1494" s="7"/>
      <c r="CK1494" s="14"/>
      <c r="CL1494" s="7"/>
      <c r="CM1494" s="14"/>
    </row>
    <row r="1495" spans="1:91" x14ac:dyDescent="0.3">
      <c r="A1495" s="10">
        <v>151</v>
      </c>
      <c r="B1495" s="36" t="s">
        <v>907</v>
      </c>
      <c r="G1495" s="36" t="s">
        <v>6932</v>
      </c>
      <c r="K1495" s="7"/>
      <c r="L1495" s="7" t="s">
        <v>834</v>
      </c>
      <c r="M1495" s="7" t="s">
        <v>636</v>
      </c>
      <c r="N1495" s="4"/>
      <c r="O1495" s="4"/>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c r="BI1495" s="4"/>
      <c r="BJ1495" s="4"/>
      <c r="BK1495" s="4"/>
      <c r="BL1495" s="4"/>
      <c r="BM1495" s="4"/>
      <c r="BN1495" s="4"/>
      <c r="BO1495" s="4"/>
      <c r="BP1495" s="4"/>
      <c r="BQ1495" s="4"/>
      <c r="BR1495" s="4"/>
      <c r="BS1495" s="4"/>
      <c r="BT1495" s="4"/>
      <c r="BU1495" s="4"/>
      <c r="BV1495" s="4"/>
      <c r="BW1495" s="4"/>
      <c r="BZ1495" s="7"/>
      <c r="CF1495" s="7"/>
      <c r="CG1495" s="14"/>
      <c r="CH1495" s="7"/>
      <c r="CI1495" s="14"/>
      <c r="CJ1495" s="7"/>
      <c r="CK1495" s="14"/>
      <c r="CL1495" s="7"/>
      <c r="CM1495" s="14"/>
    </row>
    <row r="1496" spans="1:91" x14ac:dyDescent="0.3">
      <c r="A1496" s="10">
        <v>151</v>
      </c>
      <c r="B1496" s="36" t="s">
        <v>860</v>
      </c>
      <c r="G1496" s="36" t="s">
        <v>6933</v>
      </c>
      <c r="K1496" s="7"/>
      <c r="L1496" s="7" t="s">
        <v>834</v>
      </c>
      <c r="M1496" s="7" t="s">
        <v>639</v>
      </c>
      <c r="N1496" s="4"/>
      <c r="O1496" s="4"/>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c r="BI1496" s="4"/>
      <c r="BJ1496" s="4"/>
      <c r="BK1496" s="4"/>
      <c r="BL1496" s="4"/>
      <c r="BM1496" s="4"/>
      <c r="BN1496" s="4"/>
      <c r="BO1496" s="4"/>
      <c r="BP1496" s="4"/>
      <c r="BQ1496" s="4"/>
      <c r="BR1496" s="4"/>
      <c r="BS1496" s="4"/>
      <c r="BT1496" s="4"/>
      <c r="BU1496" s="4"/>
      <c r="BV1496" s="4"/>
      <c r="BW1496" s="4"/>
      <c r="BZ1496" s="7"/>
      <c r="CF1496" s="7"/>
      <c r="CG1496" s="14"/>
      <c r="CH1496" s="7"/>
      <c r="CI1496" s="14"/>
      <c r="CJ1496" s="7"/>
      <c r="CK1496" s="14"/>
      <c r="CL1496" s="7"/>
      <c r="CM1496" s="14"/>
    </row>
    <row r="1497" spans="1:91" x14ac:dyDescent="0.3">
      <c r="A1497" s="10">
        <v>151</v>
      </c>
      <c r="B1497" s="36" t="s">
        <v>860</v>
      </c>
      <c r="G1497" s="36" t="s">
        <v>6934</v>
      </c>
      <c r="K1497" s="7"/>
      <c r="L1497" s="7" t="s">
        <v>834</v>
      </c>
      <c r="M1497" s="7" t="s">
        <v>624</v>
      </c>
      <c r="N1497" s="4"/>
      <c r="O1497" s="4"/>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c r="BM1497" s="4"/>
      <c r="BN1497" s="4"/>
      <c r="BO1497" s="4"/>
      <c r="BP1497" s="4"/>
      <c r="BQ1497" s="4"/>
      <c r="BR1497" s="4"/>
      <c r="BS1497" s="4"/>
      <c r="BT1497" s="4"/>
      <c r="BU1497" s="4"/>
      <c r="BV1497" s="4"/>
      <c r="BW1497" s="4"/>
      <c r="BZ1497" s="7"/>
      <c r="CF1497" s="7"/>
      <c r="CG1497" s="14"/>
      <c r="CH1497" s="7"/>
      <c r="CI1497" s="14"/>
      <c r="CJ1497" s="7"/>
      <c r="CK1497" s="14"/>
      <c r="CL1497" s="7"/>
      <c r="CM1497" s="14"/>
    </row>
    <row r="1498" spans="1:91" x14ac:dyDescent="0.3">
      <c r="A1498" s="10">
        <v>151</v>
      </c>
      <c r="B1498" s="36" t="s">
        <v>860</v>
      </c>
      <c r="G1498" s="36" t="s">
        <v>6935</v>
      </c>
      <c r="K1498" s="7"/>
      <c r="L1498" s="7" t="s">
        <v>834</v>
      </c>
      <c r="M1498" s="7" t="s">
        <v>615</v>
      </c>
      <c r="N1498" s="4"/>
      <c r="O1498" s="4"/>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c r="BM1498" s="4"/>
      <c r="BN1498" s="4"/>
      <c r="BO1498" s="4"/>
      <c r="BP1498" s="4"/>
      <c r="BQ1498" s="4"/>
      <c r="BR1498" s="4"/>
      <c r="BS1498" s="4"/>
      <c r="BT1498" s="4"/>
      <c r="BU1498" s="4"/>
      <c r="BV1498" s="4"/>
      <c r="BW1498" s="4"/>
      <c r="BZ1498" s="7"/>
      <c r="CF1498" s="7"/>
      <c r="CG1498" s="14"/>
      <c r="CH1498" s="7"/>
      <c r="CI1498" s="14"/>
      <c r="CJ1498" s="7"/>
      <c r="CK1498" s="14"/>
      <c r="CL1498" s="7"/>
      <c r="CM1498" s="14"/>
    </row>
    <row r="1499" spans="1:91" x14ac:dyDescent="0.3">
      <c r="A1499" s="10">
        <v>151</v>
      </c>
      <c r="B1499" s="36" t="s">
        <v>1025</v>
      </c>
      <c r="G1499" s="36" t="s">
        <v>6936</v>
      </c>
      <c r="K1499" s="7"/>
      <c r="L1499" s="7" t="s">
        <v>834</v>
      </c>
      <c r="M1499" s="7" t="s">
        <v>615</v>
      </c>
      <c r="N1499" s="4"/>
      <c r="O1499" s="4"/>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c r="BI1499" s="4"/>
      <c r="BJ1499" s="4"/>
      <c r="BK1499" s="4"/>
      <c r="BL1499" s="4"/>
      <c r="BM1499" s="4"/>
      <c r="BN1499" s="4"/>
      <c r="BO1499" s="4"/>
      <c r="BP1499" s="4"/>
      <c r="BQ1499" s="4"/>
      <c r="BR1499" s="4"/>
      <c r="BS1499" s="4"/>
      <c r="BT1499" s="4"/>
      <c r="BU1499" s="4"/>
      <c r="BV1499" s="4"/>
      <c r="BW1499" s="4"/>
      <c r="BZ1499" s="7"/>
      <c r="CF1499" s="7"/>
      <c r="CG1499" s="14"/>
      <c r="CH1499" s="7"/>
      <c r="CI1499" s="14"/>
      <c r="CJ1499" s="7"/>
      <c r="CK1499" s="14"/>
      <c r="CL1499" s="7"/>
      <c r="CM1499" s="14"/>
    </row>
    <row r="1500" spans="1:91" x14ac:dyDescent="0.3">
      <c r="A1500" s="10">
        <v>151</v>
      </c>
      <c r="B1500" s="36" t="s">
        <v>1025</v>
      </c>
      <c r="G1500" s="36" t="s">
        <v>6937</v>
      </c>
      <c r="K1500" s="7"/>
      <c r="L1500" s="7" t="s">
        <v>834</v>
      </c>
      <c r="M1500" s="7" t="s">
        <v>627</v>
      </c>
      <c r="N1500" s="4"/>
      <c r="O1500" s="4"/>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c r="BM1500" s="4"/>
      <c r="BN1500" s="4"/>
      <c r="BO1500" s="4"/>
      <c r="BP1500" s="4"/>
      <c r="BQ1500" s="4"/>
      <c r="BR1500" s="4"/>
      <c r="BS1500" s="4"/>
      <c r="BT1500" s="4"/>
      <c r="BU1500" s="4"/>
      <c r="BV1500" s="4"/>
      <c r="BW1500" s="4"/>
      <c r="BZ1500" s="7"/>
      <c r="CF1500" s="7"/>
      <c r="CG1500" s="14"/>
      <c r="CH1500" s="7"/>
      <c r="CI1500" s="14"/>
      <c r="CJ1500" s="7"/>
      <c r="CK1500" s="14"/>
      <c r="CL1500" s="7"/>
      <c r="CM1500" s="14"/>
    </row>
    <row r="1501" spans="1:91" x14ac:dyDescent="0.3">
      <c r="A1501" s="10">
        <v>151</v>
      </c>
      <c r="B1501" s="36" t="s">
        <v>860</v>
      </c>
      <c r="G1501" s="36" t="s">
        <v>6938</v>
      </c>
      <c r="K1501" s="7"/>
      <c r="L1501" s="7" t="s">
        <v>834</v>
      </c>
      <c r="M1501" s="7" t="s">
        <v>624</v>
      </c>
      <c r="N1501" s="4"/>
      <c r="O1501" s="4"/>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c r="BM1501" s="4"/>
      <c r="BN1501" s="4"/>
      <c r="BO1501" s="4"/>
      <c r="BP1501" s="4"/>
      <c r="BQ1501" s="4"/>
      <c r="BR1501" s="4"/>
      <c r="BS1501" s="4"/>
      <c r="BT1501" s="4"/>
      <c r="BU1501" s="4"/>
      <c r="BV1501" s="4"/>
      <c r="BW1501" s="4"/>
      <c r="BZ1501" s="7"/>
      <c r="CF1501" s="7"/>
      <c r="CG1501" s="14"/>
      <c r="CH1501" s="7"/>
      <c r="CI1501" s="14"/>
      <c r="CJ1501" s="7"/>
      <c r="CK1501" s="14"/>
      <c r="CL1501" s="7"/>
      <c r="CM1501" s="14"/>
    </row>
    <row r="1502" spans="1:91" x14ac:dyDescent="0.3">
      <c r="A1502" s="10">
        <v>151</v>
      </c>
      <c r="B1502" s="36" t="s">
        <v>860</v>
      </c>
      <c r="G1502" s="36" t="s">
        <v>6939</v>
      </c>
      <c r="K1502" s="7"/>
      <c r="L1502" s="7" t="s">
        <v>834</v>
      </c>
      <c r="M1502" s="7" t="s">
        <v>615</v>
      </c>
      <c r="N1502" s="4"/>
      <c r="O1502" s="4"/>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c r="BM1502" s="4"/>
      <c r="BN1502" s="4"/>
      <c r="BO1502" s="4"/>
      <c r="BP1502" s="4"/>
      <c r="BQ1502" s="4"/>
      <c r="BR1502" s="4"/>
      <c r="BS1502" s="4"/>
      <c r="BT1502" s="4"/>
      <c r="BU1502" s="4"/>
      <c r="BV1502" s="4"/>
      <c r="BW1502" s="4"/>
      <c r="BZ1502" s="7"/>
      <c r="CF1502" s="7"/>
      <c r="CG1502" s="14"/>
      <c r="CH1502" s="7"/>
      <c r="CI1502" s="14"/>
      <c r="CJ1502" s="7"/>
      <c r="CK1502" s="14"/>
      <c r="CL1502" s="7"/>
      <c r="CM1502" s="14"/>
    </row>
    <row r="1503" spans="1:91" x14ac:dyDescent="0.3">
      <c r="A1503" s="10">
        <v>151</v>
      </c>
      <c r="B1503" s="36" t="s">
        <v>1025</v>
      </c>
      <c r="G1503" s="36" t="s">
        <v>6940</v>
      </c>
      <c r="K1503" s="7"/>
      <c r="L1503" s="7" t="s">
        <v>834</v>
      </c>
      <c r="M1503" s="7" t="s">
        <v>624</v>
      </c>
      <c r="N1503" s="4"/>
      <c r="O1503" s="4"/>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c r="BM1503" s="4"/>
      <c r="BN1503" s="4"/>
      <c r="BO1503" s="4"/>
      <c r="BP1503" s="4"/>
      <c r="BQ1503" s="4"/>
      <c r="BR1503" s="4"/>
      <c r="BS1503" s="4"/>
      <c r="BT1503" s="4"/>
      <c r="BU1503" s="4"/>
      <c r="BV1503" s="4"/>
      <c r="BW1503" s="4"/>
      <c r="BZ1503" s="7"/>
      <c r="CF1503" s="7"/>
      <c r="CG1503" s="14"/>
      <c r="CH1503" s="7"/>
      <c r="CI1503" s="14"/>
      <c r="CJ1503" s="7"/>
      <c r="CK1503" s="14"/>
      <c r="CL1503" s="7"/>
      <c r="CM1503" s="14"/>
    </row>
    <row r="1504" spans="1:91" x14ac:dyDescent="0.3">
      <c r="A1504" s="10">
        <v>151</v>
      </c>
      <c r="B1504" s="36" t="s">
        <v>1058</v>
      </c>
      <c r="G1504" s="36" t="s">
        <v>6941</v>
      </c>
      <c r="K1504" s="7"/>
      <c r="L1504" s="7" t="s">
        <v>834</v>
      </c>
      <c r="M1504" s="7" t="s">
        <v>615</v>
      </c>
      <c r="N1504" s="4"/>
      <c r="O1504" s="4"/>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c r="BM1504" s="4"/>
      <c r="BN1504" s="4"/>
      <c r="BO1504" s="4"/>
      <c r="BP1504" s="4"/>
      <c r="BQ1504" s="4"/>
      <c r="BR1504" s="4"/>
      <c r="BS1504" s="4"/>
      <c r="BT1504" s="4"/>
      <c r="BU1504" s="4"/>
      <c r="BV1504" s="4"/>
      <c r="BW1504" s="4"/>
      <c r="BZ1504" s="7"/>
      <c r="CF1504" s="7"/>
      <c r="CG1504" s="14"/>
      <c r="CH1504" s="7"/>
      <c r="CI1504" s="14"/>
      <c r="CJ1504" s="7"/>
      <c r="CK1504" s="14"/>
      <c r="CL1504" s="7"/>
      <c r="CM1504" s="14"/>
    </row>
    <row r="1505" spans="1:91" x14ac:dyDescent="0.3">
      <c r="A1505" s="10">
        <v>151</v>
      </c>
      <c r="B1505" s="36" t="s">
        <v>913</v>
      </c>
      <c r="G1505" s="36" t="s">
        <v>6942</v>
      </c>
      <c r="K1505" s="7"/>
      <c r="L1505" s="7" t="s">
        <v>834</v>
      </c>
      <c r="M1505" s="7" t="s">
        <v>615</v>
      </c>
      <c r="N1505" s="4"/>
      <c r="O1505" s="4"/>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c r="BI1505" s="4"/>
      <c r="BJ1505" s="4"/>
      <c r="BK1505" s="4"/>
      <c r="BL1505" s="4"/>
      <c r="BM1505" s="4"/>
      <c r="BN1505" s="4"/>
      <c r="BO1505" s="4"/>
      <c r="BP1505" s="4"/>
      <c r="BQ1505" s="4"/>
      <c r="BR1505" s="4"/>
      <c r="BS1505" s="4"/>
      <c r="BT1505" s="4"/>
      <c r="BU1505" s="4"/>
      <c r="BV1505" s="4"/>
      <c r="BW1505" s="4"/>
      <c r="BZ1505" s="7"/>
      <c r="CF1505" s="7"/>
      <c r="CG1505" s="14"/>
      <c r="CH1505" s="7"/>
      <c r="CI1505" s="14"/>
      <c r="CJ1505" s="7"/>
      <c r="CK1505" s="14"/>
      <c r="CL1505" s="7"/>
      <c r="CM1505" s="14"/>
    </row>
    <row r="1506" spans="1:91" x14ac:dyDescent="0.3">
      <c r="A1506" s="10">
        <v>151</v>
      </c>
      <c r="B1506" s="36" t="s">
        <v>1176</v>
      </c>
      <c r="G1506" s="36" t="s">
        <v>6943</v>
      </c>
      <c r="K1506" s="7"/>
      <c r="L1506" s="7" t="s">
        <v>834</v>
      </c>
      <c r="M1506" s="7" t="s">
        <v>624</v>
      </c>
      <c r="N1506" s="4"/>
      <c r="O1506" s="4"/>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c r="BI1506" s="4"/>
      <c r="BJ1506" s="4"/>
      <c r="BK1506" s="4"/>
      <c r="BL1506" s="4"/>
      <c r="BM1506" s="4"/>
      <c r="BN1506" s="4"/>
      <c r="BO1506" s="4"/>
      <c r="BP1506" s="4"/>
      <c r="BQ1506" s="4"/>
      <c r="BR1506" s="4"/>
      <c r="BS1506" s="4"/>
      <c r="BT1506" s="4"/>
      <c r="BU1506" s="4"/>
      <c r="BV1506" s="4"/>
      <c r="BW1506" s="4"/>
      <c r="BZ1506" s="7"/>
      <c r="CF1506" s="7"/>
      <c r="CG1506" s="14"/>
      <c r="CH1506" s="7"/>
      <c r="CI1506" s="14"/>
      <c r="CJ1506" s="7"/>
      <c r="CK1506" s="14"/>
      <c r="CL1506" s="7"/>
      <c r="CM1506" s="14"/>
    </row>
    <row r="1507" spans="1:91" x14ac:dyDescent="0.3">
      <c r="A1507" s="10">
        <v>151</v>
      </c>
      <c r="B1507" s="36" t="s">
        <v>852</v>
      </c>
      <c r="G1507" s="36" t="s">
        <v>6944</v>
      </c>
      <c r="K1507" s="7"/>
      <c r="L1507" s="7" t="s">
        <v>834</v>
      </c>
      <c r="M1507" s="7" t="s">
        <v>654</v>
      </c>
      <c r="N1507" s="4"/>
      <c r="O1507" s="4"/>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c r="BI1507" s="4"/>
      <c r="BJ1507" s="4"/>
      <c r="BK1507" s="4"/>
      <c r="BL1507" s="4"/>
      <c r="BM1507" s="4"/>
      <c r="BN1507" s="4"/>
      <c r="BO1507" s="4"/>
      <c r="BP1507" s="4"/>
      <c r="BQ1507" s="4"/>
      <c r="BR1507" s="4"/>
      <c r="BS1507" s="4"/>
      <c r="BT1507" s="4"/>
      <c r="BU1507" s="4"/>
      <c r="BV1507" s="4"/>
      <c r="BW1507" s="4"/>
      <c r="BZ1507" s="7"/>
      <c r="CF1507" s="7"/>
      <c r="CG1507" s="14"/>
      <c r="CH1507" s="7"/>
      <c r="CI1507" s="14"/>
      <c r="CJ1507" s="7"/>
      <c r="CK1507" s="14"/>
      <c r="CL1507" s="7"/>
      <c r="CM1507" s="14"/>
    </row>
    <row r="1508" spans="1:91" x14ac:dyDescent="0.3">
      <c r="A1508" s="10">
        <v>151</v>
      </c>
      <c r="B1508" s="36" t="s">
        <v>860</v>
      </c>
      <c r="G1508" s="36" t="s">
        <v>6945</v>
      </c>
      <c r="K1508" s="7"/>
      <c r="L1508" s="7" t="s">
        <v>834</v>
      </c>
      <c r="M1508" s="7" t="s">
        <v>624</v>
      </c>
      <c r="N1508" s="4"/>
      <c r="O1508" s="4"/>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4"/>
      <c r="BH1508" s="4"/>
      <c r="BI1508" s="4"/>
      <c r="BJ1508" s="4"/>
      <c r="BK1508" s="4"/>
      <c r="BL1508" s="4"/>
      <c r="BM1508" s="4"/>
      <c r="BN1508" s="4"/>
      <c r="BO1508" s="4"/>
      <c r="BP1508" s="4"/>
      <c r="BQ1508" s="4"/>
      <c r="BR1508" s="4"/>
      <c r="BS1508" s="4"/>
      <c r="BT1508" s="4"/>
      <c r="BU1508" s="4"/>
      <c r="BV1508" s="4"/>
      <c r="BW1508" s="4"/>
      <c r="BZ1508" s="7"/>
      <c r="CF1508" s="7"/>
      <c r="CG1508" s="14"/>
      <c r="CH1508" s="7"/>
      <c r="CI1508" s="14"/>
      <c r="CJ1508" s="7"/>
      <c r="CK1508" s="14"/>
      <c r="CL1508" s="7"/>
      <c r="CM1508" s="14"/>
    </row>
    <row r="1509" spans="1:91" x14ac:dyDescent="0.3">
      <c r="A1509" s="10">
        <v>151</v>
      </c>
      <c r="B1509" s="36" t="s">
        <v>1025</v>
      </c>
      <c r="G1509" s="36" t="s">
        <v>6946</v>
      </c>
      <c r="K1509" s="7"/>
      <c r="L1509" s="7" t="s">
        <v>834</v>
      </c>
      <c r="M1509" s="7" t="s">
        <v>669</v>
      </c>
      <c r="N1509" s="4"/>
      <c r="O1509" s="4"/>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4"/>
      <c r="BH1509" s="4"/>
      <c r="BI1509" s="4"/>
      <c r="BJ1509" s="4"/>
      <c r="BK1509" s="4"/>
      <c r="BL1509" s="4"/>
      <c r="BM1509" s="4"/>
      <c r="BN1509" s="4"/>
      <c r="BO1509" s="4"/>
      <c r="BP1509" s="4"/>
      <c r="BQ1509" s="4"/>
      <c r="BR1509" s="4"/>
      <c r="BS1509" s="4"/>
      <c r="BT1509" s="4"/>
      <c r="BU1509" s="4"/>
      <c r="BV1509" s="4"/>
      <c r="BW1509" s="4"/>
      <c r="BZ1509" s="7"/>
      <c r="CF1509" s="7"/>
      <c r="CG1509" s="14"/>
      <c r="CH1509" s="7"/>
      <c r="CI1509" s="14"/>
      <c r="CJ1509" s="7"/>
      <c r="CK1509" s="14"/>
      <c r="CL1509" s="7"/>
      <c r="CM1509" s="14"/>
    </row>
    <row r="1510" spans="1:91" x14ac:dyDescent="0.3">
      <c r="A1510" s="10">
        <v>151</v>
      </c>
      <c r="B1510" s="36" t="s">
        <v>913</v>
      </c>
      <c r="G1510" s="36" t="s">
        <v>6947</v>
      </c>
      <c r="K1510" s="7"/>
      <c r="L1510" s="7" t="s">
        <v>834</v>
      </c>
      <c r="M1510" s="7" t="s">
        <v>669</v>
      </c>
      <c r="N1510" s="4"/>
      <c r="O1510" s="4"/>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Z1510" s="7"/>
      <c r="CF1510" s="7"/>
      <c r="CG1510" s="14"/>
      <c r="CH1510" s="7"/>
      <c r="CI1510" s="14"/>
      <c r="CJ1510" s="7"/>
      <c r="CK1510" s="14"/>
      <c r="CL1510" s="7"/>
      <c r="CM1510" s="14"/>
    </row>
    <row r="1511" spans="1:91" x14ac:dyDescent="0.3">
      <c r="A1511" s="10">
        <v>151</v>
      </c>
      <c r="B1511" s="36" t="s">
        <v>860</v>
      </c>
      <c r="G1511" s="36" t="s">
        <v>6948</v>
      </c>
      <c r="K1511" s="7"/>
      <c r="L1511" s="7" t="s">
        <v>834</v>
      </c>
      <c r="M1511" s="7" t="s">
        <v>669</v>
      </c>
      <c r="N1511" s="4"/>
      <c r="O1511" s="4"/>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Z1511" s="7"/>
      <c r="CF1511" s="7"/>
      <c r="CG1511" s="14"/>
      <c r="CH1511" s="7"/>
      <c r="CI1511" s="14"/>
      <c r="CJ1511" s="7"/>
      <c r="CK1511" s="14"/>
      <c r="CL1511" s="7"/>
      <c r="CM1511" s="14"/>
    </row>
    <row r="1512" spans="1:91" x14ac:dyDescent="0.3">
      <c r="A1512" s="10">
        <v>151</v>
      </c>
      <c r="B1512" s="36" t="s">
        <v>913</v>
      </c>
      <c r="G1512" s="36" t="s">
        <v>6949</v>
      </c>
      <c r="K1512" s="7"/>
      <c r="L1512" s="7" t="s">
        <v>834</v>
      </c>
      <c r="M1512" s="7" t="s">
        <v>669</v>
      </c>
      <c r="N1512" s="4"/>
      <c r="O1512" s="4"/>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Z1512" s="7"/>
      <c r="CF1512" s="7"/>
      <c r="CG1512" s="14"/>
      <c r="CH1512" s="7"/>
      <c r="CI1512" s="14"/>
      <c r="CJ1512" s="7"/>
      <c r="CK1512" s="14"/>
      <c r="CL1512" s="7"/>
      <c r="CM1512" s="14"/>
    </row>
    <row r="1513" spans="1:91" x14ac:dyDescent="0.3">
      <c r="A1513" s="10">
        <v>151</v>
      </c>
      <c r="B1513" s="36" t="s">
        <v>860</v>
      </c>
      <c r="G1513" s="36" t="s">
        <v>6950</v>
      </c>
      <c r="K1513" s="7"/>
      <c r="L1513" s="7" t="s">
        <v>834</v>
      </c>
      <c r="M1513" s="7" t="s">
        <v>669</v>
      </c>
      <c r="N1513" s="4"/>
      <c r="O1513" s="4"/>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c r="BI1513" s="4"/>
      <c r="BJ1513" s="4"/>
      <c r="BK1513" s="4"/>
      <c r="BL1513" s="4"/>
      <c r="BM1513" s="4"/>
      <c r="BN1513" s="4"/>
      <c r="BO1513" s="4"/>
      <c r="BP1513" s="4"/>
      <c r="BQ1513" s="4"/>
      <c r="BR1513" s="4"/>
      <c r="BS1513" s="4"/>
      <c r="BT1513" s="4"/>
      <c r="BU1513" s="4"/>
      <c r="BV1513" s="4"/>
      <c r="BW1513" s="4"/>
      <c r="BZ1513" s="7"/>
      <c r="CF1513" s="7"/>
      <c r="CG1513" s="14"/>
      <c r="CH1513" s="7"/>
      <c r="CI1513" s="14"/>
      <c r="CJ1513" s="7"/>
      <c r="CK1513" s="14"/>
      <c r="CL1513" s="7"/>
      <c r="CM1513" s="14"/>
    </row>
    <row r="1514" spans="1:91" x14ac:dyDescent="0.3">
      <c r="A1514" s="10">
        <v>151</v>
      </c>
      <c r="B1514" s="36" t="s">
        <v>913</v>
      </c>
      <c r="G1514" s="36" t="s">
        <v>6951</v>
      </c>
      <c r="K1514" s="7"/>
      <c r="L1514" s="7" t="s">
        <v>834</v>
      </c>
      <c r="M1514" s="7" t="s">
        <v>669</v>
      </c>
      <c r="N1514" s="4"/>
      <c r="O1514" s="4"/>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c r="BI1514" s="4"/>
      <c r="BJ1514" s="4"/>
      <c r="BK1514" s="4"/>
      <c r="BL1514" s="4"/>
      <c r="BM1514" s="4"/>
      <c r="BN1514" s="4"/>
      <c r="BO1514" s="4"/>
      <c r="BP1514" s="4"/>
      <c r="BQ1514" s="4"/>
      <c r="BR1514" s="4"/>
      <c r="BS1514" s="4"/>
      <c r="BT1514" s="4"/>
      <c r="BU1514" s="4"/>
      <c r="BV1514" s="4"/>
      <c r="BW1514" s="4"/>
      <c r="BZ1514" s="7"/>
      <c r="CF1514" s="7"/>
      <c r="CG1514" s="14"/>
      <c r="CH1514" s="7"/>
      <c r="CI1514" s="14"/>
      <c r="CJ1514" s="7"/>
      <c r="CK1514" s="14"/>
      <c r="CL1514" s="7"/>
      <c r="CM1514" s="14"/>
    </row>
    <row r="1515" spans="1:91" x14ac:dyDescent="0.3">
      <c r="A1515" s="10">
        <v>151</v>
      </c>
      <c r="B1515" s="36" t="s">
        <v>1192</v>
      </c>
      <c r="G1515" s="36" t="s">
        <v>6952</v>
      </c>
      <c r="K1515" s="7"/>
      <c r="L1515" s="7" t="s">
        <v>834</v>
      </c>
      <c r="M1515" s="7" t="s">
        <v>639</v>
      </c>
      <c r="N1515" s="4"/>
      <c r="O1515" s="4"/>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c r="BM1515" s="4"/>
      <c r="BN1515" s="4"/>
      <c r="BO1515" s="4"/>
      <c r="BP1515" s="4"/>
      <c r="BQ1515" s="4"/>
      <c r="BR1515" s="4"/>
      <c r="BS1515" s="4"/>
      <c r="BT1515" s="4"/>
      <c r="BU1515" s="4"/>
      <c r="BV1515" s="4"/>
      <c r="BW1515" s="4"/>
      <c r="BZ1515" s="7"/>
      <c r="CF1515" s="7"/>
      <c r="CG1515" s="14"/>
      <c r="CH1515" s="7"/>
      <c r="CI1515" s="14"/>
      <c r="CJ1515" s="7"/>
      <c r="CK1515" s="14"/>
      <c r="CL1515" s="7"/>
      <c r="CM1515" s="14"/>
    </row>
    <row r="1516" spans="1:91" x14ac:dyDescent="0.3">
      <c r="A1516" s="10">
        <v>151</v>
      </c>
      <c r="B1516" s="36" t="s">
        <v>1139</v>
      </c>
      <c r="G1516" s="36" t="s">
        <v>6953</v>
      </c>
      <c r="H1516" t="s">
        <v>6954</v>
      </c>
      <c r="K1516" s="7"/>
      <c r="L1516" s="7" t="s">
        <v>834</v>
      </c>
      <c r="M1516" s="7" t="s">
        <v>669</v>
      </c>
      <c r="N1516" s="4"/>
      <c r="O1516" s="4"/>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Z1516" s="7"/>
      <c r="CF1516" s="7"/>
      <c r="CG1516" s="14"/>
      <c r="CH1516" s="7"/>
      <c r="CI1516" s="14"/>
      <c r="CJ1516" s="7"/>
      <c r="CK1516" s="14"/>
      <c r="CL1516" s="7"/>
      <c r="CM1516" s="14"/>
    </row>
    <row r="1517" spans="1:91" x14ac:dyDescent="0.3">
      <c r="A1517" s="10">
        <v>151</v>
      </c>
      <c r="B1517" s="36" t="s">
        <v>860</v>
      </c>
      <c r="G1517" s="36" t="s">
        <v>6955</v>
      </c>
      <c r="K1517" s="7"/>
      <c r="L1517" s="7" t="s">
        <v>834</v>
      </c>
      <c r="M1517" s="7" t="s">
        <v>669</v>
      </c>
      <c r="N1517" s="4"/>
      <c r="O1517" s="4"/>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c r="BM1517" s="4"/>
      <c r="BN1517" s="4"/>
      <c r="BO1517" s="4"/>
      <c r="BP1517" s="4"/>
      <c r="BQ1517" s="4"/>
      <c r="BR1517" s="4"/>
      <c r="BS1517" s="4"/>
      <c r="BT1517" s="4"/>
      <c r="BU1517" s="4"/>
      <c r="BV1517" s="4"/>
      <c r="BW1517" s="4"/>
      <c r="BZ1517" s="7"/>
      <c r="CF1517" s="7"/>
      <c r="CG1517" s="14"/>
      <c r="CH1517" s="7"/>
      <c r="CI1517" s="14"/>
      <c r="CJ1517" s="7"/>
      <c r="CK1517" s="14"/>
      <c r="CL1517" s="7"/>
      <c r="CM1517" s="14"/>
    </row>
    <row r="1518" spans="1:91" x14ac:dyDescent="0.3">
      <c r="A1518" s="10">
        <v>151</v>
      </c>
      <c r="B1518" s="36" t="s">
        <v>852</v>
      </c>
      <c r="G1518" s="36" t="s">
        <v>6956</v>
      </c>
      <c r="K1518" s="7"/>
      <c r="L1518" s="7" t="s">
        <v>834</v>
      </c>
      <c r="M1518" s="7" t="s">
        <v>669</v>
      </c>
      <c r="N1518" s="4"/>
      <c r="O1518" s="4"/>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4"/>
      <c r="BH1518" s="4"/>
      <c r="BI1518" s="4"/>
      <c r="BJ1518" s="4"/>
      <c r="BK1518" s="4"/>
      <c r="BL1518" s="4"/>
      <c r="BM1518" s="4"/>
      <c r="BN1518" s="4"/>
      <c r="BO1518" s="4"/>
      <c r="BP1518" s="4"/>
      <c r="BQ1518" s="4"/>
      <c r="BR1518" s="4"/>
      <c r="BS1518" s="4"/>
      <c r="BT1518" s="4"/>
      <c r="BU1518" s="4"/>
      <c r="BV1518" s="4"/>
      <c r="BW1518" s="4"/>
      <c r="BZ1518" s="7"/>
      <c r="CF1518" s="7"/>
      <c r="CG1518" s="14"/>
      <c r="CH1518" s="7"/>
      <c r="CI1518" s="14"/>
      <c r="CJ1518" s="7"/>
      <c r="CK1518" s="14"/>
      <c r="CL1518" s="7"/>
      <c r="CM1518" s="14"/>
    </row>
    <row r="1519" spans="1:91" x14ac:dyDescent="0.3">
      <c r="A1519" s="10">
        <v>151</v>
      </c>
      <c r="B1519" s="36" t="s">
        <v>1025</v>
      </c>
      <c r="G1519" s="36" t="s">
        <v>6957</v>
      </c>
      <c r="K1519" s="7"/>
      <c r="L1519" s="7" t="s">
        <v>834</v>
      </c>
      <c r="M1519" s="7" t="s">
        <v>669</v>
      </c>
      <c r="N1519" s="4"/>
      <c r="O1519" s="4"/>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c r="BI1519" s="4"/>
      <c r="BJ1519" s="4"/>
      <c r="BK1519" s="4"/>
      <c r="BL1519" s="4"/>
      <c r="BM1519" s="4"/>
      <c r="BN1519" s="4"/>
      <c r="BO1519" s="4"/>
      <c r="BP1519" s="4"/>
      <c r="BQ1519" s="4"/>
      <c r="BR1519" s="4"/>
      <c r="BS1519" s="4"/>
      <c r="BT1519" s="4"/>
      <c r="BU1519" s="4"/>
      <c r="BV1519" s="4"/>
      <c r="BW1519" s="4"/>
      <c r="BZ1519" s="7"/>
      <c r="CF1519" s="7"/>
      <c r="CG1519" s="14"/>
      <c r="CH1519" s="7"/>
      <c r="CI1519" s="14"/>
      <c r="CJ1519" s="7"/>
      <c r="CK1519" s="14"/>
      <c r="CL1519" s="7"/>
      <c r="CM1519" s="14"/>
    </row>
    <row r="1520" spans="1:91" x14ac:dyDescent="0.3">
      <c r="A1520" s="10">
        <v>151</v>
      </c>
      <c r="B1520" s="36" t="s">
        <v>6546</v>
      </c>
      <c r="G1520" s="36" t="s">
        <v>6958</v>
      </c>
      <c r="K1520" s="7"/>
      <c r="L1520" s="7" t="s">
        <v>834</v>
      </c>
      <c r="M1520" s="7" t="s">
        <v>669</v>
      </c>
      <c r="N1520" s="4"/>
      <c r="O1520" s="4"/>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Z1520" s="7"/>
      <c r="CF1520" s="7"/>
      <c r="CG1520" s="14"/>
      <c r="CH1520" s="7"/>
      <c r="CI1520" s="14"/>
      <c r="CJ1520" s="7"/>
      <c r="CK1520" s="14"/>
      <c r="CL1520" s="7"/>
      <c r="CM1520" s="14"/>
    </row>
    <row r="1521" spans="1:91" x14ac:dyDescent="0.3">
      <c r="A1521" s="10">
        <v>151</v>
      </c>
      <c r="B1521" s="36" t="s">
        <v>1028</v>
      </c>
      <c r="G1521" s="36" t="s">
        <v>6959</v>
      </c>
      <c r="K1521" s="7"/>
      <c r="L1521" s="7" t="s">
        <v>834</v>
      </c>
      <c r="M1521" s="7" t="s">
        <v>669</v>
      </c>
      <c r="N1521" s="4"/>
      <c r="O1521" s="4"/>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c r="BI1521" s="4"/>
      <c r="BJ1521" s="4"/>
      <c r="BK1521" s="4"/>
      <c r="BL1521" s="4"/>
      <c r="BM1521" s="4"/>
      <c r="BN1521" s="4"/>
      <c r="BO1521" s="4"/>
      <c r="BP1521" s="4"/>
      <c r="BQ1521" s="4"/>
      <c r="BR1521" s="4"/>
      <c r="BS1521" s="4"/>
      <c r="BT1521" s="4"/>
      <c r="BU1521" s="4"/>
      <c r="BV1521" s="4"/>
      <c r="BW1521" s="4"/>
      <c r="BZ1521" s="7"/>
      <c r="CF1521" s="7"/>
      <c r="CG1521" s="14"/>
      <c r="CH1521" s="7"/>
      <c r="CI1521" s="14"/>
      <c r="CJ1521" s="7"/>
      <c r="CK1521" s="14"/>
      <c r="CL1521" s="7"/>
      <c r="CM1521" s="14"/>
    </row>
    <row r="1522" spans="1:91" x14ac:dyDescent="0.3">
      <c r="A1522" s="10">
        <v>151</v>
      </c>
      <c r="B1522" s="36" t="s">
        <v>1028</v>
      </c>
      <c r="G1522" s="36" t="s">
        <v>6960</v>
      </c>
      <c r="K1522" s="7"/>
      <c r="L1522" s="7" t="s">
        <v>834</v>
      </c>
      <c r="M1522" s="7" t="s">
        <v>615</v>
      </c>
      <c r="N1522" s="4"/>
      <c r="O1522" s="4"/>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c r="BI1522" s="4"/>
      <c r="BJ1522" s="4"/>
      <c r="BK1522" s="4"/>
      <c r="BL1522" s="4"/>
      <c r="BM1522" s="4"/>
      <c r="BN1522" s="4"/>
      <c r="BO1522" s="4"/>
      <c r="BP1522" s="4"/>
      <c r="BQ1522" s="4"/>
      <c r="BR1522" s="4"/>
      <c r="BS1522" s="4"/>
      <c r="BT1522" s="4"/>
      <c r="BU1522" s="4"/>
      <c r="BV1522" s="4"/>
      <c r="BW1522" s="4"/>
      <c r="BZ1522" s="7"/>
      <c r="CF1522" s="7"/>
      <c r="CG1522" s="14"/>
      <c r="CH1522" s="7"/>
      <c r="CI1522" s="14"/>
      <c r="CJ1522" s="7"/>
      <c r="CK1522" s="14"/>
      <c r="CL1522" s="7"/>
      <c r="CM1522" s="14"/>
    </row>
    <row r="1523" spans="1:91" x14ac:dyDescent="0.3">
      <c r="A1523" s="10">
        <v>151</v>
      </c>
      <c r="B1523" s="36" t="s">
        <v>860</v>
      </c>
      <c r="G1523" s="36" t="s">
        <v>6961</v>
      </c>
      <c r="K1523" s="7"/>
      <c r="L1523" s="7" t="s">
        <v>834</v>
      </c>
      <c r="M1523" s="7" t="s">
        <v>615</v>
      </c>
      <c r="N1523" s="4"/>
      <c r="O1523" s="4"/>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c r="BI1523" s="4"/>
      <c r="BJ1523" s="4"/>
      <c r="BK1523" s="4"/>
      <c r="BL1523" s="4"/>
      <c r="BM1523" s="4"/>
      <c r="BN1523" s="4"/>
      <c r="BO1523" s="4"/>
      <c r="BP1523" s="4"/>
      <c r="BQ1523" s="4"/>
      <c r="BR1523" s="4"/>
      <c r="BS1523" s="4"/>
      <c r="BT1523" s="4"/>
      <c r="BU1523" s="4"/>
      <c r="BV1523" s="4"/>
      <c r="BW1523" s="4"/>
      <c r="BZ1523" s="7"/>
      <c r="CF1523" s="7"/>
      <c r="CG1523" s="14"/>
      <c r="CH1523" s="7"/>
      <c r="CI1523" s="14"/>
      <c r="CJ1523" s="7"/>
      <c r="CK1523" s="14"/>
      <c r="CL1523" s="7"/>
      <c r="CM1523" s="14"/>
    </row>
    <row r="1524" spans="1:91" x14ac:dyDescent="0.3">
      <c r="A1524" s="10">
        <v>151</v>
      </c>
      <c r="B1524" s="36" t="s">
        <v>860</v>
      </c>
      <c r="G1524" s="36" t="s">
        <v>6962</v>
      </c>
      <c r="K1524" s="7"/>
      <c r="L1524" s="7" t="s">
        <v>834</v>
      </c>
      <c r="M1524" s="7" t="s">
        <v>615</v>
      </c>
      <c r="N1524" s="4"/>
      <c r="O1524" s="4"/>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Z1524" s="7"/>
      <c r="CF1524" s="7"/>
      <c r="CG1524" s="14"/>
      <c r="CH1524" s="7"/>
      <c r="CI1524" s="14"/>
      <c r="CJ1524" s="7"/>
      <c r="CK1524" s="14"/>
      <c r="CL1524" s="7"/>
      <c r="CM1524" s="14"/>
    </row>
    <row r="1525" spans="1:91" x14ac:dyDescent="0.3">
      <c r="A1525" s="10">
        <v>151</v>
      </c>
      <c r="B1525" s="36" t="s">
        <v>913</v>
      </c>
      <c r="G1525" s="36" t="s">
        <v>6963</v>
      </c>
      <c r="K1525" s="7"/>
      <c r="L1525" s="7" t="s">
        <v>834</v>
      </c>
      <c r="M1525" s="7" t="s">
        <v>669</v>
      </c>
      <c r="N1525" s="4"/>
      <c r="O1525" s="4"/>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4"/>
      <c r="BH1525" s="4"/>
      <c r="BI1525" s="4"/>
      <c r="BJ1525" s="4"/>
      <c r="BK1525" s="4"/>
      <c r="BL1525" s="4"/>
      <c r="BM1525" s="4"/>
      <c r="BN1525" s="4"/>
      <c r="BO1525" s="4"/>
      <c r="BP1525" s="4"/>
      <c r="BQ1525" s="4"/>
      <c r="BR1525" s="4"/>
      <c r="BS1525" s="4"/>
      <c r="BT1525" s="4"/>
      <c r="BU1525" s="4"/>
      <c r="BV1525" s="4"/>
      <c r="BW1525" s="4"/>
      <c r="BZ1525" s="7"/>
      <c r="CF1525" s="7"/>
      <c r="CG1525" s="14"/>
      <c r="CH1525" s="7"/>
      <c r="CI1525" s="14"/>
      <c r="CJ1525" s="7"/>
      <c r="CK1525" s="14"/>
      <c r="CL1525" s="7"/>
      <c r="CM1525" s="14"/>
    </row>
    <row r="1526" spans="1:91" x14ac:dyDescent="0.3">
      <c r="A1526" s="10">
        <v>151</v>
      </c>
      <c r="B1526" s="36" t="s">
        <v>868</v>
      </c>
      <c r="G1526" s="36" t="s">
        <v>6964</v>
      </c>
      <c r="K1526" s="7"/>
      <c r="L1526" s="7" t="s">
        <v>834</v>
      </c>
      <c r="M1526" s="7" t="s">
        <v>651</v>
      </c>
      <c r="N1526" s="4"/>
      <c r="O1526" s="4"/>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4"/>
      <c r="BH1526" s="4"/>
      <c r="BI1526" s="4"/>
      <c r="BJ1526" s="4"/>
      <c r="BK1526" s="4"/>
      <c r="BL1526" s="4"/>
      <c r="BM1526" s="4"/>
      <c r="BN1526" s="4"/>
      <c r="BO1526" s="4"/>
      <c r="BP1526" s="4"/>
      <c r="BQ1526" s="4"/>
      <c r="BR1526" s="4"/>
      <c r="BS1526" s="4"/>
      <c r="BT1526" s="4"/>
      <c r="BU1526" s="4"/>
      <c r="BV1526" s="4"/>
      <c r="BW1526" s="4"/>
      <c r="BZ1526" s="7"/>
      <c r="CF1526" s="7"/>
      <c r="CG1526" s="14"/>
      <c r="CH1526" s="7"/>
      <c r="CI1526" s="14"/>
      <c r="CJ1526" s="7"/>
      <c r="CK1526" s="14"/>
      <c r="CL1526" s="7"/>
      <c r="CM1526" s="14"/>
    </row>
    <row r="1527" spans="1:91" x14ac:dyDescent="0.3">
      <c r="A1527" s="10">
        <v>151</v>
      </c>
      <c r="B1527" s="36" t="s">
        <v>1025</v>
      </c>
      <c r="G1527" s="36" t="s">
        <v>6965</v>
      </c>
      <c r="K1527" s="7"/>
      <c r="L1527" s="7" t="s">
        <v>834</v>
      </c>
      <c r="M1527" s="7" t="s">
        <v>624</v>
      </c>
      <c r="N1527" s="4"/>
      <c r="O1527" s="4"/>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4"/>
      <c r="BH1527" s="4"/>
      <c r="BI1527" s="4"/>
      <c r="BJ1527" s="4"/>
      <c r="BK1527" s="4"/>
      <c r="BL1527" s="4"/>
      <c r="BM1527" s="4"/>
      <c r="BN1527" s="4"/>
      <c r="BO1527" s="4"/>
      <c r="BP1527" s="4"/>
      <c r="BQ1527" s="4"/>
      <c r="BR1527" s="4"/>
      <c r="BS1527" s="4"/>
      <c r="BT1527" s="4"/>
      <c r="BU1527" s="4"/>
      <c r="BV1527" s="4"/>
      <c r="BW1527" s="4"/>
      <c r="BZ1527" s="7"/>
      <c r="CF1527" s="7"/>
      <c r="CG1527" s="14"/>
      <c r="CH1527" s="7"/>
      <c r="CI1527" s="14"/>
      <c r="CJ1527" s="7"/>
      <c r="CK1527" s="14"/>
      <c r="CL1527" s="7"/>
      <c r="CM1527" s="14"/>
    </row>
    <row r="1528" spans="1:91" x14ac:dyDescent="0.3">
      <c r="A1528" s="10">
        <v>151</v>
      </c>
      <c r="B1528" s="36" t="s">
        <v>1025</v>
      </c>
      <c r="G1528" s="36" t="s">
        <v>6966</v>
      </c>
      <c r="K1528" s="7"/>
      <c r="L1528" s="7" t="s">
        <v>834</v>
      </c>
      <c r="M1528" s="7" t="s">
        <v>669</v>
      </c>
      <c r="N1528" s="4"/>
      <c r="O1528" s="4"/>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4"/>
      <c r="BH1528" s="4"/>
      <c r="BI1528" s="4"/>
      <c r="BJ1528" s="4"/>
      <c r="BK1528" s="4"/>
      <c r="BL1528" s="4"/>
      <c r="BM1528" s="4"/>
      <c r="BN1528" s="4"/>
      <c r="BO1528" s="4"/>
      <c r="BP1528" s="4"/>
      <c r="BQ1528" s="4"/>
      <c r="BR1528" s="4"/>
      <c r="BS1528" s="4"/>
      <c r="BT1528" s="4"/>
      <c r="BU1528" s="4"/>
      <c r="BV1528" s="4"/>
      <c r="BW1528" s="4"/>
      <c r="BZ1528" s="7"/>
      <c r="CF1528" s="7"/>
      <c r="CG1528" s="14"/>
      <c r="CH1528" s="7"/>
      <c r="CI1528" s="14"/>
      <c r="CJ1528" s="7"/>
      <c r="CK1528" s="14"/>
      <c r="CL1528" s="7"/>
      <c r="CM1528" s="14"/>
    </row>
    <row r="1529" spans="1:91" x14ac:dyDescent="0.3">
      <c r="A1529" s="10">
        <v>151</v>
      </c>
      <c r="B1529" s="36" t="s">
        <v>1025</v>
      </c>
      <c r="G1529" s="36" t="s">
        <v>6967</v>
      </c>
      <c r="K1529" s="7"/>
      <c r="L1529" s="7" t="s">
        <v>834</v>
      </c>
      <c r="M1529" s="7" t="s">
        <v>669</v>
      </c>
      <c r="N1529" s="4"/>
      <c r="O1529" s="4"/>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c r="BI1529" s="4"/>
      <c r="BJ1529" s="4"/>
      <c r="BK1529" s="4"/>
      <c r="BL1529" s="4"/>
      <c r="BM1529" s="4"/>
      <c r="BN1529" s="4"/>
      <c r="BO1529" s="4"/>
      <c r="BP1529" s="4"/>
      <c r="BQ1529" s="4"/>
      <c r="BR1529" s="4"/>
      <c r="BS1529" s="4"/>
      <c r="BT1529" s="4"/>
      <c r="BU1529" s="4"/>
      <c r="BV1529" s="4"/>
      <c r="BW1529" s="4"/>
      <c r="BZ1529" s="7"/>
      <c r="CF1529" s="7"/>
      <c r="CG1529" s="14"/>
      <c r="CH1529" s="7"/>
      <c r="CI1529" s="14"/>
      <c r="CJ1529" s="7"/>
      <c r="CK1529" s="14"/>
      <c r="CL1529" s="7"/>
      <c r="CM1529" s="14"/>
    </row>
    <row r="1530" spans="1:91" x14ac:dyDescent="0.3">
      <c r="A1530" s="10">
        <v>151</v>
      </c>
      <c r="B1530" s="36" t="s">
        <v>1028</v>
      </c>
      <c r="G1530" s="36" t="s">
        <v>6968</v>
      </c>
      <c r="K1530" s="7"/>
      <c r="L1530" s="7" t="s">
        <v>834</v>
      </c>
      <c r="M1530" s="7" t="s">
        <v>669</v>
      </c>
      <c r="N1530" s="4"/>
      <c r="O1530" s="4"/>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c r="BI1530" s="4"/>
      <c r="BJ1530" s="4"/>
      <c r="BK1530" s="4"/>
      <c r="BL1530" s="4"/>
      <c r="BM1530" s="4"/>
      <c r="BN1530" s="4"/>
      <c r="BO1530" s="4"/>
      <c r="BP1530" s="4"/>
      <c r="BQ1530" s="4"/>
      <c r="BR1530" s="4"/>
      <c r="BS1530" s="4"/>
      <c r="BT1530" s="4"/>
      <c r="BU1530" s="4"/>
      <c r="BV1530" s="4"/>
      <c r="BW1530" s="4"/>
      <c r="BZ1530" s="7"/>
      <c r="CF1530" s="7"/>
      <c r="CG1530" s="14"/>
      <c r="CH1530" s="7"/>
      <c r="CI1530" s="14"/>
      <c r="CJ1530" s="7"/>
      <c r="CK1530" s="14"/>
      <c r="CL1530" s="7"/>
      <c r="CM1530" s="14"/>
    </row>
    <row r="1531" spans="1:91" x14ac:dyDescent="0.3">
      <c r="A1531" s="10">
        <v>151</v>
      </c>
      <c r="B1531" s="36" t="s">
        <v>913</v>
      </c>
      <c r="G1531" s="36" t="s">
        <v>6969</v>
      </c>
      <c r="K1531" s="7"/>
      <c r="L1531" s="7" t="s">
        <v>834</v>
      </c>
      <c r="M1531" s="7" t="s">
        <v>669</v>
      </c>
      <c r="N1531" s="4"/>
      <c r="O1531" s="4"/>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c r="BI1531" s="4"/>
      <c r="BJ1531" s="4"/>
      <c r="BK1531" s="4"/>
      <c r="BL1531" s="4"/>
      <c r="BM1531" s="4"/>
      <c r="BN1531" s="4"/>
      <c r="BO1531" s="4"/>
      <c r="BP1531" s="4"/>
      <c r="BQ1531" s="4"/>
      <c r="BR1531" s="4"/>
      <c r="BS1531" s="4"/>
      <c r="BT1531" s="4"/>
      <c r="BU1531" s="4"/>
      <c r="BV1531" s="4"/>
      <c r="BW1531" s="4"/>
      <c r="BZ1531" s="7"/>
      <c r="CF1531" s="7"/>
      <c r="CG1531" s="14"/>
      <c r="CH1531" s="7"/>
      <c r="CI1531" s="14"/>
      <c r="CJ1531" s="7"/>
      <c r="CK1531" s="14"/>
      <c r="CL1531" s="7"/>
      <c r="CM1531" s="14"/>
    </row>
    <row r="1532" spans="1:91" x14ac:dyDescent="0.3">
      <c r="A1532" s="10">
        <v>151</v>
      </c>
      <c r="B1532" s="36" t="s">
        <v>1025</v>
      </c>
      <c r="G1532" s="36" t="s">
        <v>6970</v>
      </c>
      <c r="K1532" s="7"/>
      <c r="L1532" s="7" t="s">
        <v>834</v>
      </c>
      <c r="M1532" s="7" t="s">
        <v>669</v>
      </c>
      <c r="N1532" s="4"/>
      <c r="O1532" s="4"/>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c r="BI1532" s="4"/>
      <c r="BJ1532" s="4"/>
      <c r="BK1532" s="4"/>
      <c r="BL1532" s="4"/>
      <c r="BM1532" s="4"/>
      <c r="BN1532" s="4"/>
      <c r="BO1532" s="4"/>
      <c r="BP1532" s="4"/>
      <c r="BQ1532" s="4"/>
      <c r="BR1532" s="4"/>
      <c r="BS1532" s="4"/>
      <c r="BT1532" s="4"/>
      <c r="BU1532" s="4"/>
      <c r="BV1532" s="4"/>
      <c r="BW1532" s="4"/>
      <c r="BZ1532" s="7"/>
      <c r="CF1532" s="7"/>
      <c r="CG1532" s="14"/>
      <c r="CH1532" s="7"/>
      <c r="CI1532" s="14"/>
      <c r="CJ1532" s="7"/>
      <c r="CK1532" s="14"/>
      <c r="CL1532" s="7"/>
      <c r="CM1532" s="14"/>
    </row>
    <row r="1533" spans="1:91" x14ac:dyDescent="0.3">
      <c r="A1533" s="10">
        <v>151</v>
      </c>
      <c r="B1533" s="36" t="s">
        <v>852</v>
      </c>
      <c r="G1533" s="36" t="s">
        <v>6971</v>
      </c>
      <c r="K1533" s="7"/>
      <c r="L1533" s="7" t="s">
        <v>834</v>
      </c>
      <c r="M1533" s="7" t="s">
        <v>669</v>
      </c>
      <c r="N1533" s="4"/>
      <c r="O1533" s="4"/>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c r="BI1533" s="4"/>
      <c r="BJ1533" s="4"/>
      <c r="BK1533" s="4"/>
      <c r="BL1533" s="4"/>
      <c r="BM1533" s="4"/>
      <c r="BN1533" s="4"/>
      <c r="BO1533" s="4"/>
      <c r="BP1533" s="4"/>
      <c r="BQ1533" s="4"/>
      <c r="BR1533" s="4"/>
      <c r="BS1533" s="4"/>
      <c r="BT1533" s="4"/>
      <c r="BU1533" s="4"/>
      <c r="BV1533" s="4"/>
      <c r="BW1533" s="4"/>
      <c r="BZ1533" s="7"/>
      <c r="CF1533" s="7"/>
      <c r="CG1533" s="14"/>
      <c r="CH1533" s="7"/>
      <c r="CI1533" s="14"/>
      <c r="CJ1533" s="7"/>
      <c r="CK1533" s="14"/>
      <c r="CL1533" s="7"/>
      <c r="CM1533" s="14"/>
    </row>
    <row r="1534" spans="1:91" x14ac:dyDescent="0.3">
      <c r="A1534" s="10">
        <v>151</v>
      </c>
      <c r="B1534" s="36" t="s">
        <v>913</v>
      </c>
      <c r="G1534" s="36" t="s">
        <v>6972</v>
      </c>
      <c r="K1534" s="7"/>
      <c r="L1534" s="7" t="s">
        <v>834</v>
      </c>
      <c r="M1534" s="7" t="s">
        <v>669</v>
      </c>
      <c r="N1534" s="4"/>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c r="BI1534" s="4"/>
      <c r="BJ1534" s="4"/>
      <c r="BK1534" s="4"/>
      <c r="BL1534" s="4"/>
      <c r="BM1534" s="4"/>
      <c r="BN1534" s="4"/>
      <c r="BO1534" s="4"/>
      <c r="BP1534" s="4"/>
      <c r="BQ1534" s="4"/>
      <c r="BR1534" s="4"/>
      <c r="BS1534" s="4"/>
      <c r="BT1534" s="4"/>
      <c r="BU1534" s="4"/>
      <c r="BV1534" s="4"/>
      <c r="BW1534" s="4"/>
      <c r="BZ1534" s="7"/>
      <c r="CF1534" s="7"/>
      <c r="CG1534" s="14"/>
      <c r="CH1534" s="7"/>
      <c r="CI1534" s="14"/>
      <c r="CJ1534" s="7"/>
      <c r="CK1534" s="14"/>
      <c r="CL1534" s="7"/>
      <c r="CM1534" s="14"/>
    </row>
    <row r="1535" spans="1:91" x14ac:dyDescent="0.3">
      <c r="A1535" s="10">
        <v>151</v>
      </c>
      <c r="B1535" s="36" t="s">
        <v>868</v>
      </c>
      <c r="G1535" s="36" t="s">
        <v>6973</v>
      </c>
      <c r="K1535" s="7"/>
      <c r="L1535" s="7" t="s">
        <v>834</v>
      </c>
      <c r="M1535" s="7" t="s">
        <v>669</v>
      </c>
      <c r="N1535" s="4"/>
      <c r="O1535" s="4"/>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c r="BQ1535" s="4"/>
      <c r="BR1535" s="4"/>
      <c r="BS1535" s="4"/>
      <c r="BT1535" s="4"/>
      <c r="BU1535" s="4"/>
      <c r="BV1535" s="4"/>
      <c r="BW1535" s="4"/>
      <c r="BZ1535" s="7"/>
      <c r="CF1535" s="7"/>
      <c r="CG1535" s="14"/>
      <c r="CH1535" s="7"/>
      <c r="CI1535" s="14"/>
      <c r="CJ1535" s="7"/>
      <c r="CK1535" s="14"/>
      <c r="CL1535" s="7"/>
      <c r="CM1535" s="14"/>
    </row>
    <row r="1536" spans="1:91" x14ac:dyDescent="0.3">
      <c r="A1536" s="10">
        <v>151</v>
      </c>
      <c r="B1536" s="36" t="s">
        <v>913</v>
      </c>
      <c r="G1536" s="36" t="s">
        <v>3859</v>
      </c>
      <c r="K1536" s="7"/>
      <c r="L1536" s="7" t="s">
        <v>834</v>
      </c>
      <c r="M1536" s="7" t="s">
        <v>669</v>
      </c>
      <c r="N1536" s="4"/>
      <c r="O1536" s="4"/>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c r="BM1536" s="4"/>
      <c r="BN1536" s="4"/>
      <c r="BO1536" s="4"/>
      <c r="BP1536" s="4"/>
      <c r="BQ1536" s="4"/>
      <c r="BR1536" s="4"/>
      <c r="BS1536" s="4"/>
      <c r="BT1536" s="4"/>
      <c r="BU1536" s="4"/>
      <c r="BV1536" s="4"/>
      <c r="BW1536" s="4"/>
      <c r="BZ1536" s="7"/>
      <c r="CF1536" s="7"/>
      <c r="CG1536" s="14"/>
      <c r="CH1536" s="7"/>
      <c r="CI1536" s="14"/>
      <c r="CJ1536" s="7"/>
      <c r="CK1536" s="14"/>
      <c r="CL1536" s="7"/>
      <c r="CM1536" s="14"/>
    </row>
    <row r="1537" spans="1:91" x14ac:dyDescent="0.3">
      <c r="A1537" s="10">
        <v>151</v>
      </c>
      <c r="B1537" s="36" t="s">
        <v>1025</v>
      </c>
      <c r="G1537" s="36" t="s">
        <v>6974</v>
      </c>
      <c r="K1537" s="7"/>
      <c r="L1537" s="7" t="s">
        <v>834</v>
      </c>
      <c r="M1537" s="7" t="s">
        <v>669</v>
      </c>
      <c r="N1537" s="4"/>
      <c r="O1537" s="4"/>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Z1537" s="7"/>
      <c r="CF1537" s="7"/>
      <c r="CG1537" s="14"/>
      <c r="CH1537" s="7"/>
      <c r="CI1537" s="14"/>
      <c r="CJ1537" s="7"/>
      <c r="CK1537" s="14"/>
      <c r="CL1537" s="7"/>
      <c r="CM1537" s="14"/>
    </row>
    <row r="1538" spans="1:91" x14ac:dyDescent="0.3">
      <c r="A1538" s="10">
        <v>151</v>
      </c>
      <c r="B1538" s="36" t="s">
        <v>868</v>
      </c>
      <c r="G1538" s="36" t="s">
        <v>6975</v>
      </c>
      <c r="K1538" s="7"/>
      <c r="L1538" s="7" t="s">
        <v>834</v>
      </c>
      <c r="M1538" s="7" t="s">
        <v>669</v>
      </c>
      <c r="N1538" s="4"/>
      <c r="O1538" s="4"/>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c r="BM1538" s="4"/>
      <c r="BN1538" s="4"/>
      <c r="BO1538" s="4"/>
      <c r="BP1538" s="4"/>
      <c r="BQ1538" s="4"/>
      <c r="BR1538" s="4"/>
      <c r="BS1538" s="4"/>
      <c r="BT1538" s="4"/>
      <c r="BU1538" s="4"/>
      <c r="BV1538" s="4"/>
      <c r="BW1538" s="4"/>
      <c r="BZ1538" s="7"/>
      <c r="CF1538" s="7"/>
      <c r="CG1538" s="14"/>
      <c r="CH1538" s="7"/>
      <c r="CI1538" s="14"/>
      <c r="CJ1538" s="7"/>
      <c r="CK1538" s="14"/>
      <c r="CL1538" s="7"/>
      <c r="CM1538" s="14"/>
    </row>
    <row r="1539" spans="1:91" x14ac:dyDescent="0.3">
      <c r="A1539" s="10">
        <v>151</v>
      </c>
      <c r="B1539" s="36" t="s">
        <v>1936</v>
      </c>
      <c r="G1539" s="36" t="s">
        <v>6976</v>
      </c>
      <c r="K1539" s="7"/>
      <c r="L1539" s="7" t="s">
        <v>834</v>
      </c>
      <c r="M1539" s="7" t="s">
        <v>669</v>
      </c>
      <c r="N1539" s="4"/>
      <c r="O1539" s="4"/>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Z1539" s="7"/>
      <c r="CF1539" s="7"/>
      <c r="CG1539" s="14"/>
      <c r="CH1539" s="7"/>
      <c r="CI1539" s="14"/>
      <c r="CJ1539" s="7"/>
      <c r="CK1539" s="14"/>
      <c r="CL1539" s="7"/>
      <c r="CM1539" s="14"/>
    </row>
    <row r="1540" spans="1:91" x14ac:dyDescent="0.3">
      <c r="A1540" s="10">
        <v>151</v>
      </c>
      <c r="B1540" s="36" t="s">
        <v>1025</v>
      </c>
      <c r="G1540" s="36" t="s">
        <v>6977</v>
      </c>
      <c r="K1540" s="7"/>
      <c r="L1540" s="7" t="s">
        <v>834</v>
      </c>
      <c r="M1540" s="7" t="s">
        <v>669</v>
      </c>
      <c r="N1540" s="4"/>
      <c r="O1540" s="4"/>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c r="BI1540" s="4"/>
      <c r="BJ1540" s="4"/>
      <c r="BK1540" s="4"/>
      <c r="BL1540" s="4"/>
      <c r="BM1540" s="4"/>
      <c r="BN1540" s="4"/>
      <c r="BO1540" s="4"/>
      <c r="BP1540" s="4"/>
      <c r="BQ1540" s="4"/>
      <c r="BR1540" s="4"/>
      <c r="BS1540" s="4"/>
      <c r="BT1540" s="4"/>
      <c r="BU1540" s="4"/>
      <c r="BV1540" s="4"/>
      <c r="BW1540" s="4"/>
      <c r="BZ1540" s="7"/>
      <c r="CF1540" s="7"/>
      <c r="CG1540" s="14"/>
      <c r="CH1540" s="7"/>
      <c r="CI1540" s="14"/>
      <c r="CJ1540" s="7"/>
      <c r="CK1540" s="14"/>
      <c r="CL1540" s="7"/>
      <c r="CM1540" s="14"/>
    </row>
    <row r="1541" spans="1:91" x14ac:dyDescent="0.3">
      <c r="A1541" s="10">
        <v>151</v>
      </c>
      <c r="B1541" s="36" t="s">
        <v>1036</v>
      </c>
      <c r="G1541" s="36" t="s">
        <v>6978</v>
      </c>
      <c r="K1541" s="7"/>
      <c r="L1541" s="7" t="s">
        <v>834</v>
      </c>
      <c r="M1541" s="7" t="s">
        <v>669</v>
      </c>
      <c r="N1541" s="4"/>
      <c r="O1541" s="4"/>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Z1541" s="7"/>
      <c r="CF1541" s="7"/>
      <c r="CG1541" s="14"/>
      <c r="CH1541" s="7"/>
      <c r="CI1541" s="14"/>
      <c r="CJ1541" s="7"/>
      <c r="CK1541" s="14"/>
      <c r="CL1541" s="7"/>
      <c r="CM1541" s="14"/>
    </row>
    <row r="1542" spans="1:91" x14ac:dyDescent="0.3">
      <c r="A1542" s="10">
        <v>151</v>
      </c>
      <c r="B1542" s="36" t="s">
        <v>2304</v>
      </c>
      <c r="G1542" s="36" t="s">
        <v>6979</v>
      </c>
      <c r="K1542" s="7"/>
      <c r="L1542" s="7" t="s">
        <v>834</v>
      </c>
      <c r="M1542" s="7" t="s">
        <v>669</v>
      </c>
      <c r="N1542" s="4"/>
      <c r="O1542" s="4"/>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Z1542" s="7"/>
      <c r="CF1542" s="7"/>
      <c r="CG1542" s="14"/>
      <c r="CH1542" s="7"/>
      <c r="CI1542" s="14"/>
      <c r="CJ1542" s="7"/>
      <c r="CK1542" s="14"/>
      <c r="CL1542" s="7"/>
      <c r="CM1542" s="14"/>
    </row>
    <row r="1543" spans="1:91" x14ac:dyDescent="0.3">
      <c r="A1543" s="10">
        <v>151</v>
      </c>
      <c r="B1543" s="36" t="s">
        <v>1025</v>
      </c>
      <c r="G1543" s="36" t="s">
        <v>6980</v>
      </c>
      <c r="K1543" s="7"/>
      <c r="L1543" s="7" t="s">
        <v>834</v>
      </c>
      <c r="M1543" s="7" t="s">
        <v>669</v>
      </c>
      <c r="N1543" s="4"/>
      <c r="O1543" s="4"/>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c r="BI1543" s="4"/>
      <c r="BJ1543" s="4"/>
      <c r="BK1543" s="4"/>
      <c r="BL1543" s="4"/>
      <c r="BM1543" s="4"/>
      <c r="BN1543" s="4"/>
      <c r="BO1543" s="4"/>
      <c r="BP1543" s="4"/>
      <c r="BQ1543" s="4"/>
      <c r="BR1543" s="4"/>
      <c r="BS1543" s="4"/>
      <c r="BT1543" s="4"/>
      <c r="BU1543" s="4"/>
      <c r="BV1543" s="4"/>
      <c r="BW1543" s="4"/>
      <c r="BZ1543" s="7"/>
      <c r="CF1543" s="7"/>
      <c r="CG1543" s="14"/>
      <c r="CH1543" s="7"/>
      <c r="CI1543" s="14"/>
      <c r="CJ1543" s="7"/>
      <c r="CK1543" s="14"/>
      <c r="CL1543" s="7"/>
      <c r="CM1543" s="14"/>
    </row>
    <row r="1544" spans="1:91" x14ac:dyDescent="0.3">
      <c r="A1544" s="10">
        <v>151</v>
      </c>
      <c r="B1544" s="36" t="s">
        <v>895</v>
      </c>
      <c r="G1544" s="36" t="s">
        <v>6981</v>
      </c>
      <c r="K1544" s="7"/>
      <c r="L1544" s="7" t="s">
        <v>834</v>
      </c>
      <c r="M1544" s="7" t="s">
        <v>618</v>
      </c>
      <c r="N1544" s="4"/>
      <c r="O1544" s="4"/>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Z1544" s="7"/>
      <c r="CF1544" s="7"/>
      <c r="CG1544" s="14"/>
      <c r="CH1544" s="7"/>
      <c r="CI1544" s="14"/>
      <c r="CJ1544" s="7"/>
      <c r="CK1544" s="14"/>
      <c r="CL1544" s="7"/>
      <c r="CM1544" s="14"/>
    </row>
    <row r="1545" spans="1:91" x14ac:dyDescent="0.3">
      <c r="A1545" s="10">
        <v>151</v>
      </c>
      <c r="B1545" s="36" t="s">
        <v>895</v>
      </c>
      <c r="G1545" s="36" t="s">
        <v>6982</v>
      </c>
      <c r="K1545" s="7"/>
      <c r="L1545" s="7" t="s">
        <v>834</v>
      </c>
      <c r="M1545" s="7" t="s">
        <v>618</v>
      </c>
      <c r="N1545" s="4"/>
      <c r="O1545" s="4"/>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c r="BI1545" s="4"/>
      <c r="BJ1545" s="4"/>
      <c r="BK1545" s="4"/>
      <c r="BL1545" s="4"/>
      <c r="BM1545" s="4"/>
      <c r="BN1545" s="4"/>
      <c r="BO1545" s="4"/>
      <c r="BP1545" s="4"/>
      <c r="BQ1545" s="4"/>
      <c r="BR1545" s="4"/>
      <c r="BS1545" s="4"/>
      <c r="BT1545" s="4"/>
      <c r="BU1545" s="4"/>
      <c r="BV1545" s="4"/>
      <c r="BW1545" s="4"/>
      <c r="BZ1545" s="7"/>
      <c r="CF1545" s="7"/>
      <c r="CG1545" s="14"/>
      <c r="CH1545" s="7"/>
      <c r="CI1545" s="14"/>
      <c r="CJ1545" s="7"/>
      <c r="CK1545" s="14"/>
      <c r="CL1545" s="7"/>
      <c r="CM1545" s="14"/>
    </row>
    <row r="1546" spans="1:91" x14ac:dyDescent="0.3">
      <c r="A1546" s="10">
        <v>151</v>
      </c>
      <c r="B1546" s="36" t="s">
        <v>6983</v>
      </c>
      <c r="G1546" s="36" t="s">
        <v>6984</v>
      </c>
      <c r="K1546" s="7"/>
      <c r="L1546" s="7" t="s">
        <v>834</v>
      </c>
      <c r="M1546" s="7" t="s">
        <v>669</v>
      </c>
      <c r="N1546" s="4"/>
      <c r="O1546" s="4"/>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Z1546" s="7"/>
      <c r="CF1546" s="7"/>
      <c r="CG1546" s="14"/>
      <c r="CH1546" s="7"/>
      <c r="CI1546" s="14"/>
      <c r="CJ1546" s="7"/>
      <c r="CK1546" s="14"/>
      <c r="CL1546" s="7"/>
      <c r="CM1546" s="14"/>
    </row>
    <row r="1547" spans="1:91" x14ac:dyDescent="0.3">
      <c r="A1547" s="10">
        <v>151</v>
      </c>
      <c r="B1547" s="36" t="s">
        <v>907</v>
      </c>
      <c r="G1547" s="36" t="s">
        <v>6985</v>
      </c>
      <c r="K1547" s="7"/>
      <c r="L1547" s="7" t="s">
        <v>834</v>
      </c>
      <c r="M1547" s="7" t="s">
        <v>669</v>
      </c>
      <c r="N1547" s="4"/>
      <c r="O1547" s="4"/>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c r="BI1547" s="4"/>
      <c r="BJ1547" s="4"/>
      <c r="BK1547" s="4"/>
      <c r="BL1547" s="4"/>
      <c r="BM1547" s="4"/>
      <c r="BN1547" s="4"/>
      <c r="BO1547" s="4"/>
      <c r="BP1547" s="4"/>
      <c r="BQ1547" s="4"/>
      <c r="BR1547" s="4"/>
      <c r="BS1547" s="4"/>
      <c r="BT1547" s="4"/>
      <c r="BU1547" s="4"/>
      <c r="BV1547" s="4"/>
      <c r="BW1547" s="4"/>
      <c r="BZ1547" s="7"/>
      <c r="CF1547" s="7"/>
      <c r="CG1547" s="14"/>
      <c r="CH1547" s="7"/>
      <c r="CI1547" s="14"/>
      <c r="CJ1547" s="7"/>
      <c r="CK1547" s="14"/>
      <c r="CL1547" s="7"/>
      <c r="CM1547" s="14"/>
    </row>
    <row r="1548" spans="1:91" x14ac:dyDescent="0.3">
      <c r="A1548" s="10">
        <v>151</v>
      </c>
      <c r="B1548" s="36" t="s">
        <v>907</v>
      </c>
      <c r="G1548" s="36" t="s">
        <v>6986</v>
      </c>
      <c r="K1548" s="7"/>
      <c r="L1548" s="7" t="s">
        <v>834</v>
      </c>
      <c r="M1548" s="7" t="s">
        <v>669</v>
      </c>
      <c r="N1548" s="4"/>
      <c r="O1548" s="4"/>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c r="BI1548" s="4"/>
      <c r="BJ1548" s="4"/>
      <c r="BK1548" s="4"/>
      <c r="BL1548" s="4"/>
      <c r="BM1548" s="4"/>
      <c r="BN1548" s="4"/>
      <c r="BO1548" s="4"/>
      <c r="BP1548" s="4"/>
      <c r="BQ1548" s="4"/>
      <c r="BR1548" s="4"/>
      <c r="BS1548" s="4"/>
      <c r="BT1548" s="4"/>
      <c r="BU1548" s="4"/>
      <c r="BV1548" s="4"/>
      <c r="BW1548" s="4"/>
      <c r="BZ1548" s="7"/>
      <c r="CF1548" s="7"/>
      <c r="CG1548" s="14"/>
      <c r="CH1548" s="7"/>
      <c r="CI1548" s="14"/>
      <c r="CJ1548" s="7"/>
      <c r="CK1548" s="14"/>
      <c r="CL1548" s="7"/>
      <c r="CM1548" s="14"/>
    </row>
    <row r="1549" spans="1:91" x14ac:dyDescent="0.3">
      <c r="A1549" s="10">
        <v>151</v>
      </c>
      <c r="B1549" s="36" t="s">
        <v>860</v>
      </c>
      <c r="G1549" s="36" t="s">
        <v>6987</v>
      </c>
      <c r="K1549" s="7"/>
      <c r="L1549" s="7" t="s">
        <v>834</v>
      </c>
      <c r="M1549" s="7" t="s">
        <v>624</v>
      </c>
      <c r="N1549" s="4"/>
      <c r="O1549" s="4"/>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Z1549" s="7"/>
      <c r="CF1549" s="7"/>
      <c r="CG1549" s="14"/>
      <c r="CH1549" s="7"/>
      <c r="CI1549" s="14"/>
      <c r="CJ1549" s="7"/>
      <c r="CK1549" s="14"/>
      <c r="CL1549" s="7"/>
      <c r="CM1549" s="14"/>
    </row>
    <row r="1550" spans="1:91" x14ac:dyDescent="0.3">
      <c r="A1550" s="10">
        <v>151</v>
      </c>
      <c r="B1550" s="36" t="s">
        <v>1028</v>
      </c>
      <c r="G1550" s="36" t="s">
        <v>6988</v>
      </c>
      <c r="K1550" s="7"/>
      <c r="L1550" s="7" t="s">
        <v>834</v>
      </c>
      <c r="M1550" s="7" t="s">
        <v>669</v>
      </c>
      <c r="N1550" s="4"/>
      <c r="O1550" s="4"/>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c r="BI1550" s="4"/>
      <c r="BJ1550" s="4"/>
      <c r="BK1550" s="4"/>
      <c r="BL1550" s="4"/>
      <c r="BM1550" s="4"/>
      <c r="BN1550" s="4"/>
      <c r="BO1550" s="4"/>
      <c r="BP1550" s="4"/>
      <c r="BQ1550" s="4"/>
      <c r="BR1550" s="4"/>
      <c r="BS1550" s="4"/>
      <c r="BT1550" s="4"/>
      <c r="BU1550" s="4"/>
      <c r="BV1550" s="4"/>
      <c r="BW1550" s="4"/>
      <c r="BZ1550" s="7"/>
      <c r="CF1550" s="7"/>
      <c r="CG1550" s="14"/>
      <c r="CH1550" s="7"/>
      <c r="CI1550" s="14"/>
      <c r="CJ1550" s="7"/>
      <c r="CK1550" s="14"/>
      <c r="CL1550" s="7"/>
      <c r="CM1550" s="14"/>
    </row>
    <row r="1551" spans="1:91" x14ac:dyDescent="0.3">
      <c r="A1551" s="10">
        <v>151</v>
      </c>
      <c r="B1551" s="36" t="s">
        <v>1028</v>
      </c>
      <c r="G1551" s="36" t="s">
        <v>6989</v>
      </c>
      <c r="K1551" s="7"/>
      <c r="L1551" s="7" t="s">
        <v>834</v>
      </c>
      <c r="M1551" s="7" t="s">
        <v>669</v>
      </c>
      <c r="N1551" s="4"/>
      <c r="O1551" s="4"/>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Z1551" s="7"/>
      <c r="CF1551" s="7"/>
      <c r="CG1551" s="14"/>
      <c r="CH1551" s="7"/>
      <c r="CI1551" s="14"/>
      <c r="CJ1551" s="7"/>
      <c r="CK1551" s="14"/>
      <c r="CL1551" s="7"/>
      <c r="CM1551" s="14"/>
    </row>
    <row r="1552" spans="1:91" x14ac:dyDescent="0.3">
      <c r="A1552" s="10">
        <v>151</v>
      </c>
      <c r="B1552" s="36" t="s">
        <v>1028</v>
      </c>
      <c r="G1552" s="36" t="s">
        <v>6990</v>
      </c>
      <c r="K1552" s="7"/>
      <c r="L1552" s="7" t="s">
        <v>834</v>
      </c>
      <c r="M1552" s="7" t="s">
        <v>669</v>
      </c>
      <c r="N1552" s="4"/>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c r="BI1552" s="4"/>
      <c r="BJ1552" s="4"/>
      <c r="BK1552" s="4"/>
      <c r="BL1552" s="4"/>
      <c r="BM1552" s="4"/>
      <c r="BN1552" s="4"/>
      <c r="BO1552" s="4"/>
      <c r="BP1552" s="4"/>
      <c r="BQ1552" s="4"/>
      <c r="BR1552" s="4"/>
      <c r="BS1552" s="4"/>
      <c r="BT1552" s="4"/>
      <c r="BU1552" s="4"/>
      <c r="BV1552" s="4"/>
      <c r="BW1552" s="4"/>
      <c r="BZ1552" s="7"/>
      <c r="CF1552" s="7"/>
      <c r="CG1552" s="14"/>
      <c r="CH1552" s="7"/>
      <c r="CI1552" s="14"/>
      <c r="CJ1552" s="7"/>
      <c r="CK1552" s="14"/>
      <c r="CL1552" s="7"/>
      <c r="CM1552" s="14"/>
    </row>
    <row r="1553" spans="1:91" x14ac:dyDescent="0.3">
      <c r="A1553" s="10">
        <v>151</v>
      </c>
      <c r="B1553" s="36" t="s">
        <v>907</v>
      </c>
      <c r="G1553" s="36" t="s">
        <v>6991</v>
      </c>
      <c r="K1553" s="7"/>
      <c r="L1553" s="7" t="s">
        <v>834</v>
      </c>
      <c r="M1553" s="7" t="s">
        <v>669</v>
      </c>
      <c r="N1553" s="4"/>
      <c r="O1553" s="4"/>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Z1553" s="7"/>
      <c r="CF1553" s="7"/>
      <c r="CG1553" s="14"/>
      <c r="CH1553" s="7"/>
      <c r="CI1553" s="14"/>
      <c r="CJ1553" s="7"/>
      <c r="CK1553" s="14"/>
      <c r="CL1553" s="7"/>
      <c r="CM1553" s="14"/>
    </row>
    <row r="1554" spans="1:91" x14ac:dyDescent="0.3">
      <c r="A1554" s="10">
        <v>151</v>
      </c>
      <c r="B1554" s="36" t="s">
        <v>857</v>
      </c>
      <c r="G1554" s="36" t="s">
        <v>6992</v>
      </c>
      <c r="K1554" s="7"/>
      <c r="L1554" s="7" t="s">
        <v>834</v>
      </c>
      <c r="M1554" s="7" t="s">
        <v>612</v>
      </c>
      <c r="N1554" s="4"/>
      <c r="O1554" s="4"/>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Z1554" s="7"/>
      <c r="CF1554" s="7"/>
      <c r="CG1554" s="14"/>
      <c r="CH1554" s="7"/>
      <c r="CI1554" s="14"/>
      <c r="CJ1554" s="7"/>
      <c r="CK1554" s="14"/>
      <c r="CL1554" s="7"/>
      <c r="CM1554" s="14"/>
    </row>
    <row r="1555" spans="1:91" x14ac:dyDescent="0.3">
      <c r="A1555" s="10">
        <v>151</v>
      </c>
      <c r="B1555" s="36" t="s">
        <v>860</v>
      </c>
      <c r="G1555" s="36" t="s">
        <v>6993</v>
      </c>
      <c r="K1555" s="7"/>
      <c r="L1555" s="7" t="s">
        <v>834</v>
      </c>
      <c r="M1555" s="7" t="s">
        <v>624</v>
      </c>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c r="BI1555" s="4"/>
      <c r="BJ1555" s="4"/>
      <c r="BK1555" s="4"/>
      <c r="BL1555" s="4"/>
      <c r="BM1555" s="4"/>
      <c r="BN1555" s="4"/>
      <c r="BO1555" s="4"/>
      <c r="BP1555" s="4"/>
      <c r="BQ1555" s="4"/>
      <c r="BR1555" s="4"/>
      <c r="BS1555" s="4"/>
      <c r="BT1555" s="4"/>
      <c r="BU1555" s="4"/>
      <c r="BV1555" s="4"/>
      <c r="BW1555" s="4"/>
      <c r="BZ1555" s="7"/>
      <c r="CF1555" s="7"/>
      <c r="CG1555" s="14"/>
      <c r="CH1555" s="7"/>
      <c r="CI1555" s="14"/>
      <c r="CJ1555" s="7"/>
      <c r="CK1555" s="14"/>
      <c r="CL1555" s="7"/>
      <c r="CM1555" s="14"/>
    </row>
    <row r="1556" spans="1:91" x14ac:dyDescent="0.3">
      <c r="A1556" s="10">
        <v>151</v>
      </c>
      <c r="B1556" s="36" t="s">
        <v>1025</v>
      </c>
      <c r="G1556" s="36" t="s">
        <v>6994</v>
      </c>
      <c r="K1556" s="7"/>
      <c r="L1556" s="7" t="s">
        <v>834</v>
      </c>
      <c r="M1556" s="7" t="s">
        <v>624</v>
      </c>
      <c r="N1556" s="4"/>
      <c r="O1556" s="4"/>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c r="BI1556" s="4"/>
      <c r="BJ1556" s="4"/>
      <c r="BK1556" s="4"/>
      <c r="BL1556" s="4"/>
      <c r="BM1556" s="4"/>
      <c r="BN1556" s="4"/>
      <c r="BO1556" s="4"/>
      <c r="BP1556" s="4"/>
      <c r="BQ1556" s="4"/>
      <c r="BR1556" s="4"/>
      <c r="BS1556" s="4"/>
      <c r="BT1556" s="4"/>
      <c r="BU1556" s="4"/>
      <c r="BV1556" s="4"/>
      <c r="BW1556" s="4"/>
      <c r="BZ1556" s="7"/>
      <c r="CF1556" s="7"/>
      <c r="CG1556" s="14"/>
      <c r="CH1556" s="7"/>
      <c r="CI1556" s="14"/>
      <c r="CJ1556" s="7"/>
      <c r="CK1556" s="14"/>
      <c r="CL1556" s="7"/>
      <c r="CM1556" s="14"/>
    </row>
    <row r="1557" spans="1:91" x14ac:dyDescent="0.3">
      <c r="A1557" s="10">
        <v>151</v>
      </c>
      <c r="B1557" s="36" t="s">
        <v>1025</v>
      </c>
      <c r="G1557" s="36" t="s">
        <v>6995</v>
      </c>
      <c r="K1557" s="7"/>
      <c r="L1557" s="7" t="s">
        <v>834</v>
      </c>
      <c r="M1557" s="7" t="s">
        <v>624</v>
      </c>
      <c r="N1557" s="4"/>
      <c r="O1557" s="4"/>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c r="BI1557" s="4"/>
      <c r="BJ1557" s="4"/>
      <c r="BK1557" s="4"/>
      <c r="BL1557" s="4"/>
      <c r="BM1557" s="4"/>
      <c r="BN1557" s="4"/>
      <c r="BO1557" s="4"/>
      <c r="BP1557" s="4"/>
      <c r="BQ1557" s="4"/>
      <c r="BR1557" s="4"/>
      <c r="BS1557" s="4"/>
      <c r="BT1557" s="4"/>
      <c r="BU1557" s="4"/>
      <c r="BV1557" s="4"/>
      <c r="BW1557" s="4"/>
      <c r="BZ1557" s="7"/>
      <c r="CF1557" s="7"/>
      <c r="CG1557" s="14"/>
      <c r="CH1557" s="7"/>
      <c r="CI1557" s="14"/>
      <c r="CJ1557" s="7"/>
      <c r="CK1557" s="14"/>
      <c r="CL1557" s="7"/>
      <c r="CM1557" s="14"/>
    </row>
    <row r="1558" spans="1:91" x14ac:dyDescent="0.3">
      <c r="A1558" s="10">
        <v>151</v>
      </c>
      <c r="B1558" s="36" t="s">
        <v>868</v>
      </c>
      <c r="G1558" s="36" t="s">
        <v>6996</v>
      </c>
      <c r="K1558" s="7"/>
      <c r="L1558" s="7" t="s">
        <v>834</v>
      </c>
      <c r="M1558" s="7" t="s">
        <v>618</v>
      </c>
      <c r="N1558" s="4"/>
      <c r="O1558" s="4"/>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c r="BI1558" s="4"/>
      <c r="BJ1558" s="4"/>
      <c r="BK1558" s="4"/>
      <c r="BL1558" s="4"/>
      <c r="BM1558" s="4"/>
      <c r="BN1558" s="4"/>
      <c r="BO1558" s="4"/>
      <c r="BP1558" s="4"/>
      <c r="BQ1558" s="4"/>
      <c r="BR1558" s="4"/>
      <c r="BS1558" s="4"/>
      <c r="BT1558" s="4"/>
      <c r="BU1558" s="4"/>
      <c r="BV1558" s="4"/>
      <c r="BW1558" s="4"/>
      <c r="BZ1558" s="7"/>
      <c r="CF1558" s="7"/>
      <c r="CG1558" s="14"/>
      <c r="CH1558" s="7"/>
      <c r="CI1558" s="14"/>
      <c r="CJ1558" s="7"/>
      <c r="CK1558" s="14"/>
      <c r="CL1558" s="7"/>
      <c r="CM1558" s="14"/>
    </row>
    <row r="1559" spans="1:91" x14ac:dyDescent="0.3">
      <c r="A1559" s="10">
        <v>151</v>
      </c>
      <c r="B1559" s="36" t="s">
        <v>860</v>
      </c>
      <c r="G1559" s="36" t="s">
        <v>6997</v>
      </c>
      <c r="K1559" s="7"/>
      <c r="L1559" s="7" t="s">
        <v>834</v>
      </c>
      <c r="M1559" s="7" t="s">
        <v>639</v>
      </c>
      <c r="N1559" s="4"/>
      <c r="O1559" s="4"/>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Z1559" s="7"/>
      <c r="CF1559" s="7"/>
      <c r="CG1559" s="14"/>
      <c r="CH1559" s="7"/>
      <c r="CI1559" s="14"/>
      <c r="CJ1559" s="7"/>
      <c r="CK1559" s="14"/>
      <c r="CL1559" s="7"/>
      <c r="CM1559" s="14"/>
    </row>
    <row r="1560" spans="1:91" x14ac:dyDescent="0.3">
      <c r="A1560" s="10">
        <v>151</v>
      </c>
      <c r="B1560" s="6" t="s">
        <v>1248</v>
      </c>
      <c r="G1560" s="36" t="s">
        <v>6998</v>
      </c>
      <c r="K1560" s="7"/>
      <c r="L1560" s="7" t="s">
        <v>834</v>
      </c>
      <c r="M1560" s="7" t="s">
        <v>615</v>
      </c>
      <c r="N1560" s="4"/>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c r="BI1560" s="4"/>
      <c r="BJ1560" s="4"/>
      <c r="BK1560" s="4"/>
      <c r="BL1560" s="4"/>
      <c r="BM1560" s="4"/>
      <c r="BN1560" s="4"/>
      <c r="BO1560" s="4"/>
      <c r="BP1560" s="4"/>
      <c r="BQ1560" s="4"/>
      <c r="BR1560" s="4"/>
      <c r="BS1560" s="4"/>
      <c r="BT1560" s="4"/>
      <c r="BU1560" s="4"/>
      <c r="BV1560" s="4"/>
      <c r="BW1560" s="4"/>
      <c r="BZ1560" s="7"/>
      <c r="CF1560" s="7"/>
      <c r="CG1560" s="14"/>
      <c r="CH1560" s="7"/>
      <c r="CI1560" s="14"/>
      <c r="CJ1560" s="7"/>
      <c r="CK1560" s="14"/>
      <c r="CL1560" s="7"/>
      <c r="CM1560" s="14"/>
    </row>
    <row r="1561" spans="1:91" x14ac:dyDescent="0.3">
      <c r="A1561" s="10">
        <v>151</v>
      </c>
      <c r="B1561" s="36" t="s">
        <v>1527</v>
      </c>
      <c r="G1561" s="36" t="s">
        <v>6999</v>
      </c>
      <c r="K1561" s="7"/>
      <c r="L1561" s="7" t="s">
        <v>834</v>
      </c>
      <c r="M1561" s="7" t="s">
        <v>624</v>
      </c>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Z1561" s="7"/>
      <c r="CF1561" s="7"/>
      <c r="CG1561" s="14"/>
      <c r="CH1561" s="7"/>
      <c r="CI1561" s="14"/>
      <c r="CJ1561" s="7"/>
      <c r="CK1561" s="14"/>
      <c r="CL1561" s="7"/>
      <c r="CM1561" s="14"/>
    </row>
    <row r="1562" spans="1:91" x14ac:dyDescent="0.3">
      <c r="A1562" s="10">
        <v>151</v>
      </c>
      <c r="B1562" s="36" t="s">
        <v>860</v>
      </c>
      <c r="G1562" s="36" t="s">
        <v>7000</v>
      </c>
      <c r="K1562" s="7"/>
      <c r="L1562" s="7" t="s">
        <v>834</v>
      </c>
      <c r="M1562" s="7" t="s">
        <v>765</v>
      </c>
      <c r="N1562" s="4"/>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c r="BM1562" s="4"/>
      <c r="BN1562" s="4"/>
      <c r="BO1562" s="4"/>
      <c r="BP1562" s="4"/>
      <c r="BQ1562" s="4"/>
      <c r="BR1562" s="4"/>
      <c r="BS1562" s="4"/>
      <c r="BT1562" s="4"/>
      <c r="BU1562" s="4"/>
      <c r="BV1562" s="4"/>
      <c r="BW1562" s="4"/>
      <c r="BZ1562" s="7"/>
      <c r="CF1562" s="7"/>
      <c r="CG1562" s="14"/>
      <c r="CH1562" s="7"/>
      <c r="CI1562" s="14"/>
      <c r="CJ1562" s="7"/>
      <c r="CK1562" s="14"/>
      <c r="CL1562" s="7"/>
      <c r="CM1562" s="14"/>
    </row>
    <row r="1563" spans="1:91" x14ac:dyDescent="0.3">
      <c r="A1563" s="10">
        <v>151</v>
      </c>
      <c r="B1563" s="36" t="s">
        <v>1025</v>
      </c>
      <c r="G1563" s="36" t="s">
        <v>7001</v>
      </c>
      <c r="K1563" s="7"/>
      <c r="L1563" s="7" t="s">
        <v>834</v>
      </c>
      <c r="M1563" s="7" t="s">
        <v>612</v>
      </c>
      <c r="N1563" s="4"/>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c r="BM1563" s="4"/>
      <c r="BN1563" s="4"/>
      <c r="BO1563" s="4"/>
      <c r="BP1563" s="4"/>
      <c r="BQ1563" s="4"/>
      <c r="BR1563" s="4"/>
      <c r="BS1563" s="4"/>
      <c r="BT1563" s="4"/>
      <c r="BU1563" s="4"/>
      <c r="BV1563" s="4"/>
      <c r="BW1563" s="4"/>
      <c r="BZ1563" s="7"/>
      <c r="CF1563" s="7"/>
      <c r="CG1563" s="14"/>
      <c r="CH1563" s="7"/>
      <c r="CI1563" s="14"/>
      <c r="CJ1563" s="7"/>
      <c r="CK1563" s="14"/>
      <c r="CL1563" s="7"/>
      <c r="CM1563" s="14"/>
    </row>
    <row r="1564" spans="1:91" x14ac:dyDescent="0.3">
      <c r="A1564" s="10">
        <v>151</v>
      </c>
      <c r="B1564" s="36" t="s">
        <v>860</v>
      </c>
      <c r="G1564" s="36" t="s">
        <v>7002</v>
      </c>
      <c r="K1564" s="7"/>
      <c r="L1564" s="7" t="s">
        <v>834</v>
      </c>
      <c r="M1564" s="7" t="s">
        <v>765</v>
      </c>
      <c r="N1564" s="4"/>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c r="BM1564" s="4"/>
      <c r="BN1564" s="4"/>
      <c r="BO1564" s="4"/>
      <c r="BP1564" s="4"/>
      <c r="BQ1564" s="4"/>
      <c r="BR1564" s="4"/>
      <c r="BS1564" s="4"/>
      <c r="BT1564" s="4"/>
      <c r="BU1564" s="4"/>
      <c r="BV1564" s="4"/>
      <c r="BW1564" s="4"/>
      <c r="BZ1564" s="7"/>
      <c r="CF1564" s="7"/>
      <c r="CG1564" s="14"/>
      <c r="CH1564" s="7"/>
      <c r="CI1564" s="14"/>
      <c r="CJ1564" s="7"/>
      <c r="CK1564" s="14"/>
      <c r="CL1564" s="7"/>
      <c r="CM1564" s="14"/>
    </row>
    <row r="1565" spans="1:91" x14ac:dyDescent="0.3">
      <c r="A1565" s="10">
        <v>151</v>
      </c>
      <c r="B1565" s="36" t="s">
        <v>1025</v>
      </c>
      <c r="G1565" s="36" t="s">
        <v>7003</v>
      </c>
      <c r="K1565" s="7"/>
      <c r="L1565" s="7" t="s">
        <v>834</v>
      </c>
      <c r="M1565" s="7" t="s">
        <v>615</v>
      </c>
      <c r="N1565" s="4"/>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c r="BI1565" s="4"/>
      <c r="BJ1565" s="4"/>
      <c r="BK1565" s="4"/>
      <c r="BL1565" s="4"/>
      <c r="BM1565" s="4"/>
      <c r="BN1565" s="4"/>
      <c r="BO1565" s="4"/>
      <c r="BP1565" s="4"/>
      <c r="BQ1565" s="4"/>
      <c r="BR1565" s="4"/>
      <c r="BS1565" s="4"/>
      <c r="BT1565" s="4"/>
      <c r="BU1565" s="4"/>
      <c r="BV1565" s="4"/>
      <c r="BW1565" s="4"/>
      <c r="BZ1565" s="7"/>
      <c r="CF1565" s="7"/>
      <c r="CG1565" s="14"/>
      <c r="CH1565" s="7"/>
      <c r="CI1565" s="14"/>
      <c r="CJ1565" s="7"/>
      <c r="CK1565" s="14"/>
      <c r="CL1565" s="7"/>
      <c r="CM1565" s="14"/>
    </row>
    <row r="1566" spans="1:91" x14ac:dyDescent="0.3">
      <c r="A1566" s="10">
        <v>151</v>
      </c>
      <c r="B1566" s="36" t="s">
        <v>1025</v>
      </c>
      <c r="G1566" s="36" t="s">
        <v>7004</v>
      </c>
      <c r="K1566" s="7"/>
      <c r="L1566" s="7" t="s">
        <v>834</v>
      </c>
      <c r="M1566" s="7" t="s">
        <v>612</v>
      </c>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c r="BI1566" s="4"/>
      <c r="BJ1566" s="4"/>
      <c r="BK1566" s="4"/>
      <c r="BL1566" s="4"/>
      <c r="BM1566" s="4"/>
      <c r="BN1566" s="4"/>
      <c r="BO1566" s="4"/>
      <c r="BP1566" s="4"/>
      <c r="BQ1566" s="4"/>
      <c r="BR1566" s="4"/>
      <c r="BS1566" s="4"/>
      <c r="BT1566" s="4"/>
      <c r="BU1566" s="4"/>
      <c r="BV1566" s="4"/>
      <c r="BW1566" s="4"/>
      <c r="BZ1566" s="7"/>
      <c r="CF1566" s="7"/>
      <c r="CG1566" s="14"/>
      <c r="CH1566" s="7"/>
      <c r="CI1566" s="14"/>
      <c r="CJ1566" s="7"/>
      <c r="CK1566" s="14"/>
      <c r="CL1566" s="7"/>
      <c r="CM1566" s="14"/>
    </row>
    <row r="1567" spans="1:91" x14ac:dyDescent="0.3">
      <c r="A1567" s="10">
        <v>151</v>
      </c>
      <c r="B1567" s="36" t="s">
        <v>891</v>
      </c>
      <c r="G1567" s="36" t="s">
        <v>7005</v>
      </c>
      <c r="K1567" s="7"/>
      <c r="L1567" s="7" t="s">
        <v>834</v>
      </c>
      <c r="M1567" s="7" t="s">
        <v>678</v>
      </c>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Z1567" s="7"/>
      <c r="CF1567" s="7"/>
      <c r="CG1567" s="14"/>
      <c r="CH1567" s="7"/>
      <c r="CI1567" s="14"/>
      <c r="CJ1567" s="7"/>
      <c r="CK1567" s="14"/>
      <c r="CL1567" s="7"/>
      <c r="CM1567" s="14"/>
    </row>
    <row r="1568" spans="1:91" x14ac:dyDescent="0.3">
      <c r="A1568" s="10">
        <v>151</v>
      </c>
      <c r="B1568" s="36" t="s">
        <v>860</v>
      </c>
      <c r="G1568" s="36" t="s">
        <v>1395</v>
      </c>
      <c r="K1568" s="7"/>
      <c r="L1568" s="7" t="s">
        <v>834</v>
      </c>
      <c r="M1568" s="7" t="s">
        <v>612</v>
      </c>
      <c r="N1568" s="4"/>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c r="BI1568" s="4"/>
      <c r="BJ1568" s="4"/>
      <c r="BK1568" s="4"/>
      <c r="BL1568" s="4"/>
      <c r="BM1568" s="4"/>
      <c r="BN1568" s="4"/>
      <c r="BO1568" s="4"/>
      <c r="BP1568" s="4"/>
      <c r="BQ1568" s="4"/>
      <c r="BR1568" s="4"/>
      <c r="BS1568" s="4"/>
      <c r="BT1568" s="4"/>
      <c r="BU1568" s="4"/>
      <c r="BV1568" s="4"/>
      <c r="BW1568" s="4"/>
      <c r="BZ1568" s="7"/>
      <c r="CF1568" s="7"/>
      <c r="CG1568" s="14"/>
      <c r="CH1568" s="7"/>
      <c r="CI1568" s="14"/>
      <c r="CJ1568" s="7"/>
      <c r="CK1568" s="14"/>
      <c r="CL1568" s="7"/>
      <c r="CM1568" s="14"/>
    </row>
    <row r="1569" spans="1:91" x14ac:dyDescent="0.3">
      <c r="A1569" s="10">
        <v>151</v>
      </c>
      <c r="B1569" s="36" t="s">
        <v>1397</v>
      </c>
      <c r="G1569" s="36" t="s">
        <v>3440</v>
      </c>
      <c r="K1569" s="7"/>
      <c r="L1569" s="7" t="s">
        <v>834</v>
      </c>
      <c r="M1569" s="7" t="s">
        <v>612</v>
      </c>
      <c r="N1569" s="4"/>
      <c r="O1569" s="4"/>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c r="BI1569" s="4"/>
      <c r="BJ1569" s="4"/>
      <c r="BK1569" s="4"/>
      <c r="BL1569" s="4"/>
      <c r="BM1569" s="4"/>
      <c r="BN1569" s="4"/>
      <c r="BO1569" s="4"/>
      <c r="BP1569" s="4"/>
      <c r="BQ1569" s="4"/>
      <c r="BR1569" s="4"/>
      <c r="BS1569" s="4"/>
      <c r="BT1569" s="4"/>
      <c r="BU1569" s="4"/>
      <c r="BV1569" s="4"/>
      <c r="BW1569" s="4"/>
      <c r="BZ1569" s="7"/>
      <c r="CF1569" s="7"/>
      <c r="CG1569" s="14"/>
      <c r="CH1569" s="7"/>
      <c r="CI1569" s="14"/>
      <c r="CJ1569" s="7"/>
      <c r="CK1569" s="14"/>
      <c r="CL1569" s="7"/>
      <c r="CM1569" s="14"/>
    </row>
    <row r="1570" spans="1:91" x14ac:dyDescent="0.3">
      <c r="A1570" s="10">
        <v>151</v>
      </c>
      <c r="B1570" s="36" t="s">
        <v>860</v>
      </c>
      <c r="G1570" s="36" t="s">
        <v>7006</v>
      </c>
      <c r="K1570" s="7"/>
      <c r="L1570" s="7" t="s">
        <v>834</v>
      </c>
      <c r="M1570" s="7" t="s">
        <v>606</v>
      </c>
      <c r="N1570" s="4"/>
      <c r="O1570" s="4"/>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c r="BI1570" s="4"/>
      <c r="BJ1570" s="4"/>
      <c r="BK1570" s="4"/>
      <c r="BL1570" s="4"/>
      <c r="BM1570" s="4"/>
      <c r="BN1570" s="4"/>
      <c r="BO1570" s="4"/>
      <c r="BP1570" s="4"/>
      <c r="BQ1570" s="4"/>
      <c r="BR1570" s="4"/>
      <c r="BS1570" s="4"/>
      <c r="BT1570" s="4"/>
      <c r="BU1570" s="4"/>
      <c r="BV1570" s="4"/>
      <c r="BW1570" s="4"/>
      <c r="BZ1570" s="7"/>
      <c r="CF1570" s="7"/>
      <c r="CG1570" s="14"/>
      <c r="CH1570" s="7"/>
      <c r="CI1570" s="14"/>
      <c r="CJ1570" s="7"/>
      <c r="CK1570" s="14"/>
      <c r="CL1570" s="7"/>
      <c r="CM1570" s="14"/>
    </row>
    <row r="1571" spans="1:91" x14ac:dyDescent="0.3">
      <c r="A1571" s="10">
        <v>151</v>
      </c>
      <c r="B1571" s="36" t="s">
        <v>1036</v>
      </c>
      <c r="G1571" s="36" t="s">
        <v>7007</v>
      </c>
      <c r="K1571" s="7"/>
      <c r="L1571" s="7" t="s">
        <v>834</v>
      </c>
      <c r="M1571" s="7" t="s">
        <v>621</v>
      </c>
      <c r="N1571" s="4"/>
      <c r="O1571" s="4"/>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c r="BI1571" s="4"/>
      <c r="BJ1571" s="4"/>
      <c r="BK1571" s="4"/>
      <c r="BL1571" s="4"/>
      <c r="BM1571" s="4"/>
      <c r="BN1571" s="4"/>
      <c r="BO1571" s="4"/>
      <c r="BP1571" s="4"/>
      <c r="BQ1571" s="4"/>
      <c r="BR1571" s="4"/>
      <c r="BS1571" s="4"/>
      <c r="BT1571" s="4"/>
      <c r="BU1571" s="4"/>
      <c r="BV1571" s="4"/>
      <c r="BW1571" s="4"/>
      <c r="BZ1571" s="7"/>
      <c r="CF1571" s="7"/>
      <c r="CG1571" s="14"/>
      <c r="CH1571" s="7"/>
      <c r="CI1571" s="14"/>
      <c r="CJ1571" s="7"/>
      <c r="CK1571" s="14"/>
      <c r="CL1571" s="7"/>
      <c r="CM1571" s="14"/>
    </row>
    <row r="1572" spans="1:91" x14ac:dyDescent="0.3">
      <c r="A1572" s="10">
        <v>151</v>
      </c>
      <c r="B1572" s="36" t="s">
        <v>905</v>
      </c>
      <c r="G1572" s="36" t="s">
        <v>7008</v>
      </c>
      <c r="K1572" s="7"/>
      <c r="L1572" s="7" t="s">
        <v>834</v>
      </c>
      <c r="M1572" s="7" t="s">
        <v>612</v>
      </c>
      <c r="N1572" s="4"/>
      <c r="O1572" s="4"/>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c r="BI1572" s="4"/>
      <c r="BJ1572" s="4"/>
      <c r="BK1572" s="4"/>
      <c r="BL1572" s="4"/>
      <c r="BM1572" s="4"/>
      <c r="BN1572" s="4"/>
      <c r="BO1572" s="4"/>
      <c r="BP1572" s="4"/>
      <c r="BQ1572" s="4"/>
      <c r="BR1572" s="4"/>
      <c r="BS1572" s="4"/>
      <c r="BT1572" s="4"/>
      <c r="BU1572" s="4"/>
      <c r="BV1572" s="4"/>
      <c r="BW1572" s="4"/>
      <c r="BZ1572" s="7"/>
      <c r="CF1572" s="7"/>
      <c r="CG1572" s="14"/>
      <c r="CH1572" s="7"/>
      <c r="CI1572" s="14"/>
      <c r="CJ1572" s="7"/>
      <c r="CK1572" s="14"/>
      <c r="CL1572" s="7"/>
      <c r="CM1572" s="14"/>
    </row>
    <row r="1573" spans="1:91" x14ac:dyDescent="0.3">
      <c r="A1573" s="10">
        <v>151</v>
      </c>
      <c r="B1573" s="36" t="s">
        <v>1025</v>
      </c>
      <c r="G1573" s="36" t="s">
        <v>7009</v>
      </c>
      <c r="K1573" s="7"/>
      <c r="L1573" s="7" t="s">
        <v>834</v>
      </c>
      <c r="M1573" s="7" t="s">
        <v>765</v>
      </c>
      <c r="N1573" s="4"/>
      <c r="O1573" s="4"/>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c r="BI1573" s="4"/>
      <c r="BJ1573" s="4"/>
      <c r="BK1573" s="4"/>
      <c r="BL1573" s="4"/>
      <c r="BM1573" s="4"/>
      <c r="BN1573" s="4"/>
      <c r="BO1573" s="4"/>
      <c r="BP1573" s="4"/>
      <c r="BQ1573" s="4"/>
      <c r="BR1573" s="4"/>
      <c r="BS1573" s="4"/>
      <c r="BT1573" s="4"/>
      <c r="BU1573" s="4"/>
      <c r="BV1573" s="4"/>
      <c r="BW1573" s="4"/>
      <c r="BZ1573" s="7"/>
      <c r="CF1573" s="7"/>
      <c r="CG1573" s="14"/>
      <c r="CH1573" s="7"/>
      <c r="CI1573" s="14"/>
      <c r="CJ1573" s="7"/>
      <c r="CK1573" s="14"/>
      <c r="CL1573" s="7"/>
      <c r="CM1573" s="14"/>
    </row>
    <row r="1574" spans="1:91" x14ac:dyDescent="0.3">
      <c r="A1574" s="10">
        <v>151</v>
      </c>
      <c r="B1574" s="36" t="s">
        <v>868</v>
      </c>
      <c r="G1574" s="36" t="s">
        <v>7010</v>
      </c>
      <c r="K1574" s="7"/>
      <c r="L1574" s="7" t="s">
        <v>834</v>
      </c>
      <c r="M1574" s="7" t="s">
        <v>606</v>
      </c>
      <c r="N1574" s="4"/>
      <c r="O1574" s="4"/>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Z1574" s="7"/>
      <c r="CF1574" s="7"/>
      <c r="CG1574" s="14"/>
      <c r="CH1574" s="7"/>
      <c r="CI1574" s="14"/>
      <c r="CJ1574" s="7"/>
      <c r="CK1574" s="14"/>
      <c r="CL1574" s="7"/>
      <c r="CM1574" s="14"/>
    </row>
    <row r="1575" spans="1:91" x14ac:dyDescent="0.3">
      <c r="A1575" s="10">
        <v>151</v>
      </c>
      <c r="B1575" s="36" t="s">
        <v>868</v>
      </c>
      <c r="G1575" s="36" t="s">
        <v>7011</v>
      </c>
      <c r="K1575" s="7"/>
      <c r="L1575" s="7" t="s">
        <v>834</v>
      </c>
      <c r="M1575" s="7" t="s">
        <v>615</v>
      </c>
      <c r="N1575" s="4"/>
      <c r="O1575" s="4"/>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c r="BI1575" s="4"/>
      <c r="BJ1575" s="4"/>
      <c r="BK1575" s="4"/>
      <c r="BL1575" s="4"/>
      <c r="BM1575" s="4"/>
      <c r="BN1575" s="4"/>
      <c r="BO1575" s="4"/>
      <c r="BP1575" s="4"/>
      <c r="BQ1575" s="4"/>
      <c r="BR1575" s="4"/>
      <c r="BS1575" s="4"/>
      <c r="BT1575" s="4"/>
      <c r="BU1575" s="4"/>
      <c r="BV1575" s="4"/>
      <c r="BW1575" s="4"/>
      <c r="BZ1575" s="7"/>
      <c r="CF1575" s="7"/>
      <c r="CG1575" s="14"/>
      <c r="CH1575" s="7"/>
      <c r="CI1575" s="14"/>
      <c r="CJ1575" s="7"/>
      <c r="CK1575" s="14"/>
      <c r="CL1575" s="7"/>
      <c r="CM1575" s="14"/>
    </row>
    <row r="1576" spans="1:91" x14ac:dyDescent="0.3">
      <c r="A1576" s="10">
        <v>151</v>
      </c>
      <c r="B1576" s="36" t="s">
        <v>3542</v>
      </c>
      <c r="G1576" s="36" t="s">
        <v>7012</v>
      </c>
      <c r="K1576" s="7"/>
      <c r="L1576" s="7" t="s">
        <v>834</v>
      </c>
      <c r="M1576" s="7" t="s">
        <v>612</v>
      </c>
      <c r="N1576" s="4"/>
      <c r="O1576" s="4"/>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c r="BI1576" s="4"/>
      <c r="BJ1576" s="4"/>
      <c r="BK1576" s="4"/>
      <c r="BL1576" s="4"/>
      <c r="BM1576" s="4"/>
      <c r="BN1576" s="4"/>
      <c r="BO1576" s="4"/>
      <c r="BP1576" s="4"/>
      <c r="BQ1576" s="4"/>
      <c r="BR1576" s="4"/>
      <c r="BS1576" s="4"/>
      <c r="BT1576" s="4"/>
      <c r="BU1576" s="4"/>
      <c r="BV1576" s="4"/>
      <c r="BW1576" s="4"/>
      <c r="BZ1576" s="7"/>
      <c r="CF1576" s="7"/>
      <c r="CG1576" s="14"/>
      <c r="CH1576" s="7"/>
      <c r="CI1576" s="14"/>
      <c r="CJ1576" s="7"/>
      <c r="CK1576" s="14"/>
      <c r="CL1576" s="7"/>
      <c r="CM1576" s="14"/>
    </row>
    <row r="1577" spans="1:91" x14ac:dyDescent="0.3">
      <c r="A1577" s="10">
        <v>151</v>
      </c>
      <c r="B1577" s="36" t="s">
        <v>830</v>
      </c>
      <c r="G1577" s="36" t="s">
        <v>7013</v>
      </c>
      <c r="K1577" s="7"/>
      <c r="L1577" s="7" t="s">
        <v>834</v>
      </c>
      <c r="M1577" s="7" t="s">
        <v>612</v>
      </c>
      <c r="N1577" s="4"/>
      <c r="O1577" s="4"/>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c r="BI1577" s="4"/>
      <c r="BJ1577" s="4"/>
      <c r="BK1577" s="4"/>
      <c r="BL1577" s="4"/>
      <c r="BM1577" s="4"/>
      <c r="BN1577" s="4"/>
      <c r="BO1577" s="4"/>
      <c r="BP1577" s="4"/>
      <c r="BQ1577" s="4"/>
      <c r="BR1577" s="4"/>
      <c r="BS1577" s="4"/>
      <c r="BT1577" s="4"/>
      <c r="BU1577" s="4"/>
      <c r="BV1577" s="4"/>
      <c r="BW1577" s="4"/>
      <c r="BZ1577" s="7"/>
      <c r="CF1577" s="7"/>
      <c r="CG1577" s="14"/>
      <c r="CH1577" s="7"/>
      <c r="CI1577" s="14"/>
      <c r="CJ1577" s="7"/>
      <c r="CK1577" s="14"/>
      <c r="CL1577" s="7"/>
      <c r="CM1577" s="14"/>
    </row>
    <row r="1578" spans="1:91" x14ac:dyDescent="0.3">
      <c r="A1578" s="10">
        <v>151</v>
      </c>
      <c r="B1578" s="36" t="s">
        <v>1961</v>
      </c>
      <c r="G1578" s="36" t="s">
        <v>7014</v>
      </c>
      <c r="K1578" s="7"/>
      <c r="L1578" s="7" t="s">
        <v>834</v>
      </c>
      <c r="M1578" s="7" t="s">
        <v>624</v>
      </c>
      <c r="N1578" s="4"/>
      <c r="O1578" s="4"/>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c r="BI1578" s="4"/>
      <c r="BJ1578" s="4"/>
      <c r="BK1578" s="4"/>
      <c r="BL1578" s="4"/>
      <c r="BM1578" s="4"/>
      <c r="BN1578" s="4"/>
      <c r="BO1578" s="4"/>
      <c r="BP1578" s="4"/>
      <c r="BQ1578" s="4"/>
      <c r="BR1578" s="4"/>
      <c r="BS1578" s="4"/>
      <c r="BT1578" s="4"/>
      <c r="BU1578" s="4"/>
      <c r="BV1578" s="4"/>
      <c r="BW1578" s="4"/>
      <c r="BZ1578" s="7"/>
      <c r="CF1578" s="7"/>
      <c r="CG1578" s="14"/>
      <c r="CH1578" s="7"/>
      <c r="CI1578" s="14"/>
      <c r="CJ1578" s="7"/>
      <c r="CK1578" s="14"/>
      <c r="CL1578" s="7"/>
      <c r="CM1578" s="14"/>
    </row>
    <row r="1579" spans="1:91" x14ac:dyDescent="0.3">
      <c r="A1579" s="10">
        <v>151</v>
      </c>
      <c r="B1579" s="36" t="s">
        <v>860</v>
      </c>
      <c r="G1579" s="36" t="s">
        <v>7015</v>
      </c>
      <c r="K1579" s="7"/>
      <c r="L1579" s="7" t="s">
        <v>834</v>
      </c>
      <c r="M1579" s="7" t="s">
        <v>618</v>
      </c>
      <c r="N1579" s="4"/>
      <c r="O1579" s="4"/>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c r="BI1579" s="4"/>
      <c r="BJ1579" s="4"/>
      <c r="BK1579" s="4"/>
      <c r="BL1579" s="4"/>
      <c r="BM1579" s="4"/>
      <c r="BN1579" s="4"/>
      <c r="BO1579" s="4"/>
      <c r="BP1579" s="4"/>
      <c r="BQ1579" s="4"/>
      <c r="BR1579" s="4"/>
      <c r="BS1579" s="4"/>
      <c r="BT1579" s="4"/>
      <c r="BU1579" s="4"/>
      <c r="BV1579" s="4"/>
      <c r="BW1579" s="4"/>
      <c r="BZ1579" s="7"/>
      <c r="CF1579" s="7"/>
      <c r="CG1579" s="14"/>
      <c r="CH1579" s="7"/>
      <c r="CI1579" s="14"/>
      <c r="CJ1579" s="7"/>
      <c r="CK1579" s="14"/>
      <c r="CL1579" s="7"/>
      <c r="CM1579" s="14"/>
    </row>
    <row r="1580" spans="1:91" x14ac:dyDescent="0.3">
      <c r="A1580" s="10">
        <v>151</v>
      </c>
      <c r="B1580" s="36" t="s">
        <v>6048</v>
      </c>
      <c r="G1580" s="36" t="s">
        <v>7016</v>
      </c>
      <c r="K1580" s="7"/>
      <c r="L1580" s="7" t="s">
        <v>834</v>
      </c>
      <c r="M1580" s="7" t="s">
        <v>669</v>
      </c>
      <c r="N1580" s="4"/>
      <c r="O1580" s="4"/>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c r="BI1580" s="4"/>
      <c r="BJ1580" s="4"/>
      <c r="BK1580" s="4"/>
      <c r="BL1580" s="4"/>
      <c r="BM1580" s="4"/>
      <c r="BN1580" s="4"/>
      <c r="BO1580" s="4"/>
      <c r="BP1580" s="4"/>
      <c r="BQ1580" s="4"/>
      <c r="BR1580" s="4"/>
      <c r="BS1580" s="4"/>
      <c r="BT1580" s="4"/>
      <c r="BU1580" s="4"/>
      <c r="BV1580" s="4"/>
      <c r="BW1580" s="4"/>
      <c r="BZ1580" s="7"/>
      <c r="CF1580" s="7"/>
      <c r="CG1580" s="14"/>
      <c r="CH1580" s="7"/>
      <c r="CI1580" s="14"/>
      <c r="CJ1580" s="7"/>
      <c r="CK1580" s="14"/>
      <c r="CL1580" s="7"/>
      <c r="CM1580" s="14"/>
    </row>
    <row r="1581" spans="1:91" x14ac:dyDescent="0.3">
      <c r="A1581" s="10">
        <v>151</v>
      </c>
      <c r="B1581" s="36" t="s">
        <v>6048</v>
      </c>
      <c r="G1581" s="36" t="s">
        <v>7017</v>
      </c>
      <c r="K1581" s="7"/>
      <c r="L1581" s="7" t="s">
        <v>834</v>
      </c>
      <c r="M1581" s="7" t="s">
        <v>669</v>
      </c>
      <c r="N1581" s="4"/>
      <c r="O1581" s="4"/>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c r="BI1581" s="4"/>
      <c r="BJ1581" s="4"/>
      <c r="BK1581" s="4"/>
      <c r="BL1581" s="4"/>
      <c r="BM1581" s="4"/>
      <c r="BN1581" s="4"/>
      <c r="BO1581" s="4"/>
      <c r="BP1581" s="4"/>
      <c r="BQ1581" s="4"/>
      <c r="BR1581" s="4"/>
      <c r="BS1581" s="4"/>
      <c r="BT1581" s="4"/>
      <c r="BU1581" s="4"/>
      <c r="BV1581" s="4"/>
      <c r="BW1581" s="4"/>
      <c r="BZ1581" s="7"/>
      <c r="CF1581" s="7"/>
      <c r="CG1581" s="14"/>
      <c r="CH1581" s="7"/>
      <c r="CI1581" s="14"/>
      <c r="CJ1581" s="7"/>
      <c r="CK1581" s="14"/>
      <c r="CL1581" s="7"/>
      <c r="CM1581" s="14"/>
    </row>
    <row r="1582" spans="1:91" x14ac:dyDescent="0.3">
      <c r="A1582" s="10">
        <v>151</v>
      </c>
      <c r="B1582" s="36" t="s">
        <v>2731</v>
      </c>
      <c r="G1582" s="36" t="s">
        <v>7018</v>
      </c>
      <c r="K1582" s="7"/>
      <c r="L1582" s="7" t="s">
        <v>834</v>
      </c>
      <c r="M1582" s="7" t="s">
        <v>669</v>
      </c>
      <c r="N1582" s="4"/>
      <c r="O1582" s="4"/>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c r="BM1582" s="4"/>
      <c r="BN1582" s="4"/>
      <c r="BO1582" s="4"/>
      <c r="BP1582" s="4"/>
      <c r="BQ1582" s="4"/>
      <c r="BR1582" s="4"/>
      <c r="BS1582" s="4"/>
      <c r="BT1582" s="4"/>
      <c r="BU1582" s="4"/>
      <c r="BV1582" s="4"/>
      <c r="BW1582" s="4"/>
      <c r="BZ1582" s="7"/>
      <c r="CF1582" s="7"/>
      <c r="CG1582" s="14"/>
      <c r="CH1582" s="7"/>
      <c r="CI1582" s="14"/>
      <c r="CJ1582" s="7"/>
      <c r="CK1582" s="14"/>
      <c r="CL1582" s="7"/>
      <c r="CM1582" s="14"/>
    </row>
    <row r="1583" spans="1:91" x14ac:dyDescent="0.3">
      <c r="A1583" s="10">
        <v>151</v>
      </c>
      <c r="B1583" s="36" t="s">
        <v>860</v>
      </c>
      <c r="G1583" s="36" t="s">
        <v>7019</v>
      </c>
      <c r="K1583" s="7"/>
      <c r="L1583" s="7" t="s">
        <v>834</v>
      </c>
      <c r="M1583" s="7" t="s">
        <v>669</v>
      </c>
      <c r="N1583" s="4"/>
      <c r="O1583" s="4"/>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c r="BI1583" s="4"/>
      <c r="BJ1583" s="4"/>
      <c r="BK1583" s="4"/>
      <c r="BL1583" s="4"/>
      <c r="BM1583" s="4"/>
      <c r="BN1583" s="4"/>
      <c r="BO1583" s="4"/>
      <c r="BP1583" s="4"/>
      <c r="BQ1583" s="4"/>
      <c r="BR1583" s="4"/>
      <c r="BS1583" s="4"/>
      <c r="BT1583" s="4"/>
      <c r="BU1583" s="4"/>
      <c r="BV1583" s="4"/>
      <c r="BW1583" s="4"/>
      <c r="BZ1583" s="7"/>
      <c r="CF1583" s="7"/>
      <c r="CG1583" s="14"/>
      <c r="CH1583" s="7"/>
      <c r="CI1583" s="14"/>
      <c r="CJ1583" s="7"/>
      <c r="CK1583" s="14"/>
      <c r="CL1583" s="7"/>
      <c r="CM1583" s="14"/>
    </row>
    <row r="1584" spans="1:91" x14ac:dyDescent="0.3">
      <c r="A1584" s="10">
        <v>151</v>
      </c>
      <c r="B1584" s="36" t="s">
        <v>886</v>
      </c>
      <c r="G1584" s="36" t="s">
        <v>7020</v>
      </c>
      <c r="K1584" s="7"/>
      <c r="L1584" s="7" t="s">
        <v>834</v>
      </c>
      <c r="M1584" s="7" t="s">
        <v>669</v>
      </c>
      <c r="N1584" s="4"/>
      <c r="O1584" s="4"/>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c r="BI1584" s="4"/>
      <c r="BJ1584" s="4"/>
      <c r="BK1584" s="4"/>
      <c r="BL1584" s="4"/>
      <c r="BM1584" s="4"/>
      <c r="BN1584" s="4"/>
      <c r="BO1584" s="4"/>
      <c r="BP1584" s="4"/>
      <c r="BQ1584" s="4"/>
      <c r="BR1584" s="4"/>
      <c r="BS1584" s="4"/>
      <c r="BT1584" s="4"/>
      <c r="BU1584" s="4"/>
      <c r="BV1584" s="4"/>
      <c r="BW1584" s="4"/>
      <c r="BZ1584" s="7"/>
      <c r="CF1584" s="7"/>
      <c r="CG1584" s="14"/>
      <c r="CH1584" s="7"/>
      <c r="CI1584" s="14"/>
      <c r="CJ1584" s="7"/>
      <c r="CK1584" s="14"/>
      <c r="CL1584" s="7"/>
      <c r="CM1584" s="14"/>
    </row>
    <row r="1585" spans="1:91" x14ac:dyDescent="0.3">
      <c r="A1585" s="10">
        <v>151</v>
      </c>
      <c r="B1585" s="36" t="s">
        <v>1025</v>
      </c>
      <c r="G1585" s="36" t="s">
        <v>7021</v>
      </c>
      <c r="K1585" s="7"/>
      <c r="L1585" s="7" t="s">
        <v>834</v>
      </c>
      <c r="M1585" s="7" t="s">
        <v>669</v>
      </c>
      <c r="N1585" s="4"/>
      <c r="O1585" s="4"/>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c r="BI1585" s="4"/>
      <c r="BJ1585" s="4"/>
      <c r="BK1585" s="4"/>
      <c r="BL1585" s="4"/>
      <c r="BM1585" s="4"/>
      <c r="BN1585" s="4"/>
      <c r="BO1585" s="4"/>
      <c r="BP1585" s="4"/>
      <c r="BQ1585" s="4"/>
      <c r="BR1585" s="4"/>
      <c r="BS1585" s="4"/>
      <c r="BT1585" s="4"/>
      <c r="BU1585" s="4"/>
      <c r="BV1585" s="4"/>
      <c r="BW1585" s="4"/>
      <c r="BZ1585" s="7"/>
      <c r="CF1585" s="7"/>
      <c r="CG1585" s="14"/>
      <c r="CH1585" s="7"/>
      <c r="CI1585" s="14"/>
      <c r="CJ1585" s="7"/>
      <c r="CK1585" s="14"/>
      <c r="CL1585" s="7"/>
      <c r="CM1585" s="14"/>
    </row>
    <row r="1586" spans="1:91" x14ac:dyDescent="0.3">
      <c r="A1586" s="10">
        <v>151</v>
      </c>
      <c r="B1586" s="36" t="s">
        <v>1028</v>
      </c>
      <c r="G1586" s="36" t="s">
        <v>7022</v>
      </c>
      <c r="K1586" s="7"/>
      <c r="L1586" s="7" t="s">
        <v>834</v>
      </c>
      <c r="M1586" s="7" t="s">
        <v>615</v>
      </c>
      <c r="N1586" s="4"/>
      <c r="O1586" s="4"/>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c r="BM1586" s="4"/>
      <c r="BN1586" s="4"/>
      <c r="BO1586" s="4"/>
      <c r="BP1586" s="4"/>
      <c r="BQ1586" s="4"/>
      <c r="BR1586" s="4"/>
      <c r="BS1586" s="4"/>
      <c r="BT1586" s="4"/>
      <c r="BU1586" s="4"/>
      <c r="BV1586" s="4"/>
      <c r="BW1586" s="4"/>
      <c r="BZ1586" s="7"/>
      <c r="CF1586" s="7"/>
      <c r="CG1586" s="14"/>
      <c r="CH1586" s="7"/>
      <c r="CI1586" s="14"/>
      <c r="CJ1586" s="7"/>
      <c r="CK1586" s="14"/>
      <c r="CL1586" s="7"/>
      <c r="CM1586" s="14"/>
    </row>
    <row r="1587" spans="1:91" x14ac:dyDescent="0.3">
      <c r="A1587" s="10">
        <v>151</v>
      </c>
      <c r="B1587" s="36" t="s">
        <v>6546</v>
      </c>
      <c r="G1587" s="36" t="s">
        <v>7023</v>
      </c>
      <c r="K1587" s="7"/>
      <c r="L1587" s="7" t="s">
        <v>834</v>
      </c>
      <c r="M1587" s="7" t="s">
        <v>669</v>
      </c>
      <c r="N1587" s="4"/>
      <c r="O1587" s="4"/>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Z1587" s="7"/>
      <c r="CF1587" s="7"/>
      <c r="CG1587" s="14"/>
      <c r="CH1587" s="7"/>
      <c r="CI1587" s="14"/>
      <c r="CJ1587" s="7"/>
      <c r="CK1587" s="14"/>
      <c r="CL1587" s="7"/>
      <c r="CM1587" s="14"/>
    </row>
    <row r="1588" spans="1:91" x14ac:dyDescent="0.3">
      <c r="A1588" s="10">
        <v>151</v>
      </c>
      <c r="B1588" s="36" t="s">
        <v>863</v>
      </c>
      <c r="G1588" s="36" t="s">
        <v>7024</v>
      </c>
      <c r="K1588" s="7"/>
      <c r="L1588" s="7" t="s">
        <v>834</v>
      </c>
      <c r="M1588" s="7" t="s">
        <v>651</v>
      </c>
      <c r="N1588" s="4"/>
      <c r="O1588" s="4"/>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Z1588" s="7"/>
      <c r="CF1588" s="7"/>
      <c r="CG1588" s="14"/>
      <c r="CH1588" s="7"/>
      <c r="CI1588" s="14"/>
      <c r="CJ1588" s="7"/>
      <c r="CK1588" s="14"/>
      <c r="CL1588" s="7"/>
      <c r="CM1588" s="14"/>
    </row>
    <row r="1589" spans="1:91" x14ac:dyDescent="0.3">
      <c r="A1589" s="10">
        <v>151</v>
      </c>
      <c r="B1589" s="36" t="s">
        <v>1025</v>
      </c>
      <c r="G1589" s="36" t="s">
        <v>7025</v>
      </c>
      <c r="K1589" s="7"/>
      <c r="L1589" s="7" t="s">
        <v>834</v>
      </c>
      <c r="M1589" s="7" t="s">
        <v>618</v>
      </c>
      <c r="N1589" s="4"/>
      <c r="O1589" s="4"/>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c r="BI1589" s="4"/>
      <c r="BJ1589" s="4"/>
      <c r="BK1589" s="4"/>
      <c r="BL1589" s="4"/>
      <c r="BM1589" s="4"/>
      <c r="BN1589" s="4"/>
      <c r="BO1589" s="4"/>
      <c r="BP1589" s="4"/>
      <c r="BQ1589" s="4"/>
      <c r="BR1589" s="4"/>
      <c r="BS1589" s="4"/>
      <c r="BT1589" s="4"/>
      <c r="BU1589" s="4"/>
      <c r="BV1589" s="4"/>
      <c r="BW1589" s="4"/>
      <c r="BZ1589" s="7"/>
      <c r="CF1589" s="7"/>
      <c r="CG1589" s="14"/>
      <c r="CH1589" s="7"/>
      <c r="CI1589" s="14"/>
      <c r="CJ1589" s="7"/>
      <c r="CK1589" s="14"/>
      <c r="CL1589" s="7"/>
      <c r="CM1589" s="14"/>
    </row>
    <row r="1590" spans="1:91" x14ac:dyDescent="0.3">
      <c r="A1590" s="10">
        <v>151</v>
      </c>
      <c r="B1590" s="36" t="s">
        <v>868</v>
      </c>
      <c r="G1590" s="36" t="s">
        <v>7026</v>
      </c>
      <c r="K1590" s="7"/>
      <c r="L1590" s="7" t="s">
        <v>834</v>
      </c>
      <c r="M1590" s="7" t="s">
        <v>618</v>
      </c>
      <c r="N1590" s="4"/>
      <c r="O1590" s="4"/>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c r="BI1590" s="4"/>
      <c r="BJ1590" s="4"/>
      <c r="BK1590" s="4"/>
      <c r="BL1590" s="4"/>
      <c r="BM1590" s="4"/>
      <c r="BN1590" s="4"/>
      <c r="BO1590" s="4"/>
      <c r="BP1590" s="4"/>
      <c r="BQ1590" s="4"/>
      <c r="BR1590" s="4"/>
      <c r="BS1590" s="4"/>
      <c r="BT1590" s="4"/>
      <c r="BU1590" s="4"/>
      <c r="BV1590" s="4"/>
      <c r="BW1590" s="4"/>
      <c r="BZ1590" s="7"/>
      <c r="CF1590" s="7"/>
      <c r="CG1590" s="14"/>
      <c r="CH1590" s="7"/>
      <c r="CI1590" s="14"/>
      <c r="CJ1590" s="7"/>
      <c r="CK1590" s="14"/>
      <c r="CL1590" s="7"/>
      <c r="CM1590" s="14"/>
    </row>
    <row r="1591" spans="1:91" x14ac:dyDescent="0.3">
      <c r="A1591" s="10">
        <v>151</v>
      </c>
      <c r="B1591" s="36" t="s">
        <v>2280</v>
      </c>
      <c r="G1591" s="36" t="s">
        <v>7027</v>
      </c>
      <c r="K1591" s="7"/>
      <c r="L1591" s="7" t="s">
        <v>834</v>
      </c>
      <c r="M1591" s="7" t="s">
        <v>618</v>
      </c>
      <c r="N1591" s="4"/>
      <c r="O1591" s="4"/>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Z1591" s="7"/>
      <c r="CF1591" s="7"/>
      <c r="CG1591" s="14"/>
      <c r="CH1591" s="7"/>
      <c r="CI1591" s="14"/>
      <c r="CJ1591" s="7"/>
      <c r="CK1591" s="14"/>
      <c r="CL1591" s="7"/>
      <c r="CM1591" s="14"/>
    </row>
    <row r="1592" spans="1:91" x14ac:dyDescent="0.3">
      <c r="A1592" s="10">
        <v>151</v>
      </c>
      <c r="B1592" s="36" t="s">
        <v>1025</v>
      </c>
      <c r="G1592" s="36" t="s">
        <v>7028</v>
      </c>
      <c r="K1592" s="7"/>
      <c r="L1592" s="7" t="s">
        <v>834</v>
      </c>
      <c r="M1592" s="7" t="s">
        <v>639</v>
      </c>
      <c r="N1592" s="4"/>
      <c r="O1592" s="4"/>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c r="BM1592" s="4"/>
      <c r="BN1592" s="4"/>
      <c r="BO1592" s="4"/>
      <c r="BP1592" s="4"/>
      <c r="BQ1592" s="4"/>
      <c r="BR1592" s="4"/>
      <c r="BS1592" s="4"/>
      <c r="BT1592" s="4"/>
      <c r="BU1592" s="4"/>
      <c r="BV1592" s="4"/>
      <c r="BW1592" s="4"/>
      <c r="BZ1592" s="7"/>
      <c r="CF1592" s="7"/>
      <c r="CG1592" s="14"/>
      <c r="CH1592" s="7"/>
      <c r="CI1592" s="14"/>
      <c r="CJ1592" s="7"/>
      <c r="CK1592" s="14"/>
      <c r="CL1592" s="7"/>
      <c r="CM1592" s="14"/>
    </row>
    <row r="1593" spans="1:91" x14ac:dyDescent="0.3">
      <c r="A1593" s="10">
        <v>151</v>
      </c>
      <c r="B1593" s="36" t="s">
        <v>860</v>
      </c>
      <c r="G1593" s="36" t="s">
        <v>7029</v>
      </c>
      <c r="K1593" s="7"/>
      <c r="L1593" s="7" t="s">
        <v>834</v>
      </c>
      <c r="M1593" s="7" t="s">
        <v>651</v>
      </c>
      <c r="N1593" s="4"/>
      <c r="O1593" s="4"/>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c r="BM1593" s="4"/>
      <c r="BN1593" s="4"/>
      <c r="BO1593" s="4"/>
      <c r="BP1593" s="4"/>
      <c r="BQ1593" s="4"/>
      <c r="BR1593" s="4"/>
      <c r="BS1593" s="4"/>
      <c r="BT1593" s="4"/>
      <c r="BU1593" s="4"/>
      <c r="BV1593" s="4"/>
      <c r="BW1593" s="4"/>
      <c r="BZ1593" s="7"/>
      <c r="CF1593" s="7"/>
      <c r="CG1593" s="14"/>
      <c r="CH1593" s="7"/>
      <c r="CI1593" s="14"/>
      <c r="CJ1593" s="7"/>
      <c r="CK1593" s="14"/>
      <c r="CL1593" s="7"/>
      <c r="CM1593" s="14"/>
    </row>
    <row r="1594" spans="1:91" x14ac:dyDescent="0.3">
      <c r="A1594" s="10">
        <v>151</v>
      </c>
      <c r="B1594" s="36" t="s">
        <v>1028</v>
      </c>
      <c r="G1594" s="36" t="s">
        <v>7030</v>
      </c>
      <c r="K1594" s="7"/>
      <c r="L1594" s="7" t="s">
        <v>834</v>
      </c>
      <c r="M1594" s="7" t="s">
        <v>621</v>
      </c>
      <c r="N1594" s="4"/>
      <c r="O1594" s="4"/>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Z1594" s="7"/>
      <c r="CF1594" s="7"/>
      <c r="CG1594" s="14"/>
      <c r="CH1594" s="7"/>
      <c r="CI1594" s="14"/>
      <c r="CJ1594" s="7"/>
      <c r="CK1594" s="14"/>
      <c r="CL1594" s="7"/>
      <c r="CM1594" s="14"/>
    </row>
    <row r="1595" spans="1:91" x14ac:dyDescent="0.3">
      <c r="A1595" s="10">
        <v>151</v>
      </c>
      <c r="B1595" s="36" t="s">
        <v>1176</v>
      </c>
      <c r="G1595" s="36" t="s">
        <v>7031</v>
      </c>
      <c r="K1595" s="7"/>
      <c r="L1595" s="7" t="s">
        <v>834</v>
      </c>
      <c r="M1595" s="7" t="s">
        <v>618</v>
      </c>
      <c r="N1595" s="4"/>
      <c r="O1595" s="4"/>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c r="BM1595" s="4"/>
      <c r="BN1595" s="4"/>
      <c r="BO1595" s="4"/>
      <c r="BP1595" s="4"/>
      <c r="BQ1595" s="4"/>
      <c r="BR1595" s="4"/>
      <c r="BS1595" s="4"/>
      <c r="BT1595" s="4"/>
      <c r="BU1595" s="4"/>
      <c r="BV1595" s="4"/>
      <c r="BW1595" s="4"/>
      <c r="BZ1595" s="7"/>
      <c r="CF1595" s="7"/>
      <c r="CG1595" s="14"/>
      <c r="CH1595" s="7"/>
      <c r="CI1595" s="14"/>
      <c r="CJ1595" s="7"/>
      <c r="CK1595" s="14"/>
      <c r="CL1595" s="7"/>
      <c r="CM1595" s="14"/>
    </row>
    <row r="1596" spans="1:91" x14ac:dyDescent="0.3">
      <c r="A1596" s="10">
        <v>151</v>
      </c>
      <c r="B1596" s="36" t="s">
        <v>1025</v>
      </c>
      <c r="G1596" s="36" t="s">
        <v>7032</v>
      </c>
      <c r="K1596" s="7"/>
      <c r="L1596" s="7" t="s">
        <v>834</v>
      </c>
      <c r="M1596" s="7" t="s">
        <v>615</v>
      </c>
      <c r="N1596" s="4"/>
      <c r="O1596" s="4"/>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c r="BI1596" s="4"/>
      <c r="BJ1596" s="4"/>
      <c r="BK1596" s="4"/>
      <c r="BL1596" s="4"/>
      <c r="BM1596" s="4"/>
      <c r="BN1596" s="4"/>
      <c r="BO1596" s="4"/>
      <c r="BP1596" s="4"/>
      <c r="BQ1596" s="4"/>
      <c r="BR1596" s="4"/>
      <c r="BS1596" s="4"/>
      <c r="BT1596" s="4"/>
      <c r="BU1596" s="4"/>
      <c r="BV1596" s="4"/>
      <c r="BW1596" s="4"/>
      <c r="BZ1596" s="7"/>
      <c r="CF1596" s="7"/>
      <c r="CG1596" s="14"/>
      <c r="CH1596" s="7"/>
      <c r="CI1596" s="14"/>
      <c r="CJ1596" s="7"/>
      <c r="CK1596" s="14"/>
      <c r="CL1596" s="7"/>
      <c r="CM1596" s="14"/>
    </row>
    <row r="1597" spans="1:91" x14ac:dyDescent="0.3">
      <c r="A1597" s="10">
        <v>151</v>
      </c>
      <c r="B1597" s="36" t="s">
        <v>2547</v>
      </c>
      <c r="G1597" s="36" t="s">
        <v>7033</v>
      </c>
      <c r="K1597" s="7"/>
      <c r="L1597" s="7" t="s">
        <v>834</v>
      </c>
      <c r="M1597" s="7" t="s">
        <v>639</v>
      </c>
      <c r="N1597" s="4"/>
      <c r="O1597" s="4"/>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c r="BM1597" s="4"/>
      <c r="BN1597" s="4"/>
      <c r="BO1597" s="4"/>
      <c r="BP1597" s="4"/>
      <c r="BQ1597" s="4"/>
      <c r="BR1597" s="4"/>
      <c r="BS1597" s="4"/>
      <c r="BT1597" s="4"/>
      <c r="BU1597" s="4"/>
      <c r="BV1597" s="4"/>
      <c r="BW1597" s="4"/>
      <c r="BZ1597" s="7"/>
      <c r="CF1597" s="7"/>
      <c r="CG1597" s="14"/>
      <c r="CH1597" s="7"/>
      <c r="CI1597" s="14"/>
      <c r="CJ1597" s="7"/>
      <c r="CK1597" s="14"/>
      <c r="CL1597" s="7"/>
      <c r="CM1597" s="14"/>
    </row>
    <row r="1598" spans="1:91" x14ac:dyDescent="0.3">
      <c r="A1598" s="10">
        <v>151</v>
      </c>
      <c r="B1598" s="36" t="s">
        <v>1028</v>
      </c>
      <c r="G1598" s="36" t="s">
        <v>7034</v>
      </c>
      <c r="K1598" s="7"/>
      <c r="L1598" s="7" t="s">
        <v>834</v>
      </c>
      <c r="M1598" s="7" t="s">
        <v>621</v>
      </c>
      <c r="N1598" s="4"/>
      <c r="O1598" s="4"/>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Z1598" s="7"/>
      <c r="CF1598" s="7"/>
      <c r="CG1598" s="14"/>
      <c r="CH1598" s="7"/>
      <c r="CI1598" s="14"/>
      <c r="CJ1598" s="7"/>
      <c r="CK1598" s="14"/>
      <c r="CL1598" s="7"/>
      <c r="CM1598" s="14"/>
    </row>
    <row r="1599" spans="1:91" x14ac:dyDescent="0.3">
      <c r="A1599" s="10">
        <v>151</v>
      </c>
      <c r="B1599" s="36" t="s">
        <v>1025</v>
      </c>
      <c r="G1599" s="36" t="s">
        <v>7035</v>
      </c>
      <c r="K1599" s="7"/>
      <c r="L1599" s="7" t="s">
        <v>834</v>
      </c>
      <c r="M1599" s="7" t="s">
        <v>669</v>
      </c>
      <c r="N1599" s="4"/>
      <c r="O1599" s="4"/>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c r="BI1599" s="4"/>
      <c r="BJ1599" s="4"/>
      <c r="BK1599" s="4"/>
      <c r="BL1599" s="4"/>
      <c r="BM1599" s="4"/>
      <c r="BN1599" s="4"/>
      <c r="BO1599" s="4"/>
      <c r="BP1599" s="4"/>
      <c r="BQ1599" s="4"/>
      <c r="BR1599" s="4"/>
      <c r="BS1599" s="4"/>
      <c r="BT1599" s="4"/>
      <c r="BU1599" s="4"/>
      <c r="BV1599" s="4"/>
      <c r="BW1599" s="4"/>
      <c r="BZ1599" s="7"/>
      <c r="CF1599" s="7"/>
      <c r="CG1599" s="14"/>
      <c r="CH1599" s="7"/>
      <c r="CI1599" s="14"/>
      <c r="CJ1599" s="7"/>
      <c r="CK1599" s="14"/>
      <c r="CL1599" s="7"/>
      <c r="CM1599" s="14"/>
    </row>
    <row r="1600" spans="1:91" x14ac:dyDescent="0.3">
      <c r="A1600" s="10">
        <v>151</v>
      </c>
      <c r="B1600" s="36" t="s">
        <v>900</v>
      </c>
      <c r="G1600" s="36" t="s">
        <v>7036</v>
      </c>
      <c r="K1600" s="7"/>
      <c r="L1600" s="7" t="s">
        <v>834</v>
      </c>
      <c r="M1600" s="7" t="s">
        <v>669</v>
      </c>
      <c r="N1600" s="4"/>
      <c r="O1600" s="4"/>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c r="BI1600" s="4"/>
      <c r="BJ1600" s="4"/>
      <c r="BK1600" s="4"/>
      <c r="BL1600" s="4"/>
      <c r="BM1600" s="4"/>
      <c r="BN1600" s="4"/>
      <c r="BO1600" s="4"/>
      <c r="BP1600" s="4"/>
      <c r="BQ1600" s="4"/>
      <c r="BR1600" s="4"/>
      <c r="BS1600" s="4"/>
      <c r="BT1600" s="4"/>
      <c r="BU1600" s="4"/>
      <c r="BV1600" s="4"/>
      <c r="BW1600" s="4"/>
      <c r="BZ1600" s="7"/>
      <c r="CF1600" s="7"/>
      <c r="CG1600" s="14"/>
      <c r="CH1600" s="7"/>
      <c r="CI1600" s="14"/>
      <c r="CJ1600" s="7"/>
      <c r="CK1600" s="14"/>
      <c r="CL1600" s="7"/>
      <c r="CM1600" s="14"/>
    </row>
    <row r="1601" spans="1:91" x14ac:dyDescent="0.3">
      <c r="A1601" s="10">
        <v>151</v>
      </c>
      <c r="B1601" s="36" t="s">
        <v>1025</v>
      </c>
      <c r="G1601" s="36" t="s">
        <v>7037</v>
      </c>
      <c r="K1601" s="7"/>
      <c r="L1601" s="7" t="s">
        <v>834</v>
      </c>
      <c r="M1601" s="7" t="s">
        <v>669</v>
      </c>
      <c r="N1601" s="4"/>
      <c r="O1601" s="4"/>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Z1601" s="7"/>
      <c r="CF1601" s="7"/>
      <c r="CG1601" s="14"/>
      <c r="CH1601" s="7"/>
      <c r="CI1601" s="14"/>
      <c r="CJ1601" s="7"/>
      <c r="CK1601" s="14"/>
      <c r="CL1601" s="7"/>
      <c r="CM1601" s="14"/>
    </row>
    <row r="1602" spans="1:91" x14ac:dyDescent="0.3">
      <c r="A1602" s="10">
        <v>151</v>
      </c>
      <c r="B1602" s="36" t="s">
        <v>868</v>
      </c>
      <c r="G1602" s="36" t="s">
        <v>7038</v>
      </c>
      <c r="K1602" s="7"/>
      <c r="L1602" s="7" t="s">
        <v>834</v>
      </c>
      <c r="M1602" s="7" t="s">
        <v>669</v>
      </c>
      <c r="N1602" s="4"/>
      <c r="O1602" s="4"/>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Z1602" s="7"/>
      <c r="CF1602" s="7"/>
      <c r="CG1602" s="14"/>
      <c r="CH1602" s="7"/>
      <c r="CI1602" s="14"/>
      <c r="CJ1602" s="7"/>
      <c r="CK1602" s="14"/>
      <c r="CL1602" s="7"/>
      <c r="CM1602" s="14"/>
    </row>
    <row r="1603" spans="1:91" x14ac:dyDescent="0.3">
      <c r="A1603" s="10">
        <v>151</v>
      </c>
      <c r="B1603" s="36" t="s">
        <v>900</v>
      </c>
      <c r="G1603" s="36" t="s">
        <v>7039</v>
      </c>
      <c r="K1603" s="7"/>
      <c r="L1603" s="7" t="s">
        <v>834</v>
      </c>
      <c r="M1603" s="7" t="s">
        <v>669</v>
      </c>
      <c r="N1603" s="4"/>
      <c r="O1603" s="4"/>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4"/>
      <c r="BH1603" s="4"/>
      <c r="BI1603" s="4"/>
      <c r="BJ1603" s="4"/>
      <c r="BK1603" s="4"/>
      <c r="BL1603" s="4"/>
      <c r="BM1603" s="4"/>
      <c r="BN1603" s="4"/>
      <c r="BO1603" s="4"/>
      <c r="BP1603" s="4"/>
      <c r="BQ1603" s="4"/>
      <c r="BR1603" s="4"/>
      <c r="BS1603" s="4"/>
      <c r="BT1603" s="4"/>
      <c r="BU1603" s="4"/>
      <c r="BV1603" s="4"/>
      <c r="BW1603" s="4"/>
      <c r="BZ1603" s="7"/>
      <c r="CF1603" s="7"/>
      <c r="CG1603" s="14"/>
      <c r="CH1603" s="7"/>
      <c r="CI1603" s="14"/>
      <c r="CJ1603" s="7"/>
      <c r="CK1603" s="14"/>
      <c r="CL1603" s="7"/>
      <c r="CM1603" s="14"/>
    </row>
    <row r="1604" spans="1:91" x14ac:dyDescent="0.3">
      <c r="A1604" s="10">
        <v>151</v>
      </c>
      <c r="B1604" s="36" t="s">
        <v>2180</v>
      </c>
      <c r="G1604" s="36" t="s">
        <v>7040</v>
      </c>
      <c r="K1604" s="7"/>
      <c r="L1604" s="7" t="s">
        <v>834</v>
      </c>
      <c r="M1604" s="7" t="s">
        <v>669</v>
      </c>
      <c r="N1604" s="4"/>
      <c r="O1604" s="4"/>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c r="BI1604" s="4"/>
      <c r="BJ1604" s="4"/>
      <c r="BK1604" s="4"/>
      <c r="BL1604" s="4"/>
      <c r="BM1604" s="4"/>
      <c r="BN1604" s="4"/>
      <c r="BO1604" s="4"/>
      <c r="BP1604" s="4"/>
      <c r="BQ1604" s="4"/>
      <c r="BR1604" s="4"/>
      <c r="BS1604" s="4"/>
      <c r="BT1604" s="4"/>
      <c r="BU1604" s="4"/>
      <c r="BV1604" s="4"/>
      <c r="BW1604" s="4"/>
      <c r="BZ1604" s="7"/>
      <c r="CF1604" s="7"/>
      <c r="CG1604" s="14"/>
      <c r="CH1604" s="7"/>
      <c r="CI1604" s="14"/>
      <c r="CJ1604" s="7"/>
      <c r="CK1604" s="14"/>
      <c r="CL1604" s="7"/>
      <c r="CM1604" s="14"/>
    </row>
    <row r="1605" spans="1:91" x14ac:dyDescent="0.3">
      <c r="A1605" s="10">
        <v>151</v>
      </c>
      <c r="B1605" s="36" t="s">
        <v>863</v>
      </c>
      <c r="G1605" s="36" t="s">
        <v>7041</v>
      </c>
      <c r="K1605" s="7"/>
      <c r="L1605" s="7" t="s">
        <v>834</v>
      </c>
      <c r="M1605" s="7" t="s">
        <v>5184</v>
      </c>
      <c r="N1605" s="4"/>
      <c r="O1605" s="4"/>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Z1605" s="7"/>
      <c r="CF1605" s="7"/>
      <c r="CG1605" s="14"/>
      <c r="CH1605" s="7"/>
      <c r="CI1605" s="14"/>
      <c r="CJ1605" s="7"/>
      <c r="CK1605" s="14"/>
      <c r="CL1605" s="7"/>
      <c r="CM1605" s="14"/>
    </row>
    <row r="1606" spans="1:91" x14ac:dyDescent="0.3">
      <c r="A1606" s="10">
        <v>151</v>
      </c>
      <c r="B1606" s="36" t="s">
        <v>860</v>
      </c>
      <c r="G1606" s="36" t="s">
        <v>7042</v>
      </c>
      <c r="K1606" s="7"/>
      <c r="L1606" s="7" t="s">
        <v>834</v>
      </c>
      <c r="M1606" s="7" t="s">
        <v>639</v>
      </c>
      <c r="N1606" s="4"/>
      <c r="O1606" s="4"/>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c r="BI1606" s="4"/>
      <c r="BJ1606" s="4"/>
      <c r="BK1606" s="4"/>
      <c r="BL1606" s="4"/>
      <c r="BM1606" s="4"/>
      <c r="BN1606" s="4"/>
      <c r="BO1606" s="4"/>
      <c r="BP1606" s="4"/>
      <c r="BQ1606" s="4"/>
      <c r="BR1606" s="4"/>
      <c r="BS1606" s="4"/>
      <c r="BT1606" s="4"/>
      <c r="BU1606" s="4"/>
      <c r="BV1606" s="4"/>
      <c r="BW1606" s="4"/>
      <c r="BZ1606" s="7"/>
      <c r="CF1606" s="7"/>
      <c r="CG1606" s="14"/>
      <c r="CH1606" s="7"/>
      <c r="CI1606" s="14"/>
      <c r="CJ1606" s="7"/>
      <c r="CK1606" s="14"/>
      <c r="CL1606" s="7"/>
      <c r="CM1606" s="14"/>
    </row>
    <row r="1607" spans="1:91" x14ac:dyDescent="0.3">
      <c r="A1607" s="10">
        <v>151</v>
      </c>
      <c r="B1607" s="36" t="s">
        <v>886</v>
      </c>
      <c r="G1607" s="36" t="s">
        <v>7043</v>
      </c>
      <c r="K1607" s="7"/>
      <c r="L1607" s="7" t="s">
        <v>834</v>
      </c>
      <c r="M1607" s="7" t="s">
        <v>615</v>
      </c>
      <c r="N1607" s="4"/>
      <c r="O1607" s="4"/>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Z1607" s="7"/>
      <c r="CF1607" s="7"/>
      <c r="CG1607" s="14"/>
      <c r="CH1607" s="7"/>
      <c r="CI1607" s="14"/>
      <c r="CJ1607" s="7"/>
      <c r="CK1607" s="14"/>
      <c r="CL1607" s="7"/>
      <c r="CM1607" s="14"/>
    </row>
    <row r="1608" spans="1:91" x14ac:dyDescent="0.3">
      <c r="A1608" s="10">
        <v>151</v>
      </c>
      <c r="B1608" s="36" t="s">
        <v>886</v>
      </c>
      <c r="G1608" s="36" t="s">
        <v>7044</v>
      </c>
      <c r="K1608" s="7"/>
      <c r="L1608" s="7" t="s">
        <v>834</v>
      </c>
      <c r="M1608" s="7" t="s">
        <v>615</v>
      </c>
      <c r="N1608" s="4"/>
      <c r="O1608" s="4"/>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c r="BI1608" s="4"/>
      <c r="BJ1608" s="4"/>
      <c r="BK1608" s="4"/>
      <c r="BL1608" s="4"/>
      <c r="BM1608" s="4"/>
      <c r="BN1608" s="4"/>
      <c r="BO1608" s="4"/>
      <c r="BP1608" s="4"/>
      <c r="BQ1608" s="4"/>
      <c r="BR1608" s="4"/>
      <c r="BS1608" s="4"/>
      <c r="BT1608" s="4"/>
      <c r="BU1608" s="4"/>
      <c r="BV1608" s="4"/>
      <c r="BW1608" s="4"/>
      <c r="BZ1608" s="7"/>
      <c r="CF1608" s="7"/>
      <c r="CG1608" s="14"/>
      <c r="CH1608" s="7"/>
      <c r="CI1608" s="14"/>
      <c r="CJ1608" s="7"/>
      <c r="CK1608" s="14"/>
      <c r="CL1608" s="7"/>
      <c r="CM1608" s="14"/>
    </row>
    <row r="1609" spans="1:91" x14ac:dyDescent="0.3">
      <c r="A1609" s="10">
        <v>151</v>
      </c>
      <c r="B1609" s="36" t="s">
        <v>1025</v>
      </c>
      <c r="G1609" s="36" t="s">
        <v>7045</v>
      </c>
      <c r="K1609" s="7"/>
      <c r="L1609" s="7" t="s">
        <v>834</v>
      </c>
      <c r="M1609" s="7" t="s">
        <v>612</v>
      </c>
      <c r="N1609" s="4"/>
      <c r="O1609" s="4"/>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Z1609" s="7"/>
      <c r="CF1609" s="7"/>
      <c r="CG1609" s="14"/>
      <c r="CH1609" s="7"/>
      <c r="CI1609" s="14"/>
      <c r="CJ1609" s="7"/>
      <c r="CK1609" s="14"/>
      <c r="CL1609" s="7"/>
      <c r="CM1609" s="14"/>
    </row>
    <row r="1610" spans="1:91" x14ac:dyDescent="0.3">
      <c r="A1610" s="10">
        <v>151</v>
      </c>
      <c r="B1610" s="36" t="s">
        <v>897</v>
      </c>
      <c r="G1610" s="36" t="s">
        <v>7046</v>
      </c>
      <c r="K1610" s="7"/>
      <c r="L1610" s="7" t="s">
        <v>834</v>
      </c>
      <c r="M1610" s="7" t="s">
        <v>639</v>
      </c>
      <c r="N1610" s="4"/>
      <c r="O1610" s="4"/>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c r="BI1610" s="4"/>
      <c r="BJ1610" s="4"/>
      <c r="BK1610" s="4"/>
      <c r="BL1610" s="4"/>
      <c r="BM1610" s="4"/>
      <c r="BN1610" s="4"/>
      <c r="BO1610" s="4"/>
      <c r="BP1610" s="4"/>
      <c r="BQ1610" s="4"/>
      <c r="BR1610" s="4"/>
      <c r="BS1610" s="4"/>
      <c r="BT1610" s="4"/>
      <c r="BU1610" s="4"/>
      <c r="BV1610" s="4"/>
      <c r="BW1610" s="4"/>
      <c r="BZ1610" s="7"/>
      <c r="CF1610" s="7"/>
      <c r="CG1610" s="14"/>
      <c r="CH1610" s="7"/>
      <c r="CI1610" s="14"/>
      <c r="CJ1610" s="7"/>
      <c r="CK1610" s="14"/>
      <c r="CL1610" s="7"/>
      <c r="CM1610" s="14"/>
    </row>
    <row r="1611" spans="1:91" x14ac:dyDescent="0.3">
      <c r="A1611" s="10">
        <v>151</v>
      </c>
      <c r="B1611" s="36" t="s">
        <v>913</v>
      </c>
      <c r="G1611" s="36" t="s">
        <v>7047</v>
      </c>
      <c r="K1611" s="7"/>
      <c r="L1611" s="7" t="s">
        <v>834</v>
      </c>
      <c r="M1611" s="7" t="s">
        <v>618</v>
      </c>
      <c r="N1611" s="4"/>
      <c r="O1611" s="4"/>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c r="BI1611" s="4"/>
      <c r="BJ1611" s="4"/>
      <c r="BK1611" s="4"/>
      <c r="BL1611" s="4"/>
      <c r="BM1611" s="4"/>
      <c r="BN1611" s="4"/>
      <c r="BO1611" s="4"/>
      <c r="BP1611" s="4"/>
      <c r="BQ1611" s="4"/>
      <c r="BR1611" s="4"/>
      <c r="BS1611" s="4"/>
      <c r="BT1611" s="4"/>
      <c r="BU1611" s="4"/>
      <c r="BV1611" s="4"/>
      <c r="BW1611" s="4"/>
      <c r="BZ1611" s="7"/>
      <c r="CF1611" s="7"/>
      <c r="CG1611" s="14"/>
      <c r="CH1611" s="7"/>
      <c r="CI1611" s="14"/>
      <c r="CJ1611" s="7"/>
      <c r="CK1611" s="14"/>
      <c r="CL1611" s="7"/>
      <c r="CM1611" s="14"/>
    </row>
    <row r="1612" spans="1:91" x14ac:dyDescent="0.3">
      <c r="A1612" s="10">
        <v>151</v>
      </c>
      <c r="B1612" s="36" t="s">
        <v>1025</v>
      </c>
      <c r="G1612" s="36" t="s">
        <v>7048</v>
      </c>
      <c r="K1612" s="7"/>
      <c r="L1612" s="7" t="s">
        <v>834</v>
      </c>
      <c r="M1612" s="7" t="s">
        <v>669</v>
      </c>
      <c r="N1612" s="4"/>
      <c r="O1612" s="4"/>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Z1612" s="7"/>
      <c r="CF1612" s="7"/>
      <c r="CG1612" s="14"/>
      <c r="CH1612" s="7"/>
      <c r="CI1612" s="14"/>
      <c r="CJ1612" s="7"/>
      <c r="CK1612" s="14"/>
      <c r="CL1612" s="7"/>
      <c r="CM1612" s="14"/>
    </row>
    <row r="1613" spans="1:91" x14ac:dyDescent="0.3">
      <c r="A1613" s="10">
        <v>151</v>
      </c>
      <c r="B1613" s="36" t="s">
        <v>888</v>
      </c>
      <c r="G1613" s="36" t="s">
        <v>7049</v>
      </c>
      <c r="K1613" s="7"/>
      <c r="L1613" s="7" t="s">
        <v>834</v>
      </c>
      <c r="M1613" s="7" t="s">
        <v>669</v>
      </c>
      <c r="N1613" s="4"/>
      <c r="O1613" s="4"/>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4"/>
      <c r="BH1613" s="4"/>
      <c r="BI1613" s="4"/>
      <c r="BJ1613" s="4"/>
      <c r="BK1613" s="4"/>
      <c r="BL1613" s="4"/>
      <c r="BM1613" s="4"/>
      <c r="BN1613" s="4"/>
      <c r="BO1613" s="4"/>
      <c r="BP1613" s="4"/>
      <c r="BQ1613" s="4"/>
      <c r="BR1613" s="4"/>
      <c r="BS1613" s="4"/>
      <c r="BT1613" s="4"/>
      <c r="BU1613" s="4"/>
      <c r="BV1613" s="4"/>
      <c r="BW1613" s="4"/>
      <c r="BZ1613" s="7"/>
      <c r="CF1613" s="7"/>
      <c r="CG1613" s="14"/>
      <c r="CH1613" s="7"/>
      <c r="CI1613" s="14"/>
      <c r="CJ1613" s="7"/>
      <c r="CK1613" s="14"/>
      <c r="CL1613" s="7"/>
      <c r="CM1613" s="14"/>
    </row>
    <row r="1614" spans="1:91" x14ac:dyDescent="0.3">
      <c r="A1614" s="10">
        <v>151</v>
      </c>
      <c r="B1614" s="36" t="s">
        <v>860</v>
      </c>
      <c r="G1614" s="36" t="s">
        <v>7050</v>
      </c>
      <c r="K1614" s="7"/>
      <c r="L1614" s="7" t="s">
        <v>834</v>
      </c>
      <c r="M1614" s="7" t="s">
        <v>615</v>
      </c>
      <c r="N1614" s="4"/>
      <c r="O1614" s="4"/>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4"/>
      <c r="BH1614" s="4"/>
      <c r="BI1614" s="4"/>
      <c r="BJ1614" s="4"/>
      <c r="BK1614" s="4"/>
      <c r="BL1614" s="4"/>
      <c r="BM1614" s="4"/>
      <c r="BN1614" s="4"/>
      <c r="BO1614" s="4"/>
      <c r="BP1614" s="4"/>
      <c r="BQ1614" s="4"/>
      <c r="BR1614" s="4"/>
      <c r="BS1614" s="4"/>
      <c r="BT1614" s="4"/>
      <c r="BU1614" s="4"/>
      <c r="BV1614" s="4"/>
      <c r="BW1614" s="4"/>
      <c r="BZ1614" s="7"/>
      <c r="CF1614" s="7"/>
      <c r="CG1614" s="14"/>
      <c r="CH1614" s="7"/>
      <c r="CI1614" s="14"/>
      <c r="CJ1614" s="7"/>
      <c r="CK1614" s="14"/>
      <c r="CL1614" s="7"/>
      <c r="CM1614" s="14"/>
    </row>
    <row r="1615" spans="1:91" x14ac:dyDescent="0.3">
      <c r="A1615" s="10">
        <v>151</v>
      </c>
      <c r="B1615" s="36" t="s">
        <v>860</v>
      </c>
      <c r="G1615" s="36" t="s">
        <v>7051</v>
      </c>
      <c r="K1615" s="7"/>
      <c r="L1615" s="7" t="s">
        <v>834</v>
      </c>
      <c r="M1615" s="7" t="s">
        <v>669</v>
      </c>
      <c r="N1615" s="4"/>
      <c r="O1615" s="4"/>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c r="BI1615" s="4"/>
      <c r="BJ1615" s="4"/>
      <c r="BK1615" s="4"/>
      <c r="BL1615" s="4"/>
      <c r="BM1615" s="4"/>
      <c r="BN1615" s="4"/>
      <c r="BO1615" s="4"/>
      <c r="BP1615" s="4"/>
      <c r="BQ1615" s="4"/>
      <c r="BR1615" s="4"/>
      <c r="BS1615" s="4"/>
      <c r="BT1615" s="4"/>
      <c r="BU1615" s="4"/>
      <c r="BV1615" s="4"/>
      <c r="BW1615" s="4"/>
      <c r="BZ1615" s="7"/>
      <c r="CF1615" s="7"/>
      <c r="CG1615" s="14"/>
      <c r="CH1615" s="7"/>
      <c r="CI1615" s="14"/>
      <c r="CJ1615" s="7"/>
      <c r="CK1615" s="14"/>
      <c r="CL1615" s="7"/>
      <c r="CM1615" s="14"/>
    </row>
    <row r="1616" spans="1:91" x14ac:dyDescent="0.3">
      <c r="A1616" s="10">
        <v>151</v>
      </c>
      <c r="B1616" s="36" t="s">
        <v>907</v>
      </c>
      <c r="G1616" s="36" t="s">
        <v>7052</v>
      </c>
      <c r="K1616" s="7"/>
      <c r="L1616" s="7" t="s">
        <v>834</v>
      </c>
      <c r="M1616" s="7" t="s">
        <v>669</v>
      </c>
      <c r="N1616" s="4"/>
      <c r="O1616" s="4"/>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4"/>
      <c r="BZ1616" s="7"/>
      <c r="CF1616" s="7"/>
      <c r="CG1616" s="14"/>
      <c r="CH1616" s="7"/>
      <c r="CI1616" s="14"/>
      <c r="CJ1616" s="7"/>
      <c r="CK1616" s="14"/>
      <c r="CL1616" s="7"/>
      <c r="CM1616" s="14"/>
    </row>
    <row r="1617" spans="1:91" x14ac:dyDescent="0.3">
      <c r="A1617" s="10">
        <v>151</v>
      </c>
      <c r="B1617" s="36" t="s">
        <v>830</v>
      </c>
      <c r="G1617" s="36" t="s">
        <v>7053</v>
      </c>
      <c r="K1617" s="7"/>
      <c r="L1617" s="7" t="s">
        <v>834</v>
      </c>
      <c r="M1617" s="7" t="s">
        <v>612</v>
      </c>
      <c r="N1617" s="4"/>
      <c r="O1617" s="4"/>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c r="BI1617" s="4"/>
      <c r="BJ1617" s="4"/>
      <c r="BK1617" s="4"/>
      <c r="BL1617" s="4"/>
      <c r="BM1617" s="4"/>
      <c r="BN1617" s="4"/>
      <c r="BO1617" s="4"/>
      <c r="BP1617" s="4"/>
      <c r="BQ1617" s="4"/>
      <c r="BR1617" s="4"/>
      <c r="BS1617" s="4"/>
      <c r="BT1617" s="4"/>
      <c r="BU1617" s="4"/>
      <c r="BV1617" s="4"/>
      <c r="BW1617" s="4"/>
      <c r="BZ1617" s="7"/>
      <c r="CF1617" s="7"/>
      <c r="CG1617" s="14"/>
      <c r="CH1617" s="7"/>
      <c r="CI1617" s="14"/>
      <c r="CJ1617" s="7"/>
      <c r="CK1617" s="14"/>
      <c r="CL1617" s="7"/>
      <c r="CM1617" s="14"/>
    </row>
    <row r="1618" spans="1:91" x14ac:dyDescent="0.3">
      <c r="A1618" s="10">
        <v>151</v>
      </c>
      <c r="B1618" s="36" t="s">
        <v>907</v>
      </c>
      <c r="G1618" s="36" t="s">
        <v>7054</v>
      </c>
      <c r="K1618" s="7"/>
      <c r="L1618" s="7" t="s">
        <v>834</v>
      </c>
      <c r="M1618" s="7" t="s">
        <v>669</v>
      </c>
      <c r="N1618" s="4"/>
      <c r="O1618" s="4"/>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c r="BI1618" s="4"/>
      <c r="BJ1618" s="4"/>
      <c r="BK1618" s="4"/>
      <c r="BL1618" s="4"/>
      <c r="BM1618" s="4"/>
      <c r="BN1618" s="4"/>
      <c r="BO1618" s="4"/>
      <c r="BP1618" s="4"/>
      <c r="BQ1618" s="4"/>
      <c r="BR1618" s="4"/>
      <c r="BS1618" s="4"/>
      <c r="BT1618" s="4"/>
      <c r="BU1618" s="4"/>
      <c r="BV1618" s="4"/>
      <c r="BW1618" s="4"/>
      <c r="BZ1618" s="7"/>
      <c r="CF1618" s="7"/>
      <c r="CG1618" s="14"/>
      <c r="CH1618" s="7"/>
      <c r="CI1618" s="14"/>
      <c r="CJ1618" s="7"/>
      <c r="CK1618" s="14"/>
      <c r="CL1618" s="7"/>
      <c r="CM1618" s="14"/>
    </row>
    <row r="1619" spans="1:91" x14ac:dyDescent="0.3">
      <c r="A1619" s="10">
        <v>151</v>
      </c>
      <c r="B1619" s="36" t="s">
        <v>895</v>
      </c>
      <c r="G1619" s="36" t="s">
        <v>7055</v>
      </c>
      <c r="K1619" s="7"/>
      <c r="L1619" s="7" t="s">
        <v>834</v>
      </c>
      <c r="M1619" s="7" t="s">
        <v>615</v>
      </c>
      <c r="N1619" s="4"/>
      <c r="O1619" s="4"/>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c r="BI1619" s="4"/>
      <c r="BJ1619" s="4"/>
      <c r="BK1619" s="4"/>
      <c r="BL1619" s="4"/>
      <c r="BM1619" s="4"/>
      <c r="BN1619" s="4"/>
      <c r="BO1619" s="4"/>
      <c r="BP1619" s="4"/>
      <c r="BQ1619" s="4"/>
      <c r="BR1619" s="4"/>
      <c r="BS1619" s="4"/>
      <c r="BT1619" s="4"/>
      <c r="BU1619" s="4"/>
      <c r="BV1619" s="4"/>
      <c r="BW1619" s="4"/>
      <c r="BZ1619" s="7"/>
      <c r="CF1619" s="7"/>
      <c r="CG1619" s="14"/>
      <c r="CH1619" s="7"/>
      <c r="CI1619" s="14"/>
      <c r="CJ1619" s="7"/>
      <c r="CK1619" s="14"/>
      <c r="CL1619" s="7"/>
      <c r="CM1619" s="14"/>
    </row>
    <row r="1620" spans="1:91" x14ac:dyDescent="0.3">
      <c r="A1620" s="10">
        <v>151</v>
      </c>
      <c r="B1620" s="36" t="s">
        <v>1094</v>
      </c>
      <c r="G1620" s="36" t="s">
        <v>7056</v>
      </c>
      <c r="K1620" s="7"/>
      <c r="L1620" s="7" t="s">
        <v>834</v>
      </c>
      <c r="M1620" s="7" t="s">
        <v>615</v>
      </c>
      <c r="N1620" s="4"/>
      <c r="O1620" s="4"/>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c r="BI1620" s="4"/>
      <c r="BJ1620" s="4"/>
      <c r="BK1620" s="4"/>
      <c r="BL1620" s="4"/>
      <c r="BM1620" s="4"/>
      <c r="BN1620" s="4"/>
      <c r="BO1620" s="4"/>
      <c r="BP1620" s="4"/>
      <c r="BQ1620" s="4"/>
      <c r="BR1620" s="4"/>
      <c r="BS1620" s="4"/>
      <c r="BT1620" s="4"/>
      <c r="BU1620" s="4"/>
      <c r="BV1620" s="4"/>
      <c r="BW1620" s="4"/>
      <c r="BZ1620" s="7"/>
      <c r="CF1620" s="7"/>
      <c r="CG1620" s="14"/>
      <c r="CH1620" s="7"/>
      <c r="CI1620" s="14"/>
      <c r="CJ1620" s="7"/>
      <c r="CK1620" s="14"/>
      <c r="CL1620" s="7"/>
      <c r="CM1620" s="14"/>
    </row>
    <row r="1621" spans="1:91" x14ac:dyDescent="0.3">
      <c r="A1621" s="10">
        <v>151</v>
      </c>
      <c r="B1621" s="36" t="s">
        <v>1226</v>
      </c>
      <c r="G1621" s="36" t="s">
        <v>7057</v>
      </c>
      <c r="K1621" s="7"/>
      <c r="L1621" s="7" t="s">
        <v>834</v>
      </c>
      <c r="M1621" s="7" t="s">
        <v>615</v>
      </c>
      <c r="N1621" s="4"/>
      <c r="O1621" s="4"/>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4"/>
      <c r="BH1621" s="4"/>
      <c r="BI1621" s="4"/>
      <c r="BJ1621" s="4"/>
      <c r="BK1621" s="4"/>
      <c r="BL1621" s="4"/>
      <c r="BM1621" s="4"/>
      <c r="BN1621" s="4"/>
      <c r="BO1621" s="4"/>
      <c r="BP1621" s="4"/>
      <c r="BQ1621" s="4"/>
      <c r="BR1621" s="4"/>
      <c r="BS1621" s="4"/>
      <c r="BT1621" s="4"/>
      <c r="BU1621" s="4"/>
      <c r="BV1621" s="4"/>
      <c r="BW1621" s="4"/>
      <c r="BZ1621" s="7"/>
      <c r="CF1621" s="7"/>
      <c r="CG1621" s="14"/>
      <c r="CH1621" s="7"/>
      <c r="CI1621" s="14"/>
      <c r="CJ1621" s="7"/>
      <c r="CK1621" s="14"/>
      <c r="CL1621" s="7"/>
      <c r="CM1621" s="14"/>
    </row>
    <row r="1622" spans="1:91" x14ac:dyDescent="0.3">
      <c r="A1622" s="10">
        <v>151</v>
      </c>
      <c r="B1622" s="36" t="s">
        <v>1036</v>
      </c>
      <c r="G1622" s="36" t="s">
        <v>7058</v>
      </c>
      <c r="K1622" s="7"/>
      <c r="L1622" s="7" t="s">
        <v>834</v>
      </c>
      <c r="M1622" s="7" t="s">
        <v>618</v>
      </c>
      <c r="N1622" s="4"/>
      <c r="O1622" s="4"/>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c r="BI1622" s="4"/>
      <c r="BJ1622" s="4"/>
      <c r="BK1622" s="4"/>
      <c r="BL1622" s="4"/>
      <c r="BM1622" s="4"/>
      <c r="BN1622" s="4"/>
      <c r="BO1622" s="4"/>
      <c r="BP1622" s="4"/>
      <c r="BQ1622" s="4"/>
      <c r="BR1622" s="4"/>
      <c r="BS1622" s="4"/>
      <c r="BT1622" s="4"/>
      <c r="BU1622" s="4"/>
      <c r="BV1622" s="4"/>
      <c r="BW1622" s="4"/>
      <c r="BZ1622" s="7"/>
      <c r="CF1622" s="7"/>
      <c r="CG1622" s="14"/>
      <c r="CH1622" s="7"/>
      <c r="CI1622" s="14"/>
      <c r="CJ1622" s="7"/>
      <c r="CK1622" s="14"/>
      <c r="CL1622" s="7"/>
      <c r="CM1622" s="14"/>
    </row>
    <row r="1623" spans="1:91" x14ac:dyDescent="0.3">
      <c r="A1623" s="10">
        <v>151</v>
      </c>
      <c r="B1623" s="36" t="s">
        <v>7059</v>
      </c>
      <c r="G1623" s="36" t="s">
        <v>7060</v>
      </c>
      <c r="K1623" s="7"/>
      <c r="L1623" s="7" t="s">
        <v>834</v>
      </c>
      <c r="M1623" s="7" t="s">
        <v>612</v>
      </c>
      <c r="N1623" s="4"/>
      <c r="O1623" s="4"/>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4"/>
      <c r="BH1623" s="4"/>
      <c r="BI1623" s="4"/>
      <c r="BJ1623" s="4"/>
      <c r="BK1623" s="4"/>
      <c r="BL1623" s="4"/>
      <c r="BM1623" s="4"/>
      <c r="BN1623" s="4"/>
      <c r="BO1623" s="4"/>
      <c r="BP1623" s="4"/>
      <c r="BQ1623" s="4"/>
      <c r="BR1623" s="4"/>
      <c r="BS1623" s="4"/>
      <c r="BT1623" s="4"/>
      <c r="BU1623" s="4"/>
      <c r="BV1623" s="4"/>
      <c r="BW1623" s="4"/>
      <c r="BZ1623" s="7"/>
      <c r="CF1623" s="7"/>
      <c r="CG1623" s="14"/>
      <c r="CH1623" s="7"/>
      <c r="CI1623" s="14"/>
      <c r="CJ1623" s="7"/>
      <c r="CK1623" s="14"/>
      <c r="CL1623" s="7"/>
      <c r="CM1623" s="14"/>
    </row>
    <row r="1624" spans="1:91" x14ac:dyDescent="0.3">
      <c r="A1624" s="10">
        <v>151</v>
      </c>
      <c r="B1624" s="36" t="s">
        <v>1116</v>
      </c>
      <c r="G1624" s="36" t="s">
        <v>7061</v>
      </c>
      <c r="K1624" s="7"/>
      <c r="L1624" s="7" t="s">
        <v>834</v>
      </c>
      <c r="M1624" s="7" t="s">
        <v>615</v>
      </c>
      <c r="N1624" s="4"/>
      <c r="O1624" s="4"/>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Z1624" s="7"/>
      <c r="CF1624" s="7"/>
      <c r="CG1624" s="14"/>
      <c r="CH1624" s="7"/>
      <c r="CI1624" s="14"/>
      <c r="CJ1624" s="7"/>
      <c r="CK1624" s="14"/>
      <c r="CL1624" s="7"/>
      <c r="CM1624" s="14"/>
    </row>
    <row r="1625" spans="1:91" x14ac:dyDescent="0.3">
      <c r="A1625" s="10">
        <v>151</v>
      </c>
      <c r="B1625" s="36" t="s">
        <v>1176</v>
      </c>
      <c r="G1625" s="36" t="s">
        <v>7062</v>
      </c>
      <c r="K1625" s="7"/>
      <c r="L1625" s="7" t="s">
        <v>834</v>
      </c>
      <c r="M1625" s="7" t="s">
        <v>624</v>
      </c>
      <c r="N1625" s="4"/>
      <c r="O1625" s="4"/>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c r="BI1625" s="4"/>
      <c r="BJ1625" s="4"/>
      <c r="BK1625" s="4"/>
      <c r="BL1625" s="4"/>
      <c r="BM1625" s="4"/>
      <c r="BN1625" s="4"/>
      <c r="BO1625" s="4"/>
      <c r="BP1625" s="4"/>
      <c r="BQ1625" s="4"/>
      <c r="BR1625" s="4"/>
      <c r="BS1625" s="4"/>
      <c r="BT1625" s="4"/>
      <c r="BU1625" s="4"/>
      <c r="BV1625" s="4"/>
      <c r="BW1625" s="4"/>
      <c r="BZ1625" s="7"/>
      <c r="CF1625" s="7"/>
      <c r="CG1625" s="14"/>
      <c r="CH1625" s="7"/>
      <c r="CI1625" s="14"/>
      <c r="CJ1625" s="7"/>
      <c r="CK1625" s="14"/>
      <c r="CL1625" s="7"/>
      <c r="CM1625" s="14"/>
    </row>
    <row r="1626" spans="1:91" x14ac:dyDescent="0.3">
      <c r="A1626" s="10">
        <v>151</v>
      </c>
      <c r="B1626" s="36" t="s">
        <v>1698</v>
      </c>
      <c r="G1626" s="36" t="s">
        <v>7063</v>
      </c>
      <c r="K1626" s="7"/>
      <c r="L1626" s="7" t="s">
        <v>834</v>
      </c>
      <c r="M1626" s="7" t="s">
        <v>618</v>
      </c>
      <c r="N1626" s="4"/>
      <c r="O1626" s="4"/>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c r="BI1626" s="4"/>
      <c r="BJ1626" s="4"/>
      <c r="BK1626" s="4"/>
      <c r="BL1626" s="4"/>
      <c r="BM1626" s="4"/>
      <c r="BN1626" s="4"/>
      <c r="BO1626" s="4"/>
      <c r="BP1626" s="4"/>
      <c r="BQ1626" s="4"/>
      <c r="BR1626" s="4"/>
      <c r="BS1626" s="4"/>
      <c r="BT1626" s="4"/>
      <c r="BU1626" s="4"/>
      <c r="BV1626" s="4"/>
      <c r="BW1626" s="4"/>
      <c r="BZ1626" s="7"/>
      <c r="CF1626" s="7"/>
      <c r="CG1626" s="14"/>
      <c r="CH1626" s="7"/>
      <c r="CI1626" s="14"/>
      <c r="CJ1626" s="7"/>
      <c r="CK1626" s="14"/>
      <c r="CL1626" s="7"/>
      <c r="CM1626" s="14"/>
    </row>
    <row r="1627" spans="1:91" x14ac:dyDescent="0.3">
      <c r="A1627" s="10">
        <v>151</v>
      </c>
      <c r="B1627" s="36" t="s">
        <v>1025</v>
      </c>
      <c r="G1627" s="36" t="s">
        <v>7064</v>
      </c>
      <c r="K1627" s="7"/>
      <c r="L1627" s="7" t="s">
        <v>834</v>
      </c>
      <c r="M1627" s="7" t="s">
        <v>618</v>
      </c>
      <c r="N1627" s="4"/>
      <c r="O1627" s="4"/>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4"/>
      <c r="BH1627" s="4"/>
      <c r="BI1627" s="4"/>
      <c r="BJ1627" s="4"/>
      <c r="BK1627" s="4"/>
      <c r="BL1627" s="4"/>
      <c r="BM1627" s="4"/>
      <c r="BN1627" s="4"/>
      <c r="BO1627" s="4"/>
      <c r="BP1627" s="4"/>
      <c r="BQ1627" s="4"/>
      <c r="BR1627" s="4"/>
      <c r="BS1627" s="4"/>
      <c r="BT1627" s="4"/>
      <c r="BU1627" s="4"/>
      <c r="BV1627" s="4"/>
      <c r="BW1627" s="4"/>
      <c r="BZ1627" s="7"/>
      <c r="CF1627" s="7"/>
      <c r="CG1627" s="14"/>
      <c r="CH1627" s="7"/>
      <c r="CI1627" s="14"/>
      <c r="CJ1627" s="7"/>
      <c r="CK1627" s="14"/>
      <c r="CL1627" s="7"/>
      <c r="CM1627" s="14"/>
    </row>
    <row r="1628" spans="1:91" x14ac:dyDescent="0.3">
      <c r="A1628" s="10">
        <v>151</v>
      </c>
      <c r="B1628" s="36" t="s">
        <v>3896</v>
      </c>
      <c r="G1628" s="36" t="s">
        <v>7065</v>
      </c>
      <c r="K1628" s="7"/>
      <c r="L1628" s="7" t="s">
        <v>834</v>
      </c>
      <c r="M1628" s="7" t="s">
        <v>678</v>
      </c>
      <c r="N1628" s="4"/>
      <c r="O1628" s="4"/>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4"/>
      <c r="BH1628" s="4"/>
      <c r="BI1628" s="4"/>
      <c r="BJ1628" s="4"/>
      <c r="BK1628" s="4"/>
      <c r="BL1628" s="4"/>
      <c r="BM1628" s="4"/>
      <c r="BN1628" s="4"/>
      <c r="BO1628" s="4"/>
      <c r="BP1628" s="4"/>
      <c r="BQ1628" s="4"/>
      <c r="BR1628" s="4"/>
      <c r="BS1628" s="4"/>
      <c r="BT1628" s="4"/>
      <c r="BU1628" s="4"/>
      <c r="BV1628" s="4"/>
      <c r="BW1628" s="4"/>
      <c r="BZ1628" s="7"/>
      <c r="CF1628" s="7"/>
      <c r="CG1628" s="14"/>
      <c r="CH1628" s="7"/>
      <c r="CI1628" s="14"/>
      <c r="CJ1628" s="7"/>
      <c r="CK1628" s="14"/>
      <c r="CL1628" s="7"/>
      <c r="CM1628" s="14"/>
    </row>
    <row r="1629" spans="1:91" x14ac:dyDescent="0.3">
      <c r="A1629" s="10">
        <v>151</v>
      </c>
      <c r="B1629" s="36" t="s">
        <v>1036</v>
      </c>
      <c r="G1629" s="36" t="s">
        <v>7066</v>
      </c>
      <c r="K1629" s="7"/>
      <c r="L1629" s="7" t="s">
        <v>834</v>
      </c>
      <c r="M1629" s="7" t="s">
        <v>618</v>
      </c>
      <c r="N1629" s="4"/>
      <c r="O1629" s="4"/>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c r="AM1629" s="4"/>
      <c r="AN1629" s="4"/>
      <c r="AO1629" s="4"/>
      <c r="AP1629" s="4"/>
      <c r="AQ1629" s="4"/>
      <c r="AR1629" s="4"/>
      <c r="AS1629" s="4"/>
      <c r="AT1629" s="4"/>
      <c r="AU1629" s="4"/>
      <c r="AV1629" s="4"/>
      <c r="AW1629" s="4"/>
      <c r="AX1629" s="4"/>
      <c r="AY1629" s="4"/>
      <c r="AZ1629" s="4"/>
      <c r="BA1629" s="4"/>
      <c r="BB1629" s="4"/>
      <c r="BC1629" s="4"/>
      <c r="BD1629" s="4"/>
      <c r="BE1629" s="4"/>
      <c r="BF1629" s="4"/>
      <c r="BG1629" s="4"/>
      <c r="BH1629" s="4"/>
      <c r="BI1629" s="4"/>
      <c r="BJ1629" s="4"/>
      <c r="BK1629" s="4"/>
      <c r="BL1629" s="4"/>
      <c r="BM1629" s="4"/>
      <c r="BN1629" s="4"/>
      <c r="BO1629" s="4"/>
      <c r="BP1629" s="4"/>
      <c r="BQ1629" s="4"/>
      <c r="BR1629" s="4"/>
      <c r="BS1629" s="4"/>
      <c r="BT1629" s="4"/>
      <c r="BU1629" s="4"/>
      <c r="BV1629" s="4"/>
      <c r="BW1629" s="4"/>
      <c r="BZ1629" s="7"/>
      <c r="CF1629" s="7"/>
      <c r="CG1629" s="14"/>
      <c r="CH1629" s="7"/>
      <c r="CI1629" s="14"/>
      <c r="CJ1629" s="7"/>
      <c r="CK1629" s="14"/>
      <c r="CL1629" s="7"/>
      <c r="CM1629" s="14"/>
    </row>
    <row r="1630" spans="1:91" x14ac:dyDescent="0.3">
      <c r="A1630" s="10">
        <v>151</v>
      </c>
      <c r="B1630" s="36" t="s">
        <v>1025</v>
      </c>
      <c r="G1630" s="36" t="s">
        <v>7067</v>
      </c>
      <c r="K1630" s="7"/>
      <c r="L1630" s="7" t="s">
        <v>834</v>
      </c>
      <c r="M1630" s="7" t="s">
        <v>651</v>
      </c>
      <c r="N1630" s="4"/>
      <c r="O1630" s="4"/>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4"/>
      <c r="BH1630" s="4"/>
      <c r="BI1630" s="4"/>
      <c r="BJ1630" s="4"/>
      <c r="BK1630" s="4"/>
      <c r="BL1630" s="4"/>
      <c r="BM1630" s="4"/>
      <c r="BN1630" s="4"/>
      <c r="BO1630" s="4"/>
      <c r="BP1630" s="4"/>
      <c r="BQ1630" s="4"/>
      <c r="BR1630" s="4"/>
      <c r="BS1630" s="4"/>
      <c r="BT1630" s="4"/>
      <c r="BU1630" s="4"/>
      <c r="BV1630" s="4"/>
      <c r="BW1630" s="4"/>
      <c r="BZ1630" s="7"/>
      <c r="CF1630" s="7"/>
      <c r="CG1630" s="14"/>
      <c r="CH1630" s="7"/>
      <c r="CI1630" s="14"/>
      <c r="CJ1630" s="7"/>
      <c r="CK1630" s="14"/>
      <c r="CL1630" s="7"/>
      <c r="CM1630" s="14"/>
    </row>
    <row r="1631" spans="1:91" x14ac:dyDescent="0.3">
      <c r="A1631" s="10">
        <v>151</v>
      </c>
      <c r="B1631" s="36" t="s">
        <v>860</v>
      </c>
      <c r="G1631" s="36" t="s">
        <v>2437</v>
      </c>
      <c r="K1631" s="7"/>
      <c r="L1631" s="7" t="s">
        <v>834</v>
      </c>
      <c r="M1631" s="7" t="s">
        <v>5917</v>
      </c>
      <c r="N1631" s="4"/>
      <c r="O1631" s="4"/>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4"/>
      <c r="BH1631" s="4"/>
      <c r="BI1631" s="4"/>
      <c r="BJ1631" s="4"/>
      <c r="BK1631" s="4"/>
      <c r="BL1631" s="4"/>
      <c r="BM1631" s="4"/>
      <c r="BN1631" s="4"/>
      <c r="BO1631" s="4"/>
      <c r="BP1631" s="4"/>
      <c r="BQ1631" s="4"/>
      <c r="BR1631" s="4"/>
      <c r="BS1631" s="4"/>
      <c r="BT1631" s="4"/>
      <c r="BU1631" s="4"/>
      <c r="BV1631" s="4"/>
      <c r="BW1631" s="4"/>
      <c r="BZ1631" s="7"/>
      <c r="CF1631" s="7"/>
      <c r="CG1631" s="14"/>
      <c r="CH1631" s="7"/>
      <c r="CI1631" s="14"/>
      <c r="CJ1631" s="7"/>
      <c r="CK1631" s="14"/>
      <c r="CL1631" s="7"/>
      <c r="CM1631" s="14"/>
    </row>
    <row r="1632" spans="1:91" x14ac:dyDescent="0.3">
      <c r="A1632" s="10">
        <v>151</v>
      </c>
      <c r="B1632" s="36" t="s">
        <v>1025</v>
      </c>
      <c r="G1632" s="36" t="s">
        <v>7068</v>
      </c>
      <c r="K1632" s="7"/>
      <c r="L1632" s="7" t="s">
        <v>834</v>
      </c>
      <c r="M1632" s="7" t="s">
        <v>615</v>
      </c>
      <c r="N1632" s="4"/>
      <c r="O1632" s="4"/>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c r="AW1632" s="4"/>
      <c r="AX1632" s="4"/>
      <c r="AY1632" s="4"/>
      <c r="AZ1632" s="4"/>
      <c r="BA1632" s="4"/>
      <c r="BB1632" s="4"/>
      <c r="BC1632" s="4"/>
      <c r="BD1632" s="4"/>
      <c r="BE1632" s="4"/>
      <c r="BF1632" s="4"/>
      <c r="BG1632" s="4"/>
      <c r="BH1632" s="4"/>
      <c r="BI1632" s="4"/>
      <c r="BJ1632" s="4"/>
      <c r="BK1632" s="4"/>
      <c r="BL1632" s="4"/>
      <c r="BM1632" s="4"/>
      <c r="BN1632" s="4"/>
      <c r="BO1632" s="4"/>
      <c r="BP1632" s="4"/>
      <c r="BQ1632" s="4"/>
      <c r="BR1632" s="4"/>
      <c r="BS1632" s="4"/>
      <c r="BT1632" s="4"/>
      <c r="BU1632" s="4"/>
      <c r="BV1632" s="4"/>
      <c r="BW1632" s="4"/>
      <c r="BZ1632" s="7"/>
      <c r="CF1632" s="7"/>
      <c r="CG1632" s="14"/>
      <c r="CH1632" s="7"/>
      <c r="CI1632" s="14"/>
      <c r="CJ1632" s="7"/>
      <c r="CK1632" s="14"/>
      <c r="CL1632" s="7"/>
      <c r="CM1632" s="14"/>
    </row>
    <row r="1633" spans="1:91" x14ac:dyDescent="0.3">
      <c r="A1633" s="10">
        <v>151</v>
      </c>
      <c r="B1633" s="36" t="s">
        <v>1028</v>
      </c>
      <c r="G1633" s="36" t="s">
        <v>7069</v>
      </c>
      <c r="K1633" s="7"/>
      <c r="L1633" s="7" t="s">
        <v>834</v>
      </c>
      <c r="M1633" s="7" t="s">
        <v>615</v>
      </c>
      <c r="N1633" s="4"/>
      <c r="O1633" s="4"/>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c r="AW1633" s="4"/>
      <c r="AX1633" s="4"/>
      <c r="AY1633" s="4"/>
      <c r="AZ1633" s="4"/>
      <c r="BA1633" s="4"/>
      <c r="BB1633" s="4"/>
      <c r="BC1633" s="4"/>
      <c r="BD1633" s="4"/>
      <c r="BE1633" s="4"/>
      <c r="BF1633" s="4"/>
      <c r="BG1633" s="4"/>
      <c r="BH1633" s="4"/>
      <c r="BI1633" s="4"/>
      <c r="BJ1633" s="4"/>
      <c r="BK1633" s="4"/>
      <c r="BL1633" s="4"/>
      <c r="BM1633" s="4"/>
      <c r="BN1633" s="4"/>
      <c r="BO1633" s="4"/>
      <c r="BP1633" s="4"/>
      <c r="BQ1633" s="4"/>
      <c r="BR1633" s="4"/>
      <c r="BS1633" s="4"/>
      <c r="BT1633" s="4"/>
      <c r="BU1633" s="4"/>
      <c r="BV1633" s="4"/>
      <c r="BW1633" s="4"/>
      <c r="BZ1633" s="7"/>
      <c r="CF1633" s="7"/>
      <c r="CG1633" s="14"/>
      <c r="CH1633" s="7"/>
      <c r="CI1633" s="14"/>
      <c r="CJ1633" s="7"/>
      <c r="CK1633" s="14"/>
      <c r="CL1633" s="7"/>
      <c r="CM1633" s="14"/>
    </row>
    <row r="1634" spans="1:91" x14ac:dyDescent="0.3">
      <c r="A1634" s="10">
        <v>151</v>
      </c>
      <c r="B1634" s="36" t="s">
        <v>1036</v>
      </c>
      <c r="G1634" s="36" t="s">
        <v>7070</v>
      </c>
      <c r="K1634" s="7"/>
      <c r="L1634" s="7" t="s">
        <v>834</v>
      </c>
      <c r="M1634" s="7" t="s">
        <v>618</v>
      </c>
      <c r="N1634" s="4"/>
      <c r="O1634" s="4"/>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c r="AM1634" s="4"/>
      <c r="AN1634" s="4"/>
      <c r="AO1634" s="4"/>
      <c r="AP1634" s="4"/>
      <c r="AQ1634" s="4"/>
      <c r="AR1634" s="4"/>
      <c r="AS1634" s="4"/>
      <c r="AT1634" s="4"/>
      <c r="AU1634" s="4"/>
      <c r="AV1634" s="4"/>
      <c r="AW1634" s="4"/>
      <c r="AX1634" s="4"/>
      <c r="AY1634" s="4"/>
      <c r="AZ1634" s="4"/>
      <c r="BA1634" s="4"/>
      <c r="BB1634" s="4"/>
      <c r="BC1634" s="4"/>
      <c r="BD1634" s="4"/>
      <c r="BE1634" s="4"/>
      <c r="BF1634" s="4"/>
      <c r="BG1634" s="4"/>
      <c r="BH1634" s="4"/>
      <c r="BI1634" s="4"/>
      <c r="BJ1634" s="4"/>
      <c r="BK1634" s="4"/>
      <c r="BL1634" s="4"/>
      <c r="BM1634" s="4"/>
      <c r="BN1634" s="4"/>
      <c r="BO1634" s="4"/>
      <c r="BP1634" s="4"/>
      <c r="BQ1634" s="4"/>
      <c r="BR1634" s="4"/>
      <c r="BS1634" s="4"/>
      <c r="BT1634" s="4"/>
      <c r="BU1634" s="4"/>
      <c r="BV1634" s="4"/>
      <c r="BW1634" s="4"/>
      <c r="BZ1634" s="7"/>
      <c r="CF1634" s="7"/>
      <c r="CG1634" s="14"/>
      <c r="CH1634" s="7"/>
      <c r="CI1634" s="14"/>
      <c r="CJ1634" s="7"/>
      <c r="CK1634" s="14"/>
      <c r="CL1634" s="7"/>
      <c r="CM1634" s="14"/>
    </row>
    <row r="1635" spans="1:91" x14ac:dyDescent="0.3">
      <c r="A1635" s="10">
        <v>151</v>
      </c>
      <c r="B1635" s="36" t="s">
        <v>913</v>
      </c>
      <c r="G1635" s="36" t="s">
        <v>7071</v>
      </c>
      <c r="K1635" s="7"/>
      <c r="L1635" s="7" t="s">
        <v>834</v>
      </c>
      <c r="M1635" s="7" t="s">
        <v>618</v>
      </c>
      <c r="N1635" s="4"/>
      <c r="O1635" s="4"/>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4"/>
      <c r="BH1635" s="4"/>
      <c r="BI1635" s="4"/>
      <c r="BJ1635" s="4"/>
      <c r="BK1635" s="4"/>
      <c r="BL1635" s="4"/>
      <c r="BM1635" s="4"/>
      <c r="BN1635" s="4"/>
      <c r="BO1635" s="4"/>
      <c r="BP1635" s="4"/>
      <c r="BQ1635" s="4"/>
      <c r="BR1635" s="4"/>
      <c r="BS1635" s="4"/>
      <c r="BT1635" s="4"/>
      <c r="BU1635" s="4"/>
      <c r="BV1635" s="4"/>
      <c r="BW1635" s="4"/>
      <c r="BZ1635" s="7"/>
      <c r="CF1635" s="7"/>
      <c r="CG1635" s="14"/>
      <c r="CH1635" s="7"/>
      <c r="CI1635" s="14"/>
      <c r="CJ1635" s="7"/>
      <c r="CK1635" s="14"/>
      <c r="CL1635" s="7"/>
      <c r="CM1635" s="14"/>
    </row>
    <row r="1636" spans="1:91" x14ac:dyDescent="0.3">
      <c r="A1636" s="10">
        <v>151</v>
      </c>
      <c r="B1636" s="36" t="s">
        <v>2180</v>
      </c>
      <c r="G1636" s="36" t="s">
        <v>7072</v>
      </c>
      <c r="K1636" s="7"/>
      <c r="L1636" s="7" t="s">
        <v>834</v>
      </c>
      <c r="M1636" s="7" t="s">
        <v>615</v>
      </c>
      <c r="N1636" s="4"/>
      <c r="O1636" s="4"/>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c r="AM1636" s="4"/>
      <c r="AN1636" s="4"/>
      <c r="AO1636" s="4"/>
      <c r="AP1636" s="4"/>
      <c r="AQ1636" s="4"/>
      <c r="AR1636" s="4"/>
      <c r="AS1636" s="4"/>
      <c r="AT1636" s="4"/>
      <c r="AU1636" s="4"/>
      <c r="AV1636" s="4"/>
      <c r="AW1636" s="4"/>
      <c r="AX1636" s="4"/>
      <c r="AY1636" s="4"/>
      <c r="AZ1636" s="4"/>
      <c r="BA1636" s="4"/>
      <c r="BB1636" s="4"/>
      <c r="BC1636" s="4"/>
      <c r="BD1636" s="4"/>
      <c r="BE1636" s="4"/>
      <c r="BF1636" s="4"/>
      <c r="BG1636" s="4"/>
      <c r="BH1636" s="4"/>
      <c r="BI1636" s="4"/>
      <c r="BJ1636" s="4"/>
      <c r="BK1636" s="4"/>
      <c r="BL1636" s="4"/>
      <c r="BM1636" s="4"/>
      <c r="BN1636" s="4"/>
      <c r="BO1636" s="4"/>
      <c r="BP1636" s="4"/>
      <c r="BQ1636" s="4"/>
      <c r="BR1636" s="4"/>
      <c r="BS1636" s="4"/>
      <c r="BT1636" s="4"/>
      <c r="BU1636" s="4"/>
      <c r="BV1636" s="4"/>
      <c r="BW1636" s="4"/>
      <c r="BZ1636" s="7"/>
      <c r="CF1636" s="7"/>
      <c r="CG1636" s="14"/>
      <c r="CH1636" s="7"/>
      <c r="CI1636" s="14"/>
      <c r="CJ1636" s="7"/>
      <c r="CK1636" s="14"/>
      <c r="CL1636" s="7"/>
      <c r="CM1636" s="14"/>
    </row>
    <row r="1637" spans="1:91" x14ac:dyDescent="0.3">
      <c r="A1637" s="10">
        <v>151</v>
      </c>
      <c r="B1637" s="36" t="s">
        <v>888</v>
      </c>
      <c r="G1637" s="36" t="s">
        <v>7073</v>
      </c>
      <c r="K1637" s="7"/>
      <c r="L1637" s="7" t="s">
        <v>834</v>
      </c>
      <c r="M1637" s="7" t="s">
        <v>618</v>
      </c>
      <c r="N1637" s="4"/>
      <c r="O1637" s="4"/>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c r="BI1637" s="4"/>
      <c r="BJ1637" s="4"/>
      <c r="BK1637" s="4"/>
      <c r="BL1637" s="4"/>
      <c r="BM1637" s="4"/>
      <c r="BN1637" s="4"/>
      <c r="BO1637" s="4"/>
      <c r="BP1637" s="4"/>
      <c r="BQ1637" s="4"/>
      <c r="BR1637" s="4"/>
      <c r="BS1637" s="4"/>
      <c r="BT1637" s="4"/>
      <c r="BU1637" s="4"/>
      <c r="BV1637" s="4"/>
      <c r="BW1637" s="4"/>
      <c r="BZ1637" s="7"/>
      <c r="CF1637" s="7"/>
      <c r="CG1637" s="14"/>
      <c r="CH1637" s="7"/>
      <c r="CI1637" s="14"/>
      <c r="CJ1637" s="7"/>
      <c r="CK1637" s="14"/>
      <c r="CL1637" s="7"/>
      <c r="CM1637" s="14"/>
    </row>
    <row r="1638" spans="1:91" x14ac:dyDescent="0.3">
      <c r="A1638" s="10">
        <v>151</v>
      </c>
      <c r="B1638" s="36" t="s">
        <v>868</v>
      </c>
      <c r="G1638" s="36" t="s">
        <v>7074</v>
      </c>
      <c r="K1638" s="7"/>
      <c r="L1638" s="7" t="s">
        <v>834</v>
      </c>
      <c r="M1638" s="7" t="s">
        <v>618</v>
      </c>
      <c r="N1638" s="4"/>
      <c r="O1638" s="4"/>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c r="AM1638" s="4"/>
      <c r="AN1638" s="4"/>
      <c r="AO1638" s="4"/>
      <c r="AP1638" s="4"/>
      <c r="AQ1638" s="4"/>
      <c r="AR1638" s="4"/>
      <c r="AS1638" s="4"/>
      <c r="AT1638" s="4"/>
      <c r="AU1638" s="4"/>
      <c r="AV1638" s="4"/>
      <c r="AW1638" s="4"/>
      <c r="AX1638" s="4"/>
      <c r="AY1638" s="4"/>
      <c r="AZ1638" s="4"/>
      <c r="BA1638" s="4"/>
      <c r="BB1638" s="4"/>
      <c r="BC1638" s="4"/>
      <c r="BD1638" s="4"/>
      <c r="BE1638" s="4"/>
      <c r="BF1638" s="4"/>
      <c r="BG1638" s="4"/>
      <c r="BH1638" s="4"/>
      <c r="BI1638" s="4"/>
      <c r="BJ1638" s="4"/>
      <c r="BK1638" s="4"/>
      <c r="BL1638" s="4"/>
      <c r="BM1638" s="4"/>
      <c r="BN1638" s="4"/>
      <c r="BO1638" s="4"/>
      <c r="BP1638" s="4"/>
      <c r="BQ1638" s="4"/>
      <c r="BR1638" s="4"/>
      <c r="BS1638" s="4"/>
      <c r="BT1638" s="4"/>
      <c r="BU1638" s="4"/>
      <c r="BV1638" s="4"/>
      <c r="BW1638" s="4"/>
      <c r="BZ1638" s="7"/>
      <c r="CF1638" s="7"/>
      <c r="CG1638" s="14"/>
      <c r="CH1638" s="7"/>
      <c r="CI1638" s="14"/>
      <c r="CJ1638" s="7"/>
      <c r="CK1638" s="14"/>
      <c r="CL1638" s="7"/>
      <c r="CM1638" s="14"/>
    </row>
    <row r="1639" spans="1:91" x14ac:dyDescent="0.3">
      <c r="A1639" s="10">
        <v>151</v>
      </c>
      <c r="B1639" s="36" t="s">
        <v>863</v>
      </c>
      <c r="G1639" s="36" t="s">
        <v>7075</v>
      </c>
      <c r="K1639" s="7"/>
      <c r="L1639" s="7" t="s">
        <v>834</v>
      </c>
      <c r="M1639" s="7" t="s">
        <v>651</v>
      </c>
      <c r="N1639" s="4"/>
      <c r="O1639" s="4"/>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c r="AM1639" s="4"/>
      <c r="AN1639" s="4"/>
      <c r="AO1639" s="4"/>
      <c r="AP1639" s="4"/>
      <c r="AQ1639" s="4"/>
      <c r="AR1639" s="4"/>
      <c r="AS1639" s="4"/>
      <c r="AT1639" s="4"/>
      <c r="AU1639" s="4"/>
      <c r="AV1639" s="4"/>
      <c r="AW1639" s="4"/>
      <c r="AX1639" s="4"/>
      <c r="AY1639" s="4"/>
      <c r="AZ1639" s="4"/>
      <c r="BA1639" s="4"/>
      <c r="BB1639" s="4"/>
      <c r="BC1639" s="4"/>
      <c r="BD1639" s="4"/>
      <c r="BE1639" s="4"/>
      <c r="BF1639" s="4"/>
      <c r="BG1639" s="4"/>
      <c r="BH1639" s="4"/>
      <c r="BI1639" s="4"/>
      <c r="BJ1639" s="4"/>
      <c r="BK1639" s="4"/>
      <c r="BL1639" s="4"/>
      <c r="BM1639" s="4"/>
      <c r="BN1639" s="4"/>
      <c r="BO1639" s="4"/>
      <c r="BP1639" s="4"/>
      <c r="BQ1639" s="4"/>
      <c r="BR1639" s="4"/>
      <c r="BS1639" s="4"/>
      <c r="BT1639" s="4"/>
      <c r="BU1639" s="4"/>
      <c r="BV1639" s="4"/>
      <c r="BW1639" s="4"/>
      <c r="BZ1639" s="7"/>
      <c r="CF1639" s="7"/>
      <c r="CG1639" s="14"/>
      <c r="CH1639" s="7"/>
      <c r="CI1639" s="14"/>
      <c r="CJ1639" s="7"/>
      <c r="CK1639" s="14"/>
      <c r="CL1639" s="7"/>
      <c r="CM1639" s="14"/>
    </row>
    <row r="1640" spans="1:91" x14ac:dyDescent="0.3">
      <c r="A1640" s="10">
        <v>151</v>
      </c>
      <c r="B1640" s="36" t="s">
        <v>863</v>
      </c>
      <c r="G1640" s="36" t="s">
        <v>7076</v>
      </c>
      <c r="K1640" s="7"/>
      <c r="L1640" s="7" t="s">
        <v>834</v>
      </c>
      <c r="M1640" s="7" t="s">
        <v>651</v>
      </c>
      <c r="N1640" s="4"/>
      <c r="O1640" s="4"/>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c r="AM1640" s="4"/>
      <c r="AN1640" s="4"/>
      <c r="AO1640" s="4"/>
      <c r="AP1640" s="4"/>
      <c r="AQ1640" s="4"/>
      <c r="AR1640" s="4"/>
      <c r="AS1640" s="4"/>
      <c r="AT1640" s="4"/>
      <c r="AU1640" s="4"/>
      <c r="AV1640" s="4"/>
      <c r="AW1640" s="4"/>
      <c r="AX1640" s="4"/>
      <c r="AY1640" s="4"/>
      <c r="AZ1640" s="4"/>
      <c r="BA1640" s="4"/>
      <c r="BB1640" s="4"/>
      <c r="BC1640" s="4"/>
      <c r="BD1640" s="4"/>
      <c r="BE1640" s="4"/>
      <c r="BF1640" s="4"/>
      <c r="BG1640" s="4"/>
      <c r="BH1640" s="4"/>
      <c r="BI1640" s="4"/>
      <c r="BJ1640" s="4"/>
      <c r="BK1640" s="4"/>
      <c r="BL1640" s="4"/>
      <c r="BM1640" s="4"/>
      <c r="BN1640" s="4"/>
      <c r="BO1640" s="4"/>
      <c r="BP1640" s="4"/>
      <c r="BQ1640" s="4"/>
      <c r="BR1640" s="4"/>
      <c r="BS1640" s="4"/>
      <c r="BT1640" s="4"/>
      <c r="BU1640" s="4"/>
      <c r="BV1640" s="4"/>
      <c r="BW1640" s="4"/>
      <c r="BZ1640" s="7"/>
      <c r="CF1640" s="7"/>
      <c r="CG1640" s="14"/>
      <c r="CH1640" s="7"/>
      <c r="CI1640" s="14"/>
      <c r="CJ1640" s="7"/>
      <c r="CK1640" s="14"/>
      <c r="CL1640" s="7"/>
      <c r="CM1640" s="14"/>
    </row>
    <row r="1641" spans="1:91" x14ac:dyDescent="0.3">
      <c r="A1641" s="10">
        <v>151</v>
      </c>
      <c r="B1641" s="36" t="s">
        <v>900</v>
      </c>
      <c r="G1641" s="36" t="s">
        <v>7077</v>
      </c>
      <c r="K1641" s="7"/>
      <c r="L1641" s="7" t="s">
        <v>834</v>
      </c>
      <c r="M1641" s="7" t="s">
        <v>633</v>
      </c>
      <c r="N1641" s="4"/>
      <c r="O1641" s="4"/>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4"/>
      <c r="BH1641" s="4"/>
      <c r="BI1641" s="4"/>
      <c r="BJ1641" s="4"/>
      <c r="BK1641" s="4"/>
      <c r="BL1641" s="4"/>
      <c r="BM1641" s="4"/>
      <c r="BN1641" s="4"/>
      <c r="BO1641" s="4"/>
      <c r="BP1641" s="4"/>
      <c r="BQ1641" s="4"/>
      <c r="BR1641" s="4"/>
      <c r="BS1641" s="4"/>
      <c r="BT1641" s="4"/>
      <c r="BU1641" s="4"/>
      <c r="BV1641" s="4"/>
      <c r="BW1641" s="4"/>
      <c r="BZ1641" s="7"/>
      <c r="CF1641" s="7"/>
      <c r="CG1641" s="14"/>
      <c r="CH1641" s="7"/>
      <c r="CI1641" s="14"/>
      <c r="CJ1641" s="7"/>
      <c r="CK1641" s="14"/>
      <c r="CL1641" s="7"/>
      <c r="CM1641" s="14"/>
    </row>
    <row r="1642" spans="1:91" x14ac:dyDescent="0.3">
      <c r="A1642" s="10">
        <v>151</v>
      </c>
      <c r="B1642" s="36" t="s">
        <v>1025</v>
      </c>
      <c r="G1642" s="36" t="s">
        <v>7078</v>
      </c>
      <c r="K1642" s="7"/>
      <c r="L1642" s="7" t="s">
        <v>834</v>
      </c>
      <c r="M1642" s="7" t="s">
        <v>621</v>
      </c>
      <c r="N1642" s="4"/>
      <c r="O1642" s="4"/>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c r="BE1642" s="4"/>
      <c r="BF1642" s="4"/>
      <c r="BG1642" s="4"/>
      <c r="BH1642" s="4"/>
      <c r="BI1642" s="4"/>
      <c r="BJ1642" s="4"/>
      <c r="BK1642" s="4"/>
      <c r="BL1642" s="4"/>
      <c r="BM1642" s="4"/>
      <c r="BN1642" s="4"/>
      <c r="BO1642" s="4"/>
      <c r="BP1642" s="4"/>
      <c r="BQ1642" s="4"/>
      <c r="BR1642" s="4"/>
      <c r="BS1642" s="4"/>
      <c r="BT1642" s="4"/>
      <c r="BU1642" s="4"/>
      <c r="BV1642" s="4"/>
      <c r="BW1642" s="4"/>
      <c r="BZ1642" s="7"/>
      <c r="CF1642" s="7"/>
      <c r="CG1642" s="14"/>
      <c r="CH1642" s="7"/>
      <c r="CI1642" s="14"/>
      <c r="CJ1642" s="7"/>
      <c r="CK1642" s="14"/>
      <c r="CL1642" s="7"/>
      <c r="CM1642" s="14"/>
    </row>
    <row r="1643" spans="1:91" x14ac:dyDescent="0.3">
      <c r="A1643" s="10">
        <v>151</v>
      </c>
      <c r="B1643" s="36" t="s">
        <v>863</v>
      </c>
      <c r="G1643" s="36" t="s">
        <v>7079</v>
      </c>
      <c r="K1643" s="7"/>
      <c r="L1643" s="7" t="s">
        <v>834</v>
      </c>
      <c r="M1643" s="7" t="s">
        <v>651</v>
      </c>
      <c r="N1643" s="4"/>
      <c r="O1643" s="4"/>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c r="AM1643" s="4"/>
      <c r="AN1643" s="4"/>
      <c r="AO1643" s="4"/>
      <c r="AP1643" s="4"/>
      <c r="AQ1643" s="4"/>
      <c r="AR1643" s="4"/>
      <c r="AS1643" s="4"/>
      <c r="AT1643" s="4"/>
      <c r="AU1643" s="4"/>
      <c r="AV1643" s="4"/>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Z1643" s="7"/>
      <c r="CF1643" s="7"/>
      <c r="CG1643" s="14"/>
      <c r="CH1643" s="7"/>
      <c r="CI1643" s="14"/>
      <c r="CJ1643" s="7"/>
      <c r="CK1643" s="14"/>
      <c r="CL1643" s="7"/>
      <c r="CM1643" s="14"/>
    </row>
    <row r="1644" spans="1:91" x14ac:dyDescent="0.3">
      <c r="A1644" s="10">
        <v>151</v>
      </c>
      <c r="B1644" s="36" t="s">
        <v>1025</v>
      </c>
      <c r="G1644" s="36" t="s">
        <v>7080</v>
      </c>
      <c r="K1644" s="7"/>
      <c r="L1644" s="7" t="s">
        <v>834</v>
      </c>
      <c r="M1644" s="7" t="s">
        <v>669</v>
      </c>
      <c r="N1644" s="4"/>
      <c r="O1644" s="4"/>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c r="BE1644" s="4"/>
      <c r="BF1644" s="4"/>
      <c r="BG1644" s="4"/>
      <c r="BH1644" s="4"/>
      <c r="BI1644" s="4"/>
      <c r="BJ1644" s="4"/>
      <c r="BK1644" s="4"/>
      <c r="BL1644" s="4"/>
      <c r="BM1644" s="4"/>
      <c r="BN1644" s="4"/>
      <c r="BO1644" s="4"/>
      <c r="BP1644" s="4"/>
      <c r="BQ1644" s="4"/>
      <c r="BR1644" s="4"/>
      <c r="BS1644" s="4"/>
      <c r="BT1644" s="4"/>
      <c r="BU1644" s="4"/>
      <c r="BV1644" s="4"/>
      <c r="BW1644" s="4"/>
      <c r="BZ1644" s="7"/>
      <c r="CF1644" s="7"/>
      <c r="CG1644" s="14"/>
      <c r="CH1644" s="7"/>
      <c r="CI1644" s="14"/>
      <c r="CJ1644" s="7"/>
      <c r="CK1644" s="14"/>
      <c r="CL1644" s="7"/>
      <c r="CM1644" s="14"/>
    </row>
    <row r="1645" spans="1:91" x14ac:dyDescent="0.3">
      <c r="A1645" s="10">
        <v>151</v>
      </c>
      <c r="B1645" s="36" t="s">
        <v>2531</v>
      </c>
      <c r="G1645" s="36" t="s">
        <v>7081</v>
      </c>
      <c r="K1645" s="7"/>
      <c r="L1645" s="7" t="s">
        <v>834</v>
      </c>
      <c r="M1645" s="7" t="s">
        <v>624</v>
      </c>
      <c r="N1645" s="4"/>
      <c r="O1645" s="4"/>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c r="AM1645" s="4"/>
      <c r="AN1645" s="4"/>
      <c r="AO1645" s="4"/>
      <c r="AP1645" s="4"/>
      <c r="AQ1645" s="4"/>
      <c r="AR1645" s="4"/>
      <c r="AS1645" s="4"/>
      <c r="AT1645" s="4"/>
      <c r="AU1645" s="4"/>
      <c r="AV1645" s="4"/>
      <c r="AW1645" s="4"/>
      <c r="AX1645" s="4"/>
      <c r="AY1645" s="4"/>
      <c r="AZ1645" s="4"/>
      <c r="BA1645" s="4"/>
      <c r="BB1645" s="4"/>
      <c r="BC1645" s="4"/>
      <c r="BD1645" s="4"/>
      <c r="BE1645" s="4"/>
      <c r="BF1645" s="4"/>
      <c r="BG1645" s="4"/>
      <c r="BH1645" s="4"/>
      <c r="BI1645" s="4"/>
      <c r="BJ1645" s="4"/>
      <c r="BK1645" s="4"/>
      <c r="BL1645" s="4"/>
      <c r="BM1645" s="4"/>
      <c r="BN1645" s="4"/>
      <c r="BO1645" s="4"/>
      <c r="BP1645" s="4"/>
      <c r="BQ1645" s="4"/>
      <c r="BR1645" s="4"/>
      <c r="BS1645" s="4"/>
      <c r="BT1645" s="4"/>
      <c r="BU1645" s="4"/>
      <c r="BV1645" s="4"/>
      <c r="BW1645" s="4"/>
      <c r="BZ1645" s="7"/>
      <c r="CF1645" s="7"/>
      <c r="CG1645" s="14"/>
      <c r="CH1645" s="7"/>
      <c r="CI1645" s="14"/>
      <c r="CJ1645" s="7"/>
      <c r="CK1645" s="14"/>
      <c r="CL1645" s="7"/>
      <c r="CM1645" s="14"/>
    </row>
    <row r="1646" spans="1:91" x14ac:dyDescent="0.3">
      <c r="A1646" s="10">
        <v>151</v>
      </c>
      <c r="B1646" s="36" t="s">
        <v>6875</v>
      </c>
      <c r="G1646" s="36" t="s">
        <v>7082</v>
      </c>
      <c r="K1646" s="7"/>
      <c r="L1646" s="7" t="s">
        <v>834</v>
      </c>
      <c r="M1646" s="7" t="s">
        <v>669</v>
      </c>
      <c r="N1646" s="4"/>
      <c r="O1646" s="4"/>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c r="AM1646" s="4"/>
      <c r="AN1646" s="4"/>
      <c r="AO1646" s="4"/>
      <c r="AP1646" s="4"/>
      <c r="AQ1646" s="4"/>
      <c r="AR1646" s="4"/>
      <c r="AS1646" s="4"/>
      <c r="AT1646" s="4"/>
      <c r="AU1646" s="4"/>
      <c r="AV1646" s="4"/>
      <c r="AW1646" s="4"/>
      <c r="AX1646" s="4"/>
      <c r="AY1646" s="4"/>
      <c r="AZ1646" s="4"/>
      <c r="BA1646" s="4"/>
      <c r="BB1646" s="4"/>
      <c r="BC1646" s="4"/>
      <c r="BD1646" s="4"/>
      <c r="BE1646" s="4"/>
      <c r="BF1646" s="4"/>
      <c r="BG1646" s="4"/>
      <c r="BH1646" s="4"/>
      <c r="BI1646" s="4"/>
      <c r="BJ1646" s="4"/>
      <c r="BK1646" s="4"/>
      <c r="BL1646" s="4"/>
      <c r="BM1646" s="4"/>
      <c r="BN1646" s="4"/>
      <c r="BO1646" s="4"/>
      <c r="BP1646" s="4"/>
      <c r="BQ1646" s="4"/>
      <c r="BR1646" s="4"/>
      <c r="BS1646" s="4"/>
      <c r="BT1646" s="4"/>
      <c r="BU1646" s="4"/>
      <c r="BV1646" s="4"/>
      <c r="BW1646" s="4"/>
      <c r="BZ1646" s="7"/>
      <c r="CF1646" s="7"/>
      <c r="CG1646" s="14"/>
      <c r="CH1646" s="7"/>
      <c r="CI1646" s="14"/>
      <c r="CJ1646" s="7"/>
      <c r="CK1646" s="14"/>
      <c r="CL1646" s="7"/>
      <c r="CM1646" s="14"/>
    </row>
    <row r="1647" spans="1:91" x14ac:dyDescent="0.3">
      <c r="A1647" s="10">
        <v>151</v>
      </c>
      <c r="B1647" s="36" t="s">
        <v>921</v>
      </c>
      <c r="G1647" s="36" t="s">
        <v>7083</v>
      </c>
      <c r="K1647" s="7"/>
      <c r="L1647" s="7" t="s">
        <v>834</v>
      </c>
      <c r="M1647" s="7" t="s">
        <v>624</v>
      </c>
      <c r="N1647" s="4"/>
      <c r="O1647" s="4"/>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c r="AM1647" s="4"/>
      <c r="AN1647" s="4"/>
      <c r="AO1647" s="4"/>
      <c r="AP1647" s="4"/>
      <c r="AQ1647" s="4"/>
      <c r="AR1647" s="4"/>
      <c r="AS1647" s="4"/>
      <c r="AT1647" s="4"/>
      <c r="AU1647" s="4"/>
      <c r="AV1647" s="4"/>
      <c r="AW1647" s="4"/>
      <c r="AX1647" s="4"/>
      <c r="AY1647" s="4"/>
      <c r="AZ1647" s="4"/>
      <c r="BA1647" s="4"/>
      <c r="BB1647" s="4"/>
      <c r="BC1647" s="4"/>
      <c r="BD1647" s="4"/>
      <c r="BE1647" s="4"/>
      <c r="BF1647" s="4"/>
      <c r="BG1647" s="4"/>
      <c r="BH1647" s="4"/>
      <c r="BI1647" s="4"/>
      <c r="BJ1647" s="4"/>
      <c r="BK1647" s="4"/>
      <c r="BL1647" s="4"/>
      <c r="BM1647" s="4"/>
      <c r="BN1647" s="4"/>
      <c r="BO1647" s="4"/>
      <c r="BP1647" s="4"/>
      <c r="BQ1647" s="4"/>
      <c r="BR1647" s="4"/>
      <c r="BS1647" s="4"/>
      <c r="BT1647" s="4"/>
      <c r="BU1647" s="4"/>
      <c r="BV1647" s="4"/>
      <c r="BW1647" s="4"/>
      <c r="BZ1647" s="7"/>
      <c r="CF1647" s="7"/>
      <c r="CG1647" s="14"/>
      <c r="CH1647" s="7"/>
      <c r="CI1647" s="14"/>
      <c r="CJ1647" s="7"/>
      <c r="CK1647" s="14"/>
      <c r="CL1647" s="7"/>
      <c r="CM1647" s="14"/>
    </row>
    <row r="1648" spans="1:91" x14ac:dyDescent="0.3">
      <c r="A1648" s="10">
        <v>151</v>
      </c>
      <c r="B1648" s="36" t="s">
        <v>907</v>
      </c>
      <c r="G1648" s="36" t="s">
        <v>7084</v>
      </c>
      <c r="K1648" s="7"/>
      <c r="L1648" s="7" t="s">
        <v>834</v>
      </c>
      <c r="M1648" s="7" t="s">
        <v>669</v>
      </c>
      <c r="N1648" s="4"/>
      <c r="O1648" s="4"/>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c r="AM1648" s="4"/>
      <c r="AN1648" s="4"/>
      <c r="AO1648" s="4"/>
      <c r="AP1648" s="4"/>
      <c r="AQ1648" s="4"/>
      <c r="AR1648" s="4"/>
      <c r="AS1648" s="4"/>
      <c r="AT1648" s="4"/>
      <c r="AU1648" s="4"/>
      <c r="AV1648" s="4"/>
      <c r="AW1648" s="4"/>
      <c r="AX1648" s="4"/>
      <c r="AY1648" s="4"/>
      <c r="AZ1648" s="4"/>
      <c r="BA1648" s="4"/>
      <c r="BB1648" s="4"/>
      <c r="BC1648" s="4"/>
      <c r="BD1648" s="4"/>
      <c r="BE1648" s="4"/>
      <c r="BF1648" s="4"/>
      <c r="BG1648" s="4"/>
      <c r="BH1648" s="4"/>
      <c r="BI1648" s="4"/>
      <c r="BJ1648" s="4"/>
      <c r="BK1648" s="4"/>
      <c r="BL1648" s="4"/>
      <c r="BM1648" s="4"/>
      <c r="BN1648" s="4"/>
      <c r="BO1648" s="4"/>
      <c r="BP1648" s="4"/>
      <c r="BQ1648" s="4"/>
      <c r="BR1648" s="4"/>
      <c r="BS1648" s="4"/>
      <c r="BT1648" s="4"/>
      <c r="BU1648" s="4"/>
      <c r="BV1648" s="4"/>
      <c r="BW1648" s="4"/>
      <c r="BZ1648" s="7"/>
      <c r="CF1648" s="7"/>
      <c r="CG1648" s="14"/>
      <c r="CH1648" s="7"/>
      <c r="CI1648" s="14"/>
      <c r="CJ1648" s="7"/>
      <c r="CK1648" s="14"/>
      <c r="CL1648" s="7"/>
      <c r="CM1648" s="14"/>
    </row>
    <row r="1649" spans="1:91" x14ac:dyDescent="0.3">
      <c r="A1649" s="10">
        <v>151</v>
      </c>
      <c r="B1649" s="36" t="s">
        <v>1025</v>
      </c>
      <c r="G1649" s="36" t="s">
        <v>7085</v>
      </c>
      <c r="K1649" s="7"/>
      <c r="L1649" s="7" t="s">
        <v>834</v>
      </c>
      <c r="M1649" s="7" t="s">
        <v>669</v>
      </c>
      <c r="N1649" s="4"/>
      <c r="O1649" s="4"/>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c r="AM1649" s="4"/>
      <c r="AN1649" s="4"/>
      <c r="AO1649" s="4"/>
      <c r="AP1649" s="4"/>
      <c r="AQ1649" s="4"/>
      <c r="AR1649" s="4"/>
      <c r="AS1649" s="4"/>
      <c r="AT1649" s="4"/>
      <c r="AU1649" s="4"/>
      <c r="AV1649" s="4"/>
      <c r="AW1649" s="4"/>
      <c r="AX1649" s="4"/>
      <c r="AY1649" s="4"/>
      <c r="AZ1649" s="4"/>
      <c r="BA1649" s="4"/>
      <c r="BB1649" s="4"/>
      <c r="BC1649" s="4"/>
      <c r="BD1649" s="4"/>
      <c r="BE1649" s="4"/>
      <c r="BF1649" s="4"/>
      <c r="BG1649" s="4"/>
      <c r="BH1649" s="4"/>
      <c r="BI1649" s="4"/>
      <c r="BJ1649" s="4"/>
      <c r="BK1649" s="4"/>
      <c r="BL1649" s="4"/>
      <c r="BM1649" s="4"/>
      <c r="BN1649" s="4"/>
      <c r="BO1649" s="4"/>
      <c r="BP1649" s="4"/>
      <c r="BQ1649" s="4"/>
      <c r="BR1649" s="4"/>
      <c r="BS1649" s="4"/>
      <c r="BT1649" s="4"/>
      <c r="BU1649" s="4"/>
      <c r="BV1649" s="4"/>
      <c r="BW1649" s="4"/>
      <c r="BZ1649" s="7"/>
      <c r="CF1649" s="7"/>
      <c r="CG1649" s="14"/>
      <c r="CH1649" s="7"/>
      <c r="CI1649" s="14"/>
      <c r="CJ1649" s="7"/>
      <c r="CK1649" s="14"/>
      <c r="CL1649" s="7"/>
      <c r="CM1649" s="14"/>
    </row>
    <row r="1650" spans="1:91" x14ac:dyDescent="0.3">
      <c r="A1650" s="10">
        <v>151</v>
      </c>
      <c r="B1650" s="36" t="s">
        <v>1036</v>
      </c>
      <c r="G1650" s="36" t="s">
        <v>7086</v>
      </c>
      <c r="K1650" s="7"/>
      <c r="L1650" s="7" t="s">
        <v>834</v>
      </c>
      <c r="M1650" s="7" t="s">
        <v>618</v>
      </c>
      <c r="N1650" s="4"/>
      <c r="O1650" s="4"/>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c r="BI1650" s="4"/>
      <c r="BJ1650" s="4"/>
      <c r="BK1650" s="4"/>
      <c r="BL1650" s="4"/>
      <c r="BM1650" s="4"/>
      <c r="BN1650" s="4"/>
      <c r="BO1650" s="4"/>
      <c r="BP1650" s="4"/>
      <c r="BQ1650" s="4"/>
      <c r="BR1650" s="4"/>
      <c r="BS1650" s="4"/>
      <c r="BT1650" s="4"/>
      <c r="BU1650" s="4"/>
      <c r="BV1650" s="4"/>
      <c r="BW1650" s="4"/>
      <c r="BZ1650" s="7"/>
      <c r="CF1650" s="7"/>
      <c r="CG1650" s="14"/>
      <c r="CH1650" s="7"/>
      <c r="CI1650" s="14"/>
      <c r="CJ1650" s="7"/>
      <c r="CK1650" s="14"/>
      <c r="CL1650" s="7"/>
      <c r="CM1650" s="14"/>
    </row>
    <row r="1651" spans="1:91" x14ac:dyDescent="0.3">
      <c r="A1651" s="10">
        <v>151</v>
      </c>
      <c r="B1651" s="36" t="s">
        <v>886</v>
      </c>
      <c r="G1651" s="36" t="s">
        <v>7087</v>
      </c>
      <c r="K1651" s="7"/>
      <c r="L1651" s="7" t="s">
        <v>834</v>
      </c>
      <c r="M1651" s="7" t="s">
        <v>696</v>
      </c>
      <c r="N1651" s="4"/>
      <c r="O1651" s="4"/>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c r="BE1651" s="4"/>
      <c r="BF1651" s="4"/>
      <c r="BG1651" s="4"/>
      <c r="BH1651" s="4"/>
      <c r="BI1651" s="4"/>
      <c r="BJ1651" s="4"/>
      <c r="BK1651" s="4"/>
      <c r="BL1651" s="4"/>
      <c r="BM1651" s="4"/>
      <c r="BN1651" s="4"/>
      <c r="BO1651" s="4"/>
      <c r="BP1651" s="4"/>
      <c r="BQ1651" s="4"/>
      <c r="BR1651" s="4"/>
      <c r="BS1651" s="4"/>
      <c r="BT1651" s="4"/>
      <c r="BU1651" s="4"/>
      <c r="BV1651" s="4"/>
      <c r="BW1651" s="4"/>
      <c r="BZ1651" s="7"/>
      <c r="CF1651" s="7"/>
      <c r="CG1651" s="14"/>
      <c r="CH1651" s="7"/>
      <c r="CI1651" s="14"/>
      <c r="CJ1651" s="7"/>
      <c r="CK1651" s="14"/>
      <c r="CL1651" s="7"/>
      <c r="CM1651" s="14"/>
    </row>
    <row r="1652" spans="1:91" x14ac:dyDescent="0.3">
      <c r="A1652" s="10">
        <v>151</v>
      </c>
      <c r="B1652" s="36" t="s">
        <v>863</v>
      </c>
      <c r="G1652" s="36" t="s">
        <v>7088</v>
      </c>
      <c r="K1652" s="7"/>
      <c r="L1652" s="7" t="s">
        <v>834</v>
      </c>
      <c r="M1652" s="7" t="s">
        <v>651</v>
      </c>
      <c r="N1652" s="4"/>
      <c r="O1652" s="4"/>
      <c r="P1652" s="4"/>
      <c r="Q1652" s="4"/>
      <c r="R1652" s="4"/>
      <c r="S1652" s="4"/>
      <c r="T1652" s="4"/>
      <c r="U1652" s="4"/>
      <c r="V1652" s="4"/>
      <c r="W1652" s="4"/>
      <c r="X1652" s="4"/>
      <c r="Y1652" s="4"/>
      <c r="Z1652" s="4"/>
      <c r="AA1652" s="4"/>
      <c r="AB1652" s="4"/>
      <c r="AC1652" s="4"/>
      <c r="AD1652" s="4"/>
      <c r="AE1652" s="4"/>
      <c r="AF1652" s="4"/>
      <c r="AG1652" s="4"/>
      <c r="AH1652" s="4"/>
      <c r="AI1652" s="4"/>
      <c r="AJ1652" s="4"/>
      <c r="AK1652" s="4"/>
      <c r="AL1652" s="4"/>
      <c r="AM1652" s="4"/>
      <c r="AN1652" s="4"/>
      <c r="AO1652" s="4"/>
      <c r="AP1652" s="4"/>
      <c r="AQ1652" s="4"/>
      <c r="AR1652" s="4"/>
      <c r="AS1652" s="4"/>
      <c r="AT1652" s="4"/>
      <c r="AU1652" s="4"/>
      <c r="AV1652" s="4"/>
      <c r="AW1652" s="4"/>
      <c r="AX1652" s="4"/>
      <c r="AY1652" s="4"/>
      <c r="AZ1652" s="4"/>
      <c r="BA1652" s="4"/>
      <c r="BB1652" s="4"/>
      <c r="BC1652" s="4"/>
      <c r="BD1652" s="4"/>
      <c r="BE1652" s="4"/>
      <c r="BF1652" s="4"/>
      <c r="BG1652" s="4"/>
      <c r="BH1652" s="4"/>
      <c r="BI1652" s="4"/>
      <c r="BJ1652" s="4"/>
      <c r="BK1652" s="4"/>
      <c r="BL1652" s="4"/>
      <c r="BM1652" s="4"/>
      <c r="BN1652" s="4"/>
      <c r="BO1652" s="4"/>
      <c r="BP1652" s="4"/>
      <c r="BQ1652" s="4"/>
      <c r="BR1652" s="4"/>
      <c r="BS1652" s="4"/>
      <c r="BT1652" s="4"/>
      <c r="BU1652" s="4"/>
      <c r="BV1652" s="4"/>
      <c r="BW1652" s="4"/>
      <c r="BZ1652" s="7"/>
      <c r="CF1652" s="7"/>
      <c r="CG1652" s="14"/>
      <c r="CH1652" s="7"/>
      <c r="CI1652" s="14"/>
      <c r="CJ1652" s="7"/>
      <c r="CK1652" s="14"/>
      <c r="CL1652" s="7"/>
      <c r="CM1652" s="14"/>
    </row>
    <row r="1653" spans="1:91" x14ac:dyDescent="0.3">
      <c r="A1653" s="10">
        <v>151</v>
      </c>
      <c r="B1653" s="36" t="s">
        <v>1025</v>
      </c>
      <c r="G1653" s="36" t="s">
        <v>7089</v>
      </c>
      <c r="K1653" s="7"/>
      <c r="L1653" s="7" t="s">
        <v>834</v>
      </c>
      <c r="M1653" s="7" t="s">
        <v>624</v>
      </c>
      <c r="N1653" s="4"/>
      <c r="O1653" s="4"/>
      <c r="P1653" s="4"/>
      <c r="Q1653" s="4"/>
      <c r="R1653" s="4"/>
      <c r="S1653" s="4"/>
      <c r="T1653" s="4"/>
      <c r="U1653" s="4"/>
      <c r="V1653" s="4"/>
      <c r="W1653" s="4"/>
      <c r="X1653" s="4"/>
      <c r="Y1653" s="4"/>
      <c r="Z1653" s="4"/>
      <c r="AA1653" s="4"/>
      <c r="AB1653" s="4"/>
      <c r="AC1653" s="4"/>
      <c r="AD1653" s="4"/>
      <c r="AE1653" s="4"/>
      <c r="AF1653" s="4"/>
      <c r="AG1653" s="4"/>
      <c r="AH1653" s="4"/>
      <c r="AI1653" s="4"/>
      <c r="AJ1653" s="4"/>
      <c r="AK1653" s="4"/>
      <c r="AL1653" s="4"/>
      <c r="AM1653" s="4"/>
      <c r="AN1653" s="4"/>
      <c r="AO1653" s="4"/>
      <c r="AP1653" s="4"/>
      <c r="AQ1653" s="4"/>
      <c r="AR1653" s="4"/>
      <c r="AS1653" s="4"/>
      <c r="AT1653" s="4"/>
      <c r="AU1653" s="4"/>
      <c r="AV1653" s="4"/>
      <c r="AW1653" s="4"/>
      <c r="AX1653" s="4"/>
      <c r="AY1653" s="4"/>
      <c r="AZ1653" s="4"/>
      <c r="BA1653" s="4"/>
      <c r="BB1653" s="4"/>
      <c r="BC1653" s="4"/>
      <c r="BD1653" s="4"/>
      <c r="BE1653" s="4"/>
      <c r="BF1653" s="4"/>
      <c r="BG1653" s="4"/>
      <c r="BH1653" s="4"/>
      <c r="BI1653" s="4"/>
      <c r="BJ1653" s="4"/>
      <c r="BK1653" s="4"/>
      <c r="BL1653" s="4"/>
      <c r="BM1653" s="4"/>
      <c r="BN1653" s="4"/>
      <c r="BO1653" s="4"/>
      <c r="BP1653" s="4"/>
      <c r="BQ1653" s="4"/>
      <c r="BR1653" s="4"/>
      <c r="BS1653" s="4"/>
      <c r="BT1653" s="4"/>
      <c r="BU1653" s="4"/>
      <c r="BV1653" s="4"/>
      <c r="BW1653" s="4"/>
      <c r="BZ1653" s="7"/>
      <c r="CF1653" s="7"/>
      <c r="CG1653" s="14"/>
      <c r="CH1653" s="7"/>
      <c r="CI1653" s="14"/>
      <c r="CJ1653" s="7"/>
      <c r="CK1653" s="14"/>
      <c r="CL1653" s="7"/>
      <c r="CM1653" s="14"/>
    </row>
    <row r="1654" spans="1:91" x14ac:dyDescent="0.3">
      <c r="A1654" s="10">
        <v>151</v>
      </c>
      <c r="B1654" s="36" t="s">
        <v>2362</v>
      </c>
      <c r="G1654" s="36" t="s">
        <v>7090</v>
      </c>
      <c r="K1654" s="7"/>
      <c r="L1654" s="7" t="s">
        <v>834</v>
      </c>
      <c r="M1654" s="7" t="s">
        <v>669</v>
      </c>
      <c r="N1654" s="4"/>
      <c r="O1654" s="4"/>
      <c r="P1654" s="4"/>
      <c r="Q1654" s="4"/>
      <c r="R1654" s="4"/>
      <c r="S1654" s="4"/>
      <c r="T1654" s="4"/>
      <c r="U1654" s="4"/>
      <c r="V1654" s="4"/>
      <c r="W1654" s="4"/>
      <c r="X1654" s="4"/>
      <c r="Y1654" s="4"/>
      <c r="Z1654" s="4"/>
      <c r="AA1654" s="4"/>
      <c r="AB1654" s="4"/>
      <c r="AC1654" s="4"/>
      <c r="AD1654" s="4"/>
      <c r="AE1654" s="4"/>
      <c r="AF1654" s="4"/>
      <c r="AG1654" s="4"/>
      <c r="AH1654" s="4"/>
      <c r="AI1654" s="4"/>
      <c r="AJ1654" s="4"/>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4"/>
      <c r="BH1654" s="4"/>
      <c r="BI1654" s="4"/>
      <c r="BJ1654" s="4"/>
      <c r="BK1654" s="4"/>
      <c r="BL1654" s="4"/>
      <c r="BM1654" s="4"/>
      <c r="BN1654" s="4"/>
      <c r="BO1654" s="4"/>
      <c r="BP1654" s="4"/>
      <c r="BQ1654" s="4"/>
      <c r="BR1654" s="4"/>
      <c r="BS1654" s="4"/>
      <c r="BT1654" s="4"/>
      <c r="BU1654" s="4"/>
      <c r="BV1654" s="4"/>
      <c r="BW1654" s="4"/>
      <c r="BZ1654" s="7"/>
      <c r="CF1654" s="7"/>
      <c r="CG1654" s="14"/>
      <c r="CH1654" s="7"/>
      <c r="CI1654" s="14"/>
      <c r="CJ1654" s="7"/>
      <c r="CK1654" s="14"/>
      <c r="CL1654" s="7"/>
      <c r="CM1654" s="14"/>
    </row>
    <row r="1655" spans="1:91" x14ac:dyDescent="0.3">
      <c r="A1655" s="10">
        <v>151</v>
      </c>
      <c r="B1655" s="36" t="s">
        <v>1235</v>
      </c>
      <c r="G1655" s="36" t="s">
        <v>7091</v>
      </c>
      <c r="K1655" s="7"/>
      <c r="L1655" s="7" t="s">
        <v>834</v>
      </c>
      <c r="M1655" s="7" t="s">
        <v>627</v>
      </c>
      <c r="N1655" s="4"/>
      <c r="O1655" s="4"/>
      <c r="P1655" s="4"/>
      <c r="Q1655" s="4"/>
      <c r="R1655" s="4"/>
      <c r="S1655" s="4"/>
      <c r="T1655" s="4"/>
      <c r="U1655" s="4"/>
      <c r="V1655" s="4"/>
      <c r="W1655" s="4"/>
      <c r="X1655" s="4"/>
      <c r="Y1655" s="4"/>
      <c r="Z1655" s="4"/>
      <c r="AA1655" s="4"/>
      <c r="AB1655" s="4"/>
      <c r="AC1655" s="4"/>
      <c r="AD1655" s="4"/>
      <c r="AE1655" s="4"/>
      <c r="AF1655" s="4"/>
      <c r="AG1655" s="4"/>
      <c r="AH1655" s="4"/>
      <c r="AI1655" s="4"/>
      <c r="AJ1655" s="4"/>
      <c r="AK1655" s="4"/>
      <c r="AL1655" s="4"/>
      <c r="AM1655" s="4"/>
      <c r="AN1655" s="4"/>
      <c r="AO1655" s="4"/>
      <c r="AP1655" s="4"/>
      <c r="AQ1655" s="4"/>
      <c r="AR1655" s="4"/>
      <c r="AS1655" s="4"/>
      <c r="AT1655" s="4"/>
      <c r="AU1655" s="4"/>
      <c r="AV1655" s="4"/>
      <c r="AW1655" s="4"/>
      <c r="AX1655" s="4"/>
      <c r="AY1655" s="4"/>
      <c r="AZ1655" s="4"/>
      <c r="BA1655" s="4"/>
      <c r="BB1655" s="4"/>
      <c r="BC1655" s="4"/>
      <c r="BD1655" s="4"/>
      <c r="BE1655" s="4"/>
      <c r="BF1655" s="4"/>
      <c r="BG1655" s="4"/>
      <c r="BH1655" s="4"/>
      <c r="BI1655" s="4"/>
      <c r="BJ1655" s="4"/>
      <c r="BK1655" s="4"/>
      <c r="BL1655" s="4"/>
      <c r="BM1655" s="4"/>
      <c r="BN1655" s="4"/>
      <c r="BO1655" s="4"/>
      <c r="BP1655" s="4"/>
      <c r="BQ1655" s="4"/>
      <c r="BR1655" s="4"/>
      <c r="BS1655" s="4"/>
      <c r="BT1655" s="4"/>
      <c r="BU1655" s="4"/>
      <c r="BV1655" s="4"/>
      <c r="BW1655" s="4"/>
      <c r="BZ1655" s="7"/>
      <c r="CF1655" s="7"/>
      <c r="CG1655" s="14"/>
      <c r="CH1655" s="7"/>
      <c r="CI1655" s="14"/>
      <c r="CJ1655" s="7"/>
      <c r="CK1655" s="14"/>
      <c r="CL1655" s="7"/>
      <c r="CM1655" s="14"/>
    </row>
    <row r="1656" spans="1:91" x14ac:dyDescent="0.3">
      <c r="A1656" s="10">
        <v>151</v>
      </c>
      <c r="B1656" s="36" t="s">
        <v>895</v>
      </c>
      <c r="G1656" s="36" t="s">
        <v>7092</v>
      </c>
      <c r="K1656" s="7"/>
      <c r="L1656" s="7" t="s">
        <v>834</v>
      </c>
      <c r="M1656" s="7" t="s">
        <v>618</v>
      </c>
      <c r="N1656" s="4"/>
      <c r="O1656" s="4"/>
      <c r="P1656" s="4"/>
      <c r="Q1656" s="4"/>
      <c r="R1656" s="4"/>
      <c r="S1656" s="4"/>
      <c r="T1656" s="4"/>
      <c r="U1656" s="4"/>
      <c r="V1656" s="4"/>
      <c r="W1656" s="4"/>
      <c r="X1656" s="4"/>
      <c r="Y1656" s="4"/>
      <c r="Z1656" s="4"/>
      <c r="AA1656" s="4"/>
      <c r="AB1656" s="4"/>
      <c r="AC1656" s="4"/>
      <c r="AD1656" s="4"/>
      <c r="AE1656" s="4"/>
      <c r="AF1656" s="4"/>
      <c r="AG1656" s="4"/>
      <c r="AH1656" s="4"/>
      <c r="AI1656" s="4"/>
      <c r="AJ1656" s="4"/>
      <c r="AK1656" s="4"/>
      <c r="AL1656" s="4"/>
      <c r="AM1656" s="4"/>
      <c r="AN1656" s="4"/>
      <c r="AO1656" s="4"/>
      <c r="AP1656" s="4"/>
      <c r="AQ1656" s="4"/>
      <c r="AR1656" s="4"/>
      <c r="AS1656" s="4"/>
      <c r="AT1656" s="4"/>
      <c r="AU1656" s="4"/>
      <c r="AV1656" s="4"/>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Z1656" s="7"/>
      <c r="CF1656" s="7"/>
      <c r="CG1656" s="14"/>
      <c r="CH1656" s="7"/>
      <c r="CI1656" s="14"/>
      <c r="CJ1656" s="7"/>
      <c r="CK1656" s="14"/>
      <c r="CL1656" s="7"/>
      <c r="CM1656" s="14"/>
    </row>
    <row r="1657" spans="1:91" x14ac:dyDescent="0.3">
      <c r="A1657" s="10">
        <v>151</v>
      </c>
      <c r="B1657" s="36" t="s">
        <v>886</v>
      </c>
      <c r="G1657" s="36" t="s">
        <v>2549</v>
      </c>
      <c r="K1657" s="7"/>
      <c r="L1657" s="7" t="s">
        <v>834</v>
      </c>
      <c r="M1657" s="7" t="s">
        <v>624</v>
      </c>
      <c r="N1657" s="4"/>
      <c r="O1657" s="4"/>
      <c r="P1657" s="4"/>
      <c r="Q1657" s="4"/>
      <c r="R1657" s="4"/>
      <c r="S1657" s="4"/>
      <c r="T1657" s="4"/>
      <c r="U1657" s="4"/>
      <c r="V1657" s="4"/>
      <c r="W1657" s="4"/>
      <c r="X1657" s="4"/>
      <c r="Y1657" s="4"/>
      <c r="Z1657" s="4"/>
      <c r="AA1657" s="4"/>
      <c r="AB1657" s="4"/>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Z1657" s="7"/>
      <c r="CF1657" s="7"/>
      <c r="CG1657" s="14"/>
      <c r="CH1657" s="7"/>
      <c r="CI1657" s="14"/>
      <c r="CJ1657" s="7"/>
      <c r="CK1657" s="14"/>
      <c r="CL1657" s="7"/>
      <c r="CM1657" s="14"/>
    </row>
    <row r="1658" spans="1:91" x14ac:dyDescent="0.3">
      <c r="A1658" s="10">
        <v>151</v>
      </c>
      <c r="B1658" s="36" t="s">
        <v>886</v>
      </c>
      <c r="G1658" s="36" t="s">
        <v>7093</v>
      </c>
      <c r="K1658" s="7"/>
      <c r="L1658" s="7" t="s">
        <v>834</v>
      </c>
      <c r="M1658" s="7" t="s">
        <v>624</v>
      </c>
      <c r="N1658" s="4"/>
      <c r="O1658" s="4"/>
      <c r="P1658" s="4"/>
      <c r="Q1658" s="4"/>
      <c r="R1658" s="4"/>
      <c r="S1658" s="4"/>
      <c r="T1658" s="4"/>
      <c r="U1658" s="4"/>
      <c r="V1658" s="4"/>
      <c r="W1658" s="4"/>
      <c r="X1658" s="4"/>
      <c r="Y1658" s="4"/>
      <c r="Z1658" s="4"/>
      <c r="AA1658" s="4"/>
      <c r="AB1658" s="4"/>
      <c r="AC1658" s="4"/>
      <c r="AD1658" s="4"/>
      <c r="AE1658" s="4"/>
      <c r="AF1658" s="4"/>
      <c r="AG1658" s="4"/>
      <c r="AH1658" s="4"/>
      <c r="AI1658" s="4"/>
      <c r="AJ1658" s="4"/>
      <c r="AK1658" s="4"/>
      <c r="AL1658" s="4"/>
      <c r="AM1658" s="4"/>
      <c r="AN1658" s="4"/>
      <c r="AO1658" s="4"/>
      <c r="AP1658" s="4"/>
      <c r="AQ1658" s="4"/>
      <c r="AR1658" s="4"/>
      <c r="AS1658" s="4"/>
      <c r="AT1658" s="4"/>
      <c r="AU1658" s="4"/>
      <c r="AV1658" s="4"/>
      <c r="AW1658" s="4"/>
      <c r="AX1658" s="4"/>
      <c r="AY1658" s="4"/>
      <c r="AZ1658" s="4"/>
      <c r="BA1658" s="4"/>
      <c r="BB1658" s="4"/>
      <c r="BC1658" s="4"/>
      <c r="BD1658" s="4"/>
      <c r="BE1658" s="4"/>
      <c r="BF1658" s="4"/>
      <c r="BG1658" s="4"/>
      <c r="BH1658" s="4"/>
      <c r="BI1658" s="4"/>
      <c r="BJ1658" s="4"/>
      <c r="BK1658" s="4"/>
      <c r="BL1658" s="4"/>
      <c r="BM1658" s="4"/>
      <c r="BN1658" s="4"/>
      <c r="BO1658" s="4"/>
      <c r="BP1658" s="4"/>
      <c r="BQ1658" s="4"/>
      <c r="BR1658" s="4"/>
      <c r="BS1658" s="4"/>
      <c r="BT1658" s="4"/>
      <c r="BU1658" s="4"/>
      <c r="BV1658" s="4"/>
      <c r="BW1658" s="4"/>
      <c r="BZ1658" s="7"/>
      <c r="CF1658" s="7"/>
      <c r="CG1658" s="14"/>
      <c r="CH1658" s="7"/>
      <c r="CI1658" s="14"/>
      <c r="CJ1658" s="7"/>
      <c r="CK1658" s="14"/>
      <c r="CL1658" s="7"/>
      <c r="CM1658" s="14"/>
    </row>
    <row r="1659" spans="1:91" x14ac:dyDescent="0.3">
      <c r="A1659" s="10">
        <v>151</v>
      </c>
      <c r="B1659" s="36" t="s">
        <v>1058</v>
      </c>
      <c r="G1659" s="36" t="s">
        <v>7094</v>
      </c>
      <c r="K1659" s="7"/>
      <c r="L1659" s="7" t="s">
        <v>834</v>
      </c>
      <c r="M1659" s="7" t="s">
        <v>669</v>
      </c>
      <c r="N1659" s="4"/>
      <c r="O1659" s="4"/>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c r="AM1659" s="4"/>
      <c r="AN1659" s="4"/>
      <c r="AO1659" s="4"/>
      <c r="AP1659" s="4"/>
      <c r="AQ1659" s="4"/>
      <c r="AR1659" s="4"/>
      <c r="AS1659" s="4"/>
      <c r="AT1659" s="4"/>
      <c r="AU1659" s="4"/>
      <c r="AV1659" s="4"/>
      <c r="AW1659" s="4"/>
      <c r="AX1659" s="4"/>
      <c r="AY1659" s="4"/>
      <c r="AZ1659" s="4"/>
      <c r="BA1659" s="4"/>
      <c r="BB1659" s="4"/>
      <c r="BC1659" s="4"/>
      <c r="BD1659" s="4"/>
      <c r="BE1659" s="4"/>
      <c r="BF1659" s="4"/>
      <c r="BG1659" s="4"/>
      <c r="BH1659" s="4"/>
      <c r="BI1659" s="4"/>
      <c r="BJ1659" s="4"/>
      <c r="BK1659" s="4"/>
      <c r="BL1659" s="4"/>
      <c r="BM1659" s="4"/>
      <c r="BN1659" s="4"/>
      <c r="BO1659" s="4"/>
      <c r="BP1659" s="4"/>
      <c r="BQ1659" s="4"/>
      <c r="BR1659" s="4"/>
      <c r="BS1659" s="4"/>
      <c r="BT1659" s="4"/>
      <c r="BU1659" s="4"/>
      <c r="BV1659" s="4"/>
      <c r="BW1659" s="4"/>
      <c r="BZ1659" s="7"/>
      <c r="CF1659" s="7"/>
      <c r="CG1659" s="14"/>
      <c r="CH1659" s="7"/>
      <c r="CI1659" s="14"/>
      <c r="CJ1659" s="7"/>
      <c r="CK1659" s="14"/>
      <c r="CL1659" s="7"/>
      <c r="CM1659" s="14"/>
    </row>
    <row r="1660" spans="1:91" x14ac:dyDescent="0.3">
      <c r="A1660" s="10">
        <v>151</v>
      </c>
      <c r="B1660" s="36" t="s">
        <v>1058</v>
      </c>
      <c r="G1660" s="36" t="s">
        <v>7095</v>
      </c>
      <c r="K1660" s="7"/>
      <c r="L1660" s="7" t="s">
        <v>834</v>
      </c>
      <c r="M1660" s="7" t="s">
        <v>669</v>
      </c>
      <c r="N1660" s="4"/>
      <c r="O1660" s="4"/>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Z1660" s="7"/>
      <c r="CF1660" s="7"/>
      <c r="CG1660" s="14"/>
      <c r="CH1660" s="7"/>
      <c r="CI1660" s="14"/>
      <c r="CJ1660" s="7"/>
      <c r="CK1660" s="14"/>
      <c r="CL1660" s="7"/>
      <c r="CM1660" s="14"/>
    </row>
    <row r="1661" spans="1:91" x14ac:dyDescent="0.3">
      <c r="A1661" s="10">
        <v>151</v>
      </c>
      <c r="B1661" s="36" t="s">
        <v>1058</v>
      </c>
      <c r="G1661" s="36" t="s">
        <v>7096</v>
      </c>
      <c r="K1661" s="7"/>
      <c r="L1661" s="7" t="s">
        <v>834</v>
      </c>
      <c r="M1661" s="7" t="s">
        <v>669</v>
      </c>
      <c r="N1661" s="4"/>
      <c r="O1661" s="4"/>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Z1661" s="7"/>
      <c r="CF1661" s="7"/>
      <c r="CG1661" s="14"/>
      <c r="CH1661" s="7"/>
      <c r="CI1661" s="14"/>
      <c r="CJ1661" s="7"/>
      <c r="CK1661" s="14"/>
      <c r="CL1661" s="7"/>
      <c r="CM1661" s="14"/>
    </row>
    <row r="1662" spans="1:91" x14ac:dyDescent="0.3">
      <c r="A1662" s="10">
        <v>151</v>
      </c>
      <c r="B1662" s="36" t="s">
        <v>1058</v>
      </c>
      <c r="G1662" s="36" t="s">
        <v>7097</v>
      </c>
      <c r="K1662" s="7"/>
      <c r="L1662" s="7" t="s">
        <v>834</v>
      </c>
      <c r="M1662" s="7" t="s">
        <v>669</v>
      </c>
      <c r="N1662" s="4"/>
      <c r="O1662" s="4"/>
      <c r="P1662" s="4"/>
      <c r="Q1662" s="4"/>
      <c r="R1662" s="4"/>
      <c r="S1662" s="4"/>
      <c r="T1662" s="4"/>
      <c r="U1662" s="4"/>
      <c r="V1662" s="4"/>
      <c r="W1662" s="4"/>
      <c r="X1662" s="4"/>
      <c r="Y1662" s="4"/>
      <c r="Z1662" s="4"/>
      <c r="AA1662" s="4"/>
      <c r="AB1662" s="4"/>
      <c r="AC1662" s="4"/>
      <c r="AD1662" s="4"/>
      <c r="AE1662" s="4"/>
      <c r="AF1662" s="4"/>
      <c r="AG1662" s="4"/>
      <c r="AH1662" s="4"/>
      <c r="AI1662" s="4"/>
      <c r="AJ1662" s="4"/>
      <c r="AK1662" s="4"/>
      <c r="AL1662" s="4"/>
      <c r="AM1662" s="4"/>
      <c r="AN1662" s="4"/>
      <c r="AO1662" s="4"/>
      <c r="AP1662" s="4"/>
      <c r="AQ1662" s="4"/>
      <c r="AR1662" s="4"/>
      <c r="AS1662" s="4"/>
      <c r="AT1662" s="4"/>
      <c r="AU1662" s="4"/>
      <c r="AV1662" s="4"/>
      <c r="AW1662" s="4"/>
      <c r="AX1662" s="4"/>
      <c r="AY1662" s="4"/>
      <c r="AZ1662" s="4"/>
      <c r="BA1662" s="4"/>
      <c r="BB1662" s="4"/>
      <c r="BC1662" s="4"/>
      <c r="BD1662" s="4"/>
      <c r="BE1662" s="4"/>
      <c r="BF1662" s="4"/>
      <c r="BG1662" s="4"/>
      <c r="BH1662" s="4"/>
      <c r="BI1662" s="4"/>
      <c r="BJ1662" s="4"/>
      <c r="BK1662" s="4"/>
      <c r="BL1662" s="4"/>
      <c r="BM1662" s="4"/>
      <c r="BN1662" s="4"/>
      <c r="BO1662" s="4"/>
      <c r="BP1662" s="4"/>
      <c r="BQ1662" s="4"/>
      <c r="BR1662" s="4"/>
      <c r="BS1662" s="4"/>
      <c r="BT1662" s="4"/>
      <c r="BU1662" s="4"/>
      <c r="BV1662" s="4"/>
      <c r="BW1662" s="4"/>
      <c r="BZ1662" s="7"/>
      <c r="CF1662" s="7"/>
      <c r="CG1662" s="14"/>
      <c r="CH1662" s="7"/>
      <c r="CI1662" s="14"/>
      <c r="CJ1662" s="7"/>
      <c r="CK1662" s="14"/>
      <c r="CL1662" s="7"/>
      <c r="CM1662" s="14"/>
    </row>
    <row r="1663" spans="1:91" x14ac:dyDescent="0.3">
      <c r="A1663" s="10">
        <v>151</v>
      </c>
      <c r="B1663" s="36" t="s">
        <v>3338</v>
      </c>
      <c r="G1663" s="36" t="s">
        <v>7098</v>
      </c>
      <c r="K1663" s="7"/>
      <c r="L1663" s="7" t="s">
        <v>834</v>
      </c>
      <c r="M1663" s="7" t="s">
        <v>618</v>
      </c>
      <c r="N1663" s="4"/>
      <c r="O1663" s="4"/>
      <c r="P1663" s="4"/>
      <c r="Q1663" s="4"/>
      <c r="R1663" s="4"/>
      <c r="S1663" s="4"/>
      <c r="T1663" s="4"/>
      <c r="U1663" s="4"/>
      <c r="V1663" s="4"/>
      <c r="W1663" s="4"/>
      <c r="X1663" s="4"/>
      <c r="Y1663" s="4"/>
      <c r="Z1663" s="4"/>
      <c r="AA1663" s="4"/>
      <c r="AB1663" s="4"/>
      <c r="AC1663" s="4"/>
      <c r="AD1663" s="4"/>
      <c r="AE1663" s="4"/>
      <c r="AF1663" s="4"/>
      <c r="AG1663" s="4"/>
      <c r="AH1663" s="4"/>
      <c r="AI1663" s="4"/>
      <c r="AJ1663" s="4"/>
      <c r="AK1663" s="4"/>
      <c r="AL1663" s="4"/>
      <c r="AM1663" s="4"/>
      <c r="AN1663" s="4"/>
      <c r="AO1663" s="4"/>
      <c r="AP1663" s="4"/>
      <c r="AQ1663" s="4"/>
      <c r="AR1663" s="4"/>
      <c r="AS1663" s="4"/>
      <c r="AT1663" s="4"/>
      <c r="AU1663" s="4"/>
      <c r="AV1663" s="4"/>
      <c r="AW1663" s="4"/>
      <c r="AX1663" s="4"/>
      <c r="AY1663" s="4"/>
      <c r="AZ1663" s="4"/>
      <c r="BA1663" s="4"/>
      <c r="BB1663" s="4"/>
      <c r="BC1663" s="4"/>
      <c r="BD1663" s="4"/>
      <c r="BE1663" s="4"/>
      <c r="BF1663" s="4"/>
      <c r="BG1663" s="4"/>
      <c r="BH1663" s="4"/>
      <c r="BI1663" s="4"/>
      <c r="BJ1663" s="4"/>
      <c r="BK1663" s="4"/>
      <c r="BL1663" s="4"/>
      <c r="BM1663" s="4"/>
      <c r="BN1663" s="4"/>
      <c r="BO1663" s="4"/>
      <c r="BP1663" s="4"/>
      <c r="BQ1663" s="4"/>
      <c r="BR1663" s="4"/>
      <c r="BS1663" s="4"/>
      <c r="BT1663" s="4"/>
      <c r="BU1663" s="4"/>
      <c r="BV1663" s="4"/>
      <c r="BW1663" s="4"/>
      <c r="BZ1663" s="7"/>
      <c r="CF1663" s="7"/>
      <c r="CG1663" s="14"/>
      <c r="CH1663" s="7"/>
      <c r="CI1663" s="14"/>
      <c r="CJ1663" s="7"/>
      <c r="CK1663" s="14"/>
      <c r="CL1663" s="7"/>
      <c r="CM1663" s="14"/>
    </row>
    <row r="1664" spans="1:91" x14ac:dyDescent="0.3">
      <c r="A1664" s="10">
        <v>151</v>
      </c>
      <c r="B1664" s="36" t="s">
        <v>1025</v>
      </c>
      <c r="G1664" s="36" t="s">
        <v>7099</v>
      </c>
      <c r="K1664" s="7"/>
      <c r="L1664" s="7" t="s">
        <v>834</v>
      </c>
      <c r="M1664" s="7" t="s">
        <v>618</v>
      </c>
      <c r="N1664" s="4"/>
      <c r="O1664" s="4"/>
      <c r="P1664" s="4"/>
      <c r="Q1664" s="4"/>
      <c r="R1664" s="4"/>
      <c r="S1664" s="4"/>
      <c r="T1664" s="4"/>
      <c r="U1664" s="4"/>
      <c r="V1664" s="4"/>
      <c r="W1664" s="4"/>
      <c r="X1664" s="4"/>
      <c r="Y1664" s="4"/>
      <c r="Z1664" s="4"/>
      <c r="AA1664" s="4"/>
      <c r="AB1664" s="4"/>
      <c r="AC1664" s="4"/>
      <c r="AD1664" s="4"/>
      <c r="AE1664" s="4"/>
      <c r="AF1664" s="4"/>
      <c r="AG1664" s="4"/>
      <c r="AH1664" s="4"/>
      <c r="AI1664" s="4"/>
      <c r="AJ1664" s="4"/>
      <c r="AK1664" s="4"/>
      <c r="AL1664" s="4"/>
      <c r="AM1664" s="4"/>
      <c r="AN1664" s="4"/>
      <c r="AO1664" s="4"/>
      <c r="AP1664" s="4"/>
      <c r="AQ1664" s="4"/>
      <c r="AR1664" s="4"/>
      <c r="AS1664" s="4"/>
      <c r="AT1664" s="4"/>
      <c r="AU1664" s="4"/>
      <c r="AV1664" s="4"/>
      <c r="AW1664" s="4"/>
      <c r="AX1664" s="4"/>
      <c r="AY1664" s="4"/>
      <c r="AZ1664" s="4"/>
      <c r="BA1664" s="4"/>
      <c r="BB1664" s="4"/>
      <c r="BC1664" s="4"/>
      <c r="BD1664" s="4"/>
      <c r="BE1664" s="4"/>
      <c r="BF1664" s="4"/>
      <c r="BG1664" s="4"/>
      <c r="BH1664" s="4"/>
      <c r="BI1664" s="4"/>
      <c r="BJ1664" s="4"/>
      <c r="BK1664" s="4"/>
      <c r="BL1664" s="4"/>
      <c r="BM1664" s="4"/>
      <c r="BN1664" s="4"/>
      <c r="BO1664" s="4"/>
      <c r="BP1664" s="4"/>
      <c r="BQ1664" s="4"/>
      <c r="BR1664" s="4"/>
      <c r="BS1664" s="4"/>
      <c r="BT1664" s="4"/>
      <c r="BU1664" s="4"/>
      <c r="BV1664" s="4"/>
      <c r="BW1664" s="4"/>
      <c r="BZ1664" s="7"/>
      <c r="CF1664" s="7"/>
      <c r="CG1664" s="14"/>
      <c r="CH1664" s="7"/>
      <c r="CI1664" s="14"/>
      <c r="CJ1664" s="7"/>
      <c r="CK1664" s="14"/>
      <c r="CL1664" s="7"/>
      <c r="CM1664" s="14"/>
    </row>
    <row r="1665" spans="1:91" x14ac:dyDescent="0.3">
      <c r="A1665" s="10">
        <v>151</v>
      </c>
      <c r="B1665" s="36" t="s">
        <v>863</v>
      </c>
      <c r="G1665" s="36" t="s">
        <v>7100</v>
      </c>
      <c r="K1665" s="7"/>
      <c r="L1665" s="7" t="s">
        <v>834</v>
      </c>
      <c r="M1665" s="7" t="s">
        <v>651</v>
      </c>
      <c r="N1665" s="4"/>
      <c r="O1665" s="4"/>
      <c r="P1665" s="4"/>
      <c r="Q1665" s="4"/>
      <c r="R1665" s="4"/>
      <c r="S1665" s="4"/>
      <c r="T1665" s="4"/>
      <c r="U1665" s="4"/>
      <c r="V1665" s="4"/>
      <c r="W1665" s="4"/>
      <c r="X1665" s="4"/>
      <c r="Y1665" s="4"/>
      <c r="Z1665" s="4"/>
      <c r="AA1665" s="4"/>
      <c r="AB1665" s="4"/>
      <c r="AC1665" s="4"/>
      <c r="AD1665" s="4"/>
      <c r="AE1665" s="4"/>
      <c r="AF1665" s="4"/>
      <c r="AG1665" s="4"/>
      <c r="AH1665" s="4"/>
      <c r="AI1665" s="4"/>
      <c r="AJ1665" s="4"/>
      <c r="AK1665" s="4"/>
      <c r="AL1665" s="4"/>
      <c r="AM1665" s="4"/>
      <c r="AN1665" s="4"/>
      <c r="AO1665" s="4"/>
      <c r="AP1665" s="4"/>
      <c r="AQ1665" s="4"/>
      <c r="AR1665" s="4"/>
      <c r="AS1665" s="4"/>
      <c r="AT1665" s="4"/>
      <c r="AU1665" s="4"/>
      <c r="AV1665" s="4"/>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Z1665" s="7"/>
      <c r="CF1665" s="7"/>
      <c r="CG1665" s="14"/>
      <c r="CH1665" s="7"/>
      <c r="CI1665" s="14"/>
      <c r="CJ1665" s="7"/>
      <c r="CK1665" s="14"/>
      <c r="CL1665" s="7"/>
      <c r="CM1665" s="14"/>
    </row>
    <row r="1666" spans="1:91" x14ac:dyDescent="0.3">
      <c r="A1666" s="10">
        <v>151</v>
      </c>
      <c r="B1666" s="36" t="s">
        <v>1094</v>
      </c>
      <c r="G1666" s="36" t="s">
        <v>7101</v>
      </c>
      <c r="K1666" s="7"/>
      <c r="L1666" s="7" t="s">
        <v>834</v>
      </c>
      <c r="M1666" s="7" t="s">
        <v>618</v>
      </c>
      <c r="N1666" s="4"/>
      <c r="O1666" s="4"/>
      <c r="P1666" s="4"/>
      <c r="Q1666" s="4"/>
      <c r="R1666" s="4"/>
      <c r="S1666" s="4"/>
      <c r="T1666" s="4"/>
      <c r="U1666" s="4"/>
      <c r="V1666" s="4"/>
      <c r="W1666" s="4"/>
      <c r="X1666" s="4"/>
      <c r="Y1666" s="4"/>
      <c r="Z1666" s="4"/>
      <c r="AA1666" s="4"/>
      <c r="AB1666" s="4"/>
      <c r="AC1666" s="4"/>
      <c r="AD1666" s="4"/>
      <c r="AE1666" s="4"/>
      <c r="AF1666" s="4"/>
      <c r="AG1666" s="4"/>
      <c r="AH1666" s="4"/>
      <c r="AI1666" s="4"/>
      <c r="AJ1666" s="4"/>
      <c r="AK1666" s="4"/>
      <c r="AL1666" s="4"/>
      <c r="AM1666" s="4"/>
      <c r="AN1666" s="4"/>
      <c r="AO1666" s="4"/>
      <c r="AP1666" s="4"/>
      <c r="AQ1666" s="4"/>
      <c r="AR1666" s="4"/>
      <c r="AS1666" s="4"/>
      <c r="AT1666" s="4"/>
      <c r="AU1666" s="4"/>
      <c r="AV1666" s="4"/>
      <c r="AW1666" s="4"/>
      <c r="AX1666" s="4"/>
      <c r="AY1666" s="4"/>
      <c r="AZ1666" s="4"/>
      <c r="BA1666" s="4"/>
      <c r="BB1666" s="4"/>
      <c r="BC1666" s="4"/>
      <c r="BD1666" s="4"/>
      <c r="BE1666" s="4"/>
      <c r="BF1666" s="4"/>
      <c r="BG1666" s="4"/>
      <c r="BH1666" s="4"/>
      <c r="BI1666" s="4"/>
      <c r="BJ1666" s="4"/>
      <c r="BK1666" s="4"/>
      <c r="BL1666" s="4"/>
      <c r="BM1666" s="4"/>
      <c r="BN1666" s="4"/>
      <c r="BO1666" s="4"/>
      <c r="BP1666" s="4"/>
      <c r="BQ1666" s="4"/>
      <c r="BR1666" s="4"/>
      <c r="BS1666" s="4"/>
      <c r="BT1666" s="4"/>
      <c r="BU1666" s="4"/>
      <c r="BV1666" s="4"/>
      <c r="BW1666" s="4"/>
      <c r="BZ1666" s="7"/>
      <c r="CF1666" s="7"/>
      <c r="CG1666" s="14"/>
      <c r="CH1666" s="7"/>
      <c r="CI1666" s="14"/>
      <c r="CJ1666" s="7"/>
      <c r="CK1666" s="14"/>
      <c r="CL1666" s="7"/>
      <c r="CM1666" s="14"/>
    </row>
    <row r="1667" spans="1:91" x14ac:dyDescent="0.3">
      <c r="A1667" s="10">
        <v>151</v>
      </c>
      <c r="B1667" s="36" t="s">
        <v>1028</v>
      </c>
      <c r="G1667" s="36" t="s">
        <v>7102</v>
      </c>
      <c r="K1667" s="7"/>
      <c r="L1667" s="7" t="s">
        <v>834</v>
      </c>
      <c r="M1667" s="7" t="s">
        <v>615</v>
      </c>
      <c r="N1667" s="4"/>
      <c r="O1667" s="4"/>
      <c r="P1667" s="4"/>
      <c r="Q1667" s="4"/>
      <c r="R1667" s="4"/>
      <c r="S1667" s="4"/>
      <c r="T1667" s="4"/>
      <c r="U1667" s="4"/>
      <c r="V1667" s="4"/>
      <c r="W1667" s="4"/>
      <c r="X1667" s="4"/>
      <c r="Y1667" s="4"/>
      <c r="Z1667" s="4"/>
      <c r="AA1667" s="4"/>
      <c r="AB1667" s="4"/>
      <c r="AC1667" s="4"/>
      <c r="AD1667" s="4"/>
      <c r="AE1667" s="4"/>
      <c r="AF1667" s="4"/>
      <c r="AG1667" s="4"/>
      <c r="AH1667" s="4"/>
      <c r="AI1667" s="4"/>
      <c r="AJ1667" s="4"/>
      <c r="AK1667" s="4"/>
      <c r="AL1667" s="4"/>
      <c r="AM1667" s="4"/>
      <c r="AN1667" s="4"/>
      <c r="AO1667" s="4"/>
      <c r="AP1667" s="4"/>
      <c r="AQ1667" s="4"/>
      <c r="AR1667" s="4"/>
      <c r="AS1667" s="4"/>
      <c r="AT1667" s="4"/>
      <c r="AU1667" s="4"/>
      <c r="AV1667" s="4"/>
      <c r="AW1667" s="4"/>
      <c r="AX1667" s="4"/>
      <c r="AY1667" s="4"/>
      <c r="AZ1667" s="4"/>
      <c r="BA1667" s="4"/>
      <c r="BB1667" s="4"/>
      <c r="BC1667" s="4"/>
      <c r="BD1667" s="4"/>
      <c r="BE1667" s="4"/>
      <c r="BF1667" s="4"/>
      <c r="BG1667" s="4"/>
      <c r="BH1667" s="4"/>
      <c r="BI1667" s="4"/>
      <c r="BJ1667" s="4"/>
      <c r="BK1667" s="4"/>
      <c r="BL1667" s="4"/>
      <c r="BM1667" s="4"/>
      <c r="BN1667" s="4"/>
      <c r="BO1667" s="4"/>
      <c r="BP1667" s="4"/>
      <c r="BQ1667" s="4"/>
      <c r="BR1667" s="4"/>
      <c r="BS1667" s="4"/>
      <c r="BT1667" s="4"/>
      <c r="BU1667" s="4"/>
      <c r="BV1667" s="4"/>
      <c r="BW1667" s="4"/>
      <c r="BZ1667" s="7"/>
      <c r="CF1667" s="7"/>
      <c r="CG1667" s="14"/>
      <c r="CH1667" s="7"/>
      <c r="CI1667" s="14"/>
      <c r="CJ1667" s="7"/>
      <c r="CK1667" s="14"/>
      <c r="CL1667" s="7"/>
      <c r="CM1667" s="14"/>
    </row>
    <row r="1668" spans="1:91" x14ac:dyDescent="0.3">
      <c r="A1668" s="10">
        <v>151</v>
      </c>
      <c r="B1668" s="36" t="s">
        <v>913</v>
      </c>
      <c r="G1668" s="36" t="s">
        <v>7103</v>
      </c>
      <c r="K1668" s="7"/>
      <c r="L1668" s="7" t="s">
        <v>834</v>
      </c>
      <c r="M1668" s="7" t="s">
        <v>618</v>
      </c>
      <c r="N1668" s="4"/>
      <c r="O1668" s="4"/>
      <c r="P1668" s="4"/>
      <c r="Q1668" s="4"/>
      <c r="R1668" s="4"/>
      <c r="S1668" s="4"/>
      <c r="T1668" s="4"/>
      <c r="U1668" s="4"/>
      <c r="V1668" s="4"/>
      <c r="W1668" s="4"/>
      <c r="X1668" s="4"/>
      <c r="Y1668" s="4"/>
      <c r="Z1668" s="4"/>
      <c r="AA1668" s="4"/>
      <c r="AB1668" s="4"/>
      <c r="AC1668" s="4"/>
      <c r="AD1668" s="4"/>
      <c r="AE1668" s="4"/>
      <c r="AF1668" s="4"/>
      <c r="AG1668" s="4"/>
      <c r="AH1668" s="4"/>
      <c r="AI1668" s="4"/>
      <c r="AJ1668" s="4"/>
      <c r="AK1668" s="4"/>
      <c r="AL1668" s="4"/>
      <c r="AM1668" s="4"/>
      <c r="AN1668" s="4"/>
      <c r="AO1668" s="4"/>
      <c r="AP1668" s="4"/>
      <c r="AQ1668" s="4"/>
      <c r="AR1668" s="4"/>
      <c r="AS1668" s="4"/>
      <c r="AT1668" s="4"/>
      <c r="AU1668" s="4"/>
      <c r="AV1668" s="4"/>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Z1668" s="7"/>
      <c r="CF1668" s="7"/>
      <c r="CG1668" s="14"/>
      <c r="CH1668" s="7"/>
      <c r="CI1668" s="14"/>
      <c r="CJ1668" s="7"/>
      <c r="CK1668" s="14"/>
      <c r="CL1668" s="7"/>
      <c r="CM1668" s="14"/>
    </row>
    <row r="1669" spans="1:91" x14ac:dyDescent="0.3">
      <c r="A1669" s="10">
        <v>151</v>
      </c>
      <c r="B1669" s="36" t="s">
        <v>1025</v>
      </c>
      <c r="G1669" s="36" t="s">
        <v>7104</v>
      </c>
      <c r="K1669" s="7"/>
      <c r="L1669" s="7" t="s">
        <v>834</v>
      </c>
      <c r="M1669" s="7" t="s">
        <v>624</v>
      </c>
      <c r="N1669" s="4"/>
      <c r="O1669" s="4"/>
      <c r="P1669" s="4"/>
      <c r="Q1669" s="4"/>
      <c r="R1669" s="4"/>
      <c r="S1669" s="4"/>
      <c r="T1669" s="4"/>
      <c r="U1669" s="4"/>
      <c r="V1669" s="4"/>
      <c r="W1669" s="4"/>
      <c r="X1669" s="4"/>
      <c r="Y1669" s="4"/>
      <c r="Z1669" s="4"/>
      <c r="AA1669" s="4"/>
      <c r="AB1669" s="4"/>
      <c r="AC1669" s="4"/>
      <c r="AD1669" s="4"/>
      <c r="AE1669" s="4"/>
      <c r="AF1669" s="4"/>
      <c r="AG1669" s="4"/>
      <c r="AH1669" s="4"/>
      <c r="AI1669" s="4"/>
      <c r="AJ1669" s="4"/>
      <c r="AK1669" s="4"/>
      <c r="AL1669" s="4"/>
      <c r="AM1669" s="4"/>
      <c r="AN1669" s="4"/>
      <c r="AO1669" s="4"/>
      <c r="AP1669" s="4"/>
      <c r="AQ1669" s="4"/>
      <c r="AR1669" s="4"/>
      <c r="AS1669" s="4"/>
      <c r="AT1669" s="4"/>
      <c r="AU1669" s="4"/>
      <c r="AV1669" s="4"/>
      <c r="AW1669" s="4"/>
      <c r="AX1669" s="4"/>
      <c r="AY1669" s="4"/>
      <c r="AZ1669" s="4"/>
      <c r="BA1669" s="4"/>
      <c r="BB1669" s="4"/>
      <c r="BC1669" s="4"/>
      <c r="BD1669" s="4"/>
      <c r="BE1669" s="4"/>
      <c r="BF1669" s="4"/>
      <c r="BG1669" s="4"/>
      <c r="BH1669" s="4"/>
      <c r="BI1669" s="4"/>
      <c r="BJ1669" s="4"/>
      <c r="BK1669" s="4"/>
      <c r="BL1669" s="4"/>
      <c r="BM1669" s="4"/>
      <c r="BN1669" s="4"/>
      <c r="BO1669" s="4"/>
      <c r="BP1669" s="4"/>
      <c r="BQ1669" s="4"/>
      <c r="BR1669" s="4"/>
      <c r="BS1669" s="4"/>
      <c r="BT1669" s="4"/>
      <c r="BU1669" s="4"/>
      <c r="BV1669" s="4"/>
      <c r="BW1669" s="4"/>
      <c r="BZ1669" s="7"/>
      <c r="CF1669" s="7"/>
      <c r="CG1669" s="14"/>
      <c r="CH1669" s="7"/>
      <c r="CI1669" s="14"/>
      <c r="CJ1669" s="7"/>
      <c r="CK1669" s="14"/>
      <c r="CL1669" s="7"/>
      <c r="CM1669" s="14"/>
    </row>
    <row r="1670" spans="1:91" x14ac:dyDescent="0.3">
      <c r="A1670" s="10">
        <v>151</v>
      </c>
      <c r="B1670" s="36" t="s">
        <v>1036</v>
      </c>
      <c r="G1670" s="36" t="s">
        <v>7105</v>
      </c>
      <c r="K1670" s="7"/>
      <c r="L1670" s="7" t="s">
        <v>834</v>
      </c>
      <c r="M1670" s="7" t="s">
        <v>615</v>
      </c>
      <c r="N1670" s="4"/>
      <c r="O1670" s="4"/>
      <c r="P1670" s="4"/>
      <c r="Q1670" s="4"/>
      <c r="R1670" s="4"/>
      <c r="S1670" s="4"/>
      <c r="T1670" s="4"/>
      <c r="U1670" s="4"/>
      <c r="V1670" s="4"/>
      <c r="W1670" s="4"/>
      <c r="X1670" s="4"/>
      <c r="Y1670" s="4"/>
      <c r="Z1670" s="4"/>
      <c r="AA1670" s="4"/>
      <c r="AB1670" s="4"/>
      <c r="AC1670" s="4"/>
      <c r="AD1670" s="4"/>
      <c r="AE1670" s="4"/>
      <c r="AF1670" s="4"/>
      <c r="AG1670" s="4"/>
      <c r="AH1670" s="4"/>
      <c r="AI1670" s="4"/>
      <c r="AJ1670" s="4"/>
      <c r="AK1670" s="4"/>
      <c r="AL1670" s="4"/>
      <c r="AM1670" s="4"/>
      <c r="AN1670" s="4"/>
      <c r="AO1670" s="4"/>
      <c r="AP1670" s="4"/>
      <c r="AQ1670" s="4"/>
      <c r="AR1670" s="4"/>
      <c r="AS1670" s="4"/>
      <c r="AT1670" s="4"/>
      <c r="AU1670" s="4"/>
      <c r="AV1670" s="4"/>
      <c r="AW1670" s="4"/>
      <c r="AX1670" s="4"/>
      <c r="AY1670" s="4"/>
      <c r="AZ1670" s="4"/>
      <c r="BA1670" s="4"/>
      <c r="BB1670" s="4"/>
      <c r="BC1670" s="4"/>
      <c r="BD1670" s="4"/>
      <c r="BE1670" s="4"/>
      <c r="BF1670" s="4"/>
      <c r="BG1670" s="4"/>
      <c r="BH1670" s="4"/>
      <c r="BI1670" s="4"/>
      <c r="BJ1670" s="4"/>
      <c r="BK1670" s="4"/>
      <c r="BL1670" s="4"/>
      <c r="BM1670" s="4"/>
      <c r="BN1670" s="4"/>
      <c r="BO1670" s="4"/>
      <c r="BP1670" s="4"/>
      <c r="BQ1670" s="4"/>
      <c r="BR1670" s="4"/>
      <c r="BS1670" s="4"/>
      <c r="BT1670" s="4"/>
      <c r="BU1670" s="4"/>
      <c r="BV1670" s="4"/>
      <c r="BW1670" s="4"/>
      <c r="BZ1670" s="7"/>
      <c r="CF1670" s="7"/>
      <c r="CG1670" s="14"/>
      <c r="CH1670" s="7"/>
      <c r="CI1670" s="14"/>
      <c r="CJ1670" s="7"/>
      <c r="CK1670" s="14"/>
      <c r="CL1670" s="7"/>
      <c r="CM1670" s="14"/>
    </row>
    <row r="1671" spans="1:91" x14ac:dyDescent="0.3">
      <c r="A1671" s="10">
        <v>151</v>
      </c>
      <c r="B1671" s="36" t="s">
        <v>1997</v>
      </c>
      <c r="G1671" s="36" t="s">
        <v>7106</v>
      </c>
      <c r="K1671" s="7"/>
      <c r="L1671" s="7" t="s">
        <v>834</v>
      </c>
      <c r="M1671" s="7" t="s">
        <v>624</v>
      </c>
      <c r="N1671" s="4"/>
      <c r="O1671" s="4"/>
      <c r="P1671" s="4"/>
      <c r="Q1671" s="4"/>
      <c r="R1671" s="4"/>
      <c r="S1671" s="4"/>
      <c r="T1671" s="4"/>
      <c r="U1671" s="4"/>
      <c r="V1671" s="4"/>
      <c r="W1671" s="4"/>
      <c r="X1671" s="4"/>
      <c r="Y1671" s="4"/>
      <c r="Z1671" s="4"/>
      <c r="AA1671" s="4"/>
      <c r="AB1671" s="4"/>
      <c r="AC1671" s="4"/>
      <c r="AD1671" s="4"/>
      <c r="AE1671" s="4"/>
      <c r="AF1671" s="4"/>
      <c r="AG1671" s="4"/>
      <c r="AH1671" s="4"/>
      <c r="AI1671" s="4"/>
      <c r="AJ1671" s="4"/>
      <c r="AK1671" s="4"/>
      <c r="AL1671" s="4"/>
      <c r="AM1671" s="4"/>
      <c r="AN1671" s="4"/>
      <c r="AO1671" s="4"/>
      <c r="AP1671" s="4"/>
      <c r="AQ1671" s="4"/>
      <c r="AR1671" s="4"/>
      <c r="AS1671" s="4"/>
      <c r="AT1671" s="4"/>
      <c r="AU1671" s="4"/>
      <c r="AV1671" s="4"/>
      <c r="AW1671" s="4"/>
      <c r="AX1671" s="4"/>
      <c r="AY1671" s="4"/>
      <c r="AZ1671" s="4"/>
      <c r="BA1671" s="4"/>
      <c r="BB1671" s="4"/>
      <c r="BC1671" s="4"/>
      <c r="BD1671" s="4"/>
      <c r="BE1671" s="4"/>
      <c r="BF1671" s="4"/>
      <c r="BG1671" s="4"/>
      <c r="BH1671" s="4"/>
      <c r="BI1671" s="4"/>
      <c r="BJ1671" s="4"/>
      <c r="BK1671" s="4"/>
      <c r="BL1671" s="4"/>
      <c r="BM1671" s="4"/>
      <c r="BN1671" s="4"/>
      <c r="BO1671" s="4"/>
      <c r="BP1671" s="4"/>
      <c r="BQ1671" s="4"/>
      <c r="BR1671" s="4"/>
      <c r="BS1671" s="4"/>
      <c r="BT1671" s="4"/>
      <c r="BU1671" s="4"/>
      <c r="BV1671" s="4"/>
      <c r="BW1671" s="4"/>
      <c r="BZ1671" s="7"/>
      <c r="CF1671" s="7"/>
      <c r="CG1671" s="14"/>
      <c r="CH1671" s="7"/>
      <c r="CI1671" s="14"/>
      <c r="CJ1671" s="7"/>
      <c r="CK1671" s="14"/>
      <c r="CL1671" s="7"/>
      <c r="CM1671" s="14"/>
    </row>
    <row r="1672" spans="1:91" x14ac:dyDescent="0.3">
      <c r="A1672" s="10">
        <v>151</v>
      </c>
      <c r="B1672" s="36" t="s">
        <v>1698</v>
      </c>
      <c r="G1672" s="36" t="s">
        <v>7107</v>
      </c>
      <c r="K1672" s="7"/>
      <c r="L1672" s="7" t="s">
        <v>834</v>
      </c>
      <c r="M1672" s="7" t="s">
        <v>618</v>
      </c>
      <c r="N1672" s="4"/>
      <c r="O1672" s="4"/>
      <c r="P1672" s="4"/>
      <c r="Q1672" s="4"/>
      <c r="R1672" s="4"/>
      <c r="S1672" s="4"/>
      <c r="T1672" s="4"/>
      <c r="U1672" s="4"/>
      <c r="V1672" s="4"/>
      <c r="W1672" s="4"/>
      <c r="X1672" s="4"/>
      <c r="Y1672" s="4"/>
      <c r="Z1672" s="4"/>
      <c r="AA1672" s="4"/>
      <c r="AB1672" s="4"/>
      <c r="AC1672" s="4"/>
      <c r="AD1672" s="4"/>
      <c r="AE1672" s="4"/>
      <c r="AF1672" s="4"/>
      <c r="AG1672" s="4"/>
      <c r="AH1672" s="4"/>
      <c r="AI1672" s="4"/>
      <c r="AJ1672" s="4"/>
      <c r="AK1672" s="4"/>
      <c r="AL1672" s="4"/>
      <c r="AM1672" s="4"/>
      <c r="AN1672" s="4"/>
      <c r="AO1672" s="4"/>
      <c r="AP1672" s="4"/>
      <c r="AQ1672" s="4"/>
      <c r="AR1672" s="4"/>
      <c r="AS1672" s="4"/>
      <c r="AT1672" s="4"/>
      <c r="AU1672" s="4"/>
      <c r="AV1672" s="4"/>
      <c r="AW1672" s="4"/>
      <c r="AX1672" s="4"/>
      <c r="AY1672" s="4"/>
      <c r="AZ1672" s="4"/>
      <c r="BA1672" s="4"/>
      <c r="BB1672" s="4"/>
      <c r="BC1672" s="4"/>
      <c r="BD1672" s="4"/>
      <c r="BE1672" s="4"/>
      <c r="BF1672" s="4"/>
      <c r="BG1672" s="4"/>
      <c r="BH1672" s="4"/>
      <c r="BI1672" s="4"/>
      <c r="BJ1672" s="4"/>
      <c r="BK1672" s="4"/>
      <c r="BL1672" s="4"/>
      <c r="BM1672" s="4"/>
      <c r="BN1672" s="4"/>
      <c r="BO1672" s="4"/>
      <c r="BP1672" s="4"/>
      <c r="BQ1672" s="4"/>
      <c r="BR1672" s="4"/>
      <c r="BS1672" s="4"/>
      <c r="BT1672" s="4"/>
      <c r="BU1672" s="4"/>
      <c r="BV1672" s="4"/>
      <c r="BW1672" s="4"/>
      <c r="BZ1672" s="7"/>
      <c r="CF1672" s="7"/>
      <c r="CG1672" s="14"/>
      <c r="CH1672" s="7"/>
      <c r="CI1672" s="14"/>
      <c r="CJ1672" s="7"/>
      <c r="CK1672" s="14"/>
      <c r="CL1672" s="7"/>
      <c r="CM1672" s="14"/>
    </row>
    <row r="1673" spans="1:91" x14ac:dyDescent="0.3">
      <c r="A1673" s="10">
        <v>151</v>
      </c>
      <c r="B1673" s="36" t="s">
        <v>1025</v>
      </c>
      <c r="G1673" s="36" t="s">
        <v>7108</v>
      </c>
      <c r="K1673" s="7"/>
      <c r="L1673" s="7" t="s">
        <v>834</v>
      </c>
      <c r="M1673" s="7" t="s">
        <v>618</v>
      </c>
      <c r="N1673" s="4"/>
      <c r="O1673" s="4"/>
      <c r="P1673" s="4"/>
      <c r="Q1673" s="4"/>
      <c r="R1673" s="4"/>
      <c r="S1673" s="4"/>
      <c r="T1673" s="4"/>
      <c r="U1673" s="4"/>
      <c r="V1673" s="4"/>
      <c r="W1673" s="4"/>
      <c r="X1673" s="4"/>
      <c r="Y1673" s="4"/>
      <c r="Z1673" s="4"/>
      <c r="AA1673" s="4"/>
      <c r="AB1673" s="4"/>
      <c r="AC1673" s="4"/>
      <c r="AD1673" s="4"/>
      <c r="AE1673" s="4"/>
      <c r="AF1673" s="4"/>
      <c r="AG1673" s="4"/>
      <c r="AH1673" s="4"/>
      <c r="AI1673" s="4"/>
      <c r="AJ1673" s="4"/>
      <c r="AK1673" s="4"/>
      <c r="AL1673" s="4"/>
      <c r="AM1673" s="4"/>
      <c r="AN1673" s="4"/>
      <c r="AO1673" s="4"/>
      <c r="AP1673" s="4"/>
      <c r="AQ1673" s="4"/>
      <c r="AR1673" s="4"/>
      <c r="AS1673" s="4"/>
      <c r="AT1673" s="4"/>
      <c r="AU1673" s="4"/>
      <c r="AV1673" s="4"/>
      <c r="AW1673" s="4"/>
      <c r="AX1673" s="4"/>
      <c r="AY1673" s="4"/>
      <c r="AZ1673" s="4"/>
      <c r="BA1673" s="4"/>
      <c r="BB1673" s="4"/>
      <c r="BC1673" s="4"/>
      <c r="BD1673" s="4"/>
      <c r="BE1673" s="4"/>
      <c r="BF1673" s="4"/>
      <c r="BG1673" s="4"/>
      <c r="BH1673" s="4"/>
      <c r="BI1673" s="4"/>
      <c r="BJ1673" s="4"/>
      <c r="BK1673" s="4"/>
      <c r="BL1673" s="4"/>
      <c r="BM1673" s="4"/>
      <c r="BN1673" s="4"/>
      <c r="BO1673" s="4"/>
      <c r="BP1673" s="4"/>
      <c r="BQ1673" s="4"/>
      <c r="BR1673" s="4"/>
      <c r="BS1673" s="4"/>
      <c r="BT1673" s="4"/>
      <c r="BU1673" s="4"/>
      <c r="BV1673" s="4"/>
      <c r="BW1673" s="4"/>
      <c r="BZ1673" s="7"/>
      <c r="CF1673" s="7"/>
      <c r="CG1673" s="14"/>
      <c r="CH1673" s="7"/>
      <c r="CI1673" s="14"/>
      <c r="CJ1673" s="7"/>
      <c r="CK1673" s="14"/>
      <c r="CL1673" s="7"/>
      <c r="CM1673" s="14"/>
    </row>
    <row r="1674" spans="1:91" x14ac:dyDescent="0.3">
      <c r="A1674" s="10">
        <v>151</v>
      </c>
      <c r="B1674" s="36" t="s">
        <v>895</v>
      </c>
      <c r="G1674" s="36" t="s">
        <v>7109</v>
      </c>
      <c r="K1674" s="7"/>
      <c r="L1674" s="7" t="s">
        <v>834</v>
      </c>
      <c r="M1674" s="7" t="s">
        <v>621</v>
      </c>
      <c r="N1674" s="4"/>
      <c r="O1674" s="4"/>
      <c r="P1674" s="4"/>
      <c r="Q1674" s="4"/>
      <c r="R1674" s="4"/>
      <c r="S1674" s="4"/>
      <c r="T1674" s="4"/>
      <c r="U1674" s="4"/>
      <c r="V1674" s="4"/>
      <c r="W1674" s="4"/>
      <c r="X1674" s="4"/>
      <c r="Y1674" s="4"/>
      <c r="Z1674" s="4"/>
      <c r="AA1674" s="4"/>
      <c r="AB1674" s="4"/>
      <c r="AC1674" s="4"/>
      <c r="AD1674" s="4"/>
      <c r="AE1674" s="4"/>
      <c r="AF1674" s="4"/>
      <c r="AG1674" s="4"/>
      <c r="AH1674" s="4"/>
      <c r="AI1674" s="4"/>
      <c r="AJ1674" s="4"/>
      <c r="AK1674" s="4"/>
      <c r="AL1674" s="4"/>
      <c r="AM1674" s="4"/>
      <c r="AN1674" s="4"/>
      <c r="AO1674" s="4"/>
      <c r="AP1674" s="4"/>
      <c r="AQ1674" s="4"/>
      <c r="AR1674" s="4"/>
      <c r="AS1674" s="4"/>
      <c r="AT1674" s="4"/>
      <c r="AU1674" s="4"/>
      <c r="AV1674" s="4"/>
      <c r="AW1674" s="4"/>
      <c r="AX1674" s="4"/>
      <c r="AY1674" s="4"/>
      <c r="AZ1674" s="4"/>
      <c r="BA1674" s="4"/>
      <c r="BB1674" s="4"/>
      <c r="BC1674" s="4"/>
      <c r="BD1674" s="4"/>
      <c r="BE1674" s="4"/>
      <c r="BF1674" s="4"/>
      <c r="BG1674" s="4"/>
      <c r="BH1674" s="4"/>
      <c r="BI1674" s="4"/>
      <c r="BJ1674" s="4"/>
      <c r="BK1674" s="4"/>
      <c r="BL1674" s="4"/>
      <c r="BM1674" s="4"/>
      <c r="BN1674" s="4"/>
      <c r="BO1674" s="4"/>
      <c r="BP1674" s="4"/>
      <c r="BQ1674" s="4"/>
      <c r="BR1674" s="4"/>
      <c r="BS1674" s="4"/>
      <c r="BT1674" s="4"/>
      <c r="BU1674" s="4"/>
      <c r="BV1674" s="4"/>
      <c r="BW1674" s="4"/>
      <c r="BZ1674" s="7"/>
      <c r="CF1674" s="7"/>
      <c r="CG1674" s="14"/>
      <c r="CH1674" s="7"/>
      <c r="CI1674" s="14"/>
      <c r="CJ1674" s="7"/>
      <c r="CK1674" s="14"/>
      <c r="CL1674" s="7"/>
      <c r="CM1674" s="14"/>
    </row>
    <row r="1675" spans="1:91" x14ac:dyDescent="0.3">
      <c r="A1675" s="10">
        <v>151</v>
      </c>
      <c r="B1675" s="36" t="s">
        <v>1025</v>
      </c>
      <c r="G1675" s="36" t="s">
        <v>7110</v>
      </c>
      <c r="K1675" s="7"/>
      <c r="L1675" s="7" t="s">
        <v>834</v>
      </c>
      <c r="M1675" s="7" t="s">
        <v>618</v>
      </c>
      <c r="N1675" s="4"/>
      <c r="O1675" s="4"/>
      <c r="P1675" s="4"/>
      <c r="Q1675" s="4"/>
      <c r="R1675" s="4"/>
      <c r="S1675" s="4"/>
      <c r="T1675" s="4"/>
      <c r="U1675" s="4"/>
      <c r="V1675" s="4"/>
      <c r="W1675" s="4"/>
      <c r="X1675" s="4"/>
      <c r="Y1675" s="4"/>
      <c r="Z1675" s="4"/>
      <c r="AA1675" s="4"/>
      <c r="AB1675" s="4"/>
      <c r="AC1675" s="4"/>
      <c r="AD1675" s="4"/>
      <c r="AE1675" s="4"/>
      <c r="AF1675" s="4"/>
      <c r="AG1675" s="4"/>
      <c r="AH1675" s="4"/>
      <c r="AI1675" s="4"/>
      <c r="AJ1675" s="4"/>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Z1675" s="7"/>
      <c r="CF1675" s="7"/>
      <c r="CG1675" s="14"/>
      <c r="CH1675" s="7"/>
      <c r="CI1675" s="14"/>
      <c r="CJ1675" s="7"/>
      <c r="CK1675" s="14"/>
      <c r="CL1675" s="7"/>
      <c r="CM1675" s="14"/>
    </row>
    <row r="1676" spans="1:91" x14ac:dyDescent="0.3">
      <c r="A1676" s="10">
        <v>151</v>
      </c>
      <c r="B1676" s="36" t="s">
        <v>921</v>
      </c>
      <c r="G1676" s="36" t="s">
        <v>7111</v>
      </c>
      <c r="K1676" s="7"/>
      <c r="L1676" s="7" t="s">
        <v>834</v>
      </c>
      <c r="M1676" s="7" t="s">
        <v>618</v>
      </c>
      <c r="N1676" s="4"/>
      <c r="O1676" s="4"/>
      <c r="P1676" s="4"/>
      <c r="Q1676" s="4"/>
      <c r="R1676" s="4"/>
      <c r="S1676" s="4"/>
      <c r="T1676" s="4"/>
      <c r="U1676" s="4"/>
      <c r="V1676" s="4"/>
      <c r="W1676" s="4"/>
      <c r="X1676" s="4"/>
      <c r="Y1676" s="4"/>
      <c r="Z1676" s="4"/>
      <c r="AA1676" s="4"/>
      <c r="AB1676" s="4"/>
      <c r="AC1676" s="4"/>
      <c r="AD1676" s="4"/>
      <c r="AE1676" s="4"/>
      <c r="AF1676" s="4"/>
      <c r="AG1676" s="4"/>
      <c r="AH1676" s="4"/>
      <c r="AI1676" s="4"/>
      <c r="AJ1676" s="4"/>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c r="BI1676" s="4"/>
      <c r="BJ1676" s="4"/>
      <c r="BK1676" s="4"/>
      <c r="BL1676" s="4"/>
      <c r="BM1676" s="4"/>
      <c r="BN1676" s="4"/>
      <c r="BO1676" s="4"/>
      <c r="BP1676" s="4"/>
      <c r="BQ1676" s="4"/>
      <c r="BR1676" s="4"/>
      <c r="BS1676" s="4"/>
      <c r="BT1676" s="4"/>
      <c r="BU1676" s="4"/>
      <c r="BV1676" s="4"/>
      <c r="BW1676" s="4"/>
      <c r="BZ1676" s="7"/>
      <c r="CF1676" s="7"/>
      <c r="CG1676" s="14"/>
      <c r="CH1676" s="7"/>
      <c r="CI1676" s="14"/>
      <c r="CJ1676" s="7"/>
      <c r="CK1676" s="14"/>
      <c r="CL1676" s="7"/>
      <c r="CM1676" s="14"/>
    </row>
    <row r="1677" spans="1:91" x14ac:dyDescent="0.3">
      <c r="A1677" s="10">
        <v>151</v>
      </c>
      <c r="B1677" s="36" t="s">
        <v>6546</v>
      </c>
      <c r="G1677" s="36" t="s">
        <v>7112</v>
      </c>
      <c r="K1677" s="7"/>
      <c r="L1677" s="7" t="s">
        <v>834</v>
      </c>
      <c r="M1677" s="7" t="s">
        <v>669</v>
      </c>
      <c r="N1677" s="4"/>
      <c r="O1677" s="4"/>
      <c r="P1677" s="4"/>
      <c r="Q1677" s="4"/>
      <c r="R1677" s="4"/>
      <c r="S1677" s="4"/>
      <c r="T1677" s="4"/>
      <c r="U1677" s="4"/>
      <c r="V1677" s="4"/>
      <c r="W1677" s="4"/>
      <c r="X1677" s="4"/>
      <c r="Y1677" s="4"/>
      <c r="Z1677" s="4"/>
      <c r="AA1677" s="4"/>
      <c r="AB1677" s="4"/>
      <c r="AC1677" s="4"/>
      <c r="AD1677" s="4"/>
      <c r="AE1677" s="4"/>
      <c r="AF1677" s="4"/>
      <c r="AG1677" s="4"/>
      <c r="AH1677" s="4"/>
      <c r="AI1677" s="4"/>
      <c r="AJ1677" s="4"/>
      <c r="AK1677" s="4"/>
      <c r="AL1677" s="4"/>
      <c r="AM1677" s="4"/>
      <c r="AN1677" s="4"/>
      <c r="AO1677" s="4"/>
      <c r="AP1677" s="4"/>
      <c r="AQ1677" s="4"/>
      <c r="AR1677" s="4"/>
      <c r="AS1677" s="4"/>
      <c r="AT1677" s="4"/>
      <c r="AU1677" s="4"/>
      <c r="AV1677" s="4"/>
      <c r="AW1677" s="4"/>
      <c r="AX1677" s="4"/>
      <c r="AY1677" s="4"/>
      <c r="AZ1677" s="4"/>
      <c r="BA1677" s="4"/>
      <c r="BB1677" s="4"/>
      <c r="BC1677" s="4"/>
      <c r="BD1677" s="4"/>
      <c r="BE1677" s="4"/>
      <c r="BF1677" s="4"/>
      <c r="BG1677" s="4"/>
      <c r="BH1677" s="4"/>
      <c r="BI1677" s="4"/>
      <c r="BJ1677" s="4"/>
      <c r="BK1677" s="4"/>
      <c r="BL1677" s="4"/>
      <c r="BM1677" s="4"/>
      <c r="BN1677" s="4"/>
      <c r="BO1677" s="4"/>
      <c r="BP1677" s="4"/>
      <c r="BQ1677" s="4"/>
      <c r="BR1677" s="4"/>
      <c r="BS1677" s="4"/>
      <c r="BT1677" s="4"/>
      <c r="BU1677" s="4"/>
      <c r="BV1677" s="4"/>
      <c r="BW1677" s="4"/>
      <c r="BZ1677" s="7"/>
      <c r="CF1677" s="7"/>
      <c r="CG1677" s="14"/>
      <c r="CH1677" s="7"/>
      <c r="CI1677" s="14"/>
      <c r="CJ1677" s="7"/>
      <c r="CK1677" s="14"/>
      <c r="CL1677" s="7"/>
      <c r="CM1677" s="14"/>
    </row>
    <row r="1678" spans="1:91" x14ac:dyDescent="0.3">
      <c r="A1678" s="10">
        <v>151</v>
      </c>
      <c r="B1678" s="36" t="s">
        <v>1025</v>
      </c>
      <c r="G1678" s="36" t="s">
        <v>7113</v>
      </c>
      <c r="K1678" s="7"/>
      <c r="L1678" s="7" t="s">
        <v>834</v>
      </c>
      <c r="M1678" s="7" t="s">
        <v>669</v>
      </c>
      <c r="N1678" s="4"/>
      <c r="O1678" s="4"/>
      <c r="P1678" s="4"/>
      <c r="Q1678" s="4"/>
      <c r="R1678" s="4"/>
      <c r="S1678" s="4"/>
      <c r="T1678" s="4"/>
      <c r="U1678" s="4"/>
      <c r="V1678" s="4"/>
      <c r="W1678" s="4"/>
      <c r="X1678" s="4"/>
      <c r="Y1678" s="4"/>
      <c r="Z1678" s="4"/>
      <c r="AA1678" s="4"/>
      <c r="AB1678" s="4"/>
      <c r="AC1678" s="4"/>
      <c r="AD1678" s="4"/>
      <c r="AE1678" s="4"/>
      <c r="AF1678" s="4"/>
      <c r="AG1678" s="4"/>
      <c r="AH1678" s="4"/>
      <c r="AI1678" s="4"/>
      <c r="AJ1678" s="4"/>
      <c r="AK1678" s="4"/>
      <c r="AL1678" s="4"/>
      <c r="AM1678" s="4"/>
      <c r="AN1678" s="4"/>
      <c r="AO1678" s="4"/>
      <c r="AP1678" s="4"/>
      <c r="AQ1678" s="4"/>
      <c r="AR1678" s="4"/>
      <c r="AS1678" s="4"/>
      <c r="AT1678" s="4"/>
      <c r="AU1678" s="4"/>
      <c r="AV1678" s="4"/>
      <c r="AW1678" s="4"/>
      <c r="AX1678" s="4"/>
      <c r="AY1678" s="4"/>
      <c r="AZ1678" s="4"/>
      <c r="BA1678" s="4"/>
      <c r="BB1678" s="4"/>
      <c r="BC1678" s="4"/>
      <c r="BD1678" s="4"/>
      <c r="BE1678" s="4"/>
      <c r="BF1678" s="4"/>
      <c r="BG1678" s="4"/>
      <c r="BH1678" s="4"/>
      <c r="BI1678" s="4"/>
      <c r="BJ1678" s="4"/>
      <c r="BK1678" s="4"/>
      <c r="BL1678" s="4"/>
      <c r="BM1678" s="4"/>
      <c r="BN1678" s="4"/>
      <c r="BO1678" s="4"/>
      <c r="BP1678" s="4"/>
      <c r="BQ1678" s="4"/>
      <c r="BR1678" s="4"/>
      <c r="BS1678" s="4"/>
      <c r="BT1678" s="4"/>
      <c r="BU1678" s="4"/>
      <c r="BV1678" s="4"/>
      <c r="BW1678" s="4"/>
      <c r="BZ1678" s="7"/>
      <c r="CF1678" s="7"/>
      <c r="CG1678" s="14"/>
      <c r="CH1678" s="7"/>
      <c r="CI1678" s="14"/>
      <c r="CJ1678" s="7"/>
      <c r="CK1678" s="14"/>
      <c r="CL1678" s="7"/>
      <c r="CM1678" s="14"/>
    </row>
    <row r="1679" spans="1:91" x14ac:dyDescent="0.3">
      <c r="A1679" s="10">
        <v>151</v>
      </c>
      <c r="B1679" s="36" t="s">
        <v>1036</v>
      </c>
      <c r="G1679" s="36" t="s">
        <v>7114</v>
      </c>
      <c r="K1679" s="7"/>
      <c r="L1679" s="7" t="s">
        <v>834</v>
      </c>
      <c r="M1679" s="7" t="s">
        <v>621</v>
      </c>
      <c r="N1679" s="4"/>
      <c r="O1679" s="4"/>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c r="AM1679" s="4"/>
      <c r="AN1679" s="4"/>
      <c r="AO1679" s="4"/>
      <c r="AP1679" s="4"/>
      <c r="AQ1679" s="4"/>
      <c r="AR1679" s="4"/>
      <c r="AS1679" s="4"/>
      <c r="AT1679" s="4"/>
      <c r="AU1679" s="4"/>
      <c r="AV1679" s="4"/>
      <c r="AW1679" s="4"/>
      <c r="AX1679" s="4"/>
      <c r="AY1679" s="4"/>
      <c r="AZ1679" s="4"/>
      <c r="BA1679" s="4"/>
      <c r="BB1679" s="4"/>
      <c r="BC1679" s="4"/>
      <c r="BD1679" s="4"/>
      <c r="BE1679" s="4"/>
      <c r="BF1679" s="4"/>
      <c r="BG1679" s="4"/>
      <c r="BH1679" s="4"/>
      <c r="BI1679" s="4"/>
      <c r="BJ1679" s="4"/>
      <c r="BK1679" s="4"/>
      <c r="BL1679" s="4"/>
      <c r="BM1679" s="4"/>
      <c r="BN1679" s="4"/>
      <c r="BO1679" s="4"/>
      <c r="BP1679" s="4"/>
      <c r="BQ1679" s="4"/>
      <c r="BR1679" s="4"/>
      <c r="BS1679" s="4"/>
      <c r="BT1679" s="4"/>
      <c r="BU1679" s="4"/>
      <c r="BV1679" s="4"/>
      <c r="BW1679" s="4"/>
      <c r="BZ1679" s="7"/>
      <c r="CF1679" s="7"/>
      <c r="CG1679" s="14"/>
      <c r="CH1679" s="7"/>
      <c r="CI1679" s="14"/>
      <c r="CJ1679" s="7"/>
      <c r="CK1679" s="14"/>
      <c r="CL1679" s="7"/>
      <c r="CM1679" s="14"/>
    </row>
    <row r="1680" spans="1:91" x14ac:dyDescent="0.3">
      <c r="A1680" s="10">
        <v>151</v>
      </c>
      <c r="B1680" s="36" t="s">
        <v>1025</v>
      </c>
      <c r="G1680" s="36" t="s">
        <v>7115</v>
      </c>
      <c r="K1680" s="7"/>
      <c r="L1680" s="7" t="s">
        <v>834</v>
      </c>
      <c r="M1680" s="7" t="s">
        <v>669</v>
      </c>
      <c r="N1680" s="4"/>
      <c r="O1680" s="4"/>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c r="AM1680" s="4"/>
      <c r="AN1680" s="4"/>
      <c r="AO1680" s="4"/>
      <c r="AP1680" s="4"/>
      <c r="AQ1680" s="4"/>
      <c r="AR1680" s="4"/>
      <c r="AS1680" s="4"/>
      <c r="AT1680" s="4"/>
      <c r="AU1680" s="4"/>
      <c r="AV1680" s="4"/>
      <c r="AW1680" s="4"/>
      <c r="AX1680" s="4"/>
      <c r="AY1680" s="4"/>
      <c r="AZ1680" s="4"/>
      <c r="BA1680" s="4"/>
      <c r="BB1680" s="4"/>
      <c r="BC1680" s="4"/>
      <c r="BD1680" s="4"/>
      <c r="BE1680" s="4"/>
      <c r="BF1680" s="4"/>
      <c r="BG1680" s="4"/>
      <c r="BH1680" s="4"/>
      <c r="BI1680" s="4"/>
      <c r="BJ1680" s="4"/>
      <c r="BK1680" s="4"/>
      <c r="BL1680" s="4"/>
      <c r="BM1680" s="4"/>
      <c r="BN1680" s="4"/>
      <c r="BO1680" s="4"/>
      <c r="BP1680" s="4"/>
      <c r="BQ1680" s="4"/>
      <c r="BR1680" s="4"/>
      <c r="BS1680" s="4"/>
      <c r="BT1680" s="4"/>
      <c r="BU1680" s="4"/>
      <c r="BV1680" s="4"/>
      <c r="BW1680" s="4"/>
      <c r="BZ1680" s="7"/>
      <c r="CF1680" s="7"/>
      <c r="CG1680" s="14"/>
      <c r="CH1680" s="7"/>
      <c r="CI1680" s="14"/>
      <c r="CJ1680" s="7"/>
      <c r="CK1680" s="14"/>
      <c r="CL1680" s="7"/>
      <c r="CM1680" s="14"/>
    </row>
    <row r="1681" spans="1:91" x14ac:dyDescent="0.3">
      <c r="A1681" s="10">
        <v>151</v>
      </c>
      <c r="B1681" s="36" t="s">
        <v>1036</v>
      </c>
      <c r="G1681" s="36" t="s">
        <v>7116</v>
      </c>
      <c r="K1681" s="7"/>
      <c r="L1681" s="7" t="s">
        <v>834</v>
      </c>
      <c r="M1681" s="7" t="s">
        <v>621</v>
      </c>
      <c r="N1681" s="4"/>
      <c r="O1681" s="4"/>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4"/>
      <c r="BH1681" s="4"/>
      <c r="BI1681" s="4"/>
      <c r="BJ1681" s="4"/>
      <c r="BK1681" s="4"/>
      <c r="BL1681" s="4"/>
      <c r="BM1681" s="4"/>
      <c r="BN1681" s="4"/>
      <c r="BO1681" s="4"/>
      <c r="BP1681" s="4"/>
      <c r="BQ1681" s="4"/>
      <c r="BR1681" s="4"/>
      <c r="BS1681" s="4"/>
      <c r="BT1681" s="4"/>
      <c r="BU1681" s="4"/>
      <c r="BV1681" s="4"/>
      <c r="BW1681" s="4"/>
      <c r="BZ1681" s="7"/>
      <c r="CF1681" s="7"/>
      <c r="CG1681" s="14"/>
      <c r="CH1681" s="7"/>
      <c r="CI1681" s="14"/>
      <c r="CJ1681" s="7"/>
      <c r="CK1681" s="14"/>
      <c r="CL1681" s="7"/>
      <c r="CM1681" s="14"/>
    </row>
    <row r="1682" spans="1:91" x14ac:dyDescent="0.3">
      <c r="A1682" s="10">
        <v>151</v>
      </c>
      <c r="B1682" s="36" t="s">
        <v>895</v>
      </c>
      <c r="G1682" s="36" t="s">
        <v>7117</v>
      </c>
      <c r="K1682" s="7"/>
      <c r="L1682" s="7" t="s">
        <v>834</v>
      </c>
      <c r="M1682" s="7" t="s">
        <v>618</v>
      </c>
      <c r="N1682" s="4"/>
      <c r="O1682" s="4"/>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4"/>
      <c r="BH1682" s="4"/>
      <c r="BI1682" s="4"/>
      <c r="BJ1682" s="4"/>
      <c r="BK1682" s="4"/>
      <c r="BL1682" s="4"/>
      <c r="BM1682" s="4"/>
      <c r="BN1682" s="4"/>
      <c r="BO1682" s="4"/>
      <c r="BP1682" s="4"/>
      <c r="BQ1682" s="4"/>
      <c r="BR1682" s="4"/>
      <c r="BS1682" s="4"/>
      <c r="BT1682" s="4"/>
      <c r="BU1682" s="4"/>
      <c r="BV1682" s="4"/>
      <c r="BW1682" s="4"/>
      <c r="BZ1682" s="7"/>
      <c r="CF1682" s="7"/>
      <c r="CG1682" s="14"/>
      <c r="CH1682" s="7"/>
      <c r="CI1682" s="14"/>
      <c r="CJ1682" s="7"/>
      <c r="CK1682" s="14"/>
      <c r="CL1682" s="7"/>
      <c r="CM1682" s="14"/>
    </row>
    <row r="1683" spans="1:91" x14ac:dyDescent="0.3">
      <c r="A1683" s="10">
        <v>151</v>
      </c>
      <c r="B1683" s="36" t="s">
        <v>895</v>
      </c>
      <c r="G1683" s="36" t="s">
        <v>7118</v>
      </c>
      <c r="K1683" s="7"/>
      <c r="L1683" s="7" t="s">
        <v>834</v>
      </c>
      <c r="M1683" s="7" t="s">
        <v>621</v>
      </c>
      <c r="N1683" s="4"/>
      <c r="O1683" s="4"/>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c r="BE1683" s="4"/>
      <c r="BF1683" s="4"/>
      <c r="BG1683" s="4"/>
      <c r="BH1683" s="4"/>
      <c r="BI1683" s="4"/>
      <c r="BJ1683" s="4"/>
      <c r="BK1683" s="4"/>
      <c r="BL1683" s="4"/>
      <c r="BM1683" s="4"/>
      <c r="BN1683" s="4"/>
      <c r="BO1683" s="4"/>
      <c r="BP1683" s="4"/>
      <c r="BQ1683" s="4"/>
      <c r="BR1683" s="4"/>
      <c r="BS1683" s="4"/>
      <c r="BT1683" s="4"/>
      <c r="BU1683" s="4"/>
      <c r="BV1683" s="4"/>
      <c r="BW1683" s="4"/>
      <c r="BZ1683" s="7"/>
      <c r="CF1683" s="7"/>
      <c r="CG1683" s="14"/>
      <c r="CH1683" s="7"/>
      <c r="CI1683" s="14"/>
      <c r="CJ1683" s="7"/>
      <c r="CK1683" s="14"/>
      <c r="CL1683" s="7"/>
      <c r="CM1683" s="14"/>
    </row>
    <row r="1684" spans="1:91" x14ac:dyDescent="0.3">
      <c r="A1684" s="10">
        <v>151</v>
      </c>
      <c r="B1684" s="36" t="s">
        <v>1025</v>
      </c>
      <c r="G1684" s="36" t="s">
        <v>7119</v>
      </c>
      <c r="K1684" s="7"/>
      <c r="L1684" s="7" t="s">
        <v>834</v>
      </c>
      <c r="M1684" s="7" t="s">
        <v>615</v>
      </c>
      <c r="N1684" s="4"/>
      <c r="O1684" s="4"/>
      <c r="P1684" s="4"/>
      <c r="Q1684" s="4"/>
      <c r="R1684" s="4"/>
      <c r="S1684" s="4"/>
      <c r="T1684" s="4"/>
      <c r="U1684" s="4"/>
      <c r="V1684" s="4"/>
      <c r="W1684" s="4"/>
      <c r="X1684" s="4"/>
      <c r="Y1684" s="4"/>
      <c r="Z1684" s="4"/>
      <c r="AA1684" s="4"/>
      <c r="AB1684" s="4"/>
      <c r="AC1684" s="4"/>
      <c r="AD1684" s="4"/>
      <c r="AE1684" s="4"/>
      <c r="AF1684" s="4"/>
      <c r="AG1684" s="4"/>
      <c r="AH1684" s="4"/>
      <c r="AI1684" s="4"/>
      <c r="AJ1684" s="4"/>
      <c r="AK1684" s="4"/>
      <c r="AL1684" s="4"/>
      <c r="AM1684" s="4"/>
      <c r="AN1684" s="4"/>
      <c r="AO1684" s="4"/>
      <c r="AP1684" s="4"/>
      <c r="AQ1684" s="4"/>
      <c r="AR1684" s="4"/>
      <c r="AS1684" s="4"/>
      <c r="AT1684" s="4"/>
      <c r="AU1684" s="4"/>
      <c r="AV1684" s="4"/>
      <c r="AW1684" s="4"/>
      <c r="AX1684" s="4"/>
      <c r="AY1684" s="4"/>
      <c r="AZ1684" s="4"/>
      <c r="BA1684" s="4"/>
      <c r="BB1684" s="4"/>
      <c r="BC1684" s="4"/>
      <c r="BD1684" s="4"/>
      <c r="BE1684" s="4"/>
      <c r="BF1684" s="4"/>
      <c r="BG1684" s="4"/>
      <c r="BH1684" s="4"/>
      <c r="BI1684" s="4"/>
      <c r="BJ1684" s="4"/>
      <c r="BK1684" s="4"/>
      <c r="BL1684" s="4"/>
      <c r="BM1684" s="4"/>
      <c r="BN1684" s="4"/>
      <c r="BO1684" s="4"/>
      <c r="BP1684" s="4"/>
      <c r="BQ1684" s="4"/>
      <c r="BR1684" s="4"/>
      <c r="BS1684" s="4"/>
      <c r="BT1684" s="4"/>
      <c r="BU1684" s="4"/>
      <c r="BV1684" s="4"/>
      <c r="BW1684" s="4"/>
      <c r="BZ1684" s="7"/>
      <c r="CF1684" s="7"/>
      <c r="CG1684" s="14"/>
      <c r="CH1684" s="7"/>
      <c r="CI1684" s="14"/>
      <c r="CJ1684" s="7"/>
      <c r="CK1684" s="14"/>
      <c r="CL1684" s="7"/>
      <c r="CM1684" s="14"/>
    </row>
    <row r="1685" spans="1:91" x14ac:dyDescent="0.3">
      <c r="A1685" s="10">
        <v>151</v>
      </c>
      <c r="B1685" s="36" t="s">
        <v>886</v>
      </c>
      <c r="G1685" s="36" t="s">
        <v>7120</v>
      </c>
      <c r="H1685" t="s">
        <v>7121</v>
      </c>
      <c r="K1685" s="7"/>
      <c r="L1685" s="7" t="s">
        <v>834</v>
      </c>
      <c r="M1685" s="7" t="s">
        <v>669</v>
      </c>
      <c r="N1685" s="4"/>
      <c r="O1685" s="4"/>
      <c r="P1685" s="4"/>
      <c r="Q1685" s="4"/>
      <c r="R1685" s="4"/>
      <c r="S1685" s="4"/>
      <c r="T1685" s="4"/>
      <c r="U1685" s="4"/>
      <c r="V1685" s="4"/>
      <c r="W1685" s="4"/>
      <c r="X1685" s="4"/>
      <c r="Y1685" s="4"/>
      <c r="Z1685" s="4"/>
      <c r="AA1685" s="4"/>
      <c r="AB1685" s="4"/>
      <c r="AC1685" s="4"/>
      <c r="AD1685" s="4"/>
      <c r="AE1685" s="4"/>
      <c r="AF1685" s="4"/>
      <c r="AG1685" s="4"/>
      <c r="AH1685" s="4"/>
      <c r="AI1685" s="4"/>
      <c r="AJ1685" s="4"/>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c r="BI1685" s="4"/>
      <c r="BJ1685" s="4"/>
      <c r="BK1685" s="4"/>
      <c r="BL1685" s="4"/>
      <c r="BM1685" s="4"/>
      <c r="BN1685" s="4"/>
      <c r="BO1685" s="4"/>
      <c r="BP1685" s="4"/>
      <c r="BQ1685" s="4"/>
      <c r="BR1685" s="4"/>
      <c r="BS1685" s="4"/>
      <c r="BT1685" s="4"/>
      <c r="BU1685" s="4"/>
      <c r="BV1685" s="4"/>
      <c r="BW1685" s="4"/>
      <c r="BZ1685" s="7"/>
      <c r="CF1685" s="7"/>
      <c r="CG1685" s="14"/>
      <c r="CH1685" s="7"/>
      <c r="CI1685" s="14"/>
      <c r="CJ1685" s="7"/>
      <c r="CK1685" s="14"/>
      <c r="CL1685" s="7"/>
      <c r="CM1685" s="14"/>
    </row>
    <row r="1686" spans="1:91" x14ac:dyDescent="0.3">
      <c r="A1686" s="10">
        <v>151</v>
      </c>
      <c r="B1686" s="36" t="s">
        <v>1028</v>
      </c>
      <c r="G1686" s="36" t="s">
        <v>7122</v>
      </c>
      <c r="K1686" s="7"/>
      <c r="L1686" s="7" t="s">
        <v>834</v>
      </c>
      <c r="M1686" s="7" t="s">
        <v>615</v>
      </c>
      <c r="N1686" s="4"/>
      <c r="O1686" s="4"/>
      <c r="P1686" s="4"/>
      <c r="Q1686" s="4"/>
      <c r="R1686" s="4"/>
      <c r="S1686" s="4"/>
      <c r="T1686" s="4"/>
      <c r="U1686" s="4"/>
      <c r="V1686" s="4"/>
      <c r="W1686" s="4"/>
      <c r="X1686" s="4"/>
      <c r="Y1686" s="4"/>
      <c r="Z1686" s="4"/>
      <c r="AA1686" s="4"/>
      <c r="AB1686" s="4"/>
      <c r="AC1686" s="4"/>
      <c r="AD1686" s="4"/>
      <c r="AE1686" s="4"/>
      <c r="AF1686" s="4"/>
      <c r="AG1686" s="4"/>
      <c r="AH1686" s="4"/>
      <c r="AI1686" s="4"/>
      <c r="AJ1686" s="4"/>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c r="BI1686" s="4"/>
      <c r="BJ1686" s="4"/>
      <c r="BK1686" s="4"/>
      <c r="BL1686" s="4"/>
      <c r="BM1686" s="4"/>
      <c r="BN1686" s="4"/>
      <c r="BO1686" s="4"/>
      <c r="BP1686" s="4"/>
      <c r="BQ1686" s="4"/>
      <c r="BR1686" s="4"/>
      <c r="BS1686" s="4"/>
      <c r="BT1686" s="4"/>
      <c r="BU1686" s="4"/>
      <c r="BV1686" s="4"/>
      <c r="BW1686" s="4"/>
      <c r="BZ1686" s="7"/>
      <c r="CF1686" s="7"/>
      <c r="CG1686" s="14"/>
      <c r="CH1686" s="7"/>
      <c r="CI1686" s="14"/>
      <c r="CJ1686" s="7"/>
      <c r="CK1686" s="14"/>
      <c r="CL1686" s="7"/>
      <c r="CM1686" s="14"/>
    </row>
    <row r="1687" spans="1:91" x14ac:dyDescent="0.3">
      <c r="A1687" s="10">
        <v>151</v>
      </c>
      <c r="B1687" s="36" t="s">
        <v>1025</v>
      </c>
      <c r="G1687" s="36" t="s">
        <v>7123</v>
      </c>
      <c r="K1687" s="7"/>
      <c r="L1687" s="7" t="s">
        <v>834</v>
      </c>
      <c r="M1687" s="7" t="s">
        <v>669</v>
      </c>
      <c r="N1687" s="4"/>
      <c r="O1687" s="4"/>
      <c r="P1687" s="4"/>
      <c r="Q1687" s="4"/>
      <c r="R1687" s="4"/>
      <c r="S1687" s="4"/>
      <c r="T1687" s="4"/>
      <c r="U1687" s="4"/>
      <c r="V1687" s="4"/>
      <c r="W1687" s="4"/>
      <c r="X1687" s="4"/>
      <c r="Y1687" s="4"/>
      <c r="Z1687" s="4"/>
      <c r="AA1687" s="4"/>
      <c r="AB1687" s="4"/>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c r="BI1687" s="4"/>
      <c r="BJ1687" s="4"/>
      <c r="BK1687" s="4"/>
      <c r="BL1687" s="4"/>
      <c r="BM1687" s="4"/>
      <c r="BN1687" s="4"/>
      <c r="BO1687" s="4"/>
      <c r="BP1687" s="4"/>
      <c r="BQ1687" s="4"/>
      <c r="BR1687" s="4"/>
      <c r="BS1687" s="4"/>
      <c r="BT1687" s="4"/>
      <c r="BU1687" s="4"/>
      <c r="BV1687" s="4"/>
      <c r="BW1687" s="4"/>
      <c r="BZ1687" s="7"/>
      <c r="CF1687" s="7"/>
      <c r="CG1687" s="14"/>
      <c r="CH1687" s="7"/>
      <c r="CI1687" s="14"/>
      <c r="CJ1687" s="7"/>
      <c r="CK1687" s="14"/>
      <c r="CL1687" s="7"/>
      <c r="CM1687" s="14"/>
    </row>
    <row r="1688" spans="1:91" x14ac:dyDescent="0.3">
      <c r="A1688" s="10">
        <v>151</v>
      </c>
      <c r="B1688" s="36" t="s">
        <v>860</v>
      </c>
      <c r="G1688" s="36" t="s">
        <v>7124</v>
      </c>
      <c r="K1688" s="7"/>
      <c r="L1688" s="7" t="s">
        <v>834</v>
      </c>
      <c r="M1688" s="7" t="s">
        <v>639</v>
      </c>
      <c r="N1688" s="4"/>
      <c r="O1688" s="4"/>
      <c r="P1688" s="4"/>
      <c r="Q1688" s="4"/>
      <c r="R1688" s="4"/>
      <c r="S1688" s="4"/>
      <c r="T1688" s="4"/>
      <c r="U1688" s="4"/>
      <c r="V1688" s="4"/>
      <c r="W1688" s="4"/>
      <c r="X1688" s="4"/>
      <c r="Y1688" s="4"/>
      <c r="Z1688" s="4"/>
      <c r="AA1688" s="4"/>
      <c r="AB1688" s="4"/>
      <c r="AC1688" s="4"/>
      <c r="AD1688" s="4"/>
      <c r="AE1688" s="4"/>
      <c r="AF1688" s="4"/>
      <c r="AG1688" s="4"/>
      <c r="AH1688" s="4"/>
      <c r="AI1688" s="4"/>
      <c r="AJ1688" s="4"/>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c r="BI1688" s="4"/>
      <c r="BJ1688" s="4"/>
      <c r="BK1688" s="4"/>
      <c r="BL1688" s="4"/>
      <c r="BM1688" s="4"/>
      <c r="BN1688" s="4"/>
      <c r="BO1688" s="4"/>
      <c r="BP1688" s="4"/>
      <c r="BQ1688" s="4"/>
      <c r="BR1688" s="4"/>
      <c r="BS1688" s="4"/>
      <c r="BT1688" s="4"/>
      <c r="BU1688" s="4"/>
      <c r="BV1688" s="4"/>
      <c r="BW1688" s="4"/>
      <c r="BZ1688" s="7"/>
      <c r="CF1688" s="7"/>
      <c r="CG1688" s="14"/>
      <c r="CH1688" s="7"/>
      <c r="CI1688" s="14"/>
      <c r="CJ1688" s="7"/>
      <c r="CK1688" s="14"/>
      <c r="CL1688" s="7"/>
      <c r="CM1688" s="14"/>
    </row>
    <row r="1689" spans="1:91" x14ac:dyDescent="0.3">
      <c r="A1689" s="10">
        <v>151</v>
      </c>
      <c r="B1689" s="36" t="s">
        <v>1058</v>
      </c>
      <c r="G1689" s="36" t="s">
        <v>7125</v>
      </c>
      <c r="K1689" s="7"/>
      <c r="L1689" s="7" t="s">
        <v>834</v>
      </c>
      <c r="M1689" s="7" t="s">
        <v>669</v>
      </c>
      <c r="N1689" s="4"/>
      <c r="O1689" s="4"/>
      <c r="P1689" s="4"/>
      <c r="Q1689" s="4"/>
      <c r="R1689" s="4"/>
      <c r="S1689" s="4"/>
      <c r="T1689" s="4"/>
      <c r="U1689" s="4"/>
      <c r="V1689" s="4"/>
      <c r="W1689" s="4"/>
      <c r="X1689" s="4"/>
      <c r="Y1689" s="4"/>
      <c r="Z1689" s="4"/>
      <c r="AA1689" s="4"/>
      <c r="AB1689" s="4"/>
      <c r="AC1689" s="4"/>
      <c r="AD1689" s="4"/>
      <c r="AE1689" s="4"/>
      <c r="AF1689" s="4"/>
      <c r="AG1689" s="4"/>
      <c r="AH1689" s="4"/>
      <c r="AI1689" s="4"/>
      <c r="AJ1689" s="4"/>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c r="BI1689" s="4"/>
      <c r="BJ1689" s="4"/>
      <c r="BK1689" s="4"/>
      <c r="BL1689" s="4"/>
      <c r="BM1689" s="4"/>
      <c r="BN1689" s="4"/>
      <c r="BO1689" s="4"/>
      <c r="BP1689" s="4"/>
      <c r="BQ1689" s="4"/>
      <c r="BR1689" s="4"/>
      <c r="BS1689" s="4"/>
      <c r="BT1689" s="4"/>
      <c r="BU1689" s="4"/>
      <c r="BV1689" s="4"/>
      <c r="BW1689" s="4"/>
      <c r="BZ1689" s="7"/>
      <c r="CF1689" s="7"/>
      <c r="CG1689" s="14"/>
      <c r="CH1689" s="7"/>
      <c r="CI1689" s="14"/>
      <c r="CJ1689" s="7"/>
      <c r="CK1689" s="14"/>
      <c r="CL1689" s="7"/>
      <c r="CM1689" s="14"/>
    </row>
    <row r="1690" spans="1:91" x14ac:dyDescent="0.3">
      <c r="A1690" s="10">
        <v>151</v>
      </c>
      <c r="B1690" s="36" t="s">
        <v>1058</v>
      </c>
      <c r="G1690" s="36" t="s">
        <v>7126</v>
      </c>
      <c r="K1690" s="7"/>
      <c r="L1690" s="7" t="s">
        <v>834</v>
      </c>
      <c r="M1690" s="7" t="s">
        <v>669</v>
      </c>
      <c r="N1690" s="4"/>
      <c r="O1690" s="4"/>
      <c r="P1690" s="4"/>
      <c r="Q1690" s="4"/>
      <c r="R1690" s="4"/>
      <c r="S1690" s="4"/>
      <c r="T1690" s="4"/>
      <c r="U1690" s="4"/>
      <c r="V1690" s="4"/>
      <c r="W1690" s="4"/>
      <c r="X1690" s="4"/>
      <c r="Y1690" s="4"/>
      <c r="Z1690" s="4"/>
      <c r="AA1690" s="4"/>
      <c r="AB1690" s="4"/>
      <c r="AC1690" s="4"/>
      <c r="AD1690" s="4"/>
      <c r="AE1690" s="4"/>
      <c r="AF1690" s="4"/>
      <c r="AG1690" s="4"/>
      <c r="AH1690" s="4"/>
      <c r="AI1690" s="4"/>
      <c r="AJ1690" s="4"/>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Z1690" s="7"/>
      <c r="CF1690" s="7"/>
      <c r="CG1690" s="14"/>
      <c r="CH1690" s="7"/>
      <c r="CI1690" s="14"/>
      <c r="CJ1690" s="7"/>
      <c r="CK1690" s="14"/>
      <c r="CL1690" s="7"/>
      <c r="CM1690" s="14"/>
    </row>
    <row r="1691" spans="1:91" x14ac:dyDescent="0.3">
      <c r="A1691" s="10">
        <v>151</v>
      </c>
      <c r="B1691" s="36" t="s">
        <v>1022</v>
      </c>
      <c r="G1691" s="36" t="s">
        <v>7127</v>
      </c>
      <c r="K1691" s="7"/>
      <c r="L1691" s="7" t="s">
        <v>834</v>
      </c>
      <c r="M1691" s="7" t="s">
        <v>618</v>
      </c>
      <c r="N1691" s="4"/>
      <c r="O1691" s="4"/>
      <c r="P1691" s="4"/>
      <c r="Q1691" s="4"/>
      <c r="R1691" s="4"/>
      <c r="S1691" s="4"/>
      <c r="T1691" s="4"/>
      <c r="U1691" s="4"/>
      <c r="V1691" s="4"/>
      <c r="W1691" s="4"/>
      <c r="X1691" s="4"/>
      <c r="Y1691" s="4"/>
      <c r="Z1691" s="4"/>
      <c r="AA1691" s="4"/>
      <c r="AB1691" s="4"/>
      <c r="AC1691" s="4"/>
      <c r="AD1691" s="4"/>
      <c r="AE1691" s="4"/>
      <c r="AF1691" s="4"/>
      <c r="AG1691" s="4"/>
      <c r="AH1691" s="4"/>
      <c r="AI1691" s="4"/>
      <c r="AJ1691" s="4"/>
      <c r="AK1691" s="4"/>
      <c r="AL1691" s="4"/>
      <c r="AM1691" s="4"/>
      <c r="AN1691" s="4"/>
      <c r="AO1691" s="4"/>
      <c r="AP1691" s="4"/>
      <c r="AQ1691" s="4"/>
      <c r="AR1691" s="4"/>
      <c r="AS1691" s="4"/>
      <c r="AT1691" s="4"/>
      <c r="AU1691" s="4"/>
      <c r="AV1691" s="4"/>
      <c r="AW1691" s="4"/>
      <c r="AX1691" s="4"/>
      <c r="AY1691" s="4"/>
      <c r="AZ1691" s="4"/>
      <c r="BA1691" s="4"/>
      <c r="BB1691" s="4"/>
      <c r="BC1691" s="4"/>
      <c r="BD1691" s="4"/>
      <c r="BE1691" s="4"/>
      <c r="BF1691" s="4"/>
      <c r="BG1691" s="4"/>
      <c r="BH1691" s="4"/>
      <c r="BI1691" s="4"/>
      <c r="BJ1691" s="4"/>
      <c r="BK1691" s="4"/>
      <c r="BL1691" s="4"/>
      <c r="BM1691" s="4"/>
      <c r="BN1691" s="4"/>
      <c r="BO1691" s="4"/>
      <c r="BP1691" s="4"/>
      <c r="BQ1691" s="4"/>
      <c r="BR1691" s="4"/>
      <c r="BS1691" s="4"/>
      <c r="BT1691" s="4"/>
      <c r="BU1691" s="4"/>
      <c r="BV1691" s="4"/>
      <c r="BW1691" s="4"/>
      <c r="BZ1691" s="7"/>
      <c r="CF1691" s="7"/>
      <c r="CG1691" s="14"/>
      <c r="CH1691" s="7"/>
      <c r="CI1691" s="14"/>
      <c r="CJ1691" s="7"/>
      <c r="CK1691" s="14"/>
      <c r="CL1691" s="7"/>
      <c r="CM1691" s="14"/>
    </row>
    <row r="1692" spans="1:91" x14ac:dyDescent="0.3">
      <c r="A1692" s="10">
        <v>151</v>
      </c>
      <c r="B1692" s="36" t="s">
        <v>860</v>
      </c>
      <c r="G1692" s="36" t="s">
        <v>7128</v>
      </c>
      <c r="K1692" s="7"/>
      <c r="L1692" s="7" t="s">
        <v>834</v>
      </c>
      <c r="M1692" s="7" t="s">
        <v>615</v>
      </c>
      <c r="N1692" s="4"/>
      <c r="O1692" s="4"/>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4"/>
      <c r="BH1692" s="4"/>
      <c r="BI1692" s="4"/>
      <c r="BJ1692" s="4"/>
      <c r="BK1692" s="4"/>
      <c r="BL1692" s="4"/>
      <c r="BM1692" s="4"/>
      <c r="BN1692" s="4"/>
      <c r="BO1692" s="4"/>
      <c r="BP1692" s="4"/>
      <c r="BQ1692" s="4"/>
      <c r="BR1692" s="4"/>
      <c r="BS1692" s="4"/>
      <c r="BT1692" s="4"/>
      <c r="BU1692" s="4"/>
      <c r="BV1692" s="4"/>
      <c r="BW1692" s="4"/>
      <c r="BZ1692" s="7"/>
      <c r="CF1692" s="7"/>
      <c r="CG1692" s="14"/>
      <c r="CH1692" s="7"/>
      <c r="CI1692" s="14"/>
      <c r="CJ1692" s="7"/>
      <c r="CK1692" s="14"/>
      <c r="CL1692" s="7"/>
      <c r="CM1692" s="14"/>
    </row>
    <row r="1693" spans="1:91" x14ac:dyDescent="0.3">
      <c r="A1693" s="10">
        <v>151</v>
      </c>
      <c r="B1693" s="36" t="s">
        <v>1036</v>
      </c>
      <c r="G1693" s="36" t="s">
        <v>7129</v>
      </c>
      <c r="K1693" s="7"/>
      <c r="L1693" s="7" t="s">
        <v>834</v>
      </c>
      <c r="M1693" s="7" t="s">
        <v>621</v>
      </c>
      <c r="N1693" s="4"/>
      <c r="O1693" s="4"/>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c r="AM1693" s="4"/>
      <c r="AN1693" s="4"/>
      <c r="AO1693" s="4"/>
      <c r="AP1693" s="4"/>
      <c r="AQ1693" s="4"/>
      <c r="AR1693" s="4"/>
      <c r="AS1693" s="4"/>
      <c r="AT1693" s="4"/>
      <c r="AU1693" s="4"/>
      <c r="AV1693" s="4"/>
      <c r="AW1693" s="4"/>
      <c r="AX1693" s="4"/>
      <c r="AY1693" s="4"/>
      <c r="AZ1693" s="4"/>
      <c r="BA1693" s="4"/>
      <c r="BB1693" s="4"/>
      <c r="BC1693" s="4"/>
      <c r="BD1693" s="4"/>
      <c r="BE1693" s="4"/>
      <c r="BF1693" s="4"/>
      <c r="BG1693" s="4"/>
      <c r="BH1693" s="4"/>
      <c r="BI1693" s="4"/>
      <c r="BJ1693" s="4"/>
      <c r="BK1693" s="4"/>
      <c r="BL1693" s="4"/>
      <c r="BM1693" s="4"/>
      <c r="BN1693" s="4"/>
      <c r="BO1693" s="4"/>
      <c r="BP1693" s="4"/>
      <c r="BQ1693" s="4"/>
      <c r="BR1693" s="4"/>
      <c r="BS1693" s="4"/>
      <c r="BT1693" s="4"/>
      <c r="BU1693" s="4"/>
      <c r="BV1693" s="4"/>
      <c r="BW1693" s="4"/>
      <c r="BZ1693" s="7"/>
      <c r="CF1693" s="7"/>
      <c r="CG1693" s="14"/>
      <c r="CH1693" s="7"/>
      <c r="CI1693" s="14"/>
      <c r="CJ1693" s="7"/>
      <c r="CK1693" s="14"/>
      <c r="CL1693" s="7"/>
      <c r="CM1693" s="14"/>
    </row>
    <row r="1694" spans="1:91" x14ac:dyDescent="0.3">
      <c r="A1694" s="10">
        <v>151</v>
      </c>
      <c r="B1694" s="36" t="s">
        <v>1036</v>
      </c>
      <c r="G1694" s="36" t="s">
        <v>7130</v>
      </c>
      <c r="K1694" s="7"/>
      <c r="L1694" s="7" t="s">
        <v>834</v>
      </c>
      <c r="M1694" s="7" t="s">
        <v>621</v>
      </c>
      <c r="N1694" s="4"/>
      <c r="O1694" s="4"/>
      <c r="P1694" s="4"/>
      <c r="Q1694" s="4"/>
      <c r="R1694" s="4"/>
      <c r="S1694" s="4"/>
      <c r="T1694" s="4"/>
      <c r="U1694" s="4"/>
      <c r="V1694" s="4"/>
      <c r="W1694" s="4"/>
      <c r="X1694" s="4"/>
      <c r="Y1694" s="4"/>
      <c r="Z1694" s="4"/>
      <c r="AA1694" s="4"/>
      <c r="AB1694" s="4"/>
      <c r="AC1694" s="4"/>
      <c r="AD1694" s="4"/>
      <c r="AE1694" s="4"/>
      <c r="AF1694" s="4"/>
      <c r="AG1694" s="4"/>
      <c r="AH1694" s="4"/>
      <c r="AI1694" s="4"/>
      <c r="AJ1694" s="4"/>
      <c r="AK1694" s="4"/>
      <c r="AL1694" s="4"/>
      <c r="AM1694" s="4"/>
      <c r="AN1694" s="4"/>
      <c r="AO1694" s="4"/>
      <c r="AP1694" s="4"/>
      <c r="AQ1694" s="4"/>
      <c r="AR1694" s="4"/>
      <c r="AS1694" s="4"/>
      <c r="AT1694" s="4"/>
      <c r="AU1694" s="4"/>
      <c r="AV1694" s="4"/>
      <c r="AW1694" s="4"/>
      <c r="AX1694" s="4"/>
      <c r="AY1694" s="4"/>
      <c r="AZ1694" s="4"/>
      <c r="BA1694" s="4"/>
      <c r="BB1694" s="4"/>
      <c r="BC1694" s="4"/>
      <c r="BD1694" s="4"/>
      <c r="BE1694" s="4"/>
      <c r="BF1694" s="4"/>
      <c r="BG1694" s="4"/>
      <c r="BH1694" s="4"/>
      <c r="BI1694" s="4"/>
      <c r="BJ1694" s="4"/>
      <c r="BK1694" s="4"/>
      <c r="BL1694" s="4"/>
      <c r="BM1694" s="4"/>
      <c r="BN1694" s="4"/>
      <c r="BO1694" s="4"/>
      <c r="BP1694" s="4"/>
      <c r="BQ1694" s="4"/>
      <c r="BR1694" s="4"/>
      <c r="BS1694" s="4"/>
      <c r="BT1694" s="4"/>
      <c r="BU1694" s="4"/>
      <c r="BV1694" s="4"/>
      <c r="BW1694" s="4"/>
      <c r="BZ1694" s="7"/>
      <c r="CF1694" s="7"/>
      <c r="CG1694" s="14"/>
      <c r="CH1694" s="7"/>
      <c r="CI1694" s="14"/>
      <c r="CJ1694" s="7"/>
      <c r="CK1694" s="14"/>
      <c r="CL1694" s="7"/>
      <c r="CM1694" s="14"/>
    </row>
    <row r="1695" spans="1:91" x14ac:dyDescent="0.3">
      <c r="A1695" s="10">
        <v>151</v>
      </c>
      <c r="B1695" s="36" t="s">
        <v>1036</v>
      </c>
      <c r="G1695" s="36" t="s">
        <v>7131</v>
      </c>
      <c r="K1695" s="7"/>
      <c r="L1695" s="7" t="s">
        <v>834</v>
      </c>
      <c r="M1695" s="7" t="s">
        <v>621</v>
      </c>
      <c r="N1695" s="4"/>
      <c r="O1695" s="4"/>
      <c r="P1695" s="4"/>
      <c r="Q1695" s="4"/>
      <c r="R1695" s="4"/>
      <c r="S1695" s="4"/>
      <c r="T1695" s="4"/>
      <c r="U1695" s="4"/>
      <c r="V1695" s="4"/>
      <c r="W1695" s="4"/>
      <c r="X1695" s="4"/>
      <c r="Y1695" s="4"/>
      <c r="Z1695" s="4"/>
      <c r="AA1695" s="4"/>
      <c r="AB1695" s="4"/>
      <c r="AC1695" s="4"/>
      <c r="AD1695" s="4"/>
      <c r="AE1695" s="4"/>
      <c r="AF1695" s="4"/>
      <c r="AG1695" s="4"/>
      <c r="AH1695" s="4"/>
      <c r="AI1695" s="4"/>
      <c r="AJ1695" s="4"/>
      <c r="AK1695" s="4"/>
      <c r="AL1695" s="4"/>
      <c r="AM1695" s="4"/>
      <c r="AN1695" s="4"/>
      <c r="AO1695" s="4"/>
      <c r="AP1695" s="4"/>
      <c r="AQ1695" s="4"/>
      <c r="AR1695" s="4"/>
      <c r="AS1695" s="4"/>
      <c r="AT1695" s="4"/>
      <c r="AU1695" s="4"/>
      <c r="AV1695" s="4"/>
      <c r="AW1695" s="4"/>
      <c r="AX1695" s="4"/>
      <c r="AY1695" s="4"/>
      <c r="AZ1695" s="4"/>
      <c r="BA1695" s="4"/>
      <c r="BB1695" s="4"/>
      <c r="BC1695" s="4"/>
      <c r="BD1695" s="4"/>
      <c r="BE1695" s="4"/>
      <c r="BF1695" s="4"/>
      <c r="BG1695" s="4"/>
      <c r="BH1695" s="4"/>
      <c r="BI1695" s="4"/>
      <c r="BJ1695" s="4"/>
      <c r="BK1695" s="4"/>
      <c r="BL1695" s="4"/>
      <c r="BM1695" s="4"/>
      <c r="BN1695" s="4"/>
      <c r="BO1695" s="4"/>
      <c r="BP1695" s="4"/>
      <c r="BQ1695" s="4"/>
      <c r="BR1695" s="4"/>
      <c r="BS1695" s="4"/>
      <c r="BT1695" s="4"/>
      <c r="BU1695" s="4"/>
      <c r="BV1695" s="4"/>
      <c r="BW1695" s="4"/>
      <c r="BZ1695" s="7"/>
      <c r="CF1695" s="7"/>
      <c r="CG1695" s="14"/>
      <c r="CH1695" s="7"/>
      <c r="CI1695" s="14"/>
      <c r="CJ1695" s="7"/>
      <c r="CK1695" s="14"/>
      <c r="CL1695" s="7"/>
      <c r="CM1695" s="14"/>
    </row>
    <row r="1696" spans="1:91" x14ac:dyDescent="0.3">
      <c r="A1696" s="10">
        <v>151</v>
      </c>
      <c r="B1696" s="36" t="s">
        <v>1036</v>
      </c>
      <c r="G1696" s="36" t="s">
        <v>7132</v>
      </c>
      <c r="K1696" s="7"/>
      <c r="L1696" s="7" t="s">
        <v>834</v>
      </c>
      <c r="M1696" s="7" t="s">
        <v>621</v>
      </c>
      <c r="N1696" s="4"/>
      <c r="O1696" s="4"/>
      <c r="P1696" s="4"/>
      <c r="Q1696" s="4"/>
      <c r="R1696" s="4"/>
      <c r="S1696" s="4"/>
      <c r="T1696" s="4"/>
      <c r="U1696" s="4"/>
      <c r="V1696" s="4"/>
      <c r="W1696" s="4"/>
      <c r="X1696" s="4"/>
      <c r="Y1696" s="4"/>
      <c r="Z1696" s="4"/>
      <c r="AA1696" s="4"/>
      <c r="AB1696" s="4"/>
      <c r="AC1696" s="4"/>
      <c r="AD1696" s="4"/>
      <c r="AE1696" s="4"/>
      <c r="AF1696" s="4"/>
      <c r="AG1696" s="4"/>
      <c r="AH1696" s="4"/>
      <c r="AI1696" s="4"/>
      <c r="AJ1696" s="4"/>
      <c r="AK1696" s="4"/>
      <c r="AL1696" s="4"/>
      <c r="AM1696" s="4"/>
      <c r="AN1696" s="4"/>
      <c r="AO1696" s="4"/>
      <c r="AP1696" s="4"/>
      <c r="AQ1696" s="4"/>
      <c r="AR1696" s="4"/>
      <c r="AS1696" s="4"/>
      <c r="AT1696" s="4"/>
      <c r="AU1696" s="4"/>
      <c r="AV1696" s="4"/>
      <c r="AW1696" s="4"/>
      <c r="AX1696" s="4"/>
      <c r="AY1696" s="4"/>
      <c r="AZ1696" s="4"/>
      <c r="BA1696" s="4"/>
      <c r="BB1696" s="4"/>
      <c r="BC1696" s="4"/>
      <c r="BD1696" s="4"/>
      <c r="BE1696" s="4"/>
      <c r="BF1696" s="4"/>
      <c r="BG1696" s="4"/>
      <c r="BH1696" s="4"/>
      <c r="BI1696" s="4"/>
      <c r="BJ1696" s="4"/>
      <c r="BK1696" s="4"/>
      <c r="BL1696" s="4"/>
      <c r="BM1696" s="4"/>
      <c r="BN1696" s="4"/>
      <c r="BO1696" s="4"/>
      <c r="BP1696" s="4"/>
      <c r="BQ1696" s="4"/>
      <c r="BR1696" s="4"/>
      <c r="BS1696" s="4"/>
      <c r="BT1696" s="4"/>
      <c r="BU1696" s="4"/>
      <c r="BV1696" s="4"/>
      <c r="BW1696" s="4"/>
      <c r="BZ1696" s="7"/>
      <c r="CF1696" s="7"/>
      <c r="CG1696" s="14"/>
      <c r="CH1696" s="7"/>
      <c r="CI1696" s="14"/>
      <c r="CJ1696" s="7"/>
      <c r="CK1696" s="14"/>
      <c r="CL1696" s="7"/>
      <c r="CM1696" s="14"/>
    </row>
    <row r="1697" spans="1:91" x14ac:dyDescent="0.3">
      <c r="A1697" s="10">
        <v>151</v>
      </c>
      <c r="B1697" s="36" t="s">
        <v>895</v>
      </c>
      <c r="G1697" s="36" t="s">
        <v>7133</v>
      </c>
      <c r="K1697" s="7"/>
      <c r="L1697" s="7" t="s">
        <v>834</v>
      </c>
      <c r="M1697" s="7" t="s">
        <v>621</v>
      </c>
      <c r="N1697" s="4"/>
      <c r="O1697" s="4"/>
      <c r="P1697" s="4"/>
      <c r="Q1697" s="4"/>
      <c r="R1697" s="4"/>
      <c r="S1697" s="4"/>
      <c r="T1697" s="4"/>
      <c r="U1697" s="4"/>
      <c r="V1697" s="4"/>
      <c r="W1697" s="4"/>
      <c r="X1697" s="4"/>
      <c r="Y1697" s="4"/>
      <c r="Z1697" s="4"/>
      <c r="AA1697" s="4"/>
      <c r="AB1697" s="4"/>
      <c r="AC1697" s="4"/>
      <c r="AD1697" s="4"/>
      <c r="AE1697" s="4"/>
      <c r="AF1697" s="4"/>
      <c r="AG1697" s="4"/>
      <c r="AH1697" s="4"/>
      <c r="AI1697" s="4"/>
      <c r="AJ1697" s="4"/>
      <c r="AK1697" s="4"/>
      <c r="AL1697" s="4"/>
      <c r="AM1697" s="4"/>
      <c r="AN1697" s="4"/>
      <c r="AO1697" s="4"/>
      <c r="AP1697" s="4"/>
      <c r="AQ1697" s="4"/>
      <c r="AR1697" s="4"/>
      <c r="AS1697" s="4"/>
      <c r="AT1697" s="4"/>
      <c r="AU1697" s="4"/>
      <c r="AV1697" s="4"/>
      <c r="AW1697" s="4"/>
      <c r="AX1697" s="4"/>
      <c r="AY1697" s="4"/>
      <c r="AZ1697" s="4"/>
      <c r="BA1697" s="4"/>
      <c r="BB1697" s="4"/>
      <c r="BC1697" s="4"/>
      <c r="BD1697" s="4"/>
      <c r="BE1697" s="4"/>
      <c r="BF1697" s="4"/>
      <c r="BG1697" s="4"/>
      <c r="BH1697" s="4"/>
      <c r="BI1697" s="4"/>
      <c r="BJ1697" s="4"/>
      <c r="BK1697" s="4"/>
      <c r="BL1697" s="4"/>
      <c r="BM1697" s="4"/>
      <c r="BN1697" s="4"/>
      <c r="BO1697" s="4"/>
      <c r="BP1697" s="4"/>
      <c r="BQ1697" s="4"/>
      <c r="BR1697" s="4"/>
      <c r="BS1697" s="4"/>
      <c r="BT1697" s="4"/>
      <c r="BU1697" s="4"/>
      <c r="BV1697" s="4"/>
      <c r="BW1697" s="4"/>
      <c r="BZ1697" s="7"/>
      <c r="CF1697" s="7"/>
      <c r="CG1697" s="14"/>
      <c r="CH1697" s="7"/>
      <c r="CI1697" s="14"/>
      <c r="CJ1697" s="7"/>
      <c r="CK1697" s="14"/>
      <c r="CL1697" s="7"/>
      <c r="CM1697" s="14"/>
    </row>
    <row r="1698" spans="1:91" x14ac:dyDescent="0.3">
      <c r="A1698" s="10">
        <v>151</v>
      </c>
      <c r="B1698" s="36" t="s">
        <v>860</v>
      </c>
      <c r="G1698" s="36" t="s">
        <v>7134</v>
      </c>
      <c r="K1698" s="7"/>
      <c r="L1698" s="7" t="s">
        <v>834</v>
      </c>
      <c r="M1698" s="7" t="s">
        <v>615</v>
      </c>
      <c r="N1698" s="4"/>
      <c r="O1698" s="4"/>
      <c r="P1698" s="4"/>
      <c r="Q1698" s="4"/>
      <c r="R1698" s="4"/>
      <c r="S1698" s="4"/>
      <c r="T1698" s="4"/>
      <c r="U1698" s="4"/>
      <c r="V1698" s="4"/>
      <c r="W1698" s="4"/>
      <c r="X1698" s="4"/>
      <c r="Y1698" s="4"/>
      <c r="Z1698" s="4"/>
      <c r="AA1698" s="4"/>
      <c r="AB1698" s="4"/>
      <c r="AC1698" s="4"/>
      <c r="AD1698" s="4"/>
      <c r="AE1698" s="4"/>
      <c r="AF1698" s="4"/>
      <c r="AG1698" s="4"/>
      <c r="AH1698" s="4"/>
      <c r="AI1698" s="4"/>
      <c r="AJ1698" s="4"/>
      <c r="AK1698" s="4"/>
      <c r="AL1698" s="4"/>
      <c r="AM1698" s="4"/>
      <c r="AN1698" s="4"/>
      <c r="AO1698" s="4"/>
      <c r="AP1698" s="4"/>
      <c r="AQ1698" s="4"/>
      <c r="AR1698" s="4"/>
      <c r="AS1698" s="4"/>
      <c r="AT1698" s="4"/>
      <c r="AU1698" s="4"/>
      <c r="AV1698" s="4"/>
      <c r="AW1698" s="4"/>
      <c r="AX1698" s="4"/>
      <c r="AY1698" s="4"/>
      <c r="AZ1698" s="4"/>
      <c r="BA1698" s="4"/>
      <c r="BB1698" s="4"/>
      <c r="BC1698" s="4"/>
      <c r="BD1698" s="4"/>
      <c r="BE1698" s="4"/>
      <c r="BF1698" s="4"/>
      <c r="BG1698" s="4"/>
      <c r="BH1698" s="4"/>
      <c r="BI1698" s="4"/>
      <c r="BJ1698" s="4"/>
      <c r="BK1698" s="4"/>
      <c r="BL1698" s="4"/>
      <c r="BM1698" s="4"/>
      <c r="BN1698" s="4"/>
      <c r="BO1698" s="4"/>
      <c r="BP1698" s="4"/>
      <c r="BQ1698" s="4"/>
      <c r="BR1698" s="4"/>
      <c r="BS1698" s="4"/>
      <c r="BT1698" s="4"/>
      <c r="BU1698" s="4"/>
      <c r="BV1698" s="4"/>
      <c r="BW1698" s="4"/>
      <c r="BZ1698" s="7"/>
      <c r="CF1698" s="7"/>
      <c r="CG1698" s="14"/>
      <c r="CH1698" s="7"/>
      <c r="CI1698" s="14"/>
      <c r="CJ1698" s="7"/>
      <c r="CK1698" s="14"/>
      <c r="CL1698" s="7"/>
      <c r="CM1698" s="14"/>
    </row>
    <row r="1699" spans="1:91" x14ac:dyDescent="0.3">
      <c r="A1699" s="10">
        <v>151</v>
      </c>
      <c r="B1699" s="36" t="s">
        <v>1076</v>
      </c>
      <c r="G1699" s="36" t="s">
        <v>7135</v>
      </c>
      <c r="K1699" s="7"/>
      <c r="L1699" s="7" t="s">
        <v>834</v>
      </c>
      <c r="M1699" s="7" t="s">
        <v>624</v>
      </c>
      <c r="N1699" s="4"/>
      <c r="O1699" s="4"/>
      <c r="P1699" s="4"/>
      <c r="Q1699" s="4"/>
      <c r="R1699" s="4"/>
      <c r="S1699" s="4"/>
      <c r="T1699" s="4"/>
      <c r="U1699" s="4"/>
      <c r="V1699" s="4"/>
      <c r="W1699" s="4"/>
      <c r="X1699" s="4"/>
      <c r="Y1699" s="4"/>
      <c r="Z1699" s="4"/>
      <c r="AA1699" s="4"/>
      <c r="AB1699" s="4"/>
      <c r="AC1699" s="4"/>
      <c r="AD1699" s="4"/>
      <c r="AE1699" s="4"/>
      <c r="AF1699" s="4"/>
      <c r="AG1699" s="4"/>
      <c r="AH1699" s="4"/>
      <c r="AI1699" s="4"/>
      <c r="AJ1699" s="4"/>
      <c r="AK1699" s="4"/>
      <c r="AL1699" s="4"/>
      <c r="AM1699" s="4"/>
      <c r="AN1699" s="4"/>
      <c r="AO1699" s="4"/>
      <c r="AP1699" s="4"/>
      <c r="AQ1699" s="4"/>
      <c r="AR1699" s="4"/>
      <c r="AS1699" s="4"/>
      <c r="AT1699" s="4"/>
      <c r="AU1699" s="4"/>
      <c r="AV1699" s="4"/>
      <c r="AW1699" s="4"/>
      <c r="AX1699" s="4"/>
      <c r="AY1699" s="4"/>
      <c r="AZ1699" s="4"/>
      <c r="BA1699" s="4"/>
      <c r="BB1699" s="4"/>
      <c r="BC1699" s="4"/>
      <c r="BD1699" s="4"/>
      <c r="BE1699" s="4"/>
      <c r="BF1699" s="4"/>
      <c r="BG1699" s="4"/>
      <c r="BH1699" s="4"/>
      <c r="BI1699" s="4"/>
      <c r="BJ1699" s="4"/>
      <c r="BK1699" s="4"/>
      <c r="BL1699" s="4"/>
      <c r="BM1699" s="4"/>
      <c r="BN1699" s="4"/>
      <c r="BO1699" s="4"/>
      <c r="BP1699" s="4"/>
      <c r="BQ1699" s="4"/>
      <c r="BR1699" s="4"/>
      <c r="BS1699" s="4"/>
      <c r="BT1699" s="4"/>
      <c r="BU1699" s="4"/>
      <c r="BV1699" s="4"/>
      <c r="BW1699" s="4"/>
      <c r="BZ1699" s="7"/>
      <c r="CF1699" s="7"/>
      <c r="CG1699" s="14"/>
      <c r="CH1699" s="7"/>
      <c r="CI1699" s="14"/>
      <c r="CJ1699" s="7"/>
      <c r="CK1699" s="14"/>
      <c r="CL1699" s="7"/>
      <c r="CM1699" s="14"/>
    </row>
    <row r="1700" spans="1:91" x14ac:dyDescent="0.3">
      <c r="A1700" s="10">
        <v>151</v>
      </c>
      <c r="B1700" s="36" t="s">
        <v>1025</v>
      </c>
      <c r="G1700" s="36" t="s">
        <v>7136</v>
      </c>
      <c r="K1700" s="7"/>
      <c r="L1700" s="7" t="s">
        <v>834</v>
      </c>
      <c r="M1700" s="7" t="s">
        <v>669</v>
      </c>
      <c r="N1700" s="4"/>
      <c r="O1700" s="4"/>
      <c r="P1700" s="4"/>
      <c r="Q1700" s="4"/>
      <c r="R1700" s="4"/>
      <c r="S1700" s="4"/>
      <c r="T1700" s="4"/>
      <c r="U1700" s="4"/>
      <c r="V1700" s="4"/>
      <c r="W1700" s="4"/>
      <c r="X1700" s="4"/>
      <c r="Y1700" s="4"/>
      <c r="Z1700" s="4"/>
      <c r="AA1700" s="4"/>
      <c r="AB1700" s="4"/>
      <c r="AC1700" s="4"/>
      <c r="AD1700" s="4"/>
      <c r="AE1700" s="4"/>
      <c r="AF1700" s="4"/>
      <c r="AG1700" s="4"/>
      <c r="AH1700" s="4"/>
      <c r="AI1700" s="4"/>
      <c r="AJ1700" s="4"/>
      <c r="AK1700" s="4"/>
      <c r="AL1700" s="4"/>
      <c r="AM1700" s="4"/>
      <c r="AN1700" s="4"/>
      <c r="AO1700" s="4"/>
      <c r="AP1700" s="4"/>
      <c r="AQ1700" s="4"/>
      <c r="AR1700" s="4"/>
      <c r="AS1700" s="4"/>
      <c r="AT1700" s="4"/>
      <c r="AU1700" s="4"/>
      <c r="AV1700" s="4"/>
      <c r="AW1700" s="4"/>
      <c r="AX1700" s="4"/>
      <c r="AY1700" s="4"/>
      <c r="AZ1700" s="4"/>
      <c r="BA1700" s="4"/>
      <c r="BB1700" s="4"/>
      <c r="BC1700" s="4"/>
      <c r="BD1700" s="4"/>
      <c r="BE1700" s="4"/>
      <c r="BF1700" s="4"/>
      <c r="BG1700" s="4"/>
      <c r="BH1700" s="4"/>
      <c r="BI1700" s="4"/>
      <c r="BJ1700" s="4"/>
      <c r="BK1700" s="4"/>
      <c r="BL1700" s="4"/>
      <c r="BM1700" s="4"/>
      <c r="BN1700" s="4"/>
      <c r="BO1700" s="4"/>
      <c r="BP1700" s="4"/>
      <c r="BQ1700" s="4"/>
      <c r="BR1700" s="4"/>
      <c r="BS1700" s="4"/>
      <c r="BT1700" s="4"/>
      <c r="BU1700" s="4"/>
      <c r="BV1700" s="4"/>
      <c r="BW1700" s="4"/>
      <c r="BZ1700" s="7"/>
      <c r="CF1700" s="7"/>
      <c r="CG1700" s="14"/>
      <c r="CH1700" s="7"/>
      <c r="CI1700" s="14"/>
      <c r="CJ1700" s="7"/>
      <c r="CK1700" s="14"/>
      <c r="CL1700" s="7"/>
      <c r="CM1700" s="14"/>
    </row>
    <row r="1701" spans="1:91" x14ac:dyDescent="0.3">
      <c r="A1701" s="10">
        <v>151</v>
      </c>
      <c r="B1701" s="36" t="s">
        <v>868</v>
      </c>
      <c r="G1701" s="36" t="s">
        <v>7137</v>
      </c>
      <c r="K1701" s="7"/>
      <c r="L1701" s="7" t="s">
        <v>834</v>
      </c>
      <c r="M1701" s="7" t="s">
        <v>615</v>
      </c>
      <c r="N1701" s="4"/>
      <c r="O1701" s="4"/>
      <c r="P1701" s="4"/>
      <c r="Q1701" s="4"/>
      <c r="R1701" s="4"/>
      <c r="S1701" s="4"/>
      <c r="T1701" s="4"/>
      <c r="U1701" s="4"/>
      <c r="V1701" s="4"/>
      <c r="W1701" s="4"/>
      <c r="X1701" s="4"/>
      <c r="Y1701" s="4"/>
      <c r="Z1701" s="4"/>
      <c r="AA1701" s="4"/>
      <c r="AB1701" s="4"/>
      <c r="AC1701" s="4"/>
      <c r="AD1701" s="4"/>
      <c r="AE1701" s="4"/>
      <c r="AF1701" s="4"/>
      <c r="AG1701" s="4"/>
      <c r="AH1701" s="4"/>
      <c r="AI1701" s="4"/>
      <c r="AJ1701" s="4"/>
      <c r="AK1701" s="4"/>
      <c r="AL1701" s="4"/>
      <c r="AM1701" s="4"/>
      <c r="AN1701" s="4"/>
      <c r="AO1701" s="4"/>
      <c r="AP1701" s="4"/>
      <c r="AQ1701" s="4"/>
      <c r="AR1701" s="4"/>
      <c r="AS1701" s="4"/>
      <c r="AT1701" s="4"/>
      <c r="AU1701" s="4"/>
      <c r="AV1701" s="4"/>
      <c r="AW1701" s="4"/>
      <c r="AX1701" s="4"/>
      <c r="AY1701" s="4"/>
      <c r="AZ1701" s="4"/>
      <c r="BA1701" s="4"/>
      <c r="BB1701" s="4"/>
      <c r="BC1701" s="4"/>
      <c r="BD1701" s="4"/>
      <c r="BE1701" s="4"/>
      <c r="BF1701" s="4"/>
      <c r="BG1701" s="4"/>
      <c r="BH1701" s="4"/>
      <c r="BI1701" s="4"/>
      <c r="BJ1701" s="4"/>
      <c r="BK1701" s="4"/>
      <c r="BL1701" s="4"/>
      <c r="BM1701" s="4"/>
      <c r="BN1701" s="4"/>
      <c r="BO1701" s="4"/>
      <c r="BP1701" s="4"/>
      <c r="BQ1701" s="4"/>
      <c r="BR1701" s="4"/>
      <c r="BS1701" s="4"/>
      <c r="BT1701" s="4"/>
      <c r="BU1701" s="4"/>
      <c r="BV1701" s="4"/>
      <c r="BW1701" s="4"/>
      <c r="BZ1701" s="7"/>
      <c r="CF1701" s="7"/>
      <c r="CG1701" s="14"/>
      <c r="CH1701" s="7"/>
      <c r="CI1701" s="14"/>
      <c r="CJ1701" s="7"/>
      <c r="CK1701" s="14"/>
      <c r="CL1701" s="7"/>
      <c r="CM1701" s="14"/>
    </row>
    <row r="1702" spans="1:91" x14ac:dyDescent="0.3">
      <c r="A1702" s="10">
        <v>151</v>
      </c>
      <c r="B1702" s="36" t="s">
        <v>860</v>
      </c>
      <c r="G1702" s="36" t="s">
        <v>7138</v>
      </c>
      <c r="K1702" s="7"/>
      <c r="L1702" s="7" t="s">
        <v>834</v>
      </c>
      <c r="M1702" s="7" t="s">
        <v>618</v>
      </c>
      <c r="N1702" s="4"/>
      <c r="O1702" s="4"/>
      <c r="P1702" s="4"/>
      <c r="Q1702" s="4"/>
      <c r="R1702" s="4"/>
      <c r="S1702" s="4"/>
      <c r="T1702" s="4"/>
      <c r="U1702" s="4"/>
      <c r="V1702" s="4"/>
      <c r="W1702" s="4"/>
      <c r="X1702" s="4"/>
      <c r="Y1702" s="4"/>
      <c r="Z1702" s="4"/>
      <c r="AA1702" s="4"/>
      <c r="AB1702" s="4"/>
      <c r="AC1702" s="4"/>
      <c r="AD1702" s="4"/>
      <c r="AE1702" s="4"/>
      <c r="AF1702" s="4"/>
      <c r="AG1702" s="4"/>
      <c r="AH1702" s="4"/>
      <c r="AI1702" s="4"/>
      <c r="AJ1702" s="4"/>
      <c r="AK1702" s="4"/>
      <c r="AL1702" s="4"/>
      <c r="AM1702" s="4"/>
      <c r="AN1702" s="4"/>
      <c r="AO1702" s="4"/>
      <c r="AP1702" s="4"/>
      <c r="AQ1702" s="4"/>
      <c r="AR1702" s="4"/>
      <c r="AS1702" s="4"/>
      <c r="AT1702" s="4"/>
      <c r="AU1702" s="4"/>
      <c r="AV1702" s="4"/>
      <c r="AW1702" s="4"/>
      <c r="AX1702" s="4"/>
      <c r="AY1702" s="4"/>
      <c r="AZ1702" s="4"/>
      <c r="BA1702" s="4"/>
      <c r="BB1702" s="4"/>
      <c r="BC1702" s="4"/>
      <c r="BD1702" s="4"/>
      <c r="BE1702" s="4"/>
      <c r="BF1702" s="4"/>
      <c r="BG1702" s="4"/>
      <c r="BH1702" s="4"/>
      <c r="BI1702" s="4"/>
      <c r="BJ1702" s="4"/>
      <c r="BK1702" s="4"/>
      <c r="BL1702" s="4"/>
      <c r="BM1702" s="4"/>
      <c r="BN1702" s="4"/>
      <c r="BO1702" s="4"/>
      <c r="BP1702" s="4"/>
      <c r="BQ1702" s="4"/>
      <c r="BR1702" s="4"/>
      <c r="BS1702" s="4"/>
      <c r="BT1702" s="4"/>
      <c r="BU1702" s="4"/>
      <c r="BV1702" s="4"/>
      <c r="BW1702" s="4"/>
      <c r="BZ1702" s="7"/>
      <c r="CF1702" s="7"/>
      <c r="CG1702" s="14"/>
      <c r="CH1702" s="7"/>
      <c r="CI1702" s="14"/>
      <c r="CJ1702" s="7"/>
      <c r="CK1702" s="14"/>
      <c r="CL1702" s="7"/>
      <c r="CM1702" s="14"/>
    </row>
    <row r="1703" spans="1:91" x14ac:dyDescent="0.3">
      <c r="A1703" s="10">
        <v>151</v>
      </c>
      <c r="B1703" s="36" t="s">
        <v>863</v>
      </c>
      <c r="G1703" s="36" t="s">
        <v>7139</v>
      </c>
      <c r="K1703" s="7"/>
      <c r="L1703" s="7" t="s">
        <v>834</v>
      </c>
      <c r="M1703" s="7" t="s">
        <v>651</v>
      </c>
      <c r="N1703" s="4"/>
      <c r="O1703" s="4"/>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c r="AM1703" s="4"/>
      <c r="AN1703" s="4"/>
      <c r="AO1703" s="4"/>
      <c r="AP1703" s="4"/>
      <c r="AQ1703" s="4"/>
      <c r="AR1703" s="4"/>
      <c r="AS1703" s="4"/>
      <c r="AT1703" s="4"/>
      <c r="AU1703" s="4"/>
      <c r="AV1703" s="4"/>
      <c r="AW1703" s="4"/>
      <c r="AX1703" s="4"/>
      <c r="AY1703" s="4"/>
      <c r="AZ1703" s="4"/>
      <c r="BA1703" s="4"/>
      <c r="BB1703" s="4"/>
      <c r="BC1703" s="4"/>
      <c r="BD1703" s="4"/>
      <c r="BE1703" s="4"/>
      <c r="BF1703" s="4"/>
      <c r="BG1703" s="4"/>
      <c r="BH1703" s="4"/>
      <c r="BI1703" s="4"/>
      <c r="BJ1703" s="4"/>
      <c r="BK1703" s="4"/>
      <c r="BL1703" s="4"/>
      <c r="BM1703" s="4"/>
      <c r="BN1703" s="4"/>
      <c r="BO1703" s="4"/>
      <c r="BP1703" s="4"/>
      <c r="BQ1703" s="4"/>
      <c r="BR1703" s="4"/>
      <c r="BS1703" s="4"/>
      <c r="BT1703" s="4"/>
      <c r="BU1703" s="4"/>
      <c r="BV1703" s="4"/>
      <c r="BW1703" s="4"/>
      <c r="BZ1703" s="7"/>
      <c r="CF1703" s="7"/>
      <c r="CG1703" s="14"/>
      <c r="CH1703" s="7"/>
      <c r="CI1703" s="14"/>
      <c r="CJ1703" s="7"/>
      <c r="CK1703" s="14"/>
      <c r="CL1703" s="7"/>
      <c r="CM1703" s="14"/>
    </row>
    <row r="1704" spans="1:91" x14ac:dyDescent="0.3">
      <c r="A1704" s="10">
        <v>151</v>
      </c>
      <c r="B1704" s="36" t="s">
        <v>1025</v>
      </c>
      <c r="G1704" s="36" t="s">
        <v>7140</v>
      </c>
      <c r="K1704" s="7"/>
      <c r="L1704" s="7" t="s">
        <v>834</v>
      </c>
      <c r="M1704" s="7" t="s">
        <v>639</v>
      </c>
      <c r="N1704" s="4"/>
      <c r="O1704" s="4"/>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4"/>
      <c r="BH1704" s="4"/>
      <c r="BI1704" s="4"/>
      <c r="BJ1704" s="4"/>
      <c r="BK1704" s="4"/>
      <c r="BL1704" s="4"/>
      <c r="BM1704" s="4"/>
      <c r="BN1704" s="4"/>
      <c r="BO1704" s="4"/>
      <c r="BP1704" s="4"/>
      <c r="BQ1704" s="4"/>
      <c r="BR1704" s="4"/>
      <c r="BS1704" s="4"/>
      <c r="BT1704" s="4"/>
      <c r="BU1704" s="4"/>
      <c r="BV1704" s="4"/>
      <c r="BW1704" s="4"/>
      <c r="BZ1704" s="7"/>
      <c r="CF1704" s="7"/>
      <c r="CG1704" s="14"/>
      <c r="CH1704" s="7"/>
      <c r="CI1704" s="14"/>
      <c r="CJ1704" s="7"/>
      <c r="CK1704" s="14"/>
      <c r="CL1704" s="7"/>
      <c r="CM1704" s="14"/>
    </row>
    <row r="1705" spans="1:91" x14ac:dyDescent="0.3">
      <c r="A1705" s="10">
        <v>151</v>
      </c>
      <c r="B1705" s="36" t="s">
        <v>1036</v>
      </c>
      <c r="G1705" s="36" t="s">
        <v>7141</v>
      </c>
      <c r="K1705" s="7"/>
      <c r="L1705" s="7" t="s">
        <v>834</v>
      </c>
      <c r="M1705" s="7" t="s">
        <v>621</v>
      </c>
      <c r="N1705" s="4"/>
      <c r="O1705" s="4"/>
      <c r="P1705" s="4"/>
      <c r="Q1705" s="4"/>
      <c r="R1705" s="4"/>
      <c r="S1705" s="4"/>
      <c r="T1705" s="4"/>
      <c r="U1705" s="4"/>
      <c r="V1705" s="4"/>
      <c r="W1705" s="4"/>
      <c r="X1705" s="4"/>
      <c r="Y1705" s="4"/>
      <c r="Z1705" s="4"/>
      <c r="AA1705" s="4"/>
      <c r="AB1705" s="4"/>
      <c r="AC1705" s="4"/>
      <c r="AD1705" s="4"/>
      <c r="AE1705" s="4"/>
      <c r="AF1705" s="4"/>
      <c r="AG1705" s="4"/>
      <c r="AH1705" s="4"/>
      <c r="AI1705" s="4"/>
      <c r="AJ1705" s="4"/>
      <c r="AK1705" s="4"/>
      <c r="AL1705" s="4"/>
      <c r="AM1705" s="4"/>
      <c r="AN1705" s="4"/>
      <c r="AO1705" s="4"/>
      <c r="AP1705" s="4"/>
      <c r="AQ1705" s="4"/>
      <c r="AR1705" s="4"/>
      <c r="AS1705" s="4"/>
      <c r="AT1705" s="4"/>
      <c r="AU1705" s="4"/>
      <c r="AV1705" s="4"/>
      <c r="AW1705" s="4"/>
      <c r="AX1705" s="4"/>
      <c r="AY1705" s="4"/>
      <c r="AZ1705" s="4"/>
      <c r="BA1705" s="4"/>
      <c r="BB1705" s="4"/>
      <c r="BC1705" s="4"/>
      <c r="BD1705" s="4"/>
      <c r="BE1705" s="4"/>
      <c r="BF1705" s="4"/>
      <c r="BG1705" s="4"/>
      <c r="BH1705" s="4"/>
      <c r="BI1705" s="4"/>
      <c r="BJ1705" s="4"/>
      <c r="BK1705" s="4"/>
      <c r="BL1705" s="4"/>
      <c r="BM1705" s="4"/>
      <c r="BN1705" s="4"/>
      <c r="BO1705" s="4"/>
      <c r="BP1705" s="4"/>
      <c r="BQ1705" s="4"/>
      <c r="BR1705" s="4"/>
      <c r="BS1705" s="4"/>
      <c r="BT1705" s="4"/>
      <c r="BU1705" s="4"/>
      <c r="BV1705" s="4"/>
      <c r="BW1705" s="4"/>
      <c r="BZ1705" s="7"/>
      <c r="CF1705" s="7"/>
      <c r="CG1705" s="14"/>
      <c r="CH1705" s="7"/>
      <c r="CI1705" s="14"/>
      <c r="CJ1705" s="7"/>
      <c r="CK1705" s="14"/>
      <c r="CL1705" s="7"/>
      <c r="CM1705" s="14"/>
    </row>
    <row r="1706" spans="1:91" x14ac:dyDescent="0.3">
      <c r="A1706" s="10">
        <v>151</v>
      </c>
      <c r="B1706" s="36" t="s">
        <v>863</v>
      </c>
      <c r="G1706" s="36" t="s">
        <v>7142</v>
      </c>
      <c r="K1706" s="7"/>
      <c r="L1706" s="7" t="s">
        <v>834</v>
      </c>
      <c r="M1706" s="7" t="s">
        <v>651</v>
      </c>
      <c r="N1706" s="4"/>
      <c r="O1706" s="4"/>
      <c r="P1706" s="4"/>
      <c r="Q1706" s="4"/>
      <c r="R1706" s="4"/>
      <c r="S1706" s="4"/>
      <c r="T1706" s="4"/>
      <c r="U1706" s="4"/>
      <c r="V1706" s="4"/>
      <c r="W1706" s="4"/>
      <c r="X1706" s="4"/>
      <c r="Y1706" s="4"/>
      <c r="Z1706" s="4"/>
      <c r="AA1706" s="4"/>
      <c r="AB1706" s="4"/>
      <c r="AC1706" s="4"/>
      <c r="AD1706" s="4"/>
      <c r="AE1706" s="4"/>
      <c r="AF1706" s="4"/>
      <c r="AG1706" s="4"/>
      <c r="AH1706" s="4"/>
      <c r="AI1706" s="4"/>
      <c r="AJ1706" s="4"/>
      <c r="AK1706" s="4"/>
      <c r="AL1706" s="4"/>
      <c r="AM1706" s="4"/>
      <c r="AN1706" s="4"/>
      <c r="AO1706" s="4"/>
      <c r="AP1706" s="4"/>
      <c r="AQ1706" s="4"/>
      <c r="AR1706" s="4"/>
      <c r="AS1706" s="4"/>
      <c r="AT1706" s="4"/>
      <c r="AU1706" s="4"/>
      <c r="AV1706" s="4"/>
      <c r="AW1706" s="4"/>
      <c r="AX1706" s="4"/>
      <c r="AY1706" s="4"/>
      <c r="AZ1706" s="4"/>
      <c r="BA1706" s="4"/>
      <c r="BB1706" s="4"/>
      <c r="BC1706" s="4"/>
      <c r="BD1706" s="4"/>
      <c r="BE1706" s="4"/>
      <c r="BF1706" s="4"/>
      <c r="BG1706" s="4"/>
      <c r="BH1706" s="4"/>
      <c r="BI1706" s="4"/>
      <c r="BJ1706" s="4"/>
      <c r="BK1706" s="4"/>
      <c r="BL1706" s="4"/>
      <c r="BM1706" s="4"/>
      <c r="BN1706" s="4"/>
      <c r="BO1706" s="4"/>
      <c r="BP1706" s="4"/>
      <c r="BQ1706" s="4"/>
      <c r="BR1706" s="4"/>
      <c r="BS1706" s="4"/>
      <c r="BT1706" s="4"/>
      <c r="BU1706" s="4"/>
      <c r="BV1706" s="4"/>
      <c r="BW1706" s="4"/>
      <c r="BZ1706" s="7"/>
      <c r="CF1706" s="7"/>
      <c r="CG1706" s="14"/>
      <c r="CH1706" s="7"/>
      <c r="CI1706" s="14"/>
      <c r="CJ1706" s="7"/>
      <c r="CK1706" s="14"/>
      <c r="CL1706" s="7"/>
      <c r="CM1706" s="14"/>
    </row>
    <row r="1707" spans="1:91" x14ac:dyDescent="0.3">
      <c r="A1707" s="10">
        <v>151</v>
      </c>
      <c r="B1707" s="36" t="s">
        <v>1036</v>
      </c>
      <c r="G1707" s="36" t="s">
        <v>7143</v>
      </c>
      <c r="K1707" s="7"/>
      <c r="L1707" s="7" t="s">
        <v>834</v>
      </c>
      <c r="M1707" s="7" t="s">
        <v>621</v>
      </c>
      <c r="N1707" s="4"/>
      <c r="O1707" s="4"/>
      <c r="P1707" s="4"/>
      <c r="Q1707" s="4"/>
      <c r="R1707" s="4"/>
      <c r="S1707" s="4"/>
      <c r="T1707" s="4"/>
      <c r="U1707" s="4"/>
      <c r="V1707" s="4"/>
      <c r="W1707" s="4"/>
      <c r="X1707" s="4"/>
      <c r="Y1707" s="4"/>
      <c r="Z1707" s="4"/>
      <c r="AA1707" s="4"/>
      <c r="AB1707" s="4"/>
      <c r="AC1707" s="4"/>
      <c r="AD1707" s="4"/>
      <c r="AE1707" s="4"/>
      <c r="AF1707" s="4"/>
      <c r="AG1707" s="4"/>
      <c r="AH1707" s="4"/>
      <c r="AI1707" s="4"/>
      <c r="AJ1707" s="4"/>
      <c r="AK1707" s="4"/>
      <c r="AL1707" s="4"/>
      <c r="AM1707" s="4"/>
      <c r="AN1707" s="4"/>
      <c r="AO1707" s="4"/>
      <c r="AP1707" s="4"/>
      <c r="AQ1707" s="4"/>
      <c r="AR1707" s="4"/>
      <c r="AS1707" s="4"/>
      <c r="AT1707" s="4"/>
      <c r="AU1707" s="4"/>
      <c r="AV1707" s="4"/>
      <c r="AW1707" s="4"/>
      <c r="AX1707" s="4"/>
      <c r="AY1707" s="4"/>
      <c r="AZ1707" s="4"/>
      <c r="BA1707" s="4"/>
      <c r="BB1707" s="4"/>
      <c r="BC1707" s="4"/>
      <c r="BD1707" s="4"/>
      <c r="BE1707" s="4"/>
      <c r="BF1707" s="4"/>
      <c r="BG1707" s="4"/>
      <c r="BH1707" s="4"/>
      <c r="BI1707" s="4"/>
      <c r="BJ1707" s="4"/>
      <c r="BK1707" s="4"/>
      <c r="BL1707" s="4"/>
      <c r="BM1707" s="4"/>
      <c r="BN1707" s="4"/>
      <c r="BO1707" s="4"/>
      <c r="BP1707" s="4"/>
      <c r="BQ1707" s="4"/>
      <c r="BR1707" s="4"/>
      <c r="BS1707" s="4"/>
      <c r="BT1707" s="4"/>
      <c r="BU1707" s="4"/>
      <c r="BV1707" s="4"/>
      <c r="BW1707" s="4"/>
      <c r="BZ1707" s="7"/>
      <c r="CF1707" s="7"/>
      <c r="CG1707" s="14"/>
      <c r="CH1707" s="7"/>
      <c r="CI1707" s="14"/>
      <c r="CJ1707" s="7"/>
      <c r="CK1707" s="14"/>
      <c r="CL1707" s="7"/>
      <c r="CM1707" s="14"/>
    </row>
    <row r="1708" spans="1:91" x14ac:dyDescent="0.3">
      <c r="A1708" s="10">
        <v>151</v>
      </c>
      <c r="B1708" s="36" t="s">
        <v>868</v>
      </c>
      <c r="G1708" s="36" t="s">
        <v>7144</v>
      </c>
      <c r="K1708" s="7"/>
      <c r="L1708" s="7" t="s">
        <v>834</v>
      </c>
      <c r="M1708" s="7" t="s">
        <v>669</v>
      </c>
      <c r="N1708" s="4"/>
      <c r="O1708" s="4"/>
      <c r="P1708" s="4"/>
      <c r="Q1708" s="4"/>
      <c r="R1708" s="4"/>
      <c r="S1708" s="4"/>
      <c r="T1708" s="4"/>
      <c r="U1708" s="4"/>
      <c r="V1708" s="4"/>
      <c r="W1708" s="4"/>
      <c r="X1708" s="4"/>
      <c r="Y1708" s="4"/>
      <c r="Z1708" s="4"/>
      <c r="AA1708" s="4"/>
      <c r="AB1708" s="4"/>
      <c r="AC1708" s="4"/>
      <c r="AD1708" s="4"/>
      <c r="AE1708" s="4"/>
      <c r="AF1708" s="4"/>
      <c r="AG1708" s="4"/>
      <c r="AH1708" s="4"/>
      <c r="AI1708" s="4"/>
      <c r="AJ1708" s="4"/>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c r="BI1708" s="4"/>
      <c r="BJ1708" s="4"/>
      <c r="BK1708" s="4"/>
      <c r="BL1708" s="4"/>
      <c r="BM1708" s="4"/>
      <c r="BN1708" s="4"/>
      <c r="BO1708" s="4"/>
      <c r="BP1708" s="4"/>
      <c r="BQ1708" s="4"/>
      <c r="BR1708" s="4"/>
      <c r="BS1708" s="4"/>
      <c r="BT1708" s="4"/>
      <c r="BU1708" s="4"/>
      <c r="BV1708" s="4"/>
      <c r="BW1708" s="4"/>
      <c r="BZ1708" s="7"/>
      <c r="CF1708" s="7"/>
      <c r="CG1708" s="14"/>
      <c r="CH1708" s="7"/>
      <c r="CI1708" s="14"/>
      <c r="CJ1708" s="7"/>
      <c r="CK1708" s="14"/>
      <c r="CL1708" s="7"/>
      <c r="CM1708" s="14"/>
    </row>
    <row r="1709" spans="1:91" x14ac:dyDescent="0.3">
      <c r="A1709" s="10">
        <v>151</v>
      </c>
      <c r="B1709" s="36" t="s">
        <v>868</v>
      </c>
      <c r="G1709" s="36" t="s">
        <v>7145</v>
      </c>
      <c r="K1709" s="7"/>
      <c r="L1709" s="7" t="s">
        <v>834</v>
      </c>
      <c r="M1709" s="7" t="s">
        <v>669</v>
      </c>
      <c r="N1709" s="4"/>
      <c r="O1709" s="4"/>
      <c r="P1709" s="4"/>
      <c r="Q1709" s="4"/>
      <c r="R1709" s="4"/>
      <c r="S1709" s="4"/>
      <c r="T1709" s="4"/>
      <c r="U1709" s="4"/>
      <c r="V1709" s="4"/>
      <c r="W1709" s="4"/>
      <c r="X1709" s="4"/>
      <c r="Y1709" s="4"/>
      <c r="Z1709" s="4"/>
      <c r="AA1709" s="4"/>
      <c r="AB1709" s="4"/>
      <c r="AC1709" s="4"/>
      <c r="AD1709" s="4"/>
      <c r="AE1709" s="4"/>
      <c r="AF1709" s="4"/>
      <c r="AG1709" s="4"/>
      <c r="AH1709" s="4"/>
      <c r="AI1709" s="4"/>
      <c r="AJ1709" s="4"/>
      <c r="AK1709" s="4"/>
      <c r="AL1709" s="4"/>
      <c r="AM1709" s="4"/>
      <c r="AN1709" s="4"/>
      <c r="AO1709" s="4"/>
      <c r="AP1709" s="4"/>
      <c r="AQ1709" s="4"/>
      <c r="AR1709" s="4"/>
      <c r="AS1709" s="4"/>
      <c r="AT1709" s="4"/>
      <c r="AU1709" s="4"/>
      <c r="AV1709" s="4"/>
      <c r="AW1709" s="4"/>
      <c r="AX1709" s="4"/>
      <c r="AY1709" s="4"/>
      <c r="AZ1709" s="4"/>
      <c r="BA1709" s="4"/>
      <c r="BB1709" s="4"/>
      <c r="BC1709" s="4"/>
      <c r="BD1709" s="4"/>
      <c r="BE1709" s="4"/>
      <c r="BF1709" s="4"/>
      <c r="BG1709" s="4"/>
      <c r="BH1709" s="4"/>
      <c r="BI1709" s="4"/>
      <c r="BJ1709" s="4"/>
      <c r="BK1709" s="4"/>
      <c r="BL1709" s="4"/>
      <c r="BM1709" s="4"/>
      <c r="BN1709" s="4"/>
      <c r="BO1709" s="4"/>
      <c r="BP1709" s="4"/>
      <c r="BQ1709" s="4"/>
      <c r="BR1709" s="4"/>
      <c r="BS1709" s="4"/>
      <c r="BT1709" s="4"/>
      <c r="BU1709" s="4"/>
      <c r="BV1709" s="4"/>
      <c r="BW1709" s="4"/>
      <c r="BZ1709" s="7"/>
      <c r="CF1709" s="7"/>
      <c r="CG1709" s="14"/>
      <c r="CH1709" s="7"/>
      <c r="CI1709" s="14"/>
      <c r="CJ1709" s="7"/>
      <c r="CK1709" s="14"/>
      <c r="CL1709" s="7"/>
      <c r="CM1709" s="14"/>
    </row>
    <row r="1710" spans="1:91" x14ac:dyDescent="0.3">
      <c r="A1710" s="10">
        <v>151</v>
      </c>
      <c r="B1710" s="36" t="s">
        <v>1058</v>
      </c>
      <c r="G1710" s="36" t="s">
        <v>7146</v>
      </c>
      <c r="K1710" s="7"/>
      <c r="L1710" s="7" t="s">
        <v>834</v>
      </c>
      <c r="M1710" s="7" t="s">
        <v>669</v>
      </c>
      <c r="N1710" s="4"/>
      <c r="O1710" s="4"/>
      <c r="P1710" s="4"/>
      <c r="Q1710" s="4"/>
      <c r="R1710" s="4"/>
      <c r="S1710" s="4"/>
      <c r="T1710" s="4"/>
      <c r="U1710" s="4"/>
      <c r="V1710" s="4"/>
      <c r="W1710" s="4"/>
      <c r="X1710" s="4"/>
      <c r="Y1710" s="4"/>
      <c r="Z1710" s="4"/>
      <c r="AA1710" s="4"/>
      <c r="AB1710" s="4"/>
      <c r="AC1710" s="4"/>
      <c r="AD1710" s="4"/>
      <c r="AE1710" s="4"/>
      <c r="AF1710" s="4"/>
      <c r="AG1710" s="4"/>
      <c r="AH1710" s="4"/>
      <c r="AI1710" s="4"/>
      <c r="AJ1710" s="4"/>
      <c r="AK1710" s="4"/>
      <c r="AL1710" s="4"/>
      <c r="AM1710" s="4"/>
      <c r="AN1710" s="4"/>
      <c r="AO1710" s="4"/>
      <c r="AP1710" s="4"/>
      <c r="AQ1710" s="4"/>
      <c r="AR1710" s="4"/>
      <c r="AS1710" s="4"/>
      <c r="AT1710" s="4"/>
      <c r="AU1710" s="4"/>
      <c r="AV1710" s="4"/>
      <c r="AW1710" s="4"/>
      <c r="AX1710" s="4"/>
      <c r="AY1710" s="4"/>
      <c r="AZ1710" s="4"/>
      <c r="BA1710" s="4"/>
      <c r="BB1710" s="4"/>
      <c r="BC1710" s="4"/>
      <c r="BD1710" s="4"/>
      <c r="BE1710" s="4"/>
      <c r="BF1710" s="4"/>
      <c r="BG1710" s="4"/>
      <c r="BH1710" s="4"/>
      <c r="BI1710" s="4"/>
      <c r="BJ1710" s="4"/>
      <c r="BK1710" s="4"/>
      <c r="BL1710" s="4"/>
      <c r="BM1710" s="4"/>
      <c r="BN1710" s="4"/>
      <c r="BO1710" s="4"/>
      <c r="BP1710" s="4"/>
      <c r="BQ1710" s="4"/>
      <c r="BR1710" s="4"/>
      <c r="BS1710" s="4"/>
      <c r="BT1710" s="4"/>
      <c r="BU1710" s="4"/>
      <c r="BV1710" s="4"/>
      <c r="BW1710" s="4"/>
      <c r="BZ1710" s="7"/>
      <c r="CF1710" s="7"/>
      <c r="CG1710" s="14"/>
      <c r="CH1710" s="7"/>
      <c r="CI1710" s="14"/>
      <c r="CJ1710" s="7"/>
      <c r="CK1710" s="14"/>
      <c r="CL1710" s="7"/>
      <c r="CM1710" s="14"/>
    </row>
    <row r="1711" spans="1:91" x14ac:dyDescent="0.3">
      <c r="A1711" s="10">
        <v>151</v>
      </c>
      <c r="B1711" s="36" t="s">
        <v>1139</v>
      </c>
      <c r="G1711" s="36" t="s">
        <v>7147</v>
      </c>
      <c r="K1711" s="7"/>
      <c r="L1711" s="7" t="s">
        <v>834</v>
      </c>
      <c r="M1711" s="7" t="s">
        <v>618</v>
      </c>
      <c r="N1711" s="4"/>
      <c r="O1711" s="4"/>
      <c r="P1711" s="4"/>
      <c r="Q1711" s="4"/>
      <c r="R1711" s="4"/>
      <c r="S1711" s="4"/>
      <c r="T1711" s="4"/>
      <c r="U1711" s="4"/>
      <c r="V1711" s="4"/>
      <c r="W1711" s="4"/>
      <c r="X1711" s="4"/>
      <c r="Y1711" s="4"/>
      <c r="Z1711" s="4"/>
      <c r="AA1711" s="4"/>
      <c r="AB1711" s="4"/>
      <c r="AC1711" s="4"/>
      <c r="AD1711" s="4"/>
      <c r="AE1711" s="4"/>
      <c r="AF1711" s="4"/>
      <c r="AG1711" s="4"/>
      <c r="AH1711" s="4"/>
      <c r="AI1711" s="4"/>
      <c r="AJ1711" s="4"/>
      <c r="AK1711" s="4"/>
      <c r="AL1711" s="4"/>
      <c r="AM1711" s="4"/>
      <c r="AN1711" s="4"/>
      <c r="AO1711" s="4"/>
      <c r="AP1711" s="4"/>
      <c r="AQ1711" s="4"/>
      <c r="AR1711" s="4"/>
      <c r="AS1711" s="4"/>
      <c r="AT1711" s="4"/>
      <c r="AU1711" s="4"/>
      <c r="AV1711" s="4"/>
      <c r="AW1711" s="4"/>
      <c r="AX1711" s="4"/>
      <c r="AY1711" s="4"/>
      <c r="AZ1711" s="4"/>
      <c r="BA1711" s="4"/>
      <c r="BB1711" s="4"/>
      <c r="BC1711" s="4"/>
      <c r="BD1711" s="4"/>
      <c r="BE1711" s="4"/>
      <c r="BF1711" s="4"/>
      <c r="BG1711" s="4"/>
      <c r="BH1711" s="4"/>
      <c r="BI1711" s="4"/>
      <c r="BJ1711" s="4"/>
      <c r="BK1711" s="4"/>
      <c r="BL1711" s="4"/>
      <c r="BM1711" s="4"/>
      <c r="BN1711" s="4"/>
      <c r="BO1711" s="4"/>
      <c r="BP1711" s="4"/>
      <c r="BQ1711" s="4"/>
      <c r="BR1711" s="4"/>
      <c r="BS1711" s="4"/>
      <c r="BT1711" s="4"/>
      <c r="BU1711" s="4"/>
      <c r="BV1711" s="4"/>
      <c r="BW1711" s="4"/>
      <c r="BZ1711" s="7"/>
      <c r="CF1711" s="7"/>
      <c r="CG1711" s="14"/>
      <c r="CH1711" s="7"/>
      <c r="CI1711" s="14"/>
      <c r="CJ1711" s="7"/>
      <c r="CK1711" s="14"/>
      <c r="CL1711" s="7"/>
      <c r="CM1711" s="14"/>
    </row>
    <row r="1712" spans="1:91" x14ac:dyDescent="0.3">
      <c r="A1712" s="10">
        <v>151</v>
      </c>
      <c r="B1712" s="36" t="s">
        <v>6546</v>
      </c>
      <c r="G1712" s="36" t="s">
        <v>7148</v>
      </c>
      <c r="K1712" s="7"/>
      <c r="L1712" s="7" t="s">
        <v>834</v>
      </c>
      <c r="M1712" s="7" t="s">
        <v>669</v>
      </c>
      <c r="N1712" s="4"/>
      <c r="O1712" s="4"/>
      <c r="P1712" s="4"/>
      <c r="Q1712" s="4"/>
      <c r="R1712" s="4"/>
      <c r="S1712" s="4"/>
      <c r="T1712" s="4"/>
      <c r="U1712" s="4"/>
      <c r="V1712" s="4"/>
      <c r="W1712" s="4"/>
      <c r="X1712" s="4"/>
      <c r="Y1712" s="4"/>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4"/>
      <c r="BH1712" s="4"/>
      <c r="BI1712" s="4"/>
      <c r="BJ1712" s="4"/>
      <c r="BK1712" s="4"/>
      <c r="BL1712" s="4"/>
      <c r="BM1712" s="4"/>
      <c r="BN1712" s="4"/>
      <c r="BO1712" s="4"/>
      <c r="BP1712" s="4"/>
      <c r="BQ1712" s="4"/>
      <c r="BR1712" s="4"/>
      <c r="BS1712" s="4"/>
      <c r="BT1712" s="4"/>
      <c r="BU1712" s="4"/>
      <c r="BV1712" s="4"/>
      <c r="BW1712" s="4"/>
      <c r="BZ1712" s="7"/>
      <c r="CF1712" s="7"/>
      <c r="CG1712" s="14"/>
      <c r="CH1712" s="7"/>
      <c r="CI1712" s="14"/>
      <c r="CJ1712" s="7"/>
      <c r="CK1712" s="14"/>
      <c r="CL1712" s="7"/>
      <c r="CM1712" s="14"/>
    </row>
    <row r="1713" spans="1:91" x14ac:dyDescent="0.3">
      <c r="A1713" s="10">
        <v>151</v>
      </c>
      <c r="B1713" s="36" t="s">
        <v>1028</v>
      </c>
      <c r="G1713" s="36" t="s">
        <v>7149</v>
      </c>
      <c r="K1713" s="7"/>
      <c r="L1713" s="7" t="s">
        <v>834</v>
      </c>
      <c r="M1713" s="7" t="s">
        <v>669</v>
      </c>
      <c r="N1713" s="4"/>
      <c r="O1713" s="4"/>
      <c r="P1713" s="4"/>
      <c r="Q1713" s="4"/>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4"/>
      <c r="BK1713" s="4"/>
      <c r="BL1713" s="4"/>
      <c r="BM1713" s="4"/>
      <c r="BN1713" s="4"/>
      <c r="BO1713" s="4"/>
      <c r="BP1713" s="4"/>
      <c r="BQ1713" s="4"/>
      <c r="BR1713" s="4"/>
      <c r="BS1713" s="4"/>
      <c r="BT1713" s="4"/>
      <c r="BU1713" s="4"/>
      <c r="BV1713" s="4"/>
      <c r="BW1713" s="4"/>
      <c r="BZ1713" s="7"/>
      <c r="CF1713" s="7"/>
      <c r="CG1713" s="14"/>
      <c r="CH1713" s="7"/>
      <c r="CI1713" s="14"/>
      <c r="CJ1713" s="7"/>
      <c r="CK1713" s="14"/>
      <c r="CL1713" s="7"/>
      <c r="CM1713" s="14"/>
    </row>
    <row r="1714" spans="1:91" x14ac:dyDescent="0.3">
      <c r="A1714" s="10">
        <v>151</v>
      </c>
      <c r="B1714" s="36" t="s">
        <v>895</v>
      </c>
      <c r="G1714" s="36" t="s">
        <v>7150</v>
      </c>
      <c r="K1714" s="7"/>
      <c r="L1714" s="7" t="s">
        <v>834</v>
      </c>
      <c r="M1714" s="7" t="s">
        <v>669</v>
      </c>
      <c r="N1714" s="4"/>
      <c r="O1714" s="4"/>
      <c r="P1714" s="4"/>
      <c r="Q1714" s="4"/>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c r="BE1714" s="4"/>
      <c r="BF1714" s="4"/>
      <c r="BG1714" s="4"/>
      <c r="BH1714" s="4"/>
      <c r="BI1714" s="4"/>
      <c r="BJ1714" s="4"/>
      <c r="BK1714" s="4"/>
      <c r="BL1714" s="4"/>
      <c r="BM1714" s="4"/>
      <c r="BN1714" s="4"/>
      <c r="BO1714" s="4"/>
      <c r="BP1714" s="4"/>
      <c r="BQ1714" s="4"/>
      <c r="BR1714" s="4"/>
      <c r="BS1714" s="4"/>
      <c r="BT1714" s="4"/>
      <c r="BU1714" s="4"/>
      <c r="BV1714" s="4"/>
      <c r="BW1714" s="4"/>
      <c r="BZ1714" s="7"/>
      <c r="CF1714" s="7"/>
      <c r="CG1714" s="14"/>
      <c r="CH1714" s="7"/>
      <c r="CI1714" s="14"/>
      <c r="CJ1714" s="7"/>
      <c r="CK1714" s="14"/>
      <c r="CL1714" s="7"/>
      <c r="CM1714" s="14"/>
    </row>
    <row r="1715" spans="1:91" x14ac:dyDescent="0.3">
      <c r="A1715" s="10">
        <v>151</v>
      </c>
      <c r="B1715" s="36" t="s">
        <v>868</v>
      </c>
      <c r="G1715" s="36" t="s">
        <v>7151</v>
      </c>
      <c r="K1715" s="7"/>
      <c r="L1715" s="7" t="s">
        <v>834</v>
      </c>
      <c r="M1715" s="7" t="s">
        <v>669</v>
      </c>
      <c r="N1715" s="4"/>
      <c r="O1715" s="4"/>
      <c r="P1715" s="4"/>
      <c r="Q1715" s="4"/>
      <c r="R1715" s="4"/>
      <c r="S1715" s="4"/>
      <c r="T1715" s="4"/>
      <c r="U1715" s="4"/>
      <c r="V1715" s="4"/>
      <c r="W1715" s="4"/>
      <c r="X1715" s="4"/>
      <c r="Y1715" s="4"/>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c r="BI1715" s="4"/>
      <c r="BJ1715" s="4"/>
      <c r="BK1715" s="4"/>
      <c r="BL1715" s="4"/>
      <c r="BM1715" s="4"/>
      <c r="BN1715" s="4"/>
      <c r="BO1715" s="4"/>
      <c r="BP1715" s="4"/>
      <c r="BQ1715" s="4"/>
      <c r="BR1715" s="4"/>
      <c r="BS1715" s="4"/>
      <c r="BT1715" s="4"/>
      <c r="BU1715" s="4"/>
      <c r="BV1715" s="4"/>
      <c r="BW1715" s="4"/>
      <c r="BZ1715" s="7"/>
      <c r="CF1715" s="7"/>
      <c r="CG1715" s="14"/>
      <c r="CH1715" s="7"/>
      <c r="CI1715" s="14"/>
      <c r="CJ1715" s="7"/>
      <c r="CK1715" s="14"/>
      <c r="CL1715" s="7"/>
      <c r="CM1715" s="14"/>
    </row>
    <row r="1716" spans="1:91" x14ac:dyDescent="0.3">
      <c r="A1716" s="10">
        <v>151</v>
      </c>
      <c r="B1716" s="36" t="s">
        <v>1058</v>
      </c>
      <c r="G1716" s="36" t="s">
        <v>7152</v>
      </c>
      <c r="K1716" s="7"/>
      <c r="L1716" s="7" t="s">
        <v>834</v>
      </c>
      <c r="M1716" s="7" t="s">
        <v>669</v>
      </c>
      <c r="N1716" s="4"/>
      <c r="O1716" s="4"/>
      <c r="P1716" s="4"/>
      <c r="Q1716" s="4"/>
      <c r="R1716" s="4"/>
      <c r="S1716" s="4"/>
      <c r="T1716" s="4"/>
      <c r="U1716" s="4"/>
      <c r="V1716" s="4"/>
      <c r="W1716" s="4"/>
      <c r="X1716" s="4"/>
      <c r="Y1716" s="4"/>
      <c r="Z1716" s="4"/>
      <c r="AA1716" s="4"/>
      <c r="AB1716" s="4"/>
      <c r="AC1716" s="4"/>
      <c r="AD1716" s="4"/>
      <c r="AE1716" s="4"/>
      <c r="AF1716" s="4"/>
      <c r="AG1716" s="4"/>
      <c r="AH1716" s="4"/>
      <c r="AI1716" s="4"/>
      <c r="AJ1716" s="4"/>
      <c r="AK1716" s="4"/>
      <c r="AL1716" s="4"/>
      <c r="AM1716" s="4"/>
      <c r="AN1716" s="4"/>
      <c r="AO1716" s="4"/>
      <c r="AP1716" s="4"/>
      <c r="AQ1716" s="4"/>
      <c r="AR1716" s="4"/>
      <c r="AS1716" s="4"/>
      <c r="AT1716" s="4"/>
      <c r="AU1716" s="4"/>
      <c r="AV1716" s="4"/>
      <c r="AW1716" s="4"/>
      <c r="AX1716" s="4"/>
      <c r="AY1716" s="4"/>
      <c r="AZ1716" s="4"/>
      <c r="BA1716" s="4"/>
      <c r="BB1716" s="4"/>
      <c r="BC1716" s="4"/>
      <c r="BD1716" s="4"/>
      <c r="BE1716" s="4"/>
      <c r="BF1716" s="4"/>
      <c r="BG1716" s="4"/>
      <c r="BH1716" s="4"/>
      <c r="BI1716" s="4"/>
      <c r="BJ1716" s="4"/>
      <c r="BK1716" s="4"/>
      <c r="BL1716" s="4"/>
      <c r="BM1716" s="4"/>
      <c r="BN1716" s="4"/>
      <c r="BO1716" s="4"/>
      <c r="BP1716" s="4"/>
      <c r="BQ1716" s="4"/>
      <c r="BR1716" s="4"/>
      <c r="BS1716" s="4"/>
      <c r="BT1716" s="4"/>
      <c r="BU1716" s="4"/>
      <c r="BV1716" s="4"/>
      <c r="BW1716" s="4"/>
      <c r="BZ1716" s="7"/>
      <c r="CF1716" s="7"/>
      <c r="CG1716" s="14"/>
      <c r="CH1716" s="7"/>
      <c r="CI1716" s="14"/>
      <c r="CJ1716" s="7"/>
      <c r="CK1716" s="14"/>
      <c r="CL1716" s="7"/>
      <c r="CM1716" s="14"/>
    </row>
    <row r="1717" spans="1:91" x14ac:dyDescent="0.3">
      <c r="A1717" s="10">
        <v>151</v>
      </c>
      <c r="B1717" s="36" t="s">
        <v>1025</v>
      </c>
      <c r="G1717" s="36" t="s">
        <v>7153</v>
      </c>
      <c r="K1717" s="7"/>
      <c r="L1717" s="7" t="s">
        <v>834</v>
      </c>
      <c r="M1717" s="7" t="s">
        <v>669</v>
      </c>
      <c r="N1717" s="4"/>
      <c r="O1717" s="4"/>
      <c r="P1717" s="4"/>
      <c r="Q1717" s="4"/>
      <c r="R1717" s="4"/>
      <c r="S1717" s="4"/>
      <c r="T1717" s="4"/>
      <c r="U1717" s="4"/>
      <c r="V1717" s="4"/>
      <c r="W1717" s="4"/>
      <c r="X1717" s="4"/>
      <c r="Y1717" s="4"/>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c r="BI1717" s="4"/>
      <c r="BJ1717" s="4"/>
      <c r="BK1717" s="4"/>
      <c r="BL1717" s="4"/>
      <c r="BM1717" s="4"/>
      <c r="BN1717" s="4"/>
      <c r="BO1717" s="4"/>
      <c r="BP1717" s="4"/>
      <c r="BQ1717" s="4"/>
      <c r="BR1717" s="4"/>
      <c r="BS1717" s="4"/>
      <c r="BT1717" s="4"/>
      <c r="BU1717" s="4"/>
      <c r="BV1717" s="4"/>
      <c r="BW1717" s="4"/>
      <c r="BZ1717" s="7"/>
      <c r="CF1717" s="7"/>
      <c r="CG1717" s="14"/>
      <c r="CH1717" s="7"/>
      <c r="CI1717" s="14"/>
      <c r="CJ1717" s="7"/>
      <c r="CK1717" s="14"/>
      <c r="CL1717" s="7"/>
      <c r="CM1717" s="14"/>
    </row>
    <row r="1718" spans="1:91" x14ac:dyDescent="0.3">
      <c r="A1718" s="10">
        <v>151</v>
      </c>
      <c r="B1718" s="36" t="s">
        <v>916</v>
      </c>
      <c r="G1718" s="36" t="s">
        <v>7154</v>
      </c>
      <c r="K1718" s="7"/>
      <c r="L1718" s="7" t="s">
        <v>834</v>
      </c>
      <c r="M1718" s="7" t="s">
        <v>618</v>
      </c>
      <c r="N1718" s="4"/>
      <c r="O1718" s="4"/>
      <c r="P1718" s="4"/>
      <c r="Q1718" s="4"/>
      <c r="R1718" s="4"/>
      <c r="S1718" s="4"/>
      <c r="T1718" s="4"/>
      <c r="U1718" s="4"/>
      <c r="V1718" s="4"/>
      <c r="W1718" s="4"/>
      <c r="X1718" s="4"/>
      <c r="Y1718" s="4"/>
      <c r="Z1718" s="4"/>
      <c r="AA1718" s="4"/>
      <c r="AB1718" s="4"/>
      <c r="AC1718" s="4"/>
      <c r="AD1718" s="4"/>
      <c r="AE1718" s="4"/>
      <c r="AF1718" s="4"/>
      <c r="AG1718" s="4"/>
      <c r="AH1718" s="4"/>
      <c r="AI1718" s="4"/>
      <c r="AJ1718" s="4"/>
      <c r="AK1718" s="4"/>
      <c r="AL1718" s="4"/>
      <c r="AM1718" s="4"/>
      <c r="AN1718" s="4"/>
      <c r="AO1718" s="4"/>
      <c r="AP1718" s="4"/>
      <c r="AQ1718" s="4"/>
      <c r="AR1718" s="4"/>
      <c r="AS1718" s="4"/>
      <c r="AT1718" s="4"/>
      <c r="AU1718" s="4"/>
      <c r="AV1718" s="4"/>
      <c r="AW1718" s="4"/>
      <c r="AX1718" s="4"/>
      <c r="AY1718" s="4"/>
      <c r="AZ1718" s="4"/>
      <c r="BA1718" s="4"/>
      <c r="BB1718" s="4"/>
      <c r="BC1718" s="4"/>
      <c r="BD1718" s="4"/>
      <c r="BE1718" s="4"/>
      <c r="BF1718" s="4"/>
      <c r="BG1718" s="4"/>
      <c r="BH1718" s="4"/>
      <c r="BI1718" s="4"/>
      <c r="BJ1718" s="4"/>
      <c r="BK1718" s="4"/>
      <c r="BL1718" s="4"/>
      <c r="BM1718" s="4"/>
      <c r="BN1718" s="4"/>
      <c r="BO1718" s="4"/>
      <c r="BP1718" s="4"/>
      <c r="BQ1718" s="4"/>
      <c r="BR1718" s="4"/>
      <c r="BS1718" s="4"/>
      <c r="BT1718" s="4"/>
      <c r="BU1718" s="4"/>
      <c r="BV1718" s="4"/>
      <c r="BW1718" s="4"/>
      <c r="BZ1718" s="7"/>
      <c r="CF1718" s="7"/>
      <c r="CG1718" s="14"/>
      <c r="CH1718" s="7"/>
      <c r="CI1718" s="14"/>
      <c r="CJ1718" s="7"/>
      <c r="CK1718" s="14"/>
      <c r="CL1718" s="7"/>
      <c r="CM1718" s="14"/>
    </row>
    <row r="1719" spans="1:91" x14ac:dyDescent="0.3">
      <c r="A1719" s="10">
        <v>151</v>
      </c>
      <c r="B1719" s="36" t="s">
        <v>860</v>
      </c>
      <c r="G1719" s="36" t="s">
        <v>7155</v>
      </c>
      <c r="K1719" s="7"/>
      <c r="L1719" s="7" t="s">
        <v>834</v>
      </c>
      <c r="M1719" s="7" t="s">
        <v>633</v>
      </c>
      <c r="N1719" s="4"/>
      <c r="O1719" s="4"/>
      <c r="P1719" s="4"/>
      <c r="Q1719" s="4"/>
      <c r="R1719" s="4"/>
      <c r="S1719" s="4"/>
      <c r="T1719" s="4"/>
      <c r="U1719" s="4"/>
      <c r="V1719" s="4"/>
      <c r="W1719" s="4"/>
      <c r="X1719" s="4"/>
      <c r="Y1719" s="4"/>
      <c r="Z1719" s="4"/>
      <c r="AA1719" s="4"/>
      <c r="AB1719" s="4"/>
      <c r="AC1719" s="4"/>
      <c r="AD1719" s="4"/>
      <c r="AE1719" s="4"/>
      <c r="AF1719" s="4"/>
      <c r="AG1719" s="4"/>
      <c r="AH1719" s="4"/>
      <c r="AI1719" s="4"/>
      <c r="AJ1719" s="4"/>
      <c r="AK1719" s="4"/>
      <c r="AL1719" s="4"/>
      <c r="AM1719" s="4"/>
      <c r="AN1719" s="4"/>
      <c r="AO1719" s="4"/>
      <c r="AP1719" s="4"/>
      <c r="AQ1719" s="4"/>
      <c r="AR1719" s="4"/>
      <c r="AS1719" s="4"/>
      <c r="AT1719" s="4"/>
      <c r="AU1719" s="4"/>
      <c r="AV1719" s="4"/>
      <c r="AW1719" s="4"/>
      <c r="AX1719" s="4"/>
      <c r="AY1719" s="4"/>
      <c r="AZ1719" s="4"/>
      <c r="BA1719" s="4"/>
      <c r="BB1719" s="4"/>
      <c r="BC1719" s="4"/>
      <c r="BD1719" s="4"/>
      <c r="BE1719" s="4"/>
      <c r="BF1719" s="4"/>
      <c r="BG1719" s="4"/>
      <c r="BH1719" s="4"/>
      <c r="BI1719" s="4"/>
      <c r="BJ1719" s="4"/>
      <c r="BK1719" s="4"/>
      <c r="BL1719" s="4"/>
      <c r="BM1719" s="4"/>
      <c r="BN1719" s="4"/>
      <c r="BO1719" s="4"/>
      <c r="BP1719" s="4"/>
      <c r="BQ1719" s="4"/>
      <c r="BR1719" s="4"/>
      <c r="BS1719" s="4"/>
      <c r="BT1719" s="4"/>
      <c r="BU1719" s="4"/>
      <c r="BV1719" s="4"/>
      <c r="BW1719" s="4"/>
      <c r="BZ1719" s="7"/>
      <c r="CF1719" s="7"/>
      <c r="CG1719" s="14"/>
      <c r="CH1719" s="7"/>
      <c r="CI1719" s="14"/>
      <c r="CJ1719" s="7"/>
      <c r="CK1719" s="14"/>
      <c r="CL1719" s="7"/>
      <c r="CM1719" s="14"/>
    </row>
    <row r="1720" spans="1:91" x14ac:dyDescent="0.3">
      <c r="A1720" s="10">
        <v>151</v>
      </c>
      <c r="B1720" s="36" t="s">
        <v>1025</v>
      </c>
      <c r="G1720" s="36" t="s">
        <v>7156</v>
      </c>
      <c r="K1720" s="7"/>
      <c r="L1720" s="7" t="s">
        <v>834</v>
      </c>
      <c r="M1720" s="7" t="s">
        <v>624</v>
      </c>
      <c r="N1720" s="4"/>
      <c r="O1720" s="4"/>
      <c r="P1720" s="4"/>
      <c r="Q1720" s="4"/>
      <c r="R1720" s="4"/>
      <c r="S1720" s="4"/>
      <c r="T1720" s="4"/>
      <c r="U1720" s="4"/>
      <c r="V1720" s="4"/>
      <c r="W1720" s="4"/>
      <c r="X1720" s="4"/>
      <c r="Y1720" s="4"/>
      <c r="Z1720" s="4"/>
      <c r="AA1720" s="4"/>
      <c r="AB1720" s="4"/>
      <c r="AC1720" s="4"/>
      <c r="AD1720" s="4"/>
      <c r="AE1720" s="4"/>
      <c r="AF1720" s="4"/>
      <c r="AG1720" s="4"/>
      <c r="AH1720" s="4"/>
      <c r="AI1720" s="4"/>
      <c r="AJ1720" s="4"/>
      <c r="AK1720" s="4"/>
      <c r="AL1720" s="4"/>
      <c r="AM1720" s="4"/>
      <c r="AN1720" s="4"/>
      <c r="AO1720" s="4"/>
      <c r="AP1720" s="4"/>
      <c r="AQ1720" s="4"/>
      <c r="AR1720" s="4"/>
      <c r="AS1720" s="4"/>
      <c r="AT1720" s="4"/>
      <c r="AU1720" s="4"/>
      <c r="AV1720" s="4"/>
      <c r="AW1720" s="4"/>
      <c r="AX1720" s="4"/>
      <c r="AY1720" s="4"/>
      <c r="AZ1720" s="4"/>
      <c r="BA1720" s="4"/>
      <c r="BB1720" s="4"/>
      <c r="BC1720" s="4"/>
      <c r="BD1720" s="4"/>
      <c r="BE1720" s="4"/>
      <c r="BF1720" s="4"/>
      <c r="BG1720" s="4"/>
      <c r="BH1720" s="4"/>
      <c r="BI1720" s="4"/>
      <c r="BJ1720" s="4"/>
      <c r="BK1720" s="4"/>
      <c r="BL1720" s="4"/>
      <c r="BM1720" s="4"/>
      <c r="BN1720" s="4"/>
      <c r="BO1720" s="4"/>
      <c r="BP1720" s="4"/>
      <c r="BQ1720" s="4"/>
      <c r="BR1720" s="4"/>
      <c r="BS1720" s="4"/>
      <c r="BT1720" s="4"/>
      <c r="BU1720" s="4"/>
      <c r="BV1720" s="4"/>
      <c r="BW1720" s="4"/>
      <c r="BZ1720" s="7"/>
      <c r="CF1720" s="7"/>
      <c r="CG1720" s="14"/>
      <c r="CH1720" s="7"/>
      <c r="CI1720" s="14"/>
      <c r="CJ1720" s="7"/>
      <c r="CK1720" s="14"/>
      <c r="CL1720" s="7"/>
      <c r="CM1720" s="14"/>
    </row>
    <row r="1721" spans="1:91" x14ac:dyDescent="0.3">
      <c r="A1721" s="10">
        <v>151</v>
      </c>
      <c r="B1721" s="36" t="s">
        <v>1028</v>
      </c>
      <c r="G1721" s="36" t="s">
        <v>7157</v>
      </c>
      <c r="K1721" s="7"/>
      <c r="L1721" s="7" t="s">
        <v>834</v>
      </c>
      <c r="M1721" s="7" t="s">
        <v>615</v>
      </c>
      <c r="N1721" s="4"/>
      <c r="O1721" s="4"/>
      <c r="P1721" s="4"/>
      <c r="Q1721" s="4"/>
      <c r="R1721" s="4"/>
      <c r="S1721" s="4"/>
      <c r="T1721" s="4"/>
      <c r="U1721" s="4"/>
      <c r="V1721" s="4"/>
      <c r="W1721" s="4"/>
      <c r="X1721" s="4"/>
      <c r="Y1721" s="4"/>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4"/>
      <c r="BH1721" s="4"/>
      <c r="BI1721" s="4"/>
      <c r="BJ1721" s="4"/>
      <c r="BK1721" s="4"/>
      <c r="BL1721" s="4"/>
      <c r="BM1721" s="4"/>
      <c r="BN1721" s="4"/>
      <c r="BO1721" s="4"/>
      <c r="BP1721" s="4"/>
      <c r="BQ1721" s="4"/>
      <c r="BR1721" s="4"/>
      <c r="BS1721" s="4"/>
      <c r="BT1721" s="4"/>
      <c r="BU1721" s="4"/>
      <c r="BV1721" s="4"/>
      <c r="BW1721" s="4"/>
      <c r="BZ1721" s="7"/>
      <c r="CF1721" s="7"/>
      <c r="CG1721" s="14"/>
      <c r="CH1721" s="7"/>
      <c r="CI1721" s="14"/>
      <c r="CJ1721" s="7"/>
      <c r="CK1721" s="14"/>
      <c r="CL1721" s="7"/>
      <c r="CM1721" s="14"/>
    </row>
    <row r="1722" spans="1:91" x14ac:dyDescent="0.3">
      <c r="A1722" s="10">
        <v>151</v>
      </c>
      <c r="B1722" s="36" t="s">
        <v>1058</v>
      </c>
      <c r="G1722" s="36" t="s">
        <v>7158</v>
      </c>
      <c r="K1722" s="7"/>
      <c r="L1722" s="7" t="s">
        <v>834</v>
      </c>
      <c r="M1722" s="7" t="s">
        <v>621</v>
      </c>
      <c r="N1722" s="4"/>
      <c r="O1722" s="4"/>
      <c r="P1722" s="4"/>
      <c r="Q1722" s="4"/>
      <c r="R1722" s="4"/>
      <c r="S1722" s="4"/>
      <c r="T1722" s="4"/>
      <c r="U1722" s="4"/>
      <c r="V1722" s="4"/>
      <c r="W1722" s="4"/>
      <c r="X1722" s="4"/>
      <c r="Y1722" s="4"/>
      <c r="Z1722" s="4"/>
      <c r="AA1722" s="4"/>
      <c r="AB1722" s="4"/>
      <c r="AC1722" s="4"/>
      <c r="AD1722" s="4"/>
      <c r="AE1722" s="4"/>
      <c r="AF1722" s="4"/>
      <c r="AG1722" s="4"/>
      <c r="AH1722" s="4"/>
      <c r="AI1722" s="4"/>
      <c r="AJ1722" s="4"/>
      <c r="AK1722" s="4"/>
      <c r="AL1722" s="4"/>
      <c r="AM1722" s="4"/>
      <c r="AN1722" s="4"/>
      <c r="AO1722" s="4"/>
      <c r="AP1722" s="4"/>
      <c r="AQ1722" s="4"/>
      <c r="AR1722" s="4"/>
      <c r="AS1722" s="4"/>
      <c r="AT1722" s="4"/>
      <c r="AU1722" s="4"/>
      <c r="AV1722" s="4"/>
      <c r="AW1722" s="4"/>
      <c r="AX1722" s="4"/>
      <c r="AY1722" s="4"/>
      <c r="AZ1722" s="4"/>
      <c r="BA1722" s="4"/>
      <c r="BB1722" s="4"/>
      <c r="BC1722" s="4"/>
      <c r="BD1722" s="4"/>
      <c r="BE1722" s="4"/>
      <c r="BF1722" s="4"/>
      <c r="BG1722" s="4"/>
      <c r="BH1722" s="4"/>
      <c r="BI1722" s="4"/>
      <c r="BJ1722" s="4"/>
      <c r="BK1722" s="4"/>
      <c r="BL1722" s="4"/>
      <c r="BM1722" s="4"/>
      <c r="BN1722" s="4"/>
      <c r="BO1722" s="4"/>
      <c r="BP1722" s="4"/>
      <c r="BQ1722" s="4"/>
      <c r="BR1722" s="4"/>
      <c r="BS1722" s="4"/>
      <c r="BT1722" s="4"/>
      <c r="BU1722" s="4"/>
      <c r="BV1722" s="4"/>
      <c r="BW1722" s="4"/>
      <c r="BZ1722" s="7"/>
      <c r="CF1722" s="7"/>
      <c r="CG1722" s="14"/>
      <c r="CH1722" s="7"/>
      <c r="CI1722" s="14"/>
      <c r="CJ1722" s="7"/>
      <c r="CK1722" s="14"/>
      <c r="CL1722" s="7"/>
      <c r="CM1722" s="14"/>
    </row>
    <row r="1723" spans="1:91" x14ac:dyDescent="0.3">
      <c r="A1723" s="10">
        <v>151</v>
      </c>
      <c r="B1723" s="36" t="s">
        <v>868</v>
      </c>
      <c r="G1723" s="36" t="s">
        <v>7159</v>
      </c>
      <c r="K1723" s="7"/>
      <c r="L1723" s="7" t="s">
        <v>834</v>
      </c>
      <c r="M1723" s="7" t="s">
        <v>618</v>
      </c>
      <c r="N1723" s="4"/>
      <c r="O1723" s="4"/>
      <c r="P1723" s="4"/>
      <c r="Q1723" s="4"/>
      <c r="R1723" s="4"/>
      <c r="S1723" s="4"/>
      <c r="T1723" s="4"/>
      <c r="U1723" s="4"/>
      <c r="V1723" s="4"/>
      <c r="W1723" s="4"/>
      <c r="X1723" s="4"/>
      <c r="Y1723" s="4"/>
      <c r="Z1723" s="4"/>
      <c r="AA1723" s="4"/>
      <c r="AB1723" s="4"/>
      <c r="AC1723" s="4"/>
      <c r="AD1723" s="4"/>
      <c r="AE1723" s="4"/>
      <c r="AF1723" s="4"/>
      <c r="AG1723" s="4"/>
      <c r="AH1723" s="4"/>
      <c r="AI1723" s="4"/>
      <c r="AJ1723" s="4"/>
      <c r="AK1723" s="4"/>
      <c r="AL1723" s="4"/>
      <c r="AM1723" s="4"/>
      <c r="AN1723" s="4"/>
      <c r="AO1723" s="4"/>
      <c r="AP1723" s="4"/>
      <c r="AQ1723" s="4"/>
      <c r="AR1723" s="4"/>
      <c r="AS1723" s="4"/>
      <c r="AT1723" s="4"/>
      <c r="AU1723" s="4"/>
      <c r="AV1723" s="4"/>
      <c r="AW1723" s="4"/>
      <c r="AX1723" s="4"/>
      <c r="AY1723" s="4"/>
      <c r="AZ1723" s="4"/>
      <c r="BA1723" s="4"/>
      <c r="BB1723" s="4"/>
      <c r="BC1723" s="4"/>
      <c r="BD1723" s="4"/>
      <c r="BE1723" s="4"/>
      <c r="BF1723" s="4"/>
      <c r="BG1723" s="4"/>
      <c r="BH1723" s="4"/>
      <c r="BI1723" s="4"/>
      <c r="BJ1723" s="4"/>
      <c r="BK1723" s="4"/>
      <c r="BL1723" s="4"/>
      <c r="BM1723" s="4"/>
      <c r="BN1723" s="4"/>
      <c r="BO1723" s="4"/>
      <c r="BP1723" s="4"/>
      <c r="BQ1723" s="4"/>
      <c r="BR1723" s="4"/>
      <c r="BS1723" s="4"/>
      <c r="BT1723" s="4"/>
      <c r="BU1723" s="4"/>
      <c r="BV1723" s="4"/>
      <c r="BW1723" s="4"/>
      <c r="BZ1723" s="7"/>
      <c r="CF1723" s="7"/>
      <c r="CG1723" s="14"/>
      <c r="CH1723" s="7"/>
      <c r="CI1723" s="14"/>
      <c r="CJ1723" s="7"/>
      <c r="CK1723" s="14"/>
      <c r="CL1723" s="7"/>
      <c r="CM1723" s="14"/>
    </row>
    <row r="1724" spans="1:91" x14ac:dyDescent="0.3">
      <c r="A1724" s="10">
        <v>151</v>
      </c>
      <c r="B1724" s="36" t="s">
        <v>868</v>
      </c>
      <c r="G1724" s="36" t="s">
        <v>7160</v>
      </c>
      <c r="K1724" s="7"/>
      <c r="L1724" s="7" t="s">
        <v>834</v>
      </c>
      <c r="M1724" s="7" t="s">
        <v>639</v>
      </c>
      <c r="N1724" s="4"/>
      <c r="O1724" s="4"/>
      <c r="P1724" s="4"/>
      <c r="Q1724" s="4"/>
      <c r="R1724" s="4"/>
      <c r="S1724" s="4"/>
      <c r="T1724" s="4"/>
      <c r="U1724" s="4"/>
      <c r="V1724" s="4"/>
      <c r="W1724" s="4"/>
      <c r="X1724" s="4"/>
      <c r="Y1724" s="4"/>
      <c r="Z1724" s="4"/>
      <c r="AA1724" s="4"/>
      <c r="AB1724" s="4"/>
      <c r="AC1724" s="4"/>
      <c r="AD1724" s="4"/>
      <c r="AE1724" s="4"/>
      <c r="AF1724" s="4"/>
      <c r="AG1724" s="4"/>
      <c r="AH1724" s="4"/>
      <c r="AI1724" s="4"/>
      <c r="AJ1724" s="4"/>
      <c r="AK1724" s="4"/>
      <c r="AL1724" s="4"/>
      <c r="AM1724" s="4"/>
      <c r="AN1724" s="4"/>
      <c r="AO1724" s="4"/>
      <c r="AP1724" s="4"/>
      <c r="AQ1724" s="4"/>
      <c r="AR1724" s="4"/>
      <c r="AS1724" s="4"/>
      <c r="AT1724" s="4"/>
      <c r="AU1724" s="4"/>
      <c r="AV1724" s="4"/>
      <c r="AW1724" s="4"/>
      <c r="AX1724" s="4"/>
      <c r="AY1724" s="4"/>
      <c r="AZ1724" s="4"/>
      <c r="BA1724" s="4"/>
      <c r="BB1724" s="4"/>
      <c r="BC1724" s="4"/>
      <c r="BD1724" s="4"/>
      <c r="BE1724" s="4"/>
      <c r="BF1724" s="4"/>
      <c r="BG1724" s="4"/>
      <c r="BH1724" s="4"/>
      <c r="BI1724" s="4"/>
      <c r="BJ1724" s="4"/>
      <c r="BK1724" s="4"/>
      <c r="BL1724" s="4"/>
      <c r="BM1724" s="4"/>
      <c r="BN1724" s="4"/>
      <c r="BO1724" s="4"/>
      <c r="BP1724" s="4"/>
      <c r="BQ1724" s="4"/>
      <c r="BR1724" s="4"/>
      <c r="BS1724" s="4"/>
      <c r="BT1724" s="4"/>
      <c r="BU1724" s="4"/>
      <c r="BV1724" s="4"/>
      <c r="BW1724" s="4"/>
      <c r="BZ1724" s="7"/>
      <c r="CF1724" s="7"/>
      <c r="CG1724" s="14"/>
      <c r="CH1724" s="7"/>
      <c r="CI1724" s="14"/>
      <c r="CJ1724" s="7"/>
      <c r="CK1724" s="14"/>
      <c r="CL1724" s="7"/>
      <c r="CM1724" s="14"/>
    </row>
    <row r="1725" spans="1:91" x14ac:dyDescent="0.3">
      <c r="A1725" s="10">
        <v>151</v>
      </c>
      <c r="B1725" s="36" t="s">
        <v>1058</v>
      </c>
      <c r="G1725" s="36" t="s">
        <v>7161</v>
      </c>
      <c r="K1725" s="7"/>
      <c r="L1725" s="7" t="s">
        <v>834</v>
      </c>
      <c r="M1725" s="7" t="s">
        <v>618</v>
      </c>
      <c r="N1725" s="4"/>
      <c r="O1725" s="4"/>
      <c r="P1725" s="4"/>
      <c r="Q1725" s="4"/>
      <c r="R1725" s="4"/>
      <c r="S1725" s="4"/>
      <c r="T1725" s="4"/>
      <c r="U1725" s="4"/>
      <c r="V1725" s="4"/>
      <c r="W1725" s="4"/>
      <c r="X1725" s="4"/>
      <c r="Y1725" s="4"/>
      <c r="Z1725" s="4"/>
      <c r="AA1725" s="4"/>
      <c r="AB1725" s="4"/>
      <c r="AC1725" s="4"/>
      <c r="AD1725" s="4"/>
      <c r="AE1725" s="4"/>
      <c r="AF1725" s="4"/>
      <c r="AG1725" s="4"/>
      <c r="AH1725" s="4"/>
      <c r="AI1725" s="4"/>
      <c r="AJ1725" s="4"/>
      <c r="AK1725" s="4"/>
      <c r="AL1725" s="4"/>
      <c r="AM1725" s="4"/>
      <c r="AN1725" s="4"/>
      <c r="AO1725" s="4"/>
      <c r="AP1725" s="4"/>
      <c r="AQ1725" s="4"/>
      <c r="AR1725" s="4"/>
      <c r="AS1725" s="4"/>
      <c r="AT1725" s="4"/>
      <c r="AU1725" s="4"/>
      <c r="AV1725" s="4"/>
      <c r="AW1725" s="4"/>
      <c r="AX1725" s="4"/>
      <c r="AY1725" s="4"/>
      <c r="AZ1725" s="4"/>
      <c r="BA1725" s="4"/>
      <c r="BB1725" s="4"/>
      <c r="BC1725" s="4"/>
      <c r="BD1725" s="4"/>
      <c r="BE1725" s="4"/>
      <c r="BF1725" s="4"/>
      <c r="BG1725" s="4"/>
      <c r="BH1725" s="4"/>
      <c r="BI1725" s="4"/>
      <c r="BJ1725" s="4"/>
      <c r="BK1725" s="4"/>
      <c r="BL1725" s="4"/>
      <c r="BM1725" s="4"/>
      <c r="BN1725" s="4"/>
      <c r="BO1725" s="4"/>
      <c r="BP1725" s="4"/>
      <c r="BQ1725" s="4"/>
      <c r="BR1725" s="4"/>
      <c r="BS1725" s="4"/>
      <c r="BT1725" s="4"/>
      <c r="BU1725" s="4"/>
      <c r="BV1725" s="4"/>
      <c r="BW1725" s="4"/>
      <c r="BZ1725" s="7"/>
      <c r="CF1725" s="7"/>
      <c r="CG1725" s="14"/>
      <c r="CH1725" s="7"/>
      <c r="CI1725" s="14"/>
      <c r="CJ1725" s="7"/>
      <c r="CK1725" s="14"/>
      <c r="CL1725" s="7"/>
      <c r="CM1725" s="14"/>
    </row>
    <row r="1726" spans="1:91" x14ac:dyDescent="0.3">
      <c r="A1726" s="10">
        <v>151</v>
      </c>
      <c r="B1726" s="36" t="s">
        <v>863</v>
      </c>
      <c r="G1726" s="36" t="s">
        <v>7162</v>
      </c>
      <c r="K1726" s="7"/>
      <c r="L1726" s="7" t="s">
        <v>834</v>
      </c>
      <c r="M1726" s="7" t="s">
        <v>651</v>
      </c>
      <c r="N1726" s="4"/>
      <c r="O1726" s="4"/>
      <c r="P1726" s="4"/>
      <c r="Q1726" s="4"/>
      <c r="R1726" s="4"/>
      <c r="S1726" s="4"/>
      <c r="T1726" s="4"/>
      <c r="U1726" s="4"/>
      <c r="V1726" s="4"/>
      <c r="W1726" s="4"/>
      <c r="X1726" s="4"/>
      <c r="Y1726" s="4"/>
      <c r="Z1726" s="4"/>
      <c r="AA1726" s="4"/>
      <c r="AB1726" s="4"/>
      <c r="AC1726" s="4"/>
      <c r="AD1726" s="4"/>
      <c r="AE1726" s="4"/>
      <c r="AF1726" s="4"/>
      <c r="AG1726" s="4"/>
      <c r="AH1726" s="4"/>
      <c r="AI1726" s="4"/>
      <c r="AJ1726" s="4"/>
      <c r="AK1726" s="4"/>
      <c r="AL1726" s="4"/>
      <c r="AM1726" s="4"/>
      <c r="AN1726" s="4"/>
      <c r="AO1726" s="4"/>
      <c r="AP1726" s="4"/>
      <c r="AQ1726" s="4"/>
      <c r="AR1726" s="4"/>
      <c r="AS1726" s="4"/>
      <c r="AT1726" s="4"/>
      <c r="AU1726" s="4"/>
      <c r="AV1726" s="4"/>
      <c r="AW1726" s="4"/>
      <c r="AX1726" s="4"/>
      <c r="AY1726" s="4"/>
      <c r="AZ1726" s="4"/>
      <c r="BA1726" s="4"/>
      <c r="BB1726" s="4"/>
      <c r="BC1726" s="4"/>
      <c r="BD1726" s="4"/>
      <c r="BE1726" s="4"/>
      <c r="BF1726" s="4"/>
      <c r="BG1726" s="4"/>
      <c r="BH1726" s="4"/>
      <c r="BI1726" s="4"/>
      <c r="BJ1726" s="4"/>
      <c r="BK1726" s="4"/>
      <c r="BL1726" s="4"/>
      <c r="BM1726" s="4"/>
      <c r="BN1726" s="4"/>
      <c r="BO1726" s="4"/>
      <c r="BP1726" s="4"/>
      <c r="BQ1726" s="4"/>
      <c r="BR1726" s="4"/>
      <c r="BS1726" s="4"/>
      <c r="BT1726" s="4"/>
      <c r="BU1726" s="4"/>
      <c r="BV1726" s="4"/>
      <c r="BW1726" s="4"/>
      <c r="BZ1726" s="7"/>
      <c r="CF1726" s="7"/>
      <c r="CG1726" s="14"/>
      <c r="CH1726" s="7"/>
      <c r="CI1726" s="14"/>
      <c r="CJ1726" s="7"/>
      <c r="CK1726" s="14"/>
      <c r="CL1726" s="7"/>
      <c r="CM1726" s="14"/>
    </row>
    <row r="1727" spans="1:91" x14ac:dyDescent="0.3">
      <c r="A1727" s="10">
        <v>151</v>
      </c>
      <c r="B1727" s="36" t="s">
        <v>863</v>
      </c>
      <c r="G1727" s="36" t="s">
        <v>7163</v>
      </c>
      <c r="K1727" s="7"/>
      <c r="L1727" s="7" t="s">
        <v>834</v>
      </c>
      <c r="M1727" s="7" t="s">
        <v>669</v>
      </c>
      <c r="N1727" s="4"/>
      <c r="O1727" s="4"/>
      <c r="P1727" s="4"/>
      <c r="Q1727" s="4"/>
      <c r="R1727" s="4"/>
      <c r="S1727" s="4"/>
      <c r="T1727" s="4"/>
      <c r="U1727" s="4"/>
      <c r="V1727" s="4"/>
      <c r="W1727" s="4"/>
      <c r="X1727" s="4"/>
      <c r="Y1727" s="4"/>
      <c r="Z1727" s="4"/>
      <c r="AA1727" s="4"/>
      <c r="AB1727" s="4"/>
      <c r="AC1727" s="4"/>
      <c r="AD1727" s="4"/>
      <c r="AE1727" s="4"/>
      <c r="AF1727" s="4"/>
      <c r="AG1727" s="4"/>
      <c r="AH1727" s="4"/>
      <c r="AI1727" s="4"/>
      <c r="AJ1727" s="4"/>
      <c r="AK1727" s="4"/>
      <c r="AL1727" s="4"/>
      <c r="AM1727" s="4"/>
      <c r="AN1727" s="4"/>
      <c r="AO1727" s="4"/>
      <c r="AP1727" s="4"/>
      <c r="AQ1727" s="4"/>
      <c r="AR1727" s="4"/>
      <c r="AS1727" s="4"/>
      <c r="AT1727" s="4"/>
      <c r="AU1727" s="4"/>
      <c r="AV1727" s="4"/>
      <c r="AW1727" s="4"/>
      <c r="AX1727" s="4"/>
      <c r="AY1727" s="4"/>
      <c r="AZ1727" s="4"/>
      <c r="BA1727" s="4"/>
      <c r="BB1727" s="4"/>
      <c r="BC1727" s="4"/>
      <c r="BD1727" s="4"/>
      <c r="BE1727" s="4"/>
      <c r="BF1727" s="4"/>
      <c r="BG1727" s="4"/>
      <c r="BH1727" s="4"/>
      <c r="BI1727" s="4"/>
      <c r="BJ1727" s="4"/>
      <c r="BK1727" s="4"/>
      <c r="BL1727" s="4"/>
      <c r="BM1727" s="4"/>
      <c r="BN1727" s="4"/>
      <c r="BO1727" s="4"/>
      <c r="BP1727" s="4"/>
      <c r="BQ1727" s="4"/>
      <c r="BR1727" s="4"/>
      <c r="BS1727" s="4"/>
      <c r="BT1727" s="4"/>
      <c r="BU1727" s="4"/>
      <c r="BV1727" s="4"/>
      <c r="BW1727" s="4"/>
      <c r="BZ1727" s="7"/>
      <c r="CF1727" s="7"/>
      <c r="CG1727" s="14"/>
      <c r="CH1727" s="7"/>
      <c r="CI1727" s="14"/>
      <c r="CJ1727" s="7"/>
      <c r="CK1727" s="14"/>
      <c r="CL1727" s="7"/>
      <c r="CM1727" s="14"/>
    </row>
    <row r="1728" spans="1:91" x14ac:dyDescent="0.3">
      <c r="A1728" s="10">
        <v>151</v>
      </c>
      <c r="B1728" s="36" t="s">
        <v>868</v>
      </c>
      <c r="G1728" s="36" t="s">
        <v>7164</v>
      </c>
      <c r="K1728" s="7"/>
      <c r="L1728" s="7" t="s">
        <v>834</v>
      </c>
      <c r="M1728" s="7" t="s">
        <v>621</v>
      </c>
      <c r="N1728" s="4"/>
      <c r="O1728" s="4"/>
      <c r="P1728" s="4"/>
      <c r="Q1728" s="4"/>
      <c r="R1728" s="4"/>
      <c r="S1728" s="4"/>
      <c r="T1728" s="4"/>
      <c r="U1728" s="4"/>
      <c r="V1728" s="4"/>
      <c r="W1728" s="4"/>
      <c r="X1728" s="4"/>
      <c r="Y1728" s="4"/>
      <c r="Z1728" s="4"/>
      <c r="AA1728" s="4"/>
      <c r="AB1728" s="4"/>
      <c r="AC1728" s="4"/>
      <c r="AD1728" s="4"/>
      <c r="AE1728" s="4"/>
      <c r="AF1728" s="4"/>
      <c r="AG1728" s="4"/>
      <c r="AH1728" s="4"/>
      <c r="AI1728" s="4"/>
      <c r="AJ1728" s="4"/>
      <c r="AK1728" s="4"/>
      <c r="AL1728" s="4"/>
      <c r="AM1728" s="4"/>
      <c r="AN1728" s="4"/>
      <c r="AO1728" s="4"/>
      <c r="AP1728" s="4"/>
      <c r="AQ1728" s="4"/>
      <c r="AR1728" s="4"/>
      <c r="AS1728" s="4"/>
      <c r="AT1728" s="4"/>
      <c r="AU1728" s="4"/>
      <c r="AV1728" s="4"/>
      <c r="AW1728" s="4"/>
      <c r="AX1728" s="4"/>
      <c r="AY1728" s="4"/>
      <c r="AZ1728" s="4"/>
      <c r="BA1728" s="4"/>
      <c r="BB1728" s="4"/>
      <c r="BC1728" s="4"/>
      <c r="BD1728" s="4"/>
      <c r="BE1728" s="4"/>
      <c r="BF1728" s="4"/>
      <c r="BG1728" s="4"/>
      <c r="BH1728" s="4"/>
      <c r="BI1728" s="4"/>
      <c r="BJ1728" s="4"/>
      <c r="BK1728" s="4"/>
      <c r="BL1728" s="4"/>
      <c r="BM1728" s="4"/>
      <c r="BN1728" s="4"/>
      <c r="BO1728" s="4"/>
      <c r="BP1728" s="4"/>
      <c r="BQ1728" s="4"/>
      <c r="BR1728" s="4"/>
      <c r="BS1728" s="4"/>
      <c r="BT1728" s="4"/>
      <c r="BU1728" s="4"/>
      <c r="BV1728" s="4"/>
      <c r="BW1728" s="4"/>
      <c r="BZ1728" s="7"/>
      <c r="CF1728" s="7"/>
      <c r="CG1728" s="14"/>
      <c r="CH1728" s="7"/>
      <c r="CI1728" s="14"/>
      <c r="CJ1728" s="7"/>
      <c r="CK1728" s="14"/>
      <c r="CL1728" s="7"/>
      <c r="CM1728" s="14"/>
    </row>
    <row r="1729" spans="1:91" x14ac:dyDescent="0.3">
      <c r="A1729" s="10">
        <v>151</v>
      </c>
      <c r="B1729" s="36" t="s">
        <v>913</v>
      </c>
      <c r="G1729" s="36" t="s">
        <v>7165</v>
      </c>
      <c r="K1729" s="7"/>
      <c r="L1729" s="7" t="s">
        <v>834</v>
      </c>
      <c r="M1729" s="7" t="s">
        <v>615</v>
      </c>
      <c r="N1729" s="4"/>
      <c r="O1729" s="4"/>
      <c r="P1729" s="4"/>
      <c r="Q1729" s="4"/>
      <c r="R1729" s="4"/>
      <c r="S1729" s="4"/>
      <c r="T1729" s="4"/>
      <c r="U1729" s="4"/>
      <c r="V1729" s="4"/>
      <c r="W1729" s="4"/>
      <c r="X1729" s="4"/>
      <c r="Y1729" s="4"/>
      <c r="Z1729" s="4"/>
      <c r="AA1729" s="4"/>
      <c r="AB1729" s="4"/>
      <c r="AC1729" s="4"/>
      <c r="AD1729" s="4"/>
      <c r="AE1729" s="4"/>
      <c r="AF1729" s="4"/>
      <c r="AG1729" s="4"/>
      <c r="AH1729" s="4"/>
      <c r="AI1729" s="4"/>
      <c r="AJ1729" s="4"/>
      <c r="AK1729" s="4"/>
      <c r="AL1729" s="4"/>
      <c r="AM1729" s="4"/>
      <c r="AN1729" s="4"/>
      <c r="AO1729" s="4"/>
      <c r="AP1729" s="4"/>
      <c r="AQ1729" s="4"/>
      <c r="AR1729" s="4"/>
      <c r="AS1729" s="4"/>
      <c r="AT1729" s="4"/>
      <c r="AU1729" s="4"/>
      <c r="AV1729" s="4"/>
      <c r="AW1729" s="4"/>
      <c r="AX1729" s="4"/>
      <c r="AY1729" s="4"/>
      <c r="AZ1729" s="4"/>
      <c r="BA1729" s="4"/>
      <c r="BB1729" s="4"/>
      <c r="BC1729" s="4"/>
      <c r="BD1729" s="4"/>
      <c r="BE1729" s="4"/>
      <c r="BF1729" s="4"/>
      <c r="BG1729" s="4"/>
      <c r="BH1729" s="4"/>
      <c r="BI1729" s="4"/>
      <c r="BJ1729" s="4"/>
      <c r="BK1729" s="4"/>
      <c r="BL1729" s="4"/>
      <c r="BM1729" s="4"/>
      <c r="BN1729" s="4"/>
      <c r="BO1729" s="4"/>
      <c r="BP1729" s="4"/>
      <c r="BQ1729" s="4"/>
      <c r="BR1729" s="4"/>
      <c r="BS1729" s="4"/>
      <c r="BT1729" s="4"/>
      <c r="BU1729" s="4"/>
      <c r="BV1729" s="4"/>
      <c r="BW1729" s="4"/>
      <c r="BZ1729" s="7"/>
      <c r="CF1729" s="7"/>
      <c r="CG1729" s="14"/>
      <c r="CH1729" s="7"/>
      <c r="CI1729" s="14"/>
      <c r="CJ1729" s="7"/>
      <c r="CK1729" s="14"/>
      <c r="CL1729" s="7"/>
      <c r="CM1729" s="14"/>
    </row>
    <row r="1730" spans="1:91" x14ac:dyDescent="0.3">
      <c r="A1730" s="10">
        <v>151</v>
      </c>
      <c r="B1730" s="36" t="s">
        <v>1058</v>
      </c>
      <c r="G1730" s="36" t="s">
        <v>7166</v>
      </c>
      <c r="K1730" s="7"/>
      <c r="L1730" s="7" t="s">
        <v>834</v>
      </c>
      <c r="M1730" s="7" t="s">
        <v>639</v>
      </c>
      <c r="N1730" s="4"/>
      <c r="O1730" s="4"/>
      <c r="P1730" s="4"/>
      <c r="Q1730" s="4"/>
      <c r="R1730" s="4"/>
      <c r="S1730" s="4"/>
      <c r="T1730" s="4"/>
      <c r="U1730" s="4"/>
      <c r="V1730" s="4"/>
      <c r="W1730" s="4"/>
      <c r="X1730" s="4"/>
      <c r="Y1730" s="4"/>
      <c r="Z1730" s="4"/>
      <c r="AA1730" s="4"/>
      <c r="AB1730" s="4"/>
      <c r="AC1730" s="4"/>
      <c r="AD1730" s="4"/>
      <c r="AE1730" s="4"/>
      <c r="AF1730" s="4"/>
      <c r="AG1730" s="4"/>
      <c r="AH1730" s="4"/>
      <c r="AI1730" s="4"/>
      <c r="AJ1730" s="4"/>
      <c r="AK1730" s="4"/>
      <c r="AL1730" s="4"/>
      <c r="AM1730" s="4"/>
      <c r="AN1730" s="4"/>
      <c r="AO1730" s="4"/>
      <c r="AP1730" s="4"/>
      <c r="AQ1730" s="4"/>
      <c r="AR1730" s="4"/>
      <c r="AS1730" s="4"/>
      <c r="AT1730" s="4"/>
      <c r="AU1730" s="4"/>
      <c r="AV1730" s="4"/>
      <c r="AW1730" s="4"/>
      <c r="AX1730" s="4"/>
      <c r="AY1730" s="4"/>
      <c r="AZ1730" s="4"/>
      <c r="BA1730" s="4"/>
      <c r="BB1730" s="4"/>
      <c r="BC1730" s="4"/>
      <c r="BD1730" s="4"/>
      <c r="BE1730" s="4"/>
      <c r="BF1730" s="4"/>
      <c r="BG1730" s="4"/>
      <c r="BH1730" s="4"/>
      <c r="BI1730" s="4"/>
      <c r="BJ1730" s="4"/>
      <c r="BK1730" s="4"/>
      <c r="BL1730" s="4"/>
      <c r="BM1730" s="4"/>
      <c r="BN1730" s="4"/>
      <c r="BO1730" s="4"/>
      <c r="BP1730" s="4"/>
      <c r="BQ1730" s="4"/>
      <c r="BR1730" s="4"/>
      <c r="BS1730" s="4"/>
      <c r="BT1730" s="4"/>
      <c r="BU1730" s="4"/>
      <c r="BV1730" s="4"/>
      <c r="BW1730" s="4"/>
      <c r="BZ1730" s="7"/>
      <c r="CF1730" s="7"/>
      <c r="CG1730" s="14"/>
      <c r="CH1730" s="7"/>
      <c r="CI1730" s="14"/>
      <c r="CJ1730" s="7"/>
      <c r="CK1730" s="14"/>
      <c r="CL1730" s="7"/>
      <c r="CM1730" s="14"/>
    </row>
    <row r="1731" spans="1:91" x14ac:dyDescent="0.3">
      <c r="A1731" s="10">
        <v>151</v>
      </c>
      <c r="B1731" s="36" t="s">
        <v>1058</v>
      </c>
      <c r="G1731" s="36" t="s">
        <v>7167</v>
      </c>
      <c r="K1731" s="7"/>
      <c r="L1731" s="7" t="s">
        <v>834</v>
      </c>
      <c r="M1731" s="7" t="s">
        <v>621</v>
      </c>
      <c r="N1731" s="4"/>
      <c r="O1731" s="4"/>
      <c r="P1731" s="4"/>
      <c r="Q1731" s="4"/>
      <c r="R1731" s="4"/>
      <c r="S1731" s="4"/>
      <c r="T1731" s="4"/>
      <c r="U1731" s="4"/>
      <c r="V1731" s="4"/>
      <c r="W1731" s="4"/>
      <c r="X1731" s="4"/>
      <c r="Y1731" s="4"/>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c r="BI1731" s="4"/>
      <c r="BJ1731" s="4"/>
      <c r="BK1731" s="4"/>
      <c r="BL1731" s="4"/>
      <c r="BM1731" s="4"/>
      <c r="BN1731" s="4"/>
      <c r="BO1731" s="4"/>
      <c r="BP1731" s="4"/>
      <c r="BQ1731" s="4"/>
      <c r="BR1731" s="4"/>
      <c r="BS1731" s="4"/>
      <c r="BT1731" s="4"/>
      <c r="BU1731" s="4"/>
      <c r="BV1731" s="4"/>
      <c r="BW1731" s="4"/>
      <c r="BZ1731" s="7"/>
      <c r="CF1731" s="7"/>
      <c r="CG1731" s="14"/>
      <c r="CH1731" s="7"/>
      <c r="CI1731" s="14"/>
      <c r="CJ1731" s="7"/>
      <c r="CK1731" s="14"/>
      <c r="CL1731" s="7"/>
      <c r="CM1731" s="14"/>
    </row>
    <row r="1732" spans="1:91" x14ac:dyDescent="0.3">
      <c r="A1732" s="10">
        <v>151</v>
      </c>
      <c r="B1732" s="36" t="s">
        <v>921</v>
      </c>
      <c r="G1732" s="36" t="s">
        <v>7168</v>
      </c>
      <c r="K1732" s="7"/>
      <c r="L1732" s="7" t="s">
        <v>834</v>
      </c>
      <c r="M1732" s="7" t="s">
        <v>618</v>
      </c>
      <c r="N1732" s="4"/>
      <c r="O1732" s="4"/>
      <c r="P1732" s="4"/>
      <c r="Q1732" s="4"/>
      <c r="R1732" s="4"/>
      <c r="S1732" s="4"/>
      <c r="T1732" s="4"/>
      <c r="U1732" s="4"/>
      <c r="V1732" s="4"/>
      <c r="W1732" s="4"/>
      <c r="X1732" s="4"/>
      <c r="Y1732" s="4"/>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c r="AW1732" s="4"/>
      <c r="AX1732" s="4"/>
      <c r="AY1732" s="4"/>
      <c r="AZ1732" s="4"/>
      <c r="BA1732" s="4"/>
      <c r="BB1732" s="4"/>
      <c r="BC1732" s="4"/>
      <c r="BD1732" s="4"/>
      <c r="BE1732" s="4"/>
      <c r="BF1732" s="4"/>
      <c r="BG1732" s="4"/>
      <c r="BH1732" s="4"/>
      <c r="BI1732" s="4"/>
      <c r="BJ1732" s="4"/>
      <c r="BK1732" s="4"/>
      <c r="BL1732" s="4"/>
      <c r="BM1732" s="4"/>
      <c r="BN1732" s="4"/>
      <c r="BO1732" s="4"/>
      <c r="BP1732" s="4"/>
      <c r="BQ1732" s="4"/>
      <c r="BR1732" s="4"/>
      <c r="BS1732" s="4"/>
      <c r="BT1732" s="4"/>
      <c r="BU1732" s="4"/>
      <c r="BV1732" s="4"/>
      <c r="BW1732" s="4"/>
      <c r="BZ1732" s="7"/>
      <c r="CF1732" s="7"/>
      <c r="CG1732" s="14"/>
      <c r="CH1732" s="7"/>
      <c r="CI1732" s="14"/>
      <c r="CJ1732" s="7"/>
      <c r="CK1732" s="14"/>
      <c r="CL1732" s="7"/>
      <c r="CM1732" s="14"/>
    </row>
    <row r="1733" spans="1:91" x14ac:dyDescent="0.3">
      <c r="A1733" s="10">
        <v>151</v>
      </c>
      <c r="B1733" s="36" t="s">
        <v>1176</v>
      </c>
      <c r="G1733" s="36" t="s">
        <v>7169</v>
      </c>
      <c r="K1733" s="7"/>
      <c r="L1733" s="7" t="s">
        <v>834</v>
      </c>
      <c r="M1733" s="7" t="s">
        <v>669</v>
      </c>
      <c r="N1733" s="4"/>
      <c r="O1733" s="4"/>
      <c r="P1733" s="4"/>
      <c r="Q1733" s="4"/>
      <c r="R1733" s="4"/>
      <c r="S1733" s="4"/>
      <c r="T1733" s="4"/>
      <c r="U1733" s="4"/>
      <c r="V1733" s="4"/>
      <c r="W1733" s="4"/>
      <c r="X1733" s="4"/>
      <c r="Y1733" s="4"/>
      <c r="Z1733" s="4"/>
      <c r="AA1733" s="4"/>
      <c r="AB1733" s="4"/>
      <c r="AC1733" s="4"/>
      <c r="AD1733" s="4"/>
      <c r="AE1733" s="4"/>
      <c r="AF1733" s="4"/>
      <c r="AG1733" s="4"/>
      <c r="AH1733" s="4"/>
      <c r="AI1733" s="4"/>
      <c r="AJ1733" s="4"/>
      <c r="AK1733" s="4"/>
      <c r="AL1733" s="4"/>
      <c r="AM1733" s="4"/>
      <c r="AN1733" s="4"/>
      <c r="AO1733" s="4"/>
      <c r="AP1733" s="4"/>
      <c r="AQ1733" s="4"/>
      <c r="AR1733" s="4"/>
      <c r="AS1733" s="4"/>
      <c r="AT1733" s="4"/>
      <c r="AU1733" s="4"/>
      <c r="AV1733" s="4"/>
      <c r="AW1733" s="4"/>
      <c r="AX1733" s="4"/>
      <c r="AY1733" s="4"/>
      <c r="AZ1733" s="4"/>
      <c r="BA1733" s="4"/>
      <c r="BB1733" s="4"/>
      <c r="BC1733" s="4"/>
      <c r="BD1733" s="4"/>
      <c r="BE1733" s="4"/>
      <c r="BF1733" s="4"/>
      <c r="BG1733" s="4"/>
      <c r="BH1733" s="4"/>
      <c r="BI1733" s="4"/>
      <c r="BJ1733" s="4"/>
      <c r="BK1733" s="4"/>
      <c r="BL1733" s="4"/>
      <c r="BM1733" s="4"/>
      <c r="BN1733" s="4"/>
      <c r="BO1733" s="4"/>
      <c r="BP1733" s="4"/>
      <c r="BQ1733" s="4"/>
      <c r="BR1733" s="4"/>
      <c r="BS1733" s="4"/>
      <c r="BT1733" s="4"/>
      <c r="BU1733" s="4"/>
      <c r="BV1733" s="4"/>
      <c r="BW1733" s="4"/>
      <c r="BZ1733" s="7"/>
      <c r="CF1733" s="7"/>
      <c r="CG1733" s="14"/>
      <c r="CH1733" s="7"/>
      <c r="CI1733" s="14"/>
      <c r="CJ1733" s="7"/>
      <c r="CK1733" s="14"/>
      <c r="CL1733" s="7"/>
      <c r="CM1733" s="14"/>
    </row>
    <row r="1734" spans="1:91" x14ac:dyDescent="0.3">
      <c r="A1734" s="10">
        <v>151</v>
      </c>
      <c r="B1734" s="36" t="s">
        <v>1030</v>
      </c>
      <c r="G1734" s="36" t="s">
        <v>7170</v>
      </c>
      <c r="K1734" s="7"/>
      <c r="L1734" s="7" t="s">
        <v>834</v>
      </c>
      <c r="M1734" s="7" t="s">
        <v>615</v>
      </c>
      <c r="N1734" s="4"/>
      <c r="O1734" s="4"/>
      <c r="P1734" s="4"/>
      <c r="Q1734" s="4"/>
      <c r="R1734" s="4"/>
      <c r="S1734" s="4"/>
      <c r="T1734" s="4"/>
      <c r="U1734" s="4"/>
      <c r="V1734" s="4"/>
      <c r="W1734" s="4"/>
      <c r="X1734" s="4"/>
      <c r="Y1734" s="4"/>
      <c r="Z1734" s="4"/>
      <c r="AA1734" s="4"/>
      <c r="AB1734" s="4"/>
      <c r="AC1734" s="4"/>
      <c r="AD1734" s="4"/>
      <c r="AE1734" s="4"/>
      <c r="AF1734" s="4"/>
      <c r="AG1734" s="4"/>
      <c r="AH1734" s="4"/>
      <c r="AI1734" s="4"/>
      <c r="AJ1734" s="4"/>
      <c r="AK1734" s="4"/>
      <c r="AL1734" s="4"/>
      <c r="AM1734" s="4"/>
      <c r="AN1734" s="4"/>
      <c r="AO1734" s="4"/>
      <c r="AP1734" s="4"/>
      <c r="AQ1734" s="4"/>
      <c r="AR1734" s="4"/>
      <c r="AS1734" s="4"/>
      <c r="AT1734" s="4"/>
      <c r="AU1734" s="4"/>
      <c r="AV1734" s="4"/>
      <c r="AW1734" s="4"/>
      <c r="AX1734" s="4"/>
      <c r="AY1734" s="4"/>
      <c r="AZ1734" s="4"/>
      <c r="BA1734" s="4"/>
      <c r="BB1734" s="4"/>
      <c r="BC1734" s="4"/>
      <c r="BD1734" s="4"/>
      <c r="BE1734" s="4"/>
      <c r="BF1734" s="4"/>
      <c r="BG1734" s="4"/>
      <c r="BH1734" s="4"/>
      <c r="BI1734" s="4"/>
      <c r="BJ1734" s="4"/>
      <c r="BK1734" s="4"/>
      <c r="BL1734" s="4"/>
      <c r="BM1734" s="4"/>
      <c r="BN1734" s="4"/>
      <c r="BO1734" s="4"/>
      <c r="BP1734" s="4"/>
      <c r="BQ1734" s="4"/>
      <c r="BR1734" s="4"/>
      <c r="BS1734" s="4"/>
      <c r="BT1734" s="4"/>
      <c r="BU1734" s="4"/>
      <c r="BV1734" s="4"/>
      <c r="BW1734" s="4"/>
      <c r="BZ1734" s="7"/>
      <c r="CF1734" s="7"/>
      <c r="CG1734" s="14"/>
      <c r="CH1734" s="7"/>
      <c r="CI1734" s="14"/>
      <c r="CJ1734" s="7"/>
      <c r="CK1734" s="14"/>
      <c r="CL1734" s="7"/>
      <c r="CM1734" s="14"/>
    </row>
    <row r="1735" spans="1:91" x14ac:dyDescent="0.3">
      <c r="A1735" s="10">
        <v>151</v>
      </c>
      <c r="B1735" s="36" t="s">
        <v>1036</v>
      </c>
      <c r="G1735" s="36" t="s">
        <v>7171</v>
      </c>
      <c r="K1735" s="7"/>
      <c r="L1735" s="7" t="s">
        <v>834</v>
      </c>
      <c r="M1735" s="7" t="s">
        <v>618</v>
      </c>
      <c r="N1735" s="4"/>
      <c r="O1735" s="4"/>
      <c r="P1735" s="4"/>
      <c r="Q1735" s="4"/>
      <c r="R1735" s="4"/>
      <c r="S1735" s="4"/>
      <c r="T1735" s="4"/>
      <c r="U1735" s="4"/>
      <c r="V1735" s="4"/>
      <c r="W1735" s="4"/>
      <c r="X1735" s="4"/>
      <c r="Y1735" s="4"/>
      <c r="Z1735" s="4"/>
      <c r="AA1735" s="4"/>
      <c r="AB1735" s="4"/>
      <c r="AC1735" s="4"/>
      <c r="AD1735" s="4"/>
      <c r="AE1735" s="4"/>
      <c r="AF1735" s="4"/>
      <c r="AG1735" s="4"/>
      <c r="AH1735" s="4"/>
      <c r="AI1735" s="4"/>
      <c r="AJ1735" s="4"/>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c r="BI1735" s="4"/>
      <c r="BJ1735" s="4"/>
      <c r="BK1735" s="4"/>
      <c r="BL1735" s="4"/>
      <c r="BM1735" s="4"/>
      <c r="BN1735" s="4"/>
      <c r="BO1735" s="4"/>
      <c r="BP1735" s="4"/>
      <c r="BQ1735" s="4"/>
      <c r="BR1735" s="4"/>
      <c r="BS1735" s="4"/>
      <c r="BT1735" s="4"/>
      <c r="BU1735" s="4"/>
      <c r="BV1735" s="4"/>
      <c r="BW1735" s="4"/>
      <c r="BZ1735" s="7"/>
      <c r="CF1735" s="7"/>
      <c r="CG1735" s="14"/>
      <c r="CH1735" s="7"/>
      <c r="CI1735" s="14"/>
      <c r="CJ1735" s="7"/>
      <c r="CK1735" s="14"/>
      <c r="CL1735" s="7"/>
      <c r="CM1735" s="14"/>
    </row>
    <row r="1736" spans="1:91" x14ac:dyDescent="0.3">
      <c r="A1736" s="10">
        <v>151</v>
      </c>
      <c r="B1736" s="36" t="s">
        <v>1448</v>
      </c>
      <c r="G1736" s="36" t="s">
        <v>7172</v>
      </c>
      <c r="K1736" s="7"/>
      <c r="L1736" s="7" t="s">
        <v>834</v>
      </c>
      <c r="M1736" s="7" t="s">
        <v>618</v>
      </c>
      <c r="N1736" s="4"/>
      <c r="O1736" s="4"/>
      <c r="P1736" s="4"/>
      <c r="Q1736" s="4"/>
      <c r="R1736" s="4"/>
      <c r="S1736" s="4"/>
      <c r="T1736" s="4"/>
      <c r="U1736" s="4"/>
      <c r="V1736" s="4"/>
      <c r="W1736" s="4"/>
      <c r="X1736" s="4"/>
      <c r="Y1736" s="4"/>
      <c r="Z1736" s="4"/>
      <c r="AA1736" s="4"/>
      <c r="AB1736" s="4"/>
      <c r="AC1736" s="4"/>
      <c r="AD1736" s="4"/>
      <c r="AE1736" s="4"/>
      <c r="AF1736" s="4"/>
      <c r="AG1736" s="4"/>
      <c r="AH1736" s="4"/>
      <c r="AI1736" s="4"/>
      <c r="AJ1736" s="4"/>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c r="BI1736" s="4"/>
      <c r="BJ1736" s="4"/>
      <c r="BK1736" s="4"/>
      <c r="BL1736" s="4"/>
      <c r="BM1736" s="4"/>
      <c r="BN1736" s="4"/>
      <c r="BO1736" s="4"/>
      <c r="BP1736" s="4"/>
      <c r="BQ1736" s="4"/>
      <c r="BR1736" s="4"/>
      <c r="BS1736" s="4"/>
      <c r="BT1736" s="4"/>
      <c r="BU1736" s="4"/>
      <c r="BV1736" s="4"/>
      <c r="BW1736" s="4"/>
      <c r="BZ1736" s="7"/>
      <c r="CF1736" s="7"/>
      <c r="CG1736" s="14"/>
      <c r="CH1736" s="7"/>
      <c r="CI1736" s="14"/>
      <c r="CJ1736" s="7"/>
      <c r="CK1736" s="14"/>
      <c r="CL1736" s="7"/>
      <c r="CM1736" s="14"/>
    </row>
    <row r="1737" spans="1:91" x14ac:dyDescent="0.3">
      <c r="A1737" s="10">
        <v>151</v>
      </c>
      <c r="B1737" s="36" t="s">
        <v>1114</v>
      </c>
      <c r="G1737" s="36" t="s">
        <v>7173</v>
      </c>
      <c r="K1737" s="7"/>
      <c r="L1737" s="7" t="s">
        <v>834</v>
      </c>
      <c r="M1737" s="7" t="s">
        <v>618</v>
      </c>
      <c r="N1737" s="4"/>
      <c r="O1737" s="4"/>
      <c r="P1737" s="4"/>
      <c r="Q1737" s="4"/>
      <c r="R1737" s="4"/>
      <c r="S1737" s="4"/>
      <c r="T1737" s="4"/>
      <c r="U1737" s="4"/>
      <c r="V1737" s="4"/>
      <c r="W1737" s="4"/>
      <c r="X1737" s="4"/>
      <c r="Y1737" s="4"/>
      <c r="Z1737" s="4"/>
      <c r="AA1737" s="4"/>
      <c r="AB1737" s="4"/>
      <c r="AC1737" s="4"/>
      <c r="AD1737" s="4"/>
      <c r="AE1737" s="4"/>
      <c r="AF1737" s="4"/>
      <c r="AG1737" s="4"/>
      <c r="AH1737" s="4"/>
      <c r="AI1737" s="4"/>
      <c r="AJ1737" s="4"/>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c r="BI1737" s="4"/>
      <c r="BJ1737" s="4"/>
      <c r="BK1737" s="4"/>
      <c r="BL1737" s="4"/>
      <c r="BM1737" s="4"/>
      <c r="BN1737" s="4"/>
      <c r="BO1737" s="4"/>
      <c r="BP1737" s="4"/>
      <c r="BQ1737" s="4"/>
      <c r="BR1737" s="4"/>
      <c r="BS1737" s="4"/>
      <c r="BT1737" s="4"/>
      <c r="BU1737" s="4"/>
      <c r="BV1737" s="4"/>
      <c r="BW1737" s="4"/>
      <c r="BZ1737" s="7"/>
      <c r="CF1737" s="7"/>
      <c r="CG1737" s="14"/>
      <c r="CH1737" s="7"/>
      <c r="CI1737" s="14"/>
      <c r="CJ1737" s="7"/>
      <c r="CK1737" s="14"/>
      <c r="CL1737" s="7"/>
      <c r="CM1737" s="14"/>
    </row>
    <row r="1738" spans="1:91" x14ac:dyDescent="0.3">
      <c r="A1738" s="10">
        <v>151</v>
      </c>
      <c r="B1738" s="36" t="s">
        <v>886</v>
      </c>
      <c r="G1738" s="36" t="s">
        <v>7174</v>
      </c>
      <c r="K1738" s="7"/>
      <c r="L1738" s="7" t="s">
        <v>834</v>
      </c>
      <c r="M1738" s="7" t="s">
        <v>669</v>
      </c>
      <c r="N1738" s="4"/>
      <c r="O1738" s="4"/>
      <c r="P1738" s="4"/>
      <c r="Q1738" s="4"/>
      <c r="R1738" s="4"/>
      <c r="S1738" s="4"/>
      <c r="T1738" s="4"/>
      <c r="U1738" s="4"/>
      <c r="V1738" s="4"/>
      <c r="W1738" s="4"/>
      <c r="X1738" s="4"/>
      <c r="Y1738" s="4"/>
      <c r="Z1738" s="4"/>
      <c r="AA1738" s="4"/>
      <c r="AB1738" s="4"/>
      <c r="AC1738" s="4"/>
      <c r="AD1738" s="4"/>
      <c r="AE1738" s="4"/>
      <c r="AF1738" s="4"/>
      <c r="AG1738" s="4"/>
      <c r="AH1738" s="4"/>
      <c r="AI1738" s="4"/>
      <c r="AJ1738" s="4"/>
      <c r="AK1738" s="4"/>
      <c r="AL1738" s="4"/>
      <c r="AM1738" s="4"/>
      <c r="AN1738" s="4"/>
      <c r="AO1738" s="4"/>
      <c r="AP1738" s="4"/>
      <c r="AQ1738" s="4"/>
      <c r="AR1738" s="4"/>
      <c r="AS1738" s="4"/>
      <c r="AT1738" s="4"/>
      <c r="AU1738" s="4"/>
      <c r="AV1738" s="4"/>
      <c r="AW1738" s="4"/>
      <c r="AX1738" s="4"/>
      <c r="AY1738" s="4"/>
      <c r="AZ1738" s="4"/>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Z1738" s="7"/>
      <c r="CF1738" s="7"/>
      <c r="CG1738" s="14"/>
      <c r="CH1738" s="7"/>
      <c r="CI1738" s="14"/>
      <c r="CJ1738" s="7"/>
      <c r="CK1738" s="14"/>
      <c r="CL1738" s="7"/>
      <c r="CM1738" s="14"/>
    </row>
    <row r="1739" spans="1:91" x14ac:dyDescent="0.3">
      <c r="A1739" s="10">
        <v>151</v>
      </c>
      <c r="B1739" s="36" t="s">
        <v>1025</v>
      </c>
      <c r="G1739" s="36" t="s">
        <v>7175</v>
      </c>
      <c r="K1739" s="7"/>
      <c r="L1739" s="7" t="s">
        <v>834</v>
      </c>
      <c r="M1739" s="7" t="s">
        <v>624</v>
      </c>
      <c r="N1739" s="4"/>
      <c r="O1739" s="4"/>
      <c r="P1739" s="4"/>
      <c r="Q1739" s="4"/>
      <c r="R1739" s="4"/>
      <c r="S1739" s="4"/>
      <c r="T1739" s="4"/>
      <c r="U1739" s="4"/>
      <c r="V1739" s="4"/>
      <c r="W1739" s="4"/>
      <c r="X1739" s="4"/>
      <c r="Y1739" s="4"/>
      <c r="Z1739" s="4"/>
      <c r="AA1739" s="4"/>
      <c r="AB1739" s="4"/>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c r="BE1739" s="4"/>
      <c r="BF1739" s="4"/>
      <c r="BG1739" s="4"/>
      <c r="BH1739" s="4"/>
      <c r="BI1739" s="4"/>
      <c r="BJ1739" s="4"/>
      <c r="BK1739" s="4"/>
      <c r="BL1739" s="4"/>
      <c r="BM1739" s="4"/>
      <c r="BN1739" s="4"/>
      <c r="BO1739" s="4"/>
      <c r="BP1739" s="4"/>
      <c r="BQ1739" s="4"/>
      <c r="BR1739" s="4"/>
      <c r="BS1739" s="4"/>
      <c r="BT1739" s="4"/>
      <c r="BU1739" s="4"/>
      <c r="BV1739" s="4"/>
      <c r="BW1739" s="4"/>
      <c r="BZ1739" s="7"/>
      <c r="CF1739" s="7"/>
      <c r="CG1739" s="14"/>
      <c r="CH1739" s="7"/>
      <c r="CI1739" s="14"/>
      <c r="CJ1739" s="7"/>
      <c r="CK1739" s="14"/>
      <c r="CL1739" s="7"/>
      <c r="CM1739" s="14"/>
    </row>
    <row r="1740" spans="1:91" x14ac:dyDescent="0.3">
      <c r="A1740" s="10">
        <v>151</v>
      </c>
      <c r="B1740" s="36" t="s">
        <v>1094</v>
      </c>
      <c r="G1740" s="36" t="s">
        <v>7176</v>
      </c>
      <c r="K1740" s="7"/>
      <c r="L1740" s="7" t="s">
        <v>834</v>
      </c>
      <c r="M1740" s="7" t="s">
        <v>669</v>
      </c>
      <c r="N1740" s="4"/>
      <c r="O1740" s="4"/>
      <c r="P1740" s="4"/>
      <c r="Q1740" s="4"/>
      <c r="R1740" s="4"/>
      <c r="S1740" s="4"/>
      <c r="T1740" s="4"/>
      <c r="U1740" s="4"/>
      <c r="V1740" s="4"/>
      <c r="W1740" s="4"/>
      <c r="X1740" s="4"/>
      <c r="Y1740" s="4"/>
      <c r="Z1740" s="4"/>
      <c r="AA1740" s="4"/>
      <c r="AB1740" s="4"/>
      <c r="AC1740" s="4"/>
      <c r="AD1740" s="4"/>
      <c r="AE1740" s="4"/>
      <c r="AF1740" s="4"/>
      <c r="AG1740" s="4"/>
      <c r="AH1740" s="4"/>
      <c r="AI1740" s="4"/>
      <c r="AJ1740" s="4"/>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c r="BI1740" s="4"/>
      <c r="BJ1740" s="4"/>
      <c r="BK1740" s="4"/>
      <c r="BL1740" s="4"/>
      <c r="BM1740" s="4"/>
      <c r="BN1740" s="4"/>
      <c r="BO1740" s="4"/>
      <c r="BP1740" s="4"/>
      <c r="BQ1740" s="4"/>
      <c r="BR1740" s="4"/>
      <c r="BS1740" s="4"/>
      <c r="BT1740" s="4"/>
      <c r="BU1740" s="4"/>
      <c r="BV1740" s="4"/>
      <c r="BW1740" s="4"/>
      <c r="BZ1740" s="7"/>
      <c r="CF1740" s="7"/>
      <c r="CG1740" s="14"/>
      <c r="CH1740" s="7"/>
      <c r="CI1740" s="14"/>
      <c r="CJ1740" s="7"/>
      <c r="CK1740" s="14"/>
      <c r="CL1740" s="7"/>
      <c r="CM1740" s="14"/>
    </row>
    <row r="1741" spans="1:91" x14ac:dyDescent="0.3">
      <c r="A1741" s="10">
        <v>151</v>
      </c>
      <c r="B1741" s="36" t="s">
        <v>1058</v>
      </c>
      <c r="G1741" s="36" t="s">
        <v>7177</v>
      </c>
      <c r="K1741" s="7"/>
      <c r="L1741" s="7" t="s">
        <v>834</v>
      </c>
      <c r="M1741" s="7" t="s">
        <v>615</v>
      </c>
      <c r="N1741" s="4"/>
      <c r="O1741" s="4"/>
      <c r="P1741" s="4"/>
      <c r="Q1741" s="4"/>
      <c r="R1741" s="4"/>
      <c r="S1741" s="4"/>
      <c r="T1741" s="4"/>
      <c r="U1741" s="4"/>
      <c r="V1741" s="4"/>
      <c r="W1741" s="4"/>
      <c r="X1741" s="4"/>
      <c r="Y1741" s="4"/>
      <c r="Z1741" s="4"/>
      <c r="AA1741" s="4"/>
      <c r="AB1741" s="4"/>
      <c r="AC1741" s="4"/>
      <c r="AD1741" s="4"/>
      <c r="AE1741" s="4"/>
      <c r="AF1741" s="4"/>
      <c r="AG1741" s="4"/>
      <c r="AH1741" s="4"/>
      <c r="AI1741" s="4"/>
      <c r="AJ1741" s="4"/>
      <c r="AK1741" s="4"/>
      <c r="AL1741" s="4"/>
      <c r="AM1741" s="4"/>
      <c r="AN1741" s="4"/>
      <c r="AO1741" s="4"/>
      <c r="AP1741" s="4"/>
      <c r="AQ1741" s="4"/>
      <c r="AR1741" s="4"/>
      <c r="AS1741" s="4"/>
      <c r="AT1741" s="4"/>
      <c r="AU1741" s="4"/>
      <c r="AV1741" s="4"/>
      <c r="AW1741" s="4"/>
      <c r="AX1741" s="4"/>
      <c r="AY1741" s="4"/>
      <c r="AZ1741" s="4"/>
      <c r="BA1741" s="4"/>
      <c r="BB1741" s="4"/>
      <c r="BC1741" s="4"/>
      <c r="BD1741" s="4"/>
      <c r="BE1741" s="4"/>
      <c r="BF1741" s="4"/>
      <c r="BG1741" s="4"/>
      <c r="BH1741" s="4"/>
      <c r="BI1741" s="4"/>
      <c r="BJ1741" s="4"/>
      <c r="BK1741" s="4"/>
      <c r="BL1741" s="4"/>
      <c r="BM1741" s="4"/>
      <c r="BN1741" s="4"/>
      <c r="BO1741" s="4"/>
      <c r="BP1741" s="4"/>
      <c r="BQ1741" s="4"/>
      <c r="BR1741" s="4"/>
      <c r="BS1741" s="4"/>
      <c r="BT1741" s="4"/>
      <c r="BU1741" s="4"/>
      <c r="BV1741" s="4"/>
      <c r="BW1741" s="4"/>
      <c r="BZ1741" s="7"/>
      <c r="CF1741" s="7"/>
      <c r="CG1741" s="14"/>
      <c r="CH1741" s="7"/>
      <c r="CI1741" s="14"/>
      <c r="CJ1741" s="7"/>
      <c r="CK1741" s="14"/>
      <c r="CL1741" s="7"/>
      <c r="CM1741" s="14"/>
    </row>
    <row r="1742" spans="1:91" x14ac:dyDescent="0.3">
      <c r="A1742" s="10">
        <v>151</v>
      </c>
      <c r="B1742" s="36" t="s">
        <v>1058</v>
      </c>
      <c r="G1742" s="36" t="s">
        <v>7178</v>
      </c>
      <c r="K1742" s="7"/>
      <c r="L1742" s="7" t="s">
        <v>834</v>
      </c>
      <c r="M1742" s="7" t="s">
        <v>669</v>
      </c>
      <c r="N1742" s="4"/>
      <c r="O1742" s="4"/>
      <c r="P1742" s="4"/>
      <c r="Q1742" s="4"/>
      <c r="R1742" s="4"/>
      <c r="S1742" s="4"/>
      <c r="T1742" s="4"/>
      <c r="U1742" s="4"/>
      <c r="V1742" s="4"/>
      <c r="W1742" s="4"/>
      <c r="X1742" s="4"/>
      <c r="Y1742" s="4"/>
      <c r="Z1742" s="4"/>
      <c r="AA1742" s="4"/>
      <c r="AB1742" s="4"/>
      <c r="AC1742" s="4"/>
      <c r="AD1742" s="4"/>
      <c r="AE1742" s="4"/>
      <c r="AF1742" s="4"/>
      <c r="AG1742" s="4"/>
      <c r="AH1742" s="4"/>
      <c r="AI1742" s="4"/>
      <c r="AJ1742" s="4"/>
      <c r="AK1742" s="4"/>
      <c r="AL1742" s="4"/>
      <c r="AM1742" s="4"/>
      <c r="AN1742" s="4"/>
      <c r="AO1742" s="4"/>
      <c r="AP1742" s="4"/>
      <c r="AQ1742" s="4"/>
      <c r="AR1742" s="4"/>
      <c r="AS1742" s="4"/>
      <c r="AT1742" s="4"/>
      <c r="AU1742" s="4"/>
      <c r="AV1742" s="4"/>
      <c r="AW1742" s="4"/>
      <c r="AX1742" s="4"/>
      <c r="AY1742" s="4"/>
      <c r="AZ1742" s="4"/>
      <c r="BA1742" s="4"/>
      <c r="BB1742" s="4"/>
      <c r="BC1742" s="4"/>
      <c r="BD1742" s="4"/>
      <c r="BE1742" s="4"/>
      <c r="BF1742" s="4"/>
      <c r="BG1742" s="4"/>
      <c r="BH1742" s="4"/>
      <c r="BI1742" s="4"/>
      <c r="BJ1742" s="4"/>
      <c r="BK1742" s="4"/>
      <c r="BL1742" s="4"/>
      <c r="BM1742" s="4"/>
      <c r="BN1742" s="4"/>
      <c r="BO1742" s="4"/>
      <c r="BP1742" s="4"/>
      <c r="BQ1742" s="4"/>
      <c r="BR1742" s="4"/>
      <c r="BS1742" s="4"/>
      <c r="BT1742" s="4"/>
      <c r="BU1742" s="4"/>
      <c r="BV1742" s="4"/>
      <c r="BW1742" s="4"/>
      <c r="BZ1742" s="7"/>
      <c r="CF1742" s="7"/>
      <c r="CG1742" s="14"/>
      <c r="CH1742" s="7"/>
      <c r="CI1742" s="14"/>
      <c r="CJ1742" s="7"/>
      <c r="CK1742" s="14"/>
      <c r="CL1742" s="7"/>
      <c r="CM1742" s="14"/>
    </row>
    <row r="1743" spans="1:91" x14ac:dyDescent="0.3">
      <c r="A1743" s="10">
        <v>151</v>
      </c>
      <c r="B1743" s="36" t="s">
        <v>860</v>
      </c>
      <c r="G1743" s="36" t="s">
        <v>7179</v>
      </c>
      <c r="K1743" s="7"/>
      <c r="L1743" s="7" t="s">
        <v>834</v>
      </c>
      <c r="M1743" s="7" t="s">
        <v>669</v>
      </c>
      <c r="N1743" s="4"/>
      <c r="O1743" s="4"/>
      <c r="P1743" s="4"/>
      <c r="Q1743" s="4"/>
      <c r="R1743" s="4"/>
      <c r="S1743" s="4"/>
      <c r="T1743" s="4"/>
      <c r="U1743" s="4"/>
      <c r="V1743" s="4"/>
      <c r="W1743" s="4"/>
      <c r="X1743" s="4"/>
      <c r="Y1743" s="4"/>
      <c r="Z1743" s="4"/>
      <c r="AA1743" s="4"/>
      <c r="AB1743" s="4"/>
      <c r="AC1743" s="4"/>
      <c r="AD1743" s="4"/>
      <c r="AE1743" s="4"/>
      <c r="AF1743" s="4"/>
      <c r="AG1743" s="4"/>
      <c r="AH1743" s="4"/>
      <c r="AI1743" s="4"/>
      <c r="AJ1743" s="4"/>
      <c r="AK1743" s="4"/>
      <c r="AL1743" s="4"/>
      <c r="AM1743" s="4"/>
      <c r="AN1743" s="4"/>
      <c r="AO1743" s="4"/>
      <c r="AP1743" s="4"/>
      <c r="AQ1743" s="4"/>
      <c r="AR1743" s="4"/>
      <c r="AS1743" s="4"/>
      <c r="AT1743" s="4"/>
      <c r="AU1743" s="4"/>
      <c r="AV1743" s="4"/>
      <c r="AW1743" s="4"/>
      <c r="AX1743" s="4"/>
      <c r="AY1743" s="4"/>
      <c r="AZ1743" s="4"/>
      <c r="BA1743" s="4"/>
      <c r="BB1743" s="4"/>
      <c r="BC1743" s="4"/>
      <c r="BD1743" s="4"/>
      <c r="BE1743" s="4"/>
      <c r="BF1743" s="4"/>
      <c r="BG1743" s="4"/>
      <c r="BH1743" s="4"/>
      <c r="BI1743" s="4"/>
      <c r="BJ1743" s="4"/>
      <c r="BK1743" s="4"/>
      <c r="BL1743" s="4"/>
      <c r="BM1743" s="4"/>
      <c r="BN1743" s="4"/>
      <c r="BO1743" s="4"/>
      <c r="BP1743" s="4"/>
      <c r="BQ1743" s="4"/>
      <c r="BR1743" s="4"/>
      <c r="BS1743" s="4"/>
      <c r="BT1743" s="4"/>
      <c r="BU1743" s="4"/>
      <c r="BV1743" s="4"/>
      <c r="BW1743" s="4"/>
      <c r="BZ1743" s="7"/>
      <c r="CF1743" s="7"/>
      <c r="CG1743" s="14"/>
      <c r="CH1743" s="7"/>
      <c r="CI1743" s="14"/>
      <c r="CJ1743" s="7"/>
      <c r="CK1743" s="14"/>
      <c r="CL1743" s="7"/>
      <c r="CM1743" s="14"/>
    </row>
    <row r="1744" spans="1:91" x14ac:dyDescent="0.3">
      <c r="A1744" s="10">
        <v>151</v>
      </c>
      <c r="B1744" s="36" t="s">
        <v>1036</v>
      </c>
      <c r="G1744" s="36" t="s">
        <v>7180</v>
      </c>
      <c r="K1744" s="7"/>
      <c r="L1744" s="7" t="s">
        <v>834</v>
      </c>
      <c r="M1744" s="7" t="s">
        <v>618</v>
      </c>
      <c r="N1744" s="4"/>
      <c r="O1744" s="4"/>
      <c r="P1744" s="4"/>
      <c r="Q1744" s="4"/>
      <c r="R1744" s="4"/>
      <c r="S1744" s="4"/>
      <c r="T1744" s="4"/>
      <c r="U1744" s="4"/>
      <c r="V1744" s="4"/>
      <c r="W1744" s="4"/>
      <c r="X1744" s="4"/>
      <c r="Y1744" s="4"/>
      <c r="Z1744" s="4"/>
      <c r="AA1744" s="4"/>
      <c r="AB1744" s="4"/>
      <c r="AC1744" s="4"/>
      <c r="AD1744" s="4"/>
      <c r="AE1744" s="4"/>
      <c r="AF1744" s="4"/>
      <c r="AG1744" s="4"/>
      <c r="AH1744" s="4"/>
      <c r="AI1744" s="4"/>
      <c r="AJ1744" s="4"/>
      <c r="AK1744" s="4"/>
      <c r="AL1744" s="4"/>
      <c r="AM1744" s="4"/>
      <c r="AN1744" s="4"/>
      <c r="AO1744" s="4"/>
      <c r="AP1744" s="4"/>
      <c r="AQ1744" s="4"/>
      <c r="AR1744" s="4"/>
      <c r="AS1744" s="4"/>
      <c r="AT1744" s="4"/>
      <c r="AU1744" s="4"/>
      <c r="AV1744" s="4"/>
      <c r="AW1744" s="4"/>
      <c r="AX1744" s="4"/>
      <c r="AY1744" s="4"/>
      <c r="AZ1744" s="4"/>
      <c r="BA1744" s="4"/>
      <c r="BB1744" s="4"/>
      <c r="BC1744" s="4"/>
      <c r="BD1744" s="4"/>
      <c r="BE1744" s="4"/>
      <c r="BF1744" s="4"/>
      <c r="BG1744" s="4"/>
      <c r="BH1744" s="4"/>
      <c r="BI1744" s="4"/>
      <c r="BJ1744" s="4"/>
      <c r="BK1744" s="4"/>
      <c r="BL1744" s="4"/>
      <c r="BM1744" s="4"/>
      <c r="BN1744" s="4"/>
      <c r="BO1744" s="4"/>
      <c r="BP1744" s="4"/>
      <c r="BQ1744" s="4"/>
      <c r="BR1744" s="4"/>
      <c r="BS1744" s="4"/>
      <c r="BT1744" s="4"/>
      <c r="BU1744" s="4"/>
      <c r="BV1744" s="4"/>
      <c r="BW1744" s="4"/>
      <c r="BZ1744" s="7"/>
      <c r="CF1744" s="7"/>
      <c r="CG1744" s="14"/>
      <c r="CH1744" s="7"/>
      <c r="CI1744" s="14"/>
      <c r="CJ1744" s="7"/>
      <c r="CK1744" s="14"/>
      <c r="CL1744" s="7"/>
      <c r="CM1744" s="14"/>
    </row>
    <row r="1745" spans="1:91" x14ac:dyDescent="0.3">
      <c r="A1745" s="10">
        <v>151</v>
      </c>
      <c r="B1745" s="36" t="s">
        <v>1058</v>
      </c>
      <c r="G1745" s="36" t="s">
        <v>7181</v>
      </c>
      <c r="K1745" s="7"/>
      <c r="L1745" s="7" t="s">
        <v>834</v>
      </c>
      <c r="M1745" s="7" t="s">
        <v>618</v>
      </c>
      <c r="N1745" s="4"/>
      <c r="O1745" s="4"/>
      <c r="P1745" s="4"/>
      <c r="Q1745" s="4"/>
      <c r="R1745" s="4"/>
      <c r="S1745" s="4"/>
      <c r="T1745" s="4"/>
      <c r="U1745" s="4"/>
      <c r="V1745" s="4"/>
      <c r="W1745" s="4"/>
      <c r="X1745" s="4"/>
      <c r="Y1745" s="4"/>
      <c r="Z1745" s="4"/>
      <c r="AA1745" s="4"/>
      <c r="AB1745" s="4"/>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c r="BE1745" s="4"/>
      <c r="BF1745" s="4"/>
      <c r="BG1745" s="4"/>
      <c r="BH1745" s="4"/>
      <c r="BI1745" s="4"/>
      <c r="BJ1745" s="4"/>
      <c r="BK1745" s="4"/>
      <c r="BL1745" s="4"/>
      <c r="BM1745" s="4"/>
      <c r="BN1745" s="4"/>
      <c r="BO1745" s="4"/>
      <c r="BP1745" s="4"/>
      <c r="BQ1745" s="4"/>
      <c r="BR1745" s="4"/>
      <c r="BS1745" s="4"/>
      <c r="BT1745" s="4"/>
      <c r="BU1745" s="4"/>
      <c r="BV1745" s="4"/>
      <c r="BW1745" s="4"/>
      <c r="BZ1745" s="7"/>
      <c r="CF1745" s="7"/>
      <c r="CG1745" s="14"/>
      <c r="CH1745" s="7"/>
      <c r="CI1745" s="14"/>
      <c r="CJ1745" s="7"/>
      <c r="CK1745" s="14"/>
      <c r="CL1745" s="7"/>
      <c r="CM1745" s="14"/>
    </row>
    <row r="1746" spans="1:91" x14ac:dyDescent="0.3">
      <c r="A1746" s="10">
        <v>151</v>
      </c>
      <c r="B1746" s="36" t="s">
        <v>1242</v>
      </c>
      <c r="G1746" s="36" t="s">
        <v>7182</v>
      </c>
      <c r="K1746" s="7"/>
      <c r="L1746" s="7" t="s">
        <v>834</v>
      </c>
      <c r="M1746" s="7" t="s">
        <v>615</v>
      </c>
      <c r="N1746" s="4"/>
      <c r="O1746" s="4"/>
      <c r="P1746" s="4"/>
      <c r="Q1746" s="4"/>
      <c r="R1746" s="4"/>
      <c r="S1746" s="4"/>
      <c r="T1746" s="4"/>
      <c r="U1746" s="4"/>
      <c r="V1746" s="4"/>
      <c r="W1746" s="4"/>
      <c r="X1746" s="4"/>
      <c r="Y1746" s="4"/>
      <c r="Z1746" s="4"/>
      <c r="AA1746" s="4"/>
      <c r="AB1746" s="4"/>
      <c r="AC1746" s="4"/>
      <c r="AD1746" s="4"/>
      <c r="AE1746" s="4"/>
      <c r="AF1746" s="4"/>
      <c r="AG1746" s="4"/>
      <c r="AH1746" s="4"/>
      <c r="AI1746" s="4"/>
      <c r="AJ1746" s="4"/>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c r="BI1746" s="4"/>
      <c r="BJ1746" s="4"/>
      <c r="BK1746" s="4"/>
      <c r="BL1746" s="4"/>
      <c r="BM1746" s="4"/>
      <c r="BN1746" s="4"/>
      <c r="BO1746" s="4"/>
      <c r="BP1746" s="4"/>
      <c r="BQ1746" s="4"/>
      <c r="BR1746" s="4"/>
      <c r="BS1746" s="4"/>
      <c r="BT1746" s="4"/>
      <c r="BU1746" s="4"/>
      <c r="BV1746" s="4"/>
      <c r="BW1746" s="4"/>
      <c r="BZ1746" s="7"/>
      <c r="CF1746" s="7"/>
      <c r="CG1746" s="14"/>
      <c r="CH1746" s="7"/>
      <c r="CI1746" s="14"/>
      <c r="CJ1746" s="7"/>
      <c r="CK1746" s="14"/>
      <c r="CL1746" s="7"/>
      <c r="CM1746" s="14"/>
    </row>
    <row r="1747" spans="1:91" x14ac:dyDescent="0.3">
      <c r="A1747" s="10">
        <v>151</v>
      </c>
      <c r="B1747" s="36" t="s">
        <v>1025</v>
      </c>
      <c r="G1747" s="36" t="s">
        <v>7183</v>
      </c>
      <c r="K1747" s="7"/>
      <c r="L1747" s="7" t="s">
        <v>834</v>
      </c>
      <c r="M1747" s="7" t="s">
        <v>615</v>
      </c>
      <c r="N1747" s="4"/>
      <c r="O1747" s="4"/>
      <c r="P1747" s="4"/>
      <c r="Q1747" s="4"/>
      <c r="R1747" s="4"/>
      <c r="S1747" s="4"/>
      <c r="T1747" s="4"/>
      <c r="U1747" s="4"/>
      <c r="V1747" s="4"/>
      <c r="W1747" s="4"/>
      <c r="X1747" s="4"/>
      <c r="Y1747" s="4"/>
      <c r="Z1747" s="4"/>
      <c r="AA1747" s="4"/>
      <c r="AB1747" s="4"/>
      <c r="AC1747" s="4"/>
      <c r="AD1747" s="4"/>
      <c r="AE1747" s="4"/>
      <c r="AF1747" s="4"/>
      <c r="AG1747" s="4"/>
      <c r="AH1747" s="4"/>
      <c r="AI1747" s="4"/>
      <c r="AJ1747" s="4"/>
      <c r="AK1747" s="4"/>
      <c r="AL1747" s="4"/>
      <c r="AM1747" s="4"/>
      <c r="AN1747" s="4"/>
      <c r="AO1747" s="4"/>
      <c r="AP1747" s="4"/>
      <c r="AQ1747" s="4"/>
      <c r="AR1747" s="4"/>
      <c r="AS1747" s="4"/>
      <c r="AT1747" s="4"/>
      <c r="AU1747" s="4"/>
      <c r="AV1747" s="4"/>
      <c r="AW1747" s="4"/>
      <c r="AX1747" s="4"/>
      <c r="AY1747" s="4"/>
      <c r="AZ1747" s="4"/>
      <c r="BA1747" s="4"/>
      <c r="BB1747" s="4"/>
      <c r="BC1747" s="4"/>
      <c r="BD1747" s="4"/>
      <c r="BE1747" s="4"/>
      <c r="BF1747" s="4"/>
      <c r="BG1747" s="4"/>
      <c r="BH1747" s="4"/>
      <c r="BI1747" s="4"/>
      <c r="BJ1747" s="4"/>
      <c r="BK1747" s="4"/>
      <c r="BL1747" s="4"/>
      <c r="BM1747" s="4"/>
      <c r="BN1747" s="4"/>
      <c r="BO1747" s="4"/>
      <c r="BP1747" s="4"/>
      <c r="BQ1747" s="4"/>
      <c r="BR1747" s="4"/>
      <c r="BS1747" s="4"/>
      <c r="BT1747" s="4"/>
      <c r="BU1747" s="4"/>
      <c r="BV1747" s="4"/>
      <c r="BW1747" s="4"/>
      <c r="BZ1747" s="7"/>
      <c r="CF1747" s="7"/>
      <c r="CG1747" s="14"/>
      <c r="CH1747" s="7"/>
      <c r="CI1747" s="14"/>
      <c r="CJ1747" s="7"/>
      <c r="CK1747" s="14"/>
      <c r="CL1747" s="7"/>
      <c r="CM1747" s="14"/>
    </row>
    <row r="1748" spans="1:91" x14ac:dyDescent="0.3">
      <c r="A1748" s="10">
        <v>151</v>
      </c>
      <c r="B1748" s="36" t="s">
        <v>1025</v>
      </c>
      <c r="G1748" s="36" t="s">
        <v>7184</v>
      </c>
      <c r="K1748" s="7"/>
      <c r="L1748" s="7" t="s">
        <v>834</v>
      </c>
      <c r="M1748" s="7" t="s">
        <v>669</v>
      </c>
      <c r="N1748" s="4"/>
      <c r="O1748" s="4"/>
      <c r="P1748" s="4"/>
      <c r="Q1748" s="4"/>
      <c r="R1748" s="4"/>
      <c r="S1748" s="4"/>
      <c r="T1748" s="4"/>
      <c r="U1748" s="4"/>
      <c r="V1748" s="4"/>
      <c r="W1748" s="4"/>
      <c r="X1748" s="4"/>
      <c r="Y1748" s="4"/>
      <c r="Z1748" s="4"/>
      <c r="AA1748" s="4"/>
      <c r="AB1748" s="4"/>
      <c r="AC1748" s="4"/>
      <c r="AD1748" s="4"/>
      <c r="AE1748" s="4"/>
      <c r="AF1748" s="4"/>
      <c r="AG1748" s="4"/>
      <c r="AH1748" s="4"/>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c r="BE1748" s="4"/>
      <c r="BF1748" s="4"/>
      <c r="BG1748" s="4"/>
      <c r="BH1748" s="4"/>
      <c r="BI1748" s="4"/>
      <c r="BJ1748" s="4"/>
      <c r="BK1748" s="4"/>
      <c r="BL1748" s="4"/>
      <c r="BM1748" s="4"/>
      <c r="BN1748" s="4"/>
      <c r="BO1748" s="4"/>
      <c r="BP1748" s="4"/>
      <c r="BQ1748" s="4"/>
      <c r="BR1748" s="4"/>
      <c r="BS1748" s="4"/>
      <c r="BT1748" s="4"/>
      <c r="BU1748" s="4"/>
      <c r="BV1748" s="4"/>
      <c r="BW1748" s="4"/>
      <c r="BZ1748" s="7"/>
      <c r="CF1748" s="7"/>
      <c r="CG1748" s="14"/>
      <c r="CH1748" s="7"/>
      <c r="CI1748" s="14"/>
      <c r="CJ1748" s="7"/>
      <c r="CK1748" s="14"/>
      <c r="CL1748" s="7"/>
      <c r="CM1748" s="14"/>
    </row>
    <row r="1749" spans="1:91" x14ac:dyDescent="0.3">
      <c r="A1749" s="10">
        <v>151</v>
      </c>
      <c r="B1749" s="36" t="s">
        <v>900</v>
      </c>
      <c r="G1749" s="36" t="s">
        <v>7185</v>
      </c>
      <c r="K1749" s="7"/>
      <c r="L1749" s="7" t="s">
        <v>834</v>
      </c>
      <c r="M1749" s="7" t="s">
        <v>618</v>
      </c>
      <c r="N1749" s="4"/>
      <c r="O1749" s="4"/>
      <c r="P1749" s="4"/>
      <c r="Q1749" s="4"/>
      <c r="R1749" s="4"/>
      <c r="S1749" s="4"/>
      <c r="T1749" s="4"/>
      <c r="U1749" s="4"/>
      <c r="V1749" s="4"/>
      <c r="W1749" s="4"/>
      <c r="X1749" s="4"/>
      <c r="Y1749" s="4"/>
      <c r="Z1749" s="4"/>
      <c r="AA1749" s="4"/>
      <c r="AB1749" s="4"/>
      <c r="AC1749" s="4"/>
      <c r="AD1749" s="4"/>
      <c r="AE1749" s="4"/>
      <c r="AF1749" s="4"/>
      <c r="AG1749" s="4"/>
      <c r="AH1749" s="4"/>
      <c r="AI1749" s="4"/>
      <c r="AJ1749" s="4"/>
      <c r="AK1749" s="4"/>
      <c r="AL1749" s="4"/>
      <c r="AM1749" s="4"/>
      <c r="AN1749" s="4"/>
      <c r="AO1749" s="4"/>
      <c r="AP1749" s="4"/>
      <c r="AQ1749" s="4"/>
      <c r="AR1749" s="4"/>
      <c r="AS1749" s="4"/>
      <c r="AT1749" s="4"/>
      <c r="AU1749" s="4"/>
      <c r="AV1749" s="4"/>
      <c r="AW1749" s="4"/>
      <c r="AX1749" s="4"/>
      <c r="AY1749" s="4"/>
      <c r="AZ1749" s="4"/>
      <c r="BA1749" s="4"/>
      <c r="BB1749" s="4"/>
      <c r="BC1749" s="4"/>
      <c r="BD1749" s="4"/>
      <c r="BE1749" s="4"/>
      <c r="BF1749" s="4"/>
      <c r="BG1749" s="4"/>
      <c r="BH1749" s="4"/>
      <c r="BI1749" s="4"/>
      <c r="BJ1749" s="4"/>
      <c r="BK1749" s="4"/>
      <c r="BL1749" s="4"/>
      <c r="BM1749" s="4"/>
      <c r="BN1749" s="4"/>
      <c r="BO1749" s="4"/>
      <c r="BP1749" s="4"/>
      <c r="BQ1749" s="4"/>
      <c r="BR1749" s="4"/>
      <c r="BS1749" s="4"/>
      <c r="BT1749" s="4"/>
      <c r="BU1749" s="4"/>
      <c r="BV1749" s="4"/>
      <c r="BW1749" s="4"/>
      <c r="BZ1749" s="7"/>
      <c r="CF1749" s="7"/>
      <c r="CG1749" s="14"/>
      <c r="CH1749" s="7"/>
      <c r="CI1749" s="14"/>
      <c r="CJ1749" s="7"/>
      <c r="CK1749" s="14"/>
      <c r="CL1749" s="7"/>
      <c r="CM1749" s="14"/>
    </row>
    <row r="1750" spans="1:91" x14ac:dyDescent="0.3">
      <c r="A1750" s="10">
        <v>151</v>
      </c>
      <c r="B1750" s="36" t="s">
        <v>868</v>
      </c>
      <c r="G1750" s="36" t="s">
        <v>7186</v>
      </c>
      <c r="K1750" s="7"/>
      <c r="L1750" s="7" t="s">
        <v>834</v>
      </c>
      <c r="M1750" s="7" t="s">
        <v>615</v>
      </c>
      <c r="N1750" s="4"/>
      <c r="O1750" s="4"/>
      <c r="P1750" s="4"/>
      <c r="Q1750" s="4"/>
      <c r="R1750" s="4"/>
      <c r="S1750" s="4"/>
      <c r="T1750" s="4"/>
      <c r="U1750" s="4"/>
      <c r="V1750" s="4"/>
      <c r="W1750" s="4"/>
      <c r="X1750" s="4"/>
      <c r="Y1750" s="4"/>
      <c r="Z1750" s="4"/>
      <c r="AA1750" s="4"/>
      <c r="AB1750" s="4"/>
      <c r="AC1750" s="4"/>
      <c r="AD1750" s="4"/>
      <c r="AE1750" s="4"/>
      <c r="AF1750" s="4"/>
      <c r="AG1750" s="4"/>
      <c r="AH1750" s="4"/>
      <c r="AI1750" s="4"/>
      <c r="AJ1750" s="4"/>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4"/>
      <c r="BH1750" s="4"/>
      <c r="BI1750" s="4"/>
      <c r="BJ1750" s="4"/>
      <c r="BK1750" s="4"/>
      <c r="BL1750" s="4"/>
      <c r="BM1750" s="4"/>
      <c r="BN1750" s="4"/>
      <c r="BO1750" s="4"/>
      <c r="BP1750" s="4"/>
      <c r="BQ1750" s="4"/>
      <c r="BR1750" s="4"/>
      <c r="BS1750" s="4"/>
      <c r="BT1750" s="4"/>
      <c r="BU1750" s="4"/>
      <c r="BV1750" s="4"/>
      <c r="BW1750" s="4"/>
      <c r="BZ1750" s="7"/>
      <c r="CF1750" s="7"/>
      <c r="CG1750" s="14"/>
      <c r="CH1750" s="7"/>
      <c r="CI1750" s="14"/>
      <c r="CJ1750" s="7"/>
      <c r="CK1750" s="14"/>
      <c r="CL1750" s="7"/>
      <c r="CM1750" s="14"/>
    </row>
    <row r="1751" spans="1:91" x14ac:dyDescent="0.3">
      <c r="A1751" s="10">
        <v>151</v>
      </c>
      <c r="B1751" s="36" t="s">
        <v>1036</v>
      </c>
      <c r="G1751" s="36" t="s">
        <v>7187</v>
      </c>
      <c r="K1751" s="7"/>
      <c r="L1751" s="7" t="s">
        <v>834</v>
      </c>
      <c r="M1751" s="7" t="s">
        <v>621</v>
      </c>
      <c r="N1751" s="4"/>
      <c r="O1751" s="4"/>
      <c r="P1751" s="4"/>
      <c r="Q1751" s="4"/>
      <c r="R1751" s="4"/>
      <c r="S1751" s="4"/>
      <c r="T1751" s="4"/>
      <c r="U1751" s="4"/>
      <c r="V1751" s="4"/>
      <c r="W1751" s="4"/>
      <c r="X1751" s="4"/>
      <c r="Y1751" s="4"/>
      <c r="Z1751" s="4"/>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c r="AW1751" s="4"/>
      <c r="AX1751" s="4"/>
      <c r="AY1751" s="4"/>
      <c r="AZ1751" s="4"/>
      <c r="BA1751" s="4"/>
      <c r="BB1751" s="4"/>
      <c r="BC1751" s="4"/>
      <c r="BD1751" s="4"/>
      <c r="BE1751" s="4"/>
      <c r="BF1751" s="4"/>
      <c r="BG1751" s="4"/>
      <c r="BH1751" s="4"/>
      <c r="BI1751" s="4"/>
      <c r="BJ1751" s="4"/>
      <c r="BK1751" s="4"/>
      <c r="BL1751" s="4"/>
      <c r="BM1751" s="4"/>
      <c r="BN1751" s="4"/>
      <c r="BO1751" s="4"/>
      <c r="BP1751" s="4"/>
      <c r="BQ1751" s="4"/>
      <c r="BR1751" s="4"/>
      <c r="BS1751" s="4"/>
      <c r="BT1751" s="4"/>
      <c r="BU1751" s="4"/>
      <c r="BV1751" s="4"/>
      <c r="BW1751" s="4"/>
      <c r="BZ1751" s="7"/>
      <c r="CF1751" s="7"/>
      <c r="CG1751" s="14"/>
      <c r="CH1751" s="7"/>
      <c r="CI1751" s="14"/>
      <c r="CJ1751" s="7"/>
      <c r="CK1751" s="14"/>
      <c r="CL1751" s="7"/>
      <c r="CM1751" s="14"/>
    </row>
    <row r="1752" spans="1:91" x14ac:dyDescent="0.3">
      <c r="A1752" s="10">
        <v>151</v>
      </c>
      <c r="B1752" s="36" t="s">
        <v>1036</v>
      </c>
      <c r="G1752" s="36" t="s">
        <v>7188</v>
      </c>
      <c r="K1752" s="7"/>
      <c r="L1752" s="7" t="s">
        <v>834</v>
      </c>
      <c r="M1752" s="7" t="s">
        <v>618</v>
      </c>
      <c r="N1752" s="4"/>
      <c r="O1752" s="4"/>
      <c r="P1752" s="4"/>
      <c r="Q1752" s="4"/>
      <c r="R1752" s="4"/>
      <c r="S1752" s="4"/>
      <c r="T1752" s="4"/>
      <c r="U1752" s="4"/>
      <c r="V1752" s="4"/>
      <c r="W1752" s="4"/>
      <c r="X1752" s="4"/>
      <c r="Y1752" s="4"/>
      <c r="Z1752" s="4"/>
      <c r="AA1752" s="4"/>
      <c r="AB1752" s="4"/>
      <c r="AC1752" s="4"/>
      <c r="AD1752" s="4"/>
      <c r="AE1752" s="4"/>
      <c r="AF1752" s="4"/>
      <c r="AG1752" s="4"/>
      <c r="AH1752" s="4"/>
      <c r="AI1752" s="4"/>
      <c r="AJ1752" s="4"/>
      <c r="AK1752" s="4"/>
      <c r="AL1752" s="4"/>
      <c r="AM1752" s="4"/>
      <c r="AN1752" s="4"/>
      <c r="AO1752" s="4"/>
      <c r="AP1752" s="4"/>
      <c r="AQ1752" s="4"/>
      <c r="AR1752" s="4"/>
      <c r="AS1752" s="4"/>
      <c r="AT1752" s="4"/>
      <c r="AU1752" s="4"/>
      <c r="AV1752" s="4"/>
      <c r="AW1752" s="4"/>
      <c r="AX1752" s="4"/>
      <c r="AY1752" s="4"/>
      <c r="AZ1752" s="4"/>
      <c r="BA1752" s="4"/>
      <c r="BB1752" s="4"/>
      <c r="BC1752" s="4"/>
      <c r="BD1752" s="4"/>
      <c r="BE1752" s="4"/>
      <c r="BF1752" s="4"/>
      <c r="BG1752" s="4"/>
      <c r="BH1752" s="4"/>
      <c r="BI1752" s="4"/>
      <c r="BJ1752" s="4"/>
      <c r="BK1752" s="4"/>
      <c r="BL1752" s="4"/>
      <c r="BM1752" s="4"/>
      <c r="BN1752" s="4"/>
      <c r="BO1752" s="4"/>
      <c r="BP1752" s="4"/>
      <c r="BQ1752" s="4"/>
      <c r="BR1752" s="4"/>
      <c r="BS1752" s="4"/>
      <c r="BT1752" s="4"/>
      <c r="BU1752" s="4"/>
      <c r="BV1752" s="4"/>
      <c r="BW1752" s="4"/>
      <c r="BZ1752" s="7"/>
      <c r="CF1752" s="7"/>
      <c r="CG1752" s="14"/>
      <c r="CH1752" s="7"/>
      <c r="CI1752" s="14"/>
      <c r="CJ1752" s="7"/>
      <c r="CK1752" s="14"/>
      <c r="CL1752" s="7"/>
      <c r="CM1752" s="14"/>
    </row>
    <row r="1753" spans="1:91" x14ac:dyDescent="0.3">
      <c r="A1753" s="10">
        <v>151</v>
      </c>
      <c r="B1753" s="36" t="s">
        <v>886</v>
      </c>
      <c r="G1753" s="36" t="s">
        <v>7189</v>
      </c>
      <c r="K1753" s="7"/>
      <c r="L1753" s="7" t="s">
        <v>834</v>
      </c>
      <c r="M1753" s="7" t="s">
        <v>624</v>
      </c>
      <c r="N1753" s="4"/>
      <c r="O1753" s="4"/>
      <c r="P1753" s="4"/>
      <c r="Q1753" s="4"/>
      <c r="R1753" s="4"/>
      <c r="S1753" s="4"/>
      <c r="T1753" s="4"/>
      <c r="U1753" s="4"/>
      <c r="V1753" s="4"/>
      <c r="W1753" s="4"/>
      <c r="X1753" s="4"/>
      <c r="Y1753" s="4"/>
      <c r="Z1753" s="4"/>
      <c r="AA1753" s="4"/>
      <c r="AB1753" s="4"/>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c r="BE1753" s="4"/>
      <c r="BF1753" s="4"/>
      <c r="BG1753" s="4"/>
      <c r="BH1753" s="4"/>
      <c r="BI1753" s="4"/>
      <c r="BJ1753" s="4"/>
      <c r="BK1753" s="4"/>
      <c r="BL1753" s="4"/>
      <c r="BM1753" s="4"/>
      <c r="BN1753" s="4"/>
      <c r="BO1753" s="4"/>
      <c r="BP1753" s="4"/>
      <c r="BQ1753" s="4"/>
      <c r="BR1753" s="4"/>
      <c r="BS1753" s="4"/>
      <c r="BT1753" s="4"/>
      <c r="BU1753" s="4"/>
      <c r="BV1753" s="4"/>
      <c r="BW1753" s="4"/>
      <c r="BZ1753" s="7"/>
      <c r="CF1753" s="7"/>
      <c r="CG1753" s="14"/>
      <c r="CH1753" s="7"/>
      <c r="CI1753" s="14"/>
      <c r="CJ1753" s="7"/>
      <c r="CK1753" s="14"/>
      <c r="CL1753" s="7"/>
      <c r="CM1753" s="14"/>
    </row>
    <row r="1754" spans="1:91" x14ac:dyDescent="0.3">
      <c r="A1754" s="10">
        <v>151</v>
      </c>
      <c r="B1754" s="36" t="s">
        <v>860</v>
      </c>
      <c r="G1754" s="36" t="s">
        <v>7190</v>
      </c>
      <c r="K1754" s="7"/>
      <c r="L1754" s="7" t="s">
        <v>834</v>
      </c>
      <c r="M1754" s="7" t="s">
        <v>615</v>
      </c>
      <c r="N1754" s="4"/>
      <c r="O1754" s="4"/>
      <c r="P1754" s="4"/>
      <c r="Q1754" s="4"/>
      <c r="R1754" s="4"/>
      <c r="S1754" s="4"/>
      <c r="T1754" s="4"/>
      <c r="U1754" s="4"/>
      <c r="V1754" s="4"/>
      <c r="W1754" s="4"/>
      <c r="X1754" s="4"/>
      <c r="Y1754" s="4"/>
      <c r="Z1754" s="4"/>
      <c r="AA1754" s="4"/>
      <c r="AB1754" s="4"/>
      <c r="AC1754" s="4"/>
      <c r="AD1754" s="4"/>
      <c r="AE1754" s="4"/>
      <c r="AF1754" s="4"/>
      <c r="AG1754" s="4"/>
      <c r="AH1754" s="4"/>
      <c r="AI1754" s="4"/>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4"/>
      <c r="BH1754" s="4"/>
      <c r="BI1754" s="4"/>
      <c r="BJ1754" s="4"/>
      <c r="BK1754" s="4"/>
      <c r="BL1754" s="4"/>
      <c r="BM1754" s="4"/>
      <c r="BN1754" s="4"/>
      <c r="BO1754" s="4"/>
      <c r="BP1754" s="4"/>
      <c r="BQ1754" s="4"/>
      <c r="BR1754" s="4"/>
      <c r="BS1754" s="4"/>
      <c r="BT1754" s="4"/>
      <c r="BU1754" s="4"/>
      <c r="BV1754" s="4"/>
      <c r="BW1754" s="4"/>
      <c r="BZ1754" s="7"/>
      <c r="CF1754" s="7"/>
      <c r="CG1754" s="14"/>
      <c r="CH1754" s="7"/>
      <c r="CI1754" s="14"/>
      <c r="CJ1754" s="7"/>
      <c r="CK1754" s="14"/>
      <c r="CL1754" s="7"/>
      <c r="CM1754" s="14"/>
    </row>
    <row r="1755" spans="1:91" x14ac:dyDescent="0.3">
      <c r="A1755" s="10">
        <v>151</v>
      </c>
      <c r="B1755" s="36" t="s">
        <v>895</v>
      </c>
      <c r="G1755" s="36" t="s">
        <v>7191</v>
      </c>
      <c r="K1755" s="7"/>
      <c r="L1755" s="7" t="s">
        <v>834</v>
      </c>
      <c r="M1755" s="7" t="s">
        <v>615</v>
      </c>
      <c r="N1755" s="4"/>
      <c r="O1755" s="4"/>
      <c r="P1755" s="4"/>
      <c r="Q1755" s="4"/>
      <c r="R1755" s="4"/>
      <c r="S1755" s="4"/>
      <c r="T1755" s="4"/>
      <c r="U1755" s="4"/>
      <c r="V1755" s="4"/>
      <c r="W1755" s="4"/>
      <c r="X1755" s="4"/>
      <c r="Y1755" s="4"/>
      <c r="Z1755" s="4"/>
      <c r="AA1755" s="4"/>
      <c r="AB1755" s="4"/>
      <c r="AC1755" s="4"/>
      <c r="AD1755" s="4"/>
      <c r="AE1755" s="4"/>
      <c r="AF1755" s="4"/>
      <c r="AG1755" s="4"/>
      <c r="AH1755" s="4"/>
      <c r="AI1755" s="4"/>
      <c r="AJ1755" s="4"/>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4"/>
      <c r="BH1755" s="4"/>
      <c r="BI1755" s="4"/>
      <c r="BJ1755" s="4"/>
      <c r="BK1755" s="4"/>
      <c r="BL1755" s="4"/>
      <c r="BM1755" s="4"/>
      <c r="BN1755" s="4"/>
      <c r="BO1755" s="4"/>
      <c r="BP1755" s="4"/>
      <c r="BQ1755" s="4"/>
      <c r="BR1755" s="4"/>
      <c r="BS1755" s="4"/>
      <c r="BT1755" s="4"/>
      <c r="BU1755" s="4"/>
      <c r="BV1755" s="4"/>
      <c r="BW1755" s="4"/>
      <c r="BZ1755" s="7"/>
      <c r="CF1755" s="7"/>
      <c r="CG1755" s="14"/>
      <c r="CH1755" s="7"/>
      <c r="CI1755" s="14"/>
      <c r="CJ1755" s="7"/>
      <c r="CK1755" s="14"/>
      <c r="CL1755" s="7"/>
      <c r="CM1755" s="14"/>
    </row>
    <row r="1756" spans="1:91" x14ac:dyDescent="0.3">
      <c r="A1756" s="10">
        <v>151</v>
      </c>
      <c r="B1756" s="36" t="s">
        <v>3700</v>
      </c>
      <c r="G1756" s="36" t="s">
        <v>7192</v>
      </c>
      <c r="K1756" s="7"/>
      <c r="L1756" s="7" t="s">
        <v>834</v>
      </c>
      <c r="M1756" s="7" t="s">
        <v>618</v>
      </c>
      <c r="N1756" s="4"/>
      <c r="O1756" s="4"/>
      <c r="P1756" s="4"/>
      <c r="Q1756" s="4"/>
      <c r="R1756" s="4"/>
      <c r="S1756" s="4"/>
      <c r="T1756" s="4"/>
      <c r="U1756" s="4"/>
      <c r="V1756" s="4"/>
      <c r="W1756" s="4"/>
      <c r="X1756" s="4"/>
      <c r="Y1756" s="4"/>
      <c r="Z1756" s="4"/>
      <c r="AA1756" s="4"/>
      <c r="AB1756" s="4"/>
      <c r="AC1756" s="4"/>
      <c r="AD1756" s="4"/>
      <c r="AE1756" s="4"/>
      <c r="AF1756" s="4"/>
      <c r="AG1756" s="4"/>
      <c r="AH1756" s="4"/>
      <c r="AI1756" s="4"/>
      <c r="AJ1756" s="4"/>
      <c r="AK1756" s="4"/>
      <c r="AL1756" s="4"/>
      <c r="AM1756" s="4"/>
      <c r="AN1756" s="4"/>
      <c r="AO1756" s="4"/>
      <c r="AP1756" s="4"/>
      <c r="AQ1756" s="4"/>
      <c r="AR1756" s="4"/>
      <c r="AS1756" s="4"/>
      <c r="AT1756" s="4"/>
      <c r="AU1756" s="4"/>
      <c r="AV1756" s="4"/>
      <c r="AW1756" s="4"/>
      <c r="AX1756" s="4"/>
      <c r="AY1756" s="4"/>
      <c r="AZ1756" s="4"/>
      <c r="BA1756" s="4"/>
      <c r="BB1756" s="4"/>
      <c r="BC1756" s="4"/>
      <c r="BD1756" s="4"/>
      <c r="BE1756" s="4"/>
      <c r="BF1756" s="4"/>
      <c r="BG1756" s="4"/>
      <c r="BH1756" s="4"/>
      <c r="BI1756" s="4"/>
      <c r="BJ1756" s="4"/>
      <c r="BK1756" s="4"/>
      <c r="BL1756" s="4"/>
      <c r="BM1756" s="4"/>
      <c r="BN1756" s="4"/>
      <c r="BO1756" s="4"/>
      <c r="BP1756" s="4"/>
      <c r="BQ1756" s="4"/>
      <c r="BR1756" s="4"/>
      <c r="BS1756" s="4"/>
      <c r="BT1756" s="4"/>
      <c r="BU1756" s="4"/>
      <c r="BV1756" s="4"/>
      <c r="BW1756" s="4"/>
      <c r="BZ1756" s="7"/>
      <c r="CF1756" s="7"/>
      <c r="CG1756" s="14"/>
      <c r="CH1756" s="7"/>
      <c r="CI1756" s="14"/>
      <c r="CJ1756" s="7"/>
      <c r="CK1756" s="14"/>
      <c r="CL1756" s="7"/>
      <c r="CM1756" s="14"/>
    </row>
    <row r="1757" spans="1:91" x14ac:dyDescent="0.3">
      <c r="A1757" s="10">
        <v>151</v>
      </c>
      <c r="B1757" s="36" t="s">
        <v>900</v>
      </c>
      <c r="G1757" s="36" t="s">
        <v>7193</v>
      </c>
      <c r="K1757" s="7"/>
      <c r="L1757" s="7" t="s">
        <v>834</v>
      </c>
      <c r="M1757" s="7" t="s">
        <v>615</v>
      </c>
      <c r="N1757" s="4"/>
      <c r="O1757" s="4"/>
      <c r="P1757" s="4"/>
      <c r="Q1757" s="4"/>
      <c r="R1757" s="4"/>
      <c r="S1757" s="4"/>
      <c r="T1757" s="4"/>
      <c r="U1757" s="4"/>
      <c r="V1757" s="4"/>
      <c r="W1757" s="4"/>
      <c r="X1757" s="4"/>
      <c r="Y1757" s="4"/>
      <c r="Z1757" s="4"/>
      <c r="AA1757" s="4"/>
      <c r="AB1757" s="4"/>
      <c r="AC1757" s="4"/>
      <c r="AD1757" s="4"/>
      <c r="AE1757" s="4"/>
      <c r="AF1757" s="4"/>
      <c r="AG1757" s="4"/>
      <c r="AH1757" s="4"/>
      <c r="AI1757" s="4"/>
      <c r="AJ1757" s="4"/>
      <c r="AK1757" s="4"/>
      <c r="AL1757" s="4"/>
      <c r="AM1757" s="4"/>
      <c r="AN1757" s="4"/>
      <c r="AO1757" s="4"/>
      <c r="AP1757" s="4"/>
      <c r="AQ1757" s="4"/>
      <c r="AR1757" s="4"/>
      <c r="AS1757" s="4"/>
      <c r="AT1757" s="4"/>
      <c r="AU1757" s="4"/>
      <c r="AV1757" s="4"/>
      <c r="AW1757" s="4"/>
      <c r="AX1757" s="4"/>
      <c r="AY1757" s="4"/>
      <c r="AZ1757" s="4"/>
      <c r="BA1757" s="4"/>
      <c r="BB1757" s="4"/>
      <c r="BC1757" s="4"/>
      <c r="BD1757" s="4"/>
      <c r="BE1757" s="4"/>
      <c r="BF1757" s="4"/>
      <c r="BG1757" s="4"/>
      <c r="BH1757" s="4"/>
      <c r="BI1757" s="4"/>
      <c r="BJ1757" s="4"/>
      <c r="BK1757" s="4"/>
      <c r="BL1757" s="4"/>
      <c r="BM1757" s="4"/>
      <c r="BN1757" s="4"/>
      <c r="BO1757" s="4"/>
      <c r="BP1757" s="4"/>
      <c r="BQ1757" s="4"/>
      <c r="BR1757" s="4"/>
      <c r="BS1757" s="4"/>
      <c r="BT1757" s="4"/>
      <c r="BU1757" s="4"/>
      <c r="BV1757" s="4"/>
      <c r="BW1757" s="4"/>
      <c r="BZ1757" s="7"/>
      <c r="CF1757" s="7"/>
      <c r="CG1757" s="14"/>
      <c r="CH1757" s="7"/>
      <c r="CI1757" s="14"/>
      <c r="CJ1757" s="7"/>
      <c r="CK1757" s="14"/>
      <c r="CL1757" s="7"/>
      <c r="CM1757" s="14"/>
    </row>
    <row r="1758" spans="1:91" x14ac:dyDescent="0.3">
      <c r="A1758" s="10">
        <v>151</v>
      </c>
      <c r="B1758" s="36" t="s">
        <v>1058</v>
      </c>
      <c r="G1758" s="36" t="s">
        <v>7194</v>
      </c>
      <c r="K1758" s="7"/>
      <c r="L1758" s="7" t="s">
        <v>834</v>
      </c>
      <c r="M1758" s="7" t="s">
        <v>639</v>
      </c>
      <c r="N1758" s="4"/>
      <c r="O1758" s="4"/>
      <c r="P1758" s="4"/>
      <c r="Q1758" s="4"/>
      <c r="R1758" s="4"/>
      <c r="S1758" s="4"/>
      <c r="T1758" s="4"/>
      <c r="U1758" s="4"/>
      <c r="V1758" s="4"/>
      <c r="W1758" s="4"/>
      <c r="X1758" s="4"/>
      <c r="Y1758" s="4"/>
      <c r="Z1758" s="4"/>
      <c r="AA1758" s="4"/>
      <c r="AB1758" s="4"/>
      <c r="AC1758" s="4"/>
      <c r="AD1758" s="4"/>
      <c r="AE1758" s="4"/>
      <c r="AF1758" s="4"/>
      <c r="AG1758" s="4"/>
      <c r="AH1758" s="4"/>
      <c r="AI1758" s="4"/>
      <c r="AJ1758" s="4"/>
      <c r="AK1758" s="4"/>
      <c r="AL1758" s="4"/>
      <c r="AM1758" s="4"/>
      <c r="AN1758" s="4"/>
      <c r="AO1758" s="4"/>
      <c r="AP1758" s="4"/>
      <c r="AQ1758" s="4"/>
      <c r="AR1758" s="4"/>
      <c r="AS1758" s="4"/>
      <c r="AT1758" s="4"/>
      <c r="AU1758" s="4"/>
      <c r="AV1758" s="4"/>
      <c r="AW1758" s="4"/>
      <c r="AX1758" s="4"/>
      <c r="AY1758" s="4"/>
      <c r="AZ1758" s="4"/>
      <c r="BA1758" s="4"/>
      <c r="BB1758" s="4"/>
      <c r="BC1758" s="4"/>
      <c r="BD1758" s="4"/>
      <c r="BE1758" s="4"/>
      <c r="BF1758" s="4"/>
      <c r="BG1758" s="4"/>
      <c r="BH1758" s="4"/>
      <c r="BI1758" s="4"/>
      <c r="BJ1758" s="4"/>
      <c r="BK1758" s="4"/>
      <c r="BL1758" s="4"/>
      <c r="BM1758" s="4"/>
      <c r="BN1758" s="4"/>
      <c r="BO1758" s="4"/>
      <c r="BP1758" s="4"/>
      <c r="BQ1758" s="4"/>
      <c r="BR1758" s="4"/>
      <c r="BS1758" s="4"/>
      <c r="BT1758" s="4"/>
      <c r="BU1758" s="4"/>
      <c r="BV1758" s="4"/>
      <c r="BW1758" s="4"/>
      <c r="BZ1758" s="7"/>
      <c r="CF1758" s="7"/>
      <c r="CG1758" s="14"/>
      <c r="CH1758" s="7"/>
      <c r="CI1758" s="14"/>
      <c r="CJ1758" s="7"/>
      <c r="CK1758" s="14"/>
      <c r="CL1758" s="7"/>
      <c r="CM1758" s="14"/>
    </row>
    <row r="1759" spans="1:91" x14ac:dyDescent="0.3">
      <c r="A1759" s="10">
        <v>151</v>
      </c>
      <c r="B1759" s="36" t="s">
        <v>2823</v>
      </c>
      <c r="G1759" s="36" t="s">
        <v>7195</v>
      </c>
      <c r="K1759" s="7"/>
      <c r="L1759" s="7" t="s">
        <v>834</v>
      </c>
      <c r="M1759" s="7" t="s">
        <v>621</v>
      </c>
      <c r="N1759" s="4"/>
      <c r="O1759" s="4"/>
      <c r="P1759" s="4"/>
      <c r="Q1759" s="4"/>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c r="AW1759" s="4"/>
      <c r="AX1759" s="4"/>
      <c r="AY1759" s="4"/>
      <c r="AZ1759" s="4"/>
      <c r="BA1759" s="4"/>
      <c r="BB1759" s="4"/>
      <c r="BC1759" s="4"/>
      <c r="BD1759" s="4"/>
      <c r="BE1759" s="4"/>
      <c r="BF1759" s="4"/>
      <c r="BG1759" s="4"/>
      <c r="BH1759" s="4"/>
      <c r="BI1759" s="4"/>
      <c r="BJ1759" s="4"/>
      <c r="BK1759" s="4"/>
      <c r="BL1759" s="4"/>
      <c r="BM1759" s="4"/>
      <c r="BN1759" s="4"/>
      <c r="BO1759" s="4"/>
      <c r="BP1759" s="4"/>
      <c r="BQ1759" s="4"/>
      <c r="BR1759" s="4"/>
      <c r="BS1759" s="4"/>
      <c r="BT1759" s="4"/>
      <c r="BU1759" s="4"/>
      <c r="BV1759" s="4"/>
      <c r="BW1759" s="4"/>
      <c r="BZ1759" s="7"/>
      <c r="CF1759" s="7"/>
      <c r="CG1759" s="14"/>
      <c r="CH1759" s="7"/>
      <c r="CI1759" s="14"/>
      <c r="CJ1759" s="7"/>
      <c r="CK1759" s="14"/>
      <c r="CL1759" s="7"/>
      <c r="CM1759" s="14"/>
    </row>
    <row r="1760" spans="1:91" x14ac:dyDescent="0.3">
      <c r="A1760" s="10">
        <v>151</v>
      </c>
      <c r="B1760" s="36" t="s">
        <v>1028</v>
      </c>
      <c r="G1760" s="36" t="s">
        <v>7196</v>
      </c>
      <c r="K1760" s="7"/>
      <c r="L1760" s="7" t="s">
        <v>834</v>
      </c>
      <c r="M1760" s="7" t="s">
        <v>615</v>
      </c>
      <c r="N1760" s="4"/>
      <c r="O1760" s="4"/>
      <c r="P1760" s="4"/>
      <c r="Q1760" s="4"/>
      <c r="R1760" s="4"/>
      <c r="S1760" s="4"/>
      <c r="T1760" s="4"/>
      <c r="U1760" s="4"/>
      <c r="V1760" s="4"/>
      <c r="W1760" s="4"/>
      <c r="X1760" s="4"/>
      <c r="Y1760" s="4"/>
      <c r="Z1760" s="4"/>
      <c r="AA1760" s="4"/>
      <c r="AB1760" s="4"/>
      <c r="AC1760" s="4"/>
      <c r="AD1760" s="4"/>
      <c r="AE1760" s="4"/>
      <c r="AF1760" s="4"/>
      <c r="AG1760" s="4"/>
      <c r="AH1760" s="4"/>
      <c r="AI1760" s="4"/>
      <c r="AJ1760" s="4"/>
      <c r="AK1760" s="4"/>
      <c r="AL1760" s="4"/>
      <c r="AM1760" s="4"/>
      <c r="AN1760" s="4"/>
      <c r="AO1760" s="4"/>
      <c r="AP1760" s="4"/>
      <c r="AQ1760" s="4"/>
      <c r="AR1760" s="4"/>
      <c r="AS1760" s="4"/>
      <c r="AT1760" s="4"/>
      <c r="AU1760" s="4"/>
      <c r="AV1760" s="4"/>
      <c r="AW1760" s="4"/>
      <c r="AX1760" s="4"/>
      <c r="AY1760" s="4"/>
      <c r="AZ1760" s="4"/>
      <c r="BA1760" s="4"/>
      <c r="BB1760" s="4"/>
      <c r="BC1760" s="4"/>
      <c r="BD1760" s="4"/>
      <c r="BE1760" s="4"/>
      <c r="BF1760" s="4"/>
      <c r="BG1760" s="4"/>
      <c r="BH1760" s="4"/>
      <c r="BI1760" s="4"/>
      <c r="BJ1760" s="4"/>
      <c r="BK1760" s="4"/>
      <c r="BL1760" s="4"/>
      <c r="BM1760" s="4"/>
      <c r="BN1760" s="4"/>
      <c r="BO1760" s="4"/>
      <c r="BP1760" s="4"/>
      <c r="BQ1760" s="4"/>
      <c r="BR1760" s="4"/>
      <c r="BS1760" s="4"/>
      <c r="BT1760" s="4"/>
      <c r="BU1760" s="4"/>
      <c r="BV1760" s="4"/>
      <c r="BW1760" s="4"/>
      <c r="BZ1760" s="7"/>
      <c r="CF1760" s="7"/>
      <c r="CG1760" s="14"/>
      <c r="CH1760" s="7"/>
      <c r="CI1760" s="14"/>
      <c r="CJ1760" s="7"/>
      <c r="CK1760" s="14"/>
      <c r="CL1760" s="7"/>
      <c r="CM1760" s="14"/>
    </row>
    <row r="1761" spans="1:91" x14ac:dyDescent="0.3">
      <c r="A1761" s="10">
        <v>151</v>
      </c>
      <c r="B1761" s="36" t="s">
        <v>1058</v>
      </c>
      <c r="G1761" s="36" t="s">
        <v>7197</v>
      </c>
      <c r="K1761" s="7"/>
      <c r="L1761" s="7" t="s">
        <v>834</v>
      </c>
      <c r="M1761" s="7" t="s">
        <v>618</v>
      </c>
      <c r="N1761" s="4"/>
      <c r="O1761" s="4"/>
      <c r="P1761" s="4"/>
      <c r="Q1761" s="4"/>
      <c r="R1761" s="4"/>
      <c r="S1761" s="4"/>
      <c r="T1761" s="4"/>
      <c r="U1761" s="4"/>
      <c r="V1761" s="4"/>
      <c r="W1761" s="4"/>
      <c r="X1761" s="4"/>
      <c r="Y1761" s="4"/>
      <c r="Z1761" s="4"/>
      <c r="AA1761" s="4"/>
      <c r="AB1761" s="4"/>
      <c r="AC1761" s="4"/>
      <c r="AD1761" s="4"/>
      <c r="AE1761" s="4"/>
      <c r="AF1761" s="4"/>
      <c r="AG1761" s="4"/>
      <c r="AH1761" s="4"/>
      <c r="AI1761" s="4"/>
      <c r="AJ1761" s="4"/>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c r="BI1761" s="4"/>
      <c r="BJ1761" s="4"/>
      <c r="BK1761" s="4"/>
      <c r="BL1761" s="4"/>
      <c r="BM1761" s="4"/>
      <c r="BN1761" s="4"/>
      <c r="BO1761" s="4"/>
      <c r="BP1761" s="4"/>
      <c r="BQ1761" s="4"/>
      <c r="BR1761" s="4"/>
      <c r="BS1761" s="4"/>
      <c r="BT1761" s="4"/>
      <c r="BU1761" s="4"/>
      <c r="BV1761" s="4"/>
      <c r="BW1761" s="4"/>
      <c r="BZ1761" s="7"/>
      <c r="CF1761" s="7"/>
      <c r="CG1761" s="14"/>
      <c r="CH1761" s="7"/>
      <c r="CI1761" s="14"/>
      <c r="CJ1761" s="7"/>
      <c r="CK1761" s="14"/>
      <c r="CL1761" s="7"/>
      <c r="CM1761" s="14"/>
    </row>
    <row r="1762" spans="1:91" x14ac:dyDescent="0.3">
      <c r="A1762" s="10">
        <v>151</v>
      </c>
      <c r="B1762" s="36" t="s">
        <v>1058</v>
      </c>
      <c r="G1762" s="36" t="s">
        <v>7198</v>
      </c>
      <c r="K1762" s="7"/>
      <c r="L1762" s="7" t="s">
        <v>834</v>
      </c>
      <c r="M1762" s="7" t="s">
        <v>615</v>
      </c>
      <c r="N1762" s="4"/>
      <c r="O1762" s="4"/>
      <c r="P1762" s="4"/>
      <c r="Q1762" s="4"/>
      <c r="R1762" s="4"/>
      <c r="S1762" s="4"/>
      <c r="T1762" s="4"/>
      <c r="U1762" s="4"/>
      <c r="V1762" s="4"/>
      <c r="W1762" s="4"/>
      <c r="X1762" s="4"/>
      <c r="Y1762" s="4"/>
      <c r="Z1762" s="4"/>
      <c r="AA1762" s="4"/>
      <c r="AB1762" s="4"/>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c r="BI1762" s="4"/>
      <c r="BJ1762" s="4"/>
      <c r="BK1762" s="4"/>
      <c r="BL1762" s="4"/>
      <c r="BM1762" s="4"/>
      <c r="BN1762" s="4"/>
      <c r="BO1762" s="4"/>
      <c r="BP1762" s="4"/>
      <c r="BQ1762" s="4"/>
      <c r="BR1762" s="4"/>
      <c r="BS1762" s="4"/>
      <c r="BT1762" s="4"/>
      <c r="BU1762" s="4"/>
      <c r="BV1762" s="4"/>
      <c r="BW1762" s="4"/>
      <c r="BZ1762" s="7"/>
      <c r="CF1762" s="7"/>
      <c r="CG1762" s="14"/>
      <c r="CH1762" s="7"/>
      <c r="CI1762" s="14"/>
      <c r="CJ1762" s="7"/>
      <c r="CK1762" s="14"/>
      <c r="CL1762" s="7"/>
      <c r="CM1762" s="14"/>
    </row>
    <row r="1763" spans="1:91" x14ac:dyDescent="0.3">
      <c r="A1763" s="10">
        <v>151</v>
      </c>
      <c r="B1763" s="36" t="s">
        <v>895</v>
      </c>
      <c r="G1763" s="36" t="s">
        <v>7199</v>
      </c>
      <c r="K1763" s="7"/>
      <c r="L1763" s="7" t="s">
        <v>834</v>
      </c>
      <c r="M1763" s="7" t="s">
        <v>615</v>
      </c>
      <c r="N1763" s="4"/>
      <c r="O1763" s="4"/>
      <c r="P1763" s="4"/>
      <c r="Q1763" s="4"/>
      <c r="R1763" s="4"/>
      <c r="S1763" s="4"/>
      <c r="T1763" s="4"/>
      <c r="U1763" s="4"/>
      <c r="V1763" s="4"/>
      <c r="W1763" s="4"/>
      <c r="X1763" s="4"/>
      <c r="Y1763" s="4"/>
      <c r="Z1763" s="4"/>
      <c r="AA1763" s="4"/>
      <c r="AB1763" s="4"/>
      <c r="AC1763" s="4"/>
      <c r="AD1763" s="4"/>
      <c r="AE1763" s="4"/>
      <c r="AF1763" s="4"/>
      <c r="AG1763" s="4"/>
      <c r="AH1763" s="4"/>
      <c r="AI1763" s="4"/>
      <c r="AJ1763" s="4"/>
      <c r="AK1763" s="4"/>
      <c r="AL1763" s="4"/>
      <c r="AM1763" s="4"/>
      <c r="AN1763" s="4"/>
      <c r="AO1763" s="4"/>
      <c r="AP1763" s="4"/>
      <c r="AQ1763" s="4"/>
      <c r="AR1763" s="4"/>
      <c r="AS1763" s="4"/>
      <c r="AT1763" s="4"/>
      <c r="AU1763" s="4"/>
      <c r="AV1763" s="4"/>
      <c r="AW1763" s="4"/>
      <c r="AX1763" s="4"/>
      <c r="AY1763" s="4"/>
      <c r="AZ1763" s="4"/>
      <c r="BA1763" s="4"/>
      <c r="BB1763" s="4"/>
      <c r="BC1763" s="4"/>
      <c r="BD1763" s="4"/>
      <c r="BE1763" s="4"/>
      <c r="BF1763" s="4"/>
      <c r="BG1763" s="4"/>
      <c r="BH1763" s="4"/>
      <c r="BI1763" s="4"/>
      <c r="BJ1763" s="4"/>
      <c r="BK1763" s="4"/>
      <c r="BL1763" s="4"/>
      <c r="BM1763" s="4"/>
      <c r="BN1763" s="4"/>
      <c r="BO1763" s="4"/>
      <c r="BP1763" s="4"/>
      <c r="BQ1763" s="4"/>
      <c r="BR1763" s="4"/>
      <c r="BS1763" s="4"/>
      <c r="BT1763" s="4"/>
      <c r="BU1763" s="4"/>
      <c r="BV1763" s="4"/>
      <c r="BW1763" s="4"/>
      <c r="BZ1763" s="7"/>
      <c r="CF1763" s="7"/>
      <c r="CG1763" s="14"/>
      <c r="CH1763" s="7"/>
      <c r="CI1763" s="14"/>
      <c r="CJ1763" s="7"/>
      <c r="CK1763" s="14"/>
      <c r="CL1763" s="7"/>
      <c r="CM1763" s="14"/>
    </row>
    <row r="1764" spans="1:91" x14ac:dyDescent="0.3">
      <c r="A1764" s="10">
        <v>151</v>
      </c>
      <c r="B1764" s="36" t="s">
        <v>860</v>
      </c>
      <c r="G1764" s="36" t="s">
        <v>7200</v>
      </c>
      <c r="K1764" s="7"/>
      <c r="L1764" s="7" t="s">
        <v>834</v>
      </c>
      <c r="M1764" s="7" t="s">
        <v>615</v>
      </c>
      <c r="N1764" s="4"/>
      <c r="O1764" s="4"/>
      <c r="P1764" s="4"/>
      <c r="Q1764" s="4"/>
      <c r="R1764" s="4"/>
      <c r="S1764" s="4"/>
      <c r="T1764" s="4"/>
      <c r="U1764" s="4"/>
      <c r="V1764" s="4"/>
      <c r="W1764" s="4"/>
      <c r="X1764" s="4"/>
      <c r="Y1764" s="4"/>
      <c r="Z1764" s="4"/>
      <c r="AA1764" s="4"/>
      <c r="AB1764" s="4"/>
      <c r="AC1764" s="4"/>
      <c r="AD1764" s="4"/>
      <c r="AE1764" s="4"/>
      <c r="AF1764" s="4"/>
      <c r="AG1764" s="4"/>
      <c r="AH1764" s="4"/>
      <c r="AI1764" s="4"/>
      <c r="AJ1764" s="4"/>
      <c r="AK1764" s="4"/>
      <c r="AL1764" s="4"/>
      <c r="AM1764" s="4"/>
      <c r="AN1764" s="4"/>
      <c r="AO1764" s="4"/>
      <c r="AP1764" s="4"/>
      <c r="AQ1764" s="4"/>
      <c r="AR1764" s="4"/>
      <c r="AS1764" s="4"/>
      <c r="AT1764" s="4"/>
      <c r="AU1764" s="4"/>
      <c r="AV1764" s="4"/>
      <c r="AW1764" s="4"/>
      <c r="AX1764" s="4"/>
      <c r="AY1764" s="4"/>
      <c r="AZ1764" s="4"/>
      <c r="BA1764" s="4"/>
      <c r="BB1764" s="4"/>
      <c r="BC1764" s="4"/>
      <c r="BD1764" s="4"/>
      <c r="BE1764" s="4"/>
      <c r="BF1764" s="4"/>
      <c r="BG1764" s="4"/>
      <c r="BH1764" s="4"/>
      <c r="BI1764" s="4"/>
      <c r="BJ1764" s="4"/>
      <c r="BK1764" s="4"/>
      <c r="BL1764" s="4"/>
      <c r="BM1764" s="4"/>
      <c r="BN1764" s="4"/>
      <c r="BO1764" s="4"/>
      <c r="BP1764" s="4"/>
      <c r="BQ1764" s="4"/>
      <c r="BR1764" s="4"/>
      <c r="BS1764" s="4"/>
      <c r="BT1764" s="4"/>
      <c r="BU1764" s="4"/>
      <c r="BV1764" s="4"/>
      <c r="BW1764" s="4"/>
      <c r="BZ1764" s="7"/>
      <c r="CF1764" s="7"/>
      <c r="CG1764" s="14"/>
      <c r="CH1764" s="7"/>
      <c r="CI1764" s="14"/>
      <c r="CJ1764" s="7"/>
      <c r="CK1764" s="14"/>
      <c r="CL1764" s="7"/>
      <c r="CM1764" s="14"/>
    </row>
    <row r="1765" spans="1:91" x14ac:dyDescent="0.3">
      <c r="A1765" s="10">
        <v>151</v>
      </c>
      <c r="B1765" s="36" t="s">
        <v>1397</v>
      </c>
      <c r="G1765" s="36" t="s">
        <v>7201</v>
      </c>
      <c r="K1765" s="7"/>
      <c r="L1765" s="7" t="s">
        <v>834</v>
      </c>
      <c r="M1765" s="7" t="s">
        <v>5917</v>
      </c>
      <c r="N1765" s="4"/>
      <c r="O1765" s="4"/>
      <c r="P1765" s="4"/>
      <c r="Q1765" s="4"/>
      <c r="R1765" s="4"/>
      <c r="S1765" s="4"/>
      <c r="T1765" s="4"/>
      <c r="U1765" s="4"/>
      <c r="V1765" s="4"/>
      <c r="W1765" s="4"/>
      <c r="X1765" s="4"/>
      <c r="Y1765" s="4"/>
      <c r="Z1765" s="4"/>
      <c r="AA1765" s="4"/>
      <c r="AB1765" s="4"/>
      <c r="AC1765" s="4"/>
      <c r="AD1765" s="4"/>
      <c r="AE1765" s="4"/>
      <c r="AF1765" s="4"/>
      <c r="AG1765" s="4"/>
      <c r="AH1765" s="4"/>
      <c r="AI1765" s="4"/>
      <c r="AJ1765" s="4"/>
      <c r="AK1765" s="4"/>
      <c r="AL1765" s="4"/>
      <c r="AM1765" s="4"/>
      <c r="AN1765" s="4"/>
      <c r="AO1765" s="4"/>
      <c r="AP1765" s="4"/>
      <c r="AQ1765" s="4"/>
      <c r="AR1765" s="4"/>
      <c r="AS1765" s="4"/>
      <c r="AT1765" s="4"/>
      <c r="AU1765" s="4"/>
      <c r="AV1765" s="4"/>
      <c r="AW1765" s="4"/>
      <c r="AX1765" s="4"/>
      <c r="AY1765" s="4"/>
      <c r="AZ1765" s="4"/>
      <c r="BA1765" s="4"/>
      <c r="BB1765" s="4"/>
      <c r="BC1765" s="4"/>
      <c r="BD1765" s="4"/>
      <c r="BE1765" s="4"/>
      <c r="BF1765" s="4"/>
      <c r="BG1765" s="4"/>
      <c r="BH1765" s="4"/>
      <c r="BI1765" s="4"/>
      <c r="BJ1765" s="4"/>
      <c r="BK1765" s="4"/>
      <c r="BL1765" s="4"/>
      <c r="BM1765" s="4"/>
      <c r="BN1765" s="4"/>
      <c r="BO1765" s="4"/>
      <c r="BP1765" s="4"/>
      <c r="BQ1765" s="4"/>
      <c r="BR1765" s="4"/>
      <c r="BS1765" s="4"/>
      <c r="BT1765" s="4"/>
      <c r="BU1765" s="4"/>
      <c r="BV1765" s="4"/>
      <c r="BW1765" s="4"/>
      <c r="BZ1765" s="7"/>
      <c r="CF1765" s="7"/>
      <c r="CG1765" s="14"/>
      <c r="CH1765" s="7"/>
      <c r="CI1765" s="14"/>
      <c r="CJ1765" s="7"/>
      <c r="CK1765" s="14"/>
      <c r="CL1765" s="7"/>
      <c r="CM1765" s="14"/>
    </row>
    <row r="1766" spans="1:91" x14ac:dyDescent="0.3">
      <c r="A1766" s="10">
        <v>151</v>
      </c>
      <c r="B1766" s="36" t="s">
        <v>1114</v>
      </c>
      <c r="G1766" s="36" t="s">
        <v>7202</v>
      </c>
      <c r="K1766" s="7"/>
      <c r="L1766" s="7" t="s">
        <v>834</v>
      </c>
      <c r="M1766" s="7" t="s">
        <v>618</v>
      </c>
      <c r="N1766" s="4"/>
      <c r="O1766" s="4"/>
      <c r="P1766" s="4"/>
      <c r="Q1766" s="4"/>
      <c r="R1766" s="4"/>
      <c r="S1766" s="4"/>
      <c r="T1766" s="4"/>
      <c r="U1766" s="4"/>
      <c r="V1766" s="4"/>
      <c r="W1766" s="4"/>
      <c r="X1766" s="4"/>
      <c r="Y1766" s="4"/>
      <c r="Z1766" s="4"/>
      <c r="AA1766" s="4"/>
      <c r="AB1766" s="4"/>
      <c r="AC1766" s="4"/>
      <c r="AD1766" s="4"/>
      <c r="AE1766" s="4"/>
      <c r="AF1766" s="4"/>
      <c r="AG1766" s="4"/>
      <c r="AH1766" s="4"/>
      <c r="AI1766" s="4"/>
      <c r="AJ1766" s="4"/>
      <c r="AK1766" s="4"/>
      <c r="AL1766" s="4"/>
      <c r="AM1766" s="4"/>
      <c r="AN1766" s="4"/>
      <c r="AO1766" s="4"/>
      <c r="AP1766" s="4"/>
      <c r="AQ1766" s="4"/>
      <c r="AR1766" s="4"/>
      <c r="AS1766" s="4"/>
      <c r="AT1766" s="4"/>
      <c r="AU1766" s="4"/>
      <c r="AV1766" s="4"/>
      <c r="AW1766" s="4"/>
      <c r="AX1766" s="4"/>
      <c r="AY1766" s="4"/>
      <c r="AZ1766" s="4"/>
      <c r="BA1766" s="4"/>
      <c r="BB1766" s="4"/>
      <c r="BC1766" s="4"/>
      <c r="BD1766" s="4"/>
      <c r="BE1766" s="4"/>
      <c r="BF1766" s="4"/>
      <c r="BG1766" s="4"/>
      <c r="BH1766" s="4"/>
      <c r="BI1766" s="4"/>
      <c r="BJ1766" s="4"/>
      <c r="BK1766" s="4"/>
      <c r="BL1766" s="4"/>
      <c r="BM1766" s="4"/>
      <c r="BN1766" s="4"/>
      <c r="BO1766" s="4"/>
      <c r="BP1766" s="4"/>
      <c r="BQ1766" s="4"/>
      <c r="BR1766" s="4"/>
      <c r="BS1766" s="4"/>
      <c r="BT1766" s="4"/>
      <c r="BU1766" s="4"/>
      <c r="BV1766" s="4"/>
      <c r="BW1766" s="4"/>
      <c r="BZ1766" s="7"/>
      <c r="CF1766" s="7"/>
      <c r="CG1766" s="14"/>
      <c r="CH1766" s="7"/>
      <c r="CI1766" s="14"/>
      <c r="CJ1766" s="7"/>
      <c r="CK1766" s="14"/>
      <c r="CL1766" s="7"/>
      <c r="CM1766" s="14"/>
    </row>
    <row r="1767" spans="1:91" x14ac:dyDescent="0.3">
      <c r="A1767" s="10">
        <v>151</v>
      </c>
      <c r="B1767" s="36" t="s">
        <v>1058</v>
      </c>
      <c r="G1767" s="36" t="s">
        <v>7203</v>
      </c>
      <c r="K1767" s="7"/>
      <c r="L1767" s="7" t="s">
        <v>834</v>
      </c>
      <c r="M1767" s="7" t="s">
        <v>621</v>
      </c>
      <c r="N1767" s="4"/>
      <c r="O1767" s="4"/>
      <c r="P1767" s="4"/>
      <c r="Q1767" s="4"/>
      <c r="R1767" s="4"/>
      <c r="S1767" s="4"/>
      <c r="T1767" s="4"/>
      <c r="U1767" s="4"/>
      <c r="V1767" s="4"/>
      <c r="W1767" s="4"/>
      <c r="X1767" s="4"/>
      <c r="Y1767" s="4"/>
      <c r="Z1767" s="4"/>
      <c r="AA1767" s="4"/>
      <c r="AB1767" s="4"/>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c r="BE1767" s="4"/>
      <c r="BF1767" s="4"/>
      <c r="BG1767" s="4"/>
      <c r="BH1767" s="4"/>
      <c r="BI1767" s="4"/>
      <c r="BJ1767" s="4"/>
      <c r="BK1767" s="4"/>
      <c r="BL1767" s="4"/>
      <c r="BM1767" s="4"/>
      <c r="BN1767" s="4"/>
      <c r="BO1767" s="4"/>
      <c r="BP1767" s="4"/>
      <c r="BQ1767" s="4"/>
      <c r="BR1767" s="4"/>
      <c r="BS1767" s="4"/>
      <c r="BT1767" s="4"/>
      <c r="BU1767" s="4"/>
      <c r="BV1767" s="4"/>
      <c r="BW1767" s="4"/>
      <c r="BZ1767" s="7"/>
      <c r="CF1767" s="7"/>
      <c r="CG1767" s="14"/>
      <c r="CH1767" s="7"/>
      <c r="CI1767" s="14"/>
      <c r="CJ1767" s="7"/>
      <c r="CK1767" s="14"/>
      <c r="CL1767" s="7"/>
      <c r="CM1767" s="14"/>
    </row>
    <row r="1768" spans="1:91" x14ac:dyDescent="0.3">
      <c r="A1768" s="10">
        <v>151</v>
      </c>
      <c r="B1768" s="36" t="s">
        <v>886</v>
      </c>
      <c r="G1768" s="36" t="s">
        <v>7204</v>
      </c>
      <c r="K1768" s="7"/>
      <c r="L1768" s="7" t="s">
        <v>834</v>
      </c>
      <c r="M1768" s="7" t="s">
        <v>615</v>
      </c>
      <c r="N1768" s="4"/>
      <c r="O1768" s="4"/>
      <c r="P1768" s="4"/>
      <c r="Q1768" s="4"/>
      <c r="R1768" s="4"/>
      <c r="S1768" s="4"/>
      <c r="T1768" s="4"/>
      <c r="U1768" s="4"/>
      <c r="V1768" s="4"/>
      <c r="W1768" s="4"/>
      <c r="X1768" s="4"/>
      <c r="Y1768" s="4"/>
      <c r="Z1768" s="4"/>
      <c r="AA1768" s="4"/>
      <c r="AB1768" s="4"/>
      <c r="AC1768" s="4"/>
      <c r="AD1768" s="4"/>
      <c r="AE1768" s="4"/>
      <c r="AF1768" s="4"/>
      <c r="AG1768" s="4"/>
      <c r="AH1768" s="4"/>
      <c r="AI1768" s="4"/>
      <c r="AJ1768" s="4"/>
      <c r="AK1768" s="4"/>
      <c r="AL1768" s="4"/>
      <c r="AM1768" s="4"/>
      <c r="AN1768" s="4"/>
      <c r="AO1768" s="4"/>
      <c r="AP1768" s="4"/>
      <c r="AQ1768" s="4"/>
      <c r="AR1768" s="4"/>
      <c r="AS1768" s="4"/>
      <c r="AT1768" s="4"/>
      <c r="AU1768" s="4"/>
      <c r="AV1768" s="4"/>
      <c r="AW1768" s="4"/>
      <c r="AX1768" s="4"/>
      <c r="AY1768" s="4"/>
      <c r="AZ1768" s="4"/>
      <c r="BA1768" s="4"/>
      <c r="BB1768" s="4"/>
      <c r="BC1768" s="4"/>
      <c r="BD1768" s="4"/>
      <c r="BE1768" s="4"/>
      <c r="BF1768" s="4"/>
      <c r="BG1768" s="4"/>
      <c r="BH1768" s="4"/>
      <c r="BI1768" s="4"/>
      <c r="BJ1768" s="4"/>
      <c r="BK1768" s="4"/>
      <c r="BL1768" s="4"/>
      <c r="BM1768" s="4"/>
      <c r="BN1768" s="4"/>
      <c r="BO1768" s="4"/>
      <c r="BP1768" s="4"/>
      <c r="BQ1768" s="4"/>
      <c r="BR1768" s="4"/>
      <c r="BS1768" s="4"/>
      <c r="BT1768" s="4"/>
      <c r="BU1768" s="4"/>
      <c r="BV1768" s="4"/>
      <c r="BW1768" s="4"/>
      <c r="BZ1768" s="7"/>
      <c r="CF1768" s="7"/>
      <c r="CG1768" s="14"/>
      <c r="CH1768" s="7"/>
      <c r="CI1768" s="14"/>
      <c r="CJ1768" s="7"/>
      <c r="CK1768" s="14"/>
      <c r="CL1768" s="7"/>
      <c r="CM1768" s="14"/>
    </row>
    <row r="1769" spans="1:91" x14ac:dyDescent="0.3">
      <c r="A1769" s="10">
        <v>151</v>
      </c>
      <c r="B1769" s="36" t="s">
        <v>1025</v>
      </c>
      <c r="G1769" s="36" t="s">
        <v>7205</v>
      </c>
      <c r="K1769" s="7"/>
      <c r="L1769" s="7" t="s">
        <v>834</v>
      </c>
      <c r="M1769" s="7" t="s">
        <v>618</v>
      </c>
      <c r="N1769" s="4"/>
      <c r="O1769" s="4"/>
      <c r="P1769" s="4"/>
      <c r="Q1769" s="4"/>
      <c r="R1769" s="4"/>
      <c r="S1769" s="4"/>
      <c r="T1769" s="4"/>
      <c r="U1769" s="4"/>
      <c r="V1769" s="4"/>
      <c r="W1769" s="4"/>
      <c r="X1769" s="4"/>
      <c r="Y1769" s="4"/>
      <c r="Z1769" s="4"/>
      <c r="AA1769" s="4"/>
      <c r="AB1769" s="4"/>
      <c r="AC1769" s="4"/>
      <c r="AD1769" s="4"/>
      <c r="AE1769" s="4"/>
      <c r="AF1769" s="4"/>
      <c r="AG1769" s="4"/>
      <c r="AH1769" s="4"/>
      <c r="AI1769" s="4"/>
      <c r="AJ1769" s="4"/>
      <c r="AK1769" s="4"/>
      <c r="AL1769" s="4"/>
      <c r="AM1769" s="4"/>
      <c r="AN1769" s="4"/>
      <c r="AO1769" s="4"/>
      <c r="AP1769" s="4"/>
      <c r="AQ1769" s="4"/>
      <c r="AR1769" s="4"/>
      <c r="AS1769" s="4"/>
      <c r="AT1769" s="4"/>
      <c r="AU1769" s="4"/>
      <c r="AV1769" s="4"/>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Z1769" s="7"/>
      <c r="CF1769" s="7"/>
      <c r="CG1769" s="14"/>
      <c r="CH1769" s="7"/>
      <c r="CI1769" s="14"/>
      <c r="CJ1769" s="7"/>
      <c r="CK1769" s="14"/>
      <c r="CL1769" s="7"/>
      <c r="CM1769" s="14"/>
    </row>
    <row r="1770" spans="1:91" x14ac:dyDescent="0.3">
      <c r="A1770" s="10">
        <v>151</v>
      </c>
      <c r="B1770" s="36" t="s">
        <v>1058</v>
      </c>
      <c r="G1770" s="36" t="s">
        <v>7206</v>
      </c>
      <c r="K1770" s="7"/>
      <c r="L1770" s="7" t="s">
        <v>834</v>
      </c>
      <c r="M1770" s="7" t="s">
        <v>615</v>
      </c>
      <c r="N1770" s="4"/>
      <c r="O1770" s="4"/>
      <c r="P1770" s="4"/>
      <c r="Q1770" s="4"/>
      <c r="R1770" s="4"/>
      <c r="S1770" s="4"/>
      <c r="T1770" s="4"/>
      <c r="U1770" s="4"/>
      <c r="V1770" s="4"/>
      <c r="W1770" s="4"/>
      <c r="X1770" s="4"/>
      <c r="Y1770" s="4"/>
      <c r="Z1770" s="4"/>
      <c r="AA1770" s="4"/>
      <c r="AB1770" s="4"/>
      <c r="AC1770" s="4"/>
      <c r="AD1770" s="4"/>
      <c r="AE1770" s="4"/>
      <c r="AF1770" s="4"/>
      <c r="AG1770" s="4"/>
      <c r="AH1770" s="4"/>
      <c r="AI1770" s="4"/>
      <c r="AJ1770" s="4"/>
      <c r="AK1770" s="4"/>
      <c r="AL1770" s="4"/>
      <c r="AM1770" s="4"/>
      <c r="AN1770" s="4"/>
      <c r="AO1770" s="4"/>
      <c r="AP1770" s="4"/>
      <c r="AQ1770" s="4"/>
      <c r="AR1770" s="4"/>
      <c r="AS1770" s="4"/>
      <c r="AT1770" s="4"/>
      <c r="AU1770" s="4"/>
      <c r="AV1770" s="4"/>
      <c r="AW1770" s="4"/>
      <c r="AX1770" s="4"/>
      <c r="AY1770" s="4"/>
      <c r="AZ1770" s="4"/>
      <c r="BA1770" s="4"/>
      <c r="BB1770" s="4"/>
      <c r="BC1770" s="4"/>
      <c r="BD1770" s="4"/>
      <c r="BE1770" s="4"/>
      <c r="BF1770" s="4"/>
      <c r="BG1770" s="4"/>
      <c r="BH1770" s="4"/>
      <c r="BI1770" s="4"/>
      <c r="BJ1770" s="4"/>
      <c r="BK1770" s="4"/>
      <c r="BL1770" s="4"/>
      <c r="BM1770" s="4"/>
      <c r="BN1770" s="4"/>
      <c r="BO1770" s="4"/>
      <c r="BP1770" s="4"/>
      <c r="BQ1770" s="4"/>
      <c r="BR1770" s="4"/>
      <c r="BS1770" s="4"/>
      <c r="BT1770" s="4"/>
      <c r="BU1770" s="4"/>
      <c r="BV1770" s="4"/>
      <c r="BW1770" s="4"/>
      <c r="BZ1770" s="7"/>
      <c r="CF1770" s="7"/>
      <c r="CG1770" s="14"/>
      <c r="CH1770" s="7"/>
      <c r="CI1770" s="14"/>
      <c r="CJ1770" s="7"/>
      <c r="CK1770" s="14"/>
      <c r="CL1770" s="7"/>
      <c r="CM1770" s="14"/>
    </row>
    <row r="1771" spans="1:91" x14ac:dyDescent="0.3">
      <c r="A1771" s="10">
        <v>151</v>
      </c>
      <c r="B1771" s="36" t="s">
        <v>1025</v>
      </c>
      <c r="G1771" s="36" t="s">
        <v>7207</v>
      </c>
      <c r="K1771" s="7"/>
      <c r="L1771" s="7" t="s">
        <v>834</v>
      </c>
      <c r="M1771" s="7" t="s">
        <v>669</v>
      </c>
      <c r="N1771" s="4"/>
      <c r="O1771" s="4"/>
      <c r="P1771" s="4"/>
      <c r="Q1771" s="4"/>
      <c r="R1771" s="4"/>
      <c r="S1771" s="4"/>
      <c r="T1771" s="4"/>
      <c r="U1771" s="4"/>
      <c r="V1771" s="4"/>
      <c r="W1771" s="4"/>
      <c r="X1771" s="4"/>
      <c r="Y1771" s="4"/>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c r="BI1771" s="4"/>
      <c r="BJ1771" s="4"/>
      <c r="BK1771" s="4"/>
      <c r="BL1771" s="4"/>
      <c r="BM1771" s="4"/>
      <c r="BN1771" s="4"/>
      <c r="BO1771" s="4"/>
      <c r="BP1771" s="4"/>
      <c r="BQ1771" s="4"/>
      <c r="BR1771" s="4"/>
      <c r="BS1771" s="4"/>
      <c r="BT1771" s="4"/>
      <c r="BU1771" s="4"/>
      <c r="BV1771" s="4"/>
      <c r="BW1771" s="4"/>
      <c r="BZ1771" s="7"/>
      <c r="CF1771" s="7"/>
      <c r="CG1771" s="14"/>
      <c r="CH1771" s="7"/>
      <c r="CI1771" s="14"/>
      <c r="CJ1771" s="7"/>
      <c r="CK1771" s="14"/>
      <c r="CL1771" s="7"/>
      <c r="CM1771" s="14"/>
    </row>
    <row r="1772" spans="1:91" x14ac:dyDescent="0.3">
      <c r="A1772" s="10">
        <v>151</v>
      </c>
      <c r="B1772" s="36" t="s">
        <v>895</v>
      </c>
      <c r="G1772" s="36" t="s">
        <v>7208</v>
      </c>
      <c r="K1772" s="7"/>
      <c r="L1772" s="7" t="s">
        <v>834</v>
      </c>
      <c r="M1772" s="7" t="s">
        <v>618</v>
      </c>
      <c r="N1772" s="4"/>
      <c r="O1772" s="4"/>
      <c r="P1772" s="4"/>
      <c r="Q1772" s="4"/>
      <c r="R1772" s="4"/>
      <c r="S1772" s="4"/>
      <c r="T1772" s="4"/>
      <c r="U1772" s="4"/>
      <c r="V1772" s="4"/>
      <c r="W1772" s="4"/>
      <c r="X1772" s="4"/>
      <c r="Y1772" s="4"/>
      <c r="Z1772" s="4"/>
      <c r="AA1772" s="4"/>
      <c r="AB1772" s="4"/>
      <c r="AC1772" s="4"/>
      <c r="AD1772" s="4"/>
      <c r="AE1772" s="4"/>
      <c r="AF1772" s="4"/>
      <c r="AG1772" s="4"/>
      <c r="AH1772" s="4"/>
      <c r="AI1772" s="4"/>
      <c r="AJ1772" s="4"/>
      <c r="AK1772" s="4"/>
      <c r="AL1772" s="4"/>
      <c r="AM1772" s="4"/>
      <c r="AN1772" s="4"/>
      <c r="AO1772" s="4"/>
      <c r="AP1772" s="4"/>
      <c r="AQ1772" s="4"/>
      <c r="AR1772" s="4"/>
      <c r="AS1772" s="4"/>
      <c r="AT1772" s="4"/>
      <c r="AU1772" s="4"/>
      <c r="AV1772" s="4"/>
      <c r="AW1772" s="4"/>
      <c r="AX1772" s="4"/>
      <c r="AY1772" s="4"/>
      <c r="AZ1772" s="4"/>
      <c r="BA1772" s="4"/>
      <c r="BB1772" s="4"/>
      <c r="BC1772" s="4"/>
      <c r="BD1772" s="4"/>
      <c r="BE1772" s="4"/>
      <c r="BF1772" s="4"/>
      <c r="BG1772" s="4"/>
      <c r="BH1772" s="4"/>
      <c r="BI1772" s="4"/>
      <c r="BJ1772" s="4"/>
      <c r="BK1772" s="4"/>
      <c r="BL1772" s="4"/>
      <c r="BM1772" s="4"/>
      <c r="BN1772" s="4"/>
      <c r="BO1772" s="4"/>
      <c r="BP1772" s="4"/>
      <c r="BQ1772" s="4"/>
      <c r="BR1772" s="4"/>
      <c r="BS1772" s="4"/>
      <c r="BT1772" s="4"/>
      <c r="BU1772" s="4"/>
      <c r="BV1772" s="4"/>
      <c r="BW1772" s="4"/>
      <c r="BZ1772" s="7"/>
      <c r="CF1772" s="7"/>
      <c r="CG1772" s="14"/>
      <c r="CH1772" s="7"/>
      <c r="CI1772" s="14"/>
      <c r="CJ1772" s="7"/>
      <c r="CK1772" s="14"/>
      <c r="CL1772" s="7"/>
      <c r="CM1772" s="14"/>
    </row>
    <row r="1773" spans="1:91" x14ac:dyDescent="0.3">
      <c r="A1773" s="10">
        <v>151</v>
      </c>
      <c r="B1773" s="36" t="s">
        <v>900</v>
      </c>
      <c r="G1773" s="36" t="s">
        <v>7209</v>
      </c>
      <c r="K1773" s="7"/>
      <c r="L1773" s="7" t="s">
        <v>834</v>
      </c>
      <c r="M1773" s="7" t="s">
        <v>624</v>
      </c>
      <c r="N1773" s="4"/>
      <c r="O1773" s="4"/>
      <c r="P1773" s="4"/>
      <c r="Q1773" s="4"/>
      <c r="R1773" s="4"/>
      <c r="S1773" s="4"/>
      <c r="T1773" s="4"/>
      <c r="U1773" s="4"/>
      <c r="V1773" s="4"/>
      <c r="W1773" s="4"/>
      <c r="X1773" s="4"/>
      <c r="Y1773" s="4"/>
      <c r="Z1773" s="4"/>
      <c r="AA1773" s="4"/>
      <c r="AB1773" s="4"/>
      <c r="AC1773" s="4"/>
      <c r="AD1773" s="4"/>
      <c r="AE1773" s="4"/>
      <c r="AF1773" s="4"/>
      <c r="AG1773" s="4"/>
      <c r="AH1773" s="4"/>
      <c r="AI1773" s="4"/>
      <c r="AJ1773" s="4"/>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c r="BI1773" s="4"/>
      <c r="BJ1773" s="4"/>
      <c r="BK1773" s="4"/>
      <c r="BL1773" s="4"/>
      <c r="BM1773" s="4"/>
      <c r="BN1773" s="4"/>
      <c r="BO1773" s="4"/>
      <c r="BP1773" s="4"/>
      <c r="BQ1773" s="4"/>
      <c r="BR1773" s="4"/>
      <c r="BS1773" s="4"/>
      <c r="BT1773" s="4"/>
      <c r="BU1773" s="4"/>
      <c r="BV1773" s="4"/>
      <c r="BW1773" s="4"/>
      <c r="BZ1773" s="7"/>
      <c r="CF1773" s="7"/>
      <c r="CG1773" s="14"/>
      <c r="CH1773" s="7"/>
      <c r="CI1773" s="14"/>
      <c r="CJ1773" s="7"/>
      <c r="CK1773" s="14"/>
      <c r="CL1773" s="7"/>
      <c r="CM1773" s="14"/>
    </row>
    <row r="1774" spans="1:91" x14ac:dyDescent="0.3">
      <c r="A1774" s="10">
        <v>151</v>
      </c>
      <c r="B1774" s="36" t="s">
        <v>1025</v>
      </c>
      <c r="G1774" s="36" t="s">
        <v>7210</v>
      </c>
      <c r="K1774" s="7"/>
      <c r="L1774" s="7" t="s">
        <v>834</v>
      </c>
      <c r="M1774" s="7" t="s">
        <v>615</v>
      </c>
      <c r="N1774" s="4"/>
      <c r="O1774" s="4"/>
      <c r="P1774" s="4"/>
      <c r="Q1774" s="4"/>
      <c r="R1774" s="4"/>
      <c r="S1774" s="4"/>
      <c r="T1774" s="4"/>
      <c r="U1774" s="4"/>
      <c r="V1774" s="4"/>
      <c r="W1774" s="4"/>
      <c r="X1774" s="4"/>
      <c r="Y1774" s="4"/>
      <c r="Z1774" s="4"/>
      <c r="AA1774" s="4"/>
      <c r="AB1774" s="4"/>
      <c r="AC1774" s="4"/>
      <c r="AD1774" s="4"/>
      <c r="AE1774" s="4"/>
      <c r="AF1774" s="4"/>
      <c r="AG1774" s="4"/>
      <c r="AH1774" s="4"/>
      <c r="AI1774" s="4"/>
      <c r="AJ1774" s="4"/>
      <c r="AK1774" s="4"/>
      <c r="AL1774" s="4"/>
      <c r="AM1774" s="4"/>
      <c r="AN1774" s="4"/>
      <c r="AO1774" s="4"/>
      <c r="AP1774" s="4"/>
      <c r="AQ1774" s="4"/>
      <c r="AR1774" s="4"/>
      <c r="AS1774" s="4"/>
      <c r="AT1774" s="4"/>
      <c r="AU1774" s="4"/>
      <c r="AV1774" s="4"/>
      <c r="AW1774" s="4"/>
      <c r="AX1774" s="4"/>
      <c r="AY1774" s="4"/>
      <c r="AZ1774" s="4"/>
      <c r="BA1774" s="4"/>
      <c r="BB1774" s="4"/>
      <c r="BC1774" s="4"/>
      <c r="BD1774" s="4"/>
      <c r="BE1774" s="4"/>
      <c r="BF1774" s="4"/>
      <c r="BG1774" s="4"/>
      <c r="BH1774" s="4"/>
      <c r="BI1774" s="4"/>
      <c r="BJ1774" s="4"/>
      <c r="BK1774" s="4"/>
      <c r="BL1774" s="4"/>
      <c r="BM1774" s="4"/>
      <c r="BN1774" s="4"/>
      <c r="BO1774" s="4"/>
      <c r="BP1774" s="4"/>
      <c r="BQ1774" s="4"/>
      <c r="BR1774" s="4"/>
      <c r="BS1774" s="4"/>
      <c r="BT1774" s="4"/>
      <c r="BU1774" s="4"/>
      <c r="BV1774" s="4"/>
      <c r="BW1774" s="4"/>
      <c r="BZ1774" s="7"/>
      <c r="CF1774" s="7"/>
      <c r="CG1774" s="14"/>
      <c r="CH1774" s="7"/>
      <c r="CI1774" s="14"/>
      <c r="CJ1774" s="7"/>
      <c r="CK1774" s="14"/>
      <c r="CL1774" s="7"/>
      <c r="CM1774" s="14"/>
    </row>
    <row r="1775" spans="1:91" x14ac:dyDescent="0.3">
      <c r="A1775" s="10">
        <v>151</v>
      </c>
      <c r="B1775" s="36" t="s">
        <v>1226</v>
      </c>
      <c r="G1775" s="36" t="s">
        <v>7211</v>
      </c>
      <c r="K1775" s="7"/>
      <c r="L1775" s="7" t="s">
        <v>834</v>
      </c>
      <c r="M1775" s="7" t="s">
        <v>615</v>
      </c>
      <c r="N1775" s="4"/>
      <c r="O1775" s="4"/>
      <c r="P1775" s="4"/>
      <c r="Q1775" s="4"/>
      <c r="R1775" s="4"/>
      <c r="S1775" s="4"/>
      <c r="T1775" s="4"/>
      <c r="U1775" s="4"/>
      <c r="V1775" s="4"/>
      <c r="W1775" s="4"/>
      <c r="X1775" s="4"/>
      <c r="Y1775" s="4"/>
      <c r="Z1775" s="4"/>
      <c r="AA1775" s="4"/>
      <c r="AB1775" s="4"/>
      <c r="AC1775" s="4"/>
      <c r="AD1775" s="4"/>
      <c r="AE1775" s="4"/>
      <c r="AF1775" s="4"/>
      <c r="AG1775" s="4"/>
      <c r="AH1775" s="4"/>
      <c r="AI1775" s="4"/>
      <c r="AJ1775" s="4"/>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c r="BI1775" s="4"/>
      <c r="BJ1775" s="4"/>
      <c r="BK1775" s="4"/>
      <c r="BL1775" s="4"/>
      <c r="BM1775" s="4"/>
      <c r="BN1775" s="4"/>
      <c r="BO1775" s="4"/>
      <c r="BP1775" s="4"/>
      <c r="BQ1775" s="4"/>
      <c r="BR1775" s="4"/>
      <c r="BS1775" s="4"/>
      <c r="BT1775" s="4"/>
      <c r="BU1775" s="4"/>
      <c r="BV1775" s="4"/>
      <c r="BW1775" s="4"/>
      <c r="BZ1775" s="7"/>
      <c r="CF1775" s="7"/>
      <c r="CG1775" s="14"/>
      <c r="CH1775" s="7"/>
      <c r="CI1775" s="14"/>
      <c r="CJ1775" s="7"/>
      <c r="CK1775" s="14"/>
      <c r="CL1775" s="7"/>
      <c r="CM1775" s="14"/>
    </row>
    <row r="1776" spans="1:91" x14ac:dyDescent="0.3">
      <c r="A1776" s="10">
        <v>151</v>
      </c>
      <c r="B1776" s="36" t="s">
        <v>1226</v>
      </c>
      <c r="G1776" s="36" t="s">
        <v>7212</v>
      </c>
      <c r="K1776" s="7"/>
      <c r="L1776" s="7" t="s">
        <v>834</v>
      </c>
      <c r="M1776" s="7" t="s">
        <v>615</v>
      </c>
      <c r="N1776" s="4"/>
      <c r="O1776" s="4"/>
      <c r="P1776" s="4"/>
      <c r="Q1776" s="4"/>
      <c r="R1776" s="4"/>
      <c r="S1776" s="4"/>
      <c r="T1776" s="4"/>
      <c r="U1776" s="4"/>
      <c r="V1776" s="4"/>
      <c r="W1776" s="4"/>
      <c r="X1776" s="4"/>
      <c r="Y1776" s="4"/>
      <c r="Z1776" s="4"/>
      <c r="AA1776" s="4"/>
      <c r="AB1776" s="4"/>
      <c r="AC1776" s="4"/>
      <c r="AD1776" s="4"/>
      <c r="AE1776" s="4"/>
      <c r="AF1776" s="4"/>
      <c r="AG1776" s="4"/>
      <c r="AH1776" s="4"/>
      <c r="AI1776" s="4"/>
      <c r="AJ1776" s="4"/>
      <c r="AK1776" s="4"/>
      <c r="AL1776" s="4"/>
      <c r="AM1776" s="4"/>
      <c r="AN1776" s="4"/>
      <c r="AO1776" s="4"/>
      <c r="AP1776" s="4"/>
      <c r="AQ1776" s="4"/>
      <c r="AR1776" s="4"/>
      <c r="AS1776" s="4"/>
      <c r="AT1776" s="4"/>
      <c r="AU1776" s="4"/>
      <c r="AV1776" s="4"/>
      <c r="AW1776" s="4"/>
      <c r="AX1776" s="4"/>
      <c r="AY1776" s="4"/>
      <c r="AZ1776" s="4"/>
      <c r="BA1776" s="4"/>
      <c r="BB1776" s="4"/>
      <c r="BC1776" s="4"/>
      <c r="BD1776" s="4"/>
      <c r="BE1776" s="4"/>
      <c r="BF1776" s="4"/>
      <c r="BG1776" s="4"/>
      <c r="BH1776" s="4"/>
      <c r="BI1776" s="4"/>
      <c r="BJ1776" s="4"/>
      <c r="BK1776" s="4"/>
      <c r="BL1776" s="4"/>
      <c r="BM1776" s="4"/>
      <c r="BN1776" s="4"/>
      <c r="BO1776" s="4"/>
      <c r="BP1776" s="4"/>
      <c r="BQ1776" s="4"/>
      <c r="BR1776" s="4"/>
      <c r="BS1776" s="4"/>
      <c r="BT1776" s="4"/>
      <c r="BU1776" s="4"/>
      <c r="BV1776" s="4"/>
      <c r="BW1776" s="4"/>
      <c r="BZ1776" s="7"/>
      <c r="CF1776" s="7"/>
      <c r="CG1776" s="14"/>
      <c r="CH1776" s="7"/>
      <c r="CI1776" s="14"/>
      <c r="CJ1776" s="7"/>
      <c r="CK1776" s="14"/>
      <c r="CL1776" s="7"/>
      <c r="CM1776" s="14"/>
    </row>
    <row r="1777" spans="1:91" x14ac:dyDescent="0.3">
      <c r="A1777" s="10">
        <v>151</v>
      </c>
      <c r="B1777" s="36" t="s">
        <v>1025</v>
      </c>
      <c r="G1777" s="36" t="s">
        <v>7213</v>
      </c>
      <c r="K1777" s="7"/>
      <c r="L1777" s="7" t="s">
        <v>834</v>
      </c>
      <c r="M1777" s="7" t="s">
        <v>669</v>
      </c>
      <c r="N1777" s="4"/>
      <c r="O1777" s="4"/>
      <c r="P1777" s="4"/>
      <c r="Q1777" s="4"/>
      <c r="R1777" s="4"/>
      <c r="S1777" s="4"/>
      <c r="T1777" s="4"/>
      <c r="U1777" s="4"/>
      <c r="V1777" s="4"/>
      <c r="W1777" s="4"/>
      <c r="X1777" s="4"/>
      <c r="Y1777" s="4"/>
      <c r="Z1777" s="4"/>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c r="AW1777" s="4"/>
      <c r="AX1777" s="4"/>
      <c r="AY1777" s="4"/>
      <c r="AZ1777" s="4"/>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Z1777" s="7"/>
      <c r="CF1777" s="7"/>
      <c r="CG1777" s="14"/>
      <c r="CH1777" s="7"/>
      <c r="CI1777" s="14"/>
      <c r="CJ1777" s="7"/>
      <c r="CK1777" s="14"/>
      <c r="CL1777" s="7"/>
      <c r="CM1777" s="14"/>
    </row>
    <row r="1778" spans="1:91" x14ac:dyDescent="0.3">
      <c r="A1778" s="10">
        <v>151</v>
      </c>
      <c r="B1778" s="36" t="s">
        <v>888</v>
      </c>
      <c r="G1778" s="36" t="s">
        <v>7214</v>
      </c>
      <c r="K1778" s="7"/>
      <c r="L1778" s="7" t="s">
        <v>834</v>
      </c>
      <c r="M1778" s="7" t="s">
        <v>615</v>
      </c>
      <c r="N1778" s="4"/>
      <c r="O1778" s="4"/>
      <c r="P1778" s="4"/>
      <c r="Q1778" s="4"/>
      <c r="R1778" s="4"/>
      <c r="S1778" s="4"/>
      <c r="T1778" s="4"/>
      <c r="U1778" s="4"/>
      <c r="V1778" s="4"/>
      <c r="W1778" s="4"/>
      <c r="X1778" s="4"/>
      <c r="Y1778" s="4"/>
      <c r="Z1778" s="4"/>
      <c r="AA1778" s="4"/>
      <c r="AB1778" s="4"/>
      <c r="AC1778" s="4"/>
      <c r="AD1778" s="4"/>
      <c r="AE1778" s="4"/>
      <c r="AF1778" s="4"/>
      <c r="AG1778" s="4"/>
      <c r="AH1778" s="4"/>
      <c r="AI1778" s="4"/>
      <c r="AJ1778" s="4"/>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c r="BI1778" s="4"/>
      <c r="BJ1778" s="4"/>
      <c r="BK1778" s="4"/>
      <c r="BL1778" s="4"/>
      <c r="BM1778" s="4"/>
      <c r="BN1778" s="4"/>
      <c r="BO1778" s="4"/>
      <c r="BP1778" s="4"/>
      <c r="BQ1778" s="4"/>
      <c r="BR1778" s="4"/>
      <c r="BS1778" s="4"/>
      <c r="BT1778" s="4"/>
      <c r="BU1778" s="4"/>
      <c r="BV1778" s="4"/>
      <c r="BW1778" s="4"/>
      <c r="BZ1778" s="7"/>
      <c r="CF1778" s="7"/>
      <c r="CG1778" s="14"/>
      <c r="CH1778" s="7"/>
      <c r="CI1778" s="14"/>
      <c r="CJ1778" s="7"/>
      <c r="CK1778" s="14"/>
      <c r="CL1778" s="7"/>
      <c r="CM1778" s="14"/>
    </row>
    <row r="1779" spans="1:91" x14ac:dyDescent="0.3">
      <c r="A1779" s="10">
        <v>151</v>
      </c>
      <c r="B1779" s="36" t="s">
        <v>1176</v>
      </c>
      <c r="G1779" s="36" t="s">
        <v>7215</v>
      </c>
      <c r="K1779" s="7"/>
      <c r="L1779" s="7" t="s">
        <v>834</v>
      </c>
      <c r="M1779" s="7" t="s">
        <v>618</v>
      </c>
      <c r="N1779" s="4"/>
      <c r="O1779" s="4"/>
      <c r="P1779" s="4"/>
      <c r="Q1779" s="4"/>
      <c r="R1779" s="4"/>
      <c r="S1779" s="4"/>
      <c r="T1779" s="4"/>
      <c r="U1779" s="4"/>
      <c r="V1779" s="4"/>
      <c r="W1779" s="4"/>
      <c r="X1779" s="4"/>
      <c r="Y1779" s="4"/>
      <c r="Z1779" s="4"/>
      <c r="AA1779" s="4"/>
      <c r="AB1779" s="4"/>
      <c r="AC1779" s="4"/>
      <c r="AD1779" s="4"/>
      <c r="AE1779" s="4"/>
      <c r="AF1779" s="4"/>
      <c r="AG1779" s="4"/>
      <c r="AH1779" s="4"/>
      <c r="AI1779" s="4"/>
      <c r="AJ1779" s="4"/>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c r="BI1779" s="4"/>
      <c r="BJ1779" s="4"/>
      <c r="BK1779" s="4"/>
      <c r="BL1779" s="4"/>
      <c r="BM1779" s="4"/>
      <c r="BN1779" s="4"/>
      <c r="BO1779" s="4"/>
      <c r="BP1779" s="4"/>
      <c r="BQ1779" s="4"/>
      <c r="BR1779" s="4"/>
      <c r="BS1779" s="4"/>
      <c r="BT1779" s="4"/>
      <c r="BU1779" s="4"/>
      <c r="BV1779" s="4"/>
      <c r="BW1779" s="4"/>
      <c r="BZ1779" s="7"/>
      <c r="CF1779" s="7"/>
      <c r="CG1779" s="14"/>
      <c r="CH1779" s="7"/>
      <c r="CI1779" s="14"/>
      <c r="CJ1779" s="7"/>
      <c r="CK1779" s="14"/>
      <c r="CL1779" s="7"/>
      <c r="CM1779" s="14"/>
    </row>
    <row r="1780" spans="1:91" x14ac:dyDescent="0.3">
      <c r="A1780" s="10">
        <v>151</v>
      </c>
      <c r="B1780" s="36" t="s">
        <v>860</v>
      </c>
      <c r="G1780" s="36" t="s">
        <v>7216</v>
      </c>
      <c r="K1780" s="7"/>
      <c r="L1780" s="7" t="s">
        <v>834</v>
      </c>
      <c r="M1780" s="7" t="s">
        <v>624</v>
      </c>
      <c r="N1780" s="4"/>
      <c r="O1780" s="4"/>
      <c r="P1780" s="4"/>
      <c r="Q1780" s="4"/>
      <c r="R1780" s="4"/>
      <c r="S1780" s="4"/>
      <c r="T1780" s="4"/>
      <c r="U1780" s="4"/>
      <c r="V1780" s="4"/>
      <c r="W1780" s="4"/>
      <c r="X1780" s="4"/>
      <c r="Y1780" s="4"/>
      <c r="Z1780" s="4"/>
      <c r="AA1780" s="4"/>
      <c r="AB1780" s="4"/>
      <c r="AC1780" s="4"/>
      <c r="AD1780" s="4"/>
      <c r="AE1780" s="4"/>
      <c r="AF1780" s="4"/>
      <c r="AG1780" s="4"/>
      <c r="AH1780" s="4"/>
      <c r="AI1780" s="4"/>
      <c r="AJ1780" s="4"/>
      <c r="AK1780" s="4"/>
      <c r="AL1780" s="4"/>
      <c r="AM1780" s="4"/>
      <c r="AN1780" s="4"/>
      <c r="AO1780" s="4"/>
      <c r="AP1780" s="4"/>
      <c r="AQ1780" s="4"/>
      <c r="AR1780" s="4"/>
      <c r="AS1780" s="4"/>
      <c r="AT1780" s="4"/>
      <c r="AU1780" s="4"/>
      <c r="AV1780" s="4"/>
      <c r="AW1780" s="4"/>
      <c r="AX1780" s="4"/>
      <c r="AY1780" s="4"/>
      <c r="AZ1780" s="4"/>
      <c r="BA1780" s="4"/>
      <c r="BB1780" s="4"/>
      <c r="BC1780" s="4"/>
      <c r="BD1780" s="4"/>
      <c r="BE1780" s="4"/>
      <c r="BF1780" s="4"/>
      <c r="BG1780" s="4"/>
      <c r="BH1780" s="4"/>
      <c r="BI1780" s="4"/>
      <c r="BJ1780" s="4"/>
      <c r="BK1780" s="4"/>
      <c r="BL1780" s="4"/>
      <c r="BM1780" s="4"/>
      <c r="BN1780" s="4"/>
      <c r="BO1780" s="4"/>
      <c r="BP1780" s="4"/>
      <c r="BQ1780" s="4"/>
      <c r="BR1780" s="4"/>
      <c r="BS1780" s="4"/>
      <c r="BT1780" s="4"/>
      <c r="BU1780" s="4"/>
      <c r="BV1780" s="4"/>
      <c r="BW1780" s="4"/>
      <c r="BZ1780" s="7"/>
      <c r="CF1780" s="7"/>
      <c r="CG1780" s="14"/>
      <c r="CH1780" s="7"/>
      <c r="CI1780" s="14"/>
      <c r="CJ1780" s="7"/>
      <c r="CK1780" s="14"/>
      <c r="CL1780" s="7"/>
      <c r="CM1780" s="14"/>
    </row>
    <row r="1781" spans="1:91" x14ac:dyDescent="0.3">
      <c r="A1781" s="10">
        <v>151</v>
      </c>
      <c r="B1781" s="36" t="s">
        <v>1058</v>
      </c>
      <c r="G1781" s="36" t="s">
        <v>7217</v>
      </c>
      <c r="K1781" s="7"/>
      <c r="L1781" s="7" t="s">
        <v>834</v>
      </c>
      <c r="M1781" s="7" t="s">
        <v>624</v>
      </c>
      <c r="N1781" s="4"/>
      <c r="O1781" s="4"/>
      <c r="P1781" s="4"/>
      <c r="Q1781" s="4"/>
      <c r="R1781" s="4"/>
      <c r="S1781" s="4"/>
      <c r="T1781" s="4"/>
      <c r="U1781" s="4"/>
      <c r="V1781" s="4"/>
      <c r="W1781" s="4"/>
      <c r="X1781" s="4"/>
      <c r="Y1781" s="4"/>
      <c r="Z1781" s="4"/>
      <c r="AA1781" s="4"/>
      <c r="AB1781" s="4"/>
      <c r="AC1781" s="4"/>
      <c r="AD1781" s="4"/>
      <c r="AE1781" s="4"/>
      <c r="AF1781" s="4"/>
      <c r="AG1781" s="4"/>
      <c r="AH1781" s="4"/>
      <c r="AI1781" s="4"/>
      <c r="AJ1781" s="4"/>
      <c r="AK1781" s="4"/>
      <c r="AL1781" s="4"/>
      <c r="AM1781" s="4"/>
      <c r="AN1781" s="4"/>
      <c r="AO1781" s="4"/>
      <c r="AP1781" s="4"/>
      <c r="AQ1781" s="4"/>
      <c r="AR1781" s="4"/>
      <c r="AS1781" s="4"/>
      <c r="AT1781" s="4"/>
      <c r="AU1781" s="4"/>
      <c r="AV1781" s="4"/>
      <c r="AW1781" s="4"/>
      <c r="AX1781" s="4"/>
      <c r="AY1781" s="4"/>
      <c r="AZ1781" s="4"/>
      <c r="BA1781" s="4"/>
      <c r="BB1781" s="4"/>
      <c r="BC1781" s="4"/>
      <c r="BD1781" s="4"/>
      <c r="BE1781" s="4"/>
      <c r="BF1781" s="4"/>
      <c r="BG1781" s="4"/>
      <c r="BH1781" s="4"/>
      <c r="BI1781" s="4"/>
      <c r="BJ1781" s="4"/>
      <c r="BK1781" s="4"/>
      <c r="BL1781" s="4"/>
      <c r="BM1781" s="4"/>
      <c r="BN1781" s="4"/>
      <c r="BO1781" s="4"/>
      <c r="BP1781" s="4"/>
      <c r="BQ1781" s="4"/>
      <c r="BR1781" s="4"/>
      <c r="BS1781" s="4"/>
      <c r="BT1781" s="4"/>
      <c r="BU1781" s="4"/>
      <c r="BV1781" s="4"/>
      <c r="BW1781" s="4"/>
      <c r="BZ1781" s="7"/>
      <c r="CF1781" s="7"/>
      <c r="CG1781" s="14"/>
      <c r="CH1781" s="7"/>
      <c r="CI1781" s="14"/>
      <c r="CJ1781" s="7"/>
      <c r="CK1781" s="14"/>
      <c r="CL1781" s="7"/>
      <c r="CM1781" s="14"/>
    </row>
    <row r="1782" spans="1:91" x14ac:dyDescent="0.3">
      <c r="A1782" s="10">
        <v>151</v>
      </c>
      <c r="B1782" s="36" t="s">
        <v>1244</v>
      </c>
      <c r="G1782" s="36" t="s">
        <v>7218</v>
      </c>
      <c r="K1782" s="7"/>
      <c r="L1782" s="7" t="s">
        <v>834</v>
      </c>
      <c r="M1782" s="7" t="s">
        <v>669</v>
      </c>
      <c r="N1782" s="4"/>
      <c r="O1782" s="4"/>
      <c r="P1782" s="4"/>
      <c r="Q1782" s="4"/>
      <c r="R1782" s="4"/>
      <c r="S1782" s="4"/>
      <c r="T1782" s="4"/>
      <c r="U1782" s="4"/>
      <c r="V1782" s="4"/>
      <c r="W1782" s="4"/>
      <c r="X1782" s="4"/>
      <c r="Y1782" s="4"/>
      <c r="Z1782" s="4"/>
      <c r="AA1782" s="4"/>
      <c r="AB1782" s="4"/>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c r="BI1782" s="4"/>
      <c r="BJ1782" s="4"/>
      <c r="BK1782" s="4"/>
      <c r="BL1782" s="4"/>
      <c r="BM1782" s="4"/>
      <c r="BN1782" s="4"/>
      <c r="BO1782" s="4"/>
      <c r="BP1782" s="4"/>
      <c r="BQ1782" s="4"/>
      <c r="BR1782" s="4"/>
      <c r="BS1782" s="4"/>
      <c r="BT1782" s="4"/>
      <c r="BU1782" s="4"/>
      <c r="BV1782" s="4"/>
      <c r="BW1782" s="4"/>
      <c r="BZ1782" s="7"/>
      <c r="CF1782" s="7"/>
      <c r="CG1782" s="14"/>
      <c r="CH1782" s="7"/>
      <c r="CI1782" s="14"/>
      <c r="CJ1782" s="7"/>
      <c r="CK1782" s="14"/>
      <c r="CL1782" s="7"/>
      <c r="CM1782" s="14"/>
    </row>
    <row r="1783" spans="1:91" x14ac:dyDescent="0.3">
      <c r="A1783" s="10">
        <v>151</v>
      </c>
      <c r="B1783" s="36" t="s">
        <v>888</v>
      </c>
      <c r="G1783" s="36" t="s">
        <v>7219</v>
      </c>
      <c r="K1783" s="7"/>
      <c r="L1783" s="7" t="s">
        <v>834</v>
      </c>
      <c r="M1783" s="7" t="s">
        <v>621</v>
      </c>
      <c r="N1783" s="4"/>
      <c r="O1783" s="4"/>
      <c r="P1783" s="4"/>
      <c r="Q1783" s="4"/>
      <c r="R1783" s="4"/>
      <c r="S1783" s="4"/>
      <c r="T1783" s="4"/>
      <c r="U1783" s="4"/>
      <c r="V1783" s="4"/>
      <c r="W1783" s="4"/>
      <c r="X1783" s="4"/>
      <c r="Y1783" s="4"/>
      <c r="Z1783" s="4"/>
      <c r="AA1783" s="4"/>
      <c r="AB1783" s="4"/>
      <c r="AC1783" s="4"/>
      <c r="AD1783" s="4"/>
      <c r="AE1783" s="4"/>
      <c r="AF1783" s="4"/>
      <c r="AG1783" s="4"/>
      <c r="AH1783" s="4"/>
      <c r="AI1783" s="4"/>
      <c r="AJ1783" s="4"/>
      <c r="AK1783" s="4"/>
      <c r="AL1783" s="4"/>
      <c r="AM1783" s="4"/>
      <c r="AN1783" s="4"/>
      <c r="AO1783" s="4"/>
      <c r="AP1783" s="4"/>
      <c r="AQ1783" s="4"/>
      <c r="AR1783" s="4"/>
      <c r="AS1783" s="4"/>
      <c r="AT1783" s="4"/>
      <c r="AU1783" s="4"/>
      <c r="AV1783" s="4"/>
      <c r="AW1783" s="4"/>
      <c r="AX1783" s="4"/>
      <c r="AY1783" s="4"/>
      <c r="AZ1783" s="4"/>
      <c r="BA1783" s="4"/>
      <c r="BB1783" s="4"/>
      <c r="BC1783" s="4"/>
      <c r="BD1783" s="4"/>
      <c r="BE1783" s="4"/>
      <c r="BF1783" s="4"/>
      <c r="BG1783" s="4"/>
      <c r="BH1783" s="4"/>
      <c r="BI1783" s="4"/>
      <c r="BJ1783" s="4"/>
      <c r="BK1783" s="4"/>
      <c r="BL1783" s="4"/>
      <c r="BM1783" s="4"/>
      <c r="BN1783" s="4"/>
      <c r="BO1783" s="4"/>
      <c r="BP1783" s="4"/>
      <c r="BQ1783" s="4"/>
      <c r="BR1783" s="4"/>
      <c r="BS1783" s="4"/>
      <c r="BT1783" s="4"/>
      <c r="BU1783" s="4"/>
      <c r="BV1783" s="4"/>
      <c r="BW1783" s="4"/>
      <c r="BZ1783" s="7"/>
      <c r="CF1783" s="7"/>
      <c r="CG1783" s="14"/>
      <c r="CH1783" s="7"/>
      <c r="CI1783" s="14"/>
      <c r="CJ1783" s="7"/>
      <c r="CK1783" s="14"/>
      <c r="CL1783" s="7"/>
      <c r="CM1783" s="14"/>
    </row>
    <row r="1784" spans="1:91" x14ac:dyDescent="0.3">
      <c r="A1784" s="10">
        <v>151</v>
      </c>
      <c r="B1784" s="36" t="s">
        <v>895</v>
      </c>
      <c r="G1784" s="36" t="s">
        <v>7220</v>
      </c>
      <c r="K1784" s="7"/>
      <c r="L1784" s="7" t="s">
        <v>834</v>
      </c>
      <c r="M1784" s="7" t="s">
        <v>621</v>
      </c>
      <c r="N1784" s="4"/>
      <c r="O1784" s="4"/>
      <c r="P1784" s="4"/>
      <c r="Q1784" s="4"/>
      <c r="R1784" s="4"/>
      <c r="S1784" s="4"/>
      <c r="T1784" s="4"/>
      <c r="U1784" s="4"/>
      <c r="V1784" s="4"/>
      <c r="W1784" s="4"/>
      <c r="X1784" s="4"/>
      <c r="Y1784" s="4"/>
      <c r="Z1784" s="4"/>
      <c r="AA1784" s="4"/>
      <c r="AB1784" s="4"/>
      <c r="AC1784" s="4"/>
      <c r="AD1784" s="4"/>
      <c r="AE1784" s="4"/>
      <c r="AF1784" s="4"/>
      <c r="AG1784" s="4"/>
      <c r="AH1784" s="4"/>
      <c r="AI1784" s="4"/>
      <c r="AJ1784" s="4"/>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4"/>
      <c r="BH1784" s="4"/>
      <c r="BI1784" s="4"/>
      <c r="BJ1784" s="4"/>
      <c r="BK1784" s="4"/>
      <c r="BL1784" s="4"/>
      <c r="BM1784" s="4"/>
      <c r="BN1784" s="4"/>
      <c r="BO1784" s="4"/>
      <c r="BP1784" s="4"/>
      <c r="BQ1784" s="4"/>
      <c r="BR1784" s="4"/>
      <c r="BS1784" s="4"/>
      <c r="BT1784" s="4"/>
      <c r="BU1784" s="4"/>
      <c r="BV1784" s="4"/>
      <c r="BW1784" s="4"/>
      <c r="BZ1784" s="7"/>
      <c r="CF1784" s="7"/>
      <c r="CG1784" s="14"/>
      <c r="CH1784" s="7"/>
      <c r="CI1784" s="14"/>
      <c r="CJ1784" s="7"/>
      <c r="CK1784" s="14"/>
      <c r="CL1784" s="7"/>
      <c r="CM1784" s="14"/>
    </row>
    <row r="1785" spans="1:91" x14ac:dyDescent="0.3">
      <c r="A1785" s="10">
        <v>151</v>
      </c>
      <c r="B1785" s="36" t="s">
        <v>860</v>
      </c>
      <c r="G1785" s="36" t="s">
        <v>7221</v>
      </c>
      <c r="K1785" s="7"/>
      <c r="L1785" s="7" t="s">
        <v>834</v>
      </c>
      <c r="M1785" s="7" t="s">
        <v>615</v>
      </c>
      <c r="N1785" s="4"/>
      <c r="O1785" s="4"/>
      <c r="P1785" s="4"/>
      <c r="Q1785" s="4"/>
      <c r="R1785" s="4"/>
      <c r="S1785" s="4"/>
      <c r="T1785" s="4"/>
      <c r="U1785" s="4"/>
      <c r="V1785" s="4"/>
      <c r="W1785" s="4"/>
      <c r="X1785" s="4"/>
      <c r="Y1785" s="4"/>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c r="BI1785" s="4"/>
      <c r="BJ1785" s="4"/>
      <c r="BK1785" s="4"/>
      <c r="BL1785" s="4"/>
      <c r="BM1785" s="4"/>
      <c r="BN1785" s="4"/>
      <c r="BO1785" s="4"/>
      <c r="BP1785" s="4"/>
      <c r="BQ1785" s="4"/>
      <c r="BR1785" s="4"/>
      <c r="BS1785" s="4"/>
      <c r="BT1785" s="4"/>
      <c r="BU1785" s="4"/>
      <c r="BV1785" s="4"/>
      <c r="BW1785" s="4"/>
      <c r="BZ1785" s="7"/>
      <c r="CF1785" s="7"/>
      <c r="CG1785" s="14"/>
      <c r="CH1785" s="7"/>
      <c r="CI1785" s="14"/>
      <c r="CJ1785" s="7"/>
      <c r="CK1785" s="14"/>
      <c r="CL1785" s="7"/>
      <c r="CM1785" s="14"/>
    </row>
    <row r="1786" spans="1:91" x14ac:dyDescent="0.3">
      <c r="A1786" s="10">
        <v>151</v>
      </c>
      <c r="B1786" s="36" t="s">
        <v>905</v>
      </c>
      <c r="G1786" s="36" t="s">
        <v>7222</v>
      </c>
      <c r="K1786" s="7"/>
      <c r="L1786" s="7" t="s">
        <v>834</v>
      </c>
      <c r="M1786" s="7" t="s">
        <v>615</v>
      </c>
      <c r="N1786" s="4"/>
      <c r="O1786" s="4"/>
      <c r="P1786" s="4"/>
      <c r="Q1786" s="4"/>
      <c r="R1786" s="4"/>
      <c r="S1786" s="4"/>
      <c r="T1786" s="4"/>
      <c r="U1786" s="4"/>
      <c r="V1786" s="4"/>
      <c r="W1786" s="4"/>
      <c r="X1786" s="4"/>
      <c r="Y1786" s="4"/>
      <c r="Z1786" s="4"/>
      <c r="AA1786" s="4"/>
      <c r="AB1786" s="4"/>
      <c r="AC1786" s="4"/>
      <c r="AD1786" s="4"/>
      <c r="AE1786" s="4"/>
      <c r="AF1786" s="4"/>
      <c r="AG1786" s="4"/>
      <c r="AH1786" s="4"/>
      <c r="AI1786" s="4"/>
      <c r="AJ1786" s="4"/>
      <c r="AK1786" s="4"/>
      <c r="AL1786" s="4"/>
      <c r="AM1786" s="4"/>
      <c r="AN1786" s="4"/>
      <c r="AO1786" s="4"/>
      <c r="AP1786" s="4"/>
      <c r="AQ1786" s="4"/>
      <c r="AR1786" s="4"/>
      <c r="AS1786" s="4"/>
      <c r="AT1786" s="4"/>
      <c r="AU1786" s="4"/>
      <c r="AV1786" s="4"/>
      <c r="AW1786" s="4"/>
      <c r="AX1786" s="4"/>
      <c r="AY1786" s="4"/>
      <c r="AZ1786" s="4"/>
      <c r="BA1786" s="4"/>
      <c r="BB1786" s="4"/>
      <c r="BC1786" s="4"/>
      <c r="BD1786" s="4"/>
      <c r="BE1786" s="4"/>
      <c r="BF1786" s="4"/>
      <c r="BG1786" s="4"/>
      <c r="BH1786" s="4"/>
      <c r="BI1786" s="4"/>
      <c r="BJ1786" s="4"/>
      <c r="BK1786" s="4"/>
      <c r="BL1786" s="4"/>
      <c r="BM1786" s="4"/>
      <c r="BN1786" s="4"/>
      <c r="BO1786" s="4"/>
      <c r="BP1786" s="4"/>
      <c r="BQ1786" s="4"/>
      <c r="BR1786" s="4"/>
      <c r="BS1786" s="4"/>
      <c r="BT1786" s="4"/>
      <c r="BU1786" s="4"/>
      <c r="BV1786" s="4"/>
      <c r="BW1786" s="4"/>
      <c r="BZ1786" s="7"/>
      <c r="CF1786" s="7"/>
      <c r="CG1786" s="14"/>
      <c r="CH1786" s="7"/>
      <c r="CI1786" s="14"/>
      <c r="CJ1786" s="7"/>
      <c r="CK1786" s="14"/>
      <c r="CL1786" s="7"/>
      <c r="CM1786" s="14"/>
    </row>
    <row r="1787" spans="1:91" x14ac:dyDescent="0.3">
      <c r="A1787" s="10">
        <v>151</v>
      </c>
      <c r="B1787" s="36" t="s">
        <v>905</v>
      </c>
      <c r="G1787" s="36" t="s">
        <v>7223</v>
      </c>
      <c r="K1787" s="7"/>
      <c r="L1787" s="7" t="s">
        <v>834</v>
      </c>
      <c r="M1787" s="7" t="s">
        <v>615</v>
      </c>
      <c r="N1787" s="4"/>
      <c r="O1787" s="4"/>
      <c r="P1787" s="4"/>
      <c r="Q1787" s="4"/>
      <c r="R1787" s="4"/>
      <c r="S1787" s="4"/>
      <c r="T1787" s="4"/>
      <c r="U1787" s="4"/>
      <c r="V1787" s="4"/>
      <c r="W1787" s="4"/>
      <c r="X1787" s="4"/>
      <c r="Y1787" s="4"/>
      <c r="Z1787" s="4"/>
      <c r="AA1787" s="4"/>
      <c r="AB1787" s="4"/>
      <c r="AC1787" s="4"/>
      <c r="AD1787" s="4"/>
      <c r="AE1787" s="4"/>
      <c r="AF1787" s="4"/>
      <c r="AG1787" s="4"/>
      <c r="AH1787" s="4"/>
      <c r="AI1787" s="4"/>
      <c r="AJ1787" s="4"/>
      <c r="AK1787" s="4"/>
      <c r="AL1787" s="4"/>
      <c r="AM1787" s="4"/>
      <c r="AN1787" s="4"/>
      <c r="AO1787" s="4"/>
      <c r="AP1787" s="4"/>
      <c r="AQ1787" s="4"/>
      <c r="AR1787" s="4"/>
      <c r="AS1787" s="4"/>
      <c r="AT1787" s="4"/>
      <c r="AU1787" s="4"/>
      <c r="AV1787" s="4"/>
      <c r="AW1787" s="4"/>
      <c r="AX1787" s="4"/>
      <c r="AY1787" s="4"/>
      <c r="AZ1787" s="4"/>
      <c r="BA1787" s="4"/>
      <c r="BB1787" s="4"/>
      <c r="BC1787" s="4"/>
      <c r="BD1787" s="4"/>
      <c r="BE1787" s="4"/>
      <c r="BF1787" s="4"/>
      <c r="BG1787" s="4"/>
      <c r="BH1787" s="4"/>
      <c r="BI1787" s="4"/>
      <c r="BJ1787" s="4"/>
      <c r="BK1787" s="4"/>
      <c r="BL1787" s="4"/>
      <c r="BM1787" s="4"/>
      <c r="BN1787" s="4"/>
      <c r="BO1787" s="4"/>
      <c r="BP1787" s="4"/>
      <c r="BQ1787" s="4"/>
      <c r="BR1787" s="4"/>
      <c r="BS1787" s="4"/>
      <c r="BT1787" s="4"/>
      <c r="BU1787" s="4"/>
      <c r="BV1787" s="4"/>
      <c r="BW1787" s="4"/>
      <c r="BZ1787" s="7"/>
      <c r="CF1787" s="7"/>
      <c r="CG1787" s="14"/>
      <c r="CH1787" s="7"/>
      <c r="CI1787" s="14"/>
      <c r="CJ1787" s="7"/>
      <c r="CK1787" s="14"/>
      <c r="CL1787" s="7"/>
      <c r="CM1787" s="14"/>
    </row>
    <row r="1788" spans="1:91" x14ac:dyDescent="0.3">
      <c r="A1788" s="10">
        <v>151</v>
      </c>
      <c r="B1788" s="36" t="s">
        <v>895</v>
      </c>
      <c r="G1788" s="36" t="s">
        <v>7224</v>
      </c>
      <c r="K1788" s="7"/>
      <c r="L1788" s="7" t="s">
        <v>834</v>
      </c>
      <c r="M1788" s="7" t="s">
        <v>615</v>
      </c>
      <c r="N1788" s="4"/>
      <c r="O1788" s="4"/>
      <c r="P1788" s="4"/>
      <c r="Q1788" s="4"/>
      <c r="R1788" s="4"/>
      <c r="S1788" s="4"/>
      <c r="T1788" s="4"/>
      <c r="U1788" s="4"/>
      <c r="V1788" s="4"/>
      <c r="W1788" s="4"/>
      <c r="X1788" s="4"/>
      <c r="Y1788" s="4"/>
      <c r="Z1788" s="4"/>
      <c r="AA1788" s="4"/>
      <c r="AB1788" s="4"/>
      <c r="AC1788" s="4"/>
      <c r="AD1788" s="4"/>
      <c r="AE1788" s="4"/>
      <c r="AF1788" s="4"/>
      <c r="AG1788" s="4"/>
      <c r="AH1788" s="4"/>
      <c r="AI1788" s="4"/>
      <c r="AJ1788" s="4"/>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c r="BI1788" s="4"/>
      <c r="BJ1788" s="4"/>
      <c r="BK1788" s="4"/>
      <c r="BL1788" s="4"/>
      <c r="BM1788" s="4"/>
      <c r="BN1788" s="4"/>
      <c r="BO1788" s="4"/>
      <c r="BP1788" s="4"/>
      <c r="BQ1788" s="4"/>
      <c r="BR1788" s="4"/>
      <c r="BS1788" s="4"/>
      <c r="BT1788" s="4"/>
      <c r="BU1788" s="4"/>
      <c r="BV1788" s="4"/>
      <c r="BW1788" s="4"/>
      <c r="BZ1788" s="7"/>
      <c r="CF1788" s="7"/>
      <c r="CG1788" s="14"/>
      <c r="CH1788" s="7"/>
      <c r="CI1788" s="14"/>
      <c r="CJ1788" s="7"/>
      <c r="CK1788" s="14"/>
      <c r="CL1788" s="7"/>
      <c r="CM1788" s="14"/>
    </row>
    <row r="1789" spans="1:91" x14ac:dyDescent="0.3">
      <c r="A1789" s="10">
        <v>151</v>
      </c>
      <c r="B1789" s="36" t="s">
        <v>863</v>
      </c>
      <c r="G1789" s="36" t="s">
        <v>7225</v>
      </c>
      <c r="K1789" s="7"/>
      <c r="L1789" s="7" t="s">
        <v>834</v>
      </c>
      <c r="M1789" s="7" t="s">
        <v>651</v>
      </c>
      <c r="N1789" s="4"/>
      <c r="O1789" s="4"/>
      <c r="P1789" s="4"/>
      <c r="Q1789" s="4"/>
      <c r="R1789" s="4"/>
      <c r="S1789" s="4"/>
      <c r="T1789" s="4"/>
      <c r="U1789" s="4"/>
      <c r="V1789" s="4"/>
      <c r="W1789" s="4"/>
      <c r="X1789" s="4"/>
      <c r="Y1789" s="4"/>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4"/>
      <c r="BH1789" s="4"/>
      <c r="BI1789" s="4"/>
      <c r="BJ1789" s="4"/>
      <c r="BK1789" s="4"/>
      <c r="BL1789" s="4"/>
      <c r="BM1789" s="4"/>
      <c r="BN1789" s="4"/>
      <c r="BO1789" s="4"/>
      <c r="BP1789" s="4"/>
      <c r="BQ1789" s="4"/>
      <c r="BR1789" s="4"/>
      <c r="BS1789" s="4"/>
      <c r="BT1789" s="4"/>
      <c r="BU1789" s="4"/>
      <c r="BV1789" s="4"/>
      <c r="BW1789" s="4"/>
      <c r="BZ1789" s="7"/>
      <c r="CF1789" s="7"/>
      <c r="CG1789" s="14"/>
      <c r="CH1789" s="7"/>
      <c r="CI1789" s="14"/>
      <c r="CJ1789" s="7"/>
      <c r="CK1789" s="14"/>
      <c r="CL1789" s="7"/>
      <c r="CM1789" s="14"/>
    </row>
    <row r="1790" spans="1:91" x14ac:dyDescent="0.3">
      <c r="A1790" s="10">
        <v>151</v>
      </c>
      <c r="B1790" s="36" t="s">
        <v>913</v>
      </c>
      <c r="G1790" s="36" t="s">
        <v>7226</v>
      </c>
      <c r="K1790" s="7"/>
      <c r="L1790" s="7" t="s">
        <v>834</v>
      </c>
      <c r="M1790" s="7" t="s">
        <v>618</v>
      </c>
      <c r="N1790" s="4"/>
      <c r="O1790" s="4"/>
      <c r="P1790" s="4"/>
      <c r="Q1790" s="4"/>
      <c r="R1790" s="4"/>
      <c r="S1790" s="4"/>
      <c r="T1790" s="4"/>
      <c r="U1790" s="4"/>
      <c r="V1790" s="4"/>
      <c r="W1790" s="4"/>
      <c r="X1790" s="4"/>
      <c r="Y1790" s="4"/>
      <c r="Z1790" s="4"/>
      <c r="AA1790" s="4"/>
      <c r="AB1790" s="4"/>
      <c r="AC1790" s="4"/>
      <c r="AD1790" s="4"/>
      <c r="AE1790" s="4"/>
      <c r="AF1790" s="4"/>
      <c r="AG1790" s="4"/>
      <c r="AH1790" s="4"/>
      <c r="AI1790" s="4"/>
      <c r="AJ1790" s="4"/>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c r="BI1790" s="4"/>
      <c r="BJ1790" s="4"/>
      <c r="BK1790" s="4"/>
      <c r="BL1790" s="4"/>
      <c r="BM1790" s="4"/>
      <c r="BN1790" s="4"/>
      <c r="BO1790" s="4"/>
      <c r="BP1790" s="4"/>
      <c r="BQ1790" s="4"/>
      <c r="BR1790" s="4"/>
      <c r="BS1790" s="4"/>
      <c r="BT1790" s="4"/>
      <c r="BU1790" s="4"/>
      <c r="BV1790" s="4"/>
      <c r="BW1790" s="4"/>
      <c r="BZ1790" s="7"/>
      <c r="CF1790" s="7"/>
      <c r="CG1790" s="14"/>
      <c r="CH1790" s="7"/>
      <c r="CI1790" s="14"/>
      <c r="CJ1790" s="7"/>
      <c r="CK1790" s="14"/>
      <c r="CL1790" s="7"/>
      <c r="CM1790" s="14"/>
    </row>
    <row r="1791" spans="1:91" x14ac:dyDescent="0.3">
      <c r="A1791" s="10">
        <v>151</v>
      </c>
      <c r="B1791" s="36" t="s">
        <v>1036</v>
      </c>
      <c r="G1791" s="36" t="s">
        <v>7227</v>
      </c>
      <c r="K1791" s="7"/>
      <c r="L1791" s="7" t="s">
        <v>834</v>
      </c>
      <c r="M1791" s="7" t="s">
        <v>618</v>
      </c>
      <c r="N1791" s="4"/>
      <c r="O1791" s="4"/>
      <c r="P1791" s="4"/>
      <c r="Q1791" s="4"/>
      <c r="R1791" s="4"/>
      <c r="S1791" s="4"/>
      <c r="T1791" s="4"/>
      <c r="U1791" s="4"/>
      <c r="V1791" s="4"/>
      <c r="W1791" s="4"/>
      <c r="X1791" s="4"/>
      <c r="Y1791" s="4"/>
      <c r="Z1791" s="4"/>
      <c r="AA1791" s="4"/>
      <c r="AB1791" s="4"/>
      <c r="AC1791" s="4"/>
      <c r="AD1791" s="4"/>
      <c r="AE1791" s="4"/>
      <c r="AF1791" s="4"/>
      <c r="AG1791" s="4"/>
      <c r="AH1791" s="4"/>
      <c r="AI1791" s="4"/>
      <c r="AJ1791" s="4"/>
      <c r="AK1791" s="4"/>
      <c r="AL1791" s="4"/>
      <c r="AM1791" s="4"/>
      <c r="AN1791" s="4"/>
      <c r="AO1791" s="4"/>
      <c r="AP1791" s="4"/>
      <c r="AQ1791" s="4"/>
      <c r="AR1791" s="4"/>
      <c r="AS1791" s="4"/>
      <c r="AT1791" s="4"/>
      <c r="AU1791" s="4"/>
      <c r="AV1791" s="4"/>
      <c r="AW1791" s="4"/>
      <c r="AX1791" s="4"/>
      <c r="AY1791" s="4"/>
      <c r="AZ1791" s="4"/>
      <c r="BA1791" s="4"/>
      <c r="BB1791" s="4"/>
      <c r="BC1791" s="4"/>
      <c r="BD1791" s="4"/>
      <c r="BE1791" s="4"/>
      <c r="BF1791" s="4"/>
      <c r="BG1791" s="4"/>
      <c r="BH1791" s="4"/>
      <c r="BI1791" s="4"/>
      <c r="BJ1791" s="4"/>
      <c r="BK1791" s="4"/>
      <c r="BL1791" s="4"/>
      <c r="BM1791" s="4"/>
      <c r="BN1791" s="4"/>
      <c r="BO1791" s="4"/>
      <c r="BP1791" s="4"/>
      <c r="BQ1791" s="4"/>
      <c r="BR1791" s="4"/>
      <c r="BS1791" s="4"/>
      <c r="BT1791" s="4"/>
      <c r="BU1791" s="4"/>
      <c r="BV1791" s="4"/>
      <c r="BW1791" s="4"/>
      <c r="BZ1791" s="7"/>
      <c r="CF1791" s="7"/>
      <c r="CG1791" s="14"/>
      <c r="CH1791" s="7"/>
      <c r="CI1791" s="14"/>
      <c r="CJ1791" s="7"/>
      <c r="CK1791" s="14"/>
      <c r="CL1791" s="7"/>
      <c r="CM1791" s="14"/>
    </row>
    <row r="1792" spans="1:91" x14ac:dyDescent="0.3">
      <c r="A1792" s="10">
        <v>151</v>
      </c>
      <c r="B1792" s="36" t="s">
        <v>1698</v>
      </c>
      <c r="G1792" s="36" t="s">
        <v>7228</v>
      </c>
      <c r="K1792" s="7"/>
      <c r="L1792" s="7" t="s">
        <v>834</v>
      </c>
      <c r="M1792" s="7" t="s">
        <v>618</v>
      </c>
      <c r="N1792" s="4"/>
      <c r="O1792" s="4"/>
      <c r="P1792" s="4"/>
      <c r="Q1792" s="4"/>
      <c r="R1792" s="4"/>
      <c r="S1792" s="4"/>
      <c r="T1792" s="4"/>
      <c r="U1792" s="4"/>
      <c r="V1792" s="4"/>
      <c r="W1792" s="4"/>
      <c r="X1792" s="4"/>
      <c r="Y1792" s="4"/>
      <c r="Z1792" s="4"/>
      <c r="AA1792" s="4"/>
      <c r="AB1792" s="4"/>
      <c r="AC1792" s="4"/>
      <c r="AD1792" s="4"/>
      <c r="AE1792" s="4"/>
      <c r="AF1792" s="4"/>
      <c r="AG1792" s="4"/>
      <c r="AH1792" s="4"/>
      <c r="AI1792" s="4"/>
      <c r="AJ1792" s="4"/>
      <c r="AK1792" s="4"/>
      <c r="AL1792" s="4"/>
      <c r="AM1792" s="4"/>
      <c r="AN1792" s="4"/>
      <c r="AO1792" s="4"/>
      <c r="AP1792" s="4"/>
      <c r="AQ1792" s="4"/>
      <c r="AR1792" s="4"/>
      <c r="AS1792" s="4"/>
      <c r="AT1792" s="4"/>
      <c r="AU1792" s="4"/>
      <c r="AV1792" s="4"/>
      <c r="AW1792" s="4"/>
      <c r="AX1792" s="4"/>
      <c r="AY1792" s="4"/>
      <c r="AZ1792" s="4"/>
      <c r="BA1792" s="4"/>
      <c r="BB1792" s="4"/>
      <c r="BC1792" s="4"/>
      <c r="BD1792" s="4"/>
      <c r="BE1792" s="4"/>
      <c r="BF1792" s="4"/>
      <c r="BG1792" s="4"/>
      <c r="BH1792" s="4"/>
      <c r="BI1792" s="4"/>
      <c r="BJ1792" s="4"/>
      <c r="BK1792" s="4"/>
      <c r="BL1792" s="4"/>
      <c r="BM1792" s="4"/>
      <c r="BN1792" s="4"/>
      <c r="BO1792" s="4"/>
      <c r="BP1792" s="4"/>
      <c r="BQ1792" s="4"/>
      <c r="BR1792" s="4"/>
      <c r="BS1792" s="4"/>
      <c r="BT1792" s="4"/>
      <c r="BU1792" s="4"/>
      <c r="BV1792" s="4"/>
      <c r="BW1792" s="4"/>
      <c r="BZ1792" s="7"/>
      <c r="CF1792" s="7"/>
      <c r="CG1792" s="14"/>
      <c r="CH1792" s="7"/>
      <c r="CI1792" s="14"/>
      <c r="CJ1792" s="7"/>
      <c r="CK1792" s="14"/>
      <c r="CL1792" s="7"/>
      <c r="CM1792" s="14"/>
    </row>
    <row r="1793" spans="1:91" x14ac:dyDescent="0.3">
      <c r="A1793" s="10">
        <v>151</v>
      </c>
      <c r="B1793" s="36" t="s">
        <v>1030</v>
      </c>
      <c r="G1793" s="36" t="s">
        <v>7229</v>
      </c>
      <c r="K1793" s="7"/>
      <c r="L1793" s="7" t="s">
        <v>834</v>
      </c>
      <c r="M1793" s="7" t="s">
        <v>618</v>
      </c>
      <c r="N1793" s="4"/>
      <c r="O1793" s="4"/>
      <c r="P1793" s="4"/>
      <c r="Q1793" s="4"/>
      <c r="R1793" s="4"/>
      <c r="S1793" s="4"/>
      <c r="T1793" s="4"/>
      <c r="U1793" s="4"/>
      <c r="V1793" s="4"/>
      <c r="W1793" s="4"/>
      <c r="X1793" s="4"/>
      <c r="Y1793" s="4"/>
      <c r="Z1793" s="4"/>
      <c r="AA1793" s="4"/>
      <c r="AB1793" s="4"/>
      <c r="AC1793" s="4"/>
      <c r="AD1793" s="4"/>
      <c r="AE1793" s="4"/>
      <c r="AF1793" s="4"/>
      <c r="AG1793" s="4"/>
      <c r="AH1793" s="4"/>
      <c r="AI1793" s="4"/>
      <c r="AJ1793" s="4"/>
      <c r="AK1793" s="4"/>
      <c r="AL1793" s="4"/>
      <c r="AM1793" s="4"/>
      <c r="AN1793" s="4"/>
      <c r="AO1793" s="4"/>
      <c r="AP1793" s="4"/>
      <c r="AQ1793" s="4"/>
      <c r="AR1793" s="4"/>
      <c r="AS1793" s="4"/>
      <c r="AT1793" s="4"/>
      <c r="AU1793" s="4"/>
      <c r="AV1793" s="4"/>
      <c r="AW1793" s="4"/>
      <c r="AX1793" s="4"/>
      <c r="AY1793" s="4"/>
      <c r="AZ1793" s="4"/>
      <c r="BA1793" s="4"/>
      <c r="BB1793" s="4"/>
      <c r="BC1793" s="4"/>
      <c r="BD1793" s="4"/>
      <c r="BE1793" s="4"/>
      <c r="BF1793" s="4"/>
      <c r="BG1793" s="4"/>
      <c r="BH1793" s="4"/>
      <c r="BI1793" s="4"/>
      <c r="BJ1793" s="4"/>
      <c r="BK1793" s="4"/>
      <c r="BL1793" s="4"/>
      <c r="BM1793" s="4"/>
      <c r="BN1793" s="4"/>
      <c r="BO1793" s="4"/>
      <c r="BP1793" s="4"/>
      <c r="BQ1793" s="4"/>
      <c r="BR1793" s="4"/>
      <c r="BS1793" s="4"/>
      <c r="BT1793" s="4"/>
      <c r="BU1793" s="4"/>
      <c r="BV1793" s="4"/>
      <c r="BW1793" s="4"/>
      <c r="BZ1793" s="7"/>
      <c r="CF1793" s="7"/>
      <c r="CG1793" s="14"/>
      <c r="CH1793" s="7"/>
      <c r="CI1793" s="14"/>
      <c r="CJ1793" s="7"/>
      <c r="CK1793" s="14"/>
      <c r="CL1793" s="7"/>
      <c r="CM1793" s="14"/>
    </row>
    <row r="1794" spans="1:91" x14ac:dyDescent="0.3">
      <c r="A1794" s="10">
        <v>151</v>
      </c>
      <c r="B1794" s="36" t="s">
        <v>1025</v>
      </c>
      <c r="G1794" s="36" t="s">
        <v>7230</v>
      </c>
      <c r="K1794" s="7"/>
      <c r="L1794" s="7" t="s">
        <v>834</v>
      </c>
      <c r="M1794" s="7" t="s">
        <v>615</v>
      </c>
      <c r="N1794" s="4"/>
      <c r="O1794" s="4"/>
      <c r="P1794" s="4"/>
      <c r="Q1794" s="4"/>
      <c r="R1794" s="4"/>
      <c r="S1794" s="4"/>
      <c r="T1794" s="4"/>
      <c r="U1794" s="4"/>
      <c r="V1794" s="4"/>
      <c r="W1794" s="4"/>
      <c r="X1794" s="4"/>
      <c r="Y1794" s="4"/>
      <c r="Z1794" s="4"/>
      <c r="AA1794" s="4"/>
      <c r="AB1794" s="4"/>
      <c r="AC1794" s="4"/>
      <c r="AD1794" s="4"/>
      <c r="AE1794" s="4"/>
      <c r="AF1794" s="4"/>
      <c r="AG1794" s="4"/>
      <c r="AH1794" s="4"/>
      <c r="AI1794" s="4"/>
      <c r="AJ1794" s="4"/>
      <c r="AK1794" s="4"/>
      <c r="AL1794" s="4"/>
      <c r="AM1794" s="4"/>
      <c r="AN1794" s="4"/>
      <c r="AO1794" s="4"/>
      <c r="AP1794" s="4"/>
      <c r="AQ1794" s="4"/>
      <c r="AR1794" s="4"/>
      <c r="AS1794" s="4"/>
      <c r="AT1794" s="4"/>
      <c r="AU1794" s="4"/>
      <c r="AV1794" s="4"/>
      <c r="AW1794" s="4"/>
      <c r="AX1794" s="4"/>
      <c r="AY1794" s="4"/>
      <c r="AZ1794" s="4"/>
      <c r="BA1794" s="4"/>
      <c r="BB1794" s="4"/>
      <c r="BC1794" s="4"/>
      <c r="BD1794" s="4"/>
      <c r="BE1794" s="4"/>
      <c r="BF1794" s="4"/>
      <c r="BG1794" s="4"/>
      <c r="BH1794" s="4"/>
      <c r="BI1794" s="4"/>
      <c r="BJ1794" s="4"/>
      <c r="BK1794" s="4"/>
      <c r="BL1794" s="4"/>
      <c r="BM1794" s="4"/>
      <c r="BN1794" s="4"/>
      <c r="BO1794" s="4"/>
      <c r="BP1794" s="4"/>
      <c r="BQ1794" s="4"/>
      <c r="BR1794" s="4"/>
      <c r="BS1794" s="4"/>
      <c r="BT1794" s="4"/>
      <c r="BU1794" s="4"/>
      <c r="BV1794" s="4"/>
      <c r="BW1794" s="4"/>
      <c r="BZ1794" s="7"/>
      <c r="CF1794" s="7"/>
      <c r="CG1794" s="14"/>
      <c r="CH1794" s="7"/>
      <c r="CI1794" s="14"/>
      <c r="CJ1794" s="7"/>
      <c r="CK1794" s="14"/>
      <c r="CL1794" s="7"/>
      <c r="CM1794" s="14"/>
    </row>
    <row r="1795" spans="1:91" x14ac:dyDescent="0.3">
      <c r="A1795" s="10">
        <v>151</v>
      </c>
      <c r="B1795" s="36" t="s">
        <v>860</v>
      </c>
      <c r="G1795" s="36" t="s">
        <v>7231</v>
      </c>
      <c r="K1795" s="7"/>
      <c r="L1795" s="7" t="s">
        <v>834</v>
      </c>
      <c r="M1795" s="7" t="s">
        <v>624</v>
      </c>
      <c r="N1795" s="4"/>
      <c r="O1795" s="4"/>
      <c r="P1795" s="4"/>
      <c r="Q1795" s="4"/>
      <c r="R1795" s="4"/>
      <c r="S1795" s="4"/>
      <c r="T1795" s="4"/>
      <c r="U1795" s="4"/>
      <c r="V1795" s="4"/>
      <c r="W1795" s="4"/>
      <c r="X1795" s="4"/>
      <c r="Y1795" s="4"/>
      <c r="Z1795" s="4"/>
      <c r="AA1795" s="4"/>
      <c r="AB1795" s="4"/>
      <c r="AC1795" s="4"/>
      <c r="AD1795" s="4"/>
      <c r="AE1795" s="4"/>
      <c r="AF1795" s="4"/>
      <c r="AG1795" s="4"/>
      <c r="AH1795" s="4"/>
      <c r="AI1795" s="4"/>
      <c r="AJ1795" s="4"/>
      <c r="AK1795" s="4"/>
      <c r="AL1795" s="4"/>
      <c r="AM1795" s="4"/>
      <c r="AN1795" s="4"/>
      <c r="AO1795" s="4"/>
      <c r="AP1795" s="4"/>
      <c r="AQ1795" s="4"/>
      <c r="AR1795" s="4"/>
      <c r="AS1795" s="4"/>
      <c r="AT1795" s="4"/>
      <c r="AU1795" s="4"/>
      <c r="AV1795" s="4"/>
      <c r="AW1795" s="4"/>
      <c r="AX1795" s="4"/>
      <c r="AY1795" s="4"/>
      <c r="AZ1795" s="4"/>
      <c r="BA1795" s="4"/>
      <c r="BB1795" s="4"/>
      <c r="BC1795" s="4"/>
      <c r="BD1795" s="4"/>
      <c r="BE1795" s="4"/>
      <c r="BF1795" s="4"/>
      <c r="BG1795" s="4"/>
      <c r="BH1795" s="4"/>
      <c r="BI1795" s="4"/>
      <c r="BJ1795" s="4"/>
      <c r="BK1795" s="4"/>
      <c r="BL1795" s="4"/>
      <c r="BM1795" s="4"/>
      <c r="BN1795" s="4"/>
      <c r="BO1795" s="4"/>
      <c r="BP1795" s="4"/>
      <c r="BQ1795" s="4"/>
      <c r="BR1795" s="4"/>
      <c r="BS1795" s="4"/>
      <c r="BT1795" s="4"/>
      <c r="BU1795" s="4"/>
      <c r="BV1795" s="4"/>
      <c r="BW1795" s="4"/>
      <c r="BZ1795" s="7"/>
      <c r="CF1795" s="7"/>
      <c r="CG1795" s="14"/>
      <c r="CH1795" s="7"/>
      <c r="CI1795" s="14"/>
      <c r="CJ1795" s="7"/>
      <c r="CK1795" s="14"/>
      <c r="CL1795" s="7"/>
      <c r="CM1795" s="14"/>
    </row>
    <row r="1796" spans="1:91" x14ac:dyDescent="0.3">
      <c r="A1796" s="10">
        <v>151</v>
      </c>
      <c r="B1796" s="36" t="s">
        <v>860</v>
      </c>
      <c r="G1796" s="36" t="s">
        <v>7232</v>
      </c>
      <c r="K1796" s="7"/>
      <c r="L1796" s="7" t="s">
        <v>834</v>
      </c>
      <c r="M1796" s="7" t="s">
        <v>615</v>
      </c>
      <c r="N1796" s="4"/>
      <c r="O1796" s="4"/>
      <c r="P1796" s="4"/>
      <c r="Q1796" s="4"/>
      <c r="R1796" s="4"/>
      <c r="S1796" s="4"/>
      <c r="T1796" s="4"/>
      <c r="U1796" s="4"/>
      <c r="V1796" s="4"/>
      <c r="W1796" s="4"/>
      <c r="X1796" s="4"/>
      <c r="Y1796" s="4"/>
      <c r="Z1796" s="4"/>
      <c r="AA1796" s="4"/>
      <c r="AB1796" s="4"/>
      <c r="AC1796" s="4"/>
      <c r="AD1796" s="4"/>
      <c r="AE1796" s="4"/>
      <c r="AF1796" s="4"/>
      <c r="AG1796" s="4"/>
      <c r="AH1796" s="4"/>
      <c r="AI1796" s="4"/>
      <c r="AJ1796" s="4"/>
      <c r="AK1796" s="4"/>
      <c r="AL1796" s="4"/>
      <c r="AM1796" s="4"/>
      <c r="AN1796" s="4"/>
      <c r="AO1796" s="4"/>
      <c r="AP1796" s="4"/>
      <c r="AQ1796" s="4"/>
      <c r="AR1796" s="4"/>
      <c r="AS1796" s="4"/>
      <c r="AT1796" s="4"/>
      <c r="AU1796" s="4"/>
      <c r="AV1796" s="4"/>
      <c r="AW1796" s="4"/>
      <c r="AX1796" s="4"/>
      <c r="AY1796" s="4"/>
      <c r="AZ1796" s="4"/>
      <c r="BA1796" s="4"/>
      <c r="BB1796" s="4"/>
      <c r="BC1796" s="4"/>
      <c r="BD1796" s="4"/>
      <c r="BE1796" s="4"/>
      <c r="BF1796" s="4"/>
      <c r="BG1796" s="4"/>
      <c r="BH1796" s="4"/>
      <c r="BI1796" s="4"/>
      <c r="BJ1796" s="4"/>
      <c r="BK1796" s="4"/>
      <c r="BL1796" s="4"/>
      <c r="BM1796" s="4"/>
      <c r="BN1796" s="4"/>
      <c r="BO1796" s="4"/>
      <c r="BP1796" s="4"/>
      <c r="BQ1796" s="4"/>
      <c r="BR1796" s="4"/>
      <c r="BS1796" s="4"/>
      <c r="BT1796" s="4"/>
      <c r="BU1796" s="4"/>
      <c r="BV1796" s="4"/>
      <c r="BW1796" s="4"/>
      <c r="BZ1796" s="7"/>
      <c r="CF1796" s="7"/>
      <c r="CG1796" s="14"/>
      <c r="CH1796" s="7"/>
      <c r="CI1796" s="14"/>
      <c r="CJ1796" s="7"/>
      <c r="CK1796" s="14"/>
      <c r="CL1796" s="7"/>
      <c r="CM1796" s="14"/>
    </row>
    <row r="1797" spans="1:91" x14ac:dyDescent="0.3">
      <c r="A1797" s="10">
        <v>151</v>
      </c>
      <c r="B1797" s="36" t="s">
        <v>1036</v>
      </c>
      <c r="G1797" s="36" t="s">
        <v>7233</v>
      </c>
      <c r="K1797" s="7"/>
      <c r="L1797" s="7" t="s">
        <v>834</v>
      </c>
      <c r="M1797" s="7" t="s">
        <v>621</v>
      </c>
      <c r="N1797" s="4"/>
      <c r="O1797" s="4"/>
      <c r="P1797" s="4"/>
      <c r="Q1797" s="4"/>
      <c r="R1797" s="4"/>
      <c r="S1797" s="4"/>
      <c r="T1797" s="4"/>
      <c r="U1797" s="4"/>
      <c r="V1797" s="4"/>
      <c r="W1797" s="4"/>
      <c r="X1797" s="4"/>
      <c r="Y1797" s="4"/>
      <c r="Z1797" s="4"/>
      <c r="AA1797" s="4"/>
      <c r="AB1797" s="4"/>
      <c r="AC1797" s="4"/>
      <c r="AD1797" s="4"/>
      <c r="AE1797" s="4"/>
      <c r="AF1797" s="4"/>
      <c r="AG1797" s="4"/>
      <c r="AH1797" s="4"/>
      <c r="AI1797" s="4"/>
      <c r="AJ1797" s="4"/>
      <c r="AK1797" s="4"/>
      <c r="AL1797" s="4"/>
      <c r="AM1797" s="4"/>
      <c r="AN1797" s="4"/>
      <c r="AO1797" s="4"/>
      <c r="AP1797" s="4"/>
      <c r="AQ1797" s="4"/>
      <c r="AR1797" s="4"/>
      <c r="AS1797" s="4"/>
      <c r="AT1797" s="4"/>
      <c r="AU1797" s="4"/>
      <c r="AV1797" s="4"/>
      <c r="AW1797" s="4"/>
      <c r="AX1797" s="4"/>
      <c r="AY1797" s="4"/>
      <c r="AZ1797" s="4"/>
      <c r="BA1797" s="4"/>
      <c r="BB1797" s="4"/>
      <c r="BC1797" s="4"/>
      <c r="BD1797" s="4"/>
      <c r="BE1797" s="4"/>
      <c r="BF1797" s="4"/>
      <c r="BG1797" s="4"/>
      <c r="BH1797" s="4"/>
      <c r="BI1797" s="4"/>
      <c r="BJ1797" s="4"/>
      <c r="BK1797" s="4"/>
      <c r="BL1797" s="4"/>
      <c r="BM1797" s="4"/>
      <c r="BN1797" s="4"/>
      <c r="BO1797" s="4"/>
      <c r="BP1797" s="4"/>
      <c r="BQ1797" s="4"/>
      <c r="BR1797" s="4"/>
      <c r="BS1797" s="4"/>
      <c r="BT1797" s="4"/>
      <c r="BU1797" s="4"/>
      <c r="BV1797" s="4"/>
      <c r="BW1797" s="4"/>
      <c r="BZ1797" s="7"/>
      <c r="CF1797" s="7"/>
      <c r="CG1797" s="14"/>
      <c r="CH1797" s="7"/>
      <c r="CI1797" s="14"/>
      <c r="CJ1797" s="7"/>
      <c r="CK1797" s="14"/>
      <c r="CL1797" s="7"/>
      <c r="CM1797" s="14"/>
    </row>
    <row r="1798" spans="1:91" x14ac:dyDescent="0.3">
      <c r="A1798" s="10">
        <v>151</v>
      </c>
      <c r="B1798" s="36" t="s">
        <v>895</v>
      </c>
      <c r="G1798" s="36" t="s">
        <v>7234</v>
      </c>
      <c r="K1798" s="7"/>
      <c r="L1798" s="7" t="s">
        <v>834</v>
      </c>
      <c r="M1798" s="7" t="s">
        <v>621</v>
      </c>
      <c r="N1798" s="4"/>
      <c r="O1798" s="4"/>
      <c r="P1798" s="4"/>
      <c r="Q1798" s="4"/>
      <c r="R1798" s="4"/>
      <c r="S1798" s="4"/>
      <c r="T1798" s="4"/>
      <c r="U1798" s="4"/>
      <c r="V1798" s="4"/>
      <c r="W1798" s="4"/>
      <c r="X1798" s="4"/>
      <c r="Y1798" s="4"/>
      <c r="Z1798" s="4"/>
      <c r="AA1798" s="4"/>
      <c r="AB1798" s="4"/>
      <c r="AC1798" s="4"/>
      <c r="AD1798" s="4"/>
      <c r="AE1798" s="4"/>
      <c r="AF1798" s="4"/>
      <c r="AG1798" s="4"/>
      <c r="AH1798" s="4"/>
      <c r="AI1798" s="4"/>
      <c r="AJ1798" s="4"/>
      <c r="AK1798" s="4"/>
      <c r="AL1798" s="4"/>
      <c r="AM1798" s="4"/>
      <c r="AN1798" s="4"/>
      <c r="AO1798" s="4"/>
      <c r="AP1798" s="4"/>
      <c r="AQ1798" s="4"/>
      <c r="AR1798" s="4"/>
      <c r="AS1798" s="4"/>
      <c r="AT1798" s="4"/>
      <c r="AU1798" s="4"/>
      <c r="AV1798" s="4"/>
      <c r="AW1798" s="4"/>
      <c r="AX1798" s="4"/>
      <c r="AY1798" s="4"/>
      <c r="AZ1798" s="4"/>
      <c r="BA1798" s="4"/>
      <c r="BB1798" s="4"/>
      <c r="BC1798" s="4"/>
      <c r="BD1798" s="4"/>
      <c r="BE1798" s="4"/>
      <c r="BF1798" s="4"/>
      <c r="BG1798" s="4"/>
      <c r="BH1798" s="4"/>
      <c r="BI1798" s="4"/>
      <c r="BJ1798" s="4"/>
      <c r="BK1798" s="4"/>
      <c r="BL1798" s="4"/>
      <c r="BM1798" s="4"/>
      <c r="BN1798" s="4"/>
      <c r="BO1798" s="4"/>
      <c r="BP1798" s="4"/>
      <c r="BQ1798" s="4"/>
      <c r="BR1798" s="4"/>
      <c r="BS1798" s="4"/>
      <c r="BT1798" s="4"/>
      <c r="BU1798" s="4"/>
      <c r="BV1798" s="4"/>
      <c r="BW1798" s="4"/>
      <c r="BZ1798" s="7"/>
      <c r="CF1798" s="7"/>
      <c r="CG1798" s="14"/>
      <c r="CH1798" s="7"/>
      <c r="CI1798" s="14"/>
      <c r="CJ1798" s="7"/>
      <c r="CK1798" s="14"/>
      <c r="CL1798" s="7"/>
      <c r="CM1798" s="14"/>
    </row>
    <row r="1799" spans="1:91" x14ac:dyDescent="0.3">
      <c r="A1799" s="10">
        <v>151</v>
      </c>
      <c r="B1799" s="36" t="s">
        <v>860</v>
      </c>
      <c r="G1799" s="36" t="s">
        <v>7235</v>
      </c>
      <c r="K1799" s="7"/>
      <c r="L1799" s="7" t="s">
        <v>834</v>
      </c>
      <c r="M1799" s="7" t="s">
        <v>624</v>
      </c>
      <c r="N1799" s="4"/>
      <c r="O1799" s="4"/>
      <c r="P1799" s="4"/>
      <c r="Q1799" s="4"/>
      <c r="R1799" s="4"/>
      <c r="S1799" s="4"/>
      <c r="T1799" s="4"/>
      <c r="U1799" s="4"/>
      <c r="V1799" s="4"/>
      <c r="W1799" s="4"/>
      <c r="X1799" s="4"/>
      <c r="Y1799" s="4"/>
      <c r="Z1799" s="4"/>
      <c r="AA1799" s="4"/>
      <c r="AB1799" s="4"/>
      <c r="AC1799" s="4"/>
      <c r="AD1799" s="4"/>
      <c r="AE1799" s="4"/>
      <c r="AF1799" s="4"/>
      <c r="AG1799" s="4"/>
      <c r="AH1799" s="4"/>
      <c r="AI1799" s="4"/>
      <c r="AJ1799" s="4"/>
      <c r="AK1799" s="4"/>
      <c r="AL1799" s="4"/>
      <c r="AM1799" s="4"/>
      <c r="AN1799" s="4"/>
      <c r="AO1799" s="4"/>
      <c r="AP1799" s="4"/>
      <c r="AQ1799" s="4"/>
      <c r="AR1799" s="4"/>
      <c r="AS1799" s="4"/>
      <c r="AT1799" s="4"/>
      <c r="AU1799" s="4"/>
      <c r="AV1799" s="4"/>
      <c r="AW1799" s="4"/>
      <c r="AX1799" s="4"/>
      <c r="AY1799" s="4"/>
      <c r="AZ1799" s="4"/>
      <c r="BA1799" s="4"/>
      <c r="BB1799" s="4"/>
      <c r="BC1799" s="4"/>
      <c r="BD1799" s="4"/>
      <c r="BE1799" s="4"/>
      <c r="BF1799" s="4"/>
      <c r="BG1799" s="4"/>
      <c r="BH1799" s="4"/>
      <c r="BI1799" s="4"/>
      <c r="BJ1799" s="4"/>
      <c r="BK1799" s="4"/>
      <c r="BL1799" s="4"/>
      <c r="BM1799" s="4"/>
      <c r="BN1799" s="4"/>
      <c r="BO1799" s="4"/>
      <c r="BP1799" s="4"/>
      <c r="BQ1799" s="4"/>
      <c r="BR1799" s="4"/>
      <c r="BS1799" s="4"/>
      <c r="BT1799" s="4"/>
      <c r="BU1799" s="4"/>
      <c r="BV1799" s="4"/>
      <c r="BW1799" s="4"/>
      <c r="BZ1799" s="7"/>
      <c r="CF1799" s="7"/>
      <c r="CG1799" s="14"/>
      <c r="CH1799" s="7"/>
      <c r="CI1799" s="14"/>
      <c r="CJ1799" s="7"/>
      <c r="CK1799" s="14"/>
      <c r="CL1799" s="7"/>
      <c r="CM1799" s="14"/>
    </row>
    <row r="1800" spans="1:91" x14ac:dyDescent="0.3">
      <c r="A1800" s="10">
        <v>151</v>
      </c>
      <c r="B1800" s="36" t="s">
        <v>860</v>
      </c>
      <c r="G1800" s="36" t="s">
        <v>7236</v>
      </c>
      <c r="K1800" s="7"/>
      <c r="L1800" s="7" t="s">
        <v>834</v>
      </c>
      <c r="M1800" s="7" t="s">
        <v>624</v>
      </c>
      <c r="N1800" s="4"/>
      <c r="O1800" s="4"/>
      <c r="P1800" s="4"/>
      <c r="Q1800" s="4"/>
      <c r="R1800" s="4"/>
      <c r="S1800" s="4"/>
      <c r="T1800" s="4"/>
      <c r="U1800" s="4"/>
      <c r="V1800" s="4"/>
      <c r="W1800" s="4"/>
      <c r="X1800" s="4"/>
      <c r="Y1800" s="4"/>
      <c r="Z1800" s="4"/>
      <c r="AA1800" s="4"/>
      <c r="AB1800" s="4"/>
      <c r="AC1800" s="4"/>
      <c r="AD1800" s="4"/>
      <c r="AE1800" s="4"/>
      <c r="AF1800" s="4"/>
      <c r="AG1800" s="4"/>
      <c r="AH1800" s="4"/>
      <c r="AI1800" s="4"/>
      <c r="AJ1800" s="4"/>
      <c r="AK1800" s="4"/>
      <c r="AL1800" s="4"/>
      <c r="AM1800" s="4"/>
      <c r="AN1800" s="4"/>
      <c r="AO1800" s="4"/>
      <c r="AP1800" s="4"/>
      <c r="AQ1800" s="4"/>
      <c r="AR1800" s="4"/>
      <c r="AS1800" s="4"/>
      <c r="AT1800" s="4"/>
      <c r="AU1800" s="4"/>
      <c r="AV1800" s="4"/>
      <c r="AW1800" s="4"/>
      <c r="AX1800" s="4"/>
      <c r="AY1800" s="4"/>
      <c r="AZ1800" s="4"/>
      <c r="BA1800" s="4"/>
      <c r="BB1800" s="4"/>
      <c r="BC1800" s="4"/>
      <c r="BD1800" s="4"/>
      <c r="BE1800" s="4"/>
      <c r="BF1800" s="4"/>
      <c r="BG1800" s="4"/>
      <c r="BH1800" s="4"/>
      <c r="BI1800" s="4"/>
      <c r="BJ1800" s="4"/>
      <c r="BK1800" s="4"/>
      <c r="BL1800" s="4"/>
      <c r="BM1800" s="4"/>
      <c r="BN1800" s="4"/>
      <c r="BO1800" s="4"/>
      <c r="BP1800" s="4"/>
      <c r="BQ1800" s="4"/>
      <c r="BR1800" s="4"/>
      <c r="BS1800" s="4"/>
      <c r="BT1800" s="4"/>
      <c r="BU1800" s="4"/>
      <c r="BV1800" s="4"/>
      <c r="BW1800" s="4"/>
      <c r="BZ1800" s="7"/>
      <c r="CF1800" s="7"/>
      <c r="CG1800" s="14"/>
      <c r="CH1800" s="7"/>
      <c r="CI1800" s="14"/>
      <c r="CJ1800" s="7"/>
      <c r="CK1800" s="14"/>
      <c r="CL1800" s="7"/>
      <c r="CM1800" s="14"/>
    </row>
    <row r="1801" spans="1:91" x14ac:dyDescent="0.3">
      <c r="A1801" s="10">
        <v>151</v>
      </c>
      <c r="B1801" s="36" t="s">
        <v>913</v>
      </c>
      <c r="G1801" s="36" t="s">
        <v>7237</v>
      </c>
      <c r="K1801" s="7"/>
      <c r="L1801" s="7" t="s">
        <v>834</v>
      </c>
      <c r="M1801" s="7" t="s">
        <v>618</v>
      </c>
      <c r="N1801" s="4"/>
      <c r="O1801" s="4"/>
      <c r="P1801" s="4"/>
      <c r="Q1801" s="4"/>
      <c r="R1801" s="4"/>
      <c r="S1801" s="4"/>
      <c r="T1801" s="4"/>
      <c r="U1801" s="4"/>
      <c r="V1801" s="4"/>
      <c r="W1801" s="4"/>
      <c r="X1801" s="4"/>
      <c r="Y1801" s="4"/>
      <c r="Z1801" s="4"/>
      <c r="AA1801" s="4"/>
      <c r="AB1801" s="4"/>
      <c r="AC1801" s="4"/>
      <c r="AD1801" s="4"/>
      <c r="AE1801" s="4"/>
      <c r="AF1801" s="4"/>
      <c r="AG1801" s="4"/>
      <c r="AH1801" s="4"/>
      <c r="AI1801" s="4"/>
      <c r="AJ1801" s="4"/>
      <c r="AK1801" s="4"/>
      <c r="AL1801" s="4"/>
      <c r="AM1801" s="4"/>
      <c r="AN1801" s="4"/>
      <c r="AO1801" s="4"/>
      <c r="AP1801" s="4"/>
      <c r="AQ1801" s="4"/>
      <c r="AR1801" s="4"/>
      <c r="AS1801" s="4"/>
      <c r="AT1801" s="4"/>
      <c r="AU1801" s="4"/>
      <c r="AV1801" s="4"/>
      <c r="AW1801" s="4"/>
      <c r="AX1801" s="4"/>
      <c r="AY1801" s="4"/>
      <c r="AZ1801" s="4"/>
      <c r="BA1801" s="4"/>
      <c r="BB1801" s="4"/>
      <c r="BC1801" s="4"/>
      <c r="BD1801" s="4"/>
      <c r="BE1801" s="4"/>
      <c r="BF1801" s="4"/>
      <c r="BG1801" s="4"/>
      <c r="BH1801" s="4"/>
      <c r="BI1801" s="4"/>
      <c r="BJ1801" s="4"/>
      <c r="BK1801" s="4"/>
      <c r="BL1801" s="4"/>
      <c r="BM1801" s="4"/>
      <c r="BN1801" s="4"/>
      <c r="BO1801" s="4"/>
      <c r="BP1801" s="4"/>
      <c r="BQ1801" s="4"/>
      <c r="BR1801" s="4"/>
      <c r="BS1801" s="4"/>
      <c r="BT1801" s="4"/>
      <c r="BU1801" s="4"/>
      <c r="BV1801" s="4"/>
      <c r="BW1801" s="4"/>
      <c r="BZ1801" s="7"/>
      <c r="CF1801" s="7"/>
      <c r="CG1801" s="14"/>
      <c r="CH1801" s="7"/>
      <c r="CI1801" s="14"/>
      <c r="CJ1801" s="7"/>
      <c r="CK1801" s="14"/>
      <c r="CL1801" s="7"/>
      <c r="CM1801" s="14"/>
    </row>
    <row r="1802" spans="1:91" x14ac:dyDescent="0.3">
      <c r="A1802" s="10">
        <v>151</v>
      </c>
      <c r="B1802" s="36" t="s">
        <v>1698</v>
      </c>
      <c r="G1802" s="36" t="s">
        <v>7238</v>
      </c>
      <c r="K1802" s="7"/>
      <c r="L1802" s="7" t="s">
        <v>834</v>
      </c>
      <c r="M1802" s="7" t="s">
        <v>618</v>
      </c>
      <c r="N1802" s="4"/>
      <c r="O1802" s="4"/>
      <c r="P1802" s="4"/>
      <c r="Q1802" s="4"/>
      <c r="R1802" s="4"/>
      <c r="S1802" s="4"/>
      <c r="T1802" s="4"/>
      <c r="U1802" s="4"/>
      <c r="V1802" s="4"/>
      <c r="W1802" s="4"/>
      <c r="X1802" s="4"/>
      <c r="Y1802" s="4"/>
      <c r="Z1802" s="4"/>
      <c r="AA1802" s="4"/>
      <c r="AB1802" s="4"/>
      <c r="AC1802" s="4"/>
      <c r="AD1802" s="4"/>
      <c r="AE1802" s="4"/>
      <c r="AF1802" s="4"/>
      <c r="AG1802" s="4"/>
      <c r="AH1802" s="4"/>
      <c r="AI1802" s="4"/>
      <c r="AJ1802" s="4"/>
      <c r="AK1802" s="4"/>
      <c r="AL1802" s="4"/>
      <c r="AM1802" s="4"/>
      <c r="AN1802" s="4"/>
      <c r="AO1802" s="4"/>
      <c r="AP1802" s="4"/>
      <c r="AQ1802" s="4"/>
      <c r="AR1802" s="4"/>
      <c r="AS1802" s="4"/>
      <c r="AT1802" s="4"/>
      <c r="AU1802" s="4"/>
      <c r="AV1802" s="4"/>
      <c r="AW1802" s="4"/>
      <c r="AX1802" s="4"/>
      <c r="AY1802" s="4"/>
      <c r="AZ1802" s="4"/>
      <c r="BA1802" s="4"/>
      <c r="BB1802" s="4"/>
      <c r="BC1802" s="4"/>
      <c r="BD1802" s="4"/>
      <c r="BE1802" s="4"/>
      <c r="BF1802" s="4"/>
      <c r="BG1802" s="4"/>
      <c r="BH1802" s="4"/>
      <c r="BI1802" s="4"/>
      <c r="BJ1802" s="4"/>
      <c r="BK1802" s="4"/>
      <c r="BL1802" s="4"/>
      <c r="BM1802" s="4"/>
      <c r="BN1802" s="4"/>
      <c r="BO1802" s="4"/>
      <c r="BP1802" s="4"/>
      <c r="BQ1802" s="4"/>
      <c r="BR1802" s="4"/>
      <c r="BS1802" s="4"/>
      <c r="BT1802" s="4"/>
      <c r="BU1802" s="4"/>
      <c r="BV1802" s="4"/>
      <c r="BW1802" s="4"/>
      <c r="BZ1802" s="7"/>
      <c r="CF1802" s="7"/>
      <c r="CG1802" s="14"/>
      <c r="CH1802" s="7"/>
      <c r="CI1802" s="14"/>
      <c r="CJ1802" s="7"/>
      <c r="CK1802" s="14"/>
      <c r="CL1802" s="7"/>
      <c r="CM1802" s="14"/>
    </row>
    <row r="1803" spans="1:91" x14ac:dyDescent="0.3">
      <c r="A1803" s="10">
        <v>151</v>
      </c>
      <c r="B1803" s="36" t="s">
        <v>1036</v>
      </c>
      <c r="G1803" s="36" t="s">
        <v>7239</v>
      </c>
      <c r="K1803" s="7"/>
      <c r="L1803" s="7" t="s">
        <v>834</v>
      </c>
      <c r="M1803" s="7" t="s">
        <v>621</v>
      </c>
      <c r="N1803" s="4"/>
      <c r="O1803" s="4"/>
      <c r="P1803" s="4"/>
      <c r="Q1803" s="4"/>
      <c r="R1803" s="4"/>
      <c r="S1803" s="4"/>
      <c r="T1803" s="4"/>
      <c r="U1803" s="4"/>
      <c r="V1803" s="4"/>
      <c r="W1803" s="4"/>
      <c r="X1803" s="4"/>
      <c r="Y1803" s="4"/>
      <c r="Z1803" s="4"/>
      <c r="AA1803" s="4"/>
      <c r="AB1803" s="4"/>
      <c r="AC1803" s="4"/>
      <c r="AD1803" s="4"/>
      <c r="AE1803" s="4"/>
      <c r="AF1803" s="4"/>
      <c r="AG1803" s="4"/>
      <c r="AH1803" s="4"/>
      <c r="AI1803" s="4"/>
      <c r="AJ1803" s="4"/>
      <c r="AK1803" s="4"/>
      <c r="AL1803" s="4"/>
      <c r="AM1803" s="4"/>
      <c r="AN1803" s="4"/>
      <c r="AO1803" s="4"/>
      <c r="AP1803" s="4"/>
      <c r="AQ1803" s="4"/>
      <c r="AR1803" s="4"/>
      <c r="AS1803" s="4"/>
      <c r="AT1803" s="4"/>
      <c r="AU1803" s="4"/>
      <c r="AV1803" s="4"/>
      <c r="AW1803" s="4"/>
      <c r="AX1803" s="4"/>
      <c r="AY1803" s="4"/>
      <c r="AZ1803" s="4"/>
      <c r="BA1803" s="4"/>
      <c r="BB1803" s="4"/>
      <c r="BC1803" s="4"/>
      <c r="BD1803" s="4"/>
      <c r="BE1803" s="4"/>
      <c r="BF1803" s="4"/>
      <c r="BG1803" s="4"/>
      <c r="BH1803" s="4"/>
      <c r="BI1803" s="4"/>
      <c r="BJ1803" s="4"/>
      <c r="BK1803" s="4"/>
      <c r="BL1803" s="4"/>
      <c r="BM1803" s="4"/>
      <c r="BN1803" s="4"/>
      <c r="BO1803" s="4"/>
      <c r="BP1803" s="4"/>
      <c r="BQ1803" s="4"/>
      <c r="BR1803" s="4"/>
      <c r="BS1803" s="4"/>
      <c r="BT1803" s="4"/>
      <c r="BU1803" s="4"/>
      <c r="BV1803" s="4"/>
      <c r="BW1803" s="4"/>
      <c r="BZ1803" s="7"/>
      <c r="CF1803" s="7"/>
      <c r="CG1803" s="14"/>
      <c r="CH1803" s="7"/>
      <c r="CI1803" s="14"/>
      <c r="CJ1803" s="7"/>
      <c r="CK1803" s="14"/>
      <c r="CL1803" s="7"/>
      <c r="CM1803" s="14"/>
    </row>
    <row r="1804" spans="1:91" x14ac:dyDescent="0.3">
      <c r="A1804" s="10">
        <v>151</v>
      </c>
      <c r="B1804" s="36" t="s">
        <v>1036</v>
      </c>
      <c r="G1804" s="36" t="s">
        <v>7240</v>
      </c>
      <c r="K1804" s="7"/>
      <c r="L1804" s="7" t="s">
        <v>834</v>
      </c>
      <c r="M1804" s="7" t="s">
        <v>618</v>
      </c>
      <c r="N1804" s="4"/>
      <c r="O1804" s="4"/>
      <c r="P1804" s="4"/>
      <c r="Q1804" s="4"/>
      <c r="R1804" s="4"/>
      <c r="S1804" s="4"/>
      <c r="T1804" s="4"/>
      <c r="U1804" s="4"/>
      <c r="V1804" s="4"/>
      <c r="W1804" s="4"/>
      <c r="X1804" s="4"/>
      <c r="Y1804" s="4"/>
      <c r="Z1804" s="4"/>
      <c r="AA1804" s="4"/>
      <c r="AB1804" s="4"/>
      <c r="AC1804" s="4"/>
      <c r="AD1804" s="4"/>
      <c r="AE1804" s="4"/>
      <c r="AF1804" s="4"/>
      <c r="AG1804" s="4"/>
      <c r="AH1804" s="4"/>
      <c r="AI1804" s="4"/>
      <c r="AJ1804" s="4"/>
      <c r="AK1804" s="4"/>
      <c r="AL1804" s="4"/>
      <c r="AM1804" s="4"/>
      <c r="AN1804" s="4"/>
      <c r="AO1804" s="4"/>
      <c r="AP1804" s="4"/>
      <c r="AQ1804" s="4"/>
      <c r="AR1804" s="4"/>
      <c r="AS1804" s="4"/>
      <c r="AT1804" s="4"/>
      <c r="AU1804" s="4"/>
      <c r="AV1804" s="4"/>
      <c r="AW1804" s="4"/>
      <c r="AX1804" s="4"/>
      <c r="AY1804" s="4"/>
      <c r="AZ1804" s="4"/>
      <c r="BA1804" s="4"/>
      <c r="BB1804" s="4"/>
      <c r="BC1804" s="4"/>
      <c r="BD1804" s="4"/>
      <c r="BE1804" s="4"/>
      <c r="BF1804" s="4"/>
      <c r="BG1804" s="4"/>
      <c r="BH1804" s="4"/>
      <c r="BI1804" s="4"/>
      <c r="BJ1804" s="4"/>
      <c r="BK1804" s="4"/>
      <c r="BL1804" s="4"/>
      <c r="BM1804" s="4"/>
      <c r="BN1804" s="4"/>
      <c r="BO1804" s="4"/>
      <c r="BP1804" s="4"/>
      <c r="BQ1804" s="4"/>
      <c r="BR1804" s="4"/>
      <c r="BS1804" s="4"/>
      <c r="BT1804" s="4"/>
      <c r="BU1804" s="4"/>
      <c r="BV1804" s="4"/>
      <c r="BW1804" s="4"/>
      <c r="BZ1804" s="7"/>
      <c r="CF1804" s="7"/>
      <c r="CG1804" s="14"/>
      <c r="CH1804" s="7"/>
      <c r="CI1804" s="14"/>
      <c r="CJ1804" s="7"/>
      <c r="CK1804" s="14"/>
      <c r="CL1804" s="7"/>
      <c r="CM1804" s="14"/>
    </row>
    <row r="1805" spans="1:91" x14ac:dyDescent="0.3">
      <c r="A1805" s="10">
        <v>151</v>
      </c>
      <c r="B1805" s="36" t="s">
        <v>1448</v>
      </c>
      <c r="G1805" s="36" t="s">
        <v>7241</v>
      </c>
      <c r="K1805" s="7"/>
      <c r="L1805" s="7" t="s">
        <v>834</v>
      </c>
      <c r="M1805" s="7" t="s">
        <v>618</v>
      </c>
      <c r="N1805" s="4"/>
      <c r="O1805" s="4"/>
      <c r="P1805" s="4"/>
      <c r="Q1805" s="4"/>
      <c r="R1805" s="4"/>
      <c r="S1805" s="4"/>
      <c r="T1805" s="4"/>
      <c r="U1805" s="4"/>
      <c r="V1805" s="4"/>
      <c r="W1805" s="4"/>
      <c r="X1805" s="4"/>
      <c r="Y1805" s="4"/>
      <c r="Z1805" s="4"/>
      <c r="AA1805" s="4"/>
      <c r="AB1805" s="4"/>
      <c r="AC1805" s="4"/>
      <c r="AD1805" s="4"/>
      <c r="AE1805" s="4"/>
      <c r="AF1805" s="4"/>
      <c r="AG1805" s="4"/>
      <c r="AH1805" s="4"/>
      <c r="AI1805" s="4"/>
      <c r="AJ1805" s="4"/>
      <c r="AK1805" s="4"/>
      <c r="AL1805" s="4"/>
      <c r="AM1805" s="4"/>
      <c r="AN1805" s="4"/>
      <c r="AO1805" s="4"/>
      <c r="AP1805" s="4"/>
      <c r="AQ1805" s="4"/>
      <c r="AR1805" s="4"/>
      <c r="AS1805" s="4"/>
      <c r="AT1805" s="4"/>
      <c r="AU1805" s="4"/>
      <c r="AV1805" s="4"/>
      <c r="AW1805" s="4"/>
      <c r="AX1805" s="4"/>
      <c r="AY1805" s="4"/>
      <c r="AZ1805" s="4"/>
      <c r="BA1805" s="4"/>
      <c r="BB1805" s="4"/>
      <c r="BC1805" s="4"/>
      <c r="BD1805" s="4"/>
      <c r="BE1805" s="4"/>
      <c r="BF1805" s="4"/>
      <c r="BG1805" s="4"/>
      <c r="BH1805" s="4"/>
      <c r="BI1805" s="4"/>
      <c r="BJ1805" s="4"/>
      <c r="BK1805" s="4"/>
      <c r="BL1805" s="4"/>
      <c r="BM1805" s="4"/>
      <c r="BN1805" s="4"/>
      <c r="BO1805" s="4"/>
      <c r="BP1805" s="4"/>
      <c r="BQ1805" s="4"/>
      <c r="BR1805" s="4"/>
      <c r="BS1805" s="4"/>
      <c r="BT1805" s="4"/>
      <c r="BU1805" s="4"/>
      <c r="BV1805" s="4"/>
      <c r="BW1805" s="4"/>
      <c r="BZ1805" s="7"/>
      <c r="CF1805" s="7"/>
      <c r="CG1805" s="14"/>
      <c r="CH1805" s="7"/>
      <c r="CI1805" s="14"/>
      <c r="CJ1805" s="7"/>
      <c r="CK1805" s="14"/>
      <c r="CL1805" s="7"/>
      <c r="CM1805" s="14"/>
    </row>
    <row r="1806" spans="1:91" x14ac:dyDescent="0.3">
      <c r="A1806" s="10">
        <v>151</v>
      </c>
      <c r="B1806" s="36" t="s">
        <v>1058</v>
      </c>
      <c r="G1806" s="36" t="s">
        <v>7242</v>
      </c>
      <c r="K1806" s="7"/>
      <c r="L1806" s="7" t="s">
        <v>834</v>
      </c>
      <c r="M1806" s="7" t="s">
        <v>624</v>
      </c>
      <c r="N1806" s="4"/>
      <c r="O1806" s="4"/>
      <c r="P1806" s="4"/>
      <c r="Q1806" s="4"/>
      <c r="R1806" s="4"/>
      <c r="S1806" s="4"/>
      <c r="T1806" s="4"/>
      <c r="U1806" s="4"/>
      <c r="V1806" s="4"/>
      <c r="W1806" s="4"/>
      <c r="X1806" s="4"/>
      <c r="Y1806" s="4"/>
      <c r="Z1806" s="4"/>
      <c r="AA1806" s="4"/>
      <c r="AB1806" s="4"/>
      <c r="AC1806" s="4"/>
      <c r="AD1806" s="4"/>
      <c r="AE1806" s="4"/>
      <c r="AF1806" s="4"/>
      <c r="AG1806" s="4"/>
      <c r="AH1806" s="4"/>
      <c r="AI1806" s="4"/>
      <c r="AJ1806" s="4"/>
      <c r="AK1806" s="4"/>
      <c r="AL1806" s="4"/>
      <c r="AM1806" s="4"/>
      <c r="AN1806" s="4"/>
      <c r="AO1806" s="4"/>
      <c r="AP1806" s="4"/>
      <c r="AQ1806" s="4"/>
      <c r="AR1806" s="4"/>
      <c r="AS1806" s="4"/>
      <c r="AT1806" s="4"/>
      <c r="AU1806" s="4"/>
      <c r="AV1806" s="4"/>
      <c r="AW1806" s="4"/>
      <c r="AX1806" s="4"/>
      <c r="AY1806" s="4"/>
      <c r="AZ1806" s="4"/>
      <c r="BA1806" s="4"/>
      <c r="BB1806" s="4"/>
      <c r="BC1806" s="4"/>
      <c r="BD1806" s="4"/>
      <c r="BE1806" s="4"/>
      <c r="BF1806" s="4"/>
      <c r="BG1806" s="4"/>
      <c r="BH1806" s="4"/>
      <c r="BI1806" s="4"/>
      <c r="BJ1806" s="4"/>
      <c r="BK1806" s="4"/>
      <c r="BL1806" s="4"/>
      <c r="BM1806" s="4"/>
      <c r="BN1806" s="4"/>
      <c r="BO1806" s="4"/>
      <c r="BP1806" s="4"/>
      <c r="BQ1806" s="4"/>
      <c r="BR1806" s="4"/>
      <c r="BS1806" s="4"/>
      <c r="BT1806" s="4"/>
      <c r="BU1806" s="4"/>
      <c r="BV1806" s="4"/>
      <c r="BW1806" s="4"/>
      <c r="BZ1806" s="7"/>
      <c r="CF1806" s="7"/>
      <c r="CG1806" s="14"/>
      <c r="CH1806" s="7"/>
      <c r="CI1806" s="14"/>
      <c r="CJ1806" s="7"/>
      <c r="CK1806" s="14"/>
      <c r="CL1806" s="7"/>
      <c r="CM1806" s="14"/>
    </row>
    <row r="1807" spans="1:91" x14ac:dyDescent="0.3">
      <c r="A1807" s="10">
        <v>151</v>
      </c>
      <c r="B1807" s="36" t="s">
        <v>860</v>
      </c>
      <c r="G1807" s="36" t="s">
        <v>7243</v>
      </c>
      <c r="K1807" s="7"/>
      <c r="L1807" s="7" t="s">
        <v>834</v>
      </c>
      <c r="M1807" s="7" t="s">
        <v>624</v>
      </c>
      <c r="N1807" s="4"/>
      <c r="O1807" s="4"/>
      <c r="P1807" s="4"/>
      <c r="Q1807" s="4"/>
      <c r="R1807" s="4"/>
      <c r="S1807" s="4"/>
      <c r="T1807" s="4"/>
      <c r="U1807" s="4"/>
      <c r="V1807" s="4"/>
      <c r="W1807" s="4"/>
      <c r="X1807" s="4"/>
      <c r="Y1807" s="4"/>
      <c r="Z1807" s="4"/>
      <c r="AA1807" s="4"/>
      <c r="AB1807" s="4"/>
      <c r="AC1807" s="4"/>
      <c r="AD1807" s="4"/>
      <c r="AE1807" s="4"/>
      <c r="AF1807" s="4"/>
      <c r="AG1807" s="4"/>
      <c r="AH1807" s="4"/>
      <c r="AI1807" s="4"/>
      <c r="AJ1807" s="4"/>
      <c r="AK1807" s="4"/>
      <c r="AL1807" s="4"/>
      <c r="AM1807" s="4"/>
      <c r="AN1807" s="4"/>
      <c r="AO1807" s="4"/>
      <c r="AP1807" s="4"/>
      <c r="AQ1807" s="4"/>
      <c r="AR1807" s="4"/>
      <c r="AS1807" s="4"/>
      <c r="AT1807" s="4"/>
      <c r="AU1807" s="4"/>
      <c r="AV1807" s="4"/>
      <c r="AW1807" s="4"/>
      <c r="AX1807" s="4"/>
      <c r="AY1807" s="4"/>
      <c r="AZ1807" s="4"/>
      <c r="BA1807" s="4"/>
      <c r="BB1807" s="4"/>
      <c r="BC1807" s="4"/>
      <c r="BD1807" s="4"/>
      <c r="BE1807" s="4"/>
      <c r="BF1807" s="4"/>
      <c r="BG1807" s="4"/>
      <c r="BH1807" s="4"/>
      <c r="BI1807" s="4"/>
      <c r="BJ1807" s="4"/>
      <c r="BK1807" s="4"/>
      <c r="BL1807" s="4"/>
      <c r="BM1807" s="4"/>
      <c r="BN1807" s="4"/>
      <c r="BO1807" s="4"/>
      <c r="BP1807" s="4"/>
      <c r="BQ1807" s="4"/>
      <c r="BR1807" s="4"/>
      <c r="BS1807" s="4"/>
      <c r="BT1807" s="4"/>
      <c r="BU1807" s="4"/>
      <c r="BV1807" s="4"/>
      <c r="BW1807" s="4"/>
      <c r="BZ1807" s="7"/>
      <c r="CF1807" s="7"/>
      <c r="CG1807" s="14"/>
      <c r="CH1807" s="7"/>
      <c r="CI1807" s="14"/>
      <c r="CJ1807" s="7"/>
      <c r="CK1807" s="14"/>
      <c r="CL1807" s="7"/>
      <c r="CM1807" s="14"/>
    </row>
    <row r="1808" spans="1:91" x14ac:dyDescent="0.3">
      <c r="A1808" s="10">
        <v>151</v>
      </c>
      <c r="B1808" s="36" t="s">
        <v>886</v>
      </c>
      <c r="G1808" s="36" t="s">
        <v>7244</v>
      </c>
      <c r="K1808" s="7"/>
      <c r="L1808" s="7" t="s">
        <v>834</v>
      </c>
      <c r="M1808" s="7" t="s">
        <v>615</v>
      </c>
      <c r="N1808" s="4"/>
      <c r="O1808" s="4"/>
      <c r="P1808" s="4"/>
      <c r="Q1808" s="4"/>
      <c r="R1808" s="4"/>
      <c r="S1808" s="4"/>
      <c r="T1808" s="4"/>
      <c r="U1808" s="4"/>
      <c r="V1808" s="4"/>
      <c r="W1808" s="4"/>
      <c r="X1808" s="4"/>
      <c r="Y1808" s="4"/>
      <c r="Z1808" s="4"/>
      <c r="AA1808" s="4"/>
      <c r="AB1808" s="4"/>
      <c r="AC1808" s="4"/>
      <c r="AD1808" s="4"/>
      <c r="AE1808" s="4"/>
      <c r="AF1808" s="4"/>
      <c r="AG1808" s="4"/>
      <c r="AH1808" s="4"/>
      <c r="AI1808" s="4"/>
      <c r="AJ1808" s="4"/>
      <c r="AK1808" s="4"/>
      <c r="AL1808" s="4"/>
      <c r="AM1808" s="4"/>
      <c r="AN1808" s="4"/>
      <c r="AO1808" s="4"/>
      <c r="AP1808" s="4"/>
      <c r="AQ1808" s="4"/>
      <c r="AR1808" s="4"/>
      <c r="AS1808" s="4"/>
      <c r="AT1808" s="4"/>
      <c r="AU1808" s="4"/>
      <c r="AV1808" s="4"/>
      <c r="AW1808" s="4"/>
      <c r="AX1808" s="4"/>
      <c r="AY1808" s="4"/>
      <c r="AZ1808" s="4"/>
      <c r="BA1808" s="4"/>
      <c r="BB1808" s="4"/>
      <c r="BC1808" s="4"/>
      <c r="BD1808" s="4"/>
      <c r="BE1808" s="4"/>
      <c r="BF1808" s="4"/>
      <c r="BG1808" s="4"/>
      <c r="BH1808" s="4"/>
      <c r="BI1808" s="4"/>
      <c r="BJ1808" s="4"/>
      <c r="BK1808" s="4"/>
      <c r="BL1808" s="4"/>
      <c r="BM1808" s="4"/>
      <c r="BN1808" s="4"/>
      <c r="BO1808" s="4"/>
      <c r="BP1808" s="4"/>
      <c r="BQ1808" s="4"/>
      <c r="BR1808" s="4"/>
      <c r="BS1808" s="4"/>
      <c r="BT1808" s="4"/>
      <c r="BU1808" s="4"/>
      <c r="BV1808" s="4"/>
      <c r="BW1808" s="4"/>
      <c r="BZ1808" s="7"/>
      <c r="CF1808" s="7"/>
      <c r="CG1808" s="14"/>
      <c r="CH1808" s="7"/>
      <c r="CI1808" s="14"/>
      <c r="CJ1808" s="7"/>
      <c r="CK1808" s="14"/>
      <c r="CL1808" s="7"/>
      <c r="CM1808" s="14"/>
    </row>
    <row r="1809" spans="1:91" x14ac:dyDescent="0.3">
      <c r="A1809" s="10">
        <v>151</v>
      </c>
      <c r="B1809" s="36" t="s">
        <v>1025</v>
      </c>
      <c r="G1809" s="36" t="s">
        <v>7245</v>
      </c>
      <c r="K1809" s="7"/>
      <c r="L1809" s="7" t="s">
        <v>834</v>
      </c>
      <c r="M1809" s="7" t="s">
        <v>669</v>
      </c>
      <c r="N1809" s="4"/>
      <c r="O1809" s="4"/>
      <c r="P1809" s="4"/>
      <c r="Q1809" s="4"/>
      <c r="R1809" s="4"/>
      <c r="S1809" s="4"/>
      <c r="T1809" s="4"/>
      <c r="U1809" s="4"/>
      <c r="V1809" s="4"/>
      <c r="W1809" s="4"/>
      <c r="X1809" s="4"/>
      <c r="Y1809" s="4"/>
      <c r="Z1809" s="4"/>
      <c r="AA1809" s="4"/>
      <c r="AB1809" s="4"/>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Z1809" s="7"/>
      <c r="CF1809" s="7"/>
      <c r="CG1809" s="14"/>
      <c r="CH1809" s="7"/>
      <c r="CI1809" s="14"/>
      <c r="CJ1809" s="7"/>
      <c r="CK1809" s="14"/>
      <c r="CL1809" s="7"/>
      <c r="CM1809" s="14"/>
    </row>
    <row r="1810" spans="1:91" x14ac:dyDescent="0.3">
      <c r="A1810" s="10">
        <v>151</v>
      </c>
      <c r="B1810" s="36" t="s">
        <v>907</v>
      </c>
      <c r="G1810" s="36" t="s">
        <v>7246</v>
      </c>
      <c r="K1810" s="7"/>
      <c r="L1810" s="7" t="s">
        <v>834</v>
      </c>
      <c r="M1810" s="7" t="s">
        <v>651</v>
      </c>
      <c r="N1810" s="4"/>
      <c r="O1810" s="4"/>
      <c r="P1810" s="4"/>
      <c r="Q1810" s="4"/>
      <c r="R1810" s="4"/>
      <c r="S1810" s="4"/>
      <c r="T1810" s="4"/>
      <c r="U1810" s="4"/>
      <c r="V1810" s="4"/>
      <c r="W1810" s="4"/>
      <c r="X1810" s="4"/>
      <c r="Y1810" s="4"/>
      <c r="Z1810" s="4"/>
      <c r="AA1810" s="4"/>
      <c r="AB1810" s="4"/>
      <c r="AC1810" s="4"/>
      <c r="AD1810" s="4"/>
      <c r="AE1810" s="4"/>
      <c r="AF1810" s="4"/>
      <c r="AG1810" s="4"/>
      <c r="AH1810" s="4"/>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Z1810" s="7"/>
      <c r="CF1810" s="7"/>
      <c r="CG1810" s="14"/>
      <c r="CH1810" s="7"/>
      <c r="CI1810" s="14"/>
      <c r="CJ1810" s="7"/>
      <c r="CK1810" s="14"/>
      <c r="CL1810" s="7"/>
      <c r="CM1810" s="14"/>
    </row>
    <row r="1811" spans="1:91" x14ac:dyDescent="0.3">
      <c r="A1811" s="10">
        <v>151</v>
      </c>
      <c r="B1811" s="36" t="s">
        <v>1058</v>
      </c>
      <c r="G1811" s="36" t="s">
        <v>7247</v>
      </c>
      <c r="K1811" s="7"/>
      <c r="L1811" s="7" t="s">
        <v>834</v>
      </c>
      <c r="M1811" s="7" t="s">
        <v>615</v>
      </c>
      <c r="N1811" s="4"/>
      <c r="O1811" s="4"/>
      <c r="P1811" s="4"/>
      <c r="Q1811" s="4"/>
      <c r="R1811" s="4"/>
      <c r="S1811" s="4"/>
      <c r="T1811" s="4"/>
      <c r="U1811" s="4"/>
      <c r="V1811" s="4"/>
      <c r="W1811" s="4"/>
      <c r="X1811" s="4"/>
      <c r="Y1811" s="4"/>
      <c r="Z1811" s="4"/>
      <c r="AA1811" s="4"/>
      <c r="AB1811" s="4"/>
      <c r="AC1811" s="4"/>
      <c r="AD1811" s="4"/>
      <c r="AE1811" s="4"/>
      <c r="AF1811" s="4"/>
      <c r="AG1811" s="4"/>
      <c r="AH1811" s="4"/>
      <c r="AI1811" s="4"/>
      <c r="AJ1811" s="4"/>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c r="BI1811" s="4"/>
      <c r="BJ1811" s="4"/>
      <c r="BK1811" s="4"/>
      <c r="BL1811" s="4"/>
      <c r="BM1811" s="4"/>
      <c r="BN1811" s="4"/>
      <c r="BO1811" s="4"/>
      <c r="BP1811" s="4"/>
      <c r="BQ1811" s="4"/>
      <c r="BR1811" s="4"/>
      <c r="BS1811" s="4"/>
      <c r="BT1811" s="4"/>
      <c r="BU1811" s="4"/>
      <c r="BV1811" s="4"/>
      <c r="BW1811" s="4"/>
      <c r="BZ1811" s="7"/>
      <c r="CF1811" s="7"/>
      <c r="CG1811" s="14"/>
      <c r="CH1811" s="7"/>
      <c r="CI1811" s="14"/>
      <c r="CJ1811" s="7"/>
      <c r="CK1811" s="14"/>
      <c r="CL1811" s="7"/>
      <c r="CM1811" s="14"/>
    </row>
    <row r="1812" spans="1:91" x14ac:dyDescent="0.3">
      <c r="A1812" s="10">
        <v>151</v>
      </c>
      <c r="B1812" s="36" t="s">
        <v>1028</v>
      </c>
      <c r="G1812" s="36" t="s">
        <v>7248</v>
      </c>
      <c r="K1812" s="7"/>
      <c r="L1812" s="7" t="s">
        <v>834</v>
      </c>
      <c r="M1812" s="7" t="s">
        <v>621</v>
      </c>
      <c r="N1812" s="4"/>
      <c r="O1812" s="4"/>
      <c r="P1812" s="4"/>
      <c r="Q1812" s="4"/>
      <c r="R1812" s="4"/>
      <c r="S1812" s="4"/>
      <c r="T1812" s="4"/>
      <c r="U1812" s="4"/>
      <c r="V1812" s="4"/>
      <c r="W1812" s="4"/>
      <c r="X1812" s="4"/>
      <c r="Y1812" s="4"/>
      <c r="Z1812" s="4"/>
      <c r="AA1812" s="4"/>
      <c r="AB1812" s="4"/>
      <c r="AC1812" s="4"/>
      <c r="AD1812" s="4"/>
      <c r="AE1812" s="4"/>
      <c r="AF1812" s="4"/>
      <c r="AG1812" s="4"/>
      <c r="AH1812" s="4"/>
      <c r="AI1812" s="4"/>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c r="BI1812" s="4"/>
      <c r="BJ1812" s="4"/>
      <c r="BK1812" s="4"/>
      <c r="BL1812" s="4"/>
      <c r="BM1812" s="4"/>
      <c r="BN1812" s="4"/>
      <c r="BO1812" s="4"/>
      <c r="BP1812" s="4"/>
      <c r="BQ1812" s="4"/>
      <c r="BR1812" s="4"/>
      <c r="BS1812" s="4"/>
      <c r="BT1812" s="4"/>
      <c r="BU1812" s="4"/>
      <c r="BV1812" s="4"/>
      <c r="BW1812" s="4"/>
      <c r="BZ1812" s="7"/>
      <c r="CF1812" s="7"/>
      <c r="CG1812" s="14"/>
      <c r="CH1812" s="7"/>
      <c r="CI1812" s="14"/>
      <c r="CJ1812" s="7"/>
      <c r="CK1812" s="14"/>
      <c r="CL1812" s="7"/>
      <c r="CM1812" s="14"/>
    </row>
    <row r="1813" spans="1:91" x14ac:dyDescent="0.3">
      <c r="A1813" s="10">
        <v>151</v>
      </c>
      <c r="B1813" s="36" t="s">
        <v>863</v>
      </c>
      <c r="G1813" s="36" t="s">
        <v>7249</v>
      </c>
      <c r="K1813" s="7"/>
      <c r="L1813" s="7" t="s">
        <v>834</v>
      </c>
      <c r="M1813" s="7" t="s">
        <v>651</v>
      </c>
      <c r="N1813" s="4"/>
      <c r="O1813" s="4"/>
      <c r="P1813" s="4"/>
      <c r="Q1813" s="4"/>
      <c r="R1813" s="4"/>
      <c r="S1813" s="4"/>
      <c r="T1813" s="4"/>
      <c r="U1813" s="4"/>
      <c r="V1813" s="4"/>
      <c r="W1813" s="4"/>
      <c r="X1813" s="4"/>
      <c r="Y1813" s="4"/>
      <c r="Z1813" s="4"/>
      <c r="AA1813" s="4"/>
      <c r="AB1813" s="4"/>
      <c r="AC1813" s="4"/>
      <c r="AD1813" s="4"/>
      <c r="AE1813" s="4"/>
      <c r="AF1813" s="4"/>
      <c r="AG1813" s="4"/>
      <c r="AH1813" s="4"/>
      <c r="AI1813" s="4"/>
      <c r="AJ1813" s="4"/>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4"/>
      <c r="BH1813" s="4"/>
      <c r="BI1813" s="4"/>
      <c r="BJ1813" s="4"/>
      <c r="BK1813" s="4"/>
      <c r="BL1813" s="4"/>
      <c r="BM1813" s="4"/>
      <c r="BN1813" s="4"/>
      <c r="BO1813" s="4"/>
      <c r="BP1813" s="4"/>
      <c r="BQ1813" s="4"/>
      <c r="BR1813" s="4"/>
      <c r="BS1813" s="4"/>
      <c r="BT1813" s="4"/>
      <c r="BU1813" s="4"/>
      <c r="BV1813" s="4"/>
      <c r="BW1813" s="4"/>
      <c r="BZ1813" s="7"/>
      <c r="CF1813" s="7"/>
      <c r="CG1813" s="14"/>
      <c r="CH1813" s="7"/>
      <c r="CI1813" s="14"/>
      <c r="CJ1813" s="7"/>
      <c r="CK1813" s="14"/>
      <c r="CL1813" s="7"/>
      <c r="CM1813" s="14"/>
    </row>
    <row r="1814" spans="1:91" x14ac:dyDescent="0.3">
      <c r="A1814" s="10">
        <v>151</v>
      </c>
      <c r="B1814" s="36" t="s">
        <v>848</v>
      </c>
      <c r="G1814" s="36" t="s">
        <v>7250</v>
      </c>
      <c r="K1814" s="7"/>
      <c r="L1814" s="7" t="s">
        <v>834</v>
      </c>
      <c r="M1814" s="7" t="s">
        <v>624</v>
      </c>
      <c r="N1814" s="4"/>
      <c r="O1814" s="4"/>
      <c r="P1814" s="4"/>
      <c r="Q1814" s="4"/>
      <c r="R1814" s="4"/>
      <c r="S1814" s="4"/>
      <c r="T1814" s="4"/>
      <c r="U1814" s="4"/>
      <c r="V1814" s="4"/>
      <c r="W1814" s="4"/>
      <c r="X1814" s="4"/>
      <c r="Y1814" s="4"/>
      <c r="Z1814" s="4"/>
      <c r="AA1814" s="4"/>
      <c r="AB1814" s="4"/>
      <c r="AC1814" s="4"/>
      <c r="AD1814" s="4"/>
      <c r="AE1814" s="4"/>
      <c r="AF1814" s="4"/>
      <c r="AG1814" s="4"/>
      <c r="AH1814" s="4"/>
      <c r="AI1814" s="4"/>
      <c r="AJ1814" s="4"/>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c r="BI1814" s="4"/>
      <c r="BJ1814" s="4"/>
      <c r="BK1814" s="4"/>
      <c r="BL1814" s="4"/>
      <c r="BM1814" s="4"/>
      <c r="BN1814" s="4"/>
      <c r="BO1814" s="4"/>
      <c r="BP1814" s="4"/>
      <c r="BQ1814" s="4"/>
      <c r="BR1814" s="4"/>
      <c r="BS1814" s="4"/>
      <c r="BT1814" s="4"/>
      <c r="BU1814" s="4"/>
      <c r="BV1814" s="4"/>
      <c r="BW1814" s="4"/>
      <c r="BZ1814" s="7"/>
      <c r="CF1814" s="7"/>
      <c r="CG1814" s="14"/>
      <c r="CH1814" s="7"/>
      <c r="CI1814" s="14"/>
      <c r="CJ1814" s="7"/>
      <c r="CK1814" s="14"/>
      <c r="CL1814" s="7"/>
      <c r="CM1814" s="14"/>
    </row>
    <row r="1815" spans="1:91" x14ac:dyDescent="0.3">
      <c r="A1815" s="10">
        <v>151</v>
      </c>
      <c r="B1815" s="36" t="s">
        <v>1028</v>
      </c>
      <c r="G1815" s="36" t="s">
        <v>7251</v>
      </c>
      <c r="K1815" s="7"/>
      <c r="L1815" s="7" t="s">
        <v>834</v>
      </c>
      <c r="M1815" s="7" t="s">
        <v>615</v>
      </c>
      <c r="N1815" s="4"/>
      <c r="O1815" s="4"/>
      <c r="P1815" s="4"/>
      <c r="Q1815" s="4"/>
      <c r="R1815" s="4"/>
      <c r="S1815" s="4"/>
      <c r="T1815" s="4"/>
      <c r="U1815" s="4"/>
      <c r="V1815" s="4"/>
      <c r="W1815" s="4"/>
      <c r="X1815" s="4"/>
      <c r="Y1815" s="4"/>
      <c r="Z1815" s="4"/>
      <c r="AA1815" s="4"/>
      <c r="AB1815" s="4"/>
      <c r="AC1815" s="4"/>
      <c r="AD1815" s="4"/>
      <c r="AE1815" s="4"/>
      <c r="AF1815" s="4"/>
      <c r="AG1815" s="4"/>
      <c r="AH1815" s="4"/>
      <c r="AI1815" s="4"/>
      <c r="AJ1815" s="4"/>
      <c r="AK1815" s="4"/>
      <c r="AL1815" s="4"/>
      <c r="AM1815" s="4"/>
      <c r="AN1815" s="4"/>
      <c r="AO1815" s="4"/>
      <c r="AP1815" s="4"/>
      <c r="AQ1815" s="4"/>
      <c r="AR1815" s="4"/>
      <c r="AS1815" s="4"/>
      <c r="AT1815" s="4"/>
      <c r="AU1815" s="4"/>
      <c r="AV1815" s="4"/>
      <c r="AW1815" s="4"/>
      <c r="AX1815" s="4"/>
      <c r="AY1815" s="4"/>
      <c r="AZ1815" s="4"/>
      <c r="BA1815" s="4"/>
      <c r="BB1815" s="4"/>
      <c r="BC1815" s="4"/>
      <c r="BD1815" s="4"/>
      <c r="BE1815" s="4"/>
      <c r="BF1815" s="4"/>
      <c r="BG1815" s="4"/>
      <c r="BH1815" s="4"/>
      <c r="BI1815" s="4"/>
      <c r="BJ1815" s="4"/>
      <c r="BK1815" s="4"/>
      <c r="BL1815" s="4"/>
      <c r="BM1815" s="4"/>
      <c r="BN1815" s="4"/>
      <c r="BO1815" s="4"/>
      <c r="BP1815" s="4"/>
      <c r="BQ1815" s="4"/>
      <c r="BR1815" s="4"/>
      <c r="BS1815" s="4"/>
      <c r="BT1815" s="4"/>
      <c r="BU1815" s="4"/>
      <c r="BV1815" s="4"/>
      <c r="BW1815" s="4"/>
      <c r="BZ1815" s="7"/>
      <c r="CF1815" s="7"/>
      <c r="CG1815" s="14"/>
      <c r="CH1815" s="7"/>
      <c r="CI1815" s="14"/>
      <c r="CJ1815" s="7"/>
      <c r="CK1815" s="14"/>
      <c r="CL1815" s="7"/>
      <c r="CM1815" s="14"/>
    </row>
    <row r="1816" spans="1:91" x14ac:dyDescent="0.3">
      <c r="A1816" s="10">
        <v>151</v>
      </c>
      <c r="B1816" s="36" t="s">
        <v>860</v>
      </c>
      <c r="G1816" s="36" t="s">
        <v>7252</v>
      </c>
      <c r="K1816" s="7"/>
      <c r="L1816" s="7" t="s">
        <v>834</v>
      </c>
      <c r="M1816" s="7" t="s">
        <v>639</v>
      </c>
      <c r="N1816" s="4"/>
      <c r="O1816" s="4"/>
      <c r="P1816" s="4"/>
      <c r="Q1816" s="4"/>
      <c r="R1816" s="4"/>
      <c r="S1816" s="4"/>
      <c r="T1816" s="4"/>
      <c r="U1816" s="4"/>
      <c r="V1816" s="4"/>
      <c r="W1816" s="4"/>
      <c r="X1816" s="4"/>
      <c r="Y1816" s="4"/>
      <c r="Z1816" s="4"/>
      <c r="AA1816" s="4"/>
      <c r="AB1816" s="4"/>
      <c r="AC1816" s="4"/>
      <c r="AD1816" s="4"/>
      <c r="AE1816" s="4"/>
      <c r="AF1816" s="4"/>
      <c r="AG1816" s="4"/>
      <c r="AH1816" s="4"/>
      <c r="AI1816" s="4"/>
      <c r="AJ1816" s="4"/>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c r="BI1816" s="4"/>
      <c r="BJ1816" s="4"/>
      <c r="BK1816" s="4"/>
      <c r="BL1816" s="4"/>
      <c r="BM1816" s="4"/>
      <c r="BN1816" s="4"/>
      <c r="BO1816" s="4"/>
      <c r="BP1816" s="4"/>
      <c r="BQ1816" s="4"/>
      <c r="BR1816" s="4"/>
      <c r="BS1816" s="4"/>
      <c r="BT1816" s="4"/>
      <c r="BU1816" s="4"/>
      <c r="BV1816" s="4"/>
      <c r="BW1816" s="4"/>
      <c r="BZ1816" s="7"/>
      <c r="CF1816" s="7"/>
      <c r="CG1816" s="14"/>
      <c r="CH1816" s="7"/>
      <c r="CI1816" s="14"/>
      <c r="CJ1816" s="7"/>
      <c r="CK1816" s="14"/>
      <c r="CL1816" s="7"/>
      <c r="CM1816" s="14"/>
    </row>
    <row r="1817" spans="1:91" x14ac:dyDescent="0.3">
      <c r="A1817" s="10">
        <v>151</v>
      </c>
      <c r="B1817" s="36" t="s">
        <v>916</v>
      </c>
      <c r="G1817" s="36" t="s">
        <v>7253</v>
      </c>
      <c r="K1817" s="7"/>
      <c r="L1817" s="7" t="s">
        <v>834</v>
      </c>
      <c r="M1817" s="7" t="s">
        <v>624</v>
      </c>
      <c r="N1817" s="4"/>
      <c r="O1817" s="4"/>
      <c r="P1817" s="4"/>
      <c r="Q1817" s="4"/>
      <c r="R1817" s="4"/>
      <c r="S1817" s="4"/>
      <c r="T1817" s="4"/>
      <c r="U1817" s="4"/>
      <c r="V1817" s="4"/>
      <c r="W1817" s="4"/>
      <c r="X1817" s="4"/>
      <c r="Y1817" s="4"/>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4"/>
      <c r="BH1817" s="4"/>
      <c r="BI1817" s="4"/>
      <c r="BJ1817" s="4"/>
      <c r="BK1817" s="4"/>
      <c r="BL1817" s="4"/>
      <c r="BM1817" s="4"/>
      <c r="BN1817" s="4"/>
      <c r="BO1817" s="4"/>
      <c r="BP1817" s="4"/>
      <c r="BQ1817" s="4"/>
      <c r="BR1817" s="4"/>
      <c r="BS1817" s="4"/>
      <c r="BT1817" s="4"/>
      <c r="BU1817" s="4"/>
      <c r="BV1817" s="4"/>
      <c r="BW1817" s="4"/>
      <c r="BZ1817" s="7"/>
      <c r="CF1817" s="7"/>
      <c r="CG1817" s="14"/>
      <c r="CH1817" s="7"/>
      <c r="CI1817" s="14"/>
      <c r="CJ1817" s="7"/>
      <c r="CK1817" s="14"/>
      <c r="CL1817" s="7"/>
      <c r="CM1817" s="14"/>
    </row>
    <row r="1818" spans="1:91" x14ac:dyDescent="0.3">
      <c r="A1818" s="10">
        <v>151</v>
      </c>
      <c r="B1818" s="36" t="s">
        <v>895</v>
      </c>
      <c r="G1818" s="36" t="s">
        <v>7254</v>
      </c>
      <c r="K1818" s="7"/>
      <c r="L1818" s="7" t="s">
        <v>834</v>
      </c>
      <c r="M1818" s="7" t="s">
        <v>621</v>
      </c>
      <c r="N1818" s="4"/>
      <c r="O1818" s="4"/>
      <c r="P1818" s="4"/>
      <c r="Q1818" s="4"/>
      <c r="R1818" s="4"/>
      <c r="S1818" s="4"/>
      <c r="T1818" s="4"/>
      <c r="U1818" s="4"/>
      <c r="V1818" s="4"/>
      <c r="W1818" s="4"/>
      <c r="X1818" s="4"/>
      <c r="Y1818" s="4"/>
      <c r="Z1818" s="4"/>
      <c r="AA1818" s="4"/>
      <c r="AB1818" s="4"/>
      <c r="AC1818" s="4"/>
      <c r="AD1818" s="4"/>
      <c r="AE1818" s="4"/>
      <c r="AF1818" s="4"/>
      <c r="AG1818" s="4"/>
      <c r="AH1818" s="4"/>
      <c r="AI1818" s="4"/>
      <c r="AJ1818" s="4"/>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Z1818" s="7"/>
      <c r="CF1818" s="7"/>
      <c r="CG1818" s="14"/>
      <c r="CH1818" s="7"/>
      <c r="CI1818" s="14"/>
      <c r="CJ1818" s="7"/>
      <c r="CK1818" s="14"/>
      <c r="CL1818" s="7"/>
      <c r="CM1818" s="14"/>
    </row>
    <row r="1819" spans="1:91" x14ac:dyDescent="0.3">
      <c r="A1819" s="10">
        <v>151</v>
      </c>
      <c r="B1819" s="36" t="s">
        <v>895</v>
      </c>
      <c r="G1819" s="36" t="s">
        <v>7255</v>
      </c>
      <c r="K1819" s="7"/>
      <c r="L1819" s="7" t="s">
        <v>834</v>
      </c>
      <c r="M1819" s="7" t="s">
        <v>621</v>
      </c>
      <c r="N1819" s="4"/>
      <c r="O1819" s="4"/>
      <c r="P1819" s="4"/>
      <c r="Q1819" s="4"/>
      <c r="R1819" s="4"/>
      <c r="S1819" s="4"/>
      <c r="T1819" s="4"/>
      <c r="U1819" s="4"/>
      <c r="V1819" s="4"/>
      <c r="W1819" s="4"/>
      <c r="X1819" s="4"/>
      <c r="Y1819" s="4"/>
      <c r="Z1819" s="4"/>
      <c r="AA1819" s="4"/>
      <c r="AB1819" s="4"/>
      <c r="AC1819" s="4"/>
      <c r="AD1819" s="4"/>
      <c r="AE1819" s="4"/>
      <c r="AF1819" s="4"/>
      <c r="AG1819" s="4"/>
      <c r="AH1819" s="4"/>
      <c r="AI1819" s="4"/>
      <c r="AJ1819" s="4"/>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c r="BI1819" s="4"/>
      <c r="BJ1819" s="4"/>
      <c r="BK1819" s="4"/>
      <c r="BL1819" s="4"/>
      <c r="BM1819" s="4"/>
      <c r="BN1819" s="4"/>
      <c r="BO1819" s="4"/>
      <c r="BP1819" s="4"/>
      <c r="BQ1819" s="4"/>
      <c r="BR1819" s="4"/>
      <c r="BS1819" s="4"/>
      <c r="BT1819" s="4"/>
      <c r="BU1819" s="4"/>
      <c r="BV1819" s="4"/>
      <c r="BW1819" s="4"/>
      <c r="BZ1819" s="7"/>
      <c r="CF1819" s="7"/>
      <c r="CG1819" s="14"/>
      <c r="CH1819" s="7"/>
      <c r="CI1819" s="14"/>
      <c r="CJ1819" s="7"/>
      <c r="CK1819" s="14"/>
      <c r="CL1819" s="7"/>
      <c r="CM1819" s="14"/>
    </row>
    <row r="1820" spans="1:91" x14ac:dyDescent="0.3">
      <c r="A1820" s="10">
        <v>151</v>
      </c>
      <c r="B1820" s="36" t="s">
        <v>913</v>
      </c>
      <c r="G1820" s="36" t="s">
        <v>7256</v>
      </c>
      <c r="K1820" s="7"/>
      <c r="L1820" s="7" t="s">
        <v>834</v>
      </c>
      <c r="M1820" s="7" t="s">
        <v>633</v>
      </c>
      <c r="N1820" s="4"/>
      <c r="O1820" s="4"/>
      <c r="P1820" s="4"/>
      <c r="Q1820" s="4"/>
      <c r="R1820" s="4"/>
      <c r="S1820" s="4"/>
      <c r="T1820" s="4"/>
      <c r="U1820" s="4"/>
      <c r="V1820" s="4"/>
      <c r="W1820" s="4"/>
      <c r="X1820" s="4"/>
      <c r="Y1820" s="4"/>
      <c r="Z1820" s="4"/>
      <c r="AA1820" s="4"/>
      <c r="AB1820" s="4"/>
      <c r="AC1820" s="4"/>
      <c r="AD1820" s="4"/>
      <c r="AE1820" s="4"/>
      <c r="AF1820" s="4"/>
      <c r="AG1820" s="4"/>
      <c r="AH1820" s="4"/>
      <c r="AI1820" s="4"/>
      <c r="AJ1820" s="4"/>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4"/>
      <c r="BH1820" s="4"/>
      <c r="BI1820" s="4"/>
      <c r="BJ1820" s="4"/>
      <c r="BK1820" s="4"/>
      <c r="BL1820" s="4"/>
      <c r="BM1820" s="4"/>
      <c r="BN1820" s="4"/>
      <c r="BO1820" s="4"/>
      <c r="BP1820" s="4"/>
      <c r="BQ1820" s="4"/>
      <c r="BR1820" s="4"/>
      <c r="BS1820" s="4"/>
      <c r="BT1820" s="4"/>
      <c r="BU1820" s="4"/>
      <c r="BV1820" s="4"/>
      <c r="BW1820" s="4"/>
      <c r="BZ1820" s="7"/>
      <c r="CF1820" s="7"/>
      <c r="CG1820" s="14"/>
      <c r="CH1820" s="7"/>
      <c r="CI1820" s="14"/>
      <c r="CJ1820" s="7"/>
      <c r="CK1820" s="14"/>
      <c r="CL1820" s="7"/>
      <c r="CM1820" s="14"/>
    </row>
    <row r="1821" spans="1:91" x14ac:dyDescent="0.3">
      <c r="A1821" s="10">
        <v>151</v>
      </c>
      <c r="B1821" s="36" t="s">
        <v>1022</v>
      </c>
      <c r="G1821" s="36" t="s">
        <v>7257</v>
      </c>
      <c r="K1821" s="7"/>
      <c r="L1821" s="7" t="s">
        <v>834</v>
      </c>
      <c r="M1821" s="7" t="s">
        <v>618</v>
      </c>
      <c r="N1821" s="4"/>
      <c r="O1821" s="4"/>
      <c r="P1821" s="4"/>
      <c r="Q1821" s="4"/>
      <c r="R1821" s="4"/>
      <c r="S1821" s="4"/>
      <c r="T1821" s="4"/>
      <c r="U1821" s="4"/>
      <c r="V1821" s="4"/>
      <c r="W1821" s="4"/>
      <c r="X1821" s="4"/>
      <c r="Y1821" s="4"/>
      <c r="Z1821" s="4"/>
      <c r="AA1821" s="4"/>
      <c r="AB1821" s="4"/>
      <c r="AC1821" s="4"/>
      <c r="AD1821" s="4"/>
      <c r="AE1821" s="4"/>
      <c r="AF1821" s="4"/>
      <c r="AG1821" s="4"/>
      <c r="AH1821" s="4"/>
      <c r="AI1821" s="4"/>
      <c r="AJ1821" s="4"/>
      <c r="AK1821" s="4"/>
      <c r="AL1821" s="4"/>
      <c r="AM1821" s="4"/>
      <c r="AN1821" s="4"/>
      <c r="AO1821" s="4"/>
      <c r="AP1821" s="4"/>
      <c r="AQ1821" s="4"/>
      <c r="AR1821" s="4"/>
      <c r="AS1821" s="4"/>
      <c r="AT1821" s="4"/>
      <c r="AU1821" s="4"/>
      <c r="AV1821" s="4"/>
      <c r="AW1821" s="4"/>
      <c r="AX1821" s="4"/>
      <c r="AY1821" s="4"/>
      <c r="AZ1821" s="4"/>
      <c r="BA1821" s="4"/>
      <c r="BB1821" s="4"/>
      <c r="BC1821" s="4"/>
      <c r="BD1821" s="4"/>
      <c r="BE1821" s="4"/>
      <c r="BF1821" s="4"/>
      <c r="BG1821" s="4"/>
      <c r="BH1821" s="4"/>
      <c r="BI1821" s="4"/>
      <c r="BJ1821" s="4"/>
      <c r="BK1821" s="4"/>
      <c r="BL1821" s="4"/>
      <c r="BM1821" s="4"/>
      <c r="BN1821" s="4"/>
      <c r="BO1821" s="4"/>
      <c r="BP1821" s="4"/>
      <c r="BQ1821" s="4"/>
      <c r="BR1821" s="4"/>
      <c r="BS1821" s="4"/>
      <c r="BT1821" s="4"/>
      <c r="BU1821" s="4"/>
      <c r="BV1821" s="4"/>
      <c r="BW1821" s="4"/>
      <c r="BZ1821" s="7"/>
      <c r="CF1821" s="7"/>
      <c r="CG1821" s="14"/>
      <c r="CH1821" s="7"/>
      <c r="CI1821" s="14"/>
      <c r="CJ1821" s="7"/>
      <c r="CK1821" s="14"/>
      <c r="CL1821" s="7"/>
      <c r="CM1821" s="14"/>
    </row>
    <row r="1822" spans="1:91" x14ac:dyDescent="0.3">
      <c r="A1822" s="10">
        <v>151</v>
      </c>
      <c r="B1822" s="36" t="s">
        <v>1058</v>
      </c>
      <c r="G1822" s="36" t="s">
        <v>7258</v>
      </c>
      <c r="K1822" s="7"/>
      <c r="L1822" s="7" t="s">
        <v>834</v>
      </c>
      <c r="M1822" s="7" t="s">
        <v>633</v>
      </c>
      <c r="N1822" s="4"/>
      <c r="O1822" s="4"/>
      <c r="P1822" s="4"/>
      <c r="Q1822" s="4"/>
      <c r="R1822" s="4"/>
      <c r="S1822" s="4"/>
      <c r="T1822" s="4"/>
      <c r="U1822" s="4"/>
      <c r="V1822" s="4"/>
      <c r="W1822" s="4"/>
      <c r="X1822" s="4"/>
      <c r="Y1822" s="4"/>
      <c r="Z1822" s="4"/>
      <c r="AA1822" s="4"/>
      <c r="AB1822" s="4"/>
      <c r="AC1822" s="4"/>
      <c r="AD1822" s="4"/>
      <c r="AE1822" s="4"/>
      <c r="AF1822" s="4"/>
      <c r="AG1822" s="4"/>
      <c r="AH1822" s="4"/>
      <c r="AI1822" s="4"/>
      <c r="AJ1822" s="4"/>
      <c r="AK1822" s="4"/>
      <c r="AL1822" s="4"/>
      <c r="AM1822" s="4"/>
      <c r="AN1822" s="4"/>
      <c r="AO1822" s="4"/>
      <c r="AP1822" s="4"/>
      <c r="AQ1822" s="4"/>
      <c r="AR1822" s="4"/>
      <c r="AS1822" s="4"/>
      <c r="AT1822" s="4"/>
      <c r="AU1822" s="4"/>
      <c r="AV1822" s="4"/>
      <c r="AW1822" s="4"/>
      <c r="AX1822" s="4"/>
      <c r="AY1822" s="4"/>
      <c r="AZ1822" s="4"/>
      <c r="BA1822" s="4"/>
      <c r="BB1822" s="4"/>
      <c r="BC1822" s="4"/>
      <c r="BD1822" s="4"/>
      <c r="BE1822" s="4"/>
      <c r="BF1822" s="4"/>
      <c r="BG1822" s="4"/>
      <c r="BH1822" s="4"/>
      <c r="BI1822" s="4"/>
      <c r="BJ1822" s="4"/>
      <c r="BK1822" s="4"/>
      <c r="BL1822" s="4"/>
      <c r="BM1822" s="4"/>
      <c r="BN1822" s="4"/>
      <c r="BO1822" s="4"/>
      <c r="BP1822" s="4"/>
      <c r="BQ1822" s="4"/>
      <c r="BR1822" s="4"/>
      <c r="BS1822" s="4"/>
      <c r="BT1822" s="4"/>
      <c r="BU1822" s="4"/>
      <c r="BV1822" s="4"/>
      <c r="BW1822" s="4"/>
      <c r="BZ1822" s="7"/>
      <c r="CF1822" s="7"/>
      <c r="CG1822" s="14"/>
      <c r="CH1822" s="7"/>
      <c r="CI1822" s="14"/>
      <c r="CJ1822" s="7"/>
      <c r="CK1822" s="14"/>
      <c r="CL1822" s="7"/>
      <c r="CM1822" s="14"/>
    </row>
    <row r="1823" spans="1:91" x14ac:dyDescent="0.3">
      <c r="A1823" s="10">
        <v>151</v>
      </c>
      <c r="B1823" s="36" t="s">
        <v>1036</v>
      </c>
      <c r="G1823" s="36" t="s">
        <v>7259</v>
      </c>
      <c r="K1823" s="7"/>
      <c r="L1823" s="7" t="s">
        <v>834</v>
      </c>
      <c r="M1823" s="7" t="s">
        <v>621</v>
      </c>
      <c r="N1823" s="4"/>
      <c r="O1823" s="4"/>
      <c r="P1823" s="4"/>
      <c r="Q1823" s="4"/>
      <c r="R1823" s="4"/>
      <c r="S1823" s="4"/>
      <c r="T1823" s="4"/>
      <c r="U1823" s="4"/>
      <c r="V1823" s="4"/>
      <c r="W1823" s="4"/>
      <c r="X1823" s="4"/>
      <c r="Y1823" s="4"/>
      <c r="Z1823" s="4"/>
      <c r="AA1823" s="4"/>
      <c r="AB1823" s="4"/>
      <c r="AC1823" s="4"/>
      <c r="AD1823" s="4"/>
      <c r="AE1823" s="4"/>
      <c r="AF1823" s="4"/>
      <c r="AG1823" s="4"/>
      <c r="AH1823" s="4"/>
      <c r="AI1823" s="4"/>
      <c r="AJ1823" s="4"/>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4"/>
      <c r="BH1823" s="4"/>
      <c r="BI1823" s="4"/>
      <c r="BJ1823" s="4"/>
      <c r="BK1823" s="4"/>
      <c r="BL1823" s="4"/>
      <c r="BM1823" s="4"/>
      <c r="BN1823" s="4"/>
      <c r="BO1823" s="4"/>
      <c r="BP1823" s="4"/>
      <c r="BQ1823" s="4"/>
      <c r="BR1823" s="4"/>
      <c r="BS1823" s="4"/>
      <c r="BT1823" s="4"/>
      <c r="BU1823" s="4"/>
      <c r="BV1823" s="4"/>
      <c r="BW1823" s="4"/>
      <c r="BZ1823" s="7"/>
      <c r="CF1823" s="7"/>
      <c r="CG1823" s="14"/>
      <c r="CH1823" s="7"/>
      <c r="CI1823" s="14"/>
      <c r="CJ1823" s="7"/>
      <c r="CK1823" s="14"/>
      <c r="CL1823" s="7"/>
      <c r="CM1823" s="14"/>
    </row>
    <row r="1824" spans="1:91" x14ac:dyDescent="0.3">
      <c r="A1824" s="10">
        <v>151</v>
      </c>
      <c r="B1824" s="36" t="s">
        <v>886</v>
      </c>
      <c r="G1824" s="36" t="s">
        <v>7260</v>
      </c>
      <c r="K1824" s="7"/>
      <c r="L1824" s="7" t="s">
        <v>834</v>
      </c>
      <c r="M1824" s="7" t="s">
        <v>669</v>
      </c>
      <c r="N1824" s="4"/>
      <c r="O1824" s="4"/>
      <c r="P1824" s="4"/>
      <c r="Q1824" s="4"/>
      <c r="R1824" s="4"/>
      <c r="S1824" s="4"/>
      <c r="T1824" s="4"/>
      <c r="U1824" s="4"/>
      <c r="V1824" s="4"/>
      <c r="W1824" s="4"/>
      <c r="X1824" s="4"/>
      <c r="Y1824" s="4"/>
      <c r="Z1824" s="4"/>
      <c r="AA1824" s="4"/>
      <c r="AB1824" s="4"/>
      <c r="AC1824" s="4"/>
      <c r="AD1824" s="4"/>
      <c r="AE1824" s="4"/>
      <c r="AF1824" s="4"/>
      <c r="AG1824" s="4"/>
      <c r="AH1824" s="4"/>
      <c r="AI1824" s="4"/>
      <c r="AJ1824" s="4"/>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c r="BI1824" s="4"/>
      <c r="BJ1824" s="4"/>
      <c r="BK1824" s="4"/>
      <c r="BL1824" s="4"/>
      <c r="BM1824" s="4"/>
      <c r="BN1824" s="4"/>
      <c r="BO1824" s="4"/>
      <c r="BP1824" s="4"/>
      <c r="BQ1824" s="4"/>
      <c r="BR1824" s="4"/>
      <c r="BS1824" s="4"/>
      <c r="BT1824" s="4"/>
      <c r="BU1824" s="4"/>
      <c r="BV1824" s="4"/>
      <c r="BW1824" s="4"/>
      <c r="BZ1824" s="7"/>
      <c r="CF1824" s="7"/>
      <c r="CG1824" s="14"/>
      <c r="CH1824" s="7"/>
      <c r="CI1824" s="14"/>
      <c r="CJ1824" s="7"/>
      <c r="CK1824" s="14"/>
      <c r="CL1824" s="7"/>
      <c r="CM1824" s="14"/>
    </row>
    <row r="1825" spans="1:91" x14ac:dyDescent="0.3">
      <c r="A1825" s="10">
        <v>151</v>
      </c>
      <c r="B1825" s="36" t="s">
        <v>7261</v>
      </c>
      <c r="G1825" s="36" t="s">
        <v>7262</v>
      </c>
      <c r="K1825" s="7"/>
      <c r="L1825" s="7" t="s">
        <v>834</v>
      </c>
      <c r="M1825" s="7" t="s">
        <v>669</v>
      </c>
      <c r="N1825" s="4"/>
      <c r="O1825" s="4"/>
      <c r="P1825" s="4"/>
      <c r="Q1825" s="4"/>
      <c r="R1825" s="4"/>
      <c r="S1825" s="4"/>
      <c r="T1825" s="4"/>
      <c r="U1825" s="4"/>
      <c r="V1825" s="4"/>
      <c r="W1825" s="4"/>
      <c r="X1825" s="4"/>
      <c r="Y1825" s="4"/>
      <c r="Z1825" s="4"/>
      <c r="AA1825" s="4"/>
      <c r="AB1825" s="4"/>
      <c r="AC1825" s="4"/>
      <c r="AD1825" s="4"/>
      <c r="AE1825" s="4"/>
      <c r="AF1825" s="4"/>
      <c r="AG1825" s="4"/>
      <c r="AH1825" s="4"/>
      <c r="AI1825" s="4"/>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c r="BI1825" s="4"/>
      <c r="BJ1825" s="4"/>
      <c r="BK1825" s="4"/>
      <c r="BL1825" s="4"/>
      <c r="BM1825" s="4"/>
      <c r="BN1825" s="4"/>
      <c r="BO1825" s="4"/>
      <c r="BP1825" s="4"/>
      <c r="BQ1825" s="4"/>
      <c r="BR1825" s="4"/>
      <c r="BS1825" s="4"/>
      <c r="BT1825" s="4"/>
      <c r="BU1825" s="4"/>
      <c r="BV1825" s="4"/>
      <c r="BW1825" s="4"/>
      <c r="BZ1825" s="7"/>
      <c r="CF1825" s="7"/>
      <c r="CG1825" s="14"/>
      <c r="CH1825" s="7"/>
      <c r="CI1825" s="14"/>
      <c r="CJ1825" s="7"/>
      <c r="CK1825" s="14"/>
      <c r="CL1825" s="7"/>
      <c r="CM1825" s="14"/>
    </row>
    <row r="1826" spans="1:91" x14ac:dyDescent="0.3">
      <c r="A1826" s="10">
        <v>151</v>
      </c>
      <c r="B1826" s="36" t="s">
        <v>1028</v>
      </c>
      <c r="G1826" s="36" t="s">
        <v>7263</v>
      </c>
      <c r="K1826" s="7"/>
      <c r="L1826" s="7" t="s">
        <v>834</v>
      </c>
      <c r="M1826" s="7" t="s">
        <v>669</v>
      </c>
      <c r="N1826" s="4"/>
      <c r="O1826" s="4"/>
      <c r="P1826" s="4"/>
      <c r="Q1826" s="4"/>
      <c r="R1826" s="4"/>
      <c r="S1826" s="4"/>
      <c r="T1826" s="4"/>
      <c r="U1826" s="4"/>
      <c r="V1826" s="4"/>
      <c r="W1826" s="4"/>
      <c r="X1826" s="4"/>
      <c r="Y1826" s="4"/>
      <c r="Z1826" s="4"/>
      <c r="AA1826" s="4"/>
      <c r="AB1826" s="4"/>
      <c r="AC1826" s="4"/>
      <c r="AD1826" s="4"/>
      <c r="AE1826" s="4"/>
      <c r="AF1826" s="4"/>
      <c r="AG1826" s="4"/>
      <c r="AH1826" s="4"/>
      <c r="AI1826" s="4"/>
      <c r="AJ1826" s="4"/>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c r="BI1826" s="4"/>
      <c r="BJ1826" s="4"/>
      <c r="BK1826" s="4"/>
      <c r="BL1826" s="4"/>
      <c r="BM1826" s="4"/>
      <c r="BN1826" s="4"/>
      <c r="BO1826" s="4"/>
      <c r="BP1826" s="4"/>
      <c r="BQ1826" s="4"/>
      <c r="BR1826" s="4"/>
      <c r="BS1826" s="4"/>
      <c r="BT1826" s="4"/>
      <c r="BU1826" s="4"/>
      <c r="BV1826" s="4"/>
      <c r="BW1826" s="4"/>
      <c r="BZ1826" s="7"/>
      <c r="CF1826" s="7"/>
      <c r="CG1826" s="14"/>
      <c r="CH1826" s="7"/>
      <c r="CI1826" s="14"/>
      <c r="CJ1826" s="7"/>
      <c r="CK1826" s="14"/>
      <c r="CL1826" s="7"/>
      <c r="CM1826" s="14"/>
    </row>
    <row r="1827" spans="1:91" x14ac:dyDescent="0.3">
      <c r="A1827" s="10">
        <v>151</v>
      </c>
      <c r="B1827" s="36" t="s">
        <v>1058</v>
      </c>
      <c r="G1827" s="36" t="s">
        <v>7264</v>
      </c>
      <c r="K1827" s="7"/>
      <c r="L1827" s="7" t="s">
        <v>834</v>
      </c>
      <c r="M1827" s="7" t="s">
        <v>669</v>
      </c>
      <c r="N1827" s="4"/>
      <c r="O1827" s="4"/>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c r="AM1827" s="4"/>
      <c r="AN1827" s="4"/>
      <c r="AO1827" s="4"/>
      <c r="AP1827" s="4"/>
      <c r="AQ1827" s="4"/>
      <c r="AR1827" s="4"/>
      <c r="AS1827" s="4"/>
      <c r="AT1827" s="4"/>
      <c r="AU1827" s="4"/>
      <c r="AV1827" s="4"/>
      <c r="AW1827" s="4"/>
      <c r="AX1827" s="4"/>
      <c r="AY1827" s="4"/>
      <c r="AZ1827" s="4"/>
      <c r="BA1827" s="4"/>
      <c r="BB1827" s="4"/>
      <c r="BC1827" s="4"/>
      <c r="BD1827" s="4"/>
      <c r="BE1827" s="4"/>
      <c r="BF1827" s="4"/>
      <c r="BG1827" s="4"/>
      <c r="BH1827" s="4"/>
      <c r="BI1827" s="4"/>
      <c r="BJ1827" s="4"/>
      <c r="BK1827" s="4"/>
      <c r="BL1827" s="4"/>
      <c r="BM1827" s="4"/>
      <c r="BN1827" s="4"/>
      <c r="BO1827" s="4"/>
      <c r="BP1827" s="4"/>
      <c r="BQ1827" s="4"/>
      <c r="BR1827" s="4"/>
      <c r="BS1827" s="4"/>
      <c r="BT1827" s="4"/>
      <c r="BU1827" s="4"/>
      <c r="BV1827" s="4"/>
      <c r="BW1827" s="4"/>
      <c r="BZ1827" s="7"/>
      <c r="CF1827" s="7"/>
      <c r="CG1827" s="14"/>
      <c r="CH1827" s="7"/>
      <c r="CI1827" s="14"/>
      <c r="CJ1827" s="7"/>
      <c r="CK1827" s="14"/>
      <c r="CL1827" s="7"/>
      <c r="CM1827" s="14"/>
    </row>
    <row r="1828" spans="1:91" x14ac:dyDescent="0.3">
      <c r="A1828" s="10">
        <v>151</v>
      </c>
      <c r="B1828" s="36" t="s">
        <v>1058</v>
      </c>
      <c r="G1828" s="36" t="s">
        <v>7265</v>
      </c>
      <c r="K1828" s="7"/>
      <c r="L1828" s="7" t="s">
        <v>834</v>
      </c>
      <c r="M1828" s="7" t="s">
        <v>669</v>
      </c>
      <c r="N1828" s="4"/>
      <c r="O1828" s="4"/>
      <c r="P1828" s="4"/>
      <c r="Q1828" s="4"/>
      <c r="R1828" s="4"/>
      <c r="S1828" s="4"/>
      <c r="T1828" s="4"/>
      <c r="U1828" s="4"/>
      <c r="V1828" s="4"/>
      <c r="W1828" s="4"/>
      <c r="X1828" s="4"/>
      <c r="Y1828" s="4"/>
      <c r="Z1828" s="4"/>
      <c r="AA1828" s="4"/>
      <c r="AB1828" s="4"/>
      <c r="AC1828" s="4"/>
      <c r="AD1828" s="4"/>
      <c r="AE1828" s="4"/>
      <c r="AF1828" s="4"/>
      <c r="AG1828" s="4"/>
      <c r="AH1828" s="4"/>
      <c r="AI1828" s="4"/>
      <c r="AJ1828" s="4"/>
      <c r="AK1828" s="4"/>
      <c r="AL1828" s="4"/>
      <c r="AM1828" s="4"/>
      <c r="AN1828" s="4"/>
      <c r="AO1828" s="4"/>
      <c r="AP1828" s="4"/>
      <c r="AQ1828" s="4"/>
      <c r="AR1828" s="4"/>
      <c r="AS1828" s="4"/>
      <c r="AT1828" s="4"/>
      <c r="AU1828" s="4"/>
      <c r="AV1828" s="4"/>
      <c r="AW1828" s="4"/>
      <c r="AX1828" s="4"/>
      <c r="AY1828" s="4"/>
      <c r="AZ1828" s="4"/>
      <c r="BA1828" s="4"/>
      <c r="BB1828" s="4"/>
      <c r="BC1828" s="4"/>
      <c r="BD1828" s="4"/>
      <c r="BE1828" s="4"/>
      <c r="BF1828" s="4"/>
      <c r="BG1828" s="4"/>
      <c r="BH1828" s="4"/>
      <c r="BI1828" s="4"/>
      <c r="BJ1828" s="4"/>
      <c r="BK1828" s="4"/>
      <c r="BL1828" s="4"/>
      <c r="BM1828" s="4"/>
      <c r="BN1828" s="4"/>
      <c r="BO1828" s="4"/>
      <c r="BP1828" s="4"/>
      <c r="BQ1828" s="4"/>
      <c r="BR1828" s="4"/>
      <c r="BS1828" s="4"/>
      <c r="BT1828" s="4"/>
      <c r="BU1828" s="4"/>
      <c r="BV1828" s="4"/>
      <c r="BW1828" s="4"/>
      <c r="BZ1828" s="7"/>
      <c r="CF1828" s="7"/>
      <c r="CG1828" s="14"/>
      <c r="CH1828" s="7"/>
      <c r="CI1828" s="14"/>
      <c r="CJ1828" s="7"/>
      <c r="CK1828" s="14"/>
      <c r="CL1828" s="7"/>
      <c r="CM1828" s="14"/>
    </row>
    <row r="1829" spans="1:91" x14ac:dyDescent="0.3">
      <c r="A1829" s="10">
        <v>151</v>
      </c>
      <c r="B1829" s="36" t="s">
        <v>1025</v>
      </c>
      <c r="G1829" s="36" t="s">
        <v>7266</v>
      </c>
      <c r="K1829" s="7"/>
      <c r="L1829" s="7" t="s">
        <v>834</v>
      </c>
      <c r="M1829" s="7" t="s">
        <v>669</v>
      </c>
      <c r="N1829" s="4"/>
      <c r="O1829" s="4"/>
      <c r="P1829" s="4"/>
      <c r="Q1829" s="4"/>
      <c r="R1829" s="4"/>
      <c r="S1829" s="4"/>
      <c r="T1829" s="4"/>
      <c r="U1829" s="4"/>
      <c r="V1829" s="4"/>
      <c r="W1829" s="4"/>
      <c r="X1829" s="4"/>
      <c r="Y1829" s="4"/>
      <c r="Z1829" s="4"/>
      <c r="AA1829" s="4"/>
      <c r="AB1829" s="4"/>
      <c r="AC1829" s="4"/>
      <c r="AD1829" s="4"/>
      <c r="AE1829" s="4"/>
      <c r="AF1829" s="4"/>
      <c r="AG1829" s="4"/>
      <c r="AH1829" s="4"/>
      <c r="AI1829" s="4"/>
      <c r="AJ1829" s="4"/>
      <c r="AK1829" s="4"/>
      <c r="AL1829" s="4"/>
      <c r="AM1829" s="4"/>
      <c r="AN1829" s="4"/>
      <c r="AO1829" s="4"/>
      <c r="AP1829" s="4"/>
      <c r="AQ1829" s="4"/>
      <c r="AR1829" s="4"/>
      <c r="AS1829" s="4"/>
      <c r="AT1829" s="4"/>
      <c r="AU1829" s="4"/>
      <c r="AV1829" s="4"/>
      <c r="AW1829" s="4"/>
      <c r="AX1829" s="4"/>
      <c r="AY1829" s="4"/>
      <c r="AZ1829" s="4"/>
      <c r="BA1829" s="4"/>
      <c r="BB1829" s="4"/>
      <c r="BC1829" s="4"/>
      <c r="BD1829" s="4"/>
      <c r="BE1829" s="4"/>
      <c r="BF1829" s="4"/>
      <c r="BG1829" s="4"/>
      <c r="BH1829" s="4"/>
      <c r="BI1829" s="4"/>
      <c r="BJ1829" s="4"/>
      <c r="BK1829" s="4"/>
      <c r="BL1829" s="4"/>
      <c r="BM1829" s="4"/>
      <c r="BN1829" s="4"/>
      <c r="BO1829" s="4"/>
      <c r="BP1829" s="4"/>
      <c r="BQ1829" s="4"/>
      <c r="BR1829" s="4"/>
      <c r="BS1829" s="4"/>
      <c r="BT1829" s="4"/>
      <c r="BU1829" s="4"/>
      <c r="BV1829" s="4"/>
      <c r="BW1829" s="4"/>
      <c r="BZ1829" s="7"/>
      <c r="CF1829" s="7"/>
      <c r="CG1829" s="14"/>
      <c r="CH1829" s="7"/>
      <c r="CI1829" s="14"/>
      <c r="CJ1829" s="7"/>
      <c r="CK1829" s="14"/>
      <c r="CL1829" s="7"/>
      <c r="CM1829" s="14"/>
    </row>
    <row r="1830" spans="1:91" x14ac:dyDescent="0.3">
      <c r="A1830" s="10">
        <v>151</v>
      </c>
      <c r="B1830" s="36" t="s">
        <v>860</v>
      </c>
      <c r="G1830" s="36" t="s">
        <v>7267</v>
      </c>
      <c r="K1830" s="7"/>
      <c r="L1830" s="7" t="s">
        <v>834</v>
      </c>
      <c r="M1830" s="7" t="s">
        <v>615</v>
      </c>
      <c r="N1830" s="4"/>
      <c r="O1830" s="4"/>
      <c r="P1830" s="4"/>
      <c r="Q1830" s="4"/>
      <c r="R1830" s="4"/>
      <c r="S1830" s="4"/>
      <c r="T1830" s="4"/>
      <c r="U1830" s="4"/>
      <c r="V1830" s="4"/>
      <c r="W1830" s="4"/>
      <c r="X1830" s="4"/>
      <c r="Y1830" s="4"/>
      <c r="Z1830" s="4"/>
      <c r="AA1830" s="4"/>
      <c r="AB1830" s="4"/>
      <c r="AC1830" s="4"/>
      <c r="AD1830" s="4"/>
      <c r="AE1830" s="4"/>
      <c r="AF1830" s="4"/>
      <c r="AG1830" s="4"/>
      <c r="AH1830" s="4"/>
      <c r="AI1830" s="4"/>
      <c r="AJ1830" s="4"/>
      <c r="AK1830" s="4"/>
      <c r="AL1830" s="4"/>
      <c r="AM1830" s="4"/>
      <c r="AN1830" s="4"/>
      <c r="AO1830" s="4"/>
      <c r="AP1830" s="4"/>
      <c r="AQ1830" s="4"/>
      <c r="AR1830" s="4"/>
      <c r="AS1830" s="4"/>
      <c r="AT1830" s="4"/>
      <c r="AU1830" s="4"/>
      <c r="AV1830" s="4"/>
      <c r="AW1830" s="4"/>
      <c r="AX1830" s="4"/>
      <c r="AY1830" s="4"/>
      <c r="AZ1830" s="4"/>
      <c r="BA1830" s="4"/>
      <c r="BB1830" s="4"/>
      <c r="BC1830" s="4"/>
      <c r="BD1830" s="4"/>
      <c r="BE1830" s="4"/>
      <c r="BF1830" s="4"/>
      <c r="BG1830" s="4"/>
      <c r="BH1830" s="4"/>
      <c r="BI1830" s="4"/>
      <c r="BJ1830" s="4"/>
      <c r="BK1830" s="4"/>
      <c r="BL1830" s="4"/>
      <c r="BM1830" s="4"/>
      <c r="BN1830" s="4"/>
      <c r="BO1830" s="4"/>
      <c r="BP1830" s="4"/>
      <c r="BQ1830" s="4"/>
      <c r="BR1830" s="4"/>
      <c r="BS1830" s="4"/>
      <c r="BT1830" s="4"/>
      <c r="BU1830" s="4"/>
      <c r="BV1830" s="4"/>
      <c r="BW1830" s="4"/>
      <c r="BZ1830" s="7"/>
      <c r="CF1830" s="7"/>
      <c r="CG1830" s="14"/>
      <c r="CH1830" s="7"/>
      <c r="CI1830" s="14"/>
      <c r="CJ1830" s="7"/>
      <c r="CK1830" s="14"/>
      <c r="CL1830" s="7"/>
      <c r="CM1830" s="14"/>
    </row>
    <row r="1831" spans="1:91" x14ac:dyDescent="0.3">
      <c r="A1831" s="10">
        <v>151</v>
      </c>
      <c r="B1831" s="36" t="s">
        <v>860</v>
      </c>
      <c r="G1831" s="36" t="s">
        <v>7268</v>
      </c>
      <c r="K1831" s="7"/>
      <c r="L1831" s="7" t="s">
        <v>834</v>
      </c>
      <c r="M1831" s="7" t="s">
        <v>669</v>
      </c>
      <c r="N1831" s="4"/>
      <c r="O1831" s="4"/>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c r="BE1831" s="4"/>
      <c r="BF1831" s="4"/>
      <c r="BG1831" s="4"/>
      <c r="BH1831" s="4"/>
      <c r="BI1831" s="4"/>
      <c r="BJ1831" s="4"/>
      <c r="BK1831" s="4"/>
      <c r="BL1831" s="4"/>
      <c r="BM1831" s="4"/>
      <c r="BN1831" s="4"/>
      <c r="BO1831" s="4"/>
      <c r="BP1831" s="4"/>
      <c r="BQ1831" s="4"/>
      <c r="BR1831" s="4"/>
      <c r="BS1831" s="4"/>
      <c r="BT1831" s="4"/>
      <c r="BU1831" s="4"/>
      <c r="BV1831" s="4"/>
      <c r="BW1831" s="4"/>
      <c r="BZ1831" s="7"/>
      <c r="CF1831" s="7"/>
      <c r="CG1831" s="14"/>
      <c r="CH1831" s="7"/>
      <c r="CI1831" s="14"/>
      <c r="CJ1831" s="7"/>
      <c r="CK1831" s="14"/>
      <c r="CL1831" s="7"/>
      <c r="CM1831" s="14"/>
    </row>
    <row r="1832" spans="1:91" x14ac:dyDescent="0.3">
      <c r="A1832" s="10">
        <v>151</v>
      </c>
      <c r="B1832" s="36" t="s">
        <v>886</v>
      </c>
      <c r="G1832" s="36" t="s">
        <v>7269</v>
      </c>
      <c r="K1832" s="7"/>
      <c r="L1832" s="7" t="s">
        <v>834</v>
      </c>
      <c r="M1832" s="7" t="s">
        <v>678</v>
      </c>
      <c r="N1832" s="4"/>
      <c r="O1832" s="4"/>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c r="AM1832" s="4"/>
      <c r="AN1832" s="4"/>
      <c r="AO1832" s="4"/>
      <c r="AP1832" s="4"/>
      <c r="AQ1832" s="4"/>
      <c r="AR1832" s="4"/>
      <c r="AS1832" s="4"/>
      <c r="AT1832" s="4"/>
      <c r="AU1832" s="4"/>
      <c r="AV1832" s="4"/>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Z1832" s="7"/>
      <c r="CF1832" s="7"/>
      <c r="CG1832" s="14"/>
      <c r="CH1832" s="7"/>
      <c r="CI1832" s="14"/>
      <c r="CJ1832" s="7"/>
      <c r="CK1832" s="14"/>
      <c r="CL1832" s="7"/>
      <c r="CM1832" s="14"/>
    </row>
    <row r="1833" spans="1:91" x14ac:dyDescent="0.3">
      <c r="A1833" s="10">
        <v>151</v>
      </c>
      <c r="B1833" s="36" t="s">
        <v>1058</v>
      </c>
      <c r="G1833" s="36" t="s">
        <v>7270</v>
      </c>
      <c r="K1833" s="7"/>
      <c r="L1833" s="7" t="s">
        <v>834</v>
      </c>
      <c r="M1833" s="7" t="s">
        <v>669</v>
      </c>
      <c r="N1833" s="4"/>
      <c r="O1833" s="4"/>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c r="AW1833" s="4"/>
      <c r="AX1833" s="4"/>
      <c r="AY1833" s="4"/>
      <c r="AZ1833" s="4"/>
      <c r="BA1833" s="4"/>
      <c r="BB1833" s="4"/>
      <c r="BC1833" s="4"/>
      <c r="BD1833" s="4"/>
      <c r="BE1833" s="4"/>
      <c r="BF1833" s="4"/>
      <c r="BG1833" s="4"/>
      <c r="BH1833" s="4"/>
      <c r="BI1833" s="4"/>
      <c r="BJ1833" s="4"/>
      <c r="BK1833" s="4"/>
      <c r="BL1833" s="4"/>
      <c r="BM1833" s="4"/>
      <c r="BN1833" s="4"/>
      <c r="BO1833" s="4"/>
      <c r="BP1833" s="4"/>
      <c r="BQ1833" s="4"/>
      <c r="BR1833" s="4"/>
      <c r="BS1833" s="4"/>
      <c r="BT1833" s="4"/>
      <c r="BU1833" s="4"/>
      <c r="BV1833" s="4"/>
      <c r="BW1833" s="4"/>
      <c r="BZ1833" s="7"/>
      <c r="CF1833" s="7"/>
      <c r="CG1833" s="14"/>
      <c r="CH1833" s="7"/>
      <c r="CI1833" s="14"/>
      <c r="CJ1833" s="7"/>
      <c r="CK1833" s="14"/>
      <c r="CL1833" s="7"/>
      <c r="CM1833" s="14"/>
    </row>
    <row r="1834" spans="1:91" x14ac:dyDescent="0.3">
      <c r="A1834" s="10">
        <v>151</v>
      </c>
      <c r="B1834" s="36" t="s">
        <v>1025</v>
      </c>
      <c r="G1834" s="36" t="s">
        <v>7271</v>
      </c>
      <c r="K1834" s="7"/>
      <c r="L1834" s="7" t="s">
        <v>834</v>
      </c>
      <c r="M1834" s="7" t="s">
        <v>618</v>
      </c>
      <c r="N1834" s="4"/>
      <c r="O1834" s="4"/>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c r="AM1834" s="4"/>
      <c r="AN1834" s="4"/>
      <c r="AO1834" s="4"/>
      <c r="AP1834" s="4"/>
      <c r="AQ1834" s="4"/>
      <c r="AR1834" s="4"/>
      <c r="AS1834" s="4"/>
      <c r="AT1834" s="4"/>
      <c r="AU1834" s="4"/>
      <c r="AV1834" s="4"/>
      <c r="AW1834" s="4"/>
      <c r="AX1834" s="4"/>
      <c r="AY1834" s="4"/>
      <c r="AZ1834" s="4"/>
      <c r="BA1834" s="4"/>
      <c r="BB1834" s="4"/>
      <c r="BC1834" s="4"/>
      <c r="BD1834" s="4"/>
      <c r="BE1834" s="4"/>
      <c r="BF1834" s="4"/>
      <c r="BG1834" s="4"/>
      <c r="BH1834" s="4"/>
      <c r="BI1834" s="4"/>
      <c r="BJ1834" s="4"/>
      <c r="BK1834" s="4"/>
      <c r="BL1834" s="4"/>
      <c r="BM1834" s="4"/>
      <c r="BN1834" s="4"/>
      <c r="BO1834" s="4"/>
      <c r="BP1834" s="4"/>
      <c r="BQ1834" s="4"/>
      <c r="BR1834" s="4"/>
      <c r="BS1834" s="4"/>
      <c r="BT1834" s="4"/>
      <c r="BU1834" s="4"/>
      <c r="BV1834" s="4"/>
      <c r="BW1834" s="4"/>
      <c r="BZ1834" s="7"/>
      <c r="CF1834" s="7"/>
      <c r="CG1834" s="14"/>
      <c r="CH1834" s="7"/>
      <c r="CI1834" s="14"/>
      <c r="CJ1834" s="7"/>
      <c r="CK1834" s="14"/>
      <c r="CL1834" s="7"/>
      <c r="CM1834" s="14"/>
    </row>
    <row r="1835" spans="1:91" x14ac:dyDescent="0.3">
      <c r="A1835" s="10">
        <v>151</v>
      </c>
      <c r="B1835" s="36" t="s">
        <v>1025</v>
      </c>
      <c r="G1835" s="36" t="s">
        <v>7272</v>
      </c>
      <c r="K1835" s="7"/>
      <c r="L1835" s="7" t="s">
        <v>834</v>
      </c>
      <c r="M1835" s="7" t="s">
        <v>669</v>
      </c>
      <c r="N1835" s="4"/>
      <c r="O1835" s="4"/>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c r="AM1835" s="4"/>
      <c r="AN1835" s="4"/>
      <c r="AO1835" s="4"/>
      <c r="AP1835" s="4"/>
      <c r="AQ1835" s="4"/>
      <c r="AR1835" s="4"/>
      <c r="AS1835" s="4"/>
      <c r="AT1835" s="4"/>
      <c r="AU1835" s="4"/>
      <c r="AV1835" s="4"/>
      <c r="AW1835" s="4"/>
      <c r="AX1835" s="4"/>
      <c r="AY1835" s="4"/>
      <c r="AZ1835" s="4"/>
      <c r="BA1835" s="4"/>
      <c r="BB1835" s="4"/>
      <c r="BC1835" s="4"/>
      <c r="BD1835" s="4"/>
      <c r="BE1835" s="4"/>
      <c r="BF1835" s="4"/>
      <c r="BG1835" s="4"/>
      <c r="BH1835" s="4"/>
      <c r="BI1835" s="4"/>
      <c r="BJ1835" s="4"/>
      <c r="BK1835" s="4"/>
      <c r="BL1835" s="4"/>
      <c r="BM1835" s="4"/>
      <c r="BN1835" s="4"/>
      <c r="BO1835" s="4"/>
      <c r="BP1835" s="4"/>
      <c r="BQ1835" s="4"/>
      <c r="BR1835" s="4"/>
      <c r="BS1835" s="4"/>
      <c r="BT1835" s="4"/>
      <c r="BU1835" s="4"/>
      <c r="BV1835" s="4"/>
      <c r="BW1835" s="4"/>
      <c r="BZ1835" s="7"/>
      <c r="CF1835" s="7"/>
      <c r="CG1835" s="14"/>
      <c r="CH1835" s="7"/>
      <c r="CI1835" s="14"/>
      <c r="CJ1835" s="7"/>
      <c r="CK1835" s="14"/>
      <c r="CL1835" s="7"/>
      <c r="CM1835" s="14"/>
    </row>
    <row r="1836" spans="1:91" x14ac:dyDescent="0.3">
      <c r="A1836" s="10">
        <v>151</v>
      </c>
      <c r="B1836" s="36" t="s">
        <v>868</v>
      </c>
      <c r="G1836" s="36" t="s">
        <v>7273</v>
      </c>
      <c r="K1836" s="7"/>
      <c r="L1836" s="7" t="s">
        <v>834</v>
      </c>
      <c r="M1836" s="7" t="s">
        <v>669</v>
      </c>
      <c r="N1836" s="4"/>
      <c r="O1836" s="4"/>
      <c r="P1836" s="4"/>
      <c r="Q1836" s="4"/>
      <c r="R1836" s="4"/>
      <c r="S1836" s="4"/>
      <c r="T1836" s="4"/>
      <c r="U1836" s="4"/>
      <c r="V1836" s="4"/>
      <c r="W1836" s="4"/>
      <c r="X1836" s="4"/>
      <c r="Y1836" s="4"/>
      <c r="Z1836" s="4"/>
      <c r="AA1836" s="4"/>
      <c r="AB1836" s="4"/>
      <c r="AC1836" s="4"/>
      <c r="AD1836" s="4"/>
      <c r="AE1836" s="4"/>
      <c r="AF1836" s="4"/>
      <c r="AG1836" s="4"/>
      <c r="AH1836" s="4"/>
      <c r="AI1836" s="4"/>
      <c r="AJ1836" s="4"/>
      <c r="AK1836" s="4"/>
      <c r="AL1836" s="4"/>
      <c r="AM1836" s="4"/>
      <c r="AN1836" s="4"/>
      <c r="AO1836" s="4"/>
      <c r="AP1836" s="4"/>
      <c r="AQ1836" s="4"/>
      <c r="AR1836" s="4"/>
      <c r="AS1836" s="4"/>
      <c r="AT1836" s="4"/>
      <c r="AU1836" s="4"/>
      <c r="AV1836" s="4"/>
      <c r="AW1836" s="4"/>
      <c r="AX1836" s="4"/>
      <c r="AY1836" s="4"/>
      <c r="AZ1836" s="4"/>
      <c r="BA1836" s="4"/>
      <c r="BB1836" s="4"/>
      <c r="BC1836" s="4"/>
      <c r="BD1836" s="4"/>
      <c r="BE1836" s="4"/>
      <c r="BF1836" s="4"/>
      <c r="BG1836" s="4"/>
      <c r="BH1836" s="4"/>
      <c r="BI1836" s="4"/>
      <c r="BJ1836" s="4"/>
      <c r="BK1836" s="4"/>
      <c r="BL1836" s="4"/>
      <c r="BM1836" s="4"/>
      <c r="BN1836" s="4"/>
      <c r="BO1836" s="4"/>
      <c r="BP1836" s="4"/>
      <c r="BQ1836" s="4"/>
      <c r="BR1836" s="4"/>
      <c r="BS1836" s="4"/>
      <c r="BT1836" s="4"/>
      <c r="BU1836" s="4"/>
      <c r="BV1836" s="4"/>
      <c r="BW1836" s="4"/>
      <c r="BZ1836" s="7"/>
      <c r="CF1836" s="7"/>
      <c r="CG1836" s="14"/>
      <c r="CH1836" s="7"/>
      <c r="CI1836" s="14"/>
      <c r="CJ1836" s="7"/>
      <c r="CK1836" s="14"/>
      <c r="CL1836" s="7"/>
      <c r="CM1836" s="14"/>
    </row>
    <row r="1837" spans="1:91" x14ac:dyDescent="0.3">
      <c r="A1837" s="10">
        <v>151</v>
      </c>
      <c r="B1837" s="36" t="s">
        <v>868</v>
      </c>
      <c r="G1837" s="36" t="s">
        <v>7274</v>
      </c>
      <c r="K1837" s="7"/>
      <c r="L1837" s="7" t="s">
        <v>834</v>
      </c>
      <c r="M1837" s="7" t="s">
        <v>669</v>
      </c>
      <c r="N1837" s="4"/>
      <c r="O1837" s="4"/>
      <c r="P1837" s="4"/>
      <c r="Q1837" s="4"/>
      <c r="R1837" s="4"/>
      <c r="S1837" s="4"/>
      <c r="T1837" s="4"/>
      <c r="U1837" s="4"/>
      <c r="V1837" s="4"/>
      <c r="W1837" s="4"/>
      <c r="X1837" s="4"/>
      <c r="Y1837" s="4"/>
      <c r="Z1837" s="4"/>
      <c r="AA1837" s="4"/>
      <c r="AB1837" s="4"/>
      <c r="AC1837" s="4"/>
      <c r="AD1837" s="4"/>
      <c r="AE1837" s="4"/>
      <c r="AF1837" s="4"/>
      <c r="AG1837" s="4"/>
      <c r="AH1837" s="4"/>
      <c r="AI1837" s="4"/>
      <c r="AJ1837" s="4"/>
      <c r="AK1837" s="4"/>
      <c r="AL1837" s="4"/>
      <c r="AM1837" s="4"/>
      <c r="AN1837" s="4"/>
      <c r="AO1837" s="4"/>
      <c r="AP1837" s="4"/>
      <c r="AQ1837" s="4"/>
      <c r="AR1837" s="4"/>
      <c r="AS1837" s="4"/>
      <c r="AT1837" s="4"/>
      <c r="AU1837" s="4"/>
      <c r="AV1837" s="4"/>
      <c r="AW1837" s="4"/>
      <c r="AX1837" s="4"/>
      <c r="AY1837" s="4"/>
      <c r="AZ1837" s="4"/>
      <c r="BA1837" s="4"/>
      <c r="BB1837" s="4"/>
      <c r="BC1837" s="4"/>
      <c r="BD1837" s="4"/>
      <c r="BE1837" s="4"/>
      <c r="BF1837" s="4"/>
      <c r="BG1837" s="4"/>
      <c r="BH1837" s="4"/>
      <c r="BI1837" s="4"/>
      <c r="BJ1837" s="4"/>
      <c r="BK1837" s="4"/>
      <c r="BL1837" s="4"/>
      <c r="BM1837" s="4"/>
      <c r="BN1837" s="4"/>
      <c r="BO1837" s="4"/>
      <c r="BP1837" s="4"/>
      <c r="BQ1837" s="4"/>
      <c r="BR1837" s="4"/>
      <c r="BS1837" s="4"/>
      <c r="BT1837" s="4"/>
      <c r="BU1837" s="4"/>
      <c r="BV1837" s="4"/>
      <c r="BW1837" s="4"/>
      <c r="BZ1837" s="7"/>
      <c r="CF1837" s="7"/>
      <c r="CG1837" s="14"/>
      <c r="CH1837" s="7"/>
      <c r="CI1837" s="14"/>
      <c r="CJ1837" s="7"/>
      <c r="CK1837" s="14"/>
      <c r="CL1837" s="7"/>
      <c r="CM1837" s="14"/>
    </row>
    <row r="1838" spans="1:91" x14ac:dyDescent="0.3">
      <c r="A1838" s="10">
        <v>151</v>
      </c>
      <c r="B1838" s="36" t="s">
        <v>913</v>
      </c>
      <c r="G1838" s="36" t="s">
        <v>7275</v>
      </c>
      <c r="K1838" s="7"/>
      <c r="L1838" s="7" t="s">
        <v>834</v>
      </c>
      <c r="M1838" s="7" t="s">
        <v>669</v>
      </c>
      <c r="N1838" s="4"/>
      <c r="O1838" s="4"/>
      <c r="P1838" s="4"/>
      <c r="Q1838" s="4"/>
      <c r="R1838" s="4"/>
      <c r="S1838" s="4"/>
      <c r="T1838" s="4"/>
      <c r="U1838" s="4"/>
      <c r="V1838" s="4"/>
      <c r="W1838" s="4"/>
      <c r="X1838" s="4"/>
      <c r="Y1838" s="4"/>
      <c r="Z1838" s="4"/>
      <c r="AA1838" s="4"/>
      <c r="AB1838" s="4"/>
      <c r="AC1838" s="4"/>
      <c r="AD1838" s="4"/>
      <c r="AE1838" s="4"/>
      <c r="AF1838" s="4"/>
      <c r="AG1838" s="4"/>
      <c r="AH1838" s="4"/>
      <c r="AI1838" s="4"/>
      <c r="AJ1838" s="4"/>
      <c r="AK1838" s="4"/>
      <c r="AL1838" s="4"/>
      <c r="AM1838" s="4"/>
      <c r="AN1838" s="4"/>
      <c r="AO1838" s="4"/>
      <c r="AP1838" s="4"/>
      <c r="AQ1838" s="4"/>
      <c r="AR1838" s="4"/>
      <c r="AS1838" s="4"/>
      <c r="AT1838" s="4"/>
      <c r="AU1838" s="4"/>
      <c r="AV1838" s="4"/>
      <c r="AW1838" s="4"/>
      <c r="AX1838" s="4"/>
      <c r="AY1838" s="4"/>
      <c r="AZ1838" s="4"/>
      <c r="BA1838" s="4"/>
      <c r="BB1838" s="4"/>
      <c r="BC1838" s="4"/>
      <c r="BD1838" s="4"/>
      <c r="BE1838" s="4"/>
      <c r="BF1838" s="4"/>
      <c r="BG1838" s="4"/>
      <c r="BH1838" s="4"/>
      <c r="BI1838" s="4"/>
      <c r="BJ1838" s="4"/>
      <c r="BK1838" s="4"/>
      <c r="BL1838" s="4"/>
      <c r="BM1838" s="4"/>
      <c r="BN1838" s="4"/>
      <c r="BO1838" s="4"/>
      <c r="BP1838" s="4"/>
      <c r="BQ1838" s="4"/>
      <c r="BR1838" s="4"/>
      <c r="BS1838" s="4"/>
      <c r="BT1838" s="4"/>
      <c r="BU1838" s="4"/>
      <c r="BV1838" s="4"/>
      <c r="BW1838" s="4"/>
      <c r="BZ1838" s="7"/>
      <c r="CF1838" s="7"/>
      <c r="CG1838" s="14"/>
      <c r="CH1838" s="7"/>
      <c r="CI1838" s="14"/>
      <c r="CJ1838" s="7"/>
      <c r="CK1838" s="14"/>
      <c r="CL1838" s="7"/>
      <c r="CM1838" s="14"/>
    </row>
    <row r="1839" spans="1:91" x14ac:dyDescent="0.3">
      <c r="A1839" s="10">
        <v>151</v>
      </c>
      <c r="B1839" s="36" t="s">
        <v>860</v>
      </c>
      <c r="G1839" s="36" t="s">
        <v>7276</v>
      </c>
      <c r="K1839" s="7"/>
      <c r="L1839" s="7" t="s">
        <v>834</v>
      </c>
      <c r="M1839" s="7" t="s">
        <v>669</v>
      </c>
      <c r="N1839" s="4"/>
      <c r="O1839" s="4"/>
      <c r="P1839" s="4"/>
      <c r="Q1839" s="4"/>
      <c r="R1839" s="4"/>
      <c r="S1839" s="4"/>
      <c r="T1839" s="4"/>
      <c r="U1839" s="4"/>
      <c r="V1839" s="4"/>
      <c r="W1839" s="4"/>
      <c r="X1839" s="4"/>
      <c r="Y1839" s="4"/>
      <c r="Z1839" s="4"/>
      <c r="AA1839" s="4"/>
      <c r="AB1839" s="4"/>
      <c r="AC1839" s="4"/>
      <c r="AD1839" s="4"/>
      <c r="AE1839" s="4"/>
      <c r="AF1839" s="4"/>
      <c r="AG1839" s="4"/>
      <c r="AH1839" s="4"/>
      <c r="AI1839" s="4"/>
      <c r="AJ1839" s="4"/>
      <c r="AK1839" s="4"/>
      <c r="AL1839" s="4"/>
      <c r="AM1839" s="4"/>
      <c r="AN1839" s="4"/>
      <c r="AO1839" s="4"/>
      <c r="AP1839" s="4"/>
      <c r="AQ1839" s="4"/>
      <c r="AR1839" s="4"/>
      <c r="AS1839" s="4"/>
      <c r="AT1839" s="4"/>
      <c r="AU1839" s="4"/>
      <c r="AV1839" s="4"/>
      <c r="AW1839" s="4"/>
      <c r="AX1839" s="4"/>
      <c r="AY1839" s="4"/>
      <c r="AZ1839" s="4"/>
      <c r="BA1839" s="4"/>
      <c r="BB1839" s="4"/>
      <c r="BC1839" s="4"/>
      <c r="BD1839" s="4"/>
      <c r="BE1839" s="4"/>
      <c r="BF1839" s="4"/>
      <c r="BG1839" s="4"/>
      <c r="BH1839" s="4"/>
      <c r="BI1839" s="4"/>
      <c r="BJ1839" s="4"/>
      <c r="BK1839" s="4"/>
      <c r="BL1839" s="4"/>
      <c r="BM1839" s="4"/>
      <c r="BN1839" s="4"/>
      <c r="BO1839" s="4"/>
      <c r="BP1839" s="4"/>
      <c r="BQ1839" s="4"/>
      <c r="BR1839" s="4"/>
      <c r="BS1839" s="4"/>
      <c r="BT1839" s="4"/>
      <c r="BU1839" s="4"/>
      <c r="BV1839" s="4"/>
      <c r="BW1839" s="4"/>
      <c r="BZ1839" s="7"/>
      <c r="CF1839" s="7"/>
      <c r="CG1839" s="14"/>
      <c r="CH1839" s="7"/>
      <c r="CI1839" s="14"/>
      <c r="CJ1839" s="7"/>
      <c r="CK1839" s="14"/>
      <c r="CL1839" s="7"/>
      <c r="CM1839" s="14"/>
    </row>
    <row r="1840" spans="1:91" x14ac:dyDescent="0.3">
      <c r="A1840" s="10">
        <v>151</v>
      </c>
      <c r="B1840" s="36" t="s">
        <v>1025</v>
      </c>
      <c r="G1840" s="36" t="s">
        <v>7277</v>
      </c>
      <c r="K1840" s="7"/>
      <c r="L1840" s="7" t="s">
        <v>834</v>
      </c>
      <c r="M1840" s="7" t="s">
        <v>615</v>
      </c>
      <c r="N1840" s="4"/>
      <c r="O1840" s="4"/>
      <c r="P1840" s="4"/>
      <c r="Q1840" s="4"/>
      <c r="R1840" s="4"/>
      <c r="S1840" s="4"/>
      <c r="T1840" s="4"/>
      <c r="U1840" s="4"/>
      <c r="V1840" s="4"/>
      <c r="W1840" s="4"/>
      <c r="X1840" s="4"/>
      <c r="Y1840" s="4"/>
      <c r="Z1840" s="4"/>
      <c r="AA1840" s="4"/>
      <c r="AB1840" s="4"/>
      <c r="AC1840" s="4"/>
      <c r="AD1840" s="4"/>
      <c r="AE1840" s="4"/>
      <c r="AF1840" s="4"/>
      <c r="AG1840" s="4"/>
      <c r="AH1840" s="4"/>
      <c r="AI1840" s="4"/>
      <c r="AJ1840" s="4"/>
      <c r="AK1840" s="4"/>
      <c r="AL1840" s="4"/>
      <c r="AM1840" s="4"/>
      <c r="AN1840" s="4"/>
      <c r="AO1840" s="4"/>
      <c r="AP1840" s="4"/>
      <c r="AQ1840" s="4"/>
      <c r="AR1840" s="4"/>
      <c r="AS1840" s="4"/>
      <c r="AT1840" s="4"/>
      <c r="AU1840" s="4"/>
      <c r="AV1840" s="4"/>
      <c r="AW1840" s="4"/>
      <c r="AX1840" s="4"/>
      <c r="AY1840" s="4"/>
      <c r="AZ1840" s="4"/>
      <c r="BA1840" s="4"/>
      <c r="BB1840" s="4"/>
      <c r="BC1840" s="4"/>
      <c r="BD1840" s="4"/>
      <c r="BE1840" s="4"/>
      <c r="BF1840" s="4"/>
      <c r="BG1840" s="4"/>
      <c r="BH1840" s="4"/>
      <c r="BI1840" s="4"/>
      <c r="BJ1840" s="4"/>
      <c r="BK1840" s="4"/>
      <c r="BL1840" s="4"/>
      <c r="BM1840" s="4"/>
      <c r="BN1840" s="4"/>
      <c r="BO1840" s="4"/>
      <c r="BP1840" s="4"/>
      <c r="BQ1840" s="4"/>
      <c r="BR1840" s="4"/>
      <c r="BS1840" s="4"/>
      <c r="BT1840" s="4"/>
      <c r="BU1840" s="4"/>
      <c r="BV1840" s="4"/>
      <c r="BW1840" s="4"/>
      <c r="BZ1840" s="7"/>
      <c r="CF1840" s="7"/>
      <c r="CG1840" s="14"/>
      <c r="CH1840" s="7"/>
      <c r="CI1840" s="14"/>
      <c r="CJ1840" s="7"/>
      <c r="CK1840" s="14"/>
      <c r="CL1840" s="7"/>
      <c r="CM1840" s="14"/>
    </row>
    <row r="1841" spans="1:91" x14ac:dyDescent="0.3">
      <c r="A1841" s="10">
        <v>151</v>
      </c>
      <c r="B1841" s="36" t="s">
        <v>868</v>
      </c>
      <c r="G1841" s="36" t="s">
        <v>7278</v>
      </c>
      <c r="K1841" s="7"/>
      <c r="L1841" s="7" t="s">
        <v>834</v>
      </c>
      <c r="M1841" s="7" t="s">
        <v>669</v>
      </c>
      <c r="N1841" s="4"/>
      <c r="O1841" s="4"/>
      <c r="P1841" s="4"/>
      <c r="Q1841" s="4"/>
      <c r="R1841" s="4"/>
      <c r="S1841" s="4"/>
      <c r="T1841" s="4"/>
      <c r="U1841" s="4"/>
      <c r="V1841" s="4"/>
      <c r="W1841" s="4"/>
      <c r="X1841" s="4"/>
      <c r="Y1841" s="4"/>
      <c r="Z1841" s="4"/>
      <c r="AA1841" s="4"/>
      <c r="AB1841" s="4"/>
      <c r="AC1841" s="4"/>
      <c r="AD1841" s="4"/>
      <c r="AE1841" s="4"/>
      <c r="AF1841" s="4"/>
      <c r="AG1841" s="4"/>
      <c r="AH1841" s="4"/>
      <c r="AI1841" s="4"/>
      <c r="AJ1841" s="4"/>
      <c r="AK1841" s="4"/>
      <c r="AL1841" s="4"/>
      <c r="AM1841" s="4"/>
      <c r="AN1841" s="4"/>
      <c r="AO1841" s="4"/>
      <c r="AP1841" s="4"/>
      <c r="AQ1841" s="4"/>
      <c r="AR1841" s="4"/>
      <c r="AS1841" s="4"/>
      <c r="AT1841" s="4"/>
      <c r="AU1841" s="4"/>
      <c r="AV1841" s="4"/>
      <c r="AW1841" s="4"/>
      <c r="AX1841" s="4"/>
      <c r="AY1841" s="4"/>
      <c r="AZ1841" s="4"/>
      <c r="BA1841" s="4"/>
      <c r="BB1841" s="4"/>
      <c r="BC1841" s="4"/>
      <c r="BD1841" s="4"/>
      <c r="BE1841" s="4"/>
      <c r="BF1841" s="4"/>
      <c r="BG1841" s="4"/>
      <c r="BH1841" s="4"/>
      <c r="BI1841" s="4"/>
      <c r="BJ1841" s="4"/>
      <c r="BK1841" s="4"/>
      <c r="BL1841" s="4"/>
      <c r="BM1841" s="4"/>
      <c r="BN1841" s="4"/>
      <c r="BO1841" s="4"/>
      <c r="BP1841" s="4"/>
      <c r="BQ1841" s="4"/>
      <c r="BR1841" s="4"/>
      <c r="BS1841" s="4"/>
      <c r="BT1841" s="4"/>
      <c r="BU1841" s="4"/>
      <c r="BV1841" s="4"/>
      <c r="BW1841" s="4"/>
      <c r="BZ1841" s="7"/>
      <c r="CF1841" s="7"/>
      <c r="CG1841" s="14"/>
      <c r="CH1841" s="7"/>
      <c r="CI1841" s="14"/>
      <c r="CJ1841" s="7"/>
      <c r="CK1841" s="14"/>
      <c r="CL1841" s="7"/>
      <c r="CM1841" s="14"/>
    </row>
    <row r="1842" spans="1:91" x14ac:dyDescent="0.3">
      <c r="A1842" s="10">
        <v>151</v>
      </c>
      <c r="B1842" s="36" t="s">
        <v>1036</v>
      </c>
      <c r="G1842" s="36" t="s">
        <v>7279</v>
      </c>
      <c r="K1842" s="7"/>
      <c r="L1842" s="7" t="s">
        <v>834</v>
      </c>
      <c r="M1842" s="7" t="s">
        <v>618</v>
      </c>
      <c r="N1842" s="4"/>
      <c r="O1842" s="4"/>
      <c r="P1842" s="4"/>
      <c r="Q1842" s="4"/>
      <c r="R1842" s="4"/>
      <c r="S1842" s="4"/>
      <c r="T1842" s="4"/>
      <c r="U1842" s="4"/>
      <c r="V1842" s="4"/>
      <c r="W1842" s="4"/>
      <c r="X1842" s="4"/>
      <c r="Y1842" s="4"/>
      <c r="Z1842" s="4"/>
      <c r="AA1842" s="4"/>
      <c r="AB1842" s="4"/>
      <c r="AC1842" s="4"/>
      <c r="AD1842" s="4"/>
      <c r="AE1842" s="4"/>
      <c r="AF1842" s="4"/>
      <c r="AG1842" s="4"/>
      <c r="AH1842" s="4"/>
      <c r="AI1842" s="4"/>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4"/>
      <c r="BH1842" s="4"/>
      <c r="BI1842" s="4"/>
      <c r="BJ1842" s="4"/>
      <c r="BK1842" s="4"/>
      <c r="BL1842" s="4"/>
      <c r="BM1842" s="4"/>
      <c r="BN1842" s="4"/>
      <c r="BO1842" s="4"/>
      <c r="BP1842" s="4"/>
      <c r="BQ1842" s="4"/>
      <c r="BR1842" s="4"/>
      <c r="BS1842" s="4"/>
      <c r="BT1842" s="4"/>
      <c r="BU1842" s="4"/>
      <c r="BV1842" s="4"/>
      <c r="BW1842" s="4"/>
      <c r="BZ1842" s="7"/>
      <c r="CF1842" s="7"/>
      <c r="CG1842" s="14"/>
      <c r="CH1842" s="7"/>
      <c r="CI1842" s="14"/>
      <c r="CJ1842" s="7"/>
      <c r="CK1842" s="14"/>
      <c r="CL1842" s="7"/>
      <c r="CM1842" s="14"/>
    </row>
    <row r="1843" spans="1:91" x14ac:dyDescent="0.3">
      <c r="A1843" s="10">
        <v>151</v>
      </c>
      <c r="B1843" s="36" t="s">
        <v>1176</v>
      </c>
      <c r="G1843" s="36" t="s">
        <v>7280</v>
      </c>
      <c r="K1843" s="7"/>
      <c r="L1843" s="7" t="s">
        <v>834</v>
      </c>
      <c r="M1843" s="7" t="s">
        <v>618</v>
      </c>
      <c r="N1843" s="4"/>
      <c r="O1843" s="4"/>
      <c r="P1843" s="4"/>
      <c r="Q1843" s="4"/>
      <c r="R1843" s="4"/>
      <c r="S1843" s="4"/>
      <c r="T1843" s="4"/>
      <c r="U1843" s="4"/>
      <c r="V1843" s="4"/>
      <c r="W1843" s="4"/>
      <c r="X1843" s="4"/>
      <c r="Y1843" s="4"/>
      <c r="Z1843" s="4"/>
      <c r="AA1843" s="4"/>
      <c r="AB1843" s="4"/>
      <c r="AC1843" s="4"/>
      <c r="AD1843" s="4"/>
      <c r="AE1843" s="4"/>
      <c r="AF1843" s="4"/>
      <c r="AG1843" s="4"/>
      <c r="AH1843" s="4"/>
      <c r="AI1843" s="4"/>
      <c r="AJ1843" s="4"/>
      <c r="AK1843" s="4"/>
      <c r="AL1843" s="4"/>
      <c r="AM1843" s="4"/>
      <c r="AN1843" s="4"/>
      <c r="AO1843" s="4"/>
      <c r="AP1843" s="4"/>
      <c r="AQ1843" s="4"/>
      <c r="AR1843" s="4"/>
      <c r="AS1843" s="4"/>
      <c r="AT1843" s="4"/>
      <c r="AU1843" s="4"/>
      <c r="AV1843" s="4"/>
      <c r="AW1843" s="4"/>
      <c r="AX1843" s="4"/>
      <c r="AY1843" s="4"/>
      <c r="AZ1843" s="4"/>
      <c r="BA1843" s="4"/>
      <c r="BB1843" s="4"/>
      <c r="BC1843" s="4"/>
      <c r="BD1843" s="4"/>
      <c r="BE1843" s="4"/>
      <c r="BF1843" s="4"/>
      <c r="BG1843" s="4"/>
      <c r="BH1843" s="4"/>
      <c r="BI1843" s="4"/>
      <c r="BJ1843" s="4"/>
      <c r="BK1843" s="4"/>
      <c r="BL1843" s="4"/>
      <c r="BM1843" s="4"/>
      <c r="BN1843" s="4"/>
      <c r="BO1843" s="4"/>
      <c r="BP1843" s="4"/>
      <c r="BQ1843" s="4"/>
      <c r="BR1843" s="4"/>
      <c r="BS1843" s="4"/>
      <c r="BT1843" s="4"/>
      <c r="BU1843" s="4"/>
      <c r="BV1843" s="4"/>
      <c r="BW1843" s="4"/>
      <c r="BZ1843" s="7"/>
      <c r="CF1843" s="7"/>
      <c r="CG1843" s="14"/>
      <c r="CH1843" s="7"/>
      <c r="CI1843" s="14"/>
      <c r="CJ1843" s="7"/>
      <c r="CK1843" s="14"/>
      <c r="CL1843" s="7"/>
      <c r="CM1843" s="14"/>
    </row>
    <row r="1844" spans="1:91" x14ac:dyDescent="0.3">
      <c r="A1844" s="10">
        <v>151</v>
      </c>
      <c r="B1844" s="36" t="s">
        <v>7261</v>
      </c>
      <c r="G1844" s="36" t="s">
        <v>7281</v>
      </c>
      <c r="K1844" s="7"/>
      <c r="L1844" s="7" t="s">
        <v>834</v>
      </c>
      <c r="M1844" s="7" t="s">
        <v>669</v>
      </c>
      <c r="N1844" s="4"/>
      <c r="O1844" s="4"/>
      <c r="P1844" s="4"/>
      <c r="Q1844" s="4"/>
      <c r="R1844" s="4"/>
      <c r="S1844" s="4"/>
      <c r="T1844" s="4"/>
      <c r="U1844" s="4"/>
      <c r="V1844" s="4"/>
      <c r="W1844" s="4"/>
      <c r="X1844" s="4"/>
      <c r="Y1844" s="4"/>
      <c r="Z1844" s="4"/>
      <c r="AA1844" s="4"/>
      <c r="AB1844" s="4"/>
      <c r="AC1844" s="4"/>
      <c r="AD1844" s="4"/>
      <c r="AE1844" s="4"/>
      <c r="AF1844" s="4"/>
      <c r="AG1844" s="4"/>
      <c r="AH1844" s="4"/>
      <c r="AI1844" s="4"/>
      <c r="AJ1844" s="4"/>
      <c r="AK1844" s="4"/>
      <c r="AL1844" s="4"/>
      <c r="AM1844" s="4"/>
      <c r="AN1844" s="4"/>
      <c r="AO1844" s="4"/>
      <c r="AP1844" s="4"/>
      <c r="AQ1844" s="4"/>
      <c r="AR1844" s="4"/>
      <c r="AS1844" s="4"/>
      <c r="AT1844" s="4"/>
      <c r="AU1844" s="4"/>
      <c r="AV1844" s="4"/>
      <c r="AW1844" s="4"/>
      <c r="AX1844" s="4"/>
      <c r="AY1844" s="4"/>
      <c r="AZ1844" s="4"/>
      <c r="BA1844" s="4"/>
      <c r="BB1844" s="4"/>
      <c r="BC1844" s="4"/>
      <c r="BD1844" s="4"/>
      <c r="BE1844" s="4"/>
      <c r="BF1844" s="4"/>
      <c r="BG1844" s="4"/>
      <c r="BH1844" s="4"/>
      <c r="BI1844" s="4"/>
      <c r="BJ1844" s="4"/>
      <c r="BK1844" s="4"/>
      <c r="BL1844" s="4"/>
      <c r="BM1844" s="4"/>
      <c r="BN1844" s="4"/>
      <c r="BO1844" s="4"/>
      <c r="BP1844" s="4"/>
      <c r="BQ1844" s="4"/>
      <c r="BR1844" s="4"/>
      <c r="BS1844" s="4"/>
      <c r="BT1844" s="4"/>
      <c r="BU1844" s="4"/>
      <c r="BV1844" s="4"/>
      <c r="BW1844" s="4"/>
      <c r="BZ1844" s="7"/>
      <c r="CF1844" s="7"/>
      <c r="CG1844" s="14"/>
      <c r="CH1844" s="7"/>
      <c r="CI1844" s="14"/>
      <c r="CJ1844" s="7"/>
      <c r="CK1844" s="14"/>
      <c r="CL1844" s="7"/>
      <c r="CM1844" s="14"/>
    </row>
    <row r="1845" spans="1:91" x14ac:dyDescent="0.3">
      <c r="A1845" s="10">
        <v>151</v>
      </c>
      <c r="B1845" s="36" t="s">
        <v>852</v>
      </c>
      <c r="G1845" s="36" t="s">
        <v>7282</v>
      </c>
      <c r="K1845" s="7"/>
      <c r="L1845" s="7" t="s">
        <v>834</v>
      </c>
      <c r="M1845" s="7" t="s">
        <v>669</v>
      </c>
      <c r="N1845" s="4"/>
      <c r="O1845" s="4"/>
      <c r="P1845" s="4"/>
      <c r="Q1845" s="4"/>
      <c r="R1845" s="4"/>
      <c r="S1845" s="4"/>
      <c r="T1845" s="4"/>
      <c r="U1845" s="4"/>
      <c r="V1845" s="4"/>
      <c r="W1845" s="4"/>
      <c r="X1845" s="4"/>
      <c r="Y1845" s="4"/>
      <c r="Z1845" s="4"/>
      <c r="AA1845" s="4"/>
      <c r="AB1845" s="4"/>
      <c r="AC1845" s="4"/>
      <c r="AD1845" s="4"/>
      <c r="AE1845" s="4"/>
      <c r="AF1845" s="4"/>
      <c r="AG1845" s="4"/>
      <c r="AH1845" s="4"/>
      <c r="AI1845" s="4"/>
      <c r="AJ1845" s="4"/>
      <c r="AK1845" s="4"/>
      <c r="AL1845" s="4"/>
      <c r="AM1845" s="4"/>
      <c r="AN1845" s="4"/>
      <c r="AO1845" s="4"/>
      <c r="AP1845" s="4"/>
      <c r="AQ1845" s="4"/>
      <c r="AR1845" s="4"/>
      <c r="AS1845" s="4"/>
      <c r="AT1845" s="4"/>
      <c r="AU1845" s="4"/>
      <c r="AV1845" s="4"/>
      <c r="AW1845" s="4"/>
      <c r="AX1845" s="4"/>
      <c r="AY1845" s="4"/>
      <c r="AZ1845" s="4"/>
      <c r="BA1845" s="4"/>
      <c r="BB1845" s="4"/>
      <c r="BC1845" s="4"/>
      <c r="BD1845" s="4"/>
      <c r="BE1845" s="4"/>
      <c r="BF1845" s="4"/>
      <c r="BG1845" s="4"/>
      <c r="BH1845" s="4"/>
      <c r="BI1845" s="4"/>
      <c r="BJ1845" s="4"/>
      <c r="BK1845" s="4"/>
      <c r="BL1845" s="4"/>
      <c r="BM1845" s="4"/>
      <c r="BN1845" s="4"/>
      <c r="BO1845" s="4"/>
      <c r="BP1845" s="4"/>
      <c r="BQ1845" s="4"/>
      <c r="BR1845" s="4"/>
      <c r="BS1845" s="4"/>
      <c r="BT1845" s="4"/>
      <c r="BU1845" s="4"/>
      <c r="BV1845" s="4"/>
      <c r="BW1845" s="4"/>
      <c r="BZ1845" s="7"/>
      <c r="CF1845" s="7"/>
      <c r="CG1845" s="14"/>
      <c r="CH1845" s="7"/>
      <c r="CI1845" s="14"/>
      <c r="CJ1845" s="7"/>
      <c r="CK1845" s="14"/>
      <c r="CL1845" s="7"/>
      <c r="CM1845" s="14"/>
    </row>
    <row r="1846" spans="1:91" x14ac:dyDescent="0.3">
      <c r="A1846" s="10">
        <v>151</v>
      </c>
      <c r="B1846" s="36" t="s">
        <v>860</v>
      </c>
      <c r="G1846" s="36" t="s">
        <v>7283</v>
      </c>
      <c r="K1846" s="7"/>
      <c r="L1846" s="7" t="s">
        <v>834</v>
      </c>
      <c r="M1846" s="7" t="s">
        <v>669</v>
      </c>
      <c r="N1846" s="4"/>
      <c r="O1846" s="4"/>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c r="AW1846" s="4"/>
      <c r="AX1846" s="4"/>
      <c r="AY1846" s="4"/>
      <c r="AZ1846" s="4"/>
      <c r="BA1846" s="4"/>
      <c r="BB1846" s="4"/>
      <c r="BC1846" s="4"/>
      <c r="BD1846" s="4"/>
      <c r="BE1846" s="4"/>
      <c r="BF1846" s="4"/>
      <c r="BG1846" s="4"/>
      <c r="BH1846" s="4"/>
      <c r="BI1846" s="4"/>
      <c r="BJ1846" s="4"/>
      <c r="BK1846" s="4"/>
      <c r="BL1846" s="4"/>
      <c r="BM1846" s="4"/>
      <c r="BN1846" s="4"/>
      <c r="BO1846" s="4"/>
      <c r="BP1846" s="4"/>
      <c r="BQ1846" s="4"/>
      <c r="BR1846" s="4"/>
      <c r="BS1846" s="4"/>
      <c r="BT1846" s="4"/>
      <c r="BU1846" s="4"/>
      <c r="BV1846" s="4"/>
      <c r="BW1846" s="4"/>
      <c r="BZ1846" s="7"/>
      <c r="CF1846" s="7"/>
      <c r="CG1846" s="14"/>
      <c r="CH1846" s="7"/>
      <c r="CI1846" s="14"/>
      <c r="CJ1846" s="7"/>
      <c r="CK1846" s="14"/>
      <c r="CL1846" s="7"/>
      <c r="CM1846" s="14"/>
    </row>
    <row r="1847" spans="1:91" x14ac:dyDescent="0.3">
      <c r="A1847" s="10">
        <v>151</v>
      </c>
      <c r="B1847" s="36" t="s">
        <v>868</v>
      </c>
      <c r="G1847" s="36" t="s">
        <v>7284</v>
      </c>
      <c r="K1847" s="7"/>
      <c r="L1847" s="7" t="s">
        <v>834</v>
      </c>
      <c r="M1847" s="7" t="s">
        <v>651</v>
      </c>
      <c r="N1847" s="4"/>
      <c r="O1847" s="4"/>
      <c r="P1847" s="4"/>
      <c r="Q1847" s="4"/>
      <c r="R1847" s="4"/>
      <c r="S1847" s="4"/>
      <c r="T1847" s="4"/>
      <c r="U1847" s="4"/>
      <c r="V1847" s="4"/>
      <c r="W1847" s="4"/>
      <c r="X1847" s="4"/>
      <c r="Y1847" s="4"/>
      <c r="Z1847" s="4"/>
      <c r="AA1847" s="4"/>
      <c r="AB1847" s="4"/>
      <c r="AC1847" s="4"/>
      <c r="AD1847" s="4"/>
      <c r="AE1847" s="4"/>
      <c r="AF1847" s="4"/>
      <c r="AG1847" s="4"/>
      <c r="AH1847" s="4"/>
      <c r="AI1847" s="4"/>
      <c r="AJ1847" s="4"/>
      <c r="AK1847" s="4"/>
      <c r="AL1847" s="4"/>
      <c r="AM1847" s="4"/>
      <c r="AN1847" s="4"/>
      <c r="AO1847" s="4"/>
      <c r="AP1847" s="4"/>
      <c r="AQ1847" s="4"/>
      <c r="AR1847" s="4"/>
      <c r="AS1847" s="4"/>
      <c r="AT1847" s="4"/>
      <c r="AU1847" s="4"/>
      <c r="AV1847" s="4"/>
      <c r="AW1847" s="4"/>
      <c r="AX1847" s="4"/>
      <c r="AY1847" s="4"/>
      <c r="AZ1847" s="4"/>
      <c r="BA1847" s="4"/>
      <c r="BB1847" s="4"/>
      <c r="BC1847" s="4"/>
      <c r="BD1847" s="4"/>
      <c r="BE1847" s="4"/>
      <c r="BF1847" s="4"/>
      <c r="BG1847" s="4"/>
      <c r="BH1847" s="4"/>
      <c r="BI1847" s="4"/>
      <c r="BJ1847" s="4"/>
      <c r="BK1847" s="4"/>
      <c r="BL1847" s="4"/>
      <c r="BM1847" s="4"/>
      <c r="BN1847" s="4"/>
      <c r="BO1847" s="4"/>
      <c r="BP1847" s="4"/>
      <c r="BQ1847" s="4"/>
      <c r="BR1847" s="4"/>
      <c r="BS1847" s="4"/>
      <c r="BT1847" s="4"/>
      <c r="BU1847" s="4"/>
      <c r="BV1847" s="4"/>
      <c r="BW1847" s="4"/>
      <c r="BZ1847" s="7"/>
      <c r="CF1847" s="7"/>
      <c r="CG1847" s="14"/>
      <c r="CH1847" s="7"/>
      <c r="CI1847" s="14"/>
      <c r="CJ1847" s="7"/>
      <c r="CK1847" s="14"/>
      <c r="CL1847" s="7"/>
      <c r="CM1847" s="14"/>
    </row>
    <row r="1848" spans="1:91" x14ac:dyDescent="0.3">
      <c r="A1848" s="10">
        <v>151</v>
      </c>
      <c r="B1848" s="36" t="s">
        <v>2180</v>
      </c>
      <c r="G1848" s="36" t="s">
        <v>7285</v>
      </c>
      <c r="K1848" s="7"/>
      <c r="L1848" s="7" t="s">
        <v>834</v>
      </c>
      <c r="M1848" s="7" t="s">
        <v>615</v>
      </c>
      <c r="N1848" s="4"/>
      <c r="O1848" s="4"/>
      <c r="P1848" s="4"/>
      <c r="Q1848" s="4"/>
      <c r="R1848" s="4"/>
      <c r="S1848" s="4"/>
      <c r="T1848" s="4"/>
      <c r="U1848" s="4"/>
      <c r="V1848" s="4"/>
      <c r="W1848" s="4"/>
      <c r="X1848" s="4"/>
      <c r="Y1848" s="4"/>
      <c r="Z1848" s="4"/>
      <c r="AA1848" s="4"/>
      <c r="AB1848" s="4"/>
      <c r="AC1848" s="4"/>
      <c r="AD1848" s="4"/>
      <c r="AE1848" s="4"/>
      <c r="AF1848" s="4"/>
      <c r="AG1848" s="4"/>
      <c r="AH1848" s="4"/>
      <c r="AI1848" s="4"/>
      <c r="AJ1848" s="4"/>
      <c r="AK1848" s="4"/>
      <c r="AL1848" s="4"/>
      <c r="AM1848" s="4"/>
      <c r="AN1848" s="4"/>
      <c r="AO1848" s="4"/>
      <c r="AP1848" s="4"/>
      <c r="AQ1848" s="4"/>
      <c r="AR1848" s="4"/>
      <c r="AS1848" s="4"/>
      <c r="AT1848" s="4"/>
      <c r="AU1848" s="4"/>
      <c r="AV1848" s="4"/>
      <c r="AW1848" s="4"/>
      <c r="AX1848" s="4"/>
      <c r="AY1848" s="4"/>
      <c r="AZ1848" s="4"/>
      <c r="BA1848" s="4"/>
      <c r="BB1848" s="4"/>
      <c r="BC1848" s="4"/>
      <c r="BD1848" s="4"/>
      <c r="BE1848" s="4"/>
      <c r="BF1848" s="4"/>
      <c r="BG1848" s="4"/>
      <c r="BH1848" s="4"/>
      <c r="BI1848" s="4"/>
      <c r="BJ1848" s="4"/>
      <c r="BK1848" s="4"/>
      <c r="BL1848" s="4"/>
      <c r="BM1848" s="4"/>
      <c r="BN1848" s="4"/>
      <c r="BO1848" s="4"/>
      <c r="BP1848" s="4"/>
      <c r="BQ1848" s="4"/>
      <c r="BR1848" s="4"/>
      <c r="BS1848" s="4"/>
      <c r="BT1848" s="4"/>
      <c r="BU1848" s="4"/>
      <c r="BV1848" s="4"/>
      <c r="BW1848" s="4"/>
      <c r="BZ1848" s="7"/>
      <c r="CF1848" s="7"/>
      <c r="CG1848" s="14"/>
      <c r="CH1848" s="7"/>
      <c r="CI1848" s="14"/>
      <c r="CJ1848" s="7"/>
      <c r="CK1848" s="14"/>
      <c r="CL1848" s="7"/>
      <c r="CM1848" s="14"/>
    </row>
    <row r="1849" spans="1:91" x14ac:dyDescent="0.3">
      <c r="A1849" s="10">
        <v>151</v>
      </c>
      <c r="B1849" s="36" t="s">
        <v>1028</v>
      </c>
      <c r="G1849" s="36" t="s">
        <v>7286</v>
      </c>
      <c r="K1849" s="7"/>
      <c r="L1849" s="7" t="s">
        <v>834</v>
      </c>
      <c r="M1849" s="7" t="s">
        <v>618</v>
      </c>
      <c r="N1849" s="4"/>
      <c r="O1849" s="4"/>
      <c r="P1849" s="4"/>
      <c r="Q1849" s="4"/>
      <c r="R1849" s="4"/>
      <c r="S1849" s="4"/>
      <c r="T1849" s="4"/>
      <c r="U1849" s="4"/>
      <c r="V1849" s="4"/>
      <c r="W1849" s="4"/>
      <c r="X1849" s="4"/>
      <c r="Y1849" s="4"/>
      <c r="Z1849" s="4"/>
      <c r="AA1849" s="4"/>
      <c r="AB1849" s="4"/>
      <c r="AC1849" s="4"/>
      <c r="AD1849" s="4"/>
      <c r="AE1849" s="4"/>
      <c r="AF1849" s="4"/>
      <c r="AG1849" s="4"/>
      <c r="AH1849" s="4"/>
      <c r="AI1849" s="4"/>
      <c r="AJ1849" s="4"/>
      <c r="AK1849" s="4"/>
      <c r="AL1849" s="4"/>
      <c r="AM1849" s="4"/>
      <c r="AN1849" s="4"/>
      <c r="AO1849" s="4"/>
      <c r="AP1849" s="4"/>
      <c r="AQ1849" s="4"/>
      <c r="AR1849" s="4"/>
      <c r="AS1849" s="4"/>
      <c r="AT1849" s="4"/>
      <c r="AU1849" s="4"/>
      <c r="AV1849" s="4"/>
      <c r="AW1849" s="4"/>
      <c r="AX1849" s="4"/>
      <c r="AY1849" s="4"/>
      <c r="AZ1849" s="4"/>
      <c r="BA1849" s="4"/>
      <c r="BB1849" s="4"/>
      <c r="BC1849" s="4"/>
      <c r="BD1849" s="4"/>
      <c r="BE1849" s="4"/>
      <c r="BF1849" s="4"/>
      <c r="BG1849" s="4"/>
      <c r="BH1849" s="4"/>
      <c r="BI1849" s="4"/>
      <c r="BJ1849" s="4"/>
      <c r="BK1849" s="4"/>
      <c r="BL1849" s="4"/>
      <c r="BM1849" s="4"/>
      <c r="BN1849" s="4"/>
      <c r="BO1849" s="4"/>
      <c r="BP1849" s="4"/>
      <c r="BQ1849" s="4"/>
      <c r="BR1849" s="4"/>
      <c r="BS1849" s="4"/>
      <c r="BT1849" s="4"/>
      <c r="BU1849" s="4"/>
      <c r="BV1849" s="4"/>
      <c r="BW1849" s="4"/>
      <c r="BZ1849" s="7"/>
      <c r="CF1849" s="7"/>
      <c r="CG1849" s="14"/>
      <c r="CH1849" s="7"/>
      <c r="CI1849" s="14"/>
      <c r="CJ1849" s="7"/>
      <c r="CK1849" s="14"/>
      <c r="CL1849" s="7"/>
      <c r="CM1849" s="14"/>
    </row>
    <row r="1850" spans="1:91" x14ac:dyDescent="0.3">
      <c r="A1850" s="10">
        <v>151</v>
      </c>
      <c r="B1850" s="36" t="s">
        <v>1058</v>
      </c>
      <c r="G1850" s="36" t="s">
        <v>7287</v>
      </c>
      <c r="K1850" s="7"/>
      <c r="L1850" s="7" t="s">
        <v>834</v>
      </c>
      <c r="M1850" s="7" t="s">
        <v>669</v>
      </c>
      <c r="N1850" s="4"/>
      <c r="O1850" s="4"/>
      <c r="P1850" s="4"/>
      <c r="Q1850" s="4"/>
      <c r="R1850" s="4"/>
      <c r="S1850" s="4"/>
      <c r="T1850" s="4"/>
      <c r="U1850" s="4"/>
      <c r="V1850" s="4"/>
      <c r="W1850" s="4"/>
      <c r="X1850" s="4"/>
      <c r="Y1850" s="4"/>
      <c r="Z1850" s="4"/>
      <c r="AA1850" s="4"/>
      <c r="AB1850" s="4"/>
      <c r="AC1850" s="4"/>
      <c r="AD1850" s="4"/>
      <c r="AE1850" s="4"/>
      <c r="AF1850" s="4"/>
      <c r="AG1850" s="4"/>
      <c r="AH1850" s="4"/>
      <c r="AI1850" s="4"/>
      <c r="AJ1850" s="4"/>
      <c r="AK1850" s="4"/>
      <c r="AL1850" s="4"/>
      <c r="AM1850" s="4"/>
      <c r="AN1850" s="4"/>
      <c r="AO1850" s="4"/>
      <c r="AP1850" s="4"/>
      <c r="AQ1850" s="4"/>
      <c r="AR1850" s="4"/>
      <c r="AS1850" s="4"/>
      <c r="AT1850" s="4"/>
      <c r="AU1850" s="4"/>
      <c r="AV1850" s="4"/>
      <c r="AW1850" s="4"/>
      <c r="AX1850" s="4"/>
      <c r="AY1850" s="4"/>
      <c r="AZ1850" s="4"/>
      <c r="BA1850" s="4"/>
      <c r="BB1850" s="4"/>
      <c r="BC1850" s="4"/>
      <c r="BD1850" s="4"/>
      <c r="BE1850" s="4"/>
      <c r="BF1850" s="4"/>
      <c r="BG1850" s="4"/>
      <c r="BH1850" s="4"/>
      <c r="BI1850" s="4"/>
      <c r="BJ1850" s="4"/>
      <c r="BK1850" s="4"/>
      <c r="BL1850" s="4"/>
      <c r="BM1850" s="4"/>
      <c r="BN1850" s="4"/>
      <c r="BO1850" s="4"/>
      <c r="BP1850" s="4"/>
      <c r="BQ1850" s="4"/>
      <c r="BR1850" s="4"/>
      <c r="BS1850" s="4"/>
      <c r="BT1850" s="4"/>
      <c r="BU1850" s="4"/>
      <c r="BV1850" s="4"/>
      <c r="BW1850" s="4"/>
      <c r="BZ1850" s="7"/>
      <c r="CF1850" s="7"/>
      <c r="CG1850" s="14"/>
      <c r="CH1850" s="7"/>
      <c r="CI1850" s="14"/>
      <c r="CJ1850" s="7"/>
      <c r="CK1850" s="14"/>
      <c r="CL1850" s="7"/>
      <c r="CM1850" s="14"/>
    </row>
    <row r="1851" spans="1:91" x14ac:dyDescent="0.3">
      <c r="A1851" s="10">
        <v>151</v>
      </c>
      <c r="B1851" s="36" t="s">
        <v>1028</v>
      </c>
      <c r="G1851" s="36" t="s">
        <v>7288</v>
      </c>
      <c r="K1851" s="7"/>
      <c r="L1851" s="7" t="s">
        <v>834</v>
      </c>
      <c r="M1851" s="7" t="s">
        <v>669</v>
      </c>
      <c r="N1851" s="4"/>
      <c r="O1851" s="4"/>
      <c r="P1851" s="4"/>
      <c r="Q1851" s="4"/>
      <c r="R1851" s="4"/>
      <c r="S1851" s="4"/>
      <c r="T1851" s="4"/>
      <c r="U1851" s="4"/>
      <c r="V1851" s="4"/>
      <c r="W1851" s="4"/>
      <c r="X1851" s="4"/>
      <c r="Y1851" s="4"/>
      <c r="Z1851" s="4"/>
      <c r="AA1851" s="4"/>
      <c r="AB1851" s="4"/>
      <c r="AC1851" s="4"/>
      <c r="AD1851" s="4"/>
      <c r="AE1851" s="4"/>
      <c r="AF1851" s="4"/>
      <c r="AG1851" s="4"/>
      <c r="AH1851" s="4"/>
      <c r="AI1851" s="4"/>
      <c r="AJ1851" s="4"/>
      <c r="AK1851" s="4"/>
      <c r="AL1851" s="4"/>
      <c r="AM1851" s="4"/>
      <c r="AN1851" s="4"/>
      <c r="AO1851" s="4"/>
      <c r="AP1851" s="4"/>
      <c r="AQ1851" s="4"/>
      <c r="AR1851" s="4"/>
      <c r="AS1851" s="4"/>
      <c r="AT1851" s="4"/>
      <c r="AU1851" s="4"/>
      <c r="AV1851" s="4"/>
      <c r="AW1851" s="4"/>
      <c r="AX1851" s="4"/>
      <c r="AY1851" s="4"/>
      <c r="AZ1851" s="4"/>
      <c r="BA1851" s="4"/>
      <c r="BB1851" s="4"/>
      <c r="BC1851" s="4"/>
      <c r="BD1851" s="4"/>
      <c r="BE1851" s="4"/>
      <c r="BF1851" s="4"/>
      <c r="BG1851" s="4"/>
      <c r="BH1851" s="4"/>
      <c r="BI1851" s="4"/>
      <c r="BJ1851" s="4"/>
      <c r="BK1851" s="4"/>
      <c r="BL1851" s="4"/>
      <c r="BM1851" s="4"/>
      <c r="BN1851" s="4"/>
      <c r="BO1851" s="4"/>
      <c r="BP1851" s="4"/>
      <c r="BQ1851" s="4"/>
      <c r="BR1851" s="4"/>
      <c r="BS1851" s="4"/>
      <c r="BT1851" s="4"/>
      <c r="BU1851" s="4"/>
      <c r="BV1851" s="4"/>
      <c r="BW1851" s="4"/>
      <c r="BZ1851" s="7"/>
      <c r="CF1851" s="7"/>
      <c r="CG1851" s="14"/>
      <c r="CH1851" s="7"/>
      <c r="CI1851" s="14"/>
      <c r="CJ1851" s="7"/>
      <c r="CK1851" s="14"/>
      <c r="CL1851" s="7"/>
      <c r="CM1851" s="14"/>
    </row>
    <row r="1852" spans="1:91" x14ac:dyDescent="0.3">
      <c r="A1852" s="10">
        <v>151</v>
      </c>
      <c r="B1852" s="36" t="s">
        <v>905</v>
      </c>
      <c r="G1852" s="36" t="s">
        <v>7289</v>
      </c>
      <c r="K1852" s="7"/>
      <c r="L1852" s="7" t="s">
        <v>834</v>
      </c>
      <c r="M1852" s="7" t="s">
        <v>624</v>
      </c>
      <c r="N1852" s="4"/>
      <c r="O1852" s="4"/>
      <c r="P1852" s="4"/>
      <c r="Q1852" s="4"/>
      <c r="R1852" s="4"/>
      <c r="S1852" s="4"/>
      <c r="T1852" s="4"/>
      <c r="U1852" s="4"/>
      <c r="V1852" s="4"/>
      <c r="W1852" s="4"/>
      <c r="X1852" s="4"/>
      <c r="Y1852" s="4"/>
      <c r="Z1852" s="4"/>
      <c r="AA1852" s="4"/>
      <c r="AB1852" s="4"/>
      <c r="AC1852" s="4"/>
      <c r="AD1852" s="4"/>
      <c r="AE1852" s="4"/>
      <c r="AF1852" s="4"/>
      <c r="AG1852" s="4"/>
      <c r="AH1852" s="4"/>
      <c r="AI1852" s="4"/>
      <c r="AJ1852" s="4"/>
      <c r="AK1852" s="4"/>
      <c r="AL1852" s="4"/>
      <c r="AM1852" s="4"/>
      <c r="AN1852" s="4"/>
      <c r="AO1852" s="4"/>
      <c r="AP1852" s="4"/>
      <c r="AQ1852" s="4"/>
      <c r="AR1852" s="4"/>
      <c r="AS1852" s="4"/>
      <c r="AT1852" s="4"/>
      <c r="AU1852" s="4"/>
      <c r="AV1852" s="4"/>
      <c r="AW1852" s="4"/>
      <c r="AX1852" s="4"/>
      <c r="AY1852" s="4"/>
      <c r="AZ1852" s="4"/>
      <c r="BA1852" s="4"/>
      <c r="BB1852" s="4"/>
      <c r="BC1852" s="4"/>
      <c r="BD1852" s="4"/>
      <c r="BE1852" s="4"/>
      <c r="BF1852" s="4"/>
      <c r="BG1852" s="4"/>
      <c r="BH1852" s="4"/>
      <c r="BI1852" s="4"/>
      <c r="BJ1852" s="4"/>
      <c r="BK1852" s="4"/>
      <c r="BL1852" s="4"/>
      <c r="BM1852" s="4"/>
      <c r="BN1852" s="4"/>
      <c r="BO1852" s="4"/>
      <c r="BP1852" s="4"/>
      <c r="BQ1852" s="4"/>
      <c r="BR1852" s="4"/>
      <c r="BS1852" s="4"/>
      <c r="BT1852" s="4"/>
      <c r="BU1852" s="4"/>
      <c r="BV1852" s="4"/>
      <c r="BW1852" s="4"/>
      <c r="BZ1852" s="7"/>
      <c r="CF1852" s="7"/>
      <c r="CG1852" s="14"/>
      <c r="CH1852" s="7"/>
      <c r="CI1852" s="14"/>
      <c r="CJ1852" s="7"/>
      <c r="CK1852" s="14"/>
      <c r="CL1852" s="7"/>
      <c r="CM1852" s="14"/>
    </row>
    <row r="1853" spans="1:91" x14ac:dyDescent="0.3">
      <c r="A1853" s="10">
        <v>151</v>
      </c>
      <c r="B1853" s="36" t="s">
        <v>873</v>
      </c>
      <c r="G1853" s="36" t="s">
        <v>7290</v>
      </c>
      <c r="K1853" s="7"/>
      <c r="L1853" s="7" t="s">
        <v>834</v>
      </c>
      <c r="M1853" s="7" t="s">
        <v>618</v>
      </c>
      <c r="N1853" s="4"/>
      <c r="O1853" s="4"/>
      <c r="P1853" s="4"/>
      <c r="Q1853" s="4"/>
      <c r="R1853" s="4"/>
      <c r="S1853" s="4"/>
      <c r="T1853" s="4"/>
      <c r="U1853" s="4"/>
      <c r="V1853" s="4"/>
      <c r="W1853" s="4"/>
      <c r="X1853" s="4"/>
      <c r="Y1853" s="4"/>
      <c r="Z1853" s="4"/>
      <c r="AA1853" s="4"/>
      <c r="AB1853" s="4"/>
      <c r="AC1853" s="4"/>
      <c r="AD1853" s="4"/>
      <c r="AE1853" s="4"/>
      <c r="AF1853" s="4"/>
      <c r="AG1853" s="4"/>
      <c r="AH1853" s="4"/>
      <c r="AI1853" s="4"/>
      <c r="AJ1853" s="4"/>
      <c r="AK1853" s="4"/>
      <c r="AL1853" s="4"/>
      <c r="AM1853" s="4"/>
      <c r="AN1853" s="4"/>
      <c r="AO1853" s="4"/>
      <c r="AP1853" s="4"/>
      <c r="AQ1853" s="4"/>
      <c r="AR1853" s="4"/>
      <c r="AS1853" s="4"/>
      <c r="AT1853" s="4"/>
      <c r="AU1853" s="4"/>
      <c r="AV1853" s="4"/>
      <c r="AW1853" s="4"/>
      <c r="AX1853" s="4"/>
      <c r="AY1853" s="4"/>
      <c r="AZ1853" s="4"/>
      <c r="BA1853" s="4"/>
      <c r="BB1853" s="4"/>
      <c r="BC1853" s="4"/>
      <c r="BD1853" s="4"/>
      <c r="BE1853" s="4"/>
      <c r="BF1853" s="4"/>
      <c r="BG1853" s="4"/>
      <c r="BH1853" s="4"/>
      <c r="BI1853" s="4"/>
      <c r="BJ1853" s="4"/>
      <c r="BK1853" s="4"/>
      <c r="BL1853" s="4"/>
      <c r="BM1853" s="4"/>
      <c r="BN1853" s="4"/>
      <c r="BO1853" s="4"/>
      <c r="BP1853" s="4"/>
      <c r="BQ1853" s="4"/>
      <c r="BR1853" s="4"/>
      <c r="BS1853" s="4"/>
      <c r="BT1853" s="4"/>
      <c r="BU1853" s="4"/>
      <c r="BV1853" s="4"/>
      <c r="BW1853" s="4"/>
      <c r="BZ1853" s="7"/>
      <c r="CF1853" s="7"/>
      <c r="CG1853" s="14"/>
      <c r="CH1853" s="7"/>
      <c r="CI1853" s="14"/>
      <c r="CJ1853" s="7"/>
      <c r="CK1853" s="14"/>
      <c r="CL1853" s="7"/>
      <c r="CM1853" s="14"/>
    </row>
    <row r="1854" spans="1:91" x14ac:dyDescent="0.3">
      <c r="A1854" s="10">
        <v>151</v>
      </c>
      <c r="B1854" s="36" t="s">
        <v>921</v>
      </c>
      <c r="G1854" s="36" t="s">
        <v>7291</v>
      </c>
      <c r="K1854" s="7"/>
      <c r="L1854" s="7" t="s">
        <v>834</v>
      </c>
      <c r="M1854" s="7" t="s">
        <v>618</v>
      </c>
      <c r="N1854" s="4"/>
      <c r="O1854" s="4"/>
      <c r="P1854" s="4"/>
      <c r="Q1854" s="4"/>
      <c r="R1854" s="4"/>
      <c r="S1854" s="4"/>
      <c r="T1854" s="4"/>
      <c r="U1854" s="4"/>
      <c r="V1854" s="4"/>
      <c r="W1854" s="4"/>
      <c r="X1854" s="4"/>
      <c r="Y1854" s="4"/>
      <c r="Z1854" s="4"/>
      <c r="AA1854" s="4"/>
      <c r="AB1854" s="4"/>
      <c r="AC1854" s="4"/>
      <c r="AD1854" s="4"/>
      <c r="AE1854" s="4"/>
      <c r="AF1854" s="4"/>
      <c r="AG1854" s="4"/>
      <c r="AH1854" s="4"/>
      <c r="AI1854" s="4"/>
      <c r="AJ1854" s="4"/>
      <c r="AK1854" s="4"/>
      <c r="AL1854" s="4"/>
      <c r="AM1854" s="4"/>
      <c r="AN1854" s="4"/>
      <c r="AO1854" s="4"/>
      <c r="AP1854" s="4"/>
      <c r="AQ1854" s="4"/>
      <c r="AR1854" s="4"/>
      <c r="AS1854" s="4"/>
      <c r="AT1854" s="4"/>
      <c r="AU1854" s="4"/>
      <c r="AV1854" s="4"/>
      <c r="AW1854" s="4"/>
      <c r="AX1854" s="4"/>
      <c r="AY1854" s="4"/>
      <c r="AZ1854" s="4"/>
      <c r="BA1854" s="4"/>
      <c r="BB1854" s="4"/>
      <c r="BC1854" s="4"/>
      <c r="BD1854" s="4"/>
      <c r="BE1854" s="4"/>
      <c r="BF1854" s="4"/>
      <c r="BG1854" s="4"/>
      <c r="BH1854" s="4"/>
      <c r="BI1854" s="4"/>
      <c r="BJ1854" s="4"/>
      <c r="BK1854" s="4"/>
      <c r="BL1854" s="4"/>
      <c r="BM1854" s="4"/>
      <c r="BN1854" s="4"/>
      <c r="BO1854" s="4"/>
      <c r="BP1854" s="4"/>
      <c r="BQ1854" s="4"/>
      <c r="BR1854" s="4"/>
      <c r="BS1854" s="4"/>
      <c r="BT1854" s="4"/>
      <c r="BU1854" s="4"/>
      <c r="BV1854" s="4"/>
      <c r="BW1854" s="4"/>
      <c r="BZ1854" s="7"/>
      <c r="CF1854" s="7"/>
      <c r="CG1854" s="14"/>
      <c r="CH1854" s="7"/>
      <c r="CI1854" s="14"/>
      <c r="CJ1854" s="7"/>
      <c r="CK1854" s="14"/>
      <c r="CL1854" s="7"/>
      <c r="CM1854" s="14"/>
    </row>
    <row r="1855" spans="1:91" x14ac:dyDescent="0.3">
      <c r="A1855" s="10">
        <v>151</v>
      </c>
      <c r="B1855" s="36" t="s">
        <v>860</v>
      </c>
      <c r="G1855" s="36" t="s">
        <v>7292</v>
      </c>
      <c r="K1855" s="7"/>
      <c r="L1855" s="7" t="s">
        <v>834</v>
      </c>
      <c r="M1855" s="7" t="s">
        <v>624</v>
      </c>
      <c r="N1855" s="4"/>
      <c r="O1855" s="4"/>
      <c r="P1855" s="4"/>
      <c r="Q1855" s="4"/>
      <c r="R1855" s="4"/>
      <c r="S1855" s="4"/>
      <c r="T1855" s="4"/>
      <c r="U1855" s="4"/>
      <c r="V1855" s="4"/>
      <c r="W1855" s="4"/>
      <c r="X1855" s="4"/>
      <c r="Y1855" s="4"/>
      <c r="Z1855" s="4"/>
      <c r="AA1855" s="4"/>
      <c r="AB1855" s="4"/>
      <c r="AC1855" s="4"/>
      <c r="AD1855" s="4"/>
      <c r="AE1855" s="4"/>
      <c r="AF1855" s="4"/>
      <c r="AG1855" s="4"/>
      <c r="AH1855" s="4"/>
      <c r="AI1855" s="4"/>
      <c r="AJ1855" s="4"/>
      <c r="AK1855" s="4"/>
      <c r="AL1855" s="4"/>
      <c r="AM1855" s="4"/>
      <c r="AN1855" s="4"/>
      <c r="AO1855" s="4"/>
      <c r="AP1855" s="4"/>
      <c r="AQ1855" s="4"/>
      <c r="AR1855" s="4"/>
      <c r="AS1855" s="4"/>
      <c r="AT1855" s="4"/>
      <c r="AU1855" s="4"/>
      <c r="AV1855" s="4"/>
      <c r="AW1855" s="4"/>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Z1855" s="7"/>
      <c r="CF1855" s="7"/>
      <c r="CG1855" s="14"/>
      <c r="CH1855" s="7"/>
      <c r="CI1855" s="14"/>
      <c r="CJ1855" s="7"/>
      <c r="CK1855" s="14"/>
      <c r="CL1855" s="7"/>
      <c r="CM1855" s="14"/>
    </row>
    <row r="1856" spans="1:91" x14ac:dyDescent="0.3">
      <c r="A1856" s="10">
        <v>151</v>
      </c>
      <c r="B1856" s="36" t="s">
        <v>1036</v>
      </c>
      <c r="G1856" s="36" t="s">
        <v>7293</v>
      </c>
      <c r="K1856" s="7"/>
      <c r="L1856" s="7" t="s">
        <v>834</v>
      </c>
      <c r="M1856" s="7" t="s">
        <v>669</v>
      </c>
      <c r="N1856" s="4"/>
      <c r="O1856" s="4"/>
      <c r="P1856" s="4"/>
      <c r="Q1856" s="4"/>
      <c r="R1856" s="4"/>
      <c r="S1856" s="4"/>
      <c r="T1856" s="4"/>
      <c r="U1856" s="4"/>
      <c r="V1856" s="4"/>
      <c r="W1856" s="4"/>
      <c r="X1856" s="4"/>
      <c r="Y1856" s="4"/>
      <c r="Z1856" s="4"/>
      <c r="AA1856" s="4"/>
      <c r="AB1856" s="4"/>
      <c r="AC1856" s="4"/>
      <c r="AD1856" s="4"/>
      <c r="AE1856" s="4"/>
      <c r="AF1856" s="4"/>
      <c r="AG1856" s="4"/>
      <c r="AH1856" s="4"/>
      <c r="AI1856" s="4"/>
      <c r="AJ1856" s="4"/>
      <c r="AK1856" s="4"/>
      <c r="AL1856" s="4"/>
      <c r="AM1856" s="4"/>
      <c r="AN1856" s="4"/>
      <c r="AO1856" s="4"/>
      <c r="AP1856" s="4"/>
      <c r="AQ1856" s="4"/>
      <c r="AR1856" s="4"/>
      <c r="AS1856" s="4"/>
      <c r="AT1856" s="4"/>
      <c r="AU1856" s="4"/>
      <c r="AV1856" s="4"/>
      <c r="AW1856" s="4"/>
      <c r="AX1856" s="4"/>
      <c r="AY1856" s="4"/>
      <c r="AZ1856" s="4"/>
      <c r="BA1856" s="4"/>
      <c r="BB1856" s="4"/>
      <c r="BC1856" s="4"/>
      <c r="BD1856" s="4"/>
      <c r="BE1856" s="4"/>
      <c r="BF1856" s="4"/>
      <c r="BG1856" s="4"/>
      <c r="BH1856" s="4"/>
      <c r="BI1856" s="4"/>
      <c r="BJ1856" s="4"/>
      <c r="BK1856" s="4"/>
      <c r="BL1856" s="4"/>
      <c r="BM1856" s="4"/>
      <c r="BN1856" s="4"/>
      <c r="BO1856" s="4"/>
      <c r="BP1856" s="4"/>
      <c r="BQ1856" s="4"/>
      <c r="BR1856" s="4"/>
      <c r="BS1856" s="4"/>
      <c r="BT1856" s="4"/>
      <c r="BU1856" s="4"/>
      <c r="BV1856" s="4"/>
      <c r="BW1856" s="4"/>
      <c r="BZ1856" s="7"/>
      <c r="CF1856" s="7"/>
      <c r="CG1856" s="14"/>
      <c r="CH1856" s="7"/>
      <c r="CI1856" s="14"/>
      <c r="CJ1856" s="7"/>
      <c r="CK1856" s="14"/>
      <c r="CL1856" s="7"/>
      <c r="CM1856" s="14"/>
    </row>
    <row r="1857" spans="1:91" x14ac:dyDescent="0.3">
      <c r="A1857" s="10">
        <v>151</v>
      </c>
      <c r="B1857" s="36" t="s">
        <v>1901</v>
      </c>
      <c r="G1857" s="36" t="s">
        <v>7294</v>
      </c>
      <c r="K1857" s="7"/>
      <c r="L1857" s="7" t="s">
        <v>834</v>
      </c>
      <c r="M1857" s="7" t="s">
        <v>621</v>
      </c>
      <c r="N1857" s="4"/>
      <c r="O1857" s="4"/>
      <c r="P1857" s="4"/>
      <c r="Q1857" s="4"/>
      <c r="R1857" s="4"/>
      <c r="S1857" s="4"/>
      <c r="T1857" s="4"/>
      <c r="U1857" s="4"/>
      <c r="V1857" s="4"/>
      <c r="W1857" s="4"/>
      <c r="X1857" s="4"/>
      <c r="Y1857" s="4"/>
      <c r="Z1857" s="4"/>
      <c r="AA1857" s="4"/>
      <c r="AB1857" s="4"/>
      <c r="AC1857" s="4"/>
      <c r="AD1857" s="4"/>
      <c r="AE1857" s="4"/>
      <c r="AF1857" s="4"/>
      <c r="AG1857" s="4"/>
      <c r="AH1857" s="4"/>
      <c r="AI1857" s="4"/>
      <c r="AJ1857" s="4"/>
      <c r="AK1857" s="4"/>
      <c r="AL1857" s="4"/>
      <c r="AM1857" s="4"/>
      <c r="AN1857" s="4"/>
      <c r="AO1857" s="4"/>
      <c r="AP1857" s="4"/>
      <c r="AQ1857" s="4"/>
      <c r="AR1857" s="4"/>
      <c r="AS1857" s="4"/>
      <c r="AT1857" s="4"/>
      <c r="AU1857" s="4"/>
      <c r="AV1857" s="4"/>
      <c r="AW1857" s="4"/>
      <c r="AX1857" s="4"/>
      <c r="AY1857" s="4"/>
      <c r="AZ1857" s="4"/>
      <c r="BA1857" s="4"/>
      <c r="BB1857" s="4"/>
      <c r="BC1857" s="4"/>
      <c r="BD1857" s="4"/>
      <c r="BE1857" s="4"/>
      <c r="BF1857" s="4"/>
      <c r="BG1857" s="4"/>
      <c r="BH1857" s="4"/>
      <c r="BI1857" s="4"/>
      <c r="BJ1857" s="4"/>
      <c r="BK1857" s="4"/>
      <c r="BL1857" s="4"/>
      <c r="BM1857" s="4"/>
      <c r="BN1857" s="4"/>
      <c r="BO1857" s="4"/>
      <c r="BP1857" s="4"/>
      <c r="BQ1857" s="4"/>
      <c r="BR1857" s="4"/>
      <c r="BS1857" s="4"/>
      <c r="BT1857" s="4"/>
      <c r="BU1857" s="4"/>
      <c r="BV1857" s="4"/>
      <c r="BW1857" s="4"/>
      <c r="BZ1857" s="7"/>
      <c r="CF1857" s="7"/>
      <c r="CG1857" s="14"/>
      <c r="CH1857" s="7"/>
      <c r="CI1857" s="14"/>
      <c r="CJ1857" s="7"/>
      <c r="CK1857" s="14"/>
      <c r="CL1857" s="7"/>
      <c r="CM1857" s="14"/>
    </row>
    <row r="1858" spans="1:91" x14ac:dyDescent="0.3">
      <c r="A1858" s="10">
        <v>151</v>
      </c>
      <c r="B1858" s="36" t="s">
        <v>1036</v>
      </c>
      <c r="G1858" s="36" t="s">
        <v>7295</v>
      </c>
      <c r="K1858" s="7"/>
      <c r="L1858" s="7" t="s">
        <v>834</v>
      </c>
      <c r="M1858" s="7" t="s">
        <v>621</v>
      </c>
      <c r="N1858" s="4"/>
      <c r="O1858" s="4"/>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c r="BI1858" s="4"/>
      <c r="BJ1858" s="4"/>
      <c r="BK1858" s="4"/>
      <c r="BL1858" s="4"/>
      <c r="BM1858" s="4"/>
      <c r="BN1858" s="4"/>
      <c r="BO1858" s="4"/>
      <c r="BP1858" s="4"/>
      <c r="BQ1858" s="4"/>
      <c r="BR1858" s="4"/>
      <c r="BS1858" s="4"/>
      <c r="BT1858" s="4"/>
      <c r="BU1858" s="4"/>
      <c r="BV1858" s="4"/>
      <c r="BW1858" s="4"/>
      <c r="BZ1858" s="7"/>
      <c r="CF1858" s="7"/>
      <c r="CG1858" s="14"/>
      <c r="CH1858" s="7"/>
      <c r="CI1858" s="14"/>
      <c r="CJ1858" s="7"/>
      <c r="CK1858" s="14"/>
      <c r="CL1858" s="7"/>
      <c r="CM1858" s="14"/>
    </row>
    <row r="1859" spans="1:91" x14ac:dyDescent="0.3">
      <c r="A1859" s="10">
        <v>151</v>
      </c>
      <c r="B1859" s="36" t="s">
        <v>860</v>
      </c>
      <c r="G1859" s="36" t="s">
        <v>7296</v>
      </c>
      <c r="K1859" s="7"/>
      <c r="L1859" s="7" t="s">
        <v>834</v>
      </c>
      <c r="M1859" s="7" t="s">
        <v>624</v>
      </c>
      <c r="N1859" s="4"/>
      <c r="O1859" s="4"/>
      <c r="P1859" s="4"/>
      <c r="Q1859" s="4"/>
      <c r="R1859" s="4"/>
      <c r="S1859" s="4"/>
      <c r="T1859" s="4"/>
      <c r="U1859" s="4"/>
      <c r="V1859" s="4"/>
      <c r="W1859" s="4"/>
      <c r="X1859" s="4"/>
      <c r="Y1859" s="4"/>
      <c r="Z1859" s="4"/>
      <c r="AA1859" s="4"/>
      <c r="AB1859" s="4"/>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c r="BE1859" s="4"/>
      <c r="BF1859" s="4"/>
      <c r="BG1859" s="4"/>
      <c r="BH1859" s="4"/>
      <c r="BI1859" s="4"/>
      <c r="BJ1859" s="4"/>
      <c r="BK1859" s="4"/>
      <c r="BL1859" s="4"/>
      <c r="BM1859" s="4"/>
      <c r="BN1859" s="4"/>
      <c r="BO1859" s="4"/>
      <c r="BP1859" s="4"/>
      <c r="BQ1859" s="4"/>
      <c r="BR1859" s="4"/>
      <c r="BS1859" s="4"/>
      <c r="BT1859" s="4"/>
      <c r="BU1859" s="4"/>
      <c r="BV1859" s="4"/>
      <c r="BW1859" s="4"/>
      <c r="BZ1859" s="7"/>
      <c r="CF1859" s="7"/>
      <c r="CG1859" s="14"/>
      <c r="CH1859" s="7"/>
      <c r="CI1859" s="14"/>
      <c r="CJ1859" s="7"/>
      <c r="CK1859" s="14"/>
      <c r="CL1859" s="7"/>
      <c r="CM1859" s="14"/>
    </row>
    <row r="1860" spans="1:91" x14ac:dyDescent="0.3">
      <c r="A1860" s="10">
        <v>151</v>
      </c>
      <c r="B1860" s="6" t="s">
        <v>1248</v>
      </c>
      <c r="G1860" s="36" t="s">
        <v>7297</v>
      </c>
      <c r="K1860" s="7"/>
      <c r="L1860" s="7" t="s">
        <v>834</v>
      </c>
      <c r="M1860" s="7" t="s">
        <v>615</v>
      </c>
      <c r="N1860" s="4"/>
      <c r="O1860" s="4"/>
      <c r="P1860" s="4"/>
      <c r="Q1860" s="4"/>
      <c r="R1860" s="4"/>
      <c r="S1860" s="4"/>
      <c r="T1860" s="4"/>
      <c r="U1860" s="4"/>
      <c r="V1860" s="4"/>
      <c r="W1860" s="4"/>
      <c r="X1860" s="4"/>
      <c r="Y1860" s="4"/>
      <c r="Z1860" s="4"/>
      <c r="AA1860" s="4"/>
      <c r="AB1860" s="4"/>
      <c r="AC1860" s="4"/>
      <c r="AD1860" s="4"/>
      <c r="AE1860" s="4"/>
      <c r="AF1860" s="4"/>
      <c r="AG1860" s="4"/>
      <c r="AH1860" s="4"/>
      <c r="AI1860" s="4"/>
      <c r="AJ1860" s="4"/>
      <c r="AK1860" s="4"/>
      <c r="AL1860" s="4"/>
      <c r="AM1860" s="4"/>
      <c r="AN1860" s="4"/>
      <c r="AO1860" s="4"/>
      <c r="AP1860" s="4"/>
      <c r="AQ1860" s="4"/>
      <c r="AR1860" s="4"/>
      <c r="AS1860" s="4"/>
      <c r="AT1860" s="4"/>
      <c r="AU1860" s="4"/>
      <c r="AV1860" s="4"/>
      <c r="AW1860" s="4"/>
      <c r="AX1860" s="4"/>
      <c r="AY1860" s="4"/>
      <c r="AZ1860" s="4"/>
      <c r="BA1860" s="4"/>
      <c r="BB1860" s="4"/>
      <c r="BC1860" s="4"/>
      <c r="BD1860" s="4"/>
      <c r="BE1860" s="4"/>
      <c r="BF1860" s="4"/>
      <c r="BG1860" s="4"/>
      <c r="BH1860" s="4"/>
      <c r="BI1860" s="4"/>
      <c r="BJ1860" s="4"/>
      <c r="BK1860" s="4"/>
      <c r="BL1860" s="4"/>
      <c r="BM1860" s="4"/>
      <c r="BN1860" s="4"/>
      <c r="BO1860" s="4"/>
      <c r="BP1860" s="4"/>
      <c r="BQ1860" s="4"/>
      <c r="BR1860" s="4"/>
      <c r="BS1860" s="4"/>
      <c r="BT1860" s="4"/>
      <c r="BU1860" s="4"/>
      <c r="BV1860" s="4"/>
      <c r="BW1860" s="4"/>
      <c r="BZ1860" s="7"/>
      <c r="CF1860" s="7"/>
      <c r="CG1860" s="14"/>
      <c r="CH1860" s="7"/>
      <c r="CI1860" s="14"/>
      <c r="CJ1860" s="7"/>
      <c r="CK1860" s="14"/>
      <c r="CL1860" s="7"/>
      <c r="CM1860" s="14"/>
    </row>
    <row r="1861" spans="1:91" x14ac:dyDescent="0.3">
      <c r="A1861" s="10">
        <v>151</v>
      </c>
      <c r="B1861" s="36" t="s">
        <v>1179</v>
      </c>
      <c r="G1861" s="36" t="s">
        <v>7298</v>
      </c>
      <c r="K1861" s="7"/>
      <c r="L1861" s="7" t="s">
        <v>834</v>
      </c>
      <c r="M1861" s="7" t="s">
        <v>618</v>
      </c>
      <c r="N1861" s="4"/>
      <c r="O1861" s="4"/>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c r="AM1861" s="4"/>
      <c r="AN1861" s="4"/>
      <c r="AO1861" s="4"/>
      <c r="AP1861" s="4"/>
      <c r="AQ1861" s="4"/>
      <c r="AR1861" s="4"/>
      <c r="AS1861" s="4"/>
      <c r="AT1861" s="4"/>
      <c r="AU1861" s="4"/>
      <c r="AV1861" s="4"/>
      <c r="AW1861" s="4"/>
      <c r="AX1861" s="4"/>
      <c r="AY1861" s="4"/>
      <c r="AZ1861" s="4"/>
      <c r="BA1861" s="4"/>
      <c r="BB1861" s="4"/>
      <c r="BC1861" s="4"/>
      <c r="BD1861" s="4"/>
      <c r="BE1861" s="4"/>
      <c r="BF1861" s="4"/>
      <c r="BG1861" s="4"/>
      <c r="BH1861" s="4"/>
      <c r="BI1861" s="4"/>
      <c r="BJ1861" s="4"/>
      <c r="BK1861" s="4"/>
      <c r="BL1861" s="4"/>
      <c r="BM1861" s="4"/>
      <c r="BN1861" s="4"/>
      <c r="BO1861" s="4"/>
      <c r="BP1861" s="4"/>
      <c r="BQ1861" s="4"/>
      <c r="BR1861" s="4"/>
      <c r="BS1861" s="4"/>
      <c r="BT1861" s="4"/>
      <c r="BU1861" s="4"/>
      <c r="BV1861" s="4"/>
      <c r="BW1861" s="4"/>
      <c r="BZ1861" s="7"/>
      <c r="CF1861" s="7"/>
      <c r="CG1861" s="14"/>
      <c r="CH1861" s="7"/>
      <c r="CI1861" s="14"/>
      <c r="CJ1861" s="7"/>
      <c r="CK1861" s="14"/>
      <c r="CL1861" s="7"/>
      <c r="CM1861" s="14"/>
    </row>
    <row r="1862" spans="1:91" x14ac:dyDescent="0.3">
      <c r="A1862" s="10">
        <v>151</v>
      </c>
      <c r="B1862" s="36" t="s">
        <v>913</v>
      </c>
      <c r="G1862" s="36" t="s">
        <v>7299</v>
      </c>
      <c r="K1862" s="7"/>
      <c r="L1862" s="7" t="s">
        <v>834</v>
      </c>
      <c r="M1862" s="7" t="s">
        <v>618</v>
      </c>
      <c r="N1862" s="4"/>
      <c r="O1862" s="4"/>
      <c r="P1862" s="4"/>
      <c r="Q1862" s="4"/>
      <c r="R1862" s="4"/>
      <c r="S1862" s="4"/>
      <c r="T1862" s="4"/>
      <c r="U1862" s="4"/>
      <c r="V1862" s="4"/>
      <c r="W1862" s="4"/>
      <c r="X1862" s="4"/>
      <c r="Y1862" s="4"/>
      <c r="Z1862" s="4"/>
      <c r="AA1862" s="4"/>
      <c r="AB1862" s="4"/>
      <c r="AC1862" s="4"/>
      <c r="AD1862" s="4"/>
      <c r="AE1862" s="4"/>
      <c r="AF1862" s="4"/>
      <c r="AG1862" s="4"/>
      <c r="AH1862" s="4"/>
      <c r="AI1862" s="4"/>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4"/>
      <c r="BH1862" s="4"/>
      <c r="BI1862" s="4"/>
      <c r="BJ1862" s="4"/>
      <c r="BK1862" s="4"/>
      <c r="BL1862" s="4"/>
      <c r="BM1862" s="4"/>
      <c r="BN1862" s="4"/>
      <c r="BO1862" s="4"/>
      <c r="BP1862" s="4"/>
      <c r="BQ1862" s="4"/>
      <c r="BR1862" s="4"/>
      <c r="BS1862" s="4"/>
      <c r="BT1862" s="4"/>
      <c r="BU1862" s="4"/>
      <c r="BV1862" s="4"/>
      <c r="BW1862" s="4"/>
      <c r="BZ1862" s="7"/>
      <c r="CF1862" s="7"/>
      <c r="CG1862" s="14"/>
      <c r="CH1862" s="7"/>
      <c r="CI1862" s="14"/>
      <c r="CJ1862" s="7"/>
      <c r="CK1862" s="14"/>
      <c r="CL1862" s="7"/>
      <c r="CM1862" s="14"/>
    </row>
    <row r="1863" spans="1:91" x14ac:dyDescent="0.3">
      <c r="A1863" s="10">
        <v>151</v>
      </c>
      <c r="B1863" s="36" t="s">
        <v>860</v>
      </c>
      <c r="G1863" s="36" t="s">
        <v>7300</v>
      </c>
      <c r="K1863" s="7"/>
      <c r="L1863" s="7" t="s">
        <v>834</v>
      </c>
      <c r="M1863" s="7" t="s">
        <v>618</v>
      </c>
      <c r="N1863" s="4"/>
      <c r="O1863" s="4"/>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4"/>
      <c r="BH1863" s="4"/>
      <c r="BI1863" s="4"/>
      <c r="BJ1863" s="4"/>
      <c r="BK1863" s="4"/>
      <c r="BL1863" s="4"/>
      <c r="BM1863" s="4"/>
      <c r="BN1863" s="4"/>
      <c r="BO1863" s="4"/>
      <c r="BP1863" s="4"/>
      <c r="BQ1863" s="4"/>
      <c r="BR1863" s="4"/>
      <c r="BS1863" s="4"/>
      <c r="BT1863" s="4"/>
      <c r="BU1863" s="4"/>
      <c r="BV1863" s="4"/>
      <c r="BW1863" s="4"/>
      <c r="BZ1863" s="7"/>
      <c r="CF1863" s="7"/>
      <c r="CG1863" s="14"/>
      <c r="CH1863" s="7"/>
      <c r="CI1863" s="14"/>
      <c r="CJ1863" s="7"/>
      <c r="CK1863" s="14"/>
      <c r="CL1863" s="7"/>
      <c r="CM1863" s="14"/>
    </row>
    <row r="1864" spans="1:91" x14ac:dyDescent="0.3">
      <c r="A1864" s="10">
        <v>151</v>
      </c>
      <c r="B1864" s="36" t="s">
        <v>1025</v>
      </c>
      <c r="G1864" s="36" t="s">
        <v>7301</v>
      </c>
      <c r="K1864" s="7"/>
      <c r="L1864" s="7" t="s">
        <v>834</v>
      </c>
      <c r="M1864" s="7" t="s">
        <v>615</v>
      </c>
      <c r="N1864" s="4"/>
      <c r="O1864" s="4"/>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c r="BE1864" s="4"/>
      <c r="BF1864" s="4"/>
      <c r="BG1864" s="4"/>
      <c r="BH1864" s="4"/>
      <c r="BI1864" s="4"/>
      <c r="BJ1864" s="4"/>
      <c r="BK1864" s="4"/>
      <c r="BL1864" s="4"/>
      <c r="BM1864" s="4"/>
      <c r="BN1864" s="4"/>
      <c r="BO1864" s="4"/>
      <c r="BP1864" s="4"/>
      <c r="BQ1864" s="4"/>
      <c r="BR1864" s="4"/>
      <c r="BS1864" s="4"/>
      <c r="BT1864" s="4"/>
      <c r="BU1864" s="4"/>
      <c r="BV1864" s="4"/>
      <c r="BW1864" s="4"/>
      <c r="BZ1864" s="7"/>
      <c r="CF1864" s="7"/>
      <c r="CG1864" s="14"/>
      <c r="CH1864" s="7"/>
      <c r="CI1864" s="14"/>
      <c r="CJ1864" s="7"/>
      <c r="CK1864" s="14"/>
      <c r="CL1864" s="7"/>
      <c r="CM1864" s="14"/>
    </row>
    <row r="1865" spans="1:91" x14ac:dyDescent="0.3">
      <c r="A1865" s="10">
        <v>151</v>
      </c>
      <c r="B1865" s="36" t="s">
        <v>1698</v>
      </c>
      <c r="G1865" s="36" t="s">
        <v>7302</v>
      </c>
      <c r="K1865" s="7"/>
      <c r="L1865" s="7" t="s">
        <v>834</v>
      </c>
      <c r="M1865" s="7" t="s">
        <v>618</v>
      </c>
      <c r="N1865" s="4"/>
      <c r="O1865" s="4"/>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c r="BE1865" s="4"/>
      <c r="BF1865" s="4"/>
      <c r="BG1865" s="4"/>
      <c r="BH1865" s="4"/>
      <c r="BI1865" s="4"/>
      <c r="BJ1865" s="4"/>
      <c r="BK1865" s="4"/>
      <c r="BL1865" s="4"/>
      <c r="BM1865" s="4"/>
      <c r="BN1865" s="4"/>
      <c r="BO1865" s="4"/>
      <c r="BP1865" s="4"/>
      <c r="BQ1865" s="4"/>
      <c r="BR1865" s="4"/>
      <c r="BS1865" s="4"/>
      <c r="BT1865" s="4"/>
      <c r="BU1865" s="4"/>
      <c r="BV1865" s="4"/>
      <c r="BW1865" s="4"/>
      <c r="BZ1865" s="7"/>
      <c r="CF1865" s="7"/>
      <c r="CG1865" s="14"/>
      <c r="CH1865" s="7"/>
      <c r="CI1865" s="14"/>
      <c r="CJ1865" s="7"/>
      <c r="CK1865" s="14"/>
      <c r="CL1865" s="7"/>
      <c r="CM1865" s="14"/>
    </row>
    <row r="1866" spans="1:91" x14ac:dyDescent="0.3">
      <c r="A1866" s="10">
        <v>151</v>
      </c>
      <c r="B1866" s="36" t="s">
        <v>1025</v>
      </c>
      <c r="G1866" s="36" t="s">
        <v>7303</v>
      </c>
      <c r="K1866" s="7"/>
      <c r="L1866" s="7" t="s">
        <v>834</v>
      </c>
      <c r="M1866" s="7" t="s">
        <v>621</v>
      </c>
      <c r="N1866" s="4"/>
      <c r="O1866" s="4"/>
      <c r="P1866" s="4"/>
      <c r="Q1866" s="4"/>
      <c r="R1866" s="4"/>
      <c r="S1866" s="4"/>
      <c r="T1866" s="4"/>
      <c r="U1866" s="4"/>
      <c r="V1866" s="4"/>
      <c r="W1866" s="4"/>
      <c r="X1866" s="4"/>
      <c r="Y1866" s="4"/>
      <c r="Z1866" s="4"/>
      <c r="AA1866" s="4"/>
      <c r="AB1866" s="4"/>
      <c r="AC1866" s="4"/>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4"/>
      <c r="BH1866" s="4"/>
      <c r="BI1866" s="4"/>
      <c r="BJ1866" s="4"/>
      <c r="BK1866" s="4"/>
      <c r="BL1866" s="4"/>
      <c r="BM1866" s="4"/>
      <c r="BN1866" s="4"/>
      <c r="BO1866" s="4"/>
      <c r="BP1866" s="4"/>
      <c r="BQ1866" s="4"/>
      <c r="BR1866" s="4"/>
      <c r="BS1866" s="4"/>
      <c r="BT1866" s="4"/>
      <c r="BU1866" s="4"/>
      <c r="BV1866" s="4"/>
      <c r="BW1866" s="4"/>
      <c r="BZ1866" s="7"/>
      <c r="CF1866" s="7"/>
      <c r="CG1866" s="14"/>
      <c r="CH1866" s="7"/>
      <c r="CI1866" s="14"/>
      <c r="CJ1866" s="7"/>
      <c r="CK1866" s="14"/>
      <c r="CL1866" s="7"/>
      <c r="CM1866" s="14"/>
    </row>
    <row r="1867" spans="1:91" x14ac:dyDescent="0.3">
      <c r="A1867" s="10">
        <v>151</v>
      </c>
      <c r="B1867" s="36" t="s">
        <v>1028</v>
      </c>
      <c r="G1867" s="36" t="s">
        <v>7304</v>
      </c>
      <c r="K1867" s="7"/>
      <c r="L1867" s="7" t="s">
        <v>834</v>
      </c>
      <c r="M1867" s="7" t="s">
        <v>615</v>
      </c>
      <c r="N1867" s="4"/>
      <c r="O1867" s="4"/>
      <c r="P1867" s="4"/>
      <c r="Q1867" s="4"/>
      <c r="R1867" s="4"/>
      <c r="S1867" s="4"/>
      <c r="T1867" s="4"/>
      <c r="U1867" s="4"/>
      <c r="V1867" s="4"/>
      <c r="W1867" s="4"/>
      <c r="X1867" s="4"/>
      <c r="Y1867" s="4"/>
      <c r="Z1867" s="4"/>
      <c r="AA1867" s="4"/>
      <c r="AB1867" s="4"/>
      <c r="AC1867" s="4"/>
      <c r="AD1867" s="4"/>
      <c r="AE1867" s="4"/>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c r="BE1867" s="4"/>
      <c r="BF1867" s="4"/>
      <c r="BG1867" s="4"/>
      <c r="BH1867" s="4"/>
      <c r="BI1867" s="4"/>
      <c r="BJ1867" s="4"/>
      <c r="BK1867" s="4"/>
      <c r="BL1867" s="4"/>
      <c r="BM1867" s="4"/>
      <c r="BN1867" s="4"/>
      <c r="BO1867" s="4"/>
      <c r="BP1867" s="4"/>
      <c r="BQ1867" s="4"/>
      <c r="BR1867" s="4"/>
      <c r="BS1867" s="4"/>
      <c r="BT1867" s="4"/>
      <c r="BU1867" s="4"/>
      <c r="BV1867" s="4"/>
      <c r="BW1867" s="4"/>
      <c r="BZ1867" s="7"/>
      <c r="CF1867" s="7"/>
      <c r="CG1867" s="14"/>
      <c r="CH1867" s="7"/>
      <c r="CI1867" s="14"/>
      <c r="CJ1867" s="7"/>
      <c r="CK1867" s="14"/>
      <c r="CL1867" s="7"/>
      <c r="CM1867" s="14"/>
    </row>
    <row r="1868" spans="1:91" x14ac:dyDescent="0.3">
      <c r="A1868" s="10">
        <v>151</v>
      </c>
      <c r="B1868" s="36" t="s">
        <v>1025</v>
      </c>
      <c r="G1868" s="36" t="s">
        <v>7305</v>
      </c>
      <c r="K1868" s="7"/>
      <c r="L1868" s="7" t="s">
        <v>834</v>
      </c>
      <c r="M1868" s="7" t="s">
        <v>615</v>
      </c>
      <c r="N1868" s="4"/>
      <c r="O1868" s="4"/>
      <c r="P1868" s="4"/>
      <c r="Q1868" s="4"/>
      <c r="R1868" s="4"/>
      <c r="S1868" s="4"/>
      <c r="T1868" s="4"/>
      <c r="U1868" s="4"/>
      <c r="V1868" s="4"/>
      <c r="W1868" s="4"/>
      <c r="X1868" s="4"/>
      <c r="Y1868" s="4"/>
      <c r="Z1868" s="4"/>
      <c r="AA1868" s="4"/>
      <c r="AB1868" s="4"/>
      <c r="AC1868" s="4"/>
      <c r="AD1868" s="4"/>
      <c r="AE1868" s="4"/>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c r="BE1868" s="4"/>
      <c r="BF1868" s="4"/>
      <c r="BG1868" s="4"/>
      <c r="BH1868" s="4"/>
      <c r="BI1868" s="4"/>
      <c r="BJ1868" s="4"/>
      <c r="BK1868" s="4"/>
      <c r="BL1868" s="4"/>
      <c r="BM1868" s="4"/>
      <c r="BN1868" s="4"/>
      <c r="BO1868" s="4"/>
      <c r="BP1868" s="4"/>
      <c r="BQ1868" s="4"/>
      <c r="BR1868" s="4"/>
      <c r="BS1868" s="4"/>
      <c r="BT1868" s="4"/>
      <c r="BU1868" s="4"/>
      <c r="BV1868" s="4"/>
      <c r="BW1868" s="4"/>
      <c r="BZ1868" s="7"/>
      <c r="CF1868" s="7"/>
      <c r="CG1868" s="14"/>
      <c r="CH1868" s="7"/>
      <c r="CI1868" s="14"/>
      <c r="CJ1868" s="7"/>
      <c r="CK1868" s="14"/>
      <c r="CL1868" s="7"/>
      <c r="CM1868" s="14"/>
    </row>
    <row r="1869" spans="1:91" x14ac:dyDescent="0.3">
      <c r="A1869" s="10">
        <v>151</v>
      </c>
      <c r="B1869" s="36" t="s">
        <v>921</v>
      </c>
      <c r="G1869" s="36" t="s">
        <v>7306</v>
      </c>
      <c r="K1869" s="7"/>
      <c r="L1869" s="7" t="s">
        <v>834</v>
      </c>
      <c r="M1869" s="7" t="s">
        <v>618</v>
      </c>
      <c r="N1869" s="4"/>
      <c r="O1869" s="4"/>
      <c r="P1869" s="4"/>
      <c r="Q1869" s="4"/>
      <c r="R1869" s="4"/>
      <c r="S1869" s="4"/>
      <c r="T1869" s="4"/>
      <c r="U1869" s="4"/>
      <c r="V1869" s="4"/>
      <c r="W1869" s="4"/>
      <c r="X1869" s="4"/>
      <c r="Y1869" s="4"/>
      <c r="Z1869" s="4"/>
      <c r="AA1869" s="4"/>
      <c r="AB1869" s="4"/>
      <c r="AC1869" s="4"/>
      <c r="AD1869" s="4"/>
      <c r="AE1869" s="4"/>
      <c r="AF1869" s="4"/>
      <c r="AG1869" s="4"/>
      <c r="AH1869" s="4"/>
      <c r="AI1869" s="4"/>
      <c r="AJ1869" s="4"/>
      <c r="AK1869" s="4"/>
      <c r="AL1869" s="4"/>
      <c r="AM1869" s="4"/>
      <c r="AN1869" s="4"/>
      <c r="AO1869" s="4"/>
      <c r="AP1869" s="4"/>
      <c r="AQ1869" s="4"/>
      <c r="AR1869" s="4"/>
      <c r="AS1869" s="4"/>
      <c r="AT1869" s="4"/>
      <c r="AU1869" s="4"/>
      <c r="AV1869" s="4"/>
      <c r="AW1869" s="4"/>
      <c r="AX1869" s="4"/>
      <c r="AY1869" s="4"/>
      <c r="AZ1869" s="4"/>
      <c r="BA1869" s="4"/>
      <c r="BB1869" s="4"/>
      <c r="BC1869" s="4"/>
      <c r="BD1869" s="4"/>
      <c r="BE1869" s="4"/>
      <c r="BF1869" s="4"/>
      <c r="BG1869" s="4"/>
      <c r="BH1869" s="4"/>
      <c r="BI1869" s="4"/>
      <c r="BJ1869" s="4"/>
      <c r="BK1869" s="4"/>
      <c r="BL1869" s="4"/>
      <c r="BM1869" s="4"/>
      <c r="BN1869" s="4"/>
      <c r="BO1869" s="4"/>
      <c r="BP1869" s="4"/>
      <c r="BQ1869" s="4"/>
      <c r="BR1869" s="4"/>
      <c r="BS1869" s="4"/>
      <c r="BT1869" s="4"/>
      <c r="BU1869" s="4"/>
      <c r="BV1869" s="4"/>
      <c r="BW1869" s="4"/>
      <c r="BZ1869" s="7"/>
      <c r="CF1869" s="7"/>
      <c r="CG1869" s="14"/>
      <c r="CH1869" s="7"/>
      <c r="CI1869" s="14"/>
      <c r="CJ1869" s="7"/>
      <c r="CK1869" s="14"/>
      <c r="CL1869" s="7"/>
      <c r="CM1869" s="14"/>
    </row>
    <row r="1870" spans="1:91" x14ac:dyDescent="0.3">
      <c r="A1870" s="10">
        <v>151</v>
      </c>
      <c r="B1870" s="36" t="s">
        <v>895</v>
      </c>
      <c r="G1870" s="36" t="s">
        <v>7307</v>
      </c>
      <c r="K1870" s="7"/>
      <c r="L1870" s="7" t="s">
        <v>834</v>
      </c>
      <c r="M1870" s="7" t="s">
        <v>618</v>
      </c>
      <c r="N1870" s="4"/>
      <c r="O1870" s="4"/>
      <c r="P1870" s="4"/>
      <c r="Q1870" s="4"/>
      <c r="R1870" s="4"/>
      <c r="S1870" s="4"/>
      <c r="T1870" s="4"/>
      <c r="U1870" s="4"/>
      <c r="V1870" s="4"/>
      <c r="W1870" s="4"/>
      <c r="X1870" s="4"/>
      <c r="Y1870" s="4"/>
      <c r="Z1870" s="4"/>
      <c r="AA1870" s="4"/>
      <c r="AB1870" s="4"/>
      <c r="AC1870" s="4"/>
      <c r="AD1870" s="4"/>
      <c r="AE1870" s="4"/>
      <c r="AF1870" s="4"/>
      <c r="AG1870" s="4"/>
      <c r="AH1870" s="4"/>
      <c r="AI1870" s="4"/>
      <c r="AJ1870" s="4"/>
      <c r="AK1870" s="4"/>
      <c r="AL1870" s="4"/>
      <c r="AM1870" s="4"/>
      <c r="AN1870" s="4"/>
      <c r="AO1870" s="4"/>
      <c r="AP1870" s="4"/>
      <c r="AQ1870" s="4"/>
      <c r="AR1870" s="4"/>
      <c r="AS1870" s="4"/>
      <c r="AT1870" s="4"/>
      <c r="AU1870" s="4"/>
      <c r="AV1870" s="4"/>
      <c r="AW1870" s="4"/>
      <c r="AX1870" s="4"/>
      <c r="AY1870" s="4"/>
      <c r="AZ1870" s="4"/>
      <c r="BA1870" s="4"/>
      <c r="BB1870" s="4"/>
      <c r="BC1870" s="4"/>
      <c r="BD1870" s="4"/>
      <c r="BE1870" s="4"/>
      <c r="BF1870" s="4"/>
      <c r="BG1870" s="4"/>
      <c r="BH1870" s="4"/>
      <c r="BI1870" s="4"/>
      <c r="BJ1870" s="4"/>
      <c r="BK1870" s="4"/>
      <c r="BL1870" s="4"/>
      <c r="BM1870" s="4"/>
      <c r="BN1870" s="4"/>
      <c r="BO1870" s="4"/>
      <c r="BP1870" s="4"/>
      <c r="BQ1870" s="4"/>
      <c r="BR1870" s="4"/>
      <c r="BS1870" s="4"/>
      <c r="BT1870" s="4"/>
      <c r="BU1870" s="4"/>
      <c r="BV1870" s="4"/>
      <c r="BW1870" s="4"/>
      <c r="BZ1870" s="7"/>
      <c r="CF1870" s="7"/>
      <c r="CG1870" s="14"/>
      <c r="CH1870" s="7"/>
      <c r="CI1870" s="14"/>
      <c r="CJ1870" s="7"/>
      <c r="CK1870" s="14"/>
      <c r="CL1870" s="7"/>
      <c r="CM1870" s="14"/>
    </row>
    <row r="1871" spans="1:91" x14ac:dyDescent="0.3">
      <c r="A1871" s="10">
        <v>151</v>
      </c>
      <c r="B1871" s="36" t="s">
        <v>921</v>
      </c>
      <c r="G1871" s="36" t="s">
        <v>7308</v>
      </c>
      <c r="K1871" s="7"/>
      <c r="L1871" s="7" t="s">
        <v>834</v>
      </c>
      <c r="M1871" s="7" t="s">
        <v>618</v>
      </c>
      <c r="N1871" s="4"/>
      <c r="O1871" s="4"/>
      <c r="P1871" s="4"/>
      <c r="Q1871" s="4"/>
      <c r="R1871" s="4"/>
      <c r="S1871" s="4"/>
      <c r="T1871" s="4"/>
      <c r="U1871" s="4"/>
      <c r="V1871" s="4"/>
      <c r="W1871" s="4"/>
      <c r="X1871" s="4"/>
      <c r="Y1871" s="4"/>
      <c r="Z1871" s="4"/>
      <c r="AA1871" s="4"/>
      <c r="AB1871" s="4"/>
      <c r="AC1871" s="4"/>
      <c r="AD1871" s="4"/>
      <c r="AE1871" s="4"/>
      <c r="AF1871" s="4"/>
      <c r="AG1871" s="4"/>
      <c r="AH1871" s="4"/>
      <c r="AI1871" s="4"/>
      <c r="AJ1871" s="4"/>
      <c r="AK1871" s="4"/>
      <c r="AL1871" s="4"/>
      <c r="AM1871" s="4"/>
      <c r="AN1871" s="4"/>
      <c r="AO1871" s="4"/>
      <c r="AP1871" s="4"/>
      <c r="AQ1871" s="4"/>
      <c r="AR1871" s="4"/>
      <c r="AS1871" s="4"/>
      <c r="AT1871" s="4"/>
      <c r="AU1871" s="4"/>
      <c r="AV1871" s="4"/>
      <c r="AW1871" s="4"/>
      <c r="AX1871" s="4"/>
      <c r="AY1871" s="4"/>
      <c r="AZ1871" s="4"/>
      <c r="BA1871" s="4"/>
      <c r="BB1871" s="4"/>
      <c r="BC1871" s="4"/>
      <c r="BD1871" s="4"/>
      <c r="BE1871" s="4"/>
      <c r="BF1871" s="4"/>
      <c r="BG1871" s="4"/>
      <c r="BH1871" s="4"/>
      <c r="BI1871" s="4"/>
      <c r="BJ1871" s="4"/>
      <c r="BK1871" s="4"/>
      <c r="BL1871" s="4"/>
      <c r="BM1871" s="4"/>
      <c r="BN1871" s="4"/>
      <c r="BO1871" s="4"/>
      <c r="BP1871" s="4"/>
      <c r="BQ1871" s="4"/>
      <c r="BR1871" s="4"/>
      <c r="BS1871" s="4"/>
      <c r="BT1871" s="4"/>
      <c r="BU1871" s="4"/>
      <c r="BV1871" s="4"/>
      <c r="BW1871" s="4"/>
      <c r="BZ1871" s="7"/>
      <c r="CF1871" s="7"/>
      <c r="CG1871" s="14"/>
      <c r="CH1871" s="7"/>
      <c r="CI1871" s="14"/>
      <c r="CJ1871" s="7"/>
      <c r="CK1871" s="14"/>
      <c r="CL1871" s="7"/>
      <c r="CM1871" s="14"/>
    </row>
    <row r="1872" spans="1:91" x14ac:dyDescent="0.3">
      <c r="A1872" s="10">
        <v>151</v>
      </c>
      <c r="B1872" s="36" t="s">
        <v>868</v>
      </c>
      <c r="G1872" s="36" t="s">
        <v>7309</v>
      </c>
      <c r="K1872" s="7"/>
      <c r="L1872" s="7" t="s">
        <v>834</v>
      </c>
      <c r="M1872" s="7" t="s">
        <v>615</v>
      </c>
      <c r="N1872" s="4"/>
      <c r="O1872" s="4"/>
      <c r="P1872" s="4"/>
      <c r="Q1872" s="4"/>
      <c r="R1872" s="4"/>
      <c r="S1872" s="4"/>
      <c r="T1872" s="4"/>
      <c r="U1872" s="4"/>
      <c r="V1872" s="4"/>
      <c r="W1872" s="4"/>
      <c r="X1872" s="4"/>
      <c r="Y1872" s="4"/>
      <c r="Z1872" s="4"/>
      <c r="AA1872" s="4"/>
      <c r="AB1872" s="4"/>
      <c r="AC1872" s="4"/>
      <c r="AD1872" s="4"/>
      <c r="AE1872" s="4"/>
      <c r="AF1872" s="4"/>
      <c r="AG1872" s="4"/>
      <c r="AH1872" s="4"/>
      <c r="AI1872" s="4"/>
      <c r="AJ1872" s="4"/>
      <c r="AK1872" s="4"/>
      <c r="AL1872" s="4"/>
      <c r="AM1872" s="4"/>
      <c r="AN1872" s="4"/>
      <c r="AO1872" s="4"/>
      <c r="AP1872" s="4"/>
      <c r="AQ1872" s="4"/>
      <c r="AR1872" s="4"/>
      <c r="AS1872" s="4"/>
      <c r="AT1872" s="4"/>
      <c r="AU1872" s="4"/>
      <c r="AV1872" s="4"/>
      <c r="AW1872" s="4"/>
      <c r="AX1872" s="4"/>
      <c r="AY1872" s="4"/>
      <c r="AZ1872" s="4"/>
      <c r="BA1872" s="4"/>
      <c r="BB1872" s="4"/>
      <c r="BC1872" s="4"/>
      <c r="BD1872" s="4"/>
      <c r="BE1872" s="4"/>
      <c r="BF1872" s="4"/>
      <c r="BG1872" s="4"/>
      <c r="BH1872" s="4"/>
      <c r="BI1872" s="4"/>
      <c r="BJ1872" s="4"/>
      <c r="BK1872" s="4"/>
      <c r="BL1872" s="4"/>
      <c r="BM1872" s="4"/>
      <c r="BN1872" s="4"/>
      <c r="BO1872" s="4"/>
      <c r="BP1872" s="4"/>
      <c r="BQ1872" s="4"/>
      <c r="BR1872" s="4"/>
      <c r="BS1872" s="4"/>
      <c r="BT1872" s="4"/>
      <c r="BU1872" s="4"/>
      <c r="BV1872" s="4"/>
      <c r="BW1872" s="4"/>
      <c r="BZ1872" s="7"/>
      <c r="CF1872" s="7"/>
      <c r="CG1872" s="14"/>
      <c r="CH1872" s="7"/>
      <c r="CI1872" s="14"/>
      <c r="CJ1872" s="7"/>
      <c r="CK1872" s="14"/>
      <c r="CL1872" s="7"/>
      <c r="CM1872" s="14"/>
    </row>
    <row r="1873" spans="1:91" x14ac:dyDescent="0.3">
      <c r="A1873" s="10">
        <v>151</v>
      </c>
      <c r="B1873" s="36" t="s">
        <v>868</v>
      </c>
      <c r="G1873" s="36" t="s">
        <v>7310</v>
      </c>
      <c r="K1873" s="7"/>
      <c r="L1873" s="7" t="s">
        <v>834</v>
      </c>
      <c r="M1873" s="7" t="s">
        <v>615</v>
      </c>
      <c r="N1873" s="4"/>
      <c r="O1873" s="4"/>
      <c r="P1873" s="4"/>
      <c r="Q1873" s="4"/>
      <c r="R1873" s="4"/>
      <c r="S1873" s="4"/>
      <c r="T1873" s="4"/>
      <c r="U1873" s="4"/>
      <c r="V1873" s="4"/>
      <c r="W1873" s="4"/>
      <c r="X1873" s="4"/>
      <c r="Y1873" s="4"/>
      <c r="Z1873" s="4"/>
      <c r="AA1873" s="4"/>
      <c r="AB1873" s="4"/>
      <c r="AC1873" s="4"/>
      <c r="AD1873" s="4"/>
      <c r="AE1873" s="4"/>
      <c r="AF1873" s="4"/>
      <c r="AG1873" s="4"/>
      <c r="AH1873" s="4"/>
      <c r="AI1873" s="4"/>
      <c r="AJ1873" s="4"/>
      <c r="AK1873" s="4"/>
      <c r="AL1873" s="4"/>
      <c r="AM1873" s="4"/>
      <c r="AN1873" s="4"/>
      <c r="AO1873" s="4"/>
      <c r="AP1873" s="4"/>
      <c r="AQ1873" s="4"/>
      <c r="AR1873" s="4"/>
      <c r="AS1873" s="4"/>
      <c r="AT1873" s="4"/>
      <c r="AU1873" s="4"/>
      <c r="AV1873" s="4"/>
      <c r="AW1873" s="4"/>
      <c r="AX1873" s="4"/>
      <c r="AY1873" s="4"/>
      <c r="AZ1873" s="4"/>
      <c r="BA1873" s="4"/>
      <c r="BB1873" s="4"/>
      <c r="BC1873" s="4"/>
      <c r="BD1873" s="4"/>
      <c r="BE1873" s="4"/>
      <c r="BF1873" s="4"/>
      <c r="BG1873" s="4"/>
      <c r="BH1873" s="4"/>
      <c r="BI1873" s="4"/>
      <c r="BJ1873" s="4"/>
      <c r="BK1873" s="4"/>
      <c r="BL1873" s="4"/>
      <c r="BM1873" s="4"/>
      <c r="BN1873" s="4"/>
      <c r="BO1873" s="4"/>
      <c r="BP1873" s="4"/>
      <c r="BQ1873" s="4"/>
      <c r="BR1873" s="4"/>
      <c r="BS1873" s="4"/>
      <c r="BT1873" s="4"/>
      <c r="BU1873" s="4"/>
      <c r="BV1873" s="4"/>
      <c r="BW1873" s="4"/>
      <c r="BZ1873" s="7"/>
      <c r="CF1873" s="7"/>
      <c r="CG1873" s="14"/>
      <c r="CH1873" s="7"/>
      <c r="CI1873" s="14"/>
      <c r="CJ1873" s="7"/>
      <c r="CK1873" s="14"/>
      <c r="CL1873" s="7"/>
      <c r="CM1873" s="14"/>
    </row>
    <row r="1874" spans="1:91" x14ac:dyDescent="0.3">
      <c r="A1874" s="10">
        <v>151</v>
      </c>
      <c r="B1874" s="36" t="s">
        <v>863</v>
      </c>
      <c r="G1874" s="36" t="s">
        <v>7311</v>
      </c>
      <c r="K1874" s="7"/>
      <c r="L1874" s="7" t="s">
        <v>834</v>
      </c>
      <c r="M1874" s="7" t="s">
        <v>651</v>
      </c>
      <c r="N1874" s="4"/>
      <c r="O1874" s="4"/>
      <c r="P1874" s="4"/>
      <c r="Q1874" s="4"/>
      <c r="R1874" s="4"/>
      <c r="S1874" s="4"/>
      <c r="T1874" s="4"/>
      <c r="U1874" s="4"/>
      <c r="V1874" s="4"/>
      <c r="W1874" s="4"/>
      <c r="X1874" s="4"/>
      <c r="Y1874" s="4"/>
      <c r="Z1874" s="4"/>
      <c r="AA1874" s="4"/>
      <c r="AB1874" s="4"/>
      <c r="AC1874" s="4"/>
      <c r="AD1874" s="4"/>
      <c r="AE1874" s="4"/>
      <c r="AF1874" s="4"/>
      <c r="AG1874" s="4"/>
      <c r="AH1874" s="4"/>
      <c r="AI1874" s="4"/>
      <c r="AJ1874" s="4"/>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c r="BI1874" s="4"/>
      <c r="BJ1874" s="4"/>
      <c r="BK1874" s="4"/>
      <c r="BL1874" s="4"/>
      <c r="BM1874" s="4"/>
      <c r="BN1874" s="4"/>
      <c r="BO1874" s="4"/>
      <c r="BP1874" s="4"/>
      <c r="BQ1874" s="4"/>
      <c r="BR1874" s="4"/>
      <c r="BS1874" s="4"/>
      <c r="BT1874" s="4"/>
      <c r="BU1874" s="4"/>
      <c r="BV1874" s="4"/>
      <c r="BW1874" s="4"/>
      <c r="BZ1874" s="7"/>
      <c r="CF1874" s="7"/>
      <c r="CG1874" s="14"/>
      <c r="CH1874" s="7"/>
      <c r="CI1874" s="14"/>
      <c r="CJ1874" s="7"/>
      <c r="CK1874" s="14"/>
      <c r="CL1874" s="7"/>
      <c r="CM1874" s="14"/>
    </row>
    <row r="1875" spans="1:91" x14ac:dyDescent="0.3">
      <c r="A1875" s="10">
        <v>151</v>
      </c>
      <c r="B1875" s="36" t="s">
        <v>1036</v>
      </c>
      <c r="G1875" s="36" t="s">
        <v>7312</v>
      </c>
      <c r="K1875" s="7"/>
      <c r="L1875" s="7" t="s">
        <v>834</v>
      </c>
      <c r="M1875" s="7" t="s">
        <v>621</v>
      </c>
      <c r="N1875" s="4"/>
      <c r="O1875" s="4"/>
      <c r="P1875" s="4"/>
      <c r="Q1875" s="4"/>
      <c r="R1875" s="4"/>
      <c r="S1875" s="4"/>
      <c r="T1875" s="4"/>
      <c r="U1875" s="4"/>
      <c r="V1875" s="4"/>
      <c r="W1875" s="4"/>
      <c r="X1875" s="4"/>
      <c r="Y1875" s="4"/>
      <c r="Z1875" s="4"/>
      <c r="AA1875" s="4"/>
      <c r="AB1875" s="4"/>
      <c r="AC1875" s="4"/>
      <c r="AD1875" s="4"/>
      <c r="AE1875" s="4"/>
      <c r="AF1875" s="4"/>
      <c r="AG1875" s="4"/>
      <c r="AH1875" s="4"/>
      <c r="AI1875" s="4"/>
      <c r="AJ1875" s="4"/>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c r="BI1875" s="4"/>
      <c r="BJ1875" s="4"/>
      <c r="BK1875" s="4"/>
      <c r="BL1875" s="4"/>
      <c r="BM1875" s="4"/>
      <c r="BN1875" s="4"/>
      <c r="BO1875" s="4"/>
      <c r="BP1875" s="4"/>
      <c r="BQ1875" s="4"/>
      <c r="BR1875" s="4"/>
      <c r="BS1875" s="4"/>
      <c r="BT1875" s="4"/>
      <c r="BU1875" s="4"/>
      <c r="BV1875" s="4"/>
      <c r="BW1875" s="4"/>
      <c r="BZ1875" s="7"/>
      <c r="CF1875" s="7"/>
      <c r="CG1875" s="14"/>
      <c r="CH1875" s="7"/>
      <c r="CI1875" s="14"/>
      <c r="CJ1875" s="7"/>
      <c r="CK1875" s="14"/>
      <c r="CL1875" s="7"/>
      <c r="CM1875" s="14"/>
    </row>
    <row r="1876" spans="1:91" x14ac:dyDescent="0.3">
      <c r="A1876" s="10">
        <v>151</v>
      </c>
      <c r="B1876" s="36" t="s">
        <v>1242</v>
      </c>
      <c r="G1876" s="36" t="s">
        <v>7313</v>
      </c>
      <c r="K1876" s="7"/>
      <c r="L1876" s="7" t="s">
        <v>834</v>
      </c>
      <c r="M1876" s="7" t="s">
        <v>639</v>
      </c>
      <c r="N1876" s="4"/>
      <c r="O1876" s="4"/>
      <c r="P1876" s="4"/>
      <c r="Q1876" s="4"/>
      <c r="R1876" s="4"/>
      <c r="S1876" s="4"/>
      <c r="T1876" s="4"/>
      <c r="U1876" s="4"/>
      <c r="V1876" s="4"/>
      <c r="W1876" s="4"/>
      <c r="X1876" s="4"/>
      <c r="Y1876" s="4"/>
      <c r="Z1876" s="4"/>
      <c r="AA1876" s="4"/>
      <c r="AB1876" s="4"/>
      <c r="AC1876" s="4"/>
      <c r="AD1876" s="4"/>
      <c r="AE1876" s="4"/>
      <c r="AF1876" s="4"/>
      <c r="AG1876" s="4"/>
      <c r="AH1876" s="4"/>
      <c r="AI1876" s="4"/>
      <c r="AJ1876" s="4"/>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c r="BI1876" s="4"/>
      <c r="BJ1876" s="4"/>
      <c r="BK1876" s="4"/>
      <c r="BL1876" s="4"/>
      <c r="BM1876" s="4"/>
      <c r="BN1876" s="4"/>
      <c r="BO1876" s="4"/>
      <c r="BP1876" s="4"/>
      <c r="BQ1876" s="4"/>
      <c r="BR1876" s="4"/>
      <c r="BS1876" s="4"/>
      <c r="BT1876" s="4"/>
      <c r="BU1876" s="4"/>
      <c r="BV1876" s="4"/>
      <c r="BW1876" s="4"/>
      <c r="BZ1876" s="7"/>
      <c r="CF1876" s="7"/>
      <c r="CG1876" s="14"/>
      <c r="CH1876" s="7"/>
      <c r="CI1876" s="14"/>
      <c r="CJ1876" s="7"/>
      <c r="CK1876" s="14"/>
      <c r="CL1876" s="7"/>
      <c r="CM1876" s="14"/>
    </row>
    <row r="1877" spans="1:91" x14ac:dyDescent="0.3">
      <c r="A1877" s="10">
        <v>151</v>
      </c>
      <c r="B1877" s="36" t="s">
        <v>1025</v>
      </c>
      <c r="G1877" s="36" t="s">
        <v>7314</v>
      </c>
      <c r="K1877" s="7"/>
      <c r="L1877" s="7" t="s">
        <v>834</v>
      </c>
      <c r="M1877" s="7" t="s">
        <v>633</v>
      </c>
      <c r="N1877" s="4"/>
      <c r="O1877" s="4"/>
      <c r="P1877" s="4"/>
      <c r="Q1877" s="4"/>
      <c r="R1877" s="4"/>
      <c r="S1877" s="4"/>
      <c r="T1877" s="4"/>
      <c r="U1877" s="4"/>
      <c r="V1877" s="4"/>
      <c r="W1877" s="4"/>
      <c r="X1877" s="4"/>
      <c r="Y1877" s="4"/>
      <c r="Z1877" s="4"/>
      <c r="AA1877" s="4"/>
      <c r="AB1877" s="4"/>
      <c r="AC1877" s="4"/>
      <c r="AD1877" s="4"/>
      <c r="AE1877" s="4"/>
      <c r="AF1877" s="4"/>
      <c r="AG1877" s="4"/>
      <c r="AH1877" s="4"/>
      <c r="AI1877" s="4"/>
      <c r="AJ1877" s="4"/>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c r="BI1877" s="4"/>
      <c r="BJ1877" s="4"/>
      <c r="BK1877" s="4"/>
      <c r="BL1877" s="4"/>
      <c r="BM1877" s="4"/>
      <c r="BN1877" s="4"/>
      <c r="BO1877" s="4"/>
      <c r="BP1877" s="4"/>
      <c r="BQ1877" s="4"/>
      <c r="BR1877" s="4"/>
      <c r="BS1877" s="4"/>
      <c r="BT1877" s="4"/>
      <c r="BU1877" s="4"/>
      <c r="BV1877" s="4"/>
      <c r="BW1877" s="4"/>
      <c r="BZ1877" s="7"/>
      <c r="CF1877" s="7"/>
      <c r="CG1877" s="14"/>
      <c r="CH1877" s="7"/>
      <c r="CI1877" s="14"/>
      <c r="CJ1877" s="7"/>
      <c r="CK1877" s="14"/>
      <c r="CL1877" s="7"/>
      <c r="CM1877" s="14"/>
    </row>
    <row r="1878" spans="1:91" x14ac:dyDescent="0.3">
      <c r="A1878" s="10">
        <v>151</v>
      </c>
      <c r="B1878" s="36" t="s">
        <v>913</v>
      </c>
      <c r="G1878" s="36" t="s">
        <v>7315</v>
      </c>
      <c r="K1878" s="7"/>
      <c r="L1878" s="7" t="s">
        <v>834</v>
      </c>
      <c r="M1878" s="7" t="s">
        <v>615</v>
      </c>
      <c r="N1878" s="4"/>
      <c r="O1878" s="4"/>
      <c r="P1878" s="4"/>
      <c r="Q1878" s="4"/>
      <c r="R1878" s="4"/>
      <c r="S1878" s="4"/>
      <c r="T1878" s="4"/>
      <c r="U1878" s="4"/>
      <c r="V1878" s="4"/>
      <c r="W1878" s="4"/>
      <c r="X1878" s="4"/>
      <c r="Y1878" s="4"/>
      <c r="Z1878" s="4"/>
      <c r="AA1878" s="4"/>
      <c r="AB1878" s="4"/>
      <c r="AC1878" s="4"/>
      <c r="AD1878" s="4"/>
      <c r="AE1878" s="4"/>
      <c r="AF1878" s="4"/>
      <c r="AG1878" s="4"/>
      <c r="AH1878" s="4"/>
      <c r="AI1878" s="4"/>
      <c r="AJ1878" s="4"/>
      <c r="AK1878" s="4"/>
      <c r="AL1878" s="4"/>
      <c r="AM1878" s="4"/>
      <c r="AN1878" s="4"/>
      <c r="AO1878" s="4"/>
      <c r="AP1878" s="4"/>
      <c r="AQ1878" s="4"/>
      <c r="AR1878" s="4"/>
      <c r="AS1878" s="4"/>
      <c r="AT1878" s="4"/>
      <c r="AU1878" s="4"/>
      <c r="AV1878" s="4"/>
      <c r="AW1878" s="4"/>
      <c r="AX1878" s="4"/>
      <c r="AY1878" s="4"/>
      <c r="AZ1878" s="4"/>
      <c r="BA1878" s="4"/>
      <c r="BB1878" s="4"/>
      <c r="BC1878" s="4"/>
      <c r="BD1878" s="4"/>
      <c r="BE1878" s="4"/>
      <c r="BF1878" s="4"/>
      <c r="BG1878" s="4"/>
      <c r="BH1878" s="4"/>
      <c r="BI1878" s="4"/>
      <c r="BJ1878" s="4"/>
      <c r="BK1878" s="4"/>
      <c r="BL1878" s="4"/>
      <c r="BM1878" s="4"/>
      <c r="BN1878" s="4"/>
      <c r="BO1878" s="4"/>
      <c r="BP1878" s="4"/>
      <c r="BQ1878" s="4"/>
      <c r="BR1878" s="4"/>
      <c r="BS1878" s="4"/>
      <c r="BT1878" s="4"/>
      <c r="BU1878" s="4"/>
      <c r="BV1878" s="4"/>
      <c r="BW1878" s="4"/>
      <c r="BZ1878" s="7"/>
      <c r="CF1878" s="7"/>
      <c r="CG1878" s="14"/>
      <c r="CH1878" s="7"/>
      <c r="CI1878" s="14"/>
      <c r="CJ1878" s="7"/>
      <c r="CK1878" s="14"/>
      <c r="CL1878" s="7"/>
      <c r="CM1878" s="14"/>
    </row>
    <row r="1879" spans="1:91" x14ac:dyDescent="0.3">
      <c r="A1879" s="10">
        <v>151</v>
      </c>
      <c r="B1879" s="36" t="s">
        <v>1901</v>
      </c>
      <c r="G1879" s="36" t="s">
        <v>7316</v>
      </c>
      <c r="K1879" s="7"/>
      <c r="L1879" s="7" t="s">
        <v>834</v>
      </c>
      <c r="M1879" s="7" t="s">
        <v>621</v>
      </c>
      <c r="N1879" s="4"/>
      <c r="O1879" s="4"/>
      <c r="P1879" s="4"/>
      <c r="Q1879" s="4"/>
      <c r="R1879" s="4"/>
      <c r="S1879" s="4"/>
      <c r="T1879" s="4"/>
      <c r="U1879" s="4"/>
      <c r="V1879" s="4"/>
      <c r="W1879" s="4"/>
      <c r="X1879" s="4"/>
      <c r="Y1879" s="4"/>
      <c r="Z1879" s="4"/>
      <c r="AA1879" s="4"/>
      <c r="AB1879" s="4"/>
      <c r="AC1879" s="4"/>
      <c r="AD1879" s="4"/>
      <c r="AE1879" s="4"/>
      <c r="AF1879" s="4"/>
      <c r="AG1879" s="4"/>
      <c r="AH1879" s="4"/>
      <c r="AI1879" s="4"/>
      <c r="AJ1879" s="4"/>
      <c r="AK1879" s="4"/>
      <c r="AL1879" s="4"/>
      <c r="AM1879" s="4"/>
      <c r="AN1879" s="4"/>
      <c r="AO1879" s="4"/>
      <c r="AP1879" s="4"/>
      <c r="AQ1879" s="4"/>
      <c r="AR1879" s="4"/>
      <c r="AS1879" s="4"/>
      <c r="AT1879" s="4"/>
      <c r="AU1879" s="4"/>
      <c r="AV1879" s="4"/>
      <c r="AW1879" s="4"/>
      <c r="AX1879" s="4"/>
      <c r="AY1879" s="4"/>
      <c r="AZ1879" s="4"/>
      <c r="BA1879" s="4"/>
      <c r="BB1879" s="4"/>
      <c r="BC1879" s="4"/>
      <c r="BD1879" s="4"/>
      <c r="BE1879" s="4"/>
      <c r="BF1879" s="4"/>
      <c r="BG1879" s="4"/>
      <c r="BH1879" s="4"/>
      <c r="BI1879" s="4"/>
      <c r="BJ1879" s="4"/>
      <c r="BK1879" s="4"/>
      <c r="BL1879" s="4"/>
      <c r="BM1879" s="4"/>
      <c r="BN1879" s="4"/>
      <c r="BO1879" s="4"/>
      <c r="BP1879" s="4"/>
      <c r="BQ1879" s="4"/>
      <c r="BR1879" s="4"/>
      <c r="BS1879" s="4"/>
      <c r="BT1879" s="4"/>
      <c r="BU1879" s="4"/>
      <c r="BV1879" s="4"/>
      <c r="BW1879" s="4"/>
      <c r="BZ1879" s="7"/>
      <c r="CF1879" s="7"/>
      <c r="CG1879" s="14"/>
      <c r="CH1879" s="7"/>
      <c r="CI1879" s="14"/>
      <c r="CJ1879" s="7"/>
      <c r="CK1879" s="14"/>
      <c r="CL1879" s="7"/>
      <c r="CM1879" s="14"/>
    </row>
    <row r="1880" spans="1:91" x14ac:dyDescent="0.3">
      <c r="A1880" s="10">
        <v>151</v>
      </c>
      <c r="B1880" s="36" t="s">
        <v>848</v>
      </c>
      <c r="G1880" s="36" t="s">
        <v>7317</v>
      </c>
      <c r="K1880" s="7"/>
      <c r="L1880" s="7" t="s">
        <v>834</v>
      </c>
      <c r="M1880" s="7" t="s">
        <v>618</v>
      </c>
      <c r="N1880" s="4"/>
      <c r="O1880" s="4"/>
      <c r="P1880" s="4"/>
      <c r="Q1880" s="4"/>
      <c r="R1880" s="4"/>
      <c r="S1880" s="4"/>
      <c r="T1880" s="4"/>
      <c r="U1880" s="4"/>
      <c r="V1880" s="4"/>
      <c r="W1880" s="4"/>
      <c r="X1880" s="4"/>
      <c r="Y1880" s="4"/>
      <c r="Z1880" s="4"/>
      <c r="AA1880" s="4"/>
      <c r="AB1880" s="4"/>
      <c r="AC1880" s="4"/>
      <c r="AD1880" s="4"/>
      <c r="AE1880" s="4"/>
      <c r="AF1880" s="4"/>
      <c r="AG1880" s="4"/>
      <c r="AH1880" s="4"/>
      <c r="AI1880" s="4"/>
      <c r="AJ1880" s="4"/>
      <c r="AK1880" s="4"/>
      <c r="AL1880" s="4"/>
      <c r="AM1880" s="4"/>
      <c r="AN1880" s="4"/>
      <c r="AO1880" s="4"/>
      <c r="AP1880" s="4"/>
      <c r="AQ1880" s="4"/>
      <c r="AR1880" s="4"/>
      <c r="AS1880" s="4"/>
      <c r="AT1880" s="4"/>
      <c r="AU1880" s="4"/>
      <c r="AV1880" s="4"/>
      <c r="AW1880" s="4"/>
      <c r="AX1880" s="4"/>
      <c r="AY1880" s="4"/>
      <c r="AZ1880" s="4"/>
      <c r="BA1880" s="4"/>
      <c r="BB1880" s="4"/>
      <c r="BC1880" s="4"/>
      <c r="BD1880" s="4"/>
      <c r="BE1880" s="4"/>
      <c r="BF1880" s="4"/>
      <c r="BG1880" s="4"/>
      <c r="BH1880" s="4"/>
      <c r="BI1880" s="4"/>
      <c r="BJ1880" s="4"/>
      <c r="BK1880" s="4"/>
      <c r="BL1880" s="4"/>
      <c r="BM1880" s="4"/>
      <c r="BN1880" s="4"/>
      <c r="BO1880" s="4"/>
      <c r="BP1880" s="4"/>
      <c r="BQ1880" s="4"/>
      <c r="BR1880" s="4"/>
      <c r="BS1880" s="4"/>
      <c r="BT1880" s="4"/>
      <c r="BU1880" s="4"/>
      <c r="BV1880" s="4"/>
      <c r="BW1880" s="4"/>
      <c r="BZ1880" s="7"/>
      <c r="CF1880" s="7"/>
      <c r="CG1880" s="14"/>
      <c r="CH1880" s="7"/>
      <c r="CI1880" s="14"/>
      <c r="CJ1880" s="7"/>
      <c r="CK1880" s="14"/>
      <c r="CL1880" s="7"/>
      <c r="CM1880" s="14"/>
    </row>
    <row r="1881" spans="1:91" x14ac:dyDescent="0.3">
      <c r="A1881" s="10">
        <v>151</v>
      </c>
      <c r="B1881" s="36" t="s">
        <v>860</v>
      </c>
      <c r="G1881" s="36" t="s">
        <v>7318</v>
      </c>
      <c r="K1881" s="7"/>
      <c r="L1881" s="7" t="s">
        <v>834</v>
      </c>
      <c r="M1881" s="7" t="s">
        <v>687</v>
      </c>
      <c r="N1881" s="4"/>
      <c r="O1881" s="4"/>
      <c r="P1881" s="4"/>
      <c r="Q1881" s="4"/>
      <c r="R1881" s="4"/>
      <c r="S1881" s="4"/>
      <c r="T1881" s="4"/>
      <c r="U1881" s="4"/>
      <c r="V1881" s="4"/>
      <c r="W1881" s="4"/>
      <c r="X1881" s="4"/>
      <c r="Y1881" s="4"/>
      <c r="Z1881" s="4"/>
      <c r="AA1881" s="4"/>
      <c r="AB1881" s="4"/>
      <c r="AC1881" s="4"/>
      <c r="AD1881" s="4"/>
      <c r="AE1881" s="4"/>
      <c r="AF1881" s="4"/>
      <c r="AG1881" s="4"/>
      <c r="AH1881" s="4"/>
      <c r="AI1881" s="4"/>
      <c r="AJ1881" s="4"/>
      <c r="AK1881" s="4"/>
      <c r="AL1881" s="4"/>
      <c r="AM1881" s="4"/>
      <c r="AN1881" s="4"/>
      <c r="AO1881" s="4"/>
      <c r="AP1881" s="4"/>
      <c r="AQ1881" s="4"/>
      <c r="AR1881" s="4"/>
      <c r="AS1881" s="4"/>
      <c r="AT1881" s="4"/>
      <c r="AU1881" s="4"/>
      <c r="AV1881" s="4"/>
      <c r="AW1881" s="4"/>
      <c r="AX1881" s="4"/>
      <c r="AY1881" s="4"/>
      <c r="AZ1881" s="4"/>
      <c r="BA1881" s="4"/>
      <c r="BB1881" s="4"/>
      <c r="BC1881" s="4"/>
      <c r="BD1881" s="4"/>
      <c r="BE1881" s="4"/>
      <c r="BF1881" s="4"/>
      <c r="BG1881" s="4"/>
      <c r="BH1881" s="4"/>
      <c r="BI1881" s="4"/>
      <c r="BJ1881" s="4"/>
      <c r="BK1881" s="4"/>
      <c r="BL1881" s="4"/>
      <c r="BM1881" s="4"/>
      <c r="BN1881" s="4"/>
      <c r="BO1881" s="4"/>
      <c r="BP1881" s="4"/>
      <c r="BQ1881" s="4"/>
      <c r="BR1881" s="4"/>
      <c r="BS1881" s="4"/>
      <c r="BT1881" s="4"/>
      <c r="BU1881" s="4"/>
      <c r="BV1881" s="4"/>
      <c r="BW1881" s="4"/>
      <c r="BZ1881" s="7"/>
      <c r="CF1881" s="7"/>
      <c r="CG1881" s="14"/>
      <c r="CH1881" s="7"/>
      <c r="CI1881" s="14"/>
      <c r="CJ1881" s="7"/>
      <c r="CK1881" s="14"/>
      <c r="CL1881" s="7"/>
      <c r="CM1881" s="14"/>
    </row>
    <row r="1882" spans="1:91" x14ac:dyDescent="0.3">
      <c r="A1882" s="10">
        <v>151</v>
      </c>
      <c r="B1882" s="36" t="s">
        <v>1058</v>
      </c>
      <c r="G1882" s="36" t="s">
        <v>7319</v>
      </c>
      <c r="K1882" s="7"/>
      <c r="L1882" s="7" t="s">
        <v>834</v>
      </c>
      <c r="M1882" s="7" t="s">
        <v>618</v>
      </c>
      <c r="N1882" s="4"/>
      <c r="O1882" s="4"/>
      <c r="P1882" s="4"/>
      <c r="Q1882" s="4"/>
      <c r="R1882" s="4"/>
      <c r="S1882" s="4"/>
      <c r="T1882" s="4"/>
      <c r="U1882" s="4"/>
      <c r="V1882" s="4"/>
      <c r="W1882" s="4"/>
      <c r="X1882" s="4"/>
      <c r="Y1882" s="4"/>
      <c r="Z1882" s="4"/>
      <c r="AA1882" s="4"/>
      <c r="AB1882" s="4"/>
      <c r="AC1882" s="4"/>
      <c r="AD1882" s="4"/>
      <c r="AE1882" s="4"/>
      <c r="AF1882" s="4"/>
      <c r="AG1882" s="4"/>
      <c r="AH1882" s="4"/>
      <c r="AI1882" s="4"/>
      <c r="AJ1882" s="4"/>
      <c r="AK1882" s="4"/>
      <c r="AL1882" s="4"/>
      <c r="AM1882" s="4"/>
      <c r="AN1882" s="4"/>
      <c r="AO1882" s="4"/>
      <c r="AP1882" s="4"/>
      <c r="AQ1882" s="4"/>
      <c r="AR1882" s="4"/>
      <c r="AS1882" s="4"/>
      <c r="AT1882" s="4"/>
      <c r="AU1882" s="4"/>
      <c r="AV1882" s="4"/>
      <c r="AW1882" s="4"/>
      <c r="AX1882" s="4"/>
      <c r="AY1882" s="4"/>
      <c r="AZ1882" s="4"/>
      <c r="BA1882" s="4"/>
      <c r="BB1882" s="4"/>
      <c r="BC1882" s="4"/>
      <c r="BD1882" s="4"/>
      <c r="BE1882" s="4"/>
      <c r="BF1882" s="4"/>
      <c r="BG1882" s="4"/>
      <c r="BH1882" s="4"/>
      <c r="BI1882" s="4"/>
      <c r="BJ1882" s="4"/>
      <c r="BK1882" s="4"/>
      <c r="BL1882" s="4"/>
      <c r="BM1882" s="4"/>
      <c r="BN1882" s="4"/>
      <c r="BO1882" s="4"/>
      <c r="BP1882" s="4"/>
      <c r="BQ1882" s="4"/>
      <c r="BR1882" s="4"/>
      <c r="BS1882" s="4"/>
      <c r="BT1882" s="4"/>
      <c r="BU1882" s="4"/>
      <c r="BV1882" s="4"/>
      <c r="BW1882" s="4"/>
      <c r="BZ1882" s="7"/>
      <c r="CF1882" s="7"/>
      <c r="CG1882" s="14"/>
      <c r="CH1882" s="7"/>
      <c r="CI1882" s="14"/>
      <c r="CJ1882" s="7"/>
      <c r="CK1882" s="14"/>
      <c r="CL1882" s="7"/>
      <c r="CM1882" s="14"/>
    </row>
    <row r="1883" spans="1:91" x14ac:dyDescent="0.3">
      <c r="A1883" s="10">
        <v>151</v>
      </c>
      <c r="B1883" s="36" t="s">
        <v>1058</v>
      </c>
      <c r="G1883" s="36" t="s">
        <v>7320</v>
      </c>
      <c r="K1883" s="7"/>
      <c r="L1883" s="7" t="s">
        <v>834</v>
      </c>
      <c r="M1883" s="7" t="s">
        <v>636</v>
      </c>
      <c r="N1883" s="4"/>
      <c r="O1883" s="4"/>
      <c r="P1883" s="4"/>
      <c r="Q1883" s="4"/>
      <c r="R1883" s="4"/>
      <c r="S1883" s="4"/>
      <c r="T1883" s="4"/>
      <c r="U1883" s="4"/>
      <c r="V1883" s="4"/>
      <c r="W1883" s="4"/>
      <c r="X1883" s="4"/>
      <c r="Y1883" s="4"/>
      <c r="Z1883" s="4"/>
      <c r="AA1883" s="4"/>
      <c r="AB1883" s="4"/>
      <c r="AC1883" s="4"/>
      <c r="AD1883" s="4"/>
      <c r="AE1883" s="4"/>
      <c r="AF1883" s="4"/>
      <c r="AG1883" s="4"/>
      <c r="AH1883" s="4"/>
      <c r="AI1883" s="4"/>
      <c r="AJ1883" s="4"/>
      <c r="AK1883" s="4"/>
      <c r="AL1883" s="4"/>
      <c r="AM1883" s="4"/>
      <c r="AN1883" s="4"/>
      <c r="AO1883" s="4"/>
      <c r="AP1883" s="4"/>
      <c r="AQ1883" s="4"/>
      <c r="AR1883" s="4"/>
      <c r="AS1883" s="4"/>
      <c r="AT1883" s="4"/>
      <c r="AU1883" s="4"/>
      <c r="AV1883" s="4"/>
      <c r="AW1883" s="4"/>
      <c r="AX1883" s="4"/>
      <c r="AY1883" s="4"/>
      <c r="AZ1883" s="4"/>
      <c r="BA1883" s="4"/>
      <c r="BB1883" s="4"/>
      <c r="BC1883" s="4"/>
      <c r="BD1883" s="4"/>
      <c r="BE1883" s="4"/>
      <c r="BF1883" s="4"/>
      <c r="BG1883" s="4"/>
      <c r="BH1883" s="4"/>
      <c r="BI1883" s="4"/>
      <c r="BJ1883" s="4"/>
      <c r="BK1883" s="4"/>
      <c r="BL1883" s="4"/>
      <c r="BM1883" s="4"/>
      <c r="BN1883" s="4"/>
      <c r="BO1883" s="4"/>
      <c r="BP1883" s="4"/>
      <c r="BQ1883" s="4"/>
      <c r="BR1883" s="4"/>
      <c r="BS1883" s="4"/>
      <c r="BT1883" s="4"/>
      <c r="BU1883" s="4"/>
      <c r="BV1883" s="4"/>
      <c r="BW1883" s="4"/>
      <c r="BZ1883" s="7"/>
      <c r="CF1883" s="7"/>
      <c r="CG1883" s="14"/>
      <c r="CH1883" s="7"/>
      <c r="CI1883" s="14"/>
      <c r="CJ1883" s="7"/>
      <c r="CK1883" s="14"/>
      <c r="CL1883" s="7"/>
      <c r="CM1883" s="14"/>
    </row>
    <row r="1884" spans="1:91" x14ac:dyDescent="0.3">
      <c r="A1884" s="10">
        <v>151</v>
      </c>
      <c r="B1884" s="36" t="s">
        <v>863</v>
      </c>
      <c r="G1884" s="36" t="s">
        <v>7321</v>
      </c>
      <c r="K1884" s="7"/>
      <c r="L1884" s="7" t="s">
        <v>834</v>
      </c>
      <c r="M1884" s="7" t="s">
        <v>651</v>
      </c>
      <c r="N1884" s="4"/>
      <c r="O1884" s="4"/>
      <c r="P1884" s="4"/>
      <c r="Q1884" s="4"/>
      <c r="R1884" s="4"/>
      <c r="S1884" s="4"/>
      <c r="T1884" s="4"/>
      <c r="U1884" s="4"/>
      <c r="V1884" s="4"/>
      <c r="W1884" s="4"/>
      <c r="X1884" s="4"/>
      <c r="Y1884" s="4"/>
      <c r="Z1884" s="4"/>
      <c r="AA1884" s="4"/>
      <c r="AB1884" s="4"/>
      <c r="AC1884" s="4"/>
      <c r="AD1884" s="4"/>
      <c r="AE1884" s="4"/>
      <c r="AF1884" s="4"/>
      <c r="AG1884" s="4"/>
      <c r="AH1884" s="4"/>
      <c r="AI1884" s="4"/>
      <c r="AJ1884" s="4"/>
      <c r="AK1884" s="4"/>
      <c r="AL1884" s="4"/>
      <c r="AM1884" s="4"/>
      <c r="AN1884" s="4"/>
      <c r="AO1884" s="4"/>
      <c r="AP1884" s="4"/>
      <c r="AQ1884" s="4"/>
      <c r="AR1884" s="4"/>
      <c r="AS1884" s="4"/>
      <c r="AT1884" s="4"/>
      <c r="AU1884" s="4"/>
      <c r="AV1884" s="4"/>
      <c r="AW1884" s="4"/>
      <c r="AX1884" s="4"/>
      <c r="AY1884" s="4"/>
      <c r="AZ1884" s="4"/>
      <c r="BA1884" s="4"/>
      <c r="BB1884" s="4"/>
      <c r="BC1884" s="4"/>
      <c r="BD1884" s="4"/>
      <c r="BE1884" s="4"/>
      <c r="BF1884" s="4"/>
      <c r="BG1884" s="4"/>
      <c r="BH1884" s="4"/>
      <c r="BI1884" s="4"/>
      <c r="BJ1884" s="4"/>
      <c r="BK1884" s="4"/>
      <c r="BL1884" s="4"/>
      <c r="BM1884" s="4"/>
      <c r="BN1884" s="4"/>
      <c r="BO1884" s="4"/>
      <c r="BP1884" s="4"/>
      <c r="BQ1884" s="4"/>
      <c r="BR1884" s="4"/>
      <c r="BS1884" s="4"/>
      <c r="BT1884" s="4"/>
      <c r="BU1884" s="4"/>
      <c r="BV1884" s="4"/>
      <c r="BW1884" s="4"/>
      <c r="BZ1884" s="7"/>
      <c r="CF1884" s="7"/>
      <c r="CG1884" s="14"/>
      <c r="CH1884" s="7"/>
      <c r="CI1884" s="14"/>
      <c r="CJ1884" s="7"/>
      <c r="CK1884" s="14"/>
      <c r="CL1884" s="7"/>
      <c r="CM1884" s="14"/>
    </row>
    <row r="1885" spans="1:91" x14ac:dyDescent="0.3">
      <c r="A1885" s="10">
        <v>151</v>
      </c>
      <c r="B1885" s="36" t="s">
        <v>1058</v>
      </c>
      <c r="G1885" s="36" t="s">
        <v>7322</v>
      </c>
      <c r="K1885" s="7"/>
      <c r="L1885" s="7" t="s">
        <v>834</v>
      </c>
      <c r="M1885" s="7" t="s">
        <v>618</v>
      </c>
      <c r="N1885" s="4"/>
      <c r="O1885" s="4"/>
      <c r="P1885" s="4"/>
      <c r="Q1885" s="4"/>
      <c r="R1885" s="4"/>
      <c r="S1885" s="4"/>
      <c r="T1885" s="4"/>
      <c r="U1885" s="4"/>
      <c r="V1885" s="4"/>
      <c r="W1885" s="4"/>
      <c r="X1885" s="4"/>
      <c r="Y1885" s="4"/>
      <c r="Z1885" s="4"/>
      <c r="AA1885" s="4"/>
      <c r="AB1885" s="4"/>
      <c r="AC1885" s="4"/>
      <c r="AD1885" s="4"/>
      <c r="AE1885" s="4"/>
      <c r="AF1885" s="4"/>
      <c r="AG1885" s="4"/>
      <c r="AH1885" s="4"/>
      <c r="AI1885" s="4"/>
      <c r="AJ1885" s="4"/>
      <c r="AK1885" s="4"/>
      <c r="AL1885" s="4"/>
      <c r="AM1885" s="4"/>
      <c r="AN1885" s="4"/>
      <c r="AO1885" s="4"/>
      <c r="AP1885" s="4"/>
      <c r="AQ1885" s="4"/>
      <c r="AR1885" s="4"/>
      <c r="AS1885" s="4"/>
      <c r="AT1885" s="4"/>
      <c r="AU1885" s="4"/>
      <c r="AV1885" s="4"/>
      <c r="AW1885" s="4"/>
      <c r="AX1885" s="4"/>
      <c r="AY1885" s="4"/>
      <c r="AZ1885" s="4"/>
      <c r="BA1885" s="4"/>
      <c r="BB1885" s="4"/>
      <c r="BC1885" s="4"/>
      <c r="BD1885" s="4"/>
      <c r="BE1885" s="4"/>
      <c r="BF1885" s="4"/>
      <c r="BG1885" s="4"/>
      <c r="BH1885" s="4"/>
      <c r="BI1885" s="4"/>
      <c r="BJ1885" s="4"/>
      <c r="BK1885" s="4"/>
      <c r="BL1885" s="4"/>
      <c r="BM1885" s="4"/>
      <c r="BN1885" s="4"/>
      <c r="BO1885" s="4"/>
      <c r="BP1885" s="4"/>
      <c r="BQ1885" s="4"/>
      <c r="BR1885" s="4"/>
      <c r="BS1885" s="4"/>
      <c r="BT1885" s="4"/>
      <c r="BU1885" s="4"/>
      <c r="BV1885" s="4"/>
      <c r="BW1885" s="4"/>
      <c r="BZ1885" s="7"/>
      <c r="CF1885" s="7"/>
      <c r="CG1885" s="14"/>
      <c r="CH1885" s="7"/>
      <c r="CI1885" s="14"/>
      <c r="CJ1885" s="7"/>
      <c r="CK1885" s="14"/>
      <c r="CL1885" s="7"/>
      <c r="CM1885" s="14"/>
    </row>
    <row r="1886" spans="1:91" x14ac:dyDescent="0.3">
      <c r="A1886" s="10">
        <v>151</v>
      </c>
      <c r="B1886" s="36" t="s">
        <v>1036</v>
      </c>
      <c r="G1886" s="36" t="s">
        <v>7323</v>
      </c>
      <c r="K1886" s="7"/>
      <c r="L1886" s="7" t="s">
        <v>834</v>
      </c>
      <c r="M1886" s="7" t="s">
        <v>621</v>
      </c>
      <c r="N1886" s="4"/>
      <c r="O1886" s="4"/>
      <c r="P1886" s="4"/>
      <c r="Q1886" s="4"/>
      <c r="R1886" s="4"/>
      <c r="S1886" s="4"/>
      <c r="T1886" s="4"/>
      <c r="U1886" s="4"/>
      <c r="V1886" s="4"/>
      <c r="W1886" s="4"/>
      <c r="X1886" s="4"/>
      <c r="Y1886" s="4"/>
      <c r="Z1886" s="4"/>
      <c r="AA1886" s="4"/>
      <c r="AB1886" s="4"/>
      <c r="AC1886" s="4"/>
      <c r="AD1886" s="4"/>
      <c r="AE1886" s="4"/>
      <c r="AF1886" s="4"/>
      <c r="AG1886" s="4"/>
      <c r="AH1886" s="4"/>
      <c r="AI1886" s="4"/>
      <c r="AJ1886" s="4"/>
      <c r="AK1886" s="4"/>
      <c r="AL1886" s="4"/>
      <c r="AM1886" s="4"/>
      <c r="AN1886" s="4"/>
      <c r="AO1886" s="4"/>
      <c r="AP1886" s="4"/>
      <c r="AQ1886" s="4"/>
      <c r="AR1886" s="4"/>
      <c r="AS1886" s="4"/>
      <c r="AT1886" s="4"/>
      <c r="AU1886" s="4"/>
      <c r="AV1886" s="4"/>
      <c r="AW1886" s="4"/>
      <c r="AX1886" s="4"/>
      <c r="AY1886" s="4"/>
      <c r="AZ1886" s="4"/>
      <c r="BA1886" s="4"/>
      <c r="BB1886" s="4"/>
      <c r="BC1886" s="4"/>
      <c r="BD1886" s="4"/>
      <c r="BE1886" s="4"/>
      <c r="BF1886" s="4"/>
      <c r="BG1886" s="4"/>
      <c r="BH1886" s="4"/>
      <c r="BI1886" s="4"/>
      <c r="BJ1886" s="4"/>
      <c r="BK1886" s="4"/>
      <c r="BL1886" s="4"/>
      <c r="BM1886" s="4"/>
      <c r="BN1886" s="4"/>
      <c r="BO1886" s="4"/>
      <c r="BP1886" s="4"/>
      <c r="BQ1886" s="4"/>
      <c r="BR1886" s="4"/>
      <c r="BS1886" s="4"/>
      <c r="BT1886" s="4"/>
      <c r="BU1886" s="4"/>
      <c r="BV1886" s="4"/>
      <c r="BW1886" s="4"/>
      <c r="BZ1886" s="7"/>
      <c r="CF1886" s="7"/>
      <c r="CG1886" s="14"/>
      <c r="CH1886" s="7"/>
      <c r="CI1886" s="14"/>
      <c r="CJ1886" s="7"/>
      <c r="CK1886" s="14"/>
      <c r="CL1886" s="7"/>
      <c r="CM1886" s="14"/>
    </row>
    <row r="1887" spans="1:91" x14ac:dyDescent="0.3">
      <c r="A1887" s="10">
        <v>151</v>
      </c>
      <c r="B1887" s="36" t="s">
        <v>860</v>
      </c>
      <c r="G1887" s="36" t="s">
        <v>7324</v>
      </c>
      <c r="K1887" s="7"/>
      <c r="L1887" s="7" t="s">
        <v>834</v>
      </c>
      <c r="M1887" s="7" t="s">
        <v>618</v>
      </c>
      <c r="N1887" s="4"/>
      <c r="O1887" s="4"/>
      <c r="P1887" s="4"/>
      <c r="Q1887" s="4"/>
      <c r="R1887" s="4"/>
      <c r="S1887" s="4"/>
      <c r="T1887" s="4"/>
      <c r="U1887" s="4"/>
      <c r="V1887" s="4"/>
      <c r="W1887" s="4"/>
      <c r="X1887" s="4"/>
      <c r="Y1887" s="4"/>
      <c r="Z1887" s="4"/>
      <c r="AA1887" s="4"/>
      <c r="AB1887" s="4"/>
      <c r="AC1887" s="4"/>
      <c r="AD1887" s="4"/>
      <c r="AE1887" s="4"/>
      <c r="AF1887" s="4"/>
      <c r="AG1887" s="4"/>
      <c r="AH1887" s="4"/>
      <c r="AI1887" s="4"/>
      <c r="AJ1887" s="4"/>
      <c r="AK1887" s="4"/>
      <c r="AL1887" s="4"/>
      <c r="AM1887" s="4"/>
      <c r="AN1887" s="4"/>
      <c r="AO1887" s="4"/>
      <c r="AP1887" s="4"/>
      <c r="AQ1887" s="4"/>
      <c r="AR1887" s="4"/>
      <c r="AS1887" s="4"/>
      <c r="AT1887" s="4"/>
      <c r="AU1887" s="4"/>
      <c r="AV1887" s="4"/>
      <c r="AW1887" s="4"/>
      <c r="AX1887" s="4"/>
      <c r="AY1887" s="4"/>
      <c r="AZ1887" s="4"/>
      <c r="BA1887" s="4"/>
      <c r="BB1887" s="4"/>
      <c r="BC1887" s="4"/>
      <c r="BD1887" s="4"/>
      <c r="BE1887" s="4"/>
      <c r="BF1887" s="4"/>
      <c r="BG1887" s="4"/>
      <c r="BH1887" s="4"/>
      <c r="BI1887" s="4"/>
      <c r="BJ1887" s="4"/>
      <c r="BK1887" s="4"/>
      <c r="BL1887" s="4"/>
      <c r="BM1887" s="4"/>
      <c r="BN1887" s="4"/>
      <c r="BO1887" s="4"/>
      <c r="BP1887" s="4"/>
      <c r="BQ1887" s="4"/>
      <c r="BR1887" s="4"/>
      <c r="BS1887" s="4"/>
      <c r="BT1887" s="4"/>
      <c r="BU1887" s="4"/>
      <c r="BV1887" s="4"/>
      <c r="BW1887" s="4"/>
      <c r="BZ1887" s="7"/>
      <c r="CF1887" s="7"/>
      <c r="CG1887" s="14"/>
      <c r="CH1887" s="7"/>
      <c r="CI1887" s="14"/>
      <c r="CJ1887" s="7"/>
      <c r="CK1887" s="14"/>
      <c r="CL1887" s="7"/>
      <c r="CM1887" s="14"/>
    </row>
    <row r="1888" spans="1:91" x14ac:dyDescent="0.3">
      <c r="A1888" s="10">
        <v>151</v>
      </c>
      <c r="B1888" s="36" t="s">
        <v>1176</v>
      </c>
      <c r="G1888" s="36" t="s">
        <v>7325</v>
      </c>
      <c r="K1888" s="7"/>
      <c r="L1888" s="7" t="s">
        <v>834</v>
      </c>
      <c r="M1888" s="7" t="s">
        <v>669</v>
      </c>
      <c r="N1888" s="4"/>
      <c r="O1888" s="4"/>
      <c r="P1888" s="4"/>
      <c r="Q1888" s="4"/>
      <c r="R1888" s="4"/>
      <c r="S1888" s="4"/>
      <c r="T1888" s="4"/>
      <c r="U1888" s="4"/>
      <c r="V1888" s="4"/>
      <c r="W1888" s="4"/>
      <c r="X1888" s="4"/>
      <c r="Y1888" s="4"/>
      <c r="Z1888" s="4"/>
      <c r="AA1888" s="4"/>
      <c r="AB1888" s="4"/>
      <c r="AC1888" s="4"/>
      <c r="AD1888" s="4"/>
      <c r="AE1888" s="4"/>
      <c r="AF1888" s="4"/>
      <c r="AG1888" s="4"/>
      <c r="AH1888" s="4"/>
      <c r="AI1888" s="4"/>
      <c r="AJ1888" s="4"/>
      <c r="AK1888" s="4"/>
      <c r="AL1888" s="4"/>
      <c r="AM1888" s="4"/>
      <c r="AN1888" s="4"/>
      <c r="AO1888" s="4"/>
      <c r="AP1888" s="4"/>
      <c r="AQ1888" s="4"/>
      <c r="AR1888" s="4"/>
      <c r="AS1888" s="4"/>
      <c r="AT1888" s="4"/>
      <c r="AU1888" s="4"/>
      <c r="AV1888" s="4"/>
      <c r="AW1888" s="4"/>
      <c r="AX1888" s="4"/>
      <c r="AY1888" s="4"/>
      <c r="AZ1888" s="4"/>
      <c r="BA1888" s="4"/>
      <c r="BB1888" s="4"/>
      <c r="BC1888" s="4"/>
      <c r="BD1888" s="4"/>
      <c r="BE1888" s="4"/>
      <c r="BF1888" s="4"/>
      <c r="BG1888" s="4"/>
      <c r="BH1888" s="4"/>
      <c r="BI1888" s="4"/>
      <c r="BJ1888" s="4"/>
      <c r="BK1888" s="4"/>
      <c r="BL1888" s="4"/>
      <c r="BM1888" s="4"/>
      <c r="BN1888" s="4"/>
      <c r="BO1888" s="4"/>
      <c r="BP1888" s="4"/>
      <c r="BQ1888" s="4"/>
      <c r="BR1888" s="4"/>
      <c r="BS1888" s="4"/>
      <c r="BT1888" s="4"/>
      <c r="BU1888" s="4"/>
      <c r="BV1888" s="4"/>
      <c r="BW1888" s="4"/>
      <c r="BZ1888" s="7"/>
      <c r="CF1888" s="7"/>
      <c r="CG1888" s="14"/>
      <c r="CH1888" s="7"/>
      <c r="CI1888" s="14"/>
      <c r="CJ1888" s="7"/>
      <c r="CK1888" s="14"/>
      <c r="CL1888" s="7"/>
      <c r="CM1888" s="14"/>
    </row>
    <row r="1889" spans="1:91" x14ac:dyDescent="0.3">
      <c r="A1889" s="10">
        <v>151</v>
      </c>
      <c r="B1889" s="36" t="s">
        <v>860</v>
      </c>
      <c r="G1889" s="36" t="s">
        <v>7326</v>
      </c>
      <c r="K1889" s="7"/>
      <c r="L1889" s="7" t="s">
        <v>834</v>
      </c>
      <c r="M1889" s="7" t="s">
        <v>669</v>
      </c>
      <c r="N1889" s="4"/>
      <c r="O1889" s="4"/>
      <c r="P1889" s="4"/>
      <c r="Q1889" s="4"/>
      <c r="R1889" s="4"/>
      <c r="S1889" s="4"/>
      <c r="T1889" s="4"/>
      <c r="U1889" s="4"/>
      <c r="V1889" s="4"/>
      <c r="W1889" s="4"/>
      <c r="X1889" s="4"/>
      <c r="Y1889" s="4"/>
      <c r="Z1889" s="4"/>
      <c r="AA1889" s="4"/>
      <c r="AB1889" s="4"/>
      <c r="AC1889" s="4"/>
      <c r="AD1889" s="4"/>
      <c r="AE1889" s="4"/>
      <c r="AF1889" s="4"/>
      <c r="AG1889" s="4"/>
      <c r="AH1889" s="4"/>
      <c r="AI1889" s="4"/>
      <c r="AJ1889" s="4"/>
      <c r="AK1889" s="4"/>
      <c r="AL1889" s="4"/>
      <c r="AM1889" s="4"/>
      <c r="AN1889" s="4"/>
      <c r="AO1889" s="4"/>
      <c r="AP1889" s="4"/>
      <c r="AQ1889" s="4"/>
      <c r="AR1889" s="4"/>
      <c r="AS1889" s="4"/>
      <c r="AT1889" s="4"/>
      <c r="AU1889" s="4"/>
      <c r="AV1889" s="4"/>
      <c r="AW1889" s="4"/>
      <c r="AX1889" s="4"/>
      <c r="AY1889" s="4"/>
      <c r="AZ1889" s="4"/>
      <c r="BA1889" s="4"/>
      <c r="BB1889" s="4"/>
      <c r="BC1889" s="4"/>
      <c r="BD1889" s="4"/>
      <c r="BE1889" s="4"/>
      <c r="BF1889" s="4"/>
      <c r="BG1889" s="4"/>
      <c r="BH1889" s="4"/>
      <c r="BI1889" s="4"/>
      <c r="BJ1889" s="4"/>
      <c r="BK1889" s="4"/>
      <c r="BL1889" s="4"/>
      <c r="BM1889" s="4"/>
      <c r="BN1889" s="4"/>
      <c r="BO1889" s="4"/>
      <c r="BP1889" s="4"/>
      <c r="BQ1889" s="4"/>
      <c r="BR1889" s="4"/>
      <c r="BS1889" s="4"/>
      <c r="BT1889" s="4"/>
      <c r="BU1889" s="4"/>
      <c r="BV1889" s="4"/>
      <c r="BW1889" s="4"/>
      <c r="BZ1889" s="7"/>
      <c r="CF1889" s="7"/>
      <c r="CG1889" s="14"/>
      <c r="CH1889" s="7"/>
      <c r="CI1889" s="14"/>
      <c r="CJ1889" s="7"/>
      <c r="CK1889" s="14"/>
      <c r="CL1889" s="7"/>
      <c r="CM1889" s="14"/>
    </row>
    <row r="1890" spans="1:91" x14ac:dyDescent="0.3">
      <c r="A1890" s="10">
        <v>151</v>
      </c>
      <c r="B1890" s="36" t="s">
        <v>1058</v>
      </c>
      <c r="G1890" s="36" t="s">
        <v>7327</v>
      </c>
      <c r="K1890" s="7"/>
      <c r="L1890" s="7" t="s">
        <v>834</v>
      </c>
      <c r="M1890" s="7" t="s">
        <v>615</v>
      </c>
      <c r="N1890" s="4"/>
      <c r="O1890" s="4"/>
      <c r="P1890" s="4"/>
      <c r="Q1890" s="4"/>
      <c r="R1890" s="4"/>
      <c r="S1890" s="4"/>
      <c r="T1890" s="4"/>
      <c r="U1890" s="4"/>
      <c r="V1890" s="4"/>
      <c r="W1890" s="4"/>
      <c r="X1890" s="4"/>
      <c r="Y1890" s="4"/>
      <c r="Z1890" s="4"/>
      <c r="AA1890" s="4"/>
      <c r="AB1890" s="4"/>
      <c r="AC1890" s="4"/>
      <c r="AD1890" s="4"/>
      <c r="AE1890" s="4"/>
      <c r="AF1890" s="4"/>
      <c r="AG1890" s="4"/>
      <c r="AH1890" s="4"/>
      <c r="AI1890" s="4"/>
      <c r="AJ1890" s="4"/>
      <c r="AK1890" s="4"/>
      <c r="AL1890" s="4"/>
      <c r="AM1890" s="4"/>
      <c r="AN1890" s="4"/>
      <c r="AO1890" s="4"/>
      <c r="AP1890" s="4"/>
      <c r="AQ1890" s="4"/>
      <c r="AR1890" s="4"/>
      <c r="AS1890" s="4"/>
      <c r="AT1890" s="4"/>
      <c r="AU1890" s="4"/>
      <c r="AV1890" s="4"/>
      <c r="AW1890" s="4"/>
      <c r="AX1890" s="4"/>
      <c r="AY1890" s="4"/>
      <c r="AZ1890" s="4"/>
      <c r="BA1890" s="4"/>
      <c r="BB1890" s="4"/>
      <c r="BC1890" s="4"/>
      <c r="BD1890" s="4"/>
      <c r="BE1890" s="4"/>
      <c r="BF1890" s="4"/>
      <c r="BG1890" s="4"/>
      <c r="BH1890" s="4"/>
      <c r="BI1890" s="4"/>
      <c r="BJ1890" s="4"/>
      <c r="BK1890" s="4"/>
      <c r="BL1890" s="4"/>
      <c r="BM1890" s="4"/>
      <c r="BN1890" s="4"/>
      <c r="BO1890" s="4"/>
      <c r="BP1890" s="4"/>
      <c r="BQ1890" s="4"/>
      <c r="BR1890" s="4"/>
      <c r="BS1890" s="4"/>
      <c r="BT1890" s="4"/>
      <c r="BU1890" s="4"/>
      <c r="BV1890" s="4"/>
      <c r="BW1890" s="4"/>
      <c r="BZ1890" s="7"/>
      <c r="CF1890" s="7"/>
      <c r="CG1890" s="14"/>
      <c r="CH1890" s="7"/>
      <c r="CI1890" s="14"/>
      <c r="CJ1890" s="7"/>
      <c r="CK1890" s="14"/>
      <c r="CL1890" s="7"/>
      <c r="CM1890" s="14"/>
    </row>
    <row r="1891" spans="1:91" x14ac:dyDescent="0.3">
      <c r="A1891" s="10">
        <v>151</v>
      </c>
      <c r="B1891" s="36" t="s">
        <v>1025</v>
      </c>
      <c r="G1891" s="36" t="s">
        <v>7328</v>
      </c>
      <c r="K1891" s="7"/>
      <c r="L1891" s="7" t="s">
        <v>834</v>
      </c>
      <c r="M1891" s="7" t="s">
        <v>765</v>
      </c>
      <c r="N1891" s="4"/>
      <c r="O1891" s="4"/>
      <c r="P1891" s="4"/>
      <c r="Q1891" s="4"/>
      <c r="R1891" s="4"/>
      <c r="S1891" s="4"/>
      <c r="T1891" s="4"/>
      <c r="U1891" s="4"/>
      <c r="V1891" s="4"/>
      <c r="W1891" s="4"/>
      <c r="X1891" s="4"/>
      <c r="Y1891" s="4"/>
      <c r="Z1891" s="4"/>
      <c r="AA1891" s="4"/>
      <c r="AB1891" s="4"/>
      <c r="AC1891" s="4"/>
      <c r="AD1891" s="4"/>
      <c r="AE1891" s="4"/>
      <c r="AF1891" s="4"/>
      <c r="AG1891" s="4"/>
      <c r="AH1891" s="4"/>
      <c r="AI1891" s="4"/>
      <c r="AJ1891" s="4"/>
      <c r="AK1891" s="4"/>
      <c r="AL1891" s="4"/>
      <c r="AM1891" s="4"/>
      <c r="AN1891" s="4"/>
      <c r="AO1891" s="4"/>
      <c r="AP1891" s="4"/>
      <c r="AQ1891" s="4"/>
      <c r="AR1891" s="4"/>
      <c r="AS1891" s="4"/>
      <c r="AT1891" s="4"/>
      <c r="AU1891" s="4"/>
      <c r="AV1891" s="4"/>
      <c r="AW1891" s="4"/>
      <c r="AX1891" s="4"/>
      <c r="AY1891" s="4"/>
      <c r="AZ1891" s="4"/>
      <c r="BA1891" s="4"/>
      <c r="BB1891" s="4"/>
      <c r="BC1891" s="4"/>
      <c r="BD1891" s="4"/>
      <c r="BE1891" s="4"/>
      <c r="BF1891" s="4"/>
      <c r="BG1891" s="4"/>
      <c r="BH1891" s="4"/>
      <c r="BI1891" s="4"/>
      <c r="BJ1891" s="4"/>
      <c r="BK1891" s="4"/>
      <c r="BL1891" s="4"/>
      <c r="BM1891" s="4"/>
      <c r="BN1891" s="4"/>
      <c r="BO1891" s="4"/>
      <c r="BP1891" s="4"/>
      <c r="BQ1891" s="4"/>
      <c r="BR1891" s="4"/>
      <c r="BS1891" s="4"/>
      <c r="BT1891" s="4"/>
      <c r="BU1891" s="4"/>
      <c r="BV1891" s="4"/>
      <c r="BW1891" s="4"/>
      <c r="BZ1891" s="7"/>
      <c r="CF1891" s="7"/>
      <c r="CG1891" s="14"/>
      <c r="CH1891" s="7"/>
      <c r="CI1891" s="14"/>
      <c r="CJ1891" s="7"/>
      <c r="CK1891" s="14"/>
      <c r="CL1891" s="7"/>
      <c r="CM1891" s="14"/>
    </row>
    <row r="1892" spans="1:91" x14ac:dyDescent="0.3">
      <c r="A1892" s="10">
        <v>151</v>
      </c>
      <c r="B1892" s="36" t="s">
        <v>1058</v>
      </c>
      <c r="G1892" s="36" t="s">
        <v>7329</v>
      </c>
      <c r="K1892" s="7"/>
      <c r="L1892" s="7" t="s">
        <v>834</v>
      </c>
      <c r="M1892" s="7" t="s">
        <v>633</v>
      </c>
      <c r="N1892" s="4"/>
      <c r="O1892" s="4"/>
      <c r="P1892" s="4"/>
      <c r="Q1892" s="4"/>
      <c r="R1892" s="4"/>
      <c r="S1892" s="4"/>
      <c r="T1892" s="4"/>
      <c r="U1892" s="4"/>
      <c r="V1892" s="4"/>
      <c r="W1892" s="4"/>
      <c r="X1892" s="4"/>
      <c r="Y1892" s="4"/>
      <c r="Z1892" s="4"/>
      <c r="AA1892" s="4"/>
      <c r="AB1892" s="4"/>
      <c r="AC1892" s="4"/>
      <c r="AD1892" s="4"/>
      <c r="AE1892" s="4"/>
      <c r="AF1892" s="4"/>
      <c r="AG1892" s="4"/>
      <c r="AH1892" s="4"/>
      <c r="AI1892" s="4"/>
      <c r="AJ1892" s="4"/>
      <c r="AK1892" s="4"/>
      <c r="AL1892" s="4"/>
      <c r="AM1892" s="4"/>
      <c r="AN1892" s="4"/>
      <c r="AO1892" s="4"/>
      <c r="AP1892" s="4"/>
      <c r="AQ1892" s="4"/>
      <c r="AR1892" s="4"/>
      <c r="AS1892" s="4"/>
      <c r="AT1892" s="4"/>
      <c r="AU1892" s="4"/>
      <c r="AV1892" s="4"/>
      <c r="AW1892" s="4"/>
      <c r="AX1892" s="4"/>
      <c r="AY1892" s="4"/>
      <c r="AZ1892" s="4"/>
      <c r="BA1892" s="4"/>
      <c r="BB1892" s="4"/>
      <c r="BC1892" s="4"/>
      <c r="BD1892" s="4"/>
      <c r="BE1892" s="4"/>
      <c r="BF1892" s="4"/>
      <c r="BG1892" s="4"/>
      <c r="BH1892" s="4"/>
      <c r="BI1892" s="4"/>
      <c r="BJ1892" s="4"/>
      <c r="BK1892" s="4"/>
      <c r="BL1892" s="4"/>
      <c r="BM1892" s="4"/>
      <c r="BN1892" s="4"/>
      <c r="BO1892" s="4"/>
      <c r="BP1892" s="4"/>
      <c r="BQ1892" s="4"/>
      <c r="BR1892" s="4"/>
      <c r="BS1892" s="4"/>
      <c r="BT1892" s="4"/>
      <c r="BU1892" s="4"/>
      <c r="BV1892" s="4"/>
      <c r="BW1892" s="4"/>
      <c r="BZ1892" s="7"/>
      <c r="CF1892" s="7"/>
      <c r="CG1892" s="14"/>
      <c r="CH1892" s="7"/>
      <c r="CI1892" s="14"/>
      <c r="CJ1892" s="7"/>
      <c r="CK1892" s="14"/>
      <c r="CL1892" s="7"/>
      <c r="CM1892" s="14"/>
    </row>
    <row r="1893" spans="1:91" x14ac:dyDescent="0.3">
      <c r="A1893" s="10">
        <v>151</v>
      </c>
      <c r="B1893" s="36" t="s">
        <v>916</v>
      </c>
      <c r="G1893" s="36" t="s">
        <v>7330</v>
      </c>
      <c r="K1893" s="7"/>
      <c r="L1893" s="7" t="s">
        <v>834</v>
      </c>
      <c r="M1893" s="7" t="s">
        <v>615</v>
      </c>
      <c r="N1893" s="4"/>
      <c r="O1893" s="4"/>
      <c r="P1893" s="4"/>
      <c r="Q1893" s="4"/>
      <c r="R1893" s="4"/>
      <c r="S1893" s="4"/>
      <c r="T1893" s="4"/>
      <c r="U1893" s="4"/>
      <c r="V1893" s="4"/>
      <c r="W1893" s="4"/>
      <c r="X1893" s="4"/>
      <c r="Y1893" s="4"/>
      <c r="Z1893" s="4"/>
      <c r="AA1893" s="4"/>
      <c r="AB1893" s="4"/>
      <c r="AC1893" s="4"/>
      <c r="AD1893" s="4"/>
      <c r="AE1893" s="4"/>
      <c r="AF1893" s="4"/>
      <c r="AG1893" s="4"/>
      <c r="AH1893" s="4"/>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4"/>
      <c r="BH1893" s="4"/>
      <c r="BI1893" s="4"/>
      <c r="BJ1893" s="4"/>
      <c r="BK1893" s="4"/>
      <c r="BL1893" s="4"/>
      <c r="BM1893" s="4"/>
      <c r="BN1893" s="4"/>
      <c r="BO1893" s="4"/>
      <c r="BP1893" s="4"/>
      <c r="BQ1893" s="4"/>
      <c r="BR1893" s="4"/>
      <c r="BS1893" s="4"/>
      <c r="BT1893" s="4"/>
      <c r="BU1893" s="4"/>
      <c r="BV1893" s="4"/>
      <c r="BW1893" s="4"/>
      <c r="BZ1893" s="7"/>
      <c r="CF1893" s="7"/>
      <c r="CG1893" s="14"/>
      <c r="CH1893" s="7"/>
      <c r="CI1893" s="14"/>
      <c r="CJ1893" s="7"/>
      <c r="CK1893" s="14"/>
      <c r="CL1893" s="7"/>
      <c r="CM1893" s="14"/>
    </row>
    <row r="1894" spans="1:91" x14ac:dyDescent="0.3">
      <c r="A1894" s="10">
        <v>151</v>
      </c>
      <c r="B1894" s="36" t="s">
        <v>895</v>
      </c>
      <c r="G1894" s="36" t="s">
        <v>7331</v>
      </c>
      <c r="K1894" s="7"/>
      <c r="L1894" s="7" t="s">
        <v>834</v>
      </c>
      <c r="M1894" s="7" t="s">
        <v>618</v>
      </c>
      <c r="N1894" s="4"/>
      <c r="O1894" s="4"/>
      <c r="P1894" s="4"/>
      <c r="Q1894" s="4"/>
      <c r="R1894" s="4"/>
      <c r="S1894" s="4"/>
      <c r="T1894" s="4"/>
      <c r="U1894" s="4"/>
      <c r="V1894" s="4"/>
      <c r="W1894" s="4"/>
      <c r="X1894" s="4"/>
      <c r="Y1894" s="4"/>
      <c r="Z1894" s="4"/>
      <c r="AA1894" s="4"/>
      <c r="AB1894" s="4"/>
      <c r="AC1894" s="4"/>
      <c r="AD1894" s="4"/>
      <c r="AE1894" s="4"/>
      <c r="AF1894" s="4"/>
      <c r="AG1894" s="4"/>
      <c r="AH1894" s="4"/>
      <c r="AI1894" s="4"/>
      <c r="AJ1894" s="4"/>
      <c r="AK1894" s="4"/>
      <c r="AL1894" s="4"/>
      <c r="AM1894" s="4"/>
      <c r="AN1894" s="4"/>
      <c r="AO1894" s="4"/>
      <c r="AP1894" s="4"/>
      <c r="AQ1894" s="4"/>
      <c r="AR1894" s="4"/>
      <c r="AS1894" s="4"/>
      <c r="AT1894" s="4"/>
      <c r="AU1894" s="4"/>
      <c r="AV1894" s="4"/>
      <c r="AW1894" s="4"/>
      <c r="AX1894" s="4"/>
      <c r="AY1894" s="4"/>
      <c r="AZ1894" s="4"/>
      <c r="BA1894" s="4"/>
      <c r="BB1894" s="4"/>
      <c r="BC1894" s="4"/>
      <c r="BD1894" s="4"/>
      <c r="BE1894" s="4"/>
      <c r="BF1894" s="4"/>
      <c r="BG1894" s="4"/>
      <c r="BH1894" s="4"/>
      <c r="BI1894" s="4"/>
      <c r="BJ1894" s="4"/>
      <c r="BK1894" s="4"/>
      <c r="BL1894" s="4"/>
      <c r="BM1894" s="4"/>
      <c r="BN1894" s="4"/>
      <c r="BO1894" s="4"/>
      <c r="BP1894" s="4"/>
      <c r="BQ1894" s="4"/>
      <c r="BR1894" s="4"/>
      <c r="BS1894" s="4"/>
      <c r="BT1894" s="4"/>
      <c r="BU1894" s="4"/>
      <c r="BV1894" s="4"/>
      <c r="BW1894" s="4"/>
      <c r="BZ1894" s="7"/>
      <c r="CF1894" s="7"/>
      <c r="CG1894" s="14"/>
      <c r="CH1894" s="7"/>
      <c r="CI1894" s="14"/>
      <c r="CJ1894" s="7"/>
      <c r="CK1894" s="14"/>
      <c r="CL1894" s="7"/>
      <c r="CM1894" s="14"/>
    </row>
    <row r="1895" spans="1:91" x14ac:dyDescent="0.3">
      <c r="A1895" s="10">
        <v>151</v>
      </c>
      <c r="B1895" s="36" t="s">
        <v>1058</v>
      </c>
      <c r="G1895" s="36" t="s">
        <v>7332</v>
      </c>
      <c r="K1895" s="7"/>
      <c r="L1895" s="7" t="s">
        <v>834</v>
      </c>
      <c r="M1895" s="7" t="s">
        <v>636</v>
      </c>
      <c r="N1895" s="4"/>
      <c r="O1895" s="4"/>
      <c r="P1895" s="4"/>
      <c r="Q1895" s="4"/>
      <c r="R1895" s="4"/>
      <c r="S1895" s="4"/>
      <c r="T1895" s="4"/>
      <c r="U1895" s="4"/>
      <c r="V1895" s="4"/>
      <c r="W1895" s="4"/>
      <c r="X1895" s="4"/>
      <c r="Y1895" s="4"/>
      <c r="Z1895" s="4"/>
      <c r="AA1895" s="4"/>
      <c r="AB1895" s="4"/>
      <c r="AC1895" s="4"/>
      <c r="AD1895" s="4"/>
      <c r="AE1895" s="4"/>
      <c r="AF1895" s="4"/>
      <c r="AG1895" s="4"/>
      <c r="AH1895" s="4"/>
      <c r="AI1895" s="4"/>
      <c r="AJ1895" s="4"/>
      <c r="AK1895" s="4"/>
      <c r="AL1895" s="4"/>
      <c r="AM1895" s="4"/>
      <c r="AN1895" s="4"/>
      <c r="AO1895" s="4"/>
      <c r="AP1895" s="4"/>
      <c r="AQ1895" s="4"/>
      <c r="AR1895" s="4"/>
      <c r="AS1895" s="4"/>
      <c r="AT1895" s="4"/>
      <c r="AU1895" s="4"/>
      <c r="AV1895" s="4"/>
      <c r="AW1895" s="4"/>
      <c r="AX1895" s="4"/>
      <c r="AY1895" s="4"/>
      <c r="AZ1895" s="4"/>
      <c r="BA1895" s="4"/>
      <c r="BB1895" s="4"/>
      <c r="BC1895" s="4"/>
      <c r="BD1895" s="4"/>
      <c r="BE1895" s="4"/>
      <c r="BF1895" s="4"/>
      <c r="BG1895" s="4"/>
      <c r="BH1895" s="4"/>
      <c r="BI1895" s="4"/>
      <c r="BJ1895" s="4"/>
      <c r="BK1895" s="4"/>
      <c r="BL1895" s="4"/>
      <c r="BM1895" s="4"/>
      <c r="BN1895" s="4"/>
      <c r="BO1895" s="4"/>
      <c r="BP1895" s="4"/>
      <c r="BQ1895" s="4"/>
      <c r="BR1895" s="4"/>
      <c r="BS1895" s="4"/>
      <c r="BT1895" s="4"/>
      <c r="BU1895" s="4"/>
      <c r="BV1895" s="4"/>
      <c r="BW1895" s="4"/>
      <c r="BZ1895" s="7"/>
      <c r="CF1895" s="7"/>
      <c r="CG1895" s="14"/>
      <c r="CH1895" s="7"/>
      <c r="CI1895" s="14"/>
      <c r="CJ1895" s="7"/>
      <c r="CK1895" s="14"/>
      <c r="CL1895" s="7"/>
      <c r="CM1895" s="14"/>
    </row>
    <row r="1896" spans="1:91" x14ac:dyDescent="0.3">
      <c r="A1896" s="10">
        <v>151</v>
      </c>
      <c r="B1896" s="36" t="s">
        <v>895</v>
      </c>
      <c r="G1896" s="36" t="s">
        <v>7333</v>
      </c>
      <c r="K1896" s="7"/>
      <c r="L1896" s="7" t="s">
        <v>834</v>
      </c>
      <c r="M1896" s="7" t="s">
        <v>639</v>
      </c>
      <c r="N1896" s="4"/>
      <c r="O1896" s="4"/>
      <c r="P1896" s="4"/>
      <c r="Q1896" s="4"/>
      <c r="R1896" s="4"/>
      <c r="S1896" s="4"/>
      <c r="T1896" s="4"/>
      <c r="U1896" s="4"/>
      <c r="V1896" s="4"/>
      <c r="W1896" s="4"/>
      <c r="X1896" s="4"/>
      <c r="Y1896" s="4"/>
      <c r="Z1896" s="4"/>
      <c r="AA1896" s="4"/>
      <c r="AB1896" s="4"/>
      <c r="AC1896" s="4"/>
      <c r="AD1896" s="4"/>
      <c r="AE1896" s="4"/>
      <c r="AF1896" s="4"/>
      <c r="AG1896" s="4"/>
      <c r="AH1896" s="4"/>
      <c r="AI1896" s="4"/>
      <c r="AJ1896" s="4"/>
      <c r="AK1896" s="4"/>
      <c r="AL1896" s="4"/>
      <c r="AM1896" s="4"/>
      <c r="AN1896" s="4"/>
      <c r="AO1896" s="4"/>
      <c r="AP1896" s="4"/>
      <c r="AQ1896" s="4"/>
      <c r="AR1896" s="4"/>
      <c r="AS1896" s="4"/>
      <c r="AT1896" s="4"/>
      <c r="AU1896" s="4"/>
      <c r="AV1896" s="4"/>
      <c r="AW1896" s="4"/>
      <c r="AX1896" s="4"/>
      <c r="AY1896" s="4"/>
      <c r="AZ1896" s="4"/>
      <c r="BA1896" s="4"/>
      <c r="BB1896" s="4"/>
      <c r="BC1896" s="4"/>
      <c r="BD1896" s="4"/>
      <c r="BE1896" s="4"/>
      <c r="BF1896" s="4"/>
      <c r="BG1896" s="4"/>
      <c r="BH1896" s="4"/>
      <c r="BI1896" s="4"/>
      <c r="BJ1896" s="4"/>
      <c r="BK1896" s="4"/>
      <c r="BL1896" s="4"/>
      <c r="BM1896" s="4"/>
      <c r="BN1896" s="4"/>
      <c r="BO1896" s="4"/>
      <c r="BP1896" s="4"/>
      <c r="BQ1896" s="4"/>
      <c r="BR1896" s="4"/>
      <c r="BS1896" s="4"/>
      <c r="BT1896" s="4"/>
      <c r="BU1896" s="4"/>
      <c r="BV1896" s="4"/>
      <c r="BW1896" s="4"/>
      <c r="BZ1896" s="7"/>
      <c r="CF1896" s="7"/>
      <c r="CG1896" s="14"/>
      <c r="CH1896" s="7"/>
      <c r="CI1896" s="14"/>
      <c r="CJ1896" s="7"/>
      <c r="CK1896" s="14"/>
      <c r="CL1896" s="7"/>
      <c r="CM1896" s="14"/>
    </row>
    <row r="1897" spans="1:91" x14ac:dyDescent="0.3">
      <c r="A1897" s="10">
        <v>151</v>
      </c>
      <c r="B1897" s="36" t="s">
        <v>1541</v>
      </c>
      <c r="G1897" s="36" t="s">
        <v>7334</v>
      </c>
      <c r="K1897" s="7"/>
      <c r="L1897" s="7" t="s">
        <v>834</v>
      </c>
      <c r="M1897" s="7" t="s">
        <v>639</v>
      </c>
      <c r="N1897" s="4"/>
      <c r="O1897" s="4"/>
      <c r="P1897" s="4"/>
      <c r="Q1897" s="4"/>
      <c r="R1897" s="4"/>
      <c r="S1897" s="4"/>
      <c r="T1897" s="4"/>
      <c r="U1897" s="4"/>
      <c r="V1897" s="4"/>
      <c r="W1897" s="4"/>
      <c r="X1897" s="4"/>
      <c r="Y1897" s="4"/>
      <c r="Z1897" s="4"/>
      <c r="AA1897" s="4"/>
      <c r="AB1897" s="4"/>
      <c r="AC1897" s="4"/>
      <c r="AD1897" s="4"/>
      <c r="AE1897" s="4"/>
      <c r="AF1897" s="4"/>
      <c r="AG1897" s="4"/>
      <c r="AH1897" s="4"/>
      <c r="AI1897" s="4"/>
      <c r="AJ1897" s="4"/>
      <c r="AK1897" s="4"/>
      <c r="AL1897" s="4"/>
      <c r="AM1897" s="4"/>
      <c r="AN1897" s="4"/>
      <c r="AO1897" s="4"/>
      <c r="AP1897" s="4"/>
      <c r="AQ1897" s="4"/>
      <c r="AR1897" s="4"/>
      <c r="AS1897" s="4"/>
      <c r="AT1897" s="4"/>
      <c r="AU1897" s="4"/>
      <c r="AV1897" s="4"/>
      <c r="AW1897" s="4"/>
      <c r="AX1897" s="4"/>
      <c r="AY1897" s="4"/>
      <c r="AZ1897" s="4"/>
      <c r="BA1897" s="4"/>
      <c r="BB1897" s="4"/>
      <c r="BC1897" s="4"/>
      <c r="BD1897" s="4"/>
      <c r="BE1897" s="4"/>
      <c r="BF1897" s="4"/>
      <c r="BG1897" s="4"/>
      <c r="BH1897" s="4"/>
      <c r="BI1897" s="4"/>
      <c r="BJ1897" s="4"/>
      <c r="BK1897" s="4"/>
      <c r="BL1897" s="4"/>
      <c r="BM1897" s="4"/>
      <c r="BN1897" s="4"/>
      <c r="BO1897" s="4"/>
      <c r="BP1897" s="4"/>
      <c r="BQ1897" s="4"/>
      <c r="BR1897" s="4"/>
      <c r="BS1897" s="4"/>
      <c r="BT1897" s="4"/>
      <c r="BU1897" s="4"/>
      <c r="BV1897" s="4"/>
      <c r="BW1897" s="4"/>
      <c r="BZ1897" s="7"/>
      <c r="CF1897" s="7"/>
      <c r="CG1897" s="14"/>
      <c r="CH1897" s="7"/>
      <c r="CI1897" s="14"/>
      <c r="CJ1897" s="7"/>
      <c r="CK1897" s="14"/>
      <c r="CL1897" s="7"/>
      <c r="CM1897" s="14"/>
    </row>
    <row r="1898" spans="1:91" x14ac:dyDescent="0.3">
      <c r="A1898" s="10">
        <v>151</v>
      </c>
      <c r="B1898" s="36" t="s">
        <v>1025</v>
      </c>
      <c r="G1898" s="36" t="s">
        <v>7335</v>
      </c>
      <c r="K1898" s="7"/>
      <c r="L1898" s="7" t="s">
        <v>834</v>
      </c>
      <c r="M1898" s="7" t="s">
        <v>618</v>
      </c>
      <c r="N1898" s="4"/>
      <c r="O1898" s="4"/>
      <c r="P1898" s="4"/>
      <c r="Q1898" s="4"/>
      <c r="R1898" s="4"/>
      <c r="S1898" s="4"/>
      <c r="T1898" s="4"/>
      <c r="U1898" s="4"/>
      <c r="V1898" s="4"/>
      <c r="W1898" s="4"/>
      <c r="X1898" s="4"/>
      <c r="Y1898" s="4"/>
      <c r="Z1898" s="4"/>
      <c r="AA1898" s="4"/>
      <c r="AB1898" s="4"/>
      <c r="AC1898" s="4"/>
      <c r="AD1898" s="4"/>
      <c r="AE1898" s="4"/>
      <c r="AF1898" s="4"/>
      <c r="AG1898" s="4"/>
      <c r="AH1898" s="4"/>
      <c r="AI1898" s="4"/>
      <c r="AJ1898" s="4"/>
      <c r="AK1898" s="4"/>
      <c r="AL1898" s="4"/>
      <c r="AM1898" s="4"/>
      <c r="AN1898" s="4"/>
      <c r="AO1898" s="4"/>
      <c r="AP1898" s="4"/>
      <c r="AQ1898" s="4"/>
      <c r="AR1898" s="4"/>
      <c r="AS1898" s="4"/>
      <c r="AT1898" s="4"/>
      <c r="AU1898" s="4"/>
      <c r="AV1898" s="4"/>
      <c r="AW1898" s="4"/>
      <c r="AX1898" s="4"/>
      <c r="AY1898" s="4"/>
      <c r="AZ1898" s="4"/>
      <c r="BA1898" s="4"/>
      <c r="BB1898" s="4"/>
      <c r="BC1898" s="4"/>
      <c r="BD1898" s="4"/>
      <c r="BE1898" s="4"/>
      <c r="BF1898" s="4"/>
      <c r="BG1898" s="4"/>
      <c r="BH1898" s="4"/>
      <c r="BI1898" s="4"/>
      <c r="BJ1898" s="4"/>
      <c r="BK1898" s="4"/>
      <c r="BL1898" s="4"/>
      <c r="BM1898" s="4"/>
      <c r="BN1898" s="4"/>
      <c r="BO1898" s="4"/>
      <c r="BP1898" s="4"/>
      <c r="BQ1898" s="4"/>
      <c r="BR1898" s="4"/>
      <c r="BS1898" s="4"/>
      <c r="BT1898" s="4"/>
      <c r="BU1898" s="4"/>
      <c r="BV1898" s="4"/>
      <c r="BW1898" s="4"/>
      <c r="BZ1898" s="7"/>
      <c r="CF1898" s="7"/>
      <c r="CG1898" s="14"/>
      <c r="CH1898" s="7"/>
      <c r="CI1898" s="14"/>
      <c r="CJ1898" s="7"/>
      <c r="CK1898" s="14"/>
      <c r="CL1898" s="7"/>
      <c r="CM1898" s="14"/>
    </row>
    <row r="1899" spans="1:91" x14ac:dyDescent="0.3">
      <c r="A1899" s="10">
        <v>151</v>
      </c>
      <c r="B1899" s="36" t="s">
        <v>868</v>
      </c>
      <c r="G1899" s="36" t="s">
        <v>7336</v>
      </c>
      <c r="K1899" s="7"/>
      <c r="L1899" s="7" t="s">
        <v>834</v>
      </c>
      <c r="M1899" s="7" t="s">
        <v>615</v>
      </c>
      <c r="N1899" s="4"/>
      <c r="O1899" s="4"/>
      <c r="P1899" s="4"/>
      <c r="Q1899" s="4"/>
      <c r="R1899" s="4"/>
      <c r="S1899" s="4"/>
      <c r="T1899" s="4"/>
      <c r="U1899" s="4"/>
      <c r="V1899" s="4"/>
      <c r="W1899" s="4"/>
      <c r="X1899" s="4"/>
      <c r="Y1899" s="4"/>
      <c r="Z1899" s="4"/>
      <c r="AA1899" s="4"/>
      <c r="AB1899" s="4"/>
      <c r="AC1899" s="4"/>
      <c r="AD1899" s="4"/>
      <c r="AE1899" s="4"/>
      <c r="AF1899" s="4"/>
      <c r="AG1899" s="4"/>
      <c r="AH1899" s="4"/>
      <c r="AI1899" s="4"/>
      <c r="AJ1899" s="4"/>
      <c r="AK1899" s="4"/>
      <c r="AL1899" s="4"/>
      <c r="AM1899" s="4"/>
      <c r="AN1899" s="4"/>
      <c r="AO1899" s="4"/>
      <c r="AP1899" s="4"/>
      <c r="AQ1899" s="4"/>
      <c r="AR1899" s="4"/>
      <c r="AS1899" s="4"/>
      <c r="AT1899" s="4"/>
      <c r="AU1899" s="4"/>
      <c r="AV1899" s="4"/>
      <c r="AW1899" s="4"/>
      <c r="AX1899" s="4"/>
      <c r="AY1899" s="4"/>
      <c r="AZ1899" s="4"/>
      <c r="BA1899" s="4"/>
      <c r="BB1899" s="4"/>
      <c r="BC1899" s="4"/>
      <c r="BD1899" s="4"/>
      <c r="BE1899" s="4"/>
      <c r="BF1899" s="4"/>
      <c r="BG1899" s="4"/>
      <c r="BH1899" s="4"/>
      <c r="BI1899" s="4"/>
      <c r="BJ1899" s="4"/>
      <c r="BK1899" s="4"/>
      <c r="BL1899" s="4"/>
      <c r="BM1899" s="4"/>
      <c r="BN1899" s="4"/>
      <c r="BO1899" s="4"/>
      <c r="BP1899" s="4"/>
      <c r="BQ1899" s="4"/>
      <c r="BR1899" s="4"/>
      <c r="BS1899" s="4"/>
      <c r="BT1899" s="4"/>
      <c r="BU1899" s="4"/>
      <c r="BV1899" s="4"/>
      <c r="BW1899" s="4"/>
      <c r="BZ1899" s="7"/>
      <c r="CF1899" s="7"/>
      <c r="CG1899" s="14"/>
      <c r="CH1899" s="7"/>
      <c r="CI1899" s="14"/>
      <c r="CJ1899" s="7"/>
      <c r="CK1899" s="14"/>
      <c r="CL1899" s="7"/>
      <c r="CM1899" s="14"/>
    </row>
    <row r="1900" spans="1:91" x14ac:dyDescent="0.3">
      <c r="A1900" s="10">
        <v>151</v>
      </c>
      <c r="B1900" s="36" t="s">
        <v>868</v>
      </c>
      <c r="G1900" s="36" t="s">
        <v>7337</v>
      </c>
      <c r="K1900" s="7"/>
      <c r="L1900" s="7" t="s">
        <v>834</v>
      </c>
      <c r="M1900" s="7" t="s">
        <v>618</v>
      </c>
      <c r="N1900" s="4"/>
      <c r="O1900" s="4"/>
      <c r="P1900" s="4"/>
      <c r="Q1900" s="4"/>
      <c r="R1900" s="4"/>
      <c r="S1900" s="4"/>
      <c r="T1900" s="4"/>
      <c r="U1900" s="4"/>
      <c r="V1900" s="4"/>
      <c r="W1900" s="4"/>
      <c r="X1900" s="4"/>
      <c r="Y1900" s="4"/>
      <c r="Z1900" s="4"/>
      <c r="AA1900" s="4"/>
      <c r="AB1900" s="4"/>
      <c r="AC1900" s="4"/>
      <c r="AD1900" s="4"/>
      <c r="AE1900" s="4"/>
      <c r="AF1900" s="4"/>
      <c r="AG1900" s="4"/>
      <c r="AH1900" s="4"/>
      <c r="AI1900" s="4"/>
      <c r="AJ1900" s="4"/>
      <c r="AK1900" s="4"/>
      <c r="AL1900" s="4"/>
      <c r="AM1900" s="4"/>
      <c r="AN1900" s="4"/>
      <c r="AO1900" s="4"/>
      <c r="AP1900" s="4"/>
      <c r="AQ1900" s="4"/>
      <c r="AR1900" s="4"/>
      <c r="AS1900" s="4"/>
      <c r="AT1900" s="4"/>
      <c r="AU1900" s="4"/>
      <c r="AV1900" s="4"/>
      <c r="AW1900" s="4"/>
      <c r="AX1900" s="4"/>
      <c r="AY1900" s="4"/>
      <c r="AZ1900" s="4"/>
      <c r="BA1900" s="4"/>
      <c r="BB1900" s="4"/>
      <c r="BC1900" s="4"/>
      <c r="BD1900" s="4"/>
      <c r="BE1900" s="4"/>
      <c r="BF1900" s="4"/>
      <c r="BG1900" s="4"/>
      <c r="BH1900" s="4"/>
      <c r="BI1900" s="4"/>
      <c r="BJ1900" s="4"/>
      <c r="BK1900" s="4"/>
      <c r="BL1900" s="4"/>
      <c r="BM1900" s="4"/>
      <c r="BN1900" s="4"/>
      <c r="BO1900" s="4"/>
      <c r="BP1900" s="4"/>
      <c r="BQ1900" s="4"/>
      <c r="BR1900" s="4"/>
      <c r="BS1900" s="4"/>
      <c r="BT1900" s="4"/>
      <c r="BU1900" s="4"/>
      <c r="BV1900" s="4"/>
      <c r="BW1900" s="4"/>
      <c r="BZ1900" s="7"/>
      <c r="CF1900" s="7"/>
      <c r="CG1900" s="14"/>
      <c r="CH1900" s="7"/>
      <c r="CI1900" s="14"/>
      <c r="CJ1900" s="7"/>
      <c r="CK1900" s="14"/>
      <c r="CL1900" s="7"/>
      <c r="CM1900" s="14"/>
    </row>
    <row r="1901" spans="1:91" x14ac:dyDescent="0.3">
      <c r="A1901" s="10">
        <v>151</v>
      </c>
      <c r="B1901" s="36" t="s">
        <v>1541</v>
      </c>
      <c r="G1901" s="36" t="s">
        <v>7338</v>
      </c>
      <c r="K1901" s="7"/>
      <c r="L1901" s="7" t="s">
        <v>834</v>
      </c>
      <c r="M1901" s="7" t="s">
        <v>615</v>
      </c>
      <c r="N1901" s="4"/>
      <c r="O1901" s="4"/>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4"/>
      <c r="BH1901" s="4"/>
      <c r="BI1901" s="4"/>
      <c r="BJ1901" s="4"/>
      <c r="BK1901" s="4"/>
      <c r="BL1901" s="4"/>
      <c r="BM1901" s="4"/>
      <c r="BN1901" s="4"/>
      <c r="BO1901" s="4"/>
      <c r="BP1901" s="4"/>
      <c r="BQ1901" s="4"/>
      <c r="BR1901" s="4"/>
      <c r="BS1901" s="4"/>
      <c r="BT1901" s="4"/>
      <c r="BU1901" s="4"/>
      <c r="BV1901" s="4"/>
      <c r="BW1901" s="4"/>
      <c r="BZ1901" s="7"/>
      <c r="CF1901" s="7"/>
      <c r="CG1901" s="14"/>
      <c r="CH1901" s="7"/>
      <c r="CI1901" s="14"/>
      <c r="CJ1901" s="7"/>
      <c r="CK1901" s="14"/>
      <c r="CL1901" s="7"/>
      <c r="CM1901" s="14"/>
    </row>
    <row r="1902" spans="1:91" x14ac:dyDescent="0.3">
      <c r="A1902" s="10">
        <v>151</v>
      </c>
      <c r="B1902" s="36" t="s">
        <v>900</v>
      </c>
      <c r="G1902" s="36" t="s">
        <v>7339</v>
      </c>
      <c r="K1902" s="7"/>
      <c r="L1902" s="7" t="s">
        <v>834</v>
      </c>
      <c r="M1902" s="7" t="s">
        <v>618</v>
      </c>
      <c r="N1902" s="4"/>
      <c r="O1902" s="4"/>
      <c r="P1902" s="4"/>
      <c r="Q1902" s="4"/>
      <c r="R1902" s="4"/>
      <c r="S1902" s="4"/>
      <c r="T1902" s="4"/>
      <c r="U1902" s="4"/>
      <c r="V1902" s="4"/>
      <c r="W1902" s="4"/>
      <c r="X1902" s="4"/>
      <c r="Y1902" s="4"/>
      <c r="Z1902" s="4"/>
      <c r="AA1902" s="4"/>
      <c r="AB1902" s="4"/>
      <c r="AC1902" s="4"/>
      <c r="AD1902" s="4"/>
      <c r="AE1902" s="4"/>
      <c r="AF1902" s="4"/>
      <c r="AG1902" s="4"/>
      <c r="AH1902" s="4"/>
      <c r="AI1902" s="4"/>
      <c r="AJ1902" s="4"/>
      <c r="AK1902" s="4"/>
      <c r="AL1902" s="4"/>
      <c r="AM1902" s="4"/>
      <c r="AN1902" s="4"/>
      <c r="AO1902" s="4"/>
      <c r="AP1902" s="4"/>
      <c r="AQ1902" s="4"/>
      <c r="AR1902" s="4"/>
      <c r="AS1902" s="4"/>
      <c r="AT1902" s="4"/>
      <c r="AU1902" s="4"/>
      <c r="AV1902" s="4"/>
      <c r="AW1902" s="4"/>
      <c r="AX1902" s="4"/>
      <c r="AY1902" s="4"/>
      <c r="AZ1902" s="4"/>
      <c r="BA1902" s="4"/>
      <c r="BB1902" s="4"/>
      <c r="BC1902" s="4"/>
      <c r="BD1902" s="4"/>
      <c r="BE1902" s="4"/>
      <c r="BF1902" s="4"/>
      <c r="BG1902" s="4"/>
      <c r="BH1902" s="4"/>
      <c r="BI1902" s="4"/>
      <c r="BJ1902" s="4"/>
      <c r="BK1902" s="4"/>
      <c r="BL1902" s="4"/>
      <c r="BM1902" s="4"/>
      <c r="BN1902" s="4"/>
      <c r="BO1902" s="4"/>
      <c r="BP1902" s="4"/>
      <c r="BQ1902" s="4"/>
      <c r="BR1902" s="4"/>
      <c r="BS1902" s="4"/>
      <c r="BT1902" s="4"/>
      <c r="BU1902" s="4"/>
      <c r="BV1902" s="4"/>
      <c r="BW1902" s="4"/>
      <c r="BZ1902" s="7"/>
      <c r="CF1902" s="7"/>
      <c r="CG1902" s="14"/>
      <c r="CH1902" s="7"/>
      <c r="CI1902" s="14"/>
      <c r="CJ1902" s="7"/>
      <c r="CK1902" s="14"/>
      <c r="CL1902" s="7"/>
      <c r="CM1902" s="14"/>
    </row>
    <row r="1903" spans="1:91" x14ac:dyDescent="0.3">
      <c r="A1903" s="10">
        <v>151</v>
      </c>
      <c r="B1903" s="36" t="s">
        <v>900</v>
      </c>
      <c r="G1903" s="36" t="s">
        <v>7340</v>
      </c>
      <c r="K1903" s="7"/>
      <c r="L1903" s="7" t="s">
        <v>834</v>
      </c>
      <c r="M1903" s="7" t="s">
        <v>615</v>
      </c>
      <c r="N1903" s="4"/>
      <c r="O1903" s="4"/>
      <c r="P1903" s="4"/>
      <c r="Q1903" s="4"/>
      <c r="R1903" s="4"/>
      <c r="S1903" s="4"/>
      <c r="T1903" s="4"/>
      <c r="U1903" s="4"/>
      <c r="V1903" s="4"/>
      <c r="W1903" s="4"/>
      <c r="X1903" s="4"/>
      <c r="Y1903" s="4"/>
      <c r="Z1903" s="4"/>
      <c r="AA1903" s="4"/>
      <c r="AB1903" s="4"/>
      <c r="AC1903" s="4"/>
      <c r="AD1903" s="4"/>
      <c r="AE1903" s="4"/>
      <c r="AF1903" s="4"/>
      <c r="AG1903" s="4"/>
      <c r="AH1903" s="4"/>
      <c r="AI1903" s="4"/>
      <c r="AJ1903" s="4"/>
      <c r="AK1903" s="4"/>
      <c r="AL1903" s="4"/>
      <c r="AM1903" s="4"/>
      <c r="AN1903" s="4"/>
      <c r="AO1903" s="4"/>
      <c r="AP1903" s="4"/>
      <c r="AQ1903" s="4"/>
      <c r="AR1903" s="4"/>
      <c r="AS1903" s="4"/>
      <c r="AT1903" s="4"/>
      <c r="AU1903" s="4"/>
      <c r="AV1903" s="4"/>
      <c r="AW1903" s="4"/>
      <c r="AX1903" s="4"/>
      <c r="AY1903" s="4"/>
      <c r="AZ1903" s="4"/>
      <c r="BA1903" s="4"/>
      <c r="BB1903" s="4"/>
      <c r="BC1903" s="4"/>
      <c r="BD1903" s="4"/>
      <c r="BE1903" s="4"/>
      <c r="BF1903" s="4"/>
      <c r="BG1903" s="4"/>
      <c r="BH1903" s="4"/>
      <c r="BI1903" s="4"/>
      <c r="BJ1903" s="4"/>
      <c r="BK1903" s="4"/>
      <c r="BL1903" s="4"/>
      <c r="BM1903" s="4"/>
      <c r="BN1903" s="4"/>
      <c r="BO1903" s="4"/>
      <c r="BP1903" s="4"/>
      <c r="BQ1903" s="4"/>
      <c r="BR1903" s="4"/>
      <c r="BS1903" s="4"/>
      <c r="BT1903" s="4"/>
      <c r="BU1903" s="4"/>
      <c r="BV1903" s="4"/>
      <c r="BW1903" s="4"/>
      <c r="BZ1903" s="7"/>
      <c r="CF1903" s="7"/>
      <c r="CG1903" s="14"/>
      <c r="CH1903" s="7"/>
      <c r="CI1903" s="14"/>
      <c r="CJ1903" s="7"/>
      <c r="CK1903" s="14"/>
      <c r="CL1903" s="7"/>
      <c r="CM1903" s="14"/>
    </row>
    <row r="1904" spans="1:91" x14ac:dyDescent="0.3">
      <c r="A1904" s="10">
        <v>151</v>
      </c>
      <c r="B1904" s="36" t="s">
        <v>900</v>
      </c>
      <c r="G1904" s="36" t="s">
        <v>7341</v>
      </c>
      <c r="K1904" s="7"/>
      <c r="L1904" s="7" t="s">
        <v>834</v>
      </c>
      <c r="M1904" s="7" t="s">
        <v>615</v>
      </c>
      <c r="N1904" s="4"/>
      <c r="O1904" s="4"/>
      <c r="P1904" s="4"/>
      <c r="Q1904" s="4"/>
      <c r="R1904" s="4"/>
      <c r="S1904" s="4"/>
      <c r="T1904" s="4"/>
      <c r="U1904" s="4"/>
      <c r="V1904" s="4"/>
      <c r="W1904" s="4"/>
      <c r="X1904" s="4"/>
      <c r="Y1904" s="4"/>
      <c r="Z1904" s="4"/>
      <c r="AA1904" s="4"/>
      <c r="AB1904" s="4"/>
      <c r="AC1904" s="4"/>
      <c r="AD1904" s="4"/>
      <c r="AE1904" s="4"/>
      <c r="AF1904" s="4"/>
      <c r="AG1904" s="4"/>
      <c r="AH1904" s="4"/>
      <c r="AI1904" s="4"/>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4"/>
      <c r="BH1904" s="4"/>
      <c r="BI1904" s="4"/>
      <c r="BJ1904" s="4"/>
      <c r="BK1904" s="4"/>
      <c r="BL1904" s="4"/>
      <c r="BM1904" s="4"/>
      <c r="BN1904" s="4"/>
      <c r="BO1904" s="4"/>
      <c r="BP1904" s="4"/>
      <c r="BQ1904" s="4"/>
      <c r="BR1904" s="4"/>
      <c r="BS1904" s="4"/>
      <c r="BT1904" s="4"/>
      <c r="BU1904" s="4"/>
      <c r="BV1904" s="4"/>
      <c r="BW1904" s="4"/>
      <c r="BZ1904" s="7"/>
      <c r="CF1904" s="7"/>
      <c r="CG1904" s="14"/>
      <c r="CH1904" s="7"/>
      <c r="CI1904" s="14"/>
      <c r="CJ1904" s="7"/>
      <c r="CK1904" s="14"/>
      <c r="CL1904" s="7"/>
      <c r="CM1904" s="14"/>
    </row>
    <row r="1905" spans="1:91" x14ac:dyDescent="0.3">
      <c r="A1905" s="10">
        <v>151</v>
      </c>
      <c r="B1905" s="36" t="s">
        <v>900</v>
      </c>
      <c r="G1905" s="36" t="s">
        <v>7342</v>
      </c>
      <c r="K1905" s="7"/>
      <c r="L1905" s="7" t="s">
        <v>834</v>
      </c>
      <c r="M1905" s="7" t="s">
        <v>615</v>
      </c>
      <c r="N1905" s="4"/>
      <c r="O1905" s="4"/>
      <c r="P1905" s="4"/>
      <c r="Q1905" s="4"/>
      <c r="R1905" s="4"/>
      <c r="S1905" s="4"/>
      <c r="T1905" s="4"/>
      <c r="U1905" s="4"/>
      <c r="V1905" s="4"/>
      <c r="W1905" s="4"/>
      <c r="X1905" s="4"/>
      <c r="Y1905" s="4"/>
      <c r="Z1905" s="4"/>
      <c r="AA1905" s="4"/>
      <c r="AB1905" s="4"/>
      <c r="AC1905" s="4"/>
      <c r="AD1905" s="4"/>
      <c r="AE1905" s="4"/>
      <c r="AF1905" s="4"/>
      <c r="AG1905" s="4"/>
      <c r="AH1905" s="4"/>
      <c r="AI1905" s="4"/>
      <c r="AJ1905" s="4"/>
      <c r="AK1905" s="4"/>
      <c r="AL1905" s="4"/>
      <c r="AM1905" s="4"/>
      <c r="AN1905" s="4"/>
      <c r="AO1905" s="4"/>
      <c r="AP1905" s="4"/>
      <c r="AQ1905" s="4"/>
      <c r="AR1905" s="4"/>
      <c r="AS1905" s="4"/>
      <c r="AT1905" s="4"/>
      <c r="AU1905" s="4"/>
      <c r="AV1905" s="4"/>
      <c r="AW1905" s="4"/>
      <c r="AX1905" s="4"/>
      <c r="AY1905" s="4"/>
      <c r="AZ1905" s="4"/>
      <c r="BA1905" s="4"/>
      <c r="BB1905" s="4"/>
      <c r="BC1905" s="4"/>
      <c r="BD1905" s="4"/>
      <c r="BE1905" s="4"/>
      <c r="BF1905" s="4"/>
      <c r="BG1905" s="4"/>
      <c r="BH1905" s="4"/>
      <c r="BI1905" s="4"/>
      <c r="BJ1905" s="4"/>
      <c r="BK1905" s="4"/>
      <c r="BL1905" s="4"/>
      <c r="BM1905" s="4"/>
      <c r="BN1905" s="4"/>
      <c r="BO1905" s="4"/>
      <c r="BP1905" s="4"/>
      <c r="BQ1905" s="4"/>
      <c r="BR1905" s="4"/>
      <c r="BS1905" s="4"/>
      <c r="BT1905" s="4"/>
      <c r="BU1905" s="4"/>
      <c r="BV1905" s="4"/>
      <c r="BW1905" s="4"/>
      <c r="BZ1905" s="7"/>
      <c r="CF1905" s="7"/>
      <c r="CG1905" s="14"/>
      <c r="CH1905" s="7"/>
      <c r="CI1905" s="14"/>
      <c r="CJ1905" s="7"/>
      <c r="CK1905" s="14"/>
      <c r="CL1905" s="7"/>
      <c r="CM1905" s="14"/>
    </row>
    <row r="1906" spans="1:91" x14ac:dyDescent="0.3">
      <c r="A1906" s="10">
        <v>151</v>
      </c>
      <c r="B1906" s="36" t="s">
        <v>1036</v>
      </c>
      <c r="G1906" s="36" t="s">
        <v>7343</v>
      </c>
      <c r="K1906" s="7"/>
      <c r="L1906" s="7" t="s">
        <v>834</v>
      </c>
      <c r="M1906" s="7" t="s">
        <v>621</v>
      </c>
      <c r="N1906" s="4"/>
      <c r="O1906" s="4"/>
      <c r="P1906" s="4"/>
      <c r="Q1906" s="4"/>
      <c r="R1906" s="4"/>
      <c r="S1906" s="4"/>
      <c r="T1906" s="4"/>
      <c r="U1906" s="4"/>
      <c r="V1906" s="4"/>
      <c r="W1906" s="4"/>
      <c r="X1906" s="4"/>
      <c r="Y1906" s="4"/>
      <c r="Z1906" s="4"/>
      <c r="AA1906" s="4"/>
      <c r="AB1906" s="4"/>
      <c r="AC1906" s="4"/>
      <c r="AD1906" s="4"/>
      <c r="AE1906" s="4"/>
      <c r="AF1906" s="4"/>
      <c r="AG1906" s="4"/>
      <c r="AH1906" s="4"/>
      <c r="AI1906" s="4"/>
      <c r="AJ1906" s="4"/>
      <c r="AK1906" s="4"/>
      <c r="AL1906" s="4"/>
      <c r="AM1906" s="4"/>
      <c r="AN1906" s="4"/>
      <c r="AO1906" s="4"/>
      <c r="AP1906" s="4"/>
      <c r="AQ1906" s="4"/>
      <c r="AR1906" s="4"/>
      <c r="AS1906" s="4"/>
      <c r="AT1906" s="4"/>
      <c r="AU1906" s="4"/>
      <c r="AV1906" s="4"/>
      <c r="AW1906" s="4"/>
      <c r="AX1906" s="4"/>
      <c r="AY1906" s="4"/>
      <c r="AZ1906" s="4"/>
      <c r="BA1906" s="4"/>
      <c r="BB1906" s="4"/>
      <c r="BC1906" s="4"/>
      <c r="BD1906" s="4"/>
      <c r="BE1906" s="4"/>
      <c r="BF1906" s="4"/>
      <c r="BG1906" s="4"/>
      <c r="BH1906" s="4"/>
      <c r="BI1906" s="4"/>
      <c r="BJ1906" s="4"/>
      <c r="BK1906" s="4"/>
      <c r="BL1906" s="4"/>
      <c r="BM1906" s="4"/>
      <c r="BN1906" s="4"/>
      <c r="BO1906" s="4"/>
      <c r="BP1906" s="4"/>
      <c r="BQ1906" s="4"/>
      <c r="BR1906" s="4"/>
      <c r="BS1906" s="4"/>
      <c r="BT1906" s="4"/>
      <c r="BU1906" s="4"/>
      <c r="BV1906" s="4"/>
      <c r="BW1906" s="4"/>
      <c r="BZ1906" s="7"/>
      <c r="CF1906" s="7"/>
      <c r="CG1906" s="14"/>
      <c r="CH1906" s="7"/>
      <c r="CI1906" s="14"/>
      <c r="CJ1906" s="7"/>
      <c r="CK1906" s="14"/>
      <c r="CL1906" s="7"/>
      <c r="CM1906" s="14"/>
    </row>
    <row r="1907" spans="1:91" x14ac:dyDescent="0.3">
      <c r="A1907" s="10">
        <v>151</v>
      </c>
      <c r="B1907" s="36" t="s">
        <v>860</v>
      </c>
      <c r="G1907" s="36" t="s">
        <v>7344</v>
      </c>
      <c r="K1907" s="7"/>
      <c r="L1907" s="7" t="s">
        <v>834</v>
      </c>
      <c r="M1907" s="7" t="s">
        <v>615</v>
      </c>
      <c r="N1907" s="4"/>
      <c r="O1907" s="4"/>
      <c r="P1907" s="4"/>
      <c r="Q1907" s="4"/>
      <c r="R1907" s="4"/>
      <c r="S1907" s="4"/>
      <c r="T1907" s="4"/>
      <c r="U1907" s="4"/>
      <c r="V1907" s="4"/>
      <c r="W1907" s="4"/>
      <c r="X1907" s="4"/>
      <c r="Y1907" s="4"/>
      <c r="Z1907" s="4"/>
      <c r="AA1907" s="4"/>
      <c r="AB1907" s="4"/>
      <c r="AC1907" s="4"/>
      <c r="AD1907" s="4"/>
      <c r="AE1907" s="4"/>
      <c r="AF1907" s="4"/>
      <c r="AG1907" s="4"/>
      <c r="AH1907" s="4"/>
      <c r="AI1907" s="4"/>
      <c r="AJ1907" s="4"/>
      <c r="AK1907" s="4"/>
      <c r="AL1907" s="4"/>
      <c r="AM1907" s="4"/>
      <c r="AN1907" s="4"/>
      <c r="AO1907" s="4"/>
      <c r="AP1907" s="4"/>
      <c r="AQ1907" s="4"/>
      <c r="AR1907" s="4"/>
      <c r="AS1907" s="4"/>
      <c r="AT1907" s="4"/>
      <c r="AU1907" s="4"/>
      <c r="AV1907" s="4"/>
      <c r="AW1907" s="4"/>
      <c r="AX1907" s="4"/>
      <c r="AY1907" s="4"/>
      <c r="AZ1907" s="4"/>
      <c r="BA1907" s="4"/>
      <c r="BB1907" s="4"/>
      <c r="BC1907" s="4"/>
      <c r="BD1907" s="4"/>
      <c r="BE1907" s="4"/>
      <c r="BF1907" s="4"/>
      <c r="BG1907" s="4"/>
      <c r="BH1907" s="4"/>
      <c r="BI1907" s="4"/>
      <c r="BJ1907" s="4"/>
      <c r="BK1907" s="4"/>
      <c r="BL1907" s="4"/>
      <c r="BM1907" s="4"/>
      <c r="BN1907" s="4"/>
      <c r="BO1907" s="4"/>
      <c r="BP1907" s="4"/>
      <c r="BQ1907" s="4"/>
      <c r="BR1907" s="4"/>
      <c r="BS1907" s="4"/>
      <c r="BT1907" s="4"/>
      <c r="BU1907" s="4"/>
      <c r="BV1907" s="4"/>
      <c r="BW1907" s="4"/>
      <c r="BZ1907" s="7"/>
      <c r="CF1907" s="7"/>
      <c r="CG1907" s="14"/>
      <c r="CH1907" s="7"/>
      <c r="CI1907" s="14"/>
      <c r="CJ1907" s="7"/>
      <c r="CK1907" s="14"/>
      <c r="CL1907" s="7"/>
      <c r="CM1907" s="14"/>
    </row>
    <row r="1908" spans="1:91" x14ac:dyDescent="0.3">
      <c r="A1908" s="10">
        <v>151</v>
      </c>
      <c r="B1908" s="36" t="s">
        <v>1058</v>
      </c>
      <c r="G1908" s="36" t="s">
        <v>7345</v>
      </c>
      <c r="K1908" s="7"/>
      <c r="L1908" s="7" t="s">
        <v>834</v>
      </c>
      <c r="M1908" s="7" t="s">
        <v>633</v>
      </c>
      <c r="N1908" s="4"/>
      <c r="O1908" s="4"/>
      <c r="P1908" s="4"/>
      <c r="Q1908" s="4"/>
      <c r="R1908" s="4"/>
      <c r="S1908" s="4"/>
      <c r="T1908" s="4"/>
      <c r="U1908" s="4"/>
      <c r="V1908" s="4"/>
      <c r="W1908" s="4"/>
      <c r="X1908" s="4"/>
      <c r="Y1908" s="4"/>
      <c r="Z1908" s="4"/>
      <c r="AA1908" s="4"/>
      <c r="AB1908" s="4"/>
      <c r="AC1908" s="4"/>
      <c r="AD1908" s="4"/>
      <c r="AE1908" s="4"/>
      <c r="AF1908" s="4"/>
      <c r="AG1908" s="4"/>
      <c r="AH1908" s="4"/>
      <c r="AI1908" s="4"/>
      <c r="AJ1908" s="4"/>
      <c r="AK1908" s="4"/>
      <c r="AL1908" s="4"/>
      <c r="AM1908" s="4"/>
      <c r="AN1908" s="4"/>
      <c r="AO1908" s="4"/>
      <c r="AP1908" s="4"/>
      <c r="AQ1908" s="4"/>
      <c r="AR1908" s="4"/>
      <c r="AS1908" s="4"/>
      <c r="AT1908" s="4"/>
      <c r="AU1908" s="4"/>
      <c r="AV1908" s="4"/>
      <c r="AW1908" s="4"/>
      <c r="AX1908" s="4"/>
      <c r="AY1908" s="4"/>
      <c r="AZ1908" s="4"/>
      <c r="BA1908" s="4"/>
      <c r="BB1908" s="4"/>
      <c r="BC1908" s="4"/>
      <c r="BD1908" s="4"/>
      <c r="BE1908" s="4"/>
      <c r="BF1908" s="4"/>
      <c r="BG1908" s="4"/>
      <c r="BH1908" s="4"/>
      <c r="BI1908" s="4"/>
      <c r="BJ1908" s="4"/>
      <c r="BK1908" s="4"/>
      <c r="BL1908" s="4"/>
      <c r="BM1908" s="4"/>
      <c r="BN1908" s="4"/>
      <c r="BO1908" s="4"/>
      <c r="BP1908" s="4"/>
      <c r="BQ1908" s="4"/>
      <c r="BR1908" s="4"/>
      <c r="BS1908" s="4"/>
      <c r="BT1908" s="4"/>
      <c r="BU1908" s="4"/>
      <c r="BV1908" s="4"/>
      <c r="BW1908" s="4"/>
      <c r="BZ1908" s="7"/>
      <c r="CF1908" s="7"/>
      <c r="CG1908" s="14"/>
      <c r="CH1908" s="7"/>
      <c r="CI1908" s="14"/>
      <c r="CJ1908" s="7"/>
      <c r="CK1908" s="14"/>
      <c r="CL1908" s="7"/>
      <c r="CM1908" s="14"/>
    </row>
    <row r="1909" spans="1:91" x14ac:dyDescent="0.3">
      <c r="A1909" s="10">
        <v>151</v>
      </c>
      <c r="B1909" s="36" t="s">
        <v>1058</v>
      </c>
      <c r="G1909" s="36" t="s">
        <v>7346</v>
      </c>
      <c r="K1909" s="7"/>
      <c r="L1909" s="7" t="s">
        <v>834</v>
      </c>
      <c r="M1909" s="7" t="s">
        <v>618</v>
      </c>
      <c r="N1909" s="4"/>
      <c r="O1909" s="4"/>
      <c r="P1909" s="4"/>
      <c r="Q1909" s="4"/>
      <c r="R1909" s="4"/>
      <c r="S1909" s="4"/>
      <c r="T1909" s="4"/>
      <c r="U1909" s="4"/>
      <c r="V1909" s="4"/>
      <c r="W1909" s="4"/>
      <c r="X1909" s="4"/>
      <c r="Y1909" s="4"/>
      <c r="Z1909" s="4"/>
      <c r="AA1909" s="4"/>
      <c r="AB1909" s="4"/>
      <c r="AC1909" s="4"/>
      <c r="AD1909" s="4"/>
      <c r="AE1909" s="4"/>
      <c r="AF1909" s="4"/>
      <c r="AG1909" s="4"/>
      <c r="AH1909" s="4"/>
      <c r="AI1909" s="4"/>
      <c r="AJ1909" s="4"/>
      <c r="AK1909" s="4"/>
      <c r="AL1909" s="4"/>
      <c r="AM1909" s="4"/>
      <c r="AN1909" s="4"/>
      <c r="AO1909" s="4"/>
      <c r="AP1909" s="4"/>
      <c r="AQ1909" s="4"/>
      <c r="AR1909" s="4"/>
      <c r="AS1909" s="4"/>
      <c r="AT1909" s="4"/>
      <c r="AU1909" s="4"/>
      <c r="AV1909" s="4"/>
      <c r="AW1909" s="4"/>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Z1909" s="7"/>
      <c r="CF1909" s="7"/>
      <c r="CG1909" s="14"/>
      <c r="CH1909" s="7"/>
      <c r="CI1909" s="14"/>
      <c r="CJ1909" s="7"/>
      <c r="CK1909" s="14"/>
      <c r="CL1909" s="7"/>
      <c r="CM1909" s="14"/>
    </row>
    <row r="1910" spans="1:91" x14ac:dyDescent="0.3">
      <c r="A1910" s="10">
        <v>151</v>
      </c>
      <c r="B1910" s="36" t="s">
        <v>921</v>
      </c>
      <c r="G1910" s="36" t="s">
        <v>7347</v>
      </c>
      <c r="K1910" s="7"/>
      <c r="L1910" s="7" t="s">
        <v>834</v>
      </c>
      <c r="M1910" s="7" t="s">
        <v>618</v>
      </c>
      <c r="N1910" s="4"/>
      <c r="O1910" s="4"/>
      <c r="P1910" s="4"/>
      <c r="Q1910" s="4"/>
      <c r="R1910" s="4"/>
      <c r="S1910" s="4"/>
      <c r="T1910" s="4"/>
      <c r="U1910" s="4"/>
      <c r="V1910" s="4"/>
      <c r="W1910" s="4"/>
      <c r="X1910" s="4"/>
      <c r="Y1910" s="4"/>
      <c r="Z1910" s="4"/>
      <c r="AA1910" s="4"/>
      <c r="AB1910" s="4"/>
      <c r="AC1910" s="4"/>
      <c r="AD1910" s="4"/>
      <c r="AE1910" s="4"/>
      <c r="AF1910" s="4"/>
      <c r="AG1910" s="4"/>
      <c r="AH1910" s="4"/>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Z1910" s="7"/>
      <c r="CF1910" s="7"/>
      <c r="CG1910" s="14"/>
      <c r="CH1910" s="7"/>
      <c r="CI1910" s="14"/>
      <c r="CJ1910" s="7"/>
      <c r="CK1910" s="14"/>
      <c r="CL1910" s="7"/>
      <c r="CM1910" s="14"/>
    </row>
    <row r="1911" spans="1:91" x14ac:dyDescent="0.3">
      <c r="A1911" s="10">
        <v>151</v>
      </c>
      <c r="B1911" s="36" t="s">
        <v>860</v>
      </c>
      <c r="G1911" s="36" t="s">
        <v>7348</v>
      </c>
      <c r="K1911" s="7"/>
      <c r="L1911" s="7" t="s">
        <v>834</v>
      </c>
      <c r="M1911" s="7" t="s">
        <v>618</v>
      </c>
      <c r="N1911" s="4"/>
      <c r="O1911" s="4"/>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c r="BE1911" s="4"/>
      <c r="BF1911" s="4"/>
      <c r="BG1911" s="4"/>
      <c r="BH1911" s="4"/>
      <c r="BI1911" s="4"/>
      <c r="BJ1911" s="4"/>
      <c r="BK1911" s="4"/>
      <c r="BL1911" s="4"/>
      <c r="BM1911" s="4"/>
      <c r="BN1911" s="4"/>
      <c r="BO1911" s="4"/>
      <c r="BP1911" s="4"/>
      <c r="BQ1911" s="4"/>
      <c r="BR1911" s="4"/>
      <c r="BS1911" s="4"/>
      <c r="BT1911" s="4"/>
      <c r="BU1911" s="4"/>
      <c r="BV1911" s="4"/>
      <c r="BW1911" s="4"/>
      <c r="BZ1911" s="7"/>
      <c r="CF1911" s="7"/>
      <c r="CG1911" s="14"/>
      <c r="CH1911" s="7"/>
      <c r="CI1911" s="14"/>
      <c r="CJ1911" s="7"/>
      <c r="CK1911" s="14"/>
      <c r="CL1911" s="7"/>
      <c r="CM1911" s="14"/>
    </row>
    <row r="1912" spans="1:91" x14ac:dyDescent="0.3">
      <c r="A1912" s="10">
        <v>151</v>
      </c>
      <c r="B1912" s="36" t="s">
        <v>2304</v>
      </c>
      <c r="G1912" s="36" t="s">
        <v>7349</v>
      </c>
      <c r="K1912" s="7"/>
      <c r="L1912" s="7" t="s">
        <v>834</v>
      </c>
      <c r="M1912" s="7" t="s">
        <v>615</v>
      </c>
      <c r="N1912" s="4"/>
      <c r="O1912" s="4"/>
      <c r="P1912" s="4"/>
      <c r="Q1912" s="4"/>
      <c r="R1912" s="4"/>
      <c r="S1912" s="4"/>
      <c r="T1912" s="4"/>
      <c r="U1912" s="4"/>
      <c r="V1912" s="4"/>
      <c r="W1912" s="4"/>
      <c r="X1912" s="4"/>
      <c r="Y1912" s="4"/>
      <c r="Z1912" s="4"/>
      <c r="AA1912" s="4"/>
      <c r="AB1912" s="4"/>
      <c r="AC1912" s="4"/>
      <c r="AD1912" s="4"/>
      <c r="AE1912" s="4"/>
      <c r="AF1912" s="4"/>
      <c r="AG1912" s="4"/>
      <c r="AH1912" s="4"/>
      <c r="AI1912" s="4"/>
      <c r="AJ1912" s="4"/>
      <c r="AK1912" s="4"/>
      <c r="AL1912" s="4"/>
      <c r="AM1912" s="4"/>
      <c r="AN1912" s="4"/>
      <c r="AO1912" s="4"/>
      <c r="AP1912" s="4"/>
      <c r="AQ1912" s="4"/>
      <c r="AR1912" s="4"/>
      <c r="AS1912" s="4"/>
      <c r="AT1912" s="4"/>
      <c r="AU1912" s="4"/>
      <c r="AV1912" s="4"/>
      <c r="AW1912" s="4"/>
      <c r="AX1912" s="4"/>
      <c r="AY1912" s="4"/>
      <c r="AZ1912" s="4"/>
      <c r="BA1912" s="4"/>
      <c r="BB1912" s="4"/>
      <c r="BC1912" s="4"/>
      <c r="BD1912" s="4"/>
      <c r="BE1912" s="4"/>
      <c r="BF1912" s="4"/>
      <c r="BG1912" s="4"/>
      <c r="BH1912" s="4"/>
      <c r="BI1912" s="4"/>
      <c r="BJ1912" s="4"/>
      <c r="BK1912" s="4"/>
      <c r="BL1912" s="4"/>
      <c r="BM1912" s="4"/>
      <c r="BN1912" s="4"/>
      <c r="BO1912" s="4"/>
      <c r="BP1912" s="4"/>
      <c r="BQ1912" s="4"/>
      <c r="BR1912" s="4"/>
      <c r="BS1912" s="4"/>
      <c r="BT1912" s="4"/>
      <c r="BU1912" s="4"/>
      <c r="BV1912" s="4"/>
      <c r="BW1912" s="4"/>
      <c r="BZ1912" s="7"/>
      <c r="CF1912" s="7"/>
      <c r="CG1912" s="14"/>
      <c r="CH1912" s="7"/>
      <c r="CI1912" s="14"/>
      <c r="CJ1912" s="7"/>
      <c r="CK1912" s="14"/>
      <c r="CL1912" s="7"/>
      <c r="CM1912" s="14"/>
    </row>
    <row r="1913" spans="1:91" x14ac:dyDescent="0.3">
      <c r="A1913" s="10">
        <v>151</v>
      </c>
      <c r="B1913" s="36" t="s">
        <v>900</v>
      </c>
      <c r="G1913" s="36" t="s">
        <v>7350</v>
      </c>
      <c r="K1913" s="7"/>
      <c r="L1913" s="7" t="s">
        <v>834</v>
      </c>
      <c r="M1913" s="7" t="s">
        <v>615</v>
      </c>
      <c r="N1913" s="4"/>
      <c r="O1913" s="4"/>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c r="AM1913" s="4"/>
      <c r="AN1913" s="4"/>
      <c r="AO1913" s="4"/>
      <c r="AP1913" s="4"/>
      <c r="AQ1913" s="4"/>
      <c r="AR1913" s="4"/>
      <c r="AS1913" s="4"/>
      <c r="AT1913" s="4"/>
      <c r="AU1913" s="4"/>
      <c r="AV1913" s="4"/>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Z1913" s="7"/>
      <c r="CF1913" s="7"/>
      <c r="CG1913" s="14"/>
      <c r="CH1913" s="7"/>
      <c r="CI1913" s="14"/>
      <c r="CJ1913" s="7"/>
      <c r="CK1913" s="14"/>
      <c r="CL1913" s="7"/>
      <c r="CM1913" s="14"/>
    </row>
    <row r="1914" spans="1:91" x14ac:dyDescent="0.3">
      <c r="A1914" s="10">
        <v>151</v>
      </c>
      <c r="B1914" s="36" t="s">
        <v>1058</v>
      </c>
      <c r="G1914" s="36" t="s">
        <v>7351</v>
      </c>
      <c r="K1914" s="7"/>
      <c r="L1914" s="7" t="s">
        <v>834</v>
      </c>
      <c r="M1914" s="7" t="s">
        <v>621</v>
      </c>
      <c r="N1914" s="4"/>
      <c r="O1914" s="4"/>
      <c r="P1914" s="4"/>
      <c r="Q1914" s="4"/>
      <c r="R1914" s="4"/>
      <c r="S1914" s="4"/>
      <c r="T1914" s="4"/>
      <c r="U1914" s="4"/>
      <c r="V1914" s="4"/>
      <c r="W1914" s="4"/>
      <c r="X1914" s="4"/>
      <c r="Y1914" s="4"/>
      <c r="Z1914" s="4"/>
      <c r="AA1914" s="4"/>
      <c r="AB1914" s="4"/>
      <c r="AC1914" s="4"/>
      <c r="AD1914" s="4"/>
      <c r="AE1914" s="4"/>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Z1914" s="7"/>
      <c r="CF1914" s="7"/>
      <c r="CG1914" s="14"/>
      <c r="CH1914" s="7"/>
      <c r="CI1914" s="14"/>
      <c r="CJ1914" s="7"/>
      <c r="CK1914" s="14"/>
      <c r="CL1914" s="7"/>
      <c r="CM1914" s="14"/>
    </row>
    <row r="1915" spans="1:91" x14ac:dyDescent="0.3">
      <c r="A1915" s="10">
        <v>151</v>
      </c>
      <c r="B1915" s="36" t="s">
        <v>886</v>
      </c>
      <c r="G1915" s="36" t="s">
        <v>7352</v>
      </c>
      <c r="K1915" s="7"/>
      <c r="L1915" s="7" t="s">
        <v>834</v>
      </c>
      <c r="M1915" s="7" t="s">
        <v>669</v>
      </c>
      <c r="N1915" s="4"/>
      <c r="O1915" s="4"/>
      <c r="P1915" s="4"/>
      <c r="Q1915" s="4"/>
      <c r="R1915" s="4"/>
      <c r="S1915" s="4"/>
      <c r="T1915" s="4"/>
      <c r="U1915" s="4"/>
      <c r="V1915" s="4"/>
      <c r="W1915" s="4"/>
      <c r="X1915" s="4"/>
      <c r="Y1915" s="4"/>
      <c r="Z1915" s="4"/>
      <c r="AA1915" s="4"/>
      <c r="AB1915" s="4"/>
      <c r="AC1915" s="4"/>
      <c r="AD1915" s="4"/>
      <c r="AE1915" s="4"/>
      <c r="AF1915" s="4"/>
      <c r="AG1915" s="4"/>
      <c r="AH1915" s="4"/>
      <c r="AI1915" s="4"/>
      <c r="AJ1915" s="4"/>
      <c r="AK1915" s="4"/>
      <c r="AL1915" s="4"/>
      <c r="AM1915" s="4"/>
      <c r="AN1915" s="4"/>
      <c r="AO1915" s="4"/>
      <c r="AP1915" s="4"/>
      <c r="AQ1915" s="4"/>
      <c r="AR1915" s="4"/>
      <c r="AS1915" s="4"/>
      <c r="AT1915" s="4"/>
      <c r="AU1915" s="4"/>
      <c r="AV1915" s="4"/>
      <c r="AW1915" s="4"/>
      <c r="AX1915" s="4"/>
      <c r="AY1915" s="4"/>
      <c r="AZ1915" s="4"/>
      <c r="BA1915" s="4"/>
      <c r="BB1915" s="4"/>
      <c r="BC1915" s="4"/>
      <c r="BD1915" s="4"/>
      <c r="BE1915" s="4"/>
      <c r="BF1915" s="4"/>
      <c r="BG1915" s="4"/>
      <c r="BH1915" s="4"/>
      <c r="BI1915" s="4"/>
      <c r="BJ1915" s="4"/>
      <c r="BK1915" s="4"/>
      <c r="BL1915" s="4"/>
      <c r="BM1915" s="4"/>
      <c r="BN1915" s="4"/>
      <c r="BO1915" s="4"/>
      <c r="BP1915" s="4"/>
      <c r="BQ1915" s="4"/>
      <c r="BR1915" s="4"/>
      <c r="BS1915" s="4"/>
      <c r="BT1915" s="4"/>
      <c r="BU1915" s="4"/>
      <c r="BV1915" s="4"/>
      <c r="BW1915" s="4"/>
      <c r="BZ1915" s="7"/>
      <c r="CF1915" s="7"/>
      <c r="CG1915" s="14"/>
      <c r="CH1915" s="7"/>
      <c r="CI1915" s="14"/>
      <c r="CJ1915" s="7"/>
      <c r="CK1915" s="14"/>
      <c r="CL1915" s="7"/>
      <c r="CM1915" s="14"/>
    </row>
    <row r="1916" spans="1:91" x14ac:dyDescent="0.3">
      <c r="A1916" s="10">
        <v>151</v>
      </c>
      <c r="B1916" s="36" t="s">
        <v>1022</v>
      </c>
      <c r="G1916" s="36" t="s">
        <v>7353</v>
      </c>
      <c r="K1916" s="7"/>
      <c r="L1916" s="7" t="s">
        <v>834</v>
      </c>
      <c r="M1916" s="7" t="s">
        <v>618</v>
      </c>
      <c r="N1916" s="4"/>
      <c r="O1916" s="4"/>
      <c r="P1916" s="4"/>
      <c r="Q1916" s="4"/>
      <c r="R1916" s="4"/>
      <c r="S1916" s="4"/>
      <c r="T1916" s="4"/>
      <c r="U1916" s="4"/>
      <c r="V1916" s="4"/>
      <c r="W1916" s="4"/>
      <c r="X1916" s="4"/>
      <c r="Y1916" s="4"/>
      <c r="Z1916" s="4"/>
      <c r="AA1916" s="4"/>
      <c r="AB1916" s="4"/>
      <c r="AC1916" s="4"/>
      <c r="AD1916" s="4"/>
      <c r="AE1916" s="4"/>
      <c r="AF1916" s="4"/>
      <c r="AG1916" s="4"/>
      <c r="AH1916" s="4"/>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4"/>
      <c r="BH1916" s="4"/>
      <c r="BI1916" s="4"/>
      <c r="BJ1916" s="4"/>
      <c r="BK1916" s="4"/>
      <c r="BL1916" s="4"/>
      <c r="BM1916" s="4"/>
      <c r="BN1916" s="4"/>
      <c r="BO1916" s="4"/>
      <c r="BP1916" s="4"/>
      <c r="BQ1916" s="4"/>
      <c r="BR1916" s="4"/>
      <c r="BS1916" s="4"/>
      <c r="BT1916" s="4"/>
      <c r="BU1916" s="4"/>
      <c r="BV1916" s="4"/>
      <c r="BW1916" s="4"/>
      <c r="BZ1916" s="7"/>
      <c r="CF1916" s="7"/>
      <c r="CG1916" s="14"/>
      <c r="CH1916" s="7"/>
      <c r="CI1916" s="14"/>
      <c r="CJ1916" s="7"/>
      <c r="CK1916" s="14"/>
      <c r="CL1916" s="7"/>
      <c r="CM1916" s="14"/>
    </row>
    <row r="1917" spans="1:91" x14ac:dyDescent="0.3">
      <c r="A1917" s="10">
        <v>151</v>
      </c>
      <c r="B1917" s="36" t="s">
        <v>1083</v>
      </c>
      <c r="G1917" s="36" t="s">
        <v>7354</v>
      </c>
      <c r="K1917" s="7"/>
      <c r="L1917" s="7" t="s">
        <v>834</v>
      </c>
      <c r="M1917" s="7" t="s">
        <v>618</v>
      </c>
      <c r="N1917" s="4"/>
      <c r="O1917" s="4"/>
      <c r="P1917" s="4"/>
      <c r="Q1917" s="4"/>
      <c r="R1917" s="4"/>
      <c r="S1917" s="4"/>
      <c r="T1917" s="4"/>
      <c r="U1917" s="4"/>
      <c r="V1917" s="4"/>
      <c r="W1917" s="4"/>
      <c r="X1917" s="4"/>
      <c r="Y1917" s="4"/>
      <c r="Z1917" s="4"/>
      <c r="AA1917" s="4"/>
      <c r="AB1917" s="4"/>
      <c r="AC1917" s="4"/>
      <c r="AD1917" s="4"/>
      <c r="AE1917" s="4"/>
      <c r="AF1917" s="4"/>
      <c r="AG1917" s="4"/>
      <c r="AH1917" s="4"/>
      <c r="AI1917" s="4"/>
      <c r="AJ1917" s="4"/>
      <c r="AK1917" s="4"/>
      <c r="AL1917" s="4"/>
      <c r="AM1917" s="4"/>
      <c r="AN1917" s="4"/>
      <c r="AO1917" s="4"/>
      <c r="AP1917" s="4"/>
      <c r="AQ1917" s="4"/>
      <c r="AR1917" s="4"/>
      <c r="AS1917" s="4"/>
      <c r="AT1917" s="4"/>
      <c r="AU1917" s="4"/>
      <c r="AV1917" s="4"/>
      <c r="AW1917" s="4"/>
      <c r="AX1917" s="4"/>
      <c r="AY1917" s="4"/>
      <c r="AZ1917" s="4"/>
      <c r="BA1917" s="4"/>
      <c r="BB1917" s="4"/>
      <c r="BC1917" s="4"/>
      <c r="BD1917" s="4"/>
      <c r="BE1917" s="4"/>
      <c r="BF1917" s="4"/>
      <c r="BG1917" s="4"/>
      <c r="BH1917" s="4"/>
      <c r="BI1917" s="4"/>
      <c r="BJ1917" s="4"/>
      <c r="BK1917" s="4"/>
      <c r="BL1917" s="4"/>
      <c r="BM1917" s="4"/>
      <c r="BN1917" s="4"/>
      <c r="BO1917" s="4"/>
      <c r="BP1917" s="4"/>
      <c r="BQ1917" s="4"/>
      <c r="BR1917" s="4"/>
      <c r="BS1917" s="4"/>
      <c r="BT1917" s="4"/>
      <c r="BU1917" s="4"/>
      <c r="BV1917" s="4"/>
      <c r="BW1917" s="4"/>
      <c r="BZ1917" s="7"/>
      <c r="CF1917" s="7"/>
      <c r="CG1917" s="14"/>
      <c r="CH1917" s="7"/>
      <c r="CI1917" s="14"/>
      <c r="CJ1917" s="7"/>
      <c r="CK1917" s="14"/>
      <c r="CL1917" s="7"/>
      <c r="CM1917" s="14"/>
    </row>
    <row r="1918" spans="1:91" x14ac:dyDescent="0.3">
      <c r="A1918" s="10">
        <v>151</v>
      </c>
      <c r="B1918" s="36" t="s">
        <v>1226</v>
      </c>
      <c r="G1918" s="36" t="s">
        <v>7355</v>
      </c>
      <c r="K1918" s="7"/>
      <c r="L1918" s="7" t="s">
        <v>834</v>
      </c>
      <c r="M1918" s="7" t="s">
        <v>615</v>
      </c>
      <c r="N1918" s="4"/>
      <c r="O1918" s="4"/>
      <c r="P1918" s="4"/>
      <c r="Q1918" s="4"/>
      <c r="R1918" s="4"/>
      <c r="S1918" s="4"/>
      <c r="T1918" s="4"/>
      <c r="U1918" s="4"/>
      <c r="V1918" s="4"/>
      <c r="W1918" s="4"/>
      <c r="X1918" s="4"/>
      <c r="Y1918" s="4"/>
      <c r="Z1918" s="4"/>
      <c r="AA1918" s="4"/>
      <c r="AB1918" s="4"/>
      <c r="AC1918" s="4"/>
      <c r="AD1918" s="4"/>
      <c r="AE1918" s="4"/>
      <c r="AF1918" s="4"/>
      <c r="AG1918" s="4"/>
      <c r="AH1918" s="4"/>
      <c r="AI1918" s="4"/>
      <c r="AJ1918" s="4"/>
      <c r="AK1918" s="4"/>
      <c r="AL1918" s="4"/>
      <c r="AM1918" s="4"/>
      <c r="AN1918" s="4"/>
      <c r="AO1918" s="4"/>
      <c r="AP1918" s="4"/>
      <c r="AQ1918" s="4"/>
      <c r="AR1918" s="4"/>
      <c r="AS1918" s="4"/>
      <c r="AT1918" s="4"/>
      <c r="AU1918" s="4"/>
      <c r="AV1918" s="4"/>
      <c r="AW1918" s="4"/>
      <c r="AX1918" s="4"/>
      <c r="AY1918" s="4"/>
      <c r="AZ1918" s="4"/>
      <c r="BA1918" s="4"/>
      <c r="BB1918" s="4"/>
      <c r="BC1918" s="4"/>
      <c r="BD1918" s="4"/>
      <c r="BE1918" s="4"/>
      <c r="BF1918" s="4"/>
      <c r="BG1918" s="4"/>
      <c r="BH1918" s="4"/>
      <c r="BI1918" s="4"/>
      <c r="BJ1918" s="4"/>
      <c r="BK1918" s="4"/>
      <c r="BL1918" s="4"/>
      <c r="BM1918" s="4"/>
      <c r="BN1918" s="4"/>
      <c r="BO1918" s="4"/>
      <c r="BP1918" s="4"/>
      <c r="BQ1918" s="4"/>
      <c r="BR1918" s="4"/>
      <c r="BS1918" s="4"/>
      <c r="BT1918" s="4"/>
      <c r="BU1918" s="4"/>
      <c r="BV1918" s="4"/>
      <c r="BW1918" s="4"/>
      <c r="BZ1918" s="7"/>
      <c r="CF1918" s="7"/>
      <c r="CG1918" s="14"/>
      <c r="CH1918" s="7"/>
      <c r="CI1918" s="14"/>
      <c r="CJ1918" s="7"/>
      <c r="CK1918" s="14"/>
      <c r="CL1918" s="7"/>
      <c r="CM1918" s="14"/>
    </row>
    <row r="1919" spans="1:91" x14ac:dyDescent="0.3">
      <c r="A1919" s="10">
        <v>151</v>
      </c>
      <c r="B1919" s="36" t="s">
        <v>1025</v>
      </c>
      <c r="G1919" s="36" t="s">
        <v>7356</v>
      </c>
      <c r="K1919" s="7"/>
      <c r="L1919" s="7" t="s">
        <v>834</v>
      </c>
      <c r="M1919" s="7" t="s">
        <v>633</v>
      </c>
      <c r="N1919" s="4"/>
      <c r="O1919" s="4"/>
      <c r="P1919" s="4"/>
      <c r="Q1919" s="4"/>
      <c r="R1919" s="4"/>
      <c r="S1919" s="4"/>
      <c r="T1919" s="4"/>
      <c r="U1919" s="4"/>
      <c r="V1919" s="4"/>
      <c r="W1919" s="4"/>
      <c r="X1919" s="4"/>
      <c r="Y1919" s="4"/>
      <c r="Z1919" s="4"/>
      <c r="AA1919" s="4"/>
      <c r="AB1919" s="4"/>
      <c r="AC1919" s="4"/>
      <c r="AD1919" s="4"/>
      <c r="AE1919" s="4"/>
      <c r="AF1919" s="4"/>
      <c r="AG1919" s="4"/>
      <c r="AH1919" s="4"/>
      <c r="AI1919" s="4"/>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c r="BI1919" s="4"/>
      <c r="BJ1919" s="4"/>
      <c r="BK1919" s="4"/>
      <c r="BL1919" s="4"/>
      <c r="BM1919" s="4"/>
      <c r="BN1919" s="4"/>
      <c r="BO1919" s="4"/>
      <c r="BP1919" s="4"/>
      <c r="BQ1919" s="4"/>
      <c r="BR1919" s="4"/>
      <c r="BS1919" s="4"/>
      <c r="BT1919" s="4"/>
      <c r="BU1919" s="4"/>
      <c r="BV1919" s="4"/>
      <c r="BW1919" s="4"/>
      <c r="BZ1919" s="7"/>
      <c r="CF1919" s="7"/>
      <c r="CG1919" s="14"/>
      <c r="CH1919" s="7"/>
      <c r="CI1919" s="14"/>
      <c r="CJ1919" s="7"/>
      <c r="CK1919" s="14"/>
      <c r="CL1919" s="7"/>
      <c r="CM1919" s="14"/>
    </row>
    <row r="1920" spans="1:91" x14ac:dyDescent="0.3">
      <c r="A1920" s="10">
        <v>151</v>
      </c>
      <c r="B1920" s="36" t="s">
        <v>1058</v>
      </c>
      <c r="G1920" s="36" t="s">
        <v>7357</v>
      </c>
      <c r="K1920" s="7"/>
      <c r="L1920" s="7" t="s">
        <v>834</v>
      </c>
      <c r="M1920" s="7" t="s">
        <v>639</v>
      </c>
      <c r="N1920" s="4"/>
      <c r="O1920" s="4"/>
      <c r="P1920" s="4"/>
      <c r="Q1920" s="4"/>
      <c r="R1920" s="4"/>
      <c r="S1920" s="4"/>
      <c r="T1920" s="4"/>
      <c r="U1920" s="4"/>
      <c r="V1920" s="4"/>
      <c r="W1920" s="4"/>
      <c r="X1920" s="4"/>
      <c r="Y1920" s="4"/>
      <c r="Z1920" s="4"/>
      <c r="AA1920" s="4"/>
      <c r="AB1920" s="4"/>
      <c r="AC1920" s="4"/>
      <c r="AD1920" s="4"/>
      <c r="AE1920" s="4"/>
      <c r="AF1920" s="4"/>
      <c r="AG1920" s="4"/>
      <c r="AH1920" s="4"/>
      <c r="AI1920" s="4"/>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4"/>
      <c r="BH1920" s="4"/>
      <c r="BI1920" s="4"/>
      <c r="BJ1920" s="4"/>
      <c r="BK1920" s="4"/>
      <c r="BL1920" s="4"/>
      <c r="BM1920" s="4"/>
      <c r="BN1920" s="4"/>
      <c r="BO1920" s="4"/>
      <c r="BP1920" s="4"/>
      <c r="BQ1920" s="4"/>
      <c r="BR1920" s="4"/>
      <c r="BS1920" s="4"/>
      <c r="BT1920" s="4"/>
      <c r="BU1920" s="4"/>
      <c r="BV1920" s="4"/>
      <c r="BW1920" s="4"/>
      <c r="BZ1920" s="7"/>
      <c r="CF1920" s="7"/>
      <c r="CG1920" s="14"/>
      <c r="CH1920" s="7"/>
      <c r="CI1920" s="14"/>
      <c r="CJ1920" s="7"/>
      <c r="CK1920" s="14"/>
      <c r="CL1920" s="7"/>
      <c r="CM1920" s="14"/>
    </row>
    <row r="1921" spans="1:91" x14ac:dyDescent="0.3">
      <c r="A1921" s="10">
        <v>151</v>
      </c>
      <c r="B1921" s="36" t="s">
        <v>863</v>
      </c>
      <c r="G1921" s="36" t="s">
        <v>7358</v>
      </c>
      <c r="K1921" s="7"/>
      <c r="L1921" s="7" t="s">
        <v>834</v>
      </c>
      <c r="M1921" s="7" t="s">
        <v>651</v>
      </c>
      <c r="N1921" s="4"/>
      <c r="O1921" s="4"/>
      <c r="P1921" s="4"/>
      <c r="Q1921" s="4"/>
      <c r="R1921" s="4"/>
      <c r="S1921" s="4"/>
      <c r="T1921" s="4"/>
      <c r="U1921" s="4"/>
      <c r="V1921" s="4"/>
      <c r="W1921" s="4"/>
      <c r="X1921" s="4"/>
      <c r="Y1921" s="4"/>
      <c r="Z1921" s="4"/>
      <c r="AA1921" s="4"/>
      <c r="AB1921" s="4"/>
      <c r="AC1921" s="4"/>
      <c r="AD1921" s="4"/>
      <c r="AE1921" s="4"/>
      <c r="AF1921" s="4"/>
      <c r="AG1921" s="4"/>
      <c r="AH1921" s="4"/>
      <c r="AI1921" s="4"/>
      <c r="AJ1921" s="4"/>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c r="BI1921" s="4"/>
      <c r="BJ1921" s="4"/>
      <c r="BK1921" s="4"/>
      <c r="BL1921" s="4"/>
      <c r="BM1921" s="4"/>
      <c r="BN1921" s="4"/>
      <c r="BO1921" s="4"/>
      <c r="BP1921" s="4"/>
      <c r="BQ1921" s="4"/>
      <c r="BR1921" s="4"/>
      <c r="BS1921" s="4"/>
      <c r="BT1921" s="4"/>
      <c r="BU1921" s="4"/>
      <c r="BV1921" s="4"/>
      <c r="BW1921" s="4"/>
      <c r="BZ1921" s="7"/>
      <c r="CF1921" s="7"/>
      <c r="CG1921" s="14"/>
      <c r="CH1921" s="7"/>
      <c r="CI1921" s="14"/>
      <c r="CJ1921" s="7"/>
      <c r="CK1921" s="14"/>
      <c r="CL1921" s="7"/>
      <c r="CM1921" s="14"/>
    </row>
    <row r="1922" spans="1:91" x14ac:dyDescent="0.3">
      <c r="A1922" s="10">
        <v>151</v>
      </c>
      <c r="B1922" s="36" t="s">
        <v>844</v>
      </c>
      <c r="G1922" s="36" t="s">
        <v>7359</v>
      </c>
      <c r="K1922" s="7"/>
      <c r="L1922" s="7" t="s">
        <v>834</v>
      </c>
      <c r="M1922" s="7" t="s">
        <v>618</v>
      </c>
      <c r="N1922" s="4"/>
      <c r="O1922" s="4"/>
      <c r="P1922" s="4"/>
      <c r="Q1922" s="4"/>
      <c r="R1922" s="4"/>
      <c r="S1922" s="4"/>
      <c r="T1922" s="4"/>
      <c r="U1922" s="4"/>
      <c r="V1922" s="4"/>
      <c r="W1922" s="4"/>
      <c r="X1922" s="4"/>
      <c r="Y1922" s="4"/>
      <c r="Z1922" s="4"/>
      <c r="AA1922" s="4"/>
      <c r="AB1922" s="4"/>
      <c r="AC1922" s="4"/>
      <c r="AD1922" s="4"/>
      <c r="AE1922" s="4"/>
      <c r="AF1922" s="4"/>
      <c r="AG1922" s="4"/>
      <c r="AH1922" s="4"/>
      <c r="AI1922" s="4"/>
      <c r="AJ1922" s="4"/>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Z1922" s="7"/>
      <c r="CF1922" s="7"/>
      <c r="CG1922" s="14"/>
      <c r="CH1922" s="7"/>
      <c r="CI1922" s="14"/>
      <c r="CJ1922" s="7"/>
      <c r="CK1922" s="14"/>
      <c r="CL1922" s="7"/>
      <c r="CM1922" s="14"/>
    </row>
    <row r="1923" spans="1:91" x14ac:dyDescent="0.3">
      <c r="A1923" s="10">
        <v>151</v>
      </c>
      <c r="B1923" s="36" t="s">
        <v>1179</v>
      </c>
      <c r="G1923" s="36" t="s">
        <v>7360</v>
      </c>
      <c r="K1923" s="7"/>
      <c r="L1923" s="7" t="s">
        <v>834</v>
      </c>
      <c r="M1923" s="7" t="s">
        <v>618</v>
      </c>
      <c r="N1923" s="4"/>
      <c r="O1923" s="4"/>
      <c r="P1923" s="4"/>
      <c r="Q1923" s="4"/>
      <c r="R1923" s="4"/>
      <c r="S1923" s="4"/>
      <c r="T1923" s="4"/>
      <c r="U1923" s="4"/>
      <c r="V1923" s="4"/>
      <c r="W1923" s="4"/>
      <c r="X1923" s="4"/>
      <c r="Y1923" s="4"/>
      <c r="Z1923" s="4"/>
      <c r="AA1923" s="4"/>
      <c r="AB1923" s="4"/>
      <c r="AC1923" s="4"/>
      <c r="AD1923" s="4"/>
      <c r="AE1923" s="4"/>
      <c r="AF1923" s="4"/>
      <c r="AG1923" s="4"/>
      <c r="AH1923" s="4"/>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c r="BI1923" s="4"/>
      <c r="BJ1923" s="4"/>
      <c r="BK1923" s="4"/>
      <c r="BL1923" s="4"/>
      <c r="BM1923" s="4"/>
      <c r="BN1923" s="4"/>
      <c r="BO1923" s="4"/>
      <c r="BP1923" s="4"/>
      <c r="BQ1923" s="4"/>
      <c r="BR1923" s="4"/>
      <c r="BS1923" s="4"/>
      <c r="BT1923" s="4"/>
      <c r="BU1923" s="4"/>
      <c r="BV1923" s="4"/>
      <c r="BW1923" s="4"/>
      <c r="BZ1923" s="7"/>
      <c r="CF1923" s="7"/>
      <c r="CG1923" s="14"/>
      <c r="CH1923" s="7"/>
      <c r="CI1923" s="14"/>
      <c r="CJ1923" s="7"/>
      <c r="CK1923" s="14"/>
      <c r="CL1923" s="7"/>
      <c r="CM1923" s="14"/>
    </row>
    <row r="1924" spans="1:91" x14ac:dyDescent="0.3">
      <c r="A1924" s="10">
        <v>151</v>
      </c>
      <c r="B1924" s="36" t="s">
        <v>1139</v>
      </c>
      <c r="G1924" s="36" t="s">
        <v>7361</v>
      </c>
      <c r="K1924" s="7"/>
      <c r="L1924" s="7" t="s">
        <v>834</v>
      </c>
      <c r="M1924" s="7" t="s">
        <v>639</v>
      </c>
      <c r="N1924" s="4"/>
      <c r="O1924" s="4"/>
      <c r="P1924" s="4"/>
      <c r="Q1924" s="4"/>
      <c r="R1924" s="4"/>
      <c r="S1924" s="4"/>
      <c r="T1924" s="4"/>
      <c r="U1924" s="4"/>
      <c r="V1924" s="4"/>
      <c r="W1924" s="4"/>
      <c r="X1924" s="4"/>
      <c r="Y1924" s="4"/>
      <c r="Z1924" s="4"/>
      <c r="AA1924" s="4"/>
      <c r="AB1924" s="4"/>
      <c r="AC1924" s="4"/>
      <c r="AD1924" s="4"/>
      <c r="AE1924" s="4"/>
      <c r="AF1924" s="4"/>
      <c r="AG1924" s="4"/>
      <c r="AH1924" s="4"/>
      <c r="AI1924" s="4"/>
      <c r="AJ1924" s="4"/>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c r="BI1924" s="4"/>
      <c r="BJ1924" s="4"/>
      <c r="BK1924" s="4"/>
      <c r="BL1924" s="4"/>
      <c r="BM1924" s="4"/>
      <c r="BN1924" s="4"/>
      <c r="BO1924" s="4"/>
      <c r="BP1924" s="4"/>
      <c r="BQ1924" s="4"/>
      <c r="BR1924" s="4"/>
      <c r="BS1924" s="4"/>
      <c r="BT1924" s="4"/>
      <c r="BU1924" s="4"/>
      <c r="BV1924" s="4"/>
      <c r="BW1924" s="4"/>
      <c r="BZ1924" s="7"/>
      <c r="CF1924" s="7"/>
      <c r="CG1924" s="14"/>
      <c r="CH1924" s="7"/>
      <c r="CI1924" s="14"/>
      <c r="CJ1924" s="7"/>
      <c r="CK1924" s="14"/>
      <c r="CL1924" s="7"/>
      <c r="CM1924" s="14"/>
    </row>
    <row r="1925" spans="1:91" x14ac:dyDescent="0.3">
      <c r="A1925" s="10">
        <v>151</v>
      </c>
      <c r="B1925" s="36" t="s">
        <v>868</v>
      </c>
      <c r="G1925" s="36" t="s">
        <v>7362</v>
      </c>
      <c r="K1925" s="7"/>
      <c r="L1925" s="7" t="s">
        <v>834</v>
      </c>
      <c r="M1925" s="7" t="s">
        <v>615</v>
      </c>
      <c r="N1925" s="4"/>
      <c r="O1925" s="4"/>
      <c r="P1925" s="4"/>
      <c r="Q1925" s="4"/>
      <c r="R1925" s="4"/>
      <c r="S1925" s="4"/>
      <c r="T1925" s="4"/>
      <c r="U1925" s="4"/>
      <c r="V1925" s="4"/>
      <c r="W1925" s="4"/>
      <c r="X1925" s="4"/>
      <c r="Y1925" s="4"/>
      <c r="Z1925" s="4"/>
      <c r="AA1925" s="4"/>
      <c r="AB1925" s="4"/>
      <c r="AC1925" s="4"/>
      <c r="AD1925" s="4"/>
      <c r="AE1925" s="4"/>
      <c r="AF1925" s="4"/>
      <c r="AG1925" s="4"/>
      <c r="AH1925" s="4"/>
      <c r="AI1925" s="4"/>
      <c r="AJ1925" s="4"/>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c r="BI1925" s="4"/>
      <c r="BJ1925" s="4"/>
      <c r="BK1925" s="4"/>
      <c r="BL1925" s="4"/>
      <c r="BM1925" s="4"/>
      <c r="BN1925" s="4"/>
      <c r="BO1925" s="4"/>
      <c r="BP1925" s="4"/>
      <c r="BQ1925" s="4"/>
      <c r="BR1925" s="4"/>
      <c r="BS1925" s="4"/>
      <c r="BT1925" s="4"/>
      <c r="BU1925" s="4"/>
      <c r="BV1925" s="4"/>
      <c r="BW1925" s="4"/>
      <c r="BZ1925" s="7"/>
      <c r="CF1925" s="7"/>
      <c r="CG1925" s="14"/>
      <c r="CH1925" s="7"/>
      <c r="CI1925" s="14"/>
      <c r="CJ1925" s="7"/>
      <c r="CK1925" s="14"/>
      <c r="CL1925" s="7"/>
      <c r="CM1925" s="14"/>
    </row>
    <row r="1926" spans="1:91" x14ac:dyDescent="0.3">
      <c r="A1926" s="10">
        <v>151</v>
      </c>
      <c r="B1926" s="36" t="s">
        <v>1036</v>
      </c>
      <c r="G1926" s="36" t="s">
        <v>7363</v>
      </c>
      <c r="K1926" s="7"/>
      <c r="L1926" s="7" t="s">
        <v>834</v>
      </c>
      <c r="M1926" s="7" t="s">
        <v>618</v>
      </c>
      <c r="N1926" s="4"/>
      <c r="O1926" s="4"/>
      <c r="P1926" s="4"/>
      <c r="Q1926" s="4"/>
      <c r="R1926" s="4"/>
      <c r="S1926" s="4"/>
      <c r="T1926" s="4"/>
      <c r="U1926" s="4"/>
      <c r="V1926" s="4"/>
      <c r="W1926" s="4"/>
      <c r="X1926" s="4"/>
      <c r="Y1926" s="4"/>
      <c r="Z1926" s="4"/>
      <c r="AA1926" s="4"/>
      <c r="AB1926" s="4"/>
      <c r="AC1926" s="4"/>
      <c r="AD1926" s="4"/>
      <c r="AE1926" s="4"/>
      <c r="AF1926" s="4"/>
      <c r="AG1926" s="4"/>
      <c r="AH1926" s="4"/>
      <c r="AI1926" s="4"/>
      <c r="AJ1926" s="4"/>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c r="BI1926" s="4"/>
      <c r="BJ1926" s="4"/>
      <c r="BK1926" s="4"/>
      <c r="BL1926" s="4"/>
      <c r="BM1926" s="4"/>
      <c r="BN1926" s="4"/>
      <c r="BO1926" s="4"/>
      <c r="BP1926" s="4"/>
      <c r="BQ1926" s="4"/>
      <c r="BR1926" s="4"/>
      <c r="BS1926" s="4"/>
      <c r="BT1926" s="4"/>
      <c r="BU1926" s="4"/>
      <c r="BV1926" s="4"/>
      <c r="BW1926" s="4"/>
      <c r="BZ1926" s="7"/>
      <c r="CF1926" s="7"/>
      <c r="CG1926" s="14"/>
      <c r="CH1926" s="7"/>
      <c r="CI1926" s="14"/>
      <c r="CJ1926" s="7"/>
      <c r="CK1926" s="14"/>
      <c r="CL1926" s="7"/>
      <c r="CM1926" s="14"/>
    </row>
    <row r="1927" spans="1:91" x14ac:dyDescent="0.3">
      <c r="A1927" s="10">
        <v>151</v>
      </c>
      <c r="B1927" s="6" t="s">
        <v>1248</v>
      </c>
      <c r="G1927" s="36" t="s">
        <v>7364</v>
      </c>
      <c r="K1927" s="7"/>
      <c r="L1927" s="7" t="s">
        <v>834</v>
      </c>
      <c r="M1927" s="7" t="s">
        <v>627</v>
      </c>
      <c r="N1927" s="4"/>
      <c r="O1927" s="4"/>
      <c r="P1927" s="4"/>
      <c r="Q1927" s="4"/>
      <c r="R1927" s="4"/>
      <c r="S1927" s="4"/>
      <c r="T1927" s="4"/>
      <c r="U1927" s="4"/>
      <c r="V1927" s="4"/>
      <c r="W1927" s="4"/>
      <c r="X1927" s="4"/>
      <c r="Y1927" s="4"/>
      <c r="Z1927" s="4"/>
      <c r="AA1927" s="4"/>
      <c r="AB1927" s="4"/>
      <c r="AC1927" s="4"/>
      <c r="AD1927" s="4"/>
      <c r="AE1927" s="4"/>
      <c r="AF1927" s="4"/>
      <c r="AG1927" s="4"/>
      <c r="AH1927" s="4"/>
      <c r="AI1927" s="4"/>
      <c r="AJ1927" s="4"/>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c r="BI1927" s="4"/>
      <c r="BJ1927" s="4"/>
      <c r="BK1927" s="4"/>
      <c r="BL1927" s="4"/>
      <c r="BM1927" s="4"/>
      <c r="BN1927" s="4"/>
      <c r="BO1927" s="4"/>
      <c r="BP1927" s="4"/>
      <c r="BQ1927" s="4"/>
      <c r="BR1927" s="4"/>
      <c r="BS1927" s="4"/>
      <c r="BT1927" s="4"/>
      <c r="BU1927" s="4"/>
      <c r="BV1927" s="4"/>
      <c r="BW1927" s="4"/>
      <c r="BZ1927" s="7"/>
      <c r="CF1927" s="7"/>
      <c r="CG1927" s="14"/>
      <c r="CH1927" s="7"/>
      <c r="CI1927" s="14"/>
      <c r="CJ1927" s="7"/>
      <c r="CK1927" s="14"/>
      <c r="CL1927" s="7"/>
      <c r="CM1927" s="14"/>
    </row>
    <row r="1928" spans="1:91" x14ac:dyDescent="0.3">
      <c r="A1928" s="10">
        <v>151</v>
      </c>
      <c r="B1928" s="36" t="s">
        <v>1036</v>
      </c>
      <c r="G1928" s="36" t="s">
        <v>7365</v>
      </c>
      <c r="K1928" s="7"/>
      <c r="L1928" s="7" t="s">
        <v>834</v>
      </c>
      <c r="M1928" s="7" t="s">
        <v>615</v>
      </c>
      <c r="N1928" s="4"/>
      <c r="O1928" s="4"/>
      <c r="P1928" s="4"/>
      <c r="Q1928" s="4"/>
      <c r="R1928" s="4"/>
      <c r="S1928" s="4"/>
      <c r="T1928" s="4"/>
      <c r="U1928" s="4"/>
      <c r="V1928" s="4"/>
      <c r="W1928" s="4"/>
      <c r="X1928" s="4"/>
      <c r="Y1928" s="4"/>
      <c r="Z1928" s="4"/>
      <c r="AA1928" s="4"/>
      <c r="AB1928" s="4"/>
      <c r="AC1928" s="4"/>
      <c r="AD1928" s="4"/>
      <c r="AE1928" s="4"/>
      <c r="AF1928" s="4"/>
      <c r="AG1928" s="4"/>
      <c r="AH1928" s="4"/>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c r="BI1928" s="4"/>
      <c r="BJ1928" s="4"/>
      <c r="BK1928" s="4"/>
      <c r="BL1928" s="4"/>
      <c r="BM1928" s="4"/>
      <c r="BN1928" s="4"/>
      <c r="BO1928" s="4"/>
      <c r="BP1928" s="4"/>
      <c r="BQ1928" s="4"/>
      <c r="BR1928" s="4"/>
      <c r="BS1928" s="4"/>
      <c r="BT1928" s="4"/>
      <c r="BU1928" s="4"/>
      <c r="BV1928" s="4"/>
      <c r="BW1928" s="4"/>
      <c r="BZ1928" s="7"/>
      <c r="CF1928" s="7"/>
      <c r="CG1928" s="14"/>
      <c r="CH1928" s="7"/>
      <c r="CI1928" s="14"/>
      <c r="CJ1928" s="7"/>
      <c r="CK1928" s="14"/>
      <c r="CL1928" s="7"/>
      <c r="CM1928" s="14"/>
    </row>
    <row r="1929" spans="1:91" x14ac:dyDescent="0.3">
      <c r="A1929" s="10">
        <v>151</v>
      </c>
      <c r="B1929" s="36" t="s">
        <v>1901</v>
      </c>
      <c r="G1929" s="36" t="s">
        <v>7366</v>
      </c>
      <c r="K1929" s="7"/>
      <c r="L1929" s="7" t="s">
        <v>834</v>
      </c>
      <c r="M1929" s="7" t="s">
        <v>669</v>
      </c>
      <c r="N1929" s="4"/>
      <c r="O1929" s="4"/>
      <c r="P1929" s="4"/>
      <c r="Q1929" s="4"/>
      <c r="R1929" s="4"/>
      <c r="S1929" s="4"/>
      <c r="T1929" s="4"/>
      <c r="U1929" s="4"/>
      <c r="V1929" s="4"/>
      <c r="W1929" s="4"/>
      <c r="X1929" s="4"/>
      <c r="Y1929" s="4"/>
      <c r="Z1929" s="4"/>
      <c r="AA1929" s="4"/>
      <c r="AB1929" s="4"/>
      <c r="AC1929" s="4"/>
      <c r="AD1929" s="4"/>
      <c r="AE1929" s="4"/>
      <c r="AF1929" s="4"/>
      <c r="AG1929" s="4"/>
      <c r="AH1929" s="4"/>
      <c r="AI1929" s="4"/>
      <c r="AJ1929" s="4"/>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c r="BI1929" s="4"/>
      <c r="BJ1929" s="4"/>
      <c r="BK1929" s="4"/>
      <c r="BL1929" s="4"/>
      <c r="BM1929" s="4"/>
      <c r="BN1929" s="4"/>
      <c r="BO1929" s="4"/>
      <c r="BP1929" s="4"/>
      <c r="BQ1929" s="4"/>
      <c r="BR1929" s="4"/>
      <c r="BS1929" s="4"/>
      <c r="BT1929" s="4"/>
      <c r="BU1929" s="4"/>
      <c r="BV1929" s="4"/>
      <c r="BW1929" s="4"/>
      <c r="BZ1929" s="7"/>
      <c r="CF1929" s="7"/>
      <c r="CG1929" s="14"/>
      <c r="CH1929" s="7"/>
      <c r="CI1929" s="14"/>
      <c r="CJ1929" s="7"/>
      <c r="CK1929" s="14"/>
      <c r="CL1929" s="7"/>
      <c r="CM1929" s="14"/>
    </row>
    <row r="1930" spans="1:91" x14ac:dyDescent="0.3">
      <c r="A1930" s="10">
        <v>151</v>
      </c>
      <c r="B1930" s="36" t="s">
        <v>897</v>
      </c>
      <c r="G1930" s="36" t="s">
        <v>7367</v>
      </c>
      <c r="K1930" s="7"/>
      <c r="L1930" s="7" t="s">
        <v>834</v>
      </c>
      <c r="M1930" s="7" t="s">
        <v>639</v>
      </c>
      <c r="N1930" s="4"/>
      <c r="O1930" s="4"/>
      <c r="P1930" s="4"/>
      <c r="Q1930" s="4"/>
      <c r="R1930" s="4"/>
      <c r="S1930" s="4"/>
      <c r="T1930" s="4"/>
      <c r="U1930" s="4"/>
      <c r="V1930" s="4"/>
      <c r="W1930" s="4"/>
      <c r="X1930" s="4"/>
      <c r="Y1930" s="4"/>
      <c r="Z1930" s="4"/>
      <c r="AA1930" s="4"/>
      <c r="AB1930" s="4"/>
      <c r="AC1930" s="4"/>
      <c r="AD1930" s="4"/>
      <c r="AE1930" s="4"/>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c r="BI1930" s="4"/>
      <c r="BJ1930" s="4"/>
      <c r="BK1930" s="4"/>
      <c r="BL1930" s="4"/>
      <c r="BM1930" s="4"/>
      <c r="BN1930" s="4"/>
      <c r="BO1930" s="4"/>
      <c r="BP1930" s="4"/>
      <c r="BQ1930" s="4"/>
      <c r="BR1930" s="4"/>
      <c r="BS1930" s="4"/>
      <c r="BT1930" s="4"/>
      <c r="BU1930" s="4"/>
      <c r="BV1930" s="4"/>
      <c r="BW1930" s="4"/>
      <c r="BZ1930" s="7"/>
      <c r="CF1930" s="7"/>
      <c r="CG1930" s="14"/>
      <c r="CH1930" s="7"/>
      <c r="CI1930" s="14"/>
      <c r="CJ1930" s="7"/>
      <c r="CK1930" s="14"/>
      <c r="CL1930" s="7"/>
      <c r="CM1930" s="14"/>
    </row>
    <row r="1931" spans="1:91" x14ac:dyDescent="0.3">
      <c r="A1931" s="10">
        <v>151</v>
      </c>
      <c r="B1931" s="36" t="s">
        <v>1058</v>
      </c>
      <c r="G1931" s="36" t="s">
        <v>7368</v>
      </c>
      <c r="K1931" s="7"/>
      <c r="L1931" s="7" t="s">
        <v>834</v>
      </c>
      <c r="M1931" s="7" t="s">
        <v>639</v>
      </c>
      <c r="N1931" s="4"/>
      <c r="O1931" s="4"/>
      <c r="P1931" s="4"/>
      <c r="Q1931" s="4"/>
      <c r="R1931" s="4"/>
      <c r="S1931" s="4"/>
      <c r="T1931" s="4"/>
      <c r="U1931" s="4"/>
      <c r="V1931" s="4"/>
      <c r="W1931" s="4"/>
      <c r="X1931" s="4"/>
      <c r="Y1931" s="4"/>
      <c r="Z1931" s="4"/>
      <c r="AA1931" s="4"/>
      <c r="AB1931" s="4"/>
      <c r="AC1931" s="4"/>
      <c r="AD1931" s="4"/>
      <c r="AE1931" s="4"/>
      <c r="AF1931" s="4"/>
      <c r="AG1931" s="4"/>
      <c r="AH1931" s="4"/>
      <c r="AI1931" s="4"/>
      <c r="AJ1931" s="4"/>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c r="BI1931" s="4"/>
      <c r="BJ1931" s="4"/>
      <c r="BK1931" s="4"/>
      <c r="BL1931" s="4"/>
      <c r="BM1931" s="4"/>
      <c r="BN1931" s="4"/>
      <c r="BO1931" s="4"/>
      <c r="BP1931" s="4"/>
      <c r="BQ1931" s="4"/>
      <c r="BR1931" s="4"/>
      <c r="BS1931" s="4"/>
      <c r="BT1931" s="4"/>
      <c r="BU1931" s="4"/>
      <c r="BV1931" s="4"/>
      <c r="BW1931" s="4"/>
      <c r="BZ1931" s="7"/>
      <c r="CF1931" s="7"/>
      <c r="CG1931" s="14"/>
      <c r="CH1931" s="7"/>
      <c r="CI1931" s="14"/>
      <c r="CJ1931" s="7"/>
      <c r="CK1931" s="14"/>
      <c r="CL1931" s="7"/>
      <c r="CM1931" s="14"/>
    </row>
    <row r="1932" spans="1:91" x14ac:dyDescent="0.3">
      <c r="A1932" s="10">
        <v>151</v>
      </c>
      <c r="B1932" s="36" t="s">
        <v>848</v>
      </c>
      <c r="G1932" s="36" t="s">
        <v>7369</v>
      </c>
      <c r="K1932" s="7"/>
      <c r="L1932" s="7" t="s">
        <v>834</v>
      </c>
      <c r="M1932" s="7" t="s">
        <v>618</v>
      </c>
      <c r="N1932" s="4"/>
      <c r="O1932" s="4"/>
      <c r="P1932" s="4"/>
      <c r="Q1932" s="4"/>
      <c r="R1932" s="4"/>
      <c r="S1932" s="4"/>
      <c r="T1932" s="4"/>
      <c r="U1932" s="4"/>
      <c r="V1932" s="4"/>
      <c r="W1932" s="4"/>
      <c r="X1932" s="4"/>
      <c r="Y1932" s="4"/>
      <c r="Z1932" s="4"/>
      <c r="AA1932" s="4"/>
      <c r="AB1932" s="4"/>
      <c r="AC1932" s="4"/>
      <c r="AD1932" s="4"/>
      <c r="AE1932" s="4"/>
      <c r="AF1932" s="4"/>
      <c r="AG1932" s="4"/>
      <c r="AH1932" s="4"/>
      <c r="AI1932" s="4"/>
      <c r="AJ1932" s="4"/>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c r="BI1932" s="4"/>
      <c r="BJ1932" s="4"/>
      <c r="BK1932" s="4"/>
      <c r="BL1932" s="4"/>
      <c r="BM1932" s="4"/>
      <c r="BN1932" s="4"/>
      <c r="BO1932" s="4"/>
      <c r="BP1932" s="4"/>
      <c r="BQ1932" s="4"/>
      <c r="BR1932" s="4"/>
      <c r="BS1932" s="4"/>
      <c r="BT1932" s="4"/>
      <c r="BU1932" s="4"/>
      <c r="BV1932" s="4"/>
      <c r="BW1932" s="4"/>
      <c r="BZ1932" s="7"/>
      <c r="CF1932" s="7"/>
      <c r="CG1932" s="14"/>
      <c r="CH1932" s="7"/>
      <c r="CI1932" s="14"/>
      <c r="CJ1932" s="7"/>
      <c r="CK1932" s="14"/>
      <c r="CL1932" s="7"/>
      <c r="CM1932" s="14"/>
    </row>
    <row r="1933" spans="1:91" x14ac:dyDescent="0.3">
      <c r="A1933" s="10">
        <v>151</v>
      </c>
      <c r="B1933" s="36" t="s">
        <v>1025</v>
      </c>
      <c r="G1933" s="36" t="s">
        <v>7370</v>
      </c>
      <c r="K1933" s="7"/>
      <c r="L1933" s="7" t="s">
        <v>834</v>
      </c>
      <c r="M1933" s="7" t="s">
        <v>615</v>
      </c>
      <c r="N1933" s="4"/>
      <c r="O1933" s="4"/>
      <c r="P1933" s="4"/>
      <c r="Q1933" s="4"/>
      <c r="R1933" s="4"/>
      <c r="S1933" s="4"/>
      <c r="T1933" s="4"/>
      <c r="U1933" s="4"/>
      <c r="V1933" s="4"/>
      <c r="W1933" s="4"/>
      <c r="X1933" s="4"/>
      <c r="Y1933" s="4"/>
      <c r="Z1933" s="4"/>
      <c r="AA1933" s="4"/>
      <c r="AB1933" s="4"/>
      <c r="AC1933" s="4"/>
      <c r="AD1933" s="4"/>
      <c r="AE1933" s="4"/>
      <c r="AF1933" s="4"/>
      <c r="AG1933" s="4"/>
      <c r="AH1933" s="4"/>
      <c r="AI1933" s="4"/>
      <c r="AJ1933" s="4"/>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Z1933" s="7"/>
      <c r="CF1933" s="7"/>
      <c r="CG1933" s="14"/>
      <c r="CH1933" s="7"/>
      <c r="CI1933" s="14"/>
      <c r="CJ1933" s="7"/>
      <c r="CK1933" s="14"/>
      <c r="CL1933" s="7"/>
      <c r="CM1933" s="14"/>
    </row>
    <row r="1934" spans="1:91" x14ac:dyDescent="0.3">
      <c r="A1934" s="10">
        <v>151</v>
      </c>
      <c r="B1934" s="36" t="s">
        <v>1025</v>
      </c>
      <c r="G1934" s="36" t="s">
        <v>7371</v>
      </c>
      <c r="K1934" s="7"/>
      <c r="L1934" s="7" t="s">
        <v>834</v>
      </c>
      <c r="M1934" s="7" t="s">
        <v>669</v>
      </c>
      <c r="N1934" s="4"/>
      <c r="O1934" s="4"/>
      <c r="P1934" s="4"/>
      <c r="Q1934" s="4"/>
      <c r="R1934" s="4"/>
      <c r="S1934" s="4"/>
      <c r="T1934" s="4"/>
      <c r="U1934" s="4"/>
      <c r="V1934" s="4"/>
      <c r="W1934" s="4"/>
      <c r="X1934" s="4"/>
      <c r="Y1934" s="4"/>
      <c r="Z1934" s="4"/>
      <c r="AA1934" s="4"/>
      <c r="AB1934" s="4"/>
      <c r="AC1934" s="4"/>
      <c r="AD1934" s="4"/>
      <c r="AE1934" s="4"/>
      <c r="AF1934" s="4"/>
      <c r="AG1934" s="4"/>
      <c r="AH1934" s="4"/>
      <c r="AI1934" s="4"/>
      <c r="AJ1934" s="4"/>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Z1934" s="7"/>
      <c r="CF1934" s="7"/>
      <c r="CG1934" s="14"/>
      <c r="CH1934" s="7"/>
      <c r="CI1934" s="14"/>
      <c r="CJ1934" s="7"/>
      <c r="CK1934" s="14"/>
      <c r="CL1934" s="7"/>
      <c r="CM1934" s="14"/>
    </row>
    <row r="1935" spans="1:91" x14ac:dyDescent="0.3">
      <c r="A1935" s="10">
        <v>151</v>
      </c>
      <c r="B1935" s="36" t="s">
        <v>1025</v>
      </c>
      <c r="G1935" s="36" t="s">
        <v>7372</v>
      </c>
      <c r="K1935" s="7"/>
      <c r="L1935" s="7" t="s">
        <v>834</v>
      </c>
      <c r="M1935" s="7" t="s">
        <v>5917</v>
      </c>
      <c r="N1935" s="4"/>
      <c r="O1935" s="4"/>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c r="BI1935" s="4"/>
      <c r="BJ1935" s="4"/>
      <c r="BK1935" s="4"/>
      <c r="BL1935" s="4"/>
      <c r="BM1935" s="4"/>
      <c r="BN1935" s="4"/>
      <c r="BO1935" s="4"/>
      <c r="BP1935" s="4"/>
      <c r="BQ1935" s="4"/>
      <c r="BR1935" s="4"/>
      <c r="BS1935" s="4"/>
      <c r="BT1935" s="4"/>
      <c r="BU1935" s="4"/>
      <c r="BV1935" s="4"/>
      <c r="BW1935" s="4"/>
      <c r="BZ1935" s="7"/>
      <c r="CF1935" s="7"/>
      <c r="CG1935" s="14"/>
      <c r="CH1935" s="7"/>
      <c r="CI1935" s="14"/>
      <c r="CJ1935" s="7"/>
      <c r="CK1935" s="14"/>
      <c r="CL1935" s="7"/>
      <c r="CM1935" s="14"/>
    </row>
    <row r="1936" spans="1:91" x14ac:dyDescent="0.3">
      <c r="A1936" s="10">
        <v>151</v>
      </c>
      <c r="B1936" s="36" t="s">
        <v>860</v>
      </c>
      <c r="G1936" s="36" t="s">
        <v>7373</v>
      </c>
      <c r="K1936" s="7"/>
      <c r="L1936" s="7" t="s">
        <v>834</v>
      </c>
      <c r="M1936" s="7" t="s">
        <v>639</v>
      </c>
      <c r="N1936" s="4"/>
      <c r="O1936" s="4"/>
      <c r="P1936" s="4"/>
      <c r="Q1936" s="4"/>
      <c r="R1936" s="4"/>
      <c r="S1936" s="4"/>
      <c r="T1936" s="4"/>
      <c r="U1936" s="4"/>
      <c r="V1936" s="4"/>
      <c r="W1936" s="4"/>
      <c r="X1936" s="4"/>
      <c r="Y1936" s="4"/>
      <c r="Z1936" s="4"/>
      <c r="AA1936" s="4"/>
      <c r="AB1936" s="4"/>
      <c r="AC1936" s="4"/>
      <c r="AD1936" s="4"/>
      <c r="AE1936" s="4"/>
      <c r="AF1936" s="4"/>
      <c r="AG1936" s="4"/>
      <c r="AH1936" s="4"/>
      <c r="AI1936" s="4"/>
      <c r="AJ1936" s="4"/>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c r="BI1936" s="4"/>
      <c r="BJ1936" s="4"/>
      <c r="BK1936" s="4"/>
      <c r="BL1936" s="4"/>
      <c r="BM1936" s="4"/>
      <c r="BN1936" s="4"/>
      <c r="BO1936" s="4"/>
      <c r="BP1936" s="4"/>
      <c r="BQ1936" s="4"/>
      <c r="BR1936" s="4"/>
      <c r="BS1936" s="4"/>
      <c r="BT1936" s="4"/>
      <c r="BU1936" s="4"/>
      <c r="BV1936" s="4"/>
      <c r="BW1936" s="4"/>
      <c r="BZ1936" s="7"/>
      <c r="CF1936" s="7"/>
      <c r="CG1936" s="14"/>
      <c r="CH1936" s="7"/>
      <c r="CI1936" s="14"/>
      <c r="CJ1936" s="7"/>
      <c r="CK1936" s="14"/>
      <c r="CL1936" s="7"/>
      <c r="CM1936" s="14"/>
    </row>
    <row r="1937" spans="1:91" x14ac:dyDescent="0.3">
      <c r="A1937" s="10">
        <v>151</v>
      </c>
      <c r="B1937" s="36" t="s">
        <v>1022</v>
      </c>
      <c r="G1937" s="36" t="s">
        <v>7374</v>
      </c>
      <c r="K1937" s="7"/>
      <c r="L1937" s="7" t="s">
        <v>834</v>
      </c>
      <c r="M1937" s="7" t="s">
        <v>618</v>
      </c>
      <c r="N1937" s="4"/>
      <c r="O1937" s="4"/>
      <c r="P1937" s="4"/>
      <c r="Q1937" s="4"/>
      <c r="R1937" s="4"/>
      <c r="S1937" s="4"/>
      <c r="T1937" s="4"/>
      <c r="U1937" s="4"/>
      <c r="V1937" s="4"/>
      <c r="W1937" s="4"/>
      <c r="X1937" s="4"/>
      <c r="Y1937" s="4"/>
      <c r="Z1937" s="4"/>
      <c r="AA1937" s="4"/>
      <c r="AB1937" s="4"/>
      <c r="AC1937" s="4"/>
      <c r="AD1937" s="4"/>
      <c r="AE1937" s="4"/>
      <c r="AF1937" s="4"/>
      <c r="AG1937" s="4"/>
      <c r="AH1937" s="4"/>
      <c r="AI1937" s="4"/>
      <c r="AJ1937" s="4"/>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Z1937" s="7"/>
      <c r="CF1937" s="7"/>
      <c r="CG1937" s="14"/>
      <c r="CH1937" s="7"/>
      <c r="CI1937" s="14"/>
      <c r="CJ1937" s="7"/>
      <c r="CK1937" s="14"/>
      <c r="CL1937" s="7"/>
      <c r="CM1937" s="14"/>
    </row>
    <row r="1938" spans="1:91" x14ac:dyDescent="0.3">
      <c r="A1938" s="10">
        <v>151</v>
      </c>
      <c r="B1938" s="36" t="s">
        <v>886</v>
      </c>
      <c r="G1938" s="36" t="s">
        <v>7375</v>
      </c>
      <c r="K1938" s="7"/>
      <c r="L1938" s="7" t="s">
        <v>834</v>
      </c>
      <c r="M1938" s="7" t="s">
        <v>624</v>
      </c>
      <c r="N1938" s="4"/>
      <c r="O1938" s="4"/>
      <c r="P1938" s="4"/>
      <c r="Q1938" s="4"/>
      <c r="R1938" s="4"/>
      <c r="S1938" s="4"/>
      <c r="T1938" s="4"/>
      <c r="U1938" s="4"/>
      <c r="V1938" s="4"/>
      <c r="W1938" s="4"/>
      <c r="X1938" s="4"/>
      <c r="Y1938" s="4"/>
      <c r="Z1938" s="4"/>
      <c r="AA1938" s="4"/>
      <c r="AB1938" s="4"/>
      <c r="AC1938" s="4"/>
      <c r="AD1938" s="4"/>
      <c r="AE1938" s="4"/>
      <c r="AF1938" s="4"/>
      <c r="AG1938" s="4"/>
      <c r="AH1938" s="4"/>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4"/>
      <c r="BH1938" s="4"/>
      <c r="BI1938" s="4"/>
      <c r="BJ1938" s="4"/>
      <c r="BK1938" s="4"/>
      <c r="BL1938" s="4"/>
      <c r="BM1938" s="4"/>
      <c r="BN1938" s="4"/>
      <c r="BO1938" s="4"/>
      <c r="BP1938" s="4"/>
      <c r="BQ1938" s="4"/>
      <c r="BR1938" s="4"/>
      <c r="BS1938" s="4"/>
      <c r="BT1938" s="4"/>
      <c r="BU1938" s="4"/>
      <c r="BV1938" s="4"/>
      <c r="BW1938" s="4"/>
      <c r="BZ1938" s="7"/>
      <c r="CF1938" s="7"/>
      <c r="CG1938" s="14"/>
      <c r="CH1938" s="7"/>
      <c r="CI1938" s="14"/>
      <c r="CJ1938" s="7"/>
      <c r="CK1938" s="14"/>
      <c r="CL1938" s="7"/>
      <c r="CM1938" s="14"/>
    </row>
    <row r="1939" spans="1:91" x14ac:dyDescent="0.3">
      <c r="A1939" s="10">
        <v>151</v>
      </c>
      <c r="B1939" s="36" t="s">
        <v>1025</v>
      </c>
      <c r="G1939" s="36" t="s">
        <v>7376</v>
      </c>
      <c r="K1939" s="7"/>
      <c r="L1939" s="7" t="s">
        <v>834</v>
      </c>
      <c r="M1939" s="7" t="s">
        <v>669</v>
      </c>
      <c r="N1939" s="4"/>
      <c r="O1939" s="4"/>
      <c r="P1939" s="4"/>
      <c r="Q1939" s="4"/>
      <c r="R1939" s="4"/>
      <c r="S1939" s="4"/>
      <c r="T1939" s="4"/>
      <c r="U1939" s="4"/>
      <c r="V1939" s="4"/>
      <c r="W1939" s="4"/>
      <c r="X1939" s="4"/>
      <c r="Y1939" s="4"/>
      <c r="Z1939" s="4"/>
      <c r="AA1939" s="4"/>
      <c r="AB1939" s="4"/>
      <c r="AC1939" s="4"/>
      <c r="AD1939" s="4"/>
      <c r="AE1939" s="4"/>
      <c r="AF1939" s="4"/>
      <c r="AG1939" s="4"/>
      <c r="AH1939" s="4"/>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4"/>
      <c r="BH1939" s="4"/>
      <c r="BI1939" s="4"/>
      <c r="BJ1939" s="4"/>
      <c r="BK1939" s="4"/>
      <c r="BL1939" s="4"/>
      <c r="BM1939" s="4"/>
      <c r="BN1939" s="4"/>
      <c r="BO1939" s="4"/>
      <c r="BP1939" s="4"/>
      <c r="BQ1939" s="4"/>
      <c r="BR1939" s="4"/>
      <c r="BS1939" s="4"/>
      <c r="BT1939" s="4"/>
      <c r="BU1939" s="4"/>
      <c r="BV1939" s="4"/>
      <c r="BW1939" s="4"/>
      <c r="BZ1939" s="7"/>
      <c r="CF1939" s="7"/>
      <c r="CG1939" s="14"/>
      <c r="CH1939" s="7"/>
      <c r="CI1939" s="14"/>
      <c r="CJ1939" s="7"/>
      <c r="CK1939" s="14"/>
      <c r="CL1939" s="7"/>
      <c r="CM1939" s="14"/>
    </row>
    <row r="1940" spans="1:91" x14ac:dyDescent="0.3">
      <c r="A1940" s="10">
        <v>151</v>
      </c>
      <c r="B1940" s="36" t="s">
        <v>1036</v>
      </c>
      <c r="G1940" s="36" t="s">
        <v>7377</v>
      </c>
      <c r="K1940" s="7"/>
      <c r="L1940" s="7" t="s">
        <v>834</v>
      </c>
      <c r="M1940" s="7" t="s">
        <v>621</v>
      </c>
      <c r="N1940" s="4"/>
      <c r="O1940" s="4"/>
      <c r="P1940" s="4"/>
      <c r="Q1940" s="4"/>
      <c r="R1940" s="4"/>
      <c r="S1940" s="4"/>
      <c r="T1940" s="4"/>
      <c r="U1940" s="4"/>
      <c r="V1940" s="4"/>
      <c r="W1940" s="4"/>
      <c r="X1940" s="4"/>
      <c r="Y1940" s="4"/>
      <c r="Z1940" s="4"/>
      <c r="AA1940" s="4"/>
      <c r="AB1940" s="4"/>
      <c r="AC1940" s="4"/>
      <c r="AD1940" s="4"/>
      <c r="AE1940" s="4"/>
      <c r="AF1940" s="4"/>
      <c r="AG1940" s="4"/>
      <c r="AH1940" s="4"/>
      <c r="AI1940" s="4"/>
      <c r="AJ1940" s="4"/>
      <c r="AK1940" s="4"/>
      <c r="AL1940" s="4"/>
      <c r="AM1940" s="4"/>
      <c r="AN1940" s="4"/>
      <c r="AO1940" s="4"/>
      <c r="AP1940" s="4"/>
      <c r="AQ1940" s="4"/>
      <c r="AR1940" s="4"/>
      <c r="AS1940" s="4"/>
      <c r="AT1940" s="4"/>
      <c r="AU1940" s="4"/>
      <c r="AV1940" s="4"/>
      <c r="AW1940" s="4"/>
      <c r="AX1940" s="4"/>
      <c r="AY1940" s="4"/>
      <c r="AZ1940" s="4"/>
      <c r="BA1940" s="4"/>
      <c r="BB1940" s="4"/>
      <c r="BC1940" s="4"/>
      <c r="BD1940" s="4"/>
      <c r="BE1940" s="4"/>
      <c r="BF1940" s="4"/>
      <c r="BG1940" s="4"/>
      <c r="BH1940" s="4"/>
      <c r="BI1940" s="4"/>
      <c r="BJ1940" s="4"/>
      <c r="BK1940" s="4"/>
      <c r="BL1940" s="4"/>
      <c r="BM1940" s="4"/>
      <c r="BN1940" s="4"/>
      <c r="BO1940" s="4"/>
      <c r="BP1940" s="4"/>
      <c r="BQ1940" s="4"/>
      <c r="BR1940" s="4"/>
      <c r="BS1940" s="4"/>
      <c r="BT1940" s="4"/>
      <c r="BU1940" s="4"/>
      <c r="BV1940" s="4"/>
      <c r="BW1940" s="4"/>
      <c r="BZ1940" s="7"/>
      <c r="CF1940" s="7"/>
      <c r="CG1940" s="14"/>
      <c r="CH1940" s="7"/>
      <c r="CI1940" s="14"/>
      <c r="CJ1940" s="7"/>
      <c r="CK1940" s="14"/>
      <c r="CL1940" s="7"/>
      <c r="CM1940" s="14"/>
    </row>
    <row r="1941" spans="1:91" x14ac:dyDescent="0.3">
      <c r="A1941" s="10">
        <v>151</v>
      </c>
      <c r="B1941" s="36" t="s">
        <v>868</v>
      </c>
      <c r="G1941" s="36" t="s">
        <v>7378</v>
      </c>
      <c r="K1941" s="7"/>
      <c r="L1941" s="7" t="s">
        <v>834</v>
      </c>
      <c r="M1941" s="7" t="s">
        <v>624</v>
      </c>
      <c r="N1941" s="4"/>
      <c r="O1941" s="4"/>
      <c r="P1941" s="4"/>
      <c r="Q1941" s="4"/>
      <c r="R1941" s="4"/>
      <c r="S1941" s="4"/>
      <c r="T1941" s="4"/>
      <c r="U1941" s="4"/>
      <c r="V1941" s="4"/>
      <c r="W1941" s="4"/>
      <c r="X1941" s="4"/>
      <c r="Y1941" s="4"/>
      <c r="Z1941" s="4"/>
      <c r="AA1941" s="4"/>
      <c r="AB1941" s="4"/>
      <c r="AC1941" s="4"/>
      <c r="AD1941" s="4"/>
      <c r="AE1941" s="4"/>
      <c r="AF1941" s="4"/>
      <c r="AG1941" s="4"/>
      <c r="AH1941" s="4"/>
      <c r="AI1941" s="4"/>
      <c r="AJ1941" s="4"/>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c r="BI1941" s="4"/>
      <c r="BJ1941" s="4"/>
      <c r="BK1941" s="4"/>
      <c r="BL1941" s="4"/>
      <c r="BM1941" s="4"/>
      <c r="BN1941" s="4"/>
      <c r="BO1941" s="4"/>
      <c r="BP1941" s="4"/>
      <c r="BQ1941" s="4"/>
      <c r="BR1941" s="4"/>
      <c r="BS1941" s="4"/>
      <c r="BT1941" s="4"/>
      <c r="BU1941" s="4"/>
      <c r="BV1941" s="4"/>
      <c r="BW1941" s="4"/>
      <c r="BZ1941" s="7"/>
      <c r="CF1941" s="7"/>
      <c r="CG1941" s="14"/>
      <c r="CH1941" s="7"/>
      <c r="CI1941" s="14"/>
      <c r="CJ1941" s="7"/>
      <c r="CK1941" s="14"/>
      <c r="CL1941" s="7"/>
      <c r="CM1941" s="14"/>
    </row>
    <row r="1942" spans="1:91" x14ac:dyDescent="0.3">
      <c r="A1942" s="10">
        <v>151</v>
      </c>
      <c r="B1942" s="36" t="s">
        <v>868</v>
      </c>
      <c r="G1942" s="36" t="s">
        <v>7379</v>
      </c>
      <c r="K1942" s="7"/>
      <c r="L1942" s="7" t="s">
        <v>834</v>
      </c>
      <c r="M1942" s="7" t="s">
        <v>651</v>
      </c>
      <c r="N1942" s="4"/>
      <c r="O1942" s="4"/>
      <c r="P1942" s="4"/>
      <c r="Q1942" s="4"/>
      <c r="R1942" s="4"/>
      <c r="S1942" s="4"/>
      <c r="T1942" s="4"/>
      <c r="U1942" s="4"/>
      <c r="V1942" s="4"/>
      <c r="W1942" s="4"/>
      <c r="X1942" s="4"/>
      <c r="Y1942" s="4"/>
      <c r="Z1942" s="4"/>
      <c r="AA1942" s="4"/>
      <c r="AB1942" s="4"/>
      <c r="AC1942" s="4"/>
      <c r="AD1942" s="4"/>
      <c r="AE1942" s="4"/>
      <c r="AF1942" s="4"/>
      <c r="AG1942" s="4"/>
      <c r="AH1942" s="4"/>
      <c r="AI1942" s="4"/>
      <c r="AJ1942" s="4"/>
      <c r="AK1942" s="4"/>
      <c r="AL1942" s="4"/>
      <c r="AM1942" s="4"/>
      <c r="AN1942" s="4"/>
      <c r="AO1942" s="4"/>
      <c r="AP1942" s="4"/>
      <c r="AQ1942" s="4"/>
      <c r="AR1942" s="4"/>
      <c r="AS1942" s="4"/>
      <c r="AT1942" s="4"/>
      <c r="AU1942" s="4"/>
      <c r="AV1942" s="4"/>
      <c r="AW1942" s="4"/>
      <c r="AX1942" s="4"/>
      <c r="AY1942" s="4"/>
      <c r="AZ1942" s="4"/>
      <c r="BA1942" s="4"/>
      <c r="BB1942" s="4"/>
      <c r="BC1942" s="4"/>
      <c r="BD1942" s="4"/>
      <c r="BE1942" s="4"/>
      <c r="BF1942" s="4"/>
      <c r="BG1942" s="4"/>
      <c r="BH1942" s="4"/>
      <c r="BI1942" s="4"/>
      <c r="BJ1942" s="4"/>
      <c r="BK1942" s="4"/>
      <c r="BL1942" s="4"/>
      <c r="BM1942" s="4"/>
      <c r="BN1942" s="4"/>
      <c r="BO1942" s="4"/>
      <c r="BP1942" s="4"/>
      <c r="BQ1942" s="4"/>
      <c r="BR1942" s="4"/>
      <c r="BS1942" s="4"/>
      <c r="BT1942" s="4"/>
      <c r="BU1942" s="4"/>
      <c r="BV1942" s="4"/>
      <c r="BW1942" s="4"/>
      <c r="BZ1942" s="7"/>
      <c r="CF1942" s="7"/>
      <c r="CG1942" s="14"/>
      <c r="CH1942" s="7"/>
      <c r="CI1942" s="14"/>
      <c r="CJ1942" s="7"/>
      <c r="CK1942" s="14"/>
      <c r="CL1942" s="7"/>
      <c r="CM1942" s="14"/>
    </row>
    <row r="1943" spans="1:91" x14ac:dyDescent="0.3">
      <c r="A1943" s="10">
        <v>151</v>
      </c>
      <c r="B1943" s="36" t="s">
        <v>830</v>
      </c>
      <c r="G1943" s="36" t="s">
        <v>7380</v>
      </c>
      <c r="K1943" s="7"/>
      <c r="L1943" s="7" t="s">
        <v>834</v>
      </c>
      <c r="M1943" s="7" t="s">
        <v>615</v>
      </c>
      <c r="N1943" s="4"/>
      <c r="O1943" s="4"/>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c r="AM1943" s="4"/>
      <c r="AN1943" s="4"/>
      <c r="AO1943" s="4"/>
      <c r="AP1943" s="4"/>
      <c r="AQ1943" s="4"/>
      <c r="AR1943" s="4"/>
      <c r="AS1943" s="4"/>
      <c r="AT1943" s="4"/>
      <c r="AU1943" s="4"/>
      <c r="AV1943" s="4"/>
      <c r="AW1943" s="4"/>
      <c r="AX1943" s="4"/>
      <c r="AY1943" s="4"/>
      <c r="AZ1943" s="4"/>
      <c r="BA1943" s="4"/>
      <c r="BB1943" s="4"/>
      <c r="BC1943" s="4"/>
      <c r="BD1943" s="4"/>
      <c r="BE1943" s="4"/>
      <c r="BF1943" s="4"/>
      <c r="BG1943" s="4"/>
      <c r="BH1943" s="4"/>
      <c r="BI1943" s="4"/>
      <c r="BJ1943" s="4"/>
      <c r="BK1943" s="4"/>
      <c r="BL1943" s="4"/>
      <c r="BM1943" s="4"/>
      <c r="BN1943" s="4"/>
      <c r="BO1943" s="4"/>
      <c r="BP1943" s="4"/>
      <c r="BQ1943" s="4"/>
      <c r="BR1943" s="4"/>
      <c r="BS1943" s="4"/>
      <c r="BT1943" s="4"/>
      <c r="BU1943" s="4"/>
      <c r="BV1943" s="4"/>
      <c r="BW1943" s="4"/>
      <c r="BZ1943" s="7"/>
      <c r="CF1943" s="7"/>
      <c r="CG1943" s="14"/>
      <c r="CH1943" s="7"/>
      <c r="CI1943" s="14"/>
      <c r="CJ1943" s="7"/>
      <c r="CK1943" s="14"/>
      <c r="CL1943" s="7"/>
      <c r="CM1943" s="14"/>
    </row>
    <row r="1944" spans="1:91" x14ac:dyDescent="0.3">
      <c r="A1944" s="10">
        <v>151</v>
      </c>
      <c r="B1944" s="36" t="s">
        <v>830</v>
      </c>
      <c r="G1944" s="36" t="s">
        <v>7381</v>
      </c>
      <c r="K1944" s="7"/>
      <c r="L1944" s="7" t="s">
        <v>834</v>
      </c>
      <c r="M1944" s="7" t="s">
        <v>615</v>
      </c>
      <c r="N1944" s="4"/>
      <c r="O1944" s="4"/>
      <c r="P1944" s="4"/>
      <c r="Q1944" s="4"/>
      <c r="R1944" s="4"/>
      <c r="S1944" s="4"/>
      <c r="T1944" s="4"/>
      <c r="U1944" s="4"/>
      <c r="V1944" s="4"/>
      <c r="W1944" s="4"/>
      <c r="X1944" s="4"/>
      <c r="Y1944" s="4"/>
      <c r="Z1944" s="4"/>
      <c r="AA1944" s="4"/>
      <c r="AB1944" s="4"/>
      <c r="AC1944" s="4"/>
      <c r="AD1944" s="4"/>
      <c r="AE1944" s="4"/>
      <c r="AF1944" s="4"/>
      <c r="AG1944" s="4"/>
      <c r="AH1944" s="4"/>
      <c r="AI1944" s="4"/>
      <c r="AJ1944" s="4"/>
      <c r="AK1944" s="4"/>
      <c r="AL1944" s="4"/>
      <c r="AM1944" s="4"/>
      <c r="AN1944" s="4"/>
      <c r="AO1944" s="4"/>
      <c r="AP1944" s="4"/>
      <c r="AQ1944" s="4"/>
      <c r="AR1944" s="4"/>
      <c r="AS1944" s="4"/>
      <c r="AT1944" s="4"/>
      <c r="AU1944" s="4"/>
      <c r="AV1944" s="4"/>
      <c r="AW1944" s="4"/>
      <c r="AX1944" s="4"/>
      <c r="AY1944" s="4"/>
      <c r="AZ1944" s="4"/>
      <c r="BA1944" s="4"/>
      <c r="BB1944" s="4"/>
      <c r="BC1944" s="4"/>
      <c r="BD1944" s="4"/>
      <c r="BE1944" s="4"/>
      <c r="BF1944" s="4"/>
      <c r="BG1944" s="4"/>
      <c r="BH1944" s="4"/>
      <c r="BI1944" s="4"/>
      <c r="BJ1944" s="4"/>
      <c r="BK1944" s="4"/>
      <c r="BL1944" s="4"/>
      <c r="BM1944" s="4"/>
      <c r="BN1944" s="4"/>
      <c r="BO1944" s="4"/>
      <c r="BP1944" s="4"/>
      <c r="BQ1944" s="4"/>
      <c r="BR1944" s="4"/>
      <c r="BS1944" s="4"/>
      <c r="BT1944" s="4"/>
      <c r="BU1944" s="4"/>
      <c r="BV1944" s="4"/>
      <c r="BW1944" s="4"/>
      <c r="BZ1944" s="7"/>
      <c r="CF1944" s="7"/>
      <c r="CG1944" s="14"/>
      <c r="CH1944" s="7"/>
      <c r="CI1944" s="14"/>
      <c r="CJ1944" s="7"/>
      <c r="CK1944" s="14"/>
      <c r="CL1944" s="7"/>
      <c r="CM1944" s="14"/>
    </row>
    <row r="1945" spans="1:91" x14ac:dyDescent="0.3">
      <c r="A1945" s="10">
        <v>151</v>
      </c>
      <c r="B1945" s="36" t="s">
        <v>1025</v>
      </c>
      <c r="G1945" s="36" t="s">
        <v>7382</v>
      </c>
      <c r="K1945" s="7"/>
      <c r="L1945" s="7" t="s">
        <v>834</v>
      </c>
      <c r="M1945" s="7" t="s">
        <v>618</v>
      </c>
      <c r="N1945" s="4"/>
      <c r="O1945" s="4"/>
      <c r="P1945" s="4"/>
      <c r="Q1945" s="4"/>
      <c r="R1945" s="4"/>
      <c r="S1945" s="4"/>
      <c r="T1945" s="4"/>
      <c r="U1945" s="4"/>
      <c r="V1945" s="4"/>
      <c r="W1945" s="4"/>
      <c r="X1945" s="4"/>
      <c r="Y1945" s="4"/>
      <c r="Z1945" s="4"/>
      <c r="AA1945" s="4"/>
      <c r="AB1945" s="4"/>
      <c r="AC1945" s="4"/>
      <c r="AD1945" s="4"/>
      <c r="AE1945" s="4"/>
      <c r="AF1945" s="4"/>
      <c r="AG1945" s="4"/>
      <c r="AH1945" s="4"/>
      <c r="AI1945" s="4"/>
      <c r="AJ1945" s="4"/>
      <c r="AK1945" s="4"/>
      <c r="AL1945" s="4"/>
      <c r="AM1945" s="4"/>
      <c r="AN1945" s="4"/>
      <c r="AO1945" s="4"/>
      <c r="AP1945" s="4"/>
      <c r="AQ1945" s="4"/>
      <c r="AR1945" s="4"/>
      <c r="AS1945" s="4"/>
      <c r="AT1945" s="4"/>
      <c r="AU1945" s="4"/>
      <c r="AV1945" s="4"/>
      <c r="AW1945" s="4"/>
      <c r="AX1945" s="4"/>
      <c r="AY1945" s="4"/>
      <c r="AZ1945" s="4"/>
      <c r="BA1945" s="4"/>
      <c r="BB1945" s="4"/>
      <c r="BC1945" s="4"/>
      <c r="BD1945" s="4"/>
      <c r="BE1945" s="4"/>
      <c r="BF1945" s="4"/>
      <c r="BG1945" s="4"/>
      <c r="BH1945" s="4"/>
      <c r="BI1945" s="4"/>
      <c r="BJ1945" s="4"/>
      <c r="BK1945" s="4"/>
      <c r="BL1945" s="4"/>
      <c r="BM1945" s="4"/>
      <c r="BN1945" s="4"/>
      <c r="BO1945" s="4"/>
      <c r="BP1945" s="4"/>
      <c r="BQ1945" s="4"/>
      <c r="BR1945" s="4"/>
      <c r="BS1945" s="4"/>
      <c r="BT1945" s="4"/>
      <c r="BU1945" s="4"/>
      <c r="BV1945" s="4"/>
      <c r="BW1945" s="4"/>
      <c r="BZ1945" s="7"/>
      <c r="CF1945" s="7"/>
      <c r="CG1945" s="14"/>
      <c r="CH1945" s="7"/>
      <c r="CI1945" s="14"/>
      <c r="CJ1945" s="7"/>
      <c r="CK1945" s="14"/>
      <c r="CL1945" s="7"/>
      <c r="CM1945" s="14"/>
    </row>
    <row r="1946" spans="1:91" x14ac:dyDescent="0.3">
      <c r="A1946" s="10">
        <v>151</v>
      </c>
      <c r="B1946" s="36" t="s">
        <v>1028</v>
      </c>
      <c r="G1946" s="36" t="s">
        <v>7383</v>
      </c>
      <c r="K1946" s="7"/>
      <c r="L1946" s="7" t="s">
        <v>834</v>
      </c>
      <c r="M1946" s="7" t="s">
        <v>615</v>
      </c>
      <c r="N1946" s="4"/>
      <c r="O1946" s="4"/>
      <c r="P1946" s="4"/>
      <c r="Q1946" s="4"/>
      <c r="R1946" s="4"/>
      <c r="S1946" s="4"/>
      <c r="T1946" s="4"/>
      <c r="U1946" s="4"/>
      <c r="V1946" s="4"/>
      <c r="W1946" s="4"/>
      <c r="X1946" s="4"/>
      <c r="Y1946" s="4"/>
      <c r="Z1946" s="4"/>
      <c r="AA1946" s="4"/>
      <c r="AB1946" s="4"/>
      <c r="AC1946" s="4"/>
      <c r="AD1946" s="4"/>
      <c r="AE1946" s="4"/>
      <c r="AF1946" s="4"/>
      <c r="AG1946" s="4"/>
      <c r="AH1946" s="4"/>
      <c r="AI1946" s="4"/>
      <c r="AJ1946" s="4"/>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c r="BI1946" s="4"/>
      <c r="BJ1946" s="4"/>
      <c r="BK1946" s="4"/>
      <c r="BL1946" s="4"/>
      <c r="BM1946" s="4"/>
      <c r="BN1946" s="4"/>
      <c r="BO1946" s="4"/>
      <c r="BP1946" s="4"/>
      <c r="BQ1946" s="4"/>
      <c r="BR1946" s="4"/>
      <c r="BS1946" s="4"/>
      <c r="BT1946" s="4"/>
      <c r="BU1946" s="4"/>
      <c r="BV1946" s="4"/>
      <c r="BW1946" s="4"/>
      <c r="BZ1946" s="7"/>
      <c r="CF1946" s="7"/>
      <c r="CG1946" s="14"/>
      <c r="CH1946" s="7"/>
      <c r="CI1946" s="14"/>
      <c r="CJ1946" s="7"/>
      <c r="CK1946" s="14"/>
      <c r="CL1946" s="7"/>
      <c r="CM1946" s="14"/>
    </row>
    <row r="1947" spans="1:91" x14ac:dyDescent="0.3">
      <c r="A1947" s="10">
        <v>151</v>
      </c>
      <c r="B1947" s="36" t="s">
        <v>1025</v>
      </c>
      <c r="G1947" s="36" t="s">
        <v>7384</v>
      </c>
      <c r="K1947" s="7"/>
      <c r="L1947" s="7" t="s">
        <v>834</v>
      </c>
      <c r="M1947" s="7" t="s">
        <v>624</v>
      </c>
      <c r="N1947" s="4"/>
      <c r="O1947" s="4"/>
      <c r="P1947" s="4"/>
      <c r="Q1947" s="4"/>
      <c r="R1947" s="4"/>
      <c r="S1947" s="4"/>
      <c r="T1947" s="4"/>
      <c r="U1947" s="4"/>
      <c r="V1947" s="4"/>
      <c r="W1947" s="4"/>
      <c r="X1947" s="4"/>
      <c r="Y1947" s="4"/>
      <c r="Z1947" s="4"/>
      <c r="AA1947" s="4"/>
      <c r="AB1947" s="4"/>
      <c r="AC1947" s="4"/>
      <c r="AD1947" s="4"/>
      <c r="AE1947" s="4"/>
      <c r="AF1947" s="4"/>
      <c r="AG1947" s="4"/>
      <c r="AH1947" s="4"/>
      <c r="AI1947" s="4"/>
      <c r="AJ1947" s="4"/>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c r="BI1947" s="4"/>
      <c r="BJ1947" s="4"/>
      <c r="BK1947" s="4"/>
      <c r="BL1947" s="4"/>
      <c r="BM1947" s="4"/>
      <c r="BN1947" s="4"/>
      <c r="BO1947" s="4"/>
      <c r="BP1947" s="4"/>
      <c r="BQ1947" s="4"/>
      <c r="BR1947" s="4"/>
      <c r="BS1947" s="4"/>
      <c r="BT1947" s="4"/>
      <c r="BU1947" s="4"/>
      <c r="BV1947" s="4"/>
      <c r="BW1947" s="4"/>
      <c r="BZ1947" s="7"/>
      <c r="CF1947" s="7"/>
      <c r="CG1947" s="14"/>
      <c r="CH1947" s="7"/>
      <c r="CI1947" s="14"/>
      <c r="CJ1947" s="7"/>
      <c r="CK1947" s="14"/>
      <c r="CL1947" s="7"/>
      <c r="CM1947" s="14"/>
    </row>
    <row r="1948" spans="1:91" x14ac:dyDescent="0.3">
      <c r="A1948" s="10">
        <v>151</v>
      </c>
      <c r="B1948" s="36" t="s">
        <v>1025</v>
      </c>
      <c r="G1948" s="36" t="s">
        <v>7385</v>
      </c>
      <c r="K1948" s="7"/>
      <c r="L1948" s="7" t="s">
        <v>834</v>
      </c>
      <c r="M1948" s="7" t="s">
        <v>615</v>
      </c>
      <c r="N1948" s="4"/>
      <c r="O1948" s="4"/>
      <c r="P1948" s="4"/>
      <c r="Q1948" s="4"/>
      <c r="R1948" s="4"/>
      <c r="S1948" s="4"/>
      <c r="T1948" s="4"/>
      <c r="U1948" s="4"/>
      <c r="V1948" s="4"/>
      <c r="W1948" s="4"/>
      <c r="X1948" s="4"/>
      <c r="Y1948" s="4"/>
      <c r="Z1948" s="4"/>
      <c r="AA1948" s="4"/>
      <c r="AB1948" s="4"/>
      <c r="AC1948" s="4"/>
      <c r="AD1948" s="4"/>
      <c r="AE1948" s="4"/>
      <c r="AF1948" s="4"/>
      <c r="AG1948" s="4"/>
      <c r="AH1948" s="4"/>
      <c r="AI1948" s="4"/>
      <c r="AJ1948" s="4"/>
      <c r="AK1948" s="4"/>
      <c r="AL1948" s="4"/>
      <c r="AM1948" s="4"/>
      <c r="AN1948" s="4"/>
      <c r="AO1948" s="4"/>
      <c r="AP1948" s="4"/>
      <c r="AQ1948" s="4"/>
      <c r="AR1948" s="4"/>
      <c r="AS1948" s="4"/>
      <c r="AT1948" s="4"/>
      <c r="AU1948" s="4"/>
      <c r="AV1948" s="4"/>
      <c r="AW1948" s="4"/>
      <c r="AX1948" s="4"/>
      <c r="AY1948" s="4"/>
      <c r="AZ1948" s="4"/>
      <c r="BA1948" s="4"/>
      <c r="BB1948" s="4"/>
      <c r="BC1948" s="4"/>
      <c r="BD1948" s="4"/>
      <c r="BE1948" s="4"/>
      <c r="BF1948" s="4"/>
      <c r="BG1948" s="4"/>
      <c r="BH1948" s="4"/>
      <c r="BI1948" s="4"/>
      <c r="BJ1948" s="4"/>
      <c r="BK1948" s="4"/>
      <c r="BL1948" s="4"/>
      <c r="BM1948" s="4"/>
      <c r="BN1948" s="4"/>
      <c r="BO1948" s="4"/>
      <c r="BP1948" s="4"/>
      <c r="BQ1948" s="4"/>
      <c r="BR1948" s="4"/>
      <c r="BS1948" s="4"/>
      <c r="BT1948" s="4"/>
      <c r="BU1948" s="4"/>
      <c r="BV1948" s="4"/>
      <c r="BW1948" s="4"/>
      <c r="BZ1948" s="7"/>
      <c r="CF1948" s="7"/>
      <c r="CG1948" s="14"/>
      <c r="CH1948" s="7"/>
      <c r="CI1948" s="14"/>
      <c r="CJ1948" s="7"/>
      <c r="CK1948" s="14"/>
      <c r="CL1948" s="7"/>
      <c r="CM1948" s="14"/>
    </row>
    <row r="1949" spans="1:91" x14ac:dyDescent="0.3">
      <c r="A1949" s="10">
        <v>151</v>
      </c>
      <c r="B1949" s="36" t="s">
        <v>860</v>
      </c>
      <c r="G1949" s="36" t="s">
        <v>7386</v>
      </c>
      <c r="K1949" s="7"/>
      <c r="L1949" s="7" t="s">
        <v>834</v>
      </c>
      <c r="M1949" s="7" t="s">
        <v>615</v>
      </c>
      <c r="N1949" s="4"/>
      <c r="O1949" s="4"/>
      <c r="P1949" s="4"/>
      <c r="Q1949" s="4"/>
      <c r="R1949" s="4"/>
      <c r="S1949" s="4"/>
      <c r="T1949" s="4"/>
      <c r="U1949" s="4"/>
      <c r="V1949" s="4"/>
      <c r="W1949" s="4"/>
      <c r="X1949" s="4"/>
      <c r="Y1949" s="4"/>
      <c r="Z1949" s="4"/>
      <c r="AA1949" s="4"/>
      <c r="AB1949" s="4"/>
      <c r="AC1949" s="4"/>
      <c r="AD1949" s="4"/>
      <c r="AE1949" s="4"/>
      <c r="AF1949" s="4"/>
      <c r="AG1949" s="4"/>
      <c r="AH1949" s="4"/>
      <c r="AI1949" s="4"/>
      <c r="AJ1949" s="4"/>
      <c r="AK1949" s="4"/>
      <c r="AL1949" s="4"/>
      <c r="AM1949" s="4"/>
      <c r="AN1949" s="4"/>
      <c r="AO1949" s="4"/>
      <c r="AP1949" s="4"/>
      <c r="AQ1949" s="4"/>
      <c r="AR1949" s="4"/>
      <c r="AS1949" s="4"/>
      <c r="AT1949" s="4"/>
      <c r="AU1949" s="4"/>
      <c r="AV1949" s="4"/>
      <c r="AW1949" s="4"/>
      <c r="AX1949" s="4"/>
      <c r="AY1949" s="4"/>
      <c r="AZ1949" s="4"/>
      <c r="BA1949" s="4"/>
      <c r="BB1949" s="4"/>
      <c r="BC1949" s="4"/>
      <c r="BD1949" s="4"/>
      <c r="BE1949" s="4"/>
      <c r="BF1949" s="4"/>
      <c r="BG1949" s="4"/>
      <c r="BH1949" s="4"/>
      <c r="BI1949" s="4"/>
      <c r="BJ1949" s="4"/>
      <c r="BK1949" s="4"/>
      <c r="BL1949" s="4"/>
      <c r="BM1949" s="4"/>
      <c r="BN1949" s="4"/>
      <c r="BO1949" s="4"/>
      <c r="BP1949" s="4"/>
      <c r="BQ1949" s="4"/>
      <c r="BR1949" s="4"/>
      <c r="BS1949" s="4"/>
      <c r="BT1949" s="4"/>
      <c r="BU1949" s="4"/>
      <c r="BV1949" s="4"/>
      <c r="BW1949" s="4"/>
      <c r="BZ1949" s="7"/>
      <c r="CF1949" s="7"/>
      <c r="CG1949" s="14"/>
      <c r="CH1949" s="7"/>
      <c r="CI1949" s="14"/>
      <c r="CJ1949" s="7"/>
      <c r="CK1949" s="14"/>
      <c r="CL1949" s="7"/>
      <c r="CM1949" s="14"/>
    </row>
    <row r="1950" spans="1:91" x14ac:dyDescent="0.3">
      <c r="A1950" s="10">
        <v>151</v>
      </c>
      <c r="B1950" s="36" t="s">
        <v>860</v>
      </c>
      <c r="G1950" s="36" t="s">
        <v>7387</v>
      </c>
      <c r="K1950" s="7"/>
      <c r="L1950" s="7" t="s">
        <v>834</v>
      </c>
      <c r="M1950" s="7" t="s">
        <v>639</v>
      </c>
      <c r="N1950" s="4"/>
      <c r="O1950" s="4"/>
      <c r="P1950" s="4"/>
      <c r="Q1950" s="4"/>
      <c r="R1950" s="4"/>
      <c r="S1950" s="4"/>
      <c r="T1950" s="4"/>
      <c r="U1950" s="4"/>
      <c r="V1950" s="4"/>
      <c r="W1950" s="4"/>
      <c r="X1950" s="4"/>
      <c r="Y1950" s="4"/>
      <c r="Z1950" s="4"/>
      <c r="AA1950" s="4"/>
      <c r="AB1950" s="4"/>
      <c r="AC1950" s="4"/>
      <c r="AD1950" s="4"/>
      <c r="AE1950" s="4"/>
      <c r="AF1950" s="4"/>
      <c r="AG1950" s="4"/>
      <c r="AH1950" s="4"/>
      <c r="AI1950" s="4"/>
      <c r="AJ1950" s="4"/>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c r="BI1950" s="4"/>
      <c r="BJ1950" s="4"/>
      <c r="BK1950" s="4"/>
      <c r="BL1950" s="4"/>
      <c r="BM1950" s="4"/>
      <c r="BN1950" s="4"/>
      <c r="BO1950" s="4"/>
      <c r="BP1950" s="4"/>
      <c r="BQ1950" s="4"/>
      <c r="BR1950" s="4"/>
      <c r="BS1950" s="4"/>
      <c r="BT1950" s="4"/>
      <c r="BU1950" s="4"/>
      <c r="BV1950" s="4"/>
      <c r="BW1950" s="4"/>
      <c r="BZ1950" s="7"/>
      <c r="CF1950" s="7"/>
      <c r="CG1950" s="14"/>
      <c r="CH1950" s="7"/>
      <c r="CI1950" s="14"/>
      <c r="CJ1950" s="7"/>
      <c r="CK1950" s="14"/>
      <c r="CL1950" s="7"/>
      <c r="CM1950" s="14"/>
    </row>
    <row r="1951" spans="1:91" x14ac:dyDescent="0.3">
      <c r="A1951" s="10">
        <v>151</v>
      </c>
      <c r="B1951" s="36" t="s">
        <v>1036</v>
      </c>
      <c r="G1951" s="36" t="s">
        <v>7388</v>
      </c>
      <c r="K1951" s="7"/>
      <c r="L1951" s="7" t="s">
        <v>834</v>
      </c>
      <c r="M1951" s="7" t="s">
        <v>621</v>
      </c>
      <c r="N1951" s="4"/>
      <c r="O1951" s="4"/>
      <c r="P1951" s="4"/>
      <c r="Q1951" s="4"/>
      <c r="R1951" s="4"/>
      <c r="S1951" s="4"/>
      <c r="T1951" s="4"/>
      <c r="U1951" s="4"/>
      <c r="V1951" s="4"/>
      <c r="W1951" s="4"/>
      <c r="X1951" s="4"/>
      <c r="Y1951" s="4"/>
      <c r="Z1951" s="4"/>
      <c r="AA1951" s="4"/>
      <c r="AB1951" s="4"/>
      <c r="AC1951" s="4"/>
      <c r="AD1951" s="4"/>
      <c r="AE1951" s="4"/>
      <c r="AF1951" s="4"/>
      <c r="AG1951" s="4"/>
      <c r="AH1951" s="4"/>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c r="BI1951" s="4"/>
      <c r="BJ1951" s="4"/>
      <c r="BK1951" s="4"/>
      <c r="BL1951" s="4"/>
      <c r="BM1951" s="4"/>
      <c r="BN1951" s="4"/>
      <c r="BO1951" s="4"/>
      <c r="BP1951" s="4"/>
      <c r="BQ1951" s="4"/>
      <c r="BR1951" s="4"/>
      <c r="BS1951" s="4"/>
      <c r="BT1951" s="4"/>
      <c r="BU1951" s="4"/>
      <c r="BV1951" s="4"/>
      <c r="BW1951" s="4"/>
      <c r="BZ1951" s="7"/>
      <c r="CF1951" s="7"/>
      <c r="CG1951" s="14"/>
      <c r="CH1951" s="7"/>
      <c r="CI1951" s="14"/>
      <c r="CJ1951" s="7"/>
      <c r="CK1951" s="14"/>
      <c r="CL1951" s="7"/>
      <c r="CM1951" s="14"/>
    </row>
    <row r="1952" spans="1:91" x14ac:dyDescent="0.3">
      <c r="A1952" s="10">
        <v>151</v>
      </c>
      <c r="B1952" s="36" t="s">
        <v>860</v>
      </c>
      <c r="G1952" s="36" t="s">
        <v>7389</v>
      </c>
      <c r="K1952" s="7"/>
      <c r="L1952" s="7" t="s">
        <v>834</v>
      </c>
      <c r="M1952" s="7" t="s">
        <v>615</v>
      </c>
      <c r="N1952" s="4"/>
      <c r="O1952" s="4"/>
      <c r="P1952" s="4"/>
      <c r="Q1952" s="4"/>
      <c r="R1952" s="4"/>
      <c r="S1952" s="4"/>
      <c r="T1952" s="4"/>
      <c r="U1952" s="4"/>
      <c r="V1952" s="4"/>
      <c r="W1952" s="4"/>
      <c r="X1952" s="4"/>
      <c r="Y1952" s="4"/>
      <c r="Z1952" s="4"/>
      <c r="AA1952" s="4"/>
      <c r="AB1952" s="4"/>
      <c r="AC1952" s="4"/>
      <c r="AD1952" s="4"/>
      <c r="AE1952" s="4"/>
      <c r="AF1952" s="4"/>
      <c r="AG1952" s="4"/>
      <c r="AH1952" s="4"/>
      <c r="AI1952" s="4"/>
      <c r="AJ1952" s="4"/>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c r="BI1952" s="4"/>
      <c r="BJ1952" s="4"/>
      <c r="BK1952" s="4"/>
      <c r="BL1952" s="4"/>
      <c r="BM1952" s="4"/>
      <c r="BN1952" s="4"/>
      <c r="BO1952" s="4"/>
      <c r="BP1952" s="4"/>
      <c r="BQ1952" s="4"/>
      <c r="BR1952" s="4"/>
      <c r="BS1952" s="4"/>
      <c r="BT1952" s="4"/>
      <c r="BU1952" s="4"/>
      <c r="BV1952" s="4"/>
      <c r="BW1952" s="4"/>
      <c r="BZ1952" s="7"/>
      <c r="CF1952" s="7"/>
      <c r="CG1952" s="14"/>
      <c r="CH1952" s="7"/>
      <c r="CI1952" s="14"/>
      <c r="CJ1952" s="7"/>
      <c r="CK1952" s="14"/>
      <c r="CL1952" s="7"/>
      <c r="CM1952" s="14"/>
    </row>
    <row r="1953" spans="1:91" x14ac:dyDescent="0.3">
      <c r="A1953" s="10">
        <v>151</v>
      </c>
      <c r="B1953" s="36" t="s">
        <v>913</v>
      </c>
      <c r="G1953" s="36" t="s">
        <v>7390</v>
      </c>
      <c r="K1953" s="7"/>
      <c r="L1953" s="7" t="s">
        <v>834</v>
      </c>
      <c r="M1953" s="7" t="s">
        <v>618</v>
      </c>
      <c r="N1953" s="4"/>
      <c r="O1953" s="4"/>
      <c r="P1953" s="4"/>
      <c r="Q1953" s="4"/>
      <c r="R1953" s="4"/>
      <c r="S1953" s="4"/>
      <c r="T1953" s="4"/>
      <c r="U1953" s="4"/>
      <c r="V1953" s="4"/>
      <c r="W1953" s="4"/>
      <c r="X1953" s="4"/>
      <c r="Y1953" s="4"/>
      <c r="Z1953" s="4"/>
      <c r="AA1953" s="4"/>
      <c r="AB1953" s="4"/>
      <c r="AC1953" s="4"/>
      <c r="AD1953" s="4"/>
      <c r="AE1953" s="4"/>
      <c r="AF1953" s="4"/>
      <c r="AG1953" s="4"/>
      <c r="AH1953" s="4"/>
      <c r="AI1953" s="4"/>
      <c r="AJ1953" s="4"/>
      <c r="AK1953" s="4"/>
      <c r="AL1953" s="4"/>
      <c r="AM1953" s="4"/>
      <c r="AN1953" s="4"/>
      <c r="AO1953" s="4"/>
      <c r="AP1953" s="4"/>
      <c r="AQ1953" s="4"/>
      <c r="AR1953" s="4"/>
      <c r="AS1953" s="4"/>
      <c r="AT1953" s="4"/>
      <c r="AU1953" s="4"/>
      <c r="AV1953" s="4"/>
      <c r="AW1953" s="4"/>
      <c r="AX1953" s="4"/>
      <c r="AY1953" s="4"/>
      <c r="AZ1953" s="4"/>
      <c r="BA1953" s="4"/>
      <c r="BB1953" s="4"/>
      <c r="BC1953" s="4"/>
      <c r="BD1953" s="4"/>
      <c r="BE1953" s="4"/>
      <c r="BF1953" s="4"/>
      <c r="BG1953" s="4"/>
      <c r="BH1953" s="4"/>
      <c r="BI1953" s="4"/>
      <c r="BJ1953" s="4"/>
      <c r="BK1953" s="4"/>
      <c r="BL1953" s="4"/>
      <c r="BM1953" s="4"/>
      <c r="BN1953" s="4"/>
      <c r="BO1953" s="4"/>
      <c r="BP1953" s="4"/>
      <c r="BQ1953" s="4"/>
      <c r="BR1953" s="4"/>
      <c r="BS1953" s="4"/>
      <c r="BT1953" s="4"/>
      <c r="BU1953" s="4"/>
      <c r="BV1953" s="4"/>
      <c r="BW1953" s="4"/>
      <c r="BZ1953" s="7"/>
      <c r="CF1953" s="7"/>
      <c r="CG1953" s="14"/>
      <c r="CH1953" s="7"/>
      <c r="CI1953" s="14"/>
      <c r="CJ1953" s="7"/>
      <c r="CK1953" s="14"/>
      <c r="CL1953" s="7"/>
      <c r="CM1953" s="14"/>
    </row>
    <row r="1954" spans="1:91" x14ac:dyDescent="0.3">
      <c r="A1954" s="10">
        <v>151</v>
      </c>
      <c r="B1954" s="36" t="s">
        <v>1036</v>
      </c>
      <c r="G1954" s="36" t="s">
        <v>7391</v>
      </c>
      <c r="K1954" s="7"/>
      <c r="L1954" s="7" t="s">
        <v>834</v>
      </c>
      <c r="M1954" s="7" t="s">
        <v>621</v>
      </c>
      <c r="N1954" s="4"/>
      <c r="O1954" s="4"/>
      <c r="P1954" s="4"/>
      <c r="Q1954" s="4"/>
      <c r="R1954" s="4"/>
      <c r="S1954" s="4"/>
      <c r="T1954" s="4"/>
      <c r="U1954" s="4"/>
      <c r="V1954" s="4"/>
      <c r="W1954" s="4"/>
      <c r="X1954" s="4"/>
      <c r="Y1954" s="4"/>
      <c r="Z1954" s="4"/>
      <c r="AA1954" s="4"/>
      <c r="AB1954" s="4"/>
      <c r="AC1954" s="4"/>
      <c r="AD1954" s="4"/>
      <c r="AE1954" s="4"/>
      <c r="AF1954" s="4"/>
      <c r="AG1954" s="4"/>
      <c r="AH1954" s="4"/>
      <c r="AI1954" s="4"/>
      <c r="AJ1954" s="4"/>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c r="BI1954" s="4"/>
      <c r="BJ1954" s="4"/>
      <c r="BK1954" s="4"/>
      <c r="BL1954" s="4"/>
      <c r="BM1954" s="4"/>
      <c r="BN1954" s="4"/>
      <c r="BO1954" s="4"/>
      <c r="BP1954" s="4"/>
      <c r="BQ1954" s="4"/>
      <c r="BR1954" s="4"/>
      <c r="BS1954" s="4"/>
      <c r="BT1954" s="4"/>
      <c r="BU1954" s="4"/>
      <c r="BV1954" s="4"/>
      <c r="BW1954" s="4"/>
      <c r="BZ1954" s="7"/>
      <c r="CF1954" s="7"/>
      <c r="CG1954" s="14"/>
      <c r="CH1954" s="7"/>
      <c r="CI1954" s="14"/>
      <c r="CJ1954" s="7"/>
      <c r="CK1954" s="14"/>
      <c r="CL1954" s="7"/>
      <c r="CM1954" s="14"/>
    </row>
    <row r="1955" spans="1:91" x14ac:dyDescent="0.3">
      <c r="A1955" s="10">
        <v>151</v>
      </c>
      <c r="B1955" s="36" t="s">
        <v>844</v>
      </c>
      <c r="G1955" s="36" t="s">
        <v>7392</v>
      </c>
      <c r="K1955" s="7"/>
      <c r="L1955" s="7" t="s">
        <v>834</v>
      </c>
      <c r="M1955" s="7" t="s">
        <v>618</v>
      </c>
      <c r="N1955" s="4"/>
      <c r="O1955" s="4"/>
      <c r="P1955" s="4"/>
      <c r="Q1955" s="4"/>
      <c r="R1955" s="4"/>
      <c r="S1955" s="4"/>
      <c r="T1955" s="4"/>
      <c r="U1955" s="4"/>
      <c r="V1955" s="4"/>
      <c r="W1955" s="4"/>
      <c r="X1955" s="4"/>
      <c r="Y1955" s="4"/>
      <c r="Z1955" s="4"/>
      <c r="AA1955" s="4"/>
      <c r="AB1955" s="4"/>
      <c r="AC1955" s="4"/>
      <c r="AD1955" s="4"/>
      <c r="AE1955" s="4"/>
      <c r="AF1955" s="4"/>
      <c r="AG1955" s="4"/>
      <c r="AH1955" s="4"/>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c r="BE1955" s="4"/>
      <c r="BF1955" s="4"/>
      <c r="BG1955" s="4"/>
      <c r="BH1955" s="4"/>
      <c r="BI1955" s="4"/>
      <c r="BJ1955" s="4"/>
      <c r="BK1955" s="4"/>
      <c r="BL1955" s="4"/>
      <c r="BM1955" s="4"/>
      <c r="BN1955" s="4"/>
      <c r="BO1955" s="4"/>
      <c r="BP1955" s="4"/>
      <c r="BQ1955" s="4"/>
      <c r="BR1955" s="4"/>
      <c r="BS1955" s="4"/>
      <c r="BT1955" s="4"/>
      <c r="BU1955" s="4"/>
      <c r="BV1955" s="4"/>
      <c r="BW1955" s="4"/>
      <c r="BZ1955" s="7"/>
      <c r="CF1955" s="7"/>
      <c r="CG1955" s="14"/>
      <c r="CH1955" s="7"/>
      <c r="CI1955" s="14"/>
      <c r="CJ1955" s="7"/>
      <c r="CK1955" s="14"/>
      <c r="CL1955" s="7"/>
      <c r="CM1955" s="14"/>
    </row>
    <row r="1956" spans="1:91" x14ac:dyDescent="0.3">
      <c r="A1956" s="10">
        <v>151</v>
      </c>
      <c r="B1956" s="36" t="s">
        <v>895</v>
      </c>
      <c r="G1956" s="36" t="s">
        <v>7393</v>
      </c>
      <c r="K1956" s="7"/>
      <c r="L1956" s="7" t="s">
        <v>834</v>
      </c>
      <c r="M1956" s="7" t="s">
        <v>618</v>
      </c>
      <c r="N1956" s="4"/>
      <c r="O1956" s="4"/>
      <c r="P1956" s="4"/>
      <c r="Q1956" s="4"/>
      <c r="R1956" s="4"/>
      <c r="S1956" s="4"/>
      <c r="T1956" s="4"/>
      <c r="U1956" s="4"/>
      <c r="V1956" s="4"/>
      <c r="W1956" s="4"/>
      <c r="X1956" s="4"/>
      <c r="Y1956" s="4"/>
      <c r="Z1956" s="4"/>
      <c r="AA1956" s="4"/>
      <c r="AB1956" s="4"/>
      <c r="AC1956" s="4"/>
      <c r="AD1956" s="4"/>
      <c r="AE1956" s="4"/>
      <c r="AF1956" s="4"/>
      <c r="AG1956" s="4"/>
      <c r="AH1956" s="4"/>
      <c r="AI1956" s="4"/>
      <c r="AJ1956" s="4"/>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c r="BI1956" s="4"/>
      <c r="BJ1956" s="4"/>
      <c r="BK1956" s="4"/>
      <c r="BL1956" s="4"/>
      <c r="BM1956" s="4"/>
      <c r="BN1956" s="4"/>
      <c r="BO1956" s="4"/>
      <c r="BP1956" s="4"/>
      <c r="BQ1956" s="4"/>
      <c r="BR1956" s="4"/>
      <c r="BS1956" s="4"/>
      <c r="BT1956" s="4"/>
      <c r="BU1956" s="4"/>
      <c r="BV1956" s="4"/>
      <c r="BW1956" s="4"/>
      <c r="BZ1956" s="7"/>
      <c r="CF1956" s="7"/>
      <c r="CG1956" s="14"/>
      <c r="CH1956" s="7"/>
      <c r="CI1956" s="14"/>
      <c r="CJ1956" s="7"/>
      <c r="CK1956" s="14"/>
      <c r="CL1956" s="7"/>
      <c r="CM1956" s="14"/>
    </row>
    <row r="1957" spans="1:91" x14ac:dyDescent="0.3">
      <c r="A1957" s="10">
        <v>151</v>
      </c>
      <c r="B1957" s="36" t="s">
        <v>895</v>
      </c>
      <c r="G1957" s="36" t="s">
        <v>7394</v>
      </c>
      <c r="K1957" s="7"/>
      <c r="L1957" s="7" t="s">
        <v>834</v>
      </c>
      <c r="M1957" s="7" t="s">
        <v>618</v>
      </c>
      <c r="N1957" s="4"/>
      <c r="O1957" s="4"/>
      <c r="P1957" s="4"/>
      <c r="Q1957" s="4"/>
      <c r="R1957" s="4"/>
      <c r="S1957" s="4"/>
      <c r="T1957" s="4"/>
      <c r="U1957" s="4"/>
      <c r="V1957" s="4"/>
      <c r="W1957" s="4"/>
      <c r="X1957" s="4"/>
      <c r="Y1957" s="4"/>
      <c r="Z1957" s="4"/>
      <c r="AA1957" s="4"/>
      <c r="AB1957" s="4"/>
      <c r="AC1957" s="4"/>
      <c r="AD1957" s="4"/>
      <c r="AE1957" s="4"/>
      <c r="AF1957" s="4"/>
      <c r="AG1957" s="4"/>
      <c r="AH1957" s="4"/>
      <c r="AI1957" s="4"/>
      <c r="AJ1957" s="4"/>
      <c r="AK1957" s="4"/>
      <c r="AL1957" s="4"/>
      <c r="AM1957" s="4"/>
      <c r="AN1957" s="4"/>
      <c r="AO1957" s="4"/>
      <c r="AP1957" s="4"/>
      <c r="AQ1957" s="4"/>
      <c r="AR1957" s="4"/>
      <c r="AS1957" s="4"/>
      <c r="AT1957" s="4"/>
      <c r="AU1957" s="4"/>
      <c r="AV1957" s="4"/>
      <c r="AW1957" s="4"/>
      <c r="AX1957" s="4"/>
      <c r="AY1957" s="4"/>
      <c r="AZ1957" s="4"/>
      <c r="BA1957" s="4"/>
      <c r="BB1957" s="4"/>
      <c r="BC1957" s="4"/>
      <c r="BD1957" s="4"/>
      <c r="BE1957" s="4"/>
      <c r="BF1957" s="4"/>
      <c r="BG1957" s="4"/>
      <c r="BH1957" s="4"/>
      <c r="BI1957" s="4"/>
      <c r="BJ1957" s="4"/>
      <c r="BK1957" s="4"/>
      <c r="BL1957" s="4"/>
      <c r="BM1957" s="4"/>
      <c r="BN1957" s="4"/>
      <c r="BO1957" s="4"/>
      <c r="BP1957" s="4"/>
      <c r="BQ1957" s="4"/>
      <c r="BR1957" s="4"/>
      <c r="BS1957" s="4"/>
      <c r="BT1957" s="4"/>
      <c r="BU1957" s="4"/>
      <c r="BV1957" s="4"/>
      <c r="BW1957" s="4"/>
      <c r="BZ1957" s="7"/>
      <c r="CF1957" s="7"/>
      <c r="CG1957" s="14"/>
      <c r="CH1957" s="7"/>
      <c r="CI1957" s="14"/>
      <c r="CJ1957" s="7"/>
      <c r="CK1957" s="14"/>
      <c r="CL1957" s="7"/>
      <c r="CM1957" s="14"/>
    </row>
    <row r="1958" spans="1:91" x14ac:dyDescent="0.3">
      <c r="A1958" s="10">
        <v>151</v>
      </c>
      <c r="B1958" s="36" t="s">
        <v>1083</v>
      </c>
      <c r="G1958" s="36" t="s">
        <v>7395</v>
      </c>
      <c r="K1958" s="7"/>
      <c r="L1958" s="7" t="s">
        <v>834</v>
      </c>
      <c r="M1958" s="7" t="s">
        <v>615</v>
      </c>
      <c r="N1958" s="4"/>
      <c r="O1958" s="4"/>
      <c r="P1958" s="4"/>
      <c r="Q1958" s="4"/>
      <c r="R1958" s="4"/>
      <c r="S1958" s="4"/>
      <c r="T1958" s="4"/>
      <c r="U1958" s="4"/>
      <c r="V1958" s="4"/>
      <c r="W1958" s="4"/>
      <c r="X1958" s="4"/>
      <c r="Y1958" s="4"/>
      <c r="Z1958" s="4"/>
      <c r="AA1958" s="4"/>
      <c r="AB1958" s="4"/>
      <c r="AC1958" s="4"/>
      <c r="AD1958" s="4"/>
      <c r="AE1958" s="4"/>
      <c r="AF1958" s="4"/>
      <c r="AG1958" s="4"/>
      <c r="AH1958" s="4"/>
      <c r="AI1958" s="4"/>
      <c r="AJ1958" s="4"/>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c r="BI1958" s="4"/>
      <c r="BJ1958" s="4"/>
      <c r="BK1958" s="4"/>
      <c r="BL1958" s="4"/>
      <c r="BM1958" s="4"/>
      <c r="BN1958" s="4"/>
      <c r="BO1958" s="4"/>
      <c r="BP1958" s="4"/>
      <c r="BQ1958" s="4"/>
      <c r="BR1958" s="4"/>
      <c r="BS1958" s="4"/>
      <c r="BT1958" s="4"/>
      <c r="BU1958" s="4"/>
      <c r="BV1958" s="4"/>
      <c r="BW1958" s="4"/>
      <c r="BZ1958" s="7"/>
      <c r="CF1958" s="7"/>
      <c r="CG1958" s="14"/>
      <c r="CH1958" s="7"/>
      <c r="CI1958" s="14"/>
      <c r="CJ1958" s="7"/>
      <c r="CK1958" s="14"/>
      <c r="CL1958" s="7"/>
      <c r="CM1958" s="14"/>
    </row>
    <row r="1959" spans="1:91" x14ac:dyDescent="0.3">
      <c r="A1959" s="10">
        <v>151</v>
      </c>
      <c r="B1959" s="36" t="s">
        <v>1025</v>
      </c>
      <c r="G1959" s="36" t="s">
        <v>7396</v>
      </c>
      <c r="K1959" s="7"/>
      <c r="L1959" s="7" t="s">
        <v>834</v>
      </c>
      <c r="M1959" s="7" t="s">
        <v>669</v>
      </c>
      <c r="N1959" s="4"/>
      <c r="O1959" s="4"/>
      <c r="P1959" s="4"/>
      <c r="Q1959" s="4"/>
      <c r="R1959" s="4"/>
      <c r="S1959" s="4"/>
      <c r="T1959" s="4"/>
      <c r="U1959" s="4"/>
      <c r="V1959" s="4"/>
      <c r="W1959" s="4"/>
      <c r="X1959" s="4"/>
      <c r="Y1959" s="4"/>
      <c r="Z1959" s="4"/>
      <c r="AA1959" s="4"/>
      <c r="AB1959" s="4"/>
      <c r="AC1959" s="4"/>
      <c r="AD1959" s="4"/>
      <c r="AE1959" s="4"/>
      <c r="AF1959" s="4"/>
      <c r="AG1959" s="4"/>
      <c r="AH1959" s="4"/>
      <c r="AI1959" s="4"/>
      <c r="AJ1959" s="4"/>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c r="BI1959" s="4"/>
      <c r="BJ1959" s="4"/>
      <c r="BK1959" s="4"/>
      <c r="BL1959" s="4"/>
      <c r="BM1959" s="4"/>
      <c r="BN1959" s="4"/>
      <c r="BO1959" s="4"/>
      <c r="BP1959" s="4"/>
      <c r="BQ1959" s="4"/>
      <c r="BR1959" s="4"/>
      <c r="BS1959" s="4"/>
      <c r="BT1959" s="4"/>
      <c r="BU1959" s="4"/>
      <c r="BV1959" s="4"/>
      <c r="BW1959" s="4"/>
      <c r="BZ1959" s="7"/>
      <c r="CF1959" s="7"/>
      <c r="CG1959" s="14"/>
      <c r="CH1959" s="7"/>
      <c r="CI1959" s="14"/>
      <c r="CJ1959" s="7"/>
      <c r="CK1959" s="14"/>
      <c r="CL1959" s="7"/>
      <c r="CM1959" s="14"/>
    </row>
    <row r="1960" spans="1:91" x14ac:dyDescent="0.3">
      <c r="A1960" s="10">
        <v>151</v>
      </c>
      <c r="B1960" s="36" t="s">
        <v>1022</v>
      </c>
      <c r="G1960" s="36" t="s">
        <v>7397</v>
      </c>
      <c r="K1960" s="7"/>
      <c r="L1960" s="7" t="s">
        <v>834</v>
      </c>
      <c r="M1960" s="7" t="s">
        <v>624</v>
      </c>
      <c r="N1960" s="4"/>
      <c r="O1960" s="4"/>
      <c r="P1960" s="4"/>
      <c r="Q1960" s="4"/>
      <c r="R1960" s="4"/>
      <c r="S1960" s="4"/>
      <c r="T1960" s="4"/>
      <c r="U1960" s="4"/>
      <c r="V1960" s="4"/>
      <c r="W1960" s="4"/>
      <c r="X1960" s="4"/>
      <c r="Y1960" s="4"/>
      <c r="Z1960" s="4"/>
      <c r="AA1960" s="4"/>
      <c r="AB1960" s="4"/>
      <c r="AC1960" s="4"/>
      <c r="AD1960" s="4"/>
      <c r="AE1960" s="4"/>
      <c r="AF1960" s="4"/>
      <c r="AG1960" s="4"/>
      <c r="AH1960" s="4"/>
      <c r="AI1960" s="4"/>
      <c r="AJ1960" s="4"/>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c r="BI1960" s="4"/>
      <c r="BJ1960" s="4"/>
      <c r="BK1960" s="4"/>
      <c r="BL1960" s="4"/>
      <c r="BM1960" s="4"/>
      <c r="BN1960" s="4"/>
      <c r="BO1960" s="4"/>
      <c r="BP1960" s="4"/>
      <c r="BQ1960" s="4"/>
      <c r="BR1960" s="4"/>
      <c r="BS1960" s="4"/>
      <c r="BT1960" s="4"/>
      <c r="BU1960" s="4"/>
      <c r="BV1960" s="4"/>
      <c r="BW1960" s="4"/>
      <c r="BZ1960" s="7"/>
      <c r="CF1960" s="7"/>
      <c r="CG1960" s="14"/>
      <c r="CH1960" s="7"/>
      <c r="CI1960" s="14"/>
      <c r="CJ1960" s="7"/>
      <c r="CK1960" s="14"/>
      <c r="CL1960" s="7"/>
      <c r="CM1960" s="14"/>
    </row>
    <row r="1961" spans="1:91" x14ac:dyDescent="0.3">
      <c r="A1961" s="10">
        <v>151</v>
      </c>
      <c r="B1961" s="36" t="s">
        <v>860</v>
      </c>
      <c r="G1961" s="36" t="s">
        <v>7398</v>
      </c>
      <c r="K1961" s="7"/>
      <c r="L1961" s="7" t="s">
        <v>834</v>
      </c>
      <c r="M1961" s="7" t="s">
        <v>621</v>
      </c>
      <c r="N1961" s="4"/>
      <c r="O1961" s="4"/>
      <c r="P1961" s="4"/>
      <c r="Q1961" s="4"/>
      <c r="R1961" s="4"/>
      <c r="S1961" s="4"/>
      <c r="T1961" s="4"/>
      <c r="U1961" s="4"/>
      <c r="V1961" s="4"/>
      <c r="W1961" s="4"/>
      <c r="X1961" s="4"/>
      <c r="Y1961" s="4"/>
      <c r="Z1961" s="4"/>
      <c r="AA1961" s="4"/>
      <c r="AB1961" s="4"/>
      <c r="AC1961" s="4"/>
      <c r="AD1961" s="4"/>
      <c r="AE1961" s="4"/>
      <c r="AF1961" s="4"/>
      <c r="AG1961" s="4"/>
      <c r="AH1961" s="4"/>
      <c r="AI1961" s="4"/>
      <c r="AJ1961" s="4"/>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c r="BI1961" s="4"/>
      <c r="BJ1961" s="4"/>
      <c r="BK1961" s="4"/>
      <c r="BL1961" s="4"/>
      <c r="BM1961" s="4"/>
      <c r="BN1961" s="4"/>
      <c r="BO1961" s="4"/>
      <c r="BP1961" s="4"/>
      <c r="BQ1961" s="4"/>
      <c r="BR1961" s="4"/>
      <c r="BS1961" s="4"/>
      <c r="BT1961" s="4"/>
      <c r="BU1961" s="4"/>
      <c r="BV1961" s="4"/>
      <c r="BW1961" s="4"/>
      <c r="BZ1961" s="7"/>
      <c r="CF1961" s="7"/>
      <c r="CG1961" s="14"/>
      <c r="CH1961" s="7"/>
      <c r="CI1961" s="14"/>
      <c r="CJ1961" s="7"/>
      <c r="CK1961" s="14"/>
      <c r="CL1961" s="7"/>
      <c r="CM1961" s="14"/>
    </row>
    <row r="1962" spans="1:91" x14ac:dyDescent="0.3">
      <c r="A1962" s="10">
        <v>151</v>
      </c>
      <c r="B1962" s="36" t="s">
        <v>1028</v>
      </c>
      <c r="G1962" s="36" t="s">
        <v>7399</v>
      </c>
      <c r="K1962" s="7"/>
      <c r="L1962" s="7" t="s">
        <v>834</v>
      </c>
      <c r="M1962" s="7" t="s">
        <v>618</v>
      </c>
      <c r="N1962" s="4"/>
      <c r="O1962" s="4"/>
      <c r="P1962" s="4"/>
      <c r="Q1962" s="4"/>
      <c r="R1962" s="4"/>
      <c r="S1962" s="4"/>
      <c r="T1962" s="4"/>
      <c r="U1962" s="4"/>
      <c r="V1962" s="4"/>
      <c r="W1962" s="4"/>
      <c r="X1962" s="4"/>
      <c r="Y1962" s="4"/>
      <c r="Z1962" s="4"/>
      <c r="AA1962" s="4"/>
      <c r="AB1962" s="4"/>
      <c r="AC1962" s="4"/>
      <c r="AD1962" s="4"/>
      <c r="AE1962" s="4"/>
      <c r="AF1962" s="4"/>
      <c r="AG1962" s="4"/>
      <c r="AH1962" s="4"/>
      <c r="AI1962" s="4"/>
      <c r="AJ1962" s="4"/>
      <c r="AK1962" s="4"/>
      <c r="AL1962" s="4"/>
      <c r="AM1962" s="4"/>
      <c r="AN1962" s="4"/>
      <c r="AO1962" s="4"/>
      <c r="AP1962" s="4"/>
      <c r="AQ1962" s="4"/>
      <c r="AR1962" s="4"/>
      <c r="AS1962" s="4"/>
      <c r="AT1962" s="4"/>
      <c r="AU1962" s="4"/>
      <c r="AV1962" s="4"/>
      <c r="AW1962" s="4"/>
      <c r="AX1962" s="4"/>
      <c r="AY1962" s="4"/>
      <c r="AZ1962" s="4"/>
      <c r="BA1962" s="4"/>
      <c r="BB1962" s="4"/>
      <c r="BC1962" s="4"/>
      <c r="BD1962" s="4"/>
      <c r="BE1962" s="4"/>
      <c r="BF1962" s="4"/>
      <c r="BG1962" s="4"/>
      <c r="BH1962" s="4"/>
      <c r="BI1962" s="4"/>
      <c r="BJ1962" s="4"/>
      <c r="BK1962" s="4"/>
      <c r="BL1962" s="4"/>
      <c r="BM1962" s="4"/>
      <c r="BN1962" s="4"/>
      <c r="BO1962" s="4"/>
      <c r="BP1962" s="4"/>
      <c r="BQ1962" s="4"/>
      <c r="BR1962" s="4"/>
      <c r="BS1962" s="4"/>
      <c r="BT1962" s="4"/>
      <c r="BU1962" s="4"/>
      <c r="BV1962" s="4"/>
      <c r="BW1962" s="4"/>
      <c r="BZ1962" s="7"/>
      <c r="CF1962" s="7"/>
      <c r="CG1962" s="14"/>
      <c r="CH1962" s="7"/>
      <c r="CI1962" s="14"/>
      <c r="CJ1962" s="7"/>
      <c r="CK1962" s="14"/>
      <c r="CL1962" s="7"/>
      <c r="CM1962" s="14"/>
    </row>
    <row r="1963" spans="1:91" x14ac:dyDescent="0.3">
      <c r="A1963" s="10">
        <v>151</v>
      </c>
      <c r="B1963" s="36" t="s">
        <v>3067</v>
      </c>
      <c r="G1963" s="36" t="s">
        <v>7400</v>
      </c>
      <c r="K1963" s="7"/>
      <c r="L1963" s="7" t="s">
        <v>834</v>
      </c>
      <c r="M1963" s="7" t="s">
        <v>678</v>
      </c>
      <c r="N1963" s="4"/>
      <c r="O1963" s="4"/>
      <c r="P1963" s="4"/>
      <c r="Q1963" s="4"/>
      <c r="R1963" s="4"/>
      <c r="S1963" s="4"/>
      <c r="T1963" s="4"/>
      <c r="U1963" s="4"/>
      <c r="V1963" s="4"/>
      <c r="W1963" s="4"/>
      <c r="X1963" s="4"/>
      <c r="Y1963" s="4"/>
      <c r="Z1963" s="4"/>
      <c r="AA1963" s="4"/>
      <c r="AB1963" s="4"/>
      <c r="AC1963" s="4"/>
      <c r="AD1963" s="4"/>
      <c r="AE1963" s="4"/>
      <c r="AF1963" s="4"/>
      <c r="AG1963" s="4"/>
      <c r="AH1963" s="4"/>
      <c r="AI1963" s="4"/>
      <c r="AJ1963" s="4"/>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c r="BI1963" s="4"/>
      <c r="BJ1963" s="4"/>
      <c r="BK1963" s="4"/>
      <c r="BL1963" s="4"/>
      <c r="BM1963" s="4"/>
      <c r="BN1963" s="4"/>
      <c r="BO1963" s="4"/>
      <c r="BP1963" s="4"/>
      <c r="BQ1963" s="4"/>
      <c r="BR1963" s="4"/>
      <c r="BS1963" s="4"/>
      <c r="BT1963" s="4"/>
      <c r="BU1963" s="4"/>
      <c r="BV1963" s="4"/>
      <c r="BW1963" s="4"/>
      <c r="BZ1963" s="7"/>
      <c r="CF1963" s="7"/>
      <c r="CG1963" s="14"/>
      <c r="CH1963" s="7"/>
      <c r="CI1963" s="14"/>
      <c r="CJ1963" s="7"/>
      <c r="CK1963" s="14"/>
      <c r="CL1963" s="7"/>
      <c r="CM1963" s="14"/>
    </row>
    <row r="1964" spans="1:91" x14ac:dyDescent="0.3">
      <c r="A1964" s="10">
        <v>151</v>
      </c>
      <c r="B1964" s="36" t="s">
        <v>1036</v>
      </c>
      <c r="G1964" s="36" t="s">
        <v>7401</v>
      </c>
      <c r="K1964" s="7"/>
      <c r="L1964" s="7" t="s">
        <v>834</v>
      </c>
      <c r="M1964" s="7" t="s">
        <v>618</v>
      </c>
      <c r="N1964" s="4"/>
      <c r="O1964" s="4"/>
      <c r="P1964" s="4"/>
      <c r="Q1964" s="4"/>
      <c r="R1964" s="4"/>
      <c r="S1964" s="4"/>
      <c r="T1964" s="4"/>
      <c r="U1964" s="4"/>
      <c r="V1964" s="4"/>
      <c r="W1964" s="4"/>
      <c r="X1964" s="4"/>
      <c r="Y1964" s="4"/>
      <c r="Z1964" s="4"/>
      <c r="AA1964" s="4"/>
      <c r="AB1964" s="4"/>
      <c r="AC1964" s="4"/>
      <c r="AD1964" s="4"/>
      <c r="AE1964" s="4"/>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c r="BI1964" s="4"/>
      <c r="BJ1964" s="4"/>
      <c r="BK1964" s="4"/>
      <c r="BL1964" s="4"/>
      <c r="BM1964" s="4"/>
      <c r="BN1964" s="4"/>
      <c r="BO1964" s="4"/>
      <c r="BP1964" s="4"/>
      <c r="BQ1964" s="4"/>
      <c r="BR1964" s="4"/>
      <c r="BS1964" s="4"/>
      <c r="BT1964" s="4"/>
      <c r="BU1964" s="4"/>
      <c r="BV1964" s="4"/>
      <c r="BW1964" s="4"/>
      <c r="BZ1964" s="7"/>
      <c r="CF1964" s="7"/>
      <c r="CG1964" s="14"/>
      <c r="CH1964" s="7"/>
      <c r="CI1964" s="14"/>
      <c r="CJ1964" s="7"/>
      <c r="CK1964" s="14"/>
      <c r="CL1964" s="7"/>
      <c r="CM1964" s="14"/>
    </row>
    <row r="1965" spans="1:91" x14ac:dyDescent="0.3">
      <c r="A1965" s="10">
        <v>151</v>
      </c>
      <c r="B1965" s="36" t="s">
        <v>860</v>
      </c>
      <c r="G1965" s="36" t="s">
        <v>7402</v>
      </c>
      <c r="K1965" s="7"/>
      <c r="L1965" s="7" t="s">
        <v>834</v>
      </c>
      <c r="M1965" s="7" t="s">
        <v>615</v>
      </c>
      <c r="N1965" s="4"/>
      <c r="O1965" s="4"/>
      <c r="P1965" s="4"/>
      <c r="Q1965" s="4"/>
      <c r="R1965" s="4"/>
      <c r="S1965" s="4"/>
      <c r="T1965" s="4"/>
      <c r="U1965" s="4"/>
      <c r="V1965" s="4"/>
      <c r="W1965" s="4"/>
      <c r="X1965" s="4"/>
      <c r="Y1965" s="4"/>
      <c r="Z1965" s="4"/>
      <c r="AA1965" s="4"/>
      <c r="AB1965" s="4"/>
      <c r="AC1965" s="4"/>
      <c r="AD1965" s="4"/>
      <c r="AE1965" s="4"/>
      <c r="AF1965" s="4"/>
      <c r="AG1965" s="4"/>
      <c r="AH1965" s="4"/>
      <c r="AI1965" s="4"/>
      <c r="AJ1965" s="4"/>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Z1965" s="7"/>
      <c r="CF1965" s="7"/>
      <c r="CG1965" s="14"/>
      <c r="CH1965" s="7"/>
      <c r="CI1965" s="14"/>
      <c r="CJ1965" s="7"/>
      <c r="CK1965" s="14"/>
      <c r="CL1965" s="7"/>
      <c r="CM1965" s="14"/>
    </row>
    <row r="1966" spans="1:91" x14ac:dyDescent="0.3">
      <c r="A1966" s="10">
        <v>151</v>
      </c>
      <c r="B1966" s="36" t="s">
        <v>1028</v>
      </c>
      <c r="G1966" s="36" t="s">
        <v>7403</v>
      </c>
      <c r="K1966" s="7"/>
      <c r="L1966" s="7" t="s">
        <v>834</v>
      </c>
      <c r="M1966" s="7" t="s">
        <v>615</v>
      </c>
      <c r="N1966" s="4"/>
      <c r="O1966" s="4"/>
      <c r="P1966" s="4"/>
      <c r="Q1966" s="4"/>
      <c r="R1966" s="4"/>
      <c r="S1966" s="4"/>
      <c r="T1966" s="4"/>
      <c r="U1966" s="4"/>
      <c r="V1966" s="4"/>
      <c r="W1966" s="4"/>
      <c r="X1966" s="4"/>
      <c r="Y1966" s="4"/>
      <c r="Z1966" s="4"/>
      <c r="AA1966" s="4"/>
      <c r="AB1966" s="4"/>
      <c r="AC1966" s="4"/>
      <c r="AD1966" s="4"/>
      <c r="AE1966" s="4"/>
      <c r="AF1966" s="4"/>
      <c r="AG1966" s="4"/>
      <c r="AH1966" s="4"/>
      <c r="AI1966" s="4"/>
      <c r="AJ1966" s="4"/>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c r="BI1966" s="4"/>
      <c r="BJ1966" s="4"/>
      <c r="BK1966" s="4"/>
      <c r="BL1966" s="4"/>
      <c r="BM1966" s="4"/>
      <c r="BN1966" s="4"/>
      <c r="BO1966" s="4"/>
      <c r="BP1966" s="4"/>
      <c r="BQ1966" s="4"/>
      <c r="BR1966" s="4"/>
      <c r="BS1966" s="4"/>
      <c r="BT1966" s="4"/>
      <c r="BU1966" s="4"/>
      <c r="BV1966" s="4"/>
      <c r="BW1966" s="4"/>
      <c r="BZ1966" s="7"/>
      <c r="CF1966" s="7"/>
      <c r="CG1966" s="14"/>
      <c r="CH1966" s="7"/>
      <c r="CI1966" s="14"/>
      <c r="CJ1966" s="7"/>
      <c r="CK1966" s="14"/>
      <c r="CL1966" s="7"/>
      <c r="CM1966" s="14"/>
    </row>
    <row r="1967" spans="1:91" x14ac:dyDescent="0.3">
      <c r="A1967" s="10">
        <v>151</v>
      </c>
      <c r="B1967" s="36" t="s">
        <v>2362</v>
      </c>
      <c r="G1967" s="36" t="s">
        <v>7404</v>
      </c>
      <c r="K1967" s="7"/>
      <c r="L1967" s="7" t="s">
        <v>834</v>
      </c>
      <c r="M1967" s="7" t="s">
        <v>669</v>
      </c>
      <c r="N1967" s="4"/>
      <c r="O1967" s="4"/>
      <c r="P1967" s="4"/>
      <c r="Q1967" s="4"/>
      <c r="R1967" s="4"/>
      <c r="S1967" s="4"/>
      <c r="T1967" s="4"/>
      <c r="U1967" s="4"/>
      <c r="V1967" s="4"/>
      <c r="W1967" s="4"/>
      <c r="X1967" s="4"/>
      <c r="Y1967" s="4"/>
      <c r="Z1967" s="4"/>
      <c r="AA1967" s="4"/>
      <c r="AB1967" s="4"/>
      <c r="AC1967" s="4"/>
      <c r="AD1967" s="4"/>
      <c r="AE1967" s="4"/>
      <c r="AF1967" s="4"/>
      <c r="AG1967" s="4"/>
      <c r="AH1967" s="4"/>
      <c r="AI1967" s="4"/>
      <c r="AJ1967" s="4"/>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c r="BI1967" s="4"/>
      <c r="BJ1967" s="4"/>
      <c r="BK1967" s="4"/>
      <c r="BL1967" s="4"/>
      <c r="BM1967" s="4"/>
      <c r="BN1967" s="4"/>
      <c r="BO1967" s="4"/>
      <c r="BP1967" s="4"/>
      <c r="BQ1967" s="4"/>
      <c r="BR1967" s="4"/>
      <c r="BS1967" s="4"/>
      <c r="BT1967" s="4"/>
      <c r="BU1967" s="4"/>
      <c r="BV1967" s="4"/>
      <c r="BW1967" s="4"/>
      <c r="BZ1967" s="7"/>
      <c r="CF1967" s="7"/>
      <c r="CG1967" s="14"/>
      <c r="CH1967" s="7"/>
      <c r="CI1967" s="14"/>
      <c r="CJ1967" s="7"/>
      <c r="CK1967" s="14"/>
      <c r="CL1967" s="7"/>
      <c r="CM1967" s="14"/>
    </row>
    <row r="1968" spans="1:91" x14ac:dyDescent="0.3">
      <c r="A1968" s="10">
        <v>151</v>
      </c>
      <c r="B1968" s="36" t="s">
        <v>1036</v>
      </c>
      <c r="G1968" s="36" t="s">
        <v>7405</v>
      </c>
      <c r="K1968" s="7"/>
      <c r="L1968" s="7" t="s">
        <v>834</v>
      </c>
      <c r="M1968" s="7" t="s">
        <v>621</v>
      </c>
      <c r="N1968" s="4"/>
      <c r="O1968" s="4"/>
      <c r="P1968" s="4"/>
      <c r="Q1968" s="4"/>
      <c r="R1968" s="4"/>
      <c r="S1968" s="4"/>
      <c r="T1968" s="4"/>
      <c r="U1968" s="4"/>
      <c r="V1968" s="4"/>
      <c r="W1968" s="4"/>
      <c r="X1968" s="4"/>
      <c r="Y1968" s="4"/>
      <c r="Z1968" s="4"/>
      <c r="AA1968" s="4"/>
      <c r="AB1968" s="4"/>
      <c r="AC1968" s="4"/>
      <c r="AD1968" s="4"/>
      <c r="AE1968" s="4"/>
      <c r="AF1968" s="4"/>
      <c r="AG1968" s="4"/>
      <c r="AH1968" s="4"/>
      <c r="AI1968" s="4"/>
      <c r="AJ1968" s="4"/>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c r="BI1968" s="4"/>
      <c r="BJ1968" s="4"/>
      <c r="BK1968" s="4"/>
      <c r="BL1968" s="4"/>
      <c r="BM1968" s="4"/>
      <c r="BN1968" s="4"/>
      <c r="BO1968" s="4"/>
      <c r="BP1968" s="4"/>
      <c r="BQ1968" s="4"/>
      <c r="BR1968" s="4"/>
      <c r="BS1968" s="4"/>
      <c r="BT1968" s="4"/>
      <c r="BU1968" s="4"/>
      <c r="BV1968" s="4"/>
      <c r="BW1968" s="4"/>
      <c r="BZ1968" s="7"/>
      <c r="CF1968" s="7"/>
      <c r="CG1968" s="14"/>
      <c r="CH1968" s="7"/>
      <c r="CI1968" s="14"/>
      <c r="CJ1968" s="7"/>
      <c r="CK1968" s="14"/>
      <c r="CL1968" s="7"/>
      <c r="CM1968" s="14"/>
    </row>
    <row r="1969" spans="1:91" x14ac:dyDescent="0.3">
      <c r="A1969" s="10">
        <v>151</v>
      </c>
      <c r="B1969" s="36" t="s">
        <v>868</v>
      </c>
      <c r="G1969" s="36" t="s">
        <v>7406</v>
      </c>
      <c r="K1969" s="7"/>
      <c r="L1969" s="7" t="s">
        <v>834</v>
      </c>
      <c r="M1969" s="7" t="s">
        <v>621</v>
      </c>
      <c r="N1969" s="4"/>
      <c r="O1969" s="4"/>
      <c r="P1969" s="4"/>
      <c r="Q1969" s="4"/>
      <c r="R1969" s="4"/>
      <c r="S1969" s="4"/>
      <c r="T1969" s="4"/>
      <c r="U1969" s="4"/>
      <c r="V1969" s="4"/>
      <c r="W1969" s="4"/>
      <c r="X1969" s="4"/>
      <c r="Y1969" s="4"/>
      <c r="Z1969" s="4"/>
      <c r="AA1969" s="4"/>
      <c r="AB1969" s="4"/>
      <c r="AC1969" s="4"/>
      <c r="AD1969" s="4"/>
      <c r="AE1969" s="4"/>
      <c r="AF1969" s="4"/>
      <c r="AG1969" s="4"/>
      <c r="AH1969" s="4"/>
      <c r="AI1969" s="4"/>
      <c r="AJ1969" s="4"/>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c r="BI1969" s="4"/>
      <c r="BJ1969" s="4"/>
      <c r="BK1969" s="4"/>
      <c r="BL1969" s="4"/>
      <c r="BM1969" s="4"/>
      <c r="BN1969" s="4"/>
      <c r="BO1969" s="4"/>
      <c r="BP1969" s="4"/>
      <c r="BQ1969" s="4"/>
      <c r="BR1969" s="4"/>
      <c r="BS1969" s="4"/>
      <c r="BT1969" s="4"/>
      <c r="BU1969" s="4"/>
      <c r="BV1969" s="4"/>
      <c r="BW1969" s="4"/>
      <c r="BZ1969" s="7"/>
      <c r="CF1969" s="7"/>
      <c r="CG1969" s="14"/>
      <c r="CH1969" s="7"/>
      <c r="CI1969" s="14"/>
      <c r="CJ1969" s="7"/>
      <c r="CK1969" s="14"/>
      <c r="CL1969" s="7"/>
      <c r="CM1969" s="14"/>
    </row>
    <row r="1970" spans="1:91" x14ac:dyDescent="0.3">
      <c r="A1970" s="10">
        <v>151</v>
      </c>
      <c r="B1970" s="36" t="s">
        <v>1036</v>
      </c>
      <c r="G1970" s="36" t="s">
        <v>7407</v>
      </c>
      <c r="K1970" s="7"/>
      <c r="L1970" s="7" t="s">
        <v>834</v>
      </c>
      <c r="M1970" s="7" t="s">
        <v>618</v>
      </c>
      <c r="N1970" s="4"/>
      <c r="O1970" s="4"/>
      <c r="P1970" s="4"/>
      <c r="Q1970" s="4"/>
      <c r="R1970" s="4"/>
      <c r="S1970" s="4"/>
      <c r="T1970" s="4"/>
      <c r="U1970" s="4"/>
      <c r="V1970" s="4"/>
      <c r="W1970" s="4"/>
      <c r="X1970" s="4"/>
      <c r="Y1970" s="4"/>
      <c r="Z1970" s="4"/>
      <c r="AA1970" s="4"/>
      <c r="AB1970" s="4"/>
      <c r="AC1970" s="4"/>
      <c r="AD1970" s="4"/>
      <c r="AE1970" s="4"/>
      <c r="AF1970" s="4"/>
      <c r="AG1970" s="4"/>
      <c r="AH1970" s="4"/>
      <c r="AI1970" s="4"/>
      <c r="AJ1970" s="4"/>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Z1970" s="7"/>
      <c r="CF1970" s="7"/>
      <c r="CG1970" s="14"/>
      <c r="CH1970" s="7"/>
      <c r="CI1970" s="14"/>
      <c r="CJ1970" s="7"/>
      <c r="CK1970" s="14"/>
      <c r="CL1970" s="7"/>
      <c r="CM1970" s="14"/>
    </row>
    <row r="1971" spans="1:91" x14ac:dyDescent="0.3">
      <c r="A1971" s="10">
        <v>151</v>
      </c>
      <c r="B1971" s="36" t="s">
        <v>1025</v>
      </c>
      <c r="G1971" s="36" t="s">
        <v>7408</v>
      </c>
      <c r="K1971" s="7"/>
      <c r="L1971" s="7" t="s">
        <v>834</v>
      </c>
      <c r="M1971" s="7" t="s">
        <v>621</v>
      </c>
      <c r="N1971" s="4"/>
      <c r="O1971" s="4"/>
      <c r="P1971" s="4"/>
      <c r="Q1971" s="4"/>
      <c r="R1971" s="4"/>
      <c r="S1971" s="4"/>
      <c r="T1971" s="4"/>
      <c r="U1971" s="4"/>
      <c r="V1971" s="4"/>
      <c r="W1971" s="4"/>
      <c r="X1971" s="4"/>
      <c r="Y1971" s="4"/>
      <c r="Z1971" s="4"/>
      <c r="AA1971" s="4"/>
      <c r="AB1971" s="4"/>
      <c r="AC1971" s="4"/>
      <c r="AD1971" s="4"/>
      <c r="AE1971" s="4"/>
      <c r="AF1971" s="4"/>
      <c r="AG1971" s="4"/>
      <c r="AH1971" s="4"/>
      <c r="AI1971" s="4"/>
      <c r="AJ1971" s="4"/>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c r="BI1971" s="4"/>
      <c r="BJ1971" s="4"/>
      <c r="BK1971" s="4"/>
      <c r="BL1971" s="4"/>
      <c r="BM1971" s="4"/>
      <c r="BN1971" s="4"/>
      <c r="BO1971" s="4"/>
      <c r="BP1971" s="4"/>
      <c r="BQ1971" s="4"/>
      <c r="BR1971" s="4"/>
      <c r="BS1971" s="4"/>
      <c r="BT1971" s="4"/>
      <c r="BU1971" s="4"/>
      <c r="BV1971" s="4"/>
      <c r="BW1971" s="4"/>
      <c r="BZ1971" s="7"/>
      <c r="CF1971" s="7"/>
      <c r="CG1971" s="14"/>
      <c r="CH1971" s="7"/>
      <c r="CI1971" s="14"/>
      <c r="CJ1971" s="7"/>
      <c r="CK1971" s="14"/>
      <c r="CL1971" s="7"/>
      <c r="CM1971" s="14"/>
    </row>
    <row r="1972" spans="1:91" x14ac:dyDescent="0.3">
      <c r="A1972" s="10">
        <v>151</v>
      </c>
      <c r="B1972" s="36" t="s">
        <v>1025</v>
      </c>
      <c r="G1972" s="36" t="s">
        <v>7409</v>
      </c>
      <c r="K1972" s="7"/>
      <c r="L1972" s="7" t="s">
        <v>834</v>
      </c>
      <c r="M1972" s="7" t="s">
        <v>636</v>
      </c>
      <c r="N1972" s="4"/>
      <c r="O1972" s="4"/>
      <c r="P1972" s="4"/>
      <c r="Q1972" s="4"/>
      <c r="R1972" s="4"/>
      <c r="S1972" s="4"/>
      <c r="T1972" s="4"/>
      <c r="U1972" s="4"/>
      <c r="V1972" s="4"/>
      <c r="W1972" s="4"/>
      <c r="X1972" s="4"/>
      <c r="Y1972" s="4"/>
      <c r="Z1972" s="4"/>
      <c r="AA1972" s="4"/>
      <c r="AB1972" s="4"/>
      <c r="AC1972" s="4"/>
      <c r="AD1972" s="4"/>
      <c r="AE1972" s="4"/>
      <c r="AF1972" s="4"/>
      <c r="AG1972" s="4"/>
      <c r="AH1972" s="4"/>
      <c r="AI1972" s="4"/>
      <c r="AJ1972" s="4"/>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c r="BI1972" s="4"/>
      <c r="BJ1972" s="4"/>
      <c r="BK1972" s="4"/>
      <c r="BL1972" s="4"/>
      <c r="BM1972" s="4"/>
      <c r="BN1972" s="4"/>
      <c r="BO1972" s="4"/>
      <c r="BP1972" s="4"/>
      <c r="BQ1972" s="4"/>
      <c r="BR1972" s="4"/>
      <c r="BS1972" s="4"/>
      <c r="BT1972" s="4"/>
      <c r="BU1972" s="4"/>
      <c r="BV1972" s="4"/>
      <c r="BW1972" s="4"/>
      <c r="BZ1972" s="7"/>
      <c r="CF1972" s="7"/>
      <c r="CG1972" s="14"/>
      <c r="CH1972" s="7"/>
      <c r="CI1972" s="14"/>
      <c r="CJ1972" s="7"/>
      <c r="CK1972" s="14"/>
      <c r="CL1972" s="7"/>
      <c r="CM1972" s="14"/>
    </row>
    <row r="1973" spans="1:91" x14ac:dyDescent="0.3">
      <c r="A1973" s="10">
        <v>151</v>
      </c>
      <c r="B1973" s="36" t="s">
        <v>860</v>
      </c>
      <c r="G1973" s="36" t="s">
        <v>7410</v>
      </c>
      <c r="K1973" s="7"/>
      <c r="L1973" s="7" t="s">
        <v>834</v>
      </c>
      <c r="M1973" s="7" t="s">
        <v>633</v>
      </c>
      <c r="N1973" s="4"/>
      <c r="O1973" s="4"/>
      <c r="P1973" s="4"/>
      <c r="Q1973" s="4"/>
      <c r="R1973" s="4"/>
      <c r="S1973" s="4"/>
      <c r="T1973" s="4"/>
      <c r="U1973" s="4"/>
      <c r="V1973" s="4"/>
      <c r="W1973" s="4"/>
      <c r="X1973" s="4"/>
      <c r="Y1973" s="4"/>
      <c r="Z1973" s="4"/>
      <c r="AA1973" s="4"/>
      <c r="AB1973" s="4"/>
      <c r="AC1973" s="4"/>
      <c r="AD1973" s="4"/>
      <c r="AE1973" s="4"/>
      <c r="AF1973" s="4"/>
      <c r="AG1973" s="4"/>
      <c r="AH1973" s="4"/>
      <c r="AI1973" s="4"/>
      <c r="AJ1973" s="4"/>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c r="BI1973" s="4"/>
      <c r="BJ1973" s="4"/>
      <c r="BK1973" s="4"/>
      <c r="BL1973" s="4"/>
      <c r="BM1973" s="4"/>
      <c r="BN1973" s="4"/>
      <c r="BO1973" s="4"/>
      <c r="BP1973" s="4"/>
      <c r="BQ1973" s="4"/>
      <c r="BR1973" s="4"/>
      <c r="BS1973" s="4"/>
      <c r="BT1973" s="4"/>
      <c r="BU1973" s="4"/>
      <c r="BV1973" s="4"/>
      <c r="BW1973" s="4"/>
      <c r="BZ1973" s="7"/>
      <c r="CF1973" s="7"/>
      <c r="CG1973" s="14"/>
      <c r="CH1973" s="7"/>
      <c r="CI1973" s="14"/>
      <c r="CJ1973" s="7"/>
      <c r="CK1973" s="14"/>
      <c r="CL1973" s="7"/>
      <c r="CM1973" s="14"/>
    </row>
    <row r="1974" spans="1:91" x14ac:dyDescent="0.3">
      <c r="A1974" s="10">
        <v>151</v>
      </c>
      <c r="B1974" s="36" t="s">
        <v>1025</v>
      </c>
      <c r="G1974" s="36" t="s">
        <v>7411</v>
      </c>
      <c r="K1974" s="7"/>
      <c r="L1974" s="7" t="s">
        <v>834</v>
      </c>
      <c r="M1974" s="7" t="s">
        <v>669</v>
      </c>
      <c r="N1974" s="4"/>
      <c r="O1974" s="4"/>
      <c r="P1974" s="4"/>
      <c r="Q1974" s="4"/>
      <c r="R1974" s="4"/>
      <c r="S1974" s="4"/>
      <c r="T1974" s="4"/>
      <c r="U1974" s="4"/>
      <c r="V1974" s="4"/>
      <c r="W1974" s="4"/>
      <c r="X1974" s="4"/>
      <c r="Y1974" s="4"/>
      <c r="Z1974" s="4"/>
      <c r="AA1974" s="4"/>
      <c r="AB1974" s="4"/>
      <c r="AC1974" s="4"/>
      <c r="AD1974" s="4"/>
      <c r="AE1974" s="4"/>
      <c r="AF1974" s="4"/>
      <c r="AG1974" s="4"/>
      <c r="AH1974" s="4"/>
      <c r="AI1974" s="4"/>
      <c r="AJ1974" s="4"/>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c r="BI1974" s="4"/>
      <c r="BJ1974" s="4"/>
      <c r="BK1974" s="4"/>
      <c r="BL1974" s="4"/>
      <c r="BM1974" s="4"/>
      <c r="BN1974" s="4"/>
      <c r="BO1974" s="4"/>
      <c r="BP1974" s="4"/>
      <c r="BQ1974" s="4"/>
      <c r="BR1974" s="4"/>
      <c r="BS1974" s="4"/>
      <c r="BT1974" s="4"/>
      <c r="BU1974" s="4"/>
      <c r="BV1974" s="4"/>
      <c r="BW1974" s="4"/>
      <c r="BZ1974" s="7"/>
      <c r="CF1974" s="7"/>
      <c r="CG1974" s="14"/>
      <c r="CH1974" s="7"/>
      <c r="CI1974" s="14"/>
      <c r="CJ1974" s="7"/>
      <c r="CK1974" s="14"/>
      <c r="CL1974" s="7"/>
      <c r="CM1974" s="14"/>
    </row>
    <row r="1975" spans="1:91" x14ac:dyDescent="0.3">
      <c r="A1975" s="10">
        <v>151</v>
      </c>
      <c r="B1975" s="36" t="s">
        <v>1025</v>
      </c>
      <c r="G1975" s="36" t="s">
        <v>7412</v>
      </c>
      <c r="K1975" s="7"/>
      <c r="L1975" s="7" t="s">
        <v>834</v>
      </c>
      <c r="M1975" s="7" t="s">
        <v>618</v>
      </c>
      <c r="N1975" s="4"/>
      <c r="O1975" s="4"/>
      <c r="P1975" s="4"/>
      <c r="Q1975" s="4"/>
      <c r="R1975" s="4"/>
      <c r="S1975" s="4"/>
      <c r="T1975" s="4"/>
      <c r="U1975" s="4"/>
      <c r="V1975" s="4"/>
      <c r="W1975" s="4"/>
      <c r="X1975" s="4"/>
      <c r="Y1975" s="4"/>
      <c r="Z1975" s="4"/>
      <c r="AA1975" s="4"/>
      <c r="AB1975" s="4"/>
      <c r="AC1975" s="4"/>
      <c r="AD1975" s="4"/>
      <c r="AE1975" s="4"/>
      <c r="AF1975" s="4"/>
      <c r="AG1975" s="4"/>
      <c r="AH1975" s="4"/>
      <c r="AI1975" s="4"/>
      <c r="AJ1975" s="4"/>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c r="BI1975" s="4"/>
      <c r="BJ1975" s="4"/>
      <c r="BK1975" s="4"/>
      <c r="BL1975" s="4"/>
      <c r="BM1975" s="4"/>
      <c r="BN1975" s="4"/>
      <c r="BO1975" s="4"/>
      <c r="BP1975" s="4"/>
      <c r="BQ1975" s="4"/>
      <c r="BR1975" s="4"/>
      <c r="BS1975" s="4"/>
      <c r="BT1975" s="4"/>
      <c r="BU1975" s="4"/>
      <c r="BV1975" s="4"/>
      <c r="BW1975" s="4"/>
      <c r="BZ1975" s="7"/>
      <c r="CF1975" s="7"/>
      <c r="CG1975" s="14"/>
      <c r="CH1975" s="7"/>
      <c r="CI1975" s="14"/>
      <c r="CJ1975" s="7"/>
      <c r="CK1975" s="14"/>
      <c r="CL1975" s="7"/>
      <c r="CM1975" s="14"/>
    </row>
    <row r="1976" spans="1:91" x14ac:dyDescent="0.3">
      <c r="A1976" s="10">
        <v>151</v>
      </c>
      <c r="B1976" s="36" t="s">
        <v>1025</v>
      </c>
      <c r="G1976" s="36" t="s">
        <v>7413</v>
      </c>
      <c r="K1976" s="7"/>
      <c r="L1976" s="7" t="s">
        <v>834</v>
      </c>
      <c r="M1976" s="7" t="s">
        <v>5917</v>
      </c>
      <c r="N1976" s="4"/>
      <c r="O1976" s="4"/>
      <c r="P1976" s="4"/>
      <c r="Q1976" s="4"/>
      <c r="R1976" s="4"/>
      <c r="S1976" s="4"/>
      <c r="T1976" s="4"/>
      <c r="U1976" s="4"/>
      <c r="V1976" s="4"/>
      <c r="W1976" s="4"/>
      <c r="X1976" s="4"/>
      <c r="Y1976" s="4"/>
      <c r="Z1976" s="4"/>
      <c r="AA1976" s="4"/>
      <c r="AB1976" s="4"/>
      <c r="AC1976" s="4"/>
      <c r="AD1976" s="4"/>
      <c r="AE1976" s="4"/>
      <c r="AF1976" s="4"/>
      <c r="AG1976" s="4"/>
      <c r="AH1976" s="4"/>
      <c r="AI1976" s="4"/>
      <c r="AJ1976" s="4"/>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c r="BI1976" s="4"/>
      <c r="BJ1976" s="4"/>
      <c r="BK1976" s="4"/>
      <c r="BL1976" s="4"/>
      <c r="BM1976" s="4"/>
      <c r="BN1976" s="4"/>
      <c r="BO1976" s="4"/>
      <c r="BP1976" s="4"/>
      <c r="BQ1976" s="4"/>
      <c r="BR1976" s="4"/>
      <c r="BS1976" s="4"/>
      <c r="BT1976" s="4"/>
      <c r="BU1976" s="4"/>
      <c r="BV1976" s="4"/>
      <c r="BW1976" s="4"/>
      <c r="BZ1976" s="7"/>
      <c r="CF1976" s="7"/>
      <c r="CG1976" s="14"/>
      <c r="CH1976" s="7"/>
      <c r="CI1976" s="14"/>
      <c r="CJ1976" s="7"/>
      <c r="CK1976" s="14"/>
      <c r="CL1976" s="7"/>
      <c r="CM1976" s="14"/>
    </row>
    <row r="1977" spans="1:91" x14ac:dyDescent="0.3">
      <c r="A1977" s="10">
        <v>151</v>
      </c>
      <c r="B1977" s="36" t="s">
        <v>900</v>
      </c>
      <c r="G1977" s="36" t="s">
        <v>7414</v>
      </c>
      <c r="K1977" s="7"/>
      <c r="L1977" s="7" t="s">
        <v>834</v>
      </c>
      <c r="M1977" s="7" t="s">
        <v>633</v>
      </c>
      <c r="N1977" s="4"/>
      <c r="O1977" s="4"/>
      <c r="P1977" s="4"/>
      <c r="Q1977" s="4"/>
      <c r="R1977" s="4"/>
      <c r="S1977" s="4"/>
      <c r="T1977" s="4"/>
      <c r="U1977" s="4"/>
      <c r="V1977" s="4"/>
      <c r="W1977" s="4"/>
      <c r="X1977" s="4"/>
      <c r="Y1977" s="4"/>
      <c r="Z1977" s="4"/>
      <c r="AA1977" s="4"/>
      <c r="AB1977" s="4"/>
      <c r="AC1977" s="4"/>
      <c r="AD1977" s="4"/>
      <c r="AE1977" s="4"/>
      <c r="AF1977" s="4"/>
      <c r="AG1977" s="4"/>
      <c r="AH1977" s="4"/>
      <c r="AI1977" s="4"/>
      <c r="AJ1977" s="4"/>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c r="BI1977" s="4"/>
      <c r="BJ1977" s="4"/>
      <c r="BK1977" s="4"/>
      <c r="BL1977" s="4"/>
      <c r="BM1977" s="4"/>
      <c r="BN1977" s="4"/>
      <c r="BO1977" s="4"/>
      <c r="BP1977" s="4"/>
      <c r="BQ1977" s="4"/>
      <c r="BR1977" s="4"/>
      <c r="BS1977" s="4"/>
      <c r="BT1977" s="4"/>
      <c r="BU1977" s="4"/>
      <c r="BV1977" s="4"/>
      <c r="BW1977" s="4"/>
      <c r="BZ1977" s="7"/>
      <c r="CF1977" s="7"/>
      <c r="CG1977" s="14"/>
      <c r="CH1977" s="7"/>
      <c r="CI1977" s="14"/>
      <c r="CJ1977" s="7"/>
      <c r="CK1977" s="14"/>
      <c r="CL1977" s="7"/>
      <c r="CM1977" s="14"/>
    </row>
    <row r="1978" spans="1:91" x14ac:dyDescent="0.3">
      <c r="A1978" s="10">
        <v>151</v>
      </c>
      <c r="B1978" s="36" t="s">
        <v>900</v>
      </c>
      <c r="G1978" s="36" t="s">
        <v>7415</v>
      </c>
      <c r="K1978" s="7"/>
      <c r="L1978" s="7" t="s">
        <v>834</v>
      </c>
      <c r="M1978" s="7" t="s">
        <v>633</v>
      </c>
      <c r="N1978" s="4"/>
      <c r="O1978" s="4"/>
      <c r="P1978" s="4"/>
      <c r="Q1978" s="4"/>
      <c r="R1978" s="4"/>
      <c r="S1978" s="4"/>
      <c r="T1978" s="4"/>
      <c r="U1978" s="4"/>
      <c r="V1978" s="4"/>
      <c r="W1978" s="4"/>
      <c r="X1978" s="4"/>
      <c r="Y1978" s="4"/>
      <c r="Z1978" s="4"/>
      <c r="AA1978" s="4"/>
      <c r="AB1978" s="4"/>
      <c r="AC1978" s="4"/>
      <c r="AD1978" s="4"/>
      <c r="AE1978" s="4"/>
      <c r="AF1978" s="4"/>
      <c r="AG1978" s="4"/>
      <c r="AH1978" s="4"/>
      <c r="AI1978" s="4"/>
      <c r="AJ1978" s="4"/>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c r="BI1978" s="4"/>
      <c r="BJ1978" s="4"/>
      <c r="BK1978" s="4"/>
      <c r="BL1978" s="4"/>
      <c r="BM1978" s="4"/>
      <c r="BN1978" s="4"/>
      <c r="BO1978" s="4"/>
      <c r="BP1978" s="4"/>
      <c r="BQ1978" s="4"/>
      <c r="BR1978" s="4"/>
      <c r="BS1978" s="4"/>
      <c r="BT1978" s="4"/>
      <c r="BU1978" s="4"/>
      <c r="BV1978" s="4"/>
      <c r="BW1978" s="4"/>
      <c r="BZ1978" s="7"/>
      <c r="CF1978" s="7"/>
      <c r="CG1978" s="14"/>
      <c r="CH1978" s="7"/>
      <c r="CI1978" s="14"/>
      <c r="CJ1978" s="7"/>
      <c r="CK1978" s="14"/>
      <c r="CL1978" s="7"/>
      <c r="CM1978" s="14"/>
    </row>
    <row r="1979" spans="1:91" x14ac:dyDescent="0.3">
      <c r="A1979" s="10">
        <v>151</v>
      </c>
      <c r="B1979" s="36" t="s">
        <v>860</v>
      </c>
      <c r="G1979" s="36" t="s">
        <v>7416</v>
      </c>
      <c r="K1979" s="7"/>
      <c r="L1979" s="7" t="s">
        <v>834</v>
      </c>
      <c r="M1979" s="7" t="s">
        <v>633</v>
      </c>
      <c r="N1979" s="4"/>
      <c r="O1979" s="4"/>
      <c r="P1979" s="4"/>
      <c r="Q1979" s="4"/>
      <c r="R1979" s="4"/>
      <c r="S1979" s="4"/>
      <c r="T1979" s="4"/>
      <c r="U1979" s="4"/>
      <c r="V1979" s="4"/>
      <c r="W1979" s="4"/>
      <c r="X1979" s="4"/>
      <c r="Y1979" s="4"/>
      <c r="Z1979" s="4"/>
      <c r="AA1979" s="4"/>
      <c r="AB1979" s="4"/>
      <c r="AC1979" s="4"/>
      <c r="AD1979" s="4"/>
      <c r="AE1979" s="4"/>
      <c r="AF1979" s="4"/>
      <c r="AG1979" s="4"/>
      <c r="AH1979" s="4"/>
      <c r="AI1979" s="4"/>
      <c r="AJ1979" s="4"/>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c r="BI1979" s="4"/>
      <c r="BJ1979" s="4"/>
      <c r="BK1979" s="4"/>
      <c r="BL1979" s="4"/>
      <c r="BM1979" s="4"/>
      <c r="BN1979" s="4"/>
      <c r="BO1979" s="4"/>
      <c r="BP1979" s="4"/>
      <c r="BQ1979" s="4"/>
      <c r="BR1979" s="4"/>
      <c r="BS1979" s="4"/>
      <c r="BT1979" s="4"/>
      <c r="BU1979" s="4"/>
      <c r="BV1979" s="4"/>
      <c r="BW1979" s="4"/>
      <c r="BZ1979" s="7"/>
      <c r="CF1979" s="7"/>
      <c r="CG1979" s="14"/>
      <c r="CH1979" s="7"/>
      <c r="CI1979" s="14"/>
      <c r="CJ1979" s="7"/>
      <c r="CK1979" s="14"/>
      <c r="CL1979" s="7"/>
      <c r="CM1979" s="14"/>
    </row>
    <row r="1980" spans="1:91" x14ac:dyDescent="0.3">
      <c r="A1980" s="10">
        <v>151</v>
      </c>
      <c r="B1980" s="36" t="s">
        <v>1139</v>
      </c>
      <c r="G1980" s="36" t="s">
        <v>7417</v>
      </c>
      <c r="K1980" s="7"/>
      <c r="L1980" s="7" t="s">
        <v>834</v>
      </c>
      <c r="M1980" s="7" t="s">
        <v>615</v>
      </c>
      <c r="N1980" s="4"/>
      <c r="O1980" s="4"/>
      <c r="P1980" s="4"/>
      <c r="Q1980" s="4"/>
      <c r="R1980" s="4"/>
      <c r="S1980" s="4"/>
      <c r="T1980" s="4"/>
      <c r="U1980" s="4"/>
      <c r="V1980" s="4"/>
      <c r="W1980" s="4"/>
      <c r="X1980" s="4"/>
      <c r="Y1980" s="4"/>
      <c r="Z1980" s="4"/>
      <c r="AA1980" s="4"/>
      <c r="AB1980" s="4"/>
      <c r="AC1980" s="4"/>
      <c r="AD1980" s="4"/>
      <c r="AE1980" s="4"/>
      <c r="AF1980" s="4"/>
      <c r="AG1980" s="4"/>
      <c r="AH1980" s="4"/>
      <c r="AI1980" s="4"/>
      <c r="AJ1980" s="4"/>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c r="BI1980" s="4"/>
      <c r="BJ1980" s="4"/>
      <c r="BK1980" s="4"/>
      <c r="BL1980" s="4"/>
      <c r="BM1980" s="4"/>
      <c r="BN1980" s="4"/>
      <c r="BO1980" s="4"/>
      <c r="BP1980" s="4"/>
      <c r="BQ1980" s="4"/>
      <c r="BR1980" s="4"/>
      <c r="BS1980" s="4"/>
      <c r="BT1980" s="4"/>
      <c r="BU1980" s="4"/>
      <c r="BV1980" s="4"/>
      <c r="BW1980" s="4"/>
      <c r="BZ1980" s="7"/>
      <c r="CF1980" s="7"/>
      <c r="CG1980" s="14"/>
      <c r="CH1980" s="7"/>
      <c r="CI1980" s="14"/>
      <c r="CJ1980" s="7"/>
      <c r="CK1980" s="14"/>
      <c r="CL1980" s="7"/>
      <c r="CM1980" s="14"/>
    </row>
    <row r="1981" spans="1:91" x14ac:dyDescent="0.3">
      <c r="A1981" s="10">
        <v>151</v>
      </c>
      <c r="B1981" s="36" t="s">
        <v>1025</v>
      </c>
      <c r="G1981" s="36" t="s">
        <v>7418</v>
      </c>
      <c r="K1981" s="7"/>
      <c r="L1981" s="7" t="s">
        <v>834</v>
      </c>
      <c r="M1981" s="7" t="s">
        <v>669</v>
      </c>
      <c r="N1981" s="4"/>
      <c r="O1981" s="4"/>
      <c r="P1981" s="4"/>
      <c r="Q1981" s="4"/>
      <c r="R1981" s="4"/>
      <c r="S1981" s="4"/>
      <c r="T1981" s="4"/>
      <c r="U1981" s="4"/>
      <c r="V1981" s="4"/>
      <c r="W1981" s="4"/>
      <c r="X1981" s="4"/>
      <c r="Y1981" s="4"/>
      <c r="Z1981" s="4"/>
      <c r="AA1981" s="4"/>
      <c r="AB1981" s="4"/>
      <c r="AC1981" s="4"/>
      <c r="AD1981" s="4"/>
      <c r="AE1981" s="4"/>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c r="BI1981" s="4"/>
      <c r="BJ1981" s="4"/>
      <c r="BK1981" s="4"/>
      <c r="BL1981" s="4"/>
      <c r="BM1981" s="4"/>
      <c r="BN1981" s="4"/>
      <c r="BO1981" s="4"/>
      <c r="BP1981" s="4"/>
      <c r="BQ1981" s="4"/>
      <c r="BR1981" s="4"/>
      <c r="BS1981" s="4"/>
      <c r="BT1981" s="4"/>
      <c r="BU1981" s="4"/>
      <c r="BV1981" s="4"/>
      <c r="BW1981" s="4"/>
      <c r="BZ1981" s="7"/>
      <c r="CF1981" s="7"/>
      <c r="CG1981" s="14"/>
      <c r="CH1981" s="7"/>
      <c r="CI1981" s="14"/>
      <c r="CJ1981" s="7"/>
      <c r="CK1981" s="14"/>
      <c r="CL1981" s="7"/>
      <c r="CM1981" s="14"/>
    </row>
    <row r="1982" spans="1:91" x14ac:dyDescent="0.3">
      <c r="A1982" s="10">
        <v>151</v>
      </c>
      <c r="B1982" s="36" t="s">
        <v>1025</v>
      </c>
      <c r="G1982" s="36" t="s">
        <v>7419</v>
      </c>
      <c r="K1982" s="7"/>
      <c r="L1982" s="7" t="s">
        <v>834</v>
      </c>
      <c r="M1982" s="7" t="s">
        <v>669</v>
      </c>
      <c r="N1982" s="4"/>
      <c r="O1982" s="4"/>
      <c r="P1982" s="4"/>
      <c r="Q1982" s="4"/>
      <c r="R1982" s="4"/>
      <c r="S1982" s="4"/>
      <c r="T1982" s="4"/>
      <c r="U1982" s="4"/>
      <c r="V1982" s="4"/>
      <c r="W1982" s="4"/>
      <c r="X1982" s="4"/>
      <c r="Y1982" s="4"/>
      <c r="Z1982" s="4"/>
      <c r="AA1982" s="4"/>
      <c r="AB1982" s="4"/>
      <c r="AC1982" s="4"/>
      <c r="AD1982" s="4"/>
      <c r="AE1982" s="4"/>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c r="BE1982" s="4"/>
      <c r="BF1982" s="4"/>
      <c r="BG1982" s="4"/>
      <c r="BH1982" s="4"/>
      <c r="BI1982" s="4"/>
      <c r="BJ1982" s="4"/>
      <c r="BK1982" s="4"/>
      <c r="BL1982" s="4"/>
      <c r="BM1982" s="4"/>
      <c r="BN1982" s="4"/>
      <c r="BO1982" s="4"/>
      <c r="BP1982" s="4"/>
      <c r="BQ1982" s="4"/>
      <c r="BR1982" s="4"/>
      <c r="BS1982" s="4"/>
      <c r="BT1982" s="4"/>
      <c r="BU1982" s="4"/>
      <c r="BV1982" s="4"/>
      <c r="BW1982" s="4"/>
      <c r="BZ1982" s="7"/>
      <c r="CF1982" s="7"/>
      <c r="CG1982" s="14"/>
      <c r="CH1982" s="7"/>
      <c r="CI1982" s="14"/>
      <c r="CJ1982" s="7"/>
      <c r="CK1982" s="14"/>
      <c r="CL1982" s="7"/>
      <c r="CM1982" s="14"/>
    </row>
    <row r="1983" spans="1:91" x14ac:dyDescent="0.3">
      <c r="A1983" s="10">
        <v>151</v>
      </c>
      <c r="B1983" s="36" t="s">
        <v>973</v>
      </c>
      <c r="G1983" s="36" t="s">
        <v>7420</v>
      </c>
      <c r="K1983" s="7"/>
      <c r="L1983" s="7" t="s">
        <v>834</v>
      </c>
      <c r="M1983" s="7" t="s">
        <v>669</v>
      </c>
      <c r="N1983" s="4"/>
      <c r="O1983" s="4"/>
      <c r="P1983" s="4"/>
      <c r="Q1983" s="4"/>
      <c r="R1983" s="4"/>
      <c r="S1983" s="4"/>
      <c r="T1983" s="4"/>
      <c r="U1983" s="4"/>
      <c r="V1983" s="4"/>
      <c r="W1983" s="4"/>
      <c r="X1983" s="4"/>
      <c r="Y1983" s="4"/>
      <c r="Z1983" s="4"/>
      <c r="AA1983" s="4"/>
      <c r="AB1983" s="4"/>
      <c r="AC1983" s="4"/>
      <c r="AD1983" s="4"/>
      <c r="AE1983" s="4"/>
      <c r="AF1983" s="4"/>
      <c r="AG1983" s="4"/>
      <c r="AH1983" s="4"/>
      <c r="AI1983" s="4"/>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4"/>
      <c r="BH1983" s="4"/>
      <c r="BI1983" s="4"/>
      <c r="BJ1983" s="4"/>
      <c r="BK1983" s="4"/>
      <c r="BL1983" s="4"/>
      <c r="BM1983" s="4"/>
      <c r="BN1983" s="4"/>
      <c r="BO1983" s="4"/>
      <c r="BP1983" s="4"/>
      <c r="BQ1983" s="4"/>
      <c r="BR1983" s="4"/>
      <c r="BS1983" s="4"/>
      <c r="BT1983" s="4"/>
      <c r="BU1983" s="4"/>
      <c r="BV1983" s="4"/>
      <c r="BW1983" s="4"/>
      <c r="BZ1983" s="7"/>
      <c r="CF1983" s="7"/>
      <c r="CG1983" s="14"/>
      <c r="CH1983" s="7"/>
      <c r="CI1983" s="14"/>
      <c r="CJ1983" s="7"/>
      <c r="CK1983" s="14"/>
      <c r="CL1983" s="7"/>
      <c r="CM1983" s="14"/>
    </row>
    <row r="1984" spans="1:91" x14ac:dyDescent="0.3">
      <c r="A1984" s="10">
        <v>151</v>
      </c>
      <c r="B1984" s="36" t="s">
        <v>886</v>
      </c>
      <c r="G1984" s="36" t="s">
        <v>7421</v>
      </c>
      <c r="K1984" s="7"/>
      <c r="L1984" s="7" t="s">
        <v>834</v>
      </c>
      <c r="M1984" s="7" t="s">
        <v>669</v>
      </c>
      <c r="N1984" s="4"/>
      <c r="O1984" s="4"/>
      <c r="P1984" s="4"/>
      <c r="Q1984" s="4"/>
      <c r="R1984" s="4"/>
      <c r="S1984" s="4"/>
      <c r="T1984" s="4"/>
      <c r="U1984" s="4"/>
      <c r="V1984" s="4"/>
      <c r="W1984" s="4"/>
      <c r="X1984" s="4"/>
      <c r="Y1984" s="4"/>
      <c r="Z1984" s="4"/>
      <c r="AA1984" s="4"/>
      <c r="AB1984" s="4"/>
      <c r="AC1984" s="4"/>
      <c r="AD1984" s="4"/>
      <c r="AE1984" s="4"/>
      <c r="AF1984" s="4"/>
      <c r="AG1984" s="4"/>
      <c r="AH1984" s="4"/>
      <c r="AI1984" s="4"/>
      <c r="AJ1984" s="4"/>
      <c r="AK1984" s="4"/>
      <c r="AL1984" s="4"/>
      <c r="AM1984" s="4"/>
      <c r="AN1984" s="4"/>
      <c r="AO1984" s="4"/>
      <c r="AP1984" s="4"/>
      <c r="AQ1984" s="4"/>
      <c r="AR1984" s="4"/>
      <c r="AS1984" s="4"/>
      <c r="AT1984" s="4"/>
      <c r="AU1984" s="4"/>
      <c r="AV1984" s="4"/>
      <c r="AW1984" s="4"/>
      <c r="AX1984" s="4"/>
      <c r="AY1984" s="4"/>
      <c r="AZ1984" s="4"/>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Z1984" s="7"/>
      <c r="CF1984" s="7"/>
      <c r="CG1984" s="14"/>
      <c r="CH1984" s="7"/>
      <c r="CI1984" s="14"/>
      <c r="CJ1984" s="7"/>
      <c r="CK1984" s="14"/>
      <c r="CL1984" s="7"/>
      <c r="CM1984" s="14"/>
    </row>
    <row r="1985" spans="1:91" x14ac:dyDescent="0.3">
      <c r="A1985" s="10">
        <v>151</v>
      </c>
      <c r="B1985" s="36" t="s">
        <v>1025</v>
      </c>
      <c r="G1985" s="36" t="s">
        <v>7422</v>
      </c>
      <c r="K1985" s="7"/>
      <c r="L1985" s="7" t="s">
        <v>834</v>
      </c>
      <c r="M1985" s="7" t="s">
        <v>669</v>
      </c>
      <c r="N1985" s="4"/>
      <c r="O1985" s="4"/>
      <c r="P1985" s="4"/>
      <c r="Q1985" s="4"/>
      <c r="R1985" s="4"/>
      <c r="S1985" s="4"/>
      <c r="T1985" s="4"/>
      <c r="U1985" s="4"/>
      <c r="V1985" s="4"/>
      <c r="W1985" s="4"/>
      <c r="X1985" s="4"/>
      <c r="Y1985" s="4"/>
      <c r="Z1985" s="4"/>
      <c r="AA1985" s="4"/>
      <c r="AB1985" s="4"/>
      <c r="AC1985" s="4"/>
      <c r="AD1985" s="4"/>
      <c r="AE1985" s="4"/>
      <c r="AF1985" s="4"/>
      <c r="AG1985" s="4"/>
      <c r="AH1985" s="4"/>
      <c r="AI1985" s="4"/>
      <c r="AJ1985" s="4"/>
      <c r="AK1985" s="4"/>
      <c r="AL1985" s="4"/>
      <c r="AM1985" s="4"/>
      <c r="AN1985" s="4"/>
      <c r="AO1985" s="4"/>
      <c r="AP1985" s="4"/>
      <c r="AQ1985" s="4"/>
      <c r="AR1985" s="4"/>
      <c r="AS1985" s="4"/>
      <c r="AT1985" s="4"/>
      <c r="AU1985" s="4"/>
      <c r="AV1985" s="4"/>
      <c r="AW1985" s="4"/>
      <c r="AX1985" s="4"/>
      <c r="AY1985" s="4"/>
      <c r="AZ1985" s="4"/>
      <c r="BA1985" s="4"/>
      <c r="BB1985" s="4"/>
      <c r="BC1985" s="4"/>
      <c r="BD1985" s="4"/>
      <c r="BE1985" s="4"/>
      <c r="BF1985" s="4"/>
      <c r="BG1985" s="4"/>
      <c r="BH1985" s="4"/>
      <c r="BI1985" s="4"/>
      <c r="BJ1985" s="4"/>
      <c r="BK1985" s="4"/>
      <c r="BL1985" s="4"/>
      <c r="BM1985" s="4"/>
      <c r="BN1985" s="4"/>
      <c r="BO1985" s="4"/>
      <c r="BP1985" s="4"/>
      <c r="BQ1985" s="4"/>
      <c r="BR1985" s="4"/>
      <c r="BS1985" s="4"/>
      <c r="BT1985" s="4"/>
      <c r="BU1985" s="4"/>
      <c r="BV1985" s="4"/>
      <c r="BW1985" s="4"/>
      <c r="BZ1985" s="7"/>
      <c r="CF1985" s="7"/>
      <c r="CG1985" s="14"/>
      <c r="CH1985" s="7"/>
      <c r="CI1985" s="14"/>
      <c r="CJ1985" s="7"/>
      <c r="CK1985" s="14"/>
      <c r="CL1985" s="7"/>
      <c r="CM1985" s="14"/>
    </row>
    <row r="1986" spans="1:91" x14ac:dyDescent="0.3">
      <c r="A1986" s="10">
        <v>151</v>
      </c>
      <c r="B1986" s="36" t="s">
        <v>1025</v>
      </c>
      <c r="G1986" s="36" t="s">
        <v>7423</v>
      </c>
      <c r="K1986" s="7"/>
      <c r="L1986" s="7" t="s">
        <v>834</v>
      </c>
      <c r="M1986" s="7" t="s">
        <v>669</v>
      </c>
      <c r="N1986" s="4"/>
      <c r="O1986" s="4"/>
      <c r="P1986" s="4"/>
      <c r="Q1986" s="4"/>
      <c r="R1986" s="4"/>
      <c r="S1986" s="4"/>
      <c r="T1986" s="4"/>
      <c r="U1986" s="4"/>
      <c r="V1986" s="4"/>
      <c r="W1986" s="4"/>
      <c r="X1986" s="4"/>
      <c r="Y1986" s="4"/>
      <c r="Z1986" s="4"/>
      <c r="AA1986" s="4"/>
      <c r="AB1986" s="4"/>
      <c r="AC1986" s="4"/>
      <c r="AD1986" s="4"/>
      <c r="AE1986" s="4"/>
      <c r="AF1986" s="4"/>
      <c r="AG1986" s="4"/>
      <c r="AH1986" s="4"/>
      <c r="AI1986" s="4"/>
      <c r="AJ1986" s="4"/>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c r="BI1986" s="4"/>
      <c r="BJ1986" s="4"/>
      <c r="BK1986" s="4"/>
      <c r="BL1986" s="4"/>
      <c r="BM1986" s="4"/>
      <c r="BN1986" s="4"/>
      <c r="BO1986" s="4"/>
      <c r="BP1986" s="4"/>
      <c r="BQ1986" s="4"/>
      <c r="BR1986" s="4"/>
      <c r="BS1986" s="4"/>
      <c r="BT1986" s="4"/>
      <c r="BU1986" s="4"/>
      <c r="BV1986" s="4"/>
      <c r="BW1986" s="4"/>
      <c r="BZ1986" s="7"/>
      <c r="CF1986" s="7"/>
      <c r="CG1986" s="14"/>
      <c r="CH1986" s="7"/>
      <c r="CI1986" s="14"/>
      <c r="CJ1986" s="7"/>
      <c r="CK1986" s="14"/>
      <c r="CL1986" s="7"/>
      <c r="CM1986" s="14"/>
    </row>
    <row r="1987" spans="1:91" x14ac:dyDescent="0.3">
      <c r="A1987" s="10">
        <v>151</v>
      </c>
      <c r="B1987" s="36" t="s">
        <v>1025</v>
      </c>
      <c r="G1987" s="36" t="s">
        <v>7424</v>
      </c>
      <c r="K1987" s="7"/>
      <c r="L1987" s="7" t="s">
        <v>834</v>
      </c>
      <c r="M1987" s="7" t="s">
        <v>615</v>
      </c>
      <c r="N1987" s="4"/>
      <c r="O1987" s="4"/>
      <c r="P1987" s="4"/>
      <c r="Q1987" s="4"/>
      <c r="R1987" s="4"/>
      <c r="S1987" s="4"/>
      <c r="T1987" s="4"/>
      <c r="U1987" s="4"/>
      <c r="V1987" s="4"/>
      <c r="W1987" s="4"/>
      <c r="X1987" s="4"/>
      <c r="Y1987" s="4"/>
      <c r="Z1987" s="4"/>
      <c r="AA1987" s="4"/>
      <c r="AB1987" s="4"/>
      <c r="AC1987" s="4"/>
      <c r="AD1987" s="4"/>
      <c r="AE1987" s="4"/>
      <c r="AF1987" s="4"/>
      <c r="AG1987" s="4"/>
      <c r="AH1987" s="4"/>
      <c r="AI1987" s="4"/>
      <c r="AJ1987" s="4"/>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c r="BI1987" s="4"/>
      <c r="BJ1987" s="4"/>
      <c r="BK1987" s="4"/>
      <c r="BL1987" s="4"/>
      <c r="BM1987" s="4"/>
      <c r="BN1987" s="4"/>
      <c r="BO1987" s="4"/>
      <c r="BP1987" s="4"/>
      <c r="BQ1987" s="4"/>
      <c r="BR1987" s="4"/>
      <c r="BS1987" s="4"/>
      <c r="BT1987" s="4"/>
      <c r="BU1987" s="4"/>
      <c r="BV1987" s="4"/>
      <c r="BW1987" s="4"/>
      <c r="BZ1987" s="7"/>
      <c r="CF1987" s="7"/>
      <c r="CG1987" s="14"/>
      <c r="CH1987" s="7"/>
      <c r="CI1987" s="14"/>
      <c r="CJ1987" s="7"/>
      <c r="CK1987" s="14"/>
      <c r="CL1987" s="7"/>
      <c r="CM1987" s="14"/>
    </row>
    <row r="1988" spans="1:91" x14ac:dyDescent="0.3">
      <c r="A1988" s="10">
        <v>151</v>
      </c>
      <c r="B1988" s="36" t="s">
        <v>886</v>
      </c>
      <c r="G1988" s="36" t="s">
        <v>7425</v>
      </c>
      <c r="K1988" s="7"/>
      <c r="L1988" s="7" t="s">
        <v>834</v>
      </c>
      <c r="M1988" s="7" t="s">
        <v>669</v>
      </c>
      <c r="N1988" s="4"/>
      <c r="O1988" s="4"/>
      <c r="P1988" s="4"/>
      <c r="Q1988" s="4"/>
      <c r="R1988" s="4"/>
      <c r="S1988" s="4"/>
      <c r="T1988" s="4"/>
      <c r="U1988" s="4"/>
      <c r="V1988" s="4"/>
      <c r="W1988" s="4"/>
      <c r="X1988" s="4"/>
      <c r="Y1988" s="4"/>
      <c r="Z1988" s="4"/>
      <c r="AA1988" s="4"/>
      <c r="AB1988" s="4"/>
      <c r="AC1988" s="4"/>
      <c r="AD1988" s="4"/>
      <c r="AE1988" s="4"/>
      <c r="AF1988" s="4"/>
      <c r="AG1988" s="4"/>
      <c r="AH1988" s="4"/>
      <c r="AI1988" s="4"/>
      <c r="AJ1988" s="4"/>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Z1988" s="7"/>
      <c r="CF1988" s="7"/>
      <c r="CG1988" s="14"/>
      <c r="CH1988" s="7"/>
      <c r="CI1988" s="14"/>
      <c r="CJ1988" s="7"/>
      <c r="CK1988" s="14"/>
      <c r="CL1988" s="7"/>
      <c r="CM1988" s="14"/>
    </row>
    <row r="1989" spans="1:91" x14ac:dyDescent="0.3">
      <c r="A1989" s="10">
        <v>151</v>
      </c>
      <c r="B1989" s="36" t="s">
        <v>886</v>
      </c>
      <c r="G1989" s="36" t="s">
        <v>7426</v>
      </c>
      <c r="K1989" s="7"/>
      <c r="L1989" s="7" t="s">
        <v>834</v>
      </c>
      <c r="M1989" s="7" t="s">
        <v>669</v>
      </c>
      <c r="N1989" s="4"/>
      <c r="O1989" s="4"/>
      <c r="P1989" s="4"/>
      <c r="Q1989" s="4"/>
      <c r="R1989" s="4"/>
      <c r="S1989" s="4"/>
      <c r="T1989" s="4"/>
      <c r="U1989" s="4"/>
      <c r="V1989" s="4"/>
      <c r="W1989" s="4"/>
      <c r="X1989" s="4"/>
      <c r="Y1989" s="4"/>
      <c r="Z1989" s="4"/>
      <c r="AA1989" s="4"/>
      <c r="AB1989" s="4"/>
      <c r="AC1989" s="4"/>
      <c r="AD1989" s="4"/>
      <c r="AE1989" s="4"/>
      <c r="AF1989" s="4"/>
      <c r="AG1989" s="4"/>
      <c r="AH1989" s="4"/>
      <c r="AI1989" s="4"/>
      <c r="AJ1989" s="4"/>
      <c r="AK1989" s="4"/>
      <c r="AL1989" s="4"/>
      <c r="AM1989" s="4"/>
      <c r="AN1989" s="4"/>
      <c r="AO1989" s="4"/>
      <c r="AP1989" s="4"/>
      <c r="AQ1989" s="4"/>
      <c r="AR1989" s="4"/>
      <c r="AS1989" s="4"/>
      <c r="AT1989" s="4"/>
      <c r="AU1989" s="4"/>
      <c r="AV1989" s="4"/>
      <c r="AW1989" s="4"/>
      <c r="AX1989" s="4"/>
      <c r="AY1989" s="4"/>
      <c r="AZ1989" s="4"/>
      <c r="BA1989" s="4"/>
      <c r="BB1989" s="4"/>
      <c r="BC1989" s="4"/>
      <c r="BD1989" s="4"/>
      <c r="BE1989" s="4"/>
      <c r="BF1989" s="4"/>
      <c r="BG1989" s="4"/>
      <c r="BH1989" s="4"/>
      <c r="BI1989" s="4"/>
      <c r="BJ1989" s="4"/>
      <c r="BK1989" s="4"/>
      <c r="BL1989" s="4"/>
      <c r="BM1989" s="4"/>
      <c r="BN1989" s="4"/>
      <c r="BO1989" s="4"/>
      <c r="BP1989" s="4"/>
      <c r="BQ1989" s="4"/>
      <c r="BR1989" s="4"/>
      <c r="BS1989" s="4"/>
      <c r="BT1989" s="4"/>
      <c r="BU1989" s="4"/>
      <c r="BV1989" s="4"/>
      <c r="BW1989" s="4"/>
      <c r="BZ1989" s="7"/>
      <c r="CF1989" s="7"/>
      <c r="CG1989" s="14"/>
      <c r="CH1989" s="7"/>
      <c r="CI1989" s="14"/>
      <c r="CJ1989" s="7"/>
      <c r="CK1989" s="14"/>
      <c r="CL1989" s="7"/>
      <c r="CM1989" s="14"/>
    </row>
    <row r="1990" spans="1:91" x14ac:dyDescent="0.3">
      <c r="A1990" s="10">
        <v>151</v>
      </c>
      <c r="B1990" s="36" t="s">
        <v>886</v>
      </c>
      <c r="G1990" s="36" t="s">
        <v>7427</v>
      </c>
      <c r="K1990" s="7"/>
      <c r="L1990" s="7" t="s">
        <v>834</v>
      </c>
      <c r="M1990" s="7" t="s">
        <v>669</v>
      </c>
      <c r="N1990" s="4"/>
      <c r="O1990" s="4"/>
      <c r="P1990" s="4"/>
      <c r="Q1990" s="4"/>
      <c r="R1990" s="4"/>
      <c r="S1990" s="4"/>
      <c r="T1990" s="4"/>
      <c r="U1990" s="4"/>
      <c r="V1990" s="4"/>
      <c r="W1990" s="4"/>
      <c r="X1990" s="4"/>
      <c r="Y1990" s="4"/>
      <c r="Z1990" s="4"/>
      <c r="AA1990" s="4"/>
      <c r="AB1990" s="4"/>
      <c r="AC1990" s="4"/>
      <c r="AD1990" s="4"/>
      <c r="AE1990" s="4"/>
      <c r="AF1990" s="4"/>
      <c r="AG1990" s="4"/>
      <c r="AH1990" s="4"/>
      <c r="AI1990" s="4"/>
      <c r="AJ1990" s="4"/>
      <c r="AK1990" s="4"/>
      <c r="AL1990" s="4"/>
      <c r="AM1990" s="4"/>
      <c r="AN1990" s="4"/>
      <c r="AO1990" s="4"/>
      <c r="AP1990" s="4"/>
      <c r="AQ1990" s="4"/>
      <c r="AR1990" s="4"/>
      <c r="AS1990" s="4"/>
      <c r="AT1990" s="4"/>
      <c r="AU1990" s="4"/>
      <c r="AV1990" s="4"/>
      <c r="AW1990" s="4"/>
      <c r="AX1990" s="4"/>
      <c r="AY1990" s="4"/>
      <c r="AZ1990" s="4"/>
      <c r="BA1990" s="4"/>
      <c r="BB1990" s="4"/>
      <c r="BC1990" s="4"/>
      <c r="BD1990" s="4"/>
      <c r="BE1990" s="4"/>
      <c r="BF1990" s="4"/>
      <c r="BG1990" s="4"/>
      <c r="BH1990" s="4"/>
      <c r="BI1990" s="4"/>
      <c r="BJ1990" s="4"/>
      <c r="BK1990" s="4"/>
      <c r="BL1990" s="4"/>
      <c r="BM1990" s="4"/>
      <c r="BN1990" s="4"/>
      <c r="BO1990" s="4"/>
      <c r="BP1990" s="4"/>
      <c r="BQ1990" s="4"/>
      <c r="BR1990" s="4"/>
      <c r="BS1990" s="4"/>
      <c r="BT1990" s="4"/>
      <c r="BU1990" s="4"/>
      <c r="BV1990" s="4"/>
      <c r="BW1990" s="4"/>
      <c r="BZ1990" s="7"/>
      <c r="CF1990" s="7"/>
      <c r="CG1990" s="14"/>
      <c r="CH1990" s="7"/>
      <c r="CI1990" s="14"/>
      <c r="CJ1990" s="7"/>
      <c r="CK1990" s="14"/>
      <c r="CL1990" s="7"/>
      <c r="CM1990" s="14"/>
    </row>
    <row r="1991" spans="1:91" x14ac:dyDescent="0.3">
      <c r="A1991" s="10">
        <v>151</v>
      </c>
      <c r="B1991" s="36" t="s">
        <v>863</v>
      </c>
      <c r="G1991" s="36" t="s">
        <v>7428</v>
      </c>
      <c r="K1991" s="7"/>
      <c r="L1991" s="7" t="s">
        <v>834</v>
      </c>
      <c r="M1991" s="7" t="s">
        <v>636</v>
      </c>
      <c r="N1991" s="4"/>
      <c r="O1991" s="4"/>
      <c r="P1991" s="4"/>
      <c r="Q1991" s="4"/>
      <c r="R1991" s="4"/>
      <c r="S1991" s="4"/>
      <c r="T1991" s="4"/>
      <c r="U1991" s="4"/>
      <c r="V1991" s="4"/>
      <c r="W1991" s="4"/>
      <c r="X1991" s="4"/>
      <c r="Y1991" s="4"/>
      <c r="Z1991" s="4"/>
      <c r="AA1991" s="4"/>
      <c r="AB1991" s="4"/>
      <c r="AC1991" s="4"/>
      <c r="AD1991" s="4"/>
      <c r="AE1991" s="4"/>
      <c r="AF1991" s="4"/>
      <c r="AG1991" s="4"/>
      <c r="AH1991" s="4"/>
      <c r="AI1991" s="4"/>
      <c r="AJ1991" s="4"/>
      <c r="AK1991" s="4"/>
      <c r="AL1991" s="4"/>
      <c r="AM1991" s="4"/>
      <c r="AN1991" s="4"/>
      <c r="AO1991" s="4"/>
      <c r="AP1991" s="4"/>
      <c r="AQ1991" s="4"/>
      <c r="AR1991" s="4"/>
      <c r="AS1991" s="4"/>
      <c r="AT1991" s="4"/>
      <c r="AU1991" s="4"/>
      <c r="AV1991" s="4"/>
      <c r="AW1991" s="4"/>
      <c r="AX1991" s="4"/>
      <c r="AY1991" s="4"/>
      <c r="AZ1991" s="4"/>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Z1991" s="7"/>
      <c r="CF1991" s="7"/>
      <c r="CG1991" s="14"/>
      <c r="CH1991" s="7"/>
      <c r="CI1991" s="14"/>
      <c r="CJ1991" s="7"/>
      <c r="CK1991" s="14"/>
      <c r="CL1991" s="7"/>
      <c r="CM1991" s="14"/>
    </row>
    <row r="1992" spans="1:91" x14ac:dyDescent="0.3">
      <c r="A1992" s="10">
        <v>151</v>
      </c>
      <c r="B1992" s="36" t="s">
        <v>1025</v>
      </c>
      <c r="G1992" s="36" t="s">
        <v>7429</v>
      </c>
      <c r="K1992" s="7"/>
      <c r="L1992" s="7" t="s">
        <v>834</v>
      </c>
      <c r="M1992" s="7" t="s">
        <v>669</v>
      </c>
      <c r="N1992" s="4"/>
      <c r="O1992" s="4"/>
      <c r="P1992" s="4"/>
      <c r="Q1992" s="4"/>
      <c r="R1992" s="4"/>
      <c r="S1992" s="4"/>
      <c r="T1992" s="4"/>
      <c r="U1992" s="4"/>
      <c r="V1992" s="4"/>
      <c r="W1992" s="4"/>
      <c r="X1992" s="4"/>
      <c r="Y1992" s="4"/>
      <c r="Z1992" s="4"/>
      <c r="AA1992" s="4"/>
      <c r="AB1992" s="4"/>
      <c r="AC1992" s="4"/>
      <c r="AD1992" s="4"/>
      <c r="AE1992" s="4"/>
      <c r="AF1992" s="4"/>
      <c r="AG1992" s="4"/>
      <c r="AH1992" s="4"/>
      <c r="AI1992" s="4"/>
      <c r="AJ1992" s="4"/>
      <c r="AK1992" s="4"/>
      <c r="AL1992" s="4"/>
      <c r="AM1992" s="4"/>
      <c r="AN1992" s="4"/>
      <c r="AO1992" s="4"/>
      <c r="AP1992" s="4"/>
      <c r="AQ1992" s="4"/>
      <c r="AR1992" s="4"/>
      <c r="AS1992" s="4"/>
      <c r="AT1992" s="4"/>
      <c r="AU1992" s="4"/>
      <c r="AV1992" s="4"/>
      <c r="AW1992" s="4"/>
      <c r="AX1992" s="4"/>
      <c r="AY1992" s="4"/>
      <c r="AZ1992" s="4"/>
      <c r="BA1992" s="4"/>
      <c r="BB1992" s="4"/>
      <c r="BC1992" s="4"/>
      <c r="BD1992" s="4"/>
      <c r="BE1992" s="4"/>
      <c r="BF1992" s="4"/>
      <c r="BG1992" s="4"/>
      <c r="BH1992" s="4"/>
      <c r="BI1992" s="4"/>
      <c r="BJ1992" s="4"/>
      <c r="BK1992" s="4"/>
      <c r="BL1992" s="4"/>
      <c r="BM1992" s="4"/>
      <c r="BN1992" s="4"/>
      <c r="BO1992" s="4"/>
      <c r="BP1992" s="4"/>
      <c r="BQ1992" s="4"/>
      <c r="BR1992" s="4"/>
      <c r="BS1992" s="4"/>
      <c r="BT1992" s="4"/>
      <c r="BU1992" s="4"/>
      <c r="BV1992" s="4"/>
      <c r="BW1992" s="4"/>
      <c r="BZ1992" s="7"/>
      <c r="CF1992" s="7"/>
      <c r="CG1992" s="14"/>
      <c r="CH1992" s="7"/>
      <c r="CI1992" s="14"/>
      <c r="CJ1992" s="7"/>
      <c r="CK1992" s="14"/>
      <c r="CL1992" s="7"/>
      <c r="CM1992" s="14"/>
    </row>
    <row r="1993" spans="1:91" x14ac:dyDescent="0.3">
      <c r="A1993" s="10">
        <v>151</v>
      </c>
      <c r="B1993" s="36" t="s">
        <v>1025</v>
      </c>
      <c r="G1993" s="36" t="s">
        <v>7430</v>
      </c>
      <c r="K1993" s="7"/>
      <c r="L1993" s="7" t="s">
        <v>834</v>
      </c>
      <c r="M1993" s="7" t="s">
        <v>669</v>
      </c>
      <c r="N1993" s="4"/>
      <c r="O1993" s="4"/>
      <c r="P1993" s="4"/>
      <c r="Q1993" s="4"/>
      <c r="R1993" s="4"/>
      <c r="S1993" s="4"/>
      <c r="T1993" s="4"/>
      <c r="U1993" s="4"/>
      <c r="V1993" s="4"/>
      <c r="W1993" s="4"/>
      <c r="X1993" s="4"/>
      <c r="Y1993" s="4"/>
      <c r="Z1993" s="4"/>
      <c r="AA1993" s="4"/>
      <c r="AB1993" s="4"/>
      <c r="AC1993" s="4"/>
      <c r="AD1993" s="4"/>
      <c r="AE1993" s="4"/>
      <c r="AF1993" s="4"/>
      <c r="AG1993" s="4"/>
      <c r="AH1993" s="4"/>
      <c r="AI1993" s="4"/>
      <c r="AJ1993" s="4"/>
      <c r="AK1993" s="4"/>
      <c r="AL1993" s="4"/>
      <c r="AM1993" s="4"/>
      <c r="AN1993" s="4"/>
      <c r="AO1993" s="4"/>
      <c r="AP1993" s="4"/>
      <c r="AQ1993" s="4"/>
      <c r="AR1993" s="4"/>
      <c r="AS1993" s="4"/>
      <c r="AT1993" s="4"/>
      <c r="AU1993" s="4"/>
      <c r="AV1993" s="4"/>
      <c r="AW1993" s="4"/>
      <c r="AX1993" s="4"/>
      <c r="AY1993" s="4"/>
      <c r="AZ1993" s="4"/>
      <c r="BA1993" s="4"/>
      <c r="BB1993" s="4"/>
      <c r="BC1993" s="4"/>
      <c r="BD1993" s="4"/>
      <c r="BE1993" s="4"/>
      <c r="BF1993" s="4"/>
      <c r="BG1993" s="4"/>
      <c r="BH1993" s="4"/>
      <c r="BI1993" s="4"/>
      <c r="BJ1993" s="4"/>
      <c r="BK1993" s="4"/>
      <c r="BL1993" s="4"/>
      <c r="BM1993" s="4"/>
      <c r="BN1993" s="4"/>
      <c r="BO1993" s="4"/>
      <c r="BP1993" s="4"/>
      <c r="BQ1993" s="4"/>
      <c r="BR1993" s="4"/>
      <c r="BS1993" s="4"/>
      <c r="BT1993" s="4"/>
      <c r="BU1993" s="4"/>
      <c r="BV1993" s="4"/>
      <c r="BW1993" s="4"/>
      <c r="BZ1993" s="7"/>
      <c r="CF1993" s="7"/>
      <c r="CG1993" s="14"/>
      <c r="CH1993" s="7"/>
      <c r="CI1993" s="14"/>
      <c r="CJ1993" s="7"/>
      <c r="CK1993" s="14"/>
      <c r="CL1993" s="7"/>
      <c r="CM1993" s="14"/>
    </row>
    <row r="1994" spans="1:91" x14ac:dyDescent="0.3">
      <c r="A1994" s="10">
        <v>151</v>
      </c>
      <c r="B1994" s="36" t="s">
        <v>1025</v>
      </c>
      <c r="G1994" s="36" t="s">
        <v>7431</v>
      </c>
      <c r="K1994" s="7"/>
      <c r="L1994" s="7" t="s">
        <v>834</v>
      </c>
      <c r="M1994" s="7" t="s">
        <v>615</v>
      </c>
      <c r="N1994" s="4"/>
      <c r="O1994" s="4"/>
      <c r="P1994" s="4"/>
      <c r="Q1994" s="4"/>
      <c r="R1994" s="4"/>
      <c r="S1994" s="4"/>
      <c r="T1994" s="4"/>
      <c r="U1994" s="4"/>
      <c r="V1994" s="4"/>
      <c r="W1994" s="4"/>
      <c r="X1994" s="4"/>
      <c r="Y1994" s="4"/>
      <c r="Z1994" s="4"/>
      <c r="AA1994" s="4"/>
      <c r="AB1994" s="4"/>
      <c r="AC1994" s="4"/>
      <c r="AD1994" s="4"/>
      <c r="AE1994" s="4"/>
      <c r="AF1994" s="4"/>
      <c r="AG1994" s="4"/>
      <c r="AH1994" s="4"/>
      <c r="AI1994" s="4"/>
      <c r="AJ1994" s="4"/>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c r="BI1994" s="4"/>
      <c r="BJ1994" s="4"/>
      <c r="BK1994" s="4"/>
      <c r="BL1994" s="4"/>
      <c r="BM1994" s="4"/>
      <c r="BN1994" s="4"/>
      <c r="BO1994" s="4"/>
      <c r="BP1994" s="4"/>
      <c r="BQ1994" s="4"/>
      <c r="BR1994" s="4"/>
      <c r="BS1994" s="4"/>
      <c r="BT1994" s="4"/>
      <c r="BU1994" s="4"/>
      <c r="BV1994" s="4"/>
      <c r="BW1994" s="4"/>
      <c r="BZ1994" s="7"/>
      <c r="CF1994" s="7"/>
      <c r="CG1994" s="14"/>
      <c r="CH1994" s="7"/>
      <c r="CI1994" s="14"/>
      <c r="CJ1994" s="7"/>
      <c r="CK1994" s="14"/>
      <c r="CL1994" s="7"/>
      <c r="CM1994" s="14"/>
    </row>
    <row r="1995" spans="1:91" x14ac:dyDescent="0.3">
      <c r="A1995" s="10">
        <v>151</v>
      </c>
      <c r="B1995" s="36" t="s">
        <v>1025</v>
      </c>
      <c r="G1995" s="36" t="s">
        <v>7432</v>
      </c>
      <c r="K1995" s="7"/>
      <c r="L1995" s="7" t="s">
        <v>834</v>
      </c>
      <c r="M1995" s="7" t="s">
        <v>669</v>
      </c>
      <c r="N1995" s="4"/>
      <c r="O1995" s="4"/>
      <c r="P1995" s="4"/>
      <c r="Q1995" s="4"/>
      <c r="R1995" s="4"/>
      <c r="S1995" s="4"/>
      <c r="T1995" s="4"/>
      <c r="U1995" s="4"/>
      <c r="V1995" s="4"/>
      <c r="W1995" s="4"/>
      <c r="X1995" s="4"/>
      <c r="Y1995" s="4"/>
      <c r="Z1995" s="4"/>
      <c r="AA1995" s="4"/>
      <c r="AB1995" s="4"/>
      <c r="AC1995" s="4"/>
      <c r="AD1995" s="4"/>
      <c r="AE1995" s="4"/>
      <c r="AF1995" s="4"/>
      <c r="AG1995" s="4"/>
      <c r="AH1995" s="4"/>
      <c r="AI1995" s="4"/>
      <c r="AJ1995" s="4"/>
      <c r="AK1995" s="4"/>
      <c r="AL1995" s="4"/>
      <c r="AM1995" s="4"/>
      <c r="AN1995" s="4"/>
      <c r="AO1995" s="4"/>
      <c r="AP1995" s="4"/>
      <c r="AQ1995" s="4"/>
      <c r="AR1995" s="4"/>
      <c r="AS1995" s="4"/>
      <c r="AT1995" s="4"/>
      <c r="AU1995" s="4"/>
      <c r="AV1995" s="4"/>
      <c r="AW1995" s="4"/>
      <c r="AX1995" s="4"/>
      <c r="AY1995" s="4"/>
      <c r="AZ1995" s="4"/>
      <c r="BA1995" s="4"/>
      <c r="BB1995" s="4"/>
      <c r="BC1995" s="4"/>
      <c r="BD1995" s="4"/>
      <c r="BE1995" s="4"/>
      <c r="BF1995" s="4"/>
      <c r="BG1995" s="4"/>
      <c r="BH1995" s="4"/>
      <c r="BI1995" s="4"/>
      <c r="BJ1995" s="4"/>
      <c r="BK1995" s="4"/>
      <c r="BL1995" s="4"/>
      <c r="BM1995" s="4"/>
      <c r="BN1995" s="4"/>
      <c r="BO1995" s="4"/>
      <c r="BP1995" s="4"/>
      <c r="BQ1995" s="4"/>
      <c r="BR1995" s="4"/>
      <c r="BS1995" s="4"/>
      <c r="BT1995" s="4"/>
      <c r="BU1995" s="4"/>
      <c r="BV1995" s="4"/>
      <c r="BW1995" s="4"/>
      <c r="BZ1995" s="7"/>
      <c r="CF1995" s="7"/>
      <c r="CG1995" s="14"/>
      <c r="CH1995" s="7"/>
      <c r="CI1995" s="14"/>
      <c r="CJ1995" s="7"/>
      <c r="CK1995" s="14"/>
      <c r="CL1995" s="7"/>
      <c r="CM1995" s="14"/>
    </row>
    <row r="1996" spans="1:91" x14ac:dyDescent="0.3">
      <c r="A1996" s="10">
        <v>151</v>
      </c>
      <c r="B1996" s="36" t="s">
        <v>1007</v>
      </c>
      <c r="G1996" s="36" t="s">
        <v>7433</v>
      </c>
      <c r="K1996" s="7"/>
      <c r="L1996" s="7" t="s">
        <v>834</v>
      </c>
      <c r="M1996" s="7" t="s">
        <v>669</v>
      </c>
      <c r="N1996" s="4"/>
      <c r="O1996" s="4"/>
      <c r="P1996" s="4"/>
      <c r="Q1996" s="4"/>
      <c r="R1996" s="4"/>
      <c r="S1996" s="4"/>
      <c r="T1996" s="4"/>
      <c r="U1996" s="4"/>
      <c r="V1996" s="4"/>
      <c r="W1996" s="4"/>
      <c r="X1996" s="4"/>
      <c r="Y1996" s="4"/>
      <c r="Z1996" s="4"/>
      <c r="AA1996" s="4"/>
      <c r="AB1996" s="4"/>
      <c r="AC1996" s="4"/>
      <c r="AD1996" s="4"/>
      <c r="AE1996" s="4"/>
      <c r="AF1996" s="4"/>
      <c r="AG1996" s="4"/>
      <c r="AH1996" s="4"/>
      <c r="AI1996" s="4"/>
      <c r="AJ1996" s="4"/>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c r="BI1996" s="4"/>
      <c r="BJ1996" s="4"/>
      <c r="BK1996" s="4"/>
      <c r="BL1996" s="4"/>
      <c r="BM1996" s="4"/>
      <c r="BN1996" s="4"/>
      <c r="BO1996" s="4"/>
      <c r="BP1996" s="4"/>
      <c r="BQ1996" s="4"/>
      <c r="BR1996" s="4"/>
      <c r="BS1996" s="4"/>
      <c r="BT1996" s="4"/>
      <c r="BU1996" s="4"/>
      <c r="BV1996" s="4"/>
      <c r="BW1996" s="4"/>
      <c r="BZ1996" s="7"/>
      <c r="CF1996" s="7"/>
      <c r="CG1996" s="14"/>
      <c r="CH1996" s="7"/>
      <c r="CI1996" s="14"/>
      <c r="CJ1996" s="7"/>
      <c r="CK1996" s="14"/>
      <c r="CL1996" s="7"/>
      <c r="CM1996" s="14"/>
    </row>
    <row r="1997" spans="1:91" x14ac:dyDescent="0.3">
      <c r="A1997" s="10">
        <v>151</v>
      </c>
      <c r="B1997" s="36" t="s">
        <v>860</v>
      </c>
      <c r="G1997" s="36" t="s">
        <v>7434</v>
      </c>
      <c r="K1997" s="7"/>
      <c r="L1997" s="7" t="s">
        <v>834</v>
      </c>
      <c r="M1997" s="7" t="s">
        <v>669</v>
      </c>
      <c r="N1997" s="4"/>
      <c r="O1997" s="4"/>
      <c r="P1997" s="4"/>
      <c r="Q1997" s="4"/>
      <c r="R1997" s="4"/>
      <c r="S1997" s="4"/>
      <c r="T1997" s="4"/>
      <c r="U1997" s="4"/>
      <c r="V1997" s="4"/>
      <c r="W1997" s="4"/>
      <c r="X1997" s="4"/>
      <c r="Y1997" s="4"/>
      <c r="Z1997" s="4"/>
      <c r="AA1997" s="4"/>
      <c r="AB1997" s="4"/>
      <c r="AC1997" s="4"/>
      <c r="AD1997" s="4"/>
      <c r="AE1997" s="4"/>
      <c r="AF1997" s="4"/>
      <c r="AG1997" s="4"/>
      <c r="AH1997" s="4"/>
      <c r="AI1997" s="4"/>
      <c r="AJ1997" s="4"/>
      <c r="AK1997" s="4"/>
      <c r="AL1997" s="4"/>
      <c r="AM1997" s="4"/>
      <c r="AN1997" s="4"/>
      <c r="AO1997" s="4"/>
      <c r="AP1997" s="4"/>
      <c r="AQ1997" s="4"/>
      <c r="AR1997" s="4"/>
      <c r="AS1997" s="4"/>
      <c r="AT1997" s="4"/>
      <c r="AU1997" s="4"/>
      <c r="AV1997" s="4"/>
      <c r="AW1997" s="4"/>
      <c r="AX1997" s="4"/>
      <c r="AY1997" s="4"/>
      <c r="AZ1997" s="4"/>
      <c r="BA1997" s="4"/>
      <c r="BB1997" s="4"/>
      <c r="BC1997" s="4"/>
      <c r="BD1997" s="4"/>
      <c r="BE1997" s="4"/>
      <c r="BF1997" s="4"/>
      <c r="BG1997" s="4"/>
      <c r="BH1997" s="4"/>
      <c r="BI1997" s="4"/>
      <c r="BJ1997" s="4"/>
      <c r="BK1997" s="4"/>
      <c r="BL1997" s="4"/>
      <c r="BM1997" s="4"/>
      <c r="BN1997" s="4"/>
      <c r="BO1997" s="4"/>
      <c r="BP1997" s="4"/>
      <c r="BQ1997" s="4"/>
      <c r="BR1997" s="4"/>
      <c r="BS1997" s="4"/>
      <c r="BT1997" s="4"/>
      <c r="BU1997" s="4"/>
      <c r="BV1997" s="4"/>
      <c r="BW1997" s="4"/>
      <c r="BZ1997" s="7"/>
      <c r="CF1997" s="7"/>
      <c r="CG1997" s="14"/>
      <c r="CH1997" s="7"/>
      <c r="CI1997" s="14"/>
      <c r="CJ1997" s="7"/>
      <c r="CK1997" s="14"/>
      <c r="CL1997" s="7"/>
      <c r="CM1997" s="14"/>
    </row>
    <row r="1998" spans="1:91" x14ac:dyDescent="0.3">
      <c r="A1998" s="10">
        <v>151</v>
      </c>
      <c r="B1998" s="36" t="s">
        <v>1058</v>
      </c>
      <c r="G1998" s="36" t="s">
        <v>7435</v>
      </c>
      <c r="K1998" s="7"/>
      <c r="L1998" s="7" t="s">
        <v>834</v>
      </c>
      <c r="M1998" s="7" t="s">
        <v>669</v>
      </c>
      <c r="N1998" s="4"/>
      <c r="O1998" s="4"/>
      <c r="P1998" s="4"/>
      <c r="Q1998" s="4"/>
      <c r="R1998" s="4"/>
      <c r="S1998" s="4"/>
      <c r="T1998" s="4"/>
      <c r="U1998" s="4"/>
      <c r="V1998" s="4"/>
      <c r="W1998" s="4"/>
      <c r="X1998" s="4"/>
      <c r="Y1998" s="4"/>
      <c r="Z1998" s="4"/>
      <c r="AA1998" s="4"/>
      <c r="AB1998" s="4"/>
      <c r="AC1998" s="4"/>
      <c r="AD1998" s="4"/>
      <c r="AE1998" s="4"/>
      <c r="AF1998" s="4"/>
      <c r="AG1998" s="4"/>
      <c r="AH1998" s="4"/>
      <c r="AI1998" s="4"/>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4"/>
      <c r="BH1998" s="4"/>
      <c r="BI1998" s="4"/>
      <c r="BJ1998" s="4"/>
      <c r="BK1998" s="4"/>
      <c r="BL1998" s="4"/>
      <c r="BM1998" s="4"/>
      <c r="BN1998" s="4"/>
      <c r="BO1998" s="4"/>
      <c r="BP1998" s="4"/>
      <c r="BQ1998" s="4"/>
      <c r="BR1998" s="4"/>
      <c r="BS1998" s="4"/>
      <c r="BT1998" s="4"/>
      <c r="BU1998" s="4"/>
      <c r="BV1998" s="4"/>
      <c r="BW1998" s="4"/>
      <c r="BZ1998" s="7"/>
      <c r="CF1998" s="7"/>
      <c r="CG1998" s="14"/>
      <c r="CH1998" s="7"/>
      <c r="CI1998" s="14"/>
      <c r="CJ1998" s="7"/>
      <c r="CK1998" s="14"/>
      <c r="CL1998" s="7"/>
      <c r="CM1998" s="14"/>
    </row>
    <row r="1999" spans="1:91" x14ac:dyDescent="0.3">
      <c r="A1999" s="10">
        <v>151</v>
      </c>
      <c r="B1999" s="36" t="s">
        <v>1025</v>
      </c>
      <c r="G1999" s="36" t="s">
        <v>7436</v>
      </c>
      <c r="K1999" s="7"/>
      <c r="L1999" s="7" t="s">
        <v>834</v>
      </c>
      <c r="M1999" s="7" t="s">
        <v>669</v>
      </c>
      <c r="N1999" s="4"/>
      <c r="O1999" s="4"/>
      <c r="P1999" s="4"/>
      <c r="Q1999" s="4"/>
      <c r="R1999" s="4"/>
      <c r="S1999" s="4"/>
      <c r="T1999" s="4"/>
      <c r="U1999" s="4"/>
      <c r="V1999" s="4"/>
      <c r="W1999" s="4"/>
      <c r="X1999" s="4"/>
      <c r="Y1999" s="4"/>
      <c r="Z1999" s="4"/>
      <c r="AA1999" s="4"/>
      <c r="AB1999" s="4"/>
      <c r="AC1999" s="4"/>
      <c r="AD1999" s="4"/>
      <c r="AE1999" s="4"/>
      <c r="AF1999" s="4"/>
      <c r="AG1999" s="4"/>
      <c r="AH1999" s="4"/>
      <c r="AI1999" s="4"/>
      <c r="AJ1999" s="4"/>
      <c r="AK1999" s="4"/>
      <c r="AL1999" s="4"/>
      <c r="AM1999" s="4"/>
      <c r="AN1999" s="4"/>
      <c r="AO1999" s="4"/>
      <c r="AP1999" s="4"/>
      <c r="AQ1999" s="4"/>
      <c r="AR1999" s="4"/>
      <c r="AS1999" s="4"/>
      <c r="AT1999" s="4"/>
      <c r="AU1999" s="4"/>
      <c r="AV1999" s="4"/>
      <c r="AW1999" s="4"/>
      <c r="AX1999" s="4"/>
      <c r="AY1999" s="4"/>
      <c r="AZ1999" s="4"/>
      <c r="BA1999" s="4"/>
      <c r="BB1999" s="4"/>
      <c r="BC1999" s="4"/>
      <c r="BD1999" s="4"/>
      <c r="BE1999" s="4"/>
      <c r="BF1999" s="4"/>
      <c r="BG1999" s="4"/>
      <c r="BH1999" s="4"/>
      <c r="BI1999" s="4"/>
      <c r="BJ1999" s="4"/>
      <c r="BK1999" s="4"/>
      <c r="BL1999" s="4"/>
      <c r="BM1999" s="4"/>
      <c r="BN1999" s="4"/>
      <c r="BO1999" s="4"/>
      <c r="BP1999" s="4"/>
      <c r="BQ1999" s="4"/>
      <c r="BR1999" s="4"/>
      <c r="BS1999" s="4"/>
      <c r="BT1999" s="4"/>
      <c r="BU1999" s="4"/>
      <c r="BV1999" s="4"/>
      <c r="BW1999" s="4"/>
      <c r="BZ1999" s="7"/>
      <c r="CF1999" s="7"/>
      <c r="CG1999" s="14"/>
      <c r="CH1999" s="7"/>
      <c r="CI1999" s="14"/>
      <c r="CJ1999" s="7"/>
      <c r="CK1999" s="14"/>
      <c r="CL1999" s="7"/>
      <c r="CM1999" s="14"/>
    </row>
    <row r="2000" spans="1:91" x14ac:dyDescent="0.3">
      <c r="A2000" s="10">
        <v>151</v>
      </c>
      <c r="B2000" s="36" t="s">
        <v>1058</v>
      </c>
      <c r="G2000" s="36" t="s">
        <v>7437</v>
      </c>
      <c r="K2000" s="7"/>
      <c r="L2000" s="7" t="s">
        <v>834</v>
      </c>
      <c r="M2000" s="7" t="s">
        <v>669</v>
      </c>
      <c r="N2000" s="4"/>
      <c r="O2000" s="4"/>
      <c r="P2000" s="4"/>
      <c r="Q2000" s="4"/>
      <c r="R2000" s="4"/>
      <c r="S2000" s="4"/>
      <c r="T2000" s="4"/>
      <c r="U2000" s="4"/>
      <c r="V2000" s="4"/>
      <c r="W2000" s="4"/>
      <c r="X2000" s="4"/>
      <c r="Y2000" s="4"/>
      <c r="Z2000" s="4"/>
      <c r="AA2000" s="4"/>
      <c r="AB2000" s="4"/>
      <c r="AC2000" s="4"/>
      <c r="AD2000" s="4"/>
      <c r="AE2000" s="4"/>
      <c r="AF2000" s="4"/>
      <c r="AG2000" s="4"/>
      <c r="AH2000" s="4"/>
      <c r="AI2000" s="4"/>
      <c r="AJ2000" s="4"/>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c r="BI2000" s="4"/>
      <c r="BJ2000" s="4"/>
      <c r="BK2000" s="4"/>
      <c r="BL2000" s="4"/>
      <c r="BM2000" s="4"/>
      <c r="BN2000" s="4"/>
      <c r="BO2000" s="4"/>
      <c r="BP2000" s="4"/>
      <c r="BQ2000" s="4"/>
      <c r="BR2000" s="4"/>
      <c r="BS2000" s="4"/>
      <c r="BT2000" s="4"/>
      <c r="BU2000" s="4"/>
      <c r="BV2000" s="4"/>
      <c r="BW2000" s="4"/>
      <c r="BZ2000" s="7"/>
      <c r="CF2000" s="7"/>
      <c r="CG2000" s="14"/>
      <c r="CH2000" s="7"/>
      <c r="CI2000" s="14"/>
      <c r="CJ2000" s="7"/>
      <c r="CK2000" s="14"/>
      <c r="CL2000" s="7"/>
      <c r="CM2000" s="14"/>
    </row>
    <row r="2001" spans="1:91" x14ac:dyDescent="0.3">
      <c r="A2001" s="10">
        <v>151</v>
      </c>
      <c r="B2001" s="36" t="s">
        <v>1058</v>
      </c>
      <c r="G2001" s="36" t="s">
        <v>7438</v>
      </c>
      <c r="K2001" s="7"/>
      <c r="L2001" s="7" t="s">
        <v>834</v>
      </c>
      <c r="M2001" s="7" t="s">
        <v>624</v>
      </c>
      <c r="N2001" s="4"/>
      <c r="O2001" s="4"/>
      <c r="P2001" s="4"/>
      <c r="Q2001" s="4"/>
      <c r="R2001" s="4"/>
      <c r="S2001" s="4"/>
      <c r="T2001" s="4"/>
      <c r="U2001" s="4"/>
      <c r="V2001" s="4"/>
      <c r="W2001" s="4"/>
      <c r="X2001" s="4"/>
      <c r="Y2001" s="4"/>
      <c r="Z2001" s="4"/>
      <c r="AA2001" s="4"/>
      <c r="AB2001" s="4"/>
      <c r="AC2001" s="4"/>
      <c r="AD2001" s="4"/>
      <c r="AE2001" s="4"/>
      <c r="AF2001" s="4"/>
      <c r="AG2001" s="4"/>
      <c r="AH2001" s="4"/>
      <c r="AI2001" s="4"/>
      <c r="AJ2001" s="4"/>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c r="BI2001" s="4"/>
      <c r="BJ2001" s="4"/>
      <c r="BK2001" s="4"/>
      <c r="BL2001" s="4"/>
      <c r="BM2001" s="4"/>
      <c r="BN2001" s="4"/>
      <c r="BO2001" s="4"/>
      <c r="BP2001" s="4"/>
      <c r="BQ2001" s="4"/>
      <c r="BR2001" s="4"/>
      <c r="BS2001" s="4"/>
      <c r="BT2001" s="4"/>
      <c r="BU2001" s="4"/>
      <c r="BV2001" s="4"/>
      <c r="BW2001" s="4"/>
      <c r="BZ2001" s="7"/>
      <c r="CF2001" s="7"/>
      <c r="CG2001" s="14"/>
      <c r="CH2001" s="7"/>
      <c r="CI2001" s="14"/>
      <c r="CJ2001" s="7"/>
      <c r="CK2001" s="14"/>
      <c r="CL2001" s="7"/>
      <c r="CM2001" s="14"/>
    </row>
    <row r="2002" spans="1:91" x14ac:dyDescent="0.3">
      <c r="A2002" s="10">
        <v>151</v>
      </c>
      <c r="B2002" s="36" t="s">
        <v>1654</v>
      </c>
      <c r="G2002" s="36" t="s">
        <v>7439</v>
      </c>
      <c r="K2002" s="7"/>
      <c r="L2002" s="7" t="s">
        <v>834</v>
      </c>
      <c r="M2002" s="7" t="s">
        <v>615</v>
      </c>
      <c r="N2002" s="4"/>
      <c r="O2002" s="4"/>
      <c r="P2002" s="4"/>
      <c r="Q2002" s="4"/>
      <c r="R2002" s="4"/>
      <c r="S2002" s="4"/>
      <c r="T2002" s="4"/>
      <c r="U2002" s="4"/>
      <c r="V2002" s="4"/>
      <c r="W2002" s="4"/>
      <c r="X2002" s="4"/>
      <c r="Y2002" s="4"/>
      <c r="Z2002" s="4"/>
      <c r="AA2002" s="4"/>
      <c r="AB2002" s="4"/>
      <c r="AC2002" s="4"/>
      <c r="AD2002" s="4"/>
      <c r="AE2002" s="4"/>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c r="BI2002" s="4"/>
      <c r="BJ2002" s="4"/>
      <c r="BK2002" s="4"/>
      <c r="BL2002" s="4"/>
      <c r="BM2002" s="4"/>
      <c r="BN2002" s="4"/>
      <c r="BO2002" s="4"/>
      <c r="BP2002" s="4"/>
      <c r="BQ2002" s="4"/>
      <c r="BR2002" s="4"/>
      <c r="BS2002" s="4"/>
      <c r="BT2002" s="4"/>
      <c r="BU2002" s="4"/>
      <c r="BV2002" s="4"/>
      <c r="BW2002" s="4"/>
      <c r="BZ2002" s="7"/>
      <c r="CF2002" s="7"/>
      <c r="CG2002" s="14"/>
      <c r="CH2002" s="7"/>
      <c r="CI2002" s="14"/>
      <c r="CJ2002" s="7"/>
      <c r="CK2002" s="14"/>
      <c r="CL2002" s="7"/>
      <c r="CM2002" s="14"/>
    </row>
    <row r="2003" spans="1:91" x14ac:dyDescent="0.3">
      <c r="A2003" s="10">
        <v>151</v>
      </c>
      <c r="B2003" s="36" t="s">
        <v>852</v>
      </c>
      <c r="G2003" s="36" t="s">
        <v>7440</v>
      </c>
      <c r="K2003" s="7"/>
      <c r="L2003" s="7" t="s">
        <v>834</v>
      </c>
      <c r="M2003" s="7" t="s">
        <v>669</v>
      </c>
      <c r="N2003" s="4"/>
      <c r="O2003" s="4"/>
      <c r="P2003" s="4"/>
      <c r="Q2003" s="4"/>
      <c r="R2003" s="4"/>
      <c r="S2003" s="4"/>
      <c r="T2003" s="4"/>
      <c r="U2003" s="4"/>
      <c r="V2003" s="4"/>
      <c r="W2003" s="4"/>
      <c r="X2003" s="4"/>
      <c r="Y2003" s="4"/>
      <c r="Z2003" s="4"/>
      <c r="AA2003" s="4"/>
      <c r="AB2003" s="4"/>
      <c r="AC2003" s="4"/>
      <c r="AD2003" s="4"/>
      <c r="AE2003" s="4"/>
      <c r="AF2003" s="4"/>
      <c r="AG2003" s="4"/>
      <c r="AH2003" s="4"/>
      <c r="AI2003" s="4"/>
      <c r="AJ2003" s="4"/>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c r="BI2003" s="4"/>
      <c r="BJ2003" s="4"/>
      <c r="BK2003" s="4"/>
      <c r="BL2003" s="4"/>
      <c r="BM2003" s="4"/>
      <c r="BN2003" s="4"/>
      <c r="BO2003" s="4"/>
      <c r="BP2003" s="4"/>
      <c r="BQ2003" s="4"/>
      <c r="BR2003" s="4"/>
      <c r="BS2003" s="4"/>
      <c r="BT2003" s="4"/>
      <c r="BU2003" s="4"/>
      <c r="BV2003" s="4"/>
      <c r="BW2003" s="4"/>
      <c r="BZ2003" s="7"/>
      <c r="CF2003" s="7"/>
      <c r="CG2003" s="14"/>
      <c r="CH2003" s="7"/>
      <c r="CI2003" s="14"/>
      <c r="CJ2003" s="7"/>
      <c r="CK2003" s="14"/>
      <c r="CL2003" s="7"/>
      <c r="CM2003" s="14"/>
    </row>
    <row r="2004" spans="1:91" x14ac:dyDescent="0.3">
      <c r="A2004" s="10">
        <v>151</v>
      </c>
      <c r="B2004" s="36" t="s">
        <v>860</v>
      </c>
      <c r="G2004" s="36" t="s">
        <v>7441</v>
      </c>
      <c r="K2004" s="7"/>
      <c r="L2004" s="7" t="s">
        <v>834</v>
      </c>
      <c r="M2004" s="7" t="s">
        <v>627</v>
      </c>
      <c r="N2004" s="4"/>
      <c r="O2004" s="4"/>
      <c r="P2004" s="4"/>
      <c r="Q2004" s="4"/>
      <c r="R2004" s="4"/>
      <c r="S2004" s="4"/>
      <c r="T2004" s="4"/>
      <c r="U2004" s="4"/>
      <c r="V2004" s="4"/>
      <c r="W2004" s="4"/>
      <c r="X2004" s="4"/>
      <c r="Y2004" s="4"/>
      <c r="Z2004" s="4"/>
      <c r="AA2004" s="4"/>
      <c r="AB2004" s="4"/>
      <c r="AC2004" s="4"/>
      <c r="AD2004" s="4"/>
      <c r="AE2004" s="4"/>
      <c r="AF2004" s="4"/>
      <c r="AG2004" s="4"/>
      <c r="AH2004" s="4"/>
      <c r="AI2004" s="4"/>
      <c r="AJ2004" s="4"/>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c r="BI2004" s="4"/>
      <c r="BJ2004" s="4"/>
      <c r="BK2004" s="4"/>
      <c r="BL2004" s="4"/>
      <c r="BM2004" s="4"/>
      <c r="BN2004" s="4"/>
      <c r="BO2004" s="4"/>
      <c r="BP2004" s="4"/>
      <c r="BQ2004" s="4"/>
      <c r="BR2004" s="4"/>
      <c r="BS2004" s="4"/>
      <c r="BT2004" s="4"/>
      <c r="BU2004" s="4"/>
      <c r="BV2004" s="4"/>
      <c r="BW2004" s="4"/>
      <c r="BZ2004" s="7"/>
      <c r="CF2004" s="7"/>
      <c r="CG2004" s="14"/>
      <c r="CH2004" s="7"/>
      <c r="CI2004" s="14"/>
      <c r="CJ2004" s="7"/>
      <c r="CK2004" s="14"/>
      <c r="CL2004" s="7"/>
      <c r="CM2004" s="14"/>
    </row>
    <row r="2005" spans="1:91" x14ac:dyDescent="0.3">
      <c r="A2005" s="10">
        <v>151</v>
      </c>
      <c r="B2005" s="36" t="s">
        <v>1235</v>
      </c>
      <c r="G2005" s="36" t="s">
        <v>7442</v>
      </c>
      <c r="K2005" s="7"/>
      <c r="L2005" s="7" t="s">
        <v>834</v>
      </c>
      <c r="M2005" s="7" t="s">
        <v>669</v>
      </c>
      <c r="N2005" s="4"/>
      <c r="O2005" s="4"/>
      <c r="P2005" s="4"/>
      <c r="Q2005" s="4"/>
      <c r="R2005" s="4"/>
      <c r="S2005" s="4"/>
      <c r="T2005" s="4"/>
      <c r="U2005" s="4"/>
      <c r="V2005" s="4"/>
      <c r="W2005" s="4"/>
      <c r="X2005" s="4"/>
      <c r="Y2005" s="4"/>
      <c r="Z2005" s="4"/>
      <c r="AA2005" s="4"/>
      <c r="AB2005" s="4"/>
      <c r="AC2005" s="4"/>
      <c r="AD2005" s="4"/>
      <c r="AE2005" s="4"/>
      <c r="AF2005" s="4"/>
      <c r="AG2005" s="4"/>
      <c r="AH2005" s="4"/>
      <c r="AI2005" s="4"/>
      <c r="AJ2005" s="4"/>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c r="BI2005" s="4"/>
      <c r="BJ2005" s="4"/>
      <c r="BK2005" s="4"/>
      <c r="BL2005" s="4"/>
      <c r="BM2005" s="4"/>
      <c r="BN2005" s="4"/>
      <c r="BO2005" s="4"/>
      <c r="BP2005" s="4"/>
      <c r="BQ2005" s="4"/>
      <c r="BR2005" s="4"/>
      <c r="BS2005" s="4"/>
      <c r="BT2005" s="4"/>
      <c r="BU2005" s="4"/>
      <c r="BV2005" s="4"/>
      <c r="BW2005" s="4"/>
      <c r="BZ2005" s="7"/>
      <c r="CF2005" s="7"/>
      <c r="CG2005" s="14"/>
      <c r="CH2005" s="7"/>
      <c r="CI2005" s="14"/>
      <c r="CJ2005" s="7"/>
      <c r="CK2005" s="14"/>
      <c r="CL2005" s="7"/>
      <c r="CM2005" s="14"/>
    </row>
    <row r="2006" spans="1:91" x14ac:dyDescent="0.3">
      <c r="A2006" s="10">
        <v>151</v>
      </c>
      <c r="B2006" s="36" t="s">
        <v>895</v>
      </c>
      <c r="G2006" s="36" t="s">
        <v>7443</v>
      </c>
      <c r="K2006" s="7"/>
      <c r="L2006" s="7" t="s">
        <v>834</v>
      </c>
      <c r="M2006" s="7" t="s">
        <v>621</v>
      </c>
      <c r="N2006" s="4"/>
      <c r="O2006" s="4"/>
      <c r="P2006" s="4"/>
      <c r="Q2006" s="4"/>
      <c r="R2006" s="4"/>
      <c r="S2006" s="4"/>
      <c r="T2006" s="4"/>
      <c r="U2006" s="4"/>
      <c r="V2006" s="4"/>
      <c r="W2006" s="4"/>
      <c r="X2006" s="4"/>
      <c r="Y2006" s="4"/>
      <c r="Z2006" s="4"/>
      <c r="AA2006" s="4"/>
      <c r="AB2006" s="4"/>
      <c r="AC2006" s="4"/>
      <c r="AD2006" s="4"/>
      <c r="AE2006" s="4"/>
      <c r="AF2006" s="4"/>
      <c r="AG2006" s="4"/>
      <c r="AH2006" s="4"/>
      <c r="AI2006" s="4"/>
      <c r="AJ2006" s="4"/>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c r="BI2006" s="4"/>
      <c r="BJ2006" s="4"/>
      <c r="BK2006" s="4"/>
      <c r="BL2006" s="4"/>
      <c r="BM2006" s="4"/>
      <c r="BN2006" s="4"/>
      <c r="BO2006" s="4"/>
      <c r="BP2006" s="4"/>
      <c r="BQ2006" s="4"/>
      <c r="BR2006" s="4"/>
      <c r="BS2006" s="4"/>
      <c r="BT2006" s="4"/>
      <c r="BU2006" s="4"/>
      <c r="BV2006" s="4"/>
      <c r="BW2006" s="4"/>
      <c r="BZ2006" s="7"/>
      <c r="CF2006" s="7"/>
      <c r="CG2006" s="14"/>
      <c r="CH2006" s="7"/>
      <c r="CI2006" s="14"/>
      <c r="CJ2006" s="7"/>
      <c r="CK2006" s="14"/>
      <c r="CL2006" s="7"/>
      <c r="CM2006" s="14"/>
    </row>
    <row r="2007" spans="1:91" x14ac:dyDescent="0.3">
      <c r="A2007" s="10">
        <v>151</v>
      </c>
      <c r="B2007" s="36" t="s">
        <v>895</v>
      </c>
      <c r="G2007" s="36" t="s">
        <v>7444</v>
      </c>
      <c r="K2007" s="7"/>
      <c r="L2007" s="7" t="s">
        <v>834</v>
      </c>
      <c r="M2007" s="7" t="s">
        <v>621</v>
      </c>
      <c r="N2007" s="4"/>
      <c r="O2007" s="4"/>
      <c r="P2007" s="4"/>
      <c r="Q2007" s="4"/>
      <c r="R2007" s="4"/>
      <c r="S2007" s="4"/>
      <c r="T2007" s="4"/>
      <c r="U2007" s="4"/>
      <c r="V2007" s="4"/>
      <c r="W2007" s="4"/>
      <c r="X2007" s="4"/>
      <c r="Y2007" s="4"/>
      <c r="Z2007" s="4"/>
      <c r="AA2007" s="4"/>
      <c r="AB2007" s="4"/>
      <c r="AC2007" s="4"/>
      <c r="AD2007" s="4"/>
      <c r="AE2007" s="4"/>
      <c r="AF2007" s="4"/>
      <c r="AG2007" s="4"/>
      <c r="AH2007" s="4"/>
      <c r="AI2007" s="4"/>
      <c r="AJ2007" s="4"/>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c r="BI2007" s="4"/>
      <c r="BJ2007" s="4"/>
      <c r="BK2007" s="4"/>
      <c r="BL2007" s="4"/>
      <c r="BM2007" s="4"/>
      <c r="BN2007" s="4"/>
      <c r="BO2007" s="4"/>
      <c r="BP2007" s="4"/>
      <c r="BQ2007" s="4"/>
      <c r="BR2007" s="4"/>
      <c r="BS2007" s="4"/>
      <c r="BT2007" s="4"/>
      <c r="BU2007" s="4"/>
      <c r="BV2007" s="4"/>
      <c r="BW2007" s="4"/>
      <c r="BZ2007" s="7"/>
      <c r="CF2007" s="7"/>
      <c r="CG2007" s="14"/>
      <c r="CH2007" s="7"/>
      <c r="CI2007" s="14"/>
      <c r="CJ2007" s="7"/>
      <c r="CK2007" s="14"/>
      <c r="CL2007" s="7"/>
      <c r="CM2007" s="14"/>
    </row>
    <row r="2008" spans="1:91" x14ac:dyDescent="0.3">
      <c r="A2008" s="10">
        <v>151</v>
      </c>
      <c r="B2008" s="36" t="s">
        <v>863</v>
      </c>
      <c r="G2008" s="36" t="s">
        <v>7445</v>
      </c>
      <c r="K2008" s="7"/>
      <c r="L2008" s="7" t="s">
        <v>834</v>
      </c>
      <c r="M2008" s="7" t="s">
        <v>651</v>
      </c>
      <c r="N2008" s="4"/>
      <c r="O2008" s="4"/>
      <c r="P2008" s="4"/>
      <c r="Q2008" s="4"/>
      <c r="R2008" s="4"/>
      <c r="S2008" s="4"/>
      <c r="T2008" s="4"/>
      <c r="U2008" s="4"/>
      <c r="V2008" s="4"/>
      <c r="W2008" s="4"/>
      <c r="X2008" s="4"/>
      <c r="Y2008" s="4"/>
      <c r="Z2008" s="4"/>
      <c r="AA2008" s="4"/>
      <c r="AB2008" s="4"/>
      <c r="AC2008" s="4"/>
      <c r="AD2008" s="4"/>
      <c r="AE2008" s="4"/>
      <c r="AF2008" s="4"/>
      <c r="AG2008" s="4"/>
      <c r="AH2008" s="4"/>
      <c r="AI2008" s="4"/>
      <c r="AJ2008" s="4"/>
      <c r="AK2008" s="4"/>
      <c r="AL2008" s="4"/>
      <c r="AM2008" s="4"/>
      <c r="AN2008" s="4"/>
      <c r="AO2008" s="4"/>
      <c r="AP2008" s="4"/>
      <c r="AQ2008" s="4"/>
      <c r="AR2008" s="4"/>
      <c r="AS2008" s="4"/>
      <c r="AT2008" s="4"/>
      <c r="AU2008" s="4"/>
      <c r="AV2008" s="4"/>
      <c r="AW2008" s="4"/>
      <c r="AX2008" s="4"/>
      <c r="AY2008" s="4"/>
      <c r="AZ2008" s="4"/>
      <c r="BA2008" s="4"/>
      <c r="BB2008" s="4"/>
      <c r="BC2008" s="4"/>
      <c r="BD2008" s="4"/>
      <c r="BE2008" s="4"/>
      <c r="BF2008" s="4"/>
      <c r="BG2008" s="4"/>
      <c r="BH2008" s="4"/>
      <c r="BI2008" s="4"/>
      <c r="BJ2008" s="4"/>
      <c r="BK2008" s="4"/>
      <c r="BL2008" s="4"/>
      <c r="BM2008" s="4"/>
      <c r="BN2008" s="4"/>
      <c r="BO2008" s="4"/>
      <c r="BP2008" s="4"/>
      <c r="BQ2008" s="4"/>
      <c r="BR2008" s="4"/>
      <c r="BS2008" s="4"/>
      <c r="BT2008" s="4"/>
      <c r="BU2008" s="4"/>
      <c r="BV2008" s="4"/>
      <c r="BW2008" s="4"/>
      <c r="BZ2008" s="7"/>
      <c r="CF2008" s="7"/>
      <c r="CG2008" s="14"/>
      <c r="CH2008" s="7"/>
      <c r="CI2008" s="14"/>
      <c r="CJ2008" s="7"/>
      <c r="CK2008" s="14"/>
      <c r="CL2008" s="7"/>
      <c r="CM2008" s="14"/>
    </row>
    <row r="2009" spans="1:91" x14ac:dyDescent="0.3">
      <c r="A2009" s="10">
        <v>151</v>
      </c>
      <c r="B2009" s="36" t="s">
        <v>888</v>
      </c>
      <c r="G2009" s="36" t="s">
        <v>7446</v>
      </c>
      <c r="K2009" s="7"/>
      <c r="L2009" s="7" t="s">
        <v>834</v>
      </c>
      <c r="M2009" s="7" t="s">
        <v>618</v>
      </c>
      <c r="N2009" s="4"/>
      <c r="O2009" s="4"/>
      <c r="P2009" s="4"/>
      <c r="Q2009" s="4"/>
      <c r="R2009" s="4"/>
      <c r="S2009" s="4"/>
      <c r="T2009" s="4"/>
      <c r="U2009" s="4"/>
      <c r="V2009" s="4"/>
      <c r="W2009" s="4"/>
      <c r="X2009" s="4"/>
      <c r="Y2009" s="4"/>
      <c r="Z2009" s="4"/>
      <c r="AA2009" s="4"/>
      <c r="AB2009" s="4"/>
      <c r="AC2009" s="4"/>
      <c r="AD2009" s="4"/>
      <c r="AE2009" s="4"/>
      <c r="AF2009" s="4"/>
      <c r="AG2009" s="4"/>
      <c r="AH2009" s="4"/>
      <c r="AI2009" s="4"/>
      <c r="AJ2009" s="4"/>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Z2009" s="7"/>
      <c r="CF2009" s="7"/>
      <c r="CG2009" s="14"/>
      <c r="CH2009" s="7"/>
      <c r="CI2009" s="14"/>
      <c r="CJ2009" s="7"/>
      <c r="CK2009" s="14"/>
      <c r="CL2009" s="7"/>
      <c r="CM2009" s="14"/>
    </row>
    <row r="2010" spans="1:91" x14ac:dyDescent="0.3">
      <c r="A2010" s="10">
        <v>151</v>
      </c>
      <c r="B2010" s="36" t="s">
        <v>868</v>
      </c>
      <c r="G2010" s="36" t="s">
        <v>7447</v>
      </c>
      <c r="K2010" s="7"/>
      <c r="L2010" s="7" t="s">
        <v>834</v>
      </c>
      <c r="M2010" s="7" t="s">
        <v>618</v>
      </c>
      <c r="N2010" s="4"/>
      <c r="O2010" s="4"/>
      <c r="P2010" s="4"/>
      <c r="Q2010" s="4"/>
      <c r="R2010" s="4"/>
      <c r="S2010" s="4"/>
      <c r="T2010" s="4"/>
      <c r="U2010" s="4"/>
      <c r="V2010" s="4"/>
      <c r="W2010" s="4"/>
      <c r="X2010" s="4"/>
      <c r="Y2010" s="4"/>
      <c r="Z2010" s="4"/>
      <c r="AA2010" s="4"/>
      <c r="AB2010" s="4"/>
      <c r="AC2010" s="4"/>
      <c r="AD2010" s="4"/>
      <c r="AE2010" s="4"/>
      <c r="AF2010" s="4"/>
      <c r="AG2010" s="4"/>
      <c r="AH2010" s="4"/>
      <c r="AI2010" s="4"/>
      <c r="AJ2010" s="4"/>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c r="BI2010" s="4"/>
      <c r="BJ2010" s="4"/>
      <c r="BK2010" s="4"/>
      <c r="BL2010" s="4"/>
      <c r="BM2010" s="4"/>
      <c r="BN2010" s="4"/>
      <c r="BO2010" s="4"/>
      <c r="BP2010" s="4"/>
      <c r="BQ2010" s="4"/>
      <c r="BR2010" s="4"/>
      <c r="BS2010" s="4"/>
      <c r="BT2010" s="4"/>
      <c r="BU2010" s="4"/>
      <c r="BV2010" s="4"/>
      <c r="BW2010" s="4"/>
      <c r="BZ2010" s="7"/>
      <c r="CF2010" s="7"/>
      <c r="CG2010" s="14"/>
      <c r="CH2010" s="7"/>
      <c r="CI2010" s="14"/>
      <c r="CJ2010" s="7"/>
      <c r="CK2010" s="14"/>
      <c r="CL2010" s="7"/>
      <c r="CM2010" s="14"/>
    </row>
    <row r="2011" spans="1:91" x14ac:dyDescent="0.3">
      <c r="A2011" s="10">
        <v>151</v>
      </c>
      <c r="B2011" s="36" t="s">
        <v>868</v>
      </c>
      <c r="G2011" s="36" t="s">
        <v>7448</v>
      </c>
      <c r="K2011" s="7"/>
      <c r="L2011" s="7" t="s">
        <v>834</v>
      </c>
      <c r="M2011" s="7" t="s">
        <v>618</v>
      </c>
      <c r="N2011" s="4"/>
      <c r="O2011" s="4"/>
      <c r="P2011" s="4"/>
      <c r="Q2011" s="4"/>
      <c r="R2011" s="4"/>
      <c r="S2011" s="4"/>
      <c r="T2011" s="4"/>
      <c r="U2011" s="4"/>
      <c r="V2011" s="4"/>
      <c r="W2011" s="4"/>
      <c r="X2011" s="4"/>
      <c r="Y2011" s="4"/>
      <c r="Z2011" s="4"/>
      <c r="AA2011" s="4"/>
      <c r="AB2011" s="4"/>
      <c r="AC2011" s="4"/>
      <c r="AD2011" s="4"/>
      <c r="AE2011" s="4"/>
      <c r="AF2011" s="4"/>
      <c r="AG2011" s="4"/>
      <c r="AH2011" s="4"/>
      <c r="AI2011" s="4"/>
      <c r="AJ2011" s="4"/>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c r="BI2011" s="4"/>
      <c r="BJ2011" s="4"/>
      <c r="BK2011" s="4"/>
      <c r="BL2011" s="4"/>
      <c r="BM2011" s="4"/>
      <c r="BN2011" s="4"/>
      <c r="BO2011" s="4"/>
      <c r="BP2011" s="4"/>
      <c r="BQ2011" s="4"/>
      <c r="BR2011" s="4"/>
      <c r="BS2011" s="4"/>
      <c r="BT2011" s="4"/>
      <c r="BU2011" s="4"/>
      <c r="BV2011" s="4"/>
      <c r="BW2011" s="4"/>
      <c r="BZ2011" s="7"/>
      <c r="CF2011" s="7"/>
      <c r="CG2011" s="14"/>
      <c r="CH2011" s="7"/>
      <c r="CI2011" s="14"/>
      <c r="CJ2011" s="7"/>
      <c r="CK2011" s="14"/>
      <c r="CL2011" s="7"/>
      <c r="CM2011" s="14"/>
    </row>
    <row r="2012" spans="1:91" x14ac:dyDescent="0.3">
      <c r="A2012" s="10">
        <v>151</v>
      </c>
      <c r="B2012" s="36" t="s">
        <v>860</v>
      </c>
      <c r="G2012" s="36" t="s">
        <v>7449</v>
      </c>
      <c r="K2012" s="7"/>
      <c r="L2012" s="7" t="s">
        <v>834</v>
      </c>
      <c r="M2012" s="7" t="s">
        <v>618</v>
      </c>
      <c r="N2012" s="4"/>
      <c r="O2012" s="4"/>
      <c r="P2012" s="4"/>
      <c r="Q2012" s="4"/>
      <c r="R2012" s="4"/>
      <c r="S2012" s="4"/>
      <c r="T2012" s="4"/>
      <c r="U2012" s="4"/>
      <c r="V2012" s="4"/>
      <c r="W2012" s="4"/>
      <c r="X2012" s="4"/>
      <c r="Y2012" s="4"/>
      <c r="Z2012" s="4"/>
      <c r="AA2012" s="4"/>
      <c r="AB2012" s="4"/>
      <c r="AC2012" s="4"/>
      <c r="AD2012" s="4"/>
      <c r="AE2012" s="4"/>
      <c r="AF2012" s="4"/>
      <c r="AG2012" s="4"/>
      <c r="AH2012" s="4"/>
      <c r="AI2012" s="4"/>
      <c r="AJ2012" s="4"/>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c r="BI2012" s="4"/>
      <c r="BJ2012" s="4"/>
      <c r="BK2012" s="4"/>
      <c r="BL2012" s="4"/>
      <c r="BM2012" s="4"/>
      <c r="BN2012" s="4"/>
      <c r="BO2012" s="4"/>
      <c r="BP2012" s="4"/>
      <c r="BQ2012" s="4"/>
      <c r="BR2012" s="4"/>
      <c r="BS2012" s="4"/>
      <c r="BT2012" s="4"/>
      <c r="BU2012" s="4"/>
      <c r="BV2012" s="4"/>
      <c r="BW2012" s="4"/>
      <c r="BZ2012" s="7"/>
      <c r="CF2012" s="7"/>
      <c r="CG2012" s="14"/>
      <c r="CH2012" s="7"/>
      <c r="CI2012" s="14"/>
      <c r="CJ2012" s="7"/>
      <c r="CK2012" s="14"/>
      <c r="CL2012" s="7"/>
      <c r="CM2012" s="14"/>
    </row>
    <row r="2013" spans="1:91" x14ac:dyDescent="0.3">
      <c r="A2013" s="10">
        <v>151</v>
      </c>
      <c r="B2013" s="36" t="s">
        <v>905</v>
      </c>
      <c r="G2013" s="36" t="s">
        <v>7450</v>
      </c>
      <c r="K2013" s="7"/>
      <c r="L2013" s="7" t="s">
        <v>834</v>
      </c>
      <c r="M2013" s="7" t="s">
        <v>669</v>
      </c>
      <c r="N2013" s="4"/>
      <c r="O2013" s="4"/>
      <c r="P2013" s="4"/>
      <c r="Q2013" s="4"/>
      <c r="R2013" s="4"/>
      <c r="S2013" s="4"/>
      <c r="T2013" s="4"/>
      <c r="U2013" s="4"/>
      <c r="V2013" s="4"/>
      <c r="W2013" s="4"/>
      <c r="X2013" s="4"/>
      <c r="Y2013" s="4"/>
      <c r="Z2013" s="4"/>
      <c r="AA2013" s="4"/>
      <c r="AB2013" s="4"/>
      <c r="AC2013" s="4"/>
      <c r="AD2013" s="4"/>
      <c r="AE2013" s="4"/>
      <c r="AF2013" s="4"/>
      <c r="AG2013" s="4"/>
      <c r="AH2013" s="4"/>
      <c r="AI2013" s="4"/>
      <c r="AJ2013" s="4"/>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c r="BI2013" s="4"/>
      <c r="BJ2013" s="4"/>
      <c r="BK2013" s="4"/>
      <c r="BL2013" s="4"/>
      <c r="BM2013" s="4"/>
      <c r="BN2013" s="4"/>
      <c r="BO2013" s="4"/>
      <c r="BP2013" s="4"/>
      <c r="BQ2013" s="4"/>
      <c r="BR2013" s="4"/>
      <c r="BS2013" s="4"/>
      <c r="BT2013" s="4"/>
      <c r="BU2013" s="4"/>
      <c r="BV2013" s="4"/>
      <c r="BW2013" s="4"/>
      <c r="BZ2013" s="7"/>
      <c r="CF2013" s="7"/>
      <c r="CG2013" s="14"/>
      <c r="CH2013" s="7"/>
      <c r="CI2013" s="14"/>
      <c r="CJ2013" s="7"/>
      <c r="CK2013" s="14"/>
      <c r="CL2013" s="7"/>
      <c r="CM2013" s="14"/>
    </row>
    <row r="2014" spans="1:91" x14ac:dyDescent="0.3">
      <c r="A2014" s="10">
        <v>151</v>
      </c>
      <c r="B2014" s="36" t="s">
        <v>848</v>
      </c>
      <c r="G2014" s="36" t="s">
        <v>7451</v>
      </c>
      <c r="K2014" s="7"/>
      <c r="L2014" s="7" t="s">
        <v>834</v>
      </c>
      <c r="M2014" s="7" t="s">
        <v>618</v>
      </c>
      <c r="N2014" s="4"/>
      <c r="O2014" s="4"/>
      <c r="P2014" s="4"/>
      <c r="Q2014" s="4"/>
      <c r="R2014" s="4"/>
      <c r="S2014" s="4"/>
      <c r="T2014" s="4"/>
      <c r="U2014" s="4"/>
      <c r="V2014" s="4"/>
      <c r="W2014" s="4"/>
      <c r="X2014" s="4"/>
      <c r="Y2014" s="4"/>
      <c r="Z2014" s="4"/>
      <c r="AA2014" s="4"/>
      <c r="AB2014" s="4"/>
      <c r="AC2014" s="4"/>
      <c r="AD2014" s="4"/>
      <c r="AE2014" s="4"/>
      <c r="AF2014" s="4"/>
      <c r="AG2014" s="4"/>
      <c r="AH2014" s="4"/>
      <c r="AI2014" s="4"/>
      <c r="AJ2014" s="4"/>
      <c r="AK2014" s="4"/>
      <c r="AL2014" s="4"/>
      <c r="AM2014" s="4"/>
      <c r="AN2014" s="4"/>
      <c r="AO2014" s="4"/>
      <c r="AP2014" s="4"/>
      <c r="AQ2014" s="4"/>
      <c r="AR2014" s="4"/>
      <c r="AS2014" s="4"/>
      <c r="AT2014" s="4"/>
      <c r="AU2014" s="4"/>
      <c r="AV2014" s="4"/>
      <c r="AW2014" s="4"/>
      <c r="AX2014" s="4"/>
      <c r="AY2014" s="4"/>
      <c r="AZ2014" s="4"/>
      <c r="BA2014" s="4"/>
      <c r="BB2014" s="4"/>
      <c r="BC2014" s="4"/>
      <c r="BD2014" s="4"/>
      <c r="BE2014" s="4"/>
      <c r="BF2014" s="4"/>
      <c r="BG2014" s="4"/>
      <c r="BH2014" s="4"/>
      <c r="BI2014" s="4"/>
      <c r="BJ2014" s="4"/>
      <c r="BK2014" s="4"/>
      <c r="BL2014" s="4"/>
      <c r="BM2014" s="4"/>
      <c r="BN2014" s="4"/>
      <c r="BO2014" s="4"/>
      <c r="BP2014" s="4"/>
      <c r="BQ2014" s="4"/>
      <c r="BR2014" s="4"/>
      <c r="BS2014" s="4"/>
      <c r="BT2014" s="4"/>
      <c r="BU2014" s="4"/>
      <c r="BV2014" s="4"/>
      <c r="BW2014" s="4"/>
      <c r="BZ2014" s="7"/>
      <c r="CF2014" s="7"/>
      <c r="CG2014" s="14"/>
      <c r="CH2014" s="7"/>
      <c r="CI2014" s="14"/>
      <c r="CJ2014" s="7"/>
      <c r="CK2014" s="14"/>
      <c r="CL2014" s="7"/>
      <c r="CM2014" s="14"/>
    </row>
    <row r="2015" spans="1:91" x14ac:dyDescent="0.3">
      <c r="A2015" s="10">
        <v>151</v>
      </c>
      <c r="B2015" s="36" t="s">
        <v>848</v>
      </c>
      <c r="G2015" s="36" t="s">
        <v>7452</v>
      </c>
      <c r="K2015" s="7"/>
      <c r="L2015" s="7" t="s">
        <v>834</v>
      </c>
      <c r="M2015" s="7" t="s">
        <v>615</v>
      </c>
      <c r="N2015" s="4"/>
      <c r="O2015" s="4"/>
      <c r="P2015" s="4"/>
      <c r="Q2015" s="4"/>
      <c r="R2015" s="4"/>
      <c r="S2015" s="4"/>
      <c r="T2015" s="4"/>
      <c r="U2015" s="4"/>
      <c r="V2015" s="4"/>
      <c r="W2015" s="4"/>
      <c r="X2015" s="4"/>
      <c r="Y2015" s="4"/>
      <c r="Z2015" s="4"/>
      <c r="AA2015" s="4"/>
      <c r="AB2015" s="4"/>
      <c r="AC2015" s="4"/>
      <c r="AD2015" s="4"/>
      <c r="AE2015" s="4"/>
      <c r="AF2015" s="4"/>
      <c r="AG2015" s="4"/>
      <c r="AH2015" s="4"/>
      <c r="AI2015" s="4"/>
      <c r="AJ2015" s="4"/>
      <c r="AK2015" s="4"/>
      <c r="AL2015" s="4"/>
      <c r="AM2015" s="4"/>
      <c r="AN2015" s="4"/>
      <c r="AO2015" s="4"/>
      <c r="AP2015" s="4"/>
      <c r="AQ2015" s="4"/>
      <c r="AR2015" s="4"/>
      <c r="AS2015" s="4"/>
      <c r="AT2015" s="4"/>
      <c r="AU2015" s="4"/>
      <c r="AV2015" s="4"/>
      <c r="AW2015" s="4"/>
      <c r="AX2015" s="4"/>
      <c r="AY2015" s="4"/>
      <c r="AZ2015" s="4"/>
      <c r="BA2015" s="4"/>
      <c r="BB2015" s="4"/>
      <c r="BC2015" s="4"/>
      <c r="BD2015" s="4"/>
      <c r="BE2015" s="4"/>
      <c r="BF2015" s="4"/>
      <c r="BG2015" s="4"/>
      <c r="BH2015" s="4"/>
      <c r="BI2015" s="4"/>
      <c r="BJ2015" s="4"/>
      <c r="BK2015" s="4"/>
      <c r="BL2015" s="4"/>
      <c r="BM2015" s="4"/>
      <c r="BN2015" s="4"/>
      <c r="BO2015" s="4"/>
      <c r="BP2015" s="4"/>
      <c r="BQ2015" s="4"/>
      <c r="BR2015" s="4"/>
      <c r="BS2015" s="4"/>
      <c r="BT2015" s="4"/>
      <c r="BU2015" s="4"/>
      <c r="BV2015" s="4"/>
      <c r="BW2015" s="4"/>
      <c r="BZ2015" s="7"/>
      <c r="CF2015" s="7"/>
      <c r="CG2015" s="14"/>
      <c r="CH2015" s="7"/>
      <c r="CI2015" s="14"/>
      <c r="CJ2015" s="7"/>
      <c r="CK2015" s="14"/>
      <c r="CL2015" s="7"/>
      <c r="CM2015" s="14"/>
    </row>
    <row r="2016" spans="1:91" x14ac:dyDescent="0.3">
      <c r="A2016" s="10">
        <v>151</v>
      </c>
      <c r="B2016" s="36" t="s">
        <v>6161</v>
      </c>
      <c r="G2016" s="36" t="s">
        <v>7453</v>
      </c>
      <c r="K2016" s="7"/>
      <c r="L2016" s="7" t="s">
        <v>834</v>
      </c>
      <c r="M2016" s="7" t="s">
        <v>618</v>
      </c>
      <c r="N2016" s="4"/>
      <c r="O2016" s="4"/>
      <c r="P2016" s="4"/>
      <c r="Q2016" s="4"/>
      <c r="R2016" s="4"/>
      <c r="S2016" s="4"/>
      <c r="T2016" s="4"/>
      <c r="U2016" s="4"/>
      <c r="V2016" s="4"/>
      <c r="W2016" s="4"/>
      <c r="X2016" s="4"/>
      <c r="Y2016" s="4"/>
      <c r="Z2016" s="4"/>
      <c r="AA2016" s="4"/>
      <c r="AB2016" s="4"/>
      <c r="AC2016" s="4"/>
      <c r="AD2016" s="4"/>
      <c r="AE2016" s="4"/>
      <c r="AF2016" s="4"/>
      <c r="AG2016" s="4"/>
      <c r="AH2016" s="4"/>
      <c r="AI2016" s="4"/>
      <c r="AJ2016" s="4"/>
      <c r="AK2016" s="4"/>
      <c r="AL2016" s="4"/>
      <c r="AM2016" s="4"/>
      <c r="AN2016" s="4"/>
      <c r="AO2016" s="4"/>
      <c r="AP2016" s="4"/>
      <c r="AQ2016" s="4"/>
      <c r="AR2016" s="4"/>
      <c r="AS2016" s="4"/>
      <c r="AT2016" s="4"/>
      <c r="AU2016" s="4"/>
      <c r="AV2016" s="4"/>
      <c r="AW2016" s="4"/>
      <c r="AX2016" s="4"/>
      <c r="AY2016" s="4"/>
      <c r="AZ2016" s="4"/>
      <c r="BA2016" s="4"/>
      <c r="BB2016" s="4"/>
      <c r="BC2016" s="4"/>
      <c r="BD2016" s="4"/>
      <c r="BE2016" s="4"/>
      <c r="BF2016" s="4"/>
      <c r="BG2016" s="4"/>
      <c r="BH2016" s="4"/>
      <c r="BI2016" s="4"/>
      <c r="BJ2016" s="4"/>
      <c r="BK2016" s="4"/>
      <c r="BL2016" s="4"/>
      <c r="BM2016" s="4"/>
      <c r="BN2016" s="4"/>
      <c r="BO2016" s="4"/>
      <c r="BP2016" s="4"/>
      <c r="BQ2016" s="4"/>
      <c r="BR2016" s="4"/>
      <c r="BS2016" s="4"/>
      <c r="BT2016" s="4"/>
      <c r="BU2016" s="4"/>
      <c r="BV2016" s="4"/>
      <c r="BW2016" s="4"/>
      <c r="BZ2016" s="7"/>
      <c r="CF2016" s="7"/>
      <c r="CG2016" s="14"/>
      <c r="CH2016" s="7"/>
      <c r="CI2016" s="14"/>
      <c r="CJ2016" s="7"/>
      <c r="CK2016" s="14"/>
      <c r="CL2016" s="7"/>
      <c r="CM2016" s="14"/>
    </row>
    <row r="2017" spans="1:91" x14ac:dyDescent="0.3">
      <c r="A2017" s="10">
        <v>151</v>
      </c>
      <c r="B2017" s="36" t="s">
        <v>1036</v>
      </c>
      <c r="G2017" s="36" t="s">
        <v>7454</v>
      </c>
      <c r="K2017" s="7"/>
      <c r="L2017" s="7" t="s">
        <v>834</v>
      </c>
      <c r="M2017" s="7" t="s">
        <v>621</v>
      </c>
      <c r="N2017" s="4"/>
      <c r="O2017" s="4"/>
      <c r="P2017" s="4"/>
      <c r="Q2017" s="4"/>
      <c r="R2017" s="4"/>
      <c r="S2017" s="4"/>
      <c r="T2017" s="4"/>
      <c r="U2017" s="4"/>
      <c r="V2017" s="4"/>
      <c r="W2017" s="4"/>
      <c r="X2017" s="4"/>
      <c r="Y2017" s="4"/>
      <c r="Z2017" s="4"/>
      <c r="AA2017" s="4"/>
      <c r="AB2017" s="4"/>
      <c r="AC2017" s="4"/>
      <c r="AD2017" s="4"/>
      <c r="AE2017" s="4"/>
      <c r="AF2017" s="4"/>
      <c r="AG2017" s="4"/>
      <c r="AH2017" s="4"/>
      <c r="AI2017" s="4"/>
      <c r="AJ2017" s="4"/>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c r="BI2017" s="4"/>
      <c r="BJ2017" s="4"/>
      <c r="BK2017" s="4"/>
      <c r="BL2017" s="4"/>
      <c r="BM2017" s="4"/>
      <c r="BN2017" s="4"/>
      <c r="BO2017" s="4"/>
      <c r="BP2017" s="4"/>
      <c r="BQ2017" s="4"/>
      <c r="BR2017" s="4"/>
      <c r="BS2017" s="4"/>
      <c r="BT2017" s="4"/>
      <c r="BU2017" s="4"/>
      <c r="BV2017" s="4"/>
      <c r="BW2017" s="4"/>
      <c r="BZ2017" s="7"/>
      <c r="CF2017" s="7"/>
      <c r="CG2017" s="14"/>
      <c r="CH2017" s="7"/>
      <c r="CI2017" s="14"/>
      <c r="CJ2017" s="7"/>
      <c r="CK2017" s="14"/>
      <c r="CL2017" s="7"/>
      <c r="CM2017" s="14"/>
    </row>
    <row r="2018" spans="1:91" x14ac:dyDescent="0.3">
      <c r="A2018" s="10">
        <v>151</v>
      </c>
      <c r="B2018" s="36" t="s">
        <v>883</v>
      </c>
      <c r="G2018" s="36" t="s">
        <v>7455</v>
      </c>
      <c r="K2018" s="7"/>
      <c r="L2018" s="7" t="s">
        <v>834</v>
      </c>
      <c r="M2018" s="7" t="s">
        <v>615</v>
      </c>
      <c r="N2018" s="4"/>
      <c r="O2018" s="4"/>
      <c r="P2018" s="4"/>
      <c r="Q2018" s="4"/>
      <c r="R2018" s="4"/>
      <c r="S2018" s="4"/>
      <c r="T2018" s="4"/>
      <c r="U2018" s="4"/>
      <c r="V2018" s="4"/>
      <c r="W2018" s="4"/>
      <c r="X2018" s="4"/>
      <c r="Y2018" s="4"/>
      <c r="Z2018" s="4"/>
      <c r="AA2018" s="4"/>
      <c r="AB2018" s="4"/>
      <c r="AC2018" s="4"/>
      <c r="AD2018" s="4"/>
      <c r="AE2018" s="4"/>
      <c r="AF2018" s="4"/>
      <c r="AG2018" s="4"/>
      <c r="AH2018" s="4"/>
      <c r="AI2018" s="4"/>
      <c r="AJ2018" s="4"/>
      <c r="AK2018" s="4"/>
      <c r="AL2018" s="4"/>
      <c r="AM2018" s="4"/>
      <c r="AN2018" s="4"/>
      <c r="AO2018" s="4"/>
      <c r="AP2018" s="4"/>
      <c r="AQ2018" s="4"/>
      <c r="AR2018" s="4"/>
      <c r="AS2018" s="4"/>
      <c r="AT2018" s="4"/>
      <c r="AU2018" s="4"/>
      <c r="AV2018" s="4"/>
      <c r="AW2018" s="4"/>
      <c r="AX2018" s="4"/>
      <c r="AY2018" s="4"/>
      <c r="AZ2018" s="4"/>
      <c r="BA2018" s="4"/>
      <c r="BB2018" s="4"/>
      <c r="BC2018" s="4"/>
      <c r="BD2018" s="4"/>
      <c r="BE2018" s="4"/>
      <c r="BF2018" s="4"/>
      <c r="BG2018" s="4"/>
      <c r="BH2018" s="4"/>
      <c r="BI2018" s="4"/>
      <c r="BJ2018" s="4"/>
      <c r="BK2018" s="4"/>
      <c r="BL2018" s="4"/>
      <c r="BM2018" s="4"/>
      <c r="BN2018" s="4"/>
      <c r="BO2018" s="4"/>
      <c r="BP2018" s="4"/>
      <c r="BQ2018" s="4"/>
      <c r="BR2018" s="4"/>
      <c r="BS2018" s="4"/>
      <c r="BT2018" s="4"/>
      <c r="BU2018" s="4"/>
      <c r="BV2018" s="4"/>
      <c r="BW2018" s="4"/>
      <c r="BZ2018" s="7"/>
      <c r="CF2018" s="7"/>
      <c r="CG2018" s="14"/>
      <c r="CH2018" s="7"/>
      <c r="CI2018" s="14"/>
      <c r="CJ2018" s="7"/>
      <c r="CK2018" s="14"/>
      <c r="CL2018" s="7"/>
      <c r="CM2018" s="14"/>
    </row>
    <row r="2019" spans="1:91" x14ac:dyDescent="0.3">
      <c r="A2019" s="10">
        <v>151</v>
      </c>
      <c r="B2019" s="36" t="s">
        <v>852</v>
      </c>
      <c r="G2019" s="36" t="s">
        <v>7456</v>
      </c>
      <c r="K2019" s="7"/>
      <c r="L2019" s="7" t="s">
        <v>834</v>
      </c>
      <c r="M2019" s="7" t="s">
        <v>621</v>
      </c>
      <c r="N2019" s="4"/>
      <c r="O2019" s="4"/>
      <c r="P2019" s="4"/>
      <c r="Q2019" s="4"/>
      <c r="R2019" s="4"/>
      <c r="S2019" s="4"/>
      <c r="T2019" s="4"/>
      <c r="U2019" s="4"/>
      <c r="V2019" s="4"/>
      <c r="W2019" s="4"/>
      <c r="X2019" s="4"/>
      <c r="Y2019" s="4"/>
      <c r="Z2019" s="4"/>
      <c r="AA2019" s="4"/>
      <c r="AB2019" s="4"/>
      <c r="AC2019" s="4"/>
      <c r="AD2019" s="4"/>
      <c r="AE2019" s="4"/>
      <c r="AF2019" s="4"/>
      <c r="AG2019" s="4"/>
      <c r="AH2019" s="4"/>
      <c r="AI2019" s="4"/>
      <c r="AJ2019" s="4"/>
      <c r="AK2019" s="4"/>
      <c r="AL2019" s="4"/>
      <c r="AM2019" s="4"/>
      <c r="AN2019" s="4"/>
      <c r="AO2019" s="4"/>
      <c r="AP2019" s="4"/>
      <c r="AQ2019" s="4"/>
      <c r="AR2019" s="4"/>
      <c r="AS2019" s="4"/>
      <c r="AT2019" s="4"/>
      <c r="AU2019" s="4"/>
      <c r="AV2019" s="4"/>
      <c r="AW2019" s="4"/>
      <c r="AX2019" s="4"/>
      <c r="AY2019" s="4"/>
      <c r="AZ2019" s="4"/>
      <c r="BA2019" s="4"/>
      <c r="BB2019" s="4"/>
      <c r="BC2019" s="4"/>
      <c r="BD2019" s="4"/>
      <c r="BE2019" s="4"/>
      <c r="BF2019" s="4"/>
      <c r="BG2019" s="4"/>
      <c r="BH2019" s="4"/>
      <c r="BI2019" s="4"/>
      <c r="BJ2019" s="4"/>
      <c r="BK2019" s="4"/>
      <c r="BL2019" s="4"/>
      <c r="BM2019" s="4"/>
      <c r="BN2019" s="4"/>
      <c r="BO2019" s="4"/>
      <c r="BP2019" s="4"/>
      <c r="BQ2019" s="4"/>
      <c r="BR2019" s="4"/>
      <c r="BS2019" s="4"/>
      <c r="BT2019" s="4"/>
      <c r="BU2019" s="4"/>
      <c r="BV2019" s="4"/>
      <c r="BW2019" s="4"/>
      <c r="BZ2019" s="7"/>
      <c r="CF2019" s="7"/>
      <c r="CG2019" s="14"/>
      <c r="CH2019" s="7"/>
      <c r="CI2019" s="14"/>
      <c r="CJ2019" s="7"/>
      <c r="CK2019" s="14"/>
      <c r="CL2019" s="7"/>
      <c r="CM2019" s="14"/>
    </row>
    <row r="2020" spans="1:91" x14ac:dyDescent="0.3">
      <c r="A2020" s="10">
        <v>151</v>
      </c>
      <c r="B2020" s="36" t="s">
        <v>1058</v>
      </c>
      <c r="G2020" s="36" t="s">
        <v>7457</v>
      </c>
      <c r="K2020" s="7"/>
      <c r="L2020" s="7" t="s">
        <v>834</v>
      </c>
      <c r="M2020" s="7" t="s">
        <v>633</v>
      </c>
      <c r="N2020" s="4"/>
      <c r="O2020" s="4"/>
      <c r="P2020" s="4"/>
      <c r="Q2020" s="4"/>
      <c r="R2020" s="4"/>
      <c r="S2020" s="4"/>
      <c r="T2020" s="4"/>
      <c r="U2020" s="4"/>
      <c r="V2020" s="4"/>
      <c r="W2020" s="4"/>
      <c r="X2020" s="4"/>
      <c r="Y2020" s="4"/>
      <c r="Z2020" s="4"/>
      <c r="AA2020" s="4"/>
      <c r="AB2020" s="4"/>
      <c r="AC2020" s="4"/>
      <c r="AD2020" s="4"/>
      <c r="AE2020" s="4"/>
      <c r="AF2020" s="4"/>
      <c r="AG2020" s="4"/>
      <c r="AH2020" s="4"/>
      <c r="AI2020" s="4"/>
      <c r="AJ2020" s="4"/>
      <c r="AK2020" s="4"/>
      <c r="AL2020" s="4"/>
      <c r="AM2020" s="4"/>
      <c r="AN2020" s="4"/>
      <c r="AO2020" s="4"/>
      <c r="AP2020" s="4"/>
      <c r="AQ2020" s="4"/>
      <c r="AR2020" s="4"/>
      <c r="AS2020" s="4"/>
      <c r="AT2020" s="4"/>
      <c r="AU2020" s="4"/>
      <c r="AV2020" s="4"/>
      <c r="AW2020" s="4"/>
      <c r="AX2020" s="4"/>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Z2020" s="7"/>
      <c r="CF2020" s="7"/>
      <c r="CG2020" s="14"/>
      <c r="CH2020" s="7"/>
      <c r="CI2020" s="14"/>
      <c r="CJ2020" s="7"/>
      <c r="CK2020" s="14"/>
      <c r="CL2020" s="7"/>
      <c r="CM2020" s="14"/>
    </row>
    <row r="2021" spans="1:91" x14ac:dyDescent="0.3">
      <c r="A2021" s="10">
        <v>151</v>
      </c>
      <c r="B2021" s="36" t="s">
        <v>1025</v>
      </c>
      <c r="G2021" s="36" t="s">
        <v>7458</v>
      </c>
      <c r="K2021" s="7"/>
      <c r="L2021" s="7" t="s">
        <v>834</v>
      </c>
      <c r="M2021" s="7" t="s">
        <v>624</v>
      </c>
      <c r="N2021" s="4"/>
      <c r="O2021" s="4"/>
      <c r="P2021" s="4"/>
      <c r="Q2021" s="4"/>
      <c r="R2021" s="4"/>
      <c r="S2021" s="4"/>
      <c r="T2021" s="4"/>
      <c r="U2021" s="4"/>
      <c r="V2021" s="4"/>
      <c r="W2021" s="4"/>
      <c r="X2021" s="4"/>
      <c r="Y2021" s="4"/>
      <c r="Z2021" s="4"/>
      <c r="AA2021" s="4"/>
      <c r="AB2021" s="4"/>
      <c r="AC2021" s="4"/>
      <c r="AD2021" s="4"/>
      <c r="AE2021" s="4"/>
      <c r="AF2021" s="4"/>
      <c r="AG2021" s="4"/>
      <c r="AH2021" s="4"/>
      <c r="AI2021" s="4"/>
      <c r="AJ2021" s="4"/>
      <c r="AK2021" s="4"/>
      <c r="AL2021" s="4"/>
      <c r="AM2021" s="4"/>
      <c r="AN2021" s="4"/>
      <c r="AO2021" s="4"/>
      <c r="AP2021" s="4"/>
      <c r="AQ2021" s="4"/>
      <c r="AR2021" s="4"/>
      <c r="AS2021" s="4"/>
      <c r="AT2021" s="4"/>
      <c r="AU2021" s="4"/>
      <c r="AV2021" s="4"/>
      <c r="AW2021" s="4"/>
      <c r="AX2021" s="4"/>
      <c r="AY2021" s="4"/>
      <c r="AZ2021" s="4"/>
      <c r="BA2021" s="4"/>
      <c r="BB2021" s="4"/>
      <c r="BC2021" s="4"/>
      <c r="BD2021" s="4"/>
      <c r="BE2021" s="4"/>
      <c r="BF2021" s="4"/>
      <c r="BG2021" s="4"/>
      <c r="BH2021" s="4"/>
      <c r="BI2021" s="4"/>
      <c r="BJ2021" s="4"/>
      <c r="BK2021" s="4"/>
      <c r="BL2021" s="4"/>
      <c r="BM2021" s="4"/>
      <c r="BN2021" s="4"/>
      <c r="BO2021" s="4"/>
      <c r="BP2021" s="4"/>
      <c r="BQ2021" s="4"/>
      <c r="BR2021" s="4"/>
      <c r="BS2021" s="4"/>
      <c r="BT2021" s="4"/>
      <c r="BU2021" s="4"/>
      <c r="BV2021" s="4"/>
      <c r="BW2021" s="4"/>
      <c r="BZ2021" s="7"/>
      <c r="CF2021" s="7"/>
      <c r="CG2021" s="14"/>
      <c r="CH2021" s="7"/>
      <c r="CI2021" s="14"/>
      <c r="CJ2021" s="7"/>
      <c r="CK2021" s="14"/>
      <c r="CL2021" s="7"/>
      <c r="CM2021" s="14"/>
    </row>
    <row r="2022" spans="1:91" x14ac:dyDescent="0.3">
      <c r="A2022" s="10">
        <v>151</v>
      </c>
      <c r="B2022" s="36" t="s">
        <v>830</v>
      </c>
      <c r="G2022" s="36" t="s">
        <v>7459</v>
      </c>
      <c r="K2022" s="7"/>
      <c r="L2022" s="7" t="s">
        <v>834</v>
      </c>
      <c r="M2022" s="7" t="s">
        <v>687</v>
      </c>
      <c r="N2022" s="4"/>
      <c r="O2022" s="4"/>
      <c r="P2022" s="4"/>
      <c r="Q2022" s="4"/>
      <c r="R2022" s="4"/>
      <c r="S2022" s="4"/>
      <c r="T2022" s="4"/>
      <c r="U2022" s="4"/>
      <c r="V2022" s="4"/>
      <c r="W2022" s="4"/>
      <c r="X2022" s="4"/>
      <c r="Y2022" s="4"/>
      <c r="Z2022" s="4"/>
      <c r="AA2022" s="4"/>
      <c r="AB2022" s="4"/>
      <c r="AC2022" s="4"/>
      <c r="AD2022" s="4"/>
      <c r="AE2022" s="4"/>
      <c r="AF2022" s="4"/>
      <c r="AG2022" s="4"/>
      <c r="AH2022" s="4"/>
      <c r="AI2022" s="4"/>
      <c r="AJ2022" s="4"/>
      <c r="AK2022" s="4"/>
      <c r="AL2022" s="4"/>
      <c r="AM2022" s="4"/>
      <c r="AN2022" s="4"/>
      <c r="AO2022" s="4"/>
      <c r="AP2022" s="4"/>
      <c r="AQ2022" s="4"/>
      <c r="AR2022" s="4"/>
      <c r="AS2022" s="4"/>
      <c r="AT2022" s="4"/>
      <c r="AU2022" s="4"/>
      <c r="AV2022" s="4"/>
      <c r="AW2022" s="4"/>
      <c r="AX2022" s="4"/>
      <c r="AY2022" s="4"/>
      <c r="AZ2022" s="4"/>
      <c r="BA2022" s="4"/>
      <c r="BB2022" s="4"/>
      <c r="BC2022" s="4"/>
      <c r="BD2022" s="4"/>
      <c r="BE2022" s="4"/>
      <c r="BF2022" s="4"/>
      <c r="BG2022" s="4"/>
      <c r="BH2022" s="4"/>
      <c r="BI2022" s="4"/>
      <c r="BJ2022" s="4"/>
      <c r="BK2022" s="4"/>
      <c r="BL2022" s="4"/>
      <c r="BM2022" s="4"/>
      <c r="BN2022" s="4"/>
      <c r="BO2022" s="4"/>
      <c r="BP2022" s="4"/>
      <c r="BQ2022" s="4"/>
      <c r="BR2022" s="4"/>
      <c r="BS2022" s="4"/>
      <c r="BT2022" s="4"/>
      <c r="BU2022" s="4"/>
      <c r="BV2022" s="4"/>
      <c r="BW2022" s="4"/>
      <c r="BZ2022" s="7"/>
      <c r="CF2022" s="7"/>
      <c r="CG2022" s="14"/>
      <c r="CH2022" s="7"/>
      <c r="CI2022" s="14"/>
      <c r="CJ2022" s="7"/>
      <c r="CK2022" s="14"/>
      <c r="CL2022" s="7"/>
      <c r="CM2022" s="14"/>
    </row>
    <row r="2023" spans="1:91" x14ac:dyDescent="0.3">
      <c r="A2023" s="10">
        <v>151</v>
      </c>
      <c r="B2023" s="36" t="s">
        <v>888</v>
      </c>
      <c r="G2023" s="36" t="s">
        <v>7460</v>
      </c>
      <c r="K2023" s="7"/>
      <c r="L2023" s="7" t="s">
        <v>834</v>
      </c>
      <c r="M2023" s="7" t="s">
        <v>618</v>
      </c>
      <c r="N2023" s="4"/>
      <c r="O2023" s="4"/>
      <c r="P2023" s="4"/>
      <c r="Q2023" s="4"/>
      <c r="R2023" s="4"/>
      <c r="S2023" s="4"/>
      <c r="T2023" s="4"/>
      <c r="U2023" s="4"/>
      <c r="V2023" s="4"/>
      <c r="W2023" s="4"/>
      <c r="X2023" s="4"/>
      <c r="Y2023" s="4"/>
      <c r="Z2023" s="4"/>
      <c r="AA2023" s="4"/>
      <c r="AB2023" s="4"/>
      <c r="AC2023" s="4"/>
      <c r="AD2023" s="4"/>
      <c r="AE2023" s="4"/>
      <c r="AF2023" s="4"/>
      <c r="AG2023" s="4"/>
      <c r="AH2023" s="4"/>
      <c r="AI2023" s="4"/>
      <c r="AJ2023" s="4"/>
      <c r="AK2023" s="4"/>
      <c r="AL2023" s="4"/>
      <c r="AM2023" s="4"/>
      <c r="AN2023" s="4"/>
      <c r="AO2023" s="4"/>
      <c r="AP2023" s="4"/>
      <c r="AQ2023" s="4"/>
      <c r="AR2023" s="4"/>
      <c r="AS2023" s="4"/>
      <c r="AT2023" s="4"/>
      <c r="AU2023" s="4"/>
      <c r="AV2023" s="4"/>
      <c r="AW2023" s="4"/>
      <c r="AX2023" s="4"/>
      <c r="AY2023" s="4"/>
      <c r="AZ2023" s="4"/>
      <c r="BA2023" s="4"/>
      <c r="BB2023" s="4"/>
      <c r="BC2023" s="4"/>
      <c r="BD2023" s="4"/>
      <c r="BE2023" s="4"/>
      <c r="BF2023" s="4"/>
      <c r="BG2023" s="4"/>
      <c r="BH2023" s="4"/>
      <c r="BI2023" s="4"/>
      <c r="BJ2023" s="4"/>
      <c r="BK2023" s="4"/>
      <c r="BL2023" s="4"/>
      <c r="BM2023" s="4"/>
      <c r="BN2023" s="4"/>
      <c r="BO2023" s="4"/>
      <c r="BP2023" s="4"/>
      <c r="BQ2023" s="4"/>
      <c r="BR2023" s="4"/>
      <c r="BS2023" s="4"/>
      <c r="BT2023" s="4"/>
      <c r="BU2023" s="4"/>
      <c r="BV2023" s="4"/>
      <c r="BW2023" s="4"/>
      <c r="BZ2023" s="7"/>
      <c r="CF2023" s="7"/>
      <c r="CG2023" s="14"/>
      <c r="CH2023" s="7"/>
      <c r="CI2023" s="14"/>
      <c r="CJ2023" s="7"/>
      <c r="CK2023" s="14"/>
      <c r="CL2023" s="7"/>
      <c r="CM2023" s="14"/>
    </row>
    <row r="2024" spans="1:91" x14ac:dyDescent="0.3">
      <c r="A2024" s="10">
        <v>151</v>
      </c>
      <c r="B2024" s="36" t="s">
        <v>1058</v>
      </c>
      <c r="G2024" s="36" t="s">
        <v>7461</v>
      </c>
      <c r="K2024" s="7"/>
      <c r="L2024" s="7" t="s">
        <v>834</v>
      </c>
      <c r="M2024" s="7" t="s">
        <v>621</v>
      </c>
      <c r="N2024" s="4"/>
      <c r="O2024" s="4"/>
      <c r="P2024" s="4"/>
      <c r="Q2024" s="4"/>
      <c r="R2024" s="4"/>
      <c r="S2024" s="4"/>
      <c r="T2024" s="4"/>
      <c r="U2024" s="4"/>
      <c r="V2024" s="4"/>
      <c r="W2024" s="4"/>
      <c r="X2024" s="4"/>
      <c r="Y2024" s="4"/>
      <c r="Z2024" s="4"/>
      <c r="AA2024" s="4"/>
      <c r="AB2024" s="4"/>
      <c r="AC2024" s="4"/>
      <c r="AD2024" s="4"/>
      <c r="AE2024" s="4"/>
      <c r="AF2024" s="4"/>
      <c r="AG2024" s="4"/>
      <c r="AH2024" s="4"/>
      <c r="AI2024" s="4"/>
      <c r="AJ2024" s="4"/>
      <c r="AK2024" s="4"/>
      <c r="AL2024" s="4"/>
      <c r="AM2024" s="4"/>
      <c r="AN2024" s="4"/>
      <c r="AO2024" s="4"/>
      <c r="AP2024" s="4"/>
      <c r="AQ2024" s="4"/>
      <c r="AR2024" s="4"/>
      <c r="AS2024" s="4"/>
      <c r="AT2024" s="4"/>
      <c r="AU2024" s="4"/>
      <c r="AV2024" s="4"/>
      <c r="AW2024" s="4"/>
      <c r="AX2024" s="4"/>
      <c r="AY2024" s="4"/>
      <c r="AZ2024" s="4"/>
      <c r="BA2024" s="4"/>
      <c r="BB2024" s="4"/>
      <c r="BC2024" s="4"/>
      <c r="BD2024" s="4"/>
      <c r="BE2024" s="4"/>
      <c r="BF2024" s="4"/>
      <c r="BG2024" s="4"/>
      <c r="BH2024" s="4"/>
      <c r="BI2024" s="4"/>
      <c r="BJ2024" s="4"/>
      <c r="BK2024" s="4"/>
      <c r="BL2024" s="4"/>
      <c r="BM2024" s="4"/>
      <c r="BN2024" s="4"/>
      <c r="BO2024" s="4"/>
      <c r="BP2024" s="4"/>
      <c r="BQ2024" s="4"/>
      <c r="BR2024" s="4"/>
      <c r="BS2024" s="4"/>
      <c r="BT2024" s="4"/>
      <c r="BU2024" s="4"/>
      <c r="BV2024" s="4"/>
      <c r="BW2024" s="4"/>
      <c r="BZ2024" s="7"/>
      <c r="CF2024" s="7"/>
      <c r="CG2024" s="14"/>
      <c r="CH2024" s="7"/>
      <c r="CI2024" s="14"/>
      <c r="CJ2024" s="7"/>
      <c r="CK2024" s="14"/>
      <c r="CL2024" s="7"/>
      <c r="CM2024" s="14"/>
    </row>
    <row r="2025" spans="1:91" x14ac:dyDescent="0.3">
      <c r="A2025" s="10">
        <v>151</v>
      </c>
      <c r="B2025" s="36" t="s">
        <v>1036</v>
      </c>
      <c r="G2025" s="36" t="s">
        <v>7462</v>
      </c>
      <c r="K2025" s="7"/>
      <c r="L2025" s="7" t="s">
        <v>834</v>
      </c>
      <c r="M2025" s="7" t="s">
        <v>621</v>
      </c>
      <c r="N2025" s="4"/>
      <c r="O2025" s="4"/>
      <c r="P2025" s="4"/>
      <c r="Q2025" s="4"/>
      <c r="R2025" s="4"/>
      <c r="S2025" s="4"/>
      <c r="T2025" s="4"/>
      <c r="U2025" s="4"/>
      <c r="V2025" s="4"/>
      <c r="W2025" s="4"/>
      <c r="X2025" s="4"/>
      <c r="Y2025" s="4"/>
      <c r="Z2025" s="4"/>
      <c r="AA2025" s="4"/>
      <c r="AB2025" s="4"/>
      <c r="AC2025" s="4"/>
      <c r="AD2025" s="4"/>
      <c r="AE2025" s="4"/>
      <c r="AF2025" s="4"/>
      <c r="AG2025" s="4"/>
      <c r="AH2025" s="4"/>
      <c r="AI2025" s="4"/>
      <c r="AJ2025" s="4"/>
      <c r="AK2025" s="4"/>
      <c r="AL2025" s="4"/>
      <c r="AM2025" s="4"/>
      <c r="AN2025" s="4"/>
      <c r="AO2025" s="4"/>
      <c r="AP2025" s="4"/>
      <c r="AQ2025" s="4"/>
      <c r="AR2025" s="4"/>
      <c r="AS2025" s="4"/>
      <c r="AT2025" s="4"/>
      <c r="AU2025" s="4"/>
      <c r="AV2025" s="4"/>
      <c r="AW2025" s="4"/>
      <c r="AX2025" s="4"/>
      <c r="AY2025" s="4"/>
      <c r="AZ2025" s="4"/>
      <c r="BA2025" s="4"/>
      <c r="BB2025" s="4"/>
      <c r="BC2025" s="4"/>
      <c r="BD2025" s="4"/>
      <c r="BE2025" s="4"/>
      <c r="BF2025" s="4"/>
      <c r="BG2025" s="4"/>
      <c r="BH2025" s="4"/>
      <c r="BI2025" s="4"/>
      <c r="BJ2025" s="4"/>
      <c r="BK2025" s="4"/>
      <c r="BL2025" s="4"/>
      <c r="BM2025" s="4"/>
      <c r="BN2025" s="4"/>
      <c r="BO2025" s="4"/>
      <c r="BP2025" s="4"/>
      <c r="BQ2025" s="4"/>
      <c r="BR2025" s="4"/>
      <c r="BS2025" s="4"/>
      <c r="BT2025" s="4"/>
      <c r="BU2025" s="4"/>
      <c r="BV2025" s="4"/>
      <c r="BW2025" s="4"/>
      <c r="BZ2025" s="7"/>
      <c r="CF2025" s="7"/>
      <c r="CG2025" s="14"/>
      <c r="CH2025" s="7"/>
      <c r="CI2025" s="14"/>
      <c r="CJ2025" s="7"/>
      <c r="CK2025" s="14"/>
      <c r="CL2025" s="7"/>
      <c r="CM2025" s="14"/>
    </row>
    <row r="2026" spans="1:91" x14ac:dyDescent="0.3">
      <c r="A2026" s="10">
        <v>151</v>
      </c>
      <c r="B2026" s="36" t="s">
        <v>1025</v>
      </c>
      <c r="G2026" s="36" t="s">
        <v>7463</v>
      </c>
      <c r="K2026" s="7"/>
      <c r="L2026" s="7" t="s">
        <v>834</v>
      </c>
      <c r="M2026" s="7" t="s">
        <v>669</v>
      </c>
      <c r="N2026" s="4"/>
      <c r="O2026" s="4"/>
      <c r="P2026" s="4"/>
      <c r="Q2026" s="4"/>
      <c r="R2026" s="4"/>
      <c r="S2026" s="4"/>
      <c r="T2026" s="4"/>
      <c r="U2026" s="4"/>
      <c r="V2026" s="4"/>
      <c r="W2026" s="4"/>
      <c r="X2026" s="4"/>
      <c r="Y2026" s="4"/>
      <c r="Z2026" s="4"/>
      <c r="AA2026" s="4"/>
      <c r="AB2026" s="4"/>
      <c r="AC2026" s="4"/>
      <c r="AD2026" s="4"/>
      <c r="AE2026" s="4"/>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c r="BE2026" s="4"/>
      <c r="BF2026" s="4"/>
      <c r="BG2026" s="4"/>
      <c r="BH2026" s="4"/>
      <c r="BI2026" s="4"/>
      <c r="BJ2026" s="4"/>
      <c r="BK2026" s="4"/>
      <c r="BL2026" s="4"/>
      <c r="BM2026" s="4"/>
      <c r="BN2026" s="4"/>
      <c r="BO2026" s="4"/>
      <c r="BP2026" s="4"/>
      <c r="BQ2026" s="4"/>
      <c r="BR2026" s="4"/>
      <c r="BS2026" s="4"/>
      <c r="BT2026" s="4"/>
      <c r="BU2026" s="4"/>
      <c r="BV2026" s="4"/>
      <c r="BW2026" s="4"/>
      <c r="BZ2026" s="7"/>
      <c r="CF2026" s="7"/>
      <c r="CG2026" s="14"/>
      <c r="CH2026" s="7"/>
      <c r="CI2026" s="14"/>
      <c r="CJ2026" s="7"/>
      <c r="CK2026" s="14"/>
      <c r="CL2026" s="7"/>
      <c r="CM2026" s="14"/>
    </row>
    <row r="2027" spans="1:91" x14ac:dyDescent="0.3">
      <c r="A2027" s="10">
        <v>151</v>
      </c>
      <c r="B2027" s="36" t="s">
        <v>905</v>
      </c>
      <c r="G2027" s="36" t="s">
        <v>7464</v>
      </c>
      <c r="K2027" s="7"/>
      <c r="L2027" s="7" t="s">
        <v>834</v>
      </c>
      <c r="M2027" s="7" t="s">
        <v>624</v>
      </c>
      <c r="N2027" s="4"/>
      <c r="O2027" s="4"/>
      <c r="P2027" s="4"/>
      <c r="Q2027" s="4"/>
      <c r="R2027" s="4"/>
      <c r="S2027" s="4"/>
      <c r="T2027" s="4"/>
      <c r="U2027" s="4"/>
      <c r="V2027" s="4"/>
      <c r="W2027" s="4"/>
      <c r="X2027" s="4"/>
      <c r="Y2027" s="4"/>
      <c r="Z2027" s="4"/>
      <c r="AA2027" s="4"/>
      <c r="AB2027" s="4"/>
      <c r="AC2027" s="4"/>
      <c r="AD2027" s="4"/>
      <c r="AE2027" s="4"/>
      <c r="AF2027" s="4"/>
      <c r="AG2027" s="4"/>
      <c r="AH2027" s="4"/>
      <c r="AI2027" s="4"/>
      <c r="AJ2027" s="4"/>
      <c r="AK2027" s="4"/>
      <c r="AL2027" s="4"/>
      <c r="AM2027" s="4"/>
      <c r="AN2027" s="4"/>
      <c r="AO2027" s="4"/>
      <c r="AP2027" s="4"/>
      <c r="AQ2027" s="4"/>
      <c r="AR2027" s="4"/>
      <c r="AS2027" s="4"/>
      <c r="AT2027" s="4"/>
      <c r="AU2027" s="4"/>
      <c r="AV2027" s="4"/>
      <c r="AW2027" s="4"/>
      <c r="AX2027" s="4"/>
      <c r="AY2027" s="4"/>
      <c r="AZ2027" s="4"/>
      <c r="BA2027" s="4"/>
      <c r="BB2027" s="4"/>
      <c r="BC2027" s="4"/>
      <c r="BD2027" s="4"/>
      <c r="BE2027" s="4"/>
      <c r="BF2027" s="4"/>
      <c r="BG2027" s="4"/>
      <c r="BH2027" s="4"/>
      <c r="BI2027" s="4"/>
      <c r="BJ2027" s="4"/>
      <c r="BK2027" s="4"/>
      <c r="BL2027" s="4"/>
      <c r="BM2027" s="4"/>
      <c r="BN2027" s="4"/>
      <c r="BO2027" s="4"/>
      <c r="BP2027" s="4"/>
      <c r="BQ2027" s="4"/>
      <c r="BR2027" s="4"/>
      <c r="BS2027" s="4"/>
      <c r="BT2027" s="4"/>
      <c r="BU2027" s="4"/>
      <c r="BV2027" s="4"/>
      <c r="BW2027" s="4"/>
      <c r="BZ2027" s="7"/>
      <c r="CF2027" s="7"/>
      <c r="CG2027" s="14"/>
      <c r="CH2027" s="7"/>
      <c r="CI2027" s="14"/>
      <c r="CJ2027" s="7"/>
      <c r="CK2027" s="14"/>
      <c r="CL2027" s="7"/>
      <c r="CM2027" s="14"/>
    </row>
    <row r="2028" spans="1:91" x14ac:dyDescent="0.3">
      <c r="A2028" s="10">
        <v>151</v>
      </c>
      <c r="B2028" s="36" t="s">
        <v>844</v>
      </c>
      <c r="G2028" s="36" t="s">
        <v>7465</v>
      </c>
      <c r="K2028" s="7"/>
      <c r="L2028" s="7" t="s">
        <v>834</v>
      </c>
      <c r="M2028" s="7" t="s">
        <v>618</v>
      </c>
      <c r="N2028" s="4"/>
      <c r="O2028" s="4"/>
      <c r="P2028" s="4"/>
      <c r="Q2028" s="4"/>
      <c r="R2028" s="4"/>
      <c r="S2028" s="4"/>
      <c r="T2028" s="4"/>
      <c r="U2028" s="4"/>
      <c r="V2028" s="4"/>
      <c r="W2028" s="4"/>
      <c r="X2028" s="4"/>
      <c r="Y2028" s="4"/>
      <c r="Z2028" s="4"/>
      <c r="AA2028" s="4"/>
      <c r="AB2028" s="4"/>
      <c r="AC2028" s="4"/>
      <c r="AD2028" s="4"/>
      <c r="AE2028" s="4"/>
      <c r="AF2028" s="4"/>
      <c r="AG2028" s="4"/>
      <c r="AH2028" s="4"/>
      <c r="AI2028" s="4"/>
      <c r="AJ2028" s="4"/>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c r="BI2028" s="4"/>
      <c r="BJ2028" s="4"/>
      <c r="BK2028" s="4"/>
      <c r="BL2028" s="4"/>
      <c r="BM2028" s="4"/>
      <c r="BN2028" s="4"/>
      <c r="BO2028" s="4"/>
      <c r="BP2028" s="4"/>
      <c r="BQ2028" s="4"/>
      <c r="BR2028" s="4"/>
      <c r="BS2028" s="4"/>
      <c r="BT2028" s="4"/>
      <c r="BU2028" s="4"/>
      <c r="BV2028" s="4"/>
      <c r="BW2028" s="4"/>
      <c r="BZ2028" s="7"/>
      <c r="CF2028" s="7"/>
      <c r="CG2028" s="14"/>
      <c r="CH2028" s="7"/>
      <c r="CI2028" s="14"/>
      <c r="CJ2028" s="7"/>
      <c r="CK2028" s="14"/>
      <c r="CL2028" s="7"/>
      <c r="CM2028" s="14"/>
    </row>
    <row r="2029" spans="1:91" x14ac:dyDescent="0.3">
      <c r="A2029" s="10">
        <v>151</v>
      </c>
      <c r="B2029" s="36" t="s">
        <v>852</v>
      </c>
      <c r="G2029" s="36" t="s">
        <v>7466</v>
      </c>
      <c r="K2029" s="7"/>
      <c r="L2029" s="7" t="s">
        <v>834</v>
      </c>
      <c r="M2029" s="7" t="s">
        <v>615</v>
      </c>
      <c r="N2029" s="4"/>
      <c r="O2029" s="4"/>
      <c r="P2029" s="4"/>
      <c r="Q2029" s="4"/>
      <c r="R2029" s="4"/>
      <c r="S2029" s="4"/>
      <c r="T2029" s="4"/>
      <c r="U2029" s="4"/>
      <c r="V2029" s="4"/>
      <c r="W2029" s="4"/>
      <c r="X2029" s="4"/>
      <c r="Y2029" s="4"/>
      <c r="Z2029" s="4"/>
      <c r="AA2029" s="4"/>
      <c r="AB2029" s="4"/>
      <c r="AC2029" s="4"/>
      <c r="AD2029" s="4"/>
      <c r="AE2029" s="4"/>
      <c r="AF2029" s="4"/>
      <c r="AG2029" s="4"/>
      <c r="AH2029" s="4"/>
      <c r="AI2029" s="4"/>
      <c r="AJ2029" s="4"/>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c r="BI2029" s="4"/>
      <c r="BJ2029" s="4"/>
      <c r="BK2029" s="4"/>
      <c r="BL2029" s="4"/>
      <c r="BM2029" s="4"/>
      <c r="BN2029" s="4"/>
      <c r="BO2029" s="4"/>
      <c r="BP2029" s="4"/>
      <c r="BQ2029" s="4"/>
      <c r="BR2029" s="4"/>
      <c r="BS2029" s="4"/>
      <c r="BT2029" s="4"/>
      <c r="BU2029" s="4"/>
      <c r="BV2029" s="4"/>
      <c r="BW2029" s="4"/>
      <c r="BZ2029" s="7"/>
      <c r="CF2029" s="7"/>
      <c r="CG2029" s="14"/>
      <c r="CH2029" s="7"/>
      <c r="CI2029" s="14"/>
      <c r="CJ2029" s="7"/>
      <c r="CK2029" s="14"/>
      <c r="CL2029" s="7"/>
      <c r="CM2029" s="14"/>
    </row>
    <row r="2030" spans="1:91" x14ac:dyDescent="0.3">
      <c r="A2030" s="10">
        <v>151</v>
      </c>
      <c r="B2030" s="36" t="s">
        <v>860</v>
      </c>
      <c r="G2030" s="36" t="s">
        <v>7467</v>
      </c>
      <c r="K2030" s="7"/>
      <c r="L2030" s="7" t="s">
        <v>834</v>
      </c>
      <c r="M2030" s="7" t="s">
        <v>687</v>
      </c>
      <c r="N2030" s="4"/>
      <c r="O2030" s="4"/>
      <c r="P2030" s="4"/>
      <c r="Q2030" s="4"/>
      <c r="R2030" s="4"/>
      <c r="S2030" s="4"/>
      <c r="T2030" s="4"/>
      <c r="U2030" s="4"/>
      <c r="V2030" s="4"/>
      <c r="W2030" s="4"/>
      <c r="X2030" s="4"/>
      <c r="Y2030" s="4"/>
      <c r="Z2030" s="4"/>
      <c r="AA2030" s="4"/>
      <c r="AB2030" s="4"/>
      <c r="AC2030" s="4"/>
      <c r="AD2030" s="4"/>
      <c r="AE2030" s="4"/>
      <c r="AF2030" s="4"/>
      <c r="AG2030" s="4"/>
      <c r="AH2030" s="4"/>
      <c r="AI2030" s="4"/>
      <c r="AJ2030" s="4"/>
      <c r="AK2030" s="4"/>
      <c r="AL2030" s="4"/>
      <c r="AM2030" s="4"/>
      <c r="AN2030" s="4"/>
      <c r="AO2030" s="4"/>
      <c r="AP2030" s="4"/>
      <c r="AQ2030" s="4"/>
      <c r="AR2030" s="4"/>
      <c r="AS2030" s="4"/>
      <c r="AT2030" s="4"/>
      <c r="AU2030" s="4"/>
      <c r="AV2030" s="4"/>
      <c r="AW2030" s="4"/>
      <c r="AX2030" s="4"/>
      <c r="AY2030" s="4"/>
      <c r="AZ2030" s="4"/>
      <c r="BA2030" s="4"/>
      <c r="BB2030" s="4"/>
      <c r="BC2030" s="4"/>
      <c r="BD2030" s="4"/>
      <c r="BE2030" s="4"/>
      <c r="BF2030" s="4"/>
      <c r="BG2030" s="4"/>
      <c r="BH2030" s="4"/>
      <c r="BI2030" s="4"/>
      <c r="BJ2030" s="4"/>
      <c r="BK2030" s="4"/>
      <c r="BL2030" s="4"/>
      <c r="BM2030" s="4"/>
      <c r="BN2030" s="4"/>
      <c r="BO2030" s="4"/>
      <c r="BP2030" s="4"/>
      <c r="BQ2030" s="4"/>
      <c r="BR2030" s="4"/>
      <c r="BS2030" s="4"/>
      <c r="BT2030" s="4"/>
      <c r="BU2030" s="4"/>
      <c r="BV2030" s="4"/>
      <c r="BW2030" s="4"/>
      <c r="BZ2030" s="7"/>
      <c r="CF2030" s="7"/>
      <c r="CG2030" s="14"/>
      <c r="CH2030" s="7"/>
      <c r="CI2030" s="14"/>
      <c r="CJ2030" s="7"/>
      <c r="CK2030" s="14"/>
      <c r="CL2030" s="7"/>
      <c r="CM2030" s="14"/>
    </row>
    <row r="2031" spans="1:91" x14ac:dyDescent="0.3">
      <c r="A2031" s="10">
        <v>151</v>
      </c>
      <c r="B2031" s="36" t="s">
        <v>830</v>
      </c>
      <c r="G2031" s="36" t="s">
        <v>7468</v>
      </c>
      <c r="K2031" s="7"/>
      <c r="L2031" s="7" t="s">
        <v>834</v>
      </c>
      <c r="M2031" s="7" t="s">
        <v>615</v>
      </c>
      <c r="N2031" s="4"/>
      <c r="O2031" s="4"/>
      <c r="P2031" s="4"/>
      <c r="Q2031" s="4"/>
      <c r="R2031" s="4"/>
      <c r="S2031" s="4"/>
      <c r="T2031" s="4"/>
      <c r="U2031" s="4"/>
      <c r="V2031" s="4"/>
      <c r="W2031" s="4"/>
      <c r="X2031" s="4"/>
      <c r="Y2031" s="4"/>
      <c r="Z2031" s="4"/>
      <c r="AA2031" s="4"/>
      <c r="AB2031" s="4"/>
      <c r="AC2031" s="4"/>
      <c r="AD2031" s="4"/>
      <c r="AE2031" s="4"/>
      <c r="AF2031" s="4"/>
      <c r="AG2031" s="4"/>
      <c r="AH2031" s="4"/>
      <c r="AI2031" s="4"/>
      <c r="AJ2031" s="4"/>
      <c r="AK2031" s="4"/>
      <c r="AL2031" s="4"/>
      <c r="AM2031" s="4"/>
      <c r="AN2031" s="4"/>
      <c r="AO2031" s="4"/>
      <c r="AP2031" s="4"/>
      <c r="AQ2031" s="4"/>
      <c r="AR2031" s="4"/>
      <c r="AS2031" s="4"/>
      <c r="AT2031" s="4"/>
      <c r="AU2031" s="4"/>
      <c r="AV2031" s="4"/>
      <c r="AW2031" s="4"/>
      <c r="AX2031" s="4"/>
      <c r="AY2031" s="4"/>
      <c r="AZ2031" s="4"/>
      <c r="BA2031" s="4"/>
      <c r="BB2031" s="4"/>
      <c r="BC2031" s="4"/>
      <c r="BD2031" s="4"/>
      <c r="BE2031" s="4"/>
      <c r="BF2031" s="4"/>
      <c r="BG2031" s="4"/>
      <c r="BH2031" s="4"/>
      <c r="BI2031" s="4"/>
      <c r="BJ2031" s="4"/>
      <c r="BK2031" s="4"/>
      <c r="BL2031" s="4"/>
      <c r="BM2031" s="4"/>
      <c r="BN2031" s="4"/>
      <c r="BO2031" s="4"/>
      <c r="BP2031" s="4"/>
      <c r="BQ2031" s="4"/>
      <c r="BR2031" s="4"/>
      <c r="BS2031" s="4"/>
      <c r="BT2031" s="4"/>
      <c r="BU2031" s="4"/>
      <c r="BV2031" s="4"/>
      <c r="BW2031" s="4"/>
      <c r="BZ2031" s="7"/>
      <c r="CF2031" s="7"/>
      <c r="CG2031" s="14"/>
      <c r="CH2031" s="7"/>
      <c r="CI2031" s="14"/>
      <c r="CJ2031" s="7"/>
      <c r="CK2031" s="14"/>
      <c r="CL2031" s="7"/>
      <c r="CM2031" s="14"/>
    </row>
    <row r="2032" spans="1:91" x14ac:dyDescent="0.3">
      <c r="A2032" s="10">
        <v>151</v>
      </c>
      <c r="B2032" s="36" t="s">
        <v>913</v>
      </c>
      <c r="G2032" s="36" t="s">
        <v>7469</v>
      </c>
      <c r="K2032" s="7"/>
      <c r="L2032" s="7" t="s">
        <v>834</v>
      </c>
      <c r="M2032" s="7" t="s">
        <v>687</v>
      </c>
      <c r="N2032" s="4"/>
      <c r="O2032" s="4"/>
      <c r="P2032" s="4"/>
      <c r="Q2032" s="4"/>
      <c r="R2032" s="4"/>
      <c r="S2032" s="4"/>
      <c r="T2032" s="4"/>
      <c r="U2032" s="4"/>
      <c r="V2032" s="4"/>
      <c r="W2032" s="4"/>
      <c r="X2032" s="4"/>
      <c r="Y2032" s="4"/>
      <c r="Z2032" s="4"/>
      <c r="AA2032" s="4"/>
      <c r="AB2032" s="4"/>
      <c r="AC2032" s="4"/>
      <c r="AD2032" s="4"/>
      <c r="AE2032" s="4"/>
      <c r="AF2032" s="4"/>
      <c r="AG2032" s="4"/>
      <c r="AH2032" s="4"/>
      <c r="AI2032" s="4"/>
      <c r="AJ2032" s="4"/>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Z2032" s="7"/>
      <c r="CF2032" s="7"/>
      <c r="CG2032" s="14"/>
      <c r="CH2032" s="7"/>
      <c r="CI2032" s="14"/>
      <c r="CJ2032" s="7"/>
      <c r="CK2032" s="14"/>
      <c r="CL2032" s="7"/>
      <c r="CM2032" s="14"/>
    </row>
    <row r="2033" spans="1:91" x14ac:dyDescent="0.3">
      <c r="A2033" s="10">
        <v>151</v>
      </c>
      <c r="B2033" s="36" t="s">
        <v>913</v>
      </c>
      <c r="G2033" s="36" t="s">
        <v>7470</v>
      </c>
      <c r="K2033" s="7"/>
      <c r="L2033" s="7" t="s">
        <v>834</v>
      </c>
      <c r="M2033" s="7" t="s">
        <v>687</v>
      </c>
      <c r="N2033" s="4"/>
      <c r="O2033" s="4"/>
      <c r="P2033" s="4"/>
      <c r="Q2033" s="4"/>
      <c r="R2033" s="4"/>
      <c r="S2033" s="4"/>
      <c r="T2033" s="4"/>
      <c r="U2033" s="4"/>
      <c r="V2033" s="4"/>
      <c r="W2033" s="4"/>
      <c r="X2033" s="4"/>
      <c r="Y2033" s="4"/>
      <c r="Z2033" s="4"/>
      <c r="AA2033" s="4"/>
      <c r="AB2033" s="4"/>
      <c r="AC2033" s="4"/>
      <c r="AD2033" s="4"/>
      <c r="AE2033" s="4"/>
      <c r="AF2033" s="4"/>
      <c r="AG2033" s="4"/>
      <c r="AH2033" s="4"/>
      <c r="AI2033" s="4"/>
      <c r="AJ2033" s="4"/>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Z2033" s="7"/>
      <c r="CF2033" s="7"/>
      <c r="CG2033" s="14"/>
      <c r="CH2033" s="7"/>
      <c r="CI2033" s="14"/>
      <c r="CJ2033" s="7"/>
      <c r="CK2033" s="14"/>
      <c r="CL2033" s="7"/>
      <c r="CM2033" s="14"/>
    </row>
    <row r="2034" spans="1:91" x14ac:dyDescent="0.3">
      <c r="A2034" s="10">
        <v>151</v>
      </c>
      <c r="B2034" s="36" t="s">
        <v>1025</v>
      </c>
      <c r="G2034" s="36" t="s">
        <v>7471</v>
      </c>
      <c r="K2034" s="7"/>
      <c r="L2034" s="7" t="s">
        <v>834</v>
      </c>
      <c r="M2034" s="7" t="s">
        <v>687</v>
      </c>
      <c r="N2034" s="4"/>
      <c r="O2034" s="4"/>
      <c r="P2034" s="4"/>
      <c r="Q2034" s="4"/>
      <c r="R2034" s="4"/>
      <c r="S2034" s="4"/>
      <c r="T2034" s="4"/>
      <c r="U2034" s="4"/>
      <c r="V2034" s="4"/>
      <c r="W2034" s="4"/>
      <c r="X2034" s="4"/>
      <c r="Y2034" s="4"/>
      <c r="Z2034" s="4"/>
      <c r="AA2034" s="4"/>
      <c r="AB2034" s="4"/>
      <c r="AC2034" s="4"/>
      <c r="AD2034" s="4"/>
      <c r="AE2034" s="4"/>
      <c r="AF2034" s="4"/>
      <c r="AG2034" s="4"/>
      <c r="AH2034" s="4"/>
      <c r="AI2034" s="4"/>
      <c r="AJ2034" s="4"/>
      <c r="AK2034" s="4"/>
      <c r="AL2034" s="4"/>
      <c r="AM2034" s="4"/>
      <c r="AN2034" s="4"/>
      <c r="AO2034" s="4"/>
      <c r="AP2034" s="4"/>
      <c r="AQ2034" s="4"/>
      <c r="AR2034" s="4"/>
      <c r="AS2034" s="4"/>
      <c r="AT2034" s="4"/>
      <c r="AU2034" s="4"/>
      <c r="AV2034" s="4"/>
      <c r="AW2034" s="4"/>
      <c r="AX2034" s="4"/>
      <c r="AY2034" s="4"/>
      <c r="AZ2034" s="4"/>
      <c r="BA2034" s="4"/>
      <c r="BB2034" s="4"/>
      <c r="BC2034" s="4"/>
      <c r="BD2034" s="4"/>
      <c r="BE2034" s="4"/>
      <c r="BF2034" s="4"/>
      <c r="BG2034" s="4"/>
      <c r="BH2034" s="4"/>
      <c r="BI2034" s="4"/>
      <c r="BJ2034" s="4"/>
      <c r="BK2034" s="4"/>
      <c r="BL2034" s="4"/>
      <c r="BM2034" s="4"/>
      <c r="BN2034" s="4"/>
      <c r="BO2034" s="4"/>
      <c r="BP2034" s="4"/>
      <c r="BQ2034" s="4"/>
      <c r="BR2034" s="4"/>
      <c r="BS2034" s="4"/>
      <c r="BT2034" s="4"/>
      <c r="BU2034" s="4"/>
      <c r="BV2034" s="4"/>
      <c r="BW2034" s="4"/>
      <c r="BZ2034" s="7"/>
      <c r="CF2034" s="7"/>
      <c r="CG2034" s="14"/>
      <c r="CH2034" s="7"/>
      <c r="CI2034" s="14"/>
      <c r="CJ2034" s="7"/>
      <c r="CK2034" s="14"/>
      <c r="CL2034" s="7"/>
      <c r="CM2034" s="14"/>
    </row>
    <row r="2035" spans="1:91" x14ac:dyDescent="0.3">
      <c r="A2035" s="10">
        <v>151</v>
      </c>
      <c r="B2035" s="36" t="s">
        <v>1025</v>
      </c>
      <c r="G2035" s="36" t="s">
        <v>7472</v>
      </c>
      <c r="K2035" s="7"/>
      <c r="L2035" s="7" t="s">
        <v>834</v>
      </c>
      <c r="M2035" s="7" t="s">
        <v>687</v>
      </c>
      <c r="N2035" s="4"/>
      <c r="O2035" s="4"/>
      <c r="P2035" s="4"/>
      <c r="Q2035" s="4"/>
      <c r="R2035" s="4"/>
      <c r="S2035" s="4"/>
      <c r="T2035" s="4"/>
      <c r="U2035" s="4"/>
      <c r="V2035" s="4"/>
      <c r="W2035" s="4"/>
      <c r="X2035" s="4"/>
      <c r="Y2035" s="4"/>
      <c r="Z2035" s="4"/>
      <c r="AA2035" s="4"/>
      <c r="AB2035" s="4"/>
      <c r="AC2035" s="4"/>
      <c r="AD2035" s="4"/>
      <c r="AE2035" s="4"/>
      <c r="AF2035" s="4"/>
      <c r="AG2035" s="4"/>
      <c r="AH2035" s="4"/>
      <c r="AI2035" s="4"/>
      <c r="AJ2035" s="4"/>
      <c r="AK2035" s="4"/>
      <c r="AL2035" s="4"/>
      <c r="AM2035" s="4"/>
      <c r="AN2035" s="4"/>
      <c r="AO2035" s="4"/>
      <c r="AP2035" s="4"/>
      <c r="AQ2035" s="4"/>
      <c r="AR2035" s="4"/>
      <c r="AS2035" s="4"/>
      <c r="AT2035" s="4"/>
      <c r="AU2035" s="4"/>
      <c r="AV2035" s="4"/>
      <c r="AW2035" s="4"/>
      <c r="AX2035" s="4"/>
      <c r="AY2035" s="4"/>
      <c r="AZ2035" s="4"/>
      <c r="BA2035" s="4"/>
      <c r="BB2035" s="4"/>
      <c r="BC2035" s="4"/>
      <c r="BD2035" s="4"/>
      <c r="BE2035" s="4"/>
      <c r="BF2035" s="4"/>
      <c r="BG2035" s="4"/>
      <c r="BH2035" s="4"/>
      <c r="BI2035" s="4"/>
      <c r="BJ2035" s="4"/>
      <c r="BK2035" s="4"/>
      <c r="BL2035" s="4"/>
      <c r="BM2035" s="4"/>
      <c r="BN2035" s="4"/>
      <c r="BO2035" s="4"/>
      <c r="BP2035" s="4"/>
      <c r="BQ2035" s="4"/>
      <c r="BR2035" s="4"/>
      <c r="BS2035" s="4"/>
      <c r="BT2035" s="4"/>
      <c r="BU2035" s="4"/>
      <c r="BV2035" s="4"/>
      <c r="BW2035" s="4"/>
      <c r="BZ2035" s="7"/>
      <c r="CF2035" s="7"/>
      <c r="CG2035" s="14"/>
      <c r="CH2035" s="7"/>
      <c r="CI2035" s="14"/>
      <c r="CJ2035" s="7"/>
      <c r="CK2035" s="14"/>
      <c r="CL2035" s="7"/>
      <c r="CM2035" s="14"/>
    </row>
    <row r="2036" spans="1:91" x14ac:dyDescent="0.3">
      <c r="A2036" s="10">
        <v>151</v>
      </c>
      <c r="B2036" s="36" t="s">
        <v>860</v>
      </c>
      <c r="G2036" s="36" t="s">
        <v>7473</v>
      </c>
      <c r="K2036" s="7"/>
      <c r="L2036" s="7" t="s">
        <v>834</v>
      </c>
      <c r="M2036" s="7" t="s">
        <v>639</v>
      </c>
      <c r="N2036" s="4"/>
      <c r="O2036" s="4"/>
      <c r="P2036" s="4"/>
      <c r="Q2036" s="4"/>
      <c r="R2036" s="4"/>
      <c r="S2036" s="4"/>
      <c r="T2036" s="4"/>
      <c r="U2036" s="4"/>
      <c r="V2036" s="4"/>
      <c r="W2036" s="4"/>
      <c r="X2036" s="4"/>
      <c r="Y2036" s="4"/>
      <c r="Z2036" s="4"/>
      <c r="AA2036" s="4"/>
      <c r="AB2036" s="4"/>
      <c r="AC2036" s="4"/>
      <c r="AD2036" s="4"/>
      <c r="AE2036" s="4"/>
      <c r="AF2036" s="4"/>
      <c r="AG2036" s="4"/>
      <c r="AH2036" s="4"/>
      <c r="AI2036" s="4"/>
      <c r="AJ2036" s="4"/>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c r="BI2036" s="4"/>
      <c r="BJ2036" s="4"/>
      <c r="BK2036" s="4"/>
      <c r="BL2036" s="4"/>
      <c r="BM2036" s="4"/>
      <c r="BN2036" s="4"/>
      <c r="BO2036" s="4"/>
      <c r="BP2036" s="4"/>
      <c r="BQ2036" s="4"/>
      <c r="BR2036" s="4"/>
      <c r="BS2036" s="4"/>
      <c r="BT2036" s="4"/>
      <c r="BU2036" s="4"/>
      <c r="BV2036" s="4"/>
      <c r="BW2036" s="4"/>
      <c r="BZ2036" s="7"/>
      <c r="CF2036" s="7"/>
      <c r="CG2036" s="14"/>
      <c r="CH2036" s="7"/>
      <c r="CI2036" s="14"/>
      <c r="CJ2036" s="7"/>
      <c r="CK2036" s="14"/>
      <c r="CL2036" s="7"/>
      <c r="CM2036" s="14"/>
    </row>
    <row r="2037" spans="1:91" x14ac:dyDescent="0.3">
      <c r="A2037" s="10">
        <v>151</v>
      </c>
      <c r="B2037" s="36" t="s">
        <v>913</v>
      </c>
      <c r="G2037" s="36" t="s">
        <v>7474</v>
      </c>
      <c r="K2037" s="7"/>
      <c r="L2037" s="7" t="s">
        <v>834</v>
      </c>
      <c r="M2037" s="7" t="s">
        <v>687</v>
      </c>
      <c r="N2037" s="4"/>
      <c r="O2037" s="4"/>
      <c r="P2037" s="4"/>
      <c r="Q2037" s="4"/>
      <c r="R2037" s="4"/>
      <c r="S2037" s="4"/>
      <c r="T2037" s="4"/>
      <c r="U2037" s="4"/>
      <c r="V2037" s="4"/>
      <c r="W2037" s="4"/>
      <c r="X2037" s="4"/>
      <c r="Y2037" s="4"/>
      <c r="Z2037" s="4"/>
      <c r="AA2037" s="4"/>
      <c r="AB2037" s="4"/>
      <c r="AC2037" s="4"/>
      <c r="AD2037" s="4"/>
      <c r="AE2037" s="4"/>
      <c r="AF2037" s="4"/>
      <c r="AG2037" s="4"/>
      <c r="AH2037" s="4"/>
      <c r="AI2037" s="4"/>
      <c r="AJ2037" s="4"/>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c r="BI2037" s="4"/>
      <c r="BJ2037" s="4"/>
      <c r="BK2037" s="4"/>
      <c r="BL2037" s="4"/>
      <c r="BM2037" s="4"/>
      <c r="BN2037" s="4"/>
      <c r="BO2037" s="4"/>
      <c r="BP2037" s="4"/>
      <c r="BQ2037" s="4"/>
      <c r="BR2037" s="4"/>
      <c r="BS2037" s="4"/>
      <c r="BT2037" s="4"/>
      <c r="BU2037" s="4"/>
      <c r="BV2037" s="4"/>
      <c r="BW2037" s="4"/>
      <c r="BZ2037" s="7"/>
      <c r="CF2037" s="7"/>
      <c r="CG2037" s="14"/>
      <c r="CH2037" s="7"/>
      <c r="CI2037" s="14"/>
      <c r="CJ2037" s="7"/>
      <c r="CK2037" s="14"/>
      <c r="CL2037" s="7"/>
      <c r="CM2037" s="14"/>
    </row>
    <row r="2038" spans="1:91" x14ac:dyDescent="0.3">
      <c r="A2038" s="10">
        <v>151</v>
      </c>
      <c r="B2038" s="36" t="s">
        <v>1251</v>
      </c>
      <c r="G2038" s="36" t="s">
        <v>7475</v>
      </c>
      <c r="K2038" s="7"/>
      <c r="L2038" s="7" t="s">
        <v>834</v>
      </c>
      <c r="M2038" s="7" t="s">
        <v>687</v>
      </c>
      <c r="N2038" s="4"/>
      <c r="O2038" s="4"/>
      <c r="P2038" s="4"/>
      <c r="Q2038" s="4"/>
      <c r="R2038" s="4"/>
      <c r="S2038" s="4"/>
      <c r="T2038" s="4"/>
      <c r="U2038" s="4"/>
      <c r="V2038" s="4"/>
      <c r="W2038" s="4"/>
      <c r="X2038" s="4"/>
      <c r="Y2038" s="4"/>
      <c r="Z2038" s="4"/>
      <c r="AA2038" s="4"/>
      <c r="AB2038" s="4"/>
      <c r="AC2038" s="4"/>
      <c r="AD2038" s="4"/>
      <c r="AE2038" s="4"/>
      <c r="AF2038" s="4"/>
      <c r="AG2038" s="4"/>
      <c r="AH2038" s="4"/>
      <c r="AI2038" s="4"/>
      <c r="AJ2038" s="4"/>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c r="BI2038" s="4"/>
      <c r="BJ2038" s="4"/>
      <c r="BK2038" s="4"/>
      <c r="BL2038" s="4"/>
      <c r="BM2038" s="4"/>
      <c r="BN2038" s="4"/>
      <c r="BO2038" s="4"/>
      <c r="BP2038" s="4"/>
      <c r="BQ2038" s="4"/>
      <c r="BR2038" s="4"/>
      <c r="BS2038" s="4"/>
      <c r="BT2038" s="4"/>
      <c r="BU2038" s="4"/>
      <c r="BV2038" s="4"/>
      <c r="BW2038" s="4"/>
      <c r="BZ2038" s="7"/>
      <c r="CF2038" s="7"/>
      <c r="CG2038" s="14"/>
      <c r="CH2038" s="7"/>
      <c r="CI2038" s="14"/>
      <c r="CJ2038" s="7"/>
      <c r="CK2038" s="14"/>
      <c r="CL2038" s="7"/>
      <c r="CM2038" s="14"/>
    </row>
    <row r="2039" spans="1:91" x14ac:dyDescent="0.3">
      <c r="A2039" s="10">
        <v>151</v>
      </c>
      <c r="B2039" s="36" t="s">
        <v>1025</v>
      </c>
      <c r="G2039" s="36" t="s">
        <v>7476</v>
      </c>
      <c r="K2039" s="7"/>
      <c r="L2039" s="7" t="s">
        <v>834</v>
      </c>
      <c r="M2039" s="7" t="s">
        <v>687</v>
      </c>
      <c r="N2039" s="4"/>
      <c r="O2039" s="4"/>
      <c r="P2039" s="4"/>
      <c r="Q2039" s="4"/>
      <c r="R2039" s="4"/>
      <c r="S2039" s="4"/>
      <c r="T2039" s="4"/>
      <c r="U2039" s="4"/>
      <c r="V2039" s="4"/>
      <c r="W2039" s="4"/>
      <c r="X2039" s="4"/>
      <c r="Y2039" s="4"/>
      <c r="Z2039" s="4"/>
      <c r="AA2039" s="4"/>
      <c r="AB2039" s="4"/>
      <c r="AC2039" s="4"/>
      <c r="AD2039" s="4"/>
      <c r="AE2039" s="4"/>
      <c r="AF2039" s="4"/>
      <c r="AG2039" s="4"/>
      <c r="AH2039" s="4"/>
      <c r="AI2039" s="4"/>
      <c r="AJ2039" s="4"/>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c r="BI2039" s="4"/>
      <c r="BJ2039" s="4"/>
      <c r="BK2039" s="4"/>
      <c r="BL2039" s="4"/>
      <c r="BM2039" s="4"/>
      <c r="BN2039" s="4"/>
      <c r="BO2039" s="4"/>
      <c r="BP2039" s="4"/>
      <c r="BQ2039" s="4"/>
      <c r="BR2039" s="4"/>
      <c r="BS2039" s="4"/>
      <c r="BT2039" s="4"/>
      <c r="BU2039" s="4"/>
      <c r="BV2039" s="4"/>
      <c r="BW2039" s="4"/>
      <c r="BZ2039" s="7"/>
      <c r="CF2039" s="7"/>
      <c r="CG2039" s="14"/>
      <c r="CH2039" s="7"/>
      <c r="CI2039" s="14"/>
      <c r="CJ2039" s="7"/>
      <c r="CK2039" s="14"/>
      <c r="CL2039" s="7"/>
      <c r="CM2039" s="14"/>
    </row>
    <row r="2040" spans="1:91" x14ac:dyDescent="0.3">
      <c r="A2040" s="10">
        <v>151</v>
      </c>
      <c r="B2040" s="36" t="s">
        <v>921</v>
      </c>
      <c r="G2040" s="36" t="s">
        <v>7477</v>
      </c>
      <c r="K2040" s="7"/>
      <c r="L2040" s="7" t="s">
        <v>834</v>
      </c>
      <c r="M2040" s="7" t="s">
        <v>615</v>
      </c>
      <c r="N2040" s="4"/>
      <c r="O2040" s="4"/>
      <c r="P2040" s="4"/>
      <c r="Q2040" s="4"/>
      <c r="R2040" s="4"/>
      <c r="S2040" s="4"/>
      <c r="T2040" s="4"/>
      <c r="U2040" s="4"/>
      <c r="V2040" s="4"/>
      <c r="W2040" s="4"/>
      <c r="X2040" s="4"/>
      <c r="Y2040" s="4"/>
      <c r="Z2040" s="4"/>
      <c r="AA2040" s="4"/>
      <c r="AB2040" s="4"/>
      <c r="AC2040" s="4"/>
      <c r="AD2040" s="4"/>
      <c r="AE2040" s="4"/>
      <c r="AF2040" s="4"/>
      <c r="AG2040" s="4"/>
      <c r="AH2040" s="4"/>
      <c r="AI2040" s="4"/>
      <c r="AJ2040" s="4"/>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Z2040" s="7"/>
      <c r="CF2040" s="7"/>
      <c r="CG2040" s="14"/>
      <c r="CH2040" s="7"/>
      <c r="CI2040" s="14"/>
      <c r="CJ2040" s="7"/>
      <c r="CK2040" s="14"/>
      <c r="CL2040" s="7"/>
      <c r="CM2040" s="14"/>
    </row>
    <row r="2041" spans="1:91" x14ac:dyDescent="0.3">
      <c r="A2041" s="10">
        <v>151</v>
      </c>
      <c r="B2041" s="36" t="s">
        <v>888</v>
      </c>
      <c r="G2041" s="36" t="s">
        <v>7478</v>
      </c>
      <c r="K2041" s="7"/>
      <c r="L2041" s="7" t="s">
        <v>834</v>
      </c>
      <c r="M2041" s="7" t="s">
        <v>618</v>
      </c>
      <c r="N2041" s="4"/>
      <c r="O2041" s="4"/>
      <c r="P2041" s="4"/>
      <c r="Q2041" s="4"/>
      <c r="R2041" s="4"/>
      <c r="S2041" s="4"/>
      <c r="T2041" s="4"/>
      <c r="U2041" s="4"/>
      <c r="V2041" s="4"/>
      <c r="W2041" s="4"/>
      <c r="X2041" s="4"/>
      <c r="Y2041" s="4"/>
      <c r="Z2041" s="4"/>
      <c r="AA2041" s="4"/>
      <c r="AB2041" s="4"/>
      <c r="AC2041" s="4"/>
      <c r="AD2041" s="4"/>
      <c r="AE2041" s="4"/>
      <c r="AF2041" s="4"/>
      <c r="AG2041" s="4"/>
      <c r="AH2041" s="4"/>
      <c r="AI2041" s="4"/>
      <c r="AJ2041" s="4"/>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c r="BI2041" s="4"/>
      <c r="BJ2041" s="4"/>
      <c r="BK2041" s="4"/>
      <c r="BL2041" s="4"/>
      <c r="BM2041" s="4"/>
      <c r="BN2041" s="4"/>
      <c r="BO2041" s="4"/>
      <c r="BP2041" s="4"/>
      <c r="BQ2041" s="4"/>
      <c r="BR2041" s="4"/>
      <c r="BS2041" s="4"/>
      <c r="BT2041" s="4"/>
      <c r="BU2041" s="4"/>
      <c r="BV2041" s="4"/>
      <c r="BW2041" s="4"/>
      <c r="BZ2041" s="7"/>
      <c r="CF2041" s="7"/>
      <c r="CG2041" s="14"/>
      <c r="CH2041" s="7"/>
      <c r="CI2041" s="14"/>
      <c r="CJ2041" s="7"/>
      <c r="CK2041" s="14"/>
      <c r="CL2041" s="7"/>
      <c r="CM2041" s="14"/>
    </row>
    <row r="2042" spans="1:91" x14ac:dyDescent="0.3">
      <c r="A2042" s="10">
        <v>151</v>
      </c>
      <c r="B2042" s="36" t="s">
        <v>895</v>
      </c>
      <c r="G2042" s="36" t="s">
        <v>7479</v>
      </c>
      <c r="K2042" s="7"/>
      <c r="L2042" s="7" t="s">
        <v>834</v>
      </c>
      <c r="M2042" s="7" t="s">
        <v>621</v>
      </c>
      <c r="N2042" s="4"/>
      <c r="O2042" s="4"/>
      <c r="P2042" s="4"/>
      <c r="Q2042" s="4"/>
      <c r="R2042" s="4"/>
      <c r="S2042" s="4"/>
      <c r="T2042" s="4"/>
      <c r="U2042" s="4"/>
      <c r="V2042" s="4"/>
      <c r="W2042" s="4"/>
      <c r="X2042" s="4"/>
      <c r="Y2042" s="4"/>
      <c r="Z2042" s="4"/>
      <c r="AA2042" s="4"/>
      <c r="AB2042" s="4"/>
      <c r="AC2042" s="4"/>
      <c r="AD2042" s="4"/>
      <c r="AE2042" s="4"/>
      <c r="AF2042" s="4"/>
      <c r="AG2042" s="4"/>
      <c r="AH2042" s="4"/>
      <c r="AI2042" s="4"/>
      <c r="AJ2042" s="4"/>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c r="BI2042" s="4"/>
      <c r="BJ2042" s="4"/>
      <c r="BK2042" s="4"/>
      <c r="BL2042" s="4"/>
      <c r="BM2042" s="4"/>
      <c r="BN2042" s="4"/>
      <c r="BO2042" s="4"/>
      <c r="BP2042" s="4"/>
      <c r="BQ2042" s="4"/>
      <c r="BR2042" s="4"/>
      <c r="BS2042" s="4"/>
      <c r="BT2042" s="4"/>
      <c r="BU2042" s="4"/>
      <c r="BV2042" s="4"/>
      <c r="BW2042" s="4"/>
      <c r="BZ2042" s="7"/>
      <c r="CF2042" s="7"/>
      <c r="CG2042" s="14"/>
      <c r="CH2042" s="7"/>
      <c r="CI2042" s="14"/>
      <c r="CJ2042" s="7"/>
      <c r="CK2042" s="14"/>
      <c r="CL2042" s="7"/>
      <c r="CM2042" s="14"/>
    </row>
    <row r="2043" spans="1:91" x14ac:dyDescent="0.3">
      <c r="A2043" s="10">
        <v>151</v>
      </c>
      <c r="B2043" s="36" t="s">
        <v>1025</v>
      </c>
      <c r="G2043" s="36" t="s">
        <v>7480</v>
      </c>
      <c r="K2043" s="7"/>
      <c r="L2043" s="7" t="s">
        <v>834</v>
      </c>
      <c r="M2043" s="7" t="s">
        <v>669</v>
      </c>
      <c r="N2043" s="4"/>
      <c r="O2043" s="4"/>
      <c r="P2043" s="4"/>
      <c r="Q2043" s="4"/>
      <c r="R2043" s="4"/>
      <c r="S2043" s="4"/>
      <c r="T2043" s="4"/>
      <c r="U2043" s="4"/>
      <c r="V2043" s="4"/>
      <c r="W2043" s="4"/>
      <c r="X2043" s="4"/>
      <c r="Y2043" s="4"/>
      <c r="Z2043" s="4"/>
      <c r="AA2043" s="4"/>
      <c r="AB2043" s="4"/>
      <c r="AC2043" s="4"/>
      <c r="AD2043" s="4"/>
      <c r="AE2043" s="4"/>
      <c r="AF2043" s="4"/>
      <c r="AG2043" s="4"/>
      <c r="AH2043" s="4"/>
      <c r="AI2043" s="4"/>
      <c r="AJ2043" s="4"/>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c r="BI2043" s="4"/>
      <c r="BJ2043" s="4"/>
      <c r="BK2043" s="4"/>
      <c r="BL2043" s="4"/>
      <c r="BM2043" s="4"/>
      <c r="BN2043" s="4"/>
      <c r="BO2043" s="4"/>
      <c r="BP2043" s="4"/>
      <c r="BQ2043" s="4"/>
      <c r="BR2043" s="4"/>
      <c r="BS2043" s="4"/>
      <c r="BT2043" s="4"/>
      <c r="BU2043" s="4"/>
      <c r="BV2043" s="4"/>
      <c r="BW2043" s="4"/>
      <c r="BZ2043" s="7"/>
      <c r="CF2043" s="7"/>
      <c r="CG2043" s="14"/>
      <c r="CH2043" s="7"/>
      <c r="CI2043" s="14"/>
      <c r="CJ2043" s="7"/>
      <c r="CK2043" s="14"/>
      <c r="CL2043" s="7"/>
      <c r="CM2043" s="14"/>
    </row>
    <row r="2044" spans="1:91" x14ac:dyDescent="0.3">
      <c r="A2044" s="10">
        <v>151</v>
      </c>
      <c r="B2044" s="36" t="s">
        <v>913</v>
      </c>
      <c r="G2044" s="36" t="s">
        <v>7481</v>
      </c>
      <c r="K2044" s="7"/>
      <c r="L2044" s="7" t="s">
        <v>834</v>
      </c>
      <c r="M2044" s="7" t="s">
        <v>687</v>
      </c>
      <c r="N2044" s="4"/>
      <c r="O2044" s="4"/>
      <c r="P2044" s="4"/>
      <c r="Q2044" s="4"/>
      <c r="R2044" s="4"/>
      <c r="S2044" s="4"/>
      <c r="T2044" s="4"/>
      <c r="U2044" s="4"/>
      <c r="V2044" s="4"/>
      <c r="W2044" s="4"/>
      <c r="X2044" s="4"/>
      <c r="Y2044" s="4"/>
      <c r="Z2044" s="4"/>
      <c r="AA2044" s="4"/>
      <c r="AB2044" s="4"/>
      <c r="AC2044" s="4"/>
      <c r="AD2044" s="4"/>
      <c r="AE2044" s="4"/>
      <c r="AF2044" s="4"/>
      <c r="AG2044" s="4"/>
      <c r="AH2044" s="4"/>
      <c r="AI2044" s="4"/>
      <c r="AJ2044" s="4"/>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c r="BI2044" s="4"/>
      <c r="BJ2044" s="4"/>
      <c r="BK2044" s="4"/>
      <c r="BL2044" s="4"/>
      <c r="BM2044" s="4"/>
      <c r="BN2044" s="4"/>
      <c r="BO2044" s="4"/>
      <c r="BP2044" s="4"/>
      <c r="BQ2044" s="4"/>
      <c r="BR2044" s="4"/>
      <c r="BS2044" s="4"/>
      <c r="BT2044" s="4"/>
      <c r="BU2044" s="4"/>
      <c r="BV2044" s="4"/>
      <c r="BW2044" s="4"/>
      <c r="BZ2044" s="7"/>
      <c r="CF2044" s="7"/>
      <c r="CG2044" s="14"/>
      <c r="CH2044" s="7"/>
      <c r="CI2044" s="14"/>
      <c r="CJ2044" s="7"/>
      <c r="CK2044" s="14"/>
      <c r="CL2044" s="7"/>
      <c r="CM2044" s="14"/>
    </row>
    <row r="2045" spans="1:91" x14ac:dyDescent="0.3">
      <c r="A2045" s="10">
        <v>151</v>
      </c>
      <c r="B2045" s="36" t="s">
        <v>1025</v>
      </c>
      <c r="G2045" s="36" t="s">
        <v>7482</v>
      </c>
      <c r="K2045" s="7"/>
      <c r="L2045" s="7" t="s">
        <v>834</v>
      </c>
      <c r="M2045" s="7" t="s">
        <v>624</v>
      </c>
      <c r="N2045" s="4"/>
      <c r="O2045" s="4"/>
      <c r="P2045" s="4"/>
      <c r="Q2045" s="4"/>
      <c r="R2045" s="4"/>
      <c r="S2045" s="4"/>
      <c r="T2045" s="4"/>
      <c r="U2045" s="4"/>
      <c r="V2045" s="4"/>
      <c r="W2045" s="4"/>
      <c r="X2045" s="4"/>
      <c r="Y2045" s="4"/>
      <c r="Z2045" s="4"/>
      <c r="AA2045" s="4"/>
      <c r="AB2045" s="4"/>
      <c r="AC2045" s="4"/>
      <c r="AD2045" s="4"/>
      <c r="AE2045" s="4"/>
      <c r="AF2045" s="4"/>
      <c r="AG2045" s="4"/>
      <c r="AH2045" s="4"/>
      <c r="AI2045" s="4"/>
      <c r="AJ2045" s="4"/>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c r="BI2045" s="4"/>
      <c r="BJ2045" s="4"/>
      <c r="BK2045" s="4"/>
      <c r="BL2045" s="4"/>
      <c r="BM2045" s="4"/>
      <c r="BN2045" s="4"/>
      <c r="BO2045" s="4"/>
      <c r="BP2045" s="4"/>
      <c r="BQ2045" s="4"/>
      <c r="BR2045" s="4"/>
      <c r="BS2045" s="4"/>
      <c r="BT2045" s="4"/>
      <c r="BU2045" s="4"/>
      <c r="BV2045" s="4"/>
      <c r="BW2045" s="4"/>
      <c r="BZ2045" s="7"/>
      <c r="CF2045" s="7"/>
      <c r="CG2045" s="14"/>
      <c r="CH2045" s="7"/>
      <c r="CI2045" s="14"/>
      <c r="CJ2045" s="7"/>
      <c r="CK2045" s="14"/>
      <c r="CL2045" s="7"/>
      <c r="CM2045" s="14"/>
    </row>
    <row r="2046" spans="1:91" x14ac:dyDescent="0.3">
      <c r="A2046" s="10">
        <v>151</v>
      </c>
      <c r="B2046" s="36" t="s">
        <v>2152</v>
      </c>
      <c r="G2046" s="36" t="s">
        <v>7483</v>
      </c>
      <c r="K2046" s="7"/>
      <c r="L2046" s="7" t="s">
        <v>834</v>
      </c>
      <c r="M2046" s="7" t="s">
        <v>687</v>
      </c>
      <c r="N2046" s="4"/>
      <c r="O2046" s="4"/>
      <c r="P2046" s="4"/>
      <c r="Q2046" s="4"/>
      <c r="R2046" s="4"/>
      <c r="S2046" s="4"/>
      <c r="T2046" s="4"/>
      <c r="U2046" s="4"/>
      <c r="V2046" s="4"/>
      <c r="W2046" s="4"/>
      <c r="X2046" s="4"/>
      <c r="Y2046" s="4"/>
      <c r="Z2046" s="4"/>
      <c r="AA2046" s="4"/>
      <c r="AB2046" s="4"/>
      <c r="AC2046" s="4"/>
      <c r="AD2046" s="4"/>
      <c r="AE2046" s="4"/>
      <c r="AF2046" s="4"/>
      <c r="AG2046" s="4"/>
      <c r="AH2046" s="4"/>
      <c r="AI2046" s="4"/>
      <c r="AJ2046" s="4"/>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c r="BI2046" s="4"/>
      <c r="BJ2046" s="4"/>
      <c r="BK2046" s="4"/>
      <c r="BL2046" s="4"/>
      <c r="BM2046" s="4"/>
      <c r="BN2046" s="4"/>
      <c r="BO2046" s="4"/>
      <c r="BP2046" s="4"/>
      <c r="BQ2046" s="4"/>
      <c r="BR2046" s="4"/>
      <c r="BS2046" s="4"/>
      <c r="BT2046" s="4"/>
      <c r="BU2046" s="4"/>
      <c r="BV2046" s="4"/>
      <c r="BW2046" s="4"/>
      <c r="BZ2046" s="7"/>
      <c r="CF2046" s="7"/>
      <c r="CG2046" s="14"/>
      <c r="CH2046" s="7"/>
      <c r="CI2046" s="14"/>
      <c r="CJ2046" s="7"/>
      <c r="CK2046" s="14"/>
      <c r="CL2046" s="7"/>
      <c r="CM2046" s="14"/>
    </row>
    <row r="2047" spans="1:91" x14ac:dyDescent="0.3">
      <c r="A2047" s="10">
        <v>151</v>
      </c>
      <c r="B2047" s="36" t="s">
        <v>860</v>
      </c>
      <c r="G2047" s="36" t="s">
        <v>7484</v>
      </c>
      <c r="K2047" s="7"/>
      <c r="L2047" s="7" t="s">
        <v>834</v>
      </c>
      <c r="M2047" s="7" t="s">
        <v>633</v>
      </c>
      <c r="N2047" s="4"/>
      <c r="O2047" s="4"/>
      <c r="P2047" s="4"/>
      <c r="Q2047" s="4"/>
      <c r="R2047" s="4"/>
      <c r="S2047" s="4"/>
      <c r="T2047" s="4"/>
      <c r="U2047" s="4"/>
      <c r="V2047" s="4"/>
      <c r="W2047" s="4"/>
      <c r="X2047" s="4"/>
      <c r="Y2047" s="4"/>
      <c r="Z2047" s="4"/>
      <c r="AA2047" s="4"/>
      <c r="AB2047" s="4"/>
      <c r="AC2047" s="4"/>
      <c r="AD2047" s="4"/>
      <c r="AE2047" s="4"/>
      <c r="AF2047" s="4"/>
      <c r="AG2047" s="4"/>
      <c r="AH2047" s="4"/>
      <c r="AI2047" s="4"/>
      <c r="AJ2047" s="4"/>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c r="BI2047" s="4"/>
      <c r="BJ2047" s="4"/>
      <c r="BK2047" s="4"/>
      <c r="BL2047" s="4"/>
      <c r="BM2047" s="4"/>
      <c r="BN2047" s="4"/>
      <c r="BO2047" s="4"/>
      <c r="BP2047" s="4"/>
      <c r="BQ2047" s="4"/>
      <c r="BR2047" s="4"/>
      <c r="BS2047" s="4"/>
      <c r="BT2047" s="4"/>
      <c r="BU2047" s="4"/>
      <c r="BV2047" s="4"/>
      <c r="BW2047" s="4"/>
      <c r="BZ2047" s="7"/>
      <c r="CF2047" s="7"/>
      <c r="CG2047" s="14"/>
      <c r="CH2047" s="7"/>
      <c r="CI2047" s="14"/>
      <c r="CJ2047" s="7"/>
      <c r="CK2047" s="14"/>
      <c r="CL2047" s="7"/>
      <c r="CM2047" s="14"/>
    </row>
    <row r="2048" spans="1:91" x14ac:dyDescent="0.3">
      <c r="A2048" s="10">
        <v>151</v>
      </c>
      <c r="B2048" s="6" t="s">
        <v>1248</v>
      </c>
      <c r="G2048" s="36" t="s">
        <v>7485</v>
      </c>
      <c r="K2048" s="7"/>
      <c r="L2048" s="7" t="s">
        <v>834</v>
      </c>
      <c r="M2048" s="7" t="s">
        <v>687</v>
      </c>
      <c r="N2048" s="4"/>
      <c r="O2048" s="4"/>
      <c r="P2048" s="4"/>
      <c r="Q2048" s="4"/>
      <c r="R2048" s="4"/>
      <c r="S2048" s="4"/>
      <c r="T2048" s="4"/>
      <c r="U2048" s="4"/>
      <c r="V2048" s="4"/>
      <c r="W2048" s="4"/>
      <c r="X2048" s="4"/>
      <c r="Y2048" s="4"/>
      <c r="Z2048" s="4"/>
      <c r="AA2048" s="4"/>
      <c r="AB2048" s="4"/>
      <c r="AC2048" s="4"/>
      <c r="AD2048" s="4"/>
      <c r="AE2048" s="4"/>
      <c r="AF2048" s="4"/>
      <c r="AG2048" s="4"/>
      <c r="AH2048" s="4"/>
      <c r="AI2048" s="4"/>
      <c r="AJ2048" s="4"/>
      <c r="AK2048" s="4"/>
      <c r="AL2048" s="4"/>
      <c r="AM2048" s="4"/>
      <c r="AN2048" s="4"/>
      <c r="AO2048" s="4"/>
      <c r="AP2048" s="4"/>
      <c r="AQ2048" s="4"/>
      <c r="AR2048" s="4"/>
      <c r="AS2048" s="4"/>
      <c r="AT2048" s="4"/>
      <c r="AU2048" s="4"/>
      <c r="AV2048" s="4"/>
      <c r="AW2048" s="4"/>
      <c r="AX2048" s="4"/>
      <c r="AY2048" s="4"/>
      <c r="AZ2048" s="4"/>
      <c r="BA2048" s="4"/>
      <c r="BB2048" s="4"/>
      <c r="BC2048" s="4"/>
      <c r="BD2048" s="4"/>
      <c r="BE2048" s="4"/>
      <c r="BF2048" s="4"/>
      <c r="BG2048" s="4"/>
      <c r="BH2048" s="4"/>
      <c r="BI2048" s="4"/>
      <c r="BJ2048" s="4"/>
      <c r="BK2048" s="4"/>
      <c r="BL2048" s="4"/>
      <c r="BM2048" s="4"/>
      <c r="BN2048" s="4"/>
      <c r="BO2048" s="4"/>
      <c r="BP2048" s="4"/>
      <c r="BQ2048" s="4"/>
      <c r="BR2048" s="4"/>
      <c r="BS2048" s="4"/>
      <c r="BT2048" s="4"/>
      <c r="BU2048" s="4"/>
      <c r="BV2048" s="4"/>
      <c r="BW2048" s="4"/>
      <c r="BZ2048" s="7"/>
      <c r="CF2048" s="7"/>
      <c r="CG2048" s="14"/>
      <c r="CH2048" s="7"/>
      <c r="CI2048" s="14"/>
      <c r="CJ2048" s="7"/>
      <c r="CK2048" s="14"/>
      <c r="CL2048" s="7"/>
      <c r="CM2048" s="14"/>
    </row>
    <row r="2049" spans="1:91" x14ac:dyDescent="0.3">
      <c r="A2049" s="10">
        <v>151</v>
      </c>
      <c r="B2049" s="36" t="s">
        <v>913</v>
      </c>
      <c r="G2049" s="36" t="s">
        <v>7486</v>
      </c>
      <c r="K2049" s="7"/>
      <c r="L2049" s="7" t="s">
        <v>834</v>
      </c>
      <c r="M2049" s="7" t="s">
        <v>687</v>
      </c>
      <c r="N2049" s="4"/>
      <c r="O2049" s="4"/>
      <c r="P2049" s="4"/>
      <c r="Q2049" s="4"/>
      <c r="R2049" s="4"/>
      <c r="S2049" s="4"/>
      <c r="T2049" s="4"/>
      <c r="U2049" s="4"/>
      <c r="V2049" s="4"/>
      <c r="W2049" s="4"/>
      <c r="X2049" s="4"/>
      <c r="Y2049" s="4"/>
      <c r="Z2049" s="4"/>
      <c r="AA2049" s="4"/>
      <c r="AB2049" s="4"/>
      <c r="AC2049" s="4"/>
      <c r="AD2049" s="4"/>
      <c r="AE2049" s="4"/>
      <c r="AF2049" s="4"/>
      <c r="AG2049" s="4"/>
      <c r="AH2049" s="4"/>
      <c r="AI2049" s="4"/>
      <c r="AJ2049" s="4"/>
      <c r="AK2049" s="4"/>
      <c r="AL2049" s="4"/>
      <c r="AM2049" s="4"/>
      <c r="AN2049" s="4"/>
      <c r="AO2049" s="4"/>
      <c r="AP2049" s="4"/>
      <c r="AQ2049" s="4"/>
      <c r="AR2049" s="4"/>
      <c r="AS2049" s="4"/>
      <c r="AT2049" s="4"/>
      <c r="AU2049" s="4"/>
      <c r="AV2049" s="4"/>
      <c r="AW2049" s="4"/>
      <c r="AX2049" s="4"/>
      <c r="AY2049" s="4"/>
      <c r="AZ2049" s="4"/>
      <c r="BA2049" s="4"/>
      <c r="BB2049" s="4"/>
      <c r="BC2049" s="4"/>
      <c r="BD2049" s="4"/>
      <c r="BE2049" s="4"/>
      <c r="BF2049" s="4"/>
      <c r="BG2049" s="4"/>
      <c r="BH2049" s="4"/>
      <c r="BI2049" s="4"/>
      <c r="BJ2049" s="4"/>
      <c r="BK2049" s="4"/>
      <c r="BL2049" s="4"/>
      <c r="BM2049" s="4"/>
      <c r="BN2049" s="4"/>
      <c r="BO2049" s="4"/>
      <c r="BP2049" s="4"/>
      <c r="BQ2049" s="4"/>
      <c r="BR2049" s="4"/>
      <c r="BS2049" s="4"/>
      <c r="BT2049" s="4"/>
      <c r="BU2049" s="4"/>
      <c r="BV2049" s="4"/>
      <c r="BW2049" s="4"/>
      <c r="BZ2049" s="7"/>
      <c r="CF2049" s="7"/>
      <c r="CG2049" s="14"/>
      <c r="CH2049" s="7"/>
      <c r="CI2049" s="14"/>
      <c r="CJ2049" s="7"/>
      <c r="CK2049" s="14"/>
      <c r="CL2049" s="7"/>
      <c r="CM2049" s="14"/>
    </row>
    <row r="2050" spans="1:91" x14ac:dyDescent="0.3">
      <c r="A2050" s="10">
        <v>151</v>
      </c>
      <c r="B2050" s="36" t="s">
        <v>913</v>
      </c>
      <c r="G2050" s="36" t="s">
        <v>7487</v>
      </c>
      <c r="K2050" s="7"/>
      <c r="L2050" s="7" t="s">
        <v>834</v>
      </c>
      <c r="M2050" s="7" t="s">
        <v>633</v>
      </c>
      <c r="N2050" s="4"/>
      <c r="O2050" s="4"/>
      <c r="P2050" s="4"/>
      <c r="Q2050" s="4"/>
      <c r="R2050" s="4"/>
      <c r="S2050" s="4"/>
      <c r="T2050" s="4"/>
      <c r="U2050" s="4"/>
      <c r="V2050" s="4"/>
      <c r="W2050" s="4"/>
      <c r="X2050" s="4"/>
      <c r="Y2050" s="4"/>
      <c r="Z2050" s="4"/>
      <c r="AA2050" s="4"/>
      <c r="AB2050" s="4"/>
      <c r="AC2050" s="4"/>
      <c r="AD2050" s="4"/>
      <c r="AE2050" s="4"/>
      <c r="AF2050" s="4"/>
      <c r="AG2050" s="4"/>
      <c r="AH2050" s="4"/>
      <c r="AI2050" s="4"/>
      <c r="AJ2050" s="4"/>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c r="BI2050" s="4"/>
      <c r="BJ2050" s="4"/>
      <c r="BK2050" s="4"/>
      <c r="BL2050" s="4"/>
      <c r="BM2050" s="4"/>
      <c r="BN2050" s="4"/>
      <c r="BO2050" s="4"/>
      <c r="BP2050" s="4"/>
      <c r="BQ2050" s="4"/>
      <c r="BR2050" s="4"/>
      <c r="BS2050" s="4"/>
      <c r="BT2050" s="4"/>
      <c r="BU2050" s="4"/>
      <c r="BV2050" s="4"/>
      <c r="BW2050" s="4"/>
      <c r="BZ2050" s="7"/>
      <c r="CF2050" s="7"/>
      <c r="CG2050" s="14"/>
      <c r="CH2050" s="7"/>
      <c r="CI2050" s="14"/>
      <c r="CJ2050" s="7"/>
      <c r="CK2050" s="14"/>
      <c r="CL2050" s="7"/>
      <c r="CM2050" s="14"/>
    </row>
    <row r="2051" spans="1:91" x14ac:dyDescent="0.3">
      <c r="A2051" s="10">
        <v>151</v>
      </c>
      <c r="B2051" s="36" t="s">
        <v>1025</v>
      </c>
      <c r="G2051" s="36" t="s">
        <v>7488</v>
      </c>
      <c r="K2051" s="7"/>
      <c r="L2051" s="7" t="s">
        <v>834</v>
      </c>
      <c r="M2051" s="7" t="s">
        <v>618</v>
      </c>
      <c r="N2051" s="4"/>
      <c r="O2051" s="4"/>
      <c r="P2051" s="4"/>
      <c r="Q2051" s="4"/>
      <c r="R2051" s="4"/>
      <c r="S2051" s="4"/>
      <c r="T2051" s="4"/>
      <c r="U2051" s="4"/>
      <c r="V2051" s="4"/>
      <c r="W2051" s="4"/>
      <c r="X2051" s="4"/>
      <c r="Y2051" s="4"/>
      <c r="Z2051" s="4"/>
      <c r="AA2051" s="4"/>
      <c r="AB2051" s="4"/>
      <c r="AC2051" s="4"/>
      <c r="AD2051" s="4"/>
      <c r="AE2051" s="4"/>
      <c r="AF2051" s="4"/>
      <c r="AG2051" s="4"/>
      <c r="AH2051" s="4"/>
      <c r="AI2051" s="4"/>
      <c r="AJ2051" s="4"/>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c r="BI2051" s="4"/>
      <c r="BJ2051" s="4"/>
      <c r="BK2051" s="4"/>
      <c r="BL2051" s="4"/>
      <c r="BM2051" s="4"/>
      <c r="BN2051" s="4"/>
      <c r="BO2051" s="4"/>
      <c r="BP2051" s="4"/>
      <c r="BQ2051" s="4"/>
      <c r="BR2051" s="4"/>
      <c r="BS2051" s="4"/>
      <c r="BT2051" s="4"/>
      <c r="BU2051" s="4"/>
      <c r="BV2051" s="4"/>
      <c r="BW2051" s="4"/>
      <c r="BZ2051" s="7"/>
      <c r="CF2051" s="7"/>
      <c r="CG2051" s="14"/>
      <c r="CH2051" s="7"/>
      <c r="CI2051" s="14"/>
      <c r="CJ2051" s="7"/>
      <c r="CK2051" s="14"/>
      <c r="CL2051" s="7"/>
      <c r="CM2051" s="14"/>
    </row>
    <row r="2052" spans="1:91" x14ac:dyDescent="0.3">
      <c r="A2052" s="10">
        <v>151</v>
      </c>
      <c r="B2052" s="36" t="s">
        <v>1025</v>
      </c>
      <c r="G2052" s="36" t="s">
        <v>7489</v>
      </c>
      <c r="K2052" s="7"/>
      <c r="L2052" s="7" t="s">
        <v>834</v>
      </c>
      <c r="M2052" s="7" t="s">
        <v>618</v>
      </c>
      <c r="N2052" s="4"/>
      <c r="O2052" s="4"/>
      <c r="P2052" s="4"/>
      <c r="Q2052" s="4"/>
      <c r="R2052" s="4"/>
      <c r="S2052" s="4"/>
      <c r="T2052" s="4"/>
      <c r="U2052" s="4"/>
      <c r="V2052" s="4"/>
      <c r="W2052" s="4"/>
      <c r="X2052" s="4"/>
      <c r="Y2052" s="4"/>
      <c r="Z2052" s="4"/>
      <c r="AA2052" s="4"/>
      <c r="AB2052" s="4"/>
      <c r="AC2052" s="4"/>
      <c r="AD2052" s="4"/>
      <c r="AE2052" s="4"/>
      <c r="AF2052" s="4"/>
      <c r="AG2052" s="4"/>
      <c r="AH2052" s="4"/>
      <c r="AI2052" s="4"/>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c r="BI2052" s="4"/>
      <c r="BJ2052" s="4"/>
      <c r="BK2052" s="4"/>
      <c r="BL2052" s="4"/>
      <c r="BM2052" s="4"/>
      <c r="BN2052" s="4"/>
      <c r="BO2052" s="4"/>
      <c r="BP2052" s="4"/>
      <c r="BQ2052" s="4"/>
      <c r="BR2052" s="4"/>
      <c r="BS2052" s="4"/>
      <c r="BT2052" s="4"/>
      <c r="BU2052" s="4"/>
      <c r="BV2052" s="4"/>
      <c r="BW2052" s="4"/>
      <c r="BZ2052" s="7"/>
      <c r="CF2052" s="7"/>
      <c r="CG2052" s="14"/>
      <c r="CH2052" s="7"/>
      <c r="CI2052" s="14"/>
      <c r="CJ2052" s="7"/>
      <c r="CK2052" s="14"/>
      <c r="CL2052" s="7"/>
      <c r="CM2052" s="14"/>
    </row>
    <row r="2053" spans="1:91" x14ac:dyDescent="0.3">
      <c r="A2053" s="10">
        <v>151</v>
      </c>
      <c r="B2053" s="36" t="s">
        <v>1025</v>
      </c>
      <c r="G2053" s="36" t="s">
        <v>7490</v>
      </c>
      <c r="K2053" s="7"/>
      <c r="L2053" s="7" t="s">
        <v>834</v>
      </c>
      <c r="M2053" s="7" t="s">
        <v>639</v>
      </c>
      <c r="N2053" s="4"/>
      <c r="O2053" s="4"/>
      <c r="P2053" s="4"/>
      <c r="Q2053" s="4"/>
      <c r="R2053" s="4"/>
      <c r="S2053" s="4"/>
      <c r="T2053" s="4"/>
      <c r="U2053" s="4"/>
      <c r="V2053" s="4"/>
      <c r="W2053" s="4"/>
      <c r="X2053" s="4"/>
      <c r="Y2053" s="4"/>
      <c r="Z2053" s="4"/>
      <c r="AA2053" s="4"/>
      <c r="AB2053" s="4"/>
      <c r="AC2053" s="4"/>
      <c r="AD2053" s="4"/>
      <c r="AE2053" s="4"/>
      <c r="AF2053" s="4"/>
      <c r="AG2053" s="4"/>
      <c r="AH2053" s="4"/>
      <c r="AI2053" s="4"/>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c r="BI2053" s="4"/>
      <c r="BJ2053" s="4"/>
      <c r="BK2053" s="4"/>
      <c r="BL2053" s="4"/>
      <c r="BM2053" s="4"/>
      <c r="BN2053" s="4"/>
      <c r="BO2053" s="4"/>
      <c r="BP2053" s="4"/>
      <c r="BQ2053" s="4"/>
      <c r="BR2053" s="4"/>
      <c r="BS2053" s="4"/>
      <c r="BT2053" s="4"/>
      <c r="BU2053" s="4"/>
      <c r="BV2053" s="4"/>
      <c r="BW2053" s="4"/>
      <c r="BZ2053" s="7"/>
      <c r="CF2053" s="7"/>
      <c r="CG2053" s="14"/>
      <c r="CH2053" s="7"/>
      <c r="CI2053" s="14"/>
      <c r="CJ2053" s="7"/>
      <c r="CK2053" s="14"/>
      <c r="CL2053" s="7"/>
      <c r="CM2053" s="14"/>
    </row>
    <row r="2054" spans="1:91" x14ac:dyDescent="0.3">
      <c r="A2054" s="10">
        <v>151</v>
      </c>
      <c r="B2054" s="36" t="s">
        <v>973</v>
      </c>
      <c r="G2054" s="36" t="s">
        <v>7491</v>
      </c>
      <c r="K2054" s="7"/>
      <c r="L2054" s="7" t="s">
        <v>834</v>
      </c>
      <c r="M2054" s="7" t="s">
        <v>618</v>
      </c>
      <c r="N2054" s="4"/>
      <c r="O2054" s="4"/>
      <c r="P2054" s="4"/>
      <c r="Q2054" s="4"/>
      <c r="R2054" s="4"/>
      <c r="S2054" s="4"/>
      <c r="T2054" s="4"/>
      <c r="U2054" s="4"/>
      <c r="V2054" s="4"/>
      <c r="W2054" s="4"/>
      <c r="X2054" s="4"/>
      <c r="Y2054" s="4"/>
      <c r="Z2054" s="4"/>
      <c r="AA2054" s="4"/>
      <c r="AB2054" s="4"/>
      <c r="AC2054" s="4"/>
      <c r="AD2054" s="4"/>
      <c r="AE2054" s="4"/>
      <c r="AF2054" s="4"/>
      <c r="AG2054" s="4"/>
      <c r="AH2054" s="4"/>
      <c r="AI2054" s="4"/>
      <c r="AJ2054" s="4"/>
      <c r="AK2054" s="4"/>
      <c r="AL2054" s="4"/>
      <c r="AM2054" s="4"/>
      <c r="AN2054" s="4"/>
      <c r="AO2054" s="4"/>
      <c r="AP2054" s="4"/>
      <c r="AQ2054" s="4"/>
      <c r="AR2054" s="4"/>
      <c r="AS2054" s="4"/>
      <c r="AT2054" s="4"/>
      <c r="AU2054" s="4"/>
      <c r="AV2054" s="4"/>
      <c r="AW2054" s="4"/>
      <c r="AX2054" s="4"/>
      <c r="AY2054" s="4"/>
      <c r="AZ2054" s="4"/>
      <c r="BA2054" s="4"/>
      <c r="BB2054" s="4"/>
      <c r="BC2054" s="4"/>
      <c r="BD2054" s="4"/>
      <c r="BE2054" s="4"/>
      <c r="BF2054" s="4"/>
      <c r="BG2054" s="4"/>
      <c r="BH2054" s="4"/>
      <c r="BI2054" s="4"/>
      <c r="BJ2054" s="4"/>
      <c r="BK2054" s="4"/>
      <c r="BL2054" s="4"/>
      <c r="BM2054" s="4"/>
      <c r="BN2054" s="4"/>
      <c r="BO2054" s="4"/>
      <c r="BP2054" s="4"/>
      <c r="BQ2054" s="4"/>
      <c r="BR2054" s="4"/>
      <c r="BS2054" s="4"/>
      <c r="BT2054" s="4"/>
      <c r="BU2054" s="4"/>
      <c r="BV2054" s="4"/>
      <c r="BW2054" s="4"/>
      <c r="BZ2054" s="7"/>
      <c r="CF2054" s="7"/>
      <c r="CG2054" s="14"/>
      <c r="CH2054" s="7"/>
      <c r="CI2054" s="14"/>
      <c r="CJ2054" s="7"/>
      <c r="CK2054" s="14"/>
      <c r="CL2054" s="7"/>
      <c r="CM2054" s="14"/>
    </row>
    <row r="2055" spans="1:91" x14ac:dyDescent="0.3">
      <c r="A2055" s="10">
        <v>151</v>
      </c>
      <c r="B2055" s="36" t="s">
        <v>2180</v>
      </c>
      <c r="G2055" s="36" t="s">
        <v>7492</v>
      </c>
      <c r="K2055" s="7"/>
      <c r="L2055" s="7" t="s">
        <v>834</v>
      </c>
      <c r="M2055" s="7" t="s">
        <v>618</v>
      </c>
      <c r="N2055" s="4"/>
      <c r="O2055" s="4"/>
      <c r="P2055" s="4"/>
      <c r="Q2055" s="4"/>
      <c r="R2055" s="4"/>
      <c r="S2055" s="4"/>
      <c r="T2055" s="4"/>
      <c r="U2055" s="4"/>
      <c r="V2055" s="4"/>
      <c r="W2055" s="4"/>
      <c r="X2055" s="4"/>
      <c r="Y2055" s="4"/>
      <c r="Z2055" s="4"/>
      <c r="AA2055" s="4"/>
      <c r="AB2055" s="4"/>
      <c r="AC2055" s="4"/>
      <c r="AD2055" s="4"/>
      <c r="AE2055" s="4"/>
      <c r="AF2055" s="4"/>
      <c r="AG2055" s="4"/>
      <c r="AH2055" s="4"/>
      <c r="AI2055" s="4"/>
      <c r="AJ2055" s="4"/>
      <c r="AK2055" s="4"/>
      <c r="AL2055" s="4"/>
      <c r="AM2055" s="4"/>
      <c r="AN2055" s="4"/>
      <c r="AO2055" s="4"/>
      <c r="AP2055" s="4"/>
      <c r="AQ2055" s="4"/>
      <c r="AR2055" s="4"/>
      <c r="AS2055" s="4"/>
      <c r="AT2055" s="4"/>
      <c r="AU2055" s="4"/>
      <c r="AV2055" s="4"/>
      <c r="AW2055" s="4"/>
      <c r="AX2055" s="4"/>
      <c r="AY2055" s="4"/>
      <c r="AZ2055" s="4"/>
      <c r="BA2055" s="4"/>
      <c r="BB2055" s="4"/>
      <c r="BC2055" s="4"/>
      <c r="BD2055" s="4"/>
      <c r="BE2055" s="4"/>
      <c r="BF2055" s="4"/>
      <c r="BG2055" s="4"/>
      <c r="BH2055" s="4"/>
      <c r="BI2055" s="4"/>
      <c r="BJ2055" s="4"/>
      <c r="BK2055" s="4"/>
      <c r="BL2055" s="4"/>
      <c r="BM2055" s="4"/>
      <c r="BN2055" s="4"/>
      <c r="BO2055" s="4"/>
      <c r="BP2055" s="4"/>
      <c r="BQ2055" s="4"/>
      <c r="BR2055" s="4"/>
      <c r="BS2055" s="4"/>
      <c r="BT2055" s="4"/>
      <c r="BU2055" s="4"/>
      <c r="BV2055" s="4"/>
      <c r="BW2055" s="4"/>
      <c r="BZ2055" s="7"/>
      <c r="CF2055" s="7"/>
      <c r="CG2055" s="14"/>
      <c r="CH2055" s="7"/>
      <c r="CI2055" s="14"/>
      <c r="CJ2055" s="7"/>
      <c r="CK2055" s="14"/>
      <c r="CL2055" s="7"/>
      <c r="CM2055" s="14"/>
    </row>
    <row r="2056" spans="1:91" x14ac:dyDescent="0.3">
      <c r="A2056" s="10">
        <v>151</v>
      </c>
      <c r="B2056" s="36" t="s">
        <v>1058</v>
      </c>
      <c r="G2056" s="36" t="s">
        <v>7493</v>
      </c>
      <c r="K2056" s="7"/>
      <c r="L2056" s="7" t="s">
        <v>834</v>
      </c>
      <c r="M2056" s="7" t="s">
        <v>615</v>
      </c>
      <c r="N2056" s="4"/>
      <c r="O2056" s="4"/>
      <c r="P2056" s="4"/>
      <c r="Q2056" s="4"/>
      <c r="R2056" s="4"/>
      <c r="S2056" s="4"/>
      <c r="T2056" s="4"/>
      <c r="U2056" s="4"/>
      <c r="V2056" s="4"/>
      <c r="W2056" s="4"/>
      <c r="X2056" s="4"/>
      <c r="Y2056" s="4"/>
      <c r="Z2056" s="4"/>
      <c r="AA2056" s="4"/>
      <c r="AB2056" s="4"/>
      <c r="AC2056" s="4"/>
      <c r="AD2056" s="4"/>
      <c r="AE2056" s="4"/>
      <c r="AF2056" s="4"/>
      <c r="AG2056" s="4"/>
      <c r="AH2056" s="4"/>
      <c r="AI2056" s="4"/>
      <c r="AJ2056" s="4"/>
      <c r="AK2056" s="4"/>
      <c r="AL2056" s="4"/>
      <c r="AM2056" s="4"/>
      <c r="AN2056" s="4"/>
      <c r="AO2056" s="4"/>
      <c r="AP2056" s="4"/>
      <c r="AQ2056" s="4"/>
      <c r="AR2056" s="4"/>
      <c r="AS2056" s="4"/>
      <c r="AT2056" s="4"/>
      <c r="AU2056" s="4"/>
      <c r="AV2056" s="4"/>
      <c r="AW2056" s="4"/>
      <c r="AX2056" s="4"/>
      <c r="AY2056" s="4"/>
      <c r="AZ2056" s="4"/>
      <c r="BA2056" s="4"/>
      <c r="BB2056" s="4"/>
      <c r="BC2056" s="4"/>
      <c r="BD2056" s="4"/>
      <c r="BE2056" s="4"/>
      <c r="BF2056" s="4"/>
      <c r="BG2056" s="4"/>
      <c r="BH2056" s="4"/>
      <c r="BI2056" s="4"/>
      <c r="BJ2056" s="4"/>
      <c r="BK2056" s="4"/>
      <c r="BL2056" s="4"/>
      <c r="BM2056" s="4"/>
      <c r="BN2056" s="4"/>
      <c r="BO2056" s="4"/>
      <c r="BP2056" s="4"/>
      <c r="BQ2056" s="4"/>
      <c r="BR2056" s="4"/>
      <c r="BS2056" s="4"/>
      <c r="BT2056" s="4"/>
      <c r="BU2056" s="4"/>
      <c r="BV2056" s="4"/>
      <c r="BW2056" s="4"/>
      <c r="BZ2056" s="7"/>
      <c r="CF2056" s="7"/>
      <c r="CG2056" s="14"/>
      <c r="CH2056" s="7"/>
      <c r="CI2056" s="14"/>
      <c r="CJ2056" s="7"/>
      <c r="CK2056" s="14"/>
      <c r="CL2056" s="7"/>
      <c r="CM2056" s="14"/>
    </row>
    <row r="2057" spans="1:91" x14ac:dyDescent="0.3">
      <c r="A2057" s="10">
        <v>151</v>
      </c>
      <c r="B2057" s="36" t="s">
        <v>913</v>
      </c>
      <c r="G2057" s="36" t="s">
        <v>7494</v>
      </c>
      <c r="K2057" s="7"/>
      <c r="L2057" s="7" t="s">
        <v>834</v>
      </c>
      <c r="M2057" s="7" t="s">
        <v>687</v>
      </c>
      <c r="N2057" s="4"/>
      <c r="O2057" s="4"/>
      <c r="P2057" s="4"/>
      <c r="Q2057" s="4"/>
      <c r="R2057" s="4"/>
      <c r="S2057" s="4"/>
      <c r="T2057" s="4"/>
      <c r="U2057" s="4"/>
      <c r="V2057" s="4"/>
      <c r="W2057" s="4"/>
      <c r="X2057" s="4"/>
      <c r="Y2057" s="4"/>
      <c r="Z2057" s="4"/>
      <c r="AA2057" s="4"/>
      <c r="AB2057" s="4"/>
      <c r="AC2057" s="4"/>
      <c r="AD2057" s="4"/>
      <c r="AE2057" s="4"/>
      <c r="AF2057" s="4"/>
      <c r="AG2057" s="4"/>
      <c r="AH2057" s="4"/>
      <c r="AI2057" s="4"/>
      <c r="AJ2057" s="4"/>
      <c r="AK2057" s="4"/>
      <c r="AL2057" s="4"/>
      <c r="AM2057" s="4"/>
      <c r="AN2057" s="4"/>
      <c r="AO2057" s="4"/>
      <c r="AP2057" s="4"/>
      <c r="AQ2057" s="4"/>
      <c r="AR2057" s="4"/>
      <c r="AS2057" s="4"/>
      <c r="AT2057" s="4"/>
      <c r="AU2057" s="4"/>
      <c r="AV2057" s="4"/>
      <c r="AW2057" s="4"/>
      <c r="AX2057" s="4"/>
      <c r="AY2057" s="4"/>
      <c r="AZ2057" s="4"/>
      <c r="BA2057" s="4"/>
      <c r="BB2057" s="4"/>
      <c r="BC2057" s="4"/>
      <c r="BD2057" s="4"/>
      <c r="BE2057" s="4"/>
      <c r="BF2057" s="4"/>
      <c r="BG2057" s="4"/>
      <c r="BH2057" s="4"/>
      <c r="BI2057" s="4"/>
      <c r="BJ2057" s="4"/>
      <c r="BK2057" s="4"/>
      <c r="BL2057" s="4"/>
      <c r="BM2057" s="4"/>
      <c r="BN2057" s="4"/>
      <c r="BO2057" s="4"/>
      <c r="BP2057" s="4"/>
      <c r="BQ2057" s="4"/>
      <c r="BR2057" s="4"/>
      <c r="BS2057" s="4"/>
      <c r="BT2057" s="4"/>
      <c r="BU2057" s="4"/>
      <c r="BV2057" s="4"/>
      <c r="BW2057" s="4"/>
      <c r="BZ2057" s="7"/>
      <c r="CF2057" s="7"/>
      <c r="CG2057" s="14"/>
      <c r="CH2057" s="7"/>
      <c r="CI2057" s="14"/>
      <c r="CJ2057" s="7"/>
      <c r="CK2057" s="14"/>
      <c r="CL2057" s="7"/>
      <c r="CM2057" s="14"/>
    </row>
    <row r="2058" spans="1:91" x14ac:dyDescent="0.3">
      <c r="A2058" s="10">
        <v>151</v>
      </c>
      <c r="B2058" s="36" t="s">
        <v>1025</v>
      </c>
      <c r="G2058" s="36" t="s">
        <v>7495</v>
      </c>
      <c r="K2058" s="7"/>
      <c r="L2058" s="7" t="s">
        <v>834</v>
      </c>
      <c r="M2058" s="7" t="s">
        <v>639</v>
      </c>
      <c r="N2058" s="4"/>
      <c r="O2058" s="4"/>
      <c r="P2058" s="4"/>
      <c r="Q2058" s="4"/>
      <c r="R2058" s="4"/>
      <c r="S2058" s="4"/>
      <c r="T2058" s="4"/>
      <c r="U2058" s="4"/>
      <c r="V2058" s="4"/>
      <c r="W2058" s="4"/>
      <c r="X2058" s="4"/>
      <c r="Y2058" s="4"/>
      <c r="Z2058" s="4"/>
      <c r="AA2058" s="4"/>
      <c r="AB2058" s="4"/>
      <c r="AC2058" s="4"/>
      <c r="AD2058" s="4"/>
      <c r="AE2058" s="4"/>
      <c r="AF2058" s="4"/>
      <c r="AG2058" s="4"/>
      <c r="AH2058" s="4"/>
      <c r="AI2058" s="4"/>
      <c r="AJ2058" s="4"/>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c r="BI2058" s="4"/>
      <c r="BJ2058" s="4"/>
      <c r="BK2058" s="4"/>
      <c r="BL2058" s="4"/>
      <c r="BM2058" s="4"/>
      <c r="BN2058" s="4"/>
      <c r="BO2058" s="4"/>
      <c r="BP2058" s="4"/>
      <c r="BQ2058" s="4"/>
      <c r="BR2058" s="4"/>
      <c r="BS2058" s="4"/>
      <c r="BT2058" s="4"/>
      <c r="BU2058" s="4"/>
      <c r="BV2058" s="4"/>
      <c r="BW2058" s="4"/>
      <c r="BZ2058" s="7"/>
      <c r="CF2058" s="7"/>
      <c r="CG2058" s="14"/>
      <c r="CH2058" s="7"/>
      <c r="CI2058" s="14"/>
      <c r="CJ2058" s="7"/>
      <c r="CK2058" s="14"/>
      <c r="CL2058" s="7"/>
      <c r="CM2058" s="14"/>
    </row>
    <row r="2059" spans="1:91" x14ac:dyDescent="0.3">
      <c r="A2059" s="10">
        <v>151</v>
      </c>
      <c r="B2059" s="36" t="s">
        <v>1025</v>
      </c>
      <c r="G2059" s="36" t="s">
        <v>7496</v>
      </c>
      <c r="K2059" s="7"/>
      <c r="L2059" s="7" t="s">
        <v>834</v>
      </c>
      <c r="M2059" s="7" t="s">
        <v>624</v>
      </c>
      <c r="N2059" s="4"/>
      <c r="O2059" s="4"/>
      <c r="P2059" s="4"/>
      <c r="Q2059" s="4"/>
      <c r="R2059" s="4"/>
      <c r="S2059" s="4"/>
      <c r="T2059" s="4"/>
      <c r="U2059" s="4"/>
      <c r="V2059" s="4"/>
      <c r="W2059" s="4"/>
      <c r="X2059" s="4"/>
      <c r="Y2059" s="4"/>
      <c r="Z2059" s="4"/>
      <c r="AA2059" s="4"/>
      <c r="AB2059" s="4"/>
      <c r="AC2059" s="4"/>
      <c r="AD2059" s="4"/>
      <c r="AE2059" s="4"/>
      <c r="AF2059" s="4"/>
      <c r="AG2059" s="4"/>
      <c r="AH2059" s="4"/>
      <c r="AI2059" s="4"/>
      <c r="AJ2059" s="4"/>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c r="BI2059" s="4"/>
      <c r="BJ2059" s="4"/>
      <c r="BK2059" s="4"/>
      <c r="BL2059" s="4"/>
      <c r="BM2059" s="4"/>
      <c r="BN2059" s="4"/>
      <c r="BO2059" s="4"/>
      <c r="BP2059" s="4"/>
      <c r="BQ2059" s="4"/>
      <c r="BR2059" s="4"/>
      <c r="BS2059" s="4"/>
      <c r="BT2059" s="4"/>
      <c r="BU2059" s="4"/>
      <c r="BV2059" s="4"/>
      <c r="BW2059" s="4"/>
      <c r="BZ2059" s="7"/>
      <c r="CF2059" s="7"/>
      <c r="CG2059" s="14"/>
      <c r="CH2059" s="7"/>
      <c r="CI2059" s="14"/>
      <c r="CJ2059" s="7"/>
      <c r="CK2059" s="14"/>
      <c r="CL2059" s="7"/>
      <c r="CM2059" s="14"/>
    </row>
    <row r="2060" spans="1:91" x14ac:dyDescent="0.3">
      <c r="A2060" s="10">
        <v>151</v>
      </c>
      <c r="B2060" s="36" t="s">
        <v>860</v>
      </c>
      <c r="G2060" s="36" t="s">
        <v>7497</v>
      </c>
      <c r="K2060" s="7"/>
      <c r="L2060" s="7" t="s">
        <v>834</v>
      </c>
      <c r="M2060" s="7" t="s">
        <v>621</v>
      </c>
      <c r="N2060" s="4"/>
      <c r="O2060" s="4"/>
      <c r="P2060" s="4"/>
      <c r="Q2060" s="4"/>
      <c r="R2060" s="4"/>
      <c r="S2060" s="4"/>
      <c r="T2060" s="4"/>
      <c r="U2060" s="4"/>
      <c r="V2060" s="4"/>
      <c r="W2060" s="4"/>
      <c r="X2060" s="4"/>
      <c r="Y2060" s="4"/>
      <c r="Z2060" s="4"/>
      <c r="AA2060" s="4"/>
      <c r="AB2060" s="4"/>
      <c r="AC2060" s="4"/>
      <c r="AD2060" s="4"/>
      <c r="AE2060" s="4"/>
      <c r="AF2060" s="4"/>
      <c r="AG2060" s="4"/>
      <c r="AH2060" s="4"/>
      <c r="AI2060" s="4"/>
      <c r="AJ2060" s="4"/>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c r="BI2060" s="4"/>
      <c r="BJ2060" s="4"/>
      <c r="BK2060" s="4"/>
      <c r="BL2060" s="4"/>
      <c r="BM2060" s="4"/>
      <c r="BN2060" s="4"/>
      <c r="BO2060" s="4"/>
      <c r="BP2060" s="4"/>
      <c r="BQ2060" s="4"/>
      <c r="BR2060" s="4"/>
      <c r="BS2060" s="4"/>
      <c r="BT2060" s="4"/>
      <c r="BU2060" s="4"/>
      <c r="BV2060" s="4"/>
      <c r="BW2060" s="4"/>
      <c r="BZ2060" s="7"/>
      <c r="CF2060" s="7"/>
      <c r="CG2060" s="14"/>
      <c r="CH2060" s="7"/>
      <c r="CI2060" s="14"/>
      <c r="CJ2060" s="7"/>
      <c r="CK2060" s="14"/>
      <c r="CL2060" s="7"/>
      <c r="CM2060" s="14"/>
    </row>
    <row r="2061" spans="1:91" x14ac:dyDescent="0.3">
      <c r="A2061" s="10">
        <v>151</v>
      </c>
      <c r="B2061" s="36" t="s">
        <v>1559</v>
      </c>
      <c r="G2061" s="36" t="s">
        <v>7498</v>
      </c>
      <c r="K2061" s="7"/>
      <c r="L2061" s="7" t="s">
        <v>834</v>
      </c>
      <c r="M2061" s="7" t="s">
        <v>615</v>
      </c>
      <c r="N2061" s="4"/>
      <c r="O2061" s="4"/>
      <c r="P2061" s="4"/>
      <c r="Q2061" s="4"/>
      <c r="R2061" s="4"/>
      <c r="S2061" s="4"/>
      <c r="T2061" s="4"/>
      <c r="U2061" s="4"/>
      <c r="V2061" s="4"/>
      <c r="W2061" s="4"/>
      <c r="X2061" s="4"/>
      <c r="Y2061" s="4"/>
      <c r="Z2061" s="4"/>
      <c r="AA2061" s="4"/>
      <c r="AB2061" s="4"/>
      <c r="AC2061" s="4"/>
      <c r="AD2061" s="4"/>
      <c r="AE2061" s="4"/>
      <c r="AF2061" s="4"/>
      <c r="AG2061" s="4"/>
      <c r="AH2061" s="4"/>
      <c r="AI2061" s="4"/>
      <c r="AJ2061" s="4"/>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c r="BI2061" s="4"/>
      <c r="BJ2061" s="4"/>
      <c r="BK2061" s="4"/>
      <c r="BL2061" s="4"/>
      <c r="BM2061" s="4"/>
      <c r="BN2061" s="4"/>
      <c r="BO2061" s="4"/>
      <c r="BP2061" s="4"/>
      <c r="BQ2061" s="4"/>
      <c r="BR2061" s="4"/>
      <c r="BS2061" s="4"/>
      <c r="BT2061" s="4"/>
      <c r="BU2061" s="4"/>
      <c r="BV2061" s="4"/>
      <c r="BW2061" s="4"/>
      <c r="BZ2061" s="7"/>
      <c r="CF2061" s="7"/>
      <c r="CG2061" s="14"/>
      <c r="CH2061" s="7"/>
      <c r="CI2061" s="14"/>
      <c r="CJ2061" s="7"/>
      <c r="CK2061" s="14"/>
      <c r="CL2061" s="7"/>
      <c r="CM2061" s="14"/>
    </row>
    <row r="2062" spans="1:91" x14ac:dyDescent="0.3">
      <c r="A2062" s="10">
        <v>151</v>
      </c>
      <c r="B2062" s="36" t="s">
        <v>868</v>
      </c>
      <c r="G2062" s="36" t="s">
        <v>7499</v>
      </c>
      <c r="K2062" s="7"/>
      <c r="L2062" s="7" t="s">
        <v>834</v>
      </c>
      <c r="M2062" s="7" t="s">
        <v>651</v>
      </c>
      <c r="N2062" s="4"/>
      <c r="O2062" s="4"/>
      <c r="P2062" s="4"/>
      <c r="Q2062" s="4"/>
      <c r="R2062" s="4"/>
      <c r="S2062" s="4"/>
      <c r="T2062" s="4"/>
      <c r="U2062" s="4"/>
      <c r="V2062" s="4"/>
      <c r="W2062" s="4"/>
      <c r="X2062" s="4"/>
      <c r="Y2062" s="4"/>
      <c r="Z2062" s="4"/>
      <c r="AA2062" s="4"/>
      <c r="AB2062" s="4"/>
      <c r="AC2062" s="4"/>
      <c r="AD2062" s="4"/>
      <c r="AE2062" s="4"/>
      <c r="AF2062" s="4"/>
      <c r="AG2062" s="4"/>
      <c r="AH2062" s="4"/>
      <c r="AI2062" s="4"/>
      <c r="AJ2062" s="4"/>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c r="BI2062" s="4"/>
      <c r="BJ2062" s="4"/>
      <c r="BK2062" s="4"/>
      <c r="BL2062" s="4"/>
      <c r="BM2062" s="4"/>
      <c r="BN2062" s="4"/>
      <c r="BO2062" s="4"/>
      <c r="BP2062" s="4"/>
      <c r="BQ2062" s="4"/>
      <c r="BR2062" s="4"/>
      <c r="BS2062" s="4"/>
      <c r="BT2062" s="4"/>
      <c r="BU2062" s="4"/>
      <c r="BV2062" s="4"/>
      <c r="BW2062" s="4"/>
      <c r="BZ2062" s="7"/>
      <c r="CF2062" s="7"/>
      <c r="CG2062" s="14"/>
      <c r="CH2062" s="7"/>
      <c r="CI2062" s="14"/>
      <c r="CJ2062" s="7"/>
      <c r="CK2062" s="14"/>
      <c r="CL2062" s="7"/>
      <c r="CM2062" s="14"/>
    </row>
    <row r="2063" spans="1:91" x14ac:dyDescent="0.3">
      <c r="A2063" s="10">
        <v>151</v>
      </c>
      <c r="B2063" s="36" t="s">
        <v>905</v>
      </c>
      <c r="G2063" s="36" t="s">
        <v>7500</v>
      </c>
      <c r="K2063" s="7"/>
      <c r="L2063" s="7" t="s">
        <v>834</v>
      </c>
      <c r="M2063" s="7" t="s">
        <v>624</v>
      </c>
      <c r="N2063" s="4"/>
      <c r="O2063" s="4"/>
      <c r="P2063" s="4"/>
      <c r="Q2063" s="4"/>
      <c r="R2063" s="4"/>
      <c r="S2063" s="4"/>
      <c r="T2063" s="4"/>
      <c r="U2063" s="4"/>
      <c r="V2063" s="4"/>
      <c r="W2063" s="4"/>
      <c r="X2063" s="4"/>
      <c r="Y2063" s="4"/>
      <c r="Z2063" s="4"/>
      <c r="AA2063" s="4"/>
      <c r="AB2063" s="4"/>
      <c r="AC2063" s="4"/>
      <c r="AD2063" s="4"/>
      <c r="AE2063" s="4"/>
      <c r="AF2063" s="4"/>
      <c r="AG2063" s="4"/>
      <c r="AH2063" s="4"/>
      <c r="AI2063" s="4"/>
      <c r="AJ2063" s="4"/>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c r="BI2063" s="4"/>
      <c r="BJ2063" s="4"/>
      <c r="BK2063" s="4"/>
      <c r="BL2063" s="4"/>
      <c r="BM2063" s="4"/>
      <c r="BN2063" s="4"/>
      <c r="BO2063" s="4"/>
      <c r="BP2063" s="4"/>
      <c r="BQ2063" s="4"/>
      <c r="BR2063" s="4"/>
      <c r="BS2063" s="4"/>
      <c r="BT2063" s="4"/>
      <c r="BU2063" s="4"/>
      <c r="BV2063" s="4"/>
      <c r="BW2063" s="4"/>
      <c r="BZ2063" s="7"/>
      <c r="CF2063" s="7"/>
      <c r="CG2063" s="14"/>
      <c r="CH2063" s="7"/>
      <c r="CI2063" s="14"/>
      <c r="CJ2063" s="7"/>
      <c r="CK2063" s="14"/>
      <c r="CL2063" s="7"/>
      <c r="CM2063" s="14"/>
    </row>
    <row r="2064" spans="1:91" x14ac:dyDescent="0.3">
      <c r="A2064" s="10">
        <v>151</v>
      </c>
      <c r="B2064" s="36" t="s">
        <v>905</v>
      </c>
      <c r="G2064" s="36" t="s">
        <v>7501</v>
      </c>
      <c r="K2064" s="7"/>
      <c r="L2064" s="7" t="s">
        <v>834</v>
      </c>
      <c r="M2064" s="7" t="s">
        <v>624</v>
      </c>
      <c r="N2064" s="4"/>
      <c r="O2064" s="4"/>
      <c r="P2064" s="4"/>
      <c r="Q2064" s="4"/>
      <c r="R2064" s="4"/>
      <c r="S2064" s="4"/>
      <c r="T2064" s="4"/>
      <c r="U2064" s="4"/>
      <c r="V2064" s="4"/>
      <c r="W2064" s="4"/>
      <c r="X2064" s="4"/>
      <c r="Y2064" s="4"/>
      <c r="Z2064" s="4"/>
      <c r="AA2064" s="4"/>
      <c r="AB2064" s="4"/>
      <c r="AC2064" s="4"/>
      <c r="AD2064" s="4"/>
      <c r="AE2064" s="4"/>
      <c r="AF2064" s="4"/>
      <c r="AG2064" s="4"/>
      <c r="AH2064" s="4"/>
      <c r="AI2064" s="4"/>
      <c r="AJ2064" s="4"/>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c r="BI2064" s="4"/>
      <c r="BJ2064" s="4"/>
      <c r="BK2064" s="4"/>
      <c r="BL2064" s="4"/>
      <c r="BM2064" s="4"/>
      <c r="BN2064" s="4"/>
      <c r="BO2064" s="4"/>
      <c r="BP2064" s="4"/>
      <c r="BQ2064" s="4"/>
      <c r="BR2064" s="4"/>
      <c r="BS2064" s="4"/>
      <c r="BT2064" s="4"/>
      <c r="BU2064" s="4"/>
      <c r="BV2064" s="4"/>
      <c r="BW2064" s="4"/>
      <c r="BZ2064" s="7"/>
      <c r="CF2064" s="7"/>
      <c r="CG2064" s="14"/>
      <c r="CH2064" s="7"/>
      <c r="CI2064" s="14"/>
      <c r="CJ2064" s="7"/>
      <c r="CK2064" s="14"/>
      <c r="CL2064" s="7"/>
      <c r="CM2064" s="14"/>
    </row>
    <row r="2065" spans="1:91" x14ac:dyDescent="0.3">
      <c r="A2065" s="10">
        <v>151</v>
      </c>
      <c r="B2065" s="36" t="s">
        <v>905</v>
      </c>
      <c r="G2065" s="36" t="s">
        <v>7502</v>
      </c>
      <c r="K2065" s="7"/>
      <c r="L2065" s="7" t="s">
        <v>834</v>
      </c>
      <c r="M2065" s="7" t="s">
        <v>624</v>
      </c>
      <c r="N2065" s="4"/>
      <c r="O2065" s="4"/>
      <c r="P2065" s="4"/>
      <c r="Q2065" s="4"/>
      <c r="R2065" s="4"/>
      <c r="S2065" s="4"/>
      <c r="T2065" s="4"/>
      <c r="U2065" s="4"/>
      <c r="V2065" s="4"/>
      <c r="W2065" s="4"/>
      <c r="X2065" s="4"/>
      <c r="Y2065" s="4"/>
      <c r="Z2065" s="4"/>
      <c r="AA2065" s="4"/>
      <c r="AB2065" s="4"/>
      <c r="AC2065" s="4"/>
      <c r="AD2065" s="4"/>
      <c r="AE2065" s="4"/>
      <c r="AF2065" s="4"/>
      <c r="AG2065" s="4"/>
      <c r="AH2065" s="4"/>
      <c r="AI2065" s="4"/>
      <c r="AJ2065" s="4"/>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c r="BI2065" s="4"/>
      <c r="BJ2065" s="4"/>
      <c r="BK2065" s="4"/>
      <c r="BL2065" s="4"/>
      <c r="BM2065" s="4"/>
      <c r="BN2065" s="4"/>
      <c r="BO2065" s="4"/>
      <c r="BP2065" s="4"/>
      <c r="BQ2065" s="4"/>
      <c r="BR2065" s="4"/>
      <c r="BS2065" s="4"/>
      <c r="BT2065" s="4"/>
      <c r="BU2065" s="4"/>
      <c r="BV2065" s="4"/>
      <c r="BW2065" s="4"/>
      <c r="BZ2065" s="7"/>
      <c r="CF2065" s="7"/>
      <c r="CG2065" s="14"/>
      <c r="CH2065" s="7"/>
      <c r="CI2065" s="14"/>
      <c r="CJ2065" s="7"/>
      <c r="CK2065" s="14"/>
      <c r="CL2065" s="7"/>
      <c r="CM2065" s="14"/>
    </row>
    <row r="2066" spans="1:91" x14ac:dyDescent="0.3">
      <c r="A2066" s="10">
        <v>151</v>
      </c>
      <c r="B2066" s="36" t="s">
        <v>905</v>
      </c>
      <c r="G2066" s="36" t="s">
        <v>7503</v>
      </c>
      <c r="K2066" s="7"/>
      <c r="L2066" s="7" t="s">
        <v>834</v>
      </c>
      <c r="M2066" s="7" t="s">
        <v>624</v>
      </c>
      <c r="N2066" s="4"/>
      <c r="O2066" s="4"/>
      <c r="P2066" s="4"/>
      <c r="Q2066" s="4"/>
      <c r="R2066" s="4"/>
      <c r="S2066" s="4"/>
      <c r="T2066" s="4"/>
      <c r="U2066" s="4"/>
      <c r="V2066" s="4"/>
      <c r="W2066" s="4"/>
      <c r="X2066" s="4"/>
      <c r="Y2066" s="4"/>
      <c r="Z2066" s="4"/>
      <c r="AA2066" s="4"/>
      <c r="AB2066" s="4"/>
      <c r="AC2066" s="4"/>
      <c r="AD2066" s="4"/>
      <c r="AE2066" s="4"/>
      <c r="AF2066" s="4"/>
      <c r="AG2066" s="4"/>
      <c r="AH2066" s="4"/>
      <c r="AI2066" s="4"/>
      <c r="AJ2066" s="4"/>
      <c r="AK2066" s="4"/>
      <c r="AL2066" s="4"/>
      <c r="AM2066" s="4"/>
      <c r="AN2066" s="4"/>
      <c r="AO2066" s="4"/>
      <c r="AP2066" s="4"/>
      <c r="AQ2066" s="4"/>
      <c r="AR2066" s="4"/>
      <c r="AS2066" s="4"/>
      <c r="AT2066" s="4"/>
      <c r="AU2066" s="4"/>
      <c r="AV2066" s="4"/>
      <c r="AW2066" s="4"/>
      <c r="AX2066" s="4"/>
      <c r="AY2066" s="4"/>
      <c r="AZ2066" s="4"/>
      <c r="BA2066" s="4"/>
      <c r="BB2066" s="4"/>
      <c r="BC2066" s="4"/>
      <c r="BD2066" s="4"/>
      <c r="BE2066" s="4"/>
      <c r="BF2066" s="4"/>
      <c r="BG2066" s="4"/>
      <c r="BH2066" s="4"/>
      <c r="BI2066" s="4"/>
      <c r="BJ2066" s="4"/>
      <c r="BK2066" s="4"/>
      <c r="BL2066" s="4"/>
      <c r="BM2066" s="4"/>
      <c r="BN2066" s="4"/>
      <c r="BO2066" s="4"/>
      <c r="BP2066" s="4"/>
      <c r="BQ2066" s="4"/>
      <c r="BR2066" s="4"/>
      <c r="BS2066" s="4"/>
      <c r="BT2066" s="4"/>
      <c r="BU2066" s="4"/>
      <c r="BV2066" s="4"/>
      <c r="BW2066" s="4"/>
      <c r="BZ2066" s="7"/>
      <c r="CF2066" s="7"/>
      <c r="CG2066" s="14"/>
      <c r="CH2066" s="7"/>
      <c r="CI2066" s="14"/>
      <c r="CJ2066" s="7"/>
      <c r="CK2066" s="14"/>
      <c r="CL2066" s="7"/>
      <c r="CM2066" s="14"/>
    </row>
    <row r="2067" spans="1:91" x14ac:dyDescent="0.3">
      <c r="A2067" s="10">
        <v>151</v>
      </c>
      <c r="B2067" s="36" t="s">
        <v>905</v>
      </c>
      <c r="G2067" s="36" t="s">
        <v>7504</v>
      </c>
      <c r="K2067" s="7"/>
      <c r="L2067" s="7" t="s">
        <v>834</v>
      </c>
      <c r="M2067" s="7" t="s">
        <v>624</v>
      </c>
      <c r="N2067" s="4"/>
      <c r="O2067" s="4"/>
      <c r="P2067" s="4"/>
      <c r="Q2067" s="4"/>
      <c r="R2067" s="4"/>
      <c r="S2067" s="4"/>
      <c r="T2067" s="4"/>
      <c r="U2067" s="4"/>
      <c r="V2067" s="4"/>
      <c r="W2067" s="4"/>
      <c r="X2067" s="4"/>
      <c r="Y2067" s="4"/>
      <c r="Z2067" s="4"/>
      <c r="AA2067" s="4"/>
      <c r="AB2067" s="4"/>
      <c r="AC2067" s="4"/>
      <c r="AD2067" s="4"/>
      <c r="AE2067" s="4"/>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4"/>
      <c r="BB2067" s="4"/>
      <c r="BC2067" s="4"/>
      <c r="BD2067" s="4"/>
      <c r="BE2067" s="4"/>
      <c r="BF2067" s="4"/>
      <c r="BG2067" s="4"/>
      <c r="BH2067" s="4"/>
      <c r="BI2067" s="4"/>
      <c r="BJ2067" s="4"/>
      <c r="BK2067" s="4"/>
      <c r="BL2067" s="4"/>
      <c r="BM2067" s="4"/>
      <c r="BN2067" s="4"/>
      <c r="BO2067" s="4"/>
      <c r="BP2067" s="4"/>
      <c r="BQ2067" s="4"/>
      <c r="BR2067" s="4"/>
      <c r="BS2067" s="4"/>
      <c r="BT2067" s="4"/>
      <c r="BU2067" s="4"/>
      <c r="BV2067" s="4"/>
      <c r="BW2067" s="4"/>
      <c r="BZ2067" s="7"/>
      <c r="CF2067" s="7"/>
      <c r="CG2067" s="14"/>
      <c r="CH2067" s="7"/>
      <c r="CI2067" s="14"/>
      <c r="CJ2067" s="7"/>
      <c r="CK2067" s="14"/>
      <c r="CL2067" s="7"/>
      <c r="CM2067" s="14"/>
    </row>
    <row r="2068" spans="1:91" x14ac:dyDescent="0.3">
      <c r="A2068" s="10">
        <v>151</v>
      </c>
      <c r="B2068" s="36" t="s">
        <v>905</v>
      </c>
      <c r="G2068" s="36" t="s">
        <v>7505</v>
      </c>
      <c r="K2068" s="7"/>
      <c r="L2068" s="7" t="s">
        <v>834</v>
      </c>
      <c r="M2068" s="7" t="s">
        <v>624</v>
      </c>
      <c r="N2068" s="4"/>
      <c r="O2068" s="4"/>
      <c r="P2068" s="4"/>
      <c r="Q2068" s="4"/>
      <c r="R2068" s="4"/>
      <c r="S2068" s="4"/>
      <c r="T2068" s="4"/>
      <c r="U2068" s="4"/>
      <c r="V2068" s="4"/>
      <c r="W2068" s="4"/>
      <c r="X2068" s="4"/>
      <c r="Y2068" s="4"/>
      <c r="Z2068" s="4"/>
      <c r="AA2068" s="4"/>
      <c r="AB2068" s="4"/>
      <c r="AC2068" s="4"/>
      <c r="AD2068" s="4"/>
      <c r="AE2068" s="4"/>
      <c r="AF2068" s="4"/>
      <c r="AG2068" s="4"/>
      <c r="AH2068" s="4"/>
      <c r="AI2068" s="4"/>
      <c r="AJ2068" s="4"/>
      <c r="AK2068" s="4"/>
      <c r="AL2068" s="4"/>
      <c r="AM2068" s="4"/>
      <c r="AN2068" s="4"/>
      <c r="AO2068" s="4"/>
      <c r="AP2068" s="4"/>
      <c r="AQ2068" s="4"/>
      <c r="AR2068" s="4"/>
      <c r="AS2068" s="4"/>
      <c r="AT2068" s="4"/>
      <c r="AU2068" s="4"/>
      <c r="AV2068" s="4"/>
      <c r="AW2068" s="4"/>
      <c r="AX2068" s="4"/>
      <c r="AY2068" s="4"/>
      <c r="AZ2068" s="4"/>
      <c r="BA2068" s="4"/>
      <c r="BB2068" s="4"/>
      <c r="BC2068" s="4"/>
      <c r="BD2068" s="4"/>
      <c r="BE2068" s="4"/>
      <c r="BF2068" s="4"/>
      <c r="BG2068" s="4"/>
      <c r="BH2068" s="4"/>
      <c r="BI2068" s="4"/>
      <c r="BJ2068" s="4"/>
      <c r="BK2068" s="4"/>
      <c r="BL2068" s="4"/>
      <c r="BM2068" s="4"/>
      <c r="BN2068" s="4"/>
      <c r="BO2068" s="4"/>
      <c r="BP2068" s="4"/>
      <c r="BQ2068" s="4"/>
      <c r="BR2068" s="4"/>
      <c r="BS2068" s="4"/>
      <c r="BT2068" s="4"/>
      <c r="BU2068" s="4"/>
      <c r="BV2068" s="4"/>
      <c r="BW2068" s="4"/>
      <c r="BZ2068" s="7"/>
      <c r="CF2068" s="7"/>
      <c r="CG2068" s="14"/>
      <c r="CH2068" s="7"/>
      <c r="CI2068" s="14"/>
      <c r="CJ2068" s="7"/>
      <c r="CK2068" s="14"/>
      <c r="CL2068" s="7"/>
      <c r="CM2068" s="14"/>
    </row>
    <row r="2069" spans="1:91" x14ac:dyDescent="0.3">
      <c r="A2069" s="10">
        <v>151</v>
      </c>
      <c r="B2069" s="36" t="s">
        <v>905</v>
      </c>
      <c r="G2069" s="36" t="s">
        <v>7506</v>
      </c>
      <c r="K2069" s="7"/>
      <c r="L2069" s="7" t="s">
        <v>834</v>
      </c>
      <c r="M2069" s="7" t="s">
        <v>624</v>
      </c>
      <c r="N2069" s="4"/>
      <c r="O2069" s="4"/>
      <c r="P2069" s="4"/>
      <c r="Q2069" s="4"/>
      <c r="R2069" s="4"/>
      <c r="S2069" s="4"/>
      <c r="T2069" s="4"/>
      <c r="U2069" s="4"/>
      <c r="V2069" s="4"/>
      <c r="W2069" s="4"/>
      <c r="X2069" s="4"/>
      <c r="Y2069" s="4"/>
      <c r="Z2069" s="4"/>
      <c r="AA2069" s="4"/>
      <c r="AB2069" s="4"/>
      <c r="AC2069" s="4"/>
      <c r="AD2069" s="4"/>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c r="BI2069" s="4"/>
      <c r="BJ2069" s="4"/>
      <c r="BK2069" s="4"/>
      <c r="BL2069" s="4"/>
      <c r="BM2069" s="4"/>
      <c r="BN2069" s="4"/>
      <c r="BO2069" s="4"/>
      <c r="BP2069" s="4"/>
      <c r="BQ2069" s="4"/>
      <c r="BR2069" s="4"/>
      <c r="BS2069" s="4"/>
      <c r="BT2069" s="4"/>
      <c r="BU2069" s="4"/>
      <c r="BV2069" s="4"/>
      <c r="BW2069" s="4"/>
      <c r="BZ2069" s="7"/>
      <c r="CF2069" s="7"/>
      <c r="CG2069" s="14"/>
      <c r="CH2069" s="7"/>
      <c r="CI2069" s="14"/>
      <c r="CJ2069" s="7"/>
      <c r="CK2069" s="14"/>
      <c r="CL2069" s="7"/>
      <c r="CM2069" s="14"/>
    </row>
    <row r="2070" spans="1:91" x14ac:dyDescent="0.3">
      <c r="A2070" s="10">
        <v>151</v>
      </c>
      <c r="B2070" s="36" t="s">
        <v>868</v>
      </c>
      <c r="G2070" s="36" t="s">
        <v>7507</v>
      </c>
      <c r="K2070" s="7"/>
      <c r="L2070" s="7" t="s">
        <v>834</v>
      </c>
      <c r="M2070" s="7" t="s">
        <v>669</v>
      </c>
      <c r="N2070" s="4"/>
      <c r="O2070" s="4"/>
      <c r="P2070" s="4"/>
      <c r="Q2070" s="4"/>
      <c r="R2070" s="4"/>
      <c r="S2070" s="4"/>
      <c r="T2070" s="4"/>
      <c r="U2070" s="4"/>
      <c r="V2070" s="4"/>
      <c r="W2070" s="4"/>
      <c r="X2070" s="4"/>
      <c r="Y2070" s="4"/>
      <c r="Z2070" s="4"/>
      <c r="AA2070" s="4"/>
      <c r="AB2070" s="4"/>
      <c r="AC2070" s="4"/>
      <c r="AD2070" s="4"/>
      <c r="AE2070" s="4"/>
      <c r="AF2070" s="4"/>
      <c r="AG2070" s="4"/>
      <c r="AH2070" s="4"/>
      <c r="AI2070" s="4"/>
      <c r="AJ2070" s="4"/>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c r="BI2070" s="4"/>
      <c r="BJ2070" s="4"/>
      <c r="BK2070" s="4"/>
      <c r="BL2070" s="4"/>
      <c r="BM2070" s="4"/>
      <c r="BN2070" s="4"/>
      <c r="BO2070" s="4"/>
      <c r="BP2070" s="4"/>
      <c r="BQ2070" s="4"/>
      <c r="BR2070" s="4"/>
      <c r="BS2070" s="4"/>
      <c r="BT2070" s="4"/>
      <c r="BU2070" s="4"/>
      <c r="BV2070" s="4"/>
      <c r="BW2070" s="4"/>
      <c r="BZ2070" s="7"/>
      <c r="CF2070" s="7"/>
      <c r="CG2070" s="14"/>
      <c r="CH2070" s="7"/>
      <c r="CI2070" s="14"/>
      <c r="CJ2070" s="7"/>
      <c r="CK2070" s="14"/>
      <c r="CL2070" s="7"/>
      <c r="CM2070" s="14"/>
    </row>
    <row r="2071" spans="1:91" x14ac:dyDescent="0.3">
      <c r="A2071" s="10">
        <v>151</v>
      </c>
      <c r="B2071" s="36" t="s">
        <v>1058</v>
      </c>
      <c r="G2071" s="36" t="s">
        <v>7508</v>
      </c>
      <c r="K2071" s="7"/>
      <c r="L2071" s="7" t="s">
        <v>834</v>
      </c>
      <c r="M2071" s="7" t="s">
        <v>639</v>
      </c>
      <c r="N2071" s="4"/>
      <c r="O2071" s="4"/>
      <c r="P2071" s="4"/>
      <c r="Q2071" s="4"/>
      <c r="R2071" s="4"/>
      <c r="S2071" s="4"/>
      <c r="T2071" s="4"/>
      <c r="U2071" s="4"/>
      <c r="V2071" s="4"/>
      <c r="W2071" s="4"/>
      <c r="X2071" s="4"/>
      <c r="Y2071" s="4"/>
      <c r="Z2071" s="4"/>
      <c r="AA2071" s="4"/>
      <c r="AB2071" s="4"/>
      <c r="AC2071" s="4"/>
      <c r="AD2071" s="4"/>
      <c r="AE2071" s="4"/>
      <c r="AF2071" s="4"/>
      <c r="AG2071" s="4"/>
      <c r="AH2071" s="4"/>
      <c r="AI2071" s="4"/>
      <c r="AJ2071" s="4"/>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c r="BI2071" s="4"/>
      <c r="BJ2071" s="4"/>
      <c r="BK2071" s="4"/>
      <c r="BL2071" s="4"/>
      <c r="BM2071" s="4"/>
      <c r="BN2071" s="4"/>
      <c r="BO2071" s="4"/>
      <c r="BP2071" s="4"/>
      <c r="BQ2071" s="4"/>
      <c r="BR2071" s="4"/>
      <c r="BS2071" s="4"/>
      <c r="BT2071" s="4"/>
      <c r="BU2071" s="4"/>
      <c r="BV2071" s="4"/>
      <c r="BW2071" s="4"/>
      <c r="BZ2071" s="7"/>
      <c r="CF2071" s="7"/>
      <c r="CG2071" s="14"/>
      <c r="CH2071" s="7"/>
      <c r="CI2071" s="14"/>
      <c r="CJ2071" s="7"/>
      <c r="CK2071" s="14"/>
      <c r="CL2071" s="7"/>
      <c r="CM2071" s="14"/>
    </row>
    <row r="2072" spans="1:91" x14ac:dyDescent="0.3">
      <c r="A2072" s="10">
        <v>151</v>
      </c>
      <c r="B2072" s="36" t="s">
        <v>868</v>
      </c>
      <c r="G2072" s="36" t="s">
        <v>7509</v>
      </c>
      <c r="K2072" s="7"/>
      <c r="L2072" s="7" t="s">
        <v>834</v>
      </c>
      <c r="M2072" s="7" t="s">
        <v>669</v>
      </c>
      <c r="N2072" s="4"/>
      <c r="O2072" s="4"/>
      <c r="P2072" s="4"/>
      <c r="Q2072" s="4"/>
      <c r="R2072" s="4"/>
      <c r="S2072" s="4"/>
      <c r="T2072" s="4"/>
      <c r="U2072" s="4"/>
      <c r="V2072" s="4"/>
      <c r="W2072" s="4"/>
      <c r="X2072" s="4"/>
      <c r="Y2072" s="4"/>
      <c r="Z2072" s="4"/>
      <c r="AA2072" s="4"/>
      <c r="AB2072" s="4"/>
      <c r="AC2072" s="4"/>
      <c r="AD2072" s="4"/>
      <c r="AE2072" s="4"/>
      <c r="AF2072" s="4"/>
      <c r="AG2072" s="4"/>
      <c r="AH2072" s="4"/>
      <c r="AI2072" s="4"/>
      <c r="AJ2072" s="4"/>
      <c r="AK2072" s="4"/>
      <c r="AL2072" s="4"/>
      <c r="AM2072" s="4"/>
      <c r="AN2072" s="4"/>
      <c r="AO2072" s="4"/>
      <c r="AP2072" s="4"/>
      <c r="AQ2072" s="4"/>
      <c r="AR2072" s="4"/>
      <c r="AS2072" s="4"/>
      <c r="AT2072" s="4"/>
      <c r="AU2072" s="4"/>
      <c r="AV2072" s="4"/>
      <c r="AW2072" s="4"/>
      <c r="AX2072" s="4"/>
      <c r="AY2072" s="4"/>
      <c r="AZ2072" s="4"/>
      <c r="BA2072" s="4"/>
      <c r="BB2072" s="4"/>
      <c r="BC2072" s="4"/>
      <c r="BD2072" s="4"/>
      <c r="BE2072" s="4"/>
      <c r="BF2072" s="4"/>
      <c r="BG2072" s="4"/>
      <c r="BH2072" s="4"/>
      <c r="BI2072" s="4"/>
      <c r="BJ2072" s="4"/>
      <c r="BK2072" s="4"/>
      <c r="BL2072" s="4"/>
      <c r="BM2072" s="4"/>
      <c r="BN2072" s="4"/>
      <c r="BO2072" s="4"/>
      <c r="BP2072" s="4"/>
      <c r="BQ2072" s="4"/>
      <c r="BR2072" s="4"/>
      <c r="BS2072" s="4"/>
      <c r="BT2072" s="4"/>
      <c r="BU2072" s="4"/>
      <c r="BV2072" s="4"/>
      <c r="BW2072" s="4"/>
      <c r="BZ2072" s="7"/>
      <c r="CF2072" s="7"/>
      <c r="CG2072" s="14"/>
      <c r="CH2072" s="7"/>
      <c r="CI2072" s="14"/>
      <c r="CJ2072" s="7"/>
      <c r="CK2072" s="14"/>
      <c r="CL2072" s="7"/>
      <c r="CM2072" s="14"/>
    </row>
    <row r="2073" spans="1:91" x14ac:dyDescent="0.3">
      <c r="A2073" s="10">
        <v>151</v>
      </c>
      <c r="B2073" s="36" t="s">
        <v>868</v>
      </c>
      <c r="G2073" s="36" t="s">
        <v>7510</v>
      </c>
      <c r="K2073" s="7"/>
      <c r="L2073" s="7" t="s">
        <v>834</v>
      </c>
      <c r="M2073" s="7" t="s">
        <v>669</v>
      </c>
      <c r="N2073" s="4"/>
      <c r="O2073" s="4"/>
      <c r="P2073" s="4"/>
      <c r="Q2073" s="4"/>
      <c r="R2073" s="4"/>
      <c r="S2073" s="4"/>
      <c r="T2073" s="4"/>
      <c r="U2073" s="4"/>
      <c r="V2073" s="4"/>
      <c r="W2073" s="4"/>
      <c r="X2073" s="4"/>
      <c r="Y2073" s="4"/>
      <c r="Z2073" s="4"/>
      <c r="AA2073" s="4"/>
      <c r="AB2073" s="4"/>
      <c r="AC2073" s="4"/>
      <c r="AD2073" s="4"/>
      <c r="AE2073" s="4"/>
      <c r="AF2073" s="4"/>
      <c r="AG2073" s="4"/>
      <c r="AH2073" s="4"/>
      <c r="AI2073" s="4"/>
      <c r="AJ2073" s="4"/>
      <c r="AK2073" s="4"/>
      <c r="AL2073" s="4"/>
      <c r="AM2073" s="4"/>
      <c r="AN2073" s="4"/>
      <c r="AO2073" s="4"/>
      <c r="AP2073" s="4"/>
      <c r="AQ2073" s="4"/>
      <c r="AR2073" s="4"/>
      <c r="AS2073" s="4"/>
      <c r="AT2073" s="4"/>
      <c r="AU2073" s="4"/>
      <c r="AV2073" s="4"/>
      <c r="AW2073" s="4"/>
      <c r="AX2073" s="4"/>
      <c r="AY2073" s="4"/>
      <c r="AZ2073" s="4"/>
      <c r="BA2073" s="4"/>
      <c r="BB2073" s="4"/>
      <c r="BC2073" s="4"/>
      <c r="BD2073" s="4"/>
      <c r="BE2073" s="4"/>
      <c r="BF2073" s="4"/>
      <c r="BG2073" s="4"/>
      <c r="BH2073" s="4"/>
      <c r="BI2073" s="4"/>
      <c r="BJ2073" s="4"/>
      <c r="BK2073" s="4"/>
      <c r="BL2073" s="4"/>
      <c r="BM2073" s="4"/>
      <c r="BN2073" s="4"/>
      <c r="BO2073" s="4"/>
      <c r="BP2073" s="4"/>
      <c r="BQ2073" s="4"/>
      <c r="BR2073" s="4"/>
      <c r="BS2073" s="4"/>
      <c r="BT2073" s="4"/>
      <c r="BU2073" s="4"/>
      <c r="BV2073" s="4"/>
      <c r="BW2073" s="4"/>
      <c r="BZ2073" s="7"/>
      <c r="CF2073" s="7"/>
      <c r="CG2073" s="14"/>
      <c r="CH2073" s="7"/>
      <c r="CI2073" s="14"/>
      <c r="CJ2073" s="7"/>
      <c r="CK2073" s="14"/>
      <c r="CL2073" s="7"/>
      <c r="CM2073" s="14"/>
    </row>
    <row r="2074" spans="1:91" x14ac:dyDescent="0.3">
      <c r="A2074" s="10">
        <v>151</v>
      </c>
      <c r="B2074" s="36" t="s">
        <v>868</v>
      </c>
      <c r="G2074" s="36" t="s">
        <v>7511</v>
      </c>
      <c r="K2074" s="7"/>
      <c r="L2074" s="7" t="s">
        <v>834</v>
      </c>
      <c r="M2074" s="7" t="s">
        <v>669</v>
      </c>
      <c r="N2074" s="4"/>
      <c r="O2074" s="4"/>
      <c r="P2074" s="4"/>
      <c r="Q2074" s="4"/>
      <c r="R2074" s="4"/>
      <c r="S2074" s="4"/>
      <c r="T2074" s="4"/>
      <c r="U2074" s="4"/>
      <c r="V2074" s="4"/>
      <c r="W2074" s="4"/>
      <c r="X2074" s="4"/>
      <c r="Y2074" s="4"/>
      <c r="Z2074" s="4"/>
      <c r="AA2074" s="4"/>
      <c r="AB2074" s="4"/>
      <c r="AC2074" s="4"/>
      <c r="AD2074" s="4"/>
      <c r="AE2074" s="4"/>
      <c r="AF2074" s="4"/>
      <c r="AG2074" s="4"/>
      <c r="AH2074" s="4"/>
      <c r="AI2074" s="4"/>
      <c r="AJ2074" s="4"/>
      <c r="AK2074" s="4"/>
      <c r="AL2074" s="4"/>
      <c r="AM2074" s="4"/>
      <c r="AN2074" s="4"/>
      <c r="AO2074" s="4"/>
      <c r="AP2074" s="4"/>
      <c r="AQ2074" s="4"/>
      <c r="AR2074" s="4"/>
      <c r="AS2074" s="4"/>
      <c r="AT2074" s="4"/>
      <c r="AU2074" s="4"/>
      <c r="AV2074" s="4"/>
      <c r="AW2074" s="4"/>
      <c r="AX2074" s="4"/>
      <c r="AY2074" s="4"/>
      <c r="AZ2074" s="4"/>
      <c r="BA2074" s="4"/>
      <c r="BB2074" s="4"/>
      <c r="BC2074" s="4"/>
      <c r="BD2074" s="4"/>
      <c r="BE2074" s="4"/>
      <c r="BF2074" s="4"/>
      <c r="BG2074" s="4"/>
      <c r="BH2074" s="4"/>
      <c r="BI2074" s="4"/>
      <c r="BJ2074" s="4"/>
      <c r="BK2074" s="4"/>
      <c r="BL2074" s="4"/>
      <c r="BM2074" s="4"/>
      <c r="BN2074" s="4"/>
      <c r="BO2074" s="4"/>
      <c r="BP2074" s="4"/>
      <c r="BQ2074" s="4"/>
      <c r="BR2074" s="4"/>
      <c r="BS2074" s="4"/>
      <c r="BT2074" s="4"/>
      <c r="BU2074" s="4"/>
      <c r="BV2074" s="4"/>
      <c r="BW2074" s="4"/>
      <c r="BZ2074" s="7"/>
      <c r="CF2074" s="7"/>
      <c r="CG2074" s="14"/>
      <c r="CH2074" s="7"/>
      <c r="CI2074" s="14"/>
      <c r="CJ2074" s="7"/>
      <c r="CK2074" s="14"/>
      <c r="CL2074" s="7"/>
      <c r="CM2074" s="14"/>
    </row>
    <row r="2075" spans="1:91" x14ac:dyDescent="0.3">
      <c r="A2075" s="10">
        <v>151</v>
      </c>
      <c r="B2075" s="36" t="s">
        <v>1058</v>
      </c>
      <c r="G2075" s="36" t="s">
        <v>7512</v>
      </c>
      <c r="K2075" s="7"/>
      <c r="L2075" s="7" t="s">
        <v>834</v>
      </c>
      <c r="M2075" s="7" t="s">
        <v>669</v>
      </c>
      <c r="N2075" s="4"/>
      <c r="O2075" s="4"/>
      <c r="P2075" s="4"/>
      <c r="Q2075" s="4"/>
      <c r="R2075" s="4"/>
      <c r="S2075" s="4"/>
      <c r="T2075" s="4"/>
      <c r="U2075" s="4"/>
      <c r="V2075" s="4"/>
      <c r="W2075" s="4"/>
      <c r="X2075" s="4"/>
      <c r="Y2075" s="4"/>
      <c r="Z2075" s="4"/>
      <c r="AA2075" s="4"/>
      <c r="AB2075" s="4"/>
      <c r="AC2075" s="4"/>
      <c r="AD2075" s="4"/>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c r="BI2075" s="4"/>
      <c r="BJ2075" s="4"/>
      <c r="BK2075" s="4"/>
      <c r="BL2075" s="4"/>
      <c r="BM2075" s="4"/>
      <c r="BN2075" s="4"/>
      <c r="BO2075" s="4"/>
      <c r="BP2075" s="4"/>
      <c r="BQ2075" s="4"/>
      <c r="BR2075" s="4"/>
      <c r="BS2075" s="4"/>
      <c r="BT2075" s="4"/>
      <c r="BU2075" s="4"/>
      <c r="BV2075" s="4"/>
      <c r="BW2075" s="4"/>
      <c r="BZ2075" s="7"/>
      <c r="CF2075" s="7"/>
      <c r="CG2075" s="14"/>
      <c r="CH2075" s="7"/>
      <c r="CI2075" s="14"/>
      <c r="CJ2075" s="7"/>
      <c r="CK2075" s="14"/>
      <c r="CL2075" s="7"/>
      <c r="CM2075" s="14"/>
    </row>
    <row r="2076" spans="1:91" x14ac:dyDescent="0.3">
      <c r="A2076" s="10">
        <v>151</v>
      </c>
      <c r="B2076" s="36" t="s">
        <v>852</v>
      </c>
      <c r="G2076" s="36" t="s">
        <v>7513</v>
      </c>
      <c r="K2076" s="7"/>
      <c r="L2076" s="7" t="s">
        <v>834</v>
      </c>
      <c r="M2076" s="7" t="s">
        <v>669</v>
      </c>
      <c r="N2076" s="4"/>
      <c r="O2076" s="4"/>
      <c r="P2076" s="4"/>
      <c r="Q2076" s="4"/>
      <c r="R2076" s="4"/>
      <c r="S2076" s="4"/>
      <c r="T2076" s="4"/>
      <c r="U2076" s="4"/>
      <c r="V2076" s="4"/>
      <c r="W2076" s="4"/>
      <c r="X2076" s="4"/>
      <c r="Y2076" s="4"/>
      <c r="Z2076" s="4"/>
      <c r="AA2076" s="4"/>
      <c r="AB2076" s="4"/>
      <c r="AC2076" s="4"/>
      <c r="AD2076" s="4"/>
      <c r="AE2076" s="4"/>
      <c r="AF2076" s="4"/>
      <c r="AG2076" s="4"/>
      <c r="AH2076" s="4"/>
      <c r="AI2076" s="4"/>
      <c r="AJ2076" s="4"/>
      <c r="AK2076" s="4"/>
      <c r="AL2076" s="4"/>
      <c r="AM2076" s="4"/>
      <c r="AN2076" s="4"/>
      <c r="AO2076" s="4"/>
      <c r="AP2076" s="4"/>
      <c r="AQ2076" s="4"/>
      <c r="AR2076" s="4"/>
      <c r="AS2076" s="4"/>
      <c r="AT2076" s="4"/>
      <c r="AU2076" s="4"/>
      <c r="AV2076" s="4"/>
      <c r="AW2076" s="4"/>
      <c r="AX2076" s="4"/>
      <c r="AY2076" s="4"/>
      <c r="AZ2076" s="4"/>
      <c r="BA2076" s="4"/>
      <c r="BB2076" s="4"/>
      <c r="BC2076" s="4"/>
      <c r="BD2076" s="4"/>
      <c r="BE2076" s="4"/>
      <c r="BF2076" s="4"/>
      <c r="BG2076" s="4"/>
      <c r="BH2076" s="4"/>
      <c r="BI2076" s="4"/>
      <c r="BJ2076" s="4"/>
      <c r="BK2076" s="4"/>
      <c r="BL2076" s="4"/>
      <c r="BM2076" s="4"/>
      <c r="BN2076" s="4"/>
      <c r="BO2076" s="4"/>
      <c r="BP2076" s="4"/>
      <c r="BQ2076" s="4"/>
      <c r="BR2076" s="4"/>
      <c r="BS2076" s="4"/>
      <c r="BT2076" s="4"/>
      <c r="BU2076" s="4"/>
      <c r="BV2076" s="4"/>
      <c r="BW2076" s="4"/>
      <c r="BZ2076" s="7"/>
      <c r="CF2076" s="7"/>
      <c r="CG2076" s="14"/>
      <c r="CH2076" s="7"/>
      <c r="CI2076" s="14"/>
      <c r="CJ2076" s="7"/>
      <c r="CK2076" s="14"/>
      <c r="CL2076" s="7"/>
      <c r="CM2076" s="14"/>
    </row>
    <row r="2077" spans="1:91" x14ac:dyDescent="0.3">
      <c r="A2077" s="10">
        <v>151</v>
      </c>
      <c r="B2077" s="36" t="s">
        <v>3067</v>
      </c>
      <c r="G2077" s="36" t="s">
        <v>7514</v>
      </c>
      <c r="K2077" s="7"/>
      <c r="L2077" s="7" t="s">
        <v>834</v>
      </c>
      <c r="M2077" s="7" t="s">
        <v>669</v>
      </c>
      <c r="N2077" s="4"/>
      <c r="O2077" s="4"/>
      <c r="P2077" s="4"/>
      <c r="Q2077" s="4"/>
      <c r="R2077" s="4"/>
      <c r="S2077" s="4"/>
      <c r="T2077" s="4"/>
      <c r="U2077" s="4"/>
      <c r="V2077" s="4"/>
      <c r="W2077" s="4"/>
      <c r="X2077" s="4"/>
      <c r="Y2077" s="4"/>
      <c r="Z2077" s="4"/>
      <c r="AA2077" s="4"/>
      <c r="AB2077" s="4"/>
      <c r="AC2077" s="4"/>
      <c r="AD2077" s="4"/>
      <c r="AE2077" s="4"/>
      <c r="AF2077" s="4"/>
      <c r="AG2077" s="4"/>
      <c r="AH2077" s="4"/>
      <c r="AI2077" s="4"/>
      <c r="AJ2077" s="4"/>
      <c r="AK2077" s="4"/>
      <c r="AL2077" s="4"/>
      <c r="AM2077" s="4"/>
      <c r="AN2077" s="4"/>
      <c r="AO2077" s="4"/>
      <c r="AP2077" s="4"/>
      <c r="AQ2077" s="4"/>
      <c r="AR2077" s="4"/>
      <c r="AS2077" s="4"/>
      <c r="AT2077" s="4"/>
      <c r="AU2077" s="4"/>
      <c r="AV2077" s="4"/>
      <c r="AW2077" s="4"/>
      <c r="AX2077" s="4"/>
      <c r="AY2077" s="4"/>
      <c r="AZ2077" s="4"/>
      <c r="BA2077" s="4"/>
      <c r="BB2077" s="4"/>
      <c r="BC2077" s="4"/>
      <c r="BD2077" s="4"/>
      <c r="BE2077" s="4"/>
      <c r="BF2077" s="4"/>
      <c r="BG2077" s="4"/>
      <c r="BH2077" s="4"/>
      <c r="BI2077" s="4"/>
      <c r="BJ2077" s="4"/>
      <c r="BK2077" s="4"/>
      <c r="BL2077" s="4"/>
      <c r="BM2077" s="4"/>
      <c r="BN2077" s="4"/>
      <c r="BO2077" s="4"/>
      <c r="BP2077" s="4"/>
      <c r="BQ2077" s="4"/>
      <c r="BR2077" s="4"/>
      <c r="BS2077" s="4"/>
      <c r="BT2077" s="4"/>
      <c r="BU2077" s="4"/>
      <c r="BV2077" s="4"/>
      <c r="BW2077" s="4"/>
      <c r="BZ2077" s="7"/>
      <c r="CF2077" s="7"/>
      <c r="CG2077" s="14"/>
      <c r="CH2077" s="7"/>
      <c r="CI2077" s="14"/>
      <c r="CJ2077" s="7"/>
      <c r="CK2077" s="14"/>
      <c r="CL2077" s="7"/>
      <c r="CM2077" s="14"/>
    </row>
    <row r="2078" spans="1:91" x14ac:dyDescent="0.3">
      <c r="A2078" s="10">
        <v>151</v>
      </c>
      <c r="B2078" s="36" t="s">
        <v>868</v>
      </c>
      <c r="G2078" s="36" t="s">
        <v>7515</v>
      </c>
      <c r="K2078" s="7"/>
      <c r="L2078" s="7" t="s">
        <v>834</v>
      </c>
      <c r="M2078" s="7" t="s">
        <v>669</v>
      </c>
      <c r="N2078" s="4"/>
      <c r="O2078" s="4"/>
      <c r="P2078" s="4"/>
      <c r="Q2078" s="4"/>
      <c r="R2078" s="4"/>
      <c r="S2078" s="4"/>
      <c r="T2078" s="4"/>
      <c r="U2078" s="4"/>
      <c r="V2078" s="4"/>
      <c r="W2078" s="4"/>
      <c r="X2078" s="4"/>
      <c r="Y2078" s="4"/>
      <c r="Z2078" s="4"/>
      <c r="AA2078" s="4"/>
      <c r="AB2078" s="4"/>
      <c r="AC2078" s="4"/>
      <c r="AD2078" s="4"/>
      <c r="AE2078" s="4"/>
      <c r="AF2078" s="4"/>
      <c r="AG2078" s="4"/>
      <c r="AH2078" s="4"/>
      <c r="AI2078" s="4"/>
      <c r="AJ2078" s="4"/>
      <c r="AK2078" s="4"/>
      <c r="AL2078" s="4"/>
      <c r="AM2078" s="4"/>
      <c r="AN2078" s="4"/>
      <c r="AO2078" s="4"/>
      <c r="AP2078" s="4"/>
      <c r="AQ2078" s="4"/>
      <c r="AR2078" s="4"/>
      <c r="AS2078" s="4"/>
      <c r="AT2078" s="4"/>
      <c r="AU2078" s="4"/>
      <c r="AV2078" s="4"/>
      <c r="AW2078" s="4"/>
      <c r="AX2078" s="4"/>
      <c r="AY2078" s="4"/>
      <c r="AZ2078" s="4"/>
      <c r="BA2078" s="4"/>
      <c r="BB2078" s="4"/>
      <c r="BC2078" s="4"/>
      <c r="BD2078" s="4"/>
      <c r="BE2078" s="4"/>
      <c r="BF2078" s="4"/>
      <c r="BG2078" s="4"/>
      <c r="BH2078" s="4"/>
      <c r="BI2078" s="4"/>
      <c r="BJ2078" s="4"/>
      <c r="BK2078" s="4"/>
      <c r="BL2078" s="4"/>
      <c r="BM2078" s="4"/>
      <c r="BN2078" s="4"/>
      <c r="BO2078" s="4"/>
      <c r="BP2078" s="4"/>
      <c r="BQ2078" s="4"/>
      <c r="BR2078" s="4"/>
      <c r="BS2078" s="4"/>
      <c r="BT2078" s="4"/>
      <c r="BU2078" s="4"/>
      <c r="BV2078" s="4"/>
      <c r="BW2078" s="4"/>
      <c r="BZ2078" s="7"/>
      <c r="CF2078" s="7"/>
      <c r="CG2078" s="14"/>
      <c r="CH2078" s="7"/>
      <c r="CI2078" s="14"/>
      <c r="CJ2078" s="7"/>
      <c r="CK2078" s="14"/>
      <c r="CL2078" s="7"/>
      <c r="CM2078" s="14"/>
    </row>
    <row r="2079" spans="1:91" x14ac:dyDescent="0.3">
      <c r="A2079" s="10">
        <v>151</v>
      </c>
      <c r="B2079" s="36" t="s">
        <v>868</v>
      </c>
      <c r="G2079" s="36" t="s">
        <v>7516</v>
      </c>
      <c r="K2079" s="7"/>
      <c r="L2079" s="7" t="s">
        <v>834</v>
      </c>
      <c r="M2079" s="7" t="s">
        <v>669</v>
      </c>
      <c r="N2079" s="4"/>
      <c r="O2079" s="4"/>
      <c r="P2079" s="4"/>
      <c r="Q2079" s="4"/>
      <c r="R2079" s="4"/>
      <c r="S2079" s="4"/>
      <c r="T2079" s="4"/>
      <c r="U2079" s="4"/>
      <c r="V2079" s="4"/>
      <c r="W2079" s="4"/>
      <c r="X2079" s="4"/>
      <c r="Y2079" s="4"/>
      <c r="Z2079" s="4"/>
      <c r="AA2079" s="4"/>
      <c r="AB2079" s="4"/>
      <c r="AC2079" s="4"/>
      <c r="AD2079" s="4"/>
      <c r="AE2079" s="4"/>
      <c r="AF2079" s="4"/>
      <c r="AG2079" s="4"/>
      <c r="AH2079" s="4"/>
      <c r="AI2079" s="4"/>
      <c r="AJ2079" s="4"/>
      <c r="AK2079" s="4"/>
      <c r="AL2079" s="4"/>
      <c r="AM2079" s="4"/>
      <c r="AN2079" s="4"/>
      <c r="AO2079" s="4"/>
      <c r="AP2079" s="4"/>
      <c r="AQ2079" s="4"/>
      <c r="AR2079" s="4"/>
      <c r="AS2079" s="4"/>
      <c r="AT2079" s="4"/>
      <c r="AU2079" s="4"/>
      <c r="AV2079" s="4"/>
      <c r="AW2079" s="4"/>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Z2079" s="7"/>
      <c r="CF2079" s="7"/>
      <c r="CG2079" s="14"/>
      <c r="CH2079" s="7"/>
      <c r="CI2079" s="14"/>
      <c r="CJ2079" s="7"/>
      <c r="CK2079" s="14"/>
      <c r="CL2079" s="7"/>
      <c r="CM2079" s="14"/>
    </row>
    <row r="2080" spans="1:91" x14ac:dyDescent="0.3">
      <c r="A2080" s="10">
        <v>151</v>
      </c>
      <c r="B2080" s="36" t="s">
        <v>1025</v>
      </c>
      <c r="G2080" s="36" t="s">
        <v>1878</v>
      </c>
      <c r="K2080" s="7"/>
      <c r="L2080" s="7" t="s">
        <v>834</v>
      </c>
      <c r="M2080" s="7" t="s">
        <v>5917</v>
      </c>
      <c r="N2080" s="4"/>
      <c r="O2080" s="4"/>
      <c r="P2080" s="4"/>
      <c r="Q2080" s="4"/>
      <c r="R2080" s="4"/>
      <c r="S2080" s="4"/>
      <c r="T2080" s="4"/>
      <c r="U2080" s="4"/>
      <c r="V2080" s="4"/>
      <c r="W2080" s="4"/>
      <c r="X2080" s="4"/>
      <c r="Y2080" s="4"/>
      <c r="Z2080" s="4"/>
      <c r="AA2080" s="4"/>
      <c r="AB2080" s="4"/>
      <c r="AC2080" s="4"/>
      <c r="AD2080" s="4"/>
      <c r="AE2080" s="4"/>
      <c r="AF2080" s="4"/>
      <c r="AG2080" s="4"/>
      <c r="AH2080" s="4"/>
      <c r="AI2080" s="4"/>
      <c r="AJ2080" s="4"/>
      <c r="AK2080" s="4"/>
      <c r="AL2080" s="4"/>
      <c r="AM2080" s="4"/>
      <c r="AN2080" s="4"/>
      <c r="AO2080" s="4"/>
      <c r="AP2080" s="4"/>
      <c r="AQ2080" s="4"/>
      <c r="AR2080" s="4"/>
      <c r="AS2080" s="4"/>
      <c r="AT2080" s="4"/>
      <c r="AU2080" s="4"/>
      <c r="AV2080" s="4"/>
      <c r="AW2080" s="4"/>
      <c r="AX2080" s="4"/>
      <c r="AY2080" s="4"/>
      <c r="AZ2080" s="4"/>
      <c r="BA2080" s="4"/>
      <c r="BB2080" s="4"/>
      <c r="BC2080" s="4"/>
      <c r="BD2080" s="4"/>
      <c r="BE2080" s="4"/>
      <c r="BF2080" s="4"/>
      <c r="BG2080" s="4"/>
      <c r="BH2080" s="4"/>
      <c r="BI2080" s="4"/>
      <c r="BJ2080" s="4"/>
      <c r="BK2080" s="4"/>
      <c r="BL2080" s="4"/>
      <c r="BM2080" s="4"/>
      <c r="BN2080" s="4"/>
      <c r="BO2080" s="4"/>
      <c r="BP2080" s="4"/>
      <c r="BQ2080" s="4"/>
      <c r="BR2080" s="4"/>
      <c r="BS2080" s="4"/>
      <c r="BT2080" s="4"/>
      <c r="BU2080" s="4"/>
      <c r="BV2080" s="4"/>
      <c r="BW2080" s="4"/>
      <c r="BZ2080" s="7"/>
      <c r="CF2080" s="7"/>
      <c r="CG2080" s="14"/>
      <c r="CH2080" s="7"/>
      <c r="CI2080" s="14"/>
      <c r="CJ2080" s="7"/>
      <c r="CK2080" s="14"/>
      <c r="CL2080" s="7"/>
      <c r="CM2080" s="14"/>
    </row>
    <row r="2081" spans="1:91" x14ac:dyDescent="0.3">
      <c r="A2081" s="10">
        <v>151</v>
      </c>
      <c r="B2081" s="36" t="s">
        <v>888</v>
      </c>
      <c r="G2081" s="36" t="s">
        <v>7517</v>
      </c>
      <c r="K2081" s="7"/>
      <c r="L2081" s="7" t="s">
        <v>834</v>
      </c>
      <c r="M2081" s="7" t="s">
        <v>687</v>
      </c>
      <c r="N2081" s="4"/>
      <c r="O2081" s="4"/>
      <c r="P2081" s="4"/>
      <c r="Q2081" s="4"/>
      <c r="R2081" s="4"/>
      <c r="S2081" s="4"/>
      <c r="T2081" s="4"/>
      <c r="U2081" s="4"/>
      <c r="V2081" s="4"/>
      <c r="W2081" s="4"/>
      <c r="X2081" s="4"/>
      <c r="Y2081" s="4"/>
      <c r="Z2081" s="4"/>
      <c r="AA2081" s="4"/>
      <c r="AB2081" s="4"/>
      <c r="AC2081" s="4"/>
      <c r="AD2081" s="4"/>
      <c r="AE2081" s="4"/>
      <c r="AF2081" s="4"/>
      <c r="AG2081" s="4"/>
      <c r="AH2081" s="4"/>
      <c r="AI2081" s="4"/>
      <c r="AJ2081" s="4"/>
      <c r="AK2081" s="4"/>
      <c r="AL2081" s="4"/>
      <c r="AM2081" s="4"/>
      <c r="AN2081" s="4"/>
      <c r="AO2081" s="4"/>
      <c r="AP2081" s="4"/>
      <c r="AQ2081" s="4"/>
      <c r="AR2081" s="4"/>
      <c r="AS2081" s="4"/>
      <c r="AT2081" s="4"/>
      <c r="AU2081" s="4"/>
      <c r="AV2081" s="4"/>
      <c r="AW2081" s="4"/>
      <c r="AX2081" s="4"/>
      <c r="AY2081" s="4"/>
      <c r="AZ2081" s="4"/>
      <c r="BA2081" s="4"/>
      <c r="BB2081" s="4"/>
      <c r="BC2081" s="4"/>
      <c r="BD2081" s="4"/>
      <c r="BE2081" s="4"/>
      <c r="BF2081" s="4"/>
      <c r="BG2081" s="4"/>
      <c r="BH2081" s="4"/>
      <c r="BI2081" s="4"/>
      <c r="BJ2081" s="4"/>
      <c r="BK2081" s="4"/>
      <c r="BL2081" s="4"/>
      <c r="BM2081" s="4"/>
      <c r="BN2081" s="4"/>
      <c r="BO2081" s="4"/>
      <c r="BP2081" s="4"/>
      <c r="BQ2081" s="4"/>
      <c r="BR2081" s="4"/>
      <c r="BS2081" s="4"/>
      <c r="BT2081" s="4"/>
      <c r="BU2081" s="4"/>
      <c r="BV2081" s="4"/>
      <c r="BW2081" s="4"/>
      <c r="BZ2081" s="7"/>
      <c r="CF2081" s="7"/>
      <c r="CG2081" s="14"/>
      <c r="CH2081" s="7"/>
      <c r="CI2081" s="14"/>
      <c r="CJ2081" s="7"/>
      <c r="CK2081" s="14"/>
      <c r="CL2081" s="7"/>
      <c r="CM2081" s="14"/>
    </row>
    <row r="2082" spans="1:91" x14ac:dyDescent="0.3">
      <c r="A2082" s="10">
        <v>151</v>
      </c>
      <c r="B2082" s="36" t="s">
        <v>868</v>
      </c>
      <c r="G2082" s="36" t="s">
        <v>7518</v>
      </c>
      <c r="K2082" s="7"/>
      <c r="L2082" s="7" t="s">
        <v>834</v>
      </c>
      <c r="M2082" s="7" t="s">
        <v>615</v>
      </c>
      <c r="N2082" s="4"/>
      <c r="O2082" s="4"/>
      <c r="P2082" s="4"/>
      <c r="Q2082" s="4"/>
      <c r="R2082" s="4"/>
      <c r="S2082" s="4"/>
      <c r="T2082" s="4"/>
      <c r="U2082" s="4"/>
      <c r="V2082" s="4"/>
      <c r="W2082" s="4"/>
      <c r="X2082" s="4"/>
      <c r="Y2082" s="4"/>
      <c r="Z2082" s="4"/>
      <c r="AA2082" s="4"/>
      <c r="AB2082" s="4"/>
      <c r="AC2082" s="4"/>
      <c r="AD2082" s="4"/>
      <c r="AE2082" s="4"/>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c r="BB2082" s="4"/>
      <c r="BC2082" s="4"/>
      <c r="BD2082" s="4"/>
      <c r="BE2082" s="4"/>
      <c r="BF2082" s="4"/>
      <c r="BG2082" s="4"/>
      <c r="BH2082" s="4"/>
      <c r="BI2082" s="4"/>
      <c r="BJ2082" s="4"/>
      <c r="BK2082" s="4"/>
      <c r="BL2082" s="4"/>
      <c r="BM2082" s="4"/>
      <c r="BN2082" s="4"/>
      <c r="BO2082" s="4"/>
      <c r="BP2082" s="4"/>
      <c r="BQ2082" s="4"/>
      <c r="BR2082" s="4"/>
      <c r="BS2082" s="4"/>
      <c r="BT2082" s="4"/>
      <c r="BU2082" s="4"/>
      <c r="BV2082" s="4"/>
      <c r="BW2082" s="4"/>
      <c r="BZ2082" s="7"/>
      <c r="CF2082" s="7"/>
      <c r="CG2082" s="14"/>
      <c r="CH2082" s="7"/>
      <c r="CI2082" s="14"/>
      <c r="CJ2082" s="7"/>
      <c r="CK2082" s="14"/>
      <c r="CL2082" s="7"/>
      <c r="CM2082" s="14"/>
    </row>
    <row r="2083" spans="1:91" x14ac:dyDescent="0.3">
      <c r="A2083" s="10">
        <v>151</v>
      </c>
      <c r="B2083" s="36" t="s">
        <v>1025</v>
      </c>
      <c r="G2083" s="36" t="s">
        <v>7519</v>
      </c>
      <c r="K2083" s="7"/>
      <c r="L2083" s="7" t="s">
        <v>834</v>
      </c>
      <c r="M2083" s="7" t="s">
        <v>615</v>
      </c>
      <c r="N2083" s="4"/>
      <c r="O2083" s="4"/>
      <c r="P2083" s="4"/>
      <c r="Q2083" s="4"/>
      <c r="R2083" s="4"/>
      <c r="S2083" s="4"/>
      <c r="T2083" s="4"/>
      <c r="U2083" s="4"/>
      <c r="V2083" s="4"/>
      <c r="W2083" s="4"/>
      <c r="X2083" s="4"/>
      <c r="Y2083" s="4"/>
      <c r="Z2083" s="4"/>
      <c r="AA2083" s="4"/>
      <c r="AB2083" s="4"/>
      <c r="AC2083" s="4"/>
      <c r="AD2083" s="4"/>
      <c r="AE2083" s="4"/>
      <c r="AF2083" s="4"/>
      <c r="AG2083" s="4"/>
      <c r="AH2083" s="4"/>
      <c r="AI2083" s="4"/>
      <c r="AJ2083" s="4"/>
      <c r="AK2083" s="4"/>
      <c r="AL2083" s="4"/>
      <c r="AM2083" s="4"/>
      <c r="AN2083" s="4"/>
      <c r="AO2083" s="4"/>
      <c r="AP2083" s="4"/>
      <c r="AQ2083" s="4"/>
      <c r="AR2083" s="4"/>
      <c r="AS2083" s="4"/>
      <c r="AT2083" s="4"/>
      <c r="AU2083" s="4"/>
      <c r="AV2083" s="4"/>
      <c r="AW2083" s="4"/>
      <c r="AX2083" s="4"/>
      <c r="AY2083" s="4"/>
      <c r="AZ2083" s="4"/>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Z2083" s="7"/>
      <c r="CF2083" s="7"/>
      <c r="CG2083" s="14"/>
      <c r="CH2083" s="7"/>
      <c r="CI2083" s="14"/>
      <c r="CJ2083" s="7"/>
      <c r="CK2083" s="14"/>
      <c r="CL2083" s="7"/>
      <c r="CM2083" s="14"/>
    </row>
    <row r="2084" spans="1:91" x14ac:dyDescent="0.3">
      <c r="A2084" s="10">
        <v>151</v>
      </c>
      <c r="B2084" s="36" t="s">
        <v>1139</v>
      </c>
      <c r="G2084" s="36" t="s">
        <v>7520</v>
      </c>
      <c r="K2084" s="7"/>
      <c r="L2084" s="7" t="s">
        <v>834</v>
      </c>
      <c r="M2084" s="7" t="s">
        <v>621</v>
      </c>
      <c r="N2084" s="4"/>
      <c r="O2084" s="4"/>
      <c r="P2084" s="4"/>
      <c r="Q2084" s="4"/>
      <c r="R2084" s="4"/>
      <c r="S2084" s="4"/>
      <c r="T2084" s="4"/>
      <c r="U2084" s="4"/>
      <c r="V2084" s="4"/>
      <c r="W2084" s="4"/>
      <c r="X2084" s="4"/>
      <c r="Y2084" s="4"/>
      <c r="Z2084" s="4"/>
      <c r="AA2084" s="4"/>
      <c r="AB2084" s="4"/>
      <c r="AC2084" s="4"/>
      <c r="AD2084" s="4"/>
      <c r="AE2084" s="4"/>
      <c r="AF2084" s="4"/>
      <c r="AG2084" s="4"/>
      <c r="AH2084" s="4"/>
      <c r="AI2084" s="4"/>
      <c r="AJ2084" s="4"/>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c r="BI2084" s="4"/>
      <c r="BJ2084" s="4"/>
      <c r="BK2084" s="4"/>
      <c r="BL2084" s="4"/>
      <c r="BM2084" s="4"/>
      <c r="BN2084" s="4"/>
      <c r="BO2084" s="4"/>
      <c r="BP2084" s="4"/>
      <c r="BQ2084" s="4"/>
      <c r="BR2084" s="4"/>
      <c r="BS2084" s="4"/>
      <c r="BT2084" s="4"/>
      <c r="BU2084" s="4"/>
      <c r="BV2084" s="4"/>
      <c r="BW2084" s="4"/>
      <c r="BZ2084" s="7"/>
      <c r="CF2084" s="7"/>
      <c r="CG2084" s="14"/>
      <c r="CH2084" s="7"/>
      <c r="CI2084" s="14"/>
      <c r="CJ2084" s="7"/>
      <c r="CK2084" s="14"/>
      <c r="CL2084" s="7"/>
      <c r="CM2084" s="14"/>
    </row>
    <row r="2085" spans="1:91" x14ac:dyDescent="0.3">
      <c r="A2085" s="10">
        <v>151</v>
      </c>
      <c r="B2085" s="36" t="s">
        <v>868</v>
      </c>
      <c r="G2085" s="36" t="s">
        <v>7521</v>
      </c>
      <c r="K2085" s="7"/>
      <c r="L2085" s="7" t="s">
        <v>834</v>
      </c>
      <c r="M2085" s="7" t="s">
        <v>624</v>
      </c>
      <c r="N2085" s="4"/>
      <c r="O2085" s="4"/>
      <c r="P2085" s="4"/>
      <c r="Q2085" s="4"/>
      <c r="R2085" s="4"/>
      <c r="S2085" s="4"/>
      <c r="T2085" s="4"/>
      <c r="U2085" s="4"/>
      <c r="V2085" s="4"/>
      <c r="W2085" s="4"/>
      <c r="X2085" s="4"/>
      <c r="Y2085" s="4"/>
      <c r="Z2085" s="4"/>
      <c r="AA2085" s="4"/>
      <c r="AB2085" s="4"/>
      <c r="AC2085" s="4"/>
      <c r="AD2085" s="4"/>
      <c r="AE2085" s="4"/>
      <c r="AF2085" s="4"/>
      <c r="AG2085" s="4"/>
      <c r="AH2085" s="4"/>
      <c r="AI2085" s="4"/>
      <c r="AJ2085" s="4"/>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Z2085" s="7"/>
      <c r="CF2085" s="7"/>
      <c r="CG2085" s="14"/>
      <c r="CH2085" s="7"/>
      <c r="CI2085" s="14"/>
      <c r="CJ2085" s="7"/>
      <c r="CK2085" s="14"/>
      <c r="CL2085" s="7"/>
      <c r="CM2085" s="14"/>
    </row>
    <row r="2086" spans="1:91" x14ac:dyDescent="0.3">
      <c r="A2086" s="10">
        <v>151</v>
      </c>
      <c r="B2086" s="36" t="s">
        <v>873</v>
      </c>
      <c r="G2086" s="36" t="s">
        <v>7522</v>
      </c>
      <c r="K2086" s="7"/>
      <c r="L2086" s="7" t="s">
        <v>834</v>
      </c>
      <c r="M2086" s="7" t="s">
        <v>618</v>
      </c>
      <c r="N2086" s="4"/>
      <c r="O2086" s="4"/>
      <c r="P2086" s="4"/>
      <c r="Q2086" s="4"/>
      <c r="R2086" s="4"/>
      <c r="S2086" s="4"/>
      <c r="T2086" s="4"/>
      <c r="U2086" s="4"/>
      <c r="V2086" s="4"/>
      <c r="W2086" s="4"/>
      <c r="X2086" s="4"/>
      <c r="Y2086" s="4"/>
      <c r="Z2086" s="4"/>
      <c r="AA2086" s="4"/>
      <c r="AB2086" s="4"/>
      <c r="AC2086" s="4"/>
      <c r="AD2086" s="4"/>
      <c r="AE2086" s="4"/>
      <c r="AF2086" s="4"/>
      <c r="AG2086" s="4"/>
      <c r="AH2086" s="4"/>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c r="BI2086" s="4"/>
      <c r="BJ2086" s="4"/>
      <c r="BK2086" s="4"/>
      <c r="BL2086" s="4"/>
      <c r="BM2086" s="4"/>
      <c r="BN2086" s="4"/>
      <c r="BO2086" s="4"/>
      <c r="BP2086" s="4"/>
      <c r="BQ2086" s="4"/>
      <c r="BR2086" s="4"/>
      <c r="BS2086" s="4"/>
      <c r="BT2086" s="4"/>
      <c r="BU2086" s="4"/>
      <c r="BV2086" s="4"/>
      <c r="BW2086" s="4"/>
      <c r="BZ2086" s="7"/>
      <c r="CF2086" s="7"/>
      <c r="CG2086" s="14"/>
      <c r="CH2086" s="7"/>
      <c r="CI2086" s="14"/>
      <c r="CJ2086" s="7"/>
      <c r="CK2086" s="14"/>
      <c r="CL2086" s="7"/>
      <c r="CM2086" s="14"/>
    </row>
    <row r="2087" spans="1:91" x14ac:dyDescent="0.3">
      <c r="A2087" s="10">
        <v>151</v>
      </c>
      <c r="B2087" s="36" t="s">
        <v>868</v>
      </c>
      <c r="G2087" s="36" t="s">
        <v>7523</v>
      </c>
      <c r="K2087" s="7"/>
      <c r="L2087" s="7" t="s">
        <v>834</v>
      </c>
      <c r="M2087" s="7" t="s">
        <v>624</v>
      </c>
      <c r="N2087" s="4"/>
      <c r="O2087" s="4"/>
      <c r="P2087" s="4"/>
      <c r="Q2087" s="4"/>
      <c r="R2087" s="4"/>
      <c r="S2087" s="4"/>
      <c r="T2087" s="4"/>
      <c r="U2087" s="4"/>
      <c r="V2087" s="4"/>
      <c r="W2087" s="4"/>
      <c r="X2087" s="4"/>
      <c r="Y2087" s="4"/>
      <c r="Z2087" s="4"/>
      <c r="AA2087" s="4"/>
      <c r="AB2087" s="4"/>
      <c r="AC2087" s="4"/>
      <c r="AD2087" s="4"/>
      <c r="AE2087" s="4"/>
      <c r="AF2087" s="4"/>
      <c r="AG2087" s="4"/>
      <c r="AH2087" s="4"/>
      <c r="AI2087" s="4"/>
      <c r="AJ2087" s="4"/>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c r="BI2087" s="4"/>
      <c r="BJ2087" s="4"/>
      <c r="BK2087" s="4"/>
      <c r="BL2087" s="4"/>
      <c r="BM2087" s="4"/>
      <c r="BN2087" s="4"/>
      <c r="BO2087" s="4"/>
      <c r="BP2087" s="4"/>
      <c r="BQ2087" s="4"/>
      <c r="BR2087" s="4"/>
      <c r="BS2087" s="4"/>
      <c r="BT2087" s="4"/>
      <c r="BU2087" s="4"/>
      <c r="BV2087" s="4"/>
      <c r="BW2087" s="4"/>
      <c r="BZ2087" s="7"/>
      <c r="CF2087" s="7"/>
      <c r="CG2087" s="14"/>
      <c r="CH2087" s="7"/>
      <c r="CI2087" s="14"/>
      <c r="CJ2087" s="7"/>
      <c r="CK2087" s="14"/>
      <c r="CL2087" s="7"/>
      <c r="CM2087" s="14"/>
    </row>
    <row r="2088" spans="1:91" x14ac:dyDescent="0.3">
      <c r="A2088" s="10">
        <v>151</v>
      </c>
      <c r="B2088" s="36" t="s">
        <v>860</v>
      </c>
      <c r="G2088" s="36" t="s">
        <v>7524</v>
      </c>
      <c r="K2088" s="7"/>
      <c r="L2088" s="7" t="s">
        <v>834</v>
      </c>
      <c r="M2088" s="7" t="s">
        <v>687</v>
      </c>
      <c r="N2088" s="4"/>
      <c r="O2088" s="4"/>
      <c r="P2088" s="4"/>
      <c r="Q2088" s="4"/>
      <c r="R2088" s="4"/>
      <c r="S2088" s="4"/>
      <c r="T2088" s="4"/>
      <c r="U2088" s="4"/>
      <c r="V2088" s="4"/>
      <c r="W2088" s="4"/>
      <c r="X2088" s="4"/>
      <c r="Y2088" s="4"/>
      <c r="Z2088" s="4"/>
      <c r="AA2088" s="4"/>
      <c r="AB2088" s="4"/>
      <c r="AC2088" s="4"/>
      <c r="AD2088" s="4"/>
      <c r="AE2088" s="4"/>
      <c r="AF2088" s="4"/>
      <c r="AG2088" s="4"/>
      <c r="AH2088" s="4"/>
      <c r="AI2088" s="4"/>
      <c r="AJ2088" s="4"/>
      <c r="AK2088" s="4"/>
      <c r="AL2088" s="4"/>
      <c r="AM2088" s="4"/>
      <c r="AN2088" s="4"/>
      <c r="AO2088" s="4"/>
      <c r="AP2088" s="4"/>
      <c r="AQ2088" s="4"/>
      <c r="AR2088" s="4"/>
      <c r="AS2088" s="4"/>
      <c r="AT2088" s="4"/>
      <c r="AU2088" s="4"/>
      <c r="AV2088" s="4"/>
      <c r="AW2088" s="4"/>
      <c r="AX2088" s="4"/>
      <c r="AY2088" s="4"/>
      <c r="AZ2088" s="4"/>
      <c r="BA2088" s="4"/>
      <c r="BB2088" s="4"/>
      <c r="BC2088" s="4"/>
      <c r="BD2088" s="4"/>
      <c r="BE2088" s="4"/>
      <c r="BF2088" s="4"/>
      <c r="BG2088" s="4"/>
      <c r="BH2088" s="4"/>
      <c r="BI2088" s="4"/>
      <c r="BJ2088" s="4"/>
      <c r="BK2088" s="4"/>
      <c r="BL2088" s="4"/>
      <c r="BM2088" s="4"/>
      <c r="BN2088" s="4"/>
      <c r="BO2088" s="4"/>
      <c r="BP2088" s="4"/>
      <c r="BQ2088" s="4"/>
      <c r="BR2088" s="4"/>
      <c r="BS2088" s="4"/>
      <c r="BT2088" s="4"/>
      <c r="BU2088" s="4"/>
      <c r="BV2088" s="4"/>
      <c r="BW2088" s="4"/>
      <c r="BZ2088" s="7"/>
      <c r="CF2088" s="7"/>
      <c r="CG2088" s="14"/>
      <c r="CH2088" s="7"/>
      <c r="CI2088" s="14"/>
      <c r="CJ2088" s="7"/>
      <c r="CK2088" s="14"/>
      <c r="CL2088" s="7"/>
      <c r="CM2088" s="14"/>
    </row>
    <row r="2089" spans="1:91" x14ac:dyDescent="0.3">
      <c r="A2089" s="10">
        <v>151</v>
      </c>
      <c r="B2089" s="36" t="s">
        <v>868</v>
      </c>
      <c r="G2089" s="36" t="s">
        <v>7525</v>
      </c>
      <c r="K2089" s="7"/>
      <c r="L2089" s="7" t="s">
        <v>834</v>
      </c>
      <c r="M2089" s="7" t="s">
        <v>624</v>
      </c>
      <c r="N2089" s="4"/>
      <c r="O2089" s="4"/>
      <c r="P2089" s="4"/>
      <c r="Q2089" s="4"/>
      <c r="R2089" s="4"/>
      <c r="S2089" s="4"/>
      <c r="T2089" s="4"/>
      <c r="U2089" s="4"/>
      <c r="V2089" s="4"/>
      <c r="W2089" s="4"/>
      <c r="X2089" s="4"/>
      <c r="Y2089" s="4"/>
      <c r="Z2089" s="4"/>
      <c r="AA2089" s="4"/>
      <c r="AB2089" s="4"/>
      <c r="AC2089" s="4"/>
      <c r="AD2089" s="4"/>
      <c r="AE2089" s="4"/>
      <c r="AF2089" s="4"/>
      <c r="AG2089" s="4"/>
      <c r="AH2089" s="4"/>
      <c r="AI2089" s="4"/>
      <c r="AJ2089" s="4"/>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c r="BI2089" s="4"/>
      <c r="BJ2089" s="4"/>
      <c r="BK2089" s="4"/>
      <c r="BL2089" s="4"/>
      <c r="BM2089" s="4"/>
      <c r="BN2089" s="4"/>
      <c r="BO2089" s="4"/>
      <c r="BP2089" s="4"/>
      <c r="BQ2089" s="4"/>
      <c r="BR2089" s="4"/>
      <c r="BS2089" s="4"/>
      <c r="BT2089" s="4"/>
      <c r="BU2089" s="4"/>
      <c r="BV2089" s="4"/>
      <c r="BW2089" s="4"/>
      <c r="BZ2089" s="7"/>
      <c r="CF2089" s="7"/>
      <c r="CG2089" s="14"/>
      <c r="CH2089" s="7"/>
      <c r="CI2089" s="14"/>
      <c r="CJ2089" s="7"/>
      <c r="CK2089" s="14"/>
      <c r="CL2089" s="7"/>
      <c r="CM2089" s="14"/>
    </row>
    <row r="2090" spans="1:91" x14ac:dyDescent="0.3">
      <c r="A2090" s="10">
        <v>151</v>
      </c>
      <c r="B2090" s="36" t="s">
        <v>895</v>
      </c>
      <c r="G2090" s="36" t="s">
        <v>7526</v>
      </c>
      <c r="K2090" s="7"/>
      <c r="L2090" s="7" t="s">
        <v>834</v>
      </c>
      <c r="M2090" s="7" t="s">
        <v>669</v>
      </c>
      <c r="N2090" s="4"/>
      <c r="O2090" s="4"/>
      <c r="P2090" s="4"/>
      <c r="Q2090" s="4"/>
      <c r="R2090" s="4"/>
      <c r="S2090" s="4"/>
      <c r="T2090" s="4"/>
      <c r="U2090" s="4"/>
      <c r="V2090" s="4"/>
      <c r="W2090" s="4"/>
      <c r="X2090" s="4"/>
      <c r="Y2090" s="4"/>
      <c r="Z2090" s="4"/>
      <c r="AA2090" s="4"/>
      <c r="AB2090" s="4"/>
      <c r="AC2090" s="4"/>
      <c r="AD2090" s="4"/>
      <c r="AE2090" s="4"/>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Z2090" s="7"/>
      <c r="CF2090" s="7"/>
      <c r="CG2090" s="14"/>
      <c r="CH2090" s="7"/>
      <c r="CI2090" s="14"/>
      <c r="CJ2090" s="7"/>
      <c r="CK2090" s="14"/>
      <c r="CL2090" s="7"/>
      <c r="CM2090" s="14"/>
    </row>
    <row r="2091" spans="1:91" x14ac:dyDescent="0.3">
      <c r="A2091" s="10">
        <v>151</v>
      </c>
      <c r="B2091" s="36" t="s">
        <v>6855</v>
      </c>
      <c r="G2091" s="36" t="s">
        <v>7527</v>
      </c>
      <c r="K2091" s="7"/>
      <c r="L2091" s="7" t="s">
        <v>834</v>
      </c>
      <c r="M2091" s="7" t="s">
        <v>636</v>
      </c>
      <c r="N2091" s="4"/>
      <c r="O2091" s="4"/>
      <c r="P2091" s="4"/>
      <c r="Q2091" s="4"/>
      <c r="R2091" s="4"/>
      <c r="S2091" s="4"/>
      <c r="T2091" s="4"/>
      <c r="U2091" s="4"/>
      <c r="V2091" s="4"/>
      <c r="W2091" s="4"/>
      <c r="X2091" s="4"/>
      <c r="Y2091" s="4"/>
      <c r="Z2091" s="4"/>
      <c r="AA2091" s="4"/>
      <c r="AB2091" s="4"/>
      <c r="AC2091" s="4"/>
      <c r="AD2091" s="4"/>
      <c r="AE2091" s="4"/>
      <c r="AF2091" s="4"/>
      <c r="AG2091" s="4"/>
      <c r="AH2091" s="4"/>
      <c r="AI2091" s="4"/>
      <c r="AJ2091" s="4"/>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Z2091" s="7"/>
      <c r="CF2091" s="7"/>
      <c r="CG2091" s="14"/>
      <c r="CH2091" s="7"/>
      <c r="CI2091" s="14"/>
      <c r="CJ2091" s="7"/>
      <c r="CK2091" s="14"/>
      <c r="CL2091" s="7"/>
      <c r="CM2091" s="14"/>
    </row>
    <row r="2092" spans="1:91" x14ac:dyDescent="0.3">
      <c r="A2092" s="10">
        <v>151</v>
      </c>
      <c r="B2092" s="36" t="s">
        <v>860</v>
      </c>
      <c r="G2092" s="36" t="s">
        <v>7528</v>
      </c>
      <c r="K2092" s="7"/>
      <c r="L2092" s="7" t="s">
        <v>834</v>
      </c>
      <c r="M2092" s="7" t="s">
        <v>687</v>
      </c>
      <c r="N2092" s="4"/>
      <c r="O2092" s="4"/>
      <c r="P2092" s="4"/>
      <c r="Q2092" s="4"/>
      <c r="R2092" s="4"/>
      <c r="S2092" s="4"/>
      <c r="T2092" s="4"/>
      <c r="U2092" s="4"/>
      <c r="V2092" s="4"/>
      <c r="W2092" s="4"/>
      <c r="X2092" s="4"/>
      <c r="Y2092" s="4"/>
      <c r="Z2092" s="4"/>
      <c r="AA2092" s="4"/>
      <c r="AB2092" s="4"/>
      <c r="AC2092" s="4"/>
      <c r="AD2092" s="4"/>
      <c r="AE2092" s="4"/>
      <c r="AF2092" s="4"/>
      <c r="AG2092" s="4"/>
      <c r="AH2092" s="4"/>
      <c r="AI2092" s="4"/>
      <c r="AJ2092" s="4"/>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c r="BI2092" s="4"/>
      <c r="BJ2092" s="4"/>
      <c r="BK2092" s="4"/>
      <c r="BL2092" s="4"/>
      <c r="BM2092" s="4"/>
      <c r="BN2092" s="4"/>
      <c r="BO2092" s="4"/>
      <c r="BP2092" s="4"/>
      <c r="BQ2092" s="4"/>
      <c r="BR2092" s="4"/>
      <c r="BS2092" s="4"/>
      <c r="BT2092" s="4"/>
      <c r="BU2092" s="4"/>
      <c r="BV2092" s="4"/>
      <c r="BW2092" s="4"/>
      <c r="BZ2092" s="7"/>
      <c r="CF2092" s="7"/>
      <c r="CG2092" s="14"/>
      <c r="CH2092" s="7"/>
      <c r="CI2092" s="14"/>
      <c r="CJ2092" s="7"/>
      <c r="CK2092" s="14"/>
      <c r="CL2092" s="7"/>
      <c r="CM2092" s="14"/>
    </row>
    <row r="2093" spans="1:91" x14ac:dyDescent="0.3">
      <c r="A2093" s="10">
        <v>151</v>
      </c>
      <c r="B2093" s="36" t="s">
        <v>1025</v>
      </c>
      <c r="G2093" s="36" t="s">
        <v>7529</v>
      </c>
      <c r="K2093" s="7"/>
      <c r="L2093" s="7" t="s">
        <v>834</v>
      </c>
      <c r="M2093" s="7" t="s">
        <v>618</v>
      </c>
      <c r="N2093" s="4"/>
      <c r="O2093" s="4"/>
      <c r="P2093" s="4"/>
      <c r="Q2093" s="4"/>
      <c r="R2093" s="4"/>
      <c r="S2093" s="4"/>
      <c r="T2093" s="4"/>
      <c r="U2093" s="4"/>
      <c r="V2093" s="4"/>
      <c r="W2093" s="4"/>
      <c r="X2093" s="4"/>
      <c r="Y2093" s="4"/>
      <c r="Z2093" s="4"/>
      <c r="AA2093" s="4"/>
      <c r="AB2093" s="4"/>
      <c r="AC2093" s="4"/>
      <c r="AD2093" s="4"/>
      <c r="AE2093" s="4"/>
      <c r="AF2093" s="4"/>
      <c r="AG2093" s="4"/>
      <c r="AH2093" s="4"/>
      <c r="AI2093" s="4"/>
      <c r="AJ2093" s="4"/>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c r="BI2093" s="4"/>
      <c r="BJ2093" s="4"/>
      <c r="BK2093" s="4"/>
      <c r="BL2093" s="4"/>
      <c r="BM2093" s="4"/>
      <c r="BN2093" s="4"/>
      <c r="BO2093" s="4"/>
      <c r="BP2093" s="4"/>
      <c r="BQ2093" s="4"/>
      <c r="BR2093" s="4"/>
      <c r="BS2093" s="4"/>
      <c r="BT2093" s="4"/>
      <c r="BU2093" s="4"/>
      <c r="BV2093" s="4"/>
      <c r="BW2093" s="4"/>
      <c r="BZ2093" s="7"/>
      <c r="CF2093" s="7"/>
      <c r="CG2093" s="14"/>
      <c r="CH2093" s="7"/>
      <c r="CI2093" s="14"/>
      <c r="CJ2093" s="7"/>
      <c r="CK2093" s="14"/>
      <c r="CL2093" s="7"/>
      <c r="CM2093" s="14"/>
    </row>
    <row r="2094" spans="1:91" x14ac:dyDescent="0.3">
      <c r="A2094" s="10">
        <v>151</v>
      </c>
      <c r="B2094" s="6" t="s">
        <v>1248</v>
      </c>
      <c r="G2094" s="36" t="s">
        <v>7530</v>
      </c>
      <c r="K2094" s="7"/>
      <c r="L2094" s="7" t="s">
        <v>834</v>
      </c>
      <c r="M2094" s="7" t="s">
        <v>615</v>
      </c>
      <c r="N2094" s="4"/>
      <c r="O2094" s="4"/>
      <c r="P2094" s="4"/>
      <c r="Q2094" s="4"/>
      <c r="R2094" s="4"/>
      <c r="S2094" s="4"/>
      <c r="T2094" s="4"/>
      <c r="U2094" s="4"/>
      <c r="V2094" s="4"/>
      <c r="W2094" s="4"/>
      <c r="X2094" s="4"/>
      <c r="Y2094" s="4"/>
      <c r="Z2094" s="4"/>
      <c r="AA2094" s="4"/>
      <c r="AB2094" s="4"/>
      <c r="AC2094" s="4"/>
      <c r="AD2094" s="4"/>
      <c r="AE2094" s="4"/>
      <c r="AF2094" s="4"/>
      <c r="AG2094" s="4"/>
      <c r="AH2094" s="4"/>
      <c r="AI2094" s="4"/>
      <c r="AJ2094" s="4"/>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c r="BI2094" s="4"/>
      <c r="BJ2094" s="4"/>
      <c r="BK2094" s="4"/>
      <c r="BL2094" s="4"/>
      <c r="BM2094" s="4"/>
      <c r="BN2094" s="4"/>
      <c r="BO2094" s="4"/>
      <c r="BP2094" s="4"/>
      <c r="BQ2094" s="4"/>
      <c r="BR2094" s="4"/>
      <c r="BS2094" s="4"/>
      <c r="BT2094" s="4"/>
      <c r="BU2094" s="4"/>
      <c r="BV2094" s="4"/>
      <c r="BW2094" s="4"/>
      <c r="BZ2094" s="7"/>
      <c r="CF2094" s="7"/>
      <c r="CG2094" s="14"/>
      <c r="CH2094" s="7"/>
      <c r="CI2094" s="14"/>
      <c r="CJ2094" s="7"/>
      <c r="CK2094" s="14"/>
      <c r="CL2094" s="7"/>
      <c r="CM2094" s="14"/>
    </row>
    <row r="2095" spans="1:91" x14ac:dyDescent="0.3">
      <c r="A2095" s="10">
        <v>151</v>
      </c>
      <c r="B2095" s="36" t="s">
        <v>895</v>
      </c>
      <c r="G2095" s="36" t="s">
        <v>7531</v>
      </c>
      <c r="K2095" s="7"/>
      <c r="L2095" s="7" t="s">
        <v>834</v>
      </c>
      <c r="M2095" s="7" t="s">
        <v>621</v>
      </c>
      <c r="N2095" s="4"/>
      <c r="O2095" s="4"/>
      <c r="P2095" s="4"/>
      <c r="Q2095" s="4"/>
      <c r="R2095" s="4"/>
      <c r="S2095" s="4"/>
      <c r="T2095" s="4"/>
      <c r="U2095" s="4"/>
      <c r="V2095" s="4"/>
      <c r="W2095" s="4"/>
      <c r="X2095" s="4"/>
      <c r="Y2095" s="4"/>
      <c r="Z2095" s="4"/>
      <c r="AA2095" s="4"/>
      <c r="AB2095" s="4"/>
      <c r="AC2095" s="4"/>
      <c r="AD2095" s="4"/>
      <c r="AE2095" s="4"/>
      <c r="AF2095" s="4"/>
      <c r="AG2095" s="4"/>
      <c r="AH2095" s="4"/>
      <c r="AI2095" s="4"/>
      <c r="AJ2095" s="4"/>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Z2095" s="7"/>
      <c r="CF2095" s="7"/>
      <c r="CG2095" s="14"/>
      <c r="CH2095" s="7"/>
      <c r="CI2095" s="14"/>
      <c r="CJ2095" s="7"/>
      <c r="CK2095" s="14"/>
      <c r="CL2095" s="7"/>
      <c r="CM2095" s="14"/>
    </row>
    <row r="2096" spans="1:91" x14ac:dyDescent="0.3">
      <c r="A2096" s="10">
        <v>151</v>
      </c>
      <c r="B2096" s="36" t="s">
        <v>860</v>
      </c>
      <c r="G2096" s="36" t="s">
        <v>7532</v>
      </c>
      <c r="K2096" s="7"/>
      <c r="L2096" s="7" t="s">
        <v>834</v>
      </c>
      <c r="M2096" s="7" t="s">
        <v>615</v>
      </c>
      <c r="N2096" s="4"/>
      <c r="O2096" s="4"/>
      <c r="P2096" s="4"/>
      <c r="Q2096" s="4"/>
      <c r="R2096" s="4"/>
      <c r="S2096" s="4"/>
      <c r="T2096" s="4"/>
      <c r="U2096" s="4"/>
      <c r="V2096" s="4"/>
      <c r="W2096" s="4"/>
      <c r="X2096" s="4"/>
      <c r="Y2096" s="4"/>
      <c r="Z2096" s="4"/>
      <c r="AA2096" s="4"/>
      <c r="AB2096" s="4"/>
      <c r="AC2096" s="4"/>
      <c r="AD2096" s="4"/>
      <c r="AE2096" s="4"/>
      <c r="AF2096" s="4"/>
      <c r="AG2096" s="4"/>
      <c r="AH2096" s="4"/>
      <c r="AI2096" s="4"/>
      <c r="AJ2096" s="4"/>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c r="BI2096" s="4"/>
      <c r="BJ2096" s="4"/>
      <c r="BK2096" s="4"/>
      <c r="BL2096" s="4"/>
      <c r="BM2096" s="4"/>
      <c r="BN2096" s="4"/>
      <c r="BO2096" s="4"/>
      <c r="BP2096" s="4"/>
      <c r="BQ2096" s="4"/>
      <c r="BR2096" s="4"/>
      <c r="BS2096" s="4"/>
      <c r="BT2096" s="4"/>
      <c r="BU2096" s="4"/>
      <c r="BV2096" s="4"/>
      <c r="BW2096" s="4"/>
      <c r="BZ2096" s="7"/>
      <c r="CF2096" s="7"/>
      <c r="CG2096" s="14"/>
      <c r="CH2096" s="7"/>
      <c r="CI2096" s="14"/>
      <c r="CJ2096" s="7"/>
      <c r="CK2096" s="14"/>
      <c r="CL2096" s="7"/>
      <c r="CM2096" s="14"/>
    </row>
    <row r="2097" spans="1:91" x14ac:dyDescent="0.3">
      <c r="A2097" s="10">
        <v>151</v>
      </c>
      <c r="B2097" s="36" t="s">
        <v>1025</v>
      </c>
      <c r="G2097" s="36" t="s">
        <v>7533</v>
      </c>
      <c r="K2097" s="7"/>
      <c r="L2097" s="7" t="s">
        <v>834</v>
      </c>
      <c r="M2097" s="7" t="s">
        <v>669</v>
      </c>
      <c r="N2097" s="4"/>
      <c r="O2097" s="4"/>
      <c r="P2097" s="4"/>
      <c r="Q2097" s="4"/>
      <c r="R2097" s="4"/>
      <c r="S2097" s="4"/>
      <c r="T2097" s="4"/>
      <c r="U2097" s="4"/>
      <c r="V2097" s="4"/>
      <c r="W2097" s="4"/>
      <c r="X2097" s="4"/>
      <c r="Y2097" s="4"/>
      <c r="Z2097" s="4"/>
      <c r="AA2097" s="4"/>
      <c r="AB2097" s="4"/>
      <c r="AC2097" s="4"/>
      <c r="AD2097" s="4"/>
      <c r="AE2097" s="4"/>
      <c r="AF2097" s="4"/>
      <c r="AG2097" s="4"/>
      <c r="AH2097" s="4"/>
      <c r="AI2097" s="4"/>
      <c r="AJ2097" s="4"/>
      <c r="AK2097" s="4"/>
      <c r="AL2097" s="4"/>
      <c r="AM2097" s="4"/>
      <c r="AN2097" s="4"/>
      <c r="AO2097" s="4"/>
      <c r="AP2097" s="4"/>
      <c r="AQ2097" s="4"/>
      <c r="AR2097" s="4"/>
      <c r="AS2097" s="4"/>
      <c r="AT2097" s="4"/>
      <c r="AU2097" s="4"/>
      <c r="AV2097" s="4"/>
      <c r="AW2097" s="4"/>
      <c r="AX2097" s="4"/>
      <c r="AY2097" s="4"/>
      <c r="AZ2097" s="4"/>
      <c r="BA2097" s="4"/>
      <c r="BB2097" s="4"/>
      <c r="BC2097" s="4"/>
      <c r="BD2097" s="4"/>
      <c r="BE2097" s="4"/>
      <c r="BF2097" s="4"/>
      <c r="BG2097" s="4"/>
      <c r="BH2097" s="4"/>
      <c r="BI2097" s="4"/>
      <c r="BJ2097" s="4"/>
      <c r="BK2097" s="4"/>
      <c r="BL2097" s="4"/>
      <c r="BM2097" s="4"/>
      <c r="BN2097" s="4"/>
      <c r="BO2097" s="4"/>
      <c r="BP2097" s="4"/>
      <c r="BQ2097" s="4"/>
      <c r="BR2097" s="4"/>
      <c r="BS2097" s="4"/>
      <c r="BT2097" s="4"/>
      <c r="BU2097" s="4"/>
      <c r="BV2097" s="4"/>
      <c r="BW2097" s="4"/>
      <c r="BZ2097" s="7"/>
      <c r="CF2097" s="7"/>
      <c r="CG2097" s="14"/>
      <c r="CH2097" s="7"/>
      <c r="CI2097" s="14"/>
      <c r="CJ2097" s="7"/>
      <c r="CK2097" s="14"/>
      <c r="CL2097" s="7"/>
      <c r="CM2097" s="14"/>
    </row>
    <row r="2098" spans="1:91" x14ac:dyDescent="0.3">
      <c r="A2098" s="10">
        <v>151</v>
      </c>
      <c r="B2098" s="36" t="s">
        <v>1058</v>
      </c>
      <c r="G2098" s="36" t="s">
        <v>7534</v>
      </c>
      <c r="K2098" s="7"/>
      <c r="L2098" s="7" t="s">
        <v>834</v>
      </c>
      <c r="M2098" s="7" t="s">
        <v>669</v>
      </c>
      <c r="N2098" s="4"/>
      <c r="O2098" s="4"/>
      <c r="P2098" s="4"/>
      <c r="Q2098" s="4"/>
      <c r="R2098" s="4"/>
      <c r="S2098" s="4"/>
      <c r="T2098" s="4"/>
      <c r="U2098" s="4"/>
      <c r="V2098" s="4"/>
      <c r="W2098" s="4"/>
      <c r="X2098" s="4"/>
      <c r="Y2098" s="4"/>
      <c r="Z2098" s="4"/>
      <c r="AA2098" s="4"/>
      <c r="AB2098" s="4"/>
      <c r="AC2098" s="4"/>
      <c r="AD2098" s="4"/>
      <c r="AE2098" s="4"/>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c r="BB2098" s="4"/>
      <c r="BC2098" s="4"/>
      <c r="BD2098" s="4"/>
      <c r="BE2098" s="4"/>
      <c r="BF2098" s="4"/>
      <c r="BG2098" s="4"/>
      <c r="BH2098" s="4"/>
      <c r="BI2098" s="4"/>
      <c r="BJ2098" s="4"/>
      <c r="BK2098" s="4"/>
      <c r="BL2098" s="4"/>
      <c r="BM2098" s="4"/>
      <c r="BN2098" s="4"/>
      <c r="BO2098" s="4"/>
      <c r="BP2098" s="4"/>
      <c r="BQ2098" s="4"/>
      <c r="BR2098" s="4"/>
      <c r="BS2098" s="4"/>
      <c r="BT2098" s="4"/>
      <c r="BU2098" s="4"/>
      <c r="BV2098" s="4"/>
      <c r="BW2098" s="4"/>
      <c r="BZ2098" s="7"/>
      <c r="CF2098" s="7"/>
      <c r="CG2098" s="14"/>
      <c r="CH2098" s="7"/>
      <c r="CI2098" s="14"/>
      <c r="CJ2098" s="7"/>
      <c r="CK2098" s="14"/>
      <c r="CL2098" s="7"/>
      <c r="CM2098" s="14"/>
    </row>
    <row r="2099" spans="1:91" x14ac:dyDescent="0.3">
      <c r="A2099" s="10">
        <v>151</v>
      </c>
      <c r="B2099" s="36" t="s">
        <v>860</v>
      </c>
      <c r="G2099" s="36" t="s">
        <v>7535</v>
      </c>
      <c r="K2099" s="7"/>
      <c r="L2099" s="7" t="s">
        <v>834</v>
      </c>
      <c r="M2099" s="7" t="s">
        <v>621</v>
      </c>
      <c r="N2099" s="4"/>
      <c r="O2099" s="4"/>
      <c r="P2099" s="4"/>
      <c r="Q2099" s="4"/>
      <c r="R2099" s="4"/>
      <c r="S2099" s="4"/>
      <c r="T2099" s="4"/>
      <c r="U2099" s="4"/>
      <c r="V2099" s="4"/>
      <c r="W2099" s="4"/>
      <c r="X2099" s="4"/>
      <c r="Y2099" s="4"/>
      <c r="Z2099" s="4"/>
      <c r="AA2099" s="4"/>
      <c r="AB2099" s="4"/>
      <c r="AC2099" s="4"/>
      <c r="AD2099" s="4"/>
      <c r="AE2099" s="4"/>
      <c r="AF2099" s="4"/>
      <c r="AG2099" s="4"/>
      <c r="AH2099" s="4"/>
      <c r="AI2099" s="4"/>
      <c r="AJ2099" s="4"/>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c r="BI2099" s="4"/>
      <c r="BJ2099" s="4"/>
      <c r="BK2099" s="4"/>
      <c r="BL2099" s="4"/>
      <c r="BM2099" s="4"/>
      <c r="BN2099" s="4"/>
      <c r="BO2099" s="4"/>
      <c r="BP2099" s="4"/>
      <c r="BQ2099" s="4"/>
      <c r="BR2099" s="4"/>
      <c r="BS2099" s="4"/>
      <c r="BT2099" s="4"/>
      <c r="BU2099" s="4"/>
      <c r="BV2099" s="4"/>
      <c r="BW2099" s="4"/>
      <c r="BZ2099" s="7"/>
      <c r="CF2099" s="7"/>
      <c r="CG2099" s="14"/>
      <c r="CH2099" s="7"/>
      <c r="CI2099" s="14"/>
      <c r="CJ2099" s="7"/>
      <c r="CK2099" s="14"/>
      <c r="CL2099" s="7"/>
      <c r="CM2099" s="14"/>
    </row>
    <row r="2100" spans="1:91" x14ac:dyDescent="0.3">
      <c r="A2100" s="10">
        <v>151</v>
      </c>
      <c r="B2100" s="36" t="s">
        <v>1058</v>
      </c>
      <c r="G2100" s="36" t="s">
        <v>7536</v>
      </c>
      <c r="K2100" s="7"/>
      <c r="L2100" s="7" t="s">
        <v>834</v>
      </c>
      <c r="M2100" s="7" t="s">
        <v>669</v>
      </c>
      <c r="N2100" s="4"/>
      <c r="O2100" s="4"/>
      <c r="P2100" s="4"/>
      <c r="Q2100" s="4"/>
      <c r="R2100" s="4"/>
      <c r="S2100" s="4"/>
      <c r="T2100" s="4"/>
      <c r="U2100" s="4"/>
      <c r="V2100" s="4"/>
      <c r="W2100" s="4"/>
      <c r="X2100" s="4"/>
      <c r="Y2100" s="4"/>
      <c r="Z2100" s="4"/>
      <c r="AA2100" s="4"/>
      <c r="AB2100" s="4"/>
      <c r="AC2100" s="4"/>
      <c r="AD2100" s="4"/>
      <c r="AE2100" s="4"/>
      <c r="AF2100" s="4"/>
      <c r="AG2100" s="4"/>
      <c r="AH2100" s="4"/>
      <c r="AI2100" s="4"/>
      <c r="AJ2100" s="4"/>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c r="BI2100" s="4"/>
      <c r="BJ2100" s="4"/>
      <c r="BK2100" s="4"/>
      <c r="BL2100" s="4"/>
      <c r="BM2100" s="4"/>
      <c r="BN2100" s="4"/>
      <c r="BO2100" s="4"/>
      <c r="BP2100" s="4"/>
      <c r="BQ2100" s="4"/>
      <c r="BR2100" s="4"/>
      <c r="BS2100" s="4"/>
      <c r="BT2100" s="4"/>
      <c r="BU2100" s="4"/>
      <c r="BV2100" s="4"/>
      <c r="BW2100" s="4"/>
      <c r="BZ2100" s="7"/>
      <c r="CF2100" s="7"/>
      <c r="CG2100" s="14"/>
      <c r="CH2100" s="7"/>
      <c r="CI2100" s="14"/>
      <c r="CJ2100" s="7"/>
      <c r="CK2100" s="14"/>
      <c r="CL2100" s="7"/>
      <c r="CM2100" s="14"/>
    </row>
    <row r="2101" spans="1:91" x14ac:dyDescent="0.3">
      <c r="A2101" s="10">
        <v>151</v>
      </c>
      <c r="B2101" s="36" t="s">
        <v>886</v>
      </c>
      <c r="G2101" s="36" t="s">
        <v>7537</v>
      </c>
      <c r="K2101" s="7"/>
      <c r="L2101" s="7" t="s">
        <v>834</v>
      </c>
      <c r="M2101" s="7" t="s">
        <v>669</v>
      </c>
      <c r="N2101" s="4"/>
      <c r="O2101" s="4"/>
      <c r="P2101" s="4"/>
      <c r="Q2101" s="4"/>
      <c r="R2101" s="4"/>
      <c r="S2101" s="4"/>
      <c r="T2101" s="4"/>
      <c r="U2101" s="4"/>
      <c r="V2101" s="4"/>
      <c r="W2101" s="4"/>
      <c r="X2101" s="4"/>
      <c r="Y2101" s="4"/>
      <c r="Z2101" s="4"/>
      <c r="AA2101" s="4"/>
      <c r="AB2101" s="4"/>
      <c r="AC2101" s="4"/>
      <c r="AD2101" s="4"/>
      <c r="AE2101" s="4"/>
      <c r="AF2101" s="4"/>
      <c r="AG2101" s="4"/>
      <c r="AH2101" s="4"/>
      <c r="AI2101" s="4"/>
      <c r="AJ2101" s="4"/>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c r="BI2101" s="4"/>
      <c r="BJ2101" s="4"/>
      <c r="BK2101" s="4"/>
      <c r="BL2101" s="4"/>
      <c r="BM2101" s="4"/>
      <c r="BN2101" s="4"/>
      <c r="BO2101" s="4"/>
      <c r="BP2101" s="4"/>
      <c r="BQ2101" s="4"/>
      <c r="BR2101" s="4"/>
      <c r="BS2101" s="4"/>
      <c r="BT2101" s="4"/>
      <c r="BU2101" s="4"/>
      <c r="BV2101" s="4"/>
      <c r="BW2101" s="4"/>
      <c r="BZ2101" s="7"/>
      <c r="CF2101" s="7"/>
      <c r="CG2101" s="14"/>
      <c r="CH2101" s="7"/>
      <c r="CI2101" s="14"/>
      <c r="CJ2101" s="7"/>
      <c r="CK2101" s="14"/>
      <c r="CL2101" s="7"/>
      <c r="CM2101" s="14"/>
    </row>
    <row r="2102" spans="1:91" x14ac:dyDescent="0.3">
      <c r="A2102" s="10">
        <v>151</v>
      </c>
      <c r="B2102" s="36" t="s">
        <v>1028</v>
      </c>
      <c r="G2102" s="36" t="s">
        <v>7538</v>
      </c>
      <c r="K2102" s="7"/>
      <c r="L2102" s="7" t="s">
        <v>834</v>
      </c>
      <c r="M2102" s="7" t="s">
        <v>615</v>
      </c>
      <c r="N2102" s="4"/>
      <c r="O2102" s="4"/>
      <c r="P2102" s="4"/>
      <c r="Q2102" s="4"/>
      <c r="R2102" s="4"/>
      <c r="S2102" s="4"/>
      <c r="T2102" s="4"/>
      <c r="U2102" s="4"/>
      <c r="V2102" s="4"/>
      <c r="W2102" s="4"/>
      <c r="X2102" s="4"/>
      <c r="Y2102" s="4"/>
      <c r="Z2102" s="4"/>
      <c r="AA2102" s="4"/>
      <c r="AB2102" s="4"/>
      <c r="AC2102" s="4"/>
      <c r="AD2102" s="4"/>
      <c r="AE2102" s="4"/>
      <c r="AF2102" s="4"/>
      <c r="AG2102" s="4"/>
      <c r="AH2102" s="4"/>
      <c r="AI2102" s="4"/>
      <c r="AJ2102" s="4"/>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c r="BI2102" s="4"/>
      <c r="BJ2102" s="4"/>
      <c r="BK2102" s="4"/>
      <c r="BL2102" s="4"/>
      <c r="BM2102" s="4"/>
      <c r="BN2102" s="4"/>
      <c r="BO2102" s="4"/>
      <c r="BP2102" s="4"/>
      <c r="BQ2102" s="4"/>
      <c r="BR2102" s="4"/>
      <c r="BS2102" s="4"/>
      <c r="BT2102" s="4"/>
      <c r="BU2102" s="4"/>
      <c r="BV2102" s="4"/>
      <c r="BW2102" s="4"/>
      <c r="BZ2102" s="7"/>
      <c r="CF2102" s="7"/>
      <c r="CG2102" s="14"/>
      <c r="CH2102" s="7"/>
      <c r="CI2102" s="14"/>
      <c r="CJ2102" s="7"/>
      <c r="CK2102" s="14"/>
      <c r="CL2102" s="7"/>
      <c r="CM2102" s="14"/>
    </row>
    <row r="2103" spans="1:91" x14ac:dyDescent="0.3">
      <c r="A2103" s="10">
        <v>151</v>
      </c>
      <c r="B2103" s="36" t="s">
        <v>860</v>
      </c>
      <c r="G2103" s="36" t="s">
        <v>7539</v>
      </c>
      <c r="K2103" s="7"/>
      <c r="L2103" s="7" t="s">
        <v>834</v>
      </c>
      <c r="M2103" s="7" t="s">
        <v>669</v>
      </c>
      <c r="N2103" s="4"/>
      <c r="O2103" s="4"/>
      <c r="P2103" s="4"/>
      <c r="Q2103" s="4"/>
      <c r="R2103" s="4"/>
      <c r="S2103" s="4"/>
      <c r="T2103" s="4"/>
      <c r="U2103" s="4"/>
      <c r="V2103" s="4"/>
      <c r="W2103" s="4"/>
      <c r="X2103" s="4"/>
      <c r="Y2103" s="4"/>
      <c r="Z2103" s="4"/>
      <c r="AA2103" s="4"/>
      <c r="AB2103" s="4"/>
      <c r="AC2103" s="4"/>
      <c r="AD2103" s="4"/>
      <c r="AE2103" s="4"/>
      <c r="AF2103" s="4"/>
      <c r="AG2103" s="4"/>
      <c r="AH2103" s="4"/>
      <c r="AI2103" s="4"/>
      <c r="AJ2103" s="4"/>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c r="BI2103" s="4"/>
      <c r="BJ2103" s="4"/>
      <c r="BK2103" s="4"/>
      <c r="BL2103" s="4"/>
      <c r="BM2103" s="4"/>
      <c r="BN2103" s="4"/>
      <c r="BO2103" s="4"/>
      <c r="BP2103" s="4"/>
      <c r="BQ2103" s="4"/>
      <c r="BR2103" s="4"/>
      <c r="BS2103" s="4"/>
      <c r="BT2103" s="4"/>
      <c r="BU2103" s="4"/>
      <c r="BV2103" s="4"/>
      <c r="BW2103" s="4"/>
      <c r="BZ2103" s="7"/>
      <c r="CF2103" s="7"/>
      <c r="CG2103" s="14"/>
      <c r="CH2103" s="7"/>
      <c r="CI2103" s="14"/>
      <c r="CJ2103" s="7"/>
      <c r="CK2103" s="14"/>
      <c r="CL2103" s="7"/>
      <c r="CM2103" s="14"/>
    </row>
    <row r="2104" spans="1:91" x14ac:dyDescent="0.3">
      <c r="A2104" s="10">
        <v>151</v>
      </c>
      <c r="B2104" s="36" t="s">
        <v>860</v>
      </c>
      <c r="G2104" s="36" t="s">
        <v>7540</v>
      </c>
      <c r="K2104" s="7"/>
      <c r="L2104" s="7" t="s">
        <v>834</v>
      </c>
      <c r="M2104" s="7" t="s">
        <v>669</v>
      </c>
      <c r="N2104" s="4"/>
      <c r="O2104" s="4"/>
      <c r="P2104" s="4"/>
      <c r="Q2104" s="4"/>
      <c r="R2104" s="4"/>
      <c r="S2104" s="4"/>
      <c r="T2104" s="4"/>
      <c r="U2104" s="4"/>
      <c r="V2104" s="4"/>
      <c r="W2104" s="4"/>
      <c r="X2104" s="4"/>
      <c r="Y2104" s="4"/>
      <c r="Z2104" s="4"/>
      <c r="AA2104" s="4"/>
      <c r="AB2104" s="4"/>
      <c r="AC2104" s="4"/>
      <c r="AD2104" s="4"/>
      <c r="AE2104" s="4"/>
      <c r="AF2104" s="4"/>
      <c r="AG2104" s="4"/>
      <c r="AH2104" s="4"/>
      <c r="AI2104" s="4"/>
      <c r="AJ2104" s="4"/>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c r="BI2104" s="4"/>
      <c r="BJ2104" s="4"/>
      <c r="BK2104" s="4"/>
      <c r="BL2104" s="4"/>
      <c r="BM2104" s="4"/>
      <c r="BN2104" s="4"/>
      <c r="BO2104" s="4"/>
      <c r="BP2104" s="4"/>
      <c r="BQ2104" s="4"/>
      <c r="BR2104" s="4"/>
      <c r="BS2104" s="4"/>
      <c r="BT2104" s="4"/>
      <c r="BU2104" s="4"/>
      <c r="BV2104" s="4"/>
      <c r="BW2104" s="4"/>
      <c r="BZ2104" s="7"/>
      <c r="CF2104" s="7"/>
      <c r="CG2104" s="14"/>
      <c r="CH2104" s="7"/>
      <c r="CI2104" s="14"/>
      <c r="CJ2104" s="7"/>
      <c r="CK2104" s="14"/>
      <c r="CL2104" s="7"/>
      <c r="CM2104" s="14"/>
    </row>
    <row r="2105" spans="1:91" x14ac:dyDescent="0.3">
      <c r="A2105" s="10">
        <v>151</v>
      </c>
      <c r="B2105" s="36" t="s">
        <v>913</v>
      </c>
      <c r="G2105" s="36" t="s">
        <v>7541</v>
      </c>
      <c r="K2105" s="7"/>
      <c r="L2105" s="7" t="s">
        <v>834</v>
      </c>
      <c r="M2105" s="7" t="s">
        <v>615</v>
      </c>
      <c r="N2105" s="4"/>
      <c r="O2105" s="4"/>
      <c r="P2105" s="4"/>
      <c r="Q2105" s="4"/>
      <c r="R2105" s="4"/>
      <c r="S2105" s="4"/>
      <c r="T2105" s="4"/>
      <c r="U2105" s="4"/>
      <c r="V2105" s="4"/>
      <c r="W2105" s="4"/>
      <c r="X2105" s="4"/>
      <c r="Y2105" s="4"/>
      <c r="Z2105" s="4"/>
      <c r="AA2105" s="4"/>
      <c r="AB2105" s="4"/>
      <c r="AC2105" s="4"/>
      <c r="AD2105" s="4"/>
      <c r="AE2105" s="4"/>
      <c r="AF2105" s="4"/>
      <c r="AG2105" s="4"/>
      <c r="AH2105" s="4"/>
      <c r="AI2105" s="4"/>
      <c r="AJ2105" s="4"/>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c r="BI2105" s="4"/>
      <c r="BJ2105" s="4"/>
      <c r="BK2105" s="4"/>
      <c r="BL2105" s="4"/>
      <c r="BM2105" s="4"/>
      <c r="BN2105" s="4"/>
      <c r="BO2105" s="4"/>
      <c r="BP2105" s="4"/>
      <c r="BQ2105" s="4"/>
      <c r="BR2105" s="4"/>
      <c r="BS2105" s="4"/>
      <c r="BT2105" s="4"/>
      <c r="BU2105" s="4"/>
      <c r="BV2105" s="4"/>
      <c r="BW2105" s="4"/>
      <c r="BZ2105" s="7"/>
      <c r="CF2105" s="7"/>
      <c r="CG2105" s="14"/>
      <c r="CH2105" s="7"/>
      <c r="CI2105" s="14"/>
      <c r="CJ2105" s="7"/>
      <c r="CK2105" s="14"/>
      <c r="CL2105" s="7"/>
      <c r="CM2105" s="14"/>
    </row>
    <row r="2106" spans="1:91" x14ac:dyDescent="0.3">
      <c r="A2106" s="10">
        <v>151</v>
      </c>
      <c r="B2106" s="36" t="s">
        <v>895</v>
      </c>
      <c r="G2106" s="36" t="s">
        <v>7542</v>
      </c>
      <c r="K2106" s="7"/>
      <c r="L2106" s="7" t="s">
        <v>834</v>
      </c>
      <c r="M2106" s="7" t="s">
        <v>618</v>
      </c>
      <c r="N2106" s="4"/>
      <c r="O2106" s="4"/>
      <c r="P2106" s="4"/>
      <c r="Q2106" s="4"/>
      <c r="R2106" s="4"/>
      <c r="S2106" s="4"/>
      <c r="T2106" s="4"/>
      <c r="U2106" s="4"/>
      <c r="V2106" s="4"/>
      <c r="W2106" s="4"/>
      <c r="X2106" s="4"/>
      <c r="Y2106" s="4"/>
      <c r="Z2106" s="4"/>
      <c r="AA2106" s="4"/>
      <c r="AB2106" s="4"/>
      <c r="AC2106" s="4"/>
      <c r="AD2106" s="4"/>
      <c r="AE2106" s="4"/>
      <c r="AF2106" s="4"/>
      <c r="AG2106" s="4"/>
      <c r="AH2106" s="4"/>
      <c r="AI2106" s="4"/>
      <c r="AJ2106" s="4"/>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c r="BI2106" s="4"/>
      <c r="BJ2106" s="4"/>
      <c r="BK2106" s="4"/>
      <c r="BL2106" s="4"/>
      <c r="BM2106" s="4"/>
      <c r="BN2106" s="4"/>
      <c r="BO2106" s="4"/>
      <c r="BP2106" s="4"/>
      <c r="BQ2106" s="4"/>
      <c r="BR2106" s="4"/>
      <c r="BS2106" s="4"/>
      <c r="BT2106" s="4"/>
      <c r="BU2106" s="4"/>
      <c r="BV2106" s="4"/>
      <c r="BW2106" s="4"/>
      <c r="BZ2106" s="7"/>
      <c r="CF2106" s="7"/>
      <c r="CG2106" s="14"/>
      <c r="CH2106" s="7"/>
      <c r="CI2106" s="14"/>
      <c r="CJ2106" s="7"/>
      <c r="CK2106" s="14"/>
      <c r="CL2106" s="7"/>
      <c r="CM2106" s="14"/>
    </row>
    <row r="2107" spans="1:91" x14ac:dyDescent="0.3">
      <c r="A2107" s="10">
        <v>151</v>
      </c>
      <c r="B2107" s="36" t="s">
        <v>1036</v>
      </c>
      <c r="G2107" s="36" t="s">
        <v>7543</v>
      </c>
      <c r="K2107" s="7"/>
      <c r="L2107" s="7" t="s">
        <v>834</v>
      </c>
      <c r="M2107" s="7" t="s">
        <v>669</v>
      </c>
      <c r="N2107" s="4"/>
      <c r="O2107" s="4"/>
      <c r="P2107" s="4"/>
      <c r="Q2107" s="4"/>
      <c r="R2107" s="4"/>
      <c r="S2107" s="4"/>
      <c r="T2107" s="4"/>
      <c r="U2107" s="4"/>
      <c r="V2107" s="4"/>
      <c r="W2107" s="4"/>
      <c r="X2107" s="4"/>
      <c r="Y2107" s="4"/>
      <c r="Z2107" s="4"/>
      <c r="AA2107" s="4"/>
      <c r="AB2107" s="4"/>
      <c r="AC2107" s="4"/>
      <c r="AD2107" s="4"/>
      <c r="AE2107" s="4"/>
      <c r="AF2107" s="4"/>
      <c r="AG2107" s="4"/>
      <c r="AH2107" s="4"/>
      <c r="AI2107" s="4"/>
      <c r="AJ2107" s="4"/>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c r="BI2107" s="4"/>
      <c r="BJ2107" s="4"/>
      <c r="BK2107" s="4"/>
      <c r="BL2107" s="4"/>
      <c r="BM2107" s="4"/>
      <c r="BN2107" s="4"/>
      <c r="BO2107" s="4"/>
      <c r="BP2107" s="4"/>
      <c r="BQ2107" s="4"/>
      <c r="BR2107" s="4"/>
      <c r="BS2107" s="4"/>
      <c r="BT2107" s="4"/>
      <c r="BU2107" s="4"/>
      <c r="BV2107" s="4"/>
      <c r="BW2107" s="4"/>
      <c r="BZ2107" s="7"/>
      <c r="CF2107" s="7"/>
      <c r="CG2107" s="14"/>
      <c r="CH2107" s="7"/>
      <c r="CI2107" s="14"/>
      <c r="CJ2107" s="7"/>
      <c r="CK2107" s="14"/>
      <c r="CL2107" s="7"/>
      <c r="CM2107" s="14"/>
    </row>
    <row r="2108" spans="1:91" x14ac:dyDescent="0.3">
      <c r="A2108" s="10">
        <v>151</v>
      </c>
      <c r="B2108" s="36" t="s">
        <v>1036</v>
      </c>
      <c r="G2108" s="36" t="s">
        <v>7544</v>
      </c>
      <c r="K2108" s="7"/>
      <c r="L2108" s="7" t="s">
        <v>834</v>
      </c>
      <c r="M2108" s="7" t="s">
        <v>621</v>
      </c>
      <c r="N2108" s="4"/>
      <c r="O2108" s="4"/>
      <c r="P2108" s="4"/>
      <c r="Q2108" s="4"/>
      <c r="R2108" s="4"/>
      <c r="S2108" s="4"/>
      <c r="T2108" s="4"/>
      <c r="U2108" s="4"/>
      <c r="V2108" s="4"/>
      <c r="W2108" s="4"/>
      <c r="X2108" s="4"/>
      <c r="Y2108" s="4"/>
      <c r="Z2108" s="4"/>
      <c r="AA2108" s="4"/>
      <c r="AB2108" s="4"/>
      <c r="AC2108" s="4"/>
      <c r="AD2108" s="4"/>
      <c r="AE2108" s="4"/>
      <c r="AF2108" s="4"/>
      <c r="AG2108" s="4"/>
      <c r="AH2108" s="4"/>
      <c r="AI2108" s="4"/>
      <c r="AJ2108" s="4"/>
      <c r="AK2108" s="4"/>
      <c r="AL2108" s="4"/>
      <c r="AM2108" s="4"/>
      <c r="AN2108" s="4"/>
      <c r="AO2108" s="4"/>
      <c r="AP2108" s="4"/>
      <c r="AQ2108" s="4"/>
      <c r="AR2108" s="4"/>
      <c r="AS2108" s="4"/>
      <c r="AT2108" s="4"/>
      <c r="AU2108" s="4"/>
      <c r="AV2108" s="4"/>
      <c r="AW2108" s="4"/>
      <c r="AX2108" s="4"/>
      <c r="AY2108" s="4"/>
      <c r="AZ2108" s="4"/>
      <c r="BA2108" s="4"/>
      <c r="BB2108" s="4"/>
      <c r="BC2108" s="4"/>
      <c r="BD2108" s="4"/>
      <c r="BE2108" s="4"/>
      <c r="BF2108" s="4"/>
      <c r="BG2108" s="4"/>
      <c r="BH2108" s="4"/>
      <c r="BI2108" s="4"/>
      <c r="BJ2108" s="4"/>
      <c r="BK2108" s="4"/>
      <c r="BL2108" s="4"/>
      <c r="BM2108" s="4"/>
      <c r="BN2108" s="4"/>
      <c r="BO2108" s="4"/>
      <c r="BP2108" s="4"/>
      <c r="BQ2108" s="4"/>
      <c r="BR2108" s="4"/>
      <c r="BS2108" s="4"/>
      <c r="BT2108" s="4"/>
      <c r="BU2108" s="4"/>
      <c r="BV2108" s="4"/>
      <c r="BW2108" s="4"/>
      <c r="BZ2108" s="7"/>
      <c r="CF2108" s="7"/>
      <c r="CG2108" s="14"/>
      <c r="CH2108" s="7"/>
      <c r="CI2108" s="14"/>
      <c r="CJ2108" s="7"/>
      <c r="CK2108" s="14"/>
      <c r="CL2108" s="7"/>
      <c r="CM2108" s="14"/>
    </row>
    <row r="2109" spans="1:91" x14ac:dyDescent="0.3">
      <c r="A2109" s="10">
        <v>151</v>
      </c>
      <c r="B2109" s="36" t="s">
        <v>913</v>
      </c>
      <c r="G2109" s="36" t="s">
        <v>7545</v>
      </c>
      <c r="K2109" s="7"/>
      <c r="L2109" s="7" t="s">
        <v>834</v>
      </c>
      <c r="M2109" s="7" t="s">
        <v>5917</v>
      </c>
      <c r="N2109" s="4"/>
      <c r="O2109" s="4"/>
      <c r="P2109" s="4"/>
      <c r="Q2109" s="4"/>
      <c r="R2109" s="4"/>
      <c r="S2109" s="4"/>
      <c r="T2109" s="4"/>
      <c r="U2109" s="4"/>
      <c r="V2109" s="4"/>
      <c r="W2109" s="4"/>
      <c r="X2109" s="4"/>
      <c r="Y2109" s="4"/>
      <c r="Z2109" s="4"/>
      <c r="AA2109" s="4"/>
      <c r="AB2109" s="4"/>
      <c r="AC2109" s="4"/>
      <c r="AD2109" s="4"/>
      <c r="AE2109" s="4"/>
      <c r="AF2109" s="4"/>
      <c r="AG2109" s="4"/>
      <c r="AH2109" s="4"/>
      <c r="AI2109" s="4"/>
      <c r="AJ2109" s="4"/>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c r="BI2109" s="4"/>
      <c r="BJ2109" s="4"/>
      <c r="BK2109" s="4"/>
      <c r="BL2109" s="4"/>
      <c r="BM2109" s="4"/>
      <c r="BN2109" s="4"/>
      <c r="BO2109" s="4"/>
      <c r="BP2109" s="4"/>
      <c r="BQ2109" s="4"/>
      <c r="BR2109" s="4"/>
      <c r="BS2109" s="4"/>
      <c r="BT2109" s="4"/>
      <c r="BU2109" s="4"/>
      <c r="BV2109" s="4"/>
      <c r="BW2109" s="4"/>
      <c r="BZ2109" s="7"/>
      <c r="CF2109" s="7"/>
      <c r="CG2109" s="14"/>
      <c r="CH2109" s="7"/>
      <c r="CI2109" s="14"/>
      <c r="CJ2109" s="7"/>
      <c r="CK2109" s="14"/>
      <c r="CL2109" s="7"/>
      <c r="CM2109" s="14"/>
    </row>
    <row r="2110" spans="1:91" x14ac:dyDescent="0.3">
      <c r="A2110" s="10">
        <v>151</v>
      </c>
      <c r="B2110" s="36" t="s">
        <v>868</v>
      </c>
      <c r="G2110" s="36" t="s">
        <v>7546</v>
      </c>
      <c r="K2110" s="7"/>
      <c r="L2110" s="7" t="s">
        <v>834</v>
      </c>
      <c r="M2110" s="7" t="s">
        <v>615</v>
      </c>
      <c r="N2110" s="4"/>
      <c r="O2110" s="4"/>
      <c r="P2110" s="4"/>
      <c r="Q2110" s="4"/>
      <c r="R2110" s="4"/>
      <c r="S2110" s="4"/>
      <c r="T2110" s="4"/>
      <c r="U2110" s="4"/>
      <c r="V2110" s="4"/>
      <c r="W2110" s="4"/>
      <c r="X2110" s="4"/>
      <c r="Y2110" s="4"/>
      <c r="Z2110" s="4"/>
      <c r="AA2110" s="4"/>
      <c r="AB2110" s="4"/>
      <c r="AC2110" s="4"/>
      <c r="AD2110" s="4"/>
      <c r="AE2110" s="4"/>
      <c r="AF2110" s="4"/>
      <c r="AG2110" s="4"/>
      <c r="AH2110" s="4"/>
      <c r="AI2110" s="4"/>
      <c r="AJ2110" s="4"/>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c r="BI2110" s="4"/>
      <c r="BJ2110" s="4"/>
      <c r="BK2110" s="4"/>
      <c r="BL2110" s="4"/>
      <c r="BM2110" s="4"/>
      <c r="BN2110" s="4"/>
      <c r="BO2110" s="4"/>
      <c r="BP2110" s="4"/>
      <c r="BQ2110" s="4"/>
      <c r="BR2110" s="4"/>
      <c r="BS2110" s="4"/>
      <c r="BT2110" s="4"/>
      <c r="BU2110" s="4"/>
      <c r="BV2110" s="4"/>
      <c r="BW2110" s="4"/>
      <c r="BZ2110" s="7"/>
      <c r="CF2110" s="7"/>
      <c r="CG2110" s="14"/>
      <c r="CH2110" s="7"/>
      <c r="CI2110" s="14"/>
      <c r="CJ2110" s="7"/>
      <c r="CK2110" s="14"/>
      <c r="CL2110" s="7"/>
      <c r="CM2110" s="14"/>
    </row>
    <row r="2111" spans="1:91" x14ac:dyDescent="0.3">
      <c r="A2111" s="10">
        <v>151</v>
      </c>
      <c r="B2111" s="36" t="s">
        <v>1025</v>
      </c>
      <c r="G2111" s="36" t="s">
        <v>7547</v>
      </c>
      <c r="K2111" s="7"/>
      <c r="L2111" s="7" t="s">
        <v>834</v>
      </c>
      <c r="M2111" s="7" t="s">
        <v>669</v>
      </c>
      <c r="N2111" s="4"/>
      <c r="O2111" s="4"/>
      <c r="P2111" s="4"/>
      <c r="Q2111" s="4"/>
      <c r="R2111" s="4"/>
      <c r="S2111" s="4"/>
      <c r="T2111" s="4"/>
      <c r="U2111" s="4"/>
      <c r="V2111" s="4"/>
      <c r="W2111" s="4"/>
      <c r="X2111" s="4"/>
      <c r="Y2111" s="4"/>
      <c r="Z2111" s="4"/>
      <c r="AA2111" s="4"/>
      <c r="AB2111" s="4"/>
      <c r="AC2111" s="4"/>
      <c r="AD2111" s="4"/>
      <c r="AE2111" s="4"/>
      <c r="AF2111" s="4"/>
      <c r="AG2111" s="4"/>
      <c r="AH2111" s="4"/>
      <c r="AI2111" s="4"/>
      <c r="AJ2111" s="4"/>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c r="BI2111" s="4"/>
      <c r="BJ2111" s="4"/>
      <c r="BK2111" s="4"/>
      <c r="BL2111" s="4"/>
      <c r="BM2111" s="4"/>
      <c r="BN2111" s="4"/>
      <c r="BO2111" s="4"/>
      <c r="BP2111" s="4"/>
      <c r="BQ2111" s="4"/>
      <c r="BR2111" s="4"/>
      <c r="BS2111" s="4"/>
      <c r="BT2111" s="4"/>
      <c r="BU2111" s="4"/>
      <c r="BV2111" s="4"/>
      <c r="BW2111" s="4"/>
      <c r="BZ2111" s="7"/>
      <c r="CF2111" s="7"/>
      <c r="CG2111" s="14"/>
      <c r="CH2111" s="7"/>
      <c r="CI2111" s="14"/>
      <c r="CJ2111" s="7"/>
      <c r="CK2111" s="14"/>
      <c r="CL2111" s="7"/>
      <c r="CM2111" s="14"/>
    </row>
    <row r="2112" spans="1:91" x14ac:dyDescent="0.3">
      <c r="A2112" s="10">
        <v>151</v>
      </c>
      <c r="B2112" s="36" t="s">
        <v>6161</v>
      </c>
      <c r="G2112" s="36" t="s">
        <v>7548</v>
      </c>
      <c r="K2112" s="7"/>
      <c r="L2112" s="7" t="s">
        <v>834</v>
      </c>
      <c r="M2112" s="7" t="s">
        <v>618</v>
      </c>
      <c r="N2112" s="4"/>
      <c r="O2112" s="4"/>
      <c r="P2112" s="4"/>
      <c r="Q2112" s="4"/>
      <c r="R2112" s="4"/>
      <c r="S2112" s="4"/>
      <c r="T2112" s="4"/>
      <c r="U2112" s="4"/>
      <c r="V2112" s="4"/>
      <c r="W2112" s="4"/>
      <c r="X2112" s="4"/>
      <c r="Y2112" s="4"/>
      <c r="Z2112" s="4"/>
      <c r="AA2112" s="4"/>
      <c r="AB2112" s="4"/>
      <c r="AC2112" s="4"/>
      <c r="AD2112" s="4"/>
      <c r="AE2112" s="4"/>
      <c r="AF2112" s="4"/>
      <c r="AG2112" s="4"/>
      <c r="AH2112" s="4"/>
      <c r="AI2112" s="4"/>
      <c r="AJ2112" s="4"/>
      <c r="AK2112" s="4"/>
      <c r="AL2112" s="4"/>
      <c r="AM2112" s="4"/>
      <c r="AN2112" s="4"/>
      <c r="AO2112" s="4"/>
      <c r="AP2112" s="4"/>
      <c r="AQ2112" s="4"/>
      <c r="AR2112" s="4"/>
      <c r="AS2112" s="4"/>
      <c r="AT2112" s="4"/>
      <c r="AU2112" s="4"/>
      <c r="AV2112" s="4"/>
      <c r="AW2112" s="4"/>
      <c r="AX2112" s="4"/>
      <c r="AY2112" s="4"/>
      <c r="AZ2112" s="4"/>
      <c r="BA2112" s="4"/>
      <c r="BB2112" s="4"/>
      <c r="BC2112" s="4"/>
      <c r="BD2112" s="4"/>
      <c r="BE2112" s="4"/>
      <c r="BF2112" s="4"/>
      <c r="BG2112" s="4"/>
      <c r="BH2112" s="4"/>
      <c r="BI2112" s="4"/>
      <c r="BJ2112" s="4"/>
      <c r="BK2112" s="4"/>
      <c r="BL2112" s="4"/>
      <c r="BM2112" s="4"/>
      <c r="BN2112" s="4"/>
      <c r="BO2112" s="4"/>
      <c r="BP2112" s="4"/>
      <c r="BQ2112" s="4"/>
      <c r="BR2112" s="4"/>
      <c r="BS2112" s="4"/>
      <c r="BT2112" s="4"/>
      <c r="BU2112" s="4"/>
      <c r="BV2112" s="4"/>
      <c r="BW2112" s="4"/>
      <c r="BZ2112" s="7"/>
      <c r="CF2112" s="7"/>
      <c r="CG2112" s="14"/>
      <c r="CH2112" s="7"/>
      <c r="CI2112" s="14"/>
      <c r="CJ2112" s="7"/>
      <c r="CK2112" s="14"/>
      <c r="CL2112" s="7"/>
      <c r="CM2112" s="14"/>
    </row>
    <row r="2113" spans="1:91" x14ac:dyDescent="0.3">
      <c r="A2113" s="10">
        <v>151</v>
      </c>
      <c r="B2113" s="36" t="s">
        <v>1030</v>
      </c>
      <c r="G2113" s="36" t="s">
        <v>7549</v>
      </c>
      <c r="K2113" s="7"/>
      <c r="L2113" s="7" t="s">
        <v>834</v>
      </c>
      <c r="M2113" s="7" t="s">
        <v>618</v>
      </c>
      <c r="N2113" s="4"/>
      <c r="O2113" s="4"/>
      <c r="P2113" s="4"/>
      <c r="Q2113" s="4"/>
      <c r="R2113" s="4"/>
      <c r="S2113" s="4"/>
      <c r="T2113" s="4"/>
      <c r="U2113" s="4"/>
      <c r="V2113" s="4"/>
      <c r="W2113" s="4"/>
      <c r="X2113" s="4"/>
      <c r="Y2113" s="4"/>
      <c r="Z2113" s="4"/>
      <c r="AA2113" s="4"/>
      <c r="AB2113" s="4"/>
      <c r="AC2113" s="4"/>
      <c r="AD2113" s="4"/>
      <c r="AE2113" s="4"/>
      <c r="AF2113" s="4"/>
      <c r="AG2113" s="4"/>
      <c r="AH2113" s="4"/>
      <c r="AI2113" s="4"/>
      <c r="AJ2113" s="4"/>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c r="BI2113" s="4"/>
      <c r="BJ2113" s="4"/>
      <c r="BK2113" s="4"/>
      <c r="BL2113" s="4"/>
      <c r="BM2113" s="4"/>
      <c r="BN2113" s="4"/>
      <c r="BO2113" s="4"/>
      <c r="BP2113" s="4"/>
      <c r="BQ2113" s="4"/>
      <c r="BR2113" s="4"/>
      <c r="BS2113" s="4"/>
      <c r="BT2113" s="4"/>
      <c r="BU2113" s="4"/>
      <c r="BV2113" s="4"/>
      <c r="BW2113" s="4"/>
      <c r="BZ2113" s="7"/>
      <c r="CF2113" s="7"/>
      <c r="CG2113" s="14"/>
      <c r="CH2113" s="7"/>
      <c r="CI2113" s="14"/>
      <c r="CJ2113" s="7"/>
      <c r="CK2113" s="14"/>
      <c r="CL2113" s="7"/>
      <c r="CM2113" s="14"/>
    </row>
    <row r="2114" spans="1:91" x14ac:dyDescent="0.3">
      <c r="A2114" s="10">
        <v>151</v>
      </c>
      <c r="B2114" s="36" t="s">
        <v>1114</v>
      </c>
      <c r="G2114" s="36" t="s">
        <v>7550</v>
      </c>
      <c r="K2114" s="7"/>
      <c r="L2114" s="7" t="s">
        <v>834</v>
      </c>
      <c r="M2114" s="7" t="s">
        <v>618</v>
      </c>
      <c r="N2114" s="4"/>
      <c r="O2114" s="4"/>
      <c r="P2114" s="4"/>
      <c r="Q2114" s="4"/>
      <c r="R2114" s="4"/>
      <c r="S2114" s="4"/>
      <c r="T2114" s="4"/>
      <c r="U2114" s="4"/>
      <c r="V2114" s="4"/>
      <c r="W2114" s="4"/>
      <c r="X2114" s="4"/>
      <c r="Y2114" s="4"/>
      <c r="Z2114" s="4"/>
      <c r="AA2114" s="4"/>
      <c r="AB2114" s="4"/>
      <c r="AC2114" s="4"/>
      <c r="AD2114" s="4"/>
      <c r="AE2114" s="4"/>
      <c r="AF2114" s="4"/>
      <c r="AG2114" s="4"/>
      <c r="AH2114" s="4"/>
      <c r="AI2114" s="4"/>
      <c r="AJ2114" s="4"/>
      <c r="AK2114" s="4"/>
      <c r="AL2114" s="4"/>
      <c r="AM2114" s="4"/>
      <c r="AN2114" s="4"/>
      <c r="AO2114" s="4"/>
      <c r="AP2114" s="4"/>
      <c r="AQ2114" s="4"/>
      <c r="AR2114" s="4"/>
      <c r="AS2114" s="4"/>
      <c r="AT2114" s="4"/>
      <c r="AU2114" s="4"/>
      <c r="AV2114" s="4"/>
      <c r="AW2114" s="4"/>
      <c r="AX2114" s="4"/>
      <c r="AY2114" s="4"/>
      <c r="AZ2114" s="4"/>
      <c r="BA2114" s="4"/>
      <c r="BB2114" s="4"/>
      <c r="BC2114" s="4"/>
      <c r="BD2114" s="4"/>
      <c r="BE2114" s="4"/>
      <c r="BF2114" s="4"/>
      <c r="BG2114" s="4"/>
      <c r="BH2114" s="4"/>
      <c r="BI2114" s="4"/>
      <c r="BJ2114" s="4"/>
      <c r="BK2114" s="4"/>
      <c r="BL2114" s="4"/>
      <c r="BM2114" s="4"/>
      <c r="BN2114" s="4"/>
      <c r="BO2114" s="4"/>
      <c r="BP2114" s="4"/>
      <c r="BQ2114" s="4"/>
      <c r="BR2114" s="4"/>
      <c r="BS2114" s="4"/>
      <c r="BT2114" s="4"/>
      <c r="BU2114" s="4"/>
      <c r="BV2114" s="4"/>
      <c r="BW2114" s="4"/>
      <c r="BZ2114" s="7"/>
      <c r="CF2114" s="7"/>
      <c r="CG2114" s="14"/>
      <c r="CH2114" s="7"/>
      <c r="CI2114" s="14"/>
      <c r="CJ2114" s="7"/>
      <c r="CK2114" s="14"/>
      <c r="CL2114" s="7"/>
      <c r="CM2114" s="14"/>
    </row>
    <row r="2115" spans="1:91" x14ac:dyDescent="0.3">
      <c r="A2115" s="10">
        <v>151</v>
      </c>
      <c r="B2115" s="36" t="s">
        <v>848</v>
      </c>
      <c r="G2115" s="36" t="s">
        <v>7551</v>
      </c>
      <c r="K2115" s="7"/>
      <c r="L2115" s="7" t="s">
        <v>834</v>
      </c>
      <c r="M2115" s="7" t="s">
        <v>624</v>
      </c>
      <c r="N2115" s="4"/>
      <c r="O2115" s="4"/>
      <c r="P2115" s="4"/>
      <c r="Q2115" s="4"/>
      <c r="R2115" s="4"/>
      <c r="S2115" s="4"/>
      <c r="T2115" s="4"/>
      <c r="U2115" s="4"/>
      <c r="V2115" s="4"/>
      <c r="W2115" s="4"/>
      <c r="X2115" s="4"/>
      <c r="Y2115" s="4"/>
      <c r="Z2115" s="4"/>
      <c r="AA2115" s="4"/>
      <c r="AB2115" s="4"/>
      <c r="AC2115" s="4"/>
      <c r="AD2115" s="4"/>
      <c r="AE2115" s="4"/>
      <c r="AF2115" s="4"/>
      <c r="AG2115" s="4"/>
      <c r="AH2115" s="4"/>
      <c r="AI2115" s="4"/>
      <c r="AJ2115" s="4"/>
      <c r="AK2115" s="4"/>
      <c r="AL2115" s="4"/>
      <c r="AM2115" s="4"/>
      <c r="AN2115" s="4"/>
      <c r="AO2115" s="4"/>
      <c r="AP2115" s="4"/>
      <c r="AQ2115" s="4"/>
      <c r="AR2115" s="4"/>
      <c r="AS2115" s="4"/>
      <c r="AT2115" s="4"/>
      <c r="AU2115" s="4"/>
      <c r="AV2115" s="4"/>
      <c r="AW2115" s="4"/>
      <c r="AX2115" s="4"/>
      <c r="AY2115" s="4"/>
      <c r="AZ2115" s="4"/>
      <c r="BA2115" s="4"/>
      <c r="BB2115" s="4"/>
      <c r="BC2115" s="4"/>
      <c r="BD2115" s="4"/>
      <c r="BE2115" s="4"/>
      <c r="BF2115" s="4"/>
      <c r="BG2115" s="4"/>
      <c r="BH2115" s="4"/>
      <c r="BI2115" s="4"/>
      <c r="BJ2115" s="4"/>
      <c r="BK2115" s="4"/>
      <c r="BL2115" s="4"/>
      <c r="BM2115" s="4"/>
      <c r="BN2115" s="4"/>
      <c r="BO2115" s="4"/>
      <c r="BP2115" s="4"/>
      <c r="BQ2115" s="4"/>
      <c r="BR2115" s="4"/>
      <c r="BS2115" s="4"/>
      <c r="BT2115" s="4"/>
      <c r="BU2115" s="4"/>
      <c r="BV2115" s="4"/>
      <c r="BW2115" s="4"/>
      <c r="BZ2115" s="7"/>
      <c r="CF2115" s="7"/>
      <c r="CG2115" s="14"/>
      <c r="CH2115" s="7"/>
      <c r="CI2115" s="14"/>
      <c r="CJ2115" s="7"/>
      <c r="CK2115" s="14"/>
      <c r="CL2115" s="7"/>
      <c r="CM2115" s="14"/>
    </row>
    <row r="2116" spans="1:91" x14ac:dyDescent="0.3">
      <c r="A2116" s="10">
        <v>151</v>
      </c>
      <c r="B2116" s="36" t="s">
        <v>913</v>
      </c>
      <c r="G2116" s="36" t="s">
        <v>7552</v>
      </c>
      <c r="K2116" s="7"/>
      <c r="L2116" s="7" t="s">
        <v>834</v>
      </c>
      <c r="M2116" s="7" t="s">
        <v>633</v>
      </c>
      <c r="N2116" s="4"/>
      <c r="O2116" s="4"/>
      <c r="P2116" s="4"/>
      <c r="Q2116" s="4"/>
      <c r="R2116" s="4"/>
      <c r="S2116" s="4"/>
      <c r="T2116" s="4"/>
      <c r="U2116" s="4"/>
      <c r="V2116" s="4"/>
      <c r="W2116" s="4"/>
      <c r="X2116" s="4"/>
      <c r="Y2116" s="4"/>
      <c r="Z2116" s="4"/>
      <c r="AA2116" s="4"/>
      <c r="AB2116" s="4"/>
      <c r="AC2116" s="4"/>
      <c r="AD2116" s="4"/>
      <c r="AE2116" s="4"/>
      <c r="AF2116" s="4"/>
      <c r="AG2116" s="4"/>
      <c r="AH2116" s="4"/>
      <c r="AI2116" s="4"/>
      <c r="AJ2116" s="4"/>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c r="BI2116" s="4"/>
      <c r="BJ2116" s="4"/>
      <c r="BK2116" s="4"/>
      <c r="BL2116" s="4"/>
      <c r="BM2116" s="4"/>
      <c r="BN2116" s="4"/>
      <c r="BO2116" s="4"/>
      <c r="BP2116" s="4"/>
      <c r="BQ2116" s="4"/>
      <c r="BR2116" s="4"/>
      <c r="BS2116" s="4"/>
      <c r="BT2116" s="4"/>
      <c r="BU2116" s="4"/>
      <c r="BV2116" s="4"/>
      <c r="BW2116" s="4"/>
      <c r="BZ2116" s="7"/>
      <c r="CF2116" s="7"/>
      <c r="CG2116" s="14"/>
      <c r="CH2116" s="7"/>
      <c r="CI2116" s="14"/>
      <c r="CJ2116" s="7"/>
      <c r="CK2116" s="14"/>
      <c r="CL2116" s="7"/>
      <c r="CM2116" s="14"/>
    </row>
    <row r="2117" spans="1:91" x14ac:dyDescent="0.3">
      <c r="A2117" s="10">
        <v>151</v>
      </c>
      <c r="B2117" s="36" t="s">
        <v>886</v>
      </c>
      <c r="G2117" s="36" t="s">
        <v>7553</v>
      </c>
      <c r="K2117" s="7"/>
      <c r="L2117" s="7" t="s">
        <v>834</v>
      </c>
      <c r="M2117" s="7" t="s">
        <v>615</v>
      </c>
      <c r="N2117" s="4"/>
      <c r="O2117" s="4"/>
      <c r="P2117" s="4"/>
      <c r="Q2117" s="4"/>
      <c r="R2117" s="4"/>
      <c r="S2117" s="4"/>
      <c r="T2117" s="4"/>
      <c r="U2117" s="4"/>
      <c r="V2117" s="4"/>
      <c r="W2117" s="4"/>
      <c r="X2117" s="4"/>
      <c r="Y2117" s="4"/>
      <c r="Z2117" s="4"/>
      <c r="AA2117" s="4"/>
      <c r="AB2117" s="4"/>
      <c r="AC2117" s="4"/>
      <c r="AD2117" s="4"/>
      <c r="AE2117" s="4"/>
      <c r="AF2117" s="4"/>
      <c r="AG2117" s="4"/>
      <c r="AH2117" s="4"/>
      <c r="AI2117" s="4"/>
      <c r="AJ2117" s="4"/>
      <c r="AK2117" s="4"/>
      <c r="AL2117" s="4"/>
      <c r="AM2117" s="4"/>
      <c r="AN2117" s="4"/>
      <c r="AO2117" s="4"/>
      <c r="AP2117" s="4"/>
      <c r="AQ2117" s="4"/>
      <c r="AR2117" s="4"/>
      <c r="AS2117" s="4"/>
      <c r="AT2117" s="4"/>
      <c r="AU2117" s="4"/>
      <c r="AV2117" s="4"/>
      <c r="AW2117" s="4"/>
      <c r="AX2117" s="4"/>
      <c r="AY2117" s="4"/>
      <c r="AZ2117" s="4"/>
      <c r="BA2117" s="4"/>
      <c r="BB2117" s="4"/>
      <c r="BC2117" s="4"/>
      <c r="BD2117" s="4"/>
      <c r="BE2117" s="4"/>
      <c r="BF2117" s="4"/>
      <c r="BG2117" s="4"/>
      <c r="BH2117" s="4"/>
      <c r="BI2117" s="4"/>
      <c r="BJ2117" s="4"/>
      <c r="BK2117" s="4"/>
      <c r="BL2117" s="4"/>
      <c r="BM2117" s="4"/>
      <c r="BN2117" s="4"/>
      <c r="BO2117" s="4"/>
      <c r="BP2117" s="4"/>
      <c r="BQ2117" s="4"/>
      <c r="BR2117" s="4"/>
      <c r="BS2117" s="4"/>
      <c r="BT2117" s="4"/>
      <c r="BU2117" s="4"/>
      <c r="BV2117" s="4"/>
      <c r="BW2117" s="4"/>
      <c r="BZ2117" s="7"/>
      <c r="CF2117" s="7"/>
      <c r="CG2117" s="14"/>
      <c r="CH2117" s="7"/>
      <c r="CI2117" s="14"/>
      <c r="CJ2117" s="7"/>
      <c r="CK2117" s="14"/>
      <c r="CL2117" s="7"/>
      <c r="CM2117" s="14"/>
    </row>
    <row r="2118" spans="1:91" x14ac:dyDescent="0.3">
      <c r="A2118" s="10">
        <v>151</v>
      </c>
      <c r="B2118" s="36" t="s">
        <v>860</v>
      </c>
      <c r="G2118" s="36" t="s">
        <v>7554</v>
      </c>
      <c r="K2118" s="7"/>
      <c r="L2118" s="7" t="s">
        <v>834</v>
      </c>
      <c r="M2118" s="7" t="s">
        <v>618</v>
      </c>
      <c r="N2118" s="4"/>
      <c r="O2118" s="4"/>
      <c r="P2118" s="4"/>
      <c r="Q2118" s="4"/>
      <c r="R2118" s="4"/>
      <c r="S2118" s="4"/>
      <c r="T2118" s="4"/>
      <c r="U2118" s="4"/>
      <c r="V2118" s="4"/>
      <c r="W2118" s="4"/>
      <c r="X2118" s="4"/>
      <c r="Y2118" s="4"/>
      <c r="Z2118" s="4"/>
      <c r="AA2118" s="4"/>
      <c r="AB2118" s="4"/>
      <c r="AC2118" s="4"/>
      <c r="AD2118" s="4"/>
      <c r="AE2118" s="4"/>
      <c r="AF2118" s="4"/>
      <c r="AG2118" s="4"/>
      <c r="AH2118" s="4"/>
      <c r="AI2118" s="4"/>
      <c r="AJ2118" s="4"/>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c r="BI2118" s="4"/>
      <c r="BJ2118" s="4"/>
      <c r="BK2118" s="4"/>
      <c r="BL2118" s="4"/>
      <c r="BM2118" s="4"/>
      <c r="BN2118" s="4"/>
      <c r="BO2118" s="4"/>
      <c r="BP2118" s="4"/>
      <c r="BQ2118" s="4"/>
      <c r="BR2118" s="4"/>
      <c r="BS2118" s="4"/>
      <c r="BT2118" s="4"/>
      <c r="BU2118" s="4"/>
      <c r="BV2118" s="4"/>
      <c r="BW2118" s="4"/>
      <c r="BZ2118" s="7"/>
      <c r="CF2118" s="7"/>
      <c r="CG2118" s="14"/>
      <c r="CH2118" s="7"/>
      <c r="CI2118" s="14"/>
      <c r="CJ2118" s="7"/>
      <c r="CK2118" s="14"/>
      <c r="CL2118" s="7"/>
      <c r="CM2118" s="14"/>
    </row>
    <row r="2119" spans="1:91" x14ac:dyDescent="0.3">
      <c r="A2119" s="10">
        <v>151</v>
      </c>
      <c r="B2119" s="36" t="s">
        <v>848</v>
      </c>
      <c r="G2119" s="36" t="s">
        <v>7555</v>
      </c>
      <c r="K2119" s="7"/>
      <c r="L2119" s="7" t="s">
        <v>834</v>
      </c>
      <c r="M2119" s="7" t="s">
        <v>615</v>
      </c>
      <c r="N2119" s="4"/>
      <c r="O2119" s="4"/>
      <c r="P2119" s="4"/>
      <c r="Q2119" s="4"/>
      <c r="R2119" s="4"/>
      <c r="S2119" s="4"/>
      <c r="T2119" s="4"/>
      <c r="U2119" s="4"/>
      <c r="V2119" s="4"/>
      <c r="W2119" s="4"/>
      <c r="X2119" s="4"/>
      <c r="Y2119" s="4"/>
      <c r="Z2119" s="4"/>
      <c r="AA2119" s="4"/>
      <c r="AB2119" s="4"/>
      <c r="AC2119" s="4"/>
      <c r="AD2119" s="4"/>
      <c r="AE2119" s="4"/>
      <c r="AF2119" s="4"/>
      <c r="AG2119" s="4"/>
      <c r="AH2119" s="4"/>
      <c r="AI2119" s="4"/>
      <c r="AJ2119" s="4"/>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c r="BI2119" s="4"/>
      <c r="BJ2119" s="4"/>
      <c r="BK2119" s="4"/>
      <c r="BL2119" s="4"/>
      <c r="BM2119" s="4"/>
      <c r="BN2119" s="4"/>
      <c r="BO2119" s="4"/>
      <c r="BP2119" s="4"/>
      <c r="BQ2119" s="4"/>
      <c r="BR2119" s="4"/>
      <c r="BS2119" s="4"/>
      <c r="BT2119" s="4"/>
      <c r="BU2119" s="4"/>
      <c r="BV2119" s="4"/>
      <c r="BW2119" s="4"/>
      <c r="BZ2119" s="7"/>
      <c r="CF2119" s="7"/>
      <c r="CG2119" s="14"/>
      <c r="CH2119" s="7"/>
      <c r="CI2119" s="14"/>
      <c r="CJ2119" s="7"/>
      <c r="CK2119" s="14"/>
      <c r="CL2119" s="7"/>
      <c r="CM2119" s="14"/>
    </row>
    <row r="2120" spans="1:91" x14ac:dyDescent="0.3">
      <c r="A2120" s="10">
        <v>151</v>
      </c>
      <c r="B2120" s="36" t="s">
        <v>860</v>
      </c>
      <c r="G2120" s="36" t="s">
        <v>7556</v>
      </c>
      <c r="K2120" s="7"/>
      <c r="L2120" s="7" t="s">
        <v>834</v>
      </c>
      <c r="M2120" s="7" t="s">
        <v>639</v>
      </c>
      <c r="N2120" s="4"/>
      <c r="O2120" s="4"/>
      <c r="P2120" s="4"/>
      <c r="Q2120" s="4"/>
      <c r="R2120" s="4"/>
      <c r="S2120" s="4"/>
      <c r="T2120" s="4"/>
      <c r="U2120" s="4"/>
      <c r="V2120" s="4"/>
      <c r="W2120" s="4"/>
      <c r="X2120" s="4"/>
      <c r="Y2120" s="4"/>
      <c r="Z2120" s="4"/>
      <c r="AA2120" s="4"/>
      <c r="AB2120" s="4"/>
      <c r="AC2120" s="4"/>
      <c r="AD2120" s="4"/>
      <c r="AE2120" s="4"/>
      <c r="AF2120" s="4"/>
      <c r="AG2120" s="4"/>
      <c r="AH2120" s="4"/>
      <c r="AI2120" s="4"/>
      <c r="AJ2120" s="4"/>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c r="BI2120" s="4"/>
      <c r="BJ2120" s="4"/>
      <c r="BK2120" s="4"/>
      <c r="BL2120" s="4"/>
      <c r="BM2120" s="4"/>
      <c r="BN2120" s="4"/>
      <c r="BO2120" s="4"/>
      <c r="BP2120" s="4"/>
      <c r="BQ2120" s="4"/>
      <c r="BR2120" s="4"/>
      <c r="BS2120" s="4"/>
      <c r="BT2120" s="4"/>
      <c r="BU2120" s="4"/>
      <c r="BV2120" s="4"/>
      <c r="BW2120" s="4"/>
      <c r="BZ2120" s="7"/>
      <c r="CF2120" s="7"/>
      <c r="CG2120" s="14"/>
      <c r="CH2120" s="7"/>
      <c r="CI2120" s="14"/>
      <c r="CJ2120" s="7"/>
      <c r="CK2120" s="14"/>
      <c r="CL2120" s="7"/>
      <c r="CM2120" s="14"/>
    </row>
    <row r="2121" spans="1:91" x14ac:dyDescent="0.3">
      <c r="A2121" s="10">
        <v>151</v>
      </c>
      <c r="B2121" s="36" t="s">
        <v>1036</v>
      </c>
      <c r="G2121" s="36" t="s">
        <v>7557</v>
      </c>
      <c r="K2121" s="7"/>
      <c r="L2121" s="7" t="s">
        <v>834</v>
      </c>
      <c r="M2121" s="7" t="s">
        <v>621</v>
      </c>
      <c r="N2121" s="4"/>
      <c r="O2121" s="4"/>
      <c r="P2121" s="4"/>
      <c r="Q2121" s="4"/>
      <c r="R2121" s="4"/>
      <c r="S2121" s="4"/>
      <c r="T2121" s="4"/>
      <c r="U2121" s="4"/>
      <c r="V2121" s="4"/>
      <c r="W2121" s="4"/>
      <c r="X2121" s="4"/>
      <c r="Y2121" s="4"/>
      <c r="Z2121" s="4"/>
      <c r="AA2121" s="4"/>
      <c r="AB2121" s="4"/>
      <c r="AC2121" s="4"/>
      <c r="AD2121" s="4"/>
      <c r="AE2121" s="4"/>
      <c r="AF2121" s="4"/>
      <c r="AG2121" s="4"/>
      <c r="AH2121" s="4"/>
      <c r="AI2121" s="4"/>
      <c r="AJ2121" s="4"/>
      <c r="AK2121" s="4"/>
      <c r="AL2121" s="4"/>
      <c r="AM2121" s="4"/>
      <c r="AN2121" s="4"/>
      <c r="AO2121" s="4"/>
      <c r="AP2121" s="4"/>
      <c r="AQ2121" s="4"/>
      <c r="AR2121" s="4"/>
      <c r="AS2121" s="4"/>
      <c r="AT2121" s="4"/>
      <c r="AU2121" s="4"/>
      <c r="AV2121" s="4"/>
      <c r="AW2121" s="4"/>
      <c r="AX2121" s="4"/>
      <c r="AY2121" s="4"/>
      <c r="AZ2121" s="4"/>
      <c r="BA2121" s="4"/>
      <c r="BB2121" s="4"/>
      <c r="BC2121" s="4"/>
      <c r="BD2121" s="4"/>
      <c r="BE2121" s="4"/>
      <c r="BF2121" s="4"/>
      <c r="BG2121" s="4"/>
      <c r="BH2121" s="4"/>
      <c r="BI2121" s="4"/>
      <c r="BJ2121" s="4"/>
      <c r="BK2121" s="4"/>
      <c r="BL2121" s="4"/>
      <c r="BM2121" s="4"/>
      <c r="BN2121" s="4"/>
      <c r="BO2121" s="4"/>
      <c r="BP2121" s="4"/>
      <c r="BQ2121" s="4"/>
      <c r="BR2121" s="4"/>
      <c r="BS2121" s="4"/>
      <c r="BT2121" s="4"/>
      <c r="BU2121" s="4"/>
      <c r="BV2121" s="4"/>
      <c r="BW2121" s="4"/>
      <c r="BZ2121" s="7"/>
      <c r="CF2121" s="7"/>
      <c r="CG2121" s="14"/>
      <c r="CH2121" s="7"/>
      <c r="CI2121" s="14"/>
      <c r="CJ2121" s="7"/>
      <c r="CK2121" s="14"/>
      <c r="CL2121" s="7"/>
      <c r="CM2121" s="14"/>
    </row>
    <row r="2122" spans="1:91" x14ac:dyDescent="0.3">
      <c r="A2122" s="10">
        <v>151</v>
      </c>
      <c r="B2122" s="36" t="s">
        <v>1698</v>
      </c>
      <c r="G2122" s="36" t="s">
        <v>7558</v>
      </c>
      <c r="K2122" s="7"/>
      <c r="L2122" s="7" t="s">
        <v>834</v>
      </c>
      <c r="M2122" s="7" t="s">
        <v>615</v>
      </c>
      <c r="N2122" s="4"/>
      <c r="O2122" s="4"/>
      <c r="P2122" s="4"/>
      <c r="Q2122" s="4"/>
      <c r="R2122" s="4"/>
      <c r="S2122" s="4"/>
      <c r="T2122" s="4"/>
      <c r="U2122" s="4"/>
      <c r="V2122" s="4"/>
      <c r="W2122" s="4"/>
      <c r="X2122" s="4"/>
      <c r="Y2122" s="4"/>
      <c r="Z2122" s="4"/>
      <c r="AA2122" s="4"/>
      <c r="AB2122" s="4"/>
      <c r="AC2122" s="4"/>
      <c r="AD2122" s="4"/>
      <c r="AE2122" s="4"/>
      <c r="AF2122" s="4"/>
      <c r="AG2122" s="4"/>
      <c r="AH2122" s="4"/>
      <c r="AI2122" s="4"/>
      <c r="AJ2122" s="4"/>
      <c r="AK2122" s="4"/>
      <c r="AL2122" s="4"/>
      <c r="AM2122" s="4"/>
      <c r="AN2122" s="4"/>
      <c r="AO2122" s="4"/>
      <c r="AP2122" s="4"/>
      <c r="AQ2122" s="4"/>
      <c r="AR2122" s="4"/>
      <c r="AS2122" s="4"/>
      <c r="AT2122" s="4"/>
      <c r="AU2122" s="4"/>
      <c r="AV2122" s="4"/>
      <c r="AW2122" s="4"/>
      <c r="AX2122" s="4"/>
      <c r="AY2122" s="4"/>
      <c r="AZ2122" s="4"/>
      <c r="BA2122" s="4"/>
      <c r="BB2122" s="4"/>
      <c r="BC2122" s="4"/>
      <c r="BD2122" s="4"/>
      <c r="BE2122" s="4"/>
      <c r="BF2122" s="4"/>
      <c r="BG2122" s="4"/>
      <c r="BH2122" s="4"/>
      <c r="BI2122" s="4"/>
      <c r="BJ2122" s="4"/>
      <c r="BK2122" s="4"/>
      <c r="BL2122" s="4"/>
      <c r="BM2122" s="4"/>
      <c r="BN2122" s="4"/>
      <c r="BO2122" s="4"/>
      <c r="BP2122" s="4"/>
      <c r="BQ2122" s="4"/>
      <c r="BR2122" s="4"/>
      <c r="BS2122" s="4"/>
      <c r="BT2122" s="4"/>
      <c r="BU2122" s="4"/>
      <c r="BV2122" s="4"/>
      <c r="BW2122" s="4"/>
      <c r="BZ2122" s="7"/>
      <c r="CF2122" s="7"/>
      <c r="CG2122" s="14"/>
      <c r="CH2122" s="7"/>
      <c r="CI2122" s="14"/>
      <c r="CJ2122" s="7"/>
      <c r="CK2122" s="14"/>
      <c r="CL2122" s="7"/>
      <c r="CM2122" s="14"/>
    </row>
    <row r="2123" spans="1:91" x14ac:dyDescent="0.3">
      <c r="A2123" s="10">
        <v>151</v>
      </c>
      <c r="B2123" s="36" t="s">
        <v>905</v>
      </c>
      <c r="G2123" s="36" t="s">
        <v>7559</v>
      </c>
      <c r="K2123" s="7"/>
      <c r="L2123" s="7" t="s">
        <v>834</v>
      </c>
      <c r="M2123" s="7" t="s">
        <v>624</v>
      </c>
      <c r="N2123" s="4"/>
      <c r="O2123" s="4"/>
      <c r="P2123" s="4"/>
      <c r="Q2123" s="4"/>
      <c r="R2123" s="4"/>
      <c r="S2123" s="4"/>
      <c r="T2123" s="4"/>
      <c r="U2123" s="4"/>
      <c r="V2123" s="4"/>
      <c r="W2123" s="4"/>
      <c r="X2123" s="4"/>
      <c r="Y2123" s="4"/>
      <c r="Z2123" s="4"/>
      <c r="AA2123" s="4"/>
      <c r="AB2123" s="4"/>
      <c r="AC2123" s="4"/>
      <c r="AD2123" s="4"/>
      <c r="AE2123" s="4"/>
      <c r="AF2123" s="4"/>
      <c r="AG2123" s="4"/>
      <c r="AH2123" s="4"/>
      <c r="AI2123" s="4"/>
      <c r="AJ2123" s="4"/>
      <c r="AK2123" s="4"/>
      <c r="AL2123" s="4"/>
      <c r="AM2123" s="4"/>
      <c r="AN2123" s="4"/>
      <c r="AO2123" s="4"/>
      <c r="AP2123" s="4"/>
      <c r="AQ2123" s="4"/>
      <c r="AR2123" s="4"/>
      <c r="AS2123" s="4"/>
      <c r="AT2123" s="4"/>
      <c r="AU2123" s="4"/>
      <c r="AV2123" s="4"/>
      <c r="AW2123" s="4"/>
      <c r="AX2123" s="4"/>
      <c r="AY2123" s="4"/>
      <c r="AZ2123" s="4"/>
      <c r="BA2123" s="4"/>
      <c r="BB2123" s="4"/>
      <c r="BC2123" s="4"/>
      <c r="BD2123" s="4"/>
      <c r="BE2123" s="4"/>
      <c r="BF2123" s="4"/>
      <c r="BG2123" s="4"/>
      <c r="BH2123" s="4"/>
      <c r="BI2123" s="4"/>
      <c r="BJ2123" s="4"/>
      <c r="BK2123" s="4"/>
      <c r="BL2123" s="4"/>
      <c r="BM2123" s="4"/>
      <c r="BN2123" s="4"/>
      <c r="BO2123" s="4"/>
      <c r="BP2123" s="4"/>
      <c r="BQ2123" s="4"/>
      <c r="BR2123" s="4"/>
      <c r="BS2123" s="4"/>
      <c r="BT2123" s="4"/>
      <c r="BU2123" s="4"/>
      <c r="BV2123" s="4"/>
      <c r="BW2123" s="4"/>
      <c r="BZ2123" s="7"/>
      <c r="CF2123" s="7"/>
      <c r="CG2123" s="14"/>
      <c r="CH2123" s="7"/>
      <c r="CI2123" s="14"/>
      <c r="CJ2123" s="7"/>
      <c r="CK2123" s="14"/>
      <c r="CL2123" s="7"/>
      <c r="CM2123" s="14"/>
    </row>
    <row r="2124" spans="1:91" x14ac:dyDescent="0.3">
      <c r="A2124" s="10">
        <v>151</v>
      </c>
      <c r="B2124" s="36" t="s">
        <v>905</v>
      </c>
      <c r="G2124" s="36" t="s">
        <v>7560</v>
      </c>
      <c r="K2124" s="7"/>
      <c r="L2124" s="7" t="s">
        <v>834</v>
      </c>
      <c r="M2124" s="7" t="s">
        <v>624</v>
      </c>
      <c r="N2124" s="4"/>
      <c r="O2124" s="4"/>
      <c r="P2124" s="4"/>
      <c r="Q2124" s="4"/>
      <c r="R2124" s="4"/>
      <c r="S2124" s="4"/>
      <c r="T2124" s="4"/>
      <c r="U2124" s="4"/>
      <c r="V2124" s="4"/>
      <c r="W2124" s="4"/>
      <c r="X2124" s="4"/>
      <c r="Y2124" s="4"/>
      <c r="Z2124" s="4"/>
      <c r="AA2124" s="4"/>
      <c r="AB2124" s="4"/>
      <c r="AC2124" s="4"/>
      <c r="AD2124" s="4"/>
      <c r="AE2124" s="4"/>
      <c r="AF2124" s="4"/>
      <c r="AG2124" s="4"/>
      <c r="AH2124" s="4"/>
      <c r="AI2124" s="4"/>
      <c r="AJ2124" s="4"/>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c r="BI2124" s="4"/>
      <c r="BJ2124" s="4"/>
      <c r="BK2124" s="4"/>
      <c r="BL2124" s="4"/>
      <c r="BM2124" s="4"/>
      <c r="BN2124" s="4"/>
      <c r="BO2124" s="4"/>
      <c r="BP2124" s="4"/>
      <c r="BQ2124" s="4"/>
      <c r="BR2124" s="4"/>
      <c r="BS2124" s="4"/>
      <c r="BT2124" s="4"/>
      <c r="BU2124" s="4"/>
      <c r="BV2124" s="4"/>
      <c r="BW2124" s="4"/>
      <c r="BZ2124" s="7"/>
      <c r="CF2124" s="7"/>
      <c r="CG2124" s="14"/>
      <c r="CH2124" s="7"/>
      <c r="CI2124" s="14"/>
      <c r="CJ2124" s="7"/>
      <c r="CK2124" s="14"/>
      <c r="CL2124" s="7"/>
      <c r="CM2124" s="14"/>
    </row>
    <row r="2125" spans="1:91" x14ac:dyDescent="0.3">
      <c r="A2125" s="10">
        <v>151</v>
      </c>
      <c r="B2125" s="36" t="s">
        <v>860</v>
      </c>
      <c r="G2125" s="36" t="s">
        <v>7561</v>
      </c>
      <c r="K2125" s="7"/>
      <c r="L2125" s="7" t="s">
        <v>834</v>
      </c>
      <c r="M2125" s="7" t="s">
        <v>624</v>
      </c>
      <c r="N2125" s="4"/>
      <c r="O2125" s="4"/>
      <c r="P2125" s="4"/>
      <c r="Q2125" s="4"/>
      <c r="R2125" s="4"/>
      <c r="S2125" s="4"/>
      <c r="T2125" s="4"/>
      <c r="U2125" s="4"/>
      <c r="V2125" s="4"/>
      <c r="W2125" s="4"/>
      <c r="X2125" s="4"/>
      <c r="Y2125" s="4"/>
      <c r="Z2125" s="4"/>
      <c r="AA2125" s="4"/>
      <c r="AB2125" s="4"/>
      <c r="AC2125" s="4"/>
      <c r="AD2125" s="4"/>
      <c r="AE2125" s="4"/>
      <c r="AF2125" s="4"/>
      <c r="AG2125" s="4"/>
      <c r="AH2125" s="4"/>
      <c r="AI2125" s="4"/>
      <c r="AJ2125" s="4"/>
      <c r="AK2125" s="4"/>
      <c r="AL2125" s="4"/>
      <c r="AM2125" s="4"/>
      <c r="AN2125" s="4"/>
      <c r="AO2125" s="4"/>
      <c r="AP2125" s="4"/>
      <c r="AQ2125" s="4"/>
      <c r="AR2125" s="4"/>
      <c r="AS2125" s="4"/>
      <c r="AT2125" s="4"/>
      <c r="AU2125" s="4"/>
      <c r="AV2125" s="4"/>
      <c r="AW2125" s="4"/>
      <c r="AX2125" s="4"/>
      <c r="AY2125" s="4"/>
      <c r="AZ2125" s="4"/>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Z2125" s="7"/>
      <c r="CF2125" s="7"/>
      <c r="CG2125" s="14"/>
      <c r="CH2125" s="7"/>
      <c r="CI2125" s="14"/>
      <c r="CJ2125" s="7"/>
      <c r="CK2125" s="14"/>
      <c r="CL2125" s="7"/>
      <c r="CM2125" s="14"/>
    </row>
    <row r="2126" spans="1:91" x14ac:dyDescent="0.3">
      <c r="A2126" s="10">
        <v>151</v>
      </c>
      <c r="B2126" s="36" t="s">
        <v>1028</v>
      </c>
      <c r="G2126" s="36" t="s">
        <v>7562</v>
      </c>
      <c r="K2126" s="7"/>
      <c r="L2126" s="7" t="s">
        <v>834</v>
      </c>
      <c r="M2126" s="7" t="s">
        <v>615</v>
      </c>
      <c r="N2126" s="4"/>
      <c r="O2126" s="4"/>
      <c r="P2126" s="4"/>
      <c r="Q2126" s="4"/>
      <c r="R2126" s="4"/>
      <c r="S2126" s="4"/>
      <c r="T2126" s="4"/>
      <c r="U2126" s="4"/>
      <c r="V2126" s="4"/>
      <c r="W2126" s="4"/>
      <c r="X2126" s="4"/>
      <c r="Y2126" s="4"/>
      <c r="Z2126" s="4"/>
      <c r="AA2126" s="4"/>
      <c r="AB2126" s="4"/>
      <c r="AC2126" s="4"/>
      <c r="AD2126" s="4"/>
      <c r="AE2126" s="4"/>
      <c r="AF2126" s="4"/>
      <c r="AG2126" s="4"/>
      <c r="AH2126" s="4"/>
      <c r="AI2126" s="4"/>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c r="BI2126" s="4"/>
      <c r="BJ2126" s="4"/>
      <c r="BK2126" s="4"/>
      <c r="BL2126" s="4"/>
      <c r="BM2126" s="4"/>
      <c r="BN2126" s="4"/>
      <c r="BO2126" s="4"/>
      <c r="BP2126" s="4"/>
      <c r="BQ2126" s="4"/>
      <c r="BR2126" s="4"/>
      <c r="BS2126" s="4"/>
      <c r="BT2126" s="4"/>
      <c r="BU2126" s="4"/>
      <c r="BV2126" s="4"/>
      <c r="BW2126" s="4"/>
      <c r="BZ2126" s="7"/>
      <c r="CF2126" s="7"/>
      <c r="CG2126" s="14"/>
      <c r="CH2126" s="7"/>
      <c r="CI2126" s="14"/>
      <c r="CJ2126" s="7"/>
      <c r="CK2126" s="14"/>
      <c r="CL2126" s="7"/>
      <c r="CM2126" s="14"/>
    </row>
    <row r="2127" spans="1:91" x14ac:dyDescent="0.3">
      <c r="A2127" s="10">
        <v>151</v>
      </c>
      <c r="B2127" s="36" t="s">
        <v>1025</v>
      </c>
      <c r="G2127" s="36" t="s">
        <v>7563</v>
      </c>
      <c r="K2127" s="7"/>
      <c r="L2127" s="7" t="s">
        <v>834</v>
      </c>
      <c r="M2127" s="7" t="s">
        <v>624</v>
      </c>
      <c r="N2127" s="4"/>
      <c r="O2127" s="4"/>
      <c r="P2127" s="4"/>
      <c r="Q2127" s="4"/>
      <c r="R2127" s="4"/>
      <c r="S2127" s="4"/>
      <c r="T2127" s="4"/>
      <c r="U2127" s="4"/>
      <c r="V2127" s="4"/>
      <c r="W2127" s="4"/>
      <c r="X2127" s="4"/>
      <c r="Y2127" s="4"/>
      <c r="Z2127" s="4"/>
      <c r="AA2127" s="4"/>
      <c r="AB2127" s="4"/>
      <c r="AC2127" s="4"/>
      <c r="AD2127" s="4"/>
      <c r="AE2127" s="4"/>
      <c r="AF2127" s="4"/>
      <c r="AG2127" s="4"/>
      <c r="AH2127" s="4"/>
      <c r="AI2127" s="4"/>
      <c r="AJ2127" s="4"/>
      <c r="AK2127" s="4"/>
      <c r="AL2127" s="4"/>
      <c r="AM2127" s="4"/>
      <c r="AN2127" s="4"/>
      <c r="AO2127" s="4"/>
      <c r="AP2127" s="4"/>
      <c r="AQ2127" s="4"/>
      <c r="AR2127" s="4"/>
      <c r="AS2127" s="4"/>
      <c r="AT2127" s="4"/>
      <c r="AU2127" s="4"/>
      <c r="AV2127" s="4"/>
      <c r="AW2127" s="4"/>
      <c r="AX2127" s="4"/>
      <c r="AY2127" s="4"/>
      <c r="AZ2127" s="4"/>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Z2127" s="7"/>
      <c r="CF2127" s="7"/>
      <c r="CG2127" s="14"/>
      <c r="CH2127" s="7"/>
      <c r="CI2127" s="14"/>
      <c r="CJ2127" s="7"/>
      <c r="CK2127" s="14"/>
      <c r="CL2127" s="7"/>
      <c r="CM2127" s="14"/>
    </row>
    <row r="2128" spans="1:91" x14ac:dyDescent="0.3">
      <c r="A2128" s="10">
        <v>151</v>
      </c>
      <c r="B2128" s="36" t="s">
        <v>1058</v>
      </c>
      <c r="G2128" s="36" t="s">
        <v>7564</v>
      </c>
      <c r="K2128" s="7"/>
      <c r="L2128" s="7" t="s">
        <v>834</v>
      </c>
      <c r="M2128" s="7" t="s">
        <v>615</v>
      </c>
      <c r="N2128" s="4"/>
      <c r="O2128" s="4"/>
      <c r="P2128" s="4"/>
      <c r="Q2128" s="4"/>
      <c r="R2128" s="4"/>
      <c r="S2128" s="4"/>
      <c r="T2128" s="4"/>
      <c r="U2128" s="4"/>
      <c r="V2128" s="4"/>
      <c r="W2128" s="4"/>
      <c r="X2128" s="4"/>
      <c r="Y2128" s="4"/>
      <c r="Z2128" s="4"/>
      <c r="AA2128" s="4"/>
      <c r="AB2128" s="4"/>
      <c r="AC2128" s="4"/>
      <c r="AD2128" s="4"/>
      <c r="AE2128" s="4"/>
      <c r="AF2128" s="4"/>
      <c r="AG2128" s="4"/>
      <c r="AH2128" s="4"/>
      <c r="AI2128" s="4"/>
      <c r="AJ2128" s="4"/>
      <c r="AK2128" s="4"/>
      <c r="AL2128" s="4"/>
      <c r="AM2128" s="4"/>
      <c r="AN2128" s="4"/>
      <c r="AO2128" s="4"/>
      <c r="AP2128" s="4"/>
      <c r="AQ2128" s="4"/>
      <c r="AR2128" s="4"/>
      <c r="AS2128" s="4"/>
      <c r="AT2128" s="4"/>
      <c r="AU2128" s="4"/>
      <c r="AV2128" s="4"/>
      <c r="AW2128" s="4"/>
      <c r="AX2128" s="4"/>
      <c r="AY2128" s="4"/>
      <c r="AZ2128" s="4"/>
      <c r="BA2128" s="4"/>
      <c r="BB2128" s="4"/>
      <c r="BC2128" s="4"/>
      <c r="BD2128" s="4"/>
      <c r="BE2128" s="4"/>
      <c r="BF2128" s="4"/>
      <c r="BG2128" s="4"/>
      <c r="BH2128" s="4"/>
      <c r="BI2128" s="4"/>
      <c r="BJ2128" s="4"/>
      <c r="BK2128" s="4"/>
      <c r="BL2128" s="4"/>
      <c r="BM2128" s="4"/>
      <c r="BN2128" s="4"/>
      <c r="BO2128" s="4"/>
      <c r="BP2128" s="4"/>
      <c r="BQ2128" s="4"/>
      <c r="BR2128" s="4"/>
      <c r="BS2128" s="4"/>
      <c r="BT2128" s="4"/>
      <c r="BU2128" s="4"/>
      <c r="BV2128" s="4"/>
      <c r="BW2128" s="4"/>
      <c r="BZ2128" s="7"/>
      <c r="CF2128" s="7"/>
      <c r="CG2128" s="14"/>
      <c r="CH2128" s="7"/>
      <c r="CI2128" s="14"/>
      <c r="CJ2128" s="7"/>
      <c r="CK2128" s="14"/>
      <c r="CL2128" s="7"/>
      <c r="CM2128" s="14"/>
    </row>
    <row r="2129" spans="1:91" x14ac:dyDescent="0.3">
      <c r="A2129" s="10">
        <v>151</v>
      </c>
      <c r="B2129" s="36" t="s">
        <v>895</v>
      </c>
      <c r="G2129" s="36" t="s">
        <v>7565</v>
      </c>
      <c r="K2129" s="7"/>
      <c r="L2129" s="7" t="s">
        <v>834</v>
      </c>
      <c r="M2129" s="7" t="s">
        <v>669</v>
      </c>
      <c r="N2129" s="4"/>
      <c r="O2129" s="4"/>
      <c r="P2129" s="4"/>
      <c r="Q2129" s="4"/>
      <c r="R2129" s="4"/>
      <c r="S2129" s="4"/>
      <c r="T2129" s="4"/>
      <c r="U2129" s="4"/>
      <c r="V2129" s="4"/>
      <c r="W2129" s="4"/>
      <c r="X2129" s="4"/>
      <c r="Y2129" s="4"/>
      <c r="Z2129" s="4"/>
      <c r="AA2129" s="4"/>
      <c r="AB2129" s="4"/>
      <c r="AC2129" s="4"/>
      <c r="AD2129" s="4"/>
      <c r="AE2129" s="4"/>
      <c r="AF2129" s="4"/>
      <c r="AG2129" s="4"/>
      <c r="AH2129" s="4"/>
      <c r="AI2129" s="4"/>
      <c r="AJ2129" s="4"/>
      <c r="AK2129" s="4"/>
      <c r="AL2129" s="4"/>
      <c r="AM2129" s="4"/>
      <c r="AN2129" s="4"/>
      <c r="AO2129" s="4"/>
      <c r="AP2129" s="4"/>
      <c r="AQ2129" s="4"/>
      <c r="AR2129" s="4"/>
      <c r="AS2129" s="4"/>
      <c r="AT2129" s="4"/>
      <c r="AU2129" s="4"/>
      <c r="AV2129" s="4"/>
      <c r="AW2129" s="4"/>
      <c r="AX2129" s="4"/>
      <c r="AY2129" s="4"/>
      <c r="AZ2129" s="4"/>
      <c r="BA2129" s="4"/>
      <c r="BB2129" s="4"/>
      <c r="BC2129" s="4"/>
      <c r="BD2129" s="4"/>
      <c r="BE2129" s="4"/>
      <c r="BF2129" s="4"/>
      <c r="BG2129" s="4"/>
      <c r="BH2129" s="4"/>
      <c r="BI2129" s="4"/>
      <c r="BJ2129" s="4"/>
      <c r="BK2129" s="4"/>
      <c r="BL2129" s="4"/>
      <c r="BM2129" s="4"/>
      <c r="BN2129" s="4"/>
      <c r="BO2129" s="4"/>
      <c r="BP2129" s="4"/>
      <c r="BQ2129" s="4"/>
      <c r="BR2129" s="4"/>
      <c r="BS2129" s="4"/>
      <c r="BT2129" s="4"/>
      <c r="BU2129" s="4"/>
      <c r="BV2129" s="4"/>
      <c r="BW2129" s="4"/>
      <c r="BZ2129" s="7"/>
      <c r="CF2129" s="7"/>
      <c r="CG2129" s="14"/>
      <c r="CH2129" s="7"/>
      <c r="CI2129" s="14"/>
      <c r="CJ2129" s="7"/>
      <c r="CK2129" s="14"/>
      <c r="CL2129" s="7"/>
      <c r="CM2129" s="14"/>
    </row>
    <row r="2130" spans="1:91" x14ac:dyDescent="0.3">
      <c r="A2130" s="10">
        <v>151</v>
      </c>
      <c r="B2130" s="36" t="s">
        <v>1025</v>
      </c>
      <c r="G2130" s="36" t="s">
        <v>7566</v>
      </c>
      <c r="K2130" s="7"/>
      <c r="L2130" s="7" t="s">
        <v>834</v>
      </c>
      <c r="M2130" s="7" t="s">
        <v>669</v>
      </c>
      <c r="N2130" s="4"/>
      <c r="O2130" s="4"/>
      <c r="P2130" s="4"/>
      <c r="Q2130" s="4"/>
      <c r="R2130" s="4"/>
      <c r="S2130" s="4"/>
      <c r="T2130" s="4"/>
      <c r="U2130" s="4"/>
      <c r="V2130" s="4"/>
      <c r="W2130" s="4"/>
      <c r="X2130" s="4"/>
      <c r="Y2130" s="4"/>
      <c r="Z2130" s="4"/>
      <c r="AA2130" s="4"/>
      <c r="AB2130" s="4"/>
      <c r="AC2130" s="4"/>
      <c r="AD2130" s="4"/>
      <c r="AE2130" s="4"/>
      <c r="AF2130" s="4"/>
      <c r="AG2130" s="4"/>
      <c r="AH2130" s="4"/>
      <c r="AI2130" s="4"/>
      <c r="AJ2130" s="4"/>
      <c r="AK2130" s="4"/>
      <c r="AL2130" s="4"/>
      <c r="AM2130" s="4"/>
      <c r="AN2130" s="4"/>
      <c r="AO2130" s="4"/>
      <c r="AP2130" s="4"/>
      <c r="AQ2130" s="4"/>
      <c r="AR2130" s="4"/>
      <c r="AS2130" s="4"/>
      <c r="AT2130" s="4"/>
      <c r="AU2130" s="4"/>
      <c r="AV2130" s="4"/>
      <c r="AW2130" s="4"/>
      <c r="AX2130" s="4"/>
      <c r="AY2130" s="4"/>
      <c r="AZ2130" s="4"/>
      <c r="BA2130" s="4"/>
      <c r="BB2130" s="4"/>
      <c r="BC2130" s="4"/>
      <c r="BD2130" s="4"/>
      <c r="BE2130" s="4"/>
      <c r="BF2130" s="4"/>
      <c r="BG2130" s="4"/>
      <c r="BH2130" s="4"/>
      <c r="BI2130" s="4"/>
      <c r="BJ2130" s="4"/>
      <c r="BK2130" s="4"/>
      <c r="BL2130" s="4"/>
      <c r="BM2130" s="4"/>
      <c r="BN2130" s="4"/>
      <c r="BO2130" s="4"/>
      <c r="BP2130" s="4"/>
      <c r="BQ2130" s="4"/>
      <c r="BR2130" s="4"/>
      <c r="BS2130" s="4"/>
      <c r="BT2130" s="4"/>
      <c r="BU2130" s="4"/>
      <c r="BV2130" s="4"/>
      <c r="BW2130" s="4"/>
      <c r="BZ2130" s="7"/>
      <c r="CF2130" s="7"/>
      <c r="CG2130" s="14"/>
      <c r="CH2130" s="7"/>
      <c r="CI2130" s="14"/>
      <c r="CJ2130" s="7"/>
      <c r="CK2130" s="14"/>
      <c r="CL2130" s="7"/>
      <c r="CM2130" s="14"/>
    </row>
    <row r="2131" spans="1:91" x14ac:dyDescent="0.3">
      <c r="A2131" s="10">
        <v>151</v>
      </c>
      <c r="B2131" s="36" t="s">
        <v>868</v>
      </c>
      <c r="G2131" s="36" t="s">
        <v>7567</v>
      </c>
      <c r="K2131" s="7"/>
      <c r="L2131" s="7" t="s">
        <v>834</v>
      </c>
      <c r="M2131" s="7" t="s">
        <v>615</v>
      </c>
      <c r="N2131" s="4"/>
      <c r="O2131" s="4"/>
      <c r="P2131" s="4"/>
      <c r="Q2131" s="4"/>
      <c r="R2131" s="4"/>
      <c r="S2131" s="4"/>
      <c r="T2131" s="4"/>
      <c r="U2131" s="4"/>
      <c r="V2131" s="4"/>
      <c r="W2131" s="4"/>
      <c r="X2131" s="4"/>
      <c r="Y2131" s="4"/>
      <c r="Z2131" s="4"/>
      <c r="AA2131" s="4"/>
      <c r="AB2131" s="4"/>
      <c r="AC2131" s="4"/>
      <c r="AD2131" s="4"/>
      <c r="AE2131" s="4"/>
      <c r="AF2131" s="4"/>
      <c r="AG2131" s="4"/>
      <c r="AH2131" s="4"/>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c r="BI2131" s="4"/>
      <c r="BJ2131" s="4"/>
      <c r="BK2131" s="4"/>
      <c r="BL2131" s="4"/>
      <c r="BM2131" s="4"/>
      <c r="BN2131" s="4"/>
      <c r="BO2131" s="4"/>
      <c r="BP2131" s="4"/>
      <c r="BQ2131" s="4"/>
      <c r="BR2131" s="4"/>
      <c r="BS2131" s="4"/>
      <c r="BT2131" s="4"/>
      <c r="BU2131" s="4"/>
      <c r="BV2131" s="4"/>
      <c r="BW2131" s="4"/>
      <c r="BZ2131" s="7"/>
      <c r="CF2131" s="7"/>
      <c r="CG2131" s="14"/>
      <c r="CH2131" s="7"/>
      <c r="CI2131" s="14"/>
      <c r="CJ2131" s="7"/>
      <c r="CK2131" s="14"/>
      <c r="CL2131" s="7"/>
      <c r="CM2131" s="14"/>
    </row>
    <row r="2132" spans="1:91" x14ac:dyDescent="0.3">
      <c r="A2132" s="10">
        <v>151</v>
      </c>
      <c r="B2132" s="36" t="s">
        <v>1025</v>
      </c>
      <c r="G2132" s="36" t="s">
        <v>7568</v>
      </c>
      <c r="K2132" s="7"/>
      <c r="L2132" s="7" t="s">
        <v>834</v>
      </c>
      <c r="M2132" s="7" t="s">
        <v>669</v>
      </c>
      <c r="N2132" s="4"/>
      <c r="O2132" s="4"/>
      <c r="P2132" s="4"/>
      <c r="Q2132" s="4"/>
      <c r="R2132" s="4"/>
      <c r="S2132" s="4"/>
      <c r="T2132" s="4"/>
      <c r="U2132" s="4"/>
      <c r="V2132" s="4"/>
      <c r="W2132" s="4"/>
      <c r="X2132" s="4"/>
      <c r="Y2132" s="4"/>
      <c r="Z2132" s="4"/>
      <c r="AA2132" s="4"/>
      <c r="AB2132" s="4"/>
      <c r="AC2132" s="4"/>
      <c r="AD2132" s="4"/>
      <c r="AE2132" s="4"/>
      <c r="AF2132" s="4"/>
      <c r="AG2132" s="4"/>
      <c r="AH2132" s="4"/>
      <c r="AI2132" s="4"/>
      <c r="AJ2132" s="4"/>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c r="BI2132" s="4"/>
      <c r="BJ2132" s="4"/>
      <c r="BK2132" s="4"/>
      <c r="BL2132" s="4"/>
      <c r="BM2132" s="4"/>
      <c r="BN2132" s="4"/>
      <c r="BO2132" s="4"/>
      <c r="BP2132" s="4"/>
      <c r="BQ2132" s="4"/>
      <c r="BR2132" s="4"/>
      <c r="BS2132" s="4"/>
      <c r="BT2132" s="4"/>
      <c r="BU2132" s="4"/>
      <c r="BV2132" s="4"/>
      <c r="BW2132" s="4"/>
      <c r="BZ2132" s="7"/>
      <c r="CF2132" s="7"/>
      <c r="CG2132" s="14"/>
      <c r="CH2132" s="7"/>
      <c r="CI2132" s="14"/>
      <c r="CJ2132" s="7"/>
      <c r="CK2132" s="14"/>
      <c r="CL2132" s="7"/>
      <c r="CM2132" s="14"/>
    </row>
    <row r="2133" spans="1:91" x14ac:dyDescent="0.3">
      <c r="A2133" s="10">
        <v>151</v>
      </c>
      <c r="B2133" s="36" t="s">
        <v>868</v>
      </c>
      <c r="G2133" s="36" t="s">
        <v>7569</v>
      </c>
      <c r="K2133" s="7"/>
      <c r="L2133" s="7" t="s">
        <v>834</v>
      </c>
      <c r="M2133" s="7" t="s">
        <v>669</v>
      </c>
      <c r="N2133" s="4"/>
      <c r="O2133" s="4"/>
      <c r="P2133" s="4"/>
      <c r="Q2133" s="4"/>
      <c r="R2133" s="4"/>
      <c r="S2133" s="4"/>
      <c r="T2133" s="4"/>
      <c r="U2133" s="4"/>
      <c r="V2133" s="4"/>
      <c r="W2133" s="4"/>
      <c r="X2133" s="4"/>
      <c r="Y2133" s="4"/>
      <c r="Z2133" s="4"/>
      <c r="AA2133" s="4"/>
      <c r="AB2133" s="4"/>
      <c r="AC2133" s="4"/>
      <c r="AD2133" s="4"/>
      <c r="AE2133" s="4"/>
      <c r="AF2133" s="4"/>
      <c r="AG2133" s="4"/>
      <c r="AH2133" s="4"/>
      <c r="AI2133" s="4"/>
      <c r="AJ2133" s="4"/>
      <c r="AK2133" s="4"/>
      <c r="AL2133" s="4"/>
      <c r="AM2133" s="4"/>
      <c r="AN2133" s="4"/>
      <c r="AO2133" s="4"/>
      <c r="AP2133" s="4"/>
      <c r="AQ2133" s="4"/>
      <c r="AR2133" s="4"/>
      <c r="AS2133" s="4"/>
      <c r="AT2133" s="4"/>
      <c r="AU2133" s="4"/>
      <c r="AV2133" s="4"/>
      <c r="AW2133" s="4"/>
      <c r="AX2133" s="4"/>
      <c r="AY2133" s="4"/>
      <c r="AZ2133" s="4"/>
      <c r="BA2133" s="4"/>
      <c r="BB2133" s="4"/>
      <c r="BC2133" s="4"/>
      <c r="BD2133" s="4"/>
      <c r="BE2133" s="4"/>
      <c r="BF2133" s="4"/>
      <c r="BG2133" s="4"/>
      <c r="BH2133" s="4"/>
      <c r="BI2133" s="4"/>
      <c r="BJ2133" s="4"/>
      <c r="BK2133" s="4"/>
      <c r="BL2133" s="4"/>
      <c r="BM2133" s="4"/>
      <c r="BN2133" s="4"/>
      <c r="BO2133" s="4"/>
      <c r="BP2133" s="4"/>
      <c r="BQ2133" s="4"/>
      <c r="BR2133" s="4"/>
      <c r="BS2133" s="4"/>
      <c r="BT2133" s="4"/>
      <c r="BU2133" s="4"/>
      <c r="BV2133" s="4"/>
      <c r="BW2133" s="4"/>
      <c r="BZ2133" s="7"/>
      <c r="CF2133" s="7"/>
      <c r="CG2133" s="14"/>
      <c r="CH2133" s="7"/>
      <c r="CI2133" s="14"/>
      <c r="CJ2133" s="7"/>
      <c r="CK2133" s="14"/>
      <c r="CL2133" s="7"/>
      <c r="CM2133" s="14"/>
    </row>
    <row r="2134" spans="1:91" x14ac:dyDescent="0.3">
      <c r="A2134" s="10">
        <v>151</v>
      </c>
      <c r="B2134" s="36" t="s">
        <v>852</v>
      </c>
      <c r="G2134" s="36" t="s">
        <v>7570</v>
      </c>
      <c r="K2134" s="7"/>
      <c r="L2134" s="7" t="s">
        <v>834</v>
      </c>
      <c r="M2134" s="7" t="s">
        <v>669</v>
      </c>
      <c r="N2134" s="4"/>
      <c r="O2134" s="4"/>
      <c r="P2134" s="4"/>
      <c r="Q2134" s="4"/>
      <c r="R2134" s="4"/>
      <c r="S2134" s="4"/>
      <c r="T2134" s="4"/>
      <c r="U2134" s="4"/>
      <c r="V2134" s="4"/>
      <c r="W2134" s="4"/>
      <c r="X2134" s="4"/>
      <c r="Y2134" s="4"/>
      <c r="Z2134" s="4"/>
      <c r="AA2134" s="4"/>
      <c r="AB2134" s="4"/>
      <c r="AC2134" s="4"/>
      <c r="AD2134" s="4"/>
      <c r="AE2134" s="4"/>
      <c r="AF2134" s="4"/>
      <c r="AG2134" s="4"/>
      <c r="AH2134" s="4"/>
      <c r="AI2134" s="4"/>
      <c r="AJ2134" s="4"/>
      <c r="AK2134" s="4"/>
      <c r="AL2134" s="4"/>
      <c r="AM2134" s="4"/>
      <c r="AN2134" s="4"/>
      <c r="AO2134" s="4"/>
      <c r="AP2134" s="4"/>
      <c r="AQ2134" s="4"/>
      <c r="AR2134" s="4"/>
      <c r="AS2134" s="4"/>
      <c r="AT2134" s="4"/>
      <c r="AU2134" s="4"/>
      <c r="AV2134" s="4"/>
      <c r="AW2134" s="4"/>
      <c r="AX2134" s="4"/>
      <c r="AY2134" s="4"/>
      <c r="AZ2134" s="4"/>
      <c r="BA2134" s="4"/>
      <c r="BB2134" s="4"/>
      <c r="BC2134" s="4"/>
      <c r="BD2134" s="4"/>
      <c r="BE2134" s="4"/>
      <c r="BF2134" s="4"/>
      <c r="BG2134" s="4"/>
      <c r="BH2134" s="4"/>
      <c r="BI2134" s="4"/>
      <c r="BJ2134" s="4"/>
      <c r="BK2134" s="4"/>
      <c r="BL2134" s="4"/>
      <c r="BM2134" s="4"/>
      <c r="BN2134" s="4"/>
      <c r="BO2134" s="4"/>
      <c r="BP2134" s="4"/>
      <c r="BQ2134" s="4"/>
      <c r="BR2134" s="4"/>
      <c r="BS2134" s="4"/>
      <c r="BT2134" s="4"/>
      <c r="BU2134" s="4"/>
      <c r="BV2134" s="4"/>
      <c r="BW2134" s="4"/>
      <c r="BZ2134" s="7"/>
      <c r="CF2134" s="7"/>
      <c r="CG2134" s="14"/>
      <c r="CH2134" s="7"/>
      <c r="CI2134" s="14"/>
      <c r="CJ2134" s="7"/>
      <c r="CK2134" s="14"/>
      <c r="CL2134" s="7"/>
      <c r="CM2134" s="14"/>
    </row>
    <row r="2135" spans="1:91" x14ac:dyDescent="0.3">
      <c r="A2135" s="10">
        <v>151</v>
      </c>
      <c r="B2135" s="36" t="s">
        <v>907</v>
      </c>
      <c r="G2135" s="36" t="s">
        <v>7571</v>
      </c>
      <c r="K2135" s="7"/>
      <c r="L2135" s="7" t="s">
        <v>834</v>
      </c>
      <c r="M2135" s="7" t="s">
        <v>669</v>
      </c>
      <c r="N2135" s="4"/>
      <c r="O2135" s="4"/>
      <c r="P2135" s="4"/>
      <c r="Q2135" s="4"/>
      <c r="R2135" s="4"/>
      <c r="S2135" s="4"/>
      <c r="T2135" s="4"/>
      <c r="U2135" s="4"/>
      <c r="V2135" s="4"/>
      <c r="W2135" s="4"/>
      <c r="X2135" s="4"/>
      <c r="Y2135" s="4"/>
      <c r="Z2135" s="4"/>
      <c r="AA2135" s="4"/>
      <c r="AB2135" s="4"/>
      <c r="AC2135" s="4"/>
      <c r="AD2135" s="4"/>
      <c r="AE2135" s="4"/>
      <c r="AF2135" s="4"/>
      <c r="AG2135" s="4"/>
      <c r="AH2135" s="4"/>
      <c r="AI2135" s="4"/>
      <c r="AJ2135" s="4"/>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c r="BI2135" s="4"/>
      <c r="BJ2135" s="4"/>
      <c r="BK2135" s="4"/>
      <c r="BL2135" s="4"/>
      <c r="BM2135" s="4"/>
      <c r="BN2135" s="4"/>
      <c r="BO2135" s="4"/>
      <c r="BP2135" s="4"/>
      <c r="BQ2135" s="4"/>
      <c r="BR2135" s="4"/>
      <c r="BS2135" s="4"/>
      <c r="BT2135" s="4"/>
      <c r="BU2135" s="4"/>
      <c r="BV2135" s="4"/>
      <c r="BW2135" s="4"/>
      <c r="BZ2135" s="7"/>
      <c r="CF2135" s="7"/>
      <c r="CG2135" s="14"/>
      <c r="CH2135" s="7"/>
      <c r="CI2135" s="14"/>
      <c r="CJ2135" s="7"/>
      <c r="CK2135" s="14"/>
      <c r="CL2135" s="7"/>
      <c r="CM2135" s="14"/>
    </row>
    <row r="2136" spans="1:91" x14ac:dyDescent="0.3">
      <c r="A2136" s="10">
        <v>151</v>
      </c>
      <c r="B2136" s="36" t="s">
        <v>1025</v>
      </c>
      <c r="G2136" s="36" t="s">
        <v>7572</v>
      </c>
      <c r="K2136" s="7"/>
      <c r="L2136" s="7" t="s">
        <v>834</v>
      </c>
      <c r="M2136" s="7" t="s">
        <v>618</v>
      </c>
      <c r="N2136" s="4"/>
      <c r="O2136" s="4"/>
      <c r="P2136" s="4"/>
      <c r="Q2136" s="4"/>
      <c r="R2136" s="4"/>
      <c r="S2136" s="4"/>
      <c r="T2136" s="4"/>
      <c r="U2136" s="4"/>
      <c r="V2136" s="4"/>
      <c r="W2136" s="4"/>
      <c r="X2136" s="4"/>
      <c r="Y2136" s="4"/>
      <c r="Z2136" s="4"/>
      <c r="AA2136" s="4"/>
      <c r="AB2136" s="4"/>
      <c r="AC2136" s="4"/>
      <c r="AD2136" s="4"/>
      <c r="AE2136" s="4"/>
      <c r="AF2136" s="4"/>
      <c r="AG2136" s="4"/>
      <c r="AH2136" s="4"/>
      <c r="AI2136" s="4"/>
      <c r="AJ2136" s="4"/>
      <c r="AK2136" s="4"/>
      <c r="AL2136" s="4"/>
      <c r="AM2136" s="4"/>
      <c r="AN2136" s="4"/>
      <c r="AO2136" s="4"/>
      <c r="AP2136" s="4"/>
      <c r="AQ2136" s="4"/>
      <c r="AR2136" s="4"/>
      <c r="AS2136" s="4"/>
      <c r="AT2136" s="4"/>
      <c r="AU2136" s="4"/>
      <c r="AV2136" s="4"/>
      <c r="AW2136" s="4"/>
      <c r="AX2136" s="4"/>
      <c r="AY2136" s="4"/>
      <c r="AZ2136" s="4"/>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Z2136" s="7"/>
      <c r="CF2136" s="7"/>
      <c r="CG2136" s="14"/>
      <c r="CH2136" s="7"/>
      <c r="CI2136" s="14"/>
      <c r="CJ2136" s="7"/>
      <c r="CK2136" s="14"/>
      <c r="CL2136" s="7"/>
      <c r="CM2136" s="14"/>
    </row>
    <row r="2137" spans="1:91" x14ac:dyDescent="0.3">
      <c r="A2137" s="10">
        <v>151</v>
      </c>
      <c r="B2137" s="36" t="s">
        <v>1058</v>
      </c>
      <c r="G2137" s="36" t="s">
        <v>7573</v>
      </c>
      <c r="K2137" s="7"/>
      <c r="L2137" s="7" t="s">
        <v>834</v>
      </c>
      <c r="M2137" s="7" t="s">
        <v>669</v>
      </c>
      <c r="N2137" s="4"/>
      <c r="O2137" s="4"/>
      <c r="P2137" s="4"/>
      <c r="Q2137" s="4"/>
      <c r="R2137" s="4"/>
      <c r="S2137" s="4"/>
      <c r="T2137" s="4"/>
      <c r="U2137" s="4"/>
      <c r="V2137" s="4"/>
      <c r="W2137" s="4"/>
      <c r="X2137" s="4"/>
      <c r="Y2137" s="4"/>
      <c r="Z2137" s="4"/>
      <c r="AA2137" s="4"/>
      <c r="AB2137" s="4"/>
      <c r="AC2137" s="4"/>
      <c r="AD2137" s="4"/>
      <c r="AE2137" s="4"/>
      <c r="AF2137" s="4"/>
      <c r="AG2137" s="4"/>
      <c r="AH2137" s="4"/>
      <c r="AI2137" s="4"/>
      <c r="AJ2137" s="4"/>
      <c r="AK2137" s="4"/>
      <c r="AL2137" s="4"/>
      <c r="AM2137" s="4"/>
      <c r="AN2137" s="4"/>
      <c r="AO2137" s="4"/>
      <c r="AP2137" s="4"/>
      <c r="AQ2137" s="4"/>
      <c r="AR2137" s="4"/>
      <c r="AS2137" s="4"/>
      <c r="AT2137" s="4"/>
      <c r="AU2137" s="4"/>
      <c r="AV2137" s="4"/>
      <c r="AW2137" s="4"/>
      <c r="AX2137" s="4"/>
      <c r="AY2137" s="4"/>
      <c r="AZ2137" s="4"/>
      <c r="BA2137" s="4"/>
      <c r="BB2137" s="4"/>
      <c r="BC2137" s="4"/>
      <c r="BD2137" s="4"/>
      <c r="BE2137" s="4"/>
      <c r="BF2137" s="4"/>
      <c r="BG2137" s="4"/>
      <c r="BH2137" s="4"/>
      <c r="BI2137" s="4"/>
      <c r="BJ2137" s="4"/>
      <c r="BK2137" s="4"/>
      <c r="BL2137" s="4"/>
      <c r="BM2137" s="4"/>
      <c r="BN2137" s="4"/>
      <c r="BO2137" s="4"/>
      <c r="BP2137" s="4"/>
      <c r="BQ2137" s="4"/>
      <c r="BR2137" s="4"/>
      <c r="BS2137" s="4"/>
      <c r="BT2137" s="4"/>
      <c r="BU2137" s="4"/>
      <c r="BV2137" s="4"/>
      <c r="BW2137" s="4"/>
      <c r="BZ2137" s="7"/>
      <c r="CF2137" s="7"/>
      <c r="CG2137" s="14"/>
      <c r="CH2137" s="7"/>
      <c r="CI2137" s="14"/>
      <c r="CJ2137" s="7"/>
      <c r="CK2137" s="14"/>
      <c r="CL2137" s="7"/>
      <c r="CM2137" s="14"/>
    </row>
    <row r="2138" spans="1:91" x14ac:dyDescent="0.3">
      <c r="A2138" s="10">
        <v>151</v>
      </c>
      <c r="B2138" s="36" t="s">
        <v>868</v>
      </c>
      <c r="G2138" s="36" t="s">
        <v>7574</v>
      </c>
      <c r="K2138" s="7"/>
      <c r="L2138" s="7" t="s">
        <v>834</v>
      </c>
      <c r="M2138" s="7" t="s">
        <v>669</v>
      </c>
      <c r="N2138" s="4"/>
      <c r="O2138" s="4"/>
      <c r="P2138" s="4"/>
      <c r="Q2138" s="4"/>
      <c r="R2138" s="4"/>
      <c r="S2138" s="4"/>
      <c r="T2138" s="4"/>
      <c r="U2138" s="4"/>
      <c r="V2138" s="4"/>
      <c r="W2138" s="4"/>
      <c r="X2138" s="4"/>
      <c r="Y2138" s="4"/>
      <c r="Z2138" s="4"/>
      <c r="AA2138" s="4"/>
      <c r="AB2138" s="4"/>
      <c r="AC2138" s="4"/>
      <c r="AD2138" s="4"/>
      <c r="AE2138" s="4"/>
      <c r="AF2138" s="4"/>
      <c r="AG2138" s="4"/>
      <c r="AH2138" s="4"/>
      <c r="AI2138" s="4"/>
      <c r="AJ2138" s="4"/>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c r="BI2138" s="4"/>
      <c r="BJ2138" s="4"/>
      <c r="BK2138" s="4"/>
      <c r="BL2138" s="4"/>
      <c r="BM2138" s="4"/>
      <c r="BN2138" s="4"/>
      <c r="BO2138" s="4"/>
      <c r="BP2138" s="4"/>
      <c r="BQ2138" s="4"/>
      <c r="BR2138" s="4"/>
      <c r="BS2138" s="4"/>
      <c r="BT2138" s="4"/>
      <c r="BU2138" s="4"/>
      <c r="BV2138" s="4"/>
      <c r="BW2138" s="4"/>
      <c r="BZ2138" s="7"/>
      <c r="CF2138" s="7"/>
      <c r="CG2138" s="14"/>
      <c r="CH2138" s="7"/>
      <c r="CI2138" s="14"/>
      <c r="CJ2138" s="7"/>
      <c r="CK2138" s="14"/>
      <c r="CL2138" s="7"/>
      <c r="CM2138" s="14"/>
    </row>
    <row r="2139" spans="1:91" x14ac:dyDescent="0.3">
      <c r="A2139" s="10">
        <v>151</v>
      </c>
      <c r="B2139" s="36" t="s">
        <v>868</v>
      </c>
      <c r="G2139" s="36" t="s">
        <v>7575</v>
      </c>
      <c r="K2139" s="7"/>
      <c r="L2139" s="7" t="s">
        <v>834</v>
      </c>
      <c r="M2139" s="7" t="s">
        <v>624</v>
      </c>
      <c r="N2139" s="4"/>
      <c r="O2139" s="4"/>
      <c r="P2139" s="4"/>
      <c r="Q2139" s="4"/>
      <c r="R2139" s="4"/>
      <c r="S2139" s="4"/>
      <c r="T2139" s="4"/>
      <c r="U2139" s="4"/>
      <c r="V2139" s="4"/>
      <c r="W2139" s="4"/>
      <c r="X2139" s="4"/>
      <c r="Y2139" s="4"/>
      <c r="Z2139" s="4"/>
      <c r="AA2139" s="4"/>
      <c r="AB2139" s="4"/>
      <c r="AC2139" s="4"/>
      <c r="AD2139" s="4"/>
      <c r="AE2139" s="4"/>
      <c r="AF2139" s="4"/>
      <c r="AG2139" s="4"/>
      <c r="AH2139" s="4"/>
      <c r="AI2139" s="4"/>
      <c r="AJ2139" s="4"/>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c r="BI2139" s="4"/>
      <c r="BJ2139" s="4"/>
      <c r="BK2139" s="4"/>
      <c r="BL2139" s="4"/>
      <c r="BM2139" s="4"/>
      <c r="BN2139" s="4"/>
      <c r="BO2139" s="4"/>
      <c r="BP2139" s="4"/>
      <c r="BQ2139" s="4"/>
      <c r="BR2139" s="4"/>
      <c r="BS2139" s="4"/>
      <c r="BT2139" s="4"/>
      <c r="BU2139" s="4"/>
      <c r="BV2139" s="4"/>
      <c r="BW2139" s="4"/>
      <c r="BZ2139" s="7"/>
      <c r="CF2139" s="7"/>
      <c r="CG2139" s="14"/>
      <c r="CH2139" s="7"/>
      <c r="CI2139" s="14"/>
      <c r="CJ2139" s="7"/>
      <c r="CK2139" s="14"/>
      <c r="CL2139" s="7"/>
      <c r="CM2139" s="14"/>
    </row>
    <row r="2140" spans="1:91" x14ac:dyDescent="0.3">
      <c r="A2140" s="10">
        <v>151</v>
      </c>
      <c r="B2140" s="36" t="s">
        <v>868</v>
      </c>
      <c r="G2140" s="36" t="s">
        <v>7576</v>
      </c>
      <c r="K2140" s="7"/>
      <c r="L2140" s="7" t="s">
        <v>834</v>
      </c>
      <c r="M2140" s="7" t="s">
        <v>624</v>
      </c>
      <c r="N2140" s="4"/>
      <c r="O2140" s="4"/>
      <c r="P2140" s="4"/>
      <c r="Q2140" s="4"/>
      <c r="R2140" s="4"/>
      <c r="S2140" s="4"/>
      <c r="T2140" s="4"/>
      <c r="U2140" s="4"/>
      <c r="V2140" s="4"/>
      <c r="W2140" s="4"/>
      <c r="X2140" s="4"/>
      <c r="Y2140" s="4"/>
      <c r="Z2140" s="4"/>
      <c r="AA2140" s="4"/>
      <c r="AB2140" s="4"/>
      <c r="AC2140" s="4"/>
      <c r="AD2140" s="4"/>
      <c r="AE2140" s="4"/>
      <c r="AF2140" s="4"/>
      <c r="AG2140" s="4"/>
      <c r="AH2140" s="4"/>
      <c r="AI2140" s="4"/>
      <c r="AJ2140" s="4"/>
      <c r="AK2140" s="4"/>
      <c r="AL2140" s="4"/>
      <c r="AM2140" s="4"/>
      <c r="AN2140" s="4"/>
      <c r="AO2140" s="4"/>
      <c r="AP2140" s="4"/>
      <c r="AQ2140" s="4"/>
      <c r="AR2140" s="4"/>
      <c r="AS2140" s="4"/>
      <c r="AT2140" s="4"/>
      <c r="AU2140" s="4"/>
      <c r="AV2140" s="4"/>
      <c r="AW2140" s="4"/>
      <c r="AX2140" s="4"/>
      <c r="AY2140" s="4"/>
      <c r="AZ2140" s="4"/>
      <c r="BA2140" s="4"/>
      <c r="BB2140" s="4"/>
      <c r="BC2140" s="4"/>
      <c r="BD2140" s="4"/>
      <c r="BE2140" s="4"/>
      <c r="BF2140" s="4"/>
      <c r="BG2140" s="4"/>
      <c r="BH2140" s="4"/>
      <c r="BI2140" s="4"/>
      <c r="BJ2140" s="4"/>
      <c r="BK2140" s="4"/>
      <c r="BL2140" s="4"/>
      <c r="BM2140" s="4"/>
      <c r="BN2140" s="4"/>
      <c r="BO2140" s="4"/>
      <c r="BP2140" s="4"/>
      <c r="BQ2140" s="4"/>
      <c r="BR2140" s="4"/>
      <c r="BS2140" s="4"/>
      <c r="BT2140" s="4"/>
      <c r="BU2140" s="4"/>
      <c r="BV2140" s="4"/>
      <c r="BW2140" s="4"/>
      <c r="BZ2140" s="7"/>
      <c r="CF2140" s="7"/>
      <c r="CG2140" s="14"/>
      <c r="CH2140" s="7"/>
      <c r="CI2140" s="14"/>
      <c r="CJ2140" s="7"/>
      <c r="CK2140" s="14"/>
      <c r="CL2140" s="7"/>
      <c r="CM2140" s="14"/>
    </row>
    <row r="2141" spans="1:91" x14ac:dyDescent="0.3">
      <c r="A2141" s="10">
        <v>151</v>
      </c>
      <c r="B2141" s="36" t="s">
        <v>1397</v>
      </c>
      <c r="G2141" s="36" t="s">
        <v>7577</v>
      </c>
      <c r="K2141" s="7"/>
      <c r="L2141" s="7" t="s">
        <v>834</v>
      </c>
      <c r="M2141" s="7" t="s">
        <v>669</v>
      </c>
      <c r="N2141" s="4"/>
      <c r="O2141" s="4"/>
      <c r="P2141" s="4"/>
      <c r="Q2141" s="4"/>
      <c r="R2141" s="4"/>
      <c r="S2141" s="4"/>
      <c r="T2141" s="4"/>
      <c r="U2141" s="4"/>
      <c r="V2141" s="4"/>
      <c r="W2141" s="4"/>
      <c r="X2141" s="4"/>
      <c r="Y2141" s="4"/>
      <c r="Z2141" s="4"/>
      <c r="AA2141" s="4"/>
      <c r="AB2141" s="4"/>
      <c r="AC2141" s="4"/>
      <c r="AD2141" s="4"/>
      <c r="AE2141" s="4"/>
      <c r="AF2141" s="4"/>
      <c r="AG2141" s="4"/>
      <c r="AH2141" s="4"/>
      <c r="AI2141" s="4"/>
      <c r="AJ2141" s="4"/>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Z2141" s="7"/>
      <c r="CF2141" s="7"/>
      <c r="CG2141" s="14"/>
      <c r="CH2141" s="7"/>
      <c r="CI2141" s="14"/>
      <c r="CJ2141" s="7"/>
      <c r="CK2141" s="14"/>
      <c r="CL2141" s="7"/>
      <c r="CM2141" s="14"/>
    </row>
    <row r="2142" spans="1:91" x14ac:dyDescent="0.3">
      <c r="A2142" s="10">
        <v>151</v>
      </c>
      <c r="B2142" s="36" t="s">
        <v>1025</v>
      </c>
      <c r="G2142" s="36" t="s">
        <v>7578</v>
      </c>
      <c r="K2142" s="7"/>
      <c r="L2142" s="7" t="s">
        <v>834</v>
      </c>
      <c r="M2142" s="7" t="s">
        <v>669</v>
      </c>
      <c r="N2142" s="4"/>
      <c r="O2142" s="4"/>
      <c r="P2142" s="4"/>
      <c r="Q2142" s="4"/>
      <c r="R2142" s="4"/>
      <c r="S2142" s="4"/>
      <c r="T2142" s="4"/>
      <c r="U2142" s="4"/>
      <c r="V2142" s="4"/>
      <c r="W2142" s="4"/>
      <c r="X2142" s="4"/>
      <c r="Y2142" s="4"/>
      <c r="Z2142" s="4"/>
      <c r="AA2142" s="4"/>
      <c r="AB2142" s="4"/>
      <c r="AC2142" s="4"/>
      <c r="AD2142" s="4"/>
      <c r="AE2142" s="4"/>
      <c r="AF2142" s="4"/>
      <c r="AG2142" s="4"/>
      <c r="AH2142" s="4"/>
      <c r="AI2142" s="4"/>
      <c r="AJ2142" s="4"/>
      <c r="AK2142" s="4"/>
      <c r="AL2142" s="4"/>
      <c r="AM2142" s="4"/>
      <c r="AN2142" s="4"/>
      <c r="AO2142" s="4"/>
      <c r="AP2142" s="4"/>
      <c r="AQ2142" s="4"/>
      <c r="AR2142" s="4"/>
      <c r="AS2142" s="4"/>
      <c r="AT2142" s="4"/>
      <c r="AU2142" s="4"/>
      <c r="AV2142" s="4"/>
      <c r="AW2142" s="4"/>
      <c r="AX2142" s="4"/>
      <c r="AY2142" s="4"/>
      <c r="AZ2142" s="4"/>
      <c r="BA2142" s="4"/>
      <c r="BB2142" s="4"/>
      <c r="BC2142" s="4"/>
      <c r="BD2142" s="4"/>
      <c r="BE2142" s="4"/>
      <c r="BF2142" s="4"/>
      <c r="BG2142" s="4"/>
      <c r="BH2142" s="4"/>
      <c r="BI2142" s="4"/>
      <c r="BJ2142" s="4"/>
      <c r="BK2142" s="4"/>
      <c r="BL2142" s="4"/>
      <c r="BM2142" s="4"/>
      <c r="BN2142" s="4"/>
      <c r="BO2142" s="4"/>
      <c r="BP2142" s="4"/>
      <c r="BQ2142" s="4"/>
      <c r="BR2142" s="4"/>
      <c r="BS2142" s="4"/>
      <c r="BT2142" s="4"/>
      <c r="BU2142" s="4"/>
      <c r="BV2142" s="4"/>
      <c r="BW2142" s="4"/>
      <c r="BZ2142" s="7"/>
      <c r="CF2142" s="7"/>
      <c r="CG2142" s="14"/>
      <c r="CH2142" s="7"/>
      <c r="CI2142" s="14"/>
      <c r="CJ2142" s="7"/>
      <c r="CK2142" s="14"/>
      <c r="CL2142" s="7"/>
      <c r="CM2142" s="14"/>
    </row>
    <row r="2143" spans="1:91" x14ac:dyDescent="0.3">
      <c r="A2143" s="10">
        <v>151</v>
      </c>
      <c r="B2143" s="36" t="s">
        <v>1058</v>
      </c>
      <c r="G2143" s="36" t="s">
        <v>7579</v>
      </c>
      <c r="K2143" s="7"/>
      <c r="L2143" s="7" t="s">
        <v>834</v>
      </c>
      <c r="M2143" s="7" t="s">
        <v>639</v>
      </c>
      <c r="N2143" s="4"/>
      <c r="O2143" s="4"/>
      <c r="P2143" s="4"/>
      <c r="Q2143" s="4"/>
      <c r="R2143" s="4"/>
      <c r="S2143" s="4"/>
      <c r="T2143" s="4"/>
      <c r="U2143" s="4"/>
      <c r="V2143" s="4"/>
      <c r="W2143" s="4"/>
      <c r="X2143" s="4"/>
      <c r="Y2143" s="4"/>
      <c r="Z2143" s="4"/>
      <c r="AA2143" s="4"/>
      <c r="AB2143" s="4"/>
      <c r="AC2143" s="4"/>
      <c r="AD2143" s="4"/>
      <c r="AE2143" s="4"/>
      <c r="AF2143" s="4"/>
      <c r="AG2143" s="4"/>
      <c r="AH2143" s="4"/>
      <c r="AI2143" s="4"/>
      <c r="AJ2143" s="4"/>
      <c r="AK2143" s="4"/>
      <c r="AL2143" s="4"/>
      <c r="AM2143" s="4"/>
      <c r="AN2143" s="4"/>
      <c r="AO2143" s="4"/>
      <c r="AP2143" s="4"/>
      <c r="AQ2143" s="4"/>
      <c r="AR2143" s="4"/>
      <c r="AS2143" s="4"/>
      <c r="AT2143" s="4"/>
      <c r="AU2143" s="4"/>
      <c r="AV2143" s="4"/>
      <c r="AW2143" s="4"/>
      <c r="AX2143" s="4"/>
      <c r="AY2143" s="4"/>
      <c r="AZ2143" s="4"/>
      <c r="BA2143" s="4"/>
      <c r="BB2143" s="4"/>
      <c r="BC2143" s="4"/>
      <c r="BD2143" s="4"/>
      <c r="BE2143" s="4"/>
      <c r="BF2143" s="4"/>
      <c r="BG2143" s="4"/>
      <c r="BH2143" s="4"/>
      <c r="BI2143" s="4"/>
      <c r="BJ2143" s="4"/>
      <c r="BK2143" s="4"/>
      <c r="BL2143" s="4"/>
      <c r="BM2143" s="4"/>
      <c r="BN2143" s="4"/>
      <c r="BO2143" s="4"/>
      <c r="BP2143" s="4"/>
      <c r="BQ2143" s="4"/>
      <c r="BR2143" s="4"/>
      <c r="BS2143" s="4"/>
      <c r="BT2143" s="4"/>
      <c r="BU2143" s="4"/>
      <c r="BV2143" s="4"/>
      <c r="BW2143" s="4"/>
      <c r="BZ2143" s="7"/>
      <c r="CF2143" s="7"/>
      <c r="CG2143" s="14"/>
      <c r="CH2143" s="7"/>
      <c r="CI2143" s="14"/>
      <c r="CJ2143" s="7"/>
      <c r="CK2143" s="14"/>
      <c r="CL2143" s="7"/>
      <c r="CM2143" s="14"/>
    </row>
    <row r="2144" spans="1:91" x14ac:dyDescent="0.3">
      <c r="A2144" s="10">
        <v>151</v>
      </c>
      <c r="B2144" s="36" t="s">
        <v>860</v>
      </c>
      <c r="G2144" s="36" t="s">
        <v>7580</v>
      </c>
      <c r="K2144" s="7"/>
      <c r="L2144" s="7" t="s">
        <v>834</v>
      </c>
      <c r="M2144" s="7" t="s">
        <v>633</v>
      </c>
      <c r="N2144" s="4"/>
      <c r="O2144" s="4"/>
      <c r="P2144" s="4"/>
      <c r="Q2144" s="4"/>
      <c r="R2144" s="4"/>
      <c r="S2144" s="4"/>
      <c r="T2144" s="4"/>
      <c r="U2144" s="4"/>
      <c r="V2144" s="4"/>
      <c r="W2144" s="4"/>
      <c r="X2144" s="4"/>
      <c r="Y2144" s="4"/>
      <c r="Z2144" s="4"/>
      <c r="AA2144" s="4"/>
      <c r="AB2144" s="4"/>
      <c r="AC2144" s="4"/>
      <c r="AD2144" s="4"/>
      <c r="AE2144" s="4"/>
      <c r="AF2144" s="4"/>
      <c r="AG2144" s="4"/>
      <c r="AH2144" s="4"/>
      <c r="AI2144" s="4"/>
      <c r="AJ2144" s="4"/>
      <c r="AK2144" s="4"/>
      <c r="AL2144" s="4"/>
      <c r="AM2144" s="4"/>
      <c r="AN2144" s="4"/>
      <c r="AO2144" s="4"/>
      <c r="AP2144" s="4"/>
      <c r="AQ2144" s="4"/>
      <c r="AR2144" s="4"/>
      <c r="AS2144" s="4"/>
      <c r="AT2144" s="4"/>
      <c r="AU2144" s="4"/>
      <c r="AV2144" s="4"/>
      <c r="AW2144" s="4"/>
      <c r="AX2144" s="4"/>
      <c r="AY2144" s="4"/>
      <c r="AZ2144" s="4"/>
      <c r="BA2144" s="4"/>
      <c r="BB2144" s="4"/>
      <c r="BC2144" s="4"/>
      <c r="BD2144" s="4"/>
      <c r="BE2144" s="4"/>
      <c r="BF2144" s="4"/>
      <c r="BG2144" s="4"/>
      <c r="BH2144" s="4"/>
      <c r="BI2144" s="4"/>
      <c r="BJ2144" s="4"/>
      <c r="BK2144" s="4"/>
      <c r="BL2144" s="4"/>
      <c r="BM2144" s="4"/>
      <c r="BN2144" s="4"/>
      <c r="BO2144" s="4"/>
      <c r="BP2144" s="4"/>
      <c r="BQ2144" s="4"/>
      <c r="BR2144" s="4"/>
      <c r="BS2144" s="4"/>
      <c r="BT2144" s="4"/>
      <c r="BU2144" s="4"/>
      <c r="BV2144" s="4"/>
      <c r="BW2144" s="4"/>
      <c r="BZ2144" s="7"/>
      <c r="CF2144" s="7"/>
      <c r="CG2144" s="14"/>
      <c r="CH2144" s="7"/>
      <c r="CI2144" s="14"/>
      <c r="CJ2144" s="7"/>
      <c r="CK2144" s="14"/>
      <c r="CL2144" s="7"/>
      <c r="CM2144" s="14"/>
    </row>
    <row r="2145" spans="1:91" x14ac:dyDescent="0.3">
      <c r="A2145" s="10">
        <v>151</v>
      </c>
      <c r="B2145" s="36" t="s">
        <v>1028</v>
      </c>
      <c r="G2145" s="36" t="s">
        <v>7581</v>
      </c>
      <c r="K2145" s="7"/>
      <c r="L2145" s="7" t="s">
        <v>834</v>
      </c>
      <c r="M2145" s="7" t="s">
        <v>615</v>
      </c>
      <c r="N2145" s="4"/>
      <c r="O2145" s="4"/>
      <c r="P2145" s="4"/>
      <c r="Q2145" s="4"/>
      <c r="R2145" s="4"/>
      <c r="S2145" s="4"/>
      <c r="T2145" s="4"/>
      <c r="U2145" s="4"/>
      <c r="V2145" s="4"/>
      <c r="W2145" s="4"/>
      <c r="X2145" s="4"/>
      <c r="Y2145" s="4"/>
      <c r="Z2145" s="4"/>
      <c r="AA2145" s="4"/>
      <c r="AB2145" s="4"/>
      <c r="AC2145" s="4"/>
      <c r="AD2145" s="4"/>
      <c r="AE2145" s="4"/>
      <c r="AF2145" s="4"/>
      <c r="AG2145" s="4"/>
      <c r="AH2145" s="4"/>
      <c r="AI2145" s="4"/>
      <c r="AJ2145" s="4"/>
      <c r="AK2145" s="4"/>
      <c r="AL2145" s="4"/>
      <c r="AM2145" s="4"/>
      <c r="AN2145" s="4"/>
      <c r="AO2145" s="4"/>
      <c r="AP2145" s="4"/>
      <c r="AQ2145" s="4"/>
      <c r="AR2145" s="4"/>
      <c r="AS2145" s="4"/>
      <c r="AT2145" s="4"/>
      <c r="AU2145" s="4"/>
      <c r="AV2145" s="4"/>
      <c r="AW2145" s="4"/>
      <c r="AX2145" s="4"/>
      <c r="AY2145" s="4"/>
      <c r="AZ2145" s="4"/>
      <c r="BA2145" s="4"/>
      <c r="BB2145" s="4"/>
      <c r="BC2145" s="4"/>
      <c r="BD2145" s="4"/>
      <c r="BE2145" s="4"/>
      <c r="BF2145" s="4"/>
      <c r="BG2145" s="4"/>
      <c r="BH2145" s="4"/>
      <c r="BI2145" s="4"/>
      <c r="BJ2145" s="4"/>
      <c r="BK2145" s="4"/>
      <c r="BL2145" s="4"/>
      <c r="BM2145" s="4"/>
      <c r="BN2145" s="4"/>
      <c r="BO2145" s="4"/>
      <c r="BP2145" s="4"/>
      <c r="BQ2145" s="4"/>
      <c r="BR2145" s="4"/>
      <c r="BS2145" s="4"/>
      <c r="BT2145" s="4"/>
      <c r="BU2145" s="4"/>
      <c r="BV2145" s="4"/>
      <c r="BW2145" s="4"/>
      <c r="BZ2145" s="7"/>
      <c r="CF2145" s="7"/>
      <c r="CG2145" s="14"/>
      <c r="CH2145" s="7"/>
      <c r="CI2145" s="14"/>
      <c r="CJ2145" s="7"/>
      <c r="CK2145" s="14"/>
      <c r="CL2145" s="7"/>
      <c r="CM2145" s="14"/>
    </row>
    <row r="2146" spans="1:91" x14ac:dyDescent="0.3">
      <c r="A2146" s="10">
        <v>151</v>
      </c>
      <c r="B2146" s="36" t="s">
        <v>1025</v>
      </c>
      <c r="G2146" s="36" t="s">
        <v>7582</v>
      </c>
      <c r="K2146" s="7"/>
      <c r="L2146" s="7" t="s">
        <v>834</v>
      </c>
      <c r="M2146" s="7" t="s">
        <v>687</v>
      </c>
      <c r="N2146" s="4"/>
      <c r="O2146" s="4"/>
      <c r="P2146" s="4"/>
      <c r="Q2146" s="4"/>
      <c r="R2146" s="4"/>
      <c r="S2146" s="4"/>
      <c r="T2146" s="4"/>
      <c r="U2146" s="4"/>
      <c r="V2146" s="4"/>
      <c r="W2146" s="4"/>
      <c r="X2146" s="4"/>
      <c r="Y2146" s="4"/>
      <c r="Z2146" s="4"/>
      <c r="AA2146" s="4"/>
      <c r="AB2146" s="4"/>
      <c r="AC2146" s="4"/>
      <c r="AD2146" s="4"/>
      <c r="AE2146" s="4"/>
      <c r="AF2146" s="4"/>
      <c r="AG2146" s="4"/>
      <c r="AH2146" s="4"/>
      <c r="AI2146" s="4"/>
      <c r="AJ2146" s="4"/>
      <c r="AK2146" s="4"/>
      <c r="AL2146" s="4"/>
      <c r="AM2146" s="4"/>
      <c r="AN2146" s="4"/>
      <c r="AO2146" s="4"/>
      <c r="AP2146" s="4"/>
      <c r="AQ2146" s="4"/>
      <c r="AR2146" s="4"/>
      <c r="AS2146" s="4"/>
      <c r="AT2146" s="4"/>
      <c r="AU2146" s="4"/>
      <c r="AV2146" s="4"/>
      <c r="AW2146" s="4"/>
      <c r="AX2146" s="4"/>
      <c r="AY2146" s="4"/>
      <c r="AZ2146" s="4"/>
      <c r="BA2146" s="4"/>
      <c r="BB2146" s="4"/>
      <c r="BC2146" s="4"/>
      <c r="BD2146" s="4"/>
      <c r="BE2146" s="4"/>
      <c r="BF2146" s="4"/>
      <c r="BG2146" s="4"/>
      <c r="BH2146" s="4"/>
      <c r="BI2146" s="4"/>
      <c r="BJ2146" s="4"/>
      <c r="BK2146" s="4"/>
      <c r="BL2146" s="4"/>
      <c r="BM2146" s="4"/>
      <c r="BN2146" s="4"/>
      <c r="BO2146" s="4"/>
      <c r="BP2146" s="4"/>
      <c r="BQ2146" s="4"/>
      <c r="BR2146" s="4"/>
      <c r="BS2146" s="4"/>
      <c r="BT2146" s="4"/>
      <c r="BU2146" s="4"/>
      <c r="BV2146" s="4"/>
      <c r="BW2146" s="4"/>
      <c r="BZ2146" s="7"/>
      <c r="CF2146" s="7"/>
      <c r="CG2146" s="14"/>
      <c r="CH2146" s="7"/>
      <c r="CI2146" s="14"/>
      <c r="CJ2146" s="7"/>
      <c r="CK2146" s="14"/>
      <c r="CL2146" s="7"/>
      <c r="CM2146" s="14"/>
    </row>
    <row r="2147" spans="1:91" x14ac:dyDescent="0.3">
      <c r="A2147" s="10">
        <v>151</v>
      </c>
      <c r="B2147" s="36" t="s">
        <v>860</v>
      </c>
      <c r="G2147" s="36" t="s">
        <v>7583</v>
      </c>
      <c r="K2147" s="7"/>
      <c r="L2147" s="7" t="s">
        <v>834</v>
      </c>
      <c r="M2147" s="7" t="s">
        <v>5184</v>
      </c>
      <c r="N2147" s="4"/>
      <c r="O2147" s="4"/>
      <c r="P2147" s="4"/>
      <c r="Q2147" s="4"/>
      <c r="R2147" s="4"/>
      <c r="S2147" s="4"/>
      <c r="T2147" s="4"/>
      <c r="U2147" s="4"/>
      <c r="V2147" s="4"/>
      <c r="W2147" s="4"/>
      <c r="X2147" s="4"/>
      <c r="Y2147" s="4"/>
      <c r="Z2147" s="4"/>
      <c r="AA2147" s="4"/>
      <c r="AB2147" s="4"/>
      <c r="AC2147" s="4"/>
      <c r="AD2147" s="4"/>
      <c r="AE2147" s="4"/>
      <c r="AF2147" s="4"/>
      <c r="AG2147" s="4"/>
      <c r="AH2147" s="4"/>
      <c r="AI2147" s="4"/>
      <c r="AJ2147" s="4"/>
      <c r="AK2147" s="4"/>
      <c r="AL2147" s="4"/>
      <c r="AM2147" s="4"/>
      <c r="AN2147" s="4"/>
      <c r="AO2147" s="4"/>
      <c r="AP2147" s="4"/>
      <c r="AQ2147" s="4"/>
      <c r="AR2147" s="4"/>
      <c r="AS2147" s="4"/>
      <c r="AT2147" s="4"/>
      <c r="AU2147" s="4"/>
      <c r="AV2147" s="4"/>
      <c r="AW2147" s="4"/>
      <c r="AX2147" s="4"/>
      <c r="AY2147" s="4"/>
      <c r="AZ2147" s="4"/>
      <c r="BA2147" s="4"/>
      <c r="BB2147" s="4"/>
      <c r="BC2147" s="4"/>
      <c r="BD2147" s="4"/>
      <c r="BE2147" s="4"/>
      <c r="BF2147" s="4"/>
      <c r="BG2147" s="4"/>
      <c r="BH2147" s="4"/>
      <c r="BI2147" s="4"/>
      <c r="BJ2147" s="4"/>
      <c r="BK2147" s="4"/>
      <c r="BL2147" s="4"/>
      <c r="BM2147" s="4"/>
      <c r="BN2147" s="4"/>
      <c r="BO2147" s="4"/>
      <c r="BP2147" s="4"/>
      <c r="BQ2147" s="4"/>
      <c r="BR2147" s="4"/>
      <c r="BS2147" s="4"/>
      <c r="BT2147" s="4"/>
      <c r="BU2147" s="4"/>
      <c r="BV2147" s="4"/>
      <c r="BW2147" s="4"/>
      <c r="BZ2147" s="7"/>
      <c r="CF2147" s="7"/>
      <c r="CG2147" s="14"/>
      <c r="CH2147" s="7"/>
      <c r="CI2147" s="14"/>
      <c r="CJ2147" s="7"/>
      <c r="CK2147" s="14"/>
      <c r="CL2147" s="7"/>
      <c r="CM2147" s="14"/>
    </row>
    <row r="2148" spans="1:91" x14ac:dyDescent="0.3">
      <c r="A2148" s="10">
        <v>151</v>
      </c>
      <c r="B2148" s="36" t="s">
        <v>1397</v>
      </c>
      <c r="G2148" s="36" t="s">
        <v>7584</v>
      </c>
      <c r="K2148" s="7"/>
      <c r="L2148" s="7" t="s">
        <v>834</v>
      </c>
      <c r="M2148" s="7" t="s">
        <v>5917</v>
      </c>
      <c r="N2148" s="4"/>
      <c r="O2148" s="4"/>
      <c r="P2148" s="4"/>
      <c r="Q2148" s="4"/>
      <c r="R2148" s="4"/>
      <c r="S2148" s="4"/>
      <c r="T2148" s="4"/>
      <c r="U2148" s="4"/>
      <c r="V2148" s="4"/>
      <c r="W2148" s="4"/>
      <c r="X2148" s="4"/>
      <c r="Y2148" s="4"/>
      <c r="Z2148" s="4"/>
      <c r="AA2148" s="4"/>
      <c r="AB2148" s="4"/>
      <c r="AC2148" s="4"/>
      <c r="AD2148" s="4"/>
      <c r="AE2148" s="4"/>
      <c r="AF2148" s="4"/>
      <c r="AG2148" s="4"/>
      <c r="AH2148" s="4"/>
      <c r="AI2148" s="4"/>
      <c r="AJ2148" s="4"/>
      <c r="AK2148" s="4"/>
      <c r="AL2148" s="4"/>
      <c r="AM2148" s="4"/>
      <c r="AN2148" s="4"/>
      <c r="AO2148" s="4"/>
      <c r="AP2148" s="4"/>
      <c r="AQ2148" s="4"/>
      <c r="AR2148" s="4"/>
      <c r="AS2148" s="4"/>
      <c r="AT2148" s="4"/>
      <c r="AU2148" s="4"/>
      <c r="AV2148" s="4"/>
      <c r="AW2148" s="4"/>
      <c r="AX2148" s="4"/>
      <c r="AY2148" s="4"/>
      <c r="AZ2148" s="4"/>
      <c r="BA2148" s="4"/>
      <c r="BB2148" s="4"/>
      <c r="BC2148" s="4"/>
      <c r="BD2148" s="4"/>
      <c r="BE2148" s="4"/>
      <c r="BF2148" s="4"/>
      <c r="BG2148" s="4"/>
      <c r="BH2148" s="4"/>
      <c r="BI2148" s="4"/>
      <c r="BJ2148" s="4"/>
      <c r="BK2148" s="4"/>
      <c r="BL2148" s="4"/>
      <c r="BM2148" s="4"/>
      <c r="BN2148" s="4"/>
      <c r="BO2148" s="4"/>
      <c r="BP2148" s="4"/>
      <c r="BQ2148" s="4"/>
      <c r="BR2148" s="4"/>
      <c r="BS2148" s="4"/>
      <c r="BT2148" s="4"/>
      <c r="BU2148" s="4"/>
      <c r="BV2148" s="4"/>
      <c r="BW2148" s="4"/>
      <c r="BZ2148" s="7"/>
      <c r="CF2148" s="7"/>
      <c r="CG2148" s="14"/>
      <c r="CH2148" s="7"/>
      <c r="CI2148" s="14"/>
      <c r="CJ2148" s="7"/>
      <c r="CK2148" s="14"/>
      <c r="CL2148" s="7"/>
      <c r="CM2148" s="14"/>
    </row>
    <row r="2149" spans="1:91" x14ac:dyDescent="0.3">
      <c r="A2149" s="10">
        <v>151</v>
      </c>
      <c r="B2149" s="36" t="s">
        <v>852</v>
      </c>
      <c r="G2149" s="36" t="s">
        <v>7585</v>
      </c>
      <c r="K2149" s="7"/>
      <c r="L2149" s="7" t="s">
        <v>834</v>
      </c>
      <c r="M2149" s="7" t="s">
        <v>618</v>
      </c>
      <c r="N2149" s="4"/>
      <c r="O2149" s="4"/>
      <c r="P2149" s="4"/>
      <c r="Q2149" s="4"/>
      <c r="R2149" s="4"/>
      <c r="S2149" s="4"/>
      <c r="T2149" s="4"/>
      <c r="U2149" s="4"/>
      <c r="V2149" s="4"/>
      <c r="W2149" s="4"/>
      <c r="X2149" s="4"/>
      <c r="Y2149" s="4"/>
      <c r="Z2149" s="4"/>
      <c r="AA2149" s="4"/>
      <c r="AB2149" s="4"/>
      <c r="AC2149" s="4"/>
      <c r="AD2149" s="4"/>
      <c r="AE2149" s="4"/>
      <c r="AF2149" s="4"/>
      <c r="AG2149" s="4"/>
      <c r="AH2149" s="4"/>
      <c r="AI2149" s="4"/>
      <c r="AJ2149" s="4"/>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c r="BI2149" s="4"/>
      <c r="BJ2149" s="4"/>
      <c r="BK2149" s="4"/>
      <c r="BL2149" s="4"/>
      <c r="BM2149" s="4"/>
      <c r="BN2149" s="4"/>
      <c r="BO2149" s="4"/>
      <c r="BP2149" s="4"/>
      <c r="BQ2149" s="4"/>
      <c r="BR2149" s="4"/>
      <c r="BS2149" s="4"/>
      <c r="BT2149" s="4"/>
      <c r="BU2149" s="4"/>
      <c r="BV2149" s="4"/>
      <c r="BW2149" s="4"/>
      <c r="BZ2149" s="7"/>
      <c r="CF2149" s="7"/>
      <c r="CG2149" s="14"/>
      <c r="CH2149" s="7"/>
      <c r="CI2149" s="14"/>
      <c r="CJ2149" s="7"/>
      <c r="CK2149" s="14"/>
      <c r="CL2149" s="7"/>
      <c r="CM2149" s="14"/>
    </row>
    <row r="2150" spans="1:91" x14ac:dyDescent="0.3">
      <c r="A2150" s="10">
        <v>151</v>
      </c>
      <c r="B2150" s="36" t="s">
        <v>1076</v>
      </c>
      <c r="G2150" s="36" t="s">
        <v>7586</v>
      </c>
      <c r="K2150" s="7"/>
      <c r="L2150" s="7" t="s">
        <v>834</v>
      </c>
      <c r="M2150" s="7" t="s">
        <v>633</v>
      </c>
      <c r="N2150" s="4"/>
      <c r="O2150" s="4"/>
      <c r="P2150" s="4"/>
      <c r="Q2150" s="4"/>
      <c r="R2150" s="4"/>
      <c r="S2150" s="4"/>
      <c r="T2150" s="4"/>
      <c r="U2150" s="4"/>
      <c r="V2150" s="4"/>
      <c r="W2150" s="4"/>
      <c r="X2150" s="4"/>
      <c r="Y2150" s="4"/>
      <c r="Z2150" s="4"/>
      <c r="AA2150" s="4"/>
      <c r="AB2150" s="4"/>
      <c r="AC2150" s="4"/>
      <c r="AD2150" s="4"/>
      <c r="AE2150" s="4"/>
      <c r="AF2150" s="4"/>
      <c r="AG2150" s="4"/>
      <c r="AH2150" s="4"/>
      <c r="AI2150" s="4"/>
      <c r="AJ2150" s="4"/>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c r="BI2150" s="4"/>
      <c r="BJ2150" s="4"/>
      <c r="BK2150" s="4"/>
      <c r="BL2150" s="4"/>
      <c r="BM2150" s="4"/>
      <c r="BN2150" s="4"/>
      <c r="BO2150" s="4"/>
      <c r="BP2150" s="4"/>
      <c r="BQ2150" s="4"/>
      <c r="BR2150" s="4"/>
      <c r="BS2150" s="4"/>
      <c r="BT2150" s="4"/>
      <c r="BU2150" s="4"/>
      <c r="BV2150" s="4"/>
      <c r="BW2150" s="4"/>
      <c r="BZ2150" s="7"/>
      <c r="CF2150" s="7"/>
      <c r="CG2150" s="14"/>
      <c r="CH2150" s="7"/>
      <c r="CI2150" s="14"/>
      <c r="CJ2150" s="7"/>
      <c r="CK2150" s="14"/>
      <c r="CL2150" s="7"/>
      <c r="CM2150" s="14"/>
    </row>
    <row r="2151" spans="1:91" x14ac:dyDescent="0.3">
      <c r="A2151" s="10">
        <v>151</v>
      </c>
      <c r="B2151" s="36" t="s">
        <v>1025</v>
      </c>
      <c r="G2151" s="36" t="s">
        <v>7587</v>
      </c>
      <c r="K2151" s="7"/>
      <c r="L2151" s="7" t="s">
        <v>834</v>
      </c>
      <c r="M2151" s="7" t="s">
        <v>639</v>
      </c>
      <c r="N2151" s="4"/>
      <c r="O2151" s="4"/>
      <c r="P2151" s="4"/>
      <c r="Q2151" s="4"/>
      <c r="R2151" s="4"/>
      <c r="S2151" s="4"/>
      <c r="T2151" s="4"/>
      <c r="U2151" s="4"/>
      <c r="V2151" s="4"/>
      <c r="W2151" s="4"/>
      <c r="X2151" s="4"/>
      <c r="Y2151" s="4"/>
      <c r="Z2151" s="4"/>
      <c r="AA2151" s="4"/>
      <c r="AB2151" s="4"/>
      <c r="AC2151" s="4"/>
      <c r="AD2151" s="4"/>
      <c r="AE2151" s="4"/>
      <c r="AF2151" s="4"/>
      <c r="AG2151" s="4"/>
      <c r="AH2151" s="4"/>
      <c r="AI2151" s="4"/>
      <c r="AJ2151" s="4"/>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c r="BI2151" s="4"/>
      <c r="BJ2151" s="4"/>
      <c r="BK2151" s="4"/>
      <c r="BL2151" s="4"/>
      <c r="BM2151" s="4"/>
      <c r="BN2151" s="4"/>
      <c r="BO2151" s="4"/>
      <c r="BP2151" s="4"/>
      <c r="BQ2151" s="4"/>
      <c r="BR2151" s="4"/>
      <c r="BS2151" s="4"/>
      <c r="BT2151" s="4"/>
      <c r="BU2151" s="4"/>
      <c r="BV2151" s="4"/>
      <c r="BW2151" s="4"/>
      <c r="BZ2151" s="7"/>
      <c r="CF2151" s="7"/>
      <c r="CG2151" s="14"/>
      <c r="CH2151" s="7"/>
      <c r="CI2151" s="14"/>
      <c r="CJ2151" s="7"/>
      <c r="CK2151" s="14"/>
      <c r="CL2151" s="7"/>
      <c r="CM2151" s="14"/>
    </row>
    <row r="2152" spans="1:91" x14ac:dyDescent="0.3">
      <c r="A2152" s="10">
        <v>151</v>
      </c>
      <c r="B2152" s="36" t="s">
        <v>860</v>
      </c>
      <c r="G2152" s="36" t="s">
        <v>7588</v>
      </c>
      <c r="K2152" s="7"/>
      <c r="L2152" s="7" t="s">
        <v>834</v>
      </c>
      <c r="M2152" s="7" t="s">
        <v>639</v>
      </c>
      <c r="N2152" s="4"/>
      <c r="O2152" s="4"/>
      <c r="P2152" s="4"/>
      <c r="Q2152" s="4"/>
      <c r="R2152" s="4"/>
      <c r="S2152" s="4"/>
      <c r="T2152" s="4"/>
      <c r="U2152" s="4"/>
      <c r="V2152" s="4"/>
      <c r="W2152" s="4"/>
      <c r="X2152" s="4"/>
      <c r="Y2152" s="4"/>
      <c r="Z2152" s="4"/>
      <c r="AA2152" s="4"/>
      <c r="AB2152" s="4"/>
      <c r="AC2152" s="4"/>
      <c r="AD2152" s="4"/>
      <c r="AE2152" s="4"/>
      <c r="AF2152" s="4"/>
      <c r="AG2152" s="4"/>
      <c r="AH2152" s="4"/>
      <c r="AI2152" s="4"/>
      <c r="AJ2152" s="4"/>
      <c r="AK2152" s="4"/>
      <c r="AL2152" s="4"/>
      <c r="AM2152" s="4"/>
      <c r="AN2152" s="4"/>
      <c r="AO2152" s="4"/>
      <c r="AP2152" s="4"/>
      <c r="AQ2152" s="4"/>
      <c r="AR2152" s="4"/>
      <c r="AS2152" s="4"/>
      <c r="AT2152" s="4"/>
      <c r="AU2152" s="4"/>
      <c r="AV2152" s="4"/>
      <c r="AW2152" s="4"/>
      <c r="AX2152" s="4"/>
      <c r="AY2152" s="4"/>
      <c r="AZ2152" s="4"/>
      <c r="BA2152" s="4"/>
      <c r="BB2152" s="4"/>
      <c r="BC2152" s="4"/>
      <c r="BD2152" s="4"/>
      <c r="BE2152" s="4"/>
      <c r="BF2152" s="4"/>
      <c r="BG2152" s="4"/>
      <c r="BH2152" s="4"/>
      <c r="BI2152" s="4"/>
      <c r="BJ2152" s="4"/>
      <c r="BK2152" s="4"/>
      <c r="BL2152" s="4"/>
      <c r="BM2152" s="4"/>
      <c r="BN2152" s="4"/>
      <c r="BO2152" s="4"/>
      <c r="BP2152" s="4"/>
      <c r="BQ2152" s="4"/>
      <c r="BR2152" s="4"/>
      <c r="BS2152" s="4"/>
      <c r="BT2152" s="4"/>
      <c r="BU2152" s="4"/>
      <c r="BV2152" s="4"/>
      <c r="BW2152" s="4"/>
      <c r="BZ2152" s="7"/>
      <c r="CF2152" s="7"/>
      <c r="CG2152" s="14"/>
      <c r="CH2152" s="7"/>
      <c r="CI2152" s="14"/>
      <c r="CJ2152" s="7"/>
      <c r="CK2152" s="14"/>
      <c r="CL2152" s="7"/>
      <c r="CM2152" s="14"/>
    </row>
    <row r="2153" spans="1:91" x14ac:dyDescent="0.3">
      <c r="A2153" s="10">
        <v>151</v>
      </c>
      <c r="B2153" s="36" t="s">
        <v>868</v>
      </c>
      <c r="G2153" s="36" t="s">
        <v>7589</v>
      </c>
      <c r="K2153" s="7"/>
      <c r="L2153" s="7" t="s">
        <v>834</v>
      </c>
      <c r="M2153" s="7" t="s">
        <v>639</v>
      </c>
      <c r="N2153" s="4"/>
      <c r="O2153" s="4"/>
      <c r="P2153" s="4"/>
      <c r="Q2153" s="4"/>
      <c r="R2153" s="4"/>
      <c r="S2153" s="4"/>
      <c r="T2153" s="4"/>
      <c r="U2153" s="4"/>
      <c r="V2153" s="4"/>
      <c r="W2153" s="4"/>
      <c r="X2153" s="4"/>
      <c r="Y2153" s="4"/>
      <c r="Z2153" s="4"/>
      <c r="AA2153" s="4"/>
      <c r="AB2153" s="4"/>
      <c r="AC2153" s="4"/>
      <c r="AD2153" s="4"/>
      <c r="AE2153" s="4"/>
      <c r="AF2153" s="4"/>
      <c r="AG2153" s="4"/>
      <c r="AH2153" s="4"/>
      <c r="AI2153" s="4"/>
      <c r="AJ2153" s="4"/>
      <c r="AK2153" s="4"/>
      <c r="AL2153" s="4"/>
      <c r="AM2153" s="4"/>
      <c r="AN2153" s="4"/>
      <c r="AO2153" s="4"/>
      <c r="AP2153" s="4"/>
      <c r="AQ2153" s="4"/>
      <c r="AR2153" s="4"/>
      <c r="AS2153" s="4"/>
      <c r="AT2153" s="4"/>
      <c r="AU2153" s="4"/>
      <c r="AV2153" s="4"/>
      <c r="AW2153" s="4"/>
      <c r="AX2153" s="4"/>
      <c r="AY2153" s="4"/>
      <c r="AZ2153" s="4"/>
      <c r="BA2153" s="4"/>
      <c r="BB2153" s="4"/>
      <c r="BC2153" s="4"/>
      <c r="BD2153" s="4"/>
      <c r="BE2153" s="4"/>
      <c r="BF2153" s="4"/>
      <c r="BG2153" s="4"/>
      <c r="BH2153" s="4"/>
      <c r="BI2153" s="4"/>
      <c r="BJ2153" s="4"/>
      <c r="BK2153" s="4"/>
      <c r="BL2153" s="4"/>
      <c r="BM2153" s="4"/>
      <c r="BN2153" s="4"/>
      <c r="BO2153" s="4"/>
      <c r="BP2153" s="4"/>
      <c r="BQ2153" s="4"/>
      <c r="BR2153" s="4"/>
      <c r="BS2153" s="4"/>
      <c r="BT2153" s="4"/>
      <c r="BU2153" s="4"/>
      <c r="BV2153" s="4"/>
      <c r="BW2153" s="4"/>
      <c r="BZ2153" s="7"/>
      <c r="CF2153" s="7"/>
      <c r="CG2153" s="14"/>
      <c r="CH2153" s="7"/>
      <c r="CI2153" s="14"/>
      <c r="CJ2153" s="7"/>
      <c r="CK2153" s="14"/>
      <c r="CL2153" s="7"/>
      <c r="CM2153" s="14"/>
    </row>
    <row r="2154" spans="1:91" x14ac:dyDescent="0.3">
      <c r="A2154" s="10">
        <v>151</v>
      </c>
      <c r="B2154" s="36" t="s">
        <v>1058</v>
      </c>
      <c r="G2154" s="36" t="s">
        <v>7590</v>
      </c>
      <c r="K2154" s="7"/>
      <c r="L2154" s="7" t="s">
        <v>834</v>
      </c>
      <c r="M2154" s="7" t="s">
        <v>669</v>
      </c>
      <c r="N2154" s="4"/>
      <c r="O2154" s="4"/>
      <c r="P2154" s="4"/>
      <c r="Q2154" s="4"/>
      <c r="R2154" s="4"/>
      <c r="S2154" s="4"/>
      <c r="T2154" s="4"/>
      <c r="U2154" s="4"/>
      <c r="V2154" s="4"/>
      <c r="W2154" s="4"/>
      <c r="X2154" s="4"/>
      <c r="Y2154" s="4"/>
      <c r="Z2154" s="4"/>
      <c r="AA2154" s="4"/>
      <c r="AB2154" s="4"/>
      <c r="AC2154" s="4"/>
      <c r="AD2154" s="4"/>
      <c r="AE2154" s="4"/>
      <c r="AF2154" s="4"/>
      <c r="AG2154" s="4"/>
      <c r="AH2154" s="4"/>
      <c r="AI2154" s="4"/>
      <c r="AJ2154" s="4"/>
      <c r="AK2154" s="4"/>
      <c r="AL2154" s="4"/>
      <c r="AM2154" s="4"/>
      <c r="AN2154" s="4"/>
      <c r="AO2154" s="4"/>
      <c r="AP2154" s="4"/>
      <c r="AQ2154" s="4"/>
      <c r="AR2154" s="4"/>
      <c r="AS2154" s="4"/>
      <c r="AT2154" s="4"/>
      <c r="AU2154" s="4"/>
      <c r="AV2154" s="4"/>
      <c r="AW2154" s="4"/>
      <c r="AX2154" s="4"/>
      <c r="AY2154" s="4"/>
      <c r="AZ2154" s="4"/>
      <c r="BA2154" s="4"/>
      <c r="BB2154" s="4"/>
      <c r="BC2154" s="4"/>
      <c r="BD2154" s="4"/>
      <c r="BE2154" s="4"/>
      <c r="BF2154" s="4"/>
      <c r="BG2154" s="4"/>
      <c r="BH2154" s="4"/>
      <c r="BI2154" s="4"/>
      <c r="BJ2154" s="4"/>
      <c r="BK2154" s="4"/>
      <c r="BL2154" s="4"/>
      <c r="BM2154" s="4"/>
      <c r="BN2154" s="4"/>
      <c r="BO2154" s="4"/>
      <c r="BP2154" s="4"/>
      <c r="BQ2154" s="4"/>
      <c r="BR2154" s="4"/>
      <c r="BS2154" s="4"/>
      <c r="BT2154" s="4"/>
      <c r="BU2154" s="4"/>
      <c r="BV2154" s="4"/>
      <c r="BW2154" s="4"/>
      <c r="BZ2154" s="7"/>
      <c r="CF2154" s="7"/>
      <c r="CG2154" s="14"/>
      <c r="CH2154" s="7"/>
      <c r="CI2154" s="14"/>
      <c r="CJ2154" s="7"/>
      <c r="CK2154" s="14"/>
      <c r="CL2154" s="7"/>
      <c r="CM2154" s="14"/>
    </row>
    <row r="2155" spans="1:91" x14ac:dyDescent="0.3">
      <c r="A2155" s="10">
        <v>151</v>
      </c>
      <c r="B2155" s="36" t="s">
        <v>1036</v>
      </c>
      <c r="G2155" s="36" t="s">
        <v>7591</v>
      </c>
      <c r="K2155" s="7"/>
      <c r="L2155" s="7" t="s">
        <v>834</v>
      </c>
      <c r="M2155" s="7" t="s">
        <v>621</v>
      </c>
      <c r="N2155" s="4"/>
      <c r="O2155" s="4"/>
      <c r="P2155" s="4"/>
      <c r="Q2155" s="4"/>
      <c r="R2155" s="4"/>
      <c r="S2155" s="4"/>
      <c r="T2155" s="4"/>
      <c r="U2155" s="4"/>
      <c r="V2155" s="4"/>
      <c r="W2155" s="4"/>
      <c r="X2155" s="4"/>
      <c r="Y2155" s="4"/>
      <c r="Z2155" s="4"/>
      <c r="AA2155" s="4"/>
      <c r="AB2155" s="4"/>
      <c r="AC2155" s="4"/>
      <c r="AD2155" s="4"/>
      <c r="AE2155" s="4"/>
      <c r="AF2155" s="4"/>
      <c r="AG2155" s="4"/>
      <c r="AH2155" s="4"/>
      <c r="AI2155" s="4"/>
      <c r="AJ2155" s="4"/>
      <c r="AK2155" s="4"/>
      <c r="AL2155" s="4"/>
      <c r="AM2155" s="4"/>
      <c r="AN2155" s="4"/>
      <c r="AO2155" s="4"/>
      <c r="AP2155" s="4"/>
      <c r="AQ2155" s="4"/>
      <c r="AR2155" s="4"/>
      <c r="AS2155" s="4"/>
      <c r="AT2155" s="4"/>
      <c r="AU2155" s="4"/>
      <c r="AV2155" s="4"/>
      <c r="AW2155" s="4"/>
      <c r="AX2155" s="4"/>
      <c r="AY2155" s="4"/>
      <c r="AZ2155" s="4"/>
      <c r="BA2155" s="4"/>
      <c r="BB2155" s="4"/>
      <c r="BC2155" s="4"/>
      <c r="BD2155" s="4"/>
      <c r="BE2155" s="4"/>
      <c r="BF2155" s="4"/>
      <c r="BG2155" s="4"/>
      <c r="BH2155" s="4"/>
      <c r="BI2155" s="4"/>
      <c r="BJ2155" s="4"/>
      <c r="BK2155" s="4"/>
      <c r="BL2155" s="4"/>
      <c r="BM2155" s="4"/>
      <c r="BN2155" s="4"/>
      <c r="BO2155" s="4"/>
      <c r="BP2155" s="4"/>
      <c r="BQ2155" s="4"/>
      <c r="BR2155" s="4"/>
      <c r="BS2155" s="4"/>
      <c r="BT2155" s="4"/>
      <c r="BU2155" s="4"/>
      <c r="BV2155" s="4"/>
      <c r="BW2155" s="4"/>
      <c r="BZ2155" s="7"/>
      <c r="CF2155" s="7"/>
      <c r="CG2155" s="14"/>
      <c r="CH2155" s="7"/>
      <c r="CI2155" s="14"/>
      <c r="CJ2155" s="7"/>
      <c r="CK2155" s="14"/>
      <c r="CL2155" s="7"/>
      <c r="CM2155" s="14"/>
    </row>
    <row r="2156" spans="1:91" x14ac:dyDescent="0.3">
      <c r="A2156" s="10">
        <v>151</v>
      </c>
      <c r="B2156" s="36" t="s">
        <v>863</v>
      </c>
      <c r="G2156" s="36" t="s">
        <v>7592</v>
      </c>
      <c r="K2156" s="7"/>
      <c r="L2156" s="7" t="s">
        <v>834</v>
      </c>
      <c r="M2156" s="7" t="s">
        <v>651</v>
      </c>
      <c r="N2156" s="4"/>
      <c r="O2156" s="4"/>
      <c r="P2156" s="4"/>
      <c r="Q2156" s="4"/>
      <c r="R2156" s="4"/>
      <c r="S2156" s="4"/>
      <c r="T2156" s="4"/>
      <c r="U2156" s="4"/>
      <c r="V2156" s="4"/>
      <c r="W2156" s="4"/>
      <c r="X2156" s="4"/>
      <c r="Y2156" s="4"/>
      <c r="Z2156" s="4"/>
      <c r="AA2156" s="4"/>
      <c r="AB2156" s="4"/>
      <c r="AC2156" s="4"/>
      <c r="AD2156" s="4"/>
      <c r="AE2156" s="4"/>
      <c r="AF2156" s="4"/>
      <c r="AG2156" s="4"/>
      <c r="AH2156" s="4"/>
      <c r="AI2156" s="4"/>
      <c r="AJ2156" s="4"/>
      <c r="AK2156" s="4"/>
      <c r="AL2156" s="4"/>
      <c r="AM2156" s="4"/>
      <c r="AN2156" s="4"/>
      <c r="AO2156" s="4"/>
      <c r="AP2156" s="4"/>
      <c r="AQ2156" s="4"/>
      <c r="AR2156" s="4"/>
      <c r="AS2156" s="4"/>
      <c r="AT2156" s="4"/>
      <c r="AU2156" s="4"/>
      <c r="AV2156" s="4"/>
      <c r="AW2156" s="4"/>
      <c r="AX2156" s="4"/>
      <c r="AY2156" s="4"/>
      <c r="AZ2156" s="4"/>
      <c r="BA2156" s="4"/>
      <c r="BB2156" s="4"/>
      <c r="BC2156" s="4"/>
      <c r="BD2156" s="4"/>
      <c r="BE2156" s="4"/>
      <c r="BF2156" s="4"/>
      <c r="BG2156" s="4"/>
      <c r="BH2156" s="4"/>
      <c r="BI2156" s="4"/>
      <c r="BJ2156" s="4"/>
      <c r="BK2156" s="4"/>
      <c r="BL2156" s="4"/>
      <c r="BM2156" s="4"/>
      <c r="BN2156" s="4"/>
      <c r="BO2156" s="4"/>
      <c r="BP2156" s="4"/>
      <c r="BQ2156" s="4"/>
      <c r="BR2156" s="4"/>
      <c r="BS2156" s="4"/>
      <c r="BT2156" s="4"/>
      <c r="BU2156" s="4"/>
      <c r="BV2156" s="4"/>
      <c r="BW2156" s="4"/>
      <c r="BZ2156" s="7"/>
      <c r="CF2156" s="7"/>
      <c r="CG2156" s="14"/>
      <c r="CH2156" s="7"/>
      <c r="CI2156" s="14"/>
      <c r="CJ2156" s="7"/>
      <c r="CK2156" s="14"/>
      <c r="CL2156" s="7"/>
      <c r="CM2156" s="14"/>
    </row>
    <row r="2157" spans="1:91" x14ac:dyDescent="0.3">
      <c r="A2157" s="10">
        <v>151</v>
      </c>
      <c r="B2157" s="36" t="s">
        <v>868</v>
      </c>
      <c r="G2157" s="36" t="s">
        <v>7593</v>
      </c>
      <c r="K2157" s="7"/>
      <c r="L2157" s="7" t="s">
        <v>834</v>
      </c>
      <c r="M2157" s="7" t="s">
        <v>636</v>
      </c>
      <c r="N2157" s="4"/>
      <c r="O2157" s="4"/>
      <c r="P2157" s="4"/>
      <c r="Q2157" s="4"/>
      <c r="R2157" s="4"/>
      <c r="S2157" s="4"/>
      <c r="T2157" s="4"/>
      <c r="U2157" s="4"/>
      <c r="V2157" s="4"/>
      <c r="W2157" s="4"/>
      <c r="X2157" s="4"/>
      <c r="Y2157" s="4"/>
      <c r="Z2157" s="4"/>
      <c r="AA2157" s="4"/>
      <c r="AB2157" s="4"/>
      <c r="AC2157" s="4"/>
      <c r="AD2157" s="4"/>
      <c r="AE2157" s="4"/>
      <c r="AF2157" s="4"/>
      <c r="AG2157" s="4"/>
      <c r="AH2157" s="4"/>
      <c r="AI2157" s="4"/>
      <c r="AJ2157" s="4"/>
      <c r="AK2157" s="4"/>
      <c r="AL2157" s="4"/>
      <c r="AM2157" s="4"/>
      <c r="AN2157" s="4"/>
      <c r="AO2157" s="4"/>
      <c r="AP2157" s="4"/>
      <c r="AQ2157" s="4"/>
      <c r="AR2157" s="4"/>
      <c r="AS2157" s="4"/>
      <c r="AT2157" s="4"/>
      <c r="AU2157" s="4"/>
      <c r="AV2157" s="4"/>
      <c r="AW2157" s="4"/>
      <c r="AX2157" s="4"/>
      <c r="AY2157" s="4"/>
      <c r="AZ2157" s="4"/>
      <c r="BA2157" s="4"/>
      <c r="BB2157" s="4"/>
      <c r="BC2157" s="4"/>
      <c r="BD2157" s="4"/>
      <c r="BE2157" s="4"/>
      <c r="BF2157" s="4"/>
      <c r="BG2157" s="4"/>
      <c r="BH2157" s="4"/>
      <c r="BI2157" s="4"/>
      <c r="BJ2157" s="4"/>
      <c r="BK2157" s="4"/>
      <c r="BL2157" s="4"/>
      <c r="BM2157" s="4"/>
      <c r="BN2157" s="4"/>
      <c r="BO2157" s="4"/>
      <c r="BP2157" s="4"/>
      <c r="BQ2157" s="4"/>
      <c r="BR2157" s="4"/>
      <c r="BS2157" s="4"/>
      <c r="BT2157" s="4"/>
      <c r="BU2157" s="4"/>
      <c r="BV2157" s="4"/>
      <c r="BW2157" s="4"/>
      <c r="BZ2157" s="7"/>
      <c r="CF2157" s="7"/>
      <c r="CG2157" s="14"/>
      <c r="CH2157" s="7"/>
      <c r="CI2157" s="14"/>
      <c r="CJ2157" s="7"/>
      <c r="CK2157" s="14"/>
      <c r="CL2157" s="7"/>
      <c r="CM2157" s="14"/>
    </row>
    <row r="2158" spans="1:91" x14ac:dyDescent="0.3">
      <c r="A2158" s="10">
        <v>151</v>
      </c>
      <c r="B2158" s="36" t="s">
        <v>868</v>
      </c>
      <c r="G2158" s="36" t="s">
        <v>7594</v>
      </c>
      <c r="K2158" s="7"/>
      <c r="L2158" s="7" t="s">
        <v>834</v>
      </c>
      <c r="M2158" s="7" t="s">
        <v>633</v>
      </c>
      <c r="N2158" s="4"/>
      <c r="O2158" s="4"/>
      <c r="P2158" s="4"/>
      <c r="Q2158" s="4"/>
      <c r="R2158" s="4"/>
      <c r="S2158" s="4"/>
      <c r="T2158" s="4"/>
      <c r="U2158" s="4"/>
      <c r="V2158" s="4"/>
      <c r="W2158" s="4"/>
      <c r="X2158" s="4"/>
      <c r="Y2158" s="4"/>
      <c r="Z2158" s="4"/>
      <c r="AA2158" s="4"/>
      <c r="AB2158" s="4"/>
      <c r="AC2158" s="4"/>
      <c r="AD2158" s="4"/>
      <c r="AE2158" s="4"/>
      <c r="AF2158" s="4"/>
      <c r="AG2158" s="4"/>
      <c r="AH2158" s="4"/>
      <c r="AI2158" s="4"/>
      <c r="AJ2158" s="4"/>
      <c r="AK2158" s="4"/>
      <c r="AL2158" s="4"/>
      <c r="AM2158" s="4"/>
      <c r="AN2158" s="4"/>
      <c r="AO2158" s="4"/>
      <c r="AP2158" s="4"/>
      <c r="AQ2158" s="4"/>
      <c r="AR2158" s="4"/>
      <c r="AS2158" s="4"/>
      <c r="AT2158" s="4"/>
      <c r="AU2158" s="4"/>
      <c r="AV2158" s="4"/>
      <c r="AW2158" s="4"/>
      <c r="AX2158" s="4"/>
      <c r="AY2158" s="4"/>
      <c r="AZ2158" s="4"/>
      <c r="BA2158" s="4"/>
      <c r="BB2158" s="4"/>
      <c r="BC2158" s="4"/>
      <c r="BD2158" s="4"/>
      <c r="BE2158" s="4"/>
      <c r="BF2158" s="4"/>
      <c r="BG2158" s="4"/>
      <c r="BH2158" s="4"/>
      <c r="BI2158" s="4"/>
      <c r="BJ2158" s="4"/>
      <c r="BK2158" s="4"/>
      <c r="BL2158" s="4"/>
      <c r="BM2158" s="4"/>
      <c r="BN2158" s="4"/>
      <c r="BO2158" s="4"/>
      <c r="BP2158" s="4"/>
      <c r="BQ2158" s="4"/>
      <c r="BR2158" s="4"/>
      <c r="BS2158" s="4"/>
      <c r="BT2158" s="4"/>
      <c r="BU2158" s="4"/>
      <c r="BV2158" s="4"/>
      <c r="BW2158" s="4"/>
      <c r="BZ2158" s="7"/>
      <c r="CF2158" s="7"/>
      <c r="CG2158" s="14"/>
      <c r="CH2158" s="7"/>
      <c r="CI2158" s="14"/>
      <c r="CJ2158" s="7"/>
      <c r="CK2158" s="14"/>
      <c r="CL2158" s="7"/>
      <c r="CM2158" s="14"/>
    </row>
    <row r="2159" spans="1:91" x14ac:dyDescent="0.3">
      <c r="A2159" s="10">
        <v>151</v>
      </c>
      <c r="B2159" s="36" t="s">
        <v>1036</v>
      </c>
      <c r="G2159" s="36" t="s">
        <v>7595</v>
      </c>
      <c r="K2159" s="7"/>
      <c r="L2159" s="7" t="s">
        <v>834</v>
      </c>
      <c r="M2159" s="7" t="s">
        <v>618</v>
      </c>
      <c r="N2159" s="4"/>
      <c r="O2159" s="4"/>
      <c r="P2159" s="4"/>
      <c r="Q2159" s="4"/>
      <c r="R2159" s="4"/>
      <c r="S2159" s="4"/>
      <c r="T2159" s="4"/>
      <c r="U2159" s="4"/>
      <c r="V2159" s="4"/>
      <c r="W2159" s="4"/>
      <c r="X2159" s="4"/>
      <c r="Y2159" s="4"/>
      <c r="Z2159" s="4"/>
      <c r="AA2159" s="4"/>
      <c r="AB2159" s="4"/>
      <c r="AC2159" s="4"/>
      <c r="AD2159" s="4"/>
      <c r="AE2159" s="4"/>
      <c r="AF2159" s="4"/>
      <c r="AG2159" s="4"/>
      <c r="AH2159" s="4"/>
      <c r="AI2159" s="4"/>
      <c r="AJ2159" s="4"/>
      <c r="AK2159" s="4"/>
      <c r="AL2159" s="4"/>
      <c r="AM2159" s="4"/>
      <c r="AN2159" s="4"/>
      <c r="AO2159" s="4"/>
      <c r="AP2159" s="4"/>
      <c r="AQ2159" s="4"/>
      <c r="AR2159" s="4"/>
      <c r="AS2159" s="4"/>
      <c r="AT2159" s="4"/>
      <c r="AU2159" s="4"/>
      <c r="AV2159" s="4"/>
      <c r="AW2159" s="4"/>
      <c r="AX2159" s="4"/>
      <c r="AY2159" s="4"/>
      <c r="AZ2159" s="4"/>
      <c r="BA2159" s="4"/>
      <c r="BB2159" s="4"/>
      <c r="BC2159" s="4"/>
      <c r="BD2159" s="4"/>
      <c r="BE2159" s="4"/>
      <c r="BF2159" s="4"/>
      <c r="BG2159" s="4"/>
      <c r="BH2159" s="4"/>
      <c r="BI2159" s="4"/>
      <c r="BJ2159" s="4"/>
      <c r="BK2159" s="4"/>
      <c r="BL2159" s="4"/>
      <c r="BM2159" s="4"/>
      <c r="BN2159" s="4"/>
      <c r="BO2159" s="4"/>
      <c r="BP2159" s="4"/>
      <c r="BQ2159" s="4"/>
      <c r="BR2159" s="4"/>
      <c r="BS2159" s="4"/>
      <c r="BT2159" s="4"/>
      <c r="BU2159" s="4"/>
      <c r="BV2159" s="4"/>
      <c r="BW2159" s="4"/>
      <c r="BZ2159" s="7"/>
      <c r="CF2159" s="7"/>
      <c r="CG2159" s="14"/>
      <c r="CH2159" s="7"/>
      <c r="CI2159" s="14"/>
      <c r="CJ2159" s="7"/>
      <c r="CK2159" s="14"/>
      <c r="CL2159" s="7"/>
      <c r="CM2159" s="14"/>
    </row>
    <row r="2160" spans="1:91" x14ac:dyDescent="0.3">
      <c r="A2160" s="10">
        <v>151</v>
      </c>
      <c r="B2160" s="36" t="s">
        <v>868</v>
      </c>
      <c r="G2160" s="36" t="s">
        <v>7596</v>
      </c>
      <c r="K2160" s="7"/>
      <c r="L2160" s="7" t="s">
        <v>834</v>
      </c>
      <c r="M2160" s="7" t="s">
        <v>615</v>
      </c>
      <c r="N2160" s="4"/>
      <c r="O2160" s="4"/>
      <c r="P2160" s="4"/>
      <c r="Q2160" s="4"/>
      <c r="R2160" s="4"/>
      <c r="S2160" s="4"/>
      <c r="T2160" s="4"/>
      <c r="U2160" s="4"/>
      <c r="V2160" s="4"/>
      <c r="W2160" s="4"/>
      <c r="X2160" s="4"/>
      <c r="Y2160" s="4"/>
      <c r="Z2160" s="4"/>
      <c r="AA2160" s="4"/>
      <c r="AB2160" s="4"/>
      <c r="AC2160" s="4"/>
      <c r="AD2160" s="4"/>
      <c r="AE2160" s="4"/>
      <c r="AF2160" s="4"/>
      <c r="AG2160" s="4"/>
      <c r="AH2160" s="4"/>
      <c r="AI2160" s="4"/>
      <c r="AJ2160" s="4"/>
      <c r="AK2160" s="4"/>
      <c r="AL2160" s="4"/>
      <c r="AM2160" s="4"/>
      <c r="AN2160" s="4"/>
      <c r="AO2160" s="4"/>
      <c r="AP2160" s="4"/>
      <c r="AQ2160" s="4"/>
      <c r="AR2160" s="4"/>
      <c r="AS2160" s="4"/>
      <c r="AT2160" s="4"/>
      <c r="AU2160" s="4"/>
      <c r="AV2160" s="4"/>
      <c r="AW2160" s="4"/>
      <c r="AX2160" s="4"/>
      <c r="AY2160" s="4"/>
      <c r="AZ2160" s="4"/>
      <c r="BA2160" s="4"/>
      <c r="BB2160" s="4"/>
      <c r="BC2160" s="4"/>
      <c r="BD2160" s="4"/>
      <c r="BE2160" s="4"/>
      <c r="BF2160" s="4"/>
      <c r="BG2160" s="4"/>
      <c r="BH2160" s="4"/>
      <c r="BI2160" s="4"/>
      <c r="BJ2160" s="4"/>
      <c r="BK2160" s="4"/>
      <c r="BL2160" s="4"/>
      <c r="BM2160" s="4"/>
      <c r="BN2160" s="4"/>
      <c r="BO2160" s="4"/>
      <c r="BP2160" s="4"/>
      <c r="BQ2160" s="4"/>
      <c r="BR2160" s="4"/>
      <c r="BS2160" s="4"/>
      <c r="BT2160" s="4"/>
      <c r="BU2160" s="4"/>
      <c r="BV2160" s="4"/>
      <c r="BW2160" s="4"/>
      <c r="BZ2160" s="7"/>
      <c r="CF2160" s="7"/>
      <c r="CG2160" s="14"/>
      <c r="CH2160" s="7"/>
      <c r="CI2160" s="14"/>
      <c r="CJ2160" s="7"/>
      <c r="CK2160" s="14"/>
      <c r="CL2160" s="7"/>
      <c r="CM2160" s="14"/>
    </row>
    <row r="2161" spans="1:91" x14ac:dyDescent="0.3">
      <c r="A2161" s="10">
        <v>151</v>
      </c>
      <c r="B2161" s="36" t="s">
        <v>860</v>
      </c>
      <c r="G2161" s="36" t="s">
        <v>7597</v>
      </c>
      <c r="K2161" s="7"/>
      <c r="L2161" s="7" t="s">
        <v>834</v>
      </c>
      <c r="M2161" s="7" t="s">
        <v>615</v>
      </c>
      <c r="N2161" s="4"/>
      <c r="O2161" s="4"/>
      <c r="P2161" s="4"/>
      <c r="Q2161" s="4"/>
      <c r="R2161" s="4"/>
      <c r="S2161" s="4"/>
      <c r="T2161" s="4"/>
      <c r="U2161" s="4"/>
      <c r="V2161" s="4"/>
      <c r="W2161" s="4"/>
      <c r="X2161" s="4"/>
      <c r="Y2161" s="4"/>
      <c r="Z2161" s="4"/>
      <c r="AA2161" s="4"/>
      <c r="AB2161" s="4"/>
      <c r="AC2161" s="4"/>
      <c r="AD2161" s="4"/>
      <c r="AE2161" s="4"/>
      <c r="AF2161" s="4"/>
      <c r="AG2161" s="4"/>
      <c r="AH2161" s="4"/>
      <c r="AI2161" s="4"/>
      <c r="AJ2161" s="4"/>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c r="BI2161" s="4"/>
      <c r="BJ2161" s="4"/>
      <c r="BK2161" s="4"/>
      <c r="BL2161" s="4"/>
      <c r="BM2161" s="4"/>
      <c r="BN2161" s="4"/>
      <c r="BO2161" s="4"/>
      <c r="BP2161" s="4"/>
      <c r="BQ2161" s="4"/>
      <c r="BR2161" s="4"/>
      <c r="BS2161" s="4"/>
      <c r="BT2161" s="4"/>
      <c r="BU2161" s="4"/>
      <c r="BV2161" s="4"/>
      <c r="BW2161" s="4"/>
      <c r="BZ2161" s="7"/>
      <c r="CF2161" s="7"/>
      <c r="CG2161" s="14"/>
      <c r="CH2161" s="7"/>
      <c r="CI2161" s="14"/>
      <c r="CJ2161" s="7"/>
      <c r="CK2161" s="14"/>
      <c r="CL2161" s="7"/>
      <c r="CM2161" s="14"/>
    </row>
    <row r="2162" spans="1:91" x14ac:dyDescent="0.3">
      <c r="A2162" s="10">
        <v>151</v>
      </c>
      <c r="B2162" s="36" t="s">
        <v>1025</v>
      </c>
      <c r="G2162" s="36" t="s">
        <v>7598</v>
      </c>
      <c r="K2162" s="7"/>
      <c r="L2162" s="7" t="s">
        <v>834</v>
      </c>
      <c r="M2162" s="7" t="s">
        <v>633</v>
      </c>
      <c r="N2162" s="4"/>
      <c r="O2162" s="4"/>
      <c r="P2162" s="4"/>
      <c r="Q2162" s="4"/>
      <c r="R2162" s="4"/>
      <c r="S2162" s="4"/>
      <c r="T2162" s="4"/>
      <c r="U2162" s="4"/>
      <c r="V2162" s="4"/>
      <c r="W2162" s="4"/>
      <c r="X2162" s="4"/>
      <c r="Y2162" s="4"/>
      <c r="Z2162" s="4"/>
      <c r="AA2162" s="4"/>
      <c r="AB2162" s="4"/>
      <c r="AC2162" s="4"/>
      <c r="AD2162" s="4"/>
      <c r="AE2162" s="4"/>
      <c r="AF2162" s="4"/>
      <c r="AG2162" s="4"/>
      <c r="AH2162" s="4"/>
      <c r="AI2162" s="4"/>
      <c r="AJ2162" s="4"/>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c r="BI2162" s="4"/>
      <c r="BJ2162" s="4"/>
      <c r="BK2162" s="4"/>
      <c r="BL2162" s="4"/>
      <c r="BM2162" s="4"/>
      <c r="BN2162" s="4"/>
      <c r="BO2162" s="4"/>
      <c r="BP2162" s="4"/>
      <c r="BQ2162" s="4"/>
      <c r="BR2162" s="4"/>
      <c r="BS2162" s="4"/>
      <c r="BT2162" s="4"/>
      <c r="BU2162" s="4"/>
      <c r="BV2162" s="4"/>
      <c r="BW2162" s="4"/>
      <c r="BZ2162" s="7"/>
      <c r="CF2162" s="7"/>
      <c r="CG2162" s="14"/>
      <c r="CH2162" s="7"/>
      <c r="CI2162" s="14"/>
      <c r="CJ2162" s="7"/>
      <c r="CK2162" s="14"/>
      <c r="CL2162" s="7"/>
      <c r="CM2162" s="14"/>
    </row>
    <row r="2163" spans="1:91" x14ac:dyDescent="0.3">
      <c r="A2163" s="10">
        <v>151</v>
      </c>
      <c r="B2163" s="36" t="s">
        <v>975</v>
      </c>
      <c r="G2163" s="36" t="s">
        <v>7599</v>
      </c>
      <c r="K2163" s="7"/>
      <c r="L2163" s="7" t="s">
        <v>834</v>
      </c>
      <c r="M2163" s="7" t="s">
        <v>678</v>
      </c>
      <c r="N2163" s="4"/>
      <c r="O2163" s="4"/>
      <c r="P2163" s="4"/>
      <c r="Q2163" s="4"/>
      <c r="R2163" s="4"/>
      <c r="S2163" s="4"/>
      <c r="T2163" s="4"/>
      <c r="U2163" s="4"/>
      <c r="V2163" s="4"/>
      <c r="W2163" s="4"/>
      <c r="X2163" s="4"/>
      <c r="Y2163" s="4"/>
      <c r="Z2163" s="4"/>
      <c r="AA2163" s="4"/>
      <c r="AB2163" s="4"/>
      <c r="AC2163" s="4"/>
      <c r="AD2163" s="4"/>
      <c r="AE2163" s="4"/>
      <c r="AF2163" s="4"/>
      <c r="AG2163" s="4"/>
      <c r="AH2163" s="4"/>
      <c r="AI2163" s="4"/>
      <c r="AJ2163" s="4"/>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c r="BI2163" s="4"/>
      <c r="BJ2163" s="4"/>
      <c r="BK2163" s="4"/>
      <c r="BL2163" s="4"/>
      <c r="BM2163" s="4"/>
      <c r="BN2163" s="4"/>
      <c r="BO2163" s="4"/>
      <c r="BP2163" s="4"/>
      <c r="BQ2163" s="4"/>
      <c r="BR2163" s="4"/>
      <c r="BS2163" s="4"/>
      <c r="BT2163" s="4"/>
      <c r="BU2163" s="4"/>
      <c r="BV2163" s="4"/>
      <c r="BW2163" s="4"/>
      <c r="BZ2163" s="7"/>
      <c r="CF2163" s="7"/>
      <c r="CG2163" s="14"/>
      <c r="CH2163" s="7"/>
      <c r="CI2163" s="14"/>
      <c r="CJ2163" s="7"/>
      <c r="CK2163" s="14"/>
      <c r="CL2163" s="7"/>
      <c r="CM2163" s="14"/>
    </row>
    <row r="2164" spans="1:91" x14ac:dyDescent="0.3">
      <c r="A2164" s="10">
        <v>151</v>
      </c>
      <c r="B2164" s="36" t="s">
        <v>1058</v>
      </c>
      <c r="G2164" s="36" t="s">
        <v>7600</v>
      </c>
      <c r="K2164" s="7"/>
      <c r="L2164" s="7" t="s">
        <v>834</v>
      </c>
      <c r="M2164" s="7" t="s">
        <v>615</v>
      </c>
      <c r="N2164" s="4"/>
      <c r="O2164" s="4"/>
      <c r="P2164" s="4"/>
      <c r="Q2164" s="4"/>
      <c r="R2164" s="4"/>
      <c r="S2164" s="4"/>
      <c r="T2164" s="4"/>
      <c r="U2164" s="4"/>
      <c r="V2164" s="4"/>
      <c r="W2164" s="4"/>
      <c r="X2164" s="4"/>
      <c r="Y2164" s="4"/>
      <c r="Z2164" s="4"/>
      <c r="AA2164" s="4"/>
      <c r="AB2164" s="4"/>
      <c r="AC2164" s="4"/>
      <c r="AD2164" s="4"/>
      <c r="AE2164" s="4"/>
      <c r="AF2164" s="4"/>
      <c r="AG2164" s="4"/>
      <c r="AH2164" s="4"/>
      <c r="AI2164" s="4"/>
      <c r="AJ2164" s="4"/>
      <c r="AK2164" s="4"/>
      <c r="AL2164" s="4"/>
      <c r="AM2164" s="4"/>
      <c r="AN2164" s="4"/>
      <c r="AO2164" s="4"/>
      <c r="AP2164" s="4"/>
      <c r="AQ2164" s="4"/>
      <c r="AR2164" s="4"/>
      <c r="AS2164" s="4"/>
      <c r="AT2164" s="4"/>
      <c r="AU2164" s="4"/>
      <c r="AV2164" s="4"/>
      <c r="AW2164" s="4"/>
      <c r="AX2164" s="4"/>
      <c r="AY2164" s="4"/>
      <c r="AZ2164" s="4"/>
      <c r="BA2164" s="4"/>
      <c r="BB2164" s="4"/>
      <c r="BC2164" s="4"/>
      <c r="BD2164" s="4"/>
      <c r="BE2164" s="4"/>
      <c r="BF2164" s="4"/>
      <c r="BG2164" s="4"/>
      <c r="BH2164" s="4"/>
      <c r="BI2164" s="4"/>
      <c r="BJ2164" s="4"/>
      <c r="BK2164" s="4"/>
      <c r="BL2164" s="4"/>
      <c r="BM2164" s="4"/>
      <c r="BN2164" s="4"/>
      <c r="BO2164" s="4"/>
      <c r="BP2164" s="4"/>
      <c r="BQ2164" s="4"/>
      <c r="BR2164" s="4"/>
      <c r="BS2164" s="4"/>
      <c r="BT2164" s="4"/>
      <c r="BU2164" s="4"/>
      <c r="BV2164" s="4"/>
      <c r="BW2164" s="4"/>
      <c r="BZ2164" s="7"/>
      <c r="CF2164" s="7"/>
      <c r="CG2164" s="14"/>
      <c r="CH2164" s="7"/>
      <c r="CI2164" s="14"/>
      <c r="CJ2164" s="7"/>
      <c r="CK2164" s="14"/>
      <c r="CL2164" s="7"/>
      <c r="CM2164" s="14"/>
    </row>
    <row r="2165" spans="1:91" x14ac:dyDescent="0.3">
      <c r="A2165" s="10">
        <v>151</v>
      </c>
      <c r="B2165" s="36" t="s">
        <v>1036</v>
      </c>
      <c r="G2165" s="36" t="s">
        <v>7601</v>
      </c>
      <c r="K2165" s="7"/>
      <c r="L2165" s="7" t="s">
        <v>834</v>
      </c>
      <c r="M2165" s="7" t="s">
        <v>618</v>
      </c>
      <c r="N2165" s="4"/>
      <c r="O2165" s="4"/>
      <c r="P2165" s="4"/>
      <c r="Q2165" s="4"/>
      <c r="R2165" s="4"/>
      <c r="S2165" s="4"/>
      <c r="T2165" s="4"/>
      <c r="U2165" s="4"/>
      <c r="V2165" s="4"/>
      <c r="W2165" s="4"/>
      <c r="X2165" s="4"/>
      <c r="Y2165" s="4"/>
      <c r="Z2165" s="4"/>
      <c r="AA2165" s="4"/>
      <c r="AB2165" s="4"/>
      <c r="AC2165" s="4"/>
      <c r="AD2165" s="4"/>
      <c r="AE2165" s="4"/>
      <c r="AF2165" s="4"/>
      <c r="AG2165" s="4"/>
      <c r="AH2165" s="4"/>
      <c r="AI2165" s="4"/>
      <c r="AJ2165" s="4"/>
      <c r="AK2165" s="4"/>
      <c r="AL2165" s="4"/>
      <c r="AM2165" s="4"/>
      <c r="AN2165" s="4"/>
      <c r="AO2165" s="4"/>
      <c r="AP2165" s="4"/>
      <c r="AQ2165" s="4"/>
      <c r="AR2165" s="4"/>
      <c r="AS2165" s="4"/>
      <c r="AT2165" s="4"/>
      <c r="AU2165" s="4"/>
      <c r="AV2165" s="4"/>
      <c r="AW2165" s="4"/>
      <c r="AX2165" s="4"/>
      <c r="AY2165" s="4"/>
      <c r="AZ2165" s="4"/>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Z2165" s="7"/>
      <c r="CF2165" s="7"/>
      <c r="CG2165" s="14"/>
      <c r="CH2165" s="7"/>
      <c r="CI2165" s="14"/>
      <c r="CJ2165" s="7"/>
      <c r="CK2165" s="14"/>
      <c r="CL2165" s="7"/>
      <c r="CM2165" s="14"/>
    </row>
    <row r="2166" spans="1:91" x14ac:dyDescent="0.3">
      <c r="A2166" s="10">
        <v>151</v>
      </c>
      <c r="B2166" s="36" t="s">
        <v>1058</v>
      </c>
      <c r="G2166" s="36" t="s">
        <v>7602</v>
      </c>
      <c r="K2166" s="7"/>
      <c r="L2166" s="7" t="s">
        <v>834</v>
      </c>
      <c r="M2166" s="7" t="s">
        <v>633</v>
      </c>
      <c r="N2166" s="4"/>
      <c r="O2166" s="4"/>
      <c r="P2166" s="4"/>
      <c r="Q2166" s="4"/>
      <c r="R2166" s="4"/>
      <c r="S2166" s="4"/>
      <c r="T2166" s="4"/>
      <c r="U2166" s="4"/>
      <c r="V2166" s="4"/>
      <c r="W2166" s="4"/>
      <c r="X2166" s="4"/>
      <c r="Y2166" s="4"/>
      <c r="Z2166" s="4"/>
      <c r="AA2166" s="4"/>
      <c r="AB2166" s="4"/>
      <c r="AC2166" s="4"/>
      <c r="AD2166" s="4"/>
      <c r="AE2166" s="4"/>
      <c r="AF2166" s="4"/>
      <c r="AG2166" s="4"/>
      <c r="AH2166" s="4"/>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4"/>
      <c r="BH2166" s="4"/>
      <c r="BI2166" s="4"/>
      <c r="BJ2166" s="4"/>
      <c r="BK2166" s="4"/>
      <c r="BL2166" s="4"/>
      <c r="BM2166" s="4"/>
      <c r="BN2166" s="4"/>
      <c r="BO2166" s="4"/>
      <c r="BP2166" s="4"/>
      <c r="BQ2166" s="4"/>
      <c r="BR2166" s="4"/>
      <c r="BS2166" s="4"/>
      <c r="BT2166" s="4"/>
      <c r="BU2166" s="4"/>
      <c r="BV2166" s="4"/>
      <c r="BW2166" s="4"/>
      <c r="BZ2166" s="7"/>
      <c r="CF2166" s="7"/>
      <c r="CG2166" s="14"/>
      <c r="CH2166" s="7"/>
      <c r="CI2166" s="14"/>
      <c r="CJ2166" s="7"/>
      <c r="CK2166" s="14"/>
      <c r="CL2166" s="7"/>
      <c r="CM2166" s="14"/>
    </row>
    <row r="2167" spans="1:91" x14ac:dyDescent="0.3">
      <c r="A2167" s="10">
        <v>151</v>
      </c>
      <c r="B2167" s="36" t="s">
        <v>860</v>
      </c>
      <c r="G2167" s="36" t="s">
        <v>7603</v>
      </c>
      <c r="K2167" s="7"/>
      <c r="L2167" s="7" t="s">
        <v>834</v>
      </c>
      <c r="M2167" s="7" t="s">
        <v>615</v>
      </c>
      <c r="N2167" s="4"/>
      <c r="O2167" s="4"/>
      <c r="P2167" s="4"/>
      <c r="Q2167" s="4"/>
      <c r="R2167" s="4"/>
      <c r="S2167" s="4"/>
      <c r="T2167" s="4"/>
      <c r="U2167" s="4"/>
      <c r="V2167" s="4"/>
      <c r="W2167" s="4"/>
      <c r="X2167" s="4"/>
      <c r="Y2167" s="4"/>
      <c r="Z2167" s="4"/>
      <c r="AA2167" s="4"/>
      <c r="AB2167" s="4"/>
      <c r="AC2167" s="4"/>
      <c r="AD2167" s="4"/>
      <c r="AE2167" s="4"/>
      <c r="AF2167" s="4"/>
      <c r="AG2167" s="4"/>
      <c r="AH2167" s="4"/>
      <c r="AI2167" s="4"/>
      <c r="AJ2167" s="4"/>
      <c r="AK2167" s="4"/>
      <c r="AL2167" s="4"/>
      <c r="AM2167" s="4"/>
      <c r="AN2167" s="4"/>
      <c r="AO2167" s="4"/>
      <c r="AP2167" s="4"/>
      <c r="AQ2167" s="4"/>
      <c r="AR2167" s="4"/>
      <c r="AS2167" s="4"/>
      <c r="AT2167" s="4"/>
      <c r="AU2167" s="4"/>
      <c r="AV2167" s="4"/>
      <c r="AW2167" s="4"/>
      <c r="AX2167" s="4"/>
      <c r="AY2167" s="4"/>
      <c r="AZ2167" s="4"/>
      <c r="BA2167" s="4"/>
      <c r="BB2167" s="4"/>
      <c r="BC2167" s="4"/>
      <c r="BD2167" s="4"/>
      <c r="BE2167" s="4"/>
      <c r="BF2167" s="4"/>
      <c r="BG2167" s="4"/>
      <c r="BH2167" s="4"/>
      <c r="BI2167" s="4"/>
      <c r="BJ2167" s="4"/>
      <c r="BK2167" s="4"/>
      <c r="BL2167" s="4"/>
      <c r="BM2167" s="4"/>
      <c r="BN2167" s="4"/>
      <c r="BO2167" s="4"/>
      <c r="BP2167" s="4"/>
      <c r="BQ2167" s="4"/>
      <c r="BR2167" s="4"/>
      <c r="BS2167" s="4"/>
      <c r="BT2167" s="4"/>
      <c r="BU2167" s="4"/>
      <c r="BV2167" s="4"/>
      <c r="BW2167" s="4"/>
      <c r="BZ2167" s="7"/>
      <c r="CF2167" s="7"/>
      <c r="CG2167" s="14"/>
      <c r="CH2167" s="7"/>
      <c r="CI2167" s="14"/>
      <c r="CJ2167" s="7"/>
      <c r="CK2167" s="14"/>
      <c r="CL2167" s="7"/>
      <c r="CM2167" s="14"/>
    </row>
    <row r="2168" spans="1:91" x14ac:dyDescent="0.3">
      <c r="A2168" s="10">
        <v>151</v>
      </c>
      <c r="B2168" s="36" t="s">
        <v>913</v>
      </c>
      <c r="G2168" s="36" t="s">
        <v>7604</v>
      </c>
      <c r="K2168" s="7"/>
      <c r="L2168" s="7" t="s">
        <v>834</v>
      </c>
      <c r="M2168" s="7" t="s">
        <v>615</v>
      </c>
      <c r="N2168" s="4"/>
      <c r="O2168" s="4"/>
      <c r="P2168" s="4"/>
      <c r="Q2168" s="4"/>
      <c r="R2168" s="4"/>
      <c r="S2168" s="4"/>
      <c r="T2168" s="4"/>
      <c r="U2168" s="4"/>
      <c r="V2168" s="4"/>
      <c r="W2168" s="4"/>
      <c r="X2168" s="4"/>
      <c r="Y2168" s="4"/>
      <c r="Z2168" s="4"/>
      <c r="AA2168" s="4"/>
      <c r="AB2168" s="4"/>
      <c r="AC2168" s="4"/>
      <c r="AD2168" s="4"/>
      <c r="AE2168" s="4"/>
      <c r="AF2168" s="4"/>
      <c r="AG2168" s="4"/>
      <c r="AH2168" s="4"/>
      <c r="AI2168" s="4"/>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c r="BI2168" s="4"/>
      <c r="BJ2168" s="4"/>
      <c r="BK2168" s="4"/>
      <c r="BL2168" s="4"/>
      <c r="BM2168" s="4"/>
      <c r="BN2168" s="4"/>
      <c r="BO2168" s="4"/>
      <c r="BP2168" s="4"/>
      <c r="BQ2168" s="4"/>
      <c r="BR2168" s="4"/>
      <c r="BS2168" s="4"/>
      <c r="BT2168" s="4"/>
      <c r="BU2168" s="4"/>
      <c r="BV2168" s="4"/>
      <c r="BW2168" s="4"/>
      <c r="BZ2168" s="7"/>
      <c r="CF2168" s="7"/>
      <c r="CG2168" s="14"/>
      <c r="CH2168" s="7"/>
      <c r="CI2168" s="14"/>
      <c r="CJ2168" s="7"/>
      <c r="CK2168" s="14"/>
      <c r="CL2168" s="7"/>
      <c r="CM2168" s="14"/>
    </row>
    <row r="2169" spans="1:91" x14ac:dyDescent="0.3">
      <c r="A2169" s="10">
        <v>151</v>
      </c>
      <c r="B2169" s="36" t="s">
        <v>1025</v>
      </c>
      <c r="G2169" s="36" t="s">
        <v>7605</v>
      </c>
      <c r="K2169" s="7"/>
      <c r="L2169" s="7" t="s">
        <v>834</v>
      </c>
      <c r="M2169" s="7" t="s">
        <v>669</v>
      </c>
      <c r="N2169" s="4"/>
      <c r="O2169" s="4"/>
      <c r="P2169" s="4"/>
      <c r="Q2169" s="4"/>
      <c r="R2169" s="4"/>
      <c r="S2169" s="4"/>
      <c r="T2169" s="4"/>
      <c r="U2169" s="4"/>
      <c r="V2169" s="4"/>
      <c r="W2169" s="4"/>
      <c r="X2169" s="4"/>
      <c r="Y2169" s="4"/>
      <c r="Z2169" s="4"/>
      <c r="AA2169" s="4"/>
      <c r="AB2169" s="4"/>
      <c r="AC2169" s="4"/>
      <c r="AD2169" s="4"/>
      <c r="AE2169" s="4"/>
      <c r="AF2169" s="4"/>
      <c r="AG2169" s="4"/>
      <c r="AH2169" s="4"/>
      <c r="AI2169" s="4"/>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4"/>
      <c r="BH2169" s="4"/>
      <c r="BI2169" s="4"/>
      <c r="BJ2169" s="4"/>
      <c r="BK2169" s="4"/>
      <c r="BL2169" s="4"/>
      <c r="BM2169" s="4"/>
      <c r="BN2169" s="4"/>
      <c r="BO2169" s="4"/>
      <c r="BP2169" s="4"/>
      <c r="BQ2169" s="4"/>
      <c r="BR2169" s="4"/>
      <c r="BS2169" s="4"/>
      <c r="BT2169" s="4"/>
      <c r="BU2169" s="4"/>
      <c r="BV2169" s="4"/>
      <c r="BW2169" s="4"/>
      <c r="BZ2169" s="7"/>
      <c r="CF2169" s="7"/>
      <c r="CG2169" s="14"/>
      <c r="CH2169" s="7"/>
      <c r="CI2169" s="14"/>
      <c r="CJ2169" s="7"/>
      <c r="CK2169" s="14"/>
      <c r="CL2169" s="7"/>
      <c r="CM2169" s="14"/>
    </row>
    <row r="2170" spans="1:91" x14ac:dyDescent="0.3">
      <c r="A2170" s="10">
        <v>151</v>
      </c>
      <c r="B2170" s="36" t="s">
        <v>2731</v>
      </c>
      <c r="G2170" s="36" t="s">
        <v>7606</v>
      </c>
      <c r="K2170" s="7"/>
      <c r="L2170" s="7" t="s">
        <v>834</v>
      </c>
      <c r="M2170" s="7" t="s">
        <v>636</v>
      </c>
      <c r="N2170" s="4"/>
      <c r="O2170" s="4"/>
      <c r="P2170" s="4"/>
      <c r="Q2170" s="4"/>
      <c r="R2170" s="4"/>
      <c r="S2170" s="4"/>
      <c r="T2170" s="4"/>
      <c r="U2170" s="4"/>
      <c r="V2170" s="4"/>
      <c r="W2170" s="4"/>
      <c r="X2170" s="4"/>
      <c r="Y2170" s="4"/>
      <c r="Z2170" s="4"/>
      <c r="AA2170" s="4"/>
      <c r="AB2170" s="4"/>
      <c r="AC2170" s="4"/>
      <c r="AD2170" s="4"/>
      <c r="AE2170" s="4"/>
      <c r="AF2170" s="4"/>
      <c r="AG2170" s="4"/>
      <c r="AH2170" s="4"/>
      <c r="AI2170" s="4"/>
      <c r="AJ2170" s="4"/>
      <c r="AK2170" s="4"/>
      <c r="AL2170" s="4"/>
      <c r="AM2170" s="4"/>
      <c r="AN2170" s="4"/>
      <c r="AO2170" s="4"/>
      <c r="AP2170" s="4"/>
      <c r="AQ2170" s="4"/>
      <c r="AR2170" s="4"/>
      <c r="AS2170" s="4"/>
      <c r="AT2170" s="4"/>
      <c r="AU2170" s="4"/>
      <c r="AV2170" s="4"/>
      <c r="AW2170" s="4"/>
      <c r="AX2170" s="4"/>
      <c r="AY2170" s="4"/>
      <c r="AZ2170" s="4"/>
      <c r="BA2170" s="4"/>
      <c r="BB2170" s="4"/>
      <c r="BC2170" s="4"/>
      <c r="BD2170" s="4"/>
      <c r="BE2170" s="4"/>
      <c r="BF2170" s="4"/>
      <c r="BG2170" s="4"/>
      <c r="BH2170" s="4"/>
      <c r="BI2170" s="4"/>
      <c r="BJ2170" s="4"/>
      <c r="BK2170" s="4"/>
      <c r="BL2170" s="4"/>
      <c r="BM2170" s="4"/>
      <c r="BN2170" s="4"/>
      <c r="BO2170" s="4"/>
      <c r="BP2170" s="4"/>
      <c r="BQ2170" s="4"/>
      <c r="BR2170" s="4"/>
      <c r="BS2170" s="4"/>
      <c r="BT2170" s="4"/>
      <c r="BU2170" s="4"/>
      <c r="BV2170" s="4"/>
      <c r="BW2170" s="4"/>
      <c r="BZ2170" s="7"/>
      <c r="CF2170" s="7"/>
      <c r="CG2170" s="14"/>
      <c r="CH2170" s="7"/>
      <c r="CI2170" s="14"/>
      <c r="CJ2170" s="7"/>
      <c r="CK2170" s="14"/>
      <c r="CL2170" s="7"/>
      <c r="CM2170" s="14"/>
    </row>
    <row r="2171" spans="1:91" x14ac:dyDescent="0.3">
      <c r="A2171" s="10">
        <v>151</v>
      </c>
      <c r="B2171" s="36" t="s">
        <v>1176</v>
      </c>
      <c r="G2171" s="36" t="s">
        <v>7607</v>
      </c>
      <c r="K2171" s="7"/>
      <c r="L2171" s="7" t="s">
        <v>834</v>
      </c>
      <c r="M2171" s="7" t="s">
        <v>624</v>
      </c>
      <c r="N2171" s="4"/>
      <c r="O2171" s="4"/>
      <c r="P2171" s="4"/>
      <c r="Q2171" s="4"/>
      <c r="R2171" s="4"/>
      <c r="S2171" s="4"/>
      <c r="T2171" s="4"/>
      <c r="U2171" s="4"/>
      <c r="V2171" s="4"/>
      <c r="W2171" s="4"/>
      <c r="X2171" s="4"/>
      <c r="Y2171" s="4"/>
      <c r="Z2171" s="4"/>
      <c r="AA2171" s="4"/>
      <c r="AB2171" s="4"/>
      <c r="AC2171" s="4"/>
      <c r="AD2171" s="4"/>
      <c r="AE2171" s="4"/>
      <c r="AF2171" s="4"/>
      <c r="AG2171" s="4"/>
      <c r="AH2171" s="4"/>
      <c r="AI2171" s="4"/>
      <c r="AJ2171" s="4"/>
      <c r="AK2171" s="4"/>
      <c r="AL2171" s="4"/>
      <c r="AM2171" s="4"/>
      <c r="AN2171" s="4"/>
      <c r="AO2171" s="4"/>
      <c r="AP2171" s="4"/>
      <c r="AQ2171" s="4"/>
      <c r="AR2171" s="4"/>
      <c r="AS2171" s="4"/>
      <c r="AT2171" s="4"/>
      <c r="AU2171" s="4"/>
      <c r="AV2171" s="4"/>
      <c r="AW2171" s="4"/>
      <c r="AX2171" s="4"/>
      <c r="AY2171" s="4"/>
      <c r="AZ2171" s="4"/>
      <c r="BA2171" s="4"/>
      <c r="BB2171" s="4"/>
      <c r="BC2171" s="4"/>
      <c r="BD2171" s="4"/>
      <c r="BE2171" s="4"/>
      <c r="BF2171" s="4"/>
      <c r="BG2171" s="4"/>
      <c r="BH2171" s="4"/>
      <c r="BI2171" s="4"/>
      <c r="BJ2171" s="4"/>
      <c r="BK2171" s="4"/>
      <c r="BL2171" s="4"/>
      <c r="BM2171" s="4"/>
      <c r="BN2171" s="4"/>
      <c r="BO2171" s="4"/>
      <c r="BP2171" s="4"/>
      <c r="BQ2171" s="4"/>
      <c r="BR2171" s="4"/>
      <c r="BS2171" s="4"/>
      <c r="BT2171" s="4"/>
      <c r="BU2171" s="4"/>
      <c r="BV2171" s="4"/>
      <c r="BW2171" s="4"/>
      <c r="BZ2171" s="7"/>
      <c r="CF2171" s="7"/>
      <c r="CG2171" s="14"/>
      <c r="CH2171" s="7"/>
      <c r="CI2171" s="14"/>
      <c r="CJ2171" s="7"/>
      <c r="CK2171" s="14"/>
      <c r="CL2171" s="7"/>
      <c r="CM2171" s="14"/>
    </row>
    <row r="2172" spans="1:91" x14ac:dyDescent="0.3">
      <c r="A2172" s="10">
        <v>151</v>
      </c>
      <c r="B2172" s="36" t="s">
        <v>1058</v>
      </c>
      <c r="G2172" s="36" t="s">
        <v>7608</v>
      </c>
      <c r="K2172" s="7"/>
      <c r="L2172" s="7" t="s">
        <v>834</v>
      </c>
      <c r="M2172" s="7" t="s">
        <v>651</v>
      </c>
      <c r="N2172" s="4"/>
      <c r="O2172" s="4"/>
      <c r="P2172" s="4"/>
      <c r="Q2172" s="4"/>
      <c r="R2172" s="4"/>
      <c r="S2172" s="4"/>
      <c r="T2172" s="4"/>
      <c r="U2172" s="4"/>
      <c r="V2172" s="4"/>
      <c r="W2172" s="4"/>
      <c r="X2172" s="4"/>
      <c r="Y2172" s="4"/>
      <c r="Z2172" s="4"/>
      <c r="AA2172" s="4"/>
      <c r="AB2172" s="4"/>
      <c r="AC2172" s="4"/>
      <c r="AD2172" s="4"/>
      <c r="AE2172" s="4"/>
      <c r="AF2172" s="4"/>
      <c r="AG2172" s="4"/>
      <c r="AH2172" s="4"/>
      <c r="AI2172" s="4"/>
      <c r="AJ2172" s="4"/>
      <c r="AK2172" s="4"/>
      <c r="AL2172" s="4"/>
      <c r="AM2172" s="4"/>
      <c r="AN2172" s="4"/>
      <c r="AO2172" s="4"/>
      <c r="AP2172" s="4"/>
      <c r="AQ2172" s="4"/>
      <c r="AR2172" s="4"/>
      <c r="AS2172" s="4"/>
      <c r="AT2172" s="4"/>
      <c r="AU2172" s="4"/>
      <c r="AV2172" s="4"/>
      <c r="AW2172" s="4"/>
      <c r="AX2172" s="4"/>
      <c r="AY2172" s="4"/>
      <c r="AZ2172" s="4"/>
      <c r="BA2172" s="4"/>
      <c r="BB2172" s="4"/>
      <c r="BC2172" s="4"/>
      <c r="BD2172" s="4"/>
      <c r="BE2172" s="4"/>
      <c r="BF2172" s="4"/>
      <c r="BG2172" s="4"/>
      <c r="BH2172" s="4"/>
      <c r="BI2172" s="4"/>
      <c r="BJ2172" s="4"/>
      <c r="BK2172" s="4"/>
      <c r="BL2172" s="4"/>
      <c r="BM2172" s="4"/>
      <c r="BN2172" s="4"/>
      <c r="BO2172" s="4"/>
      <c r="BP2172" s="4"/>
      <c r="BQ2172" s="4"/>
      <c r="BR2172" s="4"/>
      <c r="BS2172" s="4"/>
      <c r="BT2172" s="4"/>
      <c r="BU2172" s="4"/>
      <c r="BV2172" s="4"/>
      <c r="BW2172" s="4"/>
      <c r="BZ2172" s="7"/>
      <c r="CF2172" s="7"/>
      <c r="CG2172" s="14"/>
      <c r="CH2172" s="7"/>
      <c r="CI2172" s="14"/>
      <c r="CJ2172" s="7"/>
      <c r="CK2172" s="14"/>
      <c r="CL2172" s="7"/>
      <c r="CM2172" s="14"/>
    </row>
    <row r="2173" spans="1:91" x14ac:dyDescent="0.3">
      <c r="A2173" s="10">
        <v>151</v>
      </c>
      <c r="B2173" s="36" t="s">
        <v>1025</v>
      </c>
      <c r="G2173" s="36" t="s">
        <v>7609</v>
      </c>
      <c r="K2173" s="7"/>
      <c r="L2173" s="7" t="s">
        <v>834</v>
      </c>
      <c r="M2173" s="7" t="s">
        <v>624</v>
      </c>
      <c r="N2173" s="4"/>
      <c r="O2173" s="4"/>
      <c r="P2173" s="4"/>
      <c r="Q2173" s="4"/>
      <c r="R2173" s="4"/>
      <c r="S2173" s="4"/>
      <c r="T2173" s="4"/>
      <c r="U2173" s="4"/>
      <c r="V2173" s="4"/>
      <c r="W2173" s="4"/>
      <c r="X2173" s="4"/>
      <c r="Y2173" s="4"/>
      <c r="Z2173" s="4"/>
      <c r="AA2173" s="4"/>
      <c r="AB2173" s="4"/>
      <c r="AC2173" s="4"/>
      <c r="AD2173" s="4"/>
      <c r="AE2173" s="4"/>
      <c r="AF2173" s="4"/>
      <c r="AG2173" s="4"/>
      <c r="AH2173" s="4"/>
      <c r="AI2173" s="4"/>
      <c r="AJ2173" s="4"/>
      <c r="AK2173" s="4"/>
      <c r="AL2173" s="4"/>
      <c r="AM2173" s="4"/>
      <c r="AN2173" s="4"/>
      <c r="AO2173" s="4"/>
      <c r="AP2173" s="4"/>
      <c r="AQ2173" s="4"/>
      <c r="AR2173" s="4"/>
      <c r="AS2173" s="4"/>
      <c r="AT2173" s="4"/>
      <c r="AU2173" s="4"/>
      <c r="AV2173" s="4"/>
      <c r="AW2173" s="4"/>
      <c r="AX2173" s="4"/>
      <c r="AY2173" s="4"/>
      <c r="AZ2173" s="4"/>
      <c r="BA2173" s="4"/>
      <c r="BB2173" s="4"/>
      <c r="BC2173" s="4"/>
      <c r="BD2173" s="4"/>
      <c r="BE2173" s="4"/>
      <c r="BF2173" s="4"/>
      <c r="BG2173" s="4"/>
      <c r="BH2173" s="4"/>
      <c r="BI2173" s="4"/>
      <c r="BJ2173" s="4"/>
      <c r="BK2173" s="4"/>
      <c r="BL2173" s="4"/>
      <c r="BM2173" s="4"/>
      <c r="BN2173" s="4"/>
      <c r="BO2173" s="4"/>
      <c r="BP2173" s="4"/>
      <c r="BQ2173" s="4"/>
      <c r="BR2173" s="4"/>
      <c r="BS2173" s="4"/>
      <c r="BT2173" s="4"/>
      <c r="BU2173" s="4"/>
      <c r="BV2173" s="4"/>
      <c r="BW2173" s="4"/>
      <c r="BZ2173" s="7"/>
      <c r="CF2173" s="7"/>
      <c r="CG2173" s="14"/>
      <c r="CH2173" s="7"/>
      <c r="CI2173" s="14"/>
      <c r="CJ2173" s="7"/>
      <c r="CK2173" s="14"/>
      <c r="CL2173" s="7"/>
      <c r="CM2173" s="14"/>
    </row>
    <row r="2174" spans="1:91" x14ac:dyDescent="0.3">
      <c r="A2174" s="10">
        <v>151</v>
      </c>
      <c r="B2174" s="36" t="s">
        <v>905</v>
      </c>
      <c r="G2174" s="36" t="s">
        <v>7610</v>
      </c>
      <c r="K2174" s="7"/>
      <c r="L2174" s="7" t="s">
        <v>834</v>
      </c>
      <c r="M2174" s="7" t="s">
        <v>624</v>
      </c>
      <c r="N2174" s="4"/>
      <c r="O2174" s="4"/>
      <c r="P2174" s="4"/>
      <c r="Q2174" s="4"/>
      <c r="R2174" s="4"/>
      <c r="S2174" s="4"/>
      <c r="T2174" s="4"/>
      <c r="U2174" s="4"/>
      <c r="V2174" s="4"/>
      <c r="W2174" s="4"/>
      <c r="X2174" s="4"/>
      <c r="Y2174" s="4"/>
      <c r="Z2174" s="4"/>
      <c r="AA2174" s="4"/>
      <c r="AB2174" s="4"/>
      <c r="AC2174" s="4"/>
      <c r="AD2174" s="4"/>
      <c r="AE2174" s="4"/>
      <c r="AF2174" s="4"/>
      <c r="AG2174" s="4"/>
      <c r="AH2174" s="4"/>
      <c r="AI2174" s="4"/>
      <c r="AJ2174" s="4"/>
      <c r="AK2174" s="4"/>
      <c r="AL2174" s="4"/>
      <c r="AM2174" s="4"/>
      <c r="AN2174" s="4"/>
      <c r="AO2174" s="4"/>
      <c r="AP2174" s="4"/>
      <c r="AQ2174" s="4"/>
      <c r="AR2174" s="4"/>
      <c r="AS2174" s="4"/>
      <c r="AT2174" s="4"/>
      <c r="AU2174" s="4"/>
      <c r="AV2174" s="4"/>
      <c r="AW2174" s="4"/>
      <c r="AX2174" s="4"/>
      <c r="AY2174" s="4"/>
      <c r="AZ2174" s="4"/>
      <c r="BA2174" s="4"/>
      <c r="BB2174" s="4"/>
      <c r="BC2174" s="4"/>
      <c r="BD2174" s="4"/>
      <c r="BE2174" s="4"/>
      <c r="BF2174" s="4"/>
      <c r="BG2174" s="4"/>
      <c r="BH2174" s="4"/>
      <c r="BI2174" s="4"/>
      <c r="BJ2174" s="4"/>
      <c r="BK2174" s="4"/>
      <c r="BL2174" s="4"/>
      <c r="BM2174" s="4"/>
      <c r="BN2174" s="4"/>
      <c r="BO2174" s="4"/>
      <c r="BP2174" s="4"/>
      <c r="BQ2174" s="4"/>
      <c r="BR2174" s="4"/>
      <c r="BS2174" s="4"/>
      <c r="BT2174" s="4"/>
      <c r="BU2174" s="4"/>
      <c r="BV2174" s="4"/>
      <c r="BW2174" s="4"/>
      <c r="BZ2174" s="7"/>
      <c r="CF2174" s="7"/>
      <c r="CG2174" s="14"/>
      <c r="CH2174" s="7"/>
      <c r="CI2174" s="14"/>
      <c r="CJ2174" s="7"/>
      <c r="CK2174" s="14"/>
      <c r="CL2174" s="7"/>
      <c r="CM2174" s="14"/>
    </row>
    <row r="2175" spans="1:91" x14ac:dyDescent="0.3">
      <c r="A2175" s="10">
        <v>151</v>
      </c>
      <c r="B2175" s="36" t="s">
        <v>1028</v>
      </c>
      <c r="G2175" s="36" t="s">
        <v>7611</v>
      </c>
      <c r="K2175" s="7"/>
      <c r="L2175" s="7" t="s">
        <v>834</v>
      </c>
      <c r="M2175" s="7" t="s">
        <v>639</v>
      </c>
      <c r="N2175" s="4"/>
      <c r="O2175" s="4"/>
      <c r="P2175" s="4"/>
      <c r="Q2175" s="4"/>
      <c r="R2175" s="4"/>
      <c r="S2175" s="4"/>
      <c r="T2175" s="4"/>
      <c r="U2175" s="4"/>
      <c r="V2175" s="4"/>
      <c r="W2175" s="4"/>
      <c r="X2175" s="4"/>
      <c r="Y2175" s="4"/>
      <c r="Z2175" s="4"/>
      <c r="AA2175" s="4"/>
      <c r="AB2175" s="4"/>
      <c r="AC2175" s="4"/>
      <c r="AD2175" s="4"/>
      <c r="AE2175" s="4"/>
      <c r="AF2175" s="4"/>
      <c r="AG2175" s="4"/>
      <c r="AH2175" s="4"/>
      <c r="AI2175" s="4"/>
      <c r="AJ2175" s="4"/>
      <c r="AK2175" s="4"/>
      <c r="AL2175" s="4"/>
      <c r="AM2175" s="4"/>
      <c r="AN2175" s="4"/>
      <c r="AO2175" s="4"/>
      <c r="AP2175" s="4"/>
      <c r="AQ2175" s="4"/>
      <c r="AR2175" s="4"/>
      <c r="AS2175" s="4"/>
      <c r="AT2175" s="4"/>
      <c r="AU2175" s="4"/>
      <c r="AV2175" s="4"/>
      <c r="AW2175" s="4"/>
      <c r="AX2175" s="4"/>
      <c r="AY2175" s="4"/>
      <c r="AZ2175" s="4"/>
      <c r="BA2175" s="4"/>
      <c r="BB2175" s="4"/>
      <c r="BC2175" s="4"/>
      <c r="BD2175" s="4"/>
      <c r="BE2175" s="4"/>
      <c r="BF2175" s="4"/>
      <c r="BG2175" s="4"/>
      <c r="BH2175" s="4"/>
      <c r="BI2175" s="4"/>
      <c r="BJ2175" s="4"/>
      <c r="BK2175" s="4"/>
      <c r="BL2175" s="4"/>
      <c r="BM2175" s="4"/>
      <c r="BN2175" s="4"/>
      <c r="BO2175" s="4"/>
      <c r="BP2175" s="4"/>
      <c r="BQ2175" s="4"/>
      <c r="BR2175" s="4"/>
      <c r="BS2175" s="4"/>
      <c r="BT2175" s="4"/>
      <c r="BU2175" s="4"/>
      <c r="BV2175" s="4"/>
      <c r="BW2175" s="4"/>
      <c r="BZ2175" s="7"/>
      <c r="CF2175" s="7"/>
      <c r="CG2175" s="14"/>
      <c r="CH2175" s="7"/>
      <c r="CI2175" s="14"/>
      <c r="CJ2175" s="7"/>
      <c r="CK2175" s="14"/>
      <c r="CL2175" s="7"/>
      <c r="CM2175" s="14"/>
    </row>
    <row r="2176" spans="1:91" x14ac:dyDescent="0.3">
      <c r="A2176" s="10">
        <v>151</v>
      </c>
      <c r="B2176" s="36" t="s">
        <v>913</v>
      </c>
      <c r="G2176" s="36" t="s">
        <v>7612</v>
      </c>
      <c r="K2176" s="7"/>
      <c r="L2176" s="7" t="s">
        <v>834</v>
      </c>
      <c r="M2176" s="7" t="s">
        <v>618</v>
      </c>
      <c r="N2176" s="4"/>
      <c r="O2176" s="4"/>
      <c r="P2176" s="4"/>
      <c r="Q2176" s="4"/>
      <c r="R2176" s="4"/>
      <c r="S2176" s="4"/>
      <c r="T2176" s="4"/>
      <c r="U2176" s="4"/>
      <c r="V2176" s="4"/>
      <c r="W2176" s="4"/>
      <c r="X2176" s="4"/>
      <c r="Y2176" s="4"/>
      <c r="Z2176" s="4"/>
      <c r="AA2176" s="4"/>
      <c r="AB2176" s="4"/>
      <c r="AC2176" s="4"/>
      <c r="AD2176" s="4"/>
      <c r="AE2176" s="4"/>
      <c r="AF2176" s="4"/>
      <c r="AG2176" s="4"/>
      <c r="AH2176" s="4"/>
      <c r="AI2176" s="4"/>
      <c r="AJ2176" s="4"/>
      <c r="AK2176" s="4"/>
      <c r="AL2176" s="4"/>
      <c r="AM2176" s="4"/>
      <c r="AN2176" s="4"/>
      <c r="AO2176" s="4"/>
      <c r="AP2176" s="4"/>
      <c r="AQ2176" s="4"/>
      <c r="AR2176" s="4"/>
      <c r="AS2176" s="4"/>
      <c r="AT2176" s="4"/>
      <c r="AU2176" s="4"/>
      <c r="AV2176" s="4"/>
      <c r="AW2176" s="4"/>
      <c r="AX2176" s="4"/>
      <c r="AY2176" s="4"/>
      <c r="AZ2176" s="4"/>
      <c r="BA2176" s="4"/>
      <c r="BB2176" s="4"/>
      <c r="BC2176" s="4"/>
      <c r="BD2176" s="4"/>
      <c r="BE2176" s="4"/>
      <c r="BF2176" s="4"/>
      <c r="BG2176" s="4"/>
      <c r="BH2176" s="4"/>
      <c r="BI2176" s="4"/>
      <c r="BJ2176" s="4"/>
      <c r="BK2176" s="4"/>
      <c r="BL2176" s="4"/>
      <c r="BM2176" s="4"/>
      <c r="BN2176" s="4"/>
      <c r="BO2176" s="4"/>
      <c r="BP2176" s="4"/>
      <c r="BQ2176" s="4"/>
      <c r="BR2176" s="4"/>
      <c r="BS2176" s="4"/>
      <c r="BT2176" s="4"/>
      <c r="BU2176" s="4"/>
      <c r="BV2176" s="4"/>
      <c r="BW2176" s="4"/>
      <c r="BZ2176" s="7"/>
      <c r="CF2176" s="7"/>
      <c r="CG2176" s="14"/>
      <c r="CH2176" s="7"/>
      <c r="CI2176" s="14"/>
      <c r="CJ2176" s="7"/>
      <c r="CK2176" s="14"/>
      <c r="CL2176" s="7"/>
      <c r="CM2176" s="14"/>
    </row>
    <row r="2177" spans="1:91" x14ac:dyDescent="0.3">
      <c r="A2177" s="10">
        <v>151</v>
      </c>
      <c r="B2177" s="36" t="s">
        <v>1025</v>
      </c>
      <c r="G2177" s="36" t="s">
        <v>7613</v>
      </c>
      <c r="K2177" s="7"/>
      <c r="L2177" s="7" t="s">
        <v>834</v>
      </c>
      <c r="M2177" s="7" t="s">
        <v>633</v>
      </c>
      <c r="N2177" s="4"/>
      <c r="O2177" s="4"/>
      <c r="P2177" s="4"/>
      <c r="Q2177" s="4"/>
      <c r="R2177" s="4"/>
      <c r="S2177" s="4"/>
      <c r="T2177" s="4"/>
      <c r="U2177" s="4"/>
      <c r="V2177" s="4"/>
      <c r="W2177" s="4"/>
      <c r="X2177" s="4"/>
      <c r="Y2177" s="4"/>
      <c r="Z2177" s="4"/>
      <c r="AA2177" s="4"/>
      <c r="AB2177" s="4"/>
      <c r="AC2177" s="4"/>
      <c r="AD2177" s="4"/>
      <c r="AE2177" s="4"/>
      <c r="AF2177" s="4"/>
      <c r="AG2177" s="4"/>
      <c r="AH2177" s="4"/>
      <c r="AI2177" s="4"/>
      <c r="AJ2177" s="4"/>
      <c r="AK2177" s="4"/>
      <c r="AL2177" s="4"/>
      <c r="AM2177" s="4"/>
      <c r="AN2177" s="4"/>
      <c r="AO2177" s="4"/>
      <c r="AP2177" s="4"/>
      <c r="AQ2177" s="4"/>
      <c r="AR2177" s="4"/>
      <c r="AS2177" s="4"/>
      <c r="AT2177" s="4"/>
      <c r="AU2177" s="4"/>
      <c r="AV2177" s="4"/>
      <c r="AW2177" s="4"/>
      <c r="AX2177" s="4"/>
      <c r="AY2177" s="4"/>
      <c r="AZ2177" s="4"/>
      <c r="BA2177" s="4"/>
      <c r="BB2177" s="4"/>
      <c r="BC2177" s="4"/>
      <c r="BD2177" s="4"/>
      <c r="BE2177" s="4"/>
      <c r="BF2177" s="4"/>
      <c r="BG2177" s="4"/>
      <c r="BH2177" s="4"/>
      <c r="BI2177" s="4"/>
      <c r="BJ2177" s="4"/>
      <c r="BK2177" s="4"/>
      <c r="BL2177" s="4"/>
      <c r="BM2177" s="4"/>
      <c r="BN2177" s="4"/>
      <c r="BO2177" s="4"/>
      <c r="BP2177" s="4"/>
      <c r="BQ2177" s="4"/>
      <c r="BR2177" s="4"/>
      <c r="BS2177" s="4"/>
      <c r="BT2177" s="4"/>
      <c r="BU2177" s="4"/>
      <c r="BV2177" s="4"/>
      <c r="BW2177" s="4"/>
      <c r="BZ2177" s="7"/>
      <c r="CF2177" s="7"/>
      <c r="CG2177" s="14"/>
      <c r="CH2177" s="7"/>
      <c r="CI2177" s="14"/>
      <c r="CJ2177" s="7"/>
      <c r="CK2177" s="14"/>
      <c r="CL2177" s="7"/>
      <c r="CM2177" s="14"/>
    </row>
    <row r="2178" spans="1:91" x14ac:dyDescent="0.3">
      <c r="A2178" s="10">
        <v>151</v>
      </c>
      <c r="B2178" s="36" t="s">
        <v>1058</v>
      </c>
      <c r="G2178" s="36" t="s">
        <v>7614</v>
      </c>
      <c r="K2178" s="7"/>
      <c r="L2178" s="7" t="s">
        <v>834</v>
      </c>
      <c r="M2178" s="7" t="s">
        <v>621</v>
      </c>
      <c r="N2178" s="4"/>
      <c r="O2178" s="4"/>
      <c r="P2178" s="4"/>
      <c r="Q2178" s="4"/>
      <c r="R2178" s="4"/>
      <c r="S2178" s="4"/>
      <c r="T2178" s="4"/>
      <c r="U2178" s="4"/>
      <c r="V2178" s="4"/>
      <c r="W2178" s="4"/>
      <c r="X2178" s="4"/>
      <c r="Y2178" s="4"/>
      <c r="Z2178" s="4"/>
      <c r="AA2178" s="4"/>
      <c r="AB2178" s="4"/>
      <c r="AC2178" s="4"/>
      <c r="AD2178" s="4"/>
      <c r="AE2178" s="4"/>
      <c r="AF2178" s="4"/>
      <c r="AG2178" s="4"/>
      <c r="AH2178" s="4"/>
      <c r="AI2178" s="4"/>
      <c r="AJ2178" s="4"/>
      <c r="AK2178" s="4"/>
      <c r="AL2178" s="4"/>
      <c r="AM2178" s="4"/>
      <c r="AN2178" s="4"/>
      <c r="AO2178" s="4"/>
      <c r="AP2178" s="4"/>
      <c r="AQ2178" s="4"/>
      <c r="AR2178" s="4"/>
      <c r="AS2178" s="4"/>
      <c r="AT2178" s="4"/>
      <c r="AU2178" s="4"/>
      <c r="AV2178" s="4"/>
      <c r="AW2178" s="4"/>
      <c r="AX2178" s="4"/>
      <c r="AY2178" s="4"/>
      <c r="AZ2178" s="4"/>
      <c r="BA2178" s="4"/>
      <c r="BB2178" s="4"/>
      <c r="BC2178" s="4"/>
      <c r="BD2178" s="4"/>
      <c r="BE2178" s="4"/>
      <c r="BF2178" s="4"/>
      <c r="BG2178" s="4"/>
      <c r="BH2178" s="4"/>
      <c r="BI2178" s="4"/>
      <c r="BJ2178" s="4"/>
      <c r="BK2178" s="4"/>
      <c r="BL2178" s="4"/>
      <c r="BM2178" s="4"/>
      <c r="BN2178" s="4"/>
      <c r="BO2178" s="4"/>
      <c r="BP2178" s="4"/>
      <c r="BQ2178" s="4"/>
      <c r="BR2178" s="4"/>
      <c r="BS2178" s="4"/>
      <c r="BT2178" s="4"/>
      <c r="BU2178" s="4"/>
      <c r="BV2178" s="4"/>
      <c r="BW2178" s="4"/>
      <c r="BZ2178" s="7"/>
      <c r="CF2178" s="7"/>
      <c r="CG2178" s="14"/>
      <c r="CH2178" s="7"/>
      <c r="CI2178" s="14"/>
      <c r="CJ2178" s="7"/>
      <c r="CK2178" s="14"/>
      <c r="CL2178" s="7"/>
      <c r="CM2178" s="14"/>
    </row>
    <row r="2179" spans="1:91" x14ac:dyDescent="0.3">
      <c r="A2179" s="10">
        <v>151</v>
      </c>
      <c r="B2179" s="36" t="s">
        <v>1025</v>
      </c>
      <c r="G2179" s="36" t="s">
        <v>7615</v>
      </c>
      <c r="K2179" s="7"/>
      <c r="L2179" s="7" t="s">
        <v>834</v>
      </c>
      <c r="M2179" s="7" t="s">
        <v>669</v>
      </c>
      <c r="N2179" s="4"/>
      <c r="O2179" s="4"/>
      <c r="P2179" s="4"/>
      <c r="Q2179" s="4"/>
      <c r="R2179" s="4"/>
      <c r="S2179" s="4"/>
      <c r="T2179" s="4"/>
      <c r="U2179" s="4"/>
      <c r="V2179" s="4"/>
      <c r="W2179" s="4"/>
      <c r="X2179" s="4"/>
      <c r="Y2179" s="4"/>
      <c r="Z2179" s="4"/>
      <c r="AA2179" s="4"/>
      <c r="AB2179" s="4"/>
      <c r="AC2179" s="4"/>
      <c r="AD2179" s="4"/>
      <c r="AE2179" s="4"/>
      <c r="AF2179" s="4"/>
      <c r="AG2179" s="4"/>
      <c r="AH2179" s="4"/>
      <c r="AI2179" s="4"/>
      <c r="AJ2179" s="4"/>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c r="BI2179" s="4"/>
      <c r="BJ2179" s="4"/>
      <c r="BK2179" s="4"/>
      <c r="BL2179" s="4"/>
      <c r="BM2179" s="4"/>
      <c r="BN2179" s="4"/>
      <c r="BO2179" s="4"/>
      <c r="BP2179" s="4"/>
      <c r="BQ2179" s="4"/>
      <c r="BR2179" s="4"/>
      <c r="BS2179" s="4"/>
      <c r="BT2179" s="4"/>
      <c r="BU2179" s="4"/>
      <c r="BV2179" s="4"/>
      <c r="BW2179" s="4"/>
      <c r="BZ2179" s="7"/>
      <c r="CF2179" s="7"/>
      <c r="CG2179" s="14"/>
      <c r="CH2179" s="7"/>
      <c r="CI2179" s="14"/>
      <c r="CJ2179" s="7"/>
      <c r="CK2179" s="14"/>
      <c r="CL2179" s="7"/>
      <c r="CM2179" s="14"/>
    </row>
    <row r="2180" spans="1:91" x14ac:dyDescent="0.3">
      <c r="A2180" s="10">
        <v>151</v>
      </c>
      <c r="B2180" s="36" t="s">
        <v>886</v>
      </c>
      <c r="G2180" s="36" t="s">
        <v>7616</v>
      </c>
      <c r="K2180" s="7"/>
      <c r="L2180" s="7" t="s">
        <v>834</v>
      </c>
      <c r="M2180" s="7" t="s">
        <v>669</v>
      </c>
      <c r="N2180" s="4"/>
      <c r="O2180" s="4"/>
      <c r="P2180" s="4"/>
      <c r="Q2180" s="4"/>
      <c r="R2180" s="4"/>
      <c r="S2180" s="4"/>
      <c r="T2180" s="4"/>
      <c r="U2180" s="4"/>
      <c r="V2180" s="4"/>
      <c r="W2180" s="4"/>
      <c r="X2180" s="4"/>
      <c r="Y2180" s="4"/>
      <c r="Z2180" s="4"/>
      <c r="AA2180" s="4"/>
      <c r="AB2180" s="4"/>
      <c r="AC2180" s="4"/>
      <c r="AD2180" s="4"/>
      <c r="AE2180" s="4"/>
      <c r="AF2180" s="4"/>
      <c r="AG2180" s="4"/>
      <c r="AH2180" s="4"/>
      <c r="AI2180" s="4"/>
      <c r="AJ2180" s="4"/>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c r="BI2180" s="4"/>
      <c r="BJ2180" s="4"/>
      <c r="BK2180" s="4"/>
      <c r="BL2180" s="4"/>
      <c r="BM2180" s="4"/>
      <c r="BN2180" s="4"/>
      <c r="BO2180" s="4"/>
      <c r="BP2180" s="4"/>
      <c r="BQ2180" s="4"/>
      <c r="BR2180" s="4"/>
      <c r="BS2180" s="4"/>
      <c r="BT2180" s="4"/>
      <c r="BU2180" s="4"/>
      <c r="BV2180" s="4"/>
      <c r="BW2180" s="4"/>
      <c r="BZ2180" s="7"/>
      <c r="CF2180" s="7"/>
      <c r="CG2180" s="14"/>
      <c r="CH2180" s="7"/>
      <c r="CI2180" s="14"/>
      <c r="CJ2180" s="7"/>
      <c r="CK2180" s="14"/>
      <c r="CL2180" s="7"/>
      <c r="CM2180" s="14"/>
    </row>
    <row r="2181" spans="1:91" x14ac:dyDescent="0.3">
      <c r="A2181" s="10">
        <v>151</v>
      </c>
      <c r="B2181" s="36" t="s">
        <v>1058</v>
      </c>
      <c r="G2181" s="36" t="s">
        <v>7617</v>
      </c>
      <c r="K2181" s="7"/>
      <c r="L2181" s="7" t="s">
        <v>834</v>
      </c>
      <c r="M2181" s="7" t="s">
        <v>639</v>
      </c>
      <c r="N2181" s="4"/>
      <c r="O2181" s="4"/>
      <c r="P2181" s="4"/>
      <c r="Q2181" s="4"/>
      <c r="R2181" s="4"/>
      <c r="S2181" s="4"/>
      <c r="T2181" s="4"/>
      <c r="U2181" s="4"/>
      <c r="V2181" s="4"/>
      <c r="W2181" s="4"/>
      <c r="X2181" s="4"/>
      <c r="Y2181" s="4"/>
      <c r="Z2181" s="4"/>
      <c r="AA2181" s="4"/>
      <c r="AB2181" s="4"/>
      <c r="AC2181" s="4"/>
      <c r="AD2181" s="4"/>
      <c r="AE2181" s="4"/>
      <c r="AF2181" s="4"/>
      <c r="AG2181" s="4"/>
      <c r="AH2181" s="4"/>
      <c r="AI2181" s="4"/>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c r="BI2181" s="4"/>
      <c r="BJ2181" s="4"/>
      <c r="BK2181" s="4"/>
      <c r="BL2181" s="4"/>
      <c r="BM2181" s="4"/>
      <c r="BN2181" s="4"/>
      <c r="BO2181" s="4"/>
      <c r="BP2181" s="4"/>
      <c r="BQ2181" s="4"/>
      <c r="BR2181" s="4"/>
      <c r="BS2181" s="4"/>
      <c r="BT2181" s="4"/>
      <c r="BU2181" s="4"/>
      <c r="BV2181" s="4"/>
      <c r="BW2181" s="4"/>
      <c r="BZ2181" s="7"/>
      <c r="CF2181" s="7"/>
      <c r="CG2181" s="14"/>
      <c r="CH2181" s="7"/>
      <c r="CI2181" s="14"/>
      <c r="CJ2181" s="7"/>
      <c r="CK2181" s="14"/>
      <c r="CL2181" s="7"/>
      <c r="CM2181" s="14"/>
    </row>
    <row r="2182" spans="1:91" x14ac:dyDescent="0.3">
      <c r="A2182" s="10">
        <v>151</v>
      </c>
      <c r="B2182" s="36" t="s">
        <v>1058</v>
      </c>
      <c r="G2182" s="36" t="s">
        <v>7618</v>
      </c>
      <c r="K2182" s="7"/>
      <c r="L2182" s="7" t="s">
        <v>834</v>
      </c>
      <c r="M2182" s="7" t="s">
        <v>615</v>
      </c>
      <c r="N2182" s="4"/>
      <c r="O2182" s="4"/>
      <c r="P2182" s="4"/>
      <c r="Q2182" s="4"/>
      <c r="R2182" s="4"/>
      <c r="S2182" s="4"/>
      <c r="T2182" s="4"/>
      <c r="U2182" s="4"/>
      <c r="V2182" s="4"/>
      <c r="W2182" s="4"/>
      <c r="X2182" s="4"/>
      <c r="Y2182" s="4"/>
      <c r="Z2182" s="4"/>
      <c r="AA2182" s="4"/>
      <c r="AB2182" s="4"/>
      <c r="AC2182" s="4"/>
      <c r="AD2182" s="4"/>
      <c r="AE2182" s="4"/>
      <c r="AF2182" s="4"/>
      <c r="AG2182" s="4"/>
      <c r="AH2182" s="4"/>
      <c r="AI2182" s="4"/>
      <c r="AJ2182" s="4"/>
      <c r="AK2182" s="4"/>
      <c r="AL2182" s="4"/>
      <c r="AM2182" s="4"/>
      <c r="AN2182" s="4"/>
      <c r="AO2182" s="4"/>
      <c r="AP2182" s="4"/>
      <c r="AQ2182" s="4"/>
      <c r="AR2182" s="4"/>
      <c r="AS2182" s="4"/>
      <c r="AT2182" s="4"/>
      <c r="AU2182" s="4"/>
      <c r="AV2182" s="4"/>
      <c r="AW2182" s="4"/>
      <c r="AX2182" s="4"/>
      <c r="AY2182" s="4"/>
      <c r="AZ2182" s="4"/>
      <c r="BA2182" s="4"/>
      <c r="BB2182" s="4"/>
      <c r="BC2182" s="4"/>
      <c r="BD2182" s="4"/>
      <c r="BE2182" s="4"/>
      <c r="BF2182" s="4"/>
      <c r="BG2182" s="4"/>
      <c r="BH2182" s="4"/>
      <c r="BI2182" s="4"/>
      <c r="BJ2182" s="4"/>
      <c r="BK2182" s="4"/>
      <c r="BL2182" s="4"/>
      <c r="BM2182" s="4"/>
      <c r="BN2182" s="4"/>
      <c r="BO2182" s="4"/>
      <c r="BP2182" s="4"/>
      <c r="BQ2182" s="4"/>
      <c r="BR2182" s="4"/>
      <c r="BS2182" s="4"/>
      <c r="BT2182" s="4"/>
      <c r="BU2182" s="4"/>
      <c r="BV2182" s="4"/>
      <c r="BW2182" s="4"/>
      <c r="BZ2182" s="7"/>
      <c r="CF2182" s="7"/>
      <c r="CG2182" s="14"/>
      <c r="CH2182" s="7"/>
      <c r="CI2182" s="14"/>
      <c r="CJ2182" s="7"/>
      <c r="CK2182" s="14"/>
      <c r="CL2182" s="7"/>
      <c r="CM2182" s="14"/>
    </row>
    <row r="2183" spans="1:91" x14ac:dyDescent="0.3">
      <c r="A2183" s="10">
        <v>151</v>
      </c>
      <c r="B2183" s="36" t="s">
        <v>1025</v>
      </c>
      <c r="G2183" s="36" t="s">
        <v>7619</v>
      </c>
      <c r="K2183" s="7"/>
      <c r="L2183" s="7" t="s">
        <v>834</v>
      </c>
      <c r="M2183" s="7" t="s">
        <v>669</v>
      </c>
      <c r="N2183" s="4"/>
      <c r="O2183" s="4"/>
      <c r="P2183" s="4"/>
      <c r="Q2183" s="4"/>
      <c r="R2183" s="4"/>
      <c r="S2183" s="4"/>
      <c r="T2183" s="4"/>
      <c r="U2183" s="4"/>
      <c r="V2183" s="4"/>
      <c r="W2183" s="4"/>
      <c r="X2183" s="4"/>
      <c r="Y2183" s="4"/>
      <c r="Z2183" s="4"/>
      <c r="AA2183" s="4"/>
      <c r="AB2183" s="4"/>
      <c r="AC2183" s="4"/>
      <c r="AD2183" s="4"/>
      <c r="AE2183" s="4"/>
      <c r="AF2183" s="4"/>
      <c r="AG2183" s="4"/>
      <c r="AH2183" s="4"/>
      <c r="AI2183" s="4"/>
      <c r="AJ2183" s="4"/>
      <c r="AK2183" s="4"/>
      <c r="AL2183" s="4"/>
      <c r="AM2183" s="4"/>
      <c r="AN2183" s="4"/>
      <c r="AO2183" s="4"/>
      <c r="AP2183" s="4"/>
      <c r="AQ2183" s="4"/>
      <c r="AR2183" s="4"/>
      <c r="AS2183" s="4"/>
      <c r="AT2183" s="4"/>
      <c r="AU2183" s="4"/>
      <c r="AV2183" s="4"/>
      <c r="AW2183" s="4"/>
      <c r="AX2183" s="4"/>
      <c r="AY2183" s="4"/>
      <c r="AZ2183" s="4"/>
      <c r="BA2183" s="4"/>
      <c r="BB2183" s="4"/>
      <c r="BC2183" s="4"/>
      <c r="BD2183" s="4"/>
      <c r="BE2183" s="4"/>
      <c r="BF2183" s="4"/>
      <c r="BG2183" s="4"/>
      <c r="BH2183" s="4"/>
      <c r="BI2183" s="4"/>
      <c r="BJ2183" s="4"/>
      <c r="BK2183" s="4"/>
      <c r="BL2183" s="4"/>
      <c r="BM2183" s="4"/>
      <c r="BN2183" s="4"/>
      <c r="BO2183" s="4"/>
      <c r="BP2183" s="4"/>
      <c r="BQ2183" s="4"/>
      <c r="BR2183" s="4"/>
      <c r="BS2183" s="4"/>
      <c r="BT2183" s="4"/>
      <c r="BU2183" s="4"/>
      <c r="BV2183" s="4"/>
      <c r="BW2183" s="4"/>
      <c r="BZ2183" s="7"/>
      <c r="CF2183" s="7"/>
      <c r="CG2183" s="14"/>
      <c r="CH2183" s="7"/>
      <c r="CI2183" s="14"/>
      <c r="CJ2183" s="7"/>
      <c r="CK2183" s="14"/>
      <c r="CL2183" s="7"/>
      <c r="CM2183" s="14"/>
    </row>
    <row r="2184" spans="1:91" x14ac:dyDescent="0.3">
      <c r="A2184" s="10">
        <v>151</v>
      </c>
      <c r="B2184" s="36" t="s">
        <v>1025</v>
      </c>
      <c r="G2184" s="36" t="s">
        <v>7620</v>
      </c>
      <c r="K2184" s="7"/>
      <c r="L2184" s="7" t="s">
        <v>834</v>
      </c>
      <c r="M2184" s="7" t="s">
        <v>669</v>
      </c>
      <c r="N2184" s="4"/>
      <c r="O2184" s="4"/>
      <c r="P2184" s="4"/>
      <c r="Q2184" s="4"/>
      <c r="R2184" s="4"/>
      <c r="S2184" s="4"/>
      <c r="T2184" s="4"/>
      <c r="U2184" s="4"/>
      <c r="V2184" s="4"/>
      <c r="W2184" s="4"/>
      <c r="X2184" s="4"/>
      <c r="Y2184" s="4"/>
      <c r="Z2184" s="4"/>
      <c r="AA2184" s="4"/>
      <c r="AB2184" s="4"/>
      <c r="AC2184" s="4"/>
      <c r="AD2184" s="4"/>
      <c r="AE2184" s="4"/>
      <c r="AF2184" s="4"/>
      <c r="AG2184" s="4"/>
      <c r="AH2184" s="4"/>
      <c r="AI2184" s="4"/>
      <c r="AJ2184" s="4"/>
      <c r="AK2184" s="4"/>
      <c r="AL2184" s="4"/>
      <c r="AM2184" s="4"/>
      <c r="AN2184" s="4"/>
      <c r="AO2184" s="4"/>
      <c r="AP2184" s="4"/>
      <c r="AQ2184" s="4"/>
      <c r="AR2184" s="4"/>
      <c r="AS2184" s="4"/>
      <c r="AT2184" s="4"/>
      <c r="AU2184" s="4"/>
      <c r="AV2184" s="4"/>
      <c r="AW2184" s="4"/>
      <c r="AX2184" s="4"/>
      <c r="AY2184" s="4"/>
      <c r="AZ2184" s="4"/>
      <c r="BA2184" s="4"/>
      <c r="BB2184" s="4"/>
      <c r="BC2184" s="4"/>
      <c r="BD2184" s="4"/>
      <c r="BE2184" s="4"/>
      <c r="BF2184" s="4"/>
      <c r="BG2184" s="4"/>
      <c r="BH2184" s="4"/>
      <c r="BI2184" s="4"/>
      <c r="BJ2184" s="4"/>
      <c r="BK2184" s="4"/>
      <c r="BL2184" s="4"/>
      <c r="BM2184" s="4"/>
      <c r="BN2184" s="4"/>
      <c r="BO2184" s="4"/>
      <c r="BP2184" s="4"/>
      <c r="BQ2184" s="4"/>
      <c r="BR2184" s="4"/>
      <c r="BS2184" s="4"/>
      <c r="BT2184" s="4"/>
      <c r="BU2184" s="4"/>
      <c r="BV2184" s="4"/>
      <c r="BW2184" s="4"/>
      <c r="BZ2184" s="7"/>
      <c r="CF2184" s="7"/>
      <c r="CG2184" s="14"/>
      <c r="CH2184" s="7"/>
      <c r="CI2184" s="14"/>
      <c r="CJ2184" s="7"/>
      <c r="CK2184" s="14"/>
      <c r="CL2184" s="7"/>
      <c r="CM2184" s="14"/>
    </row>
    <row r="2185" spans="1:91" x14ac:dyDescent="0.3">
      <c r="A2185" s="10">
        <v>151</v>
      </c>
      <c r="B2185" s="36" t="s">
        <v>852</v>
      </c>
      <c r="G2185" s="36" t="s">
        <v>7621</v>
      </c>
      <c r="K2185" s="7"/>
      <c r="L2185" s="7" t="s">
        <v>834</v>
      </c>
      <c r="M2185" s="7" t="s">
        <v>669</v>
      </c>
      <c r="N2185" s="4"/>
      <c r="O2185" s="4"/>
      <c r="P2185" s="4"/>
      <c r="Q2185" s="4"/>
      <c r="R2185" s="4"/>
      <c r="S2185" s="4"/>
      <c r="T2185" s="4"/>
      <c r="U2185" s="4"/>
      <c r="V2185" s="4"/>
      <c r="W2185" s="4"/>
      <c r="X2185" s="4"/>
      <c r="Y2185" s="4"/>
      <c r="Z2185" s="4"/>
      <c r="AA2185" s="4"/>
      <c r="AB2185" s="4"/>
      <c r="AC2185" s="4"/>
      <c r="AD2185" s="4"/>
      <c r="AE2185" s="4"/>
      <c r="AF2185" s="4"/>
      <c r="AG2185" s="4"/>
      <c r="AH2185" s="4"/>
      <c r="AI2185" s="4"/>
      <c r="AJ2185" s="4"/>
      <c r="AK2185" s="4"/>
      <c r="AL2185" s="4"/>
      <c r="AM2185" s="4"/>
      <c r="AN2185" s="4"/>
      <c r="AO2185" s="4"/>
      <c r="AP2185" s="4"/>
      <c r="AQ2185" s="4"/>
      <c r="AR2185" s="4"/>
      <c r="AS2185" s="4"/>
      <c r="AT2185" s="4"/>
      <c r="AU2185" s="4"/>
      <c r="AV2185" s="4"/>
      <c r="AW2185" s="4"/>
      <c r="AX2185" s="4"/>
      <c r="AY2185" s="4"/>
      <c r="AZ2185" s="4"/>
      <c r="BA2185" s="4"/>
      <c r="BB2185" s="4"/>
      <c r="BC2185" s="4"/>
      <c r="BD2185" s="4"/>
      <c r="BE2185" s="4"/>
      <c r="BF2185" s="4"/>
      <c r="BG2185" s="4"/>
      <c r="BH2185" s="4"/>
      <c r="BI2185" s="4"/>
      <c r="BJ2185" s="4"/>
      <c r="BK2185" s="4"/>
      <c r="BL2185" s="4"/>
      <c r="BM2185" s="4"/>
      <c r="BN2185" s="4"/>
      <c r="BO2185" s="4"/>
      <c r="BP2185" s="4"/>
      <c r="BQ2185" s="4"/>
      <c r="BR2185" s="4"/>
      <c r="BS2185" s="4"/>
      <c r="BT2185" s="4"/>
      <c r="BU2185" s="4"/>
      <c r="BV2185" s="4"/>
      <c r="BW2185" s="4"/>
      <c r="BZ2185" s="7"/>
      <c r="CF2185" s="7"/>
      <c r="CG2185" s="14"/>
      <c r="CH2185" s="7"/>
      <c r="CI2185" s="14"/>
      <c r="CJ2185" s="7"/>
      <c r="CK2185" s="14"/>
      <c r="CL2185" s="7"/>
      <c r="CM2185" s="14"/>
    </row>
    <row r="2186" spans="1:91" x14ac:dyDescent="0.3">
      <c r="A2186" s="10">
        <v>151</v>
      </c>
      <c r="B2186" s="36" t="s">
        <v>886</v>
      </c>
      <c r="G2186" s="36" t="s">
        <v>7622</v>
      </c>
      <c r="K2186" s="7"/>
      <c r="L2186" s="7" t="s">
        <v>834</v>
      </c>
      <c r="M2186" s="7" t="s">
        <v>669</v>
      </c>
      <c r="N2186" s="4"/>
      <c r="O2186" s="4"/>
      <c r="P2186" s="4"/>
      <c r="Q2186" s="4"/>
      <c r="R2186" s="4"/>
      <c r="S2186" s="4"/>
      <c r="T2186" s="4"/>
      <c r="U2186" s="4"/>
      <c r="V2186" s="4"/>
      <c r="W2186" s="4"/>
      <c r="X2186" s="4"/>
      <c r="Y2186" s="4"/>
      <c r="Z2186" s="4"/>
      <c r="AA2186" s="4"/>
      <c r="AB2186" s="4"/>
      <c r="AC2186" s="4"/>
      <c r="AD2186" s="4"/>
      <c r="AE2186" s="4"/>
      <c r="AF2186" s="4"/>
      <c r="AG2186" s="4"/>
      <c r="AH2186" s="4"/>
      <c r="AI2186" s="4"/>
      <c r="AJ2186" s="4"/>
      <c r="AK2186" s="4"/>
      <c r="AL2186" s="4"/>
      <c r="AM2186" s="4"/>
      <c r="AN2186" s="4"/>
      <c r="AO2186" s="4"/>
      <c r="AP2186" s="4"/>
      <c r="AQ2186" s="4"/>
      <c r="AR2186" s="4"/>
      <c r="AS2186" s="4"/>
      <c r="AT2186" s="4"/>
      <c r="AU2186" s="4"/>
      <c r="AV2186" s="4"/>
      <c r="AW2186" s="4"/>
      <c r="AX2186" s="4"/>
      <c r="AY2186" s="4"/>
      <c r="AZ2186" s="4"/>
      <c r="BA2186" s="4"/>
      <c r="BB2186" s="4"/>
      <c r="BC2186" s="4"/>
      <c r="BD2186" s="4"/>
      <c r="BE2186" s="4"/>
      <c r="BF2186" s="4"/>
      <c r="BG2186" s="4"/>
      <c r="BH2186" s="4"/>
      <c r="BI2186" s="4"/>
      <c r="BJ2186" s="4"/>
      <c r="BK2186" s="4"/>
      <c r="BL2186" s="4"/>
      <c r="BM2186" s="4"/>
      <c r="BN2186" s="4"/>
      <c r="BO2186" s="4"/>
      <c r="BP2186" s="4"/>
      <c r="BQ2186" s="4"/>
      <c r="BR2186" s="4"/>
      <c r="BS2186" s="4"/>
      <c r="BT2186" s="4"/>
      <c r="BU2186" s="4"/>
      <c r="BV2186" s="4"/>
      <c r="BW2186" s="4"/>
      <c r="BZ2186" s="7"/>
      <c r="CF2186" s="7"/>
      <c r="CG2186" s="14"/>
      <c r="CH2186" s="7"/>
      <c r="CI2186" s="14"/>
      <c r="CJ2186" s="7"/>
      <c r="CK2186" s="14"/>
      <c r="CL2186" s="7"/>
      <c r="CM2186" s="14"/>
    </row>
    <row r="2187" spans="1:91" x14ac:dyDescent="0.3">
      <c r="A2187" s="10">
        <v>151</v>
      </c>
      <c r="B2187" s="36" t="s">
        <v>1176</v>
      </c>
      <c r="G2187" s="36" t="s">
        <v>7623</v>
      </c>
      <c r="K2187" s="7"/>
      <c r="L2187" s="7" t="s">
        <v>834</v>
      </c>
      <c r="M2187" s="7" t="s">
        <v>618</v>
      </c>
      <c r="N2187" s="4"/>
      <c r="O2187" s="4"/>
      <c r="P2187" s="4"/>
      <c r="Q2187" s="4"/>
      <c r="R2187" s="4"/>
      <c r="S2187" s="4"/>
      <c r="T2187" s="4"/>
      <c r="U2187" s="4"/>
      <c r="V2187" s="4"/>
      <c r="W2187" s="4"/>
      <c r="X2187" s="4"/>
      <c r="Y2187" s="4"/>
      <c r="Z2187" s="4"/>
      <c r="AA2187" s="4"/>
      <c r="AB2187" s="4"/>
      <c r="AC2187" s="4"/>
      <c r="AD2187" s="4"/>
      <c r="AE2187" s="4"/>
      <c r="AF2187" s="4"/>
      <c r="AG2187" s="4"/>
      <c r="AH2187" s="4"/>
      <c r="AI2187" s="4"/>
      <c r="AJ2187" s="4"/>
      <c r="AK2187" s="4"/>
      <c r="AL2187" s="4"/>
      <c r="AM2187" s="4"/>
      <c r="AN2187" s="4"/>
      <c r="AO2187" s="4"/>
      <c r="AP2187" s="4"/>
      <c r="AQ2187" s="4"/>
      <c r="AR2187" s="4"/>
      <c r="AS2187" s="4"/>
      <c r="AT2187" s="4"/>
      <c r="AU2187" s="4"/>
      <c r="AV2187" s="4"/>
      <c r="AW2187" s="4"/>
      <c r="AX2187" s="4"/>
      <c r="AY2187" s="4"/>
      <c r="AZ2187" s="4"/>
      <c r="BA2187" s="4"/>
      <c r="BB2187" s="4"/>
      <c r="BC2187" s="4"/>
      <c r="BD2187" s="4"/>
      <c r="BE2187" s="4"/>
      <c r="BF2187" s="4"/>
      <c r="BG2187" s="4"/>
      <c r="BH2187" s="4"/>
      <c r="BI2187" s="4"/>
      <c r="BJ2187" s="4"/>
      <c r="BK2187" s="4"/>
      <c r="BL2187" s="4"/>
      <c r="BM2187" s="4"/>
      <c r="BN2187" s="4"/>
      <c r="BO2187" s="4"/>
      <c r="BP2187" s="4"/>
      <c r="BQ2187" s="4"/>
      <c r="BR2187" s="4"/>
      <c r="BS2187" s="4"/>
      <c r="BT2187" s="4"/>
      <c r="BU2187" s="4"/>
      <c r="BV2187" s="4"/>
      <c r="BW2187" s="4"/>
      <c r="BZ2187" s="7"/>
      <c r="CF2187" s="7"/>
      <c r="CG2187" s="14"/>
      <c r="CH2187" s="7"/>
      <c r="CI2187" s="14"/>
      <c r="CJ2187" s="7"/>
      <c r="CK2187" s="14"/>
      <c r="CL2187" s="7"/>
      <c r="CM2187" s="14"/>
    </row>
    <row r="2188" spans="1:91" x14ac:dyDescent="0.3">
      <c r="A2188" s="10">
        <v>151</v>
      </c>
      <c r="B2188" s="36" t="s">
        <v>868</v>
      </c>
      <c r="G2188" s="36" t="s">
        <v>3748</v>
      </c>
      <c r="K2188" s="7"/>
      <c r="L2188" s="7" t="s">
        <v>834</v>
      </c>
      <c r="M2188" s="7" t="s">
        <v>669</v>
      </c>
      <c r="N2188" s="4"/>
      <c r="O2188" s="4"/>
      <c r="P2188" s="4"/>
      <c r="Q2188" s="4"/>
      <c r="R2188" s="4"/>
      <c r="S2188" s="4"/>
      <c r="T2188" s="4"/>
      <c r="U2188" s="4"/>
      <c r="V2188" s="4"/>
      <c r="W2188" s="4"/>
      <c r="X2188" s="4"/>
      <c r="Y2188" s="4"/>
      <c r="Z2188" s="4"/>
      <c r="AA2188" s="4"/>
      <c r="AB2188" s="4"/>
      <c r="AC2188" s="4"/>
      <c r="AD2188" s="4"/>
      <c r="AE2188" s="4"/>
      <c r="AF2188" s="4"/>
      <c r="AG2188" s="4"/>
      <c r="AH2188" s="4"/>
      <c r="AI2188" s="4"/>
      <c r="AJ2188" s="4"/>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c r="BI2188" s="4"/>
      <c r="BJ2188" s="4"/>
      <c r="BK2188" s="4"/>
      <c r="BL2188" s="4"/>
      <c r="BM2188" s="4"/>
      <c r="BN2188" s="4"/>
      <c r="BO2188" s="4"/>
      <c r="BP2188" s="4"/>
      <c r="BQ2188" s="4"/>
      <c r="BR2188" s="4"/>
      <c r="BS2188" s="4"/>
      <c r="BT2188" s="4"/>
      <c r="BU2188" s="4"/>
      <c r="BV2188" s="4"/>
      <c r="BW2188" s="4"/>
      <c r="BZ2188" s="7"/>
      <c r="CF2188" s="7"/>
      <c r="CG2188" s="14"/>
      <c r="CH2188" s="7"/>
      <c r="CI2188" s="14"/>
      <c r="CJ2188" s="7"/>
      <c r="CK2188" s="14"/>
      <c r="CL2188" s="7"/>
      <c r="CM2188" s="14"/>
    </row>
    <row r="2189" spans="1:91" x14ac:dyDescent="0.3">
      <c r="A2189" s="10">
        <v>151</v>
      </c>
      <c r="B2189" s="36" t="s">
        <v>1025</v>
      </c>
      <c r="G2189" s="36" t="s">
        <v>7624</v>
      </c>
      <c r="K2189" s="7"/>
      <c r="L2189" s="7" t="s">
        <v>834</v>
      </c>
      <c r="M2189" s="7" t="s">
        <v>669</v>
      </c>
      <c r="N2189" s="4"/>
      <c r="O2189" s="4"/>
      <c r="P2189" s="4"/>
      <c r="Q2189" s="4"/>
      <c r="R2189" s="4"/>
      <c r="S2189" s="4"/>
      <c r="T2189" s="4"/>
      <c r="U2189" s="4"/>
      <c r="V2189" s="4"/>
      <c r="W2189" s="4"/>
      <c r="X2189" s="4"/>
      <c r="Y2189" s="4"/>
      <c r="Z2189" s="4"/>
      <c r="AA2189" s="4"/>
      <c r="AB2189" s="4"/>
      <c r="AC2189" s="4"/>
      <c r="AD2189" s="4"/>
      <c r="AE2189" s="4"/>
      <c r="AF2189" s="4"/>
      <c r="AG2189" s="4"/>
      <c r="AH2189" s="4"/>
      <c r="AI2189" s="4"/>
      <c r="AJ2189" s="4"/>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c r="BI2189" s="4"/>
      <c r="BJ2189" s="4"/>
      <c r="BK2189" s="4"/>
      <c r="BL2189" s="4"/>
      <c r="BM2189" s="4"/>
      <c r="BN2189" s="4"/>
      <c r="BO2189" s="4"/>
      <c r="BP2189" s="4"/>
      <c r="BQ2189" s="4"/>
      <c r="BR2189" s="4"/>
      <c r="BS2189" s="4"/>
      <c r="BT2189" s="4"/>
      <c r="BU2189" s="4"/>
      <c r="BV2189" s="4"/>
      <c r="BW2189" s="4"/>
      <c r="BZ2189" s="7"/>
      <c r="CF2189" s="7"/>
      <c r="CG2189" s="14"/>
      <c r="CH2189" s="7"/>
      <c r="CI2189" s="14"/>
      <c r="CJ2189" s="7"/>
      <c r="CK2189" s="14"/>
      <c r="CL2189" s="7"/>
      <c r="CM2189" s="14"/>
    </row>
    <row r="2190" spans="1:91" x14ac:dyDescent="0.3">
      <c r="A2190" s="10">
        <v>151</v>
      </c>
      <c r="B2190" s="36" t="s">
        <v>1025</v>
      </c>
      <c r="G2190" s="36" t="s">
        <v>7625</v>
      </c>
      <c r="K2190" s="7"/>
      <c r="L2190" s="7" t="s">
        <v>834</v>
      </c>
      <c r="M2190" s="7" t="s">
        <v>669</v>
      </c>
      <c r="N2190" s="4"/>
      <c r="O2190" s="4"/>
      <c r="P2190" s="4"/>
      <c r="Q2190" s="4"/>
      <c r="R2190" s="4"/>
      <c r="S2190" s="4"/>
      <c r="T2190" s="4"/>
      <c r="U2190" s="4"/>
      <c r="V2190" s="4"/>
      <c r="W2190" s="4"/>
      <c r="X2190" s="4"/>
      <c r="Y2190" s="4"/>
      <c r="Z2190" s="4"/>
      <c r="AA2190" s="4"/>
      <c r="AB2190" s="4"/>
      <c r="AC2190" s="4"/>
      <c r="AD2190" s="4"/>
      <c r="AE2190" s="4"/>
      <c r="AF2190" s="4"/>
      <c r="AG2190" s="4"/>
      <c r="AH2190" s="4"/>
      <c r="AI2190" s="4"/>
      <c r="AJ2190" s="4"/>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c r="BI2190" s="4"/>
      <c r="BJ2190" s="4"/>
      <c r="BK2190" s="4"/>
      <c r="BL2190" s="4"/>
      <c r="BM2190" s="4"/>
      <c r="BN2190" s="4"/>
      <c r="BO2190" s="4"/>
      <c r="BP2190" s="4"/>
      <c r="BQ2190" s="4"/>
      <c r="BR2190" s="4"/>
      <c r="BS2190" s="4"/>
      <c r="BT2190" s="4"/>
      <c r="BU2190" s="4"/>
      <c r="BV2190" s="4"/>
      <c r="BW2190" s="4"/>
      <c r="BZ2190" s="7"/>
      <c r="CF2190" s="7"/>
      <c r="CG2190" s="14"/>
      <c r="CH2190" s="7"/>
      <c r="CI2190" s="14"/>
      <c r="CJ2190" s="7"/>
      <c r="CK2190" s="14"/>
      <c r="CL2190" s="7"/>
      <c r="CM2190" s="14"/>
    </row>
    <row r="2191" spans="1:91" x14ac:dyDescent="0.3">
      <c r="A2191" s="10">
        <v>151</v>
      </c>
      <c r="B2191" s="36" t="s">
        <v>1028</v>
      </c>
      <c r="G2191" s="36" t="s">
        <v>7626</v>
      </c>
      <c r="K2191" s="7"/>
      <c r="L2191" s="7" t="s">
        <v>834</v>
      </c>
      <c r="M2191" s="7" t="s">
        <v>669</v>
      </c>
      <c r="N2191" s="4"/>
      <c r="O2191" s="4"/>
      <c r="P2191" s="4"/>
      <c r="Q2191" s="4"/>
      <c r="R2191" s="4"/>
      <c r="S2191" s="4"/>
      <c r="T2191" s="4"/>
      <c r="U2191" s="4"/>
      <c r="V2191" s="4"/>
      <c r="W2191" s="4"/>
      <c r="X2191" s="4"/>
      <c r="Y2191" s="4"/>
      <c r="Z2191" s="4"/>
      <c r="AA2191" s="4"/>
      <c r="AB2191" s="4"/>
      <c r="AC2191" s="4"/>
      <c r="AD2191" s="4"/>
      <c r="AE2191" s="4"/>
      <c r="AF2191" s="4"/>
      <c r="AG2191" s="4"/>
      <c r="AH2191" s="4"/>
      <c r="AI2191" s="4"/>
      <c r="AJ2191" s="4"/>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c r="BI2191" s="4"/>
      <c r="BJ2191" s="4"/>
      <c r="BK2191" s="4"/>
      <c r="BL2191" s="4"/>
      <c r="BM2191" s="4"/>
      <c r="BN2191" s="4"/>
      <c r="BO2191" s="4"/>
      <c r="BP2191" s="4"/>
      <c r="BQ2191" s="4"/>
      <c r="BR2191" s="4"/>
      <c r="BS2191" s="4"/>
      <c r="BT2191" s="4"/>
      <c r="BU2191" s="4"/>
      <c r="BV2191" s="4"/>
      <c r="BW2191" s="4"/>
      <c r="BZ2191" s="7"/>
      <c r="CF2191" s="7"/>
      <c r="CG2191" s="14"/>
      <c r="CH2191" s="7"/>
      <c r="CI2191" s="14"/>
      <c r="CJ2191" s="7"/>
      <c r="CK2191" s="14"/>
      <c r="CL2191" s="7"/>
      <c r="CM2191" s="14"/>
    </row>
    <row r="2192" spans="1:91" x14ac:dyDescent="0.3">
      <c r="A2192" s="10">
        <v>151</v>
      </c>
      <c r="B2192" s="36" t="s">
        <v>900</v>
      </c>
      <c r="G2192" s="36" t="s">
        <v>7627</v>
      </c>
      <c r="K2192" s="7"/>
      <c r="L2192" s="7" t="s">
        <v>834</v>
      </c>
      <c r="M2192" s="7" t="s">
        <v>615</v>
      </c>
      <c r="N2192" s="4"/>
      <c r="O2192" s="4"/>
      <c r="P2192" s="4"/>
      <c r="Q2192" s="4"/>
      <c r="R2192" s="4"/>
      <c r="S2192" s="4"/>
      <c r="T2192" s="4"/>
      <c r="U2192" s="4"/>
      <c r="V2192" s="4"/>
      <c r="W2192" s="4"/>
      <c r="X2192" s="4"/>
      <c r="Y2192" s="4"/>
      <c r="Z2192" s="4"/>
      <c r="AA2192" s="4"/>
      <c r="AB2192" s="4"/>
      <c r="AC2192" s="4"/>
      <c r="AD2192" s="4"/>
      <c r="AE2192" s="4"/>
      <c r="AF2192" s="4"/>
      <c r="AG2192" s="4"/>
      <c r="AH2192" s="4"/>
      <c r="AI2192" s="4"/>
      <c r="AJ2192" s="4"/>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c r="BI2192" s="4"/>
      <c r="BJ2192" s="4"/>
      <c r="BK2192" s="4"/>
      <c r="BL2192" s="4"/>
      <c r="BM2192" s="4"/>
      <c r="BN2192" s="4"/>
      <c r="BO2192" s="4"/>
      <c r="BP2192" s="4"/>
      <c r="BQ2192" s="4"/>
      <c r="BR2192" s="4"/>
      <c r="BS2192" s="4"/>
      <c r="BT2192" s="4"/>
      <c r="BU2192" s="4"/>
      <c r="BV2192" s="4"/>
      <c r="BW2192" s="4"/>
      <c r="BZ2192" s="7"/>
      <c r="CF2192" s="7"/>
      <c r="CG2192" s="14"/>
      <c r="CH2192" s="7"/>
      <c r="CI2192" s="14"/>
      <c r="CJ2192" s="7"/>
      <c r="CK2192" s="14"/>
      <c r="CL2192" s="7"/>
      <c r="CM2192" s="14"/>
    </row>
    <row r="2193" spans="1:91" x14ac:dyDescent="0.3">
      <c r="A2193" s="10">
        <v>151</v>
      </c>
      <c r="B2193" s="36" t="s">
        <v>1025</v>
      </c>
      <c r="G2193" s="36" t="s">
        <v>7628</v>
      </c>
      <c r="K2193" s="7"/>
      <c r="L2193" s="7" t="s">
        <v>834</v>
      </c>
      <c r="M2193" s="7" t="s">
        <v>615</v>
      </c>
      <c r="N2193" s="4"/>
      <c r="O2193" s="4"/>
      <c r="P2193" s="4"/>
      <c r="Q2193" s="4"/>
      <c r="R2193" s="4"/>
      <c r="S2193" s="4"/>
      <c r="T2193" s="4"/>
      <c r="U2193" s="4"/>
      <c r="V2193" s="4"/>
      <c r="W2193" s="4"/>
      <c r="X2193" s="4"/>
      <c r="Y2193" s="4"/>
      <c r="Z2193" s="4"/>
      <c r="AA2193" s="4"/>
      <c r="AB2193" s="4"/>
      <c r="AC2193" s="4"/>
      <c r="AD2193" s="4"/>
      <c r="AE2193" s="4"/>
      <c r="AF2193" s="4"/>
      <c r="AG2193" s="4"/>
      <c r="AH2193" s="4"/>
      <c r="AI2193" s="4"/>
      <c r="AJ2193" s="4"/>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c r="BI2193" s="4"/>
      <c r="BJ2193" s="4"/>
      <c r="BK2193" s="4"/>
      <c r="BL2193" s="4"/>
      <c r="BM2193" s="4"/>
      <c r="BN2193" s="4"/>
      <c r="BO2193" s="4"/>
      <c r="BP2193" s="4"/>
      <c r="BQ2193" s="4"/>
      <c r="BR2193" s="4"/>
      <c r="BS2193" s="4"/>
      <c r="BT2193" s="4"/>
      <c r="BU2193" s="4"/>
      <c r="BV2193" s="4"/>
      <c r="BW2193" s="4"/>
      <c r="BZ2193" s="7"/>
      <c r="CF2193" s="7"/>
      <c r="CG2193" s="14"/>
      <c r="CH2193" s="7"/>
      <c r="CI2193" s="14"/>
      <c r="CJ2193" s="7"/>
      <c r="CK2193" s="14"/>
      <c r="CL2193" s="7"/>
      <c r="CM2193" s="14"/>
    </row>
    <row r="2194" spans="1:91" x14ac:dyDescent="0.3">
      <c r="A2194" s="10">
        <v>151</v>
      </c>
      <c r="B2194" s="36" t="s">
        <v>886</v>
      </c>
      <c r="G2194" s="36" t="s">
        <v>7629</v>
      </c>
      <c r="K2194" s="7"/>
      <c r="L2194" s="7" t="s">
        <v>834</v>
      </c>
      <c r="M2194" s="7" t="s">
        <v>669</v>
      </c>
      <c r="N2194" s="4"/>
      <c r="O2194" s="4"/>
      <c r="P2194" s="4"/>
      <c r="Q2194" s="4"/>
      <c r="R2194" s="4"/>
      <c r="S2194" s="4"/>
      <c r="T2194" s="4"/>
      <c r="U2194" s="4"/>
      <c r="V2194" s="4"/>
      <c r="W2194" s="4"/>
      <c r="X2194" s="4"/>
      <c r="Y2194" s="4"/>
      <c r="Z2194" s="4"/>
      <c r="AA2194" s="4"/>
      <c r="AB2194" s="4"/>
      <c r="AC2194" s="4"/>
      <c r="AD2194" s="4"/>
      <c r="AE2194" s="4"/>
      <c r="AF2194" s="4"/>
      <c r="AG2194" s="4"/>
      <c r="AH2194" s="4"/>
      <c r="AI2194" s="4"/>
      <c r="AJ2194" s="4"/>
      <c r="AK2194" s="4"/>
      <c r="AL2194" s="4"/>
      <c r="AM2194" s="4"/>
      <c r="AN2194" s="4"/>
      <c r="AO2194" s="4"/>
      <c r="AP2194" s="4"/>
      <c r="AQ2194" s="4"/>
      <c r="AR2194" s="4"/>
      <c r="AS2194" s="4"/>
      <c r="AT2194" s="4"/>
      <c r="AU2194" s="4"/>
      <c r="AV2194" s="4"/>
      <c r="AW2194" s="4"/>
      <c r="AX2194" s="4"/>
      <c r="AY2194" s="4"/>
      <c r="AZ2194" s="4"/>
      <c r="BA2194" s="4"/>
      <c r="BB2194" s="4"/>
      <c r="BC2194" s="4"/>
      <c r="BD2194" s="4"/>
      <c r="BE2194" s="4"/>
      <c r="BF2194" s="4"/>
      <c r="BG2194" s="4"/>
      <c r="BH2194" s="4"/>
      <c r="BI2194" s="4"/>
      <c r="BJ2194" s="4"/>
      <c r="BK2194" s="4"/>
      <c r="BL2194" s="4"/>
      <c r="BM2194" s="4"/>
      <c r="BN2194" s="4"/>
      <c r="BO2194" s="4"/>
      <c r="BP2194" s="4"/>
      <c r="BQ2194" s="4"/>
      <c r="BR2194" s="4"/>
      <c r="BS2194" s="4"/>
      <c r="BT2194" s="4"/>
      <c r="BU2194" s="4"/>
      <c r="BV2194" s="4"/>
      <c r="BW2194" s="4"/>
      <c r="BZ2194" s="7"/>
      <c r="CF2194" s="7"/>
      <c r="CG2194" s="14"/>
      <c r="CH2194" s="7"/>
      <c r="CI2194" s="14"/>
      <c r="CJ2194" s="7"/>
      <c r="CK2194" s="14"/>
      <c r="CL2194" s="7"/>
      <c r="CM2194" s="14"/>
    </row>
    <row r="2195" spans="1:91" x14ac:dyDescent="0.3">
      <c r="A2195" s="10">
        <v>151</v>
      </c>
      <c r="B2195" s="36" t="s">
        <v>1028</v>
      </c>
      <c r="G2195" s="36" t="s">
        <v>7630</v>
      </c>
      <c r="K2195" s="7"/>
      <c r="L2195" s="7" t="s">
        <v>834</v>
      </c>
      <c r="M2195" s="7" t="s">
        <v>615</v>
      </c>
      <c r="N2195" s="4"/>
      <c r="O2195" s="4"/>
      <c r="P2195" s="4"/>
      <c r="Q2195" s="4"/>
      <c r="R2195" s="4"/>
      <c r="S2195" s="4"/>
      <c r="T2195" s="4"/>
      <c r="U2195" s="4"/>
      <c r="V2195" s="4"/>
      <c r="W2195" s="4"/>
      <c r="X2195" s="4"/>
      <c r="Y2195" s="4"/>
      <c r="Z2195" s="4"/>
      <c r="AA2195" s="4"/>
      <c r="AB2195" s="4"/>
      <c r="AC2195" s="4"/>
      <c r="AD2195" s="4"/>
      <c r="AE2195" s="4"/>
      <c r="AF2195" s="4"/>
      <c r="AG2195" s="4"/>
      <c r="AH2195" s="4"/>
      <c r="AI2195" s="4"/>
      <c r="AJ2195" s="4"/>
      <c r="AK2195" s="4"/>
      <c r="AL2195" s="4"/>
      <c r="AM2195" s="4"/>
      <c r="AN2195" s="4"/>
      <c r="AO2195" s="4"/>
      <c r="AP2195" s="4"/>
      <c r="AQ2195" s="4"/>
      <c r="AR2195" s="4"/>
      <c r="AS2195" s="4"/>
      <c r="AT2195" s="4"/>
      <c r="AU2195" s="4"/>
      <c r="AV2195" s="4"/>
      <c r="AW2195" s="4"/>
      <c r="AX2195" s="4"/>
      <c r="AY2195" s="4"/>
      <c r="AZ2195" s="4"/>
      <c r="BA2195" s="4"/>
      <c r="BB2195" s="4"/>
      <c r="BC2195" s="4"/>
      <c r="BD2195" s="4"/>
      <c r="BE2195" s="4"/>
      <c r="BF2195" s="4"/>
      <c r="BG2195" s="4"/>
      <c r="BH2195" s="4"/>
      <c r="BI2195" s="4"/>
      <c r="BJ2195" s="4"/>
      <c r="BK2195" s="4"/>
      <c r="BL2195" s="4"/>
      <c r="BM2195" s="4"/>
      <c r="BN2195" s="4"/>
      <c r="BO2195" s="4"/>
      <c r="BP2195" s="4"/>
      <c r="BQ2195" s="4"/>
      <c r="BR2195" s="4"/>
      <c r="BS2195" s="4"/>
      <c r="BT2195" s="4"/>
      <c r="BU2195" s="4"/>
      <c r="BV2195" s="4"/>
      <c r="BW2195" s="4"/>
      <c r="BZ2195" s="7"/>
      <c r="CF2195" s="7"/>
      <c r="CG2195" s="14"/>
      <c r="CH2195" s="7"/>
      <c r="CI2195" s="14"/>
      <c r="CJ2195" s="7"/>
      <c r="CK2195" s="14"/>
      <c r="CL2195" s="7"/>
      <c r="CM2195" s="14"/>
    </row>
    <row r="2196" spans="1:91" x14ac:dyDescent="0.3">
      <c r="A2196" s="10">
        <v>151</v>
      </c>
      <c r="B2196" s="36" t="s">
        <v>895</v>
      </c>
      <c r="G2196" s="36" t="s">
        <v>7631</v>
      </c>
      <c r="K2196" s="7"/>
      <c r="L2196" s="7" t="s">
        <v>834</v>
      </c>
      <c r="M2196" s="7" t="s">
        <v>621</v>
      </c>
      <c r="N2196" s="4"/>
      <c r="O2196" s="4"/>
      <c r="P2196" s="4"/>
      <c r="Q2196" s="4"/>
      <c r="R2196" s="4"/>
      <c r="S2196" s="4"/>
      <c r="T2196" s="4"/>
      <c r="U2196" s="4"/>
      <c r="V2196" s="4"/>
      <c r="W2196" s="4"/>
      <c r="X2196" s="4"/>
      <c r="Y2196" s="4"/>
      <c r="Z2196" s="4"/>
      <c r="AA2196" s="4"/>
      <c r="AB2196" s="4"/>
      <c r="AC2196" s="4"/>
      <c r="AD2196" s="4"/>
      <c r="AE2196" s="4"/>
      <c r="AF2196" s="4"/>
      <c r="AG2196" s="4"/>
      <c r="AH2196" s="4"/>
      <c r="AI2196" s="4"/>
      <c r="AJ2196" s="4"/>
      <c r="AK2196" s="4"/>
      <c r="AL2196" s="4"/>
      <c r="AM2196" s="4"/>
      <c r="AN2196" s="4"/>
      <c r="AO2196" s="4"/>
      <c r="AP2196" s="4"/>
      <c r="AQ2196" s="4"/>
      <c r="AR2196" s="4"/>
      <c r="AS2196" s="4"/>
      <c r="AT2196" s="4"/>
      <c r="AU2196" s="4"/>
      <c r="AV2196" s="4"/>
      <c r="AW2196" s="4"/>
      <c r="AX2196" s="4"/>
      <c r="AY2196" s="4"/>
      <c r="AZ2196" s="4"/>
      <c r="BA2196" s="4"/>
      <c r="BB2196" s="4"/>
      <c r="BC2196" s="4"/>
      <c r="BD2196" s="4"/>
      <c r="BE2196" s="4"/>
      <c r="BF2196" s="4"/>
      <c r="BG2196" s="4"/>
      <c r="BH2196" s="4"/>
      <c r="BI2196" s="4"/>
      <c r="BJ2196" s="4"/>
      <c r="BK2196" s="4"/>
      <c r="BL2196" s="4"/>
      <c r="BM2196" s="4"/>
      <c r="BN2196" s="4"/>
      <c r="BO2196" s="4"/>
      <c r="BP2196" s="4"/>
      <c r="BQ2196" s="4"/>
      <c r="BR2196" s="4"/>
      <c r="BS2196" s="4"/>
      <c r="BT2196" s="4"/>
      <c r="BU2196" s="4"/>
      <c r="BV2196" s="4"/>
      <c r="BW2196" s="4"/>
      <c r="BZ2196" s="7"/>
      <c r="CF2196" s="7"/>
      <c r="CG2196" s="14"/>
      <c r="CH2196" s="7"/>
      <c r="CI2196" s="14"/>
      <c r="CJ2196" s="7"/>
      <c r="CK2196" s="14"/>
      <c r="CL2196" s="7"/>
      <c r="CM2196" s="14"/>
    </row>
    <row r="2197" spans="1:91" x14ac:dyDescent="0.3">
      <c r="A2197" s="10">
        <v>151</v>
      </c>
      <c r="B2197" s="36" t="s">
        <v>1058</v>
      </c>
      <c r="G2197" s="36" t="s">
        <v>7632</v>
      </c>
      <c r="K2197" s="7"/>
      <c r="L2197" s="7" t="s">
        <v>834</v>
      </c>
      <c r="M2197" s="7" t="s">
        <v>615</v>
      </c>
      <c r="N2197" s="4"/>
      <c r="O2197" s="4"/>
      <c r="P2197" s="4"/>
      <c r="Q2197" s="4"/>
      <c r="R2197" s="4"/>
      <c r="S2197" s="4"/>
      <c r="T2197" s="4"/>
      <c r="U2197" s="4"/>
      <c r="V2197" s="4"/>
      <c r="W2197" s="4"/>
      <c r="X2197" s="4"/>
      <c r="Y2197" s="4"/>
      <c r="Z2197" s="4"/>
      <c r="AA2197" s="4"/>
      <c r="AB2197" s="4"/>
      <c r="AC2197" s="4"/>
      <c r="AD2197" s="4"/>
      <c r="AE2197" s="4"/>
      <c r="AF2197" s="4"/>
      <c r="AG2197" s="4"/>
      <c r="AH2197" s="4"/>
      <c r="AI2197" s="4"/>
      <c r="AJ2197" s="4"/>
      <c r="AK2197" s="4"/>
      <c r="AL2197" s="4"/>
      <c r="AM2197" s="4"/>
      <c r="AN2197" s="4"/>
      <c r="AO2197" s="4"/>
      <c r="AP2197" s="4"/>
      <c r="AQ2197" s="4"/>
      <c r="AR2197" s="4"/>
      <c r="AS2197" s="4"/>
      <c r="AT2197" s="4"/>
      <c r="AU2197" s="4"/>
      <c r="AV2197" s="4"/>
      <c r="AW2197" s="4"/>
      <c r="AX2197" s="4"/>
      <c r="AY2197" s="4"/>
      <c r="AZ2197" s="4"/>
      <c r="BA2197" s="4"/>
      <c r="BB2197" s="4"/>
      <c r="BC2197" s="4"/>
      <c r="BD2197" s="4"/>
      <c r="BE2197" s="4"/>
      <c r="BF2197" s="4"/>
      <c r="BG2197" s="4"/>
      <c r="BH2197" s="4"/>
      <c r="BI2197" s="4"/>
      <c r="BJ2197" s="4"/>
      <c r="BK2197" s="4"/>
      <c r="BL2197" s="4"/>
      <c r="BM2197" s="4"/>
      <c r="BN2197" s="4"/>
      <c r="BO2197" s="4"/>
      <c r="BP2197" s="4"/>
      <c r="BQ2197" s="4"/>
      <c r="BR2197" s="4"/>
      <c r="BS2197" s="4"/>
      <c r="BT2197" s="4"/>
      <c r="BU2197" s="4"/>
      <c r="BV2197" s="4"/>
      <c r="BW2197" s="4"/>
      <c r="BZ2197" s="7"/>
      <c r="CF2197" s="7"/>
      <c r="CG2197" s="14"/>
      <c r="CH2197" s="7"/>
      <c r="CI2197" s="14"/>
      <c r="CJ2197" s="7"/>
      <c r="CK2197" s="14"/>
      <c r="CL2197" s="7"/>
      <c r="CM2197" s="14"/>
    </row>
    <row r="2198" spans="1:91" x14ac:dyDescent="0.3">
      <c r="A2198" s="10">
        <v>151</v>
      </c>
      <c r="B2198" s="36" t="s">
        <v>1226</v>
      </c>
      <c r="G2198" s="36" t="s">
        <v>7633</v>
      </c>
      <c r="K2198" s="7"/>
      <c r="L2198" s="7" t="s">
        <v>834</v>
      </c>
      <c r="M2198" s="7" t="s">
        <v>615</v>
      </c>
      <c r="N2198" s="4"/>
      <c r="O2198" s="4"/>
      <c r="P2198" s="4"/>
      <c r="Q2198" s="4"/>
      <c r="R2198" s="4"/>
      <c r="S2198" s="4"/>
      <c r="T2198" s="4"/>
      <c r="U2198" s="4"/>
      <c r="V2198" s="4"/>
      <c r="W2198" s="4"/>
      <c r="X2198" s="4"/>
      <c r="Y2198" s="4"/>
      <c r="Z2198" s="4"/>
      <c r="AA2198" s="4"/>
      <c r="AB2198" s="4"/>
      <c r="AC2198" s="4"/>
      <c r="AD2198" s="4"/>
      <c r="AE2198" s="4"/>
      <c r="AF2198" s="4"/>
      <c r="AG2198" s="4"/>
      <c r="AH2198" s="4"/>
      <c r="AI2198" s="4"/>
      <c r="AJ2198" s="4"/>
      <c r="AK2198" s="4"/>
      <c r="AL2198" s="4"/>
      <c r="AM2198" s="4"/>
      <c r="AN2198" s="4"/>
      <c r="AO2198" s="4"/>
      <c r="AP2198" s="4"/>
      <c r="AQ2198" s="4"/>
      <c r="AR2198" s="4"/>
      <c r="AS2198" s="4"/>
      <c r="AT2198" s="4"/>
      <c r="AU2198" s="4"/>
      <c r="AV2198" s="4"/>
      <c r="AW2198" s="4"/>
      <c r="AX2198" s="4"/>
      <c r="AY2198" s="4"/>
      <c r="AZ2198" s="4"/>
      <c r="BA2198" s="4"/>
      <c r="BB2198" s="4"/>
      <c r="BC2198" s="4"/>
      <c r="BD2198" s="4"/>
      <c r="BE2198" s="4"/>
      <c r="BF2198" s="4"/>
      <c r="BG2198" s="4"/>
      <c r="BH2198" s="4"/>
      <c r="BI2198" s="4"/>
      <c r="BJ2198" s="4"/>
      <c r="BK2198" s="4"/>
      <c r="BL2198" s="4"/>
      <c r="BM2198" s="4"/>
      <c r="BN2198" s="4"/>
      <c r="BO2198" s="4"/>
      <c r="BP2198" s="4"/>
      <c r="BQ2198" s="4"/>
      <c r="BR2198" s="4"/>
      <c r="BS2198" s="4"/>
      <c r="BT2198" s="4"/>
      <c r="BU2198" s="4"/>
      <c r="BV2198" s="4"/>
      <c r="BW2198" s="4"/>
      <c r="BZ2198" s="7"/>
      <c r="CF2198" s="7"/>
      <c r="CG2198" s="14"/>
      <c r="CH2198" s="7"/>
      <c r="CI2198" s="14"/>
      <c r="CJ2198" s="7"/>
      <c r="CK2198" s="14"/>
      <c r="CL2198" s="7"/>
      <c r="CM2198" s="14"/>
    </row>
    <row r="2199" spans="1:91" x14ac:dyDescent="0.3">
      <c r="A2199" s="10">
        <v>151</v>
      </c>
      <c r="B2199" s="36" t="s">
        <v>1025</v>
      </c>
      <c r="G2199" s="36" t="s">
        <v>7634</v>
      </c>
      <c r="K2199" s="7"/>
      <c r="L2199" s="7" t="s">
        <v>834</v>
      </c>
      <c r="M2199" s="7" t="s">
        <v>678</v>
      </c>
      <c r="N2199" s="4"/>
      <c r="O2199" s="4"/>
      <c r="P2199" s="4"/>
      <c r="Q2199" s="4"/>
      <c r="R2199" s="4"/>
      <c r="S2199" s="4"/>
      <c r="T2199" s="4"/>
      <c r="U2199" s="4"/>
      <c r="V2199" s="4"/>
      <c r="W2199" s="4"/>
      <c r="X2199" s="4"/>
      <c r="Y2199" s="4"/>
      <c r="Z2199" s="4"/>
      <c r="AA2199" s="4"/>
      <c r="AB2199" s="4"/>
      <c r="AC2199" s="4"/>
      <c r="AD2199" s="4"/>
      <c r="AE2199" s="4"/>
      <c r="AF2199" s="4"/>
      <c r="AG2199" s="4"/>
      <c r="AH2199" s="4"/>
      <c r="AI2199" s="4"/>
      <c r="AJ2199" s="4"/>
      <c r="AK2199" s="4"/>
      <c r="AL2199" s="4"/>
      <c r="AM2199" s="4"/>
      <c r="AN2199" s="4"/>
      <c r="AO2199" s="4"/>
      <c r="AP2199" s="4"/>
      <c r="AQ2199" s="4"/>
      <c r="AR2199" s="4"/>
      <c r="AS2199" s="4"/>
      <c r="AT2199" s="4"/>
      <c r="AU2199" s="4"/>
      <c r="AV2199" s="4"/>
      <c r="AW2199" s="4"/>
      <c r="AX2199" s="4"/>
      <c r="AY2199" s="4"/>
      <c r="AZ2199" s="4"/>
      <c r="BA2199" s="4"/>
      <c r="BB2199" s="4"/>
      <c r="BC2199" s="4"/>
      <c r="BD2199" s="4"/>
      <c r="BE2199" s="4"/>
      <c r="BF2199" s="4"/>
      <c r="BG2199" s="4"/>
      <c r="BH2199" s="4"/>
      <c r="BI2199" s="4"/>
      <c r="BJ2199" s="4"/>
      <c r="BK2199" s="4"/>
      <c r="BL2199" s="4"/>
      <c r="BM2199" s="4"/>
      <c r="BN2199" s="4"/>
      <c r="BO2199" s="4"/>
      <c r="BP2199" s="4"/>
      <c r="BQ2199" s="4"/>
      <c r="BR2199" s="4"/>
      <c r="BS2199" s="4"/>
      <c r="BT2199" s="4"/>
      <c r="BU2199" s="4"/>
      <c r="BV2199" s="4"/>
      <c r="BW2199" s="4"/>
      <c r="BZ2199" s="7"/>
      <c r="CF2199" s="7"/>
      <c r="CG2199" s="14"/>
      <c r="CH2199" s="7"/>
      <c r="CI2199" s="14"/>
      <c r="CJ2199" s="7"/>
      <c r="CK2199" s="14"/>
      <c r="CL2199" s="7"/>
      <c r="CM2199" s="14"/>
    </row>
    <row r="2200" spans="1:91" x14ac:dyDescent="0.3">
      <c r="A2200" s="10">
        <v>151</v>
      </c>
      <c r="B2200" s="36" t="s">
        <v>1025</v>
      </c>
      <c r="G2200" s="36" t="s">
        <v>7635</v>
      </c>
      <c r="K2200" s="7"/>
      <c r="L2200" s="7" t="s">
        <v>834</v>
      </c>
      <c r="M2200" s="7" t="s">
        <v>669</v>
      </c>
      <c r="N2200" s="4"/>
      <c r="O2200" s="4"/>
      <c r="P2200" s="4"/>
      <c r="Q2200" s="4"/>
      <c r="R2200" s="4"/>
      <c r="S2200" s="4"/>
      <c r="T2200" s="4"/>
      <c r="U2200" s="4"/>
      <c r="V2200" s="4"/>
      <c r="W2200" s="4"/>
      <c r="X2200" s="4"/>
      <c r="Y2200" s="4"/>
      <c r="Z2200" s="4"/>
      <c r="AA2200" s="4"/>
      <c r="AB2200" s="4"/>
      <c r="AC2200" s="4"/>
      <c r="AD2200" s="4"/>
      <c r="AE2200" s="4"/>
      <c r="AF2200" s="4"/>
      <c r="AG2200" s="4"/>
      <c r="AH2200" s="4"/>
      <c r="AI2200" s="4"/>
      <c r="AJ2200" s="4"/>
      <c r="AK2200" s="4"/>
      <c r="AL2200" s="4"/>
      <c r="AM2200" s="4"/>
      <c r="AN2200" s="4"/>
      <c r="AO2200" s="4"/>
      <c r="AP2200" s="4"/>
      <c r="AQ2200" s="4"/>
      <c r="AR2200" s="4"/>
      <c r="AS2200" s="4"/>
      <c r="AT2200" s="4"/>
      <c r="AU2200" s="4"/>
      <c r="AV2200" s="4"/>
      <c r="AW2200" s="4"/>
      <c r="AX2200" s="4"/>
      <c r="AY2200" s="4"/>
      <c r="AZ2200" s="4"/>
      <c r="BA2200" s="4"/>
      <c r="BB2200" s="4"/>
      <c r="BC2200" s="4"/>
      <c r="BD2200" s="4"/>
      <c r="BE2200" s="4"/>
      <c r="BF2200" s="4"/>
      <c r="BG2200" s="4"/>
      <c r="BH2200" s="4"/>
      <c r="BI2200" s="4"/>
      <c r="BJ2200" s="4"/>
      <c r="BK2200" s="4"/>
      <c r="BL2200" s="4"/>
      <c r="BM2200" s="4"/>
      <c r="BN2200" s="4"/>
      <c r="BO2200" s="4"/>
      <c r="BP2200" s="4"/>
      <c r="BQ2200" s="4"/>
      <c r="BR2200" s="4"/>
      <c r="BS2200" s="4"/>
      <c r="BT2200" s="4"/>
      <c r="BU2200" s="4"/>
      <c r="BV2200" s="4"/>
      <c r="BW2200" s="4"/>
      <c r="BZ2200" s="7"/>
      <c r="CF2200" s="7"/>
      <c r="CG2200" s="14"/>
      <c r="CH2200" s="7"/>
      <c r="CI2200" s="14"/>
      <c r="CJ2200" s="7"/>
      <c r="CK2200" s="14"/>
      <c r="CL2200" s="7"/>
      <c r="CM2200" s="14"/>
    </row>
    <row r="2201" spans="1:91" x14ac:dyDescent="0.3">
      <c r="A2201" s="10">
        <v>151</v>
      </c>
      <c r="B2201" s="36" t="s">
        <v>1058</v>
      </c>
      <c r="G2201" s="36" t="s">
        <v>7636</v>
      </c>
      <c r="K2201" s="7"/>
      <c r="L2201" s="7" t="s">
        <v>834</v>
      </c>
      <c r="M2201" s="7" t="s">
        <v>633</v>
      </c>
      <c r="N2201" s="4"/>
      <c r="O2201" s="4"/>
      <c r="P2201" s="4"/>
      <c r="Q2201" s="4"/>
      <c r="R2201" s="4"/>
      <c r="S2201" s="4"/>
      <c r="T2201" s="4"/>
      <c r="U2201" s="4"/>
      <c r="V2201" s="4"/>
      <c r="W2201" s="4"/>
      <c r="X2201" s="4"/>
      <c r="Y2201" s="4"/>
      <c r="Z2201" s="4"/>
      <c r="AA2201" s="4"/>
      <c r="AB2201" s="4"/>
      <c r="AC2201" s="4"/>
      <c r="AD2201" s="4"/>
      <c r="AE2201" s="4"/>
      <c r="AF2201" s="4"/>
      <c r="AG2201" s="4"/>
      <c r="AH2201" s="4"/>
      <c r="AI2201" s="4"/>
      <c r="AJ2201" s="4"/>
      <c r="AK2201" s="4"/>
      <c r="AL2201" s="4"/>
      <c r="AM2201" s="4"/>
      <c r="AN2201" s="4"/>
      <c r="AO2201" s="4"/>
      <c r="AP2201" s="4"/>
      <c r="AQ2201" s="4"/>
      <c r="AR2201" s="4"/>
      <c r="AS2201" s="4"/>
      <c r="AT2201" s="4"/>
      <c r="AU2201" s="4"/>
      <c r="AV2201" s="4"/>
      <c r="AW2201" s="4"/>
      <c r="AX2201" s="4"/>
      <c r="AY2201" s="4"/>
      <c r="AZ2201" s="4"/>
      <c r="BA2201" s="4"/>
      <c r="BB2201" s="4"/>
      <c r="BC2201" s="4"/>
      <c r="BD2201" s="4"/>
      <c r="BE2201" s="4"/>
      <c r="BF2201" s="4"/>
      <c r="BG2201" s="4"/>
      <c r="BH2201" s="4"/>
      <c r="BI2201" s="4"/>
      <c r="BJ2201" s="4"/>
      <c r="BK2201" s="4"/>
      <c r="BL2201" s="4"/>
      <c r="BM2201" s="4"/>
      <c r="BN2201" s="4"/>
      <c r="BO2201" s="4"/>
      <c r="BP2201" s="4"/>
      <c r="BQ2201" s="4"/>
      <c r="BR2201" s="4"/>
      <c r="BS2201" s="4"/>
      <c r="BT2201" s="4"/>
      <c r="BU2201" s="4"/>
      <c r="BV2201" s="4"/>
      <c r="BW2201" s="4"/>
      <c r="BZ2201" s="7"/>
      <c r="CF2201" s="7"/>
      <c r="CG2201" s="14"/>
      <c r="CH2201" s="7"/>
      <c r="CI2201" s="14"/>
      <c r="CJ2201" s="7"/>
      <c r="CK2201" s="14"/>
      <c r="CL2201" s="7"/>
      <c r="CM2201" s="14"/>
    </row>
    <row r="2202" spans="1:91" x14ac:dyDescent="0.3">
      <c r="A2202" s="10">
        <v>151</v>
      </c>
      <c r="B2202" s="6" t="s">
        <v>1248</v>
      </c>
      <c r="G2202" s="36" t="s">
        <v>7637</v>
      </c>
      <c r="K2202" s="7"/>
      <c r="L2202" s="7" t="s">
        <v>834</v>
      </c>
      <c r="M2202" s="7" t="s">
        <v>615</v>
      </c>
      <c r="N2202" s="4"/>
      <c r="O2202" s="4"/>
      <c r="P2202" s="4"/>
      <c r="Q2202" s="4"/>
      <c r="R2202" s="4"/>
      <c r="S2202" s="4"/>
      <c r="T2202" s="4"/>
      <c r="U2202" s="4"/>
      <c r="V2202" s="4"/>
      <c r="W2202" s="4"/>
      <c r="X2202" s="4"/>
      <c r="Y2202" s="4"/>
      <c r="Z2202" s="4"/>
      <c r="AA2202" s="4"/>
      <c r="AB2202" s="4"/>
      <c r="AC2202" s="4"/>
      <c r="AD2202" s="4"/>
      <c r="AE2202" s="4"/>
      <c r="AF2202" s="4"/>
      <c r="AG2202" s="4"/>
      <c r="AH2202" s="4"/>
      <c r="AI2202" s="4"/>
      <c r="AJ2202" s="4"/>
      <c r="AK2202" s="4"/>
      <c r="AL2202" s="4"/>
      <c r="AM2202" s="4"/>
      <c r="AN2202" s="4"/>
      <c r="AO2202" s="4"/>
      <c r="AP2202" s="4"/>
      <c r="AQ2202" s="4"/>
      <c r="AR2202" s="4"/>
      <c r="AS2202" s="4"/>
      <c r="AT2202" s="4"/>
      <c r="AU2202" s="4"/>
      <c r="AV2202" s="4"/>
      <c r="AW2202" s="4"/>
      <c r="AX2202" s="4"/>
      <c r="AY2202" s="4"/>
      <c r="AZ2202" s="4"/>
      <c r="BA2202" s="4"/>
      <c r="BB2202" s="4"/>
      <c r="BC2202" s="4"/>
      <c r="BD2202" s="4"/>
      <c r="BE2202" s="4"/>
      <c r="BF2202" s="4"/>
      <c r="BG2202" s="4"/>
      <c r="BH2202" s="4"/>
      <c r="BI2202" s="4"/>
      <c r="BJ2202" s="4"/>
      <c r="BK2202" s="4"/>
      <c r="BL2202" s="4"/>
      <c r="BM2202" s="4"/>
      <c r="BN2202" s="4"/>
      <c r="BO2202" s="4"/>
      <c r="BP2202" s="4"/>
      <c r="BQ2202" s="4"/>
      <c r="BR2202" s="4"/>
      <c r="BS2202" s="4"/>
      <c r="BT2202" s="4"/>
      <c r="BU2202" s="4"/>
      <c r="BV2202" s="4"/>
      <c r="BW2202" s="4"/>
      <c r="BZ2202" s="7"/>
      <c r="CF2202" s="7"/>
      <c r="CG2202" s="14"/>
      <c r="CH2202" s="7"/>
      <c r="CI2202" s="14"/>
      <c r="CJ2202" s="7"/>
      <c r="CK2202" s="14"/>
      <c r="CL2202" s="7"/>
      <c r="CM2202" s="14"/>
    </row>
    <row r="2203" spans="1:91" x14ac:dyDescent="0.3">
      <c r="A2203" s="10">
        <v>151</v>
      </c>
      <c r="B2203" s="36" t="s">
        <v>1025</v>
      </c>
      <c r="G2203" s="36" t="s">
        <v>7638</v>
      </c>
      <c r="K2203" s="7"/>
      <c r="L2203" s="7" t="s">
        <v>834</v>
      </c>
      <c r="M2203" s="7" t="s">
        <v>639</v>
      </c>
      <c r="N2203" s="4"/>
      <c r="O2203" s="4"/>
      <c r="P2203" s="4"/>
      <c r="Q2203" s="4"/>
      <c r="R2203" s="4"/>
      <c r="S2203" s="4"/>
      <c r="T2203" s="4"/>
      <c r="U2203" s="4"/>
      <c r="V2203" s="4"/>
      <c r="W2203" s="4"/>
      <c r="X2203" s="4"/>
      <c r="Y2203" s="4"/>
      <c r="Z2203" s="4"/>
      <c r="AA2203" s="4"/>
      <c r="AB2203" s="4"/>
      <c r="AC2203" s="4"/>
      <c r="AD2203" s="4"/>
      <c r="AE2203" s="4"/>
      <c r="AF2203" s="4"/>
      <c r="AG2203" s="4"/>
      <c r="AH2203" s="4"/>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4"/>
      <c r="BH2203" s="4"/>
      <c r="BI2203" s="4"/>
      <c r="BJ2203" s="4"/>
      <c r="BK2203" s="4"/>
      <c r="BL2203" s="4"/>
      <c r="BM2203" s="4"/>
      <c r="BN2203" s="4"/>
      <c r="BO2203" s="4"/>
      <c r="BP2203" s="4"/>
      <c r="BQ2203" s="4"/>
      <c r="BR2203" s="4"/>
      <c r="BS2203" s="4"/>
      <c r="BT2203" s="4"/>
      <c r="BU2203" s="4"/>
      <c r="BV2203" s="4"/>
      <c r="BW2203" s="4"/>
      <c r="BZ2203" s="7"/>
      <c r="CF2203" s="7"/>
      <c r="CG2203" s="14"/>
      <c r="CH2203" s="7"/>
      <c r="CI2203" s="14"/>
      <c r="CJ2203" s="7"/>
      <c r="CK2203" s="14"/>
      <c r="CL2203" s="7"/>
      <c r="CM2203" s="14"/>
    </row>
    <row r="2204" spans="1:91" x14ac:dyDescent="0.3">
      <c r="A2204" s="10">
        <v>151</v>
      </c>
      <c r="B2204" s="36" t="s">
        <v>1058</v>
      </c>
      <c r="G2204" s="36" t="s">
        <v>7639</v>
      </c>
      <c r="K2204" s="7"/>
      <c r="L2204" s="7" t="s">
        <v>834</v>
      </c>
      <c r="M2204" s="7" t="s">
        <v>615</v>
      </c>
      <c r="N2204" s="4"/>
      <c r="O2204" s="4"/>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4"/>
      <c r="AN2204" s="4"/>
      <c r="AO2204" s="4"/>
      <c r="AP2204" s="4"/>
      <c r="AQ2204" s="4"/>
      <c r="AR2204" s="4"/>
      <c r="AS2204" s="4"/>
      <c r="AT2204" s="4"/>
      <c r="AU2204" s="4"/>
      <c r="AV2204" s="4"/>
      <c r="AW2204" s="4"/>
      <c r="AX2204" s="4"/>
      <c r="AY2204" s="4"/>
      <c r="AZ2204" s="4"/>
      <c r="BA2204" s="4"/>
      <c r="BB2204" s="4"/>
      <c r="BC2204" s="4"/>
      <c r="BD2204" s="4"/>
      <c r="BE2204" s="4"/>
      <c r="BF2204" s="4"/>
      <c r="BG2204" s="4"/>
      <c r="BH2204" s="4"/>
      <c r="BI2204" s="4"/>
      <c r="BJ2204" s="4"/>
      <c r="BK2204" s="4"/>
      <c r="BL2204" s="4"/>
      <c r="BM2204" s="4"/>
      <c r="BN2204" s="4"/>
      <c r="BO2204" s="4"/>
      <c r="BP2204" s="4"/>
      <c r="BQ2204" s="4"/>
      <c r="BR2204" s="4"/>
      <c r="BS2204" s="4"/>
      <c r="BT2204" s="4"/>
      <c r="BU2204" s="4"/>
      <c r="BV2204" s="4"/>
      <c r="BW2204" s="4"/>
      <c r="BZ2204" s="7"/>
      <c r="CF2204" s="7"/>
      <c r="CG2204" s="14"/>
      <c r="CH2204" s="7"/>
      <c r="CI2204" s="14"/>
      <c r="CJ2204" s="7"/>
      <c r="CK2204" s="14"/>
      <c r="CL2204" s="7"/>
      <c r="CM2204" s="14"/>
    </row>
    <row r="2205" spans="1:91" x14ac:dyDescent="0.3">
      <c r="A2205" s="10">
        <v>151</v>
      </c>
      <c r="B2205" s="36" t="s">
        <v>860</v>
      </c>
      <c r="G2205" s="36" t="s">
        <v>7640</v>
      </c>
      <c r="K2205" s="7"/>
      <c r="L2205" s="7" t="s">
        <v>834</v>
      </c>
      <c r="M2205" s="7" t="s">
        <v>651</v>
      </c>
      <c r="N2205" s="4"/>
      <c r="O2205" s="4"/>
      <c r="P2205" s="4"/>
      <c r="Q2205" s="4"/>
      <c r="R2205" s="4"/>
      <c r="S2205" s="4"/>
      <c r="T2205" s="4"/>
      <c r="U2205" s="4"/>
      <c r="V2205" s="4"/>
      <c r="W2205" s="4"/>
      <c r="X2205" s="4"/>
      <c r="Y2205" s="4"/>
      <c r="Z2205" s="4"/>
      <c r="AA2205" s="4"/>
      <c r="AB2205" s="4"/>
      <c r="AC2205" s="4"/>
      <c r="AD2205" s="4"/>
      <c r="AE2205" s="4"/>
      <c r="AF2205" s="4"/>
      <c r="AG2205" s="4"/>
      <c r="AH2205" s="4"/>
      <c r="AI2205" s="4"/>
      <c r="AJ2205" s="4"/>
      <c r="AK2205" s="4"/>
      <c r="AL2205" s="4"/>
      <c r="AM2205" s="4"/>
      <c r="AN2205" s="4"/>
      <c r="AO2205" s="4"/>
      <c r="AP2205" s="4"/>
      <c r="AQ2205" s="4"/>
      <c r="AR2205" s="4"/>
      <c r="AS2205" s="4"/>
      <c r="AT2205" s="4"/>
      <c r="AU2205" s="4"/>
      <c r="AV2205" s="4"/>
      <c r="AW2205" s="4"/>
      <c r="AX2205" s="4"/>
      <c r="AY2205" s="4"/>
      <c r="AZ2205" s="4"/>
      <c r="BA2205" s="4"/>
      <c r="BB2205" s="4"/>
      <c r="BC2205" s="4"/>
      <c r="BD2205" s="4"/>
      <c r="BE2205" s="4"/>
      <c r="BF2205" s="4"/>
      <c r="BG2205" s="4"/>
      <c r="BH2205" s="4"/>
      <c r="BI2205" s="4"/>
      <c r="BJ2205" s="4"/>
      <c r="BK2205" s="4"/>
      <c r="BL2205" s="4"/>
      <c r="BM2205" s="4"/>
      <c r="BN2205" s="4"/>
      <c r="BO2205" s="4"/>
      <c r="BP2205" s="4"/>
      <c r="BQ2205" s="4"/>
      <c r="BR2205" s="4"/>
      <c r="BS2205" s="4"/>
      <c r="BT2205" s="4"/>
      <c r="BU2205" s="4"/>
      <c r="BV2205" s="4"/>
      <c r="BW2205" s="4"/>
      <c r="BZ2205" s="7"/>
      <c r="CF2205" s="7"/>
      <c r="CG2205" s="14"/>
      <c r="CH2205" s="7"/>
      <c r="CI2205" s="14"/>
      <c r="CJ2205" s="7"/>
      <c r="CK2205" s="14"/>
      <c r="CL2205" s="7"/>
      <c r="CM2205" s="14"/>
    </row>
    <row r="2206" spans="1:91" x14ac:dyDescent="0.3">
      <c r="A2206" s="10">
        <v>151</v>
      </c>
      <c r="B2206" s="36" t="s">
        <v>830</v>
      </c>
      <c r="G2206" s="36" t="s">
        <v>7641</v>
      </c>
      <c r="K2206" s="7"/>
      <c r="L2206" s="7" t="s">
        <v>834</v>
      </c>
      <c r="M2206" s="7" t="s">
        <v>615</v>
      </c>
      <c r="N2206" s="4"/>
      <c r="O2206" s="4"/>
      <c r="P2206" s="4"/>
      <c r="Q2206" s="4"/>
      <c r="R2206" s="4"/>
      <c r="S2206" s="4"/>
      <c r="T2206" s="4"/>
      <c r="U2206" s="4"/>
      <c r="V2206" s="4"/>
      <c r="W2206" s="4"/>
      <c r="X2206" s="4"/>
      <c r="Y2206" s="4"/>
      <c r="Z2206" s="4"/>
      <c r="AA2206" s="4"/>
      <c r="AB2206" s="4"/>
      <c r="AC2206" s="4"/>
      <c r="AD2206" s="4"/>
      <c r="AE2206" s="4"/>
      <c r="AF2206" s="4"/>
      <c r="AG2206" s="4"/>
      <c r="AH2206" s="4"/>
      <c r="AI2206" s="4"/>
      <c r="AJ2206" s="4"/>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c r="BI2206" s="4"/>
      <c r="BJ2206" s="4"/>
      <c r="BK2206" s="4"/>
      <c r="BL2206" s="4"/>
      <c r="BM2206" s="4"/>
      <c r="BN2206" s="4"/>
      <c r="BO2206" s="4"/>
      <c r="BP2206" s="4"/>
      <c r="BQ2206" s="4"/>
      <c r="BR2206" s="4"/>
      <c r="BS2206" s="4"/>
      <c r="BT2206" s="4"/>
      <c r="BU2206" s="4"/>
      <c r="BV2206" s="4"/>
      <c r="BW2206" s="4"/>
      <c r="BZ2206" s="7"/>
      <c r="CF2206" s="7"/>
      <c r="CG2206" s="14"/>
      <c r="CH2206" s="7"/>
      <c r="CI2206" s="14"/>
      <c r="CJ2206" s="7"/>
      <c r="CK2206" s="14"/>
      <c r="CL2206" s="7"/>
      <c r="CM2206" s="14"/>
    </row>
    <row r="2207" spans="1:91" x14ac:dyDescent="0.3">
      <c r="A2207" s="10">
        <v>151</v>
      </c>
      <c r="B2207" s="36" t="s">
        <v>1058</v>
      </c>
      <c r="G2207" s="36" t="s">
        <v>7642</v>
      </c>
      <c r="K2207" s="7"/>
      <c r="L2207" s="7" t="s">
        <v>834</v>
      </c>
      <c r="M2207" s="7" t="s">
        <v>621</v>
      </c>
      <c r="N2207" s="4"/>
      <c r="O2207" s="4"/>
      <c r="P2207" s="4"/>
      <c r="Q2207" s="4"/>
      <c r="R2207" s="4"/>
      <c r="S2207" s="4"/>
      <c r="T2207" s="4"/>
      <c r="U2207" s="4"/>
      <c r="V2207" s="4"/>
      <c r="W2207" s="4"/>
      <c r="X2207" s="4"/>
      <c r="Y2207" s="4"/>
      <c r="Z2207" s="4"/>
      <c r="AA2207" s="4"/>
      <c r="AB2207" s="4"/>
      <c r="AC2207" s="4"/>
      <c r="AD2207" s="4"/>
      <c r="AE2207" s="4"/>
      <c r="AF2207" s="4"/>
      <c r="AG2207" s="4"/>
      <c r="AH2207" s="4"/>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c r="BI2207" s="4"/>
      <c r="BJ2207" s="4"/>
      <c r="BK2207" s="4"/>
      <c r="BL2207" s="4"/>
      <c r="BM2207" s="4"/>
      <c r="BN2207" s="4"/>
      <c r="BO2207" s="4"/>
      <c r="BP2207" s="4"/>
      <c r="BQ2207" s="4"/>
      <c r="BR2207" s="4"/>
      <c r="BS2207" s="4"/>
      <c r="BT2207" s="4"/>
      <c r="BU2207" s="4"/>
      <c r="BV2207" s="4"/>
      <c r="BW2207" s="4"/>
      <c r="BZ2207" s="7"/>
      <c r="CF2207" s="7"/>
      <c r="CG2207" s="14"/>
      <c r="CH2207" s="7"/>
      <c r="CI2207" s="14"/>
      <c r="CJ2207" s="7"/>
      <c r="CK2207" s="14"/>
      <c r="CL2207" s="7"/>
      <c r="CM2207" s="14"/>
    </row>
    <row r="2208" spans="1:91" x14ac:dyDescent="0.3">
      <c r="A2208" s="10">
        <v>151</v>
      </c>
      <c r="B2208" s="36" t="s">
        <v>916</v>
      </c>
      <c r="G2208" s="36" t="s">
        <v>7643</v>
      </c>
      <c r="K2208" s="7"/>
      <c r="L2208" s="7" t="s">
        <v>834</v>
      </c>
      <c r="M2208" s="7" t="s">
        <v>633</v>
      </c>
      <c r="N2208" s="4"/>
      <c r="O2208" s="4"/>
      <c r="P2208" s="4"/>
      <c r="Q2208" s="4"/>
      <c r="R2208" s="4"/>
      <c r="S2208" s="4"/>
      <c r="T2208" s="4"/>
      <c r="U2208" s="4"/>
      <c r="V2208" s="4"/>
      <c r="W2208" s="4"/>
      <c r="X2208" s="4"/>
      <c r="Y2208" s="4"/>
      <c r="Z2208" s="4"/>
      <c r="AA2208" s="4"/>
      <c r="AB2208" s="4"/>
      <c r="AC2208" s="4"/>
      <c r="AD2208" s="4"/>
      <c r="AE2208" s="4"/>
      <c r="AF2208" s="4"/>
      <c r="AG2208" s="4"/>
      <c r="AH2208" s="4"/>
      <c r="AI2208" s="4"/>
      <c r="AJ2208" s="4"/>
      <c r="AK2208" s="4"/>
      <c r="AL2208" s="4"/>
      <c r="AM2208" s="4"/>
      <c r="AN2208" s="4"/>
      <c r="AO2208" s="4"/>
      <c r="AP2208" s="4"/>
      <c r="AQ2208" s="4"/>
      <c r="AR2208" s="4"/>
      <c r="AS2208" s="4"/>
      <c r="AT2208" s="4"/>
      <c r="AU2208" s="4"/>
      <c r="AV2208" s="4"/>
      <c r="AW2208" s="4"/>
      <c r="AX2208" s="4"/>
      <c r="AY2208" s="4"/>
      <c r="AZ2208" s="4"/>
      <c r="BA2208" s="4"/>
      <c r="BB2208" s="4"/>
      <c r="BC2208" s="4"/>
      <c r="BD2208" s="4"/>
      <c r="BE2208" s="4"/>
      <c r="BF2208" s="4"/>
      <c r="BG2208" s="4"/>
      <c r="BH2208" s="4"/>
      <c r="BI2208" s="4"/>
      <c r="BJ2208" s="4"/>
      <c r="BK2208" s="4"/>
      <c r="BL2208" s="4"/>
      <c r="BM2208" s="4"/>
      <c r="BN2208" s="4"/>
      <c r="BO2208" s="4"/>
      <c r="BP2208" s="4"/>
      <c r="BQ2208" s="4"/>
      <c r="BR2208" s="4"/>
      <c r="BS2208" s="4"/>
      <c r="BT2208" s="4"/>
      <c r="BU2208" s="4"/>
      <c r="BV2208" s="4"/>
      <c r="BW2208" s="4"/>
      <c r="BZ2208" s="7"/>
      <c r="CF2208" s="7"/>
      <c r="CG2208" s="14"/>
      <c r="CH2208" s="7"/>
      <c r="CI2208" s="14"/>
      <c r="CJ2208" s="7"/>
      <c r="CK2208" s="14"/>
      <c r="CL2208" s="7"/>
      <c r="CM2208" s="14"/>
    </row>
    <row r="2209" spans="1:91" x14ac:dyDescent="0.3">
      <c r="A2209" s="10">
        <v>151</v>
      </c>
      <c r="B2209" s="36" t="s">
        <v>1058</v>
      </c>
      <c r="G2209" s="36" t="s">
        <v>7644</v>
      </c>
      <c r="K2209" s="7"/>
      <c r="L2209" s="7" t="s">
        <v>834</v>
      </c>
      <c r="M2209" s="7" t="s">
        <v>618</v>
      </c>
      <c r="N2209" s="4"/>
      <c r="O2209" s="4"/>
      <c r="P2209" s="4"/>
      <c r="Q2209" s="4"/>
      <c r="R2209" s="4"/>
      <c r="S2209" s="4"/>
      <c r="T2209" s="4"/>
      <c r="U2209" s="4"/>
      <c r="V2209" s="4"/>
      <c r="W2209" s="4"/>
      <c r="X2209" s="4"/>
      <c r="Y2209" s="4"/>
      <c r="Z2209" s="4"/>
      <c r="AA2209" s="4"/>
      <c r="AB2209" s="4"/>
      <c r="AC2209" s="4"/>
      <c r="AD2209" s="4"/>
      <c r="AE2209" s="4"/>
      <c r="AF2209" s="4"/>
      <c r="AG2209" s="4"/>
      <c r="AH2209" s="4"/>
      <c r="AI2209" s="4"/>
      <c r="AJ2209" s="4"/>
      <c r="AK2209" s="4"/>
      <c r="AL2209" s="4"/>
      <c r="AM2209" s="4"/>
      <c r="AN2209" s="4"/>
      <c r="AO2209" s="4"/>
      <c r="AP2209" s="4"/>
      <c r="AQ2209" s="4"/>
      <c r="AR2209" s="4"/>
      <c r="AS2209" s="4"/>
      <c r="AT2209" s="4"/>
      <c r="AU2209" s="4"/>
      <c r="AV2209" s="4"/>
      <c r="AW2209" s="4"/>
      <c r="AX2209" s="4"/>
      <c r="AY2209" s="4"/>
      <c r="AZ2209" s="4"/>
      <c r="BA2209" s="4"/>
      <c r="BB2209" s="4"/>
      <c r="BC2209" s="4"/>
      <c r="BD2209" s="4"/>
      <c r="BE2209" s="4"/>
      <c r="BF2209" s="4"/>
      <c r="BG2209" s="4"/>
      <c r="BH2209" s="4"/>
      <c r="BI2209" s="4"/>
      <c r="BJ2209" s="4"/>
      <c r="BK2209" s="4"/>
      <c r="BL2209" s="4"/>
      <c r="BM2209" s="4"/>
      <c r="BN2209" s="4"/>
      <c r="BO2209" s="4"/>
      <c r="BP2209" s="4"/>
      <c r="BQ2209" s="4"/>
      <c r="BR2209" s="4"/>
      <c r="BS2209" s="4"/>
      <c r="BT2209" s="4"/>
      <c r="BU2209" s="4"/>
      <c r="BV2209" s="4"/>
      <c r="BW2209" s="4"/>
      <c r="BZ2209" s="7"/>
      <c r="CF2209" s="7"/>
      <c r="CG2209" s="14"/>
      <c r="CH2209" s="7"/>
      <c r="CI2209" s="14"/>
      <c r="CJ2209" s="7"/>
      <c r="CK2209" s="14"/>
      <c r="CL2209" s="7"/>
      <c r="CM2209" s="14"/>
    </row>
    <row r="2210" spans="1:91" x14ac:dyDescent="0.3">
      <c r="A2210" s="10">
        <v>151</v>
      </c>
      <c r="B2210" s="36" t="s">
        <v>886</v>
      </c>
      <c r="G2210" s="36" t="s">
        <v>7645</v>
      </c>
      <c r="K2210" s="7"/>
      <c r="L2210" s="7" t="s">
        <v>834</v>
      </c>
      <c r="M2210" s="7" t="s">
        <v>615</v>
      </c>
      <c r="N2210" s="4"/>
      <c r="O2210" s="4"/>
      <c r="P2210" s="4"/>
      <c r="Q2210" s="4"/>
      <c r="R2210" s="4"/>
      <c r="S2210" s="4"/>
      <c r="T2210" s="4"/>
      <c r="U2210" s="4"/>
      <c r="V2210" s="4"/>
      <c r="W2210" s="4"/>
      <c r="X2210" s="4"/>
      <c r="Y2210" s="4"/>
      <c r="Z2210" s="4"/>
      <c r="AA2210" s="4"/>
      <c r="AB2210" s="4"/>
      <c r="AC2210" s="4"/>
      <c r="AD2210" s="4"/>
      <c r="AE2210" s="4"/>
      <c r="AF2210" s="4"/>
      <c r="AG2210" s="4"/>
      <c r="AH2210" s="4"/>
      <c r="AI2210" s="4"/>
      <c r="AJ2210" s="4"/>
      <c r="AK2210" s="4"/>
      <c r="AL2210" s="4"/>
      <c r="AM2210" s="4"/>
      <c r="AN2210" s="4"/>
      <c r="AO2210" s="4"/>
      <c r="AP2210" s="4"/>
      <c r="AQ2210" s="4"/>
      <c r="AR2210" s="4"/>
      <c r="AS2210" s="4"/>
      <c r="AT2210" s="4"/>
      <c r="AU2210" s="4"/>
      <c r="AV2210" s="4"/>
      <c r="AW2210" s="4"/>
      <c r="AX2210" s="4"/>
      <c r="AY2210" s="4"/>
      <c r="AZ2210" s="4"/>
      <c r="BA2210" s="4"/>
      <c r="BB2210" s="4"/>
      <c r="BC2210" s="4"/>
      <c r="BD2210" s="4"/>
      <c r="BE2210" s="4"/>
      <c r="BF2210" s="4"/>
      <c r="BG2210" s="4"/>
      <c r="BH2210" s="4"/>
      <c r="BI2210" s="4"/>
      <c r="BJ2210" s="4"/>
      <c r="BK2210" s="4"/>
      <c r="BL2210" s="4"/>
      <c r="BM2210" s="4"/>
      <c r="BN2210" s="4"/>
      <c r="BO2210" s="4"/>
      <c r="BP2210" s="4"/>
      <c r="BQ2210" s="4"/>
      <c r="BR2210" s="4"/>
      <c r="BS2210" s="4"/>
      <c r="BT2210" s="4"/>
      <c r="BU2210" s="4"/>
      <c r="BV2210" s="4"/>
      <c r="BW2210" s="4"/>
      <c r="BZ2210" s="7"/>
      <c r="CF2210" s="7"/>
      <c r="CG2210" s="14"/>
      <c r="CH2210" s="7"/>
      <c r="CI2210" s="14"/>
      <c r="CJ2210" s="7"/>
      <c r="CK2210" s="14"/>
      <c r="CL2210" s="7"/>
      <c r="CM2210" s="14"/>
    </row>
    <row r="2211" spans="1:91" x14ac:dyDescent="0.3">
      <c r="A2211" s="10">
        <v>151</v>
      </c>
      <c r="B2211" s="36" t="s">
        <v>1028</v>
      </c>
      <c r="G2211" s="36" t="s">
        <v>7646</v>
      </c>
      <c r="K2211" s="7"/>
      <c r="L2211" s="7" t="s">
        <v>834</v>
      </c>
      <c r="M2211" s="7" t="s">
        <v>615</v>
      </c>
      <c r="N2211" s="4"/>
      <c r="O2211" s="4"/>
      <c r="P2211" s="4"/>
      <c r="Q2211" s="4"/>
      <c r="R2211" s="4"/>
      <c r="S2211" s="4"/>
      <c r="T2211" s="4"/>
      <c r="U2211" s="4"/>
      <c r="V2211" s="4"/>
      <c r="W2211" s="4"/>
      <c r="X2211" s="4"/>
      <c r="Y2211" s="4"/>
      <c r="Z2211" s="4"/>
      <c r="AA2211" s="4"/>
      <c r="AB2211" s="4"/>
      <c r="AC2211" s="4"/>
      <c r="AD2211" s="4"/>
      <c r="AE2211" s="4"/>
      <c r="AF2211" s="4"/>
      <c r="AG2211" s="4"/>
      <c r="AH2211" s="4"/>
      <c r="AI2211" s="4"/>
      <c r="AJ2211" s="4"/>
      <c r="AK2211" s="4"/>
      <c r="AL2211" s="4"/>
      <c r="AM2211" s="4"/>
      <c r="AN2211" s="4"/>
      <c r="AO2211" s="4"/>
      <c r="AP2211" s="4"/>
      <c r="AQ2211" s="4"/>
      <c r="AR2211" s="4"/>
      <c r="AS2211" s="4"/>
      <c r="AT2211" s="4"/>
      <c r="AU2211" s="4"/>
      <c r="AV2211" s="4"/>
      <c r="AW2211" s="4"/>
      <c r="AX2211" s="4"/>
      <c r="AY2211" s="4"/>
      <c r="AZ2211" s="4"/>
      <c r="BA2211" s="4"/>
      <c r="BB2211" s="4"/>
      <c r="BC2211" s="4"/>
      <c r="BD2211" s="4"/>
      <c r="BE2211" s="4"/>
      <c r="BF2211" s="4"/>
      <c r="BG2211" s="4"/>
      <c r="BH2211" s="4"/>
      <c r="BI2211" s="4"/>
      <c r="BJ2211" s="4"/>
      <c r="BK2211" s="4"/>
      <c r="BL2211" s="4"/>
      <c r="BM2211" s="4"/>
      <c r="BN2211" s="4"/>
      <c r="BO2211" s="4"/>
      <c r="BP2211" s="4"/>
      <c r="BQ2211" s="4"/>
      <c r="BR2211" s="4"/>
      <c r="BS2211" s="4"/>
      <c r="BT2211" s="4"/>
      <c r="BU2211" s="4"/>
      <c r="BV2211" s="4"/>
      <c r="BW2211" s="4"/>
      <c r="BZ2211" s="7"/>
      <c r="CF2211" s="7"/>
      <c r="CG2211" s="14"/>
      <c r="CH2211" s="7"/>
      <c r="CI2211" s="14"/>
      <c r="CJ2211" s="7"/>
      <c r="CK2211" s="14"/>
      <c r="CL2211" s="7"/>
      <c r="CM2211" s="14"/>
    </row>
    <row r="2212" spans="1:91" x14ac:dyDescent="0.3">
      <c r="A2212" s="10">
        <v>151</v>
      </c>
      <c r="B2212" s="36" t="s">
        <v>1058</v>
      </c>
      <c r="G2212" s="36" t="s">
        <v>7647</v>
      </c>
      <c r="K2212" s="7"/>
      <c r="L2212" s="7" t="s">
        <v>834</v>
      </c>
      <c r="M2212" s="7" t="s">
        <v>615</v>
      </c>
      <c r="N2212" s="4"/>
      <c r="O2212" s="4"/>
      <c r="P2212" s="4"/>
      <c r="Q2212" s="4"/>
      <c r="R2212" s="4"/>
      <c r="S2212" s="4"/>
      <c r="T2212" s="4"/>
      <c r="U2212" s="4"/>
      <c r="V2212" s="4"/>
      <c r="W2212" s="4"/>
      <c r="X2212" s="4"/>
      <c r="Y2212" s="4"/>
      <c r="Z2212" s="4"/>
      <c r="AA2212" s="4"/>
      <c r="AB2212" s="4"/>
      <c r="AC2212" s="4"/>
      <c r="AD2212" s="4"/>
      <c r="AE2212" s="4"/>
      <c r="AF2212" s="4"/>
      <c r="AG2212" s="4"/>
      <c r="AH2212" s="4"/>
      <c r="AI2212" s="4"/>
      <c r="AJ2212" s="4"/>
      <c r="AK2212" s="4"/>
      <c r="AL2212" s="4"/>
      <c r="AM2212" s="4"/>
      <c r="AN2212" s="4"/>
      <c r="AO2212" s="4"/>
      <c r="AP2212" s="4"/>
      <c r="AQ2212" s="4"/>
      <c r="AR2212" s="4"/>
      <c r="AS2212" s="4"/>
      <c r="AT2212" s="4"/>
      <c r="AU2212" s="4"/>
      <c r="AV2212" s="4"/>
      <c r="AW2212" s="4"/>
      <c r="AX2212" s="4"/>
      <c r="AY2212" s="4"/>
      <c r="AZ2212" s="4"/>
      <c r="BA2212" s="4"/>
      <c r="BB2212" s="4"/>
      <c r="BC2212" s="4"/>
      <c r="BD2212" s="4"/>
      <c r="BE2212" s="4"/>
      <c r="BF2212" s="4"/>
      <c r="BG2212" s="4"/>
      <c r="BH2212" s="4"/>
      <c r="BI2212" s="4"/>
      <c r="BJ2212" s="4"/>
      <c r="BK2212" s="4"/>
      <c r="BL2212" s="4"/>
      <c r="BM2212" s="4"/>
      <c r="BN2212" s="4"/>
      <c r="BO2212" s="4"/>
      <c r="BP2212" s="4"/>
      <c r="BQ2212" s="4"/>
      <c r="BR2212" s="4"/>
      <c r="BS2212" s="4"/>
      <c r="BT2212" s="4"/>
      <c r="BU2212" s="4"/>
      <c r="BV2212" s="4"/>
      <c r="BW2212" s="4"/>
      <c r="BZ2212" s="7"/>
      <c r="CF2212" s="7"/>
      <c r="CG2212" s="14"/>
      <c r="CH2212" s="7"/>
      <c r="CI2212" s="14"/>
      <c r="CJ2212" s="7"/>
      <c r="CK2212" s="14"/>
      <c r="CL2212" s="7"/>
      <c r="CM2212" s="14"/>
    </row>
    <row r="2213" spans="1:91" x14ac:dyDescent="0.3">
      <c r="A2213" s="10">
        <v>151</v>
      </c>
      <c r="B2213" s="36" t="s">
        <v>1025</v>
      </c>
      <c r="G2213" s="36" t="s">
        <v>7648</v>
      </c>
      <c r="K2213" s="7"/>
      <c r="L2213" s="7" t="s">
        <v>834</v>
      </c>
      <c r="M2213" s="7" t="s">
        <v>615</v>
      </c>
      <c r="N2213" s="4"/>
      <c r="O2213" s="4"/>
      <c r="P2213" s="4"/>
      <c r="Q2213" s="4"/>
      <c r="R2213" s="4"/>
      <c r="S2213" s="4"/>
      <c r="T2213" s="4"/>
      <c r="U2213" s="4"/>
      <c r="V2213" s="4"/>
      <c r="W2213" s="4"/>
      <c r="X2213" s="4"/>
      <c r="Y2213" s="4"/>
      <c r="Z2213" s="4"/>
      <c r="AA2213" s="4"/>
      <c r="AB2213" s="4"/>
      <c r="AC2213" s="4"/>
      <c r="AD2213" s="4"/>
      <c r="AE2213" s="4"/>
      <c r="AF2213" s="4"/>
      <c r="AG2213" s="4"/>
      <c r="AH2213" s="4"/>
      <c r="AI2213" s="4"/>
      <c r="AJ2213" s="4"/>
      <c r="AK2213" s="4"/>
      <c r="AL2213" s="4"/>
      <c r="AM2213" s="4"/>
      <c r="AN2213" s="4"/>
      <c r="AO2213" s="4"/>
      <c r="AP2213" s="4"/>
      <c r="AQ2213" s="4"/>
      <c r="AR2213" s="4"/>
      <c r="AS2213" s="4"/>
      <c r="AT2213" s="4"/>
      <c r="AU2213" s="4"/>
      <c r="AV2213" s="4"/>
      <c r="AW2213" s="4"/>
      <c r="AX2213" s="4"/>
      <c r="AY2213" s="4"/>
      <c r="AZ2213" s="4"/>
      <c r="BA2213" s="4"/>
      <c r="BB2213" s="4"/>
      <c r="BC2213" s="4"/>
      <c r="BD2213" s="4"/>
      <c r="BE2213" s="4"/>
      <c r="BF2213" s="4"/>
      <c r="BG2213" s="4"/>
      <c r="BH2213" s="4"/>
      <c r="BI2213" s="4"/>
      <c r="BJ2213" s="4"/>
      <c r="BK2213" s="4"/>
      <c r="BL2213" s="4"/>
      <c r="BM2213" s="4"/>
      <c r="BN2213" s="4"/>
      <c r="BO2213" s="4"/>
      <c r="BP2213" s="4"/>
      <c r="BQ2213" s="4"/>
      <c r="BR2213" s="4"/>
      <c r="BS2213" s="4"/>
      <c r="BT2213" s="4"/>
      <c r="BU2213" s="4"/>
      <c r="BV2213" s="4"/>
      <c r="BW2213" s="4"/>
      <c r="BZ2213" s="7"/>
      <c r="CF2213" s="7"/>
      <c r="CG2213" s="14"/>
      <c r="CH2213" s="7"/>
      <c r="CI2213" s="14"/>
      <c r="CJ2213" s="7"/>
      <c r="CK2213" s="14"/>
      <c r="CL2213" s="7"/>
      <c r="CM2213" s="14"/>
    </row>
    <row r="2214" spans="1:91" x14ac:dyDescent="0.3">
      <c r="A2214" s="10">
        <v>151</v>
      </c>
      <c r="B2214" s="36" t="s">
        <v>1025</v>
      </c>
      <c r="G2214" s="36" t="s">
        <v>7649</v>
      </c>
      <c r="K2214" s="7"/>
      <c r="L2214" s="7" t="s">
        <v>834</v>
      </c>
      <c r="M2214" s="7" t="s">
        <v>624</v>
      </c>
      <c r="N2214" s="4"/>
      <c r="O2214" s="4"/>
      <c r="P2214" s="4"/>
      <c r="Q2214" s="4"/>
      <c r="R2214" s="4"/>
      <c r="S2214" s="4"/>
      <c r="T2214" s="4"/>
      <c r="U2214" s="4"/>
      <c r="V2214" s="4"/>
      <c r="W2214" s="4"/>
      <c r="X2214" s="4"/>
      <c r="Y2214" s="4"/>
      <c r="Z2214" s="4"/>
      <c r="AA2214" s="4"/>
      <c r="AB2214" s="4"/>
      <c r="AC2214" s="4"/>
      <c r="AD2214" s="4"/>
      <c r="AE2214" s="4"/>
      <c r="AF2214" s="4"/>
      <c r="AG2214" s="4"/>
      <c r="AH2214" s="4"/>
      <c r="AI2214" s="4"/>
      <c r="AJ2214" s="4"/>
      <c r="AK2214" s="4"/>
      <c r="AL2214" s="4"/>
      <c r="AM2214" s="4"/>
      <c r="AN2214" s="4"/>
      <c r="AO2214" s="4"/>
      <c r="AP2214" s="4"/>
      <c r="AQ2214" s="4"/>
      <c r="AR2214" s="4"/>
      <c r="AS2214" s="4"/>
      <c r="AT2214" s="4"/>
      <c r="AU2214" s="4"/>
      <c r="AV2214" s="4"/>
      <c r="AW2214" s="4"/>
      <c r="AX2214" s="4"/>
      <c r="AY2214" s="4"/>
      <c r="AZ2214" s="4"/>
      <c r="BA2214" s="4"/>
      <c r="BB2214" s="4"/>
      <c r="BC2214" s="4"/>
      <c r="BD2214" s="4"/>
      <c r="BE2214" s="4"/>
      <c r="BF2214" s="4"/>
      <c r="BG2214" s="4"/>
      <c r="BH2214" s="4"/>
      <c r="BI2214" s="4"/>
      <c r="BJ2214" s="4"/>
      <c r="BK2214" s="4"/>
      <c r="BL2214" s="4"/>
      <c r="BM2214" s="4"/>
      <c r="BN2214" s="4"/>
      <c r="BO2214" s="4"/>
      <c r="BP2214" s="4"/>
      <c r="BQ2214" s="4"/>
      <c r="BR2214" s="4"/>
      <c r="BS2214" s="4"/>
      <c r="BT2214" s="4"/>
      <c r="BU2214" s="4"/>
      <c r="BV2214" s="4"/>
      <c r="BW2214" s="4"/>
      <c r="BZ2214" s="7"/>
      <c r="CF2214" s="7"/>
      <c r="CG2214" s="14"/>
      <c r="CH2214" s="7"/>
      <c r="CI2214" s="14"/>
      <c r="CJ2214" s="7"/>
      <c r="CK2214" s="14"/>
      <c r="CL2214" s="7"/>
      <c r="CM2214" s="14"/>
    </row>
    <row r="2215" spans="1:91" x14ac:dyDescent="0.3">
      <c r="A2215" s="10">
        <v>151</v>
      </c>
      <c r="B2215" s="36" t="s">
        <v>868</v>
      </c>
      <c r="G2215" s="36" t="s">
        <v>7650</v>
      </c>
      <c r="K2215" s="7"/>
      <c r="L2215" s="7" t="s">
        <v>834</v>
      </c>
      <c r="M2215" s="7" t="s">
        <v>615</v>
      </c>
      <c r="N2215" s="4"/>
      <c r="O2215" s="4"/>
      <c r="P2215" s="4"/>
      <c r="Q2215" s="4"/>
      <c r="R2215" s="4"/>
      <c r="S2215" s="4"/>
      <c r="T2215" s="4"/>
      <c r="U2215" s="4"/>
      <c r="V2215" s="4"/>
      <c r="W2215" s="4"/>
      <c r="X2215" s="4"/>
      <c r="Y2215" s="4"/>
      <c r="Z2215" s="4"/>
      <c r="AA2215" s="4"/>
      <c r="AB2215" s="4"/>
      <c r="AC2215" s="4"/>
      <c r="AD2215" s="4"/>
      <c r="AE2215" s="4"/>
      <c r="AF2215" s="4"/>
      <c r="AG2215" s="4"/>
      <c r="AH2215" s="4"/>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4"/>
      <c r="BH2215" s="4"/>
      <c r="BI2215" s="4"/>
      <c r="BJ2215" s="4"/>
      <c r="BK2215" s="4"/>
      <c r="BL2215" s="4"/>
      <c r="BM2215" s="4"/>
      <c r="BN2215" s="4"/>
      <c r="BO2215" s="4"/>
      <c r="BP2215" s="4"/>
      <c r="BQ2215" s="4"/>
      <c r="BR2215" s="4"/>
      <c r="BS2215" s="4"/>
      <c r="BT2215" s="4"/>
      <c r="BU2215" s="4"/>
      <c r="BV2215" s="4"/>
      <c r="BW2215" s="4"/>
      <c r="BZ2215" s="7"/>
      <c r="CF2215" s="7"/>
      <c r="CG2215" s="14"/>
      <c r="CH2215" s="7"/>
      <c r="CI2215" s="14"/>
      <c r="CJ2215" s="7"/>
      <c r="CK2215" s="14"/>
      <c r="CL2215" s="7"/>
      <c r="CM2215" s="14"/>
    </row>
    <row r="2216" spans="1:91" x14ac:dyDescent="0.3">
      <c r="A2216" s="10">
        <v>151</v>
      </c>
      <c r="B2216" s="36" t="s">
        <v>1025</v>
      </c>
      <c r="G2216" s="36" t="s">
        <v>7651</v>
      </c>
      <c r="K2216" s="7"/>
      <c r="L2216" s="7" t="s">
        <v>834</v>
      </c>
      <c r="M2216" s="7" t="s">
        <v>765</v>
      </c>
      <c r="N2216" s="4"/>
      <c r="O2216" s="4"/>
      <c r="P2216" s="4"/>
      <c r="Q2216" s="4"/>
      <c r="R2216" s="4"/>
      <c r="S2216" s="4"/>
      <c r="T2216" s="4"/>
      <c r="U2216" s="4"/>
      <c r="V2216" s="4"/>
      <c r="W2216" s="4"/>
      <c r="X2216" s="4"/>
      <c r="Y2216" s="4"/>
      <c r="Z2216" s="4"/>
      <c r="AA2216" s="4"/>
      <c r="AB2216" s="4"/>
      <c r="AC2216" s="4"/>
      <c r="AD2216" s="4"/>
      <c r="AE2216" s="4"/>
      <c r="AF2216" s="4"/>
      <c r="AG2216" s="4"/>
      <c r="AH2216" s="4"/>
      <c r="AI2216" s="4"/>
      <c r="AJ2216" s="4"/>
      <c r="AK2216" s="4"/>
      <c r="AL2216" s="4"/>
      <c r="AM2216" s="4"/>
      <c r="AN2216" s="4"/>
      <c r="AO2216" s="4"/>
      <c r="AP2216" s="4"/>
      <c r="AQ2216" s="4"/>
      <c r="AR2216" s="4"/>
      <c r="AS2216" s="4"/>
      <c r="AT2216" s="4"/>
      <c r="AU2216" s="4"/>
      <c r="AV2216" s="4"/>
      <c r="AW2216" s="4"/>
      <c r="AX2216" s="4"/>
      <c r="AY2216" s="4"/>
      <c r="AZ2216" s="4"/>
      <c r="BA2216" s="4"/>
      <c r="BB2216" s="4"/>
      <c r="BC2216" s="4"/>
      <c r="BD2216" s="4"/>
      <c r="BE2216" s="4"/>
      <c r="BF2216" s="4"/>
      <c r="BG2216" s="4"/>
      <c r="BH2216" s="4"/>
      <c r="BI2216" s="4"/>
      <c r="BJ2216" s="4"/>
      <c r="BK2216" s="4"/>
      <c r="BL2216" s="4"/>
      <c r="BM2216" s="4"/>
      <c r="BN2216" s="4"/>
      <c r="BO2216" s="4"/>
      <c r="BP2216" s="4"/>
      <c r="BQ2216" s="4"/>
      <c r="BR2216" s="4"/>
      <c r="BS2216" s="4"/>
      <c r="BT2216" s="4"/>
      <c r="BU2216" s="4"/>
      <c r="BV2216" s="4"/>
      <c r="BW2216" s="4"/>
      <c r="BZ2216" s="7"/>
      <c r="CF2216" s="7"/>
      <c r="CG2216" s="14"/>
      <c r="CH2216" s="7"/>
      <c r="CI2216" s="14"/>
      <c r="CJ2216" s="7"/>
      <c r="CK2216" s="14"/>
      <c r="CL2216" s="7"/>
      <c r="CM2216" s="14"/>
    </row>
    <row r="2217" spans="1:91" x14ac:dyDescent="0.3">
      <c r="A2217" s="10">
        <v>151</v>
      </c>
      <c r="B2217" s="36" t="s">
        <v>868</v>
      </c>
      <c r="G2217" s="36" t="s">
        <v>7652</v>
      </c>
      <c r="K2217" s="7"/>
      <c r="L2217" s="7" t="s">
        <v>834</v>
      </c>
      <c r="M2217" s="7" t="s">
        <v>615</v>
      </c>
      <c r="N2217" s="4"/>
      <c r="O2217" s="4"/>
      <c r="P2217" s="4"/>
      <c r="Q2217" s="4"/>
      <c r="R2217" s="4"/>
      <c r="S2217" s="4"/>
      <c r="T2217" s="4"/>
      <c r="U2217" s="4"/>
      <c r="V2217" s="4"/>
      <c r="W2217" s="4"/>
      <c r="X2217" s="4"/>
      <c r="Y2217" s="4"/>
      <c r="Z2217" s="4"/>
      <c r="AA2217" s="4"/>
      <c r="AB2217" s="4"/>
      <c r="AC2217" s="4"/>
      <c r="AD2217" s="4"/>
      <c r="AE2217" s="4"/>
      <c r="AF2217" s="4"/>
      <c r="AG2217" s="4"/>
      <c r="AH2217" s="4"/>
      <c r="AI2217" s="4"/>
      <c r="AJ2217" s="4"/>
      <c r="AK2217" s="4"/>
      <c r="AL2217" s="4"/>
      <c r="AM2217" s="4"/>
      <c r="AN2217" s="4"/>
      <c r="AO2217" s="4"/>
      <c r="AP2217" s="4"/>
      <c r="AQ2217" s="4"/>
      <c r="AR2217" s="4"/>
      <c r="AS2217" s="4"/>
      <c r="AT2217" s="4"/>
      <c r="AU2217" s="4"/>
      <c r="AV2217" s="4"/>
      <c r="AW2217" s="4"/>
      <c r="AX2217" s="4"/>
      <c r="AY2217" s="4"/>
      <c r="AZ2217" s="4"/>
      <c r="BA2217" s="4"/>
      <c r="BB2217" s="4"/>
      <c r="BC2217" s="4"/>
      <c r="BD2217" s="4"/>
      <c r="BE2217" s="4"/>
      <c r="BF2217" s="4"/>
      <c r="BG2217" s="4"/>
      <c r="BH2217" s="4"/>
      <c r="BI2217" s="4"/>
      <c r="BJ2217" s="4"/>
      <c r="BK2217" s="4"/>
      <c r="BL2217" s="4"/>
      <c r="BM2217" s="4"/>
      <c r="BN2217" s="4"/>
      <c r="BO2217" s="4"/>
      <c r="BP2217" s="4"/>
      <c r="BQ2217" s="4"/>
      <c r="BR2217" s="4"/>
      <c r="BS2217" s="4"/>
      <c r="BT2217" s="4"/>
      <c r="BU2217" s="4"/>
      <c r="BV2217" s="4"/>
      <c r="BW2217" s="4"/>
      <c r="BZ2217" s="7"/>
      <c r="CF2217" s="7"/>
      <c r="CG2217" s="14"/>
      <c r="CH2217" s="7"/>
      <c r="CI2217" s="14"/>
      <c r="CJ2217" s="7"/>
      <c r="CK2217" s="14"/>
      <c r="CL2217" s="7"/>
      <c r="CM2217" s="14"/>
    </row>
    <row r="2218" spans="1:91" x14ac:dyDescent="0.3">
      <c r="A2218" s="10">
        <v>151</v>
      </c>
      <c r="B2218" s="36" t="s">
        <v>1025</v>
      </c>
      <c r="G2218" s="36" t="s">
        <v>7653</v>
      </c>
      <c r="K2218" s="7"/>
      <c r="L2218" s="7" t="s">
        <v>834</v>
      </c>
      <c r="M2218" s="7" t="s">
        <v>678</v>
      </c>
      <c r="N2218" s="4"/>
      <c r="O2218" s="4"/>
      <c r="P2218" s="4"/>
      <c r="Q2218" s="4"/>
      <c r="R2218" s="4"/>
      <c r="S2218" s="4"/>
      <c r="T2218" s="4"/>
      <c r="U2218" s="4"/>
      <c r="V2218" s="4"/>
      <c r="W2218" s="4"/>
      <c r="X2218" s="4"/>
      <c r="Y2218" s="4"/>
      <c r="Z2218" s="4"/>
      <c r="AA2218" s="4"/>
      <c r="AB2218" s="4"/>
      <c r="AC2218" s="4"/>
      <c r="AD2218" s="4"/>
      <c r="AE2218" s="4"/>
      <c r="AF2218" s="4"/>
      <c r="AG2218" s="4"/>
      <c r="AH2218" s="4"/>
      <c r="AI2218" s="4"/>
      <c r="AJ2218" s="4"/>
      <c r="AK2218" s="4"/>
      <c r="AL2218" s="4"/>
      <c r="AM2218" s="4"/>
      <c r="AN2218" s="4"/>
      <c r="AO2218" s="4"/>
      <c r="AP2218" s="4"/>
      <c r="AQ2218" s="4"/>
      <c r="AR2218" s="4"/>
      <c r="AS2218" s="4"/>
      <c r="AT2218" s="4"/>
      <c r="AU2218" s="4"/>
      <c r="AV2218" s="4"/>
      <c r="AW2218" s="4"/>
      <c r="AX2218" s="4"/>
      <c r="AY2218" s="4"/>
      <c r="AZ2218" s="4"/>
      <c r="BA2218" s="4"/>
      <c r="BB2218" s="4"/>
      <c r="BC2218" s="4"/>
      <c r="BD2218" s="4"/>
      <c r="BE2218" s="4"/>
      <c r="BF2218" s="4"/>
      <c r="BG2218" s="4"/>
      <c r="BH2218" s="4"/>
      <c r="BI2218" s="4"/>
      <c r="BJ2218" s="4"/>
      <c r="BK2218" s="4"/>
      <c r="BL2218" s="4"/>
      <c r="BM2218" s="4"/>
      <c r="BN2218" s="4"/>
      <c r="BO2218" s="4"/>
      <c r="BP2218" s="4"/>
      <c r="BQ2218" s="4"/>
      <c r="BR2218" s="4"/>
      <c r="BS2218" s="4"/>
      <c r="BT2218" s="4"/>
      <c r="BU2218" s="4"/>
      <c r="BV2218" s="4"/>
      <c r="BW2218" s="4"/>
      <c r="BZ2218" s="7"/>
      <c r="CF2218" s="7"/>
      <c r="CG2218" s="14"/>
      <c r="CH2218" s="7"/>
      <c r="CI2218" s="14"/>
      <c r="CJ2218" s="7"/>
      <c r="CK2218" s="14"/>
      <c r="CL2218" s="7"/>
      <c r="CM2218" s="14"/>
    </row>
    <row r="2219" spans="1:91" x14ac:dyDescent="0.3">
      <c r="A2219" s="10">
        <v>151</v>
      </c>
      <c r="B2219" s="36" t="s">
        <v>1025</v>
      </c>
      <c r="G2219" s="36" t="s">
        <v>7654</v>
      </c>
      <c r="K2219" s="7"/>
      <c r="L2219" s="7" t="s">
        <v>834</v>
      </c>
      <c r="M2219" s="7" t="s">
        <v>678</v>
      </c>
      <c r="N2219" s="4"/>
      <c r="O2219" s="4"/>
      <c r="P2219" s="4"/>
      <c r="Q2219" s="4"/>
      <c r="R2219" s="4"/>
      <c r="S2219" s="4"/>
      <c r="T2219" s="4"/>
      <c r="U2219" s="4"/>
      <c r="V2219" s="4"/>
      <c r="W2219" s="4"/>
      <c r="X2219" s="4"/>
      <c r="Y2219" s="4"/>
      <c r="Z2219" s="4"/>
      <c r="AA2219" s="4"/>
      <c r="AB2219" s="4"/>
      <c r="AC2219" s="4"/>
      <c r="AD2219" s="4"/>
      <c r="AE2219" s="4"/>
      <c r="AF2219" s="4"/>
      <c r="AG2219" s="4"/>
      <c r="AH2219" s="4"/>
      <c r="AI2219" s="4"/>
      <c r="AJ2219" s="4"/>
      <c r="AK2219" s="4"/>
      <c r="AL2219" s="4"/>
      <c r="AM2219" s="4"/>
      <c r="AN2219" s="4"/>
      <c r="AO2219" s="4"/>
      <c r="AP2219" s="4"/>
      <c r="AQ2219" s="4"/>
      <c r="AR2219" s="4"/>
      <c r="AS2219" s="4"/>
      <c r="AT2219" s="4"/>
      <c r="AU2219" s="4"/>
      <c r="AV2219" s="4"/>
      <c r="AW2219" s="4"/>
      <c r="AX2219" s="4"/>
      <c r="AY2219" s="4"/>
      <c r="AZ2219" s="4"/>
      <c r="BA2219" s="4"/>
      <c r="BB2219" s="4"/>
      <c r="BC2219" s="4"/>
      <c r="BD2219" s="4"/>
      <c r="BE2219" s="4"/>
      <c r="BF2219" s="4"/>
      <c r="BG2219" s="4"/>
      <c r="BH2219" s="4"/>
      <c r="BI2219" s="4"/>
      <c r="BJ2219" s="4"/>
      <c r="BK2219" s="4"/>
      <c r="BL2219" s="4"/>
      <c r="BM2219" s="4"/>
      <c r="BN2219" s="4"/>
      <c r="BO2219" s="4"/>
      <c r="BP2219" s="4"/>
      <c r="BQ2219" s="4"/>
      <c r="BR2219" s="4"/>
      <c r="BS2219" s="4"/>
      <c r="BT2219" s="4"/>
      <c r="BU2219" s="4"/>
      <c r="BV2219" s="4"/>
      <c r="BW2219" s="4"/>
      <c r="BZ2219" s="7"/>
      <c r="CF2219" s="7"/>
      <c r="CG2219" s="14"/>
      <c r="CH2219" s="7"/>
      <c r="CI2219" s="14"/>
      <c r="CJ2219" s="7"/>
      <c r="CK2219" s="14"/>
      <c r="CL2219" s="7"/>
      <c r="CM2219" s="14"/>
    </row>
    <row r="2220" spans="1:91" x14ac:dyDescent="0.3">
      <c r="A2220" s="10">
        <v>151</v>
      </c>
      <c r="B2220" s="36" t="s">
        <v>1025</v>
      </c>
      <c r="G2220" s="36" t="s">
        <v>7655</v>
      </c>
      <c r="K2220" s="7"/>
      <c r="L2220" s="7" t="s">
        <v>834</v>
      </c>
      <c r="M2220" s="7" t="s">
        <v>618</v>
      </c>
      <c r="N2220" s="4"/>
      <c r="O2220" s="4"/>
      <c r="P2220" s="4"/>
      <c r="Q2220" s="4"/>
      <c r="R2220" s="4"/>
      <c r="S2220" s="4"/>
      <c r="T2220" s="4"/>
      <c r="U2220" s="4"/>
      <c r="V2220" s="4"/>
      <c r="W2220" s="4"/>
      <c r="X2220" s="4"/>
      <c r="Y2220" s="4"/>
      <c r="Z2220" s="4"/>
      <c r="AA2220" s="4"/>
      <c r="AB2220" s="4"/>
      <c r="AC2220" s="4"/>
      <c r="AD2220" s="4"/>
      <c r="AE2220" s="4"/>
      <c r="AF2220" s="4"/>
      <c r="AG2220" s="4"/>
      <c r="AH2220" s="4"/>
      <c r="AI2220" s="4"/>
      <c r="AJ2220" s="4"/>
      <c r="AK2220" s="4"/>
      <c r="AL2220" s="4"/>
      <c r="AM2220" s="4"/>
      <c r="AN2220" s="4"/>
      <c r="AO2220" s="4"/>
      <c r="AP2220" s="4"/>
      <c r="AQ2220" s="4"/>
      <c r="AR2220" s="4"/>
      <c r="AS2220" s="4"/>
      <c r="AT2220" s="4"/>
      <c r="AU2220" s="4"/>
      <c r="AV2220" s="4"/>
      <c r="AW2220" s="4"/>
      <c r="AX2220" s="4"/>
      <c r="AY2220" s="4"/>
      <c r="AZ2220" s="4"/>
      <c r="BA2220" s="4"/>
      <c r="BB2220" s="4"/>
      <c r="BC2220" s="4"/>
      <c r="BD2220" s="4"/>
      <c r="BE2220" s="4"/>
      <c r="BF2220" s="4"/>
      <c r="BG2220" s="4"/>
      <c r="BH2220" s="4"/>
      <c r="BI2220" s="4"/>
      <c r="BJ2220" s="4"/>
      <c r="BK2220" s="4"/>
      <c r="BL2220" s="4"/>
      <c r="BM2220" s="4"/>
      <c r="BN2220" s="4"/>
      <c r="BO2220" s="4"/>
      <c r="BP2220" s="4"/>
      <c r="BQ2220" s="4"/>
      <c r="BR2220" s="4"/>
      <c r="BS2220" s="4"/>
      <c r="BT2220" s="4"/>
      <c r="BU2220" s="4"/>
      <c r="BV2220" s="4"/>
      <c r="BW2220" s="4"/>
      <c r="BZ2220" s="7"/>
      <c r="CF2220" s="7"/>
      <c r="CG2220" s="14"/>
      <c r="CH2220" s="7"/>
      <c r="CI2220" s="14"/>
      <c r="CJ2220" s="7"/>
      <c r="CK2220" s="14"/>
      <c r="CL2220" s="7"/>
      <c r="CM2220" s="14"/>
    </row>
    <row r="2221" spans="1:91" x14ac:dyDescent="0.3">
      <c r="A2221" s="10">
        <v>151</v>
      </c>
      <c r="B2221" s="36" t="s">
        <v>1036</v>
      </c>
      <c r="G2221" s="36" t="s">
        <v>7656</v>
      </c>
      <c r="K2221" s="7"/>
      <c r="L2221" s="7" t="s">
        <v>834</v>
      </c>
      <c r="M2221" s="7" t="s">
        <v>618</v>
      </c>
      <c r="N2221" s="4"/>
      <c r="O2221" s="4"/>
      <c r="P2221" s="4"/>
      <c r="Q2221" s="4"/>
      <c r="R2221" s="4"/>
      <c r="S2221" s="4"/>
      <c r="T2221" s="4"/>
      <c r="U2221" s="4"/>
      <c r="V2221" s="4"/>
      <c r="W2221" s="4"/>
      <c r="X2221" s="4"/>
      <c r="Y2221" s="4"/>
      <c r="Z2221" s="4"/>
      <c r="AA2221" s="4"/>
      <c r="AB2221" s="4"/>
      <c r="AC2221" s="4"/>
      <c r="AD2221" s="4"/>
      <c r="AE2221" s="4"/>
      <c r="AF2221" s="4"/>
      <c r="AG2221" s="4"/>
      <c r="AH2221" s="4"/>
      <c r="AI2221" s="4"/>
      <c r="AJ2221" s="4"/>
      <c r="AK2221" s="4"/>
      <c r="AL2221" s="4"/>
      <c r="AM2221" s="4"/>
      <c r="AN2221" s="4"/>
      <c r="AO2221" s="4"/>
      <c r="AP2221" s="4"/>
      <c r="AQ2221" s="4"/>
      <c r="AR2221" s="4"/>
      <c r="AS2221" s="4"/>
      <c r="AT2221" s="4"/>
      <c r="AU2221" s="4"/>
      <c r="AV2221" s="4"/>
      <c r="AW2221" s="4"/>
      <c r="AX2221" s="4"/>
      <c r="AY2221" s="4"/>
      <c r="AZ2221" s="4"/>
      <c r="BA2221" s="4"/>
      <c r="BB2221" s="4"/>
      <c r="BC2221" s="4"/>
      <c r="BD2221" s="4"/>
      <c r="BE2221" s="4"/>
      <c r="BF2221" s="4"/>
      <c r="BG2221" s="4"/>
      <c r="BH2221" s="4"/>
      <c r="BI2221" s="4"/>
      <c r="BJ2221" s="4"/>
      <c r="BK2221" s="4"/>
      <c r="BL2221" s="4"/>
      <c r="BM2221" s="4"/>
      <c r="BN2221" s="4"/>
      <c r="BO2221" s="4"/>
      <c r="BP2221" s="4"/>
      <c r="BQ2221" s="4"/>
      <c r="BR2221" s="4"/>
      <c r="BS2221" s="4"/>
      <c r="BT2221" s="4"/>
      <c r="BU2221" s="4"/>
      <c r="BV2221" s="4"/>
      <c r="BW2221" s="4"/>
      <c r="BZ2221" s="7"/>
      <c r="CF2221" s="7"/>
      <c r="CG2221" s="14"/>
      <c r="CH2221" s="7"/>
      <c r="CI2221" s="14"/>
      <c r="CJ2221" s="7"/>
      <c r="CK2221" s="14"/>
      <c r="CL2221" s="7"/>
      <c r="CM2221" s="14"/>
    </row>
    <row r="2222" spans="1:91" x14ac:dyDescent="0.3">
      <c r="A2222" s="10">
        <v>151</v>
      </c>
      <c r="B2222" s="36" t="s">
        <v>888</v>
      </c>
      <c r="G2222" s="36" t="s">
        <v>7657</v>
      </c>
      <c r="K2222" s="7"/>
      <c r="L2222" s="7" t="s">
        <v>834</v>
      </c>
      <c r="M2222" s="7" t="s">
        <v>618</v>
      </c>
      <c r="N2222" s="4"/>
      <c r="O2222" s="4"/>
      <c r="P2222" s="4"/>
      <c r="Q2222" s="4"/>
      <c r="R2222" s="4"/>
      <c r="S2222" s="4"/>
      <c r="T2222" s="4"/>
      <c r="U2222" s="4"/>
      <c r="V2222" s="4"/>
      <c r="W2222" s="4"/>
      <c r="X2222" s="4"/>
      <c r="Y2222" s="4"/>
      <c r="Z2222" s="4"/>
      <c r="AA2222" s="4"/>
      <c r="AB2222" s="4"/>
      <c r="AC2222" s="4"/>
      <c r="AD2222" s="4"/>
      <c r="AE2222" s="4"/>
      <c r="AF2222" s="4"/>
      <c r="AG2222" s="4"/>
      <c r="AH2222" s="4"/>
      <c r="AI2222" s="4"/>
      <c r="AJ2222" s="4"/>
      <c r="AK2222" s="4"/>
      <c r="AL2222" s="4"/>
      <c r="AM2222" s="4"/>
      <c r="AN2222" s="4"/>
      <c r="AO2222" s="4"/>
      <c r="AP2222" s="4"/>
      <c r="AQ2222" s="4"/>
      <c r="AR2222" s="4"/>
      <c r="AS2222" s="4"/>
      <c r="AT2222" s="4"/>
      <c r="AU2222" s="4"/>
      <c r="AV2222" s="4"/>
      <c r="AW2222" s="4"/>
      <c r="AX2222" s="4"/>
      <c r="AY2222" s="4"/>
      <c r="AZ2222" s="4"/>
      <c r="BA2222" s="4"/>
      <c r="BB2222" s="4"/>
      <c r="BC2222" s="4"/>
      <c r="BD2222" s="4"/>
      <c r="BE2222" s="4"/>
      <c r="BF2222" s="4"/>
      <c r="BG2222" s="4"/>
      <c r="BH2222" s="4"/>
      <c r="BI2222" s="4"/>
      <c r="BJ2222" s="4"/>
      <c r="BK2222" s="4"/>
      <c r="BL2222" s="4"/>
      <c r="BM2222" s="4"/>
      <c r="BN2222" s="4"/>
      <c r="BO2222" s="4"/>
      <c r="BP2222" s="4"/>
      <c r="BQ2222" s="4"/>
      <c r="BR2222" s="4"/>
      <c r="BS2222" s="4"/>
      <c r="BT2222" s="4"/>
      <c r="BU2222" s="4"/>
      <c r="BV2222" s="4"/>
      <c r="BW2222" s="4"/>
      <c r="BZ2222" s="7"/>
      <c r="CF2222" s="7"/>
      <c r="CG2222" s="14"/>
      <c r="CH2222" s="7"/>
      <c r="CI2222" s="14"/>
      <c r="CJ2222" s="7"/>
      <c r="CK2222" s="14"/>
      <c r="CL2222" s="7"/>
      <c r="CM2222" s="14"/>
    </row>
    <row r="2223" spans="1:91" x14ac:dyDescent="0.3">
      <c r="A2223" s="10">
        <v>151</v>
      </c>
      <c r="B2223" s="36" t="s">
        <v>1025</v>
      </c>
      <c r="G2223" s="36" t="s">
        <v>7658</v>
      </c>
      <c r="K2223" s="7"/>
      <c r="L2223" s="7" t="s">
        <v>834</v>
      </c>
      <c r="M2223" s="7" t="s">
        <v>678</v>
      </c>
      <c r="N2223" s="4"/>
      <c r="O2223" s="4"/>
      <c r="P2223" s="4"/>
      <c r="Q2223" s="4"/>
      <c r="R2223" s="4"/>
      <c r="S2223" s="4"/>
      <c r="T2223" s="4"/>
      <c r="U2223" s="4"/>
      <c r="V2223" s="4"/>
      <c r="W2223" s="4"/>
      <c r="X2223" s="4"/>
      <c r="Y2223" s="4"/>
      <c r="Z2223" s="4"/>
      <c r="AA2223" s="4"/>
      <c r="AB2223" s="4"/>
      <c r="AC2223" s="4"/>
      <c r="AD2223" s="4"/>
      <c r="AE2223" s="4"/>
      <c r="AF2223" s="4"/>
      <c r="AG2223" s="4"/>
      <c r="AH2223" s="4"/>
      <c r="AI2223" s="4"/>
      <c r="AJ2223" s="4"/>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c r="BI2223" s="4"/>
      <c r="BJ2223" s="4"/>
      <c r="BK2223" s="4"/>
      <c r="BL2223" s="4"/>
      <c r="BM2223" s="4"/>
      <c r="BN2223" s="4"/>
      <c r="BO2223" s="4"/>
      <c r="BP2223" s="4"/>
      <c r="BQ2223" s="4"/>
      <c r="BR2223" s="4"/>
      <c r="BS2223" s="4"/>
      <c r="BT2223" s="4"/>
      <c r="BU2223" s="4"/>
      <c r="BV2223" s="4"/>
      <c r="BW2223" s="4"/>
      <c r="BZ2223" s="7"/>
      <c r="CF2223" s="7"/>
      <c r="CG2223" s="14"/>
      <c r="CH2223" s="7"/>
      <c r="CI2223" s="14"/>
      <c r="CJ2223" s="7"/>
      <c r="CK2223" s="14"/>
      <c r="CL2223" s="7"/>
      <c r="CM2223" s="14"/>
    </row>
    <row r="2224" spans="1:91" x14ac:dyDescent="0.3">
      <c r="A2224" s="10">
        <v>151</v>
      </c>
      <c r="B2224" s="36" t="s">
        <v>1058</v>
      </c>
      <c r="G2224" s="36" t="s">
        <v>7659</v>
      </c>
      <c r="K2224" s="7"/>
      <c r="L2224" s="7" t="s">
        <v>834</v>
      </c>
      <c r="M2224" s="7" t="s">
        <v>615</v>
      </c>
      <c r="N2224" s="4"/>
      <c r="O2224" s="4"/>
      <c r="P2224" s="4"/>
      <c r="Q2224" s="4"/>
      <c r="R2224" s="4"/>
      <c r="S2224" s="4"/>
      <c r="T2224" s="4"/>
      <c r="U2224" s="4"/>
      <c r="V2224" s="4"/>
      <c r="W2224" s="4"/>
      <c r="X2224" s="4"/>
      <c r="Y2224" s="4"/>
      <c r="Z2224" s="4"/>
      <c r="AA2224" s="4"/>
      <c r="AB2224" s="4"/>
      <c r="AC2224" s="4"/>
      <c r="AD2224" s="4"/>
      <c r="AE2224" s="4"/>
      <c r="AF2224" s="4"/>
      <c r="AG2224" s="4"/>
      <c r="AH2224" s="4"/>
      <c r="AI2224" s="4"/>
      <c r="AJ2224" s="4"/>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c r="BI2224" s="4"/>
      <c r="BJ2224" s="4"/>
      <c r="BK2224" s="4"/>
      <c r="BL2224" s="4"/>
      <c r="BM2224" s="4"/>
      <c r="BN2224" s="4"/>
      <c r="BO2224" s="4"/>
      <c r="BP2224" s="4"/>
      <c r="BQ2224" s="4"/>
      <c r="BR2224" s="4"/>
      <c r="BS2224" s="4"/>
      <c r="BT2224" s="4"/>
      <c r="BU2224" s="4"/>
      <c r="BV2224" s="4"/>
      <c r="BW2224" s="4"/>
      <c r="BZ2224" s="7"/>
      <c r="CF2224" s="7"/>
      <c r="CG2224" s="14"/>
      <c r="CH2224" s="7"/>
      <c r="CI2224" s="14"/>
      <c r="CJ2224" s="7"/>
      <c r="CK2224" s="14"/>
      <c r="CL2224" s="7"/>
      <c r="CM2224" s="14"/>
    </row>
    <row r="2225" spans="1:91" x14ac:dyDescent="0.3">
      <c r="A2225" s="10">
        <v>151</v>
      </c>
      <c r="B2225" s="36" t="s">
        <v>852</v>
      </c>
      <c r="G2225" s="36" t="s">
        <v>7660</v>
      </c>
      <c r="K2225" s="7"/>
      <c r="L2225" s="7" t="s">
        <v>834</v>
      </c>
      <c r="M2225" s="7" t="s">
        <v>618</v>
      </c>
      <c r="N2225" s="4"/>
      <c r="O2225" s="4"/>
      <c r="P2225" s="4"/>
      <c r="Q2225" s="4"/>
      <c r="R2225" s="4"/>
      <c r="S2225" s="4"/>
      <c r="T2225" s="4"/>
      <c r="U2225" s="4"/>
      <c r="V2225" s="4"/>
      <c r="W2225" s="4"/>
      <c r="X2225" s="4"/>
      <c r="Y2225" s="4"/>
      <c r="Z2225" s="4"/>
      <c r="AA2225" s="4"/>
      <c r="AB2225" s="4"/>
      <c r="AC2225" s="4"/>
      <c r="AD2225" s="4"/>
      <c r="AE2225" s="4"/>
      <c r="AF2225" s="4"/>
      <c r="AG2225" s="4"/>
      <c r="AH2225" s="4"/>
      <c r="AI2225" s="4"/>
      <c r="AJ2225" s="4"/>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c r="BI2225" s="4"/>
      <c r="BJ2225" s="4"/>
      <c r="BK2225" s="4"/>
      <c r="BL2225" s="4"/>
      <c r="BM2225" s="4"/>
      <c r="BN2225" s="4"/>
      <c r="BO2225" s="4"/>
      <c r="BP2225" s="4"/>
      <c r="BQ2225" s="4"/>
      <c r="BR2225" s="4"/>
      <c r="BS2225" s="4"/>
      <c r="BT2225" s="4"/>
      <c r="BU2225" s="4"/>
      <c r="BV2225" s="4"/>
      <c r="BW2225" s="4"/>
      <c r="BZ2225" s="7"/>
      <c r="CF2225" s="7"/>
      <c r="CG2225" s="14"/>
      <c r="CH2225" s="7"/>
      <c r="CI2225" s="14"/>
      <c r="CJ2225" s="7"/>
      <c r="CK2225" s="14"/>
      <c r="CL2225" s="7"/>
      <c r="CM2225" s="14"/>
    </row>
    <row r="2226" spans="1:91" x14ac:dyDescent="0.3">
      <c r="A2226" s="10">
        <v>151</v>
      </c>
      <c r="B2226" s="36" t="s">
        <v>860</v>
      </c>
      <c r="G2226" s="36" t="s">
        <v>7661</v>
      </c>
      <c r="K2226" s="7"/>
      <c r="L2226" s="7" t="s">
        <v>834</v>
      </c>
      <c r="M2226" s="7" t="s">
        <v>633</v>
      </c>
      <c r="N2226" s="4"/>
      <c r="O2226" s="4"/>
      <c r="P2226" s="4"/>
      <c r="Q2226" s="4"/>
      <c r="R2226" s="4"/>
      <c r="S2226" s="4"/>
      <c r="T2226" s="4"/>
      <c r="U2226" s="4"/>
      <c r="V2226" s="4"/>
      <c r="W2226" s="4"/>
      <c r="X2226" s="4"/>
      <c r="Y2226" s="4"/>
      <c r="Z2226" s="4"/>
      <c r="AA2226" s="4"/>
      <c r="AB2226" s="4"/>
      <c r="AC2226" s="4"/>
      <c r="AD2226" s="4"/>
      <c r="AE2226" s="4"/>
      <c r="AF2226" s="4"/>
      <c r="AG2226" s="4"/>
      <c r="AH2226" s="4"/>
      <c r="AI2226" s="4"/>
      <c r="AJ2226" s="4"/>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c r="BI2226" s="4"/>
      <c r="BJ2226" s="4"/>
      <c r="BK2226" s="4"/>
      <c r="BL2226" s="4"/>
      <c r="BM2226" s="4"/>
      <c r="BN2226" s="4"/>
      <c r="BO2226" s="4"/>
      <c r="BP2226" s="4"/>
      <c r="BQ2226" s="4"/>
      <c r="BR2226" s="4"/>
      <c r="BS2226" s="4"/>
      <c r="BT2226" s="4"/>
      <c r="BU2226" s="4"/>
      <c r="BV2226" s="4"/>
      <c r="BW2226" s="4"/>
      <c r="BZ2226" s="7"/>
      <c r="CF2226" s="7"/>
      <c r="CG2226" s="14"/>
      <c r="CH2226" s="7"/>
      <c r="CI2226" s="14"/>
      <c r="CJ2226" s="7"/>
      <c r="CK2226" s="14"/>
      <c r="CL2226" s="7"/>
      <c r="CM2226" s="14"/>
    </row>
    <row r="2227" spans="1:91" x14ac:dyDescent="0.3">
      <c r="A2227" s="10">
        <v>151</v>
      </c>
      <c r="B2227" s="36" t="s">
        <v>1030</v>
      </c>
      <c r="G2227" s="36" t="s">
        <v>7662</v>
      </c>
      <c r="K2227" s="7"/>
      <c r="L2227" s="7" t="s">
        <v>834</v>
      </c>
      <c r="M2227" s="7" t="s">
        <v>618</v>
      </c>
      <c r="N2227" s="4"/>
      <c r="O2227" s="4"/>
      <c r="P2227" s="4"/>
      <c r="Q2227" s="4"/>
      <c r="R2227" s="4"/>
      <c r="S2227" s="4"/>
      <c r="T2227" s="4"/>
      <c r="U2227" s="4"/>
      <c r="V2227" s="4"/>
      <c r="W2227" s="4"/>
      <c r="X2227" s="4"/>
      <c r="Y2227" s="4"/>
      <c r="Z2227" s="4"/>
      <c r="AA2227" s="4"/>
      <c r="AB2227" s="4"/>
      <c r="AC2227" s="4"/>
      <c r="AD2227" s="4"/>
      <c r="AE2227" s="4"/>
      <c r="AF2227" s="4"/>
      <c r="AG2227" s="4"/>
      <c r="AH2227" s="4"/>
      <c r="AI2227" s="4"/>
      <c r="AJ2227" s="4"/>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c r="BI2227" s="4"/>
      <c r="BJ2227" s="4"/>
      <c r="BK2227" s="4"/>
      <c r="BL2227" s="4"/>
      <c r="BM2227" s="4"/>
      <c r="BN2227" s="4"/>
      <c r="BO2227" s="4"/>
      <c r="BP2227" s="4"/>
      <c r="BQ2227" s="4"/>
      <c r="BR2227" s="4"/>
      <c r="BS2227" s="4"/>
      <c r="BT2227" s="4"/>
      <c r="BU2227" s="4"/>
      <c r="BV2227" s="4"/>
      <c r="BW2227" s="4"/>
      <c r="BZ2227" s="7"/>
      <c r="CF2227" s="7"/>
      <c r="CG2227" s="14"/>
      <c r="CH2227" s="7"/>
      <c r="CI2227" s="14"/>
      <c r="CJ2227" s="7"/>
      <c r="CK2227" s="14"/>
      <c r="CL2227" s="7"/>
      <c r="CM2227" s="14"/>
    </row>
    <row r="2228" spans="1:91" x14ac:dyDescent="0.3">
      <c r="A2228" s="10">
        <v>151</v>
      </c>
      <c r="B2228" s="36" t="s">
        <v>1554</v>
      </c>
      <c r="G2228" s="36" t="s">
        <v>7663</v>
      </c>
      <c r="K2228" s="7"/>
      <c r="L2228" s="7" t="s">
        <v>834</v>
      </c>
      <c r="M2228" s="7" t="s">
        <v>633</v>
      </c>
      <c r="N2228" s="4"/>
      <c r="O2228" s="4"/>
      <c r="P2228" s="4"/>
      <c r="Q2228" s="4"/>
      <c r="R2228" s="4"/>
      <c r="S2228" s="4"/>
      <c r="T2228" s="4"/>
      <c r="U2228" s="4"/>
      <c r="V2228" s="4"/>
      <c r="W2228" s="4"/>
      <c r="X2228" s="4"/>
      <c r="Y2228" s="4"/>
      <c r="Z2228" s="4"/>
      <c r="AA2228" s="4"/>
      <c r="AB2228" s="4"/>
      <c r="AC2228" s="4"/>
      <c r="AD2228" s="4"/>
      <c r="AE2228" s="4"/>
      <c r="AF2228" s="4"/>
      <c r="AG2228" s="4"/>
      <c r="AH2228" s="4"/>
      <c r="AI2228" s="4"/>
      <c r="AJ2228" s="4"/>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c r="BI2228" s="4"/>
      <c r="BJ2228" s="4"/>
      <c r="BK2228" s="4"/>
      <c r="BL2228" s="4"/>
      <c r="BM2228" s="4"/>
      <c r="BN2228" s="4"/>
      <c r="BO2228" s="4"/>
      <c r="BP2228" s="4"/>
      <c r="BQ2228" s="4"/>
      <c r="BR2228" s="4"/>
      <c r="BS2228" s="4"/>
      <c r="BT2228" s="4"/>
      <c r="BU2228" s="4"/>
      <c r="BV2228" s="4"/>
      <c r="BW2228" s="4"/>
      <c r="BZ2228" s="7"/>
      <c r="CF2228" s="7"/>
      <c r="CG2228" s="14"/>
      <c r="CH2228" s="7"/>
      <c r="CI2228" s="14"/>
      <c r="CJ2228" s="7"/>
      <c r="CK2228" s="14"/>
      <c r="CL2228" s="7"/>
      <c r="CM2228" s="14"/>
    </row>
    <row r="2229" spans="1:91" x14ac:dyDescent="0.3">
      <c r="A2229" s="10">
        <v>151</v>
      </c>
      <c r="B2229" s="36" t="s">
        <v>844</v>
      </c>
      <c r="G2229" s="36" t="s">
        <v>7664</v>
      </c>
      <c r="K2229" s="7"/>
      <c r="L2229" s="7" t="s">
        <v>834</v>
      </c>
      <c r="M2229" s="7" t="s">
        <v>615</v>
      </c>
      <c r="N2229" s="4"/>
      <c r="O2229" s="4"/>
      <c r="P2229" s="4"/>
      <c r="Q2229" s="4"/>
      <c r="R2229" s="4"/>
      <c r="S2229" s="4"/>
      <c r="T2229" s="4"/>
      <c r="U2229" s="4"/>
      <c r="V2229" s="4"/>
      <c r="W2229" s="4"/>
      <c r="X2229" s="4"/>
      <c r="Y2229" s="4"/>
      <c r="Z2229" s="4"/>
      <c r="AA2229" s="4"/>
      <c r="AB2229" s="4"/>
      <c r="AC2229" s="4"/>
      <c r="AD2229" s="4"/>
      <c r="AE2229" s="4"/>
      <c r="AF2229" s="4"/>
      <c r="AG2229" s="4"/>
      <c r="AH2229" s="4"/>
      <c r="AI2229" s="4"/>
      <c r="AJ2229" s="4"/>
      <c r="AK2229" s="4"/>
      <c r="AL2229" s="4"/>
      <c r="AM2229" s="4"/>
      <c r="AN2229" s="4"/>
      <c r="AO2229" s="4"/>
      <c r="AP2229" s="4"/>
      <c r="AQ2229" s="4"/>
      <c r="AR2229" s="4"/>
      <c r="AS2229" s="4"/>
      <c r="AT2229" s="4"/>
      <c r="AU2229" s="4"/>
      <c r="AV2229" s="4"/>
      <c r="AW2229" s="4"/>
      <c r="AX2229" s="4"/>
      <c r="AY2229" s="4"/>
      <c r="AZ2229" s="4"/>
      <c r="BA2229" s="4"/>
      <c r="BB2229" s="4"/>
      <c r="BC2229" s="4"/>
      <c r="BD2229" s="4"/>
      <c r="BE2229" s="4"/>
      <c r="BF2229" s="4"/>
      <c r="BG2229" s="4"/>
      <c r="BH2229" s="4"/>
      <c r="BI2229" s="4"/>
      <c r="BJ2229" s="4"/>
      <c r="BK2229" s="4"/>
      <c r="BL2229" s="4"/>
      <c r="BM2229" s="4"/>
      <c r="BN2229" s="4"/>
      <c r="BO2229" s="4"/>
      <c r="BP2229" s="4"/>
      <c r="BQ2229" s="4"/>
      <c r="BR2229" s="4"/>
      <c r="BS2229" s="4"/>
      <c r="BT2229" s="4"/>
      <c r="BU2229" s="4"/>
      <c r="BV2229" s="4"/>
      <c r="BW2229" s="4"/>
      <c r="BZ2229" s="7"/>
      <c r="CF2229" s="7"/>
      <c r="CG2229" s="14"/>
      <c r="CH2229" s="7"/>
      <c r="CI2229" s="14"/>
      <c r="CJ2229" s="7"/>
      <c r="CK2229" s="14"/>
      <c r="CL2229" s="7"/>
      <c r="CM2229" s="14"/>
    </row>
    <row r="2230" spans="1:91" x14ac:dyDescent="0.3">
      <c r="A2230" s="10">
        <v>151</v>
      </c>
      <c r="B2230" s="36" t="s">
        <v>868</v>
      </c>
      <c r="G2230" s="36" t="s">
        <v>7665</v>
      </c>
      <c r="K2230" s="7"/>
      <c r="L2230" s="7" t="s">
        <v>834</v>
      </c>
      <c r="M2230" s="7" t="s">
        <v>621</v>
      </c>
      <c r="N2230" s="4"/>
      <c r="O2230" s="4"/>
      <c r="P2230" s="4"/>
      <c r="Q2230" s="4"/>
      <c r="R2230" s="4"/>
      <c r="S2230" s="4"/>
      <c r="T2230" s="4"/>
      <c r="U2230" s="4"/>
      <c r="V2230" s="4"/>
      <c r="W2230" s="4"/>
      <c r="X2230" s="4"/>
      <c r="Y2230" s="4"/>
      <c r="Z2230" s="4"/>
      <c r="AA2230" s="4"/>
      <c r="AB2230" s="4"/>
      <c r="AC2230" s="4"/>
      <c r="AD2230" s="4"/>
      <c r="AE2230" s="4"/>
      <c r="AF2230" s="4"/>
      <c r="AG2230" s="4"/>
      <c r="AH2230" s="4"/>
      <c r="AI2230" s="4"/>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c r="BI2230" s="4"/>
      <c r="BJ2230" s="4"/>
      <c r="BK2230" s="4"/>
      <c r="BL2230" s="4"/>
      <c r="BM2230" s="4"/>
      <c r="BN2230" s="4"/>
      <c r="BO2230" s="4"/>
      <c r="BP2230" s="4"/>
      <c r="BQ2230" s="4"/>
      <c r="BR2230" s="4"/>
      <c r="BS2230" s="4"/>
      <c r="BT2230" s="4"/>
      <c r="BU2230" s="4"/>
      <c r="BV2230" s="4"/>
      <c r="BW2230" s="4"/>
      <c r="BZ2230" s="7"/>
      <c r="CF2230" s="7"/>
      <c r="CG2230" s="14"/>
      <c r="CH2230" s="7"/>
      <c r="CI2230" s="14"/>
      <c r="CJ2230" s="7"/>
      <c r="CK2230" s="14"/>
      <c r="CL2230" s="7"/>
      <c r="CM2230" s="14"/>
    </row>
    <row r="2231" spans="1:91" x14ac:dyDescent="0.3">
      <c r="A2231" s="10">
        <v>151</v>
      </c>
      <c r="B2231" s="36" t="s">
        <v>1058</v>
      </c>
      <c r="G2231" s="36" t="s">
        <v>7666</v>
      </c>
      <c r="K2231" s="7"/>
      <c r="L2231" s="7" t="s">
        <v>834</v>
      </c>
      <c r="M2231" s="7" t="s">
        <v>633</v>
      </c>
      <c r="N2231" s="4"/>
      <c r="O2231" s="4"/>
      <c r="P2231" s="4"/>
      <c r="Q2231" s="4"/>
      <c r="R2231" s="4"/>
      <c r="S2231" s="4"/>
      <c r="T2231" s="4"/>
      <c r="U2231" s="4"/>
      <c r="V2231" s="4"/>
      <c r="W2231" s="4"/>
      <c r="X2231" s="4"/>
      <c r="Y2231" s="4"/>
      <c r="Z2231" s="4"/>
      <c r="AA2231" s="4"/>
      <c r="AB2231" s="4"/>
      <c r="AC2231" s="4"/>
      <c r="AD2231" s="4"/>
      <c r="AE2231" s="4"/>
      <c r="AF2231" s="4"/>
      <c r="AG2231" s="4"/>
      <c r="AH2231" s="4"/>
      <c r="AI2231" s="4"/>
      <c r="AJ2231" s="4"/>
      <c r="AK2231" s="4"/>
      <c r="AL2231" s="4"/>
      <c r="AM2231" s="4"/>
      <c r="AN2231" s="4"/>
      <c r="AO2231" s="4"/>
      <c r="AP2231" s="4"/>
      <c r="AQ2231" s="4"/>
      <c r="AR2231" s="4"/>
      <c r="AS2231" s="4"/>
      <c r="AT2231" s="4"/>
      <c r="AU2231" s="4"/>
      <c r="AV2231" s="4"/>
      <c r="AW2231" s="4"/>
      <c r="AX2231" s="4"/>
      <c r="AY2231" s="4"/>
      <c r="AZ2231" s="4"/>
      <c r="BA2231" s="4"/>
      <c r="BB2231" s="4"/>
      <c r="BC2231" s="4"/>
      <c r="BD2231" s="4"/>
      <c r="BE2231" s="4"/>
      <c r="BF2231" s="4"/>
      <c r="BG2231" s="4"/>
      <c r="BH2231" s="4"/>
      <c r="BI2231" s="4"/>
      <c r="BJ2231" s="4"/>
      <c r="BK2231" s="4"/>
      <c r="BL2231" s="4"/>
      <c r="BM2231" s="4"/>
      <c r="BN2231" s="4"/>
      <c r="BO2231" s="4"/>
      <c r="BP2231" s="4"/>
      <c r="BQ2231" s="4"/>
      <c r="BR2231" s="4"/>
      <c r="BS2231" s="4"/>
      <c r="BT2231" s="4"/>
      <c r="BU2231" s="4"/>
      <c r="BV2231" s="4"/>
      <c r="BW2231" s="4"/>
      <c r="BZ2231" s="7"/>
      <c r="CF2231" s="7"/>
      <c r="CG2231" s="14"/>
      <c r="CH2231" s="7"/>
      <c r="CI2231" s="14"/>
      <c r="CJ2231" s="7"/>
      <c r="CK2231" s="14"/>
      <c r="CL2231" s="7"/>
      <c r="CM2231" s="14"/>
    </row>
    <row r="2232" spans="1:91" x14ac:dyDescent="0.3">
      <c r="A2232" s="10">
        <v>151</v>
      </c>
      <c r="B2232" s="36" t="s">
        <v>1058</v>
      </c>
      <c r="G2232" s="36" t="s">
        <v>7667</v>
      </c>
      <c r="K2232" s="7"/>
      <c r="L2232" s="7" t="s">
        <v>834</v>
      </c>
      <c r="M2232" s="7" t="s">
        <v>639</v>
      </c>
      <c r="N2232" s="4"/>
      <c r="O2232" s="4"/>
      <c r="P2232" s="4"/>
      <c r="Q2232" s="4"/>
      <c r="R2232" s="4"/>
      <c r="S2232" s="4"/>
      <c r="T2232" s="4"/>
      <c r="U2232" s="4"/>
      <c r="V2232" s="4"/>
      <c r="W2232" s="4"/>
      <c r="X2232" s="4"/>
      <c r="Y2232" s="4"/>
      <c r="Z2232" s="4"/>
      <c r="AA2232" s="4"/>
      <c r="AB2232" s="4"/>
      <c r="AC2232" s="4"/>
      <c r="AD2232" s="4"/>
      <c r="AE2232" s="4"/>
      <c r="AF2232" s="4"/>
      <c r="AG2232" s="4"/>
      <c r="AH2232" s="4"/>
      <c r="AI2232" s="4"/>
      <c r="AJ2232" s="4"/>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c r="BI2232" s="4"/>
      <c r="BJ2232" s="4"/>
      <c r="BK2232" s="4"/>
      <c r="BL2232" s="4"/>
      <c r="BM2232" s="4"/>
      <c r="BN2232" s="4"/>
      <c r="BO2232" s="4"/>
      <c r="BP2232" s="4"/>
      <c r="BQ2232" s="4"/>
      <c r="BR2232" s="4"/>
      <c r="BS2232" s="4"/>
      <c r="BT2232" s="4"/>
      <c r="BU2232" s="4"/>
      <c r="BV2232" s="4"/>
      <c r="BW2232" s="4"/>
      <c r="BZ2232" s="7"/>
      <c r="CF2232" s="7"/>
      <c r="CG2232" s="14"/>
      <c r="CH2232" s="7"/>
      <c r="CI2232" s="14"/>
      <c r="CJ2232" s="7"/>
      <c r="CK2232" s="14"/>
      <c r="CL2232" s="7"/>
      <c r="CM2232" s="14"/>
    </row>
    <row r="2233" spans="1:91" x14ac:dyDescent="0.3">
      <c r="A2233" s="10">
        <v>151</v>
      </c>
      <c r="B2233" s="36" t="s">
        <v>1058</v>
      </c>
      <c r="G2233" s="36" t="s">
        <v>7668</v>
      </c>
      <c r="K2233" s="7"/>
      <c r="L2233" s="7" t="s">
        <v>834</v>
      </c>
      <c r="M2233" s="7" t="s">
        <v>639</v>
      </c>
      <c r="N2233" s="4"/>
      <c r="O2233" s="4"/>
      <c r="P2233" s="4"/>
      <c r="Q2233" s="4"/>
      <c r="R2233" s="4"/>
      <c r="S2233" s="4"/>
      <c r="T2233" s="4"/>
      <c r="U2233" s="4"/>
      <c r="V2233" s="4"/>
      <c r="W2233" s="4"/>
      <c r="X2233" s="4"/>
      <c r="Y2233" s="4"/>
      <c r="Z2233" s="4"/>
      <c r="AA2233" s="4"/>
      <c r="AB2233" s="4"/>
      <c r="AC2233" s="4"/>
      <c r="AD2233" s="4"/>
      <c r="AE2233" s="4"/>
      <c r="AF2233" s="4"/>
      <c r="AG2233" s="4"/>
      <c r="AH2233" s="4"/>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c r="BI2233" s="4"/>
      <c r="BJ2233" s="4"/>
      <c r="BK2233" s="4"/>
      <c r="BL2233" s="4"/>
      <c r="BM2233" s="4"/>
      <c r="BN2233" s="4"/>
      <c r="BO2233" s="4"/>
      <c r="BP2233" s="4"/>
      <c r="BQ2233" s="4"/>
      <c r="BR2233" s="4"/>
      <c r="BS2233" s="4"/>
      <c r="BT2233" s="4"/>
      <c r="BU2233" s="4"/>
      <c r="BV2233" s="4"/>
      <c r="BW2233" s="4"/>
      <c r="BZ2233" s="7"/>
      <c r="CF2233" s="7"/>
      <c r="CG2233" s="14"/>
      <c r="CH2233" s="7"/>
      <c r="CI2233" s="14"/>
      <c r="CJ2233" s="7"/>
      <c r="CK2233" s="14"/>
      <c r="CL2233" s="7"/>
      <c r="CM2233" s="14"/>
    </row>
    <row r="2234" spans="1:91" x14ac:dyDescent="0.3">
      <c r="A2234" s="10">
        <v>151</v>
      </c>
      <c r="B2234" s="36" t="s">
        <v>2823</v>
      </c>
      <c r="G2234" s="36" t="s">
        <v>7669</v>
      </c>
      <c r="K2234" s="7"/>
      <c r="L2234" s="7" t="s">
        <v>834</v>
      </c>
      <c r="M2234" s="7" t="s">
        <v>636</v>
      </c>
      <c r="N2234" s="4"/>
      <c r="O2234" s="4"/>
      <c r="P2234" s="4"/>
      <c r="Q2234" s="4"/>
      <c r="R2234" s="4"/>
      <c r="S2234" s="4"/>
      <c r="T2234" s="4"/>
      <c r="U2234" s="4"/>
      <c r="V2234" s="4"/>
      <c r="W2234" s="4"/>
      <c r="X2234" s="4"/>
      <c r="Y2234" s="4"/>
      <c r="Z2234" s="4"/>
      <c r="AA2234" s="4"/>
      <c r="AB2234" s="4"/>
      <c r="AC2234" s="4"/>
      <c r="AD2234" s="4"/>
      <c r="AE2234" s="4"/>
      <c r="AF2234" s="4"/>
      <c r="AG2234" s="4"/>
      <c r="AH2234" s="4"/>
      <c r="AI2234" s="4"/>
      <c r="AJ2234" s="4"/>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c r="BI2234" s="4"/>
      <c r="BJ2234" s="4"/>
      <c r="BK2234" s="4"/>
      <c r="BL2234" s="4"/>
      <c r="BM2234" s="4"/>
      <c r="BN2234" s="4"/>
      <c r="BO2234" s="4"/>
      <c r="BP2234" s="4"/>
      <c r="BQ2234" s="4"/>
      <c r="BR2234" s="4"/>
      <c r="BS2234" s="4"/>
      <c r="BT2234" s="4"/>
      <c r="BU2234" s="4"/>
      <c r="BV2234" s="4"/>
      <c r="BW2234" s="4"/>
      <c r="BZ2234" s="7"/>
      <c r="CF2234" s="7"/>
      <c r="CG2234" s="14"/>
      <c r="CH2234" s="7"/>
      <c r="CI2234" s="14"/>
      <c r="CJ2234" s="7"/>
      <c r="CK2234" s="14"/>
      <c r="CL2234" s="7"/>
      <c r="CM2234" s="14"/>
    </row>
    <row r="2235" spans="1:91" x14ac:dyDescent="0.3">
      <c r="A2235" s="10">
        <v>151</v>
      </c>
      <c r="B2235" s="36" t="s">
        <v>1025</v>
      </c>
      <c r="G2235" s="36" t="s">
        <v>7670</v>
      </c>
      <c r="K2235" s="7"/>
      <c r="L2235" s="7" t="s">
        <v>834</v>
      </c>
      <c r="M2235" s="7" t="s">
        <v>615</v>
      </c>
      <c r="N2235" s="4"/>
      <c r="O2235" s="4"/>
      <c r="P2235" s="4"/>
      <c r="Q2235" s="4"/>
      <c r="R2235" s="4"/>
      <c r="S2235" s="4"/>
      <c r="T2235" s="4"/>
      <c r="U2235" s="4"/>
      <c r="V2235" s="4"/>
      <c r="W2235" s="4"/>
      <c r="X2235" s="4"/>
      <c r="Y2235" s="4"/>
      <c r="Z2235" s="4"/>
      <c r="AA2235" s="4"/>
      <c r="AB2235" s="4"/>
      <c r="AC2235" s="4"/>
      <c r="AD2235" s="4"/>
      <c r="AE2235" s="4"/>
      <c r="AF2235" s="4"/>
      <c r="AG2235" s="4"/>
      <c r="AH2235" s="4"/>
      <c r="AI2235" s="4"/>
      <c r="AJ2235" s="4"/>
      <c r="AK2235" s="4"/>
      <c r="AL2235" s="4"/>
      <c r="AM2235" s="4"/>
      <c r="AN2235" s="4"/>
      <c r="AO2235" s="4"/>
      <c r="AP2235" s="4"/>
      <c r="AQ2235" s="4"/>
      <c r="AR2235" s="4"/>
      <c r="AS2235" s="4"/>
      <c r="AT2235" s="4"/>
      <c r="AU2235" s="4"/>
      <c r="AV2235" s="4"/>
      <c r="AW2235" s="4"/>
      <c r="AX2235" s="4"/>
      <c r="AY2235" s="4"/>
      <c r="AZ2235" s="4"/>
      <c r="BA2235" s="4"/>
      <c r="BB2235" s="4"/>
      <c r="BC2235" s="4"/>
      <c r="BD2235" s="4"/>
      <c r="BE2235" s="4"/>
      <c r="BF2235" s="4"/>
      <c r="BG2235" s="4"/>
      <c r="BH2235" s="4"/>
      <c r="BI2235" s="4"/>
      <c r="BJ2235" s="4"/>
      <c r="BK2235" s="4"/>
      <c r="BL2235" s="4"/>
      <c r="BM2235" s="4"/>
      <c r="BN2235" s="4"/>
      <c r="BO2235" s="4"/>
      <c r="BP2235" s="4"/>
      <c r="BQ2235" s="4"/>
      <c r="BR2235" s="4"/>
      <c r="BS2235" s="4"/>
      <c r="BT2235" s="4"/>
      <c r="BU2235" s="4"/>
      <c r="BV2235" s="4"/>
      <c r="BW2235" s="4"/>
      <c r="BZ2235" s="7"/>
      <c r="CF2235" s="7"/>
      <c r="CG2235" s="14"/>
      <c r="CH2235" s="7"/>
      <c r="CI2235" s="14"/>
      <c r="CJ2235" s="7"/>
      <c r="CK2235" s="14"/>
      <c r="CL2235" s="7"/>
      <c r="CM2235" s="14"/>
    </row>
    <row r="2236" spans="1:91" x14ac:dyDescent="0.3">
      <c r="A2236" s="10">
        <v>151</v>
      </c>
      <c r="B2236" s="36" t="s">
        <v>852</v>
      </c>
      <c r="G2236" s="36" t="s">
        <v>7671</v>
      </c>
      <c r="K2236" s="7"/>
      <c r="L2236" s="7" t="s">
        <v>834</v>
      </c>
      <c r="M2236" s="7" t="s">
        <v>639</v>
      </c>
      <c r="N2236" s="4"/>
      <c r="O2236" s="4"/>
      <c r="P2236" s="4"/>
      <c r="Q2236" s="4"/>
      <c r="R2236" s="4"/>
      <c r="S2236" s="4"/>
      <c r="T2236" s="4"/>
      <c r="U2236" s="4"/>
      <c r="V2236" s="4"/>
      <c r="W2236" s="4"/>
      <c r="X2236" s="4"/>
      <c r="Y2236" s="4"/>
      <c r="Z2236" s="4"/>
      <c r="AA2236" s="4"/>
      <c r="AB2236" s="4"/>
      <c r="AC2236" s="4"/>
      <c r="AD2236" s="4"/>
      <c r="AE2236" s="4"/>
      <c r="AF2236" s="4"/>
      <c r="AG2236" s="4"/>
      <c r="AH2236" s="4"/>
      <c r="AI2236" s="4"/>
      <c r="AJ2236" s="4"/>
      <c r="AK2236" s="4"/>
      <c r="AL2236" s="4"/>
      <c r="AM2236" s="4"/>
      <c r="AN2236" s="4"/>
      <c r="AO2236" s="4"/>
      <c r="AP2236" s="4"/>
      <c r="AQ2236" s="4"/>
      <c r="AR2236" s="4"/>
      <c r="AS2236" s="4"/>
      <c r="AT2236" s="4"/>
      <c r="AU2236" s="4"/>
      <c r="AV2236" s="4"/>
      <c r="AW2236" s="4"/>
      <c r="AX2236" s="4"/>
      <c r="AY2236" s="4"/>
      <c r="AZ2236" s="4"/>
      <c r="BA2236" s="4"/>
      <c r="BB2236" s="4"/>
      <c r="BC2236" s="4"/>
      <c r="BD2236" s="4"/>
      <c r="BE2236" s="4"/>
      <c r="BF2236" s="4"/>
      <c r="BG2236" s="4"/>
      <c r="BH2236" s="4"/>
      <c r="BI2236" s="4"/>
      <c r="BJ2236" s="4"/>
      <c r="BK2236" s="4"/>
      <c r="BL2236" s="4"/>
      <c r="BM2236" s="4"/>
      <c r="BN2236" s="4"/>
      <c r="BO2236" s="4"/>
      <c r="BP2236" s="4"/>
      <c r="BQ2236" s="4"/>
      <c r="BR2236" s="4"/>
      <c r="BS2236" s="4"/>
      <c r="BT2236" s="4"/>
      <c r="BU2236" s="4"/>
      <c r="BV2236" s="4"/>
      <c r="BW2236" s="4"/>
      <c r="BZ2236" s="7"/>
      <c r="CF2236" s="7"/>
      <c r="CG2236" s="14"/>
      <c r="CH2236" s="7"/>
      <c r="CI2236" s="14"/>
      <c r="CJ2236" s="7"/>
      <c r="CK2236" s="14"/>
      <c r="CL2236" s="7"/>
      <c r="CM2236" s="14"/>
    </row>
    <row r="2237" spans="1:91" x14ac:dyDescent="0.3">
      <c r="A2237" s="10">
        <v>151</v>
      </c>
      <c r="B2237" s="36" t="s">
        <v>1025</v>
      </c>
      <c r="G2237" s="36" t="s">
        <v>7672</v>
      </c>
      <c r="K2237" s="7"/>
      <c r="L2237" s="7" t="s">
        <v>834</v>
      </c>
      <c r="M2237" s="7" t="s">
        <v>639</v>
      </c>
      <c r="N2237" s="4"/>
      <c r="O2237" s="4"/>
      <c r="P2237" s="4"/>
      <c r="Q2237" s="4"/>
      <c r="R2237" s="4"/>
      <c r="S2237" s="4"/>
      <c r="T2237" s="4"/>
      <c r="U2237" s="4"/>
      <c r="V2237" s="4"/>
      <c r="W2237" s="4"/>
      <c r="X2237" s="4"/>
      <c r="Y2237" s="4"/>
      <c r="Z2237" s="4"/>
      <c r="AA2237" s="4"/>
      <c r="AB2237" s="4"/>
      <c r="AC2237" s="4"/>
      <c r="AD2237" s="4"/>
      <c r="AE2237" s="4"/>
      <c r="AF2237" s="4"/>
      <c r="AG2237" s="4"/>
      <c r="AH2237" s="4"/>
      <c r="AI2237" s="4"/>
      <c r="AJ2237" s="4"/>
      <c r="AK2237" s="4"/>
      <c r="AL2237" s="4"/>
      <c r="AM2237" s="4"/>
      <c r="AN2237" s="4"/>
      <c r="AO2237" s="4"/>
      <c r="AP2237" s="4"/>
      <c r="AQ2237" s="4"/>
      <c r="AR2237" s="4"/>
      <c r="AS2237" s="4"/>
      <c r="AT2237" s="4"/>
      <c r="AU2237" s="4"/>
      <c r="AV2237" s="4"/>
      <c r="AW2237" s="4"/>
      <c r="AX2237" s="4"/>
      <c r="AY2237" s="4"/>
      <c r="AZ2237" s="4"/>
      <c r="BA2237" s="4"/>
      <c r="BB2237" s="4"/>
      <c r="BC2237" s="4"/>
      <c r="BD2237" s="4"/>
      <c r="BE2237" s="4"/>
      <c r="BF2237" s="4"/>
      <c r="BG2237" s="4"/>
      <c r="BH2237" s="4"/>
      <c r="BI2237" s="4"/>
      <c r="BJ2237" s="4"/>
      <c r="BK2237" s="4"/>
      <c r="BL2237" s="4"/>
      <c r="BM2237" s="4"/>
      <c r="BN2237" s="4"/>
      <c r="BO2237" s="4"/>
      <c r="BP2237" s="4"/>
      <c r="BQ2237" s="4"/>
      <c r="BR2237" s="4"/>
      <c r="BS2237" s="4"/>
      <c r="BT2237" s="4"/>
      <c r="BU2237" s="4"/>
      <c r="BV2237" s="4"/>
      <c r="BW2237" s="4"/>
      <c r="BZ2237" s="7"/>
      <c r="CF2237" s="7"/>
      <c r="CG2237" s="14"/>
      <c r="CH2237" s="7"/>
      <c r="CI2237" s="14"/>
      <c r="CJ2237" s="7"/>
      <c r="CK2237" s="14"/>
      <c r="CL2237" s="7"/>
      <c r="CM2237" s="14"/>
    </row>
    <row r="2238" spans="1:91" x14ac:dyDescent="0.3">
      <c r="A2238" s="10">
        <v>151</v>
      </c>
      <c r="B2238" s="36" t="s">
        <v>873</v>
      </c>
      <c r="G2238" s="36" t="s">
        <v>7673</v>
      </c>
      <c r="K2238" s="7"/>
      <c r="L2238" s="7" t="s">
        <v>834</v>
      </c>
      <c r="M2238" s="7" t="s">
        <v>618</v>
      </c>
      <c r="N2238" s="4"/>
      <c r="O2238" s="4"/>
      <c r="P2238" s="4"/>
      <c r="Q2238" s="4"/>
      <c r="R2238" s="4"/>
      <c r="S2238" s="4"/>
      <c r="T2238" s="4"/>
      <c r="U2238" s="4"/>
      <c r="V2238" s="4"/>
      <c r="W2238" s="4"/>
      <c r="X2238" s="4"/>
      <c r="Y2238" s="4"/>
      <c r="Z2238" s="4"/>
      <c r="AA2238" s="4"/>
      <c r="AB2238" s="4"/>
      <c r="AC2238" s="4"/>
      <c r="AD2238" s="4"/>
      <c r="AE2238" s="4"/>
      <c r="AF2238" s="4"/>
      <c r="AG2238" s="4"/>
      <c r="AH2238" s="4"/>
      <c r="AI2238" s="4"/>
      <c r="AJ2238" s="4"/>
      <c r="AK2238" s="4"/>
      <c r="AL2238" s="4"/>
      <c r="AM2238" s="4"/>
      <c r="AN2238" s="4"/>
      <c r="AO2238" s="4"/>
      <c r="AP2238" s="4"/>
      <c r="AQ2238" s="4"/>
      <c r="AR2238" s="4"/>
      <c r="AS2238" s="4"/>
      <c r="AT2238" s="4"/>
      <c r="AU2238" s="4"/>
      <c r="AV2238" s="4"/>
      <c r="AW2238" s="4"/>
      <c r="AX2238" s="4"/>
      <c r="AY2238" s="4"/>
      <c r="AZ2238" s="4"/>
      <c r="BA2238" s="4"/>
      <c r="BB2238" s="4"/>
      <c r="BC2238" s="4"/>
      <c r="BD2238" s="4"/>
      <c r="BE2238" s="4"/>
      <c r="BF2238" s="4"/>
      <c r="BG2238" s="4"/>
      <c r="BH2238" s="4"/>
      <c r="BI2238" s="4"/>
      <c r="BJ2238" s="4"/>
      <c r="BK2238" s="4"/>
      <c r="BL2238" s="4"/>
      <c r="BM2238" s="4"/>
      <c r="BN2238" s="4"/>
      <c r="BO2238" s="4"/>
      <c r="BP2238" s="4"/>
      <c r="BQ2238" s="4"/>
      <c r="BR2238" s="4"/>
      <c r="BS2238" s="4"/>
      <c r="BT2238" s="4"/>
      <c r="BU2238" s="4"/>
      <c r="BV2238" s="4"/>
      <c r="BW2238" s="4"/>
      <c r="BZ2238" s="7"/>
      <c r="CF2238" s="7"/>
      <c r="CG2238" s="14"/>
      <c r="CH2238" s="7"/>
      <c r="CI2238" s="14"/>
      <c r="CJ2238" s="7"/>
      <c r="CK2238" s="14"/>
      <c r="CL2238" s="7"/>
      <c r="CM2238" s="14"/>
    </row>
    <row r="2239" spans="1:91" x14ac:dyDescent="0.3">
      <c r="A2239" s="10">
        <v>151</v>
      </c>
      <c r="B2239" s="36" t="s">
        <v>1176</v>
      </c>
      <c r="G2239" s="36" t="s">
        <v>7674</v>
      </c>
      <c r="K2239" s="7"/>
      <c r="L2239" s="7" t="s">
        <v>834</v>
      </c>
      <c r="M2239" s="7" t="s">
        <v>618</v>
      </c>
      <c r="N2239" s="4"/>
      <c r="O2239" s="4"/>
      <c r="P2239" s="4"/>
      <c r="Q2239" s="4"/>
      <c r="R2239" s="4"/>
      <c r="S2239" s="4"/>
      <c r="T2239" s="4"/>
      <c r="U2239" s="4"/>
      <c r="V2239" s="4"/>
      <c r="W2239" s="4"/>
      <c r="X2239" s="4"/>
      <c r="Y2239" s="4"/>
      <c r="Z2239" s="4"/>
      <c r="AA2239" s="4"/>
      <c r="AB2239" s="4"/>
      <c r="AC2239" s="4"/>
      <c r="AD2239" s="4"/>
      <c r="AE2239" s="4"/>
      <c r="AF2239" s="4"/>
      <c r="AG2239" s="4"/>
      <c r="AH2239" s="4"/>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4"/>
      <c r="BH2239" s="4"/>
      <c r="BI2239" s="4"/>
      <c r="BJ2239" s="4"/>
      <c r="BK2239" s="4"/>
      <c r="BL2239" s="4"/>
      <c r="BM2239" s="4"/>
      <c r="BN2239" s="4"/>
      <c r="BO2239" s="4"/>
      <c r="BP2239" s="4"/>
      <c r="BQ2239" s="4"/>
      <c r="BR2239" s="4"/>
      <c r="BS2239" s="4"/>
      <c r="BT2239" s="4"/>
      <c r="BU2239" s="4"/>
      <c r="BV2239" s="4"/>
      <c r="BW2239" s="4"/>
      <c r="BZ2239" s="7"/>
      <c r="CF2239" s="7"/>
      <c r="CG2239" s="14"/>
      <c r="CH2239" s="7"/>
      <c r="CI2239" s="14"/>
      <c r="CJ2239" s="7"/>
      <c r="CK2239" s="14"/>
      <c r="CL2239" s="7"/>
      <c r="CM2239" s="14"/>
    </row>
    <row r="2240" spans="1:91" x14ac:dyDescent="0.3">
      <c r="A2240" s="10">
        <v>151</v>
      </c>
      <c r="B2240" s="36" t="s">
        <v>973</v>
      </c>
      <c r="G2240" s="36" t="s">
        <v>7675</v>
      </c>
      <c r="K2240" s="7"/>
      <c r="L2240" s="7" t="s">
        <v>834</v>
      </c>
      <c r="M2240" s="7" t="s">
        <v>615</v>
      </c>
      <c r="N2240" s="4"/>
      <c r="O2240" s="4"/>
      <c r="P2240" s="4"/>
      <c r="Q2240" s="4"/>
      <c r="R2240" s="4"/>
      <c r="S2240" s="4"/>
      <c r="T2240" s="4"/>
      <c r="U2240" s="4"/>
      <c r="V2240" s="4"/>
      <c r="W2240" s="4"/>
      <c r="X2240" s="4"/>
      <c r="Y2240" s="4"/>
      <c r="Z2240" s="4"/>
      <c r="AA2240" s="4"/>
      <c r="AB2240" s="4"/>
      <c r="AC2240" s="4"/>
      <c r="AD2240" s="4"/>
      <c r="AE2240" s="4"/>
      <c r="AF2240" s="4"/>
      <c r="AG2240" s="4"/>
      <c r="AH2240" s="4"/>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c r="BI2240" s="4"/>
      <c r="BJ2240" s="4"/>
      <c r="BK2240" s="4"/>
      <c r="BL2240" s="4"/>
      <c r="BM2240" s="4"/>
      <c r="BN2240" s="4"/>
      <c r="BO2240" s="4"/>
      <c r="BP2240" s="4"/>
      <c r="BQ2240" s="4"/>
      <c r="BR2240" s="4"/>
      <c r="BS2240" s="4"/>
      <c r="BT2240" s="4"/>
      <c r="BU2240" s="4"/>
      <c r="BV2240" s="4"/>
      <c r="BW2240" s="4"/>
      <c r="BZ2240" s="7"/>
      <c r="CF2240" s="7"/>
      <c r="CG2240" s="14"/>
      <c r="CH2240" s="7"/>
      <c r="CI2240" s="14"/>
      <c r="CJ2240" s="7"/>
      <c r="CK2240" s="14"/>
      <c r="CL2240" s="7"/>
      <c r="CM2240" s="14"/>
    </row>
    <row r="2241" spans="1:91" x14ac:dyDescent="0.3">
      <c r="A2241" s="10">
        <v>151</v>
      </c>
      <c r="B2241" s="36" t="s">
        <v>868</v>
      </c>
      <c r="G2241" s="36" t="s">
        <v>7676</v>
      </c>
      <c r="K2241" s="7"/>
      <c r="L2241" s="7" t="s">
        <v>834</v>
      </c>
      <c r="M2241" s="7" t="s">
        <v>624</v>
      </c>
      <c r="N2241" s="4"/>
      <c r="O2241" s="4"/>
      <c r="P2241" s="4"/>
      <c r="Q2241" s="4"/>
      <c r="R2241" s="4"/>
      <c r="S2241" s="4"/>
      <c r="T2241" s="4"/>
      <c r="U2241" s="4"/>
      <c r="V2241" s="4"/>
      <c r="W2241" s="4"/>
      <c r="X2241" s="4"/>
      <c r="Y2241" s="4"/>
      <c r="Z2241" s="4"/>
      <c r="AA2241" s="4"/>
      <c r="AB2241" s="4"/>
      <c r="AC2241" s="4"/>
      <c r="AD2241" s="4"/>
      <c r="AE2241" s="4"/>
      <c r="AF2241" s="4"/>
      <c r="AG2241" s="4"/>
      <c r="AH2241" s="4"/>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c r="BI2241" s="4"/>
      <c r="BJ2241" s="4"/>
      <c r="BK2241" s="4"/>
      <c r="BL2241" s="4"/>
      <c r="BM2241" s="4"/>
      <c r="BN2241" s="4"/>
      <c r="BO2241" s="4"/>
      <c r="BP2241" s="4"/>
      <c r="BQ2241" s="4"/>
      <c r="BR2241" s="4"/>
      <c r="BS2241" s="4"/>
      <c r="BT2241" s="4"/>
      <c r="BU2241" s="4"/>
      <c r="BV2241" s="4"/>
      <c r="BW2241" s="4"/>
      <c r="BZ2241" s="7"/>
      <c r="CF2241" s="7"/>
      <c r="CG2241" s="14"/>
      <c r="CH2241" s="7"/>
      <c r="CI2241" s="14"/>
      <c r="CJ2241" s="7"/>
      <c r="CK2241" s="14"/>
      <c r="CL2241" s="7"/>
      <c r="CM2241" s="14"/>
    </row>
    <row r="2242" spans="1:91" x14ac:dyDescent="0.3">
      <c r="A2242" s="10">
        <v>151</v>
      </c>
      <c r="B2242" s="36" t="s">
        <v>1025</v>
      </c>
      <c r="G2242" s="36" t="s">
        <v>7677</v>
      </c>
      <c r="K2242" s="7"/>
      <c r="L2242" s="7" t="s">
        <v>834</v>
      </c>
      <c r="M2242" s="7" t="s">
        <v>678</v>
      </c>
      <c r="N2242" s="4"/>
      <c r="O2242" s="4"/>
      <c r="P2242" s="4"/>
      <c r="Q2242" s="4"/>
      <c r="R2242" s="4"/>
      <c r="S2242" s="4"/>
      <c r="T2242" s="4"/>
      <c r="U2242" s="4"/>
      <c r="V2242" s="4"/>
      <c r="W2242" s="4"/>
      <c r="X2242" s="4"/>
      <c r="Y2242" s="4"/>
      <c r="Z2242" s="4"/>
      <c r="AA2242" s="4"/>
      <c r="AB2242" s="4"/>
      <c r="AC2242" s="4"/>
      <c r="AD2242" s="4"/>
      <c r="AE2242" s="4"/>
      <c r="AF2242" s="4"/>
      <c r="AG2242" s="4"/>
      <c r="AH2242" s="4"/>
      <c r="AI2242" s="4"/>
      <c r="AJ2242" s="4"/>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c r="BI2242" s="4"/>
      <c r="BJ2242" s="4"/>
      <c r="BK2242" s="4"/>
      <c r="BL2242" s="4"/>
      <c r="BM2242" s="4"/>
      <c r="BN2242" s="4"/>
      <c r="BO2242" s="4"/>
      <c r="BP2242" s="4"/>
      <c r="BQ2242" s="4"/>
      <c r="BR2242" s="4"/>
      <c r="BS2242" s="4"/>
      <c r="BT2242" s="4"/>
      <c r="BU2242" s="4"/>
      <c r="BV2242" s="4"/>
      <c r="BW2242" s="4"/>
      <c r="BZ2242" s="7"/>
      <c r="CF2242" s="7"/>
      <c r="CG2242" s="14"/>
      <c r="CH2242" s="7"/>
      <c r="CI2242" s="14"/>
      <c r="CJ2242" s="7"/>
      <c r="CK2242" s="14"/>
      <c r="CL2242" s="7"/>
      <c r="CM2242" s="14"/>
    </row>
    <row r="2243" spans="1:91" x14ac:dyDescent="0.3">
      <c r="A2243" s="10">
        <v>151</v>
      </c>
      <c r="B2243" s="36" t="s">
        <v>852</v>
      </c>
      <c r="G2243" s="36" t="s">
        <v>7678</v>
      </c>
      <c r="K2243" s="7"/>
      <c r="L2243" s="7" t="s">
        <v>834</v>
      </c>
      <c r="M2243" s="7" t="s">
        <v>624</v>
      </c>
      <c r="N2243" s="4"/>
      <c r="O2243" s="4"/>
      <c r="P2243" s="4"/>
      <c r="Q2243" s="4"/>
      <c r="R2243" s="4"/>
      <c r="S2243" s="4"/>
      <c r="T2243" s="4"/>
      <c r="U2243" s="4"/>
      <c r="V2243" s="4"/>
      <c r="W2243" s="4"/>
      <c r="X2243" s="4"/>
      <c r="Y2243" s="4"/>
      <c r="Z2243" s="4"/>
      <c r="AA2243" s="4"/>
      <c r="AB2243" s="4"/>
      <c r="AC2243" s="4"/>
      <c r="AD2243" s="4"/>
      <c r="AE2243" s="4"/>
      <c r="AF2243" s="4"/>
      <c r="AG2243" s="4"/>
      <c r="AH2243" s="4"/>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c r="BI2243" s="4"/>
      <c r="BJ2243" s="4"/>
      <c r="BK2243" s="4"/>
      <c r="BL2243" s="4"/>
      <c r="BM2243" s="4"/>
      <c r="BN2243" s="4"/>
      <c r="BO2243" s="4"/>
      <c r="BP2243" s="4"/>
      <c r="BQ2243" s="4"/>
      <c r="BR2243" s="4"/>
      <c r="BS2243" s="4"/>
      <c r="BT2243" s="4"/>
      <c r="BU2243" s="4"/>
      <c r="BV2243" s="4"/>
      <c r="BW2243" s="4"/>
      <c r="BZ2243" s="7"/>
      <c r="CF2243" s="7"/>
      <c r="CG2243" s="14"/>
      <c r="CH2243" s="7"/>
      <c r="CI2243" s="14"/>
      <c r="CJ2243" s="7"/>
      <c r="CK2243" s="14"/>
      <c r="CL2243" s="7"/>
      <c r="CM2243" s="14"/>
    </row>
    <row r="2244" spans="1:91" x14ac:dyDescent="0.3">
      <c r="A2244" s="10">
        <v>151</v>
      </c>
      <c r="B2244" s="36" t="s">
        <v>6546</v>
      </c>
      <c r="G2244" s="36" t="s">
        <v>7679</v>
      </c>
      <c r="K2244" s="7"/>
      <c r="L2244" s="7" t="s">
        <v>834</v>
      </c>
      <c r="M2244" s="7" t="s">
        <v>618</v>
      </c>
      <c r="N2244" s="4"/>
      <c r="O2244" s="4"/>
      <c r="P2244" s="4"/>
      <c r="Q2244" s="4"/>
      <c r="R2244" s="4"/>
      <c r="S2244" s="4"/>
      <c r="T2244" s="4"/>
      <c r="U2244" s="4"/>
      <c r="V2244" s="4"/>
      <c r="W2244" s="4"/>
      <c r="X2244" s="4"/>
      <c r="Y2244" s="4"/>
      <c r="Z2244" s="4"/>
      <c r="AA2244" s="4"/>
      <c r="AB2244" s="4"/>
      <c r="AC2244" s="4"/>
      <c r="AD2244" s="4"/>
      <c r="AE2244" s="4"/>
      <c r="AF2244" s="4"/>
      <c r="AG2244" s="4"/>
      <c r="AH2244" s="4"/>
      <c r="AI2244" s="4"/>
      <c r="AJ2244" s="4"/>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c r="BI2244" s="4"/>
      <c r="BJ2244" s="4"/>
      <c r="BK2244" s="4"/>
      <c r="BL2244" s="4"/>
      <c r="BM2244" s="4"/>
      <c r="BN2244" s="4"/>
      <c r="BO2244" s="4"/>
      <c r="BP2244" s="4"/>
      <c r="BQ2244" s="4"/>
      <c r="BR2244" s="4"/>
      <c r="BS2244" s="4"/>
      <c r="BT2244" s="4"/>
      <c r="BU2244" s="4"/>
      <c r="BV2244" s="4"/>
      <c r="BW2244" s="4"/>
      <c r="BZ2244" s="7"/>
      <c r="CF2244" s="7"/>
      <c r="CG2244" s="14"/>
      <c r="CH2244" s="7"/>
      <c r="CI2244" s="14"/>
      <c r="CJ2244" s="7"/>
      <c r="CK2244" s="14"/>
      <c r="CL2244" s="7"/>
      <c r="CM2244" s="14"/>
    </row>
    <row r="2245" spans="1:91" x14ac:dyDescent="0.3">
      <c r="A2245" s="10">
        <v>151</v>
      </c>
      <c r="B2245" s="36" t="s">
        <v>921</v>
      </c>
      <c r="G2245" s="36" t="s">
        <v>7680</v>
      </c>
      <c r="K2245" s="7"/>
      <c r="L2245" s="7" t="s">
        <v>834</v>
      </c>
      <c r="M2245" s="7" t="s">
        <v>639</v>
      </c>
      <c r="N2245" s="4"/>
      <c r="O2245" s="4"/>
      <c r="P2245" s="4"/>
      <c r="Q2245" s="4"/>
      <c r="R2245" s="4"/>
      <c r="S2245" s="4"/>
      <c r="T2245" s="4"/>
      <c r="U2245" s="4"/>
      <c r="V2245" s="4"/>
      <c r="W2245" s="4"/>
      <c r="X2245" s="4"/>
      <c r="Y2245" s="4"/>
      <c r="Z2245" s="4"/>
      <c r="AA2245" s="4"/>
      <c r="AB2245" s="4"/>
      <c r="AC2245" s="4"/>
      <c r="AD2245" s="4"/>
      <c r="AE2245" s="4"/>
      <c r="AF2245" s="4"/>
      <c r="AG2245" s="4"/>
      <c r="AH2245" s="4"/>
      <c r="AI2245" s="4"/>
      <c r="AJ2245" s="4"/>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c r="BI2245" s="4"/>
      <c r="BJ2245" s="4"/>
      <c r="BK2245" s="4"/>
      <c r="BL2245" s="4"/>
      <c r="BM2245" s="4"/>
      <c r="BN2245" s="4"/>
      <c r="BO2245" s="4"/>
      <c r="BP2245" s="4"/>
      <c r="BQ2245" s="4"/>
      <c r="BR2245" s="4"/>
      <c r="BS2245" s="4"/>
      <c r="BT2245" s="4"/>
      <c r="BU2245" s="4"/>
      <c r="BV2245" s="4"/>
      <c r="BW2245" s="4"/>
      <c r="BZ2245" s="7"/>
      <c r="CF2245" s="7"/>
      <c r="CG2245" s="14"/>
      <c r="CH2245" s="7"/>
      <c r="CI2245" s="14"/>
      <c r="CJ2245" s="7"/>
      <c r="CK2245" s="14"/>
      <c r="CL2245" s="7"/>
      <c r="CM2245" s="14"/>
    </row>
    <row r="2246" spans="1:91" x14ac:dyDescent="0.3">
      <c r="A2246" s="10">
        <v>151</v>
      </c>
      <c r="B2246" s="36" t="s">
        <v>830</v>
      </c>
      <c r="G2246" s="36" t="s">
        <v>7681</v>
      </c>
      <c r="K2246" s="7"/>
      <c r="L2246" s="7" t="s">
        <v>834</v>
      </c>
      <c r="M2246" s="7" t="s">
        <v>639</v>
      </c>
      <c r="N2246" s="4"/>
      <c r="O2246" s="4"/>
      <c r="P2246" s="4"/>
      <c r="Q2246" s="4"/>
      <c r="R2246" s="4"/>
      <c r="S2246" s="4"/>
      <c r="T2246" s="4"/>
      <c r="U2246" s="4"/>
      <c r="V2246" s="4"/>
      <c r="W2246" s="4"/>
      <c r="X2246" s="4"/>
      <c r="Y2246" s="4"/>
      <c r="Z2246" s="4"/>
      <c r="AA2246" s="4"/>
      <c r="AB2246" s="4"/>
      <c r="AC2246" s="4"/>
      <c r="AD2246" s="4"/>
      <c r="AE2246" s="4"/>
      <c r="AF2246" s="4"/>
      <c r="AG2246" s="4"/>
      <c r="AH2246" s="4"/>
      <c r="AI2246" s="4"/>
      <c r="AJ2246" s="4"/>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c r="BI2246" s="4"/>
      <c r="BJ2246" s="4"/>
      <c r="BK2246" s="4"/>
      <c r="BL2246" s="4"/>
      <c r="BM2246" s="4"/>
      <c r="BN2246" s="4"/>
      <c r="BO2246" s="4"/>
      <c r="BP2246" s="4"/>
      <c r="BQ2246" s="4"/>
      <c r="BR2246" s="4"/>
      <c r="BS2246" s="4"/>
      <c r="BT2246" s="4"/>
      <c r="BU2246" s="4"/>
      <c r="BV2246" s="4"/>
      <c r="BW2246" s="4"/>
      <c r="BZ2246" s="7"/>
      <c r="CF2246" s="7"/>
      <c r="CG2246" s="14"/>
      <c r="CH2246" s="7"/>
      <c r="CI2246" s="14"/>
      <c r="CJ2246" s="7"/>
      <c r="CK2246" s="14"/>
      <c r="CL2246" s="7"/>
      <c r="CM2246" s="14"/>
    </row>
    <row r="2247" spans="1:91" x14ac:dyDescent="0.3">
      <c r="A2247" s="10">
        <v>151</v>
      </c>
      <c r="B2247" s="36" t="s">
        <v>1025</v>
      </c>
      <c r="G2247" s="36" t="s">
        <v>7682</v>
      </c>
      <c r="K2247" s="7"/>
      <c r="L2247" s="7" t="s">
        <v>834</v>
      </c>
      <c r="M2247" s="7" t="s">
        <v>639</v>
      </c>
      <c r="N2247" s="4"/>
      <c r="O2247" s="4"/>
      <c r="P2247" s="4"/>
      <c r="Q2247" s="4"/>
      <c r="R2247" s="4"/>
      <c r="S2247" s="4"/>
      <c r="T2247" s="4"/>
      <c r="U2247" s="4"/>
      <c r="V2247" s="4"/>
      <c r="W2247" s="4"/>
      <c r="X2247" s="4"/>
      <c r="Y2247" s="4"/>
      <c r="Z2247" s="4"/>
      <c r="AA2247" s="4"/>
      <c r="AB2247" s="4"/>
      <c r="AC2247" s="4"/>
      <c r="AD2247" s="4"/>
      <c r="AE2247" s="4"/>
      <c r="AF2247" s="4"/>
      <c r="AG2247" s="4"/>
      <c r="AH2247" s="4"/>
      <c r="AI2247" s="4"/>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c r="BI2247" s="4"/>
      <c r="BJ2247" s="4"/>
      <c r="BK2247" s="4"/>
      <c r="BL2247" s="4"/>
      <c r="BM2247" s="4"/>
      <c r="BN2247" s="4"/>
      <c r="BO2247" s="4"/>
      <c r="BP2247" s="4"/>
      <c r="BQ2247" s="4"/>
      <c r="BR2247" s="4"/>
      <c r="BS2247" s="4"/>
      <c r="BT2247" s="4"/>
      <c r="BU2247" s="4"/>
      <c r="BV2247" s="4"/>
      <c r="BW2247" s="4"/>
      <c r="BZ2247" s="7"/>
      <c r="CF2247" s="7"/>
      <c r="CG2247" s="14"/>
      <c r="CH2247" s="7"/>
      <c r="CI2247" s="14"/>
      <c r="CJ2247" s="7"/>
      <c r="CK2247" s="14"/>
      <c r="CL2247" s="7"/>
      <c r="CM2247" s="14"/>
    </row>
    <row r="2248" spans="1:91" x14ac:dyDescent="0.3">
      <c r="A2248" s="10">
        <v>151</v>
      </c>
      <c r="B2248" s="36" t="s">
        <v>1226</v>
      </c>
      <c r="G2248" s="36" t="s">
        <v>7683</v>
      </c>
      <c r="K2248" s="7"/>
      <c r="L2248" s="7" t="s">
        <v>834</v>
      </c>
      <c r="M2248" s="7" t="s">
        <v>615</v>
      </c>
      <c r="N2248" s="4"/>
      <c r="O2248" s="4"/>
      <c r="P2248" s="4"/>
      <c r="Q2248" s="4"/>
      <c r="R2248" s="4"/>
      <c r="S2248" s="4"/>
      <c r="T2248" s="4"/>
      <c r="U2248" s="4"/>
      <c r="V2248" s="4"/>
      <c r="W2248" s="4"/>
      <c r="X2248" s="4"/>
      <c r="Y2248" s="4"/>
      <c r="Z2248" s="4"/>
      <c r="AA2248" s="4"/>
      <c r="AB2248" s="4"/>
      <c r="AC2248" s="4"/>
      <c r="AD2248" s="4"/>
      <c r="AE2248" s="4"/>
      <c r="AF2248" s="4"/>
      <c r="AG2248" s="4"/>
      <c r="AH2248" s="4"/>
      <c r="AI2248" s="4"/>
      <c r="AJ2248" s="4"/>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c r="BI2248" s="4"/>
      <c r="BJ2248" s="4"/>
      <c r="BK2248" s="4"/>
      <c r="BL2248" s="4"/>
      <c r="BM2248" s="4"/>
      <c r="BN2248" s="4"/>
      <c r="BO2248" s="4"/>
      <c r="BP2248" s="4"/>
      <c r="BQ2248" s="4"/>
      <c r="BR2248" s="4"/>
      <c r="BS2248" s="4"/>
      <c r="BT2248" s="4"/>
      <c r="BU2248" s="4"/>
      <c r="BV2248" s="4"/>
      <c r="BW2248" s="4"/>
      <c r="BZ2248" s="7"/>
      <c r="CF2248" s="7"/>
      <c r="CG2248" s="14"/>
      <c r="CH2248" s="7"/>
      <c r="CI2248" s="14"/>
      <c r="CJ2248" s="7"/>
      <c r="CK2248" s="14"/>
      <c r="CL2248" s="7"/>
      <c r="CM2248" s="14"/>
    </row>
    <row r="2249" spans="1:91" x14ac:dyDescent="0.3">
      <c r="A2249" s="10">
        <v>151</v>
      </c>
      <c r="B2249" s="36" t="s">
        <v>852</v>
      </c>
      <c r="G2249" s="36" t="s">
        <v>7684</v>
      </c>
      <c r="K2249" s="7"/>
      <c r="L2249" s="7" t="s">
        <v>834</v>
      </c>
      <c r="M2249" s="7" t="s">
        <v>669</v>
      </c>
      <c r="N2249" s="4"/>
      <c r="O2249" s="4"/>
      <c r="P2249" s="4"/>
      <c r="Q2249" s="4"/>
      <c r="R2249" s="4"/>
      <c r="S2249" s="4"/>
      <c r="T2249" s="4"/>
      <c r="U2249" s="4"/>
      <c r="V2249" s="4"/>
      <c r="W2249" s="4"/>
      <c r="X2249" s="4"/>
      <c r="Y2249" s="4"/>
      <c r="Z2249" s="4"/>
      <c r="AA2249" s="4"/>
      <c r="AB2249" s="4"/>
      <c r="AC2249" s="4"/>
      <c r="AD2249" s="4"/>
      <c r="AE2249" s="4"/>
      <c r="AF2249" s="4"/>
      <c r="AG2249" s="4"/>
      <c r="AH2249" s="4"/>
      <c r="AI2249" s="4"/>
      <c r="AJ2249" s="4"/>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c r="BI2249" s="4"/>
      <c r="BJ2249" s="4"/>
      <c r="BK2249" s="4"/>
      <c r="BL2249" s="4"/>
      <c r="BM2249" s="4"/>
      <c r="BN2249" s="4"/>
      <c r="BO2249" s="4"/>
      <c r="BP2249" s="4"/>
      <c r="BQ2249" s="4"/>
      <c r="BR2249" s="4"/>
      <c r="BS2249" s="4"/>
      <c r="BT2249" s="4"/>
      <c r="BU2249" s="4"/>
      <c r="BV2249" s="4"/>
      <c r="BW2249" s="4"/>
      <c r="BZ2249" s="7"/>
      <c r="CF2249" s="7"/>
      <c r="CG2249" s="14"/>
      <c r="CH2249" s="7"/>
      <c r="CI2249" s="14"/>
      <c r="CJ2249" s="7"/>
      <c r="CK2249" s="14"/>
      <c r="CL2249" s="7"/>
      <c r="CM2249" s="14"/>
    </row>
    <row r="2250" spans="1:91" x14ac:dyDescent="0.3">
      <c r="A2250" s="10">
        <v>151</v>
      </c>
      <c r="B2250" s="36" t="s">
        <v>852</v>
      </c>
      <c r="G2250" s="36" t="s">
        <v>7685</v>
      </c>
      <c r="K2250" s="7"/>
      <c r="L2250" s="7" t="s">
        <v>834</v>
      </c>
      <c r="M2250" s="7" t="s">
        <v>669</v>
      </c>
      <c r="N2250" s="4"/>
      <c r="O2250" s="4"/>
      <c r="P2250" s="4"/>
      <c r="Q2250" s="4"/>
      <c r="R2250" s="4"/>
      <c r="S2250" s="4"/>
      <c r="T2250" s="4"/>
      <c r="U2250" s="4"/>
      <c r="V2250" s="4"/>
      <c r="W2250" s="4"/>
      <c r="X2250" s="4"/>
      <c r="Y2250" s="4"/>
      <c r="Z2250" s="4"/>
      <c r="AA2250" s="4"/>
      <c r="AB2250" s="4"/>
      <c r="AC2250" s="4"/>
      <c r="AD2250" s="4"/>
      <c r="AE2250" s="4"/>
      <c r="AF2250" s="4"/>
      <c r="AG2250" s="4"/>
      <c r="AH2250" s="4"/>
      <c r="AI2250" s="4"/>
      <c r="AJ2250" s="4"/>
      <c r="AK2250" s="4"/>
      <c r="AL2250" s="4"/>
      <c r="AM2250" s="4"/>
      <c r="AN2250" s="4"/>
      <c r="AO2250" s="4"/>
      <c r="AP2250" s="4"/>
      <c r="AQ2250" s="4"/>
      <c r="AR2250" s="4"/>
      <c r="AS2250" s="4"/>
      <c r="AT2250" s="4"/>
      <c r="AU2250" s="4"/>
      <c r="AV2250" s="4"/>
      <c r="AW2250" s="4"/>
      <c r="AX2250" s="4"/>
      <c r="AY2250" s="4"/>
      <c r="AZ2250" s="4"/>
      <c r="BA2250" s="4"/>
      <c r="BB2250" s="4"/>
      <c r="BC2250" s="4"/>
      <c r="BD2250" s="4"/>
      <c r="BE2250" s="4"/>
      <c r="BF2250" s="4"/>
      <c r="BG2250" s="4"/>
      <c r="BH2250" s="4"/>
      <c r="BI2250" s="4"/>
      <c r="BJ2250" s="4"/>
      <c r="BK2250" s="4"/>
      <c r="BL2250" s="4"/>
      <c r="BM2250" s="4"/>
      <c r="BN2250" s="4"/>
      <c r="BO2250" s="4"/>
      <c r="BP2250" s="4"/>
      <c r="BQ2250" s="4"/>
      <c r="BR2250" s="4"/>
      <c r="BS2250" s="4"/>
      <c r="BT2250" s="4"/>
      <c r="BU2250" s="4"/>
      <c r="BV2250" s="4"/>
      <c r="BW2250" s="4"/>
      <c r="BZ2250" s="7"/>
      <c r="CF2250" s="7"/>
      <c r="CG2250" s="14"/>
      <c r="CH2250" s="7"/>
      <c r="CI2250" s="14"/>
      <c r="CJ2250" s="7"/>
      <c r="CK2250" s="14"/>
      <c r="CL2250" s="7"/>
      <c r="CM2250" s="14"/>
    </row>
    <row r="2251" spans="1:91" x14ac:dyDescent="0.3">
      <c r="A2251" s="10">
        <v>151</v>
      </c>
      <c r="B2251" s="36" t="s">
        <v>852</v>
      </c>
      <c r="G2251" s="36" t="s">
        <v>7686</v>
      </c>
      <c r="K2251" s="7"/>
      <c r="L2251" s="7" t="s">
        <v>834</v>
      </c>
      <c r="M2251" s="7" t="s">
        <v>669</v>
      </c>
      <c r="N2251" s="4"/>
      <c r="O2251" s="4"/>
      <c r="P2251" s="4"/>
      <c r="Q2251" s="4"/>
      <c r="R2251" s="4"/>
      <c r="S2251" s="4"/>
      <c r="T2251" s="4"/>
      <c r="U2251" s="4"/>
      <c r="V2251" s="4"/>
      <c r="W2251" s="4"/>
      <c r="X2251" s="4"/>
      <c r="Y2251" s="4"/>
      <c r="Z2251" s="4"/>
      <c r="AA2251" s="4"/>
      <c r="AB2251" s="4"/>
      <c r="AC2251" s="4"/>
      <c r="AD2251" s="4"/>
      <c r="AE2251" s="4"/>
      <c r="AF2251" s="4"/>
      <c r="AG2251" s="4"/>
      <c r="AH2251" s="4"/>
      <c r="AI2251" s="4"/>
      <c r="AJ2251" s="4"/>
      <c r="AK2251" s="4"/>
      <c r="AL2251" s="4"/>
      <c r="AM2251" s="4"/>
      <c r="AN2251" s="4"/>
      <c r="AO2251" s="4"/>
      <c r="AP2251" s="4"/>
      <c r="AQ2251" s="4"/>
      <c r="AR2251" s="4"/>
      <c r="AS2251" s="4"/>
      <c r="AT2251" s="4"/>
      <c r="AU2251" s="4"/>
      <c r="AV2251" s="4"/>
      <c r="AW2251" s="4"/>
      <c r="AX2251" s="4"/>
      <c r="AY2251" s="4"/>
      <c r="AZ2251" s="4"/>
      <c r="BA2251" s="4"/>
      <c r="BB2251" s="4"/>
      <c r="BC2251" s="4"/>
      <c r="BD2251" s="4"/>
      <c r="BE2251" s="4"/>
      <c r="BF2251" s="4"/>
      <c r="BG2251" s="4"/>
      <c r="BH2251" s="4"/>
      <c r="BI2251" s="4"/>
      <c r="BJ2251" s="4"/>
      <c r="BK2251" s="4"/>
      <c r="BL2251" s="4"/>
      <c r="BM2251" s="4"/>
      <c r="BN2251" s="4"/>
      <c r="BO2251" s="4"/>
      <c r="BP2251" s="4"/>
      <c r="BQ2251" s="4"/>
      <c r="BR2251" s="4"/>
      <c r="BS2251" s="4"/>
      <c r="BT2251" s="4"/>
      <c r="BU2251" s="4"/>
      <c r="BV2251" s="4"/>
      <c r="BW2251" s="4"/>
      <c r="BZ2251" s="7"/>
      <c r="CF2251" s="7"/>
      <c r="CG2251" s="14"/>
      <c r="CH2251" s="7"/>
      <c r="CI2251" s="14"/>
      <c r="CJ2251" s="7"/>
      <c r="CK2251" s="14"/>
      <c r="CL2251" s="7"/>
      <c r="CM2251" s="14"/>
    </row>
    <row r="2252" spans="1:91" x14ac:dyDescent="0.3">
      <c r="A2252" s="10">
        <v>151</v>
      </c>
      <c r="B2252" s="36" t="s">
        <v>1058</v>
      </c>
      <c r="G2252" s="36" t="s">
        <v>7687</v>
      </c>
      <c r="K2252" s="7"/>
      <c r="L2252" s="7" t="s">
        <v>834</v>
      </c>
      <c r="M2252" s="7" t="s">
        <v>669</v>
      </c>
      <c r="N2252" s="4"/>
      <c r="O2252" s="4"/>
      <c r="P2252" s="4"/>
      <c r="Q2252" s="4"/>
      <c r="R2252" s="4"/>
      <c r="S2252" s="4"/>
      <c r="T2252" s="4"/>
      <c r="U2252" s="4"/>
      <c r="V2252" s="4"/>
      <c r="W2252" s="4"/>
      <c r="X2252" s="4"/>
      <c r="Y2252" s="4"/>
      <c r="Z2252" s="4"/>
      <c r="AA2252" s="4"/>
      <c r="AB2252" s="4"/>
      <c r="AC2252" s="4"/>
      <c r="AD2252" s="4"/>
      <c r="AE2252" s="4"/>
      <c r="AF2252" s="4"/>
      <c r="AG2252" s="4"/>
      <c r="AH2252" s="4"/>
      <c r="AI2252" s="4"/>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c r="BI2252" s="4"/>
      <c r="BJ2252" s="4"/>
      <c r="BK2252" s="4"/>
      <c r="BL2252" s="4"/>
      <c r="BM2252" s="4"/>
      <c r="BN2252" s="4"/>
      <c r="BO2252" s="4"/>
      <c r="BP2252" s="4"/>
      <c r="BQ2252" s="4"/>
      <c r="BR2252" s="4"/>
      <c r="BS2252" s="4"/>
      <c r="BT2252" s="4"/>
      <c r="BU2252" s="4"/>
      <c r="BV2252" s="4"/>
      <c r="BW2252" s="4"/>
      <c r="BZ2252" s="7"/>
      <c r="CF2252" s="7"/>
      <c r="CG2252" s="14"/>
      <c r="CH2252" s="7"/>
      <c r="CI2252" s="14"/>
      <c r="CJ2252" s="7"/>
      <c r="CK2252" s="14"/>
      <c r="CL2252" s="7"/>
      <c r="CM2252" s="14"/>
    </row>
    <row r="2253" spans="1:91" x14ac:dyDescent="0.3">
      <c r="A2253" s="10">
        <v>151</v>
      </c>
      <c r="B2253" s="36" t="s">
        <v>1058</v>
      </c>
      <c r="G2253" s="36" t="s">
        <v>7688</v>
      </c>
      <c r="K2253" s="7"/>
      <c r="L2253" s="7" t="s">
        <v>834</v>
      </c>
      <c r="M2253" s="7" t="s">
        <v>669</v>
      </c>
      <c r="N2253" s="4"/>
      <c r="O2253" s="4"/>
      <c r="P2253" s="4"/>
      <c r="Q2253" s="4"/>
      <c r="R2253" s="4"/>
      <c r="S2253" s="4"/>
      <c r="T2253" s="4"/>
      <c r="U2253" s="4"/>
      <c r="V2253" s="4"/>
      <c r="W2253" s="4"/>
      <c r="X2253" s="4"/>
      <c r="Y2253" s="4"/>
      <c r="Z2253" s="4"/>
      <c r="AA2253" s="4"/>
      <c r="AB2253" s="4"/>
      <c r="AC2253" s="4"/>
      <c r="AD2253" s="4"/>
      <c r="AE2253" s="4"/>
      <c r="AF2253" s="4"/>
      <c r="AG2253" s="4"/>
      <c r="AH2253" s="4"/>
      <c r="AI2253" s="4"/>
      <c r="AJ2253" s="4"/>
      <c r="AK2253" s="4"/>
      <c r="AL2253" s="4"/>
      <c r="AM2253" s="4"/>
      <c r="AN2253" s="4"/>
      <c r="AO2253" s="4"/>
      <c r="AP2253" s="4"/>
      <c r="AQ2253" s="4"/>
      <c r="AR2253" s="4"/>
      <c r="AS2253" s="4"/>
      <c r="AT2253" s="4"/>
      <c r="AU2253" s="4"/>
      <c r="AV2253" s="4"/>
      <c r="AW2253" s="4"/>
      <c r="AX2253" s="4"/>
      <c r="AY2253" s="4"/>
      <c r="AZ2253" s="4"/>
      <c r="BA2253" s="4"/>
      <c r="BB2253" s="4"/>
      <c r="BC2253" s="4"/>
      <c r="BD2253" s="4"/>
      <c r="BE2253" s="4"/>
      <c r="BF2253" s="4"/>
      <c r="BG2253" s="4"/>
      <c r="BH2253" s="4"/>
      <c r="BI2253" s="4"/>
      <c r="BJ2253" s="4"/>
      <c r="BK2253" s="4"/>
      <c r="BL2253" s="4"/>
      <c r="BM2253" s="4"/>
      <c r="BN2253" s="4"/>
      <c r="BO2253" s="4"/>
      <c r="BP2253" s="4"/>
      <c r="BQ2253" s="4"/>
      <c r="BR2253" s="4"/>
      <c r="BS2253" s="4"/>
      <c r="BT2253" s="4"/>
      <c r="BU2253" s="4"/>
      <c r="BV2253" s="4"/>
      <c r="BW2253" s="4"/>
      <c r="BZ2253" s="7"/>
      <c r="CF2253" s="7"/>
      <c r="CG2253" s="14"/>
      <c r="CH2253" s="7"/>
      <c r="CI2253" s="14"/>
      <c r="CJ2253" s="7"/>
      <c r="CK2253" s="14"/>
      <c r="CL2253" s="7"/>
      <c r="CM2253" s="14"/>
    </row>
    <row r="2254" spans="1:91" x14ac:dyDescent="0.3">
      <c r="A2254" s="10">
        <v>151</v>
      </c>
      <c r="B2254" s="36" t="s">
        <v>1083</v>
      </c>
      <c r="G2254" s="36" t="s">
        <v>7689</v>
      </c>
      <c r="K2254" s="7"/>
      <c r="L2254" s="7" t="s">
        <v>834</v>
      </c>
      <c r="M2254" s="7" t="s">
        <v>669</v>
      </c>
      <c r="N2254" s="4"/>
      <c r="O2254" s="4"/>
      <c r="P2254" s="4"/>
      <c r="Q2254" s="4"/>
      <c r="R2254" s="4"/>
      <c r="S2254" s="4"/>
      <c r="T2254" s="4"/>
      <c r="U2254" s="4"/>
      <c r="V2254" s="4"/>
      <c r="W2254" s="4"/>
      <c r="X2254" s="4"/>
      <c r="Y2254" s="4"/>
      <c r="Z2254" s="4"/>
      <c r="AA2254" s="4"/>
      <c r="AB2254" s="4"/>
      <c r="AC2254" s="4"/>
      <c r="AD2254" s="4"/>
      <c r="AE2254" s="4"/>
      <c r="AF2254" s="4"/>
      <c r="AG2254" s="4"/>
      <c r="AH2254" s="4"/>
      <c r="AI2254" s="4"/>
      <c r="AJ2254" s="4"/>
      <c r="AK2254" s="4"/>
      <c r="AL2254" s="4"/>
      <c r="AM2254" s="4"/>
      <c r="AN2254" s="4"/>
      <c r="AO2254" s="4"/>
      <c r="AP2254" s="4"/>
      <c r="AQ2254" s="4"/>
      <c r="AR2254" s="4"/>
      <c r="AS2254" s="4"/>
      <c r="AT2254" s="4"/>
      <c r="AU2254" s="4"/>
      <c r="AV2254" s="4"/>
      <c r="AW2254" s="4"/>
      <c r="AX2254" s="4"/>
      <c r="AY2254" s="4"/>
      <c r="AZ2254" s="4"/>
      <c r="BA2254" s="4"/>
      <c r="BB2254" s="4"/>
      <c r="BC2254" s="4"/>
      <c r="BD2254" s="4"/>
      <c r="BE2254" s="4"/>
      <c r="BF2254" s="4"/>
      <c r="BG2254" s="4"/>
      <c r="BH2254" s="4"/>
      <c r="BI2254" s="4"/>
      <c r="BJ2254" s="4"/>
      <c r="BK2254" s="4"/>
      <c r="BL2254" s="4"/>
      <c r="BM2254" s="4"/>
      <c r="BN2254" s="4"/>
      <c r="BO2254" s="4"/>
      <c r="BP2254" s="4"/>
      <c r="BQ2254" s="4"/>
      <c r="BR2254" s="4"/>
      <c r="BS2254" s="4"/>
      <c r="BT2254" s="4"/>
      <c r="BU2254" s="4"/>
      <c r="BV2254" s="4"/>
      <c r="BW2254" s="4"/>
      <c r="BZ2254" s="7"/>
      <c r="CF2254" s="7"/>
      <c r="CG2254" s="14"/>
      <c r="CH2254" s="7"/>
      <c r="CI2254" s="14"/>
      <c r="CJ2254" s="7"/>
      <c r="CK2254" s="14"/>
      <c r="CL2254" s="7"/>
      <c r="CM2254" s="14"/>
    </row>
    <row r="2255" spans="1:91" x14ac:dyDescent="0.3">
      <c r="A2255" s="10">
        <v>151</v>
      </c>
      <c r="B2255" s="36" t="s">
        <v>1025</v>
      </c>
      <c r="G2255" s="36" t="s">
        <v>7690</v>
      </c>
      <c r="K2255" s="7"/>
      <c r="L2255" s="7" t="s">
        <v>834</v>
      </c>
      <c r="M2255" s="7" t="s">
        <v>669</v>
      </c>
      <c r="N2255" s="4"/>
      <c r="O2255" s="4"/>
      <c r="P2255" s="4"/>
      <c r="Q2255" s="4"/>
      <c r="R2255" s="4"/>
      <c r="S2255" s="4"/>
      <c r="T2255" s="4"/>
      <c r="U2255" s="4"/>
      <c r="V2255" s="4"/>
      <c r="W2255" s="4"/>
      <c r="X2255" s="4"/>
      <c r="Y2255" s="4"/>
      <c r="Z2255" s="4"/>
      <c r="AA2255" s="4"/>
      <c r="AB2255" s="4"/>
      <c r="AC2255" s="4"/>
      <c r="AD2255" s="4"/>
      <c r="AE2255" s="4"/>
      <c r="AF2255" s="4"/>
      <c r="AG2255" s="4"/>
      <c r="AH2255" s="4"/>
      <c r="AI2255" s="4"/>
      <c r="AJ2255" s="4"/>
      <c r="AK2255" s="4"/>
      <c r="AL2255" s="4"/>
      <c r="AM2255" s="4"/>
      <c r="AN2255" s="4"/>
      <c r="AO2255" s="4"/>
      <c r="AP2255" s="4"/>
      <c r="AQ2255" s="4"/>
      <c r="AR2255" s="4"/>
      <c r="AS2255" s="4"/>
      <c r="AT2255" s="4"/>
      <c r="AU2255" s="4"/>
      <c r="AV2255" s="4"/>
      <c r="AW2255" s="4"/>
      <c r="AX2255" s="4"/>
      <c r="AY2255" s="4"/>
      <c r="AZ2255" s="4"/>
      <c r="BA2255" s="4"/>
      <c r="BB2255" s="4"/>
      <c r="BC2255" s="4"/>
      <c r="BD2255" s="4"/>
      <c r="BE2255" s="4"/>
      <c r="BF2255" s="4"/>
      <c r="BG2255" s="4"/>
      <c r="BH2255" s="4"/>
      <c r="BI2255" s="4"/>
      <c r="BJ2255" s="4"/>
      <c r="BK2255" s="4"/>
      <c r="BL2255" s="4"/>
      <c r="BM2255" s="4"/>
      <c r="BN2255" s="4"/>
      <c r="BO2255" s="4"/>
      <c r="BP2255" s="4"/>
      <c r="BQ2255" s="4"/>
      <c r="BR2255" s="4"/>
      <c r="BS2255" s="4"/>
      <c r="BT2255" s="4"/>
      <c r="BU2255" s="4"/>
      <c r="BV2255" s="4"/>
      <c r="BW2255" s="4"/>
      <c r="BZ2255" s="7"/>
      <c r="CF2255" s="7"/>
      <c r="CG2255" s="14"/>
      <c r="CH2255" s="7"/>
      <c r="CI2255" s="14"/>
      <c r="CJ2255" s="7"/>
      <c r="CK2255" s="14"/>
      <c r="CL2255" s="7"/>
      <c r="CM2255" s="14"/>
    </row>
    <row r="2256" spans="1:91" x14ac:dyDescent="0.3">
      <c r="A2256" s="10">
        <v>151</v>
      </c>
      <c r="B2256" s="36" t="s">
        <v>1028</v>
      </c>
      <c r="G2256" s="36" t="s">
        <v>7691</v>
      </c>
      <c r="K2256" s="7"/>
      <c r="L2256" s="7" t="s">
        <v>834</v>
      </c>
      <c r="M2256" s="7" t="s">
        <v>615</v>
      </c>
      <c r="N2256" s="4"/>
      <c r="O2256" s="4"/>
      <c r="P2256" s="4"/>
      <c r="Q2256" s="4"/>
      <c r="R2256" s="4"/>
      <c r="S2256" s="4"/>
      <c r="T2256" s="4"/>
      <c r="U2256" s="4"/>
      <c r="V2256" s="4"/>
      <c r="W2256" s="4"/>
      <c r="X2256" s="4"/>
      <c r="Y2256" s="4"/>
      <c r="Z2256" s="4"/>
      <c r="AA2256" s="4"/>
      <c r="AB2256" s="4"/>
      <c r="AC2256" s="4"/>
      <c r="AD2256" s="4"/>
      <c r="AE2256" s="4"/>
      <c r="AF2256" s="4"/>
      <c r="AG2256" s="4"/>
      <c r="AH2256" s="4"/>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4"/>
      <c r="BH2256" s="4"/>
      <c r="BI2256" s="4"/>
      <c r="BJ2256" s="4"/>
      <c r="BK2256" s="4"/>
      <c r="BL2256" s="4"/>
      <c r="BM2256" s="4"/>
      <c r="BN2256" s="4"/>
      <c r="BO2256" s="4"/>
      <c r="BP2256" s="4"/>
      <c r="BQ2256" s="4"/>
      <c r="BR2256" s="4"/>
      <c r="BS2256" s="4"/>
      <c r="BT2256" s="4"/>
      <c r="BU2256" s="4"/>
      <c r="BV2256" s="4"/>
      <c r="BW2256" s="4"/>
      <c r="BZ2256" s="7"/>
      <c r="CF2256" s="7"/>
      <c r="CG2256" s="14"/>
      <c r="CH2256" s="7"/>
      <c r="CI2256" s="14"/>
      <c r="CJ2256" s="7"/>
      <c r="CK2256" s="14"/>
      <c r="CL2256" s="7"/>
      <c r="CM2256" s="14"/>
    </row>
    <row r="2257" spans="1:91" x14ac:dyDescent="0.3">
      <c r="A2257" s="10">
        <v>151</v>
      </c>
      <c r="B2257" s="36" t="s">
        <v>1025</v>
      </c>
      <c r="G2257" s="36" t="s">
        <v>7692</v>
      </c>
      <c r="K2257" s="7"/>
      <c r="L2257" s="7" t="s">
        <v>834</v>
      </c>
      <c r="M2257" s="7" t="s">
        <v>669</v>
      </c>
      <c r="N2257" s="4"/>
      <c r="O2257" s="4"/>
      <c r="P2257" s="4"/>
      <c r="Q2257" s="4"/>
      <c r="R2257" s="4"/>
      <c r="S2257" s="4"/>
      <c r="T2257" s="4"/>
      <c r="U2257" s="4"/>
      <c r="V2257" s="4"/>
      <c r="W2257" s="4"/>
      <c r="X2257" s="4"/>
      <c r="Y2257" s="4"/>
      <c r="Z2257" s="4"/>
      <c r="AA2257" s="4"/>
      <c r="AB2257" s="4"/>
      <c r="AC2257" s="4"/>
      <c r="AD2257" s="4"/>
      <c r="AE2257" s="4"/>
      <c r="AF2257" s="4"/>
      <c r="AG2257" s="4"/>
      <c r="AH2257" s="4"/>
      <c r="AI2257" s="4"/>
      <c r="AJ2257" s="4"/>
      <c r="AK2257" s="4"/>
      <c r="AL2257" s="4"/>
      <c r="AM2257" s="4"/>
      <c r="AN2257" s="4"/>
      <c r="AO2257" s="4"/>
      <c r="AP2257" s="4"/>
      <c r="AQ2257" s="4"/>
      <c r="AR2257" s="4"/>
      <c r="AS2257" s="4"/>
      <c r="AT2257" s="4"/>
      <c r="AU2257" s="4"/>
      <c r="AV2257" s="4"/>
      <c r="AW2257" s="4"/>
      <c r="AX2257" s="4"/>
      <c r="AY2257" s="4"/>
      <c r="AZ2257" s="4"/>
      <c r="BA2257" s="4"/>
      <c r="BB2257" s="4"/>
      <c r="BC2257" s="4"/>
      <c r="BD2257" s="4"/>
      <c r="BE2257" s="4"/>
      <c r="BF2257" s="4"/>
      <c r="BG2257" s="4"/>
      <c r="BH2257" s="4"/>
      <c r="BI2257" s="4"/>
      <c r="BJ2257" s="4"/>
      <c r="BK2257" s="4"/>
      <c r="BL2257" s="4"/>
      <c r="BM2257" s="4"/>
      <c r="BN2257" s="4"/>
      <c r="BO2257" s="4"/>
      <c r="BP2257" s="4"/>
      <c r="BQ2257" s="4"/>
      <c r="BR2257" s="4"/>
      <c r="BS2257" s="4"/>
      <c r="BT2257" s="4"/>
      <c r="BU2257" s="4"/>
      <c r="BV2257" s="4"/>
      <c r="BW2257" s="4"/>
      <c r="BZ2257" s="7"/>
      <c r="CF2257" s="7"/>
      <c r="CG2257" s="14"/>
      <c r="CH2257" s="7"/>
      <c r="CI2257" s="14"/>
      <c r="CJ2257" s="7"/>
      <c r="CK2257" s="14"/>
      <c r="CL2257" s="7"/>
      <c r="CM2257" s="14"/>
    </row>
    <row r="2258" spans="1:91" x14ac:dyDescent="0.3">
      <c r="A2258" s="10">
        <v>151</v>
      </c>
      <c r="B2258" s="36" t="s">
        <v>1025</v>
      </c>
      <c r="G2258" s="36" t="s">
        <v>7693</v>
      </c>
      <c r="K2258" s="7"/>
      <c r="L2258" s="7" t="s">
        <v>834</v>
      </c>
      <c r="M2258" s="7" t="s">
        <v>669</v>
      </c>
      <c r="N2258" s="4"/>
      <c r="O2258" s="4"/>
      <c r="P2258" s="4"/>
      <c r="Q2258" s="4"/>
      <c r="R2258" s="4"/>
      <c r="S2258" s="4"/>
      <c r="T2258" s="4"/>
      <c r="U2258" s="4"/>
      <c r="V2258" s="4"/>
      <c r="W2258" s="4"/>
      <c r="X2258" s="4"/>
      <c r="Y2258" s="4"/>
      <c r="Z2258" s="4"/>
      <c r="AA2258" s="4"/>
      <c r="AB2258" s="4"/>
      <c r="AC2258" s="4"/>
      <c r="AD2258" s="4"/>
      <c r="AE2258" s="4"/>
      <c r="AF2258" s="4"/>
      <c r="AG2258" s="4"/>
      <c r="AH2258" s="4"/>
      <c r="AI2258" s="4"/>
      <c r="AJ2258" s="4"/>
      <c r="AK2258" s="4"/>
      <c r="AL2258" s="4"/>
      <c r="AM2258" s="4"/>
      <c r="AN2258" s="4"/>
      <c r="AO2258" s="4"/>
      <c r="AP2258" s="4"/>
      <c r="AQ2258" s="4"/>
      <c r="AR2258" s="4"/>
      <c r="AS2258" s="4"/>
      <c r="AT2258" s="4"/>
      <c r="AU2258" s="4"/>
      <c r="AV2258" s="4"/>
      <c r="AW2258" s="4"/>
      <c r="AX2258" s="4"/>
      <c r="AY2258" s="4"/>
      <c r="AZ2258" s="4"/>
      <c r="BA2258" s="4"/>
      <c r="BB2258" s="4"/>
      <c r="BC2258" s="4"/>
      <c r="BD2258" s="4"/>
      <c r="BE2258" s="4"/>
      <c r="BF2258" s="4"/>
      <c r="BG2258" s="4"/>
      <c r="BH2258" s="4"/>
      <c r="BI2258" s="4"/>
      <c r="BJ2258" s="4"/>
      <c r="BK2258" s="4"/>
      <c r="BL2258" s="4"/>
      <c r="BM2258" s="4"/>
      <c r="BN2258" s="4"/>
      <c r="BO2258" s="4"/>
      <c r="BP2258" s="4"/>
      <c r="BQ2258" s="4"/>
      <c r="BR2258" s="4"/>
      <c r="BS2258" s="4"/>
      <c r="BT2258" s="4"/>
      <c r="BU2258" s="4"/>
      <c r="BV2258" s="4"/>
      <c r="BW2258" s="4"/>
      <c r="BZ2258" s="7"/>
      <c r="CF2258" s="7"/>
      <c r="CG2258" s="14"/>
      <c r="CH2258" s="7"/>
      <c r="CI2258" s="14"/>
      <c r="CJ2258" s="7"/>
      <c r="CK2258" s="14"/>
      <c r="CL2258" s="7"/>
      <c r="CM2258" s="14"/>
    </row>
    <row r="2259" spans="1:91" x14ac:dyDescent="0.3">
      <c r="A2259" s="10">
        <v>151</v>
      </c>
      <c r="B2259" s="36" t="s">
        <v>1025</v>
      </c>
      <c r="G2259" s="36" t="s">
        <v>7694</v>
      </c>
      <c r="K2259" s="7"/>
      <c r="L2259" s="7" t="s">
        <v>834</v>
      </c>
      <c r="M2259" s="7" t="s">
        <v>669</v>
      </c>
      <c r="N2259" s="4"/>
      <c r="O2259" s="4"/>
      <c r="P2259" s="4"/>
      <c r="Q2259" s="4"/>
      <c r="R2259" s="4"/>
      <c r="S2259" s="4"/>
      <c r="T2259" s="4"/>
      <c r="U2259" s="4"/>
      <c r="V2259" s="4"/>
      <c r="W2259" s="4"/>
      <c r="X2259" s="4"/>
      <c r="Y2259" s="4"/>
      <c r="Z2259" s="4"/>
      <c r="AA2259" s="4"/>
      <c r="AB2259" s="4"/>
      <c r="AC2259" s="4"/>
      <c r="AD2259" s="4"/>
      <c r="AE2259" s="4"/>
      <c r="AF2259" s="4"/>
      <c r="AG2259" s="4"/>
      <c r="AH2259" s="4"/>
      <c r="AI2259" s="4"/>
      <c r="AJ2259" s="4"/>
      <c r="AK2259" s="4"/>
      <c r="AL2259" s="4"/>
      <c r="AM2259" s="4"/>
      <c r="AN2259" s="4"/>
      <c r="AO2259" s="4"/>
      <c r="AP2259" s="4"/>
      <c r="AQ2259" s="4"/>
      <c r="AR2259" s="4"/>
      <c r="AS2259" s="4"/>
      <c r="AT2259" s="4"/>
      <c r="AU2259" s="4"/>
      <c r="AV2259" s="4"/>
      <c r="AW2259" s="4"/>
      <c r="AX2259" s="4"/>
      <c r="AY2259" s="4"/>
      <c r="AZ2259" s="4"/>
      <c r="BA2259" s="4"/>
      <c r="BB2259" s="4"/>
      <c r="BC2259" s="4"/>
      <c r="BD2259" s="4"/>
      <c r="BE2259" s="4"/>
      <c r="BF2259" s="4"/>
      <c r="BG2259" s="4"/>
      <c r="BH2259" s="4"/>
      <c r="BI2259" s="4"/>
      <c r="BJ2259" s="4"/>
      <c r="BK2259" s="4"/>
      <c r="BL2259" s="4"/>
      <c r="BM2259" s="4"/>
      <c r="BN2259" s="4"/>
      <c r="BO2259" s="4"/>
      <c r="BP2259" s="4"/>
      <c r="BQ2259" s="4"/>
      <c r="BR2259" s="4"/>
      <c r="BS2259" s="4"/>
      <c r="BT2259" s="4"/>
      <c r="BU2259" s="4"/>
      <c r="BV2259" s="4"/>
      <c r="BW2259" s="4"/>
      <c r="BZ2259" s="7"/>
      <c r="CF2259" s="7"/>
      <c r="CG2259" s="14"/>
      <c r="CH2259" s="7"/>
      <c r="CI2259" s="14"/>
      <c r="CJ2259" s="7"/>
      <c r="CK2259" s="14"/>
      <c r="CL2259" s="7"/>
      <c r="CM2259" s="14"/>
    </row>
    <row r="2260" spans="1:91" x14ac:dyDescent="0.3">
      <c r="A2260" s="10">
        <v>151</v>
      </c>
      <c r="B2260" s="36" t="s">
        <v>1025</v>
      </c>
      <c r="G2260" s="36" t="s">
        <v>7695</v>
      </c>
      <c r="K2260" s="7"/>
      <c r="L2260" s="7" t="s">
        <v>834</v>
      </c>
      <c r="M2260" s="7" t="s">
        <v>669</v>
      </c>
      <c r="N2260" s="4"/>
      <c r="O2260" s="4"/>
      <c r="P2260" s="4"/>
      <c r="Q2260" s="4"/>
      <c r="R2260" s="4"/>
      <c r="S2260" s="4"/>
      <c r="T2260" s="4"/>
      <c r="U2260" s="4"/>
      <c r="V2260" s="4"/>
      <c r="W2260" s="4"/>
      <c r="X2260" s="4"/>
      <c r="Y2260" s="4"/>
      <c r="Z2260" s="4"/>
      <c r="AA2260" s="4"/>
      <c r="AB2260" s="4"/>
      <c r="AC2260" s="4"/>
      <c r="AD2260" s="4"/>
      <c r="AE2260" s="4"/>
      <c r="AF2260" s="4"/>
      <c r="AG2260" s="4"/>
      <c r="AH2260" s="4"/>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4"/>
      <c r="BH2260" s="4"/>
      <c r="BI2260" s="4"/>
      <c r="BJ2260" s="4"/>
      <c r="BK2260" s="4"/>
      <c r="BL2260" s="4"/>
      <c r="BM2260" s="4"/>
      <c r="BN2260" s="4"/>
      <c r="BO2260" s="4"/>
      <c r="BP2260" s="4"/>
      <c r="BQ2260" s="4"/>
      <c r="BR2260" s="4"/>
      <c r="BS2260" s="4"/>
      <c r="BT2260" s="4"/>
      <c r="BU2260" s="4"/>
      <c r="BV2260" s="4"/>
      <c r="BW2260" s="4"/>
      <c r="BZ2260" s="7"/>
      <c r="CF2260" s="7"/>
      <c r="CG2260" s="14"/>
      <c r="CH2260" s="7"/>
      <c r="CI2260" s="14"/>
      <c r="CJ2260" s="7"/>
      <c r="CK2260" s="14"/>
      <c r="CL2260" s="7"/>
      <c r="CM2260" s="14"/>
    </row>
    <row r="2261" spans="1:91" x14ac:dyDescent="0.3">
      <c r="A2261" s="10">
        <v>151</v>
      </c>
      <c r="B2261" s="36" t="s">
        <v>5148</v>
      </c>
      <c r="G2261" s="36" t="s">
        <v>7696</v>
      </c>
      <c r="K2261" s="7"/>
      <c r="L2261" s="7" t="s">
        <v>834</v>
      </c>
      <c r="M2261" s="7" t="s">
        <v>669</v>
      </c>
      <c r="N2261" s="4"/>
      <c r="O2261" s="4"/>
      <c r="P2261" s="4"/>
      <c r="Q2261" s="4"/>
      <c r="R2261" s="4"/>
      <c r="S2261" s="4"/>
      <c r="T2261" s="4"/>
      <c r="U2261" s="4"/>
      <c r="V2261" s="4"/>
      <c r="W2261" s="4"/>
      <c r="X2261" s="4"/>
      <c r="Y2261" s="4"/>
      <c r="Z2261" s="4"/>
      <c r="AA2261" s="4"/>
      <c r="AB2261" s="4"/>
      <c r="AC2261" s="4"/>
      <c r="AD2261" s="4"/>
      <c r="AE2261" s="4"/>
      <c r="AF2261" s="4"/>
      <c r="AG2261" s="4"/>
      <c r="AH2261" s="4"/>
      <c r="AI2261" s="4"/>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c r="BI2261" s="4"/>
      <c r="BJ2261" s="4"/>
      <c r="BK2261" s="4"/>
      <c r="BL2261" s="4"/>
      <c r="BM2261" s="4"/>
      <c r="BN2261" s="4"/>
      <c r="BO2261" s="4"/>
      <c r="BP2261" s="4"/>
      <c r="BQ2261" s="4"/>
      <c r="BR2261" s="4"/>
      <c r="BS2261" s="4"/>
      <c r="BT2261" s="4"/>
      <c r="BU2261" s="4"/>
      <c r="BV2261" s="4"/>
      <c r="BW2261" s="4"/>
      <c r="BZ2261" s="7"/>
      <c r="CF2261" s="7"/>
      <c r="CG2261" s="14"/>
      <c r="CH2261" s="7"/>
      <c r="CI2261" s="14"/>
      <c r="CJ2261" s="7"/>
      <c r="CK2261" s="14"/>
      <c r="CL2261" s="7"/>
      <c r="CM2261" s="14"/>
    </row>
    <row r="2262" spans="1:91" x14ac:dyDescent="0.3">
      <c r="A2262" s="10">
        <v>151</v>
      </c>
      <c r="B2262" s="36" t="s">
        <v>1226</v>
      </c>
      <c r="G2262" s="36" t="s">
        <v>7697</v>
      </c>
      <c r="K2262" s="7"/>
      <c r="L2262" s="7" t="s">
        <v>834</v>
      </c>
      <c r="M2262" s="7" t="s">
        <v>615</v>
      </c>
      <c r="N2262" s="4"/>
      <c r="O2262" s="4"/>
      <c r="P2262" s="4"/>
      <c r="Q2262" s="4"/>
      <c r="R2262" s="4"/>
      <c r="S2262" s="4"/>
      <c r="T2262" s="4"/>
      <c r="U2262" s="4"/>
      <c r="V2262" s="4"/>
      <c r="W2262" s="4"/>
      <c r="X2262" s="4"/>
      <c r="Y2262" s="4"/>
      <c r="Z2262" s="4"/>
      <c r="AA2262" s="4"/>
      <c r="AB2262" s="4"/>
      <c r="AC2262" s="4"/>
      <c r="AD2262" s="4"/>
      <c r="AE2262" s="4"/>
      <c r="AF2262" s="4"/>
      <c r="AG2262" s="4"/>
      <c r="AH2262" s="4"/>
      <c r="AI2262" s="4"/>
      <c r="AJ2262" s="4"/>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c r="BI2262" s="4"/>
      <c r="BJ2262" s="4"/>
      <c r="BK2262" s="4"/>
      <c r="BL2262" s="4"/>
      <c r="BM2262" s="4"/>
      <c r="BN2262" s="4"/>
      <c r="BO2262" s="4"/>
      <c r="BP2262" s="4"/>
      <c r="BQ2262" s="4"/>
      <c r="BR2262" s="4"/>
      <c r="BS2262" s="4"/>
      <c r="BT2262" s="4"/>
      <c r="BU2262" s="4"/>
      <c r="BV2262" s="4"/>
      <c r="BW2262" s="4"/>
      <c r="BZ2262" s="7"/>
      <c r="CF2262" s="7"/>
      <c r="CG2262" s="14"/>
      <c r="CH2262" s="7"/>
      <c r="CI2262" s="14"/>
      <c r="CJ2262" s="7"/>
      <c r="CK2262" s="14"/>
      <c r="CL2262" s="7"/>
      <c r="CM2262" s="14"/>
    </row>
    <row r="2263" spans="1:91" x14ac:dyDescent="0.3">
      <c r="A2263" s="10">
        <v>151</v>
      </c>
      <c r="B2263" s="36" t="s">
        <v>1025</v>
      </c>
      <c r="G2263" s="36" t="s">
        <v>7698</v>
      </c>
      <c r="K2263" s="7"/>
      <c r="L2263" s="7" t="s">
        <v>834</v>
      </c>
      <c r="M2263" s="7" t="s">
        <v>639</v>
      </c>
      <c r="N2263" s="4"/>
      <c r="O2263" s="4"/>
      <c r="P2263" s="4"/>
      <c r="Q2263" s="4"/>
      <c r="R2263" s="4"/>
      <c r="S2263" s="4"/>
      <c r="T2263" s="4"/>
      <c r="U2263" s="4"/>
      <c r="V2263" s="4"/>
      <c r="W2263" s="4"/>
      <c r="X2263" s="4"/>
      <c r="Y2263" s="4"/>
      <c r="Z2263" s="4"/>
      <c r="AA2263" s="4"/>
      <c r="AB2263" s="4"/>
      <c r="AC2263" s="4"/>
      <c r="AD2263" s="4"/>
      <c r="AE2263" s="4"/>
      <c r="AF2263" s="4"/>
      <c r="AG2263" s="4"/>
      <c r="AH2263" s="4"/>
      <c r="AI2263" s="4"/>
      <c r="AJ2263" s="4"/>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c r="BI2263" s="4"/>
      <c r="BJ2263" s="4"/>
      <c r="BK2263" s="4"/>
      <c r="BL2263" s="4"/>
      <c r="BM2263" s="4"/>
      <c r="BN2263" s="4"/>
      <c r="BO2263" s="4"/>
      <c r="BP2263" s="4"/>
      <c r="BQ2263" s="4"/>
      <c r="BR2263" s="4"/>
      <c r="BS2263" s="4"/>
      <c r="BT2263" s="4"/>
      <c r="BU2263" s="4"/>
      <c r="BV2263" s="4"/>
      <c r="BW2263" s="4"/>
      <c r="BZ2263" s="7"/>
      <c r="CF2263" s="7"/>
      <c r="CG2263" s="14"/>
      <c r="CH2263" s="7"/>
      <c r="CI2263" s="14"/>
      <c r="CJ2263" s="7"/>
      <c r="CK2263" s="14"/>
      <c r="CL2263" s="7"/>
      <c r="CM2263" s="14"/>
    </row>
    <row r="2264" spans="1:91" x14ac:dyDescent="0.3">
      <c r="A2264" s="10">
        <v>151</v>
      </c>
      <c r="B2264" s="36" t="s">
        <v>860</v>
      </c>
      <c r="G2264" s="36" t="s">
        <v>7699</v>
      </c>
      <c r="K2264" s="7"/>
      <c r="L2264" s="7" t="s">
        <v>834</v>
      </c>
      <c r="M2264" s="7" t="s">
        <v>633</v>
      </c>
      <c r="N2264" s="4"/>
      <c r="O2264" s="4"/>
      <c r="P2264" s="4"/>
      <c r="Q2264" s="4"/>
      <c r="R2264" s="4"/>
      <c r="S2264" s="4"/>
      <c r="T2264" s="4"/>
      <c r="U2264" s="4"/>
      <c r="V2264" s="4"/>
      <c r="W2264" s="4"/>
      <c r="X2264" s="4"/>
      <c r="Y2264" s="4"/>
      <c r="Z2264" s="4"/>
      <c r="AA2264" s="4"/>
      <c r="AB2264" s="4"/>
      <c r="AC2264" s="4"/>
      <c r="AD2264" s="4"/>
      <c r="AE2264" s="4"/>
      <c r="AF2264" s="4"/>
      <c r="AG2264" s="4"/>
      <c r="AH2264" s="4"/>
      <c r="AI2264" s="4"/>
      <c r="AJ2264" s="4"/>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c r="BI2264" s="4"/>
      <c r="BJ2264" s="4"/>
      <c r="BK2264" s="4"/>
      <c r="BL2264" s="4"/>
      <c r="BM2264" s="4"/>
      <c r="BN2264" s="4"/>
      <c r="BO2264" s="4"/>
      <c r="BP2264" s="4"/>
      <c r="BQ2264" s="4"/>
      <c r="BR2264" s="4"/>
      <c r="BS2264" s="4"/>
      <c r="BT2264" s="4"/>
      <c r="BU2264" s="4"/>
      <c r="BV2264" s="4"/>
      <c r="BW2264" s="4"/>
      <c r="BZ2264" s="7"/>
      <c r="CF2264" s="7"/>
      <c r="CG2264" s="14"/>
      <c r="CH2264" s="7"/>
      <c r="CI2264" s="14"/>
      <c r="CJ2264" s="7"/>
      <c r="CK2264" s="14"/>
      <c r="CL2264" s="7"/>
      <c r="CM2264" s="14"/>
    </row>
    <row r="2265" spans="1:91" x14ac:dyDescent="0.3">
      <c r="A2265" s="10">
        <v>151</v>
      </c>
      <c r="B2265" s="36" t="s">
        <v>1025</v>
      </c>
      <c r="G2265" s="36" t="s">
        <v>7700</v>
      </c>
      <c r="K2265" s="7"/>
      <c r="L2265" s="7" t="s">
        <v>834</v>
      </c>
      <c r="M2265" s="7" t="s">
        <v>669</v>
      </c>
      <c r="N2265" s="4"/>
      <c r="O2265" s="4"/>
      <c r="P2265" s="4"/>
      <c r="Q2265" s="4"/>
      <c r="R2265" s="4"/>
      <c r="S2265" s="4"/>
      <c r="T2265" s="4"/>
      <c r="U2265" s="4"/>
      <c r="V2265" s="4"/>
      <c r="W2265" s="4"/>
      <c r="X2265" s="4"/>
      <c r="Y2265" s="4"/>
      <c r="Z2265" s="4"/>
      <c r="AA2265" s="4"/>
      <c r="AB2265" s="4"/>
      <c r="AC2265" s="4"/>
      <c r="AD2265" s="4"/>
      <c r="AE2265" s="4"/>
      <c r="AF2265" s="4"/>
      <c r="AG2265" s="4"/>
      <c r="AH2265" s="4"/>
      <c r="AI2265" s="4"/>
      <c r="AJ2265" s="4"/>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c r="BI2265" s="4"/>
      <c r="BJ2265" s="4"/>
      <c r="BK2265" s="4"/>
      <c r="BL2265" s="4"/>
      <c r="BM2265" s="4"/>
      <c r="BN2265" s="4"/>
      <c r="BO2265" s="4"/>
      <c r="BP2265" s="4"/>
      <c r="BQ2265" s="4"/>
      <c r="BR2265" s="4"/>
      <c r="BS2265" s="4"/>
      <c r="BT2265" s="4"/>
      <c r="BU2265" s="4"/>
      <c r="BV2265" s="4"/>
      <c r="BW2265" s="4"/>
      <c r="BZ2265" s="7"/>
      <c r="CF2265" s="7"/>
      <c r="CG2265" s="14"/>
      <c r="CH2265" s="7"/>
      <c r="CI2265" s="14"/>
      <c r="CJ2265" s="7"/>
      <c r="CK2265" s="14"/>
      <c r="CL2265" s="7"/>
      <c r="CM2265" s="14"/>
    </row>
    <row r="2266" spans="1:91" x14ac:dyDescent="0.3">
      <c r="A2266" s="10">
        <v>151</v>
      </c>
      <c r="B2266" s="36" t="s">
        <v>1025</v>
      </c>
      <c r="G2266" s="36" t="s">
        <v>7701</v>
      </c>
      <c r="K2266" s="7"/>
      <c r="L2266" s="7" t="s">
        <v>834</v>
      </c>
      <c r="M2266" s="7" t="s">
        <v>669</v>
      </c>
      <c r="N2266" s="4"/>
      <c r="O2266" s="4"/>
      <c r="P2266" s="4"/>
      <c r="Q2266" s="4"/>
      <c r="R2266" s="4"/>
      <c r="S2266" s="4"/>
      <c r="T2266" s="4"/>
      <c r="U2266" s="4"/>
      <c r="V2266" s="4"/>
      <c r="W2266" s="4"/>
      <c r="X2266" s="4"/>
      <c r="Y2266" s="4"/>
      <c r="Z2266" s="4"/>
      <c r="AA2266" s="4"/>
      <c r="AB2266" s="4"/>
      <c r="AC2266" s="4"/>
      <c r="AD2266" s="4"/>
      <c r="AE2266" s="4"/>
      <c r="AF2266" s="4"/>
      <c r="AG2266" s="4"/>
      <c r="AH2266" s="4"/>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c r="BI2266" s="4"/>
      <c r="BJ2266" s="4"/>
      <c r="BK2266" s="4"/>
      <c r="BL2266" s="4"/>
      <c r="BM2266" s="4"/>
      <c r="BN2266" s="4"/>
      <c r="BO2266" s="4"/>
      <c r="BP2266" s="4"/>
      <c r="BQ2266" s="4"/>
      <c r="BR2266" s="4"/>
      <c r="BS2266" s="4"/>
      <c r="BT2266" s="4"/>
      <c r="BU2266" s="4"/>
      <c r="BV2266" s="4"/>
      <c r="BW2266" s="4"/>
      <c r="BZ2266" s="7"/>
      <c r="CF2266" s="7"/>
      <c r="CG2266" s="14"/>
      <c r="CH2266" s="7"/>
      <c r="CI2266" s="14"/>
      <c r="CJ2266" s="7"/>
      <c r="CK2266" s="14"/>
      <c r="CL2266" s="7"/>
      <c r="CM2266" s="14"/>
    </row>
    <row r="2267" spans="1:91" x14ac:dyDescent="0.3">
      <c r="A2267" s="10">
        <v>151</v>
      </c>
      <c r="B2267" s="36" t="s">
        <v>913</v>
      </c>
      <c r="G2267" s="36" t="s">
        <v>7702</v>
      </c>
      <c r="K2267" s="7"/>
      <c r="L2267" s="7" t="s">
        <v>834</v>
      </c>
      <c r="M2267" s="7" t="s">
        <v>618</v>
      </c>
      <c r="N2267" s="4"/>
      <c r="O2267" s="4"/>
      <c r="P2267" s="4"/>
      <c r="Q2267" s="4"/>
      <c r="R2267" s="4"/>
      <c r="S2267" s="4"/>
      <c r="T2267" s="4"/>
      <c r="U2267" s="4"/>
      <c r="V2267" s="4"/>
      <c r="W2267" s="4"/>
      <c r="X2267" s="4"/>
      <c r="Y2267" s="4"/>
      <c r="Z2267" s="4"/>
      <c r="AA2267" s="4"/>
      <c r="AB2267" s="4"/>
      <c r="AC2267" s="4"/>
      <c r="AD2267" s="4"/>
      <c r="AE2267" s="4"/>
      <c r="AF2267" s="4"/>
      <c r="AG2267" s="4"/>
      <c r="AH2267" s="4"/>
      <c r="AI2267" s="4"/>
      <c r="AJ2267" s="4"/>
      <c r="AK2267" s="4"/>
      <c r="AL2267" s="4"/>
      <c r="AM2267" s="4"/>
      <c r="AN2267" s="4"/>
      <c r="AO2267" s="4"/>
      <c r="AP2267" s="4"/>
      <c r="AQ2267" s="4"/>
      <c r="AR2267" s="4"/>
      <c r="AS2267" s="4"/>
      <c r="AT2267" s="4"/>
      <c r="AU2267" s="4"/>
      <c r="AV2267" s="4"/>
      <c r="AW2267" s="4"/>
      <c r="AX2267" s="4"/>
      <c r="AY2267" s="4"/>
      <c r="AZ2267" s="4"/>
      <c r="BA2267" s="4"/>
      <c r="BB2267" s="4"/>
      <c r="BC2267" s="4"/>
      <c r="BD2267" s="4"/>
      <c r="BE2267" s="4"/>
      <c r="BF2267" s="4"/>
      <c r="BG2267" s="4"/>
      <c r="BH2267" s="4"/>
      <c r="BI2267" s="4"/>
      <c r="BJ2267" s="4"/>
      <c r="BK2267" s="4"/>
      <c r="BL2267" s="4"/>
      <c r="BM2267" s="4"/>
      <c r="BN2267" s="4"/>
      <c r="BO2267" s="4"/>
      <c r="BP2267" s="4"/>
      <c r="BQ2267" s="4"/>
      <c r="BR2267" s="4"/>
      <c r="BS2267" s="4"/>
      <c r="BT2267" s="4"/>
      <c r="BU2267" s="4"/>
      <c r="BV2267" s="4"/>
      <c r="BW2267" s="4"/>
      <c r="BZ2267" s="7"/>
      <c r="CF2267" s="7"/>
      <c r="CG2267" s="14"/>
      <c r="CH2267" s="7"/>
      <c r="CI2267" s="14"/>
      <c r="CJ2267" s="7"/>
      <c r="CK2267" s="14"/>
      <c r="CL2267" s="7"/>
      <c r="CM2267" s="14"/>
    </row>
    <row r="2268" spans="1:91" x14ac:dyDescent="0.3">
      <c r="A2268" s="10">
        <v>151</v>
      </c>
      <c r="B2268" s="36" t="s">
        <v>1028</v>
      </c>
      <c r="G2268" s="36" t="s">
        <v>7703</v>
      </c>
      <c r="K2268" s="7"/>
      <c r="L2268" s="7" t="s">
        <v>834</v>
      </c>
      <c r="M2268" s="7" t="s">
        <v>615</v>
      </c>
      <c r="N2268" s="4"/>
      <c r="O2268" s="4"/>
      <c r="P2268" s="4"/>
      <c r="Q2268" s="4"/>
      <c r="R2268" s="4"/>
      <c r="S2268" s="4"/>
      <c r="T2268" s="4"/>
      <c r="U2268" s="4"/>
      <c r="V2268" s="4"/>
      <c r="W2268" s="4"/>
      <c r="X2268" s="4"/>
      <c r="Y2268" s="4"/>
      <c r="Z2268" s="4"/>
      <c r="AA2268" s="4"/>
      <c r="AB2268" s="4"/>
      <c r="AC2268" s="4"/>
      <c r="AD2268" s="4"/>
      <c r="AE2268" s="4"/>
      <c r="AF2268" s="4"/>
      <c r="AG2268" s="4"/>
      <c r="AH2268" s="4"/>
      <c r="AI2268" s="4"/>
      <c r="AJ2268" s="4"/>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c r="BI2268" s="4"/>
      <c r="BJ2268" s="4"/>
      <c r="BK2268" s="4"/>
      <c r="BL2268" s="4"/>
      <c r="BM2268" s="4"/>
      <c r="BN2268" s="4"/>
      <c r="BO2268" s="4"/>
      <c r="BP2268" s="4"/>
      <c r="BQ2268" s="4"/>
      <c r="BR2268" s="4"/>
      <c r="BS2268" s="4"/>
      <c r="BT2268" s="4"/>
      <c r="BU2268" s="4"/>
      <c r="BV2268" s="4"/>
      <c r="BW2268" s="4"/>
      <c r="BZ2268" s="7"/>
      <c r="CF2268" s="7"/>
      <c r="CG2268" s="14"/>
      <c r="CH2268" s="7"/>
      <c r="CI2268" s="14"/>
      <c r="CJ2268" s="7"/>
      <c r="CK2268" s="14"/>
      <c r="CL2268" s="7"/>
      <c r="CM2268" s="14"/>
    </row>
    <row r="2269" spans="1:91" x14ac:dyDescent="0.3">
      <c r="A2269" s="10">
        <v>151</v>
      </c>
      <c r="B2269" s="36" t="s">
        <v>973</v>
      </c>
      <c r="G2269" s="36" t="s">
        <v>7704</v>
      </c>
      <c r="K2269" s="7"/>
      <c r="L2269" s="7" t="s">
        <v>834</v>
      </c>
      <c r="M2269" s="7" t="s">
        <v>615</v>
      </c>
      <c r="N2269" s="4"/>
      <c r="O2269" s="4"/>
      <c r="P2269" s="4"/>
      <c r="Q2269" s="4"/>
      <c r="R2269" s="4"/>
      <c r="S2269" s="4"/>
      <c r="T2269" s="4"/>
      <c r="U2269" s="4"/>
      <c r="V2269" s="4"/>
      <c r="W2269" s="4"/>
      <c r="X2269" s="4"/>
      <c r="Y2269" s="4"/>
      <c r="Z2269" s="4"/>
      <c r="AA2269" s="4"/>
      <c r="AB2269" s="4"/>
      <c r="AC2269" s="4"/>
      <c r="AD2269" s="4"/>
      <c r="AE2269" s="4"/>
      <c r="AF2269" s="4"/>
      <c r="AG2269" s="4"/>
      <c r="AH2269" s="4"/>
      <c r="AI2269" s="4"/>
      <c r="AJ2269" s="4"/>
      <c r="AK2269" s="4"/>
      <c r="AL2269" s="4"/>
      <c r="AM2269" s="4"/>
      <c r="AN2269" s="4"/>
      <c r="AO2269" s="4"/>
      <c r="AP2269" s="4"/>
      <c r="AQ2269" s="4"/>
      <c r="AR2269" s="4"/>
      <c r="AS2269" s="4"/>
      <c r="AT2269" s="4"/>
      <c r="AU2269" s="4"/>
      <c r="AV2269" s="4"/>
      <c r="AW2269" s="4"/>
      <c r="AX2269" s="4"/>
      <c r="AY2269" s="4"/>
      <c r="AZ2269" s="4"/>
      <c r="BA2269" s="4"/>
      <c r="BB2269" s="4"/>
      <c r="BC2269" s="4"/>
      <c r="BD2269" s="4"/>
      <c r="BE2269" s="4"/>
      <c r="BF2269" s="4"/>
      <c r="BG2269" s="4"/>
      <c r="BH2269" s="4"/>
      <c r="BI2269" s="4"/>
      <c r="BJ2269" s="4"/>
      <c r="BK2269" s="4"/>
      <c r="BL2269" s="4"/>
      <c r="BM2269" s="4"/>
      <c r="BN2269" s="4"/>
      <c r="BO2269" s="4"/>
      <c r="BP2269" s="4"/>
      <c r="BQ2269" s="4"/>
      <c r="BR2269" s="4"/>
      <c r="BS2269" s="4"/>
      <c r="BT2269" s="4"/>
      <c r="BU2269" s="4"/>
      <c r="BV2269" s="4"/>
      <c r="BW2269" s="4"/>
      <c r="BZ2269" s="7"/>
      <c r="CF2269" s="7"/>
      <c r="CG2269" s="14"/>
      <c r="CH2269" s="7"/>
      <c r="CI2269" s="14"/>
      <c r="CJ2269" s="7"/>
      <c r="CK2269" s="14"/>
      <c r="CL2269" s="7"/>
      <c r="CM2269" s="14"/>
    </row>
    <row r="2270" spans="1:91" x14ac:dyDescent="0.3">
      <c r="A2270" s="10">
        <v>151</v>
      </c>
      <c r="B2270" s="36" t="s">
        <v>895</v>
      </c>
      <c r="G2270" s="36" t="s">
        <v>7705</v>
      </c>
      <c r="K2270" s="7"/>
      <c r="L2270" s="7" t="s">
        <v>834</v>
      </c>
      <c r="M2270" s="7" t="s">
        <v>687</v>
      </c>
      <c r="N2270" s="4"/>
      <c r="O2270" s="4"/>
      <c r="P2270" s="4"/>
      <c r="Q2270" s="4"/>
      <c r="R2270" s="4"/>
      <c r="S2270" s="4"/>
      <c r="T2270" s="4"/>
      <c r="U2270" s="4"/>
      <c r="V2270" s="4"/>
      <c r="W2270" s="4"/>
      <c r="X2270" s="4"/>
      <c r="Y2270" s="4"/>
      <c r="Z2270" s="4"/>
      <c r="AA2270" s="4"/>
      <c r="AB2270" s="4"/>
      <c r="AC2270" s="4"/>
      <c r="AD2270" s="4"/>
      <c r="AE2270" s="4"/>
      <c r="AF2270" s="4"/>
      <c r="AG2270" s="4"/>
      <c r="AH2270" s="4"/>
      <c r="AI2270" s="4"/>
      <c r="AJ2270" s="4"/>
      <c r="AK2270" s="4"/>
      <c r="AL2270" s="4"/>
      <c r="AM2270" s="4"/>
      <c r="AN2270" s="4"/>
      <c r="AO2270" s="4"/>
      <c r="AP2270" s="4"/>
      <c r="AQ2270" s="4"/>
      <c r="AR2270" s="4"/>
      <c r="AS2270" s="4"/>
      <c r="AT2270" s="4"/>
      <c r="AU2270" s="4"/>
      <c r="AV2270" s="4"/>
      <c r="AW2270" s="4"/>
      <c r="AX2270" s="4"/>
      <c r="AY2270" s="4"/>
      <c r="AZ2270" s="4"/>
      <c r="BA2270" s="4"/>
      <c r="BB2270" s="4"/>
      <c r="BC2270" s="4"/>
      <c r="BD2270" s="4"/>
      <c r="BE2270" s="4"/>
      <c r="BF2270" s="4"/>
      <c r="BG2270" s="4"/>
      <c r="BH2270" s="4"/>
      <c r="BI2270" s="4"/>
      <c r="BJ2270" s="4"/>
      <c r="BK2270" s="4"/>
      <c r="BL2270" s="4"/>
      <c r="BM2270" s="4"/>
      <c r="BN2270" s="4"/>
      <c r="BO2270" s="4"/>
      <c r="BP2270" s="4"/>
      <c r="BQ2270" s="4"/>
      <c r="BR2270" s="4"/>
      <c r="BS2270" s="4"/>
      <c r="BT2270" s="4"/>
      <c r="BU2270" s="4"/>
      <c r="BV2270" s="4"/>
      <c r="BW2270" s="4"/>
      <c r="BZ2270" s="7"/>
      <c r="CF2270" s="7"/>
      <c r="CG2270" s="14"/>
      <c r="CH2270" s="7"/>
      <c r="CI2270" s="14"/>
      <c r="CJ2270" s="7"/>
      <c r="CK2270" s="14"/>
      <c r="CL2270" s="7"/>
      <c r="CM2270" s="14"/>
    </row>
    <row r="2271" spans="1:91" x14ac:dyDescent="0.3">
      <c r="A2271" s="10">
        <v>151</v>
      </c>
      <c r="B2271" s="36" t="s">
        <v>860</v>
      </c>
      <c r="G2271" s="36" t="s">
        <v>7706</v>
      </c>
      <c r="K2271" s="7"/>
      <c r="L2271" s="7" t="s">
        <v>834</v>
      </c>
      <c r="M2271" s="7" t="s">
        <v>615</v>
      </c>
      <c r="N2271" s="4"/>
      <c r="O2271" s="4"/>
      <c r="P2271" s="4"/>
      <c r="Q2271" s="4"/>
      <c r="R2271" s="4"/>
      <c r="S2271" s="4"/>
      <c r="T2271" s="4"/>
      <c r="U2271" s="4"/>
      <c r="V2271" s="4"/>
      <c r="W2271" s="4"/>
      <c r="X2271" s="4"/>
      <c r="Y2271" s="4"/>
      <c r="Z2271" s="4"/>
      <c r="AA2271" s="4"/>
      <c r="AB2271" s="4"/>
      <c r="AC2271" s="4"/>
      <c r="AD2271" s="4"/>
      <c r="AE2271" s="4"/>
      <c r="AF2271" s="4"/>
      <c r="AG2271" s="4"/>
      <c r="AH2271" s="4"/>
      <c r="AI2271" s="4"/>
      <c r="AJ2271" s="4"/>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c r="BI2271" s="4"/>
      <c r="BJ2271" s="4"/>
      <c r="BK2271" s="4"/>
      <c r="BL2271" s="4"/>
      <c r="BM2271" s="4"/>
      <c r="BN2271" s="4"/>
      <c r="BO2271" s="4"/>
      <c r="BP2271" s="4"/>
      <c r="BQ2271" s="4"/>
      <c r="BR2271" s="4"/>
      <c r="BS2271" s="4"/>
      <c r="BT2271" s="4"/>
      <c r="BU2271" s="4"/>
      <c r="BV2271" s="4"/>
      <c r="BW2271" s="4"/>
      <c r="BZ2271" s="7"/>
      <c r="CF2271" s="7"/>
      <c r="CG2271" s="14"/>
      <c r="CH2271" s="7"/>
      <c r="CI2271" s="14"/>
      <c r="CJ2271" s="7"/>
      <c r="CK2271" s="14"/>
      <c r="CL2271" s="7"/>
      <c r="CM2271" s="14"/>
    </row>
    <row r="2272" spans="1:91" x14ac:dyDescent="0.3">
      <c r="A2272" s="10">
        <v>151</v>
      </c>
      <c r="B2272" s="36" t="s">
        <v>848</v>
      </c>
      <c r="G2272" s="36" t="s">
        <v>7707</v>
      </c>
      <c r="K2272" s="7"/>
      <c r="L2272" s="7" t="s">
        <v>834</v>
      </c>
      <c r="M2272" s="7" t="s">
        <v>624</v>
      </c>
      <c r="N2272" s="4"/>
      <c r="O2272" s="4"/>
      <c r="P2272" s="4"/>
      <c r="Q2272" s="4"/>
      <c r="R2272" s="4"/>
      <c r="S2272" s="4"/>
      <c r="T2272" s="4"/>
      <c r="U2272" s="4"/>
      <c r="V2272" s="4"/>
      <c r="W2272" s="4"/>
      <c r="X2272" s="4"/>
      <c r="Y2272" s="4"/>
      <c r="Z2272" s="4"/>
      <c r="AA2272" s="4"/>
      <c r="AB2272" s="4"/>
      <c r="AC2272" s="4"/>
      <c r="AD2272" s="4"/>
      <c r="AE2272" s="4"/>
      <c r="AF2272" s="4"/>
      <c r="AG2272" s="4"/>
      <c r="AH2272" s="4"/>
      <c r="AI2272" s="4"/>
      <c r="AJ2272" s="4"/>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c r="BI2272" s="4"/>
      <c r="BJ2272" s="4"/>
      <c r="BK2272" s="4"/>
      <c r="BL2272" s="4"/>
      <c r="BM2272" s="4"/>
      <c r="BN2272" s="4"/>
      <c r="BO2272" s="4"/>
      <c r="BP2272" s="4"/>
      <c r="BQ2272" s="4"/>
      <c r="BR2272" s="4"/>
      <c r="BS2272" s="4"/>
      <c r="BT2272" s="4"/>
      <c r="BU2272" s="4"/>
      <c r="BV2272" s="4"/>
      <c r="BW2272" s="4"/>
      <c r="BZ2272" s="7"/>
      <c r="CF2272" s="7"/>
      <c r="CG2272" s="14"/>
      <c r="CH2272" s="7"/>
      <c r="CI2272" s="14"/>
      <c r="CJ2272" s="7"/>
      <c r="CK2272" s="14"/>
      <c r="CL2272" s="7"/>
      <c r="CM2272" s="14"/>
    </row>
    <row r="2273" spans="1:91" x14ac:dyDescent="0.3">
      <c r="A2273" s="10">
        <v>151</v>
      </c>
      <c r="B2273" s="36" t="s">
        <v>900</v>
      </c>
      <c r="G2273" s="36" t="s">
        <v>7708</v>
      </c>
      <c r="K2273" s="7"/>
      <c r="L2273" s="7" t="s">
        <v>834</v>
      </c>
      <c r="M2273" s="7" t="s">
        <v>618</v>
      </c>
      <c r="N2273" s="4"/>
      <c r="O2273" s="4"/>
      <c r="P2273" s="4"/>
      <c r="Q2273" s="4"/>
      <c r="R2273" s="4"/>
      <c r="S2273" s="4"/>
      <c r="T2273" s="4"/>
      <c r="U2273" s="4"/>
      <c r="V2273" s="4"/>
      <c r="W2273" s="4"/>
      <c r="X2273" s="4"/>
      <c r="Y2273" s="4"/>
      <c r="Z2273" s="4"/>
      <c r="AA2273" s="4"/>
      <c r="AB2273" s="4"/>
      <c r="AC2273" s="4"/>
      <c r="AD2273" s="4"/>
      <c r="AE2273" s="4"/>
      <c r="AF2273" s="4"/>
      <c r="AG2273" s="4"/>
      <c r="AH2273" s="4"/>
      <c r="AI2273" s="4"/>
      <c r="AJ2273" s="4"/>
      <c r="AK2273" s="4"/>
      <c r="AL2273" s="4"/>
      <c r="AM2273" s="4"/>
      <c r="AN2273" s="4"/>
      <c r="AO2273" s="4"/>
      <c r="AP2273" s="4"/>
      <c r="AQ2273" s="4"/>
      <c r="AR2273" s="4"/>
      <c r="AS2273" s="4"/>
      <c r="AT2273" s="4"/>
      <c r="AU2273" s="4"/>
      <c r="AV2273" s="4"/>
      <c r="AW2273" s="4"/>
      <c r="AX2273" s="4"/>
      <c r="AY2273" s="4"/>
      <c r="AZ2273" s="4"/>
      <c r="BA2273" s="4"/>
      <c r="BB2273" s="4"/>
      <c r="BC2273" s="4"/>
      <c r="BD2273" s="4"/>
      <c r="BE2273" s="4"/>
      <c r="BF2273" s="4"/>
      <c r="BG2273" s="4"/>
      <c r="BH2273" s="4"/>
      <c r="BI2273" s="4"/>
      <c r="BJ2273" s="4"/>
      <c r="BK2273" s="4"/>
      <c r="BL2273" s="4"/>
      <c r="BM2273" s="4"/>
      <c r="BN2273" s="4"/>
      <c r="BO2273" s="4"/>
      <c r="BP2273" s="4"/>
      <c r="BQ2273" s="4"/>
      <c r="BR2273" s="4"/>
      <c r="BS2273" s="4"/>
      <c r="BT2273" s="4"/>
      <c r="BU2273" s="4"/>
      <c r="BV2273" s="4"/>
      <c r="BW2273" s="4"/>
      <c r="BZ2273" s="7"/>
      <c r="CF2273" s="7"/>
      <c r="CG2273" s="14"/>
      <c r="CH2273" s="7"/>
      <c r="CI2273" s="14"/>
      <c r="CJ2273" s="7"/>
      <c r="CK2273" s="14"/>
      <c r="CL2273" s="7"/>
      <c r="CM2273" s="14"/>
    </row>
    <row r="2274" spans="1:91" x14ac:dyDescent="0.3">
      <c r="A2274" s="10">
        <v>151</v>
      </c>
      <c r="B2274" s="36" t="s">
        <v>1025</v>
      </c>
      <c r="G2274" s="36" t="s">
        <v>7709</v>
      </c>
      <c r="K2274" s="7"/>
      <c r="L2274" s="7" t="s">
        <v>834</v>
      </c>
      <c r="M2274" s="7" t="s">
        <v>639</v>
      </c>
      <c r="N2274" s="4"/>
      <c r="O2274" s="4"/>
      <c r="P2274" s="4"/>
      <c r="Q2274" s="4"/>
      <c r="R2274" s="4"/>
      <c r="S2274" s="4"/>
      <c r="T2274" s="4"/>
      <c r="U2274" s="4"/>
      <c r="V2274" s="4"/>
      <c r="W2274" s="4"/>
      <c r="X2274" s="4"/>
      <c r="Y2274" s="4"/>
      <c r="Z2274" s="4"/>
      <c r="AA2274" s="4"/>
      <c r="AB2274" s="4"/>
      <c r="AC2274" s="4"/>
      <c r="AD2274" s="4"/>
      <c r="AE2274" s="4"/>
      <c r="AF2274" s="4"/>
      <c r="AG2274" s="4"/>
      <c r="AH2274" s="4"/>
      <c r="AI2274" s="4"/>
      <c r="AJ2274" s="4"/>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c r="BI2274" s="4"/>
      <c r="BJ2274" s="4"/>
      <c r="BK2274" s="4"/>
      <c r="BL2274" s="4"/>
      <c r="BM2274" s="4"/>
      <c r="BN2274" s="4"/>
      <c r="BO2274" s="4"/>
      <c r="BP2274" s="4"/>
      <c r="BQ2274" s="4"/>
      <c r="BR2274" s="4"/>
      <c r="BS2274" s="4"/>
      <c r="BT2274" s="4"/>
      <c r="BU2274" s="4"/>
      <c r="BV2274" s="4"/>
      <c r="BW2274" s="4"/>
      <c r="BZ2274" s="7"/>
      <c r="CF2274" s="7"/>
      <c r="CG2274" s="14"/>
      <c r="CH2274" s="7"/>
      <c r="CI2274" s="14"/>
      <c r="CJ2274" s="7"/>
      <c r="CK2274" s="14"/>
      <c r="CL2274" s="7"/>
      <c r="CM2274" s="14"/>
    </row>
    <row r="2275" spans="1:91" x14ac:dyDescent="0.3">
      <c r="A2275" s="10">
        <v>151</v>
      </c>
      <c r="B2275" s="36" t="s">
        <v>1541</v>
      </c>
      <c r="G2275" s="36" t="s">
        <v>7710</v>
      </c>
      <c r="K2275" s="7"/>
      <c r="L2275" s="7" t="s">
        <v>834</v>
      </c>
      <c r="M2275" s="7" t="s">
        <v>615</v>
      </c>
      <c r="N2275" s="4"/>
      <c r="O2275" s="4"/>
      <c r="P2275" s="4"/>
      <c r="Q2275" s="4"/>
      <c r="R2275" s="4"/>
      <c r="S2275" s="4"/>
      <c r="T2275" s="4"/>
      <c r="U2275" s="4"/>
      <c r="V2275" s="4"/>
      <c r="W2275" s="4"/>
      <c r="X2275" s="4"/>
      <c r="Y2275" s="4"/>
      <c r="Z2275" s="4"/>
      <c r="AA2275" s="4"/>
      <c r="AB2275" s="4"/>
      <c r="AC2275" s="4"/>
      <c r="AD2275" s="4"/>
      <c r="AE2275" s="4"/>
      <c r="AF2275" s="4"/>
      <c r="AG2275" s="4"/>
      <c r="AH2275" s="4"/>
      <c r="AI2275" s="4"/>
      <c r="AJ2275" s="4"/>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c r="BI2275" s="4"/>
      <c r="BJ2275" s="4"/>
      <c r="BK2275" s="4"/>
      <c r="BL2275" s="4"/>
      <c r="BM2275" s="4"/>
      <c r="BN2275" s="4"/>
      <c r="BO2275" s="4"/>
      <c r="BP2275" s="4"/>
      <c r="BQ2275" s="4"/>
      <c r="BR2275" s="4"/>
      <c r="BS2275" s="4"/>
      <c r="BT2275" s="4"/>
      <c r="BU2275" s="4"/>
      <c r="BV2275" s="4"/>
      <c r="BW2275" s="4"/>
      <c r="BZ2275" s="7"/>
      <c r="CF2275" s="7"/>
      <c r="CG2275" s="14"/>
      <c r="CH2275" s="7"/>
      <c r="CI2275" s="14"/>
      <c r="CJ2275" s="7"/>
      <c r="CK2275" s="14"/>
      <c r="CL2275" s="7"/>
      <c r="CM2275" s="14"/>
    </row>
    <row r="2276" spans="1:91" x14ac:dyDescent="0.3">
      <c r="A2276" s="10">
        <v>151</v>
      </c>
      <c r="B2276" s="36" t="s">
        <v>860</v>
      </c>
      <c r="G2276" s="36" t="s">
        <v>7711</v>
      </c>
      <c r="K2276" s="7"/>
      <c r="L2276" s="7" t="s">
        <v>834</v>
      </c>
      <c r="M2276" s="7" t="s">
        <v>639</v>
      </c>
      <c r="N2276" s="4"/>
      <c r="O2276" s="4"/>
      <c r="P2276" s="4"/>
      <c r="Q2276" s="4"/>
      <c r="R2276" s="4"/>
      <c r="S2276" s="4"/>
      <c r="T2276" s="4"/>
      <c r="U2276" s="4"/>
      <c r="V2276" s="4"/>
      <c r="W2276" s="4"/>
      <c r="X2276" s="4"/>
      <c r="Y2276" s="4"/>
      <c r="Z2276" s="4"/>
      <c r="AA2276" s="4"/>
      <c r="AB2276" s="4"/>
      <c r="AC2276" s="4"/>
      <c r="AD2276" s="4"/>
      <c r="AE2276" s="4"/>
      <c r="AF2276" s="4"/>
      <c r="AG2276" s="4"/>
      <c r="AH2276" s="4"/>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4"/>
      <c r="BH2276" s="4"/>
      <c r="BI2276" s="4"/>
      <c r="BJ2276" s="4"/>
      <c r="BK2276" s="4"/>
      <c r="BL2276" s="4"/>
      <c r="BM2276" s="4"/>
      <c r="BN2276" s="4"/>
      <c r="BO2276" s="4"/>
      <c r="BP2276" s="4"/>
      <c r="BQ2276" s="4"/>
      <c r="BR2276" s="4"/>
      <c r="BS2276" s="4"/>
      <c r="BT2276" s="4"/>
      <c r="BU2276" s="4"/>
      <c r="BV2276" s="4"/>
      <c r="BW2276" s="4"/>
      <c r="BZ2276" s="7"/>
      <c r="CF2276" s="7"/>
      <c r="CG2276" s="14"/>
      <c r="CH2276" s="7"/>
      <c r="CI2276" s="14"/>
      <c r="CJ2276" s="7"/>
      <c r="CK2276" s="14"/>
      <c r="CL2276" s="7"/>
      <c r="CM2276" s="14"/>
    </row>
    <row r="2277" spans="1:91" x14ac:dyDescent="0.3">
      <c r="A2277" s="10">
        <v>151</v>
      </c>
      <c r="B2277" s="36" t="s">
        <v>868</v>
      </c>
      <c r="G2277" s="36" t="s">
        <v>7712</v>
      </c>
      <c r="K2277" s="7"/>
      <c r="L2277" s="7" t="s">
        <v>834</v>
      </c>
      <c r="M2277" s="7" t="s">
        <v>633</v>
      </c>
      <c r="N2277" s="4"/>
      <c r="O2277" s="4"/>
      <c r="P2277" s="4"/>
      <c r="Q2277" s="4"/>
      <c r="R2277" s="4"/>
      <c r="S2277" s="4"/>
      <c r="T2277" s="4"/>
      <c r="U2277" s="4"/>
      <c r="V2277" s="4"/>
      <c r="W2277" s="4"/>
      <c r="X2277" s="4"/>
      <c r="Y2277" s="4"/>
      <c r="Z2277" s="4"/>
      <c r="AA2277" s="4"/>
      <c r="AB2277" s="4"/>
      <c r="AC2277" s="4"/>
      <c r="AD2277" s="4"/>
      <c r="AE2277" s="4"/>
      <c r="AF2277" s="4"/>
      <c r="AG2277" s="4"/>
      <c r="AH2277" s="4"/>
      <c r="AI2277" s="4"/>
      <c r="AJ2277" s="4"/>
      <c r="AK2277" s="4"/>
      <c r="AL2277" s="4"/>
      <c r="AM2277" s="4"/>
      <c r="AN2277" s="4"/>
      <c r="AO2277" s="4"/>
      <c r="AP2277" s="4"/>
      <c r="AQ2277" s="4"/>
      <c r="AR2277" s="4"/>
      <c r="AS2277" s="4"/>
      <c r="AT2277" s="4"/>
      <c r="AU2277" s="4"/>
      <c r="AV2277" s="4"/>
      <c r="AW2277" s="4"/>
      <c r="AX2277" s="4"/>
      <c r="AY2277" s="4"/>
      <c r="AZ2277" s="4"/>
      <c r="BA2277" s="4"/>
      <c r="BB2277" s="4"/>
      <c r="BC2277" s="4"/>
      <c r="BD2277" s="4"/>
      <c r="BE2277" s="4"/>
      <c r="BF2277" s="4"/>
      <c r="BG2277" s="4"/>
      <c r="BH2277" s="4"/>
      <c r="BI2277" s="4"/>
      <c r="BJ2277" s="4"/>
      <c r="BK2277" s="4"/>
      <c r="BL2277" s="4"/>
      <c r="BM2277" s="4"/>
      <c r="BN2277" s="4"/>
      <c r="BO2277" s="4"/>
      <c r="BP2277" s="4"/>
      <c r="BQ2277" s="4"/>
      <c r="BR2277" s="4"/>
      <c r="BS2277" s="4"/>
      <c r="BT2277" s="4"/>
      <c r="BU2277" s="4"/>
      <c r="BV2277" s="4"/>
      <c r="BW2277" s="4"/>
      <c r="BZ2277" s="7"/>
      <c r="CF2277" s="7"/>
      <c r="CG2277" s="14"/>
      <c r="CH2277" s="7"/>
      <c r="CI2277" s="14"/>
      <c r="CJ2277" s="7"/>
      <c r="CK2277" s="14"/>
      <c r="CL2277" s="7"/>
      <c r="CM2277" s="14"/>
    </row>
    <row r="2278" spans="1:91" x14ac:dyDescent="0.3">
      <c r="A2278" s="10">
        <v>151</v>
      </c>
      <c r="B2278" s="36" t="s">
        <v>1025</v>
      </c>
      <c r="G2278" s="36" t="s">
        <v>7713</v>
      </c>
      <c r="K2278" s="7"/>
      <c r="L2278" s="7" t="s">
        <v>834</v>
      </c>
      <c r="M2278" s="7" t="s">
        <v>615</v>
      </c>
      <c r="N2278" s="4"/>
      <c r="O2278" s="4"/>
      <c r="P2278" s="4"/>
      <c r="Q2278" s="4"/>
      <c r="R2278" s="4"/>
      <c r="S2278" s="4"/>
      <c r="T2278" s="4"/>
      <c r="U2278" s="4"/>
      <c r="V2278" s="4"/>
      <c r="W2278" s="4"/>
      <c r="X2278" s="4"/>
      <c r="Y2278" s="4"/>
      <c r="Z2278" s="4"/>
      <c r="AA2278" s="4"/>
      <c r="AB2278" s="4"/>
      <c r="AC2278" s="4"/>
      <c r="AD2278" s="4"/>
      <c r="AE2278" s="4"/>
      <c r="AF2278" s="4"/>
      <c r="AG2278" s="4"/>
      <c r="AH2278" s="4"/>
      <c r="AI2278" s="4"/>
      <c r="AJ2278" s="4"/>
      <c r="AK2278" s="4"/>
      <c r="AL2278" s="4"/>
      <c r="AM2278" s="4"/>
      <c r="AN2278" s="4"/>
      <c r="AO2278" s="4"/>
      <c r="AP2278" s="4"/>
      <c r="AQ2278" s="4"/>
      <c r="AR2278" s="4"/>
      <c r="AS2278" s="4"/>
      <c r="AT2278" s="4"/>
      <c r="AU2278" s="4"/>
      <c r="AV2278" s="4"/>
      <c r="AW2278" s="4"/>
      <c r="AX2278" s="4"/>
      <c r="AY2278" s="4"/>
      <c r="AZ2278" s="4"/>
      <c r="BA2278" s="4"/>
      <c r="BB2278" s="4"/>
      <c r="BC2278" s="4"/>
      <c r="BD2278" s="4"/>
      <c r="BE2278" s="4"/>
      <c r="BF2278" s="4"/>
      <c r="BG2278" s="4"/>
      <c r="BH2278" s="4"/>
      <c r="BI2278" s="4"/>
      <c r="BJ2278" s="4"/>
      <c r="BK2278" s="4"/>
      <c r="BL2278" s="4"/>
      <c r="BM2278" s="4"/>
      <c r="BN2278" s="4"/>
      <c r="BO2278" s="4"/>
      <c r="BP2278" s="4"/>
      <c r="BQ2278" s="4"/>
      <c r="BR2278" s="4"/>
      <c r="BS2278" s="4"/>
      <c r="BT2278" s="4"/>
      <c r="BU2278" s="4"/>
      <c r="BV2278" s="4"/>
      <c r="BW2278" s="4"/>
      <c r="BZ2278" s="7"/>
      <c r="CF2278" s="7"/>
      <c r="CG2278" s="14"/>
      <c r="CH2278" s="7"/>
      <c r="CI2278" s="14"/>
      <c r="CJ2278" s="7"/>
      <c r="CK2278" s="14"/>
      <c r="CL2278" s="7"/>
      <c r="CM2278" s="14"/>
    </row>
    <row r="2279" spans="1:91" x14ac:dyDescent="0.3">
      <c r="A2279" s="10">
        <v>151</v>
      </c>
      <c r="B2279" s="36" t="s">
        <v>1058</v>
      </c>
      <c r="G2279" s="36" t="s">
        <v>7714</v>
      </c>
      <c r="K2279" s="7"/>
      <c r="L2279" s="7" t="s">
        <v>834</v>
      </c>
      <c r="M2279" s="7" t="s">
        <v>624</v>
      </c>
      <c r="N2279" s="4"/>
      <c r="O2279" s="4"/>
      <c r="P2279" s="4"/>
      <c r="Q2279" s="4"/>
      <c r="R2279" s="4"/>
      <c r="S2279" s="4"/>
      <c r="T2279" s="4"/>
      <c r="U2279" s="4"/>
      <c r="V2279" s="4"/>
      <c r="W2279" s="4"/>
      <c r="X2279" s="4"/>
      <c r="Y2279" s="4"/>
      <c r="Z2279" s="4"/>
      <c r="AA2279" s="4"/>
      <c r="AB2279" s="4"/>
      <c r="AC2279" s="4"/>
      <c r="AD2279" s="4"/>
      <c r="AE2279" s="4"/>
      <c r="AF2279" s="4"/>
      <c r="AG2279" s="4"/>
      <c r="AH2279" s="4"/>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c r="BI2279" s="4"/>
      <c r="BJ2279" s="4"/>
      <c r="BK2279" s="4"/>
      <c r="BL2279" s="4"/>
      <c r="BM2279" s="4"/>
      <c r="BN2279" s="4"/>
      <c r="BO2279" s="4"/>
      <c r="BP2279" s="4"/>
      <c r="BQ2279" s="4"/>
      <c r="BR2279" s="4"/>
      <c r="BS2279" s="4"/>
      <c r="BT2279" s="4"/>
      <c r="BU2279" s="4"/>
      <c r="BV2279" s="4"/>
      <c r="BW2279" s="4"/>
      <c r="BZ2279" s="7"/>
      <c r="CF2279" s="7"/>
      <c r="CG2279" s="14"/>
      <c r="CH2279" s="7"/>
      <c r="CI2279" s="14"/>
      <c r="CJ2279" s="7"/>
      <c r="CK2279" s="14"/>
      <c r="CL2279" s="7"/>
      <c r="CM2279" s="14"/>
    </row>
    <row r="2280" spans="1:91" x14ac:dyDescent="0.3">
      <c r="A2280" s="10">
        <v>151</v>
      </c>
      <c r="B2280" s="36" t="s">
        <v>1025</v>
      </c>
      <c r="G2280" s="36" t="s">
        <v>7715</v>
      </c>
      <c r="K2280" s="7"/>
      <c r="L2280" s="7" t="s">
        <v>834</v>
      </c>
      <c r="M2280" s="7" t="s">
        <v>624</v>
      </c>
      <c r="N2280" s="4"/>
      <c r="O2280" s="4"/>
      <c r="P2280" s="4"/>
      <c r="Q2280" s="4"/>
      <c r="R2280" s="4"/>
      <c r="S2280" s="4"/>
      <c r="T2280" s="4"/>
      <c r="U2280" s="4"/>
      <c r="V2280" s="4"/>
      <c r="W2280" s="4"/>
      <c r="X2280" s="4"/>
      <c r="Y2280" s="4"/>
      <c r="Z2280" s="4"/>
      <c r="AA2280" s="4"/>
      <c r="AB2280" s="4"/>
      <c r="AC2280" s="4"/>
      <c r="AD2280" s="4"/>
      <c r="AE2280" s="4"/>
      <c r="AF2280" s="4"/>
      <c r="AG2280" s="4"/>
      <c r="AH2280" s="4"/>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c r="BI2280" s="4"/>
      <c r="BJ2280" s="4"/>
      <c r="BK2280" s="4"/>
      <c r="BL2280" s="4"/>
      <c r="BM2280" s="4"/>
      <c r="BN2280" s="4"/>
      <c r="BO2280" s="4"/>
      <c r="BP2280" s="4"/>
      <c r="BQ2280" s="4"/>
      <c r="BR2280" s="4"/>
      <c r="BS2280" s="4"/>
      <c r="BT2280" s="4"/>
      <c r="BU2280" s="4"/>
      <c r="BV2280" s="4"/>
      <c r="BW2280" s="4"/>
      <c r="BZ2280" s="7"/>
      <c r="CF2280" s="7"/>
      <c r="CG2280" s="14"/>
      <c r="CH2280" s="7"/>
      <c r="CI2280" s="14"/>
      <c r="CJ2280" s="7"/>
      <c r="CK2280" s="14"/>
      <c r="CL2280" s="7"/>
      <c r="CM2280" s="14"/>
    </row>
    <row r="2281" spans="1:91" x14ac:dyDescent="0.3">
      <c r="A2281" s="10">
        <v>151</v>
      </c>
      <c r="B2281" s="36" t="s">
        <v>1025</v>
      </c>
      <c r="G2281" s="36" t="s">
        <v>7716</v>
      </c>
      <c r="K2281" s="7"/>
      <c r="L2281" s="7" t="s">
        <v>834</v>
      </c>
      <c r="M2281" s="7" t="s">
        <v>678</v>
      </c>
      <c r="N2281" s="4"/>
      <c r="O2281" s="4"/>
      <c r="P2281" s="4"/>
      <c r="Q2281" s="4"/>
      <c r="R2281" s="4"/>
      <c r="S2281" s="4"/>
      <c r="T2281" s="4"/>
      <c r="U2281" s="4"/>
      <c r="V2281" s="4"/>
      <c r="W2281" s="4"/>
      <c r="X2281" s="4"/>
      <c r="Y2281" s="4"/>
      <c r="Z2281" s="4"/>
      <c r="AA2281" s="4"/>
      <c r="AB2281" s="4"/>
      <c r="AC2281" s="4"/>
      <c r="AD2281" s="4"/>
      <c r="AE2281" s="4"/>
      <c r="AF2281" s="4"/>
      <c r="AG2281" s="4"/>
      <c r="AH2281" s="4"/>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4"/>
      <c r="BH2281" s="4"/>
      <c r="BI2281" s="4"/>
      <c r="BJ2281" s="4"/>
      <c r="BK2281" s="4"/>
      <c r="BL2281" s="4"/>
      <c r="BM2281" s="4"/>
      <c r="BN2281" s="4"/>
      <c r="BO2281" s="4"/>
      <c r="BP2281" s="4"/>
      <c r="BQ2281" s="4"/>
      <c r="BR2281" s="4"/>
      <c r="BS2281" s="4"/>
      <c r="BT2281" s="4"/>
      <c r="BU2281" s="4"/>
      <c r="BV2281" s="4"/>
      <c r="BW2281" s="4"/>
      <c r="BZ2281" s="7"/>
      <c r="CF2281" s="7"/>
      <c r="CG2281" s="14"/>
      <c r="CH2281" s="7"/>
      <c r="CI2281" s="14"/>
      <c r="CJ2281" s="7"/>
      <c r="CK2281" s="14"/>
      <c r="CL2281" s="7"/>
      <c r="CM2281" s="14"/>
    </row>
    <row r="2282" spans="1:91" x14ac:dyDescent="0.3">
      <c r="A2282" s="10">
        <v>151</v>
      </c>
      <c r="B2282" s="36" t="s">
        <v>907</v>
      </c>
      <c r="G2282" s="36" t="s">
        <v>7717</v>
      </c>
      <c r="K2282" s="7"/>
      <c r="L2282" s="7" t="s">
        <v>834</v>
      </c>
      <c r="M2282" s="7" t="s">
        <v>639</v>
      </c>
      <c r="N2282" s="4"/>
      <c r="O2282" s="4"/>
      <c r="P2282" s="4"/>
      <c r="Q2282" s="4"/>
      <c r="R2282" s="4"/>
      <c r="S2282" s="4"/>
      <c r="T2282" s="4"/>
      <c r="U2282" s="4"/>
      <c r="V2282" s="4"/>
      <c r="W2282" s="4"/>
      <c r="X2282" s="4"/>
      <c r="Y2282" s="4"/>
      <c r="Z2282" s="4"/>
      <c r="AA2282" s="4"/>
      <c r="AB2282" s="4"/>
      <c r="AC2282" s="4"/>
      <c r="AD2282" s="4"/>
      <c r="AE2282" s="4"/>
      <c r="AF2282" s="4"/>
      <c r="AG2282" s="4"/>
      <c r="AH2282" s="4"/>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c r="BI2282" s="4"/>
      <c r="BJ2282" s="4"/>
      <c r="BK2282" s="4"/>
      <c r="BL2282" s="4"/>
      <c r="BM2282" s="4"/>
      <c r="BN2282" s="4"/>
      <c r="BO2282" s="4"/>
      <c r="BP2282" s="4"/>
      <c r="BQ2282" s="4"/>
      <c r="BR2282" s="4"/>
      <c r="BS2282" s="4"/>
      <c r="BT2282" s="4"/>
      <c r="BU2282" s="4"/>
      <c r="BV2282" s="4"/>
      <c r="BW2282" s="4"/>
      <c r="BZ2282" s="7"/>
      <c r="CF2282" s="7"/>
      <c r="CG2282" s="14"/>
      <c r="CH2282" s="7"/>
      <c r="CI2282" s="14"/>
      <c r="CJ2282" s="7"/>
      <c r="CK2282" s="14"/>
      <c r="CL2282" s="7"/>
      <c r="CM2282" s="14"/>
    </row>
    <row r="2283" spans="1:91" x14ac:dyDescent="0.3">
      <c r="A2283" s="10">
        <v>151</v>
      </c>
      <c r="B2283" s="36" t="s">
        <v>1058</v>
      </c>
      <c r="G2283" s="36" t="s">
        <v>7718</v>
      </c>
      <c r="K2283" s="7"/>
      <c r="L2283" s="7" t="s">
        <v>834</v>
      </c>
      <c r="M2283" s="7" t="s">
        <v>621</v>
      </c>
      <c r="N2283" s="4"/>
      <c r="O2283" s="4"/>
      <c r="P2283" s="4"/>
      <c r="Q2283" s="4"/>
      <c r="R2283" s="4"/>
      <c r="S2283" s="4"/>
      <c r="T2283" s="4"/>
      <c r="U2283" s="4"/>
      <c r="V2283" s="4"/>
      <c r="W2283" s="4"/>
      <c r="X2283" s="4"/>
      <c r="Y2283" s="4"/>
      <c r="Z2283" s="4"/>
      <c r="AA2283" s="4"/>
      <c r="AB2283" s="4"/>
      <c r="AC2283" s="4"/>
      <c r="AD2283" s="4"/>
      <c r="AE2283" s="4"/>
      <c r="AF2283" s="4"/>
      <c r="AG2283" s="4"/>
      <c r="AH2283" s="4"/>
      <c r="AI2283" s="4"/>
      <c r="AJ2283" s="4"/>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c r="BI2283" s="4"/>
      <c r="BJ2283" s="4"/>
      <c r="BK2283" s="4"/>
      <c r="BL2283" s="4"/>
      <c r="BM2283" s="4"/>
      <c r="BN2283" s="4"/>
      <c r="BO2283" s="4"/>
      <c r="BP2283" s="4"/>
      <c r="BQ2283" s="4"/>
      <c r="BR2283" s="4"/>
      <c r="BS2283" s="4"/>
      <c r="BT2283" s="4"/>
      <c r="BU2283" s="4"/>
      <c r="BV2283" s="4"/>
      <c r="BW2283" s="4"/>
      <c r="BZ2283" s="7"/>
      <c r="CF2283" s="7"/>
      <c r="CG2283" s="14"/>
      <c r="CH2283" s="7"/>
      <c r="CI2283" s="14"/>
      <c r="CJ2283" s="7"/>
      <c r="CK2283" s="14"/>
      <c r="CL2283" s="7"/>
      <c r="CM2283" s="14"/>
    </row>
    <row r="2284" spans="1:91" x14ac:dyDescent="0.3">
      <c r="A2284" s="10">
        <v>151</v>
      </c>
      <c r="B2284" s="36" t="s">
        <v>860</v>
      </c>
      <c r="G2284" s="36" t="s">
        <v>7719</v>
      </c>
      <c r="K2284" s="7"/>
      <c r="L2284" s="7" t="s">
        <v>834</v>
      </c>
      <c r="M2284" s="7" t="s">
        <v>624</v>
      </c>
      <c r="N2284" s="4"/>
      <c r="O2284" s="4"/>
      <c r="P2284" s="4"/>
      <c r="Q2284" s="4"/>
      <c r="R2284" s="4"/>
      <c r="S2284" s="4"/>
      <c r="T2284" s="4"/>
      <c r="U2284" s="4"/>
      <c r="V2284" s="4"/>
      <c r="W2284" s="4"/>
      <c r="X2284" s="4"/>
      <c r="Y2284" s="4"/>
      <c r="Z2284" s="4"/>
      <c r="AA2284" s="4"/>
      <c r="AB2284" s="4"/>
      <c r="AC2284" s="4"/>
      <c r="AD2284" s="4"/>
      <c r="AE2284" s="4"/>
      <c r="AF2284" s="4"/>
      <c r="AG2284" s="4"/>
      <c r="AH2284" s="4"/>
      <c r="AI2284" s="4"/>
      <c r="AJ2284" s="4"/>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c r="BI2284" s="4"/>
      <c r="BJ2284" s="4"/>
      <c r="BK2284" s="4"/>
      <c r="BL2284" s="4"/>
      <c r="BM2284" s="4"/>
      <c r="BN2284" s="4"/>
      <c r="BO2284" s="4"/>
      <c r="BP2284" s="4"/>
      <c r="BQ2284" s="4"/>
      <c r="BR2284" s="4"/>
      <c r="BS2284" s="4"/>
      <c r="BT2284" s="4"/>
      <c r="BU2284" s="4"/>
      <c r="BV2284" s="4"/>
      <c r="BW2284" s="4"/>
      <c r="BZ2284" s="7"/>
      <c r="CF2284" s="7"/>
      <c r="CG2284" s="14"/>
      <c r="CH2284" s="7"/>
      <c r="CI2284" s="14"/>
      <c r="CJ2284" s="7"/>
      <c r="CK2284" s="14"/>
      <c r="CL2284" s="7"/>
      <c r="CM2284" s="14"/>
    </row>
    <row r="2285" spans="1:91" x14ac:dyDescent="0.3">
      <c r="A2285" s="10">
        <v>151</v>
      </c>
      <c r="B2285" s="36" t="s">
        <v>1025</v>
      </c>
      <c r="G2285" s="36" t="s">
        <v>7720</v>
      </c>
      <c r="K2285" s="7"/>
      <c r="L2285" s="7" t="s">
        <v>834</v>
      </c>
      <c r="M2285" s="7" t="s">
        <v>687</v>
      </c>
      <c r="N2285" s="4"/>
      <c r="O2285" s="4"/>
      <c r="P2285" s="4"/>
      <c r="Q2285" s="4"/>
      <c r="R2285" s="4"/>
      <c r="S2285" s="4"/>
      <c r="T2285" s="4"/>
      <c r="U2285" s="4"/>
      <c r="V2285" s="4"/>
      <c r="W2285" s="4"/>
      <c r="X2285" s="4"/>
      <c r="Y2285" s="4"/>
      <c r="Z2285" s="4"/>
      <c r="AA2285" s="4"/>
      <c r="AB2285" s="4"/>
      <c r="AC2285" s="4"/>
      <c r="AD2285" s="4"/>
      <c r="AE2285" s="4"/>
      <c r="AF2285" s="4"/>
      <c r="AG2285" s="4"/>
      <c r="AH2285" s="4"/>
      <c r="AI2285" s="4"/>
      <c r="AJ2285" s="4"/>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c r="BI2285" s="4"/>
      <c r="BJ2285" s="4"/>
      <c r="BK2285" s="4"/>
      <c r="BL2285" s="4"/>
      <c r="BM2285" s="4"/>
      <c r="BN2285" s="4"/>
      <c r="BO2285" s="4"/>
      <c r="BP2285" s="4"/>
      <c r="BQ2285" s="4"/>
      <c r="BR2285" s="4"/>
      <c r="BS2285" s="4"/>
      <c r="BT2285" s="4"/>
      <c r="BU2285" s="4"/>
      <c r="BV2285" s="4"/>
      <c r="BW2285" s="4"/>
      <c r="BZ2285" s="7"/>
      <c r="CF2285" s="7"/>
      <c r="CG2285" s="14"/>
      <c r="CH2285" s="7"/>
      <c r="CI2285" s="14"/>
      <c r="CJ2285" s="7"/>
      <c r="CK2285" s="14"/>
      <c r="CL2285" s="7"/>
      <c r="CM2285" s="14"/>
    </row>
    <row r="2286" spans="1:91" x14ac:dyDescent="0.3">
      <c r="A2286" s="10">
        <v>151</v>
      </c>
      <c r="B2286" s="36" t="s">
        <v>860</v>
      </c>
      <c r="G2286" s="36" t="s">
        <v>7721</v>
      </c>
      <c r="K2286" s="7"/>
      <c r="L2286" s="7" t="s">
        <v>834</v>
      </c>
      <c r="M2286" s="7" t="s">
        <v>687</v>
      </c>
      <c r="N2286" s="4"/>
      <c r="O2286" s="4"/>
      <c r="P2286" s="4"/>
      <c r="Q2286" s="4"/>
      <c r="R2286" s="4"/>
      <c r="S2286" s="4"/>
      <c r="T2286" s="4"/>
      <c r="U2286" s="4"/>
      <c r="V2286" s="4"/>
      <c r="W2286" s="4"/>
      <c r="X2286" s="4"/>
      <c r="Y2286" s="4"/>
      <c r="Z2286" s="4"/>
      <c r="AA2286" s="4"/>
      <c r="AB2286" s="4"/>
      <c r="AC2286" s="4"/>
      <c r="AD2286" s="4"/>
      <c r="AE2286" s="4"/>
      <c r="AF2286" s="4"/>
      <c r="AG2286" s="4"/>
      <c r="AH2286" s="4"/>
      <c r="AI2286" s="4"/>
      <c r="AJ2286" s="4"/>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c r="BI2286" s="4"/>
      <c r="BJ2286" s="4"/>
      <c r="BK2286" s="4"/>
      <c r="BL2286" s="4"/>
      <c r="BM2286" s="4"/>
      <c r="BN2286" s="4"/>
      <c r="BO2286" s="4"/>
      <c r="BP2286" s="4"/>
      <c r="BQ2286" s="4"/>
      <c r="BR2286" s="4"/>
      <c r="BS2286" s="4"/>
      <c r="BT2286" s="4"/>
      <c r="BU2286" s="4"/>
      <c r="BV2286" s="4"/>
      <c r="BW2286" s="4"/>
      <c r="BZ2286" s="7"/>
      <c r="CF2286" s="7"/>
      <c r="CG2286" s="14"/>
      <c r="CH2286" s="7"/>
      <c r="CI2286" s="14"/>
      <c r="CJ2286" s="7"/>
      <c r="CK2286" s="14"/>
      <c r="CL2286" s="7"/>
      <c r="CM2286" s="14"/>
    </row>
    <row r="2287" spans="1:91" x14ac:dyDescent="0.3">
      <c r="A2287" s="10">
        <v>151</v>
      </c>
      <c r="B2287" s="36" t="s">
        <v>1028</v>
      </c>
      <c r="G2287" s="36" t="s">
        <v>7722</v>
      </c>
      <c r="K2287" s="7"/>
      <c r="L2287" s="7" t="s">
        <v>834</v>
      </c>
      <c r="M2287" s="7" t="s">
        <v>615</v>
      </c>
      <c r="N2287" s="4"/>
      <c r="O2287" s="4"/>
      <c r="P2287" s="4"/>
      <c r="Q2287" s="4"/>
      <c r="R2287" s="4"/>
      <c r="S2287" s="4"/>
      <c r="T2287" s="4"/>
      <c r="U2287" s="4"/>
      <c r="V2287" s="4"/>
      <c r="W2287" s="4"/>
      <c r="X2287" s="4"/>
      <c r="Y2287" s="4"/>
      <c r="Z2287" s="4"/>
      <c r="AA2287" s="4"/>
      <c r="AB2287" s="4"/>
      <c r="AC2287" s="4"/>
      <c r="AD2287" s="4"/>
      <c r="AE2287" s="4"/>
      <c r="AF2287" s="4"/>
      <c r="AG2287" s="4"/>
      <c r="AH2287" s="4"/>
      <c r="AI2287" s="4"/>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4"/>
      <c r="BK2287" s="4"/>
      <c r="BL2287" s="4"/>
      <c r="BM2287" s="4"/>
      <c r="BN2287" s="4"/>
      <c r="BO2287" s="4"/>
      <c r="BP2287" s="4"/>
      <c r="BQ2287" s="4"/>
      <c r="BR2287" s="4"/>
      <c r="BS2287" s="4"/>
      <c r="BT2287" s="4"/>
      <c r="BU2287" s="4"/>
      <c r="BV2287" s="4"/>
      <c r="BW2287" s="4"/>
      <c r="BZ2287" s="7"/>
      <c r="CF2287" s="7"/>
      <c r="CG2287" s="14"/>
      <c r="CH2287" s="7"/>
      <c r="CI2287" s="14"/>
      <c r="CJ2287" s="7"/>
      <c r="CK2287" s="14"/>
      <c r="CL2287" s="7"/>
      <c r="CM2287" s="14"/>
    </row>
    <row r="2288" spans="1:91" x14ac:dyDescent="0.3">
      <c r="A2288" s="10">
        <v>151</v>
      </c>
      <c r="B2288" s="36" t="s">
        <v>2362</v>
      </c>
      <c r="G2288" s="36" t="s">
        <v>7723</v>
      </c>
      <c r="K2288" s="7"/>
      <c r="L2288" s="7" t="s">
        <v>834</v>
      </c>
      <c r="M2288" s="7" t="s">
        <v>669</v>
      </c>
      <c r="N2288" s="4"/>
      <c r="O2288" s="4"/>
      <c r="P2288" s="4"/>
      <c r="Q2288" s="4"/>
      <c r="R2288" s="4"/>
      <c r="S2288" s="4"/>
      <c r="T2288" s="4"/>
      <c r="U2288" s="4"/>
      <c r="V2288" s="4"/>
      <c r="W2288" s="4"/>
      <c r="X2288" s="4"/>
      <c r="Y2288" s="4"/>
      <c r="Z2288" s="4"/>
      <c r="AA2288" s="4"/>
      <c r="AB2288" s="4"/>
      <c r="AC2288" s="4"/>
      <c r="AD2288" s="4"/>
      <c r="AE2288" s="4"/>
      <c r="AF2288" s="4"/>
      <c r="AG2288" s="4"/>
      <c r="AH2288" s="4"/>
      <c r="AI2288" s="4"/>
      <c r="AJ2288" s="4"/>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c r="BI2288" s="4"/>
      <c r="BJ2288" s="4"/>
      <c r="BK2288" s="4"/>
      <c r="BL2288" s="4"/>
      <c r="BM2288" s="4"/>
      <c r="BN2288" s="4"/>
      <c r="BO2288" s="4"/>
      <c r="BP2288" s="4"/>
      <c r="BQ2288" s="4"/>
      <c r="BR2288" s="4"/>
      <c r="BS2288" s="4"/>
      <c r="BT2288" s="4"/>
      <c r="BU2288" s="4"/>
      <c r="BV2288" s="4"/>
      <c r="BW2288" s="4"/>
      <c r="BZ2288" s="7"/>
      <c r="CF2288" s="7"/>
      <c r="CG2288" s="14"/>
      <c r="CH2288" s="7"/>
      <c r="CI2288" s="14"/>
      <c r="CJ2288" s="7"/>
      <c r="CK2288" s="14"/>
      <c r="CL2288" s="7"/>
      <c r="CM2288" s="14"/>
    </row>
    <row r="2289" spans="1:91" x14ac:dyDescent="0.3">
      <c r="A2289" s="10">
        <v>151</v>
      </c>
      <c r="B2289" s="36" t="s">
        <v>1058</v>
      </c>
      <c r="G2289" s="36" t="s">
        <v>7724</v>
      </c>
      <c r="K2289" s="7"/>
      <c r="L2289" s="7" t="s">
        <v>834</v>
      </c>
      <c r="M2289" s="7" t="s">
        <v>615</v>
      </c>
      <c r="N2289" s="4"/>
      <c r="O2289" s="4"/>
      <c r="P2289" s="4"/>
      <c r="Q2289" s="4"/>
      <c r="R2289" s="4"/>
      <c r="S2289" s="4"/>
      <c r="T2289" s="4"/>
      <c r="U2289" s="4"/>
      <c r="V2289" s="4"/>
      <c r="W2289" s="4"/>
      <c r="X2289" s="4"/>
      <c r="Y2289" s="4"/>
      <c r="Z2289" s="4"/>
      <c r="AA2289" s="4"/>
      <c r="AB2289" s="4"/>
      <c r="AC2289" s="4"/>
      <c r="AD2289" s="4"/>
      <c r="AE2289" s="4"/>
      <c r="AF2289" s="4"/>
      <c r="AG2289" s="4"/>
      <c r="AH2289" s="4"/>
      <c r="AI2289" s="4"/>
      <c r="AJ2289" s="4"/>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c r="BI2289" s="4"/>
      <c r="BJ2289" s="4"/>
      <c r="BK2289" s="4"/>
      <c r="BL2289" s="4"/>
      <c r="BM2289" s="4"/>
      <c r="BN2289" s="4"/>
      <c r="BO2289" s="4"/>
      <c r="BP2289" s="4"/>
      <c r="BQ2289" s="4"/>
      <c r="BR2289" s="4"/>
      <c r="BS2289" s="4"/>
      <c r="BT2289" s="4"/>
      <c r="BU2289" s="4"/>
      <c r="BV2289" s="4"/>
      <c r="BW2289" s="4"/>
      <c r="BZ2289" s="7"/>
      <c r="CF2289" s="7"/>
      <c r="CG2289" s="14"/>
      <c r="CH2289" s="7"/>
      <c r="CI2289" s="14"/>
      <c r="CJ2289" s="7"/>
      <c r="CK2289" s="14"/>
      <c r="CL2289" s="7"/>
      <c r="CM2289" s="14"/>
    </row>
    <row r="2290" spans="1:91" x14ac:dyDescent="0.3">
      <c r="A2290" s="10">
        <v>151</v>
      </c>
      <c r="B2290" s="36" t="s">
        <v>1036</v>
      </c>
      <c r="G2290" s="36" t="s">
        <v>7725</v>
      </c>
      <c r="K2290" s="7"/>
      <c r="L2290" s="7" t="s">
        <v>834</v>
      </c>
      <c r="M2290" s="7" t="s">
        <v>639</v>
      </c>
      <c r="N2290" s="4"/>
      <c r="O2290" s="4"/>
      <c r="P2290" s="4"/>
      <c r="Q2290" s="4"/>
      <c r="R2290" s="4"/>
      <c r="S2290" s="4"/>
      <c r="T2290" s="4"/>
      <c r="U2290" s="4"/>
      <c r="V2290" s="4"/>
      <c r="W2290" s="4"/>
      <c r="X2290" s="4"/>
      <c r="Y2290" s="4"/>
      <c r="Z2290" s="4"/>
      <c r="AA2290" s="4"/>
      <c r="AB2290" s="4"/>
      <c r="AC2290" s="4"/>
      <c r="AD2290" s="4"/>
      <c r="AE2290" s="4"/>
      <c r="AF2290" s="4"/>
      <c r="AG2290" s="4"/>
      <c r="AH2290" s="4"/>
      <c r="AI2290" s="4"/>
      <c r="AJ2290" s="4"/>
      <c r="AK2290" s="4"/>
      <c r="AL2290" s="4"/>
      <c r="AM2290" s="4"/>
      <c r="AN2290" s="4"/>
      <c r="AO2290" s="4"/>
      <c r="AP2290" s="4"/>
      <c r="AQ2290" s="4"/>
      <c r="AR2290" s="4"/>
      <c r="AS2290" s="4"/>
      <c r="AT2290" s="4"/>
      <c r="AU2290" s="4"/>
      <c r="AV2290" s="4"/>
      <c r="AW2290" s="4"/>
      <c r="AX2290" s="4"/>
      <c r="AY2290" s="4"/>
      <c r="AZ2290" s="4"/>
      <c r="BA2290" s="4"/>
      <c r="BB2290" s="4"/>
      <c r="BC2290" s="4"/>
      <c r="BD2290" s="4"/>
      <c r="BE2290" s="4"/>
      <c r="BF2290" s="4"/>
      <c r="BG2290" s="4"/>
      <c r="BH2290" s="4"/>
      <c r="BI2290" s="4"/>
      <c r="BJ2290" s="4"/>
      <c r="BK2290" s="4"/>
      <c r="BL2290" s="4"/>
      <c r="BM2290" s="4"/>
      <c r="BN2290" s="4"/>
      <c r="BO2290" s="4"/>
      <c r="BP2290" s="4"/>
      <c r="BQ2290" s="4"/>
      <c r="BR2290" s="4"/>
      <c r="BS2290" s="4"/>
      <c r="BT2290" s="4"/>
      <c r="BU2290" s="4"/>
      <c r="BV2290" s="4"/>
      <c r="BW2290" s="4"/>
      <c r="BZ2290" s="7"/>
      <c r="CF2290" s="7"/>
      <c r="CG2290" s="14"/>
      <c r="CH2290" s="7"/>
      <c r="CI2290" s="14"/>
      <c r="CJ2290" s="7"/>
      <c r="CK2290" s="14"/>
      <c r="CL2290" s="7"/>
      <c r="CM2290" s="14"/>
    </row>
    <row r="2291" spans="1:91" x14ac:dyDescent="0.3">
      <c r="A2291" s="10">
        <v>151</v>
      </c>
      <c r="B2291" s="36" t="s">
        <v>921</v>
      </c>
      <c r="G2291" s="36" t="s">
        <v>7726</v>
      </c>
      <c r="K2291" s="7"/>
      <c r="L2291" s="7" t="s">
        <v>834</v>
      </c>
      <c r="M2291" s="7" t="s">
        <v>618</v>
      </c>
      <c r="N2291" s="4"/>
      <c r="O2291" s="4"/>
      <c r="P2291" s="4"/>
      <c r="Q2291" s="4"/>
      <c r="R2291" s="4"/>
      <c r="S2291" s="4"/>
      <c r="T2291" s="4"/>
      <c r="U2291" s="4"/>
      <c r="V2291" s="4"/>
      <c r="W2291" s="4"/>
      <c r="X2291" s="4"/>
      <c r="Y2291" s="4"/>
      <c r="Z2291" s="4"/>
      <c r="AA2291" s="4"/>
      <c r="AB2291" s="4"/>
      <c r="AC2291" s="4"/>
      <c r="AD2291" s="4"/>
      <c r="AE2291" s="4"/>
      <c r="AF2291" s="4"/>
      <c r="AG2291" s="4"/>
      <c r="AH2291" s="4"/>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c r="BI2291" s="4"/>
      <c r="BJ2291" s="4"/>
      <c r="BK2291" s="4"/>
      <c r="BL2291" s="4"/>
      <c r="BM2291" s="4"/>
      <c r="BN2291" s="4"/>
      <c r="BO2291" s="4"/>
      <c r="BP2291" s="4"/>
      <c r="BQ2291" s="4"/>
      <c r="BR2291" s="4"/>
      <c r="BS2291" s="4"/>
      <c r="BT2291" s="4"/>
      <c r="BU2291" s="4"/>
      <c r="BV2291" s="4"/>
      <c r="BW2291" s="4"/>
      <c r="BZ2291" s="7"/>
      <c r="CF2291" s="7"/>
      <c r="CG2291" s="14"/>
      <c r="CH2291" s="7"/>
      <c r="CI2291" s="14"/>
      <c r="CJ2291" s="7"/>
      <c r="CK2291" s="14"/>
      <c r="CL2291" s="7"/>
      <c r="CM2291" s="14"/>
    </row>
    <row r="2292" spans="1:91" x14ac:dyDescent="0.3">
      <c r="A2292" s="10">
        <v>151</v>
      </c>
      <c r="B2292" s="36" t="s">
        <v>868</v>
      </c>
      <c r="G2292" s="36" t="s">
        <v>7727</v>
      </c>
      <c r="K2292" s="7"/>
      <c r="L2292" s="7" t="s">
        <v>834</v>
      </c>
      <c r="M2292" s="7" t="s">
        <v>624</v>
      </c>
      <c r="N2292" s="4"/>
      <c r="O2292" s="4"/>
      <c r="P2292" s="4"/>
      <c r="Q2292" s="4"/>
      <c r="R2292" s="4"/>
      <c r="S2292" s="4"/>
      <c r="T2292" s="4"/>
      <c r="U2292" s="4"/>
      <c r="V2292" s="4"/>
      <c r="W2292" s="4"/>
      <c r="X2292" s="4"/>
      <c r="Y2292" s="4"/>
      <c r="Z2292" s="4"/>
      <c r="AA2292" s="4"/>
      <c r="AB2292" s="4"/>
      <c r="AC2292" s="4"/>
      <c r="AD2292" s="4"/>
      <c r="AE2292" s="4"/>
      <c r="AF2292" s="4"/>
      <c r="AG2292" s="4"/>
      <c r="AH2292" s="4"/>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c r="BI2292" s="4"/>
      <c r="BJ2292" s="4"/>
      <c r="BK2292" s="4"/>
      <c r="BL2292" s="4"/>
      <c r="BM2292" s="4"/>
      <c r="BN2292" s="4"/>
      <c r="BO2292" s="4"/>
      <c r="BP2292" s="4"/>
      <c r="BQ2292" s="4"/>
      <c r="BR2292" s="4"/>
      <c r="BS2292" s="4"/>
      <c r="BT2292" s="4"/>
      <c r="BU2292" s="4"/>
      <c r="BV2292" s="4"/>
      <c r="BW2292" s="4"/>
      <c r="BZ2292" s="7"/>
      <c r="CF2292" s="7"/>
      <c r="CG2292" s="14"/>
      <c r="CH2292" s="7"/>
      <c r="CI2292" s="14"/>
      <c r="CJ2292" s="7"/>
      <c r="CK2292" s="14"/>
      <c r="CL2292" s="7"/>
      <c r="CM2292" s="14"/>
    </row>
    <row r="2293" spans="1:91" x14ac:dyDescent="0.3">
      <c r="A2293" s="10">
        <v>151</v>
      </c>
      <c r="B2293" s="36" t="s">
        <v>860</v>
      </c>
      <c r="G2293" s="36" t="s">
        <v>7728</v>
      </c>
      <c r="K2293" s="7"/>
      <c r="L2293" s="7" t="s">
        <v>834</v>
      </c>
      <c r="M2293" s="7" t="s">
        <v>687</v>
      </c>
      <c r="N2293" s="4"/>
      <c r="O2293" s="4"/>
      <c r="P2293" s="4"/>
      <c r="Q2293" s="4"/>
      <c r="R2293" s="4"/>
      <c r="S2293" s="4"/>
      <c r="T2293" s="4"/>
      <c r="U2293" s="4"/>
      <c r="V2293" s="4"/>
      <c r="W2293" s="4"/>
      <c r="X2293" s="4"/>
      <c r="Y2293" s="4"/>
      <c r="Z2293" s="4"/>
      <c r="AA2293" s="4"/>
      <c r="AB2293" s="4"/>
      <c r="AC2293" s="4"/>
      <c r="AD2293" s="4"/>
      <c r="AE2293" s="4"/>
      <c r="AF2293" s="4"/>
      <c r="AG2293" s="4"/>
      <c r="AH2293" s="4"/>
      <c r="AI2293" s="4"/>
      <c r="AJ2293" s="4"/>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c r="BI2293" s="4"/>
      <c r="BJ2293" s="4"/>
      <c r="BK2293" s="4"/>
      <c r="BL2293" s="4"/>
      <c r="BM2293" s="4"/>
      <c r="BN2293" s="4"/>
      <c r="BO2293" s="4"/>
      <c r="BP2293" s="4"/>
      <c r="BQ2293" s="4"/>
      <c r="BR2293" s="4"/>
      <c r="BS2293" s="4"/>
      <c r="BT2293" s="4"/>
      <c r="BU2293" s="4"/>
      <c r="BV2293" s="4"/>
      <c r="BW2293" s="4"/>
      <c r="BZ2293" s="7"/>
      <c r="CF2293" s="7"/>
      <c r="CG2293" s="14"/>
      <c r="CH2293" s="7"/>
      <c r="CI2293" s="14"/>
      <c r="CJ2293" s="7"/>
      <c r="CK2293" s="14"/>
      <c r="CL2293" s="7"/>
      <c r="CM2293" s="14"/>
    </row>
    <row r="2294" spans="1:91" x14ac:dyDescent="0.3">
      <c r="A2294" s="10">
        <v>151</v>
      </c>
      <c r="B2294" s="36" t="s">
        <v>886</v>
      </c>
      <c r="G2294" s="36" t="s">
        <v>7729</v>
      </c>
      <c r="K2294" s="7"/>
      <c r="L2294" s="7" t="s">
        <v>834</v>
      </c>
      <c r="M2294" s="7" t="s">
        <v>669</v>
      </c>
      <c r="N2294" s="4"/>
      <c r="O2294" s="4"/>
      <c r="P2294" s="4"/>
      <c r="Q2294" s="4"/>
      <c r="R2294" s="4"/>
      <c r="S2294" s="4"/>
      <c r="T2294" s="4"/>
      <c r="U2294" s="4"/>
      <c r="V2294" s="4"/>
      <c r="W2294" s="4"/>
      <c r="X2294" s="4"/>
      <c r="Y2294" s="4"/>
      <c r="Z2294" s="4"/>
      <c r="AA2294" s="4"/>
      <c r="AB2294" s="4"/>
      <c r="AC2294" s="4"/>
      <c r="AD2294" s="4"/>
      <c r="AE2294" s="4"/>
      <c r="AF2294" s="4"/>
      <c r="AG2294" s="4"/>
      <c r="AH2294" s="4"/>
      <c r="AI2294" s="4"/>
      <c r="AJ2294" s="4"/>
      <c r="AK2294" s="4"/>
      <c r="AL2294" s="4"/>
      <c r="AM2294" s="4"/>
      <c r="AN2294" s="4"/>
      <c r="AO2294" s="4"/>
      <c r="AP2294" s="4"/>
      <c r="AQ2294" s="4"/>
      <c r="AR2294" s="4"/>
      <c r="AS2294" s="4"/>
      <c r="AT2294" s="4"/>
      <c r="AU2294" s="4"/>
      <c r="AV2294" s="4"/>
      <c r="AW2294" s="4"/>
      <c r="AX2294" s="4"/>
      <c r="AY2294" s="4"/>
      <c r="AZ2294" s="4"/>
      <c r="BA2294" s="4"/>
      <c r="BB2294" s="4"/>
      <c r="BC2294" s="4"/>
      <c r="BD2294" s="4"/>
      <c r="BE2294" s="4"/>
      <c r="BF2294" s="4"/>
      <c r="BG2294" s="4"/>
      <c r="BH2294" s="4"/>
      <c r="BI2294" s="4"/>
      <c r="BJ2294" s="4"/>
      <c r="BK2294" s="4"/>
      <c r="BL2294" s="4"/>
      <c r="BM2294" s="4"/>
      <c r="BN2294" s="4"/>
      <c r="BO2294" s="4"/>
      <c r="BP2294" s="4"/>
      <c r="BQ2294" s="4"/>
      <c r="BR2294" s="4"/>
      <c r="BS2294" s="4"/>
      <c r="BT2294" s="4"/>
      <c r="BU2294" s="4"/>
      <c r="BV2294" s="4"/>
      <c r="BW2294" s="4"/>
      <c r="BZ2294" s="7"/>
      <c r="CF2294" s="7"/>
      <c r="CG2294" s="14"/>
      <c r="CH2294" s="7"/>
      <c r="CI2294" s="14"/>
      <c r="CJ2294" s="7"/>
      <c r="CK2294" s="14"/>
      <c r="CL2294" s="7"/>
      <c r="CM2294" s="14"/>
    </row>
    <row r="2295" spans="1:91" x14ac:dyDescent="0.3">
      <c r="A2295" s="10">
        <v>151</v>
      </c>
      <c r="B2295" s="36" t="s">
        <v>913</v>
      </c>
      <c r="G2295" s="36" t="s">
        <v>7730</v>
      </c>
      <c r="K2295" s="7"/>
      <c r="L2295" s="7" t="s">
        <v>834</v>
      </c>
      <c r="M2295" s="7" t="s">
        <v>687</v>
      </c>
      <c r="N2295" s="4"/>
      <c r="O2295" s="4"/>
      <c r="P2295" s="4"/>
      <c r="Q2295" s="4"/>
      <c r="R2295" s="4"/>
      <c r="S2295" s="4"/>
      <c r="T2295" s="4"/>
      <c r="U2295" s="4"/>
      <c r="V2295" s="4"/>
      <c r="W2295" s="4"/>
      <c r="X2295" s="4"/>
      <c r="Y2295" s="4"/>
      <c r="Z2295" s="4"/>
      <c r="AA2295" s="4"/>
      <c r="AB2295" s="4"/>
      <c r="AC2295" s="4"/>
      <c r="AD2295" s="4"/>
      <c r="AE2295" s="4"/>
      <c r="AF2295" s="4"/>
      <c r="AG2295" s="4"/>
      <c r="AH2295" s="4"/>
      <c r="AI2295" s="4"/>
      <c r="AJ2295" s="4"/>
      <c r="AK2295" s="4"/>
      <c r="AL2295" s="4"/>
      <c r="AM2295" s="4"/>
      <c r="AN2295" s="4"/>
      <c r="AO2295" s="4"/>
      <c r="AP2295" s="4"/>
      <c r="AQ2295" s="4"/>
      <c r="AR2295" s="4"/>
      <c r="AS2295" s="4"/>
      <c r="AT2295" s="4"/>
      <c r="AU2295" s="4"/>
      <c r="AV2295" s="4"/>
      <c r="AW2295" s="4"/>
      <c r="AX2295" s="4"/>
      <c r="AY2295" s="4"/>
      <c r="AZ2295" s="4"/>
      <c r="BA2295" s="4"/>
      <c r="BB2295" s="4"/>
      <c r="BC2295" s="4"/>
      <c r="BD2295" s="4"/>
      <c r="BE2295" s="4"/>
      <c r="BF2295" s="4"/>
      <c r="BG2295" s="4"/>
      <c r="BH2295" s="4"/>
      <c r="BI2295" s="4"/>
      <c r="BJ2295" s="4"/>
      <c r="BK2295" s="4"/>
      <c r="BL2295" s="4"/>
      <c r="BM2295" s="4"/>
      <c r="BN2295" s="4"/>
      <c r="BO2295" s="4"/>
      <c r="BP2295" s="4"/>
      <c r="BQ2295" s="4"/>
      <c r="BR2295" s="4"/>
      <c r="BS2295" s="4"/>
      <c r="BT2295" s="4"/>
      <c r="BU2295" s="4"/>
      <c r="BV2295" s="4"/>
      <c r="BW2295" s="4"/>
      <c r="BZ2295" s="7"/>
      <c r="CF2295" s="7"/>
      <c r="CG2295" s="14"/>
      <c r="CH2295" s="7"/>
      <c r="CI2295" s="14"/>
      <c r="CJ2295" s="7"/>
      <c r="CK2295" s="14"/>
      <c r="CL2295" s="7"/>
      <c r="CM2295" s="14"/>
    </row>
    <row r="2296" spans="1:91" x14ac:dyDescent="0.3">
      <c r="A2296" s="10">
        <v>151</v>
      </c>
      <c r="B2296" s="36" t="s">
        <v>868</v>
      </c>
      <c r="G2296" s="36" t="s">
        <v>7731</v>
      </c>
      <c r="K2296" s="7"/>
      <c r="L2296" s="7" t="s">
        <v>834</v>
      </c>
      <c r="M2296" s="7" t="s">
        <v>615</v>
      </c>
      <c r="N2296" s="4"/>
      <c r="O2296" s="4"/>
      <c r="P2296" s="4"/>
      <c r="Q2296" s="4"/>
      <c r="R2296" s="4"/>
      <c r="S2296" s="4"/>
      <c r="T2296" s="4"/>
      <c r="U2296" s="4"/>
      <c r="V2296" s="4"/>
      <c r="W2296" s="4"/>
      <c r="X2296" s="4"/>
      <c r="Y2296" s="4"/>
      <c r="Z2296" s="4"/>
      <c r="AA2296" s="4"/>
      <c r="AB2296" s="4"/>
      <c r="AC2296" s="4"/>
      <c r="AD2296" s="4"/>
      <c r="AE2296" s="4"/>
      <c r="AF2296" s="4"/>
      <c r="AG2296" s="4"/>
      <c r="AH2296" s="4"/>
      <c r="AI2296" s="4"/>
      <c r="AJ2296" s="4"/>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c r="BI2296" s="4"/>
      <c r="BJ2296" s="4"/>
      <c r="BK2296" s="4"/>
      <c r="BL2296" s="4"/>
      <c r="BM2296" s="4"/>
      <c r="BN2296" s="4"/>
      <c r="BO2296" s="4"/>
      <c r="BP2296" s="4"/>
      <c r="BQ2296" s="4"/>
      <c r="BR2296" s="4"/>
      <c r="BS2296" s="4"/>
      <c r="BT2296" s="4"/>
      <c r="BU2296" s="4"/>
      <c r="BV2296" s="4"/>
      <c r="BW2296" s="4"/>
      <c r="BZ2296" s="7"/>
      <c r="CF2296" s="7"/>
      <c r="CG2296" s="14"/>
      <c r="CH2296" s="7"/>
      <c r="CI2296" s="14"/>
      <c r="CJ2296" s="7"/>
      <c r="CK2296" s="14"/>
      <c r="CL2296" s="7"/>
      <c r="CM2296" s="14"/>
    </row>
    <row r="2297" spans="1:91" x14ac:dyDescent="0.3">
      <c r="A2297" s="10">
        <v>151</v>
      </c>
      <c r="B2297" s="36" t="s">
        <v>868</v>
      </c>
      <c r="G2297" s="36" t="s">
        <v>7732</v>
      </c>
      <c r="K2297" s="7"/>
      <c r="L2297" s="7" t="s">
        <v>834</v>
      </c>
      <c r="M2297" s="7" t="s">
        <v>615</v>
      </c>
      <c r="N2297" s="4"/>
      <c r="O2297" s="4"/>
      <c r="P2297" s="4"/>
      <c r="Q2297" s="4"/>
      <c r="R2297" s="4"/>
      <c r="S2297" s="4"/>
      <c r="T2297" s="4"/>
      <c r="U2297" s="4"/>
      <c r="V2297" s="4"/>
      <c r="W2297" s="4"/>
      <c r="X2297" s="4"/>
      <c r="Y2297" s="4"/>
      <c r="Z2297" s="4"/>
      <c r="AA2297" s="4"/>
      <c r="AB2297" s="4"/>
      <c r="AC2297" s="4"/>
      <c r="AD2297" s="4"/>
      <c r="AE2297" s="4"/>
      <c r="AF2297" s="4"/>
      <c r="AG2297" s="4"/>
      <c r="AH2297" s="4"/>
      <c r="AI2297" s="4"/>
      <c r="AJ2297" s="4"/>
      <c r="AK2297" s="4"/>
      <c r="AL2297" s="4"/>
      <c r="AM2297" s="4"/>
      <c r="AN2297" s="4"/>
      <c r="AO2297" s="4"/>
      <c r="AP2297" s="4"/>
      <c r="AQ2297" s="4"/>
      <c r="AR2297" s="4"/>
      <c r="AS2297" s="4"/>
      <c r="AT2297" s="4"/>
      <c r="AU2297" s="4"/>
      <c r="AV2297" s="4"/>
      <c r="AW2297" s="4"/>
      <c r="AX2297" s="4"/>
      <c r="AY2297" s="4"/>
      <c r="AZ2297" s="4"/>
      <c r="BA2297" s="4"/>
      <c r="BB2297" s="4"/>
      <c r="BC2297" s="4"/>
      <c r="BD2297" s="4"/>
      <c r="BE2297" s="4"/>
      <c r="BF2297" s="4"/>
      <c r="BG2297" s="4"/>
      <c r="BH2297" s="4"/>
      <c r="BI2297" s="4"/>
      <c r="BJ2297" s="4"/>
      <c r="BK2297" s="4"/>
      <c r="BL2297" s="4"/>
      <c r="BM2297" s="4"/>
      <c r="BN2297" s="4"/>
      <c r="BO2297" s="4"/>
      <c r="BP2297" s="4"/>
      <c r="BQ2297" s="4"/>
      <c r="BR2297" s="4"/>
      <c r="BS2297" s="4"/>
      <c r="BT2297" s="4"/>
      <c r="BU2297" s="4"/>
      <c r="BV2297" s="4"/>
      <c r="BW2297" s="4"/>
      <c r="BZ2297" s="7"/>
      <c r="CF2297" s="7"/>
      <c r="CG2297" s="14"/>
      <c r="CH2297" s="7"/>
      <c r="CI2297" s="14"/>
      <c r="CJ2297" s="7"/>
      <c r="CK2297" s="14"/>
      <c r="CL2297" s="7"/>
      <c r="CM2297" s="14"/>
    </row>
    <row r="2298" spans="1:91" x14ac:dyDescent="0.3">
      <c r="A2298" s="10">
        <v>151</v>
      </c>
      <c r="B2298" s="36" t="s">
        <v>1242</v>
      </c>
      <c r="G2298" s="36" t="s">
        <v>7733</v>
      </c>
      <c r="K2298" s="7"/>
      <c r="L2298" s="7" t="s">
        <v>834</v>
      </c>
      <c r="M2298" s="7" t="s">
        <v>618</v>
      </c>
      <c r="N2298" s="4"/>
      <c r="O2298" s="4"/>
      <c r="P2298" s="4"/>
      <c r="Q2298" s="4"/>
      <c r="R2298" s="4"/>
      <c r="S2298" s="4"/>
      <c r="T2298" s="4"/>
      <c r="U2298" s="4"/>
      <c r="V2298" s="4"/>
      <c r="W2298" s="4"/>
      <c r="X2298" s="4"/>
      <c r="Y2298" s="4"/>
      <c r="Z2298" s="4"/>
      <c r="AA2298" s="4"/>
      <c r="AB2298" s="4"/>
      <c r="AC2298" s="4"/>
      <c r="AD2298" s="4"/>
      <c r="AE2298" s="4"/>
      <c r="AF2298" s="4"/>
      <c r="AG2298" s="4"/>
      <c r="AH2298" s="4"/>
      <c r="AI2298" s="4"/>
      <c r="AJ2298" s="4"/>
      <c r="AK2298" s="4"/>
      <c r="AL2298" s="4"/>
      <c r="AM2298" s="4"/>
      <c r="AN2298" s="4"/>
      <c r="AO2298" s="4"/>
      <c r="AP2298" s="4"/>
      <c r="AQ2298" s="4"/>
      <c r="AR2298" s="4"/>
      <c r="AS2298" s="4"/>
      <c r="AT2298" s="4"/>
      <c r="AU2298" s="4"/>
      <c r="AV2298" s="4"/>
      <c r="AW2298" s="4"/>
      <c r="AX2298" s="4"/>
      <c r="AY2298" s="4"/>
      <c r="AZ2298" s="4"/>
      <c r="BA2298" s="4"/>
      <c r="BB2298" s="4"/>
      <c r="BC2298" s="4"/>
      <c r="BD2298" s="4"/>
      <c r="BE2298" s="4"/>
      <c r="BF2298" s="4"/>
      <c r="BG2298" s="4"/>
      <c r="BH2298" s="4"/>
      <c r="BI2298" s="4"/>
      <c r="BJ2298" s="4"/>
      <c r="BK2298" s="4"/>
      <c r="BL2298" s="4"/>
      <c r="BM2298" s="4"/>
      <c r="BN2298" s="4"/>
      <c r="BO2298" s="4"/>
      <c r="BP2298" s="4"/>
      <c r="BQ2298" s="4"/>
      <c r="BR2298" s="4"/>
      <c r="BS2298" s="4"/>
      <c r="BT2298" s="4"/>
      <c r="BU2298" s="4"/>
      <c r="BV2298" s="4"/>
      <c r="BW2298" s="4"/>
      <c r="BZ2298" s="7"/>
      <c r="CF2298" s="7"/>
      <c r="CG2298" s="14"/>
      <c r="CH2298" s="7"/>
      <c r="CI2298" s="14"/>
      <c r="CJ2298" s="7"/>
      <c r="CK2298" s="14"/>
      <c r="CL2298" s="7"/>
      <c r="CM2298" s="14"/>
    </row>
    <row r="2299" spans="1:91" x14ac:dyDescent="0.3">
      <c r="A2299" s="10">
        <v>151</v>
      </c>
      <c r="B2299" s="36" t="s">
        <v>1028</v>
      </c>
      <c r="G2299" s="36" t="s">
        <v>7734</v>
      </c>
      <c r="K2299" s="7"/>
      <c r="L2299" s="7" t="s">
        <v>834</v>
      </c>
      <c r="M2299" s="7" t="s">
        <v>615</v>
      </c>
      <c r="N2299" s="4"/>
      <c r="O2299" s="4"/>
      <c r="P2299" s="4"/>
      <c r="Q2299" s="4"/>
      <c r="R2299" s="4"/>
      <c r="S2299" s="4"/>
      <c r="T2299" s="4"/>
      <c r="U2299" s="4"/>
      <c r="V2299" s="4"/>
      <c r="W2299" s="4"/>
      <c r="X2299" s="4"/>
      <c r="Y2299" s="4"/>
      <c r="Z2299" s="4"/>
      <c r="AA2299" s="4"/>
      <c r="AB2299" s="4"/>
      <c r="AC2299" s="4"/>
      <c r="AD2299" s="4"/>
      <c r="AE2299" s="4"/>
      <c r="AF2299" s="4"/>
      <c r="AG2299" s="4"/>
      <c r="AH2299" s="4"/>
      <c r="AI2299" s="4"/>
      <c r="AJ2299" s="4"/>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c r="BI2299" s="4"/>
      <c r="BJ2299" s="4"/>
      <c r="BK2299" s="4"/>
      <c r="BL2299" s="4"/>
      <c r="BM2299" s="4"/>
      <c r="BN2299" s="4"/>
      <c r="BO2299" s="4"/>
      <c r="BP2299" s="4"/>
      <c r="BQ2299" s="4"/>
      <c r="BR2299" s="4"/>
      <c r="BS2299" s="4"/>
      <c r="BT2299" s="4"/>
      <c r="BU2299" s="4"/>
      <c r="BV2299" s="4"/>
      <c r="BW2299" s="4"/>
      <c r="BZ2299" s="7"/>
      <c r="CF2299" s="7"/>
      <c r="CG2299" s="14"/>
      <c r="CH2299" s="7"/>
      <c r="CI2299" s="14"/>
      <c r="CJ2299" s="7"/>
      <c r="CK2299" s="14"/>
      <c r="CL2299" s="7"/>
      <c r="CM2299" s="14"/>
    </row>
    <row r="2300" spans="1:91" x14ac:dyDescent="0.3">
      <c r="A2300" s="10">
        <v>151</v>
      </c>
      <c r="B2300" s="36" t="s">
        <v>1226</v>
      </c>
      <c r="G2300" s="36" t="s">
        <v>7735</v>
      </c>
      <c r="K2300" s="7"/>
      <c r="L2300" s="7" t="s">
        <v>834</v>
      </c>
      <c r="M2300" s="7" t="s">
        <v>615</v>
      </c>
      <c r="N2300" s="4"/>
      <c r="O2300" s="4"/>
      <c r="P2300" s="4"/>
      <c r="Q2300" s="4"/>
      <c r="R2300" s="4"/>
      <c r="S2300" s="4"/>
      <c r="T2300" s="4"/>
      <c r="U2300" s="4"/>
      <c r="V2300" s="4"/>
      <c r="W2300" s="4"/>
      <c r="X2300" s="4"/>
      <c r="Y2300" s="4"/>
      <c r="Z2300" s="4"/>
      <c r="AA2300" s="4"/>
      <c r="AB2300" s="4"/>
      <c r="AC2300" s="4"/>
      <c r="AD2300" s="4"/>
      <c r="AE2300" s="4"/>
      <c r="AF2300" s="4"/>
      <c r="AG2300" s="4"/>
      <c r="AH2300" s="4"/>
      <c r="AI2300" s="4"/>
      <c r="AJ2300" s="4"/>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c r="BI2300" s="4"/>
      <c r="BJ2300" s="4"/>
      <c r="BK2300" s="4"/>
      <c r="BL2300" s="4"/>
      <c r="BM2300" s="4"/>
      <c r="BN2300" s="4"/>
      <c r="BO2300" s="4"/>
      <c r="BP2300" s="4"/>
      <c r="BQ2300" s="4"/>
      <c r="BR2300" s="4"/>
      <c r="BS2300" s="4"/>
      <c r="BT2300" s="4"/>
      <c r="BU2300" s="4"/>
      <c r="BV2300" s="4"/>
      <c r="BW2300" s="4"/>
      <c r="BZ2300" s="7"/>
      <c r="CF2300" s="7"/>
      <c r="CG2300" s="14"/>
      <c r="CH2300" s="7"/>
      <c r="CI2300" s="14"/>
      <c r="CJ2300" s="7"/>
      <c r="CK2300" s="14"/>
      <c r="CL2300" s="7"/>
      <c r="CM2300" s="14"/>
    </row>
    <row r="2301" spans="1:91" x14ac:dyDescent="0.3">
      <c r="A2301" s="10">
        <v>151</v>
      </c>
      <c r="B2301" s="36" t="s">
        <v>1036</v>
      </c>
      <c r="G2301" s="36" t="s">
        <v>7736</v>
      </c>
      <c r="K2301" s="7"/>
      <c r="L2301" s="7" t="s">
        <v>834</v>
      </c>
      <c r="M2301" s="7" t="s">
        <v>621</v>
      </c>
      <c r="N2301" s="4"/>
      <c r="O2301" s="4"/>
      <c r="P2301" s="4"/>
      <c r="Q2301" s="4"/>
      <c r="R2301" s="4"/>
      <c r="S2301" s="4"/>
      <c r="T2301" s="4"/>
      <c r="U2301" s="4"/>
      <c r="V2301" s="4"/>
      <c r="W2301" s="4"/>
      <c r="X2301" s="4"/>
      <c r="Y2301" s="4"/>
      <c r="Z2301" s="4"/>
      <c r="AA2301" s="4"/>
      <c r="AB2301" s="4"/>
      <c r="AC2301" s="4"/>
      <c r="AD2301" s="4"/>
      <c r="AE2301" s="4"/>
      <c r="AF2301" s="4"/>
      <c r="AG2301" s="4"/>
      <c r="AH2301" s="4"/>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c r="BI2301" s="4"/>
      <c r="BJ2301" s="4"/>
      <c r="BK2301" s="4"/>
      <c r="BL2301" s="4"/>
      <c r="BM2301" s="4"/>
      <c r="BN2301" s="4"/>
      <c r="BO2301" s="4"/>
      <c r="BP2301" s="4"/>
      <c r="BQ2301" s="4"/>
      <c r="BR2301" s="4"/>
      <c r="BS2301" s="4"/>
      <c r="BT2301" s="4"/>
      <c r="BU2301" s="4"/>
      <c r="BV2301" s="4"/>
      <c r="BW2301" s="4"/>
      <c r="BZ2301" s="7"/>
      <c r="CF2301" s="7"/>
      <c r="CG2301" s="14"/>
      <c r="CH2301" s="7"/>
      <c r="CI2301" s="14"/>
      <c r="CJ2301" s="7"/>
      <c r="CK2301" s="14"/>
      <c r="CL2301" s="7"/>
      <c r="CM2301" s="14"/>
    </row>
    <row r="2302" spans="1:91" x14ac:dyDescent="0.3">
      <c r="A2302" s="10">
        <v>151</v>
      </c>
      <c r="B2302" s="36" t="s">
        <v>868</v>
      </c>
      <c r="G2302" s="36" t="s">
        <v>7737</v>
      </c>
      <c r="K2302" s="7"/>
      <c r="L2302" s="7" t="s">
        <v>834</v>
      </c>
      <c r="M2302" s="7" t="s">
        <v>624</v>
      </c>
      <c r="N2302" s="4"/>
      <c r="O2302" s="4"/>
      <c r="P2302" s="4"/>
      <c r="Q2302" s="4"/>
      <c r="R2302" s="4"/>
      <c r="S2302" s="4"/>
      <c r="T2302" s="4"/>
      <c r="U2302" s="4"/>
      <c r="V2302" s="4"/>
      <c r="W2302" s="4"/>
      <c r="X2302" s="4"/>
      <c r="Y2302" s="4"/>
      <c r="Z2302" s="4"/>
      <c r="AA2302" s="4"/>
      <c r="AB2302" s="4"/>
      <c r="AC2302" s="4"/>
      <c r="AD2302" s="4"/>
      <c r="AE2302" s="4"/>
      <c r="AF2302" s="4"/>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c r="BI2302" s="4"/>
      <c r="BJ2302" s="4"/>
      <c r="BK2302" s="4"/>
      <c r="BL2302" s="4"/>
      <c r="BM2302" s="4"/>
      <c r="BN2302" s="4"/>
      <c r="BO2302" s="4"/>
      <c r="BP2302" s="4"/>
      <c r="BQ2302" s="4"/>
      <c r="BR2302" s="4"/>
      <c r="BS2302" s="4"/>
      <c r="BT2302" s="4"/>
      <c r="BU2302" s="4"/>
      <c r="BV2302" s="4"/>
      <c r="BW2302" s="4"/>
      <c r="BZ2302" s="7"/>
      <c r="CF2302" s="7"/>
      <c r="CG2302" s="14"/>
      <c r="CH2302" s="7"/>
      <c r="CI2302" s="14"/>
      <c r="CJ2302" s="7"/>
      <c r="CK2302" s="14"/>
      <c r="CL2302" s="7"/>
      <c r="CM2302" s="14"/>
    </row>
    <row r="2303" spans="1:91" x14ac:dyDescent="0.3">
      <c r="A2303" s="10">
        <v>151</v>
      </c>
      <c r="B2303" s="36" t="s">
        <v>860</v>
      </c>
      <c r="G2303" s="36" t="s">
        <v>7738</v>
      </c>
      <c r="K2303" s="7"/>
      <c r="L2303" s="7" t="s">
        <v>834</v>
      </c>
      <c r="M2303" s="7" t="s">
        <v>621</v>
      </c>
      <c r="N2303" s="4"/>
      <c r="O2303" s="4"/>
      <c r="P2303" s="4"/>
      <c r="Q2303" s="4"/>
      <c r="R2303" s="4"/>
      <c r="S2303" s="4"/>
      <c r="T2303" s="4"/>
      <c r="U2303" s="4"/>
      <c r="V2303" s="4"/>
      <c r="W2303" s="4"/>
      <c r="X2303" s="4"/>
      <c r="Y2303" s="4"/>
      <c r="Z2303" s="4"/>
      <c r="AA2303" s="4"/>
      <c r="AB2303" s="4"/>
      <c r="AC2303" s="4"/>
      <c r="AD2303" s="4"/>
      <c r="AE2303" s="4"/>
      <c r="AF2303" s="4"/>
      <c r="AG2303" s="4"/>
      <c r="AH2303" s="4"/>
      <c r="AI2303" s="4"/>
      <c r="AJ2303" s="4"/>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c r="BI2303" s="4"/>
      <c r="BJ2303" s="4"/>
      <c r="BK2303" s="4"/>
      <c r="BL2303" s="4"/>
      <c r="BM2303" s="4"/>
      <c r="BN2303" s="4"/>
      <c r="BO2303" s="4"/>
      <c r="BP2303" s="4"/>
      <c r="BQ2303" s="4"/>
      <c r="BR2303" s="4"/>
      <c r="BS2303" s="4"/>
      <c r="BT2303" s="4"/>
      <c r="BU2303" s="4"/>
      <c r="BV2303" s="4"/>
      <c r="BW2303" s="4"/>
      <c r="BZ2303" s="7"/>
      <c r="CF2303" s="7"/>
      <c r="CG2303" s="14"/>
      <c r="CH2303" s="7"/>
      <c r="CI2303" s="14"/>
      <c r="CJ2303" s="7"/>
      <c r="CK2303" s="14"/>
      <c r="CL2303" s="7"/>
      <c r="CM2303" s="14"/>
    </row>
    <row r="2304" spans="1:91" x14ac:dyDescent="0.3">
      <c r="A2304" s="10">
        <v>151</v>
      </c>
      <c r="B2304" s="36" t="s">
        <v>1058</v>
      </c>
      <c r="G2304" s="36" t="s">
        <v>7739</v>
      </c>
      <c r="K2304" s="7"/>
      <c r="L2304" s="7" t="s">
        <v>834</v>
      </c>
      <c r="M2304" s="7" t="s">
        <v>615</v>
      </c>
      <c r="N2304" s="4"/>
      <c r="O2304" s="4"/>
      <c r="P2304" s="4"/>
      <c r="Q2304" s="4"/>
      <c r="R2304" s="4"/>
      <c r="S2304" s="4"/>
      <c r="T2304" s="4"/>
      <c r="U2304" s="4"/>
      <c r="V2304" s="4"/>
      <c r="W2304" s="4"/>
      <c r="X2304" s="4"/>
      <c r="Y2304" s="4"/>
      <c r="Z2304" s="4"/>
      <c r="AA2304" s="4"/>
      <c r="AB2304" s="4"/>
      <c r="AC2304" s="4"/>
      <c r="AD2304" s="4"/>
      <c r="AE2304" s="4"/>
      <c r="AF2304" s="4"/>
      <c r="AG2304" s="4"/>
      <c r="AH2304" s="4"/>
      <c r="AI2304" s="4"/>
      <c r="AJ2304" s="4"/>
      <c r="AK2304" s="4"/>
      <c r="AL2304" s="4"/>
      <c r="AM2304" s="4"/>
      <c r="AN2304" s="4"/>
      <c r="AO2304" s="4"/>
      <c r="AP2304" s="4"/>
      <c r="AQ2304" s="4"/>
      <c r="AR2304" s="4"/>
      <c r="AS2304" s="4"/>
      <c r="AT2304" s="4"/>
      <c r="AU2304" s="4"/>
      <c r="AV2304" s="4"/>
      <c r="AW2304" s="4"/>
      <c r="AX2304" s="4"/>
      <c r="AY2304" s="4"/>
      <c r="AZ2304" s="4"/>
      <c r="BA2304" s="4"/>
      <c r="BB2304" s="4"/>
      <c r="BC2304" s="4"/>
      <c r="BD2304" s="4"/>
      <c r="BE2304" s="4"/>
      <c r="BF2304" s="4"/>
      <c r="BG2304" s="4"/>
      <c r="BH2304" s="4"/>
      <c r="BI2304" s="4"/>
      <c r="BJ2304" s="4"/>
      <c r="BK2304" s="4"/>
      <c r="BL2304" s="4"/>
      <c r="BM2304" s="4"/>
      <c r="BN2304" s="4"/>
      <c r="BO2304" s="4"/>
      <c r="BP2304" s="4"/>
      <c r="BQ2304" s="4"/>
      <c r="BR2304" s="4"/>
      <c r="BS2304" s="4"/>
      <c r="BT2304" s="4"/>
      <c r="BU2304" s="4"/>
      <c r="BV2304" s="4"/>
      <c r="BW2304" s="4"/>
      <c r="BZ2304" s="7"/>
      <c r="CF2304" s="7"/>
      <c r="CG2304" s="14"/>
      <c r="CH2304" s="7"/>
      <c r="CI2304" s="14"/>
      <c r="CJ2304" s="7"/>
      <c r="CK2304" s="14"/>
      <c r="CL2304" s="7"/>
      <c r="CM2304" s="14"/>
    </row>
    <row r="2305" spans="1:91" x14ac:dyDescent="0.3">
      <c r="A2305" s="10">
        <v>151</v>
      </c>
      <c r="B2305" s="36" t="s">
        <v>1058</v>
      </c>
      <c r="G2305" s="36" t="s">
        <v>7740</v>
      </c>
      <c r="K2305" s="7"/>
      <c r="L2305" s="7" t="s">
        <v>834</v>
      </c>
      <c r="M2305" s="7" t="s">
        <v>621</v>
      </c>
      <c r="N2305" s="4"/>
      <c r="O2305" s="4"/>
      <c r="P2305" s="4"/>
      <c r="Q2305" s="4"/>
      <c r="R2305" s="4"/>
      <c r="S2305" s="4"/>
      <c r="T2305" s="4"/>
      <c r="U2305" s="4"/>
      <c r="V2305" s="4"/>
      <c r="W2305" s="4"/>
      <c r="X2305" s="4"/>
      <c r="Y2305" s="4"/>
      <c r="Z2305" s="4"/>
      <c r="AA2305" s="4"/>
      <c r="AB2305" s="4"/>
      <c r="AC2305" s="4"/>
      <c r="AD2305" s="4"/>
      <c r="AE2305" s="4"/>
      <c r="AF2305" s="4"/>
      <c r="AG2305" s="4"/>
      <c r="AH2305" s="4"/>
      <c r="AI2305" s="4"/>
      <c r="AJ2305" s="4"/>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c r="BI2305" s="4"/>
      <c r="BJ2305" s="4"/>
      <c r="BK2305" s="4"/>
      <c r="BL2305" s="4"/>
      <c r="BM2305" s="4"/>
      <c r="BN2305" s="4"/>
      <c r="BO2305" s="4"/>
      <c r="BP2305" s="4"/>
      <c r="BQ2305" s="4"/>
      <c r="BR2305" s="4"/>
      <c r="BS2305" s="4"/>
      <c r="BT2305" s="4"/>
      <c r="BU2305" s="4"/>
      <c r="BV2305" s="4"/>
      <c r="BW2305" s="4"/>
      <c r="BZ2305" s="7"/>
      <c r="CF2305" s="7"/>
      <c r="CG2305" s="14"/>
      <c r="CH2305" s="7"/>
      <c r="CI2305" s="14"/>
      <c r="CJ2305" s="7"/>
      <c r="CK2305" s="14"/>
      <c r="CL2305" s="7"/>
      <c r="CM2305" s="14"/>
    </row>
    <row r="2306" spans="1:91" x14ac:dyDescent="0.3">
      <c r="A2306" s="10">
        <v>151</v>
      </c>
      <c r="B2306" s="36" t="s">
        <v>916</v>
      </c>
      <c r="G2306" s="36" t="s">
        <v>7741</v>
      </c>
      <c r="K2306" s="7"/>
      <c r="L2306" s="7" t="s">
        <v>834</v>
      </c>
      <c r="M2306" s="7" t="s">
        <v>639</v>
      </c>
      <c r="N2306" s="4"/>
      <c r="O2306" s="4"/>
      <c r="P2306" s="4"/>
      <c r="Q2306" s="4"/>
      <c r="R2306" s="4"/>
      <c r="S2306" s="4"/>
      <c r="T2306" s="4"/>
      <c r="U2306" s="4"/>
      <c r="V2306" s="4"/>
      <c r="W2306" s="4"/>
      <c r="X2306" s="4"/>
      <c r="Y2306" s="4"/>
      <c r="Z2306" s="4"/>
      <c r="AA2306" s="4"/>
      <c r="AB2306" s="4"/>
      <c r="AC2306" s="4"/>
      <c r="AD2306" s="4"/>
      <c r="AE2306" s="4"/>
      <c r="AF2306" s="4"/>
      <c r="AG2306" s="4"/>
      <c r="AH2306" s="4"/>
      <c r="AI2306" s="4"/>
      <c r="AJ2306" s="4"/>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c r="BI2306" s="4"/>
      <c r="BJ2306" s="4"/>
      <c r="BK2306" s="4"/>
      <c r="BL2306" s="4"/>
      <c r="BM2306" s="4"/>
      <c r="BN2306" s="4"/>
      <c r="BO2306" s="4"/>
      <c r="BP2306" s="4"/>
      <c r="BQ2306" s="4"/>
      <c r="BR2306" s="4"/>
      <c r="BS2306" s="4"/>
      <c r="BT2306" s="4"/>
      <c r="BU2306" s="4"/>
      <c r="BV2306" s="4"/>
      <c r="BW2306" s="4"/>
      <c r="BZ2306" s="7"/>
      <c r="CF2306" s="7"/>
      <c r="CG2306" s="14"/>
      <c r="CH2306" s="7"/>
      <c r="CI2306" s="14"/>
      <c r="CJ2306" s="7"/>
      <c r="CK2306" s="14"/>
      <c r="CL2306" s="7"/>
      <c r="CM2306" s="14"/>
    </row>
    <row r="2307" spans="1:91" x14ac:dyDescent="0.3">
      <c r="A2307" s="10">
        <v>151</v>
      </c>
      <c r="B2307" s="36" t="s">
        <v>860</v>
      </c>
      <c r="G2307" s="36" t="s">
        <v>7742</v>
      </c>
      <c r="K2307" s="7"/>
      <c r="L2307" s="7" t="s">
        <v>834</v>
      </c>
      <c r="M2307" s="7" t="s">
        <v>615</v>
      </c>
      <c r="N2307" s="4"/>
      <c r="O2307" s="4"/>
      <c r="P2307" s="4"/>
      <c r="Q2307" s="4"/>
      <c r="R2307" s="4"/>
      <c r="S2307" s="4"/>
      <c r="T2307" s="4"/>
      <c r="U2307" s="4"/>
      <c r="V2307" s="4"/>
      <c r="W2307" s="4"/>
      <c r="X2307" s="4"/>
      <c r="Y2307" s="4"/>
      <c r="Z2307" s="4"/>
      <c r="AA2307" s="4"/>
      <c r="AB2307" s="4"/>
      <c r="AC2307" s="4"/>
      <c r="AD2307" s="4"/>
      <c r="AE2307" s="4"/>
      <c r="AF2307" s="4"/>
      <c r="AG2307" s="4"/>
      <c r="AH2307" s="4"/>
      <c r="AI2307" s="4"/>
      <c r="AJ2307" s="4"/>
      <c r="AK2307" s="4"/>
      <c r="AL2307" s="4"/>
      <c r="AM2307" s="4"/>
      <c r="AN2307" s="4"/>
      <c r="AO2307" s="4"/>
      <c r="AP2307" s="4"/>
      <c r="AQ2307" s="4"/>
      <c r="AR2307" s="4"/>
      <c r="AS2307" s="4"/>
      <c r="AT2307" s="4"/>
      <c r="AU2307" s="4"/>
      <c r="AV2307" s="4"/>
      <c r="AW2307" s="4"/>
      <c r="AX2307" s="4"/>
      <c r="AY2307" s="4"/>
      <c r="AZ2307" s="4"/>
      <c r="BA2307" s="4"/>
      <c r="BB2307" s="4"/>
      <c r="BC2307" s="4"/>
      <c r="BD2307" s="4"/>
      <c r="BE2307" s="4"/>
      <c r="BF2307" s="4"/>
      <c r="BG2307" s="4"/>
      <c r="BH2307" s="4"/>
      <c r="BI2307" s="4"/>
      <c r="BJ2307" s="4"/>
      <c r="BK2307" s="4"/>
      <c r="BL2307" s="4"/>
      <c r="BM2307" s="4"/>
      <c r="BN2307" s="4"/>
      <c r="BO2307" s="4"/>
      <c r="BP2307" s="4"/>
      <c r="BQ2307" s="4"/>
      <c r="BR2307" s="4"/>
      <c r="BS2307" s="4"/>
      <c r="BT2307" s="4"/>
      <c r="BU2307" s="4"/>
      <c r="BV2307" s="4"/>
      <c r="BW2307" s="4"/>
      <c r="BZ2307" s="7"/>
      <c r="CF2307" s="7"/>
      <c r="CG2307" s="14"/>
      <c r="CH2307" s="7"/>
      <c r="CI2307" s="14"/>
      <c r="CJ2307" s="7"/>
      <c r="CK2307" s="14"/>
      <c r="CL2307" s="7"/>
      <c r="CM2307" s="14"/>
    </row>
    <row r="2308" spans="1:91" x14ac:dyDescent="0.3">
      <c r="A2308" s="10">
        <v>151</v>
      </c>
      <c r="B2308" s="36" t="s">
        <v>1036</v>
      </c>
      <c r="G2308" s="36" t="s">
        <v>7743</v>
      </c>
      <c r="K2308" s="7"/>
      <c r="L2308" s="7" t="s">
        <v>834</v>
      </c>
      <c r="M2308" s="7" t="s">
        <v>633</v>
      </c>
      <c r="N2308" s="4"/>
      <c r="O2308" s="4"/>
      <c r="P2308" s="4"/>
      <c r="Q2308" s="4"/>
      <c r="R2308" s="4"/>
      <c r="S2308" s="4"/>
      <c r="T2308" s="4"/>
      <c r="U2308" s="4"/>
      <c r="V2308" s="4"/>
      <c r="W2308" s="4"/>
      <c r="X2308" s="4"/>
      <c r="Y2308" s="4"/>
      <c r="Z2308" s="4"/>
      <c r="AA2308" s="4"/>
      <c r="AB2308" s="4"/>
      <c r="AC2308" s="4"/>
      <c r="AD2308" s="4"/>
      <c r="AE2308" s="4"/>
      <c r="AF2308" s="4"/>
      <c r="AG2308" s="4"/>
      <c r="AH2308" s="4"/>
      <c r="AI2308" s="4"/>
      <c r="AJ2308" s="4"/>
      <c r="AK2308" s="4"/>
      <c r="AL2308" s="4"/>
      <c r="AM2308" s="4"/>
      <c r="AN2308" s="4"/>
      <c r="AO2308" s="4"/>
      <c r="AP2308" s="4"/>
      <c r="AQ2308" s="4"/>
      <c r="AR2308" s="4"/>
      <c r="AS2308" s="4"/>
      <c r="AT2308" s="4"/>
      <c r="AU2308" s="4"/>
      <c r="AV2308" s="4"/>
      <c r="AW2308" s="4"/>
      <c r="AX2308" s="4"/>
      <c r="AY2308" s="4"/>
      <c r="AZ2308" s="4"/>
      <c r="BA2308" s="4"/>
      <c r="BB2308" s="4"/>
      <c r="BC2308" s="4"/>
      <c r="BD2308" s="4"/>
      <c r="BE2308" s="4"/>
      <c r="BF2308" s="4"/>
      <c r="BG2308" s="4"/>
      <c r="BH2308" s="4"/>
      <c r="BI2308" s="4"/>
      <c r="BJ2308" s="4"/>
      <c r="BK2308" s="4"/>
      <c r="BL2308" s="4"/>
      <c r="BM2308" s="4"/>
      <c r="BN2308" s="4"/>
      <c r="BO2308" s="4"/>
      <c r="BP2308" s="4"/>
      <c r="BQ2308" s="4"/>
      <c r="BR2308" s="4"/>
      <c r="BS2308" s="4"/>
      <c r="BT2308" s="4"/>
      <c r="BU2308" s="4"/>
      <c r="BV2308" s="4"/>
      <c r="BW2308" s="4"/>
      <c r="BZ2308" s="7"/>
      <c r="CF2308" s="7"/>
      <c r="CG2308" s="14"/>
      <c r="CH2308" s="7"/>
      <c r="CI2308" s="14"/>
      <c r="CJ2308" s="7"/>
      <c r="CK2308" s="14"/>
      <c r="CL2308" s="7"/>
      <c r="CM2308" s="14"/>
    </row>
    <row r="2309" spans="1:91" x14ac:dyDescent="0.3">
      <c r="A2309" s="10">
        <v>151</v>
      </c>
      <c r="B2309" s="36" t="s">
        <v>886</v>
      </c>
      <c r="G2309" s="36" t="s">
        <v>7744</v>
      </c>
      <c r="K2309" s="7"/>
      <c r="L2309" s="7" t="s">
        <v>834</v>
      </c>
      <c r="M2309" s="7" t="s">
        <v>624</v>
      </c>
      <c r="N2309" s="4"/>
      <c r="O2309" s="4"/>
      <c r="P2309" s="4"/>
      <c r="Q2309" s="4"/>
      <c r="R2309" s="4"/>
      <c r="S2309" s="4"/>
      <c r="T2309" s="4"/>
      <c r="U2309" s="4"/>
      <c r="V2309" s="4"/>
      <c r="W2309" s="4"/>
      <c r="X2309" s="4"/>
      <c r="Y2309" s="4"/>
      <c r="Z2309" s="4"/>
      <c r="AA2309" s="4"/>
      <c r="AB2309" s="4"/>
      <c r="AC2309" s="4"/>
      <c r="AD2309" s="4"/>
      <c r="AE2309" s="4"/>
      <c r="AF2309" s="4"/>
      <c r="AG2309" s="4"/>
      <c r="AH2309" s="4"/>
      <c r="AI2309" s="4"/>
      <c r="AJ2309" s="4"/>
      <c r="AK2309" s="4"/>
      <c r="AL2309" s="4"/>
      <c r="AM2309" s="4"/>
      <c r="AN2309" s="4"/>
      <c r="AO2309" s="4"/>
      <c r="AP2309" s="4"/>
      <c r="AQ2309" s="4"/>
      <c r="AR2309" s="4"/>
      <c r="AS2309" s="4"/>
      <c r="AT2309" s="4"/>
      <c r="AU2309" s="4"/>
      <c r="AV2309" s="4"/>
      <c r="AW2309" s="4"/>
      <c r="AX2309" s="4"/>
      <c r="AY2309" s="4"/>
      <c r="AZ2309" s="4"/>
      <c r="BA2309" s="4"/>
      <c r="BB2309" s="4"/>
      <c r="BC2309" s="4"/>
      <c r="BD2309" s="4"/>
      <c r="BE2309" s="4"/>
      <c r="BF2309" s="4"/>
      <c r="BG2309" s="4"/>
      <c r="BH2309" s="4"/>
      <c r="BI2309" s="4"/>
      <c r="BJ2309" s="4"/>
      <c r="BK2309" s="4"/>
      <c r="BL2309" s="4"/>
      <c r="BM2309" s="4"/>
      <c r="BN2309" s="4"/>
      <c r="BO2309" s="4"/>
      <c r="BP2309" s="4"/>
      <c r="BQ2309" s="4"/>
      <c r="BR2309" s="4"/>
      <c r="BS2309" s="4"/>
      <c r="BT2309" s="4"/>
      <c r="BU2309" s="4"/>
      <c r="BV2309" s="4"/>
      <c r="BW2309" s="4"/>
      <c r="BZ2309" s="7"/>
      <c r="CF2309" s="7"/>
      <c r="CG2309" s="14"/>
      <c r="CH2309" s="7"/>
      <c r="CI2309" s="14"/>
      <c r="CJ2309" s="7"/>
      <c r="CK2309" s="14"/>
      <c r="CL2309" s="7"/>
      <c r="CM2309" s="14"/>
    </row>
    <row r="2310" spans="1:91" x14ac:dyDescent="0.3">
      <c r="A2310" s="10">
        <v>151</v>
      </c>
      <c r="B2310" s="36" t="s">
        <v>1139</v>
      </c>
      <c r="G2310" s="36" t="s">
        <v>7745</v>
      </c>
      <c r="K2310" s="7"/>
      <c r="L2310" s="7" t="s">
        <v>834</v>
      </c>
      <c r="M2310" s="7" t="s">
        <v>765</v>
      </c>
      <c r="N2310" s="4"/>
      <c r="O2310" s="4"/>
      <c r="P2310" s="4"/>
      <c r="Q2310" s="4"/>
      <c r="R2310" s="4"/>
      <c r="S2310" s="4"/>
      <c r="T2310" s="4"/>
      <c r="U2310" s="4"/>
      <c r="V2310" s="4"/>
      <c r="W2310" s="4"/>
      <c r="X2310" s="4"/>
      <c r="Y2310" s="4"/>
      <c r="Z2310" s="4"/>
      <c r="AA2310" s="4"/>
      <c r="AB2310" s="4"/>
      <c r="AC2310" s="4"/>
      <c r="AD2310" s="4"/>
      <c r="AE2310" s="4"/>
      <c r="AF2310" s="4"/>
      <c r="AG2310" s="4"/>
      <c r="AH2310" s="4"/>
      <c r="AI2310" s="4"/>
      <c r="AJ2310" s="4"/>
      <c r="AK2310" s="4"/>
      <c r="AL2310" s="4"/>
      <c r="AM2310" s="4"/>
      <c r="AN2310" s="4"/>
      <c r="AO2310" s="4"/>
      <c r="AP2310" s="4"/>
      <c r="AQ2310" s="4"/>
      <c r="AR2310" s="4"/>
      <c r="AS2310" s="4"/>
      <c r="AT2310" s="4"/>
      <c r="AU2310" s="4"/>
      <c r="AV2310" s="4"/>
      <c r="AW2310" s="4"/>
      <c r="AX2310" s="4"/>
      <c r="AY2310" s="4"/>
      <c r="AZ2310" s="4"/>
      <c r="BA2310" s="4"/>
      <c r="BB2310" s="4"/>
      <c r="BC2310" s="4"/>
      <c r="BD2310" s="4"/>
      <c r="BE2310" s="4"/>
      <c r="BF2310" s="4"/>
      <c r="BG2310" s="4"/>
      <c r="BH2310" s="4"/>
      <c r="BI2310" s="4"/>
      <c r="BJ2310" s="4"/>
      <c r="BK2310" s="4"/>
      <c r="BL2310" s="4"/>
      <c r="BM2310" s="4"/>
      <c r="BN2310" s="4"/>
      <c r="BO2310" s="4"/>
      <c r="BP2310" s="4"/>
      <c r="BQ2310" s="4"/>
      <c r="BR2310" s="4"/>
      <c r="BS2310" s="4"/>
      <c r="BT2310" s="4"/>
      <c r="BU2310" s="4"/>
      <c r="BV2310" s="4"/>
      <c r="BW2310" s="4"/>
      <c r="BZ2310" s="7"/>
      <c r="CF2310" s="7"/>
      <c r="CG2310" s="14"/>
      <c r="CH2310" s="7"/>
      <c r="CI2310" s="14"/>
      <c r="CJ2310" s="7"/>
      <c r="CK2310" s="14"/>
      <c r="CL2310" s="7"/>
      <c r="CM2310" s="14"/>
    </row>
    <row r="2311" spans="1:91" x14ac:dyDescent="0.3">
      <c r="A2311" s="10">
        <v>151</v>
      </c>
      <c r="B2311" s="36" t="s">
        <v>888</v>
      </c>
      <c r="G2311" s="36" t="s">
        <v>7746</v>
      </c>
      <c r="K2311" s="7"/>
      <c r="L2311" s="7" t="s">
        <v>834</v>
      </c>
      <c r="M2311" s="7" t="s">
        <v>765</v>
      </c>
      <c r="N2311" s="4"/>
      <c r="O2311" s="4"/>
      <c r="P2311" s="4"/>
      <c r="Q2311" s="4"/>
      <c r="R2311" s="4"/>
      <c r="S2311" s="4"/>
      <c r="T2311" s="4"/>
      <c r="U2311" s="4"/>
      <c r="V2311" s="4"/>
      <c r="W2311" s="4"/>
      <c r="X2311" s="4"/>
      <c r="Y2311" s="4"/>
      <c r="Z2311" s="4"/>
      <c r="AA2311" s="4"/>
      <c r="AB2311" s="4"/>
      <c r="AC2311" s="4"/>
      <c r="AD2311" s="4"/>
      <c r="AE2311" s="4"/>
      <c r="AF2311" s="4"/>
      <c r="AG2311" s="4"/>
      <c r="AH2311" s="4"/>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4"/>
      <c r="BH2311" s="4"/>
      <c r="BI2311" s="4"/>
      <c r="BJ2311" s="4"/>
      <c r="BK2311" s="4"/>
      <c r="BL2311" s="4"/>
      <c r="BM2311" s="4"/>
      <c r="BN2311" s="4"/>
      <c r="BO2311" s="4"/>
      <c r="BP2311" s="4"/>
      <c r="BQ2311" s="4"/>
      <c r="BR2311" s="4"/>
      <c r="BS2311" s="4"/>
      <c r="BT2311" s="4"/>
      <c r="BU2311" s="4"/>
      <c r="BV2311" s="4"/>
      <c r="BW2311" s="4"/>
      <c r="BZ2311" s="7"/>
      <c r="CF2311" s="7"/>
      <c r="CG2311" s="14"/>
      <c r="CH2311" s="7"/>
      <c r="CI2311" s="14"/>
      <c r="CJ2311" s="7"/>
      <c r="CK2311" s="14"/>
      <c r="CL2311" s="7"/>
      <c r="CM2311" s="14"/>
    </row>
    <row r="2312" spans="1:91" x14ac:dyDescent="0.3">
      <c r="A2312" s="10">
        <v>151</v>
      </c>
      <c r="B2312" s="36" t="s">
        <v>1025</v>
      </c>
      <c r="G2312" s="36" t="s">
        <v>7747</v>
      </c>
      <c r="K2312" s="7"/>
      <c r="L2312" s="7" t="s">
        <v>834</v>
      </c>
      <c r="M2312" s="7" t="s">
        <v>621</v>
      </c>
      <c r="N2312" s="4"/>
      <c r="O2312" s="4"/>
      <c r="P2312" s="4"/>
      <c r="Q2312" s="4"/>
      <c r="R2312" s="4"/>
      <c r="S2312" s="4"/>
      <c r="T2312" s="4"/>
      <c r="U2312" s="4"/>
      <c r="V2312" s="4"/>
      <c r="W2312" s="4"/>
      <c r="X2312" s="4"/>
      <c r="Y2312" s="4"/>
      <c r="Z2312" s="4"/>
      <c r="AA2312" s="4"/>
      <c r="AB2312" s="4"/>
      <c r="AC2312" s="4"/>
      <c r="AD2312" s="4"/>
      <c r="AE2312" s="4"/>
      <c r="AF2312" s="4"/>
      <c r="AG2312" s="4"/>
      <c r="AH2312" s="4"/>
      <c r="AI2312" s="4"/>
      <c r="AJ2312" s="4"/>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c r="BI2312" s="4"/>
      <c r="BJ2312" s="4"/>
      <c r="BK2312" s="4"/>
      <c r="BL2312" s="4"/>
      <c r="BM2312" s="4"/>
      <c r="BN2312" s="4"/>
      <c r="BO2312" s="4"/>
      <c r="BP2312" s="4"/>
      <c r="BQ2312" s="4"/>
      <c r="BR2312" s="4"/>
      <c r="BS2312" s="4"/>
      <c r="BT2312" s="4"/>
      <c r="BU2312" s="4"/>
      <c r="BV2312" s="4"/>
      <c r="BW2312" s="4"/>
      <c r="BZ2312" s="7"/>
      <c r="CF2312" s="7"/>
      <c r="CG2312" s="14"/>
      <c r="CH2312" s="7"/>
      <c r="CI2312" s="14"/>
      <c r="CJ2312" s="7"/>
      <c r="CK2312" s="14"/>
      <c r="CL2312" s="7"/>
      <c r="CM2312" s="14"/>
    </row>
    <row r="2313" spans="1:91" x14ac:dyDescent="0.3">
      <c r="A2313" s="10">
        <v>151</v>
      </c>
      <c r="B2313" s="36" t="s">
        <v>3700</v>
      </c>
      <c r="G2313" s="36" t="s">
        <v>7748</v>
      </c>
      <c r="K2313" s="7"/>
      <c r="L2313" s="7" t="s">
        <v>834</v>
      </c>
      <c r="M2313" s="7" t="s">
        <v>618</v>
      </c>
      <c r="N2313" s="4"/>
      <c r="O2313" s="4"/>
      <c r="P2313" s="4"/>
      <c r="Q2313" s="4"/>
      <c r="R2313" s="4"/>
      <c r="S2313" s="4"/>
      <c r="T2313" s="4"/>
      <c r="U2313" s="4"/>
      <c r="V2313" s="4"/>
      <c r="W2313" s="4"/>
      <c r="X2313" s="4"/>
      <c r="Y2313" s="4"/>
      <c r="Z2313" s="4"/>
      <c r="AA2313" s="4"/>
      <c r="AB2313" s="4"/>
      <c r="AC2313" s="4"/>
      <c r="AD2313" s="4"/>
      <c r="AE2313" s="4"/>
      <c r="AF2313" s="4"/>
      <c r="AG2313" s="4"/>
      <c r="AH2313" s="4"/>
      <c r="AI2313" s="4"/>
      <c r="AJ2313" s="4"/>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c r="BI2313" s="4"/>
      <c r="BJ2313" s="4"/>
      <c r="BK2313" s="4"/>
      <c r="BL2313" s="4"/>
      <c r="BM2313" s="4"/>
      <c r="BN2313" s="4"/>
      <c r="BO2313" s="4"/>
      <c r="BP2313" s="4"/>
      <c r="BQ2313" s="4"/>
      <c r="BR2313" s="4"/>
      <c r="BS2313" s="4"/>
      <c r="BT2313" s="4"/>
      <c r="BU2313" s="4"/>
      <c r="BV2313" s="4"/>
      <c r="BW2313" s="4"/>
      <c r="BZ2313" s="7"/>
      <c r="CF2313" s="7"/>
      <c r="CG2313" s="14"/>
      <c r="CH2313" s="7"/>
      <c r="CI2313" s="14"/>
      <c r="CJ2313" s="7"/>
      <c r="CK2313" s="14"/>
      <c r="CL2313" s="7"/>
      <c r="CM2313" s="14"/>
    </row>
    <row r="2314" spans="1:91" x14ac:dyDescent="0.3">
      <c r="A2314" s="10">
        <v>151</v>
      </c>
      <c r="B2314" s="36" t="s">
        <v>1025</v>
      </c>
      <c r="G2314" s="36" t="s">
        <v>7749</v>
      </c>
      <c r="K2314" s="7"/>
      <c r="L2314" s="7" t="s">
        <v>834</v>
      </c>
      <c r="M2314" s="7" t="s">
        <v>678</v>
      </c>
      <c r="N2314" s="4"/>
      <c r="O2314" s="4"/>
      <c r="P2314" s="4"/>
      <c r="Q2314" s="4"/>
      <c r="R2314" s="4"/>
      <c r="S2314" s="4"/>
      <c r="T2314" s="4"/>
      <c r="U2314" s="4"/>
      <c r="V2314" s="4"/>
      <c r="W2314" s="4"/>
      <c r="X2314" s="4"/>
      <c r="Y2314" s="4"/>
      <c r="Z2314" s="4"/>
      <c r="AA2314" s="4"/>
      <c r="AB2314" s="4"/>
      <c r="AC2314" s="4"/>
      <c r="AD2314" s="4"/>
      <c r="AE2314" s="4"/>
      <c r="AF2314" s="4"/>
      <c r="AG2314" s="4"/>
      <c r="AH2314" s="4"/>
      <c r="AI2314" s="4"/>
      <c r="AJ2314" s="4"/>
      <c r="AK2314" s="4"/>
      <c r="AL2314" s="4"/>
      <c r="AM2314" s="4"/>
      <c r="AN2314" s="4"/>
      <c r="AO2314" s="4"/>
      <c r="AP2314" s="4"/>
      <c r="AQ2314" s="4"/>
      <c r="AR2314" s="4"/>
      <c r="AS2314" s="4"/>
      <c r="AT2314" s="4"/>
      <c r="AU2314" s="4"/>
      <c r="AV2314" s="4"/>
      <c r="AW2314" s="4"/>
      <c r="AX2314" s="4"/>
      <c r="AY2314" s="4"/>
      <c r="AZ2314" s="4"/>
      <c r="BA2314" s="4"/>
      <c r="BB2314" s="4"/>
      <c r="BC2314" s="4"/>
      <c r="BD2314" s="4"/>
      <c r="BE2314" s="4"/>
      <c r="BF2314" s="4"/>
      <c r="BG2314" s="4"/>
      <c r="BH2314" s="4"/>
      <c r="BI2314" s="4"/>
      <c r="BJ2314" s="4"/>
      <c r="BK2314" s="4"/>
      <c r="BL2314" s="4"/>
      <c r="BM2314" s="4"/>
      <c r="BN2314" s="4"/>
      <c r="BO2314" s="4"/>
      <c r="BP2314" s="4"/>
      <c r="BQ2314" s="4"/>
      <c r="BR2314" s="4"/>
      <c r="BS2314" s="4"/>
      <c r="BT2314" s="4"/>
      <c r="BU2314" s="4"/>
      <c r="BV2314" s="4"/>
      <c r="BW2314" s="4"/>
      <c r="BZ2314" s="7"/>
      <c r="CF2314" s="7"/>
      <c r="CG2314" s="14"/>
      <c r="CH2314" s="7"/>
      <c r="CI2314" s="14"/>
      <c r="CJ2314" s="7"/>
      <c r="CK2314" s="14"/>
      <c r="CL2314" s="7"/>
      <c r="CM2314" s="14"/>
    </row>
    <row r="2315" spans="1:91" x14ac:dyDescent="0.3">
      <c r="A2315" s="10">
        <v>151</v>
      </c>
      <c r="B2315" s="36" t="s">
        <v>1541</v>
      </c>
      <c r="G2315" s="36" t="s">
        <v>7750</v>
      </c>
      <c r="K2315" s="7"/>
      <c r="L2315" s="7" t="s">
        <v>834</v>
      </c>
      <c r="M2315" s="7" t="s">
        <v>624</v>
      </c>
      <c r="N2315" s="4"/>
      <c r="O2315" s="4"/>
      <c r="P2315" s="4"/>
      <c r="Q2315" s="4"/>
      <c r="R2315" s="4"/>
      <c r="S2315" s="4"/>
      <c r="T2315" s="4"/>
      <c r="U2315" s="4"/>
      <c r="V2315" s="4"/>
      <c r="W2315" s="4"/>
      <c r="X2315" s="4"/>
      <c r="Y2315" s="4"/>
      <c r="Z2315" s="4"/>
      <c r="AA2315" s="4"/>
      <c r="AB2315" s="4"/>
      <c r="AC2315" s="4"/>
      <c r="AD2315" s="4"/>
      <c r="AE2315" s="4"/>
      <c r="AF2315" s="4"/>
      <c r="AG2315" s="4"/>
      <c r="AH2315" s="4"/>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4"/>
      <c r="BH2315" s="4"/>
      <c r="BI2315" s="4"/>
      <c r="BJ2315" s="4"/>
      <c r="BK2315" s="4"/>
      <c r="BL2315" s="4"/>
      <c r="BM2315" s="4"/>
      <c r="BN2315" s="4"/>
      <c r="BO2315" s="4"/>
      <c r="BP2315" s="4"/>
      <c r="BQ2315" s="4"/>
      <c r="BR2315" s="4"/>
      <c r="BS2315" s="4"/>
      <c r="BT2315" s="4"/>
      <c r="BU2315" s="4"/>
      <c r="BV2315" s="4"/>
      <c r="BW2315" s="4"/>
      <c r="BZ2315" s="7"/>
      <c r="CF2315" s="7"/>
      <c r="CG2315" s="14"/>
      <c r="CH2315" s="7"/>
      <c r="CI2315" s="14"/>
      <c r="CJ2315" s="7"/>
      <c r="CK2315" s="14"/>
      <c r="CL2315" s="7"/>
      <c r="CM2315" s="14"/>
    </row>
    <row r="2316" spans="1:91" x14ac:dyDescent="0.3">
      <c r="A2316" s="10">
        <v>151</v>
      </c>
      <c r="B2316" s="36" t="s">
        <v>895</v>
      </c>
      <c r="G2316" s="36" t="s">
        <v>7751</v>
      </c>
      <c r="K2316" s="7"/>
      <c r="L2316" s="7" t="s">
        <v>834</v>
      </c>
      <c r="M2316" s="7" t="s">
        <v>621</v>
      </c>
      <c r="N2316" s="4"/>
      <c r="O2316" s="4"/>
      <c r="P2316" s="4"/>
      <c r="Q2316" s="4"/>
      <c r="R2316" s="4"/>
      <c r="S2316" s="4"/>
      <c r="T2316" s="4"/>
      <c r="U2316" s="4"/>
      <c r="V2316" s="4"/>
      <c r="W2316" s="4"/>
      <c r="X2316" s="4"/>
      <c r="Y2316" s="4"/>
      <c r="Z2316" s="4"/>
      <c r="AA2316" s="4"/>
      <c r="AB2316" s="4"/>
      <c r="AC2316" s="4"/>
      <c r="AD2316" s="4"/>
      <c r="AE2316" s="4"/>
      <c r="AF2316" s="4"/>
      <c r="AG2316" s="4"/>
      <c r="AH2316" s="4"/>
      <c r="AI2316" s="4"/>
      <c r="AJ2316" s="4"/>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c r="BI2316" s="4"/>
      <c r="BJ2316" s="4"/>
      <c r="BK2316" s="4"/>
      <c r="BL2316" s="4"/>
      <c r="BM2316" s="4"/>
      <c r="BN2316" s="4"/>
      <c r="BO2316" s="4"/>
      <c r="BP2316" s="4"/>
      <c r="BQ2316" s="4"/>
      <c r="BR2316" s="4"/>
      <c r="BS2316" s="4"/>
      <c r="BT2316" s="4"/>
      <c r="BU2316" s="4"/>
      <c r="BV2316" s="4"/>
      <c r="BW2316" s="4"/>
      <c r="BZ2316" s="7"/>
      <c r="CF2316" s="7"/>
      <c r="CG2316" s="14"/>
      <c r="CH2316" s="7"/>
      <c r="CI2316" s="14"/>
      <c r="CJ2316" s="7"/>
      <c r="CK2316" s="14"/>
      <c r="CL2316" s="7"/>
      <c r="CM2316" s="14"/>
    </row>
    <row r="2317" spans="1:91" x14ac:dyDescent="0.3">
      <c r="A2317" s="10">
        <v>151</v>
      </c>
      <c r="B2317" s="36" t="s">
        <v>860</v>
      </c>
      <c r="G2317" s="36" t="s">
        <v>7752</v>
      </c>
      <c r="K2317" s="7"/>
      <c r="L2317" s="7" t="s">
        <v>834</v>
      </c>
      <c r="M2317" s="7" t="s">
        <v>624</v>
      </c>
      <c r="N2317" s="4"/>
      <c r="O2317" s="4"/>
      <c r="P2317" s="4"/>
      <c r="Q2317" s="4"/>
      <c r="R2317" s="4"/>
      <c r="S2317" s="4"/>
      <c r="T2317" s="4"/>
      <c r="U2317" s="4"/>
      <c r="V2317" s="4"/>
      <c r="W2317" s="4"/>
      <c r="X2317" s="4"/>
      <c r="Y2317" s="4"/>
      <c r="Z2317" s="4"/>
      <c r="AA2317" s="4"/>
      <c r="AB2317" s="4"/>
      <c r="AC2317" s="4"/>
      <c r="AD2317" s="4"/>
      <c r="AE2317" s="4"/>
      <c r="AF2317" s="4"/>
      <c r="AG2317" s="4"/>
      <c r="AH2317" s="4"/>
      <c r="AI2317" s="4"/>
      <c r="AJ2317" s="4"/>
      <c r="AK2317" s="4"/>
      <c r="AL2317" s="4"/>
      <c r="AM2317" s="4"/>
      <c r="AN2317" s="4"/>
      <c r="AO2317" s="4"/>
      <c r="AP2317" s="4"/>
      <c r="AQ2317" s="4"/>
      <c r="AR2317" s="4"/>
      <c r="AS2317" s="4"/>
      <c r="AT2317" s="4"/>
      <c r="AU2317" s="4"/>
      <c r="AV2317" s="4"/>
      <c r="AW2317" s="4"/>
      <c r="AX2317" s="4"/>
      <c r="AY2317" s="4"/>
      <c r="AZ2317" s="4"/>
      <c r="BA2317" s="4"/>
      <c r="BB2317" s="4"/>
      <c r="BC2317" s="4"/>
      <c r="BD2317" s="4"/>
      <c r="BE2317" s="4"/>
      <c r="BF2317" s="4"/>
      <c r="BG2317" s="4"/>
      <c r="BH2317" s="4"/>
      <c r="BI2317" s="4"/>
      <c r="BJ2317" s="4"/>
      <c r="BK2317" s="4"/>
      <c r="BL2317" s="4"/>
      <c r="BM2317" s="4"/>
      <c r="BN2317" s="4"/>
      <c r="BO2317" s="4"/>
      <c r="BP2317" s="4"/>
      <c r="BQ2317" s="4"/>
      <c r="BR2317" s="4"/>
      <c r="BS2317" s="4"/>
      <c r="BT2317" s="4"/>
      <c r="BU2317" s="4"/>
      <c r="BV2317" s="4"/>
      <c r="BW2317" s="4"/>
      <c r="BZ2317" s="7"/>
      <c r="CF2317" s="7"/>
      <c r="CG2317" s="14"/>
      <c r="CH2317" s="7"/>
      <c r="CI2317" s="14"/>
      <c r="CJ2317" s="7"/>
      <c r="CK2317" s="14"/>
      <c r="CL2317" s="7"/>
      <c r="CM2317" s="14"/>
    </row>
    <row r="2318" spans="1:91" x14ac:dyDescent="0.3">
      <c r="A2318" s="10">
        <v>151</v>
      </c>
      <c r="B2318" s="36" t="s">
        <v>1541</v>
      </c>
      <c r="G2318" s="36" t="s">
        <v>7753</v>
      </c>
      <c r="K2318" s="7"/>
      <c r="L2318" s="7" t="s">
        <v>834</v>
      </c>
      <c r="M2318" s="7" t="s">
        <v>624</v>
      </c>
      <c r="N2318" s="4"/>
      <c r="O2318" s="4"/>
      <c r="P2318" s="4"/>
      <c r="Q2318" s="4"/>
      <c r="R2318" s="4"/>
      <c r="S2318" s="4"/>
      <c r="T2318" s="4"/>
      <c r="U2318" s="4"/>
      <c r="V2318" s="4"/>
      <c r="W2318" s="4"/>
      <c r="X2318" s="4"/>
      <c r="Y2318" s="4"/>
      <c r="Z2318" s="4"/>
      <c r="AA2318" s="4"/>
      <c r="AB2318" s="4"/>
      <c r="AC2318" s="4"/>
      <c r="AD2318" s="4"/>
      <c r="AE2318" s="4"/>
      <c r="AF2318" s="4"/>
      <c r="AG2318" s="4"/>
      <c r="AH2318" s="4"/>
      <c r="AI2318" s="4"/>
      <c r="AJ2318" s="4"/>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c r="BI2318" s="4"/>
      <c r="BJ2318" s="4"/>
      <c r="BK2318" s="4"/>
      <c r="BL2318" s="4"/>
      <c r="BM2318" s="4"/>
      <c r="BN2318" s="4"/>
      <c r="BO2318" s="4"/>
      <c r="BP2318" s="4"/>
      <c r="BQ2318" s="4"/>
      <c r="BR2318" s="4"/>
      <c r="BS2318" s="4"/>
      <c r="BT2318" s="4"/>
      <c r="BU2318" s="4"/>
      <c r="BV2318" s="4"/>
      <c r="BW2318" s="4"/>
      <c r="BZ2318" s="7"/>
      <c r="CF2318" s="7"/>
      <c r="CG2318" s="14"/>
      <c r="CH2318" s="7"/>
      <c r="CI2318" s="14"/>
      <c r="CJ2318" s="7"/>
      <c r="CK2318" s="14"/>
      <c r="CL2318" s="7"/>
      <c r="CM2318" s="14"/>
    </row>
    <row r="2319" spans="1:91" x14ac:dyDescent="0.3">
      <c r="A2319" s="10">
        <v>151</v>
      </c>
      <c r="B2319" s="6" t="s">
        <v>1248</v>
      </c>
      <c r="G2319" s="36" t="s">
        <v>7754</v>
      </c>
      <c r="K2319" s="7"/>
      <c r="L2319" s="7" t="s">
        <v>834</v>
      </c>
      <c r="M2319" s="7" t="s">
        <v>615</v>
      </c>
      <c r="N2319" s="4"/>
      <c r="O2319" s="4"/>
      <c r="P2319" s="4"/>
      <c r="Q2319" s="4"/>
      <c r="R2319" s="4"/>
      <c r="S2319" s="4"/>
      <c r="T2319" s="4"/>
      <c r="U2319" s="4"/>
      <c r="V2319" s="4"/>
      <c r="W2319" s="4"/>
      <c r="X2319" s="4"/>
      <c r="Y2319" s="4"/>
      <c r="Z2319" s="4"/>
      <c r="AA2319" s="4"/>
      <c r="AB2319" s="4"/>
      <c r="AC2319" s="4"/>
      <c r="AD2319" s="4"/>
      <c r="AE2319" s="4"/>
      <c r="AF2319" s="4"/>
      <c r="AG2319" s="4"/>
      <c r="AH2319" s="4"/>
      <c r="AI2319" s="4"/>
      <c r="AJ2319" s="4"/>
      <c r="AK2319" s="4"/>
      <c r="AL2319" s="4"/>
      <c r="AM2319" s="4"/>
      <c r="AN2319" s="4"/>
      <c r="AO2319" s="4"/>
      <c r="AP2319" s="4"/>
      <c r="AQ2319" s="4"/>
      <c r="AR2319" s="4"/>
      <c r="AS2319" s="4"/>
      <c r="AT2319" s="4"/>
      <c r="AU2319" s="4"/>
      <c r="AV2319" s="4"/>
      <c r="AW2319" s="4"/>
      <c r="AX2319" s="4"/>
      <c r="AY2319" s="4"/>
      <c r="AZ2319" s="4"/>
      <c r="BA2319" s="4"/>
      <c r="BB2319" s="4"/>
      <c r="BC2319" s="4"/>
      <c r="BD2319" s="4"/>
      <c r="BE2319" s="4"/>
      <c r="BF2319" s="4"/>
      <c r="BG2319" s="4"/>
      <c r="BH2319" s="4"/>
      <c r="BI2319" s="4"/>
      <c r="BJ2319" s="4"/>
      <c r="BK2319" s="4"/>
      <c r="BL2319" s="4"/>
      <c r="BM2319" s="4"/>
      <c r="BN2319" s="4"/>
      <c r="BO2319" s="4"/>
      <c r="BP2319" s="4"/>
      <c r="BQ2319" s="4"/>
      <c r="BR2319" s="4"/>
      <c r="BS2319" s="4"/>
      <c r="BT2319" s="4"/>
      <c r="BU2319" s="4"/>
      <c r="BV2319" s="4"/>
      <c r="BW2319" s="4"/>
      <c r="BZ2319" s="7"/>
      <c r="CF2319" s="7"/>
      <c r="CG2319" s="14"/>
      <c r="CH2319" s="7"/>
      <c r="CI2319" s="14"/>
      <c r="CJ2319" s="7"/>
      <c r="CK2319" s="14"/>
      <c r="CL2319" s="7"/>
      <c r="CM2319" s="14"/>
    </row>
    <row r="2320" spans="1:91" x14ac:dyDescent="0.3">
      <c r="A2320" s="10">
        <v>151</v>
      </c>
      <c r="B2320" s="36" t="s">
        <v>897</v>
      </c>
      <c r="G2320" s="36" t="s">
        <v>7755</v>
      </c>
      <c r="K2320" s="7"/>
      <c r="L2320" s="7" t="s">
        <v>834</v>
      </c>
      <c r="M2320" s="7" t="s">
        <v>633</v>
      </c>
      <c r="N2320" s="4"/>
      <c r="O2320" s="4"/>
      <c r="P2320" s="4"/>
      <c r="Q2320" s="4"/>
      <c r="R2320" s="4"/>
      <c r="S2320" s="4"/>
      <c r="T2320" s="4"/>
      <c r="U2320" s="4"/>
      <c r="V2320" s="4"/>
      <c r="W2320" s="4"/>
      <c r="X2320" s="4"/>
      <c r="Y2320" s="4"/>
      <c r="Z2320" s="4"/>
      <c r="AA2320" s="4"/>
      <c r="AB2320" s="4"/>
      <c r="AC2320" s="4"/>
      <c r="AD2320" s="4"/>
      <c r="AE2320" s="4"/>
      <c r="AF2320" s="4"/>
      <c r="AG2320" s="4"/>
      <c r="AH2320" s="4"/>
      <c r="AI2320" s="4"/>
      <c r="AJ2320" s="4"/>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c r="BI2320" s="4"/>
      <c r="BJ2320" s="4"/>
      <c r="BK2320" s="4"/>
      <c r="BL2320" s="4"/>
      <c r="BM2320" s="4"/>
      <c r="BN2320" s="4"/>
      <c r="BO2320" s="4"/>
      <c r="BP2320" s="4"/>
      <c r="BQ2320" s="4"/>
      <c r="BR2320" s="4"/>
      <c r="BS2320" s="4"/>
      <c r="BT2320" s="4"/>
      <c r="BU2320" s="4"/>
      <c r="BV2320" s="4"/>
      <c r="BW2320" s="4"/>
      <c r="BZ2320" s="7"/>
      <c r="CF2320" s="7"/>
      <c r="CG2320" s="14"/>
      <c r="CH2320" s="7"/>
      <c r="CI2320" s="14"/>
      <c r="CJ2320" s="7"/>
      <c r="CK2320" s="14"/>
      <c r="CL2320" s="7"/>
      <c r="CM2320" s="14"/>
    </row>
    <row r="2321" spans="1:91" x14ac:dyDescent="0.3">
      <c r="A2321" s="10">
        <v>151</v>
      </c>
      <c r="B2321" s="36" t="s">
        <v>1058</v>
      </c>
      <c r="G2321" s="36" t="s">
        <v>7756</v>
      </c>
      <c r="K2321" s="7"/>
      <c r="L2321" s="7" t="s">
        <v>834</v>
      </c>
      <c r="M2321" s="7" t="s">
        <v>615</v>
      </c>
      <c r="N2321" s="4"/>
      <c r="O2321" s="4"/>
      <c r="P2321" s="4"/>
      <c r="Q2321" s="4"/>
      <c r="R2321" s="4"/>
      <c r="S2321" s="4"/>
      <c r="T2321" s="4"/>
      <c r="U2321" s="4"/>
      <c r="V2321" s="4"/>
      <c r="W2321" s="4"/>
      <c r="X2321" s="4"/>
      <c r="Y2321" s="4"/>
      <c r="Z2321" s="4"/>
      <c r="AA2321" s="4"/>
      <c r="AB2321" s="4"/>
      <c r="AC2321" s="4"/>
      <c r="AD2321" s="4"/>
      <c r="AE2321" s="4"/>
      <c r="AF2321" s="4"/>
      <c r="AG2321" s="4"/>
      <c r="AH2321" s="4"/>
      <c r="AI2321" s="4"/>
      <c r="AJ2321" s="4"/>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c r="BI2321" s="4"/>
      <c r="BJ2321" s="4"/>
      <c r="BK2321" s="4"/>
      <c r="BL2321" s="4"/>
      <c r="BM2321" s="4"/>
      <c r="BN2321" s="4"/>
      <c r="BO2321" s="4"/>
      <c r="BP2321" s="4"/>
      <c r="BQ2321" s="4"/>
      <c r="BR2321" s="4"/>
      <c r="BS2321" s="4"/>
      <c r="BT2321" s="4"/>
      <c r="BU2321" s="4"/>
      <c r="BV2321" s="4"/>
      <c r="BW2321" s="4"/>
      <c r="BZ2321" s="7"/>
      <c r="CF2321" s="7"/>
      <c r="CG2321" s="14"/>
      <c r="CH2321" s="7"/>
      <c r="CI2321" s="14"/>
      <c r="CJ2321" s="7"/>
      <c r="CK2321" s="14"/>
      <c r="CL2321" s="7"/>
      <c r="CM2321" s="14"/>
    </row>
    <row r="2322" spans="1:91" x14ac:dyDescent="0.3">
      <c r="A2322" s="10">
        <v>151</v>
      </c>
      <c r="B2322" s="36" t="s">
        <v>913</v>
      </c>
      <c r="G2322" s="36" t="s">
        <v>7757</v>
      </c>
      <c r="K2322" s="7"/>
      <c r="L2322" s="7" t="s">
        <v>834</v>
      </c>
      <c r="M2322" s="7" t="s">
        <v>624</v>
      </c>
      <c r="N2322" s="4"/>
      <c r="O2322" s="4"/>
      <c r="P2322" s="4"/>
      <c r="Q2322" s="4"/>
      <c r="R2322" s="4"/>
      <c r="S2322" s="4"/>
      <c r="T2322" s="4"/>
      <c r="U2322" s="4"/>
      <c r="V2322" s="4"/>
      <c r="W2322" s="4"/>
      <c r="X2322" s="4"/>
      <c r="Y2322" s="4"/>
      <c r="Z2322" s="4"/>
      <c r="AA2322" s="4"/>
      <c r="AB2322" s="4"/>
      <c r="AC2322" s="4"/>
      <c r="AD2322" s="4"/>
      <c r="AE2322" s="4"/>
      <c r="AF2322" s="4"/>
      <c r="AG2322" s="4"/>
      <c r="AH2322" s="4"/>
      <c r="AI2322" s="4"/>
      <c r="AJ2322" s="4"/>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c r="BI2322" s="4"/>
      <c r="BJ2322" s="4"/>
      <c r="BK2322" s="4"/>
      <c r="BL2322" s="4"/>
      <c r="BM2322" s="4"/>
      <c r="BN2322" s="4"/>
      <c r="BO2322" s="4"/>
      <c r="BP2322" s="4"/>
      <c r="BQ2322" s="4"/>
      <c r="BR2322" s="4"/>
      <c r="BS2322" s="4"/>
      <c r="BT2322" s="4"/>
      <c r="BU2322" s="4"/>
      <c r="BV2322" s="4"/>
      <c r="BW2322" s="4"/>
      <c r="BZ2322" s="7"/>
      <c r="CF2322" s="7"/>
      <c r="CG2322" s="14"/>
      <c r="CH2322" s="7"/>
      <c r="CI2322" s="14"/>
      <c r="CJ2322" s="7"/>
      <c r="CK2322" s="14"/>
      <c r="CL2322" s="7"/>
      <c r="CM2322" s="14"/>
    </row>
    <row r="2323" spans="1:91" x14ac:dyDescent="0.3">
      <c r="A2323" s="10">
        <v>151</v>
      </c>
      <c r="B2323" s="36" t="s">
        <v>863</v>
      </c>
      <c r="G2323" s="36" t="s">
        <v>7758</v>
      </c>
      <c r="K2323" s="7"/>
      <c r="L2323" s="7" t="s">
        <v>834</v>
      </c>
      <c r="M2323" s="7" t="s">
        <v>624</v>
      </c>
      <c r="N2323" s="4"/>
      <c r="O2323" s="4"/>
      <c r="P2323" s="4"/>
      <c r="Q2323" s="4"/>
      <c r="R2323" s="4"/>
      <c r="S2323" s="4"/>
      <c r="T2323" s="4"/>
      <c r="U2323" s="4"/>
      <c r="V2323" s="4"/>
      <c r="W2323" s="4"/>
      <c r="X2323" s="4"/>
      <c r="Y2323" s="4"/>
      <c r="Z2323" s="4"/>
      <c r="AA2323" s="4"/>
      <c r="AB2323" s="4"/>
      <c r="AC2323" s="4"/>
      <c r="AD2323" s="4"/>
      <c r="AE2323" s="4"/>
      <c r="AF2323" s="4"/>
      <c r="AG2323" s="4"/>
      <c r="AH2323" s="4"/>
      <c r="AI2323" s="4"/>
      <c r="AJ2323" s="4"/>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c r="BI2323" s="4"/>
      <c r="BJ2323" s="4"/>
      <c r="BK2323" s="4"/>
      <c r="BL2323" s="4"/>
      <c r="BM2323" s="4"/>
      <c r="BN2323" s="4"/>
      <c r="BO2323" s="4"/>
      <c r="BP2323" s="4"/>
      <c r="BQ2323" s="4"/>
      <c r="BR2323" s="4"/>
      <c r="BS2323" s="4"/>
      <c r="BT2323" s="4"/>
      <c r="BU2323" s="4"/>
      <c r="BV2323" s="4"/>
      <c r="BW2323" s="4"/>
      <c r="BZ2323" s="7"/>
      <c r="CF2323" s="7"/>
      <c r="CG2323" s="14"/>
      <c r="CH2323" s="7"/>
      <c r="CI2323" s="14"/>
      <c r="CJ2323" s="7"/>
      <c r="CK2323" s="14"/>
      <c r="CL2323" s="7"/>
      <c r="CM2323" s="14"/>
    </row>
    <row r="2324" spans="1:91" x14ac:dyDescent="0.3">
      <c r="A2324" s="10">
        <v>151</v>
      </c>
      <c r="B2324" s="36" t="s">
        <v>1025</v>
      </c>
      <c r="G2324" s="36" t="s">
        <v>7759</v>
      </c>
      <c r="K2324" s="7"/>
      <c r="L2324" s="7" t="s">
        <v>834</v>
      </c>
      <c r="M2324" s="7" t="s">
        <v>618</v>
      </c>
      <c r="N2324" s="4"/>
      <c r="O2324" s="4"/>
      <c r="P2324" s="4"/>
      <c r="Q2324" s="4"/>
      <c r="R2324" s="4"/>
      <c r="S2324" s="4"/>
      <c r="T2324" s="4"/>
      <c r="U2324" s="4"/>
      <c r="V2324" s="4"/>
      <c r="W2324" s="4"/>
      <c r="X2324" s="4"/>
      <c r="Y2324" s="4"/>
      <c r="Z2324" s="4"/>
      <c r="AA2324" s="4"/>
      <c r="AB2324" s="4"/>
      <c r="AC2324" s="4"/>
      <c r="AD2324" s="4"/>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c r="BI2324" s="4"/>
      <c r="BJ2324" s="4"/>
      <c r="BK2324" s="4"/>
      <c r="BL2324" s="4"/>
      <c r="BM2324" s="4"/>
      <c r="BN2324" s="4"/>
      <c r="BO2324" s="4"/>
      <c r="BP2324" s="4"/>
      <c r="BQ2324" s="4"/>
      <c r="BR2324" s="4"/>
      <c r="BS2324" s="4"/>
      <c r="BT2324" s="4"/>
      <c r="BU2324" s="4"/>
      <c r="BV2324" s="4"/>
      <c r="BW2324" s="4"/>
      <c r="BZ2324" s="7"/>
      <c r="CF2324" s="7"/>
      <c r="CG2324" s="14"/>
      <c r="CH2324" s="7"/>
      <c r="CI2324" s="14"/>
      <c r="CJ2324" s="7"/>
      <c r="CK2324" s="14"/>
      <c r="CL2324" s="7"/>
      <c r="CM2324" s="14"/>
    </row>
    <row r="2325" spans="1:91" x14ac:dyDescent="0.3">
      <c r="A2325" s="10">
        <v>151</v>
      </c>
      <c r="B2325" s="36" t="s">
        <v>1025</v>
      </c>
      <c r="G2325" s="36" t="s">
        <v>7760</v>
      </c>
      <c r="K2325" s="7"/>
      <c r="L2325" s="7" t="s">
        <v>834</v>
      </c>
      <c r="M2325" s="7" t="s">
        <v>615</v>
      </c>
      <c r="N2325" s="4"/>
      <c r="O2325" s="4"/>
      <c r="P2325" s="4"/>
      <c r="Q2325" s="4"/>
      <c r="R2325" s="4"/>
      <c r="S2325" s="4"/>
      <c r="T2325" s="4"/>
      <c r="U2325" s="4"/>
      <c r="V2325" s="4"/>
      <c r="W2325" s="4"/>
      <c r="X2325" s="4"/>
      <c r="Y2325" s="4"/>
      <c r="Z2325" s="4"/>
      <c r="AA2325" s="4"/>
      <c r="AB2325" s="4"/>
      <c r="AC2325" s="4"/>
      <c r="AD2325" s="4"/>
      <c r="AE2325" s="4"/>
      <c r="AF2325" s="4"/>
      <c r="AG2325" s="4"/>
      <c r="AH2325" s="4"/>
      <c r="AI2325" s="4"/>
      <c r="AJ2325" s="4"/>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c r="BI2325" s="4"/>
      <c r="BJ2325" s="4"/>
      <c r="BK2325" s="4"/>
      <c r="BL2325" s="4"/>
      <c r="BM2325" s="4"/>
      <c r="BN2325" s="4"/>
      <c r="BO2325" s="4"/>
      <c r="BP2325" s="4"/>
      <c r="BQ2325" s="4"/>
      <c r="BR2325" s="4"/>
      <c r="BS2325" s="4"/>
      <c r="BT2325" s="4"/>
      <c r="BU2325" s="4"/>
      <c r="BV2325" s="4"/>
      <c r="BW2325" s="4"/>
      <c r="BZ2325" s="7"/>
      <c r="CF2325" s="7"/>
      <c r="CG2325" s="14"/>
      <c r="CH2325" s="7"/>
      <c r="CI2325" s="14"/>
      <c r="CJ2325" s="7"/>
      <c r="CK2325" s="14"/>
      <c r="CL2325" s="7"/>
      <c r="CM2325" s="14"/>
    </row>
    <row r="2326" spans="1:91" x14ac:dyDescent="0.3">
      <c r="A2326" s="10">
        <v>151</v>
      </c>
      <c r="B2326" s="36" t="s">
        <v>1176</v>
      </c>
      <c r="G2326" s="36" t="s">
        <v>7761</v>
      </c>
      <c r="K2326" s="7"/>
      <c r="L2326" s="7" t="s">
        <v>834</v>
      </c>
      <c r="M2326" s="7" t="s">
        <v>618</v>
      </c>
      <c r="N2326" s="4"/>
      <c r="O2326" s="4"/>
      <c r="P2326" s="4"/>
      <c r="Q2326" s="4"/>
      <c r="R2326" s="4"/>
      <c r="S2326" s="4"/>
      <c r="T2326" s="4"/>
      <c r="U2326" s="4"/>
      <c r="V2326" s="4"/>
      <c r="W2326" s="4"/>
      <c r="X2326" s="4"/>
      <c r="Y2326" s="4"/>
      <c r="Z2326" s="4"/>
      <c r="AA2326" s="4"/>
      <c r="AB2326" s="4"/>
      <c r="AC2326" s="4"/>
      <c r="AD2326" s="4"/>
      <c r="AE2326" s="4"/>
      <c r="AF2326" s="4"/>
      <c r="AG2326" s="4"/>
      <c r="AH2326" s="4"/>
      <c r="AI2326" s="4"/>
      <c r="AJ2326" s="4"/>
      <c r="AK2326" s="4"/>
      <c r="AL2326" s="4"/>
      <c r="AM2326" s="4"/>
      <c r="AN2326" s="4"/>
      <c r="AO2326" s="4"/>
      <c r="AP2326" s="4"/>
      <c r="AQ2326" s="4"/>
      <c r="AR2326" s="4"/>
      <c r="AS2326" s="4"/>
      <c r="AT2326" s="4"/>
      <c r="AU2326" s="4"/>
      <c r="AV2326" s="4"/>
      <c r="AW2326" s="4"/>
      <c r="AX2326" s="4"/>
      <c r="AY2326" s="4"/>
      <c r="AZ2326" s="4"/>
      <c r="BA2326" s="4"/>
      <c r="BB2326" s="4"/>
      <c r="BC2326" s="4"/>
      <c r="BD2326" s="4"/>
      <c r="BE2326" s="4"/>
      <c r="BF2326" s="4"/>
      <c r="BG2326" s="4"/>
      <c r="BH2326" s="4"/>
      <c r="BI2326" s="4"/>
      <c r="BJ2326" s="4"/>
      <c r="BK2326" s="4"/>
      <c r="BL2326" s="4"/>
      <c r="BM2326" s="4"/>
      <c r="BN2326" s="4"/>
      <c r="BO2326" s="4"/>
      <c r="BP2326" s="4"/>
      <c r="BQ2326" s="4"/>
      <c r="BR2326" s="4"/>
      <c r="BS2326" s="4"/>
      <c r="BT2326" s="4"/>
      <c r="BU2326" s="4"/>
      <c r="BV2326" s="4"/>
      <c r="BW2326" s="4"/>
      <c r="BZ2326" s="7"/>
      <c r="CF2326" s="7"/>
      <c r="CG2326" s="14"/>
      <c r="CH2326" s="7"/>
      <c r="CI2326" s="14"/>
      <c r="CJ2326" s="7"/>
      <c r="CK2326" s="14"/>
      <c r="CL2326" s="7"/>
      <c r="CM2326" s="14"/>
    </row>
    <row r="2327" spans="1:91" x14ac:dyDescent="0.3">
      <c r="A2327" s="10">
        <v>151</v>
      </c>
      <c r="B2327" s="36" t="s">
        <v>895</v>
      </c>
      <c r="G2327" s="36" t="s">
        <v>7762</v>
      </c>
      <c r="K2327" s="7"/>
      <c r="L2327" s="7" t="s">
        <v>834</v>
      </c>
      <c r="M2327" s="7" t="s">
        <v>621</v>
      </c>
      <c r="N2327" s="4"/>
      <c r="O2327" s="4"/>
      <c r="P2327" s="4"/>
      <c r="Q2327" s="4"/>
      <c r="R2327" s="4"/>
      <c r="S2327" s="4"/>
      <c r="T2327" s="4"/>
      <c r="U2327" s="4"/>
      <c r="V2327" s="4"/>
      <c r="W2327" s="4"/>
      <c r="X2327" s="4"/>
      <c r="Y2327" s="4"/>
      <c r="Z2327" s="4"/>
      <c r="AA2327" s="4"/>
      <c r="AB2327" s="4"/>
      <c r="AC2327" s="4"/>
      <c r="AD2327" s="4"/>
      <c r="AE2327" s="4"/>
      <c r="AF2327" s="4"/>
      <c r="AG2327" s="4"/>
      <c r="AH2327" s="4"/>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4"/>
      <c r="BH2327" s="4"/>
      <c r="BI2327" s="4"/>
      <c r="BJ2327" s="4"/>
      <c r="BK2327" s="4"/>
      <c r="BL2327" s="4"/>
      <c r="BM2327" s="4"/>
      <c r="BN2327" s="4"/>
      <c r="BO2327" s="4"/>
      <c r="BP2327" s="4"/>
      <c r="BQ2327" s="4"/>
      <c r="BR2327" s="4"/>
      <c r="BS2327" s="4"/>
      <c r="BT2327" s="4"/>
      <c r="BU2327" s="4"/>
      <c r="BV2327" s="4"/>
      <c r="BW2327" s="4"/>
      <c r="BZ2327" s="7"/>
      <c r="CF2327" s="7"/>
      <c r="CG2327" s="14"/>
      <c r="CH2327" s="7"/>
      <c r="CI2327" s="14"/>
      <c r="CJ2327" s="7"/>
      <c r="CK2327" s="14"/>
      <c r="CL2327" s="7"/>
      <c r="CM2327" s="14"/>
    </row>
    <row r="2328" spans="1:91" x14ac:dyDescent="0.3">
      <c r="A2328" s="10">
        <v>151</v>
      </c>
      <c r="B2328" s="36" t="s">
        <v>860</v>
      </c>
      <c r="G2328" s="36" t="s">
        <v>7763</v>
      </c>
      <c r="K2328" s="7"/>
      <c r="L2328" s="7" t="s">
        <v>834</v>
      </c>
      <c r="M2328" s="7" t="s">
        <v>633</v>
      </c>
      <c r="N2328" s="4"/>
      <c r="O2328" s="4"/>
      <c r="P2328" s="4"/>
      <c r="Q2328" s="4"/>
      <c r="R2328" s="4"/>
      <c r="S2328" s="4"/>
      <c r="T2328" s="4"/>
      <c r="U2328" s="4"/>
      <c r="V2328" s="4"/>
      <c r="W2328" s="4"/>
      <c r="X2328" s="4"/>
      <c r="Y2328" s="4"/>
      <c r="Z2328" s="4"/>
      <c r="AA2328" s="4"/>
      <c r="AB2328" s="4"/>
      <c r="AC2328" s="4"/>
      <c r="AD2328" s="4"/>
      <c r="AE2328" s="4"/>
      <c r="AF2328" s="4"/>
      <c r="AG2328" s="4"/>
      <c r="AH2328" s="4"/>
      <c r="AI2328" s="4"/>
      <c r="AJ2328" s="4"/>
      <c r="AK2328" s="4"/>
      <c r="AL2328" s="4"/>
      <c r="AM2328" s="4"/>
      <c r="AN2328" s="4"/>
      <c r="AO2328" s="4"/>
      <c r="AP2328" s="4"/>
      <c r="AQ2328" s="4"/>
      <c r="AR2328" s="4"/>
      <c r="AS2328" s="4"/>
      <c r="AT2328" s="4"/>
      <c r="AU2328" s="4"/>
      <c r="AV2328" s="4"/>
      <c r="AW2328" s="4"/>
      <c r="AX2328" s="4"/>
      <c r="AY2328" s="4"/>
      <c r="AZ2328" s="4"/>
      <c r="BA2328" s="4"/>
      <c r="BB2328" s="4"/>
      <c r="BC2328" s="4"/>
      <c r="BD2328" s="4"/>
      <c r="BE2328" s="4"/>
      <c r="BF2328" s="4"/>
      <c r="BG2328" s="4"/>
      <c r="BH2328" s="4"/>
      <c r="BI2328" s="4"/>
      <c r="BJ2328" s="4"/>
      <c r="BK2328" s="4"/>
      <c r="BL2328" s="4"/>
      <c r="BM2328" s="4"/>
      <c r="BN2328" s="4"/>
      <c r="BO2328" s="4"/>
      <c r="BP2328" s="4"/>
      <c r="BQ2328" s="4"/>
      <c r="BR2328" s="4"/>
      <c r="BS2328" s="4"/>
      <c r="BT2328" s="4"/>
      <c r="BU2328" s="4"/>
      <c r="BV2328" s="4"/>
      <c r="BW2328" s="4"/>
      <c r="BZ2328" s="7"/>
      <c r="CF2328" s="7"/>
      <c r="CG2328" s="14"/>
      <c r="CH2328" s="7"/>
      <c r="CI2328" s="14"/>
      <c r="CJ2328" s="7"/>
      <c r="CK2328" s="14"/>
      <c r="CL2328" s="7"/>
      <c r="CM2328" s="14"/>
    </row>
    <row r="2329" spans="1:91" x14ac:dyDescent="0.3">
      <c r="A2329" s="10">
        <v>151</v>
      </c>
      <c r="B2329" s="36" t="s">
        <v>1058</v>
      </c>
      <c r="G2329" s="36" t="s">
        <v>7764</v>
      </c>
      <c r="K2329" s="7"/>
      <c r="L2329" s="7" t="s">
        <v>834</v>
      </c>
      <c r="M2329" s="7" t="s">
        <v>669</v>
      </c>
      <c r="N2329" s="4"/>
      <c r="O2329" s="4"/>
      <c r="P2329" s="4"/>
      <c r="Q2329" s="4"/>
      <c r="R2329" s="4"/>
      <c r="S2329" s="4"/>
      <c r="T2329" s="4"/>
      <c r="U2329" s="4"/>
      <c r="V2329" s="4"/>
      <c r="W2329" s="4"/>
      <c r="X2329" s="4"/>
      <c r="Y2329" s="4"/>
      <c r="Z2329" s="4"/>
      <c r="AA2329" s="4"/>
      <c r="AB2329" s="4"/>
      <c r="AC2329" s="4"/>
      <c r="AD2329" s="4"/>
      <c r="AE2329" s="4"/>
      <c r="AF2329" s="4"/>
      <c r="AG2329" s="4"/>
      <c r="AH2329" s="4"/>
      <c r="AI2329" s="4"/>
      <c r="AJ2329" s="4"/>
      <c r="AK2329" s="4"/>
      <c r="AL2329" s="4"/>
      <c r="AM2329" s="4"/>
      <c r="AN2329" s="4"/>
      <c r="AO2329" s="4"/>
      <c r="AP2329" s="4"/>
      <c r="AQ2329" s="4"/>
      <c r="AR2329" s="4"/>
      <c r="AS2329" s="4"/>
      <c r="AT2329" s="4"/>
      <c r="AU2329" s="4"/>
      <c r="AV2329" s="4"/>
      <c r="AW2329" s="4"/>
      <c r="AX2329" s="4"/>
      <c r="AY2329" s="4"/>
      <c r="AZ2329" s="4"/>
      <c r="BA2329" s="4"/>
      <c r="BB2329" s="4"/>
      <c r="BC2329" s="4"/>
      <c r="BD2329" s="4"/>
      <c r="BE2329" s="4"/>
      <c r="BF2329" s="4"/>
      <c r="BG2329" s="4"/>
      <c r="BH2329" s="4"/>
      <c r="BI2329" s="4"/>
      <c r="BJ2329" s="4"/>
      <c r="BK2329" s="4"/>
      <c r="BL2329" s="4"/>
      <c r="BM2329" s="4"/>
      <c r="BN2329" s="4"/>
      <c r="BO2329" s="4"/>
      <c r="BP2329" s="4"/>
      <c r="BQ2329" s="4"/>
      <c r="BR2329" s="4"/>
      <c r="BS2329" s="4"/>
      <c r="BT2329" s="4"/>
      <c r="BU2329" s="4"/>
      <c r="BV2329" s="4"/>
      <c r="BW2329" s="4"/>
      <c r="BZ2329" s="7"/>
      <c r="CF2329" s="7"/>
      <c r="CG2329" s="14"/>
      <c r="CH2329" s="7"/>
      <c r="CI2329" s="14"/>
      <c r="CJ2329" s="7"/>
      <c r="CK2329" s="14"/>
      <c r="CL2329" s="7"/>
      <c r="CM2329" s="14"/>
    </row>
    <row r="2330" spans="1:91" x14ac:dyDescent="0.3">
      <c r="A2330" s="10">
        <v>151</v>
      </c>
      <c r="B2330" s="36" t="s">
        <v>1094</v>
      </c>
      <c r="G2330" s="36" t="s">
        <v>7765</v>
      </c>
      <c r="K2330" s="7"/>
      <c r="L2330" s="7" t="s">
        <v>834</v>
      </c>
      <c r="M2330" s="7" t="s">
        <v>633</v>
      </c>
      <c r="N2330" s="4"/>
      <c r="O2330" s="4"/>
      <c r="P2330" s="4"/>
      <c r="Q2330" s="4"/>
      <c r="R2330" s="4"/>
      <c r="S2330" s="4"/>
      <c r="T2330" s="4"/>
      <c r="U2330" s="4"/>
      <c r="V2330" s="4"/>
      <c r="W2330" s="4"/>
      <c r="X2330" s="4"/>
      <c r="Y2330" s="4"/>
      <c r="Z2330" s="4"/>
      <c r="AA2330" s="4"/>
      <c r="AB2330" s="4"/>
      <c r="AC2330" s="4"/>
      <c r="AD2330" s="4"/>
      <c r="AE2330" s="4"/>
      <c r="AF2330" s="4"/>
      <c r="AG2330" s="4"/>
      <c r="AH2330" s="4"/>
      <c r="AI2330" s="4"/>
      <c r="AJ2330" s="4"/>
      <c r="AK2330" s="4"/>
      <c r="AL2330" s="4"/>
      <c r="AM2330" s="4"/>
      <c r="AN2330" s="4"/>
      <c r="AO2330" s="4"/>
      <c r="AP2330" s="4"/>
      <c r="AQ2330" s="4"/>
      <c r="AR2330" s="4"/>
      <c r="AS2330" s="4"/>
      <c r="AT2330" s="4"/>
      <c r="AU2330" s="4"/>
      <c r="AV2330" s="4"/>
      <c r="AW2330" s="4"/>
      <c r="AX2330" s="4"/>
      <c r="AY2330" s="4"/>
      <c r="AZ2330" s="4"/>
      <c r="BA2330" s="4"/>
      <c r="BB2330" s="4"/>
      <c r="BC2330" s="4"/>
      <c r="BD2330" s="4"/>
      <c r="BE2330" s="4"/>
      <c r="BF2330" s="4"/>
      <c r="BG2330" s="4"/>
      <c r="BH2330" s="4"/>
      <c r="BI2330" s="4"/>
      <c r="BJ2330" s="4"/>
      <c r="BK2330" s="4"/>
      <c r="BL2330" s="4"/>
      <c r="BM2330" s="4"/>
      <c r="BN2330" s="4"/>
      <c r="BO2330" s="4"/>
      <c r="BP2330" s="4"/>
      <c r="BQ2330" s="4"/>
      <c r="BR2330" s="4"/>
      <c r="BS2330" s="4"/>
      <c r="BT2330" s="4"/>
      <c r="BU2330" s="4"/>
      <c r="BV2330" s="4"/>
      <c r="BW2330" s="4"/>
      <c r="BZ2330" s="7"/>
      <c r="CF2330" s="7"/>
      <c r="CG2330" s="14"/>
      <c r="CH2330" s="7"/>
      <c r="CI2330" s="14"/>
      <c r="CJ2330" s="7"/>
      <c r="CK2330" s="14"/>
      <c r="CL2330" s="7"/>
      <c r="CM2330" s="14"/>
    </row>
    <row r="2331" spans="1:91" x14ac:dyDescent="0.3">
      <c r="A2331" s="10">
        <v>151</v>
      </c>
      <c r="B2331" s="36" t="s">
        <v>860</v>
      </c>
      <c r="G2331" s="36" t="s">
        <v>7766</v>
      </c>
      <c r="K2331" s="7"/>
      <c r="L2331" s="7" t="s">
        <v>834</v>
      </c>
      <c r="M2331" s="7" t="s">
        <v>621</v>
      </c>
      <c r="N2331" s="4"/>
      <c r="O2331" s="4"/>
      <c r="P2331" s="4"/>
      <c r="Q2331" s="4"/>
      <c r="R2331" s="4"/>
      <c r="S2331" s="4"/>
      <c r="T2331" s="4"/>
      <c r="U2331" s="4"/>
      <c r="V2331" s="4"/>
      <c r="W2331" s="4"/>
      <c r="X2331" s="4"/>
      <c r="Y2331" s="4"/>
      <c r="Z2331" s="4"/>
      <c r="AA2331" s="4"/>
      <c r="AB2331" s="4"/>
      <c r="AC2331" s="4"/>
      <c r="AD2331" s="4"/>
      <c r="AE2331" s="4"/>
      <c r="AF2331" s="4"/>
      <c r="AG2331" s="4"/>
      <c r="AH2331" s="4"/>
      <c r="AI2331" s="4"/>
      <c r="AJ2331" s="4"/>
      <c r="AK2331" s="4"/>
      <c r="AL2331" s="4"/>
      <c r="AM2331" s="4"/>
      <c r="AN2331" s="4"/>
      <c r="AO2331" s="4"/>
      <c r="AP2331" s="4"/>
      <c r="AQ2331" s="4"/>
      <c r="AR2331" s="4"/>
      <c r="AS2331" s="4"/>
      <c r="AT2331" s="4"/>
      <c r="AU2331" s="4"/>
      <c r="AV2331" s="4"/>
      <c r="AW2331" s="4"/>
      <c r="AX2331" s="4"/>
      <c r="AY2331" s="4"/>
      <c r="AZ2331" s="4"/>
      <c r="BA2331" s="4"/>
      <c r="BB2331" s="4"/>
      <c r="BC2331" s="4"/>
      <c r="BD2331" s="4"/>
      <c r="BE2331" s="4"/>
      <c r="BF2331" s="4"/>
      <c r="BG2331" s="4"/>
      <c r="BH2331" s="4"/>
      <c r="BI2331" s="4"/>
      <c r="BJ2331" s="4"/>
      <c r="BK2331" s="4"/>
      <c r="BL2331" s="4"/>
      <c r="BM2331" s="4"/>
      <c r="BN2331" s="4"/>
      <c r="BO2331" s="4"/>
      <c r="BP2331" s="4"/>
      <c r="BQ2331" s="4"/>
      <c r="BR2331" s="4"/>
      <c r="BS2331" s="4"/>
      <c r="BT2331" s="4"/>
      <c r="BU2331" s="4"/>
      <c r="BV2331" s="4"/>
      <c r="BW2331" s="4"/>
      <c r="BZ2331" s="7"/>
      <c r="CF2331" s="7"/>
      <c r="CG2331" s="14"/>
      <c r="CH2331" s="7"/>
      <c r="CI2331" s="14"/>
      <c r="CJ2331" s="7"/>
      <c r="CK2331" s="14"/>
      <c r="CL2331" s="7"/>
      <c r="CM2331" s="14"/>
    </row>
    <row r="2332" spans="1:91" x14ac:dyDescent="0.3">
      <c r="A2332" s="10">
        <v>151</v>
      </c>
      <c r="B2332" s="36" t="s">
        <v>1058</v>
      </c>
      <c r="G2332" s="36" t="s">
        <v>7767</v>
      </c>
      <c r="K2332" s="7"/>
      <c r="L2332" s="7" t="s">
        <v>834</v>
      </c>
      <c r="M2332" s="7" t="s">
        <v>639</v>
      </c>
      <c r="N2332" s="4"/>
      <c r="O2332" s="4"/>
      <c r="P2332" s="4"/>
      <c r="Q2332" s="4"/>
      <c r="R2332" s="4"/>
      <c r="S2332" s="4"/>
      <c r="T2332" s="4"/>
      <c r="U2332" s="4"/>
      <c r="V2332" s="4"/>
      <c r="W2332" s="4"/>
      <c r="X2332" s="4"/>
      <c r="Y2332" s="4"/>
      <c r="Z2332" s="4"/>
      <c r="AA2332" s="4"/>
      <c r="AB2332" s="4"/>
      <c r="AC2332" s="4"/>
      <c r="AD2332" s="4"/>
      <c r="AE2332" s="4"/>
      <c r="AF2332" s="4"/>
      <c r="AG2332" s="4"/>
      <c r="AH2332" s="4"/>
      <c r="AI2332" s="4"/>
      <c r="AJ2332" s="4"/>
      <c r="AK2332" s="4"/>
      <c r="AL2332" s="4"/>
      <c r="AM2332" s="4"/>
      <c r="AN2332" s="4"/>
      <c r="AO2332" s="4"/>
      <c r="AP2332" s="4"/>
      <c r="AQ2332" s="4"/>
      <c r="AR2332" s="4"/>
      <c r="AS2332" s="4"/>
      <c r="AT2332" s="4"/>
      <c r="AU2332" s="4"/>
      <c r="AV2332" s="4"/>
      <c r="AW2332" s="4"/>
      <c r="AX2332" s="4"/>
      <c r="AY2332" s="4"/>
      <c r="AZ2332" s="4"/>
      <c r="BA2332" s="4"/>
      <c r="BB2332" s="4"/>
      <c r="BC2332" s="4"/>
      <c r="BD2332" s="4"/>
      <c r="BE2332" s="4"/>
      <c r="BF2332" s="4"/>
      <c r="BG2332" s="4"/>
      <c r="BH2332" s="4"/>
      <c r="BI2332" s="4"/>
      <c r="BJ2332" s="4"/>
      <c r="BK2332" s="4"/>
      <c r="BL2332" s="4"/>
      <c r="BM2332" s="4"/>
      <c r="BN2332" s="4"/>
      <c r="BO2332" s="4"/>
      <c r="BP2332" s="4"/>
      <c r="BQ2332" s="4"/>
      <c r="BR2332" s="4"/>
      <c r="BS2332" s="4"/>
      <c r="BT2332" s="4"/>
      <c r="BU2332" s="4"/>
      <c r="BV2332" s="4"/>
      <c r="BW2332" s="4"/>
      <c r="BZ2332" s="7"/>
      <c r="CF2332" s="7"/>
      <c r="CG2332" s="14"/>
      <c r="CH2332" s="7"/>
      <c r="CI2332" s="14"/>
      <c r="CJ2332" s="7"/>
      <c r="CK2332" s="14"/>
      <c r="CL2332" s="7"/>
      <c r="CM2332" s="14"/>
    </row>
    <row r="2333" spans="1:91" x14ac:dyDescent="0.3">
      <c r="A2333" s="10">
        <v>151</v>
      </c>
      <c r="B2333" s="36" t="s">
        <v>6023</v>
      </c>
      <c r="G2333" s="36" t="s">
        <v>7768</v>
      </c>
      <c r="K2333" s="7"/>
      <c r="L2333" s="7" t="s">
        <v>834</v>
      </c>
      <c r="M2333" s="7" t="s">
        <v>618</v>
      </c>
      <c r="N2333" s="4"/>
      <c r="O2333" s="4"/>
      <c r="P2333" s="4"/>
      <c r="Q2333" s="4"/>
      <c r="R2333" s="4"/>
      <c r="S2333" s="4"/>
      <c r="T2333" s="4"/>
      <c r="U2333" s="4"/>
      <c r="V2333" s="4"/>
      <c r="W2333" s="4"/>
      <c r="X2333" s="4"/>
      <c r="Y2333" s="4"/>
      <c r="Z2333" s="4"/>
      <c r="AA2333" s="4"/>
      <c r="AB2333" s="4"/>
      <c r="AC2333" s="4"/>
      <c r="AD2333" s="4"/>
      <c r="AE2333" s="4"/>
      <c r="AF2333" s="4"/>
      <c r="AG2333" s="4"/>
      <c r="AH2333" s="4"/>
      <c r="AI2333" s="4"/>
      <c r="AJ2333" s="4"/>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c r="BI2333" s="4"/>
      <c r="BJ2333" s="4"/>
      <c r="BK2333" s="4"/>
      <c r="BL2333" s="4"/>
      <c r="BM2333" s="4"/>
      <c r="BN2333" s="4"/>
      <c r="BO2333" s="4"/>
      <c r="BP2333" s="4"/>
      <c r="BQ2333" s="4"/>
      <c r="BR2333" s="4"/>
      <c r="BS2333" s="4"/>
      <c r="BT2333" s="4"/>
      <c r="BU2333" s="4"/>
      <c r="BV2333" s="4"/>
      <c r="BW2333" s="4"/>
      <c r="BZ2333" s="7"/>
      <c r="CF2333" s="7"/>
      <c r="CG2333" s="14"/>
      <c r="CH2333" s="7"/>
      <c r="CI2333" s="14"/>
      <c r="CJ2333" s="7"/>
      <c r="CK2333" s="14"/>
      <c r="CL2333" s="7"/>
      <c r="CM2333" s="14"/>
    </row>
    <row r="2334" spans="1:91" x14ac:dyDescent="0.3">
      <c r="A2334" s="10">
        <v>151</v>
      </c>
      <c r="B2334" s="36" t="s">
        <v>913</v>
      </c>
      <c r="G2334" s="36" t="s">
        <v>7769</v>
      </c>
      <c r="K2334" s="7"/>
      <c r="L2334" s="7" t="s">
        <v>834</v>
      </c>
      <c r="M2334" s="7" t="s">
        <v>621</v>
      </c>
      <c r="N2334" s="4"/>
      <c r="O2334" s="4"/>
      <c r="P2334" s="4"/>
      <c r="Q2334" s="4"/>
      <c r="R2334" s="4"/>
      <c r="S2334" s="4"/>
      <c r="T2334" s="4"/>
      <c r="U2334" s="4"/>
      <c r="V2334" s="4"/>
      <c r="W2334" s="4"/>
      <c r="X2334" s="4"/>
      <c r="Y2334" s="4"/>
      <c r="Z2334" s="4"/>
      <c r="AA2334" s="4"/>
      <c r="AB2334" s="4"/>
      <c r="AC2334" s="4"/>
      <c r="AD2334" s="4"/>
      <c r="AE2334" s="4"/>
      <c r="AF2334" s="4"/>
      <c r="AG2334" s="4"/>
      <c r="AH2334" s="4"/>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4"/>
      <c r="BH2334" s="4"/>
      <c r="BI2334" s="4"/>
      <c r="BJ2334" s="4"/>
      <c r="BK2334" s="4"/>
      <c r="BL2334" s="4"/>
      <c r="BM2334" s="4"/>
      <c r="BN2334" s="4"/>
      <c r="BO2334" s="4"/>
      <c r="BP2334" s="4"/>
      <c r="BQ2334" s="4"/>
      <c r="BR2334" s="4"/>
      <c r="BS2334" s="4"/>
      <c r="BT2334" s="4"/>
      <c r="BU2334" s="4"/>
      <c r="BV2334" s="4"/>
      <c r="BW2334" s="4"/>
      <c r="BZ2334" s="7"/>
      <c r="CF2334" s="7"/>
      <c r="CG2334" s="14"/>
      <c r="CH2334" s="7"/>
      <c r="CI2334" s="14"/>
      <c r="CJ2334" s="7"/>
      <c r="CK2334" s="14"/>
      <c r="CL2334" s="7"/>
      <c r="CM2334" s="14"/>
    </row>
    <row r="2335" spans="1:91" x14ac:dyDescent="0.3">
      <c r="A2335" s="10">
        <v>151</v>
      </c>
      <c r="B2335" s="36" t="s">
        <v>895</v>
      </c>
      <c r="G2335" s="36" t="s">
        <v>7770</v>
      </c>
      <c r="K2335" s="7"/>
      <c r="L2335" s="7" t="s">
        <v>834</v>
      </c>
      <c r="M2335" s="7" t="s">
        <v>639</v>
      </c>
      <c r="N2335" s="4"/>
      <c r="O2335" s="4"/>
      <c r="P2335" s="4"/>
      <c r="Q2335" s="4"/>
      <c r="R2335" s="4"/>
      <c r="S2335" s="4"/>
      <c r="T2335" s="4"/>
      <c r="U2335" s="4"/>
      <c r="V2335" s="4"/>
      <c r="W2335" s="4"/>
      <c r="X2335" s="4"/>
      <c r="Y2335" s="4"/>
      <c r="Z2335" s="4"/>
      <c r="AA2335" s="4"/>
      <c r="AB2335" s="4"/>
      <c r="AC2335" s="4"/>
      <c r="AD2335" s="4"/>
      <c r="AE2335" s="4"/>
      <c r="AF2335" s="4"/>
      <c r="AG2335" s="4"/>
      <c r="AH2335" s="4"/>
      <c r="AI2335" s="4"/>
      <c r="AJ2335" s="4"/>
      <c r="AK2335" s="4"/>
      <c r="AL2335" s="4"/>
      <c r="AM2335" s="4"/>
      <c r="AN2335" s="4"/>
      <c r="AO2335" s="4"/>
      <c r="AP2335" s="4"/>
      <c r="AQ2335" s="4"/>
      <c r="AR2335" s="4"/>
      <c r="AS2335" s="4"/>
      <c r="AT2335" s="4"/>
      <c r="AU2335" s="4"/>
      <c r="AV2335" s="4"/>
      <c r="AW2335" s="4"/>
      <c r="AX2335" s="4"/>
      <c r="AY2335" s="4"/>
      <c r="AZ2335" s="4"/>
      <c r="BA2335" s="4"/>
      <c r="BB2335" s="4"/>
      <c r="BC2335" s="4"/>
      <c r="BD2335" s="4"/>
      <c r="BE2335" s="4"/>
      <c r="BF2335" s="4"/>
      <c r="BG2335" s="4"/>
      <c r="BH2335" s="4"/>
      <c r="BI2335" s="4"/>
      <c r="BJ2335" s="4"/>
      <c r="BK2335" s="4"/>
      <c r="BL2335" s="4"/>
      <c r="BM2335" s="4"/>
      <c r="BN2335" s="4"/>
      <c r="BO2335" s="4"/>
      <c r="BP2335" s="4"/>
      <c r="BQ2335" s="4"/>
      <c r="BR2335" s="4"/>
      <c r="BS2335" s="4"/>
      <c r="BT2335" s="4"/>
      <c r="BU2335" s="4"/>
      <c r="BV2335" s="4"/>
      <c r="BW2335" s="4"/>
      <c r="BZ2335" s="7"/>
      <c r="CF2335" s="7"/>
      <c r="CG2335" s="14"/>
      <c r="CH2335" s="7"/>
      <c r="CI2335" s="14"/>
      <c r="CJ2335" s="7"/>
      <c r="CK2335" s="14"/>
      <c r="CL2335" s="7"/>
      <c r="CM2335" s="14"/>
    </row>
    <row r="2336" spans="1:91" x14ac:dyDescent="0.3">
      <c r="A2336" s="10">
        <v>151</v>
      </c>
      <c r="B2336" s="36" t="s">
        <v>1025</v>
      </c>
      <c r="G2336" s="36" t="s">
        <v>7771</v>
      </c>
      <c r="K2336" s="7"/>
      <c r="L2336" s="7" t="s">
        <v>834</v>
      </c>
      <c r="M2336" s="7" t="s">
        <v>669</v>
      </c>
      <c r="N2336" s="4"/>
      <c r="O2336" s="4"/>
      <c r="P2336" s="4"/>
      <c r="Q2336" s="4"/>
      <c r="R2336" s="4"/>
      <c r="S2336" s="4"/>
      <c r="T2336" s="4"/>
      <c r="U2336" s="4"/>
      <c r="V2336" s="4"/>
      <c r="W2336" s="4"/>
      <c r="X2336" s="4"/>
      <c r="Y2336" s="4"/>
      <c r="Z2336" s="4"/>
      <c r="AA2336" s="4"/>
      <c r="AB2336" s="4"/>
      <c r="AC2336" s="4"/>
      <c r="AD2336" s="4"/>
      <c r="AE2336" s="4"/>
      <c r="AF2336" s="4"/>
      <c r="AG2336" s="4"/>
      <c r="AH2336" s="4"/>
      <c r="AI2336" s="4"/>
      <c r="AJ2336" s="4"/>
      <c r="AK2336" s="4"/>
      <c r="AL2336" s="4"/>
      <c r="AM2336" s="4"/>
      <c r="AN2336" s="4"/>
      <c r="AO2336" s="4"/>
      <c r="AP2336" s="4"/>
      <c r="AQ2336" s="4"/>
      <c r="AR2336" s="4"/>
      <c r="AS2336" s="4"/>
      <c r="AT2336" s="4"/>
      <c r="AU2336" s="4"/>
      <c r="AV2336" s="4"/>
      <c r="AW2336" s="4"/>
      <c r="AX2336" s="4"/>
      <c r="AY2336" s="4"/>
      <c r="AZ2336" s="4"/>
      <c r="BA2336" s="4"/>
      <c r="BB2336" s="4"/>
      <c r="BC2336" s="4"/>
      <c r="BD2336" s="4"/>
      <c r="BE2336" s="4"/>
      <c r="BF2336" s="4"/>
      <c r="BG2336" s="4"/>
      <c r="BH2336" s="4"/>
      <c r="BI2336" s="4"/>
      <c r="BJ2336" s="4"/>
      <c r="BK2336" s="4"/>
      <c r="BL2336" s="4"/>
      <c r="BM2336" s="4"/>
      <c r="BN2336" s="4"/>
      <c r="BO2336" s="4"/>
      <c r="BP2336" s="4"/>
      <c r="BQ2336" s="4"/>
      <c r="BR2336" s="4"/>
      <c r="BS2336" s="4"/>
      <c r="BT2336" s="4"/>
      <c r="BU2336" s="4"/>
      <c r="BV2336" s="4"/>
      <c r="BW2336" s="4"/>
      <c r="BZ2336" s="7"/>
      <c r="CF2336" s="7"/>
      <c r="CG2336" s="14"/>
      <c r="CH2336" s="7"/>
      <c r="CI2336" s="14"/>
      <c r="CJ2336" s="7"/>
      <c r="CK2336" s="14"/>
      <c r="CL2336" s="7"/>
      <c r="CM2336" s="14"/>
    </row>
    <row r="2337" spans="1:91" x14ac:dyDescent="0.3">
      <c r="A2337" s="10">
        <v>151</v>
      </c>
      <c r="B2337" s="36" t="s">
        <v>895</v>
      </c>
      <c r="G2337" s="36" t="s">
        <v>7772</v>
      </c>
      <c r="K2337" s="7"/>
      <c r="L2337" s="7" t="s">
        <v>834</v>
      </c>
      <c r="M2337" s="7" t="s">
        <v>639</v>
      </c>
      <c r="N2337" s="4"/>
      <c r="O2337" s="4"/>
      <c r="P2337" s="4"/>
      <c r="Q2337" s="4"/>
      <c r="R2337" s="4"/>
      <c r="S2337" s="4"/>
      <c r="T2337" s="4"/>
      <c r="U2337" s="4"/>
      <c r="V2337" s="4"/>
      <c r="W2337" s="4"/>
      <c r="X2337" s="4"/>
      <c r="Y2337" s="4"/>
      <c r="Z2337" s="4"/>
      <c r="AA2337" s="4"/>
      <c r="AB2337" s="4"/>
      <c r="AC2337" s="4"/>
      <c r="AD2337" s="4"/>
      <c r="AE2337" s="4"/>
      <c r="AF2337" s="4"/>
      <c r="AG2337" s="4"/>
      <c r="AH2337" s="4"/>
      <c r="AI2337" s="4"/>
      <c r="AJ2337" s="4"/>
      <c r="AK2337" s="4"/>
      <c r="AL2337" s="4"/>
      <c r="AM2337" s="4"/>
      <c r="AN2337" s="4"/>
      <c r="AO2337" s="4"/>
      <c r="AP2337" s="4"/>
      <c r="AQ2337" s="4"/>
      <c r="AR2337" s="4"/>
      <c r="AS2337" s="4"/>
      <c r="AT2337" s="4"/>
      <c r="AU2337" s="4"/>
      <c r="AV2337" s="4"/>
      <c r="AW2337" s="4"/>
      <c r="AX2337" s="4"/>
      <c r="AY2337" s="4"/>
      <c r="AZ2337" s="4"/>
      <c r="BA2337" s="4"/>
      <c r="BB2337" s="4"/>
      <c r="BC2337" s="4"/>
      <c r="BD2337" s="4"/>
      <c r="BE2337" s="4"/>
      <c r="BF2337" s="4"/>
      <c r="BG2337" s="4"/>
      <c r="BH2337" s="4"/>
      <c r="BI2337" s="4"/>
      <c r="BJ2337" s="4"/>
      <c r="BK2337" s="4"/>
      <c r="BL2337" s="4"/>
      <c r="BM2337" s="4"/>
      <c r="BN2337" s="4"/>
      <c r="BO2337" s="4"/>
      <c r="BP2337" s="4"/>
      <c r="BQ2337" s="4"/>
      <c r="BR2337" s="4"/>
      <c r="BS2337" s="4"/>
      <c r="BT2337" s="4"/>
      <c r="BU2337" s="4"/>
      <c r="BV2337" s="4"/>
      <c r="BW2337" s="4"/>
      <c r="BZ2337" s="7"/>
      <c r="CF2337" s="7"/>
      <c r="CG2337" s="14"/>
      <c r="CH2337" s="7"/>
      <c r="CI2337" s="14"/>
      <c r="CJ2337" s="7"/>
      <c r="CK2337" s="14"/>
      <c r="CL2337" s="7"/>
      <c r="CM2337" s="14"/>
    </row>
    <row r="2338" spans="1:91" x14ac:dyDescent="0.3">
      <c r="A2338" s="10">
        <v>151</v>
      </c>
      <c r="B2338" s="36" t="s">
        <v>1025</v>
      </c>
      <c r="G2338" s="36" t="s">
        <v>7773</v>
      </c>
      <c r="K2338" s="7"/>
      <c r="L2338" s="7" t="s">
        <v>834</v>
      </c>
      <c r="M2338" s="7" t="s">
        <v>669</v>
      </c>
      <c r="N2338" s="4"/>
      <c r="O2338" s="4"/>
      <c r="P2338" s="4"/>
      <c r="Q2338" s="4"/>
      <c r="R2338" s="4"/>
      <c r="S2338" s="4"/>
      <c r="T2338" s="4"/>
      <c r="U2338" s="4"/>
      <c r="V2338" s="4"/>
      <c r="W2338" s="4"/>
      <c r="X2338" s="4"/>
      <c r="Y2338" s="4"/>
      <c r="Z2338" s="4"/>
      <c r="AA2338" s="4"/>
      <c r="AB2338" s="4"/>
      <c r="AC2338" s="4"/>
      <c r="AD2338" s="4"/>
      <c r="AE2338" s="4"/>
      <c r="AF2338" s="4"/>
      <c r="AG2338" s="4"/>
      <c r="AH2338" s="4"/>
      <c r="AI2338" s="4"/>
      <c r="AJ2338" s="4"/>
      <c r="AK2338" s="4"/>
      <c r="AL2338" s="4"/>
      <c r="AM2338" s="4"/>
      <c r="AN2338" s="4"/>
      <c r="AO2338" s="4"/>
      <c r="AP2338" s="4"/>
      <c r="AQ2338" s="4"/>
      <c r="AR2338" s="4"/>
      <c r="AS2338" s="4"/>
      <c r="AT2338" s="4"/>
      <c r="AU2338" s="4"/>
      <c r="AV2338" s="4"/>
      <c r="AW2338" s="4"/>
      <c r="AX2338" s="4"/>
      <c r="AY2338" s="4"/>
      <c r="AZ2338" s="4"/>
      <c r="BA2338" s="4"/>
      <c r="BB2338" s="4"/>
      <c r="BC2338" s="4"/>
      <c r="BD2338" s="4"/>
      <c r="BE2338" s="4"/>
      <c r="BF2338" s="4"/>
      <c r="BG2338" s="4"/>
      <c r="BH2338" s="4"/>
      <c r="BI2338" s="4"/>
      <c r="BJ2338" s="4"/>
      <c r="BK2338" s="4"/>
      <c r="BL2338" s="4"/>
      <c r="BM2338" s="4"/>
      <c r="BN2338" s="4"/>
      <c r="BO2338" s="4"/>
      <c r="BP2338" s="4"/>
      <c r="BQ2338" s="4"/>
      <c r="BR2338" s="4"/>
      <c r="BS2338" s="4"/>
      <c r="BT2338" s="4"/>
      <c r="BU2338" s="4"/>
      <c r="BV2338" s="4"/>
      <c r="BW2338" s="4"/>
      <c r="BZ2338" s="7"/>
      <c r="CF2338" s="7"/>
      <c r="CG2338" s="14"/>
      <c r="CH2338" s="7"/>
      <c r="CI2338" s="14"/>
      <c r="CJ2338" s="7"/>
      <c r="CK2338" s="14"/>
      <c r="CL2338" s="7"/>
      <c r="CM2338" s="14"/>
    </row>
    <row r="2339" spans="1:91" x14ac:dyDescent="0.3">
      <c r="A2339" s="10">
        <v>151</v>
      </c>
      <c r="B2339" s="36" t="s">
        <v>886</v>
      </c>
      <c r="G2339" s="36" t="s">
        <v>7774</v>
      </c>
      <c r="K2339" s="7"/>
      <c r="L2339" s="7" t="s">
        <v>834</v>
      </c>
      <c r="M2339" s="7" t="s">
        <v>669</v>
      </c>
      <c r="N2339" s="4"/>
      <c r="O2339" s="4"/>
      <c r="P2339" s="4"/>
      <c r="Q2339" s="4"/>
      <c r="R2339" s="4"/>
      <c r="S2339" s="4"/>
      <c r="T2339" s="4"/>
      <c r="U2339" s="4"/>
      <c r="V2339" s="4"/>
      <c r="W2339" s="4"/>
      <c r="X2339" s="4"/>
      <c r="Y2339" s="4"/>
      <c r="Z2339" s="4"/>
      <c r="AA2339" s="4"/>
      <c r="AB2339" s="4"/>
      <c r="AC2339" s="4"/>
      <c r="AD2339" s="4"/>
      <c r="AE2339" s="4"/>
      <c r="AF2339" s="4"/>
      <c r="AG2339" s="4"/>
      <c r="AH2339" s="4"/>
      <c r="AI2339" s="4"/>
      <c r="AJ2339" s="4"/>
      <c r="AK2339" s="4"/>
      <c r="AL2339" s="4"/>
      <c r="AM2339" s="4"/>
      <c r="AN2339" s="4"/>
      <c r="AO2339" s="4"/>
      <c r="AP2339" s="4"/>
      <c r="AQ2339" s="4"/>
      <c r="AR2339" s="4"/>
      <c r="AS2339" s="4"/>
      <c r="AT2339" s="4"/>
      <c r="AU2339" s="4"/>
      <c r="AV2339" s="4"/>
      <c r="AW2339" s="4"/>
      <c r="AX2339" s="4"/>
      <c r="AY2339" s="4"/>
      <c r="AZ2339" s="4"/>
      <c r="BA2339" s="4"/>
      <c r="BB2339" s="4"/>
      <c r="BC2339" s="4"/>
      <c r="BD2339" s="4"/>
      <c r="BE2339" s="4"/>
      <c r="BF2339" s="4"/>
      <c r="BG2339" s="4"/>
      <c r="BH2339" s="4"/>
      <c r="BI2339" s="4"/>
      <c r="BJ2339" s="4"/>
      <c r="BK2339" s="4"/>
      <c r="BL2339" s="4"/>
      <c r="BM2339" s="4"/>
      <c r="BN2339" s="4"/>
      <c r="BO2339" s="4"/>
      <c r="BP2339" s="4"/>
      <c r="BQ2339" s="4"/>
      <c r="BR2339" s="4"/>
      <c r="BS2339" s="4"/>
      <c r="BT2339" s="4"/>
      <c r="BU2339" s="4"/>
      <c r="BV2339" s="4"/>
      <c r="BW2339" s="4"/>
      <c r="BZ2339" s="7"/>
      <c r="CF2339" s="7"/>
      <c r="CG2339" s="14"/>
      <c r="CH2339" s="7"/>
      <c r="CI2339" s="14"/>
      <c r="CJ2339" s="7"/>
      <c r="CK2339" s="14"/>
      <c r="CL2339" s="7"/>
      <c r="CM2339" s="14"/>
    </row>
    <row r="2340" spans="1:91" x14ac:dyDescent="0.3">
      <c r="A2340" s="10">
        <v>151</v>
      </c>
      <c r="B2340" s="36" t="s">
        <v>1349</v>
      </c>
      <c r="G2340" s="36" t="s">
        <v>7775</v>
      </c>
      <c r="K2340" s="7"/>
      <c r="L2340" s="7" t="s">
        <v>834</v>
      </c>
      <c r="M2340" s="7" t="s">
        <v>651</v>
      </c>
      <c r="N2340" s="4"/>
      <c r="O2340" s="4"/>
      <c r="P2340" s="4"/>
      <c r="Q2340" s="4"/>
      <c r="R2340" s="4"/>
      <c r="S2340" s="4"/>
      <c r="T2340" s="4"/>
      <c r="U2340" s="4"/>
      <c r="V2340" s="4"/>
      <c r="W2340" s="4"/>
      <c r="X2340" s="4"/>
      <c r="Y2340" s="4"/>
      <c r="Z2340" s="4"/>
      <c r="AA2340" s="4"/>
      <c r="AB2340" s="4"/>
      <c r="AC2340" s="4"/>
      <c r="AD2340" s="4"/>
      <c r="AE2340" s="4"/>
      <c r="AF2340" s="4"/>
      <c r="AG2340" s="4"/>
      <c r="AH2340" s="4"/>
      <c r="AI2340" s="4"/>
      <c r="AJ2340" s="4"/>
      <c r="AK2340" s="4"/>
      <c r="AL2340" s="4"/>
      <c r="AM2340" s="4"/>
      <c r="AN2340" s="4"/>
      <c r="AO2340" s="4"/>
      <c r="AP2340" s="4"/>
      <c r="AQ2340" s="4"/>
      <c r="AR2340" s="4"/>
      <c r="AS2340" s="4"/>
      <c r="AT2340" s="4"/>
      <c r="AU2340" s="4"/>
      <c r="AV2340" s="4"/>
      <c r="AW2340" s="4"/>
      <c r="AX2340" s="4"/>
      <c r="AY2340" s="4"/>
      <c r="AZ2340" s="4"/>
      <c r="BA2340" s="4"/>
      <c r="BB2340" s="4"/>
      <c r="BC2340" s="4"/>
      <c r="BD2340" s="4"/>
      <c r="BE2340" s="4"/>
      <c r="BF2340" s="4"/>
      <c r="BG2340" s="4"/>
      <c r="BH2340" s="4"/>
      <c r="BI2340" s="4"/>
      <c r="BJ2340" s="4"/>
      <c r="BK2340" s="4"/>
      <c r="BL2340" s="4"/>
      <c r="BM2340" s="4"/>
      <c r="BN2340" s="4"/>
      <c r="BO2340" s="4"/>
      <c r="BP2340" s="4"/>
      <c r="BQ2340" s="4"/>
      <c r="BR2340" s="4"/>
      <c r="BS2340" s="4"/>
      <c r="BT2340" s="4"/>
      <c r="BU2340" s="4"/>
      <c r="BV2340" s="4"/>
      <c r="BW2340" s="4"/>
      <c r="BZ2340" s="7"/>
      <c r="CF2340" s="7"/>
      <c r="CG2340" s="14"/>
      <c r="CH2340" s="7"/>
      <c r="CI2340" s="14"/>
      <c r="CJ2340" s="7"/>
      <c r="CK2340" s="14"/>
      <c r="CL2340" s="7"/>
      <c r="CM2340" s="14"/>
    </row>
    <row r="2341" spans="1:91" x14ac:dyDescent="0.3">
      <c r="A2341" s="10">
        <v>151</v>
      </c>
      <c r="B2341" s="36" t="s">
        <v>1036</v>
      </c>
      <c r="G2341" s="36" t="s">
        <v>7776</v>
      </c>
      <c r="K2341" s="7"/>
      <c r="L2341" s="7" t="s">
        <v>834</v>
      </c>
      <c r="M2341" s="7" t="s">
        <v>621</v>
      </c>
      <c r="N2341" s="4"/>
      <c r="O2341" s="4"/>
      <c r="P2341" s="4"/>
      <c r="Q2341" s="4"/>
      <c r="R2341" s="4"/>
      <c r="S2341" s="4"/>
      <c r="T2341" s="4"/>
      <c r="U2341" s="4"/>
      <c r="V2341" s="4"/>
      <c r="W2341" s="4"/>
      <c r="X2341" s="4"/>
      <c r="Y2341" s="4"/>
      <c r="Z2341" s="4"/>
      <c r="AA2341" s="4"/>
      <c r="AB2341" s="4"/>
      <c r="AC2341" s="4"/>
      <c r="AD2341" s="4"/>
      <c r="AE2341" s="4"/>
      <c r="AF2341" s="4"/>
      <c r="AG2341" s="4"/>
      <c r="AH2341" s="4"/>
      <c r="AI2341" s="4"/>
      <c r="AJ2341" s="4"/>
      <c r="AK2341" s="4"/>
      <c r="AL2341" s="4"/>
      <c r="AM2341" s="4"/>
      <c r="AN2341" s="4"/>
      <c r="AO2341" s="4"/>
      <c r="AP2341" s="4"/>
      <c r="AQ2341" s="4"/>
      <c r="AR2341" s="4"/>
      <c r="AS2341" s="4"/>
      <c r="AT2341" s="4"/>
      <c r="AU2341" s="4"/>
      <c r="AV2341" s="4"/>
      <c r="AW2341" s="4"/>
      <c r="AX2341" s="4"/>
      <c r="AY2341" s="4"/>
      <c r="AZ2341" s="4"/>
      <c r="BA2341" s="4"/>
      <c r="BB2341" s="4"/>
      <c r="BC2341" s="4"/>
      <c r="BD2341" s="4"/>
      <c r="BE2341" s="4"/>
      <c r="BF2341" s="4"/>
      <c r="BG2341" s="4"/>
      <c r="BH2341" s="4"/>
      <c r="BI2341" s="4"/>
      <c r="BJ2341" s="4"/>
      <c r="BK2341" s="4"/>
      <c r="BL2341" s="4"/>
      <c r="BM2341" s="4"/>
      <c r="BN2341" s="4"/>
      <c r="BO2341" s="4"/>
      <c r="BP2341" s="4"/>
      <c r="BQ2341" s="4"/>
      <c r="BR2341" s="4"/>
      <c r="BS2341" s="4"/>
      <c r="BT2341" s="4"/>
      <c r="BU2341" s="4"/>
      <c r="BV2341" s="4"/>
      <c r="BW2341" s="4"/>
      <c r="BZ2341" s="7"/>
      <c r="CF2341" s="7"/>
      <c r="CG2341" s="14"/>
      <c r="CH2341" s="7"/>
      <c r="CI2341" s="14"/>
      <c r="CJ2341" s="7"/>
      <c r="CK2341" s="14"/>
      <c r="CL2341" s="7"/>
      <c r="CM2341" s="14"/>
    </row>
    <row r="2342" spans="1:91" x14ac:dyDescent="0.3">
      <c r="A2342" s="10">
        <v>151</v>
      </c>
      <c r="B2342" s="36" t="s">
        <v>1025</v>
      </c>
      <c r="G2342" s="36" t="s">
        <v>7777</v>
      </c>
      <c r="K2342" s="7"/>
      <c r="L2342" s="7" t="s">
        <v>834</v>
      </c>
      <c r="M2342" s="7" t="s">
        <v>615</v>
      </c>
      <c r="N2342" s="4"/>
      <c r="O2342" s="4"/>
      <c r="P2342" s="4"/>
      <c r="Q2342" s="4"/>
      <c r="R2342" s="4"/>
      <c r="S2342" s="4"/>
      <c r="T2342" s="4"/>
      <c r="U2342" s="4"/>
      <c r="V2342" s="4"/>
      <c r="W2342" s="4"/>
      <c r="X2342" s="4"/>
      <c r="Y2342" s="4"/>
      <c r="Z2342" s="4"/>
      <c r="AA2342" s="4"/>
      <c r="AB2342" s="4"/>
      <c r="AC2342" s="4"/>
      <c r="AD2342" s="4"/>
      <c r="AE2342" s="4"/>
      <c r="AF2342" s="4"/>
      <c r="AG2342" s="4"/>
      <c r="AH2342" s="4"/>
      <c r="AI2342" s="4"/>
      <c r="AJ2342" s="4"/>
      <c r="AK2342" s="4"/>
      <c r="AL2342" s="4"/>
      <c r="AM2342" s="4"/>
      <c r="AN2342" s="4"/>
      <c r="AO2342" s="4"/>
      <c r="AP2342" s="4"/>
      <c r="AQ2342" s="4"/>
      <c r="AR2342" s="4"/>
      <c r="AS2342" s="4"/>
      <c r="AT2342" s="4"/>
      <c r="AU2342" s="4"/>
      <c r="AV2342" s="4"/>
      <c r="AW2342" s="4"/>
      <c r="AX2342" s="4"/>
      <c r="AY2342" s="4"/>
      <c r="AZ2342" s="4"/>
      <c r="BA2342" s="4"/>
      <c r="BB2342" s="4"/>
      <c r="BC2342" s="4"/>
      <c r="BD2342" s="4"/>
      <c r="BE2342" s="4"/>
      <c r="BF2342" s="4"/>
      <c r="BG2342" s="4"/>
      <c r="BH2342" s="4"/>
      <c r="BI2342" s="4"/>
      <c r="BJ2342" s="4"/>
      <c r="BK2342" s="4"/>
      <c r="BL2342" s="4"/>
      <c r="BM2342" s="4"/>
      <c r="BN2342" s="4"/>
      <c r="BO2342" s="4"/>
      <c r="BP2342" s="4"/>
      <c r="BQ2342" s="4"/>
      <c r="BR2342" s="4"/>
      <c r="BS2342" s="4"/>
      <c r="BT2342" s="4"/>
      <c r="BU2342" s="4"/>
      <c r="BV2342" s="4"/>
      <c r="BW2342" s="4"/>
      <c r="BZ2342" s="7"/>
      <c r="CF2342" s="7"/>
      <c r="CG2342" s="14"/>
      <c r="CH2342" s="7"/>
      <c r="CI2342" s="14"/>
      <c r="CJ2342" s="7"/>
      <c r="CK2342" s="14"/>
      <c r="CL2342" s="7"/>
      <c r="CM2342" s="14"/>
    </row>
    <row r="2343" spans="1:91" x14ac:dyDescent="0.3">
      <c r="A2343" s="10">
        <v>151</v>
      </c>
      <c r="B2343" s="36" t="s">
        <v>3478</v>
      </c>
      <c r="G2343" s="36" t="s">
        <v>7778</v>
      </c>
      <c r="K2343" s="7"/>
      <c r="L2343" s="7" t="s">
        <v>834</v>
      </c>
      <c r="M2343" s="7" t="s">
        <v>624</v>
      </c>
      <c r="N2343" s="4"/>
      <c r="O2343" s="4"/>
      <c r="P2343" s="4"/>
      <c r="Q2343" s="4"/>
      <c r="R2343" s="4"/>
      <c r="S2343" s="4"/>
      <c r="T2343" s="4"/>
      <c r="U2343" s="4"/>
      <c r="V2343" s="4"/>
      <c r="W2343" s="4"/>
      <c r="X2343" s="4"/>
      <c r="Y2343" s="4"/>
      <c r="Z2343" s="4"/>
      <c r="AA2343" s="4"/>
      <c r="AB2343" s="4"/>
      <c r="AC2343" s="4"/>
      <c r="AD2343" s="4"/>
      <c r="AE2343" s="4"/>
      <c r="AF2343" s="4"/>
      <c r="AG2343" s="4"/>
      <c r="AH2343" s="4"/>
      <c r="AI2343" s="4"/>
      <c r="AJ2343" s="4"/>
      <c r="AK2343" s="4"/>
      <c r="AL2343" s="4"/>
      <c r="AM2343" s="4"/>
      <c r="AN2343" s="4"/>
      <c r="AO2343" s="4"/>
      <c r="AP2343" s="4"/>
      <c r="AQ2343" s="4"/>
      <c r="AR2343" s="4"/>
      <c r="AS2343" s="4"/>
      <c r="AT2343" s="4"/>
      <c r="AU2343" s="4"/>
      <c r="AV2343" s="4"/>
      <c r="AW2343" s="4"/>
      <c r="AX2343" s="4"/>
      <c r="AY2343" s="4"/>
      <c r="AZ2343" s="4"/>
      <c r="BA2343" s="4"/>
      <c r="BB2343" s="4"/>
      <c r="BC2343" s="4"/>
      <c r="BD2343" s="4"/>
      <c r="BE2343" s="4"/>
      <c r="BF2343" s="4"/>
      <c r="BG2343" s="4"/>
      <c r="BH2343" s="4"/>
      <c r="BI2343" s="4"/>
      <c r="BJ2343" s="4"/>
      <c r="BK2343" s="4"/>
      <c r="BL2343" s="4"/>
      <c r="BM2343" s="4"/>
      <c r="BN2343" s="4"/>
      <c r="BO2343" s="4"/>
      <c r="BP2343" s="4"/>
      <c r="BQ2343" s="4"/>
      <c r="BR2343" s="4"/>
      <c r="BS2343" s="4"/>
      <c r="BT2343" s="4"/>
      <c r="BU2343" s="4"/>
      <c r="BV2343" s="4"/>
      <c r="BW2343" s="4"/>
      <c r="BZ2343" s="7"/>
      <c r="CF2343" s="7"/>
      <c r="CG2343" s="14"/>
      <c r="CH2343" s="7"/>
      <c r="CI2343" s="14"/>
      <c r="CJ2343" s="7"/>
      <c r="CK2343" s="14"/>
      <c r="CL2343" s="7"/>
      <c r="CM2343" s="14"/>
    </row>
    <row r="2344" spans="1:91" x14ac:dyDescent="0.3">
      <c r="A2344" s="10">
        <v>151</v>
      </c>
      <c r="B2344" s="36" t="s">
        <v>848</v>
      </c>
      <c r="G2344" s="36" t="s">
        <v>7779</v>
      </c>
      <c r="K2344" s="7"/>
      <c r="L2344" s="7" t="s">
        <v>834</v>
      </c>
      <c r="M2344" s="7" t="s">
        <v>624</v>
      </c>
      <c r="N2344" s="4"/>
      <c r="O2344" s="4"/>
      <c r="P2344" s="4"/>
      <c r="Q2344" s="4"/>
      <c r="R2344" s="4"/>
      <c r="S2344" s="4"/>
      <c r="T2344" s="4"/>
      <c r="U2344" s="4"/>
      <c r="V2344" s="4"/>
      <c r="W2344" s="4"/>
      <c r="X2344" s="4"/>
      <c r="Y2344" s="4"/>
      <c r="Z2344" s="4"/>
      <c r="AA2344" s="4"/>
      <c r="AB2344" s="4"/>
      <c r="AC2344" s="4"/>
      <c r="AD2344" s="4"/>
      <c r="AE2344" s="4"/>
      <c r="AF2344" s="4"/>
      <c r="AG2344" s="4"/>
      <c r="AH2344" s="4"/>
      <c r="AI2344" s="4"/>
      <c r="AJ2344" s="4"/>
      <c r="AK2344" s="4"/>
      <c r="AL2344" s="4"/>
      <c r="AM2344" s="4"/>
      <c r="AN2344" s="4"/>
      <c r="AO2344" s="4"/>
      <c r="AP2344" s="4"/>
      <c r="AQ2344" s="4"/>
      <c r="AR2344" s="4"/>
      <c r="AS2344" s="4"/>
      <c r="AT2344" s="4"/>
      <c r="AU2344" s="4"/>
      <c r="AV2344" s="4"/>
      <c r="AW2344" s="4"/>
      <c r="AX2344" s="4"/>
      <c r="AY2344" s="4"/>
      <c r="AZ2344" s="4"/>
      <c r="BA2344" s="4"/>
      <c r="BB2344" s="4"/>
      <c r="BC2344" s="4"/>
      <c r="BD2344" s="4"/>
      <c r="BE2344" s="4"/>
      <c r="BF2344" s="4"/>
      <c r="BG2344" s="4"/>
      <c r="BH2344" s="4"/>
      <c r="BI2344" s="4"/>
      <c r="BJ2344" s="4"/>
      <c r="BK2344" s="4"/>
      <c r="BL2344" s="4"/>
      <c r="BM2344" s="4"/>
      <c r="BN2344" s="4"/>
      <c r="BO2344" s="4"/>
      <c r="BP2344" s="4"/>
      <c r="BQ2344" s="4"/>
      <c r="BR2344" s="4"/>
      <c r="BS2344" s="4"/>
      <c r="BT2344" s="4"/>
      <c r="BU2344" s="4"/>
      <c r="BV2344" s="4"/>
      <c r="BW2344" s="4"/>
      <c r="BZ2344" s="7"/>
      <c r="CF2344" s="7"/>
      <c r="CG2344" s="14"/>
      <c r="CH2344" s="7"/>
      <c r="CI2344" s="14"/>
      <c r="CJ2344" s="7"/>
      <c r="CK2344" s="14"/>
      <c r="CL2344" s="7"/>
      <c r="CM2344" s="14"/>
    </row>
    <row r="2345" spans="1:91" x14ac:dyDescent="0.3">
      <c r="A2345" s="10">
        <v>151</v>
      </c>
      <c r="B2345" s="36" t="s">
        <v>1025</v>
      </c>
      <c r="G2345" s="36" t="s">
        <v>7780</v>
      </c>
      <c r="K2345" s="7"/>
      <c r="L2345" s="7" t="s">
        <v>834</v>
      </c>
      <c r="M2345" s="7" t="s">
        <v>669</v>
      </c>
      <c r="N2345" s="4"/>
      <c r="O2345" s="4"/>
      <c r="P2345" s="4"/>
      <c r="Q2345" s="4"/>
      <c r="R2345" s="4"/>
      <c r="S2345" s="4"/>
      <c r="T2345" s="4"/>
      <c r="U2345" s="4"/>
      <c r="V2345" s="4"/>
      <c r="W2345" s="4"/>
      <c r="X2345" s="4"/>
      <c r="Y2345" s="4"/>
      <c r="Z2345" s="4"/>
      <c r="AA2345" s="4"/>
      <c r="AB2345" s="4"/>
      <c r="AC2345" s="4"/>
      <c r="AD2345" s="4"/>
      <c r="AE2345" s="4"/>
      <c r="AF2345" s="4"/>
      <c r="AG2345" s="4"/>
      <c r="AH2345" s="4"/>
      <c r="AI2345" s="4"/>
      <c r="AJ2345" s="4"/>
      <c r="AK2345" s="4"/>
      <c r="AL2345" s="4"/>
      <c r="AM2345" s="4"/>
      <c r="AN2345" s="4"/>
      <c r="AO2345" s="4"/>
      <c r="AP2345" s="4"/>
      <c r="AQ2345" s="4"/>
      <c r="AR2345" s="4"/>
      <c r="AS2345" s="4"/>
      <c r="AT2345" s="4"/>
      <c r="AU2345" s="4"/>
      <c r="AV2345" s="4"/>
      <c r="AW2345" s="4"/>
      <c r="AX2345" s="4"/>
      <c r="AY2345" s="4"/>
      <c r="AZ2345" s="4"/>
      <c r="BA2345" s="4"/>
      <c r="BB2345" s="4"/>
      <c r="BC2345" s="4"/>
      <c r="BD2345" s="4"/>
      <c r="BE2345" s="4"/>
      <c r="BF2345" s="4"/>
      <c r="BG2345" s="4"/>
      <c r="BH2345" s="4"/>
      <c r="BI2345" s="4"/>
      <c r="BJ2345" s="4"/>
      <c r="BK2345" s="4"/>
      <c r="BL2345" s="4"/>
      <c r="BM2345" s="4"/>
      <c r="BN2345" s="4"/>
      <c r="BO2345" s="4"/>
      <c r="BP2345" s="4"/>
      <c r="BQ2345" s="4"/>
      <c r="BR2345" s="4"/>
      <c r="BS2345" s="4"/>
      <c r="BT2345" s="4"/>
      <c r="BU2345" s="4"/>
      <c r="BV2345" s="4"/>
      <c r="BW2345" s="4"/>
      <c r="BZ2345" s="7"/>
      <c r="CF2345" s="7"/>
      <c r="CG2345" s="14"/>
      <c r="CH2345" s="7"/>
      <c r="CI2345" s="14"/>
      <c r="CJ2345" s="7"/>
      <c r="CK2345" s="14"/>
      <c r="CL2345" s="7"/>
      <c r="CM2345" s="14"/>
    </row>
    <row r="2346" spans="1:91" x14ac:dyDescent="0.3">
      <c r="A2346" s="10">
        <v>151</v>
      </c>
      <c r="B2346" s="36" t="s">
        <v>868</v>
      </c>
      <c r="G2346" s="36" t="s">
        <v>7781</v>
      </c>
      <c r="K2346" s="7"/>
      <c r="L2346" s="7" t="s">
        <v>834</v>
      </c>
      <c r="M2346" s="7" t="s">
        <v>615</v>
      </c>
      <c r="N2346" s="4"/>
      <c r="O2346" s="4"/>
      <c r="P2346" s="4"/>
      <c r="Q2346" s="4"/>
      <c r="R2346" s="4"/>
      <c r="S2346" s="4"/>
      <c r="T2346" s="4"/>
      <c r="U2346" s="4"/>
      <c r="V2346" s="4"/>
      <c r="W2346" s="4"/>
      <c r="X2346" s="4"/>
      <c r="Y2346" s="4"/>
      <c r="Z2346" s="4"/>
      <c r="AA2346" s="4"/>
      <c r="AB2346" s="4"/>
      <c r="AC2346" s="4"/>
      <c r="AD2346" s="4"/>
      <c r="AE2346" s="4"/>
      <c r="AF2346" s="4"/>
      <c r="AG2346" s="4"/>
      <c r="AH2346" s="4"/>
      <c r="AI2346" s="4"/>
      <c r="AJ2346" s="4"/>
      <c r="AK2346" s="4"/>
      <c r="AL2346" s="4"/>
      <c r="AM2346" s="4"/>
      <c r="AN2346" s="4"/>
      <c r="AO2346" s="4"/>
      <c r="AP2346" s="4"/>
      <c r="AQ2346" s="4"/>
      <c r="AR2346" s="4"/>
      <c r="AS2346" s="4"/>
      <c r="AT2346" s="4"/>
      <c r="AU2346" s="4"/>
      <c r="AV2346" s="4"/>
      <c r="AW2346" s="4"/>
      <c r="AX2346" s="4"/>
      <c r="AY2346" s="4"/>
      <c r="AZ2346" s="4"/>
      <c r="BA2346" s="4"/>
      <c r="BB2346" s="4"/>
      <c r="BC2346" s="4"/>
      <c r="BD2346" s="4"/>
      <c r="BE2346" s="4"/>
      <c r="BF2346" s="4"/>
      <c r="BG2346" s="4"/>
      <c r="BH2346" s="4"/>
      <c r="BI2346" s="4"/>
      <c r="BJ2346" s="4"/>
      <c r="BK2346" s="4"/>
      <c r="BL2346" s="4"/>
      <c r="BM2346" s="4"/>
      <c r="BN2346" s="4"/>
      <c r="BO2346" s="4"/>
      <c r="BP2346" s="4"/>
      <c r="BQ2346" s="4"/>
      <c r="BR2346" s="4"/>
      <c r="BS2346" s="4"/>
      <c r="BT2346" s="4"/>
      <c r="BU2346" s="4"/>
      <c r="BV2346" s="4"/>
      <c r="BW2346" s="4"/>
      <c r="BZ2346" s="7"/>
      <c r="CF2346" s="7"/>
      <c r="CG2346" s="14"/>
      <c r="CH2346" s="7"/>
      <c r="CI2346" s="14"/>
      <c r="CJ2346" s="7"/>
      <c r="CK2346" s="14"/>
      <c r="CL2346" s="7"/>
      <c r="CM2346" s="14"/>
    </row>
    <row r="2347" spans="1:91" x14ac:dyDescent="0.3">
      <c r="A2347" s="10">
        <v>151</v>
      </c>
      <c r="B2347" s="36" t="s">
        <v>868</v>
      </c>
      <c r="G2347" s="36" t="s">
        <v>7782</v>
      </c>
      <c r="K2347" s="7"/>
      <c r="L2347" s="7" t="s">
        <v>834</v>
      </c>
      <c r="M2347" s="7" t="s">
        <v>624</v>
      </c>
      <c r="N2347" s="4"/>
      <c r="O2347" s="4"/>
      <c r="P2347" s="4"/>
      <c r="Q2347" s="4"/>
      <c r="R2347" s="4"/>
      <c r="S2347" s="4"/>
      <c r="T2347" s="4"/>
      <c r="U2347" s="4"/>
      <c r="V2347" s="4"/>
      <c r="W2347" s="4"/>
      <c r="X2347" s="4"/>
      <c r="Y2347" s="4"/>
      <c r="Z2347" s="4"/>
      <c r="AA2347" s="4"/>
      <c r="AB2347" s="4"/>
      <c r="AC2347" s="4"/>
      <c r="AD2347" s="4"/>
      <c r="AE2347" s="4"/>
      <c r="AF2347" s="4"/>
      <c r="AG2347" s="4"/>
      <c r="AH2347" s="4"/>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4"/>
      <c r="BH2347" s="4"/>
      <c r="BI2347" s="4"/>
      <c r="BJ2347" s="4"/>
      <c r="BK2347" s="4"/>
      <c r="BL2347" s="4"/>
      <c r="BM2347" s="4"/>
      <c r="BN2347" s="4"/>
      <c r="BO2347" s="4"/>
      <c r="BP2347" s="4"/>
      <c r="BQ2347" s="4"/>
      <c r="BR2347" s="4"/>
      <c r="BS2347" s="4"/>
      <c r="BT2347" s="4"/>
      <c r="BU2347" s="4"/>
      <c r="BV2347" s="4"/>
      <c r="BW2347" s="4"/>
      <c r="BZ2347" s="7"/>
      <c r="CF2347" s="7"/>
      <c r="CG2347" s="14"/>
      <c r="CH2347" s="7"/>
      <c r="CI2347" s="14"/>
      <c r="CJ2347" s="7"/>
      <c r="CK2347" s="14"/>
      <c r="CL2347" s="7"/>
      <c r="CM2347" s="14"/>
    </row>
    <row r="2348" spans="1:91" x14ac:dyDescent="0.3">
      <c r="A2348" s="10">
        <v>151</v>
      </c>
      <c r="B2348" s="36" t="s">
        <v>1025</v>
      </c>
      <c r="G2348" s="36" t="s">
        <v>7783</v>
      </c>
      <c r="K2348" s="7"/>
      <c r="L2348" s="7" t="s">
        <v>834</v>
      </c>
      <c r="M2348" s="7" t="s">
        <v>669</v>
      </c>
      <c r="N2348" s="4"/>
      <c r="O2348" s="4"/>
      <c r="P2348" s="4"/>
      <c r="Q2348" s="4"/>
      <c r="R2348" s="4"/>
      <c r="S2348" s="4"/>
      <c r="T2348" s="4"/>
      <c r="U2348" s="4"/>
      <c r="V2348" s="4"/>
      <c r="W2348" s="4"/>
      <c r="X2348" s="4"/>
      <c r="Y2348" s="4"/>
      <c r="Z2348" s="4"/>
      <c r="AA2348" s="4"/>
      <c r="AB2348" s="4"/>
      <c r="AC2348" s="4"/>
      <c r="AD2348" s="4"/>
      <c r="AE2348" s="4"/>
      <c r="AF2348" s="4"/>
      <c r="AG2348" s="4"/>
      <c r="AH2348" s="4"/>
      <c r="AI2348" s="4"/>
      <c r="AJ2348" s="4"/>
      <c r="AK2348" s="4"/>
      <c r="AL2348" s="4"/>
      <c r="AM2348" s="4"/>
      <c r="AN2348" s="4"/>
      <c r="AO2348" s="4"/>
      <c r="AP2348" s="4"/>
      <c r="AQ2348" s="4"/>
      <c r="AR2348" s="4"/>
      <c r="AS2348" s="4"/>
      <c r="AT2348" s="4"/>
      <c r="AU2348" s="4"/>
      <c r="AV2348" s="4"/>
      <c r="AW2348" s="4"/>
      <c r="AX2348" s="4"/>
      <c r="AY2348" s="4"/>
      <c r="AZ2348" s="4"/>
      <c r="BA2348" s="4"/>
      <c r="BB2348" s="4"/>
      <c r="BC2348" s="4"/>
      <c r="BD2348" s="4"/>
      <c r="BE2348" s="4"/>
      <c r="BF2348" s="4"/>
      <c r="BG2348" s="4"/>
      <c r="BH2348" s="4"/>
      <c r="BI2348" s="4"/>
      <c r="BJ2348" s="4"/>
      <c r="BK2348" s="4"/>
      <c r="BL2348" s="4"/>
      <c r="BM2348" s="4"/>
      <c r="BN2348" s="4"/>
      <c r="BO2348" s="4"/>
      <c r="BP2348" s="4"/>
      <c r="BQ2348" s="4"/>
      <c r="BR2348" s="4"/>
      <c r="BS2348" s="4"/>
      <c r="BT2348" s="4"/>
      <c r="BU2348" s="4"/>
      <c r="BV2348" s="4"/>
      <c r="BW2348" s="4"/>
      <c r="BZ2348" s="7"/>
      <c r="CF2348" s="7"/>
      <c r="CG2348" s="14"/>
      <c r="CH2348" s="7"/>
      <c r="CI2348" s="14"/>
      <c r="CJ2348" s="7"/>
      <c r="CK2348" s="14"/>
      <c r="CL2348" s="7"/>
      <c r="CM2348" s="14"/>
    </row>
    <row r="2349" spans="1:91" x14ac:dyDescent="0.3">
      <c r="A2349" s="10">
        <v>151</v>
      </c>
      <c r="B2349" s="36" t="s">
        <v>1025</v>
      </c>
      <c r="G2349" s="36" t="s">
        <v>7784</v>
      </c>
      <c r="K2349" s="7"/>
      <c r="L2349" s="7" t="s">
        <v>834</v>
      </c>
      <c r="M2349" s="7" t="s">
        <v>669</v>
      </c>
      <c r="N2349" s="4"/>
      <c r="O2349" s="4"/>
      <c r="P2349" s="4"/>
      <c r="Q2349" s="4"/>
      <c r="R2349" s="4"/>
      <c r="S2349" s="4"/>
      <c r="T2349" s="4"/>
      <c r="U2349" s="4"/>
      <c r="V2349" s="4"/>
      <c r="W2349" s="4"/>
      <c r="X2349" s="4"/>
      <c r="Y2349" s="4"/>
      <c r="Z2349" s="4"/>
      <c r="AA2349" s="4"/>
      <c r="AB2349" s="4"/>
      <c r="AC2349" s="4"/>
      <c r="AD2349" s="4"/>
      <c r="AE2349" s="4"/>
      <c r="AF2349" s="4"/>
      <c r="AG2349" s="4"/>
      <c r="AH2349" s="4"/>
      <c r="AI2349" s="4"/>
      <c r="AJ2349" s="4"/>
      <c r="AK2349" s="4"/>
      <c r="AL2349" s="4"/>
      <c r="AM2349" s="4"/>
      <c r="AN2349" s="4"/>
      <c r="AO2349" s="4"/>
      <c r="AP2349" s="4"/>
      <c r="AQ2349" s="4"/>
      <c r="AR2349" s="4"/>
      <c r="AS2349" s="4"/>
      <c r="AT2349" s="4"/>
      <c r="AU2349" s="4"/>
      <c r="AV2349" s="4"/>
      <c r="AW2349" s="4"/>
      <c r="AX2349" s="4"/>
      <c r="AY2349" s="4"/>
      <c r="AZ2349" s="4"/>
      <c r="BA2349" s="4"/>
      <c r="BB2349" s="4"/>
      <c r="BC2349" s="4"/>
      <c r="BD2349" s="4"/>
      <c r="BE2349" s="4"/>
      <c r="BF2349" s="4"/>
      <c r="BG2349" s="4"/>
      <c r="BH2349" s="4"/>
      <c r="BI2349" s="4"/>
      <c r="BJ2349" s="4"/>
      <c r="BK2349" s="4"/>
      <c r="BL2349" s="4"/>
      <c r="BM2349" s="4"/>
      <c r="BN2349" s="4"/>
      <c r="BO2349" s="4"/>
      <c r="BP2349" s="4"/>
      <c r="BQ2349" s="4"/>
      <c r="BR2349" s="4"/>
      <c r="BS2349" s="4"/>
      <c r="BT2349" s="4"/>
      <c r="BU2349" s="4"/>
      <c r="BV2349" s="4"/>
      <c r="BW2349" s="4"/>
      <c r="BZ2349" s="7"/>
      <c r="CF2349" s="7"/>
      <c r="CG2349" s="14"/>
      <c r="CH2349" s="7"/>
      <c r="CI2349" s="14"/>
      <c r="CJ2349" s="7"/>
      <c r="CK2349" s="14"/>
      <c r="CL2349" s="7"/>
      <c r="CM2349" s="14"/>
    </row>
    <row r="2350" spans="1:91" x14ac:dyDescent="0.3">
      <c r="A2350" s="10">
        <v>151</v>
      </c>
      <c r="B2350" s="36" t="s">
        <v>1025</v>
      </c>
      <c r="G2350" s="36" t="s">
        <v>7785</v>
      </c>
      <c r="K2350" s="7"/>
      <c r="L2350" s="7" t="s">
        <v>834</v>
      </c>
      <c r="M2350" s="7" t="s">
        <v>669</v>
      </c>
      <c r="N2350" s="4"/>
      <c r="O2350" s="4"/>
      <c r="P2350" s="4"/>
      <c r="Q2350" s="4"/>
      <c r="R2350" s="4"/>
      <c r="S2350" s="4"/>
      <c r="T2350" s="4"/>
      <c r="U2350" s="4"/>
      <c r="V2350" s="4"/>
      <c r="W2350" s="4"/>
      <c r="X2350" s="4"/>
      <c r="Y2350" s="4"/>
      <c r="Z2350" s="4"/>
      <c r="AA2350" s="4"/>
      <c r="AB2350" s="4"/>
      <c r="AC2350" s="4"/>
      <c r="AD2350" s="4"/>
      <c r="AE2350" s="4"/>
      <c r="AF2350" s="4"/>
      <c r="AG2350" s="4"/>
      <c r="AH2350" s="4"/>
      <c r="AI2350" s="4"/>
      <c r="AJ2350" s="4"/>
      <c r="AK2350" s="4"/>
      <c r="AL2350" s="4"/>
      <c r="AM2350" s="4"/>
      <c r="AN2350" s="4"/>
      <c r="AO2350" s="4"/>
      <c r="AP2350" s="4"/>
      <c r="AQ2350" s="4"/>
      <c r="AR2350" s="4"/>
      <c r="AS2350" s="4"/>
      <c r="AT2350" s="4"/>
      <c r="AU2350" s="4"/>
      <c r="AV2350" s="4"/>
      <c r="AW2350" s="4"/>
      <c r="AX2350" s="4"/>
      <c r="AY2350" s="4"/>
      <c r="AZ2350" s="4"/>
      <c r="BA2350" s="4"/>
      <c r="BB2350" s="4"/>
      <c r="BC2350" s="4"/>
      <c r="BD2350" s="4"/>
      <c r="BE2350" s="4"/>
      <c r="BF2350" s="4"/>
      <c r="BG2350" s="4"/>
      <c r="BH2350" s="4"/>
      <c r="BI2350" s="4"/>
      <c r="BJ2350" s="4"/>
      <c r="BK2350" s="4"/>
      <c r="BL2350" s="4"/>
      <c r="BM2350" s="4"/>
      <c r="BN2350" s="4"/>
      <c r="BO2350" s="4"/>
      <c r="BP2350" s="4"/>
      <c r="BQ2350" s="4"/>
      <c r="BR2350" s="4"/>
      <c r="BS2350" s="4"/>
      <c r="BT2350" s="4"/>
      <c r="BU2350" s="4"/>
      <c r="BV2350" s="4"/>
      <c r="BW2350" s="4"/>
      <c r="BZ2350" s="7"/>
      <c r="CF2350" s="7"/>
      <c r="CG2350" s="14"/>
      <c r="CH2350" s="7"/>
      <c r="CI2350" s="14"/>
      <c r="CJ2350" s="7"/>
      <c r="CK2350" s="14"/>
      <c r="CL2350" s="7"/>
      <c r="CM2350" s="14"/>
    </row>
    <row r="2351" spans="1:91" x14ac:dyDescent="0.3">
      <c r="A2351" s="10">
        <v>151</v>
      </c>
      <c r="B2351" s="36" t="s">
        <v>1527</v>
      </c>
      <c r="G2351" s="36" t="s">
        <v>7786</v>
      </c>
      <c r="K2351" s="7"/>
      <c r="L2351" s="7" t="s">
        <v>834</v>
      </c>
      <c r="M2351" s="7" t="s">
        <v>624</v>
      </c>
      <c r="N2351" s="4"/>
      <c r="O2351" s="4"/>
      <c r="P2351" s="4"/>
      <c r="Q2351" s="4"/>
      <c r="R2351" s="4"/>
      <c r="S2351" s="4"/>
      <c r="T2351" s="4"/>
      <c r="U2351" s="4"/>
      <c r="V2351" s="4"/>
      <c r="W2351" s="4"/>
      <c r="X2351" s="4"/>
      <c r="Y2351" s="4"/>
      <c r="Z2351" s="4"/>
      <c r="AA2351" s="4"/>
      <c r="AB2351" s="4"/>
      <c r="AC2351" s="4"/>
      <c r="AD2351" s="4"/>
      <c r="AE2351" s="4"/>
      <c r="AF2351" s="4"/>
      <c r="AG2351" s="4"/>
      <c r="AH2351" s="4"/>
      <c r="AI2351" s="4"/>
      <c r="AJ2351" s="4"/>
      <c r="AK2351" s="4"/>
      <c r="AL2351" s="4"/>
      <c r="AM2351" s="4"/>
      <c r="AN2351" s="4"/>
      <c r="AO2351" s="4"/>
      <c r="AP2351" s="4"/>
      <c r="AQ2351" s="4"/>
      <c r="AR2351" s="4"/>
      <c r="AS2351" s="4"/>
      <c r="AT2351" s="4"/>
      <c r="AU2351" s="4"/>
      <c r="AV2351" s="4"/>
      <c r="AW2351" s="4"/>
      <c r="AX2351" s="4"/>
      <c r="AY2351" s="4"/>
      <c r="AZ2351" s="4"/>
      <c r="BA2351" s="4"/>
      <c r="BB2351" s="4"/>
      <c r="BC2351" s="4"/>
      <c r="BD2351" s="4"/>
      <c r="BE2351" s="4"/>
      <c r="BF2351" s="4"/>
      <c r="BG2351" s="4"/>
      <c r="BH2351" s="4"/>
      <c r="BI2351" s="4"/>
      <c r="BJ2351" s="4"/>
      <c r="BK2351" s="4"/>
      <c r="BL2351" s="4"/>
      <c r="BM2351" s="4"/>
      <c r="BN2351" s="4"/>
      <c r="BO2351" s="4"/>
      <c r="BP2351" s="4"/>
      <c r="BQ2351" s="4"/>
      <c r="BR2351" s="4"/>
      <c r="BS2351" s="4"/>
      <c r="BT2351" s="4"/>
      <c r="BU2351" s="4"/>
      <c r="BV2351" s="4"/>
      <c r="BW2351" s="4"/>
      <c r="BZ2351" s="7"/>
      <c r="CF2351" s="7"/>
      <c r="CG2351" s="14"/>
      <c r="CH2351" s="7"/>
      <c r="CI2351" s="14"/>
      <c r="CJ2351" s="7"/>
      <c r="CK2351" s="14"/>
      <c r="CL2351" s="7"/>
      <c r="CM2351" s="14"/>
    </row>
    <row r="2352" spans="1:91" x14ac:dyDescent="0.3">
      <c r="A2352" s="10">
        <v>151</v>
      </c>
      <c r="B2352" s="36" t="s">
        <v>1058</v>
      </c>
      <c r="G2352" s="36" t="s">
        <v>7787</v>
      </c>
      <c r="K2352" s="7"/>
      <c r="L2352" s="7" t="s">
        <v>834</v>
      </c>
      <c r="M2352" s="7" t="s">
        <v>639</v>
      </c>
      <c r="N2352" s="4"/>
      <c r="O2352" s="4"/>
      <c r="P2352" s="4"/>
      <c r="Q2352" s="4"/>
      <c r="R2352" s="4"/>
      <c r="S2352" s="4"/>
      <c r="T2352" s="4"/>
      <c r="U2352" s="4"/>
      <c r="V2352" s="4"/>
      <c r="W2352" s="4"/>
      <c r="X2352" s="4"/>
      <c r="Y2352" s="4"/>
      <c r="Z2352" s="4"/>
      <c r="AA2352" s="4"/>
      <c r="AB2352" s="4"/>
      <c r="AC2352" s="4"/>
      <c r="AD2352" s="4"/>
      <c r="AE2352" s="4"/>
      <c r="AF2352" s="4"/>
      <c r="AG2352" s="4"/>
      <c r="AH2352" s="4"/>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4"/>
      <c r="BH2352" s="4"/>
      <c r="BI2352" s="4"/>
      <c r="BJ2352" s="4"/>
      <c r="BK2352" s="4"/>
      <c r="BL2352" s="4"/>
      <c r="BM2352" s="4"/>
      <c r="BN2352" s="4"/>
      <c r="BO2352" s="4"/>
      <c r="BP2352" s="4"/>
      <c r="BQ2352" s="4"/>
      <c r="BR2352" s="4"/>
      <c r="BS2352" s="4"/>
      <c r="BT2352" s="4"/>
      <c r="BU2352" s="4"/>
      <c r="BV2352" s="4"/>
      <c r="BW2352" s="4"/>
      <c r="BZ2352" s="7"/>
      <c r="CF2352" s="7"/>
      <c r="CG2352" s="14"/>
      <c r="CH2352" s="7"/>
      <c r="CI2352" s="14"/>
      <c r="CJ2352" s="7"/>
      <c r="CK2352" s="14"/>
      <c r="CL2352" s="7"/>
      <c r="CM2352" s="14"/>
    </row>
    <row r="2353" spans="1:91" x14ac:dyDescent="0.3">
      <c r="A2353" s="10">
        <v>151</v>
      </c>
      <c r="B2353" s="36" t="s">
        <v>913</v>
      </c>
      <c r="G2353" s="36" t="s">
        <v>7788</v>
      </c>
      <c r="K2353" s="7"/>
      <c r="L2353" s="7" t="s">
        <v>834</v>
      </c>
      <c r="M2353" s="7" t="s">
        <v>687</v>
      </c>
      <c r="N2353" s="4"/>
      <c r="O2353" s="4"/>
      <c r="P2353" s="4"/>
      <c r="Q2353" s="4"/>
      <c r="R2353" s="4"/>
      <c r="S2353" s="4"/>
      <c r="T2353" s="4"/>
      <c r="U2353" s="4"/>
      <c r="V2353" s="4"/>
      <c r="W2353" s="4"/>
      <c r="X2353" s="4"/>
      <c r="Y2353" s="4"/>
      <c r="Z2353" s="4"/>
      <c r="AA2353" s="4"/>
      <c r="AB2353" s="4"/>
      <c r="AC2353" s="4"/>
      <c r="AD2353" s="4"/>
      <c r="AE2353" s="4"/>
      <c r="AF2353" s="4"/>
      <c r="AG2353" s="4"/>
      <c r="AH2353" s="4"/>
      <c r="AI2353" s="4"/>
      <c r="AJ2353" s="4"/>
      <c r="AK2353" s="4"/>
      <c r="AL2353" s="4"/>
      <c r="AM2353" s="4"/>
      <c r="AN2353" s="4"/>
      <c r="AO2353" s="4"/>
      <c r="AP2353" s="4"/>
      <c r="AQ2353" s="4"/>
      <c r="AR2353" s="4"/>
      <c r="AS2353" s="4"/>
      <c r="AT2353" s="4"/>
      <c r="AU2353" s="4"/>
      <c r="AV2353" s="4"/>
      <c r="AW2353" s="4"/>
      <c r="AX2353" s="4"/>
      <c r="AY2353" s="4"/>
      <c r="AZ2353" s="4"/>
      <c r="BA2353" s="4"/>
      <c r="BB2353" s="4"/>
      <c r="BC2353" s="4"/>
      <c r="BD2353" s="4"/>
      <c r="BE2353" s="4"/>
      <c r="BF2353" s="4"/>
      <c r="BG2353" s="4"/>
      <c r="BH2353" s="4"/>
      <c r="BI2353" s="4"/>
      <c r="BJ2353" s="4"/>
      <c r="BK2353" s="4"/>
      <c r="BL2353" s="4"/>
      <c r="BM2353" s="4"/>
      <c r="BN2353" s="4"/>
      <c r="BO2353" s="4"/>
      <c r="BP2353" s="4"/>
      <c r="BQ2353" s="4"/>
      <c r="BR2353" s="4"/>
      <c r="BS2353" s="4"/>
      <c r="BT2353" s="4"/>
      <c r="BU2353" s="4"/>
      <c r="BV2353" s="4"/>
      <c r="BW2353" s="4"/>
      <c r="BZ2353" s="7"/>
      <c r="CF2353" s="7"/>
      <c r="CG2353" s="14"/>
      <c r="CH2353" s="7"/>
      <c r="CI2353" s="14"/>
      <c r="CJ2353" s="7"/>
      <c r="CK2353" s="14"/>
      <c r="CL2353" s="7"/>
      <c r="CM2353" s="14"/>
    </row>
    <row r="2354" spans="1:91" x14ac:dyDescent="0.3">
      <c r="A2354" s="10">
        <v>151</v>
      </c>
      <c r="B2354" s="36" t="s">
        <v>913</v>
      </c>
      <c r="G2354" s="36" t="s">
        <v>7789</v>
      </c>
      <c r="K2354" s="7"/>
      <c r="L2354" s="7" t="s">
        <v>834</v>
      </c>
      <c r="M2354" s="7" t="s">
        <v>687</v>
      </c>
      <c r="N2354" s="4"/>
      <c r="O2354" s="4"/>
      <c r="P2354" s="4"/>
      <c r="Q2354" s="4"/>
      <c r="R2354" s="4"/>
      <c r="S2354" s="4"/>
      <c r="T2354" s="4"/>
      <c r="U2354" s="4"/>
      <c r="V2354" s="4"/>
      <c r="W2354" s="4"/>
      <c r="X2354" s="4"/>
      <c r="Y2354" s="4"/>
      <c r="Z2354" s="4"/>
      <c r="AA2354" s="4"/>
      <c r="AB2354" s="4"/>
      <c r="AC2354" s="4"/>
      <c r="AD2354" s="4"/>
      <c r="AE2354" s="4"/>
      <c r="AF2354" s="4"/>
      <c r="AG2354" s="4"/>
      <c r="AH2354" s="4"/>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c r="BI2354" s="4"/>
      <c r="BJ2354" s="4"/>
      <c r="BK2354" s="4"/>
      <c r="BL2354" s="4"/>
      <c r="BM2354" s="4"/>
      <c r="BN2354" s="4"/>
      <c r="BO2354" s="4"/>
      <c r="BP2354" s="4"/>
      <c r="BQ2354" s="4"/>
      <c r="BR2354" s="4"/>
      <c r="BS2354" s="4"/>
      <c r="BT2354" s="4"/>
      <c r="BU2354" s="4"/>
      <c r="BV2354" s="4"/>
      <c r="BW2354" s="4"/>
      <c r="BZ2354" s="7"/>
      <c r="CF2354" s="7"/>
      <c r="CG2354" s="14"/>
      <c r="CH2354" s="7"/>
      <c r="CI2354" s="14"/>
      <c r="CJ2354" s="7"/>
      <c r="CK2354" s="14"/>
      <c r="CL2354" s="7"/>
      <c r="CM2354" s="14"/>
    </row>
    <row r="2355" spans="1:91" x14ac:dyDescent="0.3">
      <c r="A2355" s="10">
        <v>151</v>
      </c>
      <c r="B2355" s="36" t="s">
        <v>860</v>
      </c>
      <c r="G2355" s="36" t="s">
        <v>7790</v>
      </c>
      <c r="K2355" s="7"/>
      <c r="L2355" s="7" t="s">
        <v>834</v>
      </c>
      <c r="M2355" s="7" t="s">
        <v>5917</v>
      </c>
      <c r="N2355" s="4"/>
      <c r="O2355" s="4"/>
      <c r="P2355" s="4"/>
      <c r="Q2355" s="4"/>
      <c r="R2355" s="4"/>
      <c r="S2355" s="4"/>
      <c r="T2355" s="4"/>
      <c r="U2355" s="4"/>
      <c r="V2355" s="4"/>
      <c r="W2355" s="4"/>
      <c r="X2355" s="4"/>
      <c r="Y2355" s="4"/>
      <c r="Z2355" s="4"/>
      <c r="AA2355" s="4"/>
      <c r="AB2355" s="4"/>
      <c r="AC2355" s="4"/>
      <c r="AD2355" s="4"/>
      <c r="AE2355" s="4"/>
      <c r="AF2355" s="4"/>
      <c r="AG2355" s="4"/>
      <c r="AH2355" s="4"/>
      <c r="AI2355" s="4"/>
      <c r="AJ2355" s="4"/>
      <c r="AK2355" s="4"/>
      <c r="AL2355" s="4"/>
      <c r="AM2355" s="4"/>
      <c r="AN2355" s="4"/>
      <c r="AO2355" s="4"/>
      <c r="AP2355" s="4"/>
      <c r="AQ2355" s="4"/>
      <c r="AR2355" s="4"/>
      <c r="AS2355" s="4"/>
      <c r="AT2355" s="4"/>
      <c r="AU2355" s="4"/>
      <c r="AV2355" s="4"/>
      <c r="AW2355" s="4"/>
      <c r="AX2355" s="4"/>
      <c r="AY2355" s="4"/>
      <c r="AZ2355" s="4"/>
      <c r="BA2355" s="4"/>
      <c r="BB2355" s="4"/>
      <c r="BC2355" s="4"/>
      <c r="BD2355" s="4"/>
      <c r="BE2355" s="4"/>
      <c r="BF2355" s="4"/>
      <c r="BG2355" s="4"/>
      <c r="BH2355" s="4"/>
      <c r="BI2355" s="4"/>
      <c r="BJ2355" s="4"/>
      <c r="BK2355" s="4"/>
      <c r="BL2355" s="4"/>
      <c r="BM2355" s="4"/>
      <c r="BN2355" s="4"/>
      <c r="BO2355" s="4"/>
      <c r="BP2355" s="4"/>
      <c r="BQ2355" s="4"/>
      <c r="BR2355" s="4"/>
      <c r="BS2355" s="4"/>
      <c r="BT2355" s="4"/>
      <c r="BU2355" s="4"/>
      <c r="BV2355" s="4"/>
      <c r="BW2355" s="4"/>
      <c r="BZ2355" s="7"/>
      <c r="CF2355" s="7"/>
      <c r="CG2355" s="14"/>
      <c r="CH2355" s="7"/>
      <c r="CI2355" s="14"/>
      <c r="CJ2355" s="7"/>
      <c r="CK2355" s="14"/>
      <c r="CL2355" s="7"/>
      <c r="CM2355" s="14"/>
    </row>
    <row r="2356" spans="1:91" x14ac:dyDescent="0.3">
      <c r="A2356" s="10">
        <v>151</v>
      </c>
      <c r="B2356" s="36" t="s">
        <v>868</v>
      </c>
      <c r="G2356" s="36" t="s">
        <v>7791</v>
      </c>
      <c r="K2356" s="7"/>
      <c r="L2356" s="7" t="s">
        <v>834</v>
      </c>
      <c r="M2356" s="7" t="s">
        <v>651</v>
      </c>
      <c r="N2356" s="4"/>
      <c r="O2356" s="4"/>
      <c r="P2356" s="4"/>
      <c r="Q2356" s="4"/>
      <c r="R2356" s="4"/>
      <c r="S2356" s="4"/>
      <c r="T2356" s="4"/>
      <c r="U2356" s="4"/>
      <c r="V2356" s="4"/>
      <c r="W2356" s="4"/>
      <c r="X2356" s="4"/>
      <c r="Y2356" s="4"/>
      <c r="Z2356" s="4"/>
      <c r="AA2356" s="4"/>
      <c r="AB2356" s="4"/>
      <c r="AC2356" s="4"/>
      <c r="AD2356" s="4"/>
      <c r="AE2356" s="4"/>
      <c r="AF2356" s="4"/>
      <c r="AG2356" s="4"/>
      <c r="AH2356" s="4"/>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4"/>
      <c r="BH2356" s="4"/>
      <c r="BI2356" s="4"/>
      <c r="BJ2356" s="4"/>
      <c r="BK2356" s="4"/>
      <c r="BL2356" s="4"/>
      <c r="BM2356" s="4"/>
      <c r="BN2356" s="4"/>
      <c r="BO2356" s="4"/>
      <c r="BP2356" s="4"/>
      <c r="BQ2356" s="4"/>
      <c r="BR2356" s="4"/>
      <c r="BS2356" s="4"/>
      <c r="BT2356" s="4"/>
      <c r="BU2356" s="4"/>
      <c r="BV2356" s="4"/>
      <c r="BW2356" s="4"/>
      <c r="BZ2356" s="7"/>
      <c r="CF2356" s="7"/>
      <c r="CG2356" s="14"/>
      <c r="CH2356" s="7"/>
      <c r="CI2356" s="14"/>
      <c r="CJ2356" s="7"/>
      <c r="CK2356" s="14"/>
      <c r="CL2356" s="7"/>
      <c r="CM2356" s="14"/>
    </row>
    <row r="2357" spans="1:91" x14ac:dyDescent="0.3">
      <c r="A2357" s="10">
        <v>151</v>
      </c>
      <c r="B2357" s="36" t="s">
        <v>7792</v>
      </c>
      <c r="G2357" s="36" t="s">
        <v>7793</v>
      </c>
      <c r="H2357" t="s">
        <v>850</v>
      </c>
      <c r="K2357" s="7"/>
      <c r="L2357" s="7" t="s">
        <v>834</v>
      </c>
      <c r="M2357" s="7" t="s">
        <v>669</v>
      </c>
      <c r="N2357" s="4"/>
      <c r="O2357" s="4"/>
      <c r="P2357" s="4"/>
      <c r="Q2357" s="4"/>
      <c r="R2357" s="4"/>
      <c r="S2357" s="4"/>
      <c r="T2357" s="4"/>
      <c r="U2357" s="4"/>
      <c r="V2357" s="4"/>
      <c r="W2357" s="4"/>
      <c r="X2357" s="4"/>
      <c r="Y2357" s="4"/>
      <c r="Z2357" s="4"/>
      <c r="AA2357" s="4"/>
      <c r="AB2357" s="4"/>
      <c r="AC2357" s="4"/>
      <c r="AD2357" s="4"/>
      <c r="AE2357" s="4"/>
      <c r="AF2357" s="4"/>
      <c r="AG2357" s="4"/>
      <c r="AH2357" s="4"/>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4"/>
      <c r="BH2357" s="4"/>
      <c r="BI2357" s="4"/>
      <c r="BJ2357" s="4"/>
      <c r="BK2357" s="4"/>
      <c r="BL2357" s="4"/>
      <c r="BM2357" s="4"/>
      <c r="BN2357" s="4"/>
      <c r="BO2357" s="4"/>
      <c r="BP2357" s="4"/>
      <c r="BQ2357" s="4"/>
      <c r="BR2357" s="4"/>
      <c r="BS2357" s="4"/>
      <c r="BT2357" s="4"/>
      <c r="BU2357" s="4"/>
      <c r="BV2357" s="4"/>
      <c r="BW2357" s="4"/>
      <c r="BZ2357" s="7"/>
      <c r="CF2357" s="7"/>
      <c r="CG2357" s="14"/>
      <c r="CH2357" s="7"/>
      <c r="CI2357" s="14"/>
      <c r="CJ2357" s="7"/>
      <c r="CK2357" s="14"/>
      <c r="CL2357" s="7"/>
      <c r="CM2357" s="14"/>
    </row>
    <row r="2358" spans="1:91" x14ac:dyDescent="0.3">
      <c r="A2358" s="10">
        <v>151</v>
      </c>
      <c r="B2358" s="36" t="s">
        <v>886</v>
      </c>
      <c r="G2358" s="36" t="s">
        <v>7794</v>
      </c>
      <c r="K2358" s="7"/>
      <c r="L2358" s="7" t="s">
        <v>834</v>
      </c>
      <c r="M2358" s="7" t="s">
        <v>669</v>
      </c>
      <c r="N2358" s="4"/>
      <c r="O2358" s="4"/>
      <c r="P2358" s="4"/>
      <c r="Q2358" s="4"/>
      <c r="R2358" s="4"/>
      <c r="S2358" s="4"/>
      <c r="T2358" s="4"/>
      <c r="U2358" s="4"/>
      <c r="V2358" s="4"/>
      <c r="W2358" s="4"/>
      <c r="X2358" s="4"/>
      <c r="Y2358" s="4"/>
      <c r="Z2358" s="4"/>
      <c r="AA2358" s="4"/>
      <c r="AB2358" s="4"/>
      <c r="AC2358" s="4"/>
      <c r="AD2358" s="4"/>
      <c r="AE2358" s="4"/>
      <c r="AF2358" s="4"/>
      <c r="AG2358" s="4"/>
      <c r="AH2358" s="4"/>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4"/>
      <c r="BH2358" s="4"/>
      <c r="BI2358" s="4"/>
      <c r="BJ2358" s="4"/>
      <c r="BK2358" s="4"/>
      <c r="BL2358" s="4"/>
      <c r="BM2358" s="4"/>
      <c r="BN2358" s="4"/>
      <c r="BO2358" s="4"/>
      <c r="BP2358" s="4"/>
      <c r="BQ2358" s="4"/>
      <c r="BR2358" s="4"/>
      <c r="BS2358" s="4"/>
      <c r="BT2358" s="4"/>
      <c r="BU2358" s="4"/>
      <c r="BV2358" s="4"/>
      <c r="BW2358" s="4"/>
      <c r="BZ2358" s="7"/>
      <c r="CF2358" s="7"/>
      <c r="CG2358" s="14"/>
      <c r="CH2358" s="7"/>
      <c r="CI2358" s="14"/>
      <c r="CJ2358" s="7"/>
      <c r="CK2358" s="14"/>
      <c r="CL2358" s="7"/>
      <c r="CM2358" s="14"/>
    </row>
    <row r="2359" spans="1:91" x14ac:dyDescent="0.3">
      <c r="A2359" s="10">
        <v>151</v>
      </c>
      <c r="B2359" s="36" t="s">
        <v>895</v>
      </c>
      <c r="G2359" s="36" t="s">
        <v>7795</v>
      </c>
      <c r="K2359" s="7"/>
      <c r="L2359" s="7" t="s">
        <v>834</v>
      </c>
      <c r="M2359" s="7" t="s">
        <v>669</v>
      </c>
      <c r="N2359" s="4"/>
      <c r="O2359" s="4"/>
      <c r="P2359" s="4"/>
      <c r="Q2359" s="4"/>
      <c r="R2359" s="4"/>
      <c r="S2359" s="4"/>
      <c r="T2359" s="4"/>
      <c r="U2359" s="4"/>
      <c r="V2359" s="4"/>
      <c r="W2359" s="4"/>
      <c r="X2359" s="4"/>
      <c r="Y2359" s="4"/>
      <c r="Z2359" s="4"/>
      <c r="AA2359" s="4"/>
      <c r="AB2359" s="4"/>
      <c r="AC2359" s="4"/>
      <c r="AD2359" s="4"/>
      <c r="AE2359" s="4"/>
      <c r="AF2359" s="4"/>
      <c r="AG2359" s="4"/>
      <c r="AH2359" s="4"/>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c r="BI2359" s="4"/>
      <c r="BJ2359" s="4"/>
      <c r="BK2359" s="4"/>
      <c r="BL2359" s="4"/>
      <c r="BM2359" s="4"/>
      <c r="BN2359" s="4"/>
      <c r="BO2359" s="4"/>
      <c r="BP2359" s="4"/>
      <c r="BQ2359" s="4"/>
      <c r="BR2359" s="4"/>
      <c r="BS2359" s="4"/>
      <c r="BT2359" s="4"/>
      <c r="BU2359" s="4"/>
      <c r="BV2359" s="4"/>
      <c r="BW2359" s="4"/>
      <c r="BZ2359" s="7"/>
      <c r="CF2359" s="7"/>
      <c r="CG2359" s="14"/>
      <c r="CH2359" s="7"/>
      <c r="CI2359" s="14"/>
      <c r="CJ2359" s="7"/>
      <c r="CK2359" s="14"/>
      <c r="CL2359" s="7"/>
      <c r="CM2359" s="14"/>
    </row>
    <row r="2360" spans="1:91" x14ac:dyDescent="0.3">
      <c r="A2360" s="10">
        <v>151</v>
      </c>
      <c r="B2360" s="6" t="s">
        <v>1248</v>
      </c>
      <c r="G2360" s="36" t="s">
        <v>7796</v>
      </c>
      <c r="K2360" s="7"/>
      <c r="L2360" s="7" t="s">
        <v>834</v>
      </c>
      <c r="M2360" s="7" t="s">
        <v>678</v>
      </c>
      <c r="N2360" s="4"/>
      <c r="O2360" s="4"/>
      <c r="P2360" s="4"/>
      <c r="Q2360" s="4"/>
      <c r="R2360" s="4"/>
      <c r="S2360" s="4"/>
      <c r="T2360" s="4"/>
      <c r="U2360" s="4"/>
      <c r="V2360" s="4"/>
      <c r="W2360" s="4"/>
      <c r="X2360" s="4"/>
      <c r="Y2360" s="4"/>
      <c r="Z2360" s="4"/>
      <c r="AA2360" s="4"/>
      <c r="AB2360" s="4"/>
      <c r="AC2360" s="4"/>
      <c r="AD2360" s="4"/>
      <c r="AE2360" s="4"/>
      <c r="AF2360" s="4"/>
      <c r="AG2360" s="4"/>
      <c r="AH2360" s="4"/>
      <c r="AI2360" s="4"/>
      <c r="AJ2360" s="4"/>
      <c r="AK2360" s="4"/>
      <c r="AL2360" s="4"/>
      <c r="AM2360" s="4"/>
      <c r="AN2360" s="4"/>
      <c r="AO2360" s="4"/>
      <c r="AP2360" s="4"/>
      <c r="AQ2360" s="4"/>
      <c r="AR2360" s="4"/>
      <c r="AS2360" s="4"/>
      <c r="AT2360" s="4"/>
      <c r="AU2360" s="4"/>
      <c r="AV2360" s="4"/>
      <c r="AW2360" s="4"/>
      <c r="AX2360" s="4"/>
      <c r="AY2360" s="4"/>
      <c r="AZ2360" s="4"/>
      <c r="BA2360" s="4"/>
      <c r="BB2360" s="4"/>
      <c r="BC2360" s="4"/>
      <c r="BD2360" s="4"/>
      <c r="BE2360" s="4"/>
      <c r="BF2360" s="4"/>
      <c r="BG2360" s="4"/>
      <c r="BH2360" s="4"/>
      <c r="BI2360" s="4"/>
      <c r="BJ2360" s="4"/>
      <c r="BK2360" s="4"/>
      <c r="BL2360" s="4"/>
      <c r="BM2360" s="4"/>
      <c r="BN2360" s="4"/>
      <c r="BO2360" s="4"/>
      <c r="BP2360" s="4"/>
      <c r="BQ2360" s="4"/>
      <c r="BR2360" s="4"/>
      <c r="BS2360" s="4"/>
      <c r="BT2360" s="4"/>
      <c r="BU2360" s="4"/>
      <c r="BV2360" s="4"/>
      <c r="BW2360" s="4"/>
      <c r="BZ2360" s="7"/>
      <c r="CF2360" s="7"/>
      <c r="CG2360" s="14"/>
      <c r="CH2360" s="7"/>
      <c r="CI2360" s="14"/>
      <c r="CJ2360" s="7"/>
      <c r="CK2360" s="14"/>
      <c r="CL2360" s="7"/>
      <c r="CM2360" s="14"/>
    </row>
    <row r="2361" spans="1:91" x14ac:dyDescent="0.3">
      <c r="A2361" s="10">
        <v>151</v>
      </c>
      <c r="B2361" s="36" t="s">
        <v>1058</v>
      </c>
      <c r="G2361" s="36" t="s">
        <v>7797</v>
      </c>
      <c r="K2361" s="7"/>
      <c r="L2361" s="7" t="s">
        <v>834</v>
      </c>
      <c r="M2361" s="7" t="s">
        <v>633</v>
      </c>
      <c r="N2361" s="4"/>
      <c r="O2361" s="4"/>
      <c r="P2361" s="4"/>
      <c r="Q2361" s="4"/>
      <c r="R2361" s="4"/>
      <c r="S2361" s="4"/>
      <c r="T2361" s="4"/>
      <c r="U2361" s="4"/>
      <c r="V2361" s="4"/>
      <c r="W2361" s="4"/>
      <c r="X2361" s="4"/>
      <c r="Y2361" s="4"/>
      <c r="Z2361" s="4"/>
      <c r="AA2361" s="4"/>
      <c r="AB2361" s="4"/>
      <c r="AC2361" s="4"/>
      <c r="AD2361" s="4"/>
      <c r="AE2361" s="4"/>
      <c r="AF2361" s="4"/>
      <c r="AG2361" s="4"/>
      <c r="AH2361" s="4"/>
      <c r="AI2361" s="4"/>
      <c r="AJ2361" s="4"/>
      <c r="AK2361" s="4"/>
      <c r="AL2361" s="4"/>
      <c r="AM2361" s="4"/>
      <c r="AN2361" s="4"/>
      <c r="AO2361" s="4"/>
      <c r="AP2361" s="4"/>
      <c r="AQ2361" s="4"/>
      <c r="AR2361" s="4"/>
      <c r="AS2361" s="4"/>
      <c r="AT2361" s="4"/>
      <c r="AU2361" s="4"/>
      <c r="AV2361" s="4"/>
      <c r="AW2361" s="4"/>
      <c r="AX2361" s="4"/>
      <c r="AY2361" s="4"/>
      <c r="AZ2361" s="4"/>
      <c r="BA2361" s="4"/>
      <c r="BB2361" s="4"/>
      <c r="BC2361" s="4"/>
      <c r="BD2361" s="4"/>
      <c r="BE2361" s="4"/>
      <c r="BF2361" s="4"/>
      <c r="BG2361" s="4"/>
      <c r="BH2361" s="4"/>
      <c r="BI2361" s="4"/>
      <c r="BJ2361" s="4"/>
      <c r="BK2361" s="4"/>
      <c r="BL2361" s="4"/>
      <c r="BM2361" s="4"/>
      <c r="BN2361" s="4"/>
      <c r="BO2361" s="4"/>
      <c r="BP2361" s="4"/>
      <c r="BQ2361" s="4"/>
      <c r="BR2361" s="4"/>
      <c r="BS2361" s="4"/>
      <c r="BT2361" s="4"/>
      <c r="BU2361" s="4"/>
      <c r="BV2361" s="4"/>
      <c r="BW2361" s="4"/>
      <c r="BZ2361" s="7"/>
      <c r="CF2361" s="7"/>
      <c r="CG2361" s="14"/>
      <c r="CH2361" s="7"/>
      <c r="CI2361" s="14"/>
      <c r="CJ2361" s="7"/>
      <c r="CK2361" s="14"/>
      <c r="CL2361" s="7"/>
      <c r="CM2361" s="14"/>
    </row>
    <row r="2362" spans="1:91" x14ac:dyDescent="0.3">
      <c r="A2362" s="10">
        <v>151</v>
      </c>
      <c r="B2362" s="36" t="s">
        <v>1025</v>
      </c>
      <c r="G2362" s="36" t="s">
        <v>7798</v>
      </c>
      <c r="K2362" s="7"/>
      <c r="L2362" s="7" t="s">
        <v>834</v>
      </c>
      <c r="M2362" s="7" t="s">
        <v>669</v>
      </c>
      <c r="N2362" s="4"/>
      <c r="O2362" s="4"/>
      <c r="P2362" s="4"/>
      <c r="Q2362" s="4"/>
      <c r="R2362" s="4"/>
      <c r="S2362" s="4"/>
      <c r="T2362" s="4"/>
      <c r="U2362" s="4"/>
      <c r="V2362" s="4"/>
      <c r="W2362" s="4"/>
      <c r="X2362" s="4"/>
      <c r="Y2362" s="4"/>
      <c r="Z2362" s="4"/>
      <c r="AA2362" s="4"/>
      <c r="AB2362" s="4"/>
      <c r="AC2362" s="4"/>
      <c r="AD2362" s="4"/>
      <c r="AE2362" s="4"/>
      <c r="AF2362" s="4"/>
      <c r="AG2362" s="4"/>
      <c r="AH2362" s="4"/>
      <c r="AI2362" s="4"/>
      <c r="AJ2362" s="4"/>
      <c r="AK2362" s="4"/>
      <c r="AL2362" s="4"/>
      <c r="AM2362" s="4"/>
      <c r="AN2362" s="4"/>
      <c r="AO2362" s="4"/>
      <c r="AP2362" s="4"/>
      <c r="AQ2362" s="4"/>
      <c r="AR2362" s="4"/>
      <c r="AS2362" s="4"/>
      <c r="AT2362" s="4"/>
      <c r="AU2362" s="4"/>
      <c r="AV2362" s="4"/>
      <c r="AW2362" s="4"/>
      <c r="AX2362" s="4"/>
      <c r="AY2362" s="4"/>
      <c r="AZ2362" s="4"/>
      <c r="BA2362" s="4"/>
      <c r="BB2362" s="4"/>
      <c r="BC2362" s="4"/>
      <c r="BD2362" s="4"/>
      <c r="BE2362" s="4"/>
      <c r="BF2362" s="4"/>
      <c r="BG2362" s="4"/>
      <c r="BH2362" s="4"/>
      <c r="BI2362" s="4"/>
      <c r="BJ2362" s="4"/>
      <c r="BK2362" s="4"/>
      <c r="BL2362" s="4"/>
      <c r="BM2362" s="4"/>
      <c r="BN2362" s="4"/>
      <c r="BO2362" s="4"/>
      <c r="BP2362" s="4"/>
      <c r="BQ2362" s="4"/>
      <c r="BR2362" s="4"/>
      <c r="BS2362" s="4"/>
      <c r="BT2362" s="4"/>
      <c r="BU2362" s="4"/>
      <c r="BV2362" s="4"/>
      <c r="BW2362" s="4"/>
      <c r="BZ2362" s="7"/>
      <c r="CF2362" s="7"/>
      <c r="CG2362" s="14"/>
      <c r="CH2362" s="7"/>
      <c r="CI2362" s="14"/>
      <c r="CJ2362" s="7"/>
      <c r="CK2362" s="14"/>
      <c r="CL2362" s="7"/>
      <c r="CM2362" s="14"/>
    </row>
    <row r="2363" spans="1:91" x14ac:dyDescent="0.3">
      <c r="A2363" s="10">
        <v>151</v>
      </c>
      <c r="B2363" s="36" t="s">
        <v>1025</v>
      </c>
      <c r="G2363" s="36" t="s">
        <v>7799</v>
      </c>
      <c r="K2363" s="7"/>
      <c r="L2363" s="7" t="s">
        <v>834</v>
      </c>
      <c r="M2363" s="7" t="s">
        <v>669</v>
      </c>
      <c r="N2363" s="4"/>
      <c r="O2363" s="4"/>
      <c r="P2363" s="4"/>
      <c r="Q2363" s="4"/>
      <c r="R2363" s="4"/>
      <c r="S2363" s="4"/>
      <c r="T2363" s="4"/>
      <c r="U2363" s="4"/>
      <c r="V2363" s="4"/>
      <c r="W2363" s="4"/>
      <c r="X2363" s="4"/>
      <c r="Y2363" s="4"/>
      <c r="Z2363" s="4"/>
      <c r="AA2363" s="4"/>
      <c r="AB2363" s="4"/>
      <c r="AC2363" s="4"/>
      <c r="AD2363" s="4"/>
      <c r="AE2363" s="4"/>
      <c r="AF2363" s="4"/>
      <c r="AG2363" s="4"/>
      <c r="AH2363" s="4"/>
      <c r="AI2363" s="4"/>
      <c r="AJ2363" s="4"/>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c r="BI2363" s="4"/>
      <c r="BJ2363" s="4"/>
      <c r="BK2363" s="4"/>
      <c r="BL2363" s="4"/>
      <c r="BM2363" s="4"/>
      <c r="BN2363" s="4"/>
      <c r="BO2363" s="4"/>
      <c r="BP2363" s="4"/>
      <c r="BQ2363" s="4"/>
      <c r="BR2363" s="4"/>
      <c r="BS2363" s="4"/>
      <c r="BT2363" s="4"/>
      <c r="BU2363" s="4"/>
      <c r="BV2363" s="4"/>
      <c r="BW2363" s="4"/>
      <c r="BZ2363" s="7"/>
      <c r="CF2363" s="7"/>
      <c r="CG2363" s="14"/>
      <c r="CH2363" s="7"/>
      <c r="CI2363" s="14"/>
      <c r="CJ2363" s="7"/>
      <c r="CK2363" s="14"/>
      <c r="CL2363" s="7"/>
      <c r="CM2363" s="14"/>
    </row>
    <row r="2364" spans="1:91" x14ac:dyDescent="0.3">
      <c r="A2364" s="10">
        <v>151</v>
      </c>
      <c r="B2364" s="36" t="s">
        <v>1025</v>
      </c>
      <c r="G2364" s="36" t="s">
        <v>7800</v>
      </c>
      <c r="K2364" s="7"/>
      <c r="L2364" s="7" t="s">
        <v>834</v>
      </c>
      <c r="M2364" s="7" t="s">
        <v>669</v>
      </c>
      <c r="N2364" s="4"/>
      <c r="O2364" s="4"/>
      <c r="P2364" s="4"/>
      <c r="Q2364" s="4"/>
      <c r="R2364" s="4"/>
      <c r="S2364" s="4"/>
      <c r="T2364" s="4"/>
      <c r="U2364" s="4"/>
      <c r="V2364" s="4"/>
      <c r="W2364" s="4"/>
      <c r="X2364" s="4"/>
      <c r="Y2364" s="4"/>
      <c r="Z2364" s="4"/>
      <c r="AA2364" s="4"/>
      <c r="AB2364" s="4"/>
      <c r="AC2364" s="4"/>
      <c r="AD2364" s="4"/>
      <c r="AE2364" s="4"/>
      <c r="AF2364" s="4"/>
      <c r="AG2364" s="4"/>
      <c r="AH2364" s="4"/>
      <c r="AI2364" s="4"/>
      <c r="AJ2364" s="4"/>
      <c r="AK2364" s="4"/>
      <c r="AL2364" s="4"/>
      <c r="AM2364" s="4"/>
      <c r="AN2364" s="4"/>
      <c r="AO2364" s="4"/>
      <c r="AP2364" s="4"/>
      <c r="AQ2364" s="4"/>
      <c r="AR2364" s="4"/>
      <c r="AS2364" s="4"/>
      <c r="AT2364" s="4"/>
      <c r="AU2364" s="4"/>
      <c r="AV2364" s="4"/>
      <c r="AW2364" s="4"/>
      <c r="AX2364" s="4"/>
      <c r="AY2364" s="4"/>
      <c r="AZ2364" s="4"/>
      <c r="BA2364" s="4"/>
      <c r="BB2364" s="4"/>
      <c r="BC2364" s="4"/>
      <c r="BD2364" s="4"/>
      <c r="BE2364" s="4"/>
      <c r="BF2364" s="4"/>
      <c r="BG2364" s="4"/>
      <c r="BH2364" s="4"/>
      <c r="BI2364" s="4"/>
      <c r="BJ2364" s="4"/>
      <c r="BK2364" s="4"/>
      <c r="BL2364" s="4"/>
      <c r="BM2364" s="4"/>
      <c r="BN2364" s="4"/>
      <c r="BO2364" s="4"/>
      <c r="BP2364" s="4"/>
      <c r="BQ2364" s="4"/>
      <c r="BR2364" s="4"/>
      <c r="BS2364" s="4"/>
      <c r="BT2364" s="4"/>
      <c r="BU2364" s="4"/>
      <c r="BV2364" s="4"/>
      <c r="BW2364" s="4"/>
      <c r="BZ2364" s="7"/>
      <c r="CF2364" s="7"/>
      <c r="CG2364" s="14"/>
      <c r="CH2364" s="7"/>
      <c r="CI2364" s="14"/>
      <c r="CJ2364" s="7"/>
      <c r="CK2364" s="14"/>
      <c r="CL2364" s="7"/>
      <c r="CM2364" s="14"/>
    </row>
    <row r="2365" spans="1:91" x14ac:dyDescent="0.3">
      <c r="A2365" s="10">
        <v>151</v>
      </c>
      <c r="B2365" s="36" t="s">
        <v>860</v>
      </c>
      <c r="G2365" s="36" t="s">
        <v>7801</v>
      </c>
      <c r="K2365" s="7"/>
      <c r="L2365" s="7" t="s">
        <v>834</v>
      </c>
      <c r="M2365" s="7" t="s">
        <v>669</v>
      </c>
      <c r="N2365" s="4"/>
      <c r="O2365" s="4"/>
      <c r="P2365" s="4"/>
      <c r="Q2365" s="4"/>
      <c r="R2365" s="4"/>
      <c r="S2365" s="4"/>
      <c r="T2365" s="4"/>
      <c r="U2365" s="4"/>
      <c r="V2365" s="4"/>
      <c r="W2365" s="4"/>
      <c r="X2365" s="4"/>
      <c r="Y2365" s="4"/>
      <c r="Z2365" s="4"/>
      <c r="AA2365" s="4"/>
      <c r="AB2365" s="4"/>
      <c r="AC2365" s="4"/>
      <c r="AD2365" s="4"/>
      <c r="AE2365" s="4"/>
      <c r="AF2365" s="4"/>
      <c r="AG2365" s="4"/>
      <c r="AH2365" s="4"/>
      <c r="AI2365" s="4"/>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c r="BI2365" s="4"/>
      <c r="BJ2365" s="4"/>
      <c r="BK2365" s="4"/>
      <c r="BL2365" s="4"/>
      <c r="BM2365" s="4"/>
      <c r="BN2365" s="4"/>
      <c r="BO2365" s="4"/>
      <c r="BP2365" s="4"/>
      <c r="BQ2365" s="4"/>
      <c r="BR2365" s="4"/>
      <c r="BS2365" s="4"/>
      <c r="BT2365" s="4"/>
      <c r="BU2365" s="4"/>
      <c r="BV2365" s="4"/>
      <c r="BW2365" s="4"/>
      <c r="BZ2365" s="7"/>
      <c r="CF2365" s="7"/>
      <c r="CG2365" s="14"/>
      <c r="CH2365" s="7"/>
      <c r="CI2365" s="14"/>
      <c r="CJ2365" s="7"/>
      <c r="CK2365" s="14"/>
      <c r="CL2365" s="7"/>
      <c r="CM2365" s="14"/>
    </row>
    <row r="2366" spans="1:91" x14ac:dyDescent="0.3">
      <c r="A2366" s="10">
        <v>151</v>
      </c>
      <c r="B2366" s="36" t="s">
        <v>6546</v>
      </c>
      <c r="G2366" s="36" t="s">
        <v>7802</v>
      </c>
      <c r="K2366" s="7"/>
      <c r="L2366" s="7" t="s">
        <v>834</v>
      </c>
      <c r="M2366" s="7" t="s">
        <v>669</v>
      </c>
      <c r="N2366" s="4"/>
      <c r="O2366" s="4"/>
      <c r="P2366" s="4"/>
      <c r="Q2366" s="4"/>
      <c r="R2366" s="4"/>
      <c r="S2366" s="4"/>
      <c r="T2366" s="4"/>
      <c r="U2366" s="4"/>
      <c r="V2366" s="4"/>
      <c r="W2366" s="4"/>
      <c r="X2366" s="4"/>
      <c r="Y2366" s="4"/>
      <c r="Z2366" s="4"/>
      <c r="AA2366" s="4"/>
      <c r="AB2366" s="4"/>
      <c r="AC2366" s="4"/>
      <c r="AD2366" s="4"/>
      <c r="AE2366" s="4"/>
      <c r="AF2366" s="4"/>
      <c r="AG2366" s="4"/>
      <c r="AH2366" s="4"/>
      <c r="AI2366" s="4"/>
      <c r="AJ2366" s="4"/>
      <c r="AK2366" s="4"/>
      <c r="AL2366" s="4"/>
      <c r="AM2366" s="4"/>
      <c r="AN2366" s="4"/>
      <c r="AO2366" s="4"/>
      <c r="AP2366" s="4"/>
      <c r="AQ2366" s="4"/>
      <c r="AR2366" s="4"/>
      <c r="AS2366" s="4"/>
      <c r="AT2366" s="4"/>
      <c r="AU2366" s="4"/>
      <c r="AV2366" s="4"/>
      <c r="AW2366" s="4"/>
      <c r="AX2366" s="4"/>
      <c r="AY2366" s="4"/>
      <c r="AZ2366" s="4"/>
      <c r="BA2366" s="4"/>
      <c r="BB2366" s="4"/>
      <c r="BC2366" s="4"/>
      <c r="BD2366" s="4"/>
      <c r="BE2366" s="4"/>
      <c r="BF2366" s="4"/>
      <c r="BG2366" s="4"/>
      <c r="BH2366" s="4"/>
      <c r="BI2366" s="4"/>
      <c r="BJ2366" s="4"/>
      <c r="BK2366" s="4"/>
      <c r="BL2366" s="4"/>
      <c r="BM2366" s="4"/>
      <c r="BN2366" s="4"/>
      <c r="BO2366" s="4"/>
      <c r="BP2366" s="4"/>
      <c r="BQ2366" s="4"/>
      <c r="BR2366" s="4"/>
      <c r="BS2366" s="4"/>
      <c r="BT2366" s="4"/>
      <c r="BU2366" s="4"/>
      <c r="BV2366" s="4"/>
      <c r="BW2366" s="4"/>
      <c r="BZ2366" s="7"/>
      <c r="CF2366" s="7"/>
      <c r="CG2366" s="14"/>
      <c r="CH2366" s="7"/>
      <c r="CI2366" s="14"/>
      <c r="CJ2366" s="7"/>
      <c r="CK2366" s="14"/>
      <c r="CL2366" s="7"/>
      <c r="CM2366" s="14"/>
    </row>
    <row r="2367" spans="1:91" x14ac:dyDescent="0.3">
      <c r="A2367" s="10">
        <v>151</v>
      </c>
      <c r="B2367" s="36" t="s">
        <v>1025</v>
      </c>
      <c r="G2367" s="36" t="s">
        <v>7803</v>
      </c>
      <c r="K2367" s="7"/>
      <c r="L2367" s="7" t="s">
        <v>834</v>
      </c>
      <c r="M2367" s="7" t="s">
        <v>669</v>
      </c>
      <c r="N2367" s="4"/>
      <c r="O2367" s="4"/>
      <c r="P2367" s="4"/>
      <c r="Q2367" s="4"/>
      <c r="R2367" s="4"/>
      <c r="S2367" s="4"/>
      <c r="T2367" s="4"/>
      <c r="U2367" s="4"/>
      <c r="V2367" s="4"/>
      <c r="W2367" s="4"/>
      <c r="X2367" s="4"/>
      <c r="Y2367" s="4"/>
      <c r="Z2367" s="4"/>
      <c r="AA2367" s="4"/>
      <c r="AB2367" s="4"/>
      <c r="AC2367" s="4"/>
      <c r="AD2367" s="4"/>
      <c r="AE2367" s="4"/>
      <c r="AF2367" s="4"/>
      <c r="AG2367" s="4"/>
      <c r="AH2367" s="4"/>
      <c r="AI2367" s="4"/>
      <c r="AJ2367" s="4"/>
      <c r="AK2367" s="4"/>
      <c r="AL2367" s="4"/>
      <c r="AM2367" s="4"/>
      <c r="AN2367" s="4"/>
      <c r="AO2367" s="4"/>
      <c r="AP2367" s="4"/>
      <c r="AQ2367" s="4"/>
      <c r="AR2367" s="4"/>
      <c r="AS2367" s="4"/>
      <c r="AT2367" s="4"/>
      <c r="AU2367" s="4"/>
      <c r="AV2367" s="4"/>
      <c r="AW2367" s="4"/>
      <c r="AX2367" s="4"/>
      <c r="AY2367" s="4"/>
      <c r="AZ2367" s="4"/>
      <c r="BA2367" s="4"/>
      <c r="BB2367" s="4"/>
      <c r="BC2367" s="4"/>
      <c r="BD2367" s="4"/>
      <c r="BE2367" s="4"/>
      <c r="BF2367" s="4"/>
      <c r="BG2367" s="4"/>
      <c r="BH2367" s="4"/>
      <c r="BI2367" s="4"/>
      <c r="BJ2367" s="4"/>
      <c r="BK2367" s="4"/>
      <c r="BL2367" s="4"/>
      <c r="BM2367" s="4"/>
      <c r="BN2367" s="4"/>
      <c r="BO2367" s="4"/>
      <c r="BP2367" s="4"/>
      <c r="BQ2367" s="4"/>
      <c r="BR2367" s="4"/>
      <c r="BS2367" s="4"/>
      <c r="BT2367" s="4"/>
      <c r="BU2367" s="4"/>
      <c r="BV2367" s="4"/>
      <c r="BW2367" s="4"/>
      <c r="BZ2367" s="7"/>
      <c r="CF2367" s="7"/>
      <c r="CG2367" s="14"/>
      <c r="CH2367" s="7"/>
      <c r="CI2367" s="14"/>
      <c r="CJ2367" s="7"/>
      <c r="CK2367" s="14"/>
      <c r="CL2367" s="7"/>
      <c r="CM2367" s="14"/>
    </row>
    <row r="2368" spans="1:91" x14ac:dyDescent="0.3">
      <c r="A2368" s="10">
        <v>151</v>
      </c>
      <c r="B2368" s="36" t="s">
        <v>7261</v>
      </c>
      <c r="G2368" s="36" t="s">
        <v>7804</v>
      </c>
      <c r="K2368" s="7"/>
      <c r="L2368" s="7" t="s">
        <v>834</v>
      </c>
      <c r="M2368" s="7" t="s">
        <v>669</v>
      </c>
      <c r="N2368" s="4"/>
      <c r="O2368" s="4"/>
      <c r="P2368" s="4"/>
      <c r="Q2368" s="4"/>
      <c r="R2368" s="4"/>
      <c r="S2368" s="4"/>
      <c r="T2368" s="4"/>
      <c r="U2368" s="4"/>
      <c r="V2368" s="4"/>
      <c r="W2368" s="4"/>
      <c r="X2368" s="4"/>
      <c r="Y2368" s="4"/>
      <c r="Z2368" s="4"/>
      <c r="AA2368" s="4"/>
      <c r="AB2368" s="4"/>
      <c r="AC2368" s="4"/>
      <c r="AD2368" s="4"/>
      <c r="AE2368" s="4"/>
      <c r="AF2368" s="4"/>
      <c r="AG2368" s="4"/>
      <c r="AH2368" s="4"/>
      <c r="AI2368" s="4"/>
      <c r="AJ2368" s="4"/>
      <c r="AK2368" s="4"/>
      <c r="AL2368" s="4"/>
      <c r="AM2368" s="4"/>
      <c r="AN2368" s="4"/>
      <c r="AO2368" s="4"/>
      <c r="AP2368" s="4"/>
      <c r="AQ2368" s="4"/>
      <c r="AR2368" s="4"/>
      <c r="AS2368" s="4"/>
      <c r="AT2368" s="4"/>
      <c r="AU2368" s="4"/>
      <c r="AV2368" s="4"/>
      <c r="AW2368" s="4"/>
      <c r="AX2368" s="4"/>
      <c r="AY2368" s="4"/>
      <c r="AZ2368" s="4"/>
      <c r="BA2368" s="4"/>
      <c r="BB2368" s="4"/>
      <c r="BC2368" s="4"/>
      <c r="BD2368" s="4"/>
      <c r="BE2368" s="4"/>
      <c r="BF2368" s="4"/>
      <c r="BG2368" s="4"/>
      <c r="BH2368" s="4"/>
      <c r="BI2368" s="4"/>
      <c r="BJ2368" s="4"/>
      <c r="BK2368" s="4"/>
      <c r="BL2368" s="4"/>
      <c r="BM2368" s="4"/>
      <c r="BN2368" s="4"/>
      <c r="BO2368" s="4"/>
      <c r="BP2368" s="4"/>
      <c r="BQ2368" s="4"/>
      <c r="BR2368" s="4"/>
      <c r="BS2368" s="4"/>
      <c r="BT2368" s="4"/>
      <c r="BU2368" s="4"/>
      <c r="BV2368" s="4"/>
      <c r="BW2368" s="4"/>
      <c r="BZ2368" s="7"/>
      <c r="CF2368" s="7"/>
      <c r="CG2368" s="14"/>
      <c r="CH2368" s="7"/>
      <c r="CI2368" s="14"/>
      <c r="CJ2368" s="7"/>
      <c r="CK2368" s="14"/>
      <c r="CL2368" s="7"/>
      <c r="CM2368" s="14"/>
    </row>
    <row r="2369" spans="1:91" x14ac:dyDescent="0.3">
      <c r="A2369" s="10">
        <v>151</v>
      </c>
      <c r="B2369" s="36" t="s">
        <v>860</v>
      </c>
      <c r="G2369" s="36" t="s">
        <v>7805</v>
      </c>
      <c r="K2369" s="7"/>
      <c r="L2369" s="7" t="s">
        <v>834</v>
      </c>
      <c r="M2369" s="7" t="s">
        <v>633</v>
      </c>
      <c r="N2369" s="4"/>
      <c r="O2369" s="4"/>
      <c r="P2369" s="4"/>
      <c r="Q2369" s="4"/>
      <c r="R2369" s="4"/>
      <c r="S2369" s="4"/>
      <c r="T2369" s="4"/>
      <c r="U2369" s="4"/>
      <c r="V2369" s="4"/>
      <c r="W2369" s="4"/>
      <c r="X2369" s="4"/>
      <c r="Y2369" s="4"/>
      <c r="Z2369" s="4"/>
      <c r="AA2369" s="4"/>
      <c r="AB2369" s="4"/>
      <c r="AC2369" s="4"/>
      <c r="AD2369" s="4"/>
      <c r="AE2369" s="4"/>
      <c r="AF2369" s="4"/>
      <c r="AG2369" s="4"/>
      <c r="AH2369" s="4"/>
      <c r="AI2369" s="4"/>
      <c r="AJ2369" s="4"/>
      <c r="AK2369" s="4"/>
      <c r="AL2369" s="4"/>
      <c r="AM2369" s="4"/>
      <c r="AN2369" s="4"/>
      <c r="AO2369" s="4"/>
      <c r="AP2369" s="4"/>
      <c r="AQ2369" s="4"/>
      <c r="AR2369" s="4"/>
      <c r="AS2369" s="4"/>
      <c r="AT2369" s="4"/>
      <c r="AU2369" s="4"/>
      <c r="AV2369" s="4"/>
      <c r="AW2369" s="4"/>
      <c r="AX2369" s="4"/>
      <c r="AY2369" s="4"/>
      <c r="AZ2369" s="4"/>
      <c r="BA2369" s="4"/>
      <c r="BB2369" s="4"/>
      <c r="BC2369" s="4"/>
      <c r="BD2369" s="4"/>
      <c r="BE2369" s="4"/>
      <c r="BF2369" s="4"/>
      <c r="BG2369" s="4"/>
      <c r="BH2369" s="4"/>
      <c r="BI2369" s="4"/>
      <c r="BJ2369" s="4"/>
      <c r="BK2369" s="4"/>
      <c r="BL2369" s="4"/>
      <c r="BM2369" s="4"/>
      <c r="BN2369" s="4"/>
      <c r="BO2369" s="4"/>
      <c r="BP2369" s="4"/>
      <c r="BQ2369" s="4"/>
      <c r="BR2369" s="4"/>
      <c r="BS2369" s="4"/>
      <c r="BT2369" s="4"/>
      <c r="BU2369" s="4"/>
      <c r="BV2369" s="4"/>
      <c r="BW2369" s="4"/>
      <c r="BZ2369" s="7"/>
      <c r="CF2369" s="7"/>
      <c r="CG2369" s="14"/>
      <c r="CH2369" s="7"/>
      <c r="CI2369" s="14"/>
      <c r="CJ2369" s="7"/>
      <c r="CK2369" s="14"/>
      <c r="CL2369" s="7"/>
      <c r="CM2369" s="14"/>
    </row>
    <row r="2370" spans="1:91" x14ac:dyDescent="0.3">
      <c r="A2370" s="10">
        <v>151</v>
      </c>
      <c r="B2370" s="36" t="s">
        <v>860</v>
      </c>
      <c r="G2370" s="36" t="s">
        <v>7806</v>
      </c>
      <c r="K2370" s="7"/>
      <c r="L2370" s="7" t="s">
        <v>834</v>
      </c>
      <c r="M2370" s="7" t="s">
        <v>669</v>
      </c>
      <c r="N2370" s="4"/>
      <c r="O2370" s="4"/>
      <c r="P2370" s="4"/>
      <c r="Q2370" s="4"/>
      <c r="R2370" s="4"/>
      <c r="S2370" s="4"/>
      <c r="T2370" s="4"/>
      <c r="U2370" s="4"/>
      <c r="V2370" s="4"/>
      <c r="W2370" s="4"/>
      <c r="X2370" s="4"/>
      <c r="Y2370" s="4"/>
      <c r="Z2370" s="4"/>
      <c r="AA2370" s="4"/>
      <c r="AB2370" s="4"/>
      <c r="AC2370" s="4"/>
      <c r="AD2370" s="4"/>
      <c r="AE2370" s="4"/>
      <c r="AF2370" s="4"/>
      <c r="AG2370" s="4"/>
      <c r="AH2370" s="4"/>
      <c r="AI2370" s="4"/>
      <c r="AJ2370" s="4"/>
      <c r="AK2370" s="4"/>
      <c r="AL2370" s="4"/>
      <c r="AM2370" s="4"/>
      <c r="AN2370" s="4"/>
      <c r="AO2370" s="4"/>
      <c r="AP2370" s="4"/>
      <c r="AQ2370" s="4"/>
      <c r="AR2370" s="4"/>
      <c r="AS2370" s="4"/>
      <c r="AT2370" s="4"/>
      <c r="AU2370" s="4"/>
      <c r="AV2370" s="4"/>
      <c r="AW2370" s="4"/>
      <c r="AX2370" s="4"/>
      <c r="AY2370" s="4"/>
      <c r="AZ2370" s="4"/>
      <c r="BA2370" s="4"/>
      <c r="BB2370" s="4"/>
      <c r="BC2370" s="4"/>
      <c r="BD2370" s="4"/>
      <c r="BE2370" s="4"/>
      <c r="BF2370" s="4"/>
      <c r="BG2370" s="4"/>
      <c r="BH2370" s="4"/>
      <c r="BI2370" s="4"/>
      <c r="BJ2370" s="4"/>
      <c r="BK2370" s="4"/>
      <c r="BL2370" s="4"/>
      <c r="BM2370" s="4"/>
      <c r="BN2370" s="4"/>
      <c r="BO2370" s="4"/>
      <c r="BP2370" s="4"/>
      <c r="BQ2370" s="4"/>
      <c r="BR2370" s="4"/>
      <c r="BS2370" s="4"/>
      <c r="BT2370" s="4"/>
      <c r="BU2370" s="4"/>
      <c r="BV2370" s="4"/>
      <c r="BW2370" s="4"/>
      <c r="BZ2370" s="7"/>
      <c r="CF2370" s="7"/>
      <c r="CG2370" s="14"/>
      <c r="CH2370" s="7"/>
      <c r="CI2370" s="14"/>
      <c r="CJ2370" s="7"/>
      <c r="CK2370" s="14"/>
      <c r="CL2370" s="7"/>
      <c r="CM2370" s="14"/>
    </row>
    <row r="2371" spans="1:91" x14ac:dyDescent="0.3">
      <c r="A2371" s="10">
        <v>151</v>
      </c>
      <c r="B2371" s="36" t="s">
        <v>1028</v>
      </c>
      <c r="G2371" s="36" t="s">
        <v>7807</v>
      </c>
      <c r="K2371" s="7"/>
      <c r="L2371" s="7" t="s">
        <v>834</v>
      </c>
      <c r="M2371" s="7" t="s">
        <v>615</v>
      </c>
      <c r="N2371" s="4"/>
      <c r="O2371" s="4"/>
      <c r="P2371" s="4"/>
      <c r="Q2371" s="4"/>
      <c r="R2371" s="4"/>
      <c r="S2371" s="4"/>
      <c r="T2371" s="4"/>
      <c r="U2371" s="4"/>
      <c r="V2371" s="4"/>
      <c r="W2371" s="4"/>
      <c r="X2371" s="4"/>
      <c r="Y2371" s="4"/>
      <c r="Z2371" s="4"/>
      <c r="AA2371" s="4"/>
      <c r="AB2371" s="4"/>
      <c r="AC2371" s="4"/>
      <c r="AD2371" s="4"/>
      <c r="AE2371" s="4"/>
      <c r="AF2371" s="4"/>
      <c r="AG2371" s="4"/>
      <c r="AH2371" s="4"/>
      <c r="AI2371" s="4"/>
      <c r="AJ2371" s="4"/>
      <c r="AK2371" s="4"/>
      <c r="AL2371" s="4"/>
      <c r="AM2371" s="4"/>
      <c r="AN2371" s="4"/>
      <c r="AO2371" s="4"/>
      <c r="AP2371" s="4"/>
      <c r="AQ2371" s="4"/>
      <c r="AR2371" s="4"/>
      <c r="AS2371" s="4"/>
      <c r="AT2371" s="4"/>
      <c r="AU2371" s="4"/>
      <c r="AV2371" s="4"/>
      <c r="AW2371" s="4"/>
      <c r="AX2371" s="4"/>
      <c r="AY2371" s="4"/>
      <c r="AZ2371" s="4"/>
      <c r="BA2371" s="4"/>
      <c r="BB2371" s="4"/>
      <c r="BC2371" s="4"/>
      <c r="BD2371" s="4"/>
      <c r="BE2371" s="4"/>
      <c r="BF2371" s="4"/>
      <c r="BG2371" s="4"/>
      <c r="BH2371" s="4"/>
      <c r="BI2371" s="4"/>
      <c r="BJ2371" s="4"/>
      <c r="BK2371" s="4"/>
      <c r="BL2371" s="4"/>
      <c r="BM2371" s="4"/>
      <c r="BN2371" s="4"/>
      <c r="BO2371" s="4"/>
      <c r="BP2371" s="4"/>
      <c r="BQ2371" s="4"/>
      <c r="BR2371" s="4"/>
      <c r="BS2371" s="4"/>
      <c r="BT2371" s="4"/>
      <c r="BU2371" s="4"/>
      <c r="BV2371" s="4"/>
      <c r="BW2371" s="4"/>
      <c r="BZ2371" s="7"/>
      <c r="CF2371" s="7"/>
      <c r="CG2371" s="14"/>
      <c r="CH2371" s="7"/>
      <c r="CI2371" s="14"/>
      <c r="CJ2371" s="7"/>
      <c r="CK2371" s="14"/>
      <c r="CL2371" s="7"/>
      <c r="CM2371" s="14"/>
    </row>
    <row r="2372" spans="1:91" x14ac:dyDescent="0.3">
      <c r="A2372" s="10">
        <v>151</v>
      </c>
      <c r="B2372" s="36" t="s">
        <v>886</v>
      </c>
      <c r="G2372" s="36" t="s">
        <v>7808</v>
      </c>
      <c r="K2372" s="7"/>
      <c r="L2372" s="7" t="s">
        <v>834</v>
      </c>
      <c r="M2372" s="7" t="s">
        <v>669</v>
      </c>
      <c r="N2372" s="4"/>
      <c r="O2372" s="4"/>
      <c r="P2372" s="4"/>
      <c r="Q2372" s="4"/>
      <c r="R2372" s="4"/>
      <c r="S2372" s="4"/>
      <c r="T2372" s="4"/>
      <c r="U2372" s="4"/>
      <c r="V2372" s="4"/>
      <c r="W2372" s="4"/>
      <c r="X2372" s="4"/>
      <c r="Y2372" s="4"/>
      <c r="Z2372" s="4"/>
      <c r="AA2372" s="4"/>
      <c r="AB2372" s="4"/>
      <c r="AC2372" s="4"/>
      <c r="AD2372" s="4"/>
      <c r="AE2372" s="4"/>
      <c r="AF2372" s="4"/>
      <c r="AG2372" s="4"/>
      <c r="AH2372" s="4"/>
      <c r="AI2372" s="4"/>
      <c r="AJ2372" s="4"/>
      <c r="AK2372" s="4"/>
      <c r="AL2372" s="4"/>
      <c r="AM2372" s="4"/>
      <c r="AN2372" s="4"/>
      <c r="AO2372" s="4"/>
      <c r="AP2372" s="4"/>
      <c r="AQ2372" s="4"/>
      <c r="AR2372" s="4"/>
      <c r="AS2372" s="4"/>
      <c r="AT2372" s="4"/>
      <c r="AU2372" s="4"/>
      <c r="AV2372" s="4"/>
      <c r="AW2372" s="4"/>
      <c r="AX2372" s="4"/>
      <c r="AY2372" s="4"/>
      <c r="AZ2372" s="4"/>
      <c r="BA2372" s="4"/>
      <c r="BB2372" s="4"/>
      <c r="BC2372" s="4"/>
      <c r="BD2372" s="4"/>
      <c r="BE2372" s="4"/>
      <c r="BF2372" s="4"/>
      <c r="BG2372" s="4"/>
      <c r="BH2372" s="4"/>
      <c r="BI2372" s="4"/>
      <c r="BJ2372" s="4"/>
      <c r="BK2372" s="4"/>
      <c r="BL2372" s="4"/>
      <c r="BM2372" s="4"/>
      <c r="BN2372" s="4"/>
      <c r="BO2372" s="4"/>
      <c r="BP2372" s="4"/>
      <c r="BQ2372" s="4"/>
      <c r="BR2372" s="4"/>
      <c r="BS2372" s="4"/>
      <c r="BT2372" s="4"/>
      <c r="BU2372" s="4"/>
      <c r="BV2372" s="4"/>
      <c r="BW2372" s="4"/>
      <c r="BZ2372" s="7"/>
      <c r="CF2372" s="7"/>
      <c r="CG2372" s="14"/>
      <c r="CH2372" s="7"/>
      <c r="CI2372" s="14"/>
      <c r="CJ2372" s="7"/>
      <c r="CK2372" s="14"/>
      <c r="CL2372" s="7"/>
      <c r="CM2372" s="14"/>
    </row>
    <row r="2373" spans="1:91" x14ac:dyDescent="0.3">
      <c r="A2373" s="10">
        <v>151</v>
      </c>
      <c r="B2373" s="36" t="s">
        <v>1028</v>
      </c>
      <c r="G2373" s="36" t="s">
        <v>7809</v>
      </c>
      <c r="K2373" s="7"/>
      <c r="L2373" s="7" t="s">
        <v>834</v>
      </c>
      <c r="M2373" s="7" t="s">
        <v>618</v>
      </c>
      <c r="N2373" s="4"/>
      <c r="O2373" s="4"/>
      <c r="P2373" s="4"/>
      <c r="Q2373" s="4"/>
      <c r="R2373" s="4"/>
      <c r="S2373" s="4"/>
      <c r="T2373" s="4"/>
      <c r="U2373" s="4"/>
      <c r="V2373" s="4"/>
      <c r="W2373" s="4"/>
      <c r="X2373" s="4"/>
      <c r="Y2373" s="4"/>
      <c r="Z2373" s="4"/>
      <c r="AA2373" s="4"/>
      <c r="AB2373" s="4"/>
      <c r="AC2373" s="4"/>
      <c r="AD2373" s="4"/>
      <c r="AE2373" s="4"/>
      <c r="AF2373" s="4"/>
      <c r="AG2373" s="4"/>
      <c r="AH2373" s="4"/>
      <c r="AI2373" s="4"/>
      <c r="AJ2373" s="4"/>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c r="BI2373" s="4"/>
      <c r="BJ2373" s="4"/>
      <c r="BK2373" s="4"/>
      <c r="BL2373" s="4"/>
      <c r="BM2373" s="4"/>
      <c r="BN2373" s="4"/>
      <c r="BO2373" s="4"/>
      <c r="BP2373" s="4"/>
      <c r="BQ2373" s="4"/>
      <c r="BR2373" s="4"/>
      <c r="BS2373" s="4"/>
      <c r="BT2373" s="4"/>
      <c r="BU2373" s="4"/>
      <c r="BV2373" s="4"/>
      <c r="BW2373" s="4"/>
      <c r="BZ2373" s="7"/>
      <c r="CF2373" s="7"/>
      <c r="CG2373" s="14"/>
      <c r="CH2373" s="7"/>
      <c r="CI2373" s="14"/>
      <c r="CJ2373" s="7"/>
      <c r="CK2373" s="14"/>
      <c r="CL2373" s="7"/>
      <c r="CM2373" s="14"/>
    </row>
    <row r="2374" spans="1:91" x14ac:dyDescent="0.3">
      <c r="A2374" s="10">
        <v>151</v>
      </c>
      <c r="B2374" s="36" t="s">
        <v>1025</v>
      </c>
      <c r="G2374" s="36" t="s">
        <v>7810</v>
      </c>
      <c r="K2374" s="7"/>
      <c r="L2374" s="7" t="s">
        <v>834</v>
      </c>
      <c r="M2374" s="7" t="s">
        <v>669</v>
      </c>
      <c r="N2374" s="4"/>
      <c r="O2374" s="4"/>
      <c r="P2374" s="4"/>
      <c r="Q2374" s="4"/>
      <c r="R2374" s="4"/>
      <c r="S2374" s="4"/>
      <c r="T2374" s="4"/>
      <c r="U2374" s="4"/>
      <c r="V2374" s="4"/>
      <c r="W2374" s="4"/>
      <c r="X2374" s="4"/>
      <c r="Y2374" s="4"/>
      <c r="Z2374" s="4"/>
      <c r="AA2374" s="4"/>
      <c r="AB2374" s="4"/>
      <c r="AC2374" s="4"/>
      <c r="AD2374" s="4"/>
      <c r="AE2374" s="4"/>
      <c r="AF2374" s="4"/>
      <c r="AG2374" s="4"/>
      <c r="AH2374" s="4"/>
      <c r="AI2374" s="4"/>
      <c r="AJ2374" s="4"/>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c r="BI2374" s="4"/>
      <c r="BJ2374" s="4"/>
      <c r="BK2374" s="4"/>
      <c r="BL2374" s="4"/>
      <c r="BM2374" s="4"/>
      <c r="BN2374" s="4"/>
      <c r="BO2374" s="4"/>
      <c r="BP2374" s="4"/>
      <c r="BQ2374" s="4"/>
      <c r="BR2374" s="4"/>
      <c r="BS2374" s="4"/>
      <c r="BT2374" s="4"/>
      <c r="BU2374" s="4"/>
      <c r="BV2374" s="4"/>
      <c r="BW2374" s="4"/>
      <c r="BZ2374" s="7"/>
      <c r="CF2374" s="7"/>
      <c r="CG2374" s="14"/>
      <c r="CH2374" s="7"/>
      <c r="CI2374" s="14"/>
      <c r="CJ2374" s="7"/>
      <c r="CK2374" s="14"/>
      <c r="CL2374" s="7"/>
      <c r="CM2374" s="14"/>
    </row>
    <row r="2375" spans="1:91" x14ac:dyDescent="0.3">
      <c r="A2375" s="10">
        <v>151</v>
      </c>
      <c r="B2375" s="36" t="s">
        <v>1058</v>
      </c>
      <c r="G2375" s="36" t="s">
        <v>7811</v>
      </c>
      <c r="K2375" s="7"/>
      <c r="L2375" s="7" t="s">
        <v>834</v>
      </c>
      <c r="M2375" s="7" t="s">
        <v>615</v>
      </c>
      <c r="N2375" s="4"/>
      <c r="O2375" s="4"/>
      <c r="P2375" s="4"/>
      <c r="Q2375" s="4"/>
      <c r="R2375" s="4"/>
      <c r="S2375" s="4"/>
      <c r="T2375" s="4"/>
      <c r="U2375" s="4"/>
      <c r="V2375" s="4"/>
      <c r="W2375" s="4"/>
      <c r="X2375" s="4"/>
      <c r="Y2375" s="4"/>
      <c r="Z2375" s="4"/>
      <c r="AA2375" s="4"/>
      <c r="AB2375" s="4"/>
      <c r="AC2375" s="4"/>
      <c r="AD2375" s="4"/>
      <c r="AE2375" s="4"/>
      <c r="AF2375" s="4"/>
      <c r="AG2375" s="4"/>
      <c r="AH2375" s="4"/>
      <c r="AI2375" s="4"/>
      <c r="AJ2375" s="4"/>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c r="BI2375" s="4"/>
      <c r="BJ2375" s="4"/>
      <c r="BK2375" s="4"/>
      <c r="BL2375" s="4"/>
      <c r="BM2375" s="4"/>
      <c r="BN2375" s="4"/>
      <c r="BO2375" s="4"/>
      <c r="BP2375" s="4"/>
      <c r="BQ2375" s="4"/>
      <c r="BR2375" s="4"/>
      <c r="BS2375" s="4"/>
      <c r="BT2375" s="4"/>
      <c r="BU2375" s="4"/>
      <c r="BV2375" s="4"/>
      <c r="BW2375" s="4"/>
      <c r="BZ2375" s="7"/>
      <c r="CF2375" s="7"/>
      <c r="CG2375" s="14"/>
      <c r="CH2375" s="7"/>
      <c r="CI2375" s="14"/>
      <c r="CJ2375" s="7"/>
      <c r="CK2375" s="14"/>
      <c r="CL2375" s="7"/>
      <c r="CM2375" s="14"/>
    </row>
    <row r="2376" spans="1:91" x14ac:dyDescent="0.3">
      <c r="A2376" s="10">
        <v>151</v>
      </c>
      <c r="B2376" s="36" t="s">
        <v>913</v>
      </c>
      <c r="G2376" s="36" t="s">
        <v>7812</v>
      </c>
      <c r="K2376" s="7"/>
      <c r="L2376" s="7" t="s">
        <v>834</v>
      </c>
      <c r="M2376" s="7" t="s">
        <v>687</v>
      </c>
      <c r="N2376" s="4"/>
      <c r="O2376" s="4"/>
      <c r="P2376" s="4"/>
      <c r="Q2376" s="4"/>
      <c r="R2376" s="4"/>
      <c r="S2376" s="4"/>
      <c r="T2376" s="4"/>
      <c r="U2376" s="4"/>
      <c r="V2376" s="4"/>
      <c r="W2376" s="4"/>
      <c r="X2376" s="4"/>
      <c r="Y2376" s="4"/>
      <c r="Z2376" s="4"/>
      <c r="AA2376" s="4"/>
      <c r="AB2376" s="4"/>
      <c r="AC2376" s="4"/>
      <c r="AD2376" s="4"/>
      <c r="AE2376" s="4"/>
      <c r="AF2376" s="4"/>
      <c r="AG2376" s="4"/>
      <c r="AH2376" s="4"/>
      <c r="AI2376" s="4"/>
      <c r="AJ2376" s="4"/>
      <c r="AK2376" s="4"/>
      <c r="AL2376" s="4"/>
      <c r="AM2376" s="4"/>
      <c r="AN2376" s="4"/>
      <c r="AO2376" s="4"/>
      <c r="AP2376" s="4"/>
      <c r="AQ2376" s="4"/>
      <c r="AR2376" s="4"/>
      <c r="AS2376" s="4"/>
      <c r="AT2376" s="4"/>
      <c r="AU2376" s="4"/>
      <c r="AV2376" s="4"/>
      <c r="AW2376" s="4"/>
      <c r="AX2376" s="4"/>
      <c r="AY2376" s="4"/>
      <c r="AZ2376" s="4"/>
      <c r="BA2376" s="4"/>
      <c r="BB2376" s="4"/>
      <c r="BC2376" s="4"/>
      <c r="BD2376" s="4"/>
      <c r="BE2376" s="4"/>
      <c r="BF2376" s="4"/>
      <c r="BG2376" s="4"/>
      <c r="BH2376" s="4"/>
      <c r="BI2376" s="4"/>
      <c r="BJ2376" s="4"/>
      <c r="BK2376" s="4"/>
      <c r="BL2376" s="4"/>
      <c r="BM2376" s="4"/>
      <c r="BN2376" s="4"/>
      <c r="BO2376" s="4"/>
      <c r="BP2376" s="4"/>
      <c r="BQ2376" s="4"/>
      <c r="BR2376" s="4"/>
      <c r="BS2376" s="4"/>
      <c r="BT2376" s="4"/>
      <c r="BU2376" s="4"/>
      <c r="BV2376" s="4"/>
      <c r="BW2376" s="4"/>
      <c r="BZ2376" s="7"/>
      <c r="CF2376" s="7"/>
      <c r="CG2376" s="14"/>
      <c r="CH2376" s="7"/>
      <c r="CI2376" s="14"/>
      <c r="CJ2376" s="7"/>
      <c r="CK2376" s="14"/>
      <c r="CL2376" s="7"/>
      <c r="CM2376" s="14"/>
    </row>
    <row r="2377" spans="1:91" x14ac:dyDescent="0.3">
      <c r="A2377" s="10">
        <v>151</v>
      </c>
      <c r="B2377" s="36" t="s">
        <v>1025</v>
      </c>
      <c r="G2377" s="36" t="s">
        <v>7813</v>
      </c>
      <c r="K2377" s="7"/>
      <c r="L2377" s="7" t="s">
        <v>834</v>
      </c>
      <c r="M2377" s="7" t="s">
        <v>615</v>
      </c>
      <c r="N2377" s="4"/>
      <c r="O2377" s="4"/>
      <c r="P2377" s="4"/>
      <c r="Q2377" s="4"/>
      <c r="R2377" s="4"/>
      <c r="S2377" s="4"/>
      <c r="T2377" s="4"/>
      <c r="U2377" s="4"/>
      <c r="V2377" s="4"/>
      <c r="W2377" s="4"/>
      <c r="X2377" s="4"/>
      <c r="Y2377" s="4"/>
      <c r="Z2377" s="4"/>
      <c r="AA2377" s="4"/>
      <c r="AB2377" s="4"/>
      <c r="AC2377" s="4"/>
      <c r="AD2377" s="4"/>
      <c r="AE2377" s="4"/>
      <c r="AF2377" s="4"/>
      <c r="AG2377" s="4"/>
      <c r="AH2377" s="4"/>
      <c r="AI2377" s="4"/>
      <c r="AJ2377" s="4"/>
      <c r="AK2377" s="4"/>
      <c r="AL2377" s="4"/>
      <c r="AM2377" s="4"/>
      <c r="AN2377" s="4"/>
      <c r="AO2377" s="4"/>
      <c r="AP2377" s="4"/>
      <c r="AQ2377" s="4"/>
      <c r="AR2377" s="4"/>
      <c r="AS2377" s="4"/>
      <c r="AT2377" s="4"/>
      <c r="AU2377" s="4"/>
      <c r="AV2377" s="4"/>
      <c r="AW2377" s="4"/>
      <c r="AX2377" s="4"/>
      <c r="AY2377" s="4"/>
      <c r="AZ2377" s="4"/>
      <c r="BA2377" s="4"/>
      <c r="BB2377" s="4"/>
      <c r="BC2377" s="4"/>
      <c r="BD2377" s="4"/>
      <c r="BE2377" s="4"/>
      <c r="BF2377" s="4"/>
      <c r="BG2377" s="4"/>
      <c r="BH2377" s="4"/>
      <c r="BI2377" s="4"/>
      <c r="BJ2377" s="4"/>
      <c r="BK2377" s="4"/>
      <c r="BL2377" s="4"/>
      <c r="BM2377" s="4"/>
      <c r="BN2377" s="4"/>
      <c r="BO2377" s="4"/>
      <c r="BP2377" s="4"/>
      <c r="BQ2377" s="4"/>
      <c r="BR2377" s="4"/>
      <c r="BS2377" s="4"/>
      <c r="BT2377" s="4"/>
      <c r="BU2377" s="4"/>
      <c r="BV2377" s="4"/>
      <c r="BW2377" s="4"/>
      <c r="BZ2377" s="7"/>
      <c r="CF2377" s="7"/>
      <c r="CG2377" s="14"/>
      <c r="CH2377" s="7"/>
      <c r="CI2377" s="14"/>
      <c r="CJ2377" s="7"/>
      <c r="CK2377" s="14"/>
      <c r="CL2377" s="7"/>
      <c r="CM2377" s="14"/>
    </row>
    <row r="2378" spans="1:91" x14ac:dyDescent="0.3">
      <c r="A2378" s="10">
        <v>151</v>
      </c>
      <c r="B2378" s="36" t="s">
        <v>913</v>
      </c>
      <c r="G2378" s="36" t="s">
        <v>7814</v>
      </c>
      <c r="K2378" s="7"/>
      <c r="L2378" s="7" t="s">
        <v>834</v>
      </c>
      <c r="M2378" s="7" t="s">
        <v>687</v>
      </c>
      <c r="N2378" s="4"/>
      <c r="O2378" s="4"/>
      <c r="P2378" s="4"/>
      <c r="Q2378" s="4"/>
      <c r="R2378" s="4"/>
      <c r="S2378" s="4"/>
      <c r="T2378" s="4"/>
      <c r="U2378" s="4"/>
      <c r="V2378" s="4"/>
      <c r="W2378" s="4"/>
      <c r="X2378" s="4"/>
      <c r="Y2378" s="4"/>
      <c r="Z2378" s="4"/>
      <c r="AA2378" s="4"/>
      <c r="AB2378" s="4"/>
      <c r="AC2378" s="4"/>
      <c r="AD2378" s="4"/>
      <c r="AE2378" s="4"/>
      <c r="AF2378" s="4"/>
      <c r="AG2378" s="4"/>
      <c r="AH2378" s="4"/>
      <c r="AI2378" s="4"/>
      <c r="AJ2378" s="4"/>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c r="BI2378" s="4"/>
      <c r="BJ2378" s="4"/>
      <c r="BK2378" s="4"/>
      <c r="BL2378" s="4"/>
      <c r="BM2378" s="4"/>
      <c r="BN2378" s="4"/>
      <c r="BO2378" s="4"/>
      <c r="BP2378" s="4"/>
      <c r="BQ2378" s="4"/>
      <c r="BR2378" s="4"/>
      <c r="BS2378" s="4"/>
      <c r="BT2378" s="4"/>
      <c r="BU2378" s="4"/>
      <c r="BV2378" s="4"/>
      <c r="BW2378" s="4"/>
      <c r="BZ2378" s="7"/>
      <c r="CF2378" s="7"/>
      <c r="CG2378" s="14"/>
      <c r="CH2378" s="7"/>
      <c r="CI2378" s="14"/>
      <c r="CJ2378" s="7"/>
      <c r="CK2378" s="14"/>
      <c r="CL2378" s="7"/>
      <c r="CM2378" s="14"/>
    </row>
    <row r="2379" spans="1:91" x14ac:dyDescent="0.3">
      <c r="A2379" s="10">
        <v>151</v>
      </c>
      <c r="B2379" s="36" t="s">
        <v>860</v>
      </c>
      <c r="G2379" s="36" t="s">
        <v>7815</v>
      </c>
      <c r="K2379" s="7"/>
      <c r="L2379" s="7" t="s">
        <v>834</v>
      </c>
      <c r="M2379" s="7" t="s">
        <v>687</v>
      </c>
      <c r="N2379" s="4"/>
      <c r="O2379" s="4"/>
      <c r="P2379" s="4"/>
      <c r="Q2379" s="4"/>
      <c r="R2379" s="4"/>
      <c r="S2379" s="4"/>
      <c r="T2379" s="4"/>
      <c r="U2379" s="4"/>
      <c r="V2379" s="4"/>
      <c r="W2379" s="4"/>
      <c r="X2379" s="4"/>
      <c r="Y2379" s="4"/>
      <c r="Z2379" s="4"/>
      <c r="AA2379" s="4"/>
      <c r="AB2379" s="4"/>
      <c r="AC2379" s="4"/>
      <c r="AD2379" s="4"/>
      <c r="AE2379" s="4"/>
      <c r="AF2379" s="4"/>
      <c r="AG2379" s="4"/>
      <c r="AH2379" s="4"/>
      <c r="AI2379" s="4"/>
      <c r="AJ2379" s="4"/>
      <c r="AK2379" s="4"/>
      <c r="AL2379" s="4"/>
      <c r="AM2379" s="4"/>
      <c r="AN2379" s="4"/>
      <c r="AO2379" s="4"/>
      <c r="AP2379" s="4"/>
      <c r="AQ2379" s="4"/>
      <c r="AR2379" s="4"/>
      <c r="AS2379" s="4"/>
      <c r="AT2379" s="4"/>
      <c r="AU2379" s="4"/>
      <c r="AV2379" s="4"/>
      <c r="AW2379" s="4"/>
      <c r="AX2379" s="4"/>
      <c r="AY2379" s="4"/>
      <c r="AZ2379" s="4"/>
      <c r="BA2379" s="4"/>
      <c r="BB2379" s="4"/>
      <c r="BC2379" s="4"/>
      <c r="BD2379" s="4"/>
      <c r="BE2379" s="4"/>
      <c r="BF2379" s="4"/>
      <c r="BG2379" s="4"/>
      <c r="BH2379" s="4"/>
      <c r="BI2379" s="4"/>
      <c r="BJ2379" s="4"/>
      <c r="BK2379" s="4"/>
      <c r="BL2379" s="4"/>
      <c r="BM2379" s="4"/>
      <c r="BN2379" s="4"/>
      <c r="BO2379" s="4"/>
      <c r="BP2379" s="4"/>
      <c r="BQ2379" s="4"/>
      <c r="BR2379" s="4"/>
      <c r="BS2379" s="4"/>
      <c r="BT2379" s="4"/>
      <c r="BU2379" s="4"/>
      <c r="BV2379" s="4"/>
      <c r="BW2379" s="4"/>
      <c r="BZ2379" s="7"/>
      <c r="CF2379" s="7"/>
      <c r="CG2379" s="14"/>
      <c r="CH2379" s="7"/>
      <c r="CI2379" s="14"/>
      <c r="CJ2379" s="7"/>
      <c r="CK2379" s="14"/>
      <c r="CL2379" s="7"/>
      <c r="CM2379" s="14"/>
    </row>
    <row r="2380" spans="1:91" x14ac:dyDescent="0.3">
      <c r="A2380" s="10">
        <v>151</v>
      </c>
      <c r="B2380" s="36" t="s">
        <v>868</v>
      </c>
      <c r="G2380" s="36" t="s">
        <v>7816</v>
      </c>
      <c r="K2380" s="7"/>
      <c r="L2380" s="7" t="s">
        <v>834</v>
      </c>
      <c r="M2380" s="7" t="s">
        <v>618</v>
      </c>
      <c r="N2380" s="4"/>
      <c r="O2380" s="4"/>
      <c r="P2380" s="4"/>
      <c r="Q2380" s="4"/>
      <c r="R2380" s="4"/>
      <c r="S2380" s="4"/>
      <c r="T2380" s="4"/>
      <c r="U2380" s="4"/>
      <c r="V2380" s="4"/>
      <c r="W2380" s="4"/>
      <c r="X2380" s="4"/>
      <c r="Y2380" s="4"/>
      <c r="Z2380" s="4"/>
      <c r="AA2380" s="4"/>
      <c r="AB2380" s="4"/>
      <c r="AC2380" s="4"/>
      <c r="AD2380" s="4"/>
      <c r="AE2380" s="4"/>
      <c r="AF2380" s="4"/>
      <c r="AG2380" s="4"/>
      <c r="AH2380" s="4"/>
      <c r="AI2380" s="4"/>
      <c r="AJ2380" s="4"/>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c r="BI2380" s="4"/>
      <c r="BJ2380" s="4"/>
      <c r="BK2380" s="4"/>
      <c r="BL2380" s="4"/>
      <c r="BM2380" s="4"/>
      <c r="BN2380" s="4"/>
      <c r="BO2380" s="4"/>
      <c r="BP2380" s="4"/>
      <c r="BQ2380" s="4"/>
      <c r="BR2380" s="4"/>
      <c r="BS2380" s="4"/>
      <c r="BT2380" s="4"/>
      <c r="BU2380" s="4"/>
      <c r="BV2380" s="4"/>
      <c r="BW2380" s="4"/>
      <c r="BZ2380" s="7"/>
      <c r="CF2380" s="7"/>
      <c r="CG2380" s="14"/>
      <c r="CH2380" s="7"/>
      <c r="CI2380" s="14"/>
      <c r="CJ2380" s="7"/>
      <c r="CK2380" s="14"/>
      <c r="CL2380" s="7"/>
      <c r="CM2380" s="14"/>
    </row>
    <row r="2381" spans="1:91" x14ac:dyDescent="0.3">
      <c r="A2381" s="10">
        <v>151</v>
      </c>
      <c r="B2381" s="36" t="s">
        <v>913</v>
      </c>
      <c r="G2381" s="36" t="s">
        <v>7817</v>
      </c>
      <c r="K2381" s="7"/>
      <c r="L2381" s="7" t="s">
        <v>834</v>
      </c>
      <c r="M2381" s="7" t="s">
        <v>618</v>
      </c>
      <c r="N2381" s="4"/>
      <c r="O2381" s="4"/>
      <c r="P2381" s="4"/>
      <c r="Q2381" s="4"/>
      <c r="R2381" s="4"/>
      <c r="S2381" s="4"/>
      <c r="T2381" s="4"/>
      <c r="U2381" s="4"/>
      <c r="V2381" s="4"/>
      <c r="W2381" s="4"/>
      <c r="X2381" s="4"/>
      <c r="Y2381" s="4"/>
      <c r="Z2381" s="4"/>
      <c r="AA2381" s="4"/>
      <c r="AB2381" s="4"/>
      <c r="AC2381" s="4"/>
      <c r="AD2381" s="4"/>
      <c r="AE2381" s="4"/>
      <c r="AF2381" s="4"/>
      <c r="AG2381" s="4"/>
      <c r="AH2381" s="4"/>
      <c r="AI2381" s="4"/>
      <c r="AJ2381" s="4"/>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c r="BI2381" s="4"/>
      <c r="BJ2381" s="4"/>
      <c r="BK2381" s="4"/>
      <c r="BL2381" s="4"/>
      <c r="BM2381" s="4"/>
      <c r="BN2381" s="4"/>
      <c r="BO2381" s="4"/>
      <c r="BP2381" s="4"/>
      <c r="BQ2381" s="4"/>
      <c r="BR2381" s="4"/>
      <c r="BS2381" s="4"/>
      <c r="BT2381" s="4"/>
      <c r="BU2381" s="4"/>
      <c r="BV2381" s="4"/>
      <c r="BW2381" s="4"/>
      <c r="BZ2381" s="7"/>
      <c r="CF2381" s="7"/>
      <c r="CG2381" s="14"/>
      <c r="CH2381" s="7"/>
      <c r="CI2381" s="14"/>
      <c r="CJ2381" s="7"/>
      <c r="CK2381" s="14"/>
      <c r="CL2381" s="7"/>
      <c r="CM2381" s="14"/>
    </row>
    <row r="2382" spans="1:91" x14ac:dyDescent="0.3">
      <c r="A2382" s="10">
        <v>151</v>
      </c>
      <c r="B2382" s="36" t="s">
        <v>1058</v>
      </c>
      <c r="G2382" s="36" t="s">
        <v>7818</v>
      </c>
      <c r="K2382" s="7"/>
      <c r="L2382" s="7" t="s">
        <v>834</v>
      </c>
      <c r="M2382" s="7" t="s">
        <v>633</v>
      </c>
      <c r="N2382" s="4"/>
      <c r="O2382" s="4"/>
      <c r="P2382" s="4"/>
      <c r="Q2382" s="4"/>
      <c r="R2382" s="4"/>
      <c r="S2382" s="4"/>
      <c r="T2382" s="4"/>
      <c r="U2382" s="4"/>
      <c r="V2382" s="4"/>
      <c r="W2382" s="4"/>
      <c r="X2382" s="4"/>
      <c r="Y2382" s="4"/>
      <c r="Z2382" s="4"/>
      <c r="AA2382" s="4"/>
      <c r="AB2382" s="4"/>
      <c r="AC2382" s="4"/>
      <c r="AD2382" s="4"/>
      <c r="AE2382" s="4"/>
      <c r="AF2382" s="4"/>
      <c r="AG2382" s="4"/>
      <c r="AH2382" s="4"/>
      <c r="AI2382" s="4"/>
      <c r="AJ2382" s="4"/>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c r="BI2382" s="4"/>
      <c r="BJ2382" s="4"/>
      <c r="BK2382" s="4"/>
      <c r="BL2382" s="4"/>
      <c r="BM2382" s="4"/>
      <c r="BN2382" s="4"/>
      <c r="BO2382" s="4"/>
      <c r="BP2382" s="4"/>
      <c r="BQ2382" s="4"/>
      <c r="BR2382" s="4"/>
      <c r="BS2382" s="4"/>
      <c r="BT2382" s="4"/>
      <c r="BU2382" s="4"/>
      <c r="BV2382" s="4"/>
      <c r="BW2382" s="4"/>
      <c r="BZ2382" s="7"/>
      <c r="CF2382" s="7"/>
      <c r="CG2382" s="14"/>
      <c r="CH2382" s="7"/>
      <c r="CI2382" s="14"/>
      <c r="CJ2382" s="7"/>
      <c r="CK2382" s="14"/>
      <c r="CL2382" s="7"/>
      <c r="CM2382" s="14"/>
    </row>
    <row r="2383" spans="1:91" x14ac:dyDescent="0.3">
      <c r="A2383" s="10">
        <v>151</v>
      </c>
      <c r="B2383" s="36" t="s">
        <v>1058</v>
      </c>
      <c r="G2383" s="36" t="s">
        <v>7819</v>
      </c>
      <c r="K2383" s="7"/>
      <c r="L2383" s="7" t="s">
        <v>834</v>
      </c>
      <c r="M2383" s="7" t="s">
        <v>633</v>
      </c>
      <c r="N2383" s="4"/>
      <c r="O2383" s="4"/>
      <c r="P2383" s="4"/>
      <c r="Q2383" s="4"/>
      <c r="R2383" s="4"/>
      <c r="S2383" s="4"/>
      <c r="T2383" s="4"/>
      <c r="U2383" s="4"/>
      <c r="V2383" s="4"/>
      <c r="W2383" s="4"/>
      <c r="X2383" s="4"/>
      <c r="Y2383" s="4"/>
      <c r="Z2383" s="4"/>
      <c r="AA2383" s="4"/>
      <c r="AB2383" s="4"/>
      <c r="AC2383" s="4"/>
      <c r="AD2383" s="4"/>
      <c r="AE2383" s="4"/>
      <c r="AF2383" s="4"/>
      <c r="AG2383" s="4"/>
      <c r="AH2383" s="4"/>
      <c r="AI2383" s="4"/>
      <c r="AJ2383" s="4"/>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c r="BI2383" s="4"/>
      <c r="BJ2383" s="4"/>
      <c r="BK2383" s="4"/>
      <c r="BL2383" s="4"/>
      <c r="BM2383" s="4"/>
      <c r="BN2383" s="4"/>
      <c r="BO2383" s="4"/>
      <c r="BP2383" s="4"/>
      <c r="BQ2383" s="4"/>
      <c r="BR2383" s="4"/>
      <c r="BS2383" s="4"/>
      <c r="BT2383" s="4"/>
      <c r="BU2383" s="4"/>
      <c r="BV2383" s="4"/>
      <c r="BW2383" s="4"/>
      <c r="BZ2383" s="7"/>
      <c r="CF2383" s="7"/>
      <c r="CG2383" s="14"/>
      <c r="CH2383" s="7"/>
      <c r="CI2383" s="14"/>
      <c r="CJ2383" s="7"/>
      <c r="CK2383" s="14"/>
      <c r="CL2383" s="7"/>
      <c r="CM2383" s="14"/>
    </row>
    <row r="2384" spans="1:91" x14ac:dyDescent="0.3">
      <c r="A2384" s="10">
        <v>151</v>
      </c>
      <c r="B2384" s="36" t="s">
        <v>895</v>
      </c>
      <c r="G2384" s="36" t="s">
        <v>7820</v>
      </c>
      <c r="K2384" s="7"/>
      <c r="L2384" s="7" t="s">
        <v>834</v>
      </c>
      <c r="M2384" s="7" t="s">
        <v>669</v>
      </c>
      <c r="N2384" s="4"/>
      <c r="O2384" s="4"/>
      <c r="P2384" s="4"/>
      <c r="Q2384" s="4"/>
      <c r="R2384" s="4"/>
      <c r="S2384" s="4"/>
      <c r="T2384" s="4"/>
      <c r="U2384" s="4"/>
      <c r="V2384" s="4"/>
      <c r="W2384" s="4"/>
      <c r="X2384" s="4"/>
      <c r="Y2384" s="4"/>
      <c r="Z2384" s="4"/>
      <c r="AA2384" s="4"/>
      <c r="AB2384" s="4"/>
      <c r="AC2384" s="4"/>
      <c r="AD2384" s="4"/>
      <c r="AE2384" s="4"/>
      <c r="AF2384" s="4"/>
      <c r="AG2384" s="4"/>
      <c r="AH2384" s="4"/>
      <c r="AI2384" s="4"/>
      <c r="AJ2384" s="4"/>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c r="BI2384" s="4"/>
      <c r="BJ2384" s="4"/>
      <c r="BK2384" s="4"/>
      <c r="BL2384" s="4"/>
      <c r="BM2384" s="4"/>
      <c r="BN2384" s="4"/>
      <c r="BO2384" s="4"/>
      <c r="BP2384" s="4"/>
      <c r="BQ2384" s="4"/>
      <c r="BR2384" s="4"/>
      <c r="BS2384" s="4"/>
      <c r="BT2384" s="4"/>
      <c r="BU2384" s="4"/>
      <c r="BV2384" s="4"/>
      <c r="BW2384" s="4"/>
      <c r="BZ2384" s="7"/>
      <c r="CF2384" s="7"/>
      <c r="CG2384" s="14"/>
      <c r="CH2384" s="7"/>
      <c r="CI2384" s="14"/>
      <c r="CJ2384" s="7"/>
      <c r="CK2384" s="14"/>
      <c r="CL2384" s="7"/>
      <c r="CM2384" s="14"/>
    </row>
    <row r="2385" spans="1:91" x14ac:dyDescent="0.3">
      <c r="A2385" s="10">
        <v>151</v>
      </c>
      <c r="B2385" s="36" t="s">
        <v>860</v>
      </c>
      <c r="G2385" s="36" t="s">
        <v>7821</v>
      </c>
      <c r="K2385" s="7"/>
      <c r="L2385" s="7" t="s">
        <v>834</v>
      </c>
      <c r="M2385" s="7" t="s">
        <v>615</v>
      </c>
      <c r="N2385" s="4"/>
      <c r="O2385" s="4"/>
      <c r="P2385" s="4"/>
      <c r="Q2385" s="4"/>
      <c r="R2385" s="4"/>
      <c r="S2385" s="4"/>
      <c r="T2385" s="4"/>
      <c r="U2385" s="4"/>
      <c r="V2385" s="4"/>
      <c r="W2385" s="4"/>
      <c r="X2385" s="4"/>
      <c r="Y2385" s="4"/>
      <c r="Z2385" s="4"/>
      <c r="AA2385" s="4"/>
      <c r="AB2385" s="4"/>
      <c r="AC2385" s="4"/>
      <c r="AD2385" s="4"/>
      <c r="AE2385" s="4"/>
      <c r="AF2385" s="4"/>
      <c r="AG2385" s="4"/>
      <c r="AH2385" s="4"/>
      <c r="AI2385" s="4"/>
      <c r="AJ2385" s="4"/>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c r="BI2385" s="4"/>
      <c r="BJ2385" s="4"/>
      <c r="BK2385" s="4"/>
      <c r="BL2385" s="4"/>
      <c r="BM2385" s="4"/>
      <c r="BN2385" s="4"/>
      <c r="BO2385" s="4"/>
      <c r="BP2385" s="4"/>
      <c r="BQ2385" s="4"/>
      <c r="BR2385" s="4"/>
      <c r="BS2385" s="4"/>
      <c r="BT2385" s="4"/>
      <c r="BU2385" s="4"/>
      <c r="BV2385" s="4"/>
      <c r="BW2385" s="4"/>
      <c r="BZ2385" s="7"/>
      <c r="CF2385" s="7"/>
      <c r="CG2385" s="14"/>
      <c r="CH2385" s="7"/>
      <c r="CI2385" s="14"/>
      <c r="CJ2385" s="7"/>
      <c r="CK2385" s="14"/>
      <c r="CL2385" s="7"/>
      <c r="CM2385" s="14"/>
    </row>
    <row r="2386" spans="1:91" x14ac:dyDescent="0.3">
      <c r="A2386" s="10">
        <v>151</v>
      </c>
      <c r="B2386" s="36" t="s">
        <v>1058</v>
      </c>
      <c r="G2386" s="36" t="s">
        <v>7822</v>
      </c>
      <c r="K2386" s="7"/>
      <c r="L2386" s="7" t="s">
        <v>834</v>
      </c>
      <c r="M2386" s="7" t="s">
        <v>624</v>
      </c>
      <c r="N2386" s="4"/>
      <c r="O2386" s="4"/>
      <c r="P2386" s="4"/>
      <c r="Q2386" s="4"/>
      <c r="R2386" s="4"/>
      <c r="S2386" s="4"/>
      <c r="T2386" s="4"/>
      <c r="U2386" s="4"/>
      <c r="V2386" s="4"/>
      <c r="W2386" s="4"/>
      <c r="X2386" s="4"/>
      <c r="Y2386" s="4"/>
      <c r="Z2386" s="4"/>
      <c r="AA2386" s="4"/>
      <c r="AB2386" s="4"/>
      <c r="AC2386" s="4"/>
      <c r="AD2386" s="4"/>
      <c r="AE2386" s="4"/>
      <c r="AF2386" s="4"/>
      <c r="AG2386" s="4"/>
      <c r="AH2386" s="4"/>
      <c r="AI2386" s="4"/>
      <c r="AJ2386" s="4"/>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c r="BI2386" s="4"/>
      <c r="BJ2386" s="4"/>
      <c r="BK2386" s="4"/>
      <c r="BL2386" s="4"/>
      <c r="BM2386" s="4"/>
      <c r="BN2386" s="4"/>
      <c r="BO2386" s="4"/>
      <c r="BP2386" s="4"/>
      <c r="BQ2386" s="4"/>
      <c r="BR2386" s="4"/>
      <c r="BS2386" s="4"/>
      <c r="BT2386" s="4"/>
      <c r="BU2386" s="4"/>
      <c r="BV2386" s="4"/>
      <c r="BW2386" s="4"/>
      <c r="BZ2386" s="7"/>
      <c r="CF2386" s="7"/>
      <c r="CG2386" s="14"/>
      <c r="CH2386" s="7"/>
      <c r="CI2386" s="14"/>
      <c r="CJ2386" s="7"/>
      <c r="CK2386" s="14"/>
      <c r="CL2386" s="7"/>
      <c r="CM2386" s="14"/>
    </row>
    <row r="2387" spans="1:91" x14ac:dyDescent="0.3">
      <c r="A2387" s="10">
        <v>151</v>
      </c>
      <c r="B2387" s="36" t="s">
        <v>907</v>
      </c>
      <c r="G2387" s="36" t="s">
        <v>7823</v>
      </c>
      <c r="K2387" s="7"/>
      <c r="L2387" s="7" t="s">
        <v>834</v>
      </c>
      <c r="M2387" s="7" t="s">
        <v>639</v>
      </c>
      <c r="N2387" s="4"/>
      <c r="O2387" s="4"/>
      <c r="P2387" s="4"/>
      <c r="Q2387" s="4"/>
      <c r="R2387" s="4"/>
      <c r="S2387" s="4"/>
      <c r="T2387" s="4"/>
      <c r="U2387" s="4"/>
      <c r="V2387" s="4"/>
      <c r="W2387" s="4"/>
      <c r="X2387" s="4"/>
      <c r="Y2387" s="4"/>
      <c r="Z2387" s="4"/>
      <c r="AA2387" s="4"/>
      <c r="AB2387" s="4"/>
      <c r="AC2387" s="4"/>
      <c r="AD2387" s="4"/>
      <c r="AE2387" s="4"/>
      <c r="AF2387" s="4"/>
      <c r="AG2387" s="4"/>
      <c r="AH2387" s="4"/>
      <c r="AI2387" s="4"/>
      <c r="AJ2387" s="4"/>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c r="BI2387" s="4"/>
      <c r="BJ2387" s="4"/>
      <c r="BK2387" s="4"/>
      <c r="BL2387" s="4"/>
      <c r="BM2387" s="4"/>
      <c r="BN2387" s="4"/>
      <c r="BO2387" s="4"/>
      <c r="BP2387" s="4"/>
      <c r="BQ2387" s="4"/>
      <c r="BR2387" s="4"/>
      <c r="BS2387" s="4"/>
      <c r="BT2387" s="4"/>
      <c r="BU2387" s="4"/>
      <c r="BV2387" s="4"/>
      <c r="BW2387" s="4"/>
      <c r="BZ2387" s="7"/>
      <c r="CF2387" s="7"/>
      <c r="CG2387" s="14"/>
      <c r="CH2387" s="7"/>
      <c r="CI2387" s="14"/>
      <c r="CJ2387" s="7"/>
      <c r="CK2387" s="14"/>
      <c r="CL2387" s="7"/>
      <c r="CM2387" s="14"/>
    </row>
    <row r="2388" spans="1:91" x14ac:dyDescent="0.3">
      <c r="A2388" s="10">
        <v>151</v>
      </c>
      <c r="B2388" s="36" t="s">
        <v>1025</v>
      </c>
      <c r="G2388" s="36" t="s">
        <v>7824</v>
      </c>
      <c r="K2388" s="7"/>
      <c r="L2388" s="7" t="s">
        <v>834</v>
      </c>
      <c r="M2388" s="7" t="s">
        <v>669</v>
      </c>
      <c r="N2388" s="4"/>
      <c r="O2388" s="4"/>
      <c r="P2388" s="4"/>
      <c r="Q2388" s="4"/>
      <c r="R2388" s="4"/>
      <c r="S2388" s="4"/>
      <c r="T2388" s="4"/>
      <c r="U2388" s="4"/>
      <c r="V2388" s="4"/>
      <c r="W2388" s="4"/>
      <c r="X2388" s="4"/>
      <c r="Y2388" s="4"/>
      <c r="Z2388" s="4"/>
      <c r="AA2388" s="4"/>
      <c r="AB2388" s="4"/>
      <c r="AC2388" s="4"/>
      <c r="AD2388" s="4"/>
      <c r="AE2388" s="4"/>
      <c r="AF2388" s="4"/>
      <c r="AG2388" s="4"/>
      <c r="AH2388" s="4"/>
      <c r="AI2388" s="4"/>
      <c r="AJ2388" s="4"/>
      <c r="AK2388" s="4"/>
      <c r="AL2388" s="4"/>
      <c r="AM2388" s="4"/>
      <c r="AN2388" s="4"/>
      <c r="AO2388" s="4"/>
      <c r="AP2388" s="4"/>
      <c r="AQ2388" s="4"/>
      <c r="AR2388" s="4"/>
      <c r="AS2388" s="4"/>
      <c r="AT2388" s="4"/>
      <c r="AU2388" s="4"/>
      <c r="AV2388" s="4"/>
      <c r="AW2388" s="4"/>
      <c r="AX2388" s="4"/>
      <c r="AY2388" s="4"/>
      <c r="AZ2388" s="4"/>
      <c r="BA2388" s="4"/>
      <c r="BB2388" s="4"/>
      <c r="BC2388" s="4"/>
      <c r="BD2388" s="4"/>
      <c r="BE2388" s="4"/>
      <c r="BF2388" s="4"/>
      <c r="BG2388" s="4"/>
      <c r="BH2388" s="4"/>
      <c r="BI2388" s="4"/>
      <c r="BJ2388" s="4"/>
      <c r="BK2388" s="4"/>
      <c r="BL2388" s="4"/>
      <c r="BM2388" s="4"/>
      <c r="BN2388" s="4"/>
      <c r="BO2388" s="4"/>
      <c r="BP2388" s="4"/>
      <c r="BQ2388" s="4"/>
      <c r="BR2388" s="4"/>
      <c r="BS2388" s="4"/>
      <c r="BT2388" s="4"/>
      <c r="BU2388" s="4"/>
      <c r="BV2388" s="4"/>
      <c r="BW2388" s="4"/>
      <c r="BZ2388" s="7"/>
      <c r="CF2388" s="7"/>
      <c r="CG2388" s="14"/>
      <c r="CH2388" s="7"/>
      <c r="CI2388" s="14"/>
      <c r="CJ2388" s="7"/>
      <c r="CK2388" s="14"/>
      <c r="CL2388" s="7"/>
      <c r="CM2388" s="14"/>
    </row>
    <row r="2389" spans="1:91" x14ac:dyDescent="0.3">
      <c r="A2389" s="10">
        <v>151</v>
      </c>
      <c r="B2389" s="36" t="s">
        <v>1025</v>
      </c>
      <c r="G2389" s="36" t="s">
        <v>7825</v>
      </c>
      <c r="K2389" s="7"/>
      <c r="L2389" s="7" t="s">
        <v>834</v>
      </c>
      <c r="M2389" s="7" t="s">
        <v>669</v>
      </c>
      <c r="N2389" s="4"/>
      <c r="O2389" s="4"/>
      <c r="P2389" s="4"/>
      <c r="Q2389" s="4"/>
      <c r="R2389" s="4"/>
      <c r="S2389" s="4"/>
      <c r="T2389" s="4"/>
      <c r="U2389" s="4"/>
      <c r="V2389" s="4"/>
      <c r="W2389" s="4"/>
      <c r="X2389" s="4"/>
      <c r="Y2389" s="4"/>
      <c r="Z2389" s="4"/>
      <c r="AA2389" s="4"/>
      <c r="AB2389" s="4"/>
      <c r="AC2389" s="4"/>
      <c r="AD2389" s="4"/>
      <c r="AE2389" s="4"/>
      <c r="AF2389" s="4"/>
      <c r="AG2389" s="4"/>
      <c r="AH2389" s="4"/>
      <c r="AI2389" s="4"/>
      <c r="AJ2389" s="4"/>
      <c r="AK2389" s="4"/>
      <c r="AL2389" s="4"/>
      <c r="AM2389" s="4"/>
      <c r="AN2389" s="4"/>
      <c r="AO2389" s="4"/>
      <c r="AP2389" s="4"/>
      <c r="AQ2389" s="4"/>
      <c r="AR2389" s="4"/>
      <c r="AS2389" s="4"/>
      <c r="AT2389" s="4"/>
      <c r="AU2389" s="4"/>
      <c r="AV2389" s="4"/>
      <c r="AW2389" s="4"/>
      <c r="AX2389" s="4"/>
      <c r="AY2389" s="4"/>
      <c r="AZ2389" s="4"/>
      <c r="BA2389" s="4"/>
      <c r="BB2389" s="4"/>
      <c r="BC2389" s="4"/>
      <c r="BD2389" s="4"/>
      <c r="BE2389" s="4"/>
      <c r="BF2389" s="4"/>
      <c r="BG2389" s="4"/>
      <c r="BH2389" s="4"/>
      <c r="BI2389" s="4"/>
      <c r="BJ2389" s="4"/>
      <c r="BK2389" s="4"/>
      <c r="BL2389" s="4"/>
      <c r="BM2389" s="4"/>
      <c r="BN2389" s="4"/>
      <c r="BO2389" s="4"/>
      <c r="BP2389" s="4"/>
      <c r="BQ2389" s="4"/>
      <c r="BR2389" s="4"/>
      <c r="BS2389" s="4"/>
      <c r="BT2389" s="4"/>
      <c r="BU2389" s="4"/>
      <c r="BV2389" s="4"/>
      <c r="BW2389" s="4"/>
      <c r="BZ2389" s="7"/>
      <c r="CF2389" s="7"/>
      <c r="CG2389" s="14"/>
      <c r="CH2389" s="7"/>
      <c r="CI2389" s="14"/>
      <c r="CJ2389" s="7"/>
      <c r="CK2389" s="14"/>
      <c r="CL2389" s="7"/>
      <c r="CM2389" s="14"/>
    </row>
    <row r="2390" spans="1:91" x14ac:dyDescent="0.3">
      <c r="A2390" s="10">
        <v>151</v>
      </c>
      <c r="B2390" s="36" t="s">
        <v>1025</v>
      </c>
      <c r="G2390" s="36" t="s">
        <v>7826</v>
      </c>
      <c r="K2390" s="7"/>
      <c r="L2390" s="7" t="s">
        <v>834</v>
      </c>
      <c r="M2390" s="7" t="s">
        <v>717</v>
      </c>
      <c r="N2390" s="4"/>
      <c r="O2390" s="4"/>
      <c r="P2390" s="4"/>
      <c r="Q2390" s="4"/>
      <c r="R2390" s="4"/>
      <c r="S2390" s="4"/>
      <c r="T2390" s="4"/>
      <c r="U2390" s="4"/>
      <c r="V2390" s="4"/>
      <c r="W2390" s="4"/>
      <c r="X2390" s="4"/>
      <c r="Y2390" s="4"/>
      <c r="Z2390" s="4"/>
      <c r="AA2390" s="4"/>
      <c r="AB2390" s="4"/>
      <c r="AC2390" s="4"/>
      <c r="AD2390" s="4"/>
      <c r="AE2390" s="4"/>
      <c r="AF2390" s="4"/>
      <c r="AG2390" s="4"/>
      <c r="AH2390" s="4"/>
      <c r="AI2390" s="4"/>
      <c r="AJ2390" s="4"/>
      <c r="AK2390" s="4"/>
      <c r="AL2390" s="4"/>
      <c r="AM2390" s="4"/>
      <c r="AN2390" s="4"/>
      <c r="AO2390" s="4"/>
      <c r="AP2390" s="4"/>
      <c r="AQ2390" s="4"/>
      <c r="AR2390" s="4"/>
      <c r="AS2390" s="4"/>
      <c r="AT2390" s="4"/>
      <c r="AU2390" s="4"/>
      <c r="AV2390" s="4"/>
      <c r="AW2390" s="4"/>
      <c r="AX2390" s="4"/>
      <c r="AY2390" s="4"/>
      <c r="AZ2390" s="4"/>
      <c r="BA2390" s="4"/>
      <c r="BB2390" s="4"/>
      <c r="BC2390" s="4"/>
      <c r="BD2390" s="4"/>
      <c r="BE2390" s="4"/>
      <c r="BF2390" s="4"/>
      <c r="BG2390" s="4"/>
      <c r="BH2390" s="4"/>
      <c r="BI2390" s="4"/>
      <c r="BJ2390" s="4"/>
      <c r="BK2390" s="4"/>
      <c r="BL2390" s="4"/>
      <c r="BM2390" s="4"/>
      <c r="BN2390" s="4"/>
      <c r="BO2390" s="4"/>
      <c r="BP2390" s="4"/>
      <c r="BQ2390" s="4"/>
      <c r="BR2390" s="4"/>
      <c r="BS2390" s="4"/>
      <c r="BT2390" s="4"/>
      <c r="BU2390" s="4"/>
      <c r="BV2390" s="4"/>
      <c r="BW2390" s="4"/>
      <c r="BZ2390" s="7"/>
      <c r="CF2390" s="7"/>
      <c r="CG2390" s="14"/>
      <c r="CH2390" s="7"/>
      <c r="CI2390" s="14"/>
      <c r="CJ2390" s="7"/>
      <c r="CK2390" s="14"/>
      <c r="CL2390" s="7"/>
      <c r="CM2390" s="14"/>
    </row>
    <row r="2391" spans="1:91" x14ac:dyDescent="0.3">
      <c r="A2391" s="10">
        <v>151</v>
      </c>
      <c r="B2391" s="36" t="s">
        <v>860</v>
      </c>
      <c r="G2391" s="36" t="s">
        <v>7827</v>
      </c>
      <c r="K2391" s="7"/>
      <c r="L2391" s="7" t="s">
        <v>834</v>
      </c>
      <c r="M2391" s="7" t="s">
        <v>633</v>
      </c>
      <c r="N2391" s="4"/>
      <c r="O2391" s="4"/>
      <c r="P2391" s="4"/>
      <c r="Q2391" s="4"/>
      <c r="R2391" s="4"/>
      <c r="S2391" s="4"/>
      <c r="T2391" s="4"/>
      <c r="U2391" s="4"/>
      <c r="V2391" s="4"/>
      <c r="W2391" s="4"/>
      <c r="X2391" s="4"/>
      <c r="Y2391" s="4"/>
      <c r="Z2391" s="4"/>
      <c r="AA2391" s="4"/>
      <c r="AB2391" s="4"/>
      <c r="AC2391" s="4"/>
      <c r="AD2391" s="4"/>
      <c r="AE2391" s="4"/>
      <c r="AF2391" s="4"/>
      <c r="AG2391" s="4"/>
      <c r="AH2391" s="4"/>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c r="BI2391" s="4"/>
      <c r="BJ2391" s="4"/>
      <c r="BK2391" s="4"/>
      <c r="BL2391" s="4"/>
      <c r="BM2391" s="4"/>
      <c r="BN2391" s="4"/>
      <c r="BO2391" s="4"/>
      <c r="BP2391" s="4"/>
      <c r="BQ2391" s="4"/>
      <c r="BR2391" s="4"/>
      <c r="BS2391" s="4"/>
      <c r="BT2391" s="4"/>
      <c r="BU2391" s="4"/>
      <c r="BV2391" s="4"/>
      <c r="BW2391" s="4"/>
      <c r="BZ2391" s="7"/>
      <c r="CF2391" s="7"/>
      <c r="CG2391" s="14"/>
      <c r="CH2391" s="7"/>
      <c r="CI2391" s="14"/>
      <c r="CJ2391" s="7"/>
      <c r="CK2391" s="14"/>
      <c r="CL2391" s="7"/>
      <c r="CM2391" s="14"/>
    </row>
    <row r="2392" spans="1:91" x14ac:dyDescent="0.3">
      <c r="A2392" s="10">
        <v>151</v>
      </c>
      <c r="B2392" s="36" t="s">
        <v>1025</v>
      </c>
      <c r="G2392" s="36" t="s">
        <v>7828</v>
      </c>
      <c r="K2392" s="7"/>
      <c r="L2392" s="7" t="s">
        <v>834</v>
      </c>
      <c r="M2392" s="7" t="s">
        <v>669</v>
      </c>
      <c r="N2392" s="4"/>
      <c r="O2392" s="4"/>
      <c r="P2392" s="4"/>
      <c r="Q2392" s="4"/>
      <c r="R2392" s="4"/>
      <c r="S2392" s="4"/>
      <c r="T2392" s="4"/>
      <c r="U2392" s="4"/>
      <c r="V2392" s="4"/>
      <c r="W2392" s="4"/>
      <c r="X2392" s="4"/>
      <c r="Y2392" s="4"/>
      <c r="Z2392" s="4"/>
      <c r="AA2392" s="4"/>
      <c r="AB2392" s="4"/>
      <c r="AC2392" s="4"/>
      <c r="AD2392" s="4"/>
      <c r="AE2392" s="4"/>
      <c r="AF2392" s="4"/>
      <c r="AG2392" s="4"/>
      <c r="AH2392" s="4"/>
      <c r="AI2392" s="4"/>
      <c r="AJ2392" s="4"/>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c r="BI2392" s="4"/>
      <c r="BJ2392" s="4"/>
      <c r="BK2392" s="4"/>
      <c r="BL2392" s="4"/>
      <c r="BM2392" s="4"/>
      <c r="BN2392" s="4"/>
      <c r="BO2392" s="4"/>
      <c r="BP2392" s="4"/>
      <c r="BQ2392" s="4"/>
      <c r="BR2392" s="4"/>
      <c r="BS2392" s="4"/>
      <c r="BT2392" s="4"/>
      <c r="BU2392" s="4"/>
      <c r="BV2392" s="4"/>
      <c r="BW2392" s="4"/>
      <c r="BZ2392" s="7"/>
      <c r="CF2392" s="7"/>
      <c r="CG2392" s="14"/>
      <c r="CH2392" s="7"/>
      <c r="CI2392" s="14"/>
      <c r="CJ2392" s="7"/>
      <c r="CK2392" s="14"/>
      <c r="CL2392" s="7"/>
      <c r="CM2392" s="14"/>
    </row>
    <row r="2393" spans="1:91" x14ac:dyDescent="0.3">
      <c r="A2393" s="10">
        <v>151</v>
      </c>
      <c r="B2393" s="36" t="s">
        <v>860</v>
      </c>
      <c r="G2393" s="36" t="s">
        <v>7829</v>
      </c>
      <c r="K2393" s="7"/>
      <c r="L2393" s="7" t="s">
        <v>834</v>
      </c>
      <c r="M2393" s="7" t="s">
        <v>624</v>
      </c>
      <c r="N2393" s="4"/>
      <c r="O2393" s="4"/>
      <c r="P2393" s="4"/>
      <c r="Q2393" s="4"/>
      <c r="R2393" s="4"/>
      <c r="S2393" s="4"/>
      <c r="T2393" s="4"/>
      <c r="U2393" s="4"/>
      <c r="V2393" s="4"/>
      <c r="W2393" s="4"/>
      <c r="X2393" s="4"/>
      <c r="Y2393" s="4"/>
      <c r="Z2393" s="4"/>
      <c r="AA2393" s="4"/>
      <c r="AB2393" s="4"/>
      <c r="AC2393" s="4"/>
      <c r="AD2393" s="4"/>
      <c r="AE2393" s="4"/>
      <c r="AF2393" s="4"/>
      <c r="AG2393" s="4"/>
      <c r="AH2393" s="4"/>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c r="BI2393" s="4"/>
      <c r="BJ2393" s="4"/>
      <c r="BK2393" s="4"/>
      <c r="BL2393" s="4"/>
      <c r="BM2393" s="4"/>
      <c r="BN2393" s="4"/>
      <c r="BO2393" s="4"/>
      <c r="BP2393" s="4"/>
      <c r="BQ2393" s="4"/>
      <c r="BR2393" s="4"/>
      <c r="BS2393" s="4"/>
      <c r="BT2393" s="4"/>
      <c r="BU2393" s="4"/>
      <c r="BV2393" s="4"/>
      <c r="BW2393" s="4"/>
      <c r="BZ2393" s="7"/>
      <c r="CF2393" s="7"/>
      <c r="CG2393" s="14"/>
      <c r="CH2393" s="7"/>
      <c r="CI2393" s="14"/>
      <c r="CJ2393" s="7"/>
      <c r="CK2393" s="14"/>
      <c r="CL2393" s="7"/>
      <c r="CM2393" s="14"/>
    </row>
    <row r="2394" spans="1:91" x14ac:dyDescent="0.3">
      <c r="A2394" s="10">
        <v>151</v>
      </c>
      <c r="B2394" s="36" t="s">
        <v>860</v>
      </c>
      <c r="G2394" s="36" t="s">
        <v>7830</v>
      </c>
      <c r="K2394" s="7"/>
      <c r="L2394" s="7" t="s">
        <v>834</v>
      </c>
      <c r="M2394" s="7" t="s">
        <v>669</v>
      </c>
      <c r="N2394" s="4"/>
      <c r="O2394" s="4"/>
      <c r="P2394" s="4"/>
      <c r="Q2394" s="4"/>
      <c r="R2394" s="4"/>
      <c r="S2394" s="4"/>
      <c r="T2394" s="4"/>
      <c r="U2394" s="4"/>
      <c r="V2394" s="4"/>
      <c r="W2394" s="4"/>
      <c r="X2394" s="4"/>
      <c r="Y2394" s="4"/>
      <c r="Z2394" s="4"/>
      <c r="AA2394" s="4"/>
      <c r="AB2394" s="4"/>
      <c r="AC2394" s="4"/>
      <c r="AD2394" s="4"/>
      <c r="AE2394" s="4"/>
      <c r="AF2394" s="4"/>
      <c r="AG2394" s="4"/>
      <c r="AH2394" s="4"/>
      <c r="AI2394" s="4"/>
      <c r="AJ2394" s="4"/>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c r="BI2394" s="4"/>
      <c r="BJ2394" s="4"/>
      <c r="BK2394" s="4"/>
      <c r="BL2394" s="4"/>
      <c r="BM2394" s="4"/>
      <c r="BN2394" s="4"/>
      <c r="BO2394" s="4"/>
      <c r="BP2394" s="4"/>
      <c r="BQ2394" s="4"/>
      <c r="BR2394" s="4"/>
      <c r="BS2394" s="4"/>
      <c r="BT2394" s="4"/>
      <c r="BU2394" s="4"/>
      <c r="BV2394" s="4"/>
      <c r="BW2394" s="4"/>
      <c r="BZ2394" s="7"/>
      <c r="CF2394" s="7"/>
      <c r="CG2394" s="14"/>
      <c r="CH2394" s="7"/>
      <c r="CI2394" s="14"/>
      <c r="CJ2394" s="7"/>
      <c r="CK2394" s="14"/>
      <c r="CL2394" s="7"/>
      <c r="CM2394" s="14"/>
    </row>
    <row r="2395" spans="1:91" x14ac:dyDescent="0.3">
      <c r="A2395" s="10">
        <v>151</v>
      </c>
      <c r="B2395" s="36" t="s">
        <v>860</v>
      </c>
      <c r="G2395" s="36" t="s">
        <v>7831</v>
      </c>
      <c r="K2395" s="7"/>
      <c r="L2395" s="7" t="s">
        <v>834</v>
      </c>
      <c r="M2395" s="7" t="s">
        <v>765</v>
      </c>
      <c r="N2395" s="4"/>
      <c r="O2395" s="4"/>
      <c r="P2395" s="4"/>
      <c r="Q2395" s="4"/>
      <c r="R2395" s="4"/>
      <c r="S2395" s="4"/>
      <c r="T2395" s="4"/>
      <c r="U2395" s="4"/>
      <c r="V2395" s="4"/>
      <c r="W2395" s="4"/>
      <c r="X2395" s="4"/>
      <c r="Y2395" s="4"/>
      <c r="Z2395" s="4"/>
      <c r="AA2395" s="4"/>
      <c r="AB2395" s="4"/>
      <c r="AC2395" s="4"/>
      <c r="AD2395" s="4"/>
      <c r="AE2395" s="4"/>
      <c r="AF2395" s="4"/>
      <c r="AG2395" s="4"/>
      <c r="AH2395" s="4"/>
      <c r="AI2395" s="4"/>
      <c r="AJ2395" s="4"/>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c r="BI2395" s="4"/>
      <c r="BJ2395" s="4"/>
      <c r="BK2395" s="4"/>
      <c r="BL2395" s="4"/>
      <c r="BM2395" s="4"/>
      <c r="BN2395" s="4"/>
      <c r="BO2395" s="4"/>
      <c r="BP2395" s="4"/>
      <c r="BQ2395" s="4"/>
      <c r="BR2395" s="4"/>
      <c r="BS2395" s="4"/>
      <c r="BT2395" s="4"/>
      <c r="BU2395" s="4"/>
      <c r="BV2395" s="4"/>
      <c r="BW2395" s="4"/>
      <c r="BZ2395" s="7"/>
      <c r="CF2395" s="7"/>
      <c r="CG2395" s="14"/>
      <c r="CH2395" s="7"/>
      <c r="CI2395" s="14"/>
      <c r="CJ2395" s="7"/>
      <c r="CK2395" s="14"/>
      <c r="CL2395" s="7"/>
      <c r="CM2395" s="14"/>
    </row>
    <row r="2396" spans="1:91" x14ac:dyDescent="0.3">
      <c r="A2396" s="10">
        <v>151</v>
      </c>
      <c r="B2396" s="36" t="s">
        <v>860</v>
      </c>
      <c r="G2396" s="36" t="s">
        <v>7832</v>
      </c>
      <c r="K2396" s="7"/>
      <c r="L2396" s="7" t="s">
        <v>834</v>
      </c>
      <c r="M2396" s="7" t="s">
        <v>765</v>
      </c>
      <c r="N2396" s="4"/>
      <c r="O2396" s="4"/>
      <c r="P2396" s="4"/>
      <c r="Q2396" s="4"/>
      <c r="R2396" s="4"/>
      <c r="S2396" s="4"/>
      <c r="T2396" s="4"/>
      <c r="U2396" s="4"/>
      <c r="V2396" s="4"/>
      <c r="W2396" s="4"/>
      <c r="X2396" s="4"/>
      <c r="Y2396" s="4"/>
      <c r="Z2396" s="4"/>
      <c r="AA2396" s="4"/>
      <c r="AB2396" s="4"/>
      <c r="AC2396" s="4"/>
      <c r="AD2396" s="4"/>
      <c r="AE2396" s="4"/>
      <c r="AF2396" s="4"/>
      <c r="AG2396" s="4"/>
      <c r="AH2396" s="4"/>
      <c r="AI2396" s="4"/>
      <c r="AJ2396" s="4"/>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c r="BI2396" s="4"/>
      <c r="BJ2396" s="4"/>
      <c r="BK2396" s="4"/>
      <c r="BL2396" s="4"/>
      <c r="BM2396" s="4"/>
      <c r="BN2396" s="4"/>
      <c r="BO2396" s="4"/>
      <c r="BP2396" s="4"/>
      <c r="BQ2396" s="4"/>
      <c r="BR2396" s="4"/>
      <c r="BS2396" s="4"/>
      <c r="BT2396" s="4"/>
      <c r="BU2396" s="4"/>
      <c r="BV2396" s="4"/>
      <c r="BW2396" s="4"/>
      <c r="BZ2396" s="7"/>
      <c r="CF2396" s="7"/>
      <c r="CG2396" s="14"/>
      <c r="CH2396" s="7"/>
      <c r="CI2396" s="14"/>
      <c r="CJ2396" s="7"/>
      <c r="CK2396" s="14"/>
      <c r="CL2396" s="7"/>
      <c r="CM2396" s="14"/>
    </row>
    <row r="2397" spans="1:91" x14ac:dyDescent="0.3">
      <c r="A2397" s="10">
        <v>151</v>
      </c>
      <c r="B2397" s="36" t="s">
        <v>860</v>
      </c>
      <c r="G2397" s="36" t="s">
        <v>7833</v>
      </c>
      <c r="K2397" s="7"/>
      <c r="L2397" s="7" t="s">
        <v>834</v>
      </c>
      <c r="M2397" s="7" t="s">
        <v>669</v>
      </c>
      <c r="N2397" s="4"/>
      <c r="O2397" s="4"/>
      <c r="P2397" s="4"/>
      <c r="Q2397" s="4"/>
      <c r="R2397" s="4"/>
      <c r="S2397" s="4"/>
      <c r="T2397" s="4"/>
      <c r="U2397" s="4"/>
      <c r="V2397" s="4"/>
      <c r="W2397" s="4"/>
      <c r="X2397" s="4"/>
      <c r="Y2397" s="4"/>
      <c r="Z2397" s="4"/>
      <c r="AA2397" s="4"/>
      <c r="AB2397" s="4"/>
      <c r="AC2397" s="4"/>
      <c r="AD2397" s="4"/>
      <c r="AE2397" s="4"/>
      <c r="AF2397" s="4"/>
      <c r="AG2397" s="4"/>
      <c r="AH2397" s="4"/>
      <c r="AI2397" s="4"/>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c r="BI2397" s="4"/>
      <c r="BJ2397" s="4"/>
      <c r="BK2397" s="4"/>
      <c r="BL2397" s="4"/>
      <c r="BM2397" s="4"/>
      <c r="BN2397" s="4"/>
      <c r="BO2397" s="4"/>
      <c r="BP2397" s="4"/>
      <c r="BQ2397" s="4"/>
      <c r="BR2397" s="4"/>
      <c r="BS2397" s="4"/>
      <c r="BT2397" s="4"/>
      <c r="BU2397" s="4"/>
      <c r="BV2397" s="4"/>
      <c r="BW2397" s="4"/>
      <c r="BZ2397" s="7"/>
      <c r="CF2397" s="7"/>
      <c r="CG2397" s="14"/>
      <c r="CH2397" s="7"/>
      <c r="CI2397" s="14"/>
      <c r="CJ2397" s="7"/>
      <c r="CK2397" s="14"/>
      <c r="CL2397" s="7"/>
      <c r="CM2397" s="14"/>
    </row>
    <row r="2398" spans="1:91" x14ac:dyDescent="0.3">
      <c r="A2398" s="10">
        <v>151</v>
      </c>
      <c r="B2398" s="36" t="s">
        <v>860</v>
      </c>
      <c r="G2398" s="36" t="s">
        <v>7834</v>
      </c>
      <c r="K2398" s="7"/>
      <c r="L2398" s="7" t="s">
        <v>834</v>
      </c>
      <c r="M2398" s="7" t="s">
        <v>669</v>
      </c>
      <c r="N2398" s="4"/>
      <c r="O2398" s="4"/>
      <c r="P2398" s="4"/>
      <c r="Q2398" s="4"/>
      <c r="R2398" s="4"/>
      <c r="S2398" s="4"/>
      <c r="T2398" s="4"/>
      <c r="U2398" s="4"/>
      <c r="V2398" s="4"/>
      <c r="W2398" s="4"/>
      <c r="X2398" s="4"/>
      <c r="Y2398" s="4"/>
      <c r="Z2398" s="4"/>
      <c r="AA2398" s="4"/>
      <c r="AB2398" s="4"/>
      <c r="AC2398" s="4"/>
      <c r="AD2398" s="4"/>
      <c r="AE2398" s="4"/>
      <c r="AF2398" s="4"/>
      <c r="AG2398" s="4"/>
      <c r="AH2398" s="4"/>
      <c r="AI2398" s="4"/>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c r="BI2398" s="4"/>
      <c r="BJ2398" s="4"/>
      <c r="BK2398" s="4"/>
      <c r="BL2398" s="4"/>
      <c r="BM2398" s="4"/>
      <c r="BN2398" s="4"/>
      <c r="BO2398" s="4"/>
      <c r="BP2398" s="4"/>
      <c r="BQ2398" s="4"/>
      <c r="BR2398" s="4"/>
      <c r="BS2398" s="4"/>
      <c r="BT2398" s="4"/>
      <c r="BU2398" s="4"/>
      <c r="BV2398" s="4"/>
      <c r="BW2398" s="4"/>
      <c r="BZ2398" s="7"/>
      <c r="CF2398" s="7"/>
      <c r="CG2398" s="14"/>
      <c r="CH2398" s="7"/>
      <c r="CI2398" s="14"/>
      <c r="CJ2398" s="7"/>
      <c r="CK2398" s="14"/>
      <c r="CL2398" s="7"/>
      <c r="CM2398" s="14"/>
    </row>
    <row r="2399" spans="1:91" x14ac:dyDescent="0.3">
      <c r="A2399" s="10">
        <v>151</v>
      </c>
      <c r="B2399" s="36" t="s">
        <v>1961</v>
      </c>
      <c r="G2399" s="36" t="s">
        <v>7835</v>
      </c>
      <c r="K2399" s="7"/>
      <c r="L2399" s="7" t="s">
        <v>834</v>
      </c>
      <c r="M2399" s="7" t="s">
        <v>624</v>
      </c>
      <c r="N2399" s="4"/>
      <c r="O2399" s="4"/>
      <c r="P2399" s="4"/>
      <c r="Q2399" s="4"/>
      <c r="R2399" s="4"/>
      <c r="S2399" s="4"/>
      <c r="T2399" s="4"/>
      <c r="U2399" s="4"/>
      <c r="V2399" s="4"/>
      <c r="W2399" s="4"/>
      <c r="X2399" s="4"/>
      <c r="Y2399" s="4"/>
      <c r="Z2399" s="4"/>
      <c r="AA2399" s="4"/>
      <c r="AB2399" s="4"/>
      <c r="AC2399" s="4"/>
      <c r="AD2399" s="4"/>
      <c r="AE2399" s="4"/>
      <c r="AF2399" s="4"/>
      <c r="AG2399" s="4"/>
      <c r="AH2399" s="4"/>
      <c r="AI2399" s="4"/>
      <c r="AJ2399" s="4"/>
      <c r="AK2399" s="4"/>
      <c r="AL2399" s="4"/>
      <c r="AM2399" s="4"/>
      <c r="AN2399" s="4"/>
      <c r="AO2399" s="4"/>
      <c r="AP2399" s="4"/>
      <c r="AQ2399" s="4"/>
      <c r="AR2399" s="4"/>
      <c r="AS2399" s="4"/>
      <c r="AT2399" s="4"/>
      <c r="AU2399" s="4"/>
      <c r="AV2399" s="4"/>
      <c r="AW2399" s="4"/>
      <c r="AX2399" s="4"/>
      <c r="AY2399" s="4"/>
      <c r="AZ2399" s="4"/>
      <c r="BA2399" s="4"/>
      <c r="BB2399" s="4"/>
      <c r="BC2399" s="4"/>
      <c r="BD2399" s="4"/>
      <c r="BE2399" s="4"/>
      <c r="BF2399" s="4"/>
      <c r="BG2399" s="4"/>
      <c r="BH2399" s="4"/>
      <c r="BI2399" s="4"/>
      <c r="BJ2399" s="4"/>
      <c r="BK2399" s="4"/>
      <c r="BL2399" s="4"/>
      <c r="BM2399" s="4"/>
      <c r="BN2399" s="4"/>
      <c r="BO2399" s="4"/>
      <c r="BP2399" s="4"/>
      <c r="BQ2399" s="4"/>
      <c r="BR2399" s="4"/>
      <c r="BS2399" s="4"/>
      <c r="BT2399" s="4"/>
      <c r="BU2399" s="4"/>
      <c r="BV2399" s="4"/>
      <c r="BW2399" s="4"/>
      <c r="BZ2399" s="7"/>
      <c r="CF2399" s="7"/>
      <c r="CG2399" s="14"/>
      <c r="CH2399" s="7"/>
      <c r="CI2399" s="14"/>
      <c r="CJ2399" s="7"/>
      <c r="CK2399" s="14"/>
      <c r="CL2399" s="7"/>
      <c r="CM2399" s="14"/>
    </row>
    <row r="2400" spans="1:91" x14ac:dyDescent="0.3">
      <c r="A2400" s="10">
        <v>151</v>
      </c>
      <c r="B2400" s="36" t="s">
        <v>6546</v>
      </c>
      <c r="G2400" s="36" t="s">
        <v>7836</v>
      </c>
      <c r="K2400" s="7"/>
      <c r="L2400" s="7" t="s">
        <v>834</v>
      </c>
      <c r="M2400" s="7" t="s">
        <v>669</v>
      </c>
      <c r="N2400" s="4"/>
      <c r="O2400" s="4"/>
      <c r="P2400" s="4"/>
      <c r="Q2400" s="4"/>
      <c r="R2400" s="4"/>
      <c r="S2400" s="4"/>
      <c r="T2400" s="4"/>
      <c r="U2400" s="4"/>
      <c r="V2400" s="4"/>
      <c r="W2400" s="4"/>
      <c r="X2400" s="4"/>
      <c r="Y2400" s="4"/>
      <c r="Z2400" s="4"/>
      <c r="AA2400" s="4"/>
      <c r="AB2400" s="4"/>
      <c r="AC2400" s="4"/>
      <c r="AD2400" s="4"/>
      <c r="AE2400" s="4"/>
      <c r="AF2400" s="4"/>
      <c r="AG2400" s="4"/>
      <c r="AH2400" s="4"/>
      <c r="AI2400" s="4"/>
      <c r="AJ2400" s="4"/>
      <c r="AK2400" s="4"/>
      <c r="AL2400" s="4"/>
      <c r="AM2400" s="4"/>
      <c r="AN2400" s="4"/>
      <c r="AO2400" s="4"/>
      <c r="AP2400" s="4"/>
      <c r="AQ2400" s="4"/>
      <c r="AR2400" s="4"/>
      <c r="AS2400" s="4"/>
      <c r="AT2400" s="4"/>
      <c r="AU2400" s="4"/>
      <c r="AV2400" s="4"/>
      <c r="AW2400" s="4"/>
      <c r="AX2400" s="4"/>
      <c r="AY2400" s="4"/>
      <c r="AZ2400" s="4"/>
      <c r="BA2400" s="4"/>
      <c r="BB2400" s="4"/>
      <c r="BC2400" s="4"/>
      <c r="BD2400" s="4"/>
      <c r="BE2400" s="4"/>
      <c r="BF2400" s="4"/>
      <c r="BG2400" s="4"/>
      <c r="BH2400" s="4"/>
      <c r="BI2400" s="4"/>
      <c r="BJ2400" s="4"/>
      <c r="BK2400" s="4"/>
      <c r="BL2400" s="4"/>
      <c r="BM2400" s="4"/>
      <c r="BN2400" s="4"/>
      <c r="BO2400" s="4"/>
      <c r="BP2400" s="4"/>
      <c r="BQ2400" s="4"/>
      <c r="BR2400" s="4"/>
      <c r="BS2400" s="4"/>
      <c r="BT2400" s="4"/>
      <c r="BU2400" s="4"/>
      <c r="BV2400" s="4"/>
      <c r="BW2400" s="4"/>
      <c r="BZ2400" s="7"/>
      <c r="CF2400" s="7"/>
      <c r="CG2400" s="14"/>
      <c r="CH2400" s="7"/>
      <c r="CI2400" s="14"/>
      <c r="CJ2400" s="7"/>
      <c r="CK2400" s="14"/>
      <c r="CL2400" s="7"/>
      <c r="CM2400" s="14"/>
    </row>
    <row r="2401" spans="1:91" x14ac:dyDescent="0.3">
      <c r="A2401" s="10">
        <v>151</v>
      </c>
      <c r="B2401" s="36" t="s">
        <v>852</v>
      </c>
      <c r="G2401" s="36" t="s">
        <v>7837</v>
      </c>
      <c r="K2401" s="7"/>
      <c r="L2401" s="7" t="s">
        <v>834</v>
      </c>
      <c r="M2401" s="7" t="s">
        <v>669</v>
      </c>
      <c r="N2401" s="4"/>
      <c r="O2401" s="4"/>
      <c r="P2401" s="4"/>
      <c r="Q2401" s="4"/>
      <c r="R2401" s="4"/>
      <c r="S2401" s="4"/>
      <c r="T2401" s="4"/>
      <c r="U2401" s="4"/>
      <c r="V2401" s="4"/>
      <c r="W2401" s="4"/>
      <c r="X2401" s="4"/>
      <c r="Y2401" s="4"/>
      <c r="Z2401" s="4"/>
      <c r="AA2401" s="4"/>
      <c r="AB2401" s="4"/>
      <c r="AC2401" s="4"/>
      <c r="AD2401" s="4"/>
      <c r="AE2401" s="4"/>
      <c r="AF2401" s="4"/>
      <c r="AG2401" s="4"/>
      <c r="AH2401" s="4"/>
      <c r="AI2401" s="4"/>
      <c r="AJ2401" s="4"/>
      <c r="AK2401" s="4"/>
      <c r="AL2401" s="4"/>
      <c r="AM2401" s="4"/>
      <c r="AN2401" s="4"/>
      <c r="AO2401" s="4"/>
      <c r="AP2401" s="4"/>
      <c r="AQ2401" s="4"/>
      <c r="AR2401" s="4"/>
      <c r="AS2401" s="4"/>
      <c r="AT2401" s="4"/>
      <c r="AU2401" s="4"/>
      <c r="AV2401" s="4"/>
      <c r="AW2401" s="4"/>
      <c r="AX2401" s="4"/>
      <c r="AY2401" s="4"/>
      <c r="AZ2401" s="4"/>
      <c r="BA2401" s="4"/>
      <c r="BB2401" s="4"/>
      <c r="BC2401" s="4"/>
      <c r="BD2401" s="4"/>
      <c r="BE2401" s="4"/>
      <c r="BF2401" s="4"/>
      <c r="BG2401" s="4"/>
      <c r="BH2401" s="4"/>
      <c r="BI2401" s="4"/>
      <c r="BJ2401" s="4"/>
      <c r="BK2401" s="4"/>
      <c r="BL2401" s="4"/>
      <c r="BM2401" s="4"/>
      <c r="BN2401" s="4"/>
      <c r="BO2401" s="4"/>
      <c r="BP2401" s="4"/>
      <c r="BQ2401" s="4"/>
      <c r="BR2401" s="4"/>
      <c r="BS2401" s="4"/>
      <c r="BT2401" s="4"/>
      <c r="BU2401" s="4"/>
      <c r="BV2401" s="4"/>
      <c r="BW2401" s="4"/>
      <c r="BZ2401" s="7"/>
      <c r="CF2401" s="7"/>
      <c r="CG2401" s="14"/>
      <c r="CH2401" s="7"/>
      <c r="CI2401" s="14"/>
      <c r="CJ2401" s="7"/>
      <c r="CK2401" s="14"/>
      <c r="CL2401" s="7"/>
      <c r="CM2401" s="14"/>
    </row>
    <row r="2402" spans="1:91" x14ac:dyDescent="0.3">
      <c r="A2402" s="10">
        <v>151</v>
      </c>
      <c r="B2402" s="36" t="s">
        <v>1025</v>
      </c>
      <c r="G2402" s="36" t="s">
        <v>7838</v>
      </c>
      <c r="K2402" s="7"/>
      <c r="L2402" s="7" t="s">
        <v>834</v>
      </c>
      <c r="M2402" s="7" t="s">
        <v>669</v>
      </c>
      <c r="N2402" s="4"/>
      <c r="O2402" s="4"/>
      <c r="P2402" s="4"/>
      <c r="Q2402" s="4"/>
      <c r="R2402" s="4"/>
      <c r="S2402" s="4"/>
      <c r="T2402" s="4"/>
      <c r="U2402" s="4"/>
      <c r="V2402" s="4"/>
      <c r="W2402" s="4"/>
      <c r="X2402" s="4"/>
      <c r="Y2402" s="4"/>
      <c r="Z2402" s="4"/>
      <c r="AA2402" s="4"/>
      <c r="AB2402" s="4"/>
      <c r="AC2402" s="4"/>
      <c r="AD2402" s="4"/>
      <c r="AE2402" s="4"/>
      <c r="AF2402" s="4"/>
      <c r="AG2402" s="4"/>
      <c r="AH2402" s="4"/>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4"/>
      <c r="BH2402" s="4"/>
      <c r="BI2402" s="4"/>
      <c r="BJ2402" s="4"/>
      <c r="BK2402" s="4"/>
      <c r="BL2402" s="4"/>
      <c r="BM2402" s="4"/>
      <c r="BN2402" s="4"/>
      <c r="BO2402" s="4"/>
      <c r="BP2402" s="4"/>
      <c r="BQ2402" s="4"/>
      <c r="BR2402" s="4"/>
      <c r="BS2402" s="4"/>
      <c r="BT2402" s="4"/>
      <c r="BU2402" s="4"/>
      <c r="BV2402" s="4"/>
      <c r="BW2402" s="4"/>
      <c r="BZ2402" s="7"/>
      <c r="CF2402" s="7"/>
      <c r="CG2402" s="14"/>
      <c r="CH2402" s="7"/>
      <c r="CI2402" s="14"/>
      <c r="CJ2402" s="7"/>
      <c r="CK2402" s="14"/>
      <c r="CL2402" s="7"/>
      <c r="CM2402" s="14"/>
    </row>
    <row r="2403" spans="1:91" x14ac:dyDescent="0.3">
      <c r="A2403" s="10">
        <v>151</v>
      </c>
      <c r="B2403" s="36" t="s">
        <v>1025</v>
      </c>
      <c r="G2403" s="36" t="s">
        <v>7839</v>
      </c>
      <c r="K2403" s="7"/>
      <c r="L2403" s="7" t="s">
        <v>834</v>
      </c>
      <c r="M2403" s="7" t="s">
        <v>669</v>
      </c>
      <c r="N2403" s="4"/>
      <c r="O2403" s="4"/>
      <c r="P2403" s="4"/>
      <c r="Q2403" s="4"/>
      <c r="R2403" s="4"/>
      <c r="S2403" s="4"/>
      <c r="T2403" s="4"/>
      <c r="U2403" s="4"/>
      <c r="V2403" s="4"/>
      <c r="W2403" s="4"/>
      <c r="X2403" s="4"/>
      <c r="Y2403" s="4"/>
      <c r="Z2403" s="4"/>
      <c r="AA2403" s="4"/>
      <c r="AB2403" s="4"/>
      <c r="AC2403" s="4"/>
      <c r="AD2403" s="4"/>
      <c r="AE2403" s="4"/>
      <c r="AF2403" s="4"/>
      <c r="AG2403" s="4"/>
      <c r="AH2403" s="4"/>
      <c r="AI2403" s="4"/>
      <c r="AJ2403" s="4"/>
      <c r="AK2403" s="4"/>
      <c r="AL2403" s="4"/>
      <c r="AM2403" s="4"/>
      <c r="AN2403" s="4"/>
      <c r="AO2403" s="4"/>
      <c r="AP2403" s="4"/>
      <c r="AQ2403" s="4"/>
      <c r="AR2403" s="4"/>
      <c r="AS2403" s="4"/>
      <c r="AT2403" s="4"/>
      <c r="AU2403" s="4"/>
      <c r="AV2403" s="4"/>
      <c r="AW2403" s="4"/>
      <c r="AX2403" s="4"/>
      <c r="AY2403" s="4"/>
      <c r="AZ2403" s="4"/>
      <c r="BA2403" s="4"/>
      <c r="BB2403" s="4"/>
      <c r="BC2403" s="4"/>
      <c r="BD2403" s="4"/>
      <c r="BE2403" s="4"/>
      <c r="BF2403" s="4"/>
      <c r="BG2403" s="4"/>
      <c r="BH2403" s="4"/>
      <c r="BI2403" s="4"/>
      <c r="BJ2403" s="4"/>
      <c r="BK2403" s="4"/>
      <c r="BL2403" s="4"/>
      <c r="BM2403" s="4"/>
      <c r="BN2403" s="4"/>
      <c r="BO2403" s="4"/>
      <c r="BP2403" s="4"/>
      <c r="BQ2403" s="4"/>
      <c r="BR2403" s="4"/>
      <c r="BS2403" s="4"/>
      <c r="BT2403" s="4"/>
      <c r="BU2403" s="4"/>
      <c r="BV2403" s="4"/>
      <c r="BW2403" s="4"/>
      <c r="BZ2403" s="7"/>
      <c r="CF2403" s="7"/>
      <c r="CG2403" s="14"/>
      <c r="CH2403" s="7"/>
      <c r="CI2403" s="14"/>
      <c r="CJ2403" s="7"/>
      <c r="CK2403" s="14"/>
      <c r="CL2403" s="7"/>
      <c r="CM2403" s="14"/>
    </row>
    <row r="2404" spans="1:91" x14ac:dyDescent="0.3">
      <c r="A2404" s="10">
        <v>151</v>
      </c>
      <c r="B2404" s="36" t="s">
        <v>1058</v>
      </c>
      <c r="G2404" s="36" t="s">
        <v>7840</v>
      </c>
      <c r="K2404" s="7"/>
      <c r="L2404" s="7" t="s">
        <v>834</v>
      </c>
      <c r="M2404" s="7" t="s">
        <v>669</v>
      </c>
      <c r="N2404" s="4"/>
      <c r="O2404" s="4"/>
      <c r="P2404" s="4"/>
      <c r="Q2404" s="4"/>
      <c r="R2404" s="4"/>
      <c r="S2404" s="4"/>
      <c r="T2404" s="4"/>
      <c r="U2404" s="4"/>
      <c r="V2404" s="4"/>
      <c r="W2404" s="4"/>
      <c r="X2404" s="4"/>
      <c r="Y2404" s="4"/>
      <c r="Z2404" s="4"/>
      <c r="AA2404" s="4"/>
      <c r="AB2404" s="4"/>
      <c r="AC2404" s="4"/>
      <c r="AD2404" s="4"/>
      <c r="AE2404" s="4"/>
      <c r="AF2404" s="4"/>
      <c r="AG2404" s="4"/>
      <c r="AH2404" s="4"/>
      <c r="AI2404" s="4"/>
      <c r="AJ2404" s="4"/>
      <c r="AK2404" s="4"/>
      <c r="AL2404" s="4"/>
      <c r="AM2404" s="4"/>
      <c r="AN2404" s="4"/>
      <c r="AO2404" s="4"/>
      <c r="AP2404" s="4"/>
      <c r="AQ2404" s="4"/>
      <c r="AR2404" s="4"/>
      <c r="AS2404" s="4"/>
      <c r="AT2404" s="4"/>
      <c r="AU2404" s="4"/>
      <c r="AV2404" s="4"/>
      <c r="AW2404" s="4"/>
      <c r="AX2404" s="4"/>
      <c r="AY2404" s="4"/>
      <c r="AZ2404" s="4"/>
      <c r="BA2404" s="4"/>
      <c r="BB2404" s="4"/>
      <c r="BC2404" s="4"/>
      <c r="BD2404" s="4"/>
      <c r="BE2404" s="4"/>
      <c r="BF2404" s="4"/>
      <c r="BG2404" s="4"/>
      <c r="BH2404" s="4"/>
      <c r="BI2404" s="4"/>
      <c r="BJ2404" s="4"/>
      <c r="BK2404" s="4"/>
      <c r="BL2404" s="4"/>
      <c r="BM2404" s="4"/>
      <c r="BN2404" s="4"/>
      <c r="BO2404" s="4"/>
      <c r="BP2404" s="4"/>
      <c r="BQ2404" s="4"/>
      <c r="BR2404" s="4"/>
      <c r="BS2404" s="4"/>
      <c r="BT2404" s="4"/>
      <c r="BU2404" s="4"/>
      <c r="BV2404" s="4"/>
      <c r="BW2404" s="4"/>
      <c r="BZ2404" s="7"/>
      <c r="CF2404" s="7"/>
      <c r="CG2404" s="14"/>
      <c r="CH2404" s="7"/>
      <c r="CI2404" s="14"/>
      <c r="CJ2404" s="7"/>
      <c r="CK2404" s="14"/>
      <c r="CL2404" s="7"/>
      <c r="CM2404" s="14"/>
    </row>
    <row r="2405" spans="1:91" x14ac:dyDescent="0.3">
      <c r="A2405" s="10">
        <v>151</v>
      </c>
      <c r="B2405" s="36" t="s">
        <v>7059</v>
      </c>
      <c r="G2405" s="36" t="s">
        <v>7841</v>
      </c>
      <c r="K2405" s="7"/>
      <c r="L2405" s="7" t="s">
        <v>834</v>
      </c>
      <c r="M2405" s="7" t="s">
        <v>618</v>
      </c>
      <c r="N2405" s="4"/>
      <c r="O2405" s="4"/>
      <c r="P2405" s="4"/>
      <c r="Q2405" s="4"/>
      <c r="R2405" s="4"/>
      <c r="S2405" s="4"/>
      <c r="T2405" s="4"/>
      <c r="U2405" s="4"/>
      <c r="V2405" s="4"/>
      <c r="W2405" s="4"/>
      <c r="X2405" s="4"/>
      <c r="Y2405" s="4"/>
      <c r="Z2405" s="4"/>
      <c r="AA2405" s="4"/>
      <c r="AB2405" s="4"/>
      <c r="AC2405" s="4"/>
      <c r="AD2405" s="4"/>
      <c r="AE2405" s="4"/>
      <c r="AF2405" s="4"/>
      <c r="AG2405" s="4"/>
      <c r="AH2405" s="4"/>
      <c r="AI2405" s="4"/>
      <c r="AJ2405" s="4"/>
      <c r="AK2405" s="4"/>
      <c r="AL2405" s="4"/>
      <c r="AM2405" s="4"/>
      <c r="AN2405" s="4"/>
      <c r="AO2405" s="4"/>
      <c r="AP2405" s="4"/>
      <c r="AQ2405" s="4"/>
      <c r="AR2405" s="4"/>
      <c r="AS2405" s="4"/>
      <c r="AT2405" s="4"/>
      <c r="AU2405" s="4"/>
      <c r="AV2405" s="4"/>
      <c r="AW2405" s="4"/>
      <c r="AX2405" s="4"/>
      <c r="AY2405" s="4"/>
      <c r="AZ2405" s="4"/>
      <c r="BA2405" s="4"/>
      <c r="BB2405" s="4"/>
      <c r="BC2405" s="4"/>
      <c r="BD2405" s="4"/>
      <c r="BE2405" s="4"/>
      <c r="BF2405" s="4"/>
      <c r="BG2405" s="4"/>
      <c r="BH2405" s="4"/>
      <c r="BI2405" s="4"/>
      <c r="BJ2405" s="4"/>
      <c r="BK2405" s="4"/>
      <c r="BL2405" s="4"/>
      <c r="BM2405" s="4"/>
      <c r="BN2405" s="4"/>
      <c r="BO2405" s="4"/>
      <c r="BP2405" s="4"/>
      <c r="BQ2405" s="4"/>
      <c r="BR2405" s="4"/>
      <c r="BS2405" s="4"/>
      <c r="BT2405" s="4"/>
      <c r="BU2405" s="4"/>
      <c r="BV2405" s="4"/>
      <c r="BW2405" s="4"/>
      <c r="BZ2405" s="7"/>
      <c r="CF2405" s="7"/>
      <c r="CG2405" s="14"/>
      <c r="CH2405" s="7"/>
      <c r="CI2405" s="14"/>
      <c r="CJ2405" s="7"/>
      <c r="CK2405" s="14"/>
      <c r="CL2405" s="7"/>
      <c r="CM2405" s="14"/>
    </row>
    <row r="2406" spans="1:91" x14ac:dyDescent="0.3">
      <c r="A2406" s="10">
        <v>151</v>
      </c>
      <c r="B2406" s="36" t="s">
        <v>860</v>
      </c>
      <c r="G2406" s="36" t="s">
        <v>7842</v>
      </c>
      <c r="K2406" s="7"/>
      <c r="L2406" s="7" t="s">
        <v>834</v>
      </c>
      <c r="M2406" s="7" t="s">
        <v>618</v>
      </c>
      <c r="N2406" s="4"/>
      <c r="O2406" s="4"/>
      <c r="P2406" s="4"/>
      <c r="Q2406" s="4"/>
      <c r="R2406" s="4"/>
      <c r="S2406" s="4"/>
      <c r="T2406" s="4"/>
      <c r="U2406" s="4"/>
      <c r="V2406" s="4"/>
      <c r="W2406" s="4"/>
      <c r="X2406" s="4"/>
      <c r="Y2406" s="4"/>
      <c r="Z2406" s="4"/>
      <c r="AA2406" s="4"/>
      <c r="AB2406" s="4"/>
      <c r="AC2406" s="4"/>
      <c r="AD2406" s="4"/>
      <c r="AE2406" s="4"/>
      <c r="AF2406" s="4"/>
      <c r="AG2406" s="4"/>
      <c r="AH2406" s="4"/>
      <c r="AI2406" s="4"/>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4"/>
      <c r="BK2406" s="4"/>
      <c r="BL2406" s="4"/>
      <c r="BM2406" s="4"/>
      <c r="BN2406" s="4"/>
      <c r="BO2406" s="4"/>
      <c r="BP2406" s="4"/>
      <c r="BQ2406" s="4"/>
      <c r="BR2406" s="4"/>
      <c r="BS2406" s="4"/>
      <c r="BT2406" s="4"/>
      <c r="BU2406" s="4"/>
      <c r="BV2406" s="4"/>
      <c r="BW2406" s="4"/>
      <c r="BZ2406" s="7"/>
      <c r="CF2406" s="7"/>
      <c r="CG2406" s="14"/>
      <c r="CH2406" s="7"/>
      <c r="CI2406" s="14"/>
      <c r="CJ2406" s="7"/>
      <c r="CK2406" s="14"/>
      <c r="CL2406" s="7"/>
      <c r="CM2406" s="14"/>
    </row>
    <row r="2407" spans="1:91" x14ac:dyDescent="0.3">
      <c r="A2407" s="10">
        <v>151</v>
      </c>
      <c r="B2407" s="36" t="s">
        <v>900</v>
      </c>
      <c r="G2407" s="36" t="s">
        <v>7843</v>
      </c>
      <c r="K2407" s="7"/>
      <c r="L2407" s="7" t="s">
        <v>834</v>
      </c>
      <c r="M2407" s="7" t="s">
        <v>678</v>
      </c>
      <c r="N2407" s="4"/>
      <c r="O2407" s="4"/>
      <c r="P2407" s="4"/>
      <c r="Q2407" s="4"/>
      <c r="R2407" s="4"/>
      <c r="S2407" s="4"/>
      <c r="T2407" s="4"/>
      <c r="U2407" s="4"/>
      <c r="V2407" s="4"/>
      <c r="W2407" s="4"/>
      <c r="X2407" s="4"/>
      <c r="Y2407" s="4"/>
      <c r="Z2407" s="4"/>
      <c r="AA2407" s="4"/>
      <c r="AB2407" s="4"/>
      <c r="AC2407" s="4"/>
      <c r="AD2407" s="4"/>
      <c r="AE2407" s="4"/>
      <c r="AF2407" s="4"/>
      <c r="AG2407" s="4"/>
      <c r="AH2407" s="4"/>
      <c r="AI2407" s="4"/>
      <c r="AJ2407" s="4"/>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c r="BI2407" s="4"/>
      <c r="BJ2407" s="4"/>
      <c r="BK2407" s="4"/>
      <c r="BL2407" s="4"/>
      <c r="BM2407" s="4"/>
      <c r="BN2407" s="4"/>
      <c r="BO2407" s="4"/>
      <c r="BP2407" s="4"/>
      <c r="BQ2407" s="4"/>
      <c r="BR2407" s="4"/>
      <c r="BS2407" s="4"/>
      <c r="BT2407" s="4"/>
      <c r="BU2407" s="4"/>
      <c r="BV2407" s="4"/>
      <c r="BW2407" s="4"/>
      <c r="BZ2407" s="7"/>
      <c r="CF2407" s="7"/>
      <c r="CG2407" s="14"/>
      <c r="CH2407" s="7"/>
      <c r="CI2407" s="14"/>
      <c r="CJ2407" s="7"/>
      <c r="CK2407" s="14"/>
      <c r="CL2407" s="7"/>
      <c r="CM2407" s="14"/>
    </row>
    <row r="2408" spans="1:91" x14ac:dyDescent="0.3">
      <c r="A2408" s="10">
        <v>151</v>
      </c>
      <c r="B2408" s="36" t="s">
        <v>913</v>
      </c>
      <c r="G2408" s="36" t="s">
        <v>7844</v>
      </c>
      <c r="K2408" s="7"/>
      <c r="L2408" s="7" t="s">
        <v>834</v>
      </c>
      <c r="M2408" s="7" t="s">
        <v>618</v>
      </c>
      <c r="N2408" s="4"/>
      <c r="O2408" s="4"/>
      <c r="P2408" s="4"/>
      <c r="Q2408" s="4"/>
      <c r="R2408" s="4"/>
      <c r="S2408" s="4"/>
      <c r="T2408" s="4"/>
      <c r="U2408" s="4"/>
      <c r="V2408" s="4"/>
      <c r="W2408" s="4"/>
      <c r="X2408" s="4"/>
      <c r="Y2408" s="4"/>
      <c r="Z2408" s="4"/>
      <c r="AA2408" s="4"/>
      <c r="AB2408" s="4"/>
      <c r="AC2408" s="4"/>
      <c r="AD2408" s="4"/>
      <c r="AE2408" s="4"/>
      <c r="AF2408" s="4"/>
      <c r="AG2408" s="4"/>
      <c r="AH2408" s="4"/>
      <c r="AI2408" s="4"/>
      <c r="AJ2408" s="4"/>
      <c r="AK2408" s="4"/>
      <c r="AL2408" s="4"/>
      <c r="AM2408" s="4"/>
      <c r="AN2408" s="4"/>
      <c r="AO2408" s="4"/>
      <c r="AP2408" s="4"/>
      <c r="AQ2408" s="4"/>
      <c r="AR2408" s="4"/>
      <c r="AS2408" s="4"/>
      <c r="AT2408" s="4"/>
      <c r="AU2408" s="4"/>
      <c r="AV2408" s="4"/>
      <c r="AW2408" s="4"/>
      <c r="AX2408" s="4"/>
      <c r="AY2408" s="4"/>
      <c r="AZ2408" s="4"/>
      <c r="BA2408" s="4"/>
      <c r="BB2408" s="4"/>
      <c r="BC2408" s="4"/>
      <c r="BD2408" s="4"/>
      <c r="BE2408" s="4"/>
      <c r="BF2408" s="4"/>
      <c r="BG2408" s="4"/>
      <c r="BH2408" s="4"/>
      <c r="BI2408" s="4"/>
      <c r="BJ2408" s="4"/>
      <c r="BK2408" s="4"/>
      <c r="BL2408" s="4"/>
      <c r="BM2408" s="4"/>
      <c r="BN2408" s="4"/>
      <c r="BO2408" s="4"/>
      <c r="BP2408" s="4"/>
      <c r="BQ2408" s="4"/>
      <c r="BR2408" s="4"/>
      <c r="BS2408" s="4"/>
      <c r="BT2408" s="4"/>
      <c r="BU2408" s="4"/>
      <c r="BV2408" s="4"/>
      <c r="BW2408" s="4"/>
      <c r="BZ2408" s="7"/>
      <c r="CF2408" s="7"/>
      <c r="CG2408" s="14"/>
      <c r="CH2408" s="7"/>
      <c r="CI2408" s="14"/>
      <c r="CJ2408" s="7"/>
      <c r="CK2408" s="14"/>
      <c r="CL2408" s="7"/>
      <c r="CM2408" s="14"/>
    </row>
    <row r="2409" spans="1:91" x14ac:dyDescent="0.3">
      <c r="A2409" s="10">
        <v>151</v>
      </c>
      <c r="B2409" s="36" t="s">
        <v>1527</v>
      </c>
      <c r="G2409" s="36" t="s">
        <v>7845</v>
      </c>
      <c r="K2409" s="7"/>
      <c r="L2409" s="7" t="s">
        <v>834</v>
      </c>
      <c r="M2409" s="7" t="s">
        <v>624</v>
      </c>
      <c r="N2409" s="4"/>
      <c r="O2409" s="4"/>
      <c r="P2409" s="4"/>
      <c r="Q2409" s="4"/>
      <c r="R2409" s="4"/>
      <c r="S2409" s="4"/>
      <c r="T2409" s="4"/>
      <c r="U2409" s="4"/>
      <c r="V2409" s="4"/>
      <c r="W2409" s="4"/>
      <c r="X2409" s="4"/>
      <c r="Y2409" s="4"/>
      <c r="Z2409" s="4"/>
      <c r="AA2409" s="4"/>
      <c r="AB2409" s="4"/>
      <c r="AC2409" s="4"/>
      <c r="AD2409" s="4"/>
      <c r="AE2409" s="4"/>
      <c r="AF2409" s="4"/>
      <c r="AG2409" s="4"/>
      <c r="AH2409" s="4"/>
      <c r="AI2409" s="4"/>
      <c r="AJ2409" s="4"/>
      <c r="AK2409" s="4"/>
      <c r="AL2409" s="4"/>
      <c r="AM2409" s="4"/>
      <c r="AN2409" s="4"/>
      <c r="AO2409" s="4"/>
      <c r="AP2409" s="4"/>
      <c r="AQ2409" s="4"/>
      <c r="AR2409" s="4"/>
      <c r="AS2409" s="4"/>
      <c r="AT2409" s="4"/>
      <c r="AU2409" s="4"/>
      <c r="AV2409" s="4"/>
      <c r="AW2409" s="4"/>
      <c r="AX2409" s="4"/>
      <c r="AY2409" s="4"/>
      <c r="AZ2409" s="4"/>
      <c r="BA2409" s="4"/>
      <c r="BB2409" s="4"/>
      <c r="BC2409" s="4"/>
      <c r="BD2409" s="4"/>
      <c r="BE2409" s="4"/>
      <c r="BF2409" s="4"/>
      <c r="BG2409" s="4"/>
      <c r="BH2409" s="4"/>
      <c r="BI2409" s="4"/>
      <c r="BJ2409" s="4"/>
      <c r="BK2409" s="4"/>
      <c r="BL2409" s="4"/>
      <c r="BM2409" s="4"/>
      <c r="BN2409" s="4"/>
      <c r="BO2409" s="4"/>
      <c r="BP2409" s="4"/>
      <c r="BQ2409" s="4"/>
      <c r="BR2409" s="4"/>
      <c r="BS2409" s="4"/>
      <c r="BT2409" s="4"/>
      <c r="BU2409" s="4"/>
      <c r="BV2409" s="4"/>
      <c r="BW2409" s="4"/>
      <c r="BZ2409" s="7"/>
      <c r="CF2409" s="7"/>
      <c r="CG2409" s="14"/>
      <c r="CH2409" s="7"/>
      <c r="CI2409" s="14"/>
      <c r="CJ2409" s="7"/>
      <c r="CK2409" s="14"/>
      <c r="CL2409" s="7"/>
      <c r="CM2409" s="14"/>
    </row>
    <row r="2410" spans="1:91" x14ac:dyDescent="0.3">
      <c r="A2410" s="10">
        <v>151</v>
      </c>
      <c r="B2410" s="36" t="s">
        <v>860</v>
      </c>
      <c r="G2410" s="36" t="s">
        <v>7846</v>
      </c>
      <c r="K2410" s="7"/>
      <c r="L2410" s="7" t="s">
        <v>834</v>
      </c>
      <c r="M2410" s="7" t="s">
        <v>621</v>
      </c>
      <c r="N2410" s="4"/>
      <c r="O2410" s="4"/>
      <c r="P2410" s="4"/>
      <c r="Q2410" s="4"/>
      <c r="R2410" s="4"/>
      <c r="S2410" s="4"/>
      <c r="T2410" s="4"/>
      <c r="U2410" s="4"/>
      <c r="V2410" s="4"/>
      <c r="W2410" s="4"/>
      <c r="X2410" s="4"/>
      <c r="Y2410" s="4"/>
      <c r="Z2410" s="4"/>
      <c r="AA2410" s="4"/>
      <c r="AB2410" s="4"/>
      <c r="AC2410" s="4"/>
      <c r="AD2410" s="4"/>
      <c r="AE2410" s="4"/>
      <c r="AF2410" s="4"/>
      <c r="AG2410" s="4"/>
      <c r="AH2410" s="4"/>
      <c r="AI2410" s="4"/>
      <c r="AJ2410" s="4"/>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c r="BI2410" s="4"/>
      <c r="BJ2410" s="4"/>
      <c r="BK2410" s="4"/>
      <c r="BL2410" s="4"/>
      <c r="BM2410" s="4"/>
      <c r="BN2410" s="4"/>
      <c r="BO2410" s="4"/>
      <c r="BP2410" s="4"/>
      <c r="BQ2410" s="4"/>
      <c r="BR2410" s="4"/>
      <c r="BS2410" s="4"/>
      <c r="BT2410" s="4"/>
      <c r="BU2410" s="4"/>
      <c r="BV2410" s="4"/>
      <c r="BW2410" s="4"/>
      <c r="BZ2410" s="7"/>
      <c r="CF2410" s="7"/>
      <c r="CG2410" s="14"/>
      <c r="CH2410" s="7"/>
      <c r="CI2410" s="14"/>
      <c r="CJ2410" s="7"/>
      <c r="CK2410" s="14"/>
      <c r="CL2410" s="7"/>
      <c r="CM2410" s="14"/>
    </row>
    <row r="2411" spans="1:91" x14ac:dyDescent="0.3">
      <c r="A2411" s="10">
        <v>151</v>
      </c>
      <c r="B2411" s="36" t="s">
        <v>863</v>
      </c>
      <c r="G2411" s="36" t="s">
        <v>7847</v>
      </c>
      <c r="K2411" s="7"/>
      <c r="L2411" s="7" t="s">
        <v>834</v>
      </c>
      <c r="M2411" s="7" t="s">
        <v>669</v>
      </c>
      <c r="N2411" s="4"/>
      <c r="O2411" s="4"/>
      <c r="P2411" s="4"/>
      <c r="Q2411" s="4"/>
      <c r="R2411" s="4"/>
      <c r="S2411" s="4"/>
      <c r="T2411" s="4"/>
      <c r="U2411" s="4"/>
      <c r="V2411" s="4"/>
      <c r="W2411" s="4"/>
      <c r="X2411" s="4"/>
      <c r="Y2411" s="4"/>
      <c r="Z2411" s="4"/>
      <c r="AA2411" s="4"/>
      <c r="AB2411" s="4"/>
      <c r="AC2411" s="4"/>
      <c r="AD2411" s="4"/>
      <c r="AE2411" s="4"/>
      <c r="AF2411" s="4"/>
      <c r="AG2411" s="4"/>
      <c r="AH2411" s="4"/>
      <c r="AI2411" s="4"/>
      <c r="AJ2411" s="4"/>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c r="BI2411" s="4"/>
      <c r="BJ2411" s="4"/>
      <c r="BK2411" s="4"/>
      <c r="BL2411" s="4"/>
      <c r="BM2411" s="4"/>
      <c r="BN2411" s="4"/>
      <c r="BO2411" s="4"/>
      <c r="BP2411" s="4"/>
      <c r="BQ2411" s="4"/>
      <c r="BR2411" s="4"/>
      <c r="BS2411" s="4"/>
      <c r="BT2411" s="4"/>
      <c r="BU2411" s="4"/>
      <c r="BV2411" s="4"/>
      <c r="BW2411" s="4"/>
      <c r="BZ2411" s="7"/>
      <c r="CF2411" s="7"/>
      <c r="CG2411" s="14"/>
      <c r="CH2411" s="7"/>
      <c r="CI2411" s="14"/>
      <c r="CJ2411" s="7"/>
      <c r="CK2411" s="14"/>
      <c r="CL2411" s="7"/>
      <c r="CM2411" s="14"/>
    </row>
    <row r="2412" spans="1:91" x14ac:dyDescent="0.3">
      <c r="A2412" s="10">
        <v>151</v>
      </c>
      <c r="B2412" s="36" t="s">
        <v>1961</v>
      </c>
      <c r="G2412" s="36" t="s">
        <v>7848</v>
      </c>
      <c r="K2412" s="7"/>
      <c r="L2412" s="7" t="s">
        <v>834</v>
      </c>
      <c r="M2412" s="7" t="s">
        <v>615</v>
      </c>
      <c r="N2412" s="4"/>
      <c r="O2412" s="4"/>
      <c r="P2412" s="4"/>
      <c r="Q2412" s="4"/>
      <c r="R2412" s="4"/>
      <c r="S2412" s="4"/>
      <c r="T2412" s="4"/>
      <c r="U2412" s="4"/>
      <c r="V2412" s="4"/>
      <c r="W2412" s="4"/>
      <c r="X2412" s="4"/>
      <c r="Y2412" s="4"/>
      <c r="Z2412" s="4"/>
      <c r="AA2412" s="4"/>
      <c r="AB2412" s="4"/>
      <c r="AC2412" s="4"/>
      <c r="AD2412" s="4"/>
      <c r="AE2412" s="4"/>
      <c r="AF2412" s="4"/>
      <c r="AG2412" s="4"/>
      <c r="AH2412" s="4"/>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4"/>
      <c r="BH2412" s="4"/>
      <c r="BI2412" s="4"/>
      <c r="BJ2412" s="4"/>
      <c r="BK2412" s="4"/>
      <c r="BL2412" s="4"/>
      <c r="BM2412" s="4"/>
      <c r="BN2412" s="4"/>
      <c r="BO2412" s="4"/>
      <c r="BP2412" s="4"/>
      <c r="BQ2412" s="4"/>
      <c r="BR2412" s="4"/>
      <c r="BS2412" s="4"/>
      <c r="BT2412" s="4"/>
      <c r="BU2412" s="4"/>
      <c r="BV2412" s="4"/>
      <c r="BW2412" s="4"/>
      <c r="BZ2412" s="7"/>
      <c r="CF2412" s="7"/>
      <c r="CG2412" s="14"/>
      <c r="CH2412" s="7"/>
      <c r="CI2412" s="14"/>
      <c r="CJ2412" s="7"/>
      <c r="CK2412" s="14"/>
      <c r="CL2412" s="7"/>
      <c r="CM2412" s="14"/>
    </row>
    <row r="2413" spans="1:91" x14ac:dyDescent="0.3">
      <c r="A2413" s="10">
        <v>151</v>
      </c>
      <c r="B2413" s="36" t="s">
        <v>1036</v>
      </c>
      <c r="G2413" s="36" t="s">
        <v>7849</v>
      </c>
      <c r="K2413" s="7"/>
      <c r="L2413" s="7" t="s">
        <v>834</v>
      </c>
      <c r="M2413" s="7" t="s">
        <v>618</v>
      </c>
      <c r="N2413" s="4"/>
      <c r="O2413" s="4"/>
      <c r="P2413" s="4"/>
      <c r="Q2413" s="4"/>
      <c r="R2413" s="4"/>
      <c r="S2413" s="4"/>
      <c r="T2413" s="4"/>
      <c r="U2413" s="4"/>
      <c r="V2413" s="4"/>
      <c r="W2413" s="4"/>
      <c r="X2413" s="4"/>
      <c r="Y2413" s="4"/>
      <c r="Z2413" s="4"/>
      <c r="AA2413" s="4"/>
      <c r="AB2413" s="4"/>
      <c r="AC2413" s="4"/>
      <c r="AD2413" s="4"/>
      <c r="AE2413" s="4"/>
      <c r="AF2413" s="4"/>
      <c r="AG2413" s="4"/>
      <c r="AH2413" s="4"/>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4"/>
      <c r="BH2413" s="4"/>
      <c r="BI2413" s="4"/>
      <c r="BJ2413" s="4"/>
      <c r="BK2413" s="4"/>
      <c r="BL2413" s="4"/>
      <c r="BM2413" s="4"/>
      <c r="BN2413" s="4"/>
      <c r="BO2413" s="4"/>
      <c r="BP2413" s="4"/>
      <c r="BQ2413" s="4"/>
      <c r="BR2413" s="4"/>
      <c r="BS2413" s="4"/>
      <c r="BT2413" s="4"/>
      <c r="BU2413" s="4"/>
      <c r="BV2413" s="4"/>
      <c r="BW2413" s="4"/>
      <c r="BZ2413" s="7"/>
      <c r="CF2413" s="7"/>
      <c r="CG2413" s="14"/>
      <c r="CH2413" s="7"/>
      <c r="CI2413" s="14"/>
      <c r="CJ2413" s="7"/>
      <c r="CK2413" s="14"/>
      <c r="CL2413" s="7"/>
      <c r="CM2413" s="14"/>
    </row>
    <row r="2414" spans="1:91" x14ac:dyDescent="0.3">
      <c r="A2414" s="10">
        <v>151</v>
      </c>
      <c r="B2414" s="36" t="s">
        <v>860</v>
      </c>
      <c r="G2414" s="36" t="s">
        <v>7850</v>
      </c>
      <c r="K2414" s="7"/>
      <c r="L2414" s="7" t="s">
        <v>834</v>
      </c>
      <c r="M2414" s="7" t="s">
        <v>669</v>
      </c>
      <c r="N2414" s="4"/>
      <c r="O2414" s="4"/>
      <c r="P2414" s="4"/>
      <c r="Q2414" s="4"/>
      <c r="R2414" s="4"/>
      <c r="S2414" s="4"/>
      <c r="T2414" s="4"/>
      <c r="U2414" s="4"/>
      <c r="V2414" s="4"/>
      <c r="W2414" s="4"/>
      <c r="X2414" s="4"/>
      <c r="Y2414" s="4"/>
      <c r="Z2414" s="4"/>
      <c r="AA2414" s="4"/>
      <c r="AB2414" s="4"/>
      <c r="AC2414" s="4"/>
      <c r="AD2414" s="4"/>
      <c r="AE2414" s="4"/>
      <c r="AF2414" s="4"/>
      <c r="AG2414" s="4"/>
      <c r="AH2414" s="4"/>
      <c r="AI2414" s="4"/>
      <c r="AJ2414" s="4"/>
      <c r="AK2414" s="4"/>
      <c r="AL2414" s="4"/>
      <c r="AM2414" s="4"/>
      <c r="AN2414" s="4"/>
      <c r="AO2414" s="4"/>
      <c r="AP2414" s="4"/>
      <c r="AQ2414" s="4"/>
      <c r="AR2414" s="4"/>
      <c r="AS2414" s="4"/>
      <c r="AT2414" s="4"/>
      <c r="AU2414" s="4"/>
      <c r="AV2414" s="4"/>
      <c r="AW2414" s="4"/>
      <c r="AX2414" s="4"/>
      <c r="AY2414" s="4"/>
      <c r="AZ2414" s="4"/>
      <c r="BA2414" s="4"/>
      <c r="BB2414" s="4"/>
      <c r="BC2414" s="4"/>
      <c r="BD2414" s="4"/>
      <c r="BE2414" s="4"/>
      <c r="BF2414" s="4"/>
      <c r="BG2414" s="4"/>
      <c r="BH2414" s="4"/>
      <c r="BI2414" s="4"/>
      <c r="BJ2414" s="4"/>
      <c r="BK2414" s="4"/>
      <c r="BL2414" s="4"/>
      <c r="BM2414" s="4"/>
      <c r="BN2414" s="4"/>
      <c r="BO2414" s="4"/>
      <c r="BP2414" s="4"/>
      <c r="BQ2414" s="4"/>
      <c r="BR2414" s="4"/>
      <c r="BS2414" s="4"/>
      <c r="BT2414" s="4"/>
      <c r="BU2414" s="4"/>
      <c r="BV2414" s="4"/>
      <c r="BW2414" s="4"/>
      <c r="BZ2414" s="7"/>
      <c r="CF2414" s="7"/>
      <c r="CG2414" s="14"/>
      <c r="CH2414" s="7"/>
      <c r="CI2414" s="14"/>
      <c r="CJ2414" s="7"/>
      <c r="CK2414" s="14"/>
      <c r="CL2414" s="7"/>
      <c r="CM2414" s="14"/>
    </row>
    <row r="2415" spans="1:91" x14ac:dyDescent="0.3">
      <c r="A2415" s="10">
        <v>151</v>
      </c>
      <c r="B2415" s="36" t="s">
        <v>1025</v>
      </c>
      <c r="G2415" s="36" t="s">
        <v>7851</v>
      </c>
      <c r="K2415" s="7"/>
      <c r="L2415" s="7" t="s">
        <v>834</v>
      </c>
      <c r="M2415" s="7" t="s">
        <v>669</v>
      </c>
      <c r="N2415" s="4"/>
      <c r="O2415" s="4"/>
      <c r="P2415" s="4"/>
      <c r="Q2415" s="4"/>
      <c r="R2415" s="4"/>
      <c r="S2415" s="4"/>
      <c r="T2415" s="4"/>
      <c r="U2415" s="4"/>
      <c r="V2415" s="4"/>
      <c r="W2415" s="4"/>
      <c r="X2415" s="4"/>
      <c r="Y2415" s="4"/>
      <c r="Z2415" s="4"/>
      <c r="AA2415" s="4"/>
      <c r="AB2415" s="4"/>
      <c r="AC2415" s="4"/>
      <c r="AD2415" s="4"/>
      <c r="AE2415" s="4"/>
      <c r="AF2415" s="4"/>
      <c r="AG2415" s="4"/>
      <c r="AH2415" s="4"/>
      <c r="AI2415" s="4"/>
      <c r="AJ2415" s="4"/>
      <c r="AK2415" s="4"/>
      <c r="AL2415" s="4"/>
      <c r="AM2415" s="4"/>
      <c r="AN2415" s="4"/>
      <c r="AO2415" s="4"/>
      <c r="AP2415" s="4"/>
      <c r="AQ2415" s="4"/>
      <c r="AR2415" s="4"/>
      <c r="AS2415" s="4"/>
      <c r="AT2415" s="4"/>
      <c r="AU2415" s="4"/>
      <c r="AV2415" s="4"/>
      <c r="AW2415" s="4"/>
      <c r="AX2415" s="4"/>
      <c r="AY2415" s="4"/>
      <c r="AZ2415" s="4"/>
      <c r="BA2415" s="4"/>
      <c r="BB2415" s="4"/>
      <c r="BC2415" s="4"/>
      <c r="BD2415" s="4"/>
      <c r="BE2415" s="4"/>
      <c r="BF2415" s="4"/>
      <c r="BG2415" s="4"/>
      <c r="BH2415" s="4"/>
      <c r="BI2415" s="4"/>
      <c r="BJ2415" s="4"/>
      <c r="BK2415" s="4"/>
      <c r="BL2415" s="4"/>
      <c r="BM2415" s="4"/>
      <c r="BN2415" s="4"/>
      <c r="BO2415" s="4"/>
      <c r="BP2415" s="4"/>
      <c r="BQ2415" s="4"/>
      <c r="BR2415" s="4"/>
      <c r="BS2415" s="4"/>
      <c r="BT2415" s="4"/>
      <c r="BU2415" s="4"/>
      <c r="BV2415" s="4"/>
      <c r="BW2415" s="4"/>
      <c r="BZ2415" s="7"/>
      <c r="CF2415" s="7"/>
      <c r="CG2415" s="14"/>
      <c r="CH2415" s="7"/>
      <c r="CI2415" s="14"/>
      <c r="CJ2415" s="7"/>
      <c r="CK2415" s="14"/>
      <c r="CL2415" s="7"/>
      <c r="CM2415" s="14"/>
    </row>
    <row r="2416" spans="1:91" x14ac:dyDescent="0.3">
      <c r="A2416" s="10">
        <v>151</v>
      </c>
      <c r="B2416" s="36" t="s">
        <v>1025</v>
      </c>
      <c r="G2416" s="36" t="s">
        <v>7852</v>
      </c>
      <c r="K2416" s="7"/>
      <c r="L2416" s="7" t="s">
        <v>834</v>
      </c>
      <c r="M2416" s="7" t="s">
        <v>669</v>
      </c>
      <c r="N2416" s="4"/>
      <c r="O2416" s="4"/>
      <c r="P2416" s="4"/>
      <c r="Q2416" s="4"/>
      <c r="R2416" s="4"/>
      <c r="S2416" s="4"/>
      <c r="T2416" s="4"/>
      <c r="U2416" s="4"/>
      <c r="V2416" s="4"/>
      <c r="W2416" s="4"/>
      <c r="X2416" s="4"/>
      <c r="Y2416" s="4"/>
      <c r="Z2416" s="4"/>
      <c r="AA2416" s="4"/>
      <c r="AB2416" s="4"/>
      <c r="AC2416" s="4"/>
      <c r="AD2416" s="4"/>
      <c r="AE2416" s="4"/>
      <c r="AF2416" s="4"/>
      <c r="AG2416" s="4"/>
      <c r="AH2416" s="4"/>
      <c r="AI2416" s="4"/>
      <c r="AJ2416" s="4"/>
      <c r="AK2416" s="4"/>
      <c r="AL2416" s="4"/>
      <c r="AM2416" s="4"/>
      <c r="AN2416" s="4"/>
      <c r="AO2416" s="4"/>
      <c r="AP2416" s="4"/>
      <c r="AQ2416" s="4"/>
      <c r="AR2416" s="4"/>
      <c r="AS2416" s="4"/>
      <c r="AT2416" s="4"/>
      <c r="AU2416" s="4"/>
      <c r="AV2416" s="4"/>
      <c r="AW2416" s="4"/>
      <c r="AX2416" s="4"/>
      <c r="AY2416" s="4"/>
      <c r="AZ2416" s="4"/>
      <c r="BA2416" s="4"/>
      <c r="BB2416" s="4"/>
      <c r="BC2416" s="4"/>
      <c r="BD2416" s="4"/>
      <c r="BE2416" s="4"/>
      <c r="BF2416" s="4"/>
      <c r="BG2416" s="4"/>
      <c r="BH2416" s="4"/>
      <c r="BI2416" s="4"/>
      <c r="BJ2416" s="4"/>
      <c r="BK2416" s="4"/>
      <c r="BL2416" s="4"/>
      <c r="BM2416" s="4"/>
      <c r="BN2416" s="4"/>
      <c r="BO2416" s="4"/>
      <c r="BP2416" s="4"/>
      <c r="BQ2416" s="4"/>
      <c r="BR2416" s="4"/>
      <c r="BS2416" s="4"/>
      <c r="BT2416" s="4"/>
      <c r="BU2416" s="4"/>
      <c r="BV2416" s="4"/>
      <c r="BW2416" s="4"/>
      <c r="BZ2416" s="7"/>
      <c r="CF2416" s="7"/>
      <c r="CG2416" s="14"/>
      <c r="CH2416" s="7"/>
      <c r="CI2416" s="14"/>
      <c r="CJ2416" s="7"/>
      <c r="CK2416" s="14"/>
      <c r="CL2416" s="7"/>
      <c r="CM2416" s="14"/>
    </row>
    <row r="2417" spans="1:91" x14ac:dyDescent="0.3">
      <c r="A2417" s="10">
        <v>151</v>
      </c>
      <c r="B2417" s="36" t="s">
        <v>830</v>
      </c>
      <c r="G2417" s="36" t="s">
        <v>7853</v>
      </c>
      <c r="K2417" s="7"/>
      <c r="L2417" s="7" t="s">
        <v>834</v>
      </c>
      <c r="M2417" s="7" t="s">
        <v>5917</v>
      </c>
      <c r="N2417" s="4"/>
      <c r="O2417" s="4"/>
      <c r="P2417" s="4"/>
      <c r="Q2417" s="4"/>
      <c r="R2417" s="4"/>
      <c r="S2417" s="4"/>
      <c r="T2417" s="4"/>
      <c r="U2417" s="4"/>
      <c r="V2417" s="4"/>
      <c r="W2417" s="4"/>
      <c r="X2417" s="4"/>
      <c r="Y2417" s="4"/>
      <c r="Z2417" s="4"/>
      <c r="AA2417" s="4"/>
      <c r="AB2417" s="4"/>
      <c r="AC2417" s="4"/>
      <c r="AD2417" s="4"/>
      <c r="AE2417" s="4"/>
      <c r="AF2417" s="4"/>
      <c r="AG2417" s="4"/>
      <c r="AH2417" s="4"/>
      <c r="AI2417" s="4"/>
      <c r="AJ2417" s="4"/>
      <c r="AK2417" s="4"/>
      <c r="AL2417" s="4"/>
      <c r="AM2417" s="4"/>
      <c r="AN2417" s="4"/>
      <c r="AO2417" s="4"/>
      <c r="AP2417" s="4"/>
      <c r="AQ2417" s="4"/>
      <c r="AR2417" s="4"/>
      <c r="AS2417" s="4"/>
      <c r="AT2417" s="4"/>
      <c r="AU2417" s="4"/>
      <c r="AV2417" s="4"/>
      <c r="AW2417" s="4"/>
      <c r="AX2417" s="4"/>
      <c r="AY2417" s="4"/>
      <c r="AZ2417" s="4"/>
      <c r="BA2417" s="4"/>
      <c r="BB2417" s="4"/>
      <c r="BC2417" s="4"/>
      <c r="BD2417" s="4"/>
      <c r="BE2417" s="4"/>
      <c r="BF2417" s="4"/>
      <c r="BG2417" s="4"/>
      <c r="BH2417" s="4"/>
      <c r="BI2417" s="4"/>
      <c r="BJ2417" s="4"/>
      <c r="BK2417" s="4"/>
      <c r="BL2417" s="4"/>
      <c r="BM2417" s="4"/>
      <c r="BN2417" s="4"/>
      <c r="BO2417" s="4"/>
      <c r="BP2417" s="4"/>
      <c r="BQ2417" s="4"/>
      <c r="BR2417" s="4"/>
      <c r="BS2417" s="4"/>
      <c r="BT2417" s="4"/>
      <c r="BU2417" s="4"/>
      <c r="BV2417" s="4"/>
      <c r="BW2417" s="4"/>
      <c r="BZ2417" s="7"/>
      <c r="CF2417" s="7"/>
      <c r="CG2417" s="14"/>
      <c r="CH2417" s="7"/>
      <c r="CI2417" s="14"/>
      <c r="CJ2417" s="7"/>
      <c r="CK2417" s="14"/>
      <c r="CL2417" s="7"/>
      <c r="CM2417" s="14"/>
    </row>
    <row r="2418" spans="1:91" x14ac:dyDescent="0.3">
      <c r="A2418" s="10">
        <v>151</v>
      </c>
      <c r="B2418" s="36" t="s">
        <v>852</v>
      </c>
      <c r="G2418" s="36" t="s">
        <v>7854</v>
      </c>
      <c r="K2418" s="7"/>
      <c r="L2418" s="7" t="s">
        <v>834</v>
      </c>
      <c r="M2418" s="7" t="s">
        <v>669</v>
      </c>
      <c r="N2418" s="4"/>
      <c r="O2418" s="4"/>
      <c r="P2418" s="4"/>
      <c r="Q2418" s="4"/>
      <c r="R2418" s="4"/>
      <c r="S2418" s="4"/>
      <c r="T2418" s="4"/>
      <c r="U2418" s="4"/>
      <c r="V2418" s="4"/>
      <c r="W2418" s="4"/>
      <c r="X2418" s="4"/>
      <c r="Y2418" s="4"/>
      <c r="Z2418" s="4"/>
      <c r="AA2418" s="4"/>
      <c r="AB2418" s="4"/>
      <c r="AC2418" s="4"/>
      <c r="AD2418" s="4"/>
      <c r="AE2418" s="4"/>
      <c r="AF2418" s="4"/>
      <c r="AG2418" s="4"/>
      <c r="AH2418" s="4"/>
      <c r="AI2418" s="4"/>
      <c r="AJ2418" s="4"/>
      <c r="AK2418" s="4"/>
      <c r="AL2418" s="4"/>
      <c r="AM2418" s="4"/>
      <c r="AN2418" s="4"/>
      <c r="AO2418" s="4"/>
      <c r="AP2418" s="4"/>
      <c r="AQ2418" s="4"/>
      <c r="AR2418" s="4"/>
      <c r="AS2418" s="4"/>
      <c r="AT2418" s="4"/>
      <c r="AU2418" s="4"/>
      <c r="AV2418" s="4"/>
      <c r="AW2418" s="4"/>
      <c r="AX2418" s="4"/>
      <c r="AY2418" s="4"/>
      <c r="AZ2418" s="4"/>
      <c r="BA2418" s="4"/>
      <c r="BB2418" s="4"/>
      <c r="BC2418" s="4"/>
      <c r="BD2418" s="4"/>
      <c r="BE2418" s="4"/>
      <c r="BF2418" s="4"/>
      <c r="BG2418" s="4"/>
      <c r="BH2418" s="4"/>
      <c r="BI2418" s="4"/>
      <c r="BJ2418" s="4"/>
      <c r="BK2418" s="4"/>
      <c r="BL2418" s="4"/>
      <c r="BM2418" s="4"/>
      <c r="BN2418" s="4"/>
      <c r="BO2418" s="4"/>
      <c r="BP2418" s="4"/>
      <c r="BQ2418" s="4"/>
      <c r="BR2418" s="4"/>
      <c r="BS2418" s="4"/>
      <c r="BT2418" s="4"/>
      <c r="BU2418" s="4"/>
      <c r="BV2418" s="4"/>
      <c r="BW2418" s="4"/>
      <c r="BZ2418" s="7"/>
      <c r="CF2418" s="7"/>
      <c r="CG2418" s="14"/>
      <c r="CH2418" s="7"/>
      <c r="CI2418" s="14"/>
      <c r="CJ2418" s="7"/>
      <c r="CK2418" s="14"/>
      <c r="CL2418" s="7"/>
      <c r="CM2418" s="14"/>
    </row>
    <row r="2419" spans="1:91" x14ac:dyDescent="0.3">
      <c r="A2419" s="10">
        <v>151</v>
      </c>
      <c r="B2419" s="36" t="s">
        <v>1025</v>
      </c>
      <c r="G2419" s="36" t="s">
        <v>7855</v>
      </c>
      <c r="K2419" s="7"/>
      <c r="L2419" s="7" t="s">
        <v>834</v>
      </c>
      <c r="M2419" s="7" t="s">
        <v>678</v>
      </c>
      <c r="N2419" s="4"/>
      <c r="O2419" s="4"/>
      <c r="P2419" s="4"/>
      <c r="Q2419" s="4"/>
      <c r="R2419" s="4"/>
      <c r="S2419" s="4"/>
      <c r="T2419" s="4"/>
      <c r="U2419" s="4"/>
      <c r="V2419" s="4"/>
      <c r="W2419" s="4"/>
      <c r="X2419" s="4"/>
      <c r="Y2419" s="4"/>
      <c r="Z2419" s="4"/>
      <c r="AA2419" s="4"/>
      <c r="AB2419" s="4"/>
      <c r="AC2419" s="4"/>
      <c r="AD2419" s="4"/>
      <c r="AE2419" s="4"/>
      <c r="AF2419" s="4"/>
      <c r="AG2419" s="4"/>
      <c r="AH2419" s="4"/>
      <c r="AI2419" s="4"/>
      <c r="AJ2419" s="4"/>
      <c r="AK2419" s="4"/>
      <c r="AL2419" s="4"/>
      <c r="AM2419" s="4"/>
      <c r="AN2419" s="4"/>
      <c r="AO2419" s="4"/>
      <c r="AP2419" s="4"/>
      <c r="AQ2419" s="4"/>
      <c r="AR2419" s="4"/>
      <c r="AS2419" s="4"/>
      <c r="AT2419" s="4"/>
      <c r="AU2419" s="4"/>
      <c r="AV2419" s="4"/>
      <c r="AW2419" s="4"/>
      <c r="AX2419" s="4"/>
      <c r="AY2419" s="4"/>
      <c r="AZ2419" s="4"/>
      <c r="BA2419" s="4"/>
      <c r="BB2419" s="4"/>
      <c r="BC2419" s="4"/>
      <c r="BD2419" s="4"/>
      <c r="BE2419" s="4"/>
      <c r="BF2419" s="4"/>
      <c r="BG2419" s="4"/>
      <c r="BH2419" s="4"/>
      <c r="BI2419" s="4"/>
      <c r="BJ2419" s="4"/>
      <c r="BK2419" s="4"/>
      <c r="BL2419" s="4"/>
      <c r="BM2419" s="4"/>
      <c r="BN2419" s="4"/>
      <c r="BO2419" s="4"/>
      <c r="BP2419" s="4"/>
      <c r="BQ2419" s="4"/>
      <c r="BR2419" s="4"/>
      <c r="BS2419" s="4"/>
      <c r="BT2419" s="4"/>
      <c r="BU2419" s="4"/>
      <c r="BV2419" s="4"/>
      <c r="BW2419" s="4"/>
      <c r="BZ2419" s="7"/>
      <c r="CF2419" s="7"/>
      <c r="CG2419" s="14"/>
      <c r="CH2419" s="7"/>
      <c r="CI2419" s="14"/>
      <c r="CJ2419" s="7"/>
      <c r="CK2419" s="14"/>
      <c r="CL2419" s="7"/>
      <c r="CM2419" s="14"/>
    </row>
    <row r="2420" spans="1:91" x14ac:dyDescent="0.3">
      <c r="A2420" s="10">
        <v>151</v>
      </c>
      <c r="B2420" s="36" t="s">
        <v>1025</v>
      </c>
      <c r="G2420" s="36" t="s">
        <v>7856</v>
      </c>
      <c r="K2420" s="7"/>
      <c r="L2420" s="7" t="s">
        <v>834</v>
      </c>
      <c r="M2420" s="7" t="s">
        <v>669</v>
      </c>
      <c r="N2420" s="4"/>
      <c r="O2420" s="4"/>
      <c r="P2420" s="4"/>
      <c r="Q2420" s="4"/>
      <c r="R2420" s="4"/>
      <c r="S2420" s="4"/>
      <c r="T2420" s="4"/>
      <c r="U2420" s="4"/>
      <c r="V2420" s="4"/>
      <c r="W2420" s="4"/>
      <c r="X2420" s="4"/>
      <c r="Y2420" s="4"/>
      <c r="Z2420" s="4"/>
      <c r="AA2420" s="4"/>
      <c r="AB2420" s="4"/>
      <c r="AC2420" s="4"/>
      <c r="AD2420" s="4"/>
      <c r="AE2420" s="4"/>
      <c r="AF2420" s="4"/>
      <c r="AG2420" s="4"/>
      <c r="AH2420" s="4"/>
      <c r="AI2420" s="4"/>
      <c r="AJ2420" s="4"/>
      <c r="AK2420" s="4"/>
      <c r="AL2420" s="4"/>
      <c r="AM2420" s="4"/>
      <c r="AN2420" s="4"/>
      <c r="AO2420" s="4"/>
      <c r="AP2420" s="4"/>
      <c r="AQ2420" s="4"/>
      <c r="AR2420" s="4"/>
      <c r="AS2420" s="4"/>
      <c r="AT2420" s="4"/>
      <c r="AU2420" s="4"/>
      <c r="AV2420" s="4"/>
      <c r="AW2420" s="4"/>
      <c r="AX2420" s="4"/>
      <c r="AY2420" s="4"/>
      <c r="AZ2420" s="4"/>
      <c r="BA2420" s="4"/>
      <c r="BB2420" s="4"/>
      <c r="BC2420" s="4"/>
      <c r="BD2420" s="4"/>
      <c r="BE2420" s="4"/>
      <c r="BF2420" s="4"/>
      <c r="BG2420" s="4"/>
      <c r="BH2420" s="4"/>
      <c r="BI2420" s="4"/>
      <c r="BJ2420" s="4"/>
      <c r="BK2420" s="4"/>
      <c r="BL2420" s="4"/>
      <c r="BM2420" s="4"/>
      <c r="BN2420" s="4"/>
      <c r="BO2420" s="4"/>
      <c r="BP2420" s="4"/>
      <c r="BQ2420" s="4"/>
      <c r="BR2420" s="4"/>
      <c r="BS2420" s="4"/>
      <c r="BT2420" s="4"/>
      <c r="BU2420" s="4"/>
      <c r="BV2420" s="4"/>
      <c r="BW2420" s="4"/>
      <c r="BZ2420" s="7"/>
      <c r="CF2420" s="7"/>
      <c r="CG2420" s="14"/>
      <c r="CH2420" s="7"/>
      <c r="CI2420" s="14"/>
      <c r="CJ2420" s="7"/>
      <c r="CK2420" s="14"/>
      <c r="CL2420" s="7"/>
      <c r="CM2420" s="14"/>
    </row>
    <row r="2421" spans="1:91" x14ac:dyDescent="0.3">
      <c r="A2421" s="10">
        <v>151</v>
      </c>
      <c r="B2421" s="36" t="s">
        <v>1028</v>
      </c>
      <c r="G2421" s="36" t="s">
        <v>7857</v>
      </c>
      <c r="K2421" s="7"/>
      <c r="L2421" s="7" t="s">
        <v>834</v>
      </c>
      <c r="M2421" s="7" t="s">
        <v>615</v>
      </c>
      <c r="N2421" s="4"/>
      <c r="O2421" s="4"/>
      <c r="P2421" s="4"/>
      <c r="Q2421" s="4"/>
      <c r="R2421" s="4"/>
      <c r="S2421" s="4"/>
      <c r="T2421" s="4"/>
      <c r="U2421" s="4"/>
      <c r="V2421" s="4"/>
      <c r="W2421" s="4"/>
      <c r="X2421" s="4"/>
      <c r="Y2421" s="4"/>
      <c r="Z2421" s="4"/>
      <c r="AA2421" s="4"/>
      <c r="AB2421" s="4"/>
      <c r="AC2421" s="4"/>
      <c r="AD2421" s="4"/>
      <c r="AE2421" s="4"/>
      <c r="AF2421" s="4"/>
      <c r="AG2421" s="4"/>
      <c r="AH2421" s="4"/>
      <c r="AI2421" s="4"/>
      <c r="AJ2421" s="4"/>
      <c r="AK2421" s="4"/>
      <c r="AL2421" s="4"/>
      <c r="AM2421" s="4"/>
      <c r="AN2421" s="4"/>
      <c r="AO2421" s="4"/>
      <c r="AP2421" s="4"/>
      <c r="AQ2421" s="4"/>
      <c r="AR2421" s="4"/>
      <c r="AS2421" s="4"/>
      <c r="AT2421" s="4"/>
      <c r="AU2421" s="4"/>
      <c r="AV2421" s="4"/>
      <c r="AW2421" s="4"/>
      <c r="AX2421" s="4"/>
      <c r="AY2421" s="4"/>
      <c r="AZ2421" s="4"/>
      <c r="BA2421" s="4"/>
      <c r="BB2421" s="4"/>
      <c r="BC2421" s="4"/>
      <c r="BD2421" s="4"/>
      <c r="BE2421" s="4"/>
      <c r="BF2421" s="4"/>
      <c r="BG2421" s="4"/>
      <c r="BH2421" s="4"/>
      <c r="BI2421" s="4"/>
      <c r="BJ2421" s="4"/>
      <c r="BK2421" s="4"/>
      <c r="BL2421" s="4"/>
      <c r="BM2421" s="4"/>
      <c r="BN2421" s="4"/>
      <c r="BO2421" s="4"/>
      <c r="BP2421" s="4"/>
      <c r="BQ2421" s="4"/>
      <c r="BR2421" s="4"/>
      <c r="BS2421" s="4"/>
      <c r="BT2421" s="4"/>
      <c r="BU2421" s="4"/>
      <c r="BV2421" s="4"/>
      <c r="BW2421" s="4"/>
      <c r="BZ2421" s="7"/>
      <c r="CF2421" s="7"/>
      <c r="CG2421" s="14"/>
      <c r="CH2421" s="7"/>
      <c r="CI2421" s="14"/>
      <c r="CJ2421" s="7"/>
      <c r="CK2421" s="14"/>
      <c r="CL2421" s="7"/>
      <c r="CM2421" s="14"/>
    </row>
    <row r="2422" spans="1:91" x14ac:dyDescent="0.3">
      <c r="A2422" s="10">
        <v>151</v>
      </c>
      <c r="B2422" s="36" t="s">
        <v>888</v>
      </c>
      <c r="G2422" s="36" t="s">
        <v>7858</v>
      </c>
      <c r="K2422" s="7"/>
      <c r="L2422" s="7" t="s">
        <v>834</v>
      </c>
      <c r="M2422" s="7" t="s">
        <v>633</v>
      </c>
      <c r="N2422" s="4"/>
      <c r="O2422" s="4"/>
      <c r="P2422" s="4"/>
      <c r="Q2422" s="4"/>
      <c r="R2422" s="4"/>
      <c r="S2422" s="4"/>
      <c r="T2422" s="4"/>
      <c r="U2422" s="4"/>
      <c r="V2422" s="4"/>
      <c r="W2422" s="4"/>
      <c r="X2422" s="4"/>
      <c r="Y2422" s="4"/>
      <c r="Z2422" s="4"/>
      <c r="AA2422" s="4"/>
      <c r="AB2422" s="4"/>
      <c r="AC2422" s="4"/>
      <c r="AD2422" s="4"/>
      <c r="AE2422" s="4"/>
      <c r="AF2422" s="4"/>
      <c r="AG2422" s="4"/>
      <c r="AH2422" s="4"/>
      <c r="AI2422" s="4"/>
      <c r="AJ2422" s="4"/>
      <c r="AK2422" s="4"/>
      <c r="AL2422" s="4"/>
      <c r="AM2422" s="4"/>
      <c r="AN2422" s="4"/>
      <c r="AO2422" s="4"/>
      <c r="AP2422" s="4"/>
      <c r="AQ2422" s="4"/>
      <c r="AR2422" s="4"/>
      <c r="AS2422" s="4"/>
      <c r="AT2422" s="4"/>
      <c r="AU2422" s="4"/>
      <c r="AV2422" s="4"/>
      <c r="AW2422" s="4"/>
      <c r="AX2422" s="4"/>
      <c r="AY2422" s="4"/>
      <c r="AZ2422" s="4"/>
      <c r="BA2422" s="4"/>
      <c r="BB2422" s="4"/>
      <c r="BC2422" s="4"/>
      <c r="BD2422" s="4"/>
      <c r="BE2422" s="4"/>
      <c r="BF2422" s="4"/>
      <c r="BG2422" s="4"/>
      <c r="BH2422" s="4"/>
      <c r="BI2422" s="4"/>
      <c r="BJ2422" s="4"/>
      <c r="BK2422" s="4"/>
      <c r="BL2422" s="4"/>
      <c r="BM2422" s="4"/>
      <c r="BN2422" s="4"/>
      <c r="BO2422" s="4"/>
      <c r="BP2422" s="4"/>
      <c r="BQ2422" s="4"/>
      <c r="BR2422" s="4"/>
      <c r="BS2422" s="4"/>
      <c r="BT2422" s="4"/>
      <c r="BU2422" s="4"/>
      <c r="BV2422" s="4"/>
      <c r="BW2422" s="4"/>
      <c r="BZ2422" s="7"/>
      <c r="CF2422" s="7"/>
      <c r="CG2422" s="14"/>
      <c r="CH2422" s="7"/>
      <c r="CI2422" s="14"/>
      <c r="CJ2422" s="7"/>
      <c r="CK2422" s="14"/>
      <c r="CL2422" s="7"/>
      <c r="CM2422" s="14"/>
    </row>
    <row r="2423" spans="1:91" x14ac:dyDescent="0.3">
      <c r="A2423" s="10">
        <v>151</v>
      </c>
      <c r="B2423" s="36" t="s">
        <v>860</v>
      </c>
      <c r="G2423" s="36" t="s">
        <v>7859</v>
      </c>
      <c r="K2423" s="7"/>
      <c r="L2423" s="7" t="s">
        <v>834</v>
      </c>
      <c r="M2423" s="7" t="s">
        <v>633</v>
      </c>
      <c r="N2423" s="4"/>
      <c r="O2423" s="4"/>
      <c r="P2423" s="4"/>
      <c r="Q2423" s="4"/>
      <c r="R2423" s="4"/>
      <c r="S2423" s="4"/>
      <c r="T2423" s="4"/>
      <c r="U2423" s="4"/>
      <c r="V2423" s="4"/>
      <c r="W2423" s="4"/>
      <c r="X2423" s="4"/>
      <c r="Y2423" s="4"/>
      <c r="Z2423" s="4"/>
      <c r="AA2423" s="4"/>
      <c r="AB2423" s="4"/>
      <c r="AC2423" s="4"/>
      <c r="AD2423" s="4"/>
      <c r="AE2423" s="4"/>
      <c r="AF2423" s="4"/>
      <c r="AG2423" s="4"/>
      <c r="AH2423" s="4"/>
      <c r="AI2423" s="4"/>
      <c r="AJ2423" s="4"/>
      <c r="AK2423" s="4"/>
      <c r="AL2423" s="4"/>
      <c r="AM2423" s="4"/>
      <c r="AN2423" s="4"/>
      <c r="AO2423" s="4"/>
      <c r="AP2423" s="4"/>
      <c r="AQ2423" s="4"/>
      <c r="AR2423" s="4"/>
      <c r="AS2423" s="4"/>
      <c r="AT2423" s="4"/>
      <c r="AU2423" s="4"/>
      <c r="AV2423" s="4"/>
      <c r="AW2423" s="4"/>
      <c r="AX2423" s="4"/>
      <c r="AY2423" s="4"/>
      <c r="AZ2423" s="4"/>
      <c r="BA2423" s="4"/>
      <c r="BB2423" s="4"/>
      <c r="BC2423" s="4"/>
      <c r="BD2423" s="4"/>
      <c r="BE2423" s="4"/>
      <c r="BF2423" s="4"/>
      <c r="BG2423" s="4"/>
      <c r="BH2423" s="4"/>
      <c r="BI2423" s="4"/>
      <c r="BJ2423" s="4"/>
      <c r="BK2423" s="4"/>
      <c r="BL2423" s="4"/>
      <c r="BM2423" s="4"/>
      <c r="BN2423" s="4"/>
      <c r="BO2423" s="4"/>
      <c r="BP2423" s="4"/>
      <c r="BQ2423" s="4"/>
      <c r="BR2423" s="4"/>
      <c r="BS2423" s="4"/>
      <c r="BT2423" s="4"/>
      <c r="BU2423" s="4"/>
      <c r="BV2423" s="4"/>
      <c r="BW2423" s="4"/>
      <c r="BZ2423" s="7"/>
      <c r="CF2423" s="7"/>
      <c r="CG2423" s="14"/>
      <c r="CH2423" s="7"/>
      <c r="CI2423" s="14"/>
      <c r="CJ2423" s="7"/>
      <c r="CK2423" s="14"/>
      <c r="CL2423" s="7"/>
      <c r="CM2423" s="14"/>
    </row>
    <row r="2424" spans="1:91" x14ac:dyDescent="0.3">
      <c r="A2424" s="10">
        <v>151</v>
      </c>
      <c r="B2424" s="36" t="s">
        <v>7261</v>
      </c>
      <c r="G2424" s="36" t="s">
        <v>7860</v>
      </c>
      <c r="K2424" s="7"/>
      <c r="L2424" s="7" t="s">
        <v>834</v>
      </c>
      <c r="M2424" s="7" t="s">
        <v>669</v>
      </c>
      <c r="N2424" s="4"/>
      <c r="O2424" s="4"/>
      <c r="P2424" s="4"/>
      <c r="Q2424" s="4"/>
      <c r="R2424" s="4"/>
      <c r="S2424" s="4"/>
      <c r="T2424" s="4"/>
      <c r="U2424" s="4"/>
      <c r="V2424" s="4"/>
      <c r="W2424" s="4"/>
      <c r="X2424" s="4"/>
      <c r="Y2424" s="4"/>
      <c r="Z2424" s="4"/>
      <c r="AA2424" s="4"/>
      <c r="AB2424" s="4"/>
      <c r="AC2424" s="4"/>
      <c r="AD2424" s="4"/>
      <c r="AE2424" s="4"/>
      <c r="AF2424" s="4"/>
      <c r="AG2424" s="4"/>
      <c r="AH2424" s="4"/>
      <c r="AI2424" s="4"/>
      <c r="AJ2424" s="4"/>
      <c r="AK2424" s="4"/>
      <c r="AL2424" s="4"/>
      <c r="AM2424" s="4"/>
      <c r="AN2424" s="4"/>
      <c r="AO2424" s="4"/>
      <c r="AP2424" s="4"/>
      <c r="AQ2424" s="4"/>
      <c r="AR2424" s="4"/>
      <c r="AS2424" s="4"/>
      <c r="AT2424" s="4"/>
      <c r="AU2424" s="4"/>
      <c r="AV2424" s="4"/>
      <c r="AW2424" s="4"/>
      <c r="AX2424" s="4"/>
      <c r="AY2424" s="4"/>
      <c r="AZ2424" s="4"/>
      <c r="BA2424" s="4"/>
      <c r="BB2424" s="4"/>
      <c r="BC2424" s="4"/>
      <c r="BD2424" s="4"/>
      <c r="BE2424" s="4"/>
      <c r="BF2424" s="4"/>
      <c r="BG2424" s="4"/>
      <c r="BH2424" s="4"/>
      <c r="BI2424" s="4"/>
      <c r="BJ2424" s="4"/>
      <c r="BK2424" s="4"/>
      <c r="BL2424" s="4"/>
      <c r="BM2424" s="4"/>
      <c r="BN2424" s="4"/>
      <c r="BO2424" s="4"/>
      <c r="BP2424" s="4"/>
      <c r="BQ2424" s="4"/>
      <c r="BR2424" s="4"/>
      <c r="BS2424" s="4"/>
      <c r="BT2424" s="4"/>
      <c r="BU2424" s="4"/>
      <c r="BV2424" s="4"/>
      <c r="BW2424" s="4"/>
      <c r="BZ2424" s="7"/>
      <c r="CF2424" s="7"/>
      <c r="CG2424" s="14"/>
      <c r="CH2424" s="7"/>
      <c r="CI2424" s="14"/>
      <c r="CJ2424" s="7"/>
      <c r="CK2424" s="14"/>
      <c r="CL2424" s="7"/>
      <c r="CM2424" s="14"/>
    </row>
    <row r="2425" spans="1:91" x14ac:dyDescent="0.3">
      <c r="A2425" s="10">
        <v>151</v>
      </c>
      <c r="B2425" s="36" t="s">
        <v>1025</v>
      </c>
      <c r="G2425" s="36" t="s">
        <v>7861</v>
      </c>
      <c r="K2425" s="7"/>
      <c r="L2425" s="7" t="s">
        <v>834</v>
      </c>
      <c r="M2425" s="7" t="s">
        <v>669</v>
      </c>
      <c r="N2425" s="4"/>
      <c r="O2425" s="4"/>
      <c r="P2425" s="4"/>
      <c r="Q2425" s="4"/>
      <c r="R2425" s="4"/>
      <c r="S2425" s="4"/>
      <c r="T2425" s="4"/>
      <c r="U2425" s="4"/>
      <c r="V2425" s="4"/>
      <c r="W2425" s="4"/>
      <c r="X2425" s="4"/>
      <c r="Y2425" s="4"/>
      <c r="Z2425" s="4"/>
      <c r="AA2425" s="4"/>
      <c r="AB2425" s="4"/>
      <c r="AC2425" s="4"/>
      <c r="AD2425" s="4"/>
      <c r="AE2425" s="4"/>
      <c r="AF2425" s="4"/>
      <c r="AG2425" s="4"/>
      <c r="AH2425" s="4"/>
      <c r="AI2425" s="4"/>
      <c r="AJ2425" s="4"/>
      <c r="AK2425" s="4"/>
      <c r="AL2425" s="4"/>
      <c r="AM2425" s="4"/>
      <c r="AN2425" s="4"/>
      <c r="AO2425" s="4"/>
      <c r="AP2425" s="4"/>
      <c r="AQ2425" s="4"/>
      <c r="AR2425" s="4"/>
      <c r="AS2425" s="4"/>
      <c r="AT2425" s="4"/>
      <c r="AU2425" s="4"/>
      <c r="AV2425" s="4"/>
      <c r="AW2425" s="4"/>
      <c r="AX2425" s="4"/>
      <c r="AY2425" s="4"/>
      <c r="AZ2425" s="4"/>
      <c r="BA2425" s="4"/>
      <c r="BB2425" s="4"/>
      <c r="BC2425" s="4"/>
      <c r="BD2425" s="4"/>
      <c r="BE2425" s="4"/>
      <c r="BF2425" s="4"/>
      <c r="BG2425" s="4"/>
      <c r="BH2425" s="4"/>
      <c r="BI2425" s="4"/>
      <c r="BJ2425" s="4"/>
      <c r="BK2425" s="4"/>
      <c r="BL2425" s="4"/>
      <c r="BM2425" s="4"/>
      <c r="BN2425" s="4"/>
      <c r="BO2425" s="4"/>
      <c r="BP2425" s="4"/>
      <c r="BQ2425" s="4"/>
      <c r="BR2425" s="4"/>
      <c r="BS2425" s="4"/>
      <c r="BT2425" s="4"/>
      <c r="BU2425" s="4"/>
      <c r="BV2425" s="4"/>
      <c r="BW2425" s="4"/>
      <c r="BZ2425" s="7"/>
      <c r="CF2425" s="7"/>
      <c r="CG2425" s="14"/>
      <c r="CH2425" s="7"/>
      <c r="CI2425" s="14"/>
      <c r="CJ2425" s="7"/>
      <c r="CK2425" s="14"/>
      <c r="CL2425" s="7"/>
      <c r="CM2425" s="14"/>
    </row>
    <row r="2426" spans="1:91" x14ac:dyDescent="0.3">
      <c r="A2426" s="10">
        <v>151</v>
      </c>
      <c r="B2426" s="36" t="s">
        <v>1025</v>
      </c>
      <c r="G2426" s="36" t="s">
        <v>7862</v>
      </c>
      <c r="K2426" s="7"/>
      <c r="L2426" s="7" t="s">
        <v>834</v>
      </c>
      <c r="M2426" s="7" t="s">
        <v>669</v>
      </c>
      <c r="N2426" s="4"/>
      <c r="O2426" s="4"/>
      <c r="P2426" s="4"/>
      <c r="Q2426" s="4"/>
      <c r="R2426" s="4"/>
      <c r="S2426" s="4"/>
      <c r="T2426" s="4"/>
      <c r="U2426" s="4"/>
      <c r="V2426" s="4"/>
      <c r="W2426" s="4"/>
      <c r="X2426" s="4"/>
      <c r="Y2426" s="4"/>
      <c r="Z2426" s="4"/>
      <c r="AA2426" s="4"/>
      <c r="AB2426" s="4"/>
      <c r="AC2426" s="4"/>
      <c r="AD2426" s="4"/>
      <c r="AE2426" s="4"/>
      <c r="AF2426" s="4"/>
      <c r="AG2426" s="4"/>
      <c r="AH2426" s="4"/>
      <c r="AI2426" s="4"/>
      <c r="AJ2426" s="4"/>
      <c r="AK2426" s="4"/>
      <c r="AL2426" s="4"/>
      <c r="AM2426" s="4"/>
      <c r="AN2426" s="4"/>
      <c r="AO2426" s="4"/>
      <c r="AP2426" s="4"/>
      <c r="AQ2426" s="4"/>
      <c r="AR2426" s="4"/>
      <c r="AS2426" s="4"/>
      <c r="AT2426" s="4"/>
      <c r="AU2426" s="4"/>
      <c r="AV2426" s="4"/>
      <c r="AW2426" s="4"/>
      <c r="AX2426" s="4"/>
      <c r="AY2426" s="4"/>
      <c r="AZ2426" s="4"/>
      <c r="BA2426" s="4"/>
      <c r="BB2426" s="4"/>
      <c r="BC2426" s="4"/>
      <c r="BD2426" s="4"/>
      <c r="BE2426" s="4"/>
      <c r="BF2426" s="4"/>
      <c r="BG2426" s="4"/>
      <c r="BH2426" s="4"/>
      <c r="BI2426" s="4"/>
      <c r="BJ2426" s="4"/>
      <c r="BK2426" s="4"/>
      <c r="BL2426" s="4"/>
      <c r="BM2426" s="4"/>
      <c r="BN2426" s="4"/>
      <c r="BO2426" s="4"/>
      <c r="BP2426" s="4"/>
      <c r="BQ2426" s="4"/>
      <c r="BR2426" s="4"/>
      <c r="BS2426" s="4"/>
      <c r="BT2426" s="4"/>
      <c r="BU2426" s="4"/>
      <c r="BV2426" s="4"/>
      <c r="BW2426" s="4"/>
      <c r="BZ2426" s="7"/>
      <c r="CF2426" s="7"/>
      <c r="CG2426" s="14"/>
      <c r="CH2426" s="7"/>
      <c r="CI2426" s="14"/>
      <c r="CJ2426" s="7"/>
      <c r="CK2426" s="14"/>
      <c r="CL2426" s="7"/>
      <c r="CM2426" s="14"/>
    </row>
    <row r="2427" spans="1:91" x14ac:dyDescent="0.3">
      <c r="A2427" s="10">
        <v>151</v>
      </c>
      <c r="B2427" s="36" t="s">
        <v>868</v>
      </c>
      <c r="G2427" s="36" t="s">
        <v>7863</v>
      </c>
      <c r="K2427" s="7"/>
      <c r="L2427" s="7" t="s">
        <v>834</v>
      </c>
      <c r="M2427" s="7" t="s">
        <v>636</v>
      </c>
      <c r="N2427" s="4"/>
      <c r="O2427" s="4"/>
      <c r="P2427" s="4"/>
      <c r="Q2427" s="4"/>
      <c r="R2427" s="4"/>
      <c r="S2427" s="4"/>
      <c r="T2427" s="4"/>
      <c r="U2427" s="4"/>
      <c r="V2427" s="4"/>
      <c r="W2427" s="4"/>
      <c r="X2427" s="4"/>
      <c r="Y2427" s="4"/>
      <c r="Z2427" s="4"/>
      <c r="AA2427" s="4"/>
      <c r="AB2427" s="4"/>
      <c r="AC2427" s="4"/>
      <c r="AD2427" s="4"/>
      <c r="AE2427" s="4"/>
      <c r="AF2427" s="4"/>
      <c r="AG2427" s="4"/>
      <c r="AH2427" s="4"/>
      <c r="AI2427" s="4"/>
      <c r="AJ2427" s="4"/>
      <c r="AK2427" s="4"/>
      <c r="AL2427" s="4"/>
      <c r="AM2427" s="4"/>
      <c r="AN2427" s="4"/>
      <c r="AO2427" s="4"/>
      <c r="AP2427" s="4"/>
      <c r="AQ2427" s="4"/>
      <c r="AR2427" s="4"/>
      <c r="AS2427" s="4"/>
      <c r="AT2427" s="4"/>
      <c r="AU2427" s="4"/>
      <c r="AV2427" s="4"/>
      <c r="AW2427" s="4"/>
      <c r="AX2427" s="4"/>
      <c r="AY2427" s="4"/>
      <c r="AZ2427" s="4"/>
      <c r="BA2427" s="4"/>
      <c r="BB2427" s="4"/>
      <c r="BC2427" s="4"/>
      <c r="BD2427" s="4"/>
      <c r="BE2427" s="4"/>
      <c r="BF2427" s="4"/>
      <c r="BG2427" s="4"/>
      <c r="BH2427" s="4"/>
      <c r="BI2427" s="4"/>
      <c r="BJ2427" s="4"/>
      <c r="BK2427" s="4"/>
      <c r="BL2427" s="4"/>
      <c r="BM2427" s="4"/>
      <c r="BN2427" s="4"/>
      <c r="BO2427" s="4"/>
      <c r="BP2427" s="4"/>
      <c r="BQ2427" s="4"/>
      <c r="BR2427" s="4"/>
      <c r="BS2427" s="4"/>
      <c r="BT2427" s="4"/>
      <c r="BU2427" s="4"/>
      <c r="BV2427" s="4"/>
      <c r="BW2427" s="4"/>
      <c r="BZ2427" s="7"/>
      <c r="CF2427" s="7"/>
      <c r="CG2427" s="14"/>
      <c r="CH2427" s="7"/>
      <c r="CI2427" s="14"/>
      <c r="CJ2427" s="7"/>
      <c r="CK2427" s="14"/>
      <c r="CL2427" s="7"/>
      <c r="CM2427" s="14"/>
    </row>
    <row r="2428" spans="1:91" x14ac:dyDescent="0.3">
      <c r="A2428" s="10">
        <v>151</v>
      </c>
      <c r="B2428" s="36" t="s">
        <v>868</v>
      </c>
      <c r="G2428" s="36" t="s">
        <v>7864</v>
      </c>
      <c r="K2428" s="7"/>
      <c r="L2428" s="7" t="s">
        <v>834</v>
      </c>
      <c r="M2428" s="7" t="s">
        <v>618</v>
      </c>
      <c r="N2428" s="4"/>
      <c r="O2428" s="4"/>
      <c r="P2428" s="4"/>
      <c r="Q2428" s="4"/>
      <c r="R2428" s="4"/>
      <c r="S2428" s="4"/>
      <c r="T2428" s="4"/>
      <c r="U2428" s="4"/>
      <c r="V2428" s="4"/>
      <c r="W2428" s="4"/>
      <c r="X2428" s="4"/>
      <c r="Y2428" s="4"/>
      <c r="Z2428" s="4"/>
      <c r="AA2428" s="4"/>
      <c r="AB2428" s="4"/>
      <c r="AC2428" s="4"/>
      <c r="AD2428" s="4"/>
      <c r="AE2428" s="4"/>
      <c r="AF2428" s="4"/>
      <c r="AG2428" s="4"/>
      <c r="AH2428" s="4"/>
      <c r="AI2428" s="4"/>
      <c r="AJ2428" s="4"/>
      <c r="AK2428" s="4"/>
      <c r="AL2428" s="4"/>
      <c r="AM2428" s="4"/>
      <c r="AN2428" s="4"/>
      <c r="AO2428" s="4"/>
      <c r="AP2428" s="4"/>
      <c r="AQ2428" s="4"/>
      <c r="AR2428" s="4"/>
      <c r="AS2428" s="4"/>
      <c r="AT2428" s="4"/>
      <c r="AU2428" s="4"/>
      <c r="AV2428" s="4"/>
      <c r="AW2428" s="4"/>
      <c r="AX2428" s="4"/>
      <c r="AY2428" s="4"/>
      <c r="AZ2428" s="4"/>
      <c r="BA2428" s="4"/>
      <c r="BB2428" s="4"/>
      <c r="BC2428" s="4"/>
      <c r="BD2428" s="4"/>
      <c r="BE2428" s="4"/>
      <c r="BF2428" s="4"/>
      <c r="BG2428" s="4"/>
      <c r="BH2428" s="4"/>
      <c r="BI2428" s="4"/>
      <c r="BJ2428" s="4"/>
      <c r="BK2428" s="4"/>
      <c r="BL2428" s="4"/>
      <c r="BM2428" s="4"/>
      <c r="BN2428" s="4"/>
      <c r="BO2428" s="4"/>
      <c r="BP2428" s="4"/>
      <c r="BQ2428" s="4"/>
      <c r="BR2428" s="4"/>
      <c r="BS2428" s="4"/>
      <c r="BT2428" s="4"/>
      <c r="BU2428" s="4"/>
      <c r="BV2428" s="4"/>
      <c r="BW2428" s="4"/>
      <c r="BZ2428" s="7"/>
      <c r="CF2428" s="7"/>
      <c r="CG2428" s="14"/>
      <c r="CH2428" s="7"/>
      <c r="CI2428" s="14"/>
      <c r="CJ2428" s="7"/>
      <c r="CK2428" s="14"/>
      <c r="CL2428" s="7"/>
      <c r="CM2428" s="14"/>
    </row>
    <row r="2429" spans="1:91" x14ac:dyDescent="0.3">
      <c r="A2429" s="10">
        <v>151</v>
      </c>
      <c r="B2429" s="36" t="s">
        <v>868</v>
      </c>
      <c r="G2429" s="36" t="s">
        <v>7865</v>
      </c>
      <c r="K2429" s="7"/>
      <c r="L2429" s="7" t="s">
        <v>834</v>
      </c>
      <c r="M2429" s="7" t="s">
        <v>636</v>
      </c>
      <c r="N2429" s="4"/>
      <c r="O2429" s="4"/>
      <c r="P2429" s="4"/>
      <c r="Q2429" s="4"/>
      <c r="R2429" s="4"/>
      <c r="S2429" s="4"/>
      <c r="T2429" s="4"/>
      <c r="U2429" s="4"/>
      <c r="V2429" s="4"/>
      <c r="W2429" s="4"/>
      <c r="X2429" s="4"/>
      <c r="Y2429" s="4"/>
      <c r="Z2429" s="4"/>
      <c r="AA2429" s="4"/>
      <c r="AB2429" s="4"/>
      <c r="AC2429" s="4"/>
      <c r="AD2429" s="4"/>
      <c r="AE2429" s="4"/>
      <c r="AF2429" s="4"/>
      <c r="AG2429" s="4"/>
      <c r="AH2429" s="4"/>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4"/>
      <c r="BH2429" s="4"/>
      <c r="BI2429" s="4"/>
      <c r="BJ2429" s="4"/>
      <c r="BK2429" s="4"/>
      <c r="BL2429" s="4"/>
      <c r="BM2429" s="4"/>
      <c r="BN2429" s="4"/>
      <c r="BO2429" s="4"/>
      <c r="BP2429" s="4"/>
      <c r="BQ2429" s="4"/>
      <c r="BR2429" s="4"/>
      <c r="BS2429" s="4"/>
      <c r="BT2429" s="4"/>
      <c r="BU2429" s="4"/>
      <c r="BV2429" s="4"/>
      <c r="BW2429" s="4"/>
      <c r="BZ2429" s="7"/>
      <c r="CF2429" s="7"/>
      <c r="CG2429" s="14"/>
      <c r="CH2429" s="7"/>
      <c r="CI2429" s="14"/>
      <c r="CJ2429" s="7"/>
      <c r="CK2429" s="14"/>
      <c r="CL2429" s="7"/>
      <c r="CM2429" s="14"/>
    </row>
    <row r="2430" spans="1:91" x14ac:dyDescent="0.3">
      <c r="A2430" s="10">
        <v>151</v>
      </c>
      <c r="B2430" s="36" t="s">
        <v>886</v>
      </c>
      <c r="G2430" s="36" t="s">
        <v>7866</v>
      </c>
      <c r="K2430" s="7"/>
      <c r="L2430" s="7" t="s">
        <v>834</v>
      </c>
      <c r="M2430" s="7" t="s">
        <v>669</v>
      </c>
      <c r="N2430" s="4"/>
      <c r="O2430" s="4"/>
      <c r="P2430" s="4"/>
      <c r="Q2430" s="4"/>
      <c r="R2430" s="4"/>
      <c r="S2430" s="4"/>
      <c r="T2430" s="4"/>
      <c r="U2430" s="4"/>
      <c r="V2430" s="4"/>
      <c r="W2430" s="4"/>
      <c r="X2430" s="4"/>
      <c r="Y2430" s="4"/>
      <c r="Z2430" s="4"/>
      <c r="AA2430" s="4"/>
      <c r="AB2430" s="4"/>
      <c r="AC2430" s="4"/>
      <c r="AD2430" s="4"/>
      <c r="AE2430" s="4"/>
      <c r="AF2430" s="4"/>
      <c r="AG2430" s="4"/>
      <c r="AH2430" s="4"/>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4"/>
      <c r="BH2430" s="4"/>
      <c r="BI2430" s="4"/>
      <c r="BJ2430" s="4"/>
      <c r="BK2430" s="4"/>
      <c r="BL2430" s="4"/>
      <c r="BM2430" s="4"/>
      <c r="BN2430" s="4"/>
      <c r="BO2430" s="4"/>
      <c r="BP2430" s="4"/>
      <c r="BQ2430" s="4"/>
      <c r="BR2430" s="4"/>
      <c r="BS2430" s="4"/>
      <c r="BT2430" s="4"/>
      <c r="BU2430" s="4"/>
      <c r="BV2430" s="4"/>
      <c r="BW2430" s="4"/>
      <c r="BZ2430" s="7"/>
      <c r="CF2430" s="7"/>
      <c r="CG2430" s="14"/>
      <c r="CH2430" s="7"/>
      <c r="CI2430" s="14"/>
      <c r="CJ2430" s="7"/>
      <c r="CK2430" s="14"/>
      <c r="CL2430" s="7"/>
      <c r="CM2430" s="14"/>
    </row>
    <row r="2431" spans="1:91" x14ac:dyDescent="0.3">
      <c r="A2431" s="10">
        <v>151</v>
      </c>
      <c r="B2431" s="36" t="s">
        <v>1025</v>
      </c>
      <c r="G2431" s="36" t="s">
        <v>7867</v>
      </c>
      <c r="K2431" s="7"/>
      <c r="L2431" s="7" t="s">
        <v>834</v>
      </c>
      <c r="M2431" s="7" t="s">
        <v>669</v>
      </c>
      <c r="N2431" s="4"/>
      <c r="O2431" s="4"/>
      <c r="P2431" s="4"/>
      <c r="Q2431" s="4"/>
      <c r="R2431" s="4"/>
      <c r="S2431" s="4"/>
      <c r="T2431" s="4"/>
      <c r="U2431" s="4"/>
      <c r="V2431" s="4"/>
      <c r="W2431" s="4"/>
      <c r="X2431" s="4"/>
      <c r="Y2431" s="4"/>
      <c r="Z2431" s="4"/>
      <c r="AA2431" s="4"/>
      <c r="AB2431" s="4"/>
      <c r="AC2431" s="4"/>
      <c r="AD2431" s="4"/>
      <c r="AE2431" s="4"/>
      <c r="AF2431" s="4"/>
      <c r="AG2431" s="4"/>
      <c r="AH2431" s="4"/>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4"/>
      <c r="BH2431" s="4"/>
      <c r="BI2431" s="4"/>
      <c r="BJ2431" s="4"/>
      <c r="BK2431" s="4"/>
      <c r="BL2431" s="4"/>
      <c r="BM2431" s="4"/>
      <c r="BN2431" s="4"/>
      <c r="BO2431" s="4"/>
      <c r="BP2431" s="4"/>
      <c r="BQ2431" s="4"/>
      <c r="BR2431" s="4"/>
      <c r="BS2431" s="4"/>
      <c r="BT2431" s="4"/>
      <c r="BU2431" s="4"/>
      <c r="BV2431" s="4"/>
      <c r="BW2431" s="4"/>
      <c r="BZ2431" s="7"/>
      <c r="CF2431" s="7"/>
      <c r="CG2431" s="14"/>
      <c r="CH2431" s="7"/>
      <c r="CI2431" s="14"/>
      <c r="CJ2431" s="7"/>
      <c r="CK2431" s="14"/>
      <c r="CL2431" s="7"/>
      <c r="CM2431" s="14"/>
    </row>
    <row r="2432" spans="1:91" x14ac:dyDescent="0.3">
      <c r="A2432" s="10">
        <v>151</v>
      </c>
      <c r="B2432" s="36" t="s">
        <v>1025</v>
      </c>
      <c r="G2432" s="36" t="s">
        <v>7868</v>
      </c>
      <c r="K2432" s="7"/>
      <c r="L2432" s="7" t="s">
        <v>834</v>
      </c>
      <c r="M2432" s="7" t="s">
        <v>669</v>
      </c>
      <c r="N2432" s="4"/>
      <c r="O2432" s="4"/>
      <c r="P2432" s="4"/>
      <c r="Q2432" s="4"/>
      <c r="R2432" s="4"/>
      <c r="S2432" s="4"/>
      <c r="T2432" s="4"/>
      <c r="U2432" s="4"/>
      <c r="V2432" s="4"/>
      <c r="W2432" s="4"/>
      <c r="X2432" s="4"/>
      <c r="Y2432" s="4"/>
      <c r="Z2432" s="4"/>
      <c r="AA2432" s="4"/>
      <c r="AB2432" s="4"/>
      <c r="AC2432" s="4"/>
      <c r="AD2432" s="4"/>
      <c r="AE2432" s="4"/>
      <c r="AF2432" s="4"/>
      <c r="AG2432" s="4"/>
      <c r="AH2432" s="4"/>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4"/>
      <c r="BH2432" s="4"/>
      <c r="BI2432" s="4"/>
      <c r="BJ2432" s="4"/>
      <c r="BK2432" s="4"/>
      <c r="BL2432" s="4"/>
      <c r="BM2432" s="4"/>
      <c r="BN2432" s="4"/>
      <c r="BO2432" s="4"/>
      <c r="BP2432" s="4"/>
      <c r="BQ2432" s="4"/>
      <c r="BR2432" s="4"/>
      <c r="BS2432" s="4"/>
      <c r="BT2432" s="4"/>
      <c r="BU2432" s="4"/>
      <c r="BV2432" s="4"/>
      <c r="BW2432" s="4"/>
      <c r="BZ2432" s="7"/>
      <c r="CF2432" s="7"/>
      <c r="CG2432" s="14"/>
      <c r="CH2432" s="7"/>
      <c r="CI2432" s="14"/>
      <c r="CJ2432" s="7"/>
      <c r="CK2432" s="14"/>
      <c r="CL2432" s="7"/>
      <c r="CM2432" s="14"/>
    </row>
    <row r="2433" spans="1:91" x14ac:dyDescent="0.3">
      <c r="A2433" s="10">
        <v>151</v>
      </c>
      <c r="B2433" s="36" t="s">
        <v>1226</v>
      </c>
      <c r="G2433" s="36" t="s">
        <v>7869</v>
      </c>
      <c r="K2433" s="7"/>
      <c r="L2433" s="7" t="s">
        <v>834</v>
      </c>
      <c r="M2433" s="7" t="s">
        <v>636</v>
      </c>
      <c r="N2433" s="4"/>
      <c r="O2433" s="4"/>
      <c r="P2433" s="4"/>
      <c r="Q2433" s="4"/>
      <c r="R2433" s="4"/>
      <c r="S2433" s="4"/>
      <c r="T2433" s="4"/>
      <c r="U2433" s="4"/>
      <c r="V2433" s="4"/>
      <c r="W2433" s="4"/>
      <c r="X2433" s="4"/>
      <c r="Y2433" s="4"/>
      <c r="Z2433" s="4"/>
      <c r="AA2433" s="4"/>
      <c r="AB2433" s="4"/>
      <c r="AC2433" s="4"/>
      <c r="AD2433" s="4"/>
      <c r="AE2433" s="4"/>
      <c r="AF2433" s="4"/>
      <c r="AG2433" s="4"/>
      <c r="AH2433" s="4"/>
      <c r="AI2433" s="4"/>
      <c r="AJ2433" s="4"/>
      <c r="AK2433" s="4"/>
      <c r="AL2433" s="4"/>
      <c r="AM2433" s="4"/>
      <c r="AN2433" s="4"/>
      <c r="AO2433" s="4"/>
      <c r="AP2433" s="4"/>
      <c r="AQ2433" s="4"/>
      <c r="AR2433" s="4"/>
      <c r="AS2433" s="4"/>
      <c r="AT2433" s="4"/>
      <c r="AU2433" s="4"/>
      <c r="AV2433" s="4"/>
      <c r="AW2433" s="4"/>
      <c r="AX2433" s="4"/>
      <c r="AY2433" s="4"/>
      <c r="AZ2433" s="4"/>
      <c r="BA2433" s="4"/>
      <c r="BB2433" s="4"/>
      <c r="BC2433" s="4"/>
      <c r="BD2433" s="4"/>
      <c r="BE2433" s="4"/>
      <c r="BF2433" s="4"/>
      <c r="BG2433" s="4"/>
      <c r="BH2433" s="4"/>
      <c r="BI2433" s="4"/>
      <c r="BJ2433" s="4"/>
      <c r="BK2433" s="4"/>
      <c r="BL2433" s="4"/>
      <c r="BM2433" s="4"/>
      <c r="BN2433" s="4"/>
      <c r="BO2433" s="4"/>
      <c r="BP2433" s="4"/>
      <c r="BQ2433" s="4"/>
      <c r="BR2433" s="4"/>
      <c r="BS2433" s="4"/>
      <c r="BT2433" s="4"/>
      <c r="BU2433" s="4"/>
      <c r="BV2433" s="4"/>
      <c r="BW2433" s="4"/>
      <c r="BZ2433" s="7"/>
      <c r="CF2433" s="7"/>
      <c r="CG2433" s="14"/>
      <c r="CH2433" s="7"/>
      <c r="CI2433" s="14"/>
      <c r="CJ2433" s="7"/>
      <c r="CK2433" s="14"/>
      <c r="CL2433" s="7"/>
      <c r="CM2433" s="14"/>
    </row>
    <row r="2434" spans="1:91" x14ac:dyDescent="0.3">
      <c r="A2434" s="10">
        <v>151</v>
      </c>
      <c r="B2434" s="36" t="s">
        <v>1176</v>
      </c>
      <c r="G2434" s="36" t="s">
        <v>7870</v>
      </c>
      <c r="K2434" s="7"/>
      <c r="L2434" s="7" t="s">
        <v>834</v>
      </c>
      <c r="M2434" s="7" t="s">
        <v>669</v>
      </c>
      <c r="N2434" s="4"/>
      <c r="O2434" s="4"/>
      <c r="P2434" s="4"/>
      <c r="Q2434" s="4"/>
      <c r="R2434" s="4"/>
      <c r="S2434" s="4"/>
      <c r="T2434" s="4"/>
      <c r="U2434" s="4"/>
      <c r="V2434" s="4"/>
      <c r="W2434" s="4"/>
      <c r="X2434" s="4"/>
      <c r="Y2434" s="4"/>
      <c r="Z2434" s="4"/>
      <c r="AA2434" s="4"/>
      <c r="AB2434" s="4"/>
      <c r="AC2434" s="4"/>
      <c r="AD2434" s="4"/>
      <c r="AE2434" s="4"/>
      <c r="AF2434" s="4"/>
      <c r="AG2434" s="4"/>
      <c r="AH2434" s="4"/>
      <c r="AI2434" s="4"/>
      <c r="AJ2434" s="4"/>
      <c r="AK2434" s="4"/>
      <c r="AL2434" s="4"/>
      <c r="AM2434" s="4"/>
      <c r="AN2434" s="4"/>
      <c r="AO2434" s="4"/>
      <c r="AP2434" s="4"/>
      <c r="AQ2434" s="4"/>
      <c r="AR2434" s="4"/>
      <c r="AS2434" s="4"/>
      <c r="AT2434" s="4"/>
      <c r="AU2434" s="4"/>
      <c r="AV2434" s="4"/>
      <c r="AW2434" s="4"/>
      <c r="AX2434" s="4"/>
      <c r="AY2434" s="4"/>
      <c r="AZ2434" s="4"/>
      <c r="BA2434" s="4"/>
      <c r="BB2434" s="4"/>
      <c r="BC2434" s="4"/>
      <c r="BD2434" s="4"/>
      <c r="BE2434" s="4"/>
      <c r="BF2434" s="4"/>
      <c r="BG2434" s="4"/>
      <c r="BH2434" s="4"/>
      <c r="BI2434" s="4"/>
      <c r="BJ2434" s="4"/>
      <c r="BK2434" s="4"/>
      <c r="BL2434" s="4"/>
      <c r="BM2434" s="4"/>
      <c r="BN2434" s="4"/>
      <c r="BO2434" s="4"/>
      <c r="BP2434" s="4"/>
      <c r="BQ2434" s="4"/>
      <c r="BR2434" s="4"/>
      <c r="BS2434" s="4"/>
      <c r="BT2434" s="4"/>
      <c r="BU2434" s="4"/>
      <c r="BV2434" s="4"/>
      <c r="BW2434" s="4"/>
      <c r="BZ2434" s="7"/>
      <c r="CF2434" s="7"/>
      <c r="CG2434" s="14"/>
      <c r="CH2434" s="7"/>
      <c r="CI2434" s="14"/>
      <c r="CJ2434" s="7"/>
      <c r="CK2434" s="14"/>
      <c r="CL2434" s="7"/>
      <c r="CM2434" s="14"/>
    </row>
    <row r="2435" spans="1:91" x14ac:dyDescent="0.3">
      <c r="A2435" s="10">
        <v>151</v>
      </c>
      <c r="B2435" s="36" t="s">
        <v>1025</v>
      </c>
      <c r="G2435" s="36" t="s">
        <v>7871</v>
      </c>
      <c r="K2435" s="7"/>
      <c r="L2435" s="7" t="s">
        <v>834</v>
      </c>
      <c r="M2435" s="7" t="s">
        <v>669</v>
      </c>
      <c r="N2435" s="4"/>
      <c r="O2435" s="4"/>
      <c r="P2435" s="4"/>
      <c r="Q2435" s="4"/>
      <c r="R2435" s="4"/>
      <c r="S2435" s="4"/>
      <c r="T2435" s="4"/>
      <c r="U2435" s="4"/>
      <c r="V2435" s="4"/>
      <c r="W2435" s="4"/>
      <c r="X2435" s="4"/>
      <c r="Y2435" s="4"/>
      <c r="Z2435" s="4"/>
      <c r="AA2435" s="4"/>
      <c r="AB2435" s="4"/>
      <c r="AC2435" s="4"/>
      <c r="AD2435" s="4"/>
      <c r="AE2435" s="4"/>
      <c r="AF2435" s="4"/>
      <c r="AG2435" s="4"/>
      <c r="AH2435" s="4"/>
      <c r="AI2435" s="4"/>
      <c r="AJ2435" s="4"/>
      <c r="AK2435" s="4"/>
      <c r="AL2435" s="4"/>
      <c r="AM2435" s="4"/>
      <c r="AN2435" s="4"/>
      <c r="AO2435" s="4"/>
      <c r="AP2435" s="4"/>
      <c r="AQ2435" s="4"/>
      <c r="AR2435" s="4"/>
      <c r="AS2435" s="4"/>
      <c r="AT2435" s="4"/>
      <c r="AU2435" s="4"/>
      <c r="AV2435" s="4"/>
      <c r="AW2435" s="4"/>
      <c r="AX2435" s="4"/>
      <c r="AY2435" s="4"/>
      <c r="AZ2435" s="4"/>
      <c r="BA2435" s="4"/>
      <c r="BB2435" s="4"/>
      <c r="BC2435" s="4"/>
      <c r="BD2435" s="4"/>
      <c r="BE2435" s="4"/>
      <c r="BF2435" s="4"/>
      <c r="BG2435" s="4"/>
      <c r="BH2435" s="4"/>
      <c r="BI2435" s="4"/>
      <c r="BJ2435" s="4"/>
      <c r="BK2435" s="4"/>
      <c r="BL2435" s="4"/>
      <c r="BM2435" s="4"/>
      <c r="BN2435" s="4"/>
      <c r="BO2435" s="4"/>
      <c r="BP2435" s="4"/>
      <c r="BQ2435" s="4"/>
      <c r="BR2435" s="4"/>
      <c r="BS2435" s="4"/>
      <c r="BT2435" s="4"/>
      <c r="BU2435" s="4"/>
      <c r="BV2435" s="4"/>
      <c r="BW2435" s="4"/>
      <c r="BZ2435" s="7"/>
      <c r="CF2435" s="7"/>
      <c r="CG2435" s="14"/>
      <c r="CH2435" s="7"/>
      <c r="CI2435" s="14"/>
      <c r="CJ2435" s="7"/>
      <c r="CK2435" s="14"/>
      <c r="CL2435" s="7"/>
      <c r="CM2435" s="14"/>
    </row>
    <row r="2436" spans="1:91" x14ac:dyDescent="0.3">
      <c r="A2436" s="10">
        <v>151</v>
      </c>
      <c r="B2436" s="36" t="s">
        <v>848</v>
      </c>
      <c r="G2436" s="36" t="s">
        <v>7872</v>
      </c>
      <c r="K2436" s="7"/>
      <c r="L2436" s="7" t="s">
        <v>834</v>
      </c>
      <c r="M2436" s="7" t="s">
        <v>615</v>
      </c>
      <c r="N2436" s="4"/>
      <c r="O2436" s="4"/>
      <c r="P2436" s="4"/>
      <c r="Q2436" s="4"/>
      <c r="R2436" s="4"/>
      <c r="S2436" s="4"/>
      <c r="T2436" s="4"/>
      <c r="U2436" s="4"/>
      <c r="V2436" s="4"/>
      <c r="W2436" s="4"/>
      <c r="X2436" s="4"/>
      <c r="Y2436" s="4"/>
      <c r="Z2436" s="4"/>
      <c r="AA2436" s="4"/>
      <c r="AB2436" s="4"/>
      <c r="AC2436" s="4"/>
      <c r="AD2436" s="4"/>
      <c r="AE2436" s="4"/>
      <c r="AF2436" s="4"/>
      <c r="AG2436" s="4"/>
      <c r="AH2436" s="4"/>
      <c r="AI2436" s="4"/>
      <c r="AJ2436" s="4"/>
      <c r="AK2436" s="4"/>
      <c r="AL2436" s="4"/>
      <c r="AM2436" s="4"/>
      <c r="AN2436" s="4"/>
      <c r="AO2436" s="4"/>
      <c r="AP2436" s="4"/>
      <c r="AQ2436" s="4"/>
      <c r="AR2436" s="4"/>
      <c r="AS2436" s="4"/>
      <c r="AT2436" s="4"/>
      <c r="AU2436" s="4"/>
      <c r="AV2436" s="4"/>
      <c r="AW2436" s="4"/>
      <c r="AX2436" s="4"/>
      <c r="AY2436" s="4"/>
      <c r="AZ2436" s="4"/>
      <c r="BA2436" s="4"/>
      <c r="BB2436" s="4"/>
      <c r="BC2436" s="4"/>
      <c r="BD2436" s="4"/>
      <c r="BE2436" s="4"/>
      <c r="BF2436" s="4"/>
      <c r="BG2436" s="4"/>
      <c r="BH2436" s="4"/>
      <c r="BI2436" s="4"/>
      <c r="BJ2436" s="4"/>
      <c r="BK2436" s="4"/>
      <c r="BL2436" s="4"/>
      <c r="BM2436" s="4"/>
      <c r="BN2436" s="4"/>
      <c r="BO2436" s="4"/>
      <c r="BP2436" s="4"/>
      <c r="BQ2436" s="4"/>
      <c r="BR2436" s="4"/>
      <c r="BS2436" s="4"/>
      <c r="BT2436" s="4"/>
      <c r="BU2436" s="4"/>
      <c r="BV2436" s="4"/>
      <c r="BW2436" s="4"/>
      <c r="BZ2436" s="7"/>
      <c r="CF2436" s="7"/>
      <c r="CG2436" s="14"/>
      <c r="CH2436" s="7"/>
      <c r="CI2436" s="14"/>
      <c r="CJ2436" s="7"/>
      <c r="CK2436" s="14"/>
      <c r="CL2436" s="7"/>
      <c r="CM2436" s="14"/>
    </row>
    <row r="2437" spans="1:91" x14ac:dyDescent="0.3">
      <c r="A2437" s="10">
        <v>151</v>
      </c>
      <c r="B2437" s="36" t="s">
        <v>913</v>
      </c>
      <c r="G2437" s="36" t="s">
        <v>7873</v>
      </c>
      <c r="K2437" s="7"/>
      <c r="L2437" s="7" t="s">
        <v>834</v>
      </c>
      <c r="M2437" s="7" t="s">
        <v>618</v>
      </c>
      <c r="N2437" s="4"/>
      <c r="O2437" s="4"/>
      <c r="P2437" s="4"/>
      <c r="Q2437" s="4"/>
      <c r="R2437" s="4"/>
      <c r="S2437" s="4"/>
      <c r="T2437" s="4"/>
      <c r="U2437" s="4"/>
      <c r="V2437" s="4"/>
      <c r="W2437" s="4"/>
      <c r="X2437" s="4"/>
      <c r="Y2437" s="4"/>
      <c r="Z2437" s="4"/>
      <c r="AA2437" s="4"/>
      <c r="AB2437" s="4"/>
      <c r="AC2437" s="4"/>
      <c r="AD2437" s="4"/>
      <c r="AE2437" s="4"/>
      <c r="AF2437" s="4"/>
      <c r="AG2437" s="4"/>
      <c r="AH2437" s="4"/>
      <c r="AI2437" s="4"/>
      <c r="AJ2437" s="4"/>
      <c r="AK2437" s="4"/>
      <c r="AL2437" s="4"/>
      <c r="AM2437" s="4"/>
      <c r="AN2437" s="4"/>
      <c r="AO2437" s="4"/>
      <c r="AP2437" s="4"/>
      <c r="AQ2437" s="4"/>
      <c r="AR2437" s="4"/>
      <c r="AS2437" s="4"/>
      <c r="AT2437" s="4"/>
      <c r="AU2437" s="4"/>
      <c r="AV2437" s="4"/>
      <c r="AW2437" s="4"/>
      <c r="AX2437" s="4"/>
      <c r="AY2437" s="4"/>
      <c r="AZ2437" s="4"/>
      <c r="BA2437" s="4"/>
      <c r="BB2437" s="4"/>
      <c r="BC2437" s="4"/>
      <c r="BD2437" s="4"/>
      <c r="BE2437" s="4"/>
      <c r="BF2437" s="4"/>
      <c r="BG2437" s="4"/>
      <c r="BH2437" s="4"/>
      <c r="BI2437" s="4"/>
      <c r="BJ2437" s="4"/>
      <c r="BK2437" s="4"/>
      <c r="BL2437" s="4"/>
      <c r="BM2437" s="4"/>
      <c r="BN2437" s="4"/>
      <c r="BO2437" s="4"/>
      <c r="BP2437" s="4"/>
      <c r="BQ2437" s="4"/>
      <c r="BR2437" s="4"/>
      <c r="BS2437" s="4"/>
      <c r="BT2437" s="4"/>
      <c r="BU2437" s="4"/>
      <c r="BV2437" s="4"/>
      <c r="BW2437" s="4"/>
      <c r="BZ2437" s="7"/>
      <c r="CF2437" s="7"/>
      <c r="CG2437" s="14"/>
      <c r="CH2437" s="7"/>
      <c r="CI2437" s="14"/>
      <c r="CJ2437" s="7"/>
      <c r="CK2437" s="14"/>
      <c r="CL2437" s="7"/>
      <c r="CM2437" s="14"/>
    </row>
    <row r="2438" spans="1:91" x14ac:dyDescent="0.3">
      <c r="A2438" s="10">
        <v>151</v>
      </c>
      <c r="B2438" s="36" t="s">
        <v>3587</v>
      </c>
      <c r="G2438" s="36" t="s">
        <v>7874</v>
      </c>
      <c r="K2438" s="7"/>
      <c r="L2438" s="7" t="s">
        <v>834</v>
      </c>
      <c r="M2438" s="7" t="s">
        <v>669</v>
      </c>
      <c r="N2438" s="4"/>
      <c r="O2438" s="4"/>
      <c r="P2438" s="4"/>
      <c r="Q2438" s="4"/>
      <c r="R2438" s="4"/>
      <c r="S2438" s="4"/>
      <c r="T2438" s="4"/>
      <c r="U2438" s="4"/>
      <c r="V2438" s="4"/>
      <c r="W2438" s="4"/>
      <c r="X2438" s="4"/>
      <c r="Y2438" s="4"/>
      <c r="Z2438" s="4"/>
      <c r="AA2438" s="4"/>
      <c r="AB2438" s="4"/>
      <c r="AC2438" s="4"/>
      <c r="AD2438" s="4"/>
      <c r="AE2438" s="4"/>
      <c r="AF2438" s="4"/>
      <c r="AG2438" s="4"/>
      <c r="AH2438" s="4"/>
      <c r="AI2438" s="4"/>
      <c r="AJ2438" s="4"/>
      <c r="AK2438" s="4"/>
      <c r="AL2438" s="4"/>
      <c r="AM2438" s="4"/>
      <c r="AN2438" s="4"/>
      <c r="AO2438" s="4"/>
      <c r="AP2438" s="4"/>
      <c r="AQ2438" s="4"/>
      <c r="AR2438" s="4"/>
      <c r="AS2438" s="4"/>
      <c r="AT2438" s="4"/>
      <c r="AU2438" s="4"/>
      <c r="AV2438" s="4"/>
      <c r="AW2438" s="4"/>
      <c r="AX2438" s="4"/>
      <c r="AY2438" s="4"/>
      <c r="AZ2438" s="4"/>
      <c r="BA2438" s="4"/>
      <c r="BB2438" s="4"/>
      <c r="BC2438" s="4"/>
      <c r="BD2438" s="4"/>
      <c r="BE2438" s="4"/>
      <c r="BF2438" s="4"/>
      <c r="BG2438" s="4"/>
      <c r="BH2438" s="4"/>
      <c r="BI2438" s="4"/>
      <c r="BJ2438" s="4"/>
      <c r="BK2438" s="4"/>
      <c r="BL2438" s="4"/>
      <c r="BM2438" s="4"/>
      <c r="BN2438" s="4"/>
      <c r="BO2438" s="4"/>
      <c r="BP2438" s="4"/>
      <c r="BQ2438" s="4"/>
      <c r="BR2438" s="4"/>
      <c r="BS2438" s="4"/>
      <c r="BT2438" s="4"/>
      <c r="BU2438" s="4"/>
      <c r="BV2438" s="4"/>
      <c r="BW2438" s="4"/>
      <c r="BZ2438" s="7"/>
      <c r="CF2438" s="7"/>
      <c r="CG2438" s="14"/>
      <c r="CH2438" s="7"/>
      <c r="CI2438" s="14"/>
      <c r="CJ2438" s="7"/>
      <c r="CK2438" s="14"/>
      <c r="CL2438" s="7"/>
      <c r="CM2438" s="14"/>
    </row>
    <row r="2439" spans="1:91" x14ac:dyDescent="0.3">
      <c r="A2439" s="10">
        <v>151</v>
      </c>
      <c r="B2439" s="36" t="s">
        <v>860</v>
      </c>
      <c r="G2439" s="36" t="s">
        <v>7875</v>
      </c>
      <c r="K2439" s="7"/>
      <c r="L2439" s="7" t="s">
        <v>834</v>
      </c>
      <c r="M2439" s="7" t="s">
        <v>669</v>
      </c>
      <c r="N2439" s="4"/>
      <c r="O2439" s="4"/>
      <c r="P2439" s="4"/>
      <c r="Q2439" s="4"/>
      <c r="R2439" s="4"/>
      <c r="S2439" s="4"/>
      <c r="T2439" s="4"/>
      <c r="U2439" s="4"/>
      <c r="V2439" s="4"/>
      <c r="W2439" s="4"/>
      <c r="X2439" s="4"/>
      <c r="Y2439" s="4"/>
      <c r="Z2439" s="4"/>
      <c r="AA2439" s="4"/>
      <c r="AB2439" s="4"/>
      <c r="AC2439" s="4"/>
      <c r="AD2439" s="4"/>
      <c r="AE2439" s="4"/>
      <c r="AF2439" s="4"/>
      <c r="AG2439" s="4"/>
      <c r="AH2439" s="4"/>
      <c r="AI2439" s="4"/>
      <c r="AJ2439" s="4"/>
      <c r="AK2439" s="4"/>
      <c r="AL2439" s="4"/>
      <c r="AM2439" s="4"/>
      <c r="AN2439" s="4"/>
      <c r="AO2439" s="4"/>
      <c r="AP2439" s="4"/>
      <c r="AQ2439" s="4"/>
      <c r="AR2439" s="4"/>
      <c r="AS2439" s="4"/>
      <c r="AT2439" s="4"/>
      <c r="AU2439" s="4"/>
      <c r="AV2439" s="4"/>
      <c r="AW2439" s="4"/>
      <c r="AX2439" s="4"/>
      <c r="AY2439" s="4"/>
      <c r="AZ2439" s="4"/>
      <c r="BA2439" s="4"/>
      <c r="BB2439" s="4"/>
      <c r="BC2439" s="4"/>
      <c r="BD2439" s="4"/>
      <c r="BE2439" s="4"/>
      <c r="BF2439" s="4"/>
      <c r="BG2439" s="4"/>
      <c r="BH2439" s="4"/>
      <c r="BI2439" s="4"/>
      <c r="BJ2439" s="4"/>
      <c r="BK2439" s="4"/>
      <c r="BL2439" s="4"/>
      <c r="BM2439" s="4"/>
      <c r="BN2439" s="4"/>
      <c r="BO2439" s="4"/>
      <c r="BP2439" s="4"/>
      <c r="BQ2439" s="4"/>
      <c r="BR2439" s="4"/>
      <c r="BS2439" s="4"/>
      <c r="BT2439" s="4"/>
      <c r="BU2439" s="4"/>
      <c r="BV2439" s="4"/>
      <c r="BW2439" s="4"/>
      <c r="BZ2439" s="7"/>
      <c r="CF2439" s="7"/>
      <c r="CG2439" s="14"/>
      <c r="CH2439" s="7"/>
      <c r="CI2439" s="14"/>
      <c r="CJ2439" s="7"/>
      <c r="CK2439" s="14"/>
      <c r="CL2439" s="7"/>
      <c r="CM2439" s="14"/>
    </row>
    <row r="2440" spans="1:91" x14ac:dyDescent="0.3">
      <c r="A2440" s="10">
        <v>151</v>
      </c>
      <c r="B2440" s="36" t="s">
        <v>1025</v>
      </c>
      <c r="G2440" s="36" t="s">
        <v>7876</v>
      </c>
      <c r="K2440" s="7"/>
      <c r="L2440" s="7" t="s">
        <v>834</v>
      </c>
      <c r="M2440" s="7" t="s">
        <v>669</v>
      </c>
      <c r="N2440" s="4"/>
      <c r="O2440" s="4"/>
      <c r="P2440" s="4"/>
      <c r="Q2440" s="4"/>
      <c r="R2440" s="4"/>
      <c r="S2440" s="4"/>
      <c r="T2440" s="4"/>
      <c r="U2440" s="4"/>
      <c r="V2440" s="4"/>
      <c r="W2440" s="4"/>
      <c r="X2440" s="4"/>
      <c r="Y2440" s="4"/>
      <c r="Z2440" s="4"/>
      <c r="AA2440" s="4"/>
      <c r="AB2440" s="4"/>
      <c r="AC2440" s="4"/>
      <c r="AD2440" s="4"/>
      <c r="AE2440" s="4"/>
      <c r="AF2440" s="4"/>
      <c r="AG2440" s="4"/>
      <c r="AH2440" s="4"/>
      <c r="AI2440" s="4"/>
      <c r="AJ2440" s="4"/>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c r="BI2440" s="4"/>
      <c r="BJ2440" s="4"/>
      <c r="BK2440" s="4"/>
      <c r="BL2440" s="4"/>
      <c r="BM2440" s="4"/>
      <c r="BN2440" s="4"/>
      <c r="BO2440" s="4"/>
      <c r="BP2440" s="4"/>
      <c r="BQ2440" s="4"/>
      <c r="BR2440" s="4"/>
      <c r="BS2440" s="4"/>
      <c r="BT2440" s="4"/>
      <c r="BU2440" s="4"/>
      <c r="BV2440" s="4"/>
      <c r="BW2440" s="4"/>
      <c r="BZ2440" s="7"/>
      <c r="CF2440" s="7"/>
      <c r="CG2440" s="14"/>
      <c r="CH2440" s="7"/>
      <c r="CI2440" s="14"/>
      <c r="CJ2440" s="7"/>
      <c r="CK2440" s="14"/>
      <c r="CL2440" s="7"/>
      <c r="CM2440" s="14"/>
    </row>
    <row r="2441" spans="1:91" x14ac:dyDescent="0.3">
      <c r="A2441" s="10">
        <v>151</v>
      </c>
      <c r="B2441" s="36" t="s">
        <v>949</v>
      </c>
      <c r="G2441" s="36" t="s">
        <v>7877</v>
      </c>
      <c r="K2441" s="7"/>
      <c r="L2441" s="7" t="s">
        <v>834</v>
      </c>
      <c r="M2441" s="7" t="s">
        <v>669</v>
      </c>
      <c r="N2441" s="4"/>
      <c r="O2441" s="4"/>
      <c r="P2441" s="4"/>
      <c r="Q2441" s="4"/>
      <c r="R2441" s="4"/>
      <c r="S2441" s="4"/>
      <c r="T2441" s="4"/>
      <c r="U2441" s="4"/>
      <c r="V2441" s="4"/>
      <c r="W2441" s="4"/>
      <c r="X2441" s="4"/>
      <c r="Y2441" s="4"/>
      <c r="Z2441" s="4"/>
      <c r="AA2441" s="4"/>
      <c r="AB2441" s="4"/>
      <c r="AC2441" s="4"/>
      <c r="AD2441" s="4"/>
      <c r="AE2441" s="4"/>
      <c r="AF2441" s="4"/>
      <c r="AG2441" s="4"/>
      <c r="AH2441" s="4"/>
      <c r="AI2441" s="4"/>
      <c r="AJ2441" s="4"/>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c r="BI2441" s="4"/>
      <c r="BJ2441" s="4"/>
      <c r="BK2441" s="4"/>
      <c r="BL2441" s="4"/>
      <c r="BM2441" s="4"/>
      <c r="BN2441" s="4"/>
      <c r="BO2441" s="4"/>
      <c r="BP2441" s="4"/>
      <c r="BQ2441" s="4"/>
      <c r="BR2441" s="4"/>
      <c r="BS2441" s="4"/>
      <c r="BT2441" s="4"/>
      <c r="BU2441" s="4"/>
      <c r="BV2441" s="4"/>
      <c r="BW2441" s="4"/>
      <c r="BZ2441" s="7"/>
      <c r="CF2441" s="7"/>
      <c r="CG2441" s="14"/>
      <c r="CH2441" s="7"/>
      <c r="CI2441" s="14"/>
      <c r="CJ2441" s="7"/>
      <c r="CK2441" s="14"/>
      <c r="CL2441" s="7"/>
      <c r="CM2441" s="14"/>
    </row>
    <row r="2442" spans="1:91" x14ac:dyDescent="0.3">
      <c r="A2442" s="10">
        <v>151</v>
      </c>
      <c r="B2442" s="36" t="s">
        <v>921</v>
      </c>
      <c r="G2442" s="36" t="s">
        <v>7878</v>
      </c>
      <c r="K2442" s="7"/>
      <c r="L2442" s="7" t="s">
        <v>834</v>
      </c>
      <c r="M2442" s="7" t="s">
        <v>624</v>
      </c>
      <c r="N2442" s="4"/>
      <c r="O2442" s="4"/>
      <c r="P2442" s="4"/>
      <c r="Q2442" s="4"/>
      <c r="R2442" s="4"/>
      <c r="S2442" s="4"/>
      <c r="T2442" s="4"/>
      <c r="U2442" s="4"/>
      <c r="V2442" s="4"/>
      <c r="W2442" s="4"/>
      <c r="X2442" s="4"/>
      <c r="Y2442" s="4"/>
      <c r="Z2442" s="4"/>
      <c r="AA2442" s="4"/>
      <c r="AB2442" s="4"/>
      <c r="AC2442" s="4"/>
      <c r="AD2442" s="4"/>
      <c r="AE2442" s="4"/>
      <c r="AF2442" s="4"/>
      <c r="AG2442" s="4"/>
      <c r="AH2442" s="4"/>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4"/>
      <c r="BH2442" s="4"/>
      <c r="BI2442" s="4"/>
      <c r="BJ2442" s="4"/>
      <c r="BK2442" s="4"/>
      <c r="BL2442" s="4"/>
      <c r="BM2442" s="4"/>
      <c r="BN2442" s="4"/>
      <c r="BO2442" s="4"/>
      <c r="BP2442" s="4"/>
      <c r="BQ2442" s="4"/>
      <c r="BR2442" s="4"/>
      <c r="BS2442" s="4"/>
      <c r="BT2442" s="4"/>
      <c r="BU2442" s="4"/>
      <c r="BV2442" s="4"/>
      <c r="BW2442" s="4"/>
      <c r="BZ2442" s="7"/>
      <c r="CF2442" s="7"/>
      <c r="CG2442" s="14"/>
      <c r="CH2442" s="7"/>
      <c r="CI2442" s="14"/>
      <c r="CJ2442" s="7"/>
      <c r="CK2442" s="14"/>
      <c r="CL2442" s="7"/>
      <c r="CM2442" s="14"/>
    </row>
    <row r="2443" spans="1:91" x14ac:dyDescent="0.3">
      <c r="A2443" s="10">
        <v>151</v>
      </c>
      <c r="B2443" s="36" t="s">
        <v>1153</v>
      </c>
      <c r="G2443" s="36" t="s">
        <v>7879</v>
      </c>
      <c r="K2443" s="7"/>
      <c r="L2443" s="7" t="s">
        <v>834</v>
      </c>
      <c r="M2443" s="7" t="s">
        <v>669</v>
      </c>
      <c r="N2443" s="4"/>
      <c r="O2443" s="4"/>
      <c r="P2443" s="4"/>
      <c r="Q2443" s="4"/>
      <c r="R2443" s="4"/>
      <c r="S2443" s="4"/>
      <c r="T2443" s="4"/>
      <c r="U2443" s="4"/>
      <c r="V2443" s="4"/>
      <c r="W2443" s="4"/>
      <c r="X2443" s="4"/>
      <c r="Y2443" s="4"/>
      <c r="Z2443" s="4"/>
      <c r="AA2443" s="4"/>
      <c r="AB2443" s="4"/>
      <c r="AC2443" s="4"/>
      <c r="AD2443" s="4"/>
      <c r="AE2443" s="4"/>
      <c r="AF2443" s="4"/>
      <c r="AG2443" s="4"/>
      <c r="AH2443" s="4"/>
      <c r="AI2443" s="4"/>
      <c r="AJ2443" s="4"/>
      <c r="AK2443" s="4"/>
      <c r="AL2443" s="4"/>
      <c r="AM2443" s="4"/>
      <c r="AN2443" s="4"/>
      <c r="AO2443" s="4"/>
      <c r="AP2443" s="4"/>
      <c r="AQ2443" s="4"/>
      <c r="AR2443" s="4"/>
      <c r="AS2443" s="4"/>
      <c r="AT2443" s="4"/>
      <c r="AU2443" s="4"/>
      <c r="AV2443" s="4"/>
      <c r="AW2443" s="4"/>
      <c r="AX2443" s="4"/>
      <c r="AY2443" s="4"/>
      <c r="AZ2443" s="4"/>
      <c r="BA2443" s="4"/>
      <c r="BB2443" s="4"/>
      <c r="BC2443" s="4"/>
      <c r="BD2443" s="4"/>
      <c r="BE2443" s="4"/>
      <c r="BF2443" s="4"/>
      <c r="BG2443" s="4"/>
      <c r="BH2443" s="4"/>
      <c r="BI2443" s="4"/>
      <c r="BJ2443" s="4"/>
      <c r="BK2443" s="4"/>
      <c r="BL2443" s="4"/>
      <c r="BM2443" s="4"/>
      <c r="BN2443" s="4"/>
      <c r="BO2443" s="4"/>
      <c r="BP2443" s="4"/>
      <c r="BQ2443" s="4"/>
      <c r="BR2443" s="4"/>
      <c r="BS2443" s="4"/>
      <c r="BT2443" s="4"/>
      <c r="BU2443" s="4"/>
      <c r="BV2443" s="4"/>
      <c r="BW2443" s="4"/>
      <c r="BZ2443" s="7"/>
      <c r="CF2443" s="7"/>
      <c r="CG2443" s="14"/>
      <c r="CH2443" s="7"/>
      <c r="CI2443" s="14"/>
      <c r="CJ2443" s="7"/>
      <c r="CK2443" s="14"/>
      <c r="CL2443" s="7"/>
      <c r="CM2443" s="14"/>
    </row>
    <row r="2444" spans="1:91" x14ac:dyDescent="0.3">
      <c r="A2444" s="10">
        <v>151</v>
      </c>
      <c r="B2444" s="36" t="s">
        <v>1176</v>
      </c>
      <c r="G2444" s="36" t="s">
        <v>7880</v>
      </c>
      <c r="K2444" s="7"/>
      <c r="L2444" s="7" t="s">
        <v>834</v>
      </c>
      <c r="M2444" s="7" t="s">
        <v>618</v>
      </c>
      <c r="N2444" s="4"/>
      <c r="O2444" s="4"/>
      <c r="P2444" s="4"/>
      <c r="Q2444" s="4"/>
      <c r="R2444" s="4"/>
      <c r="S2444" s="4"/>
      <c r="T2444" s="4"/>
      <c r="U2444" s="4"/>
      <c r="V2444" s="4"/>
      <c r="W2444" s="4"/>
      <c r="X2444" s="4"/>
      <c r="Y2444" s="4"/>
      <c r="Z2444" s="4"/>
      <c r="AA2444" s="4"/>
      <c r="AB2444" s="4"/>
      <c r="AC2444" s="4"/>
      <c r="AD2444" s="4"/>
      <c r="AE2444" s="4"/>
      <c r="AF2444" s="4"/>
      <c r="AG2444" s="4"/>
      <c r="AH2444" s="4"/>
      <c r="AI2444" s="4"/>
      <c r="AJ2444" s="4"/>
      <c r="AK2444" s="4"/>
      <c r="AL2444" s="4"/>
      <c r="AM2444" s="4"/>
      <c r="AN2444" s="4"/>
      <c r="AO2444" s="4"/>
      <c r="AP2444" s="4"/>
      <c r="AQ2444" s="4"/>
      <c r="AR2444" s="4"/>
      <c r="AS2444" s="4"/>
      <c r="AT2444" s="4"/>
      <c r="AU2444" s="4"/>
      <c r="AV2444" s="4"/>
      <c r="AW2444" s="4"/>
      <c r="AX2444" s="4"/>
      <c r="AY2444" s="4"/>
      <c r="AZ2444" s="4"/>
      <c r="BA2444" s="4"/>
      <c r="BB2444" s="4"/>
      <c r="BC2444" s="4"/>
      <c r="BD2444" s="4"/>
      <c r="BE2444" s="4"/>
      <c r="BF2444" s="4"/>
      <c r="BG2444" s="4"/>
      <c r="BH2444" s="4"/>
      <c r="BI2444" s="4"/>
      <c r="BJ2444" s="4"/>
      <c r="BK2444" s="4"/>
      <c r="BL2444" s="4"/>
      <c r="BM2444" s="4"/>
      <c r="BN2444" s="4"/>
      <c r="BO2444" s="4"/>
      <c r="BP2444" s="4"/>
      <c r="BQ2444" s="4"/>
      <c r="BR2444" s="4"/>
      <c r="BS2444" s="4"/>
      <c r="BT2444" s="4"/>
      <c r="BU2444" s="4"/>
      <c r="BV2444" s="4"/>
      <c r="BW2444" s="4"/>
      <c r="BZ2444" s="7"/>
      <c r="CF2444" s="7"/>
      <c r="CG2444" s="14"/>
      <c r="CH2444" s="7"/>
      <c r="CI2444" s="14"/>
      <c r="CJ2444" s="7"/>
      <c r="CK2444" s="14"/>
      <c r="CL2444" s="7"/>
      <c r="CM2444" s="14"/>
    </row>
    <row r="2445" spans="1:91" x14ac:dyDescent="0.3">
      <c r="A2445" s="10">
        <v>151</v>
      </c>
      <c r="B2445" s="36" t="s">
        <v>1036</v>
      </c>
      <c r="G2445" s="36" t="s">
        <v>7881</v>
      </c>
      <c r="K2445" s="7"/>
      <c r="L2445" s="7" t="s">
        <v>834</v>
      </c>
      <c r="M2445" s="7" t="s">
        <v>618</v>
      </c>
      <c r="N2445" s="4"/>
      <c r="O2445" s="4"/>
      <c r="P2445" s="4"/>
      <c r="Q2445" s="4"/>
      <c r="R2445" s="4"/>
      <c r="S2445" s="4"/>
      <c r="T2445" s="4"/>
      <c r="U2445" s="4"/>
      <c r="V2445" s="4"/>
      <c r="W2445" s="4"/>
      <c r="X2445" s="4"/>
      <c r="Y2445" s="4"/>
      <c r="Z2445" s="4"/>
      <c r="AA2445" s="4"/>
      <c r="AB2445" s="4"/>
      <c r="AC2445" s="4"/>
      <c r="AD2445" s="4"/>
      <c r="AE2445" s="4"/>
      <c r="AF2445" s="4"/>
      <c r="AG2445" s="4"/>
      <c r="AH2445" s="4"/>
      <c r="AI2445" s="4"/>
      <c r="AJ2445" s="4"/>
      <c r="AK2445" s="4"/>
      <c r="AL2445" s="4"/>
      <c r="AM2445" s="4"/>
      <c r="AN2445" s="4"/>
      <c r="AO2445" s="4"/>
      <c r="AP2445" s="4"/>
      <c r="AQ2445" s="4"/>
      <c r="AR2445" s="4"/>
      <c r="AS2445" s="4"/>
      <c r="AT2445" s="4"/>
      <c r="AU2445" s="4"/>
      <c r="AV2445" s="4"/>
      <c r="AW2445" s="4"/>
      <c r="AX2445" s="4"/>
      <c r="AY2445" s="4"/>
      <c r="AZ2445" s="4"/>
      <c r="BA2445" s="4"/>
      <c r="BB2445" s="4"/>
      <c r="BC2445" s="4"/>
      <c r="BD2445" s="4"/>
      <c r="BE2445" s="4"/>
      <c r="BF2445" s="4"/>
      <c r="BG2445" s="4"/>
      <c r="BH2445" s="4"/>
      <c r="BI2445" s="4"/>
      <c r="BJ2445" s="4"/>
      <c r="BK2445" s="4"/>
      <c r="BL2445" s="4"/>
      <c r="BM2445" s="4"/>
      <c r="BN2445" s="4"/>
      <c r="BO2445" s="4"/>
      <c r="BP2445" s="4"/>
      <c r="BQ2445" s="4"/>
      <c r="BR2445" s="4"/>
      <c r="BS2445" s="4"/>
      <c r="BT2445" s="4"/>
      <c r="BU2445" s="4"/>
      <c r="BV2445" s="4"/>
      <c r="BW2445" s="4"/>
      <c r="BZ2445" s="7"/>
      <c r="CF2445" s="7"/>
      <c r="CG2445" s="14"/>
      <c r="CH2445" s="7"/>
      <c r="CI2445" s="14"/>
      <c r="CJ2445" s="7"/>
      <c r="CK2445" s="14"/>
      <c r="CL2445" s="7"/>
      <c r="CM2445" s="14"/>
    </row>
    <row r="2446" spans="1:91" x14ac:dyDescent="0.3">
      <c r="A2446" s="10">
        <v>151</v>
      </c>
      <c r="B2446" s="36" t="s">
        <v>1058</v>
      </c>
      <c r="G2446" s="36" t="s">
        <v>7882</v>
      </c>
      <c r="K2446" s="7"/>
      <c r="L2446" s="7" t="s">
        <v>834</v>
      </c>
      <c r="M2446" s="7" t="s">
        <v>615</v>
      </c>
      <c r="N2446" s="4"/>
      <c r="O2446" s="4"/>
      <c r="P2446" s="4"/>
      <c r="Q2446" s="4"/>
      <c r="R2446" s="4"/>
      <c r="S2446" s="4"/>
      <c r="T2446" s="4"/>
      <c r="U2446" s="4"/>
      <c r="V2446" s="4"/>
      <c r="W2446" s="4"/>
      <c r="X2446" s="4"/>
      <c r="Y2446" s="4"/>
      <c r="Z2446" s="4"/>
      <c r="AA2446" s="4"/>
      <c r="AB2446" s="4"/>
      <c r="AC2446" s="4"/>
      <c r="AD2446" s="4"/>
      <c r="AE2446" s="4"/>
      <c r="AF2446" s="4"/>
      <c r="AG2446" s="4"/>
      <c r="AH2446" s="4"/>
      <c r="AI2446" s="4"/>
      <c r="AJ2446" s="4"/>
      <c r="AK2446" s="4"/>
      <c r="AL2446" s="4"/>
      <c r="AM2446" s="4"/>
      <c r="AN2446" s="4"/>
      <c r="AO2446" s="4"/>
      <c r="AP2446" s="4"/>
      <c r="AQ2446" s="4"/>
      <c r="AR2446" s="4"/>
      <c r="AS2446" s="4"/>
      <c r="AT2446" s="4"/>
      <c r="AU2446" s="4"/>
      <c r="AV2446" s="4"/>
      <c r="AW2446" s="4"/>
      <c r="AX2446" s="4"/>
      <c r="AY2446" s="4"/>
      <c r="AZ2446" s="4"/>
      <c r="BA2446" s="4"/>
      <c r="BB2446" s="4"/>
      <c r="BC2446" s="4"/>
      <c r="BD2446" s="4"/>
      <c r="BE2446" s="4"/>
      <c r="BF2446" s="4"/>
      <c r="BG2446" s="4"/>
      <c r="BH2446" s="4"/>
      <c r="BI2446" s="4"/>
      <c r="BJ2446" s="4"/>
      <c r="BK2446" s="4"/>
      <c r="BL2446" s="4"/>
      <c r="BM2446" s="4"/>
      <c r="BN2446" s="4"/>
      <c r="BO2446" s="4"/>
      <c r="BP2446" s="4"/>
      <c r="BQ2446" s="4"/>
      <c r="BR2446" s="4"/>
      <c r="BS2446" s="4"/>
      <c r="BT2446" s="4"/>
      <c r="BU2446" s="4"/>
      <c r="BV2446" s="4"/>
      <c r="BW2446" s="4"/>
      <c r="BZ2446" s="7"/>
      <c r="CF2446" s="7"/>
      <c r="CG2446" s="14"/>
      <c r="CH2446" s="7"/>
      <c r="CI2446" s="14"/>
      <c r="CJ2446" s="7"/>
      <c r="CK2446" s="14"/>
      <c r="CL2446" s="7"/>
      <c r="CM2446" s="14"/>
    </row>
    <row r="2447" spans="1:91" x14ac:dyDescent="0.3">
      <c r="A2447" s="10">
        <v>151</v>
      </c>
      <c r="B2447" s="36" t="s">
        <v>852</v>
      </c>
      <c r="G2447" s="36" t="s">
        <v>7883</v>
      </c>
      <c r="K2447" s="7"/>
      <c r="L2447" s="7" t="s">
        <v>834</v>
      </c>
      <c r="M2447" s="7" t="s">
        <v>624</v>
      </c>
      <c r="N2447" s="4"/>
      <c r="O2447" s="4"/>
      <c r="P2447" s="4"/>
      <c r="Q2447" s="4"/>
      <c r="R2447" s="4"/>
      <c r="S2447" s="4"/>
      <c r="T2447" s="4"/>
      <c r="U2447" s="4"/>
      <c r="V2447" s="4"/>
      <c r="W2447" s="4"/>
      <c r="X2447" s="4"/>
      <c r="Y2447" s="4"/>
      <c r="Z2447" s="4"/>
      <c r="AA2447" s="4"/>
      <c r="AB2447" s="4"/>
      <c r="AC2447" s="4"/>
      <c r="AD2447" s="4"/>
      <c r="AE2447" s="4"/>
      <c r="AF2447" s="4"/>
      <c r="AG2447" s="4"/>
      <c r="AH2447" s="4"/>
      <c r="AI2447" s="4"/>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c r="BI2447" s="4"/>
      <c r="BJ2447" s="4"/>
      <c r="BK2447" s="4"/>
      <c r="BL2447" s="4"/>
      <c r="BM2447" s="4"/>
      <c r="BN2447" s="4"/>
      <c r="BO2447" s="4"/>
      <c r="BP2447" s="4"/>
      <c r="BQ2447" s="4"/>
      <c r="BR2447" s="4"/>
      <c r="BS2447" s="4"/>
      <c r="BT2447" s="4"/>
      <c r="BU2447" s="4"/>
      <c r="BV2447" s="4"/>
      <c r="BW2447" s="4"/>
      <c r="BZ2447" s="7"/>
      <c r="CF2447" s="7"/>
      <c r="CG2447" s="14"/>
      <c r="CH2447" s="7"/>
      <c r="CI2447" s="14"/>
      <c r="CJ2447" s="7"/>
      <c r="CK2447" s="14"/>
      <c r="CL2447" s="7"/>
      <c r="CM2447" s="14"/>
    </row>
    <row r="2448" spans="1:91" x14ac:dyDescent="0.3">
      <c r="A2448" s="10">
        <v>151</v>
      </c>
      <c r="B2448" s="36" t="s">
        <v>863</v>
      </c>
      <c r="G2448" s="36" t="s">
        <v>7884</v>
      </c>
      <c r="K2448" s="7"/>
      <c r="L2448" s="7" t="s">
        <v>834</v>
      </c>
      <c r="M2448" s="7" t="s">
        <v>651</v>
      </c>
      <c r="N2448" s="4"/>
      <c r="O2448" s="4"/>
      <c r="P2448" s="4"/>
      <c r="Q2448" s="4"/>
      <c r="R2448" s="4"/>
      <c r="S2448" s="4"/>
      <c r="T2448" s="4"/>
      <c r="U2448" s="4"/>
      <c r="V2448" s="4"/>
      <c r="W2448" s="4"/>
      <c r="X2448" s="4"/>
      <c r="Y2448" s="4"/>
      <c r="Z2448" s="4"/>
      <c r="AA2448" s="4"/>
      <c r="AB2448" s="4"/>
      <c r="AC2448" s="4"/>
      <c r="AD2448" s="4"/>
      <c r="AE2448" s="4"/>
      <c r="AF2448" s="4"/>
      <c r="AG2448" s="4"/>
      <c r="AH2448" s="4"/>
      <c r="AI2448" s="4"/>
      <c r="AJ2448" s="4"/>
      <c r="AK2448" s="4"/>
      <c r="AL2448" s="4"/>
      <c r="AM2448" s="4"/>
      <c r="AN2448" s="4"/>
      <c r="AO2448" s="4"/>
      <c r="AP2448" s="4"/>
      <c r="AQ2448" s="4"/>
      <c r="AR2448" s="4"/>
      <c r="AS2448" s="4"/>
      <c r="AT2448" s="4"/>
      <c r="AU2448" s="4"/>
      <c r="AV2448" s="4"/>
      <c r="AW2448" s="4"/>
      <c r="AX2448" s="4"/>
      <c r="AY2448" s="4"/>
      <c r="AZ2448" s="4"/>
      <c r="BA2448" s="4"/>
      <c r="BB2448" s="4"/>
      <c r="BC2448" s="4"/>
      <c r="BD2448" s="4"/>
      <c r="BE2448" s="4"/>
      <c r="BF2448" s="4"/>
      <c r="BG2448" s="4"/>
      <c r="BH2448" s="4"/>
      <c r="BI2448" s="4"/>
      <c r="BJ2448" s="4"/>
      <c r="BK2448" s="4"/>
      <c r="BL2448" s="4"/>
      <c r="BM2448" s="4"/>
      <c r="BN2448" s="4"/>
      <c r="BO2448" s="4"/>
      <c r="BP2448" s="4"/>
      <c r="BQ2448" s="4"/>
      <c r="BR2448" s="4"/>
      <c r="BS2448" s="4"/>
      <c r="BT2448" s="4"/>
      <c r="BU2448" s="4"/>
      <c r="BV2448" s="4"/>
      <c r="BW2448" s="4"/>
      <c r="BZ2448" s="7"/>
      <c r="CF2448" s="7"/>
      <c r="CG2448" s="14"/>
      <c r="CH2448" s="7"/>
      <c r="CI2448" s="14"/>
      <c r="CJ2448" s="7"/>
      <c r="CK2448" s="14"/>
      <c r="CL2448" s="7"/>
      <c r="CM2448" s="14"/>
    </row>
    <row r="2449" spans="1:91" x14ac:dyDescent="0.3">
      <c r="A2449" s="10">
        <v>151</v>
      </c>
      <c r="B2449" s="36" t="s">
        <v>1076</v>
      </c>
      <c r="G2449" s="36" t="s">
        <v>7885</v>
      </c>
      <c r="K2449" s="7"/>
      <c r="L2449" s="7" t="s">
        <v>834</v>
      </c>
      <c r="M2449" s="7" t="s">
        <v>615</v>
      </c>
      <c r="N2449" s="4"/>
      <c r="O2449" s="4"/>
      <c r="P2449" s="4"/>
      <c r="Q2449" s="4"/>
      <c r="R2449" s="4"/>
      <c r="S2449" s="4"/>
      <c r="T2449" s="4"/>
      <c r="U2449" s="4"/>
      <c r="V2449" s="4"/>
      <c r="W2449" s="4"/>
      <c r="X2449" s="4"/>
      <c r="Y2449" s="4"/>
      <c r="Z2449" s="4"/>
      <c r="AA2449" s="4"/>
      <c r="AB2449" s="4"/>
      <c r="AC2449" s="4"/>
      <c r="AD2449" s="4"/>
      <c r="AE2449" s="4"/>
      <c r="AF2449" s="4"/>
      <c r="AG2449" s="4"/>
      <c r="AH2449" s="4"/>
      <c r="AI2449" s="4"/>
      <c r="AJ2449" s="4"/>
      <c r="AK2449" s="4"/>
      <c r="AL2449" s="4"/>
      <c r="AM2449" s="4"/>
      <c r="AN2449" s="4"/>
      <c r="AO2449" s="4"/>
      <c r="AP2449" s="4"/>
      <c r="AQ2449" s="4"/>
      <c r="AR2449" s="4"/>
      <c r="AS2449" s="4"/>
      <c r="AT2449" s="4"/>
      <c r="AU2449" s="4"/>
      <c r="AV2449" s="4"/>
      <c r="AW2449" s="4"/>
      <c r="AX2449" s="4"/>
      <c r="AY2449" s="4"/>
      <c r="AZ2449" s="4"/>
      <c r="BA2449" s="4"/>
      <c r="BB2449" s="4"/>
      <c r="BC2449" s="4"/>
      <c r="BD2449" s="4"/>
      <c r="BE2449" s="4"/>
      <c r="BF2449" s="4"/>
      <c r="BG2449" s="4"/>
      <c r="BH2449" s="4"/>
      <c r="BI2449" s="4"/>
      <c r="BJ2449" s="4"/>
      <c r="BK2449" s="4"/>
      <c r="BL2449" s="4"/>
      <c r="BM2449" s="4"/>
      <c r="BN2449" s="4"/>
      <c r="BO2449" s="4"/>
      <c r="BP2449" s="4"/>
      <c r="BQ2449" s="4"/>
      <c r="BR2449" s="4"/>
      <c r="BS2449" s="4"/>
      <c r="BT2449" s="4"/>
      <c r="BU2449" s="4"/>
      <c r="BV2449" s="4"/>
      <c r="BW2449" s="4"/>
      <c r="BZ2449" s="7"/>
      <c r="CF2449" s="7"/>
      <c r="CG2449" s="14"/>
      <c r="CH2449" s="7"/>
      <c r="CI2449" s="14"/>
      <c r="CJ2449" s="7"/>
      <c r="CK2449" s="14"/>
      <c r="CL2449" s="7"/>
      <c r="CM2449" s="14"/>
    </row>
    <row r="2450" spans="1:91" x14ac:dyDescent="0.3">
      <c r="A2450" s="10">
        <v>151</v>
      </c>
      <c r="B2450" s="36" t="s">
        <v>895</v>
      </c>
      <c r="G2450" s="36" t="s">
        <v>7886</v>
      </c>
      <c r="K2450" s="7"/>
      <c r="L2450" s="7" t="s">
        <v>834</v>
      </c>
      <c r="M2450" s="7" t="s">
        <v>618</v>
      </c>
      <c r="N2450" s="4"/>
      <c r="O2450" s="4"/>
      <c r="P2450" s="4"/>
      <c r="Q2450" s="4"/>
      <c r="R2450" s="4"/>
      <c r="S2450" s="4"/>
      <c r="T2450" s="4"/>
      <c r="U2450" s="4"/>
      <c r="V2450" s="4"/>
      <c r="W2450" s="4"/>
      <c r="X2450" s="4"/>
      <c r="Y2450" s="4"/>
      <c r="Z2450" s="4"/>
      <c r="AA2450" s="4"/>
      <c r="AB2450" s="4"/>
      <c r="AC2450" s="4"/>
      <c r="AD2450" s="4"/>
      <c r="AE2450" s="4"/>
      <c r="AF2450" s="4"/>
      <c r="AG2450" s="4"/>
      <c r="AH2450" s="4"/>
      <c r="AI2450" s="4"/>
      <c r="AJ2450" s="4"/>
      <c r="AK2450" s="4"/>
      <c r="AL2450" s="4"/>
      <c r="AM2450" s="4"/>
      <c r="AN2450" s="4"/>
      <c r="AO2450" s="4"/>
      <c r="AP2450" s="4"/>
      <c r="AQ2450" s="4"/>
      <c r="AR2450" s="4"/>
      <c r="AS2450" s="4"/>
      <c r="AT2450" s="4"/>
      <c r="AU2450" s="4"/>
      <c r="AV2450" s="4"/>
      <c r="AW2450" s="4"/>
      <c r="AX2450" s="4"/>
      <c r="AY2450" s="4"/>
      <c r="AZ2450" s="4"/>
      <c r="BA2450" s="4"/>
      <c r="BB2450" s="4"/>
      <c r="BC2450" s="4"/>
      <c r="BD2450" s="4"/>
      <c r="BE2450" s="4"/>
      <c r="BF2450" s="4"/>
      <c r="BG2450" s="4"/>
      <c r="BH2450" s="4"/>
      <c r="BI2450" s="4"/>
      <c r="BJ2450" s="4"/>
      <c r="BK2450" s="4"/>
      <c r="BL2450" s="4"/>
      <c r="BM2450" s="4"/>
      <c r="BN2450" s="4"/>
      <c r="BO2450" s="4"/>
      <c r="BP2450" s="4"/>
      <c r="BQ2450" s="4"/>
      <c r="BR2450" s="4"/>
      <c r="BS2450" s="4"/>
      <c r="BT2450" s="4"/>
      <c r="BU2450" s="4"/>
      <c r="BV2450" s="4"/>
      <c r="BW2450" s="4"/>
      <c r="BZ2450" s="7"/>
      <c r="CF2450" s="7"/>
      <c r="CG2450" s="14"/>
      <c r="CH2450" s="7"/>
      <c r="CI2450" s="14"/>
      <c r="CJ2450" s="7"/>
      <c r="CK2450" s="14"/>
      <c r="CL2450" s="7"/>
      <c r="CM2450" s="14"/>
    </row>
    <row r="2451" spans="1:91" x14ac:dyDescent="0.3">
      <c r="A2451" s="10">
        <v>151</v>
      </c>
      <c r="B2451" s="36" t="s">
        <v>3542</v>
      </c>
      <c r="G2451" s="36" t="s">
        <v>7887</v>
      </c>
      <c r="K2451" s="7"/>
      <c r="L2451" s="7" t="s">
        <v>834</v>
      </c>
      <c r="M2451" s="7" t="s">
        <v>669</v>
      </c>
      <c r="N2451" s="4"/>
      <c r="O2451" s="4"/>
      <c r="P2451" s="4"/>
      <c r="Q2451" s="4"/>
      <c r="R2451" s="4"/>
      <c r="S2451" s="4"/>
      <c r="T2451" s="4"/>
      <c r="U2451" s="4"/>
      <c r="V2451" s="4"/>
      <c r="W2451" s="4"/>
      <c r="X2451" s="4"/>
      <c r="Y2451" s="4"/>
      <c r="Z2451" s="4"/>
      <c r="AA2451" s="4"/>
      <c r="AB2451" s="4"/>
      <c r="AC2451" s="4"/>
      <c r="AD2451" s="4"/>
      <c r="AE2451" s="4"/>
      <c r="AF2451" s="4"/>
      <c r="AG2451" s="4"/>
      <c r="AH2451" s="4"/>
      <c r="AI2451" s="4"/>
      <c r="AJ2451" s="4"/>
      <c r="AK2451" s="4"/>
      <c r="AL2451" s="4"/>
      <c r="AM2451" s="4"/>
      <c r="AN2451" s="4"/>
      <c r="AO2451" s="4"/>
      <c r="AP2451" s="4"/>
      <c r="AQ2451" s="4"/>
      <c r="AR2451" s="4"/>
      <c r="AS2451" s="4"/>
      <c r="AT2451" s="4"/>
      <c r="AU2451" s="4"/>
      <c r="AV2451" s="4"/>
      <c r="AW2451" s="4"/>
      <c r="AX2451" s="4"/>
      <c r="AY2451" s="4"/>
      <c r="AZ2451" s="4"/>
      <c r="BA2451" s="4"/>
      <c r="BB2451" s="4"/>
      <c r="BC2451" s="4"/>
      <c r="BD2451" s="4"/>
      <c r="BE2451" s="4"/>
      <c r="BF2451" s="4"/>
      <c r="BG2451" s="4"/>
      <c r="BH2451" s="4"/>
      <c r="BI2451" s="4"/>
      <c r="BJ2451" s="4"/>
      <c r="BK2451" s="4"/>
      <c r="BL2451" s="4"/>
      <c r="BM2451" s="4"/>
      <c r="BN2451" s="4"/>
      <c r="BO2451" s="4"/>
      <c r="BP2451" s="4"/>
      <c r="BQ2451" s="4"/>
      <c r="BR2451" s="4"/>
      <c r="BS2451" s="4"/>
      <c r="BT2451" s="4"/>
      <c r="BU2451" s="4"/>
      <c r="BV2451" s="4"/>
      <c r="BW2451" s="4"/>
      <c r="BZ2451" s="7"/>
      <c r="CF2451" s="7"/>
      <c r="CG2451" s="14"/>
      <c r="CH2451" s="7"/>
      <c r="CI2451" s="14"/>
      <c r="CJ2451" s="7"/>
      <c r="CK2451" s="14"/>
      <c r="CL2451" s="7"/>
      <c r="CM2451" s="14"/>
    </row>
    <row r="2452" spans="1:91" x14ac:dyDescent="0.3">
      <c r="A2452" s="10">
        <v>151</v>
      </c>
      <c r="B2452" s="36" t="s">
        <v>1735</v>
      </c>
      <c r="G2452" s="36" t="s">
        <v>7888</v>
      </c>
      <c r="K2452" s="7"/>
      <c r="L2452" s="7" t="s">
        <v>834</v>
      </c>
      <c r="M2452" s="7" t="s">
        <v>5917</v>
      </c>
      <c r="N2452" s="4"/>
      <c r="O2452" s="4"/>
      <c r="P2452" s="4"/>
      <c r="Q2452" s="4"/>
      <c r="R2452" s="4"/>
      <c r="S2452" s="4"/>
      <c r="T2452" s="4"/>
      <c r="U2452" s="4"/>
      <c r="V2452" s="4"/>
      <c r="W2452" s="4"/>
      <c r="X2452" s="4"/>
      <c r="Y2452" s="4"/>
      <c r="Z2452" s="4"/>
      <c r="AA2452" s="4"/>
      <c r="AB2452" s="4"/>
      <c r="AC2452" s="4"/>
      <c r="AD2452" s="4"/>
      <c r="AE2452" s="4"/>
      <c r="AF2452" s="4"/>
      <c r="AG2452" s="4"/>
      <c r="AH2452" s="4"/>
      <c r="AI2452" s="4"/>
      <c r="AJ2452" s="4"/>
      <c r="AK2452" s="4"/>
      <c r="AL2452" s="4"/>
      <c r="AM2452" s="4"/>
      <c r="AN2452" s="4"/>
      <c r="AO2452" s="4"/>
      <c r="AP2452" s="4"/>
      <c r="AQ2452" s="4"/>
      <c r="AR2452" s="4"/>
      <c r="AS2452" s="4"/>
      <c r="AT2452" s="4"/>
      <c r="AU2452" s="4"/>
      <c r="AV2452" s="4"/>
      <c r="AW2452" s="4"/>
      <c r="AX2452" s="4"/>
      <c r="AY2452" s="4"/>
      <c r="AZ2452" s="4"/>
      <c r="BA2452" s="4"/>
      <c r="BB2452" s="4"/>
      <c r="BC2452" s="4"/>
      <c r="BD2452" s="4"/>
      <c r="BE2452" s="4"/>
      <c r="BF2452" s="4"/>
      <c r="BG2452" s="4"/>
      <c r="BH2452" s="4"/>
      <c r="BI2452" s="4"/>
      <c r="BJ2452" s="4"/>
      <c r="BK2452" s="4"/>
      <c r="BL2452" s="4"/>
      <c r="BM2452" s="4"/>
      <c r="BN2452" s="4"/>
      <c r="BO2452" s="4"/>
      <c r="BP2452" s="4"/>
      <c r="BQ2452" s="4"/>
      <c r="BR2452" s="4"/>
      <c r="BS2452" s="4"/>
      <c r="BT2452" s="4"/>
      <c r="BU2452" s="4"/>
      <c r="BV2452" s="4"/>
      <c r="BW2452" s="4"/>
      <c r="BZ2452" s="7"/>
      <c r="CF2452" s="7"/>
      <c r="CG2452" s="14"/>
      <c r="CH2452" s="7"/>
      <c r="CI2452" s="14"/>
      <c r="CJ2452" s="7"/>
      <c r="CK2452" s="14"/>
      <c r="CL2452" s="7"/>
      <c r="CM2452" s="14"/>
    </row>
    <row r="2453" spans="1:91" x14ac:dyDescent="0.3">
      <c r="A2453" s="10">
        <v>151</v>
      </c>
      <c r="B2453" s="36" t="s">
        <v>895</v>
      </c>
      <c r="G2453" s="36" t="s">
        <v>7889</v>
      </c>
      <c r="K2453" s="7"/>
      <c r="L2453" s="7" t="s">
        <v>834</v>
      </c>
      <c r="M2453" s="7" t="s">
        <v>615</v>
      </c>
      <c r="N2453" s="4"/>
      <c r="O2453" s="4"/>
      <c r="P2453" s="4"/>
      <c r="Q2453" s="4"/>
      <c r="R2453" s="4"/>
      <c r="S2453" s="4"/>
      <c r="T2453" s="4"/>
      <c r="U2453" s="4"/>
      <c r="V2453" s="4"/>
      <c r="W2453" s="4"/>
      <c r="X2453" s="4"/>
      <c r="Y2453" s="4"/>
      <c r="Z2453" s="4"/>
      <c r="AA2453" s="4"/>
      <c r="AB2453" s="4"/>
      <c r="AC2453" s="4"/>
      <c r="AD2453" s="4"/>
      <c r="AE2453" s="4"/>
      <c r="AF2453" s="4"/>
      <c r="AG2453" s="4"/>
      <c r="AH2453" s="4"/>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4"/>
      <c r="BH2453" s="4"/>
      <c r="BI2453" s="4"/>
      <c r="BJ2453" s="4"/>
      <c r="BK2453" s="4"/>
      <c r="BL2453" s="4"/>
      <c r="BM2453" s="4"/>
      <c r="BN2453" s="4"/>
      <c r="BO2453" s="4"/>
      <c r="BP2453" s="4"/>
      <c r="BQ2453" s="4"/>
      <c r="BR2453" s="4"/>
      <c r="BS2453" s="4"/>
      <c r="BT2453" s="4"/>
      <c r="BU2453" s="4"/>
      <c r="BV2453" s="4"/>
      <c r="BW2453" s="4"/>
      <c r="BZ2453" s="7"/>
      <c r="CF2453" s="7"/>
      <c r="CG2453" s="14"/>
      <c r="CH2453" s="7"/>
      <c r="CI2453" s="14"/>
      <c r="CJ2453" s="7"/>
      <c r="CK2453" s="14"/>
      <c r="CL2453" s="7"/>
      <c r="CM2453" s="14"/>
    </row>
    <row r="2454" spans="1:91" x14ac:dyDescent="0.3">
      <c r="A2454" s="10">
        <v>151</v>
      </c>
      <c r="B2454" s="36" t="s">
        <v>1036</v>
      </c>
      <c r="G2454" s="36" t="s">
        <v>7890</v>
      </c>
      <c r="K2454" s="7"/>
      <c r="L2454" s="7" t="s">
        <v>834</v>
      </c>
      <c r="M2454" s="7" t="s">
        <v>669</v>
      </c>
      <c r="N2454" s="4"/>
      <c r="O2454" s="4"/>
      <c r="P2454" s="4"/>
      <c r="Q2454" s="4"/>
      <c r="R2454" s="4"/>
      <c r="S2454" s="4"/>
      <c r="T2454" s="4"/>
      <c r="U2454" s="4"/>
      <c r="V2454" s="4"/>
      <c r="W2454" s="4"/>
      <c r="X2454" s="4"/>
      <c r="Y2454" s="4"/>
      <c r="Z2454" s="4"/>
      <c r="AA2454" s="4"/>
      <c r="AB2454" s="4"/>
      <c r="AC2454" s="4"/>
      <c r="AD2454" s="4"/>
      <c r="AE2454" s="4"/>
      <c r="AF2454" s="4"/>
      <c r="AG2454" s="4"/>
      <c r="AH2454" s="4"/>
      <c r="AI2454" s="4"/>
      <c r="AJ2454" s="4"/>
      <c r="AK2454" s="4"/>
      <c r="AL2454" s="4"/>
      <c r="AM2454" s="4"/>
      <c r="AN2454" s="4"/>
      <c r="AO2454" s="4"/>
      <c r="AP2454" s="4"/>
      <c r="AQ2454" s="4"/>
      <c r="AR2454" s="4"/>
      <c r="AS2454" s="4"/>
      <c r="AT2454" s="4"/>
      <c r="AU2454" s="4"/>
      <c r="AV2454" s="4"/>
      <c r="AW2454" s="4"/>
      <c r="AX2454" s="4"/>
      <c r="AY2454" s="4"/>
      <c r="AZ2454" s="4"/>
      <c r="BA2454" s="4"/>
      <c r="BB2454" s="4"/>
      <c r="BC2454" s="4"/>
      <c r="BD2454" s="4"/>
      <c r="BE2454" s="4"/>
      <c r="BF2454" s="4"/>
      <c r="BG2454" s="4"/>
      <c r="BH2454" s="4"/>
      <c r="BI2454" s="4"/>
      <c r="BJ2454" s="4"/>
      <c r="BK2454" s="4"/>
      <c r="BL2454" s="4"/>
      <c r="BM2454" s="4"/>
      <c r="BN2454" s="4"/>
      <c r="BO2454" s="4"/>
      <c r="BP2454" s="4"/>
      <c r="BQ2454" s="4"/>
      <c r="BR2454" s="4"/>
      <c r="BS2454" s="4"/>
      <c r="BT2454" s="4"/>
      <c r="BU2454" s="4"/>
      <c r="BV2454" s="4"/>
      <c r="BW2454" s="4"/>
      <c r="BZ2454" s="7"/>
      <c r="CF2454" s="7"/>
      <c r="CG2454" s="14"/>
      <c r="CH2454" s="7"/>
      <c r="CI2454" s="14"/>
      <c r="CJ2454" s="7"/>
      <c r="CK2454" s="14"/>
      <c r="CL2454" s="7"/>
      <c r="CM2454" s="14"/>
    </row>
    <row r="2455" spans="1:91" x14ac:dyDescent="0.3">
      <c r="A2455" s="10">
        <v>151</v>
      </c>
      <c r="B2455" s="36" t="s">
        <v>913</v>
      </c>
      <c r="G2455" s="36" t="s">
        <v>7891</v>
      </c>
      <c r="K2455" s="7"/>
      <c r="L2455" s="7" t="s">
        <v>834</v>
      </c>
      <c r="M2455" s="7" t="s">
        <v>765</v>
      </c>
      <c r="N2455" s="4"/>
      <c r="O2455" s="4"/>
      <c r="P2455" s="4"/>
      <c r="Q2455" s="4"/>
      <c r="R2455" s="4"/>
      <c r="S2455" s="4"/>
      <c r="T2455" s="4"/>
      <c r="U2455" s="4"/>
      <c r="V2455" s="4"/>
      <c r="W2455" s="4"/>
      <c r="X2455" s="4"/>
      <c r="Y2455" s="4"/>
      <c r="Z2455" s="4"/>
      <c r="AA2455" s="4"/>
      <c r="AB2455" s="4"/>
      <c r="AC2455" s="4"/>
      <c r="AD2455" s="4"/>
      <c r="AE2455" s="4"/>
      <c r="AF2455" s="4"/>
      <c r="AG2455" s="4"/>
      <c r="AH2455" s="4"/>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4"/>
      <c r="BH2455" s="4"/>
      <c r="BI2455" s="4"/>
      <c r="BJ2455" s="4"/>
      <c r="BK2455" s="4"/>
      <c r="BL2455" s="4"/>
      <c r="BM2455" s="4"/>
      <c r="BN2455" s="4"/>
      <c r="BO2455" s="4"/>
      <c r="BP2455" s="4"/>
      <c r="BQ2455" s="4"/>
      <c r="BR2455" s="4"/>
      <c r="BS2455" s="4"/>
      <c r="BT2455" s="4"/>
      <c r="BU2455" s="4"/>
      <c r="BV2455" s="4"/>
      <c r="BW2455" s="4"/>
      <c r="BZ2455" s="7"/>
      <c r="CF2455" s="7"/>
      <c r="CG2455" s="14"/>
      <c r="CH2455" s="7"/>
      <c r="CI2455" s="14"/>
      <c r="CJ2455" s="7"/>
      <c r="CK2455" s="14"/>
      <c r="CL2455" s="7"/>
      <c r="CM2455" s="14"/>
    </row>
    <row r="2456" spans="1:91" x14ac:dyDescent="0.3">
      <c r="A2456" s="10">
        <v>151</v>
      </c>
      <c r="B2456" s="36" t="s">
        <v>1058</v>
      </c>
      <c r="G2456" s="36" t="s">
        <v>7892</v>
      </c>
      <c r="K2456" s="7"/>
      <c r="L2456" s="7" t="s">
        <v>834</v>
      </c>
      <c r="M2456" s="7" t="s">
        <v>5917</v>
      </c>
      <c r="N2456" s="4"/>
      <c r="O2456" s="4"/>
      <c r="P2456" s="4"/>
      <c r="Q2456" s="4"/>
      <c r="R2456" s="4"/>
      <c r="S2456" s="4"/>
      <c r="T2456" s="4"/>
      <c r="U2456" s="4"/>
      <c r="V2456" s="4"/>
      <c r="W2456" s="4"/>
      <c r="X2456" s="4"/>
      <c r="Y2456" s="4"/>
      <c r="Z2456" s="4"/>
      <c r="AA2456" s="4"/>
      <c r="AB2456" s="4"/>
      <c r="AC2456" s="4"/>
      <c r="AD2456" s="4"/>
      <c r="AE2456" s="4"/>
      <c r="AF2456" s="4"/>
      <c r="AG2456" s="4"/>
      <c r="AH2456" s="4"/>
      <c r="AI2456" s="4"/>
      <c r="AJ2456" s="4"/>
      <c r="AK2456" s="4"/>
      <c r="AL2456" s="4"/>
      <c r="AM2456" s="4"/>
      <c r="AN2456" s="4"/>
      <c r="AO2456" s="4"/>
      <c r="AP2456" s="4"/>
      <c r="AQ2456" s="4"/>
      <c r="AR2456" s="4"/>
      <c r="AS2456" s="4"/>
      <c r="AT2456" s="4"/>
      <c r="AU2456" s="4"/>
      <c r="AV2456" s="4"/>
      <c r="AW2456" s="4"/>
      <c r="AX2456" s="4"/>
      <c r="AY2456" s="4"/>
      <c r="AZ2456" s="4"/>
      <c r="BA2456" s="4"/>
      <c r="BB2456" s="4"/>
      <c r="BC2456" s="4"/>
      <c r="BD2456" s="4"/>
      <c r="BE2456" s="4"/>
      <c r="BF2456" s="4"/>
      <c r="BG2456" s="4"/>
      <c r="BH2456" s="4"/>
      <c r="BI2456" s="4"/>
      <c r="BJ2456" s="4"/>
      <c r="BK2456" s="4"/>
      <c r="BL2456" s="4"/>
      <c r="BM2456" s="4"/>
      <c r="BN2456" s="4"/>
      <c r="BO2456" s="4"/>
      <c r="BP2456" s="4"/>
      <c r="BQ2456" s="4"/>
      <c r="BR2456" s="4"/>
      <c r="BS2456" s="4"/>
      <c r="BT2456" s="4"/>
      <c r="BU2456" s="4"/>
      <c r="BV2456" s="4"/>
      <c r="BW2456" s="4"/>
      <c r="BZ2456" s="7"/>
      <c r="CF2456" s="7"/>
      <c r="CG2456" s="14"/>
      <c r="CH2456" s="7"/>
      <c r="CI2456" s="14"/>
      <c r="CJ2456" s="7"/>
      <c r="CK2456" s="14"/>
      <c r="CL2456" s="7"/>
      <c r="CM2456" s="14"/>
    </row>
    <row r="2457" spans="1:91" x14ac:dyDescent="0.3">
      <c r="A2457" s="10">
        <v>151</v>
      </c>
      <c r="B2457" s="36" t="s">
        <v>1058</v>
      </c>
      <c r="G2457" s="36" t="s">
        <v>7893</v>
      </c>
      <c r="K2457" s="7"/>
      <c r="L2457" s="7" t="s">
        <v>834</v>
      </c>
      <c r="M2457" s="7" t="s">
        <v>636</v>
      </c>
      <c r="N2457" s="4"/>
      <c r="O2457" s="4"/>
      <c r="P2457" s="4"/>
      <c r="Q2457" s="4"/>
      <c r="R2457" s="4"/>
      <c r="S2457" s="4"/>
      <c r="T2457" s="4"/>
      <c r="U2457" s="4"/>
      <c r="V2457" s="4"/>
      <c r="W2457" s="4"/>
      <c r="X2457" s="4"/>
      <c r="Y2457" s="4"/>
      <c r="Z2457" s="4"/>
      <c r="AA2457" s="4"/>
      <c r="AB2457" s="4"/>
      <c r="AC2457" s="4"/>
      <c r="AD2457" s="4"/>
      <c r="AE2457" s="4"/>
      <c r="AF2457" s="4"/>
      <c r="AG2457" s="4"/>
      <c r="AH2457" s="4"/>
      <c r="AI2457" s="4"/>
      <c r="AJ2457" s="4"/>
      <c r="AK2457" s="4"/>
      <c r="AL2457" s="4"/>
      <c r="AM2457" s="4"/>
      <c r="AN2457" s="4"/>
      <c r="AO2457" s="4"/>
      <c r="AP2457" s="4"/>
      <c r="AQ2457" s="4"/>
      <c r="AR2457" s="4"/>
      <c r="AS2457" s="4"/>
      <c r="AT2457" s="4"/>
      <c r="AU2457" s="4"/>
      <c r="AV2457" s="4"/>
      <c r="AW2457" s="4"/>
      <c r="AX2457" s="4"/>
      <c r="AY2457" s="4"/>
      <c r="AZ2457" s="4"/>
      <c r="BA2457" s="4"/>
      <c r="BB2457" s="4"/>
      <c r="BC2457" s="4"/>
      <c r="BD2457" s="4"/>
      <c r="BE2457" s="4"/>
      <c r="BF2457" s="4"/>
      <c r="BG2457" s="4"/>
      <c r="BH2457" s="4"/>
      <c r="BI2457" s="4"/>
      <c r="BJ2457" s="4"/>
      <c r="BK2457" s="4"/>
      <c r="BL2457" s="4"/>
      <c r="BM2457" s="4"/>
      <c r="BN2457" s="4"/>
      <c r="BO2457" s="4"/>
      <c r="BP2457" s="4"/>
      <c r="BQ2457" s="4"/>
      <c r="BR2457" s="4"/>
      <c r="BS2457" s="4"/>
      <c r="BT2457" s="4"/>
      <c r="BU2457" s="4"/>
      <c r="BV2457" s="4"/>
      <c r="BW2457" s="4"/>
      <c r="BZ2457" s="7"/>
      <c r="CF2457" s="7"/>
      <c r="CG2457" s="14"/>
      <c r="CH2457" s="7"/>
      <c r="CI2457" s="14"/>
      <c r="CJ2457" s="7"/>
      <c r="CK2457" s="14"/>
      <c r="CL2457" s="7"/>
      <c r="CM2457" s="14"/>
    </row>
    <row r="2458" spans="1:91" x14ac:dyDescent="0.3">
      <c r="A2458" s="10">
        <v>151</v>
      </c>
      <c r="B2458" s="36" t="s">
        <v>1058</v>
      </c>
      <c r="G2458" s="36" t="s">
        <v>7894</v>
      </c>
      <c r="K2458" s="7"/>
      <c r="L2458" s="7" t="s">
        <v>834</v>
      </c>
      <c r="M2458" s="7" t="s">
        <v>669</v>
      </c>
      <c r="N2458" s="4"/>
      <c r="O2458" s="4"/>
      <c r="P2458" s="4"/>
      <c r="Q2458" s="4"/>
      <c r="R2458" s="4"/>
      <c r="S2458" s="4"/>
      <c r="T2458" s="4"/>
      <c r="U2458" s="4"/>
      <c r="V2458" s="4"/>
      <c r="W2458" s="4"/>
      <c r="X2458" s="4"/>
      <c r="Y2458" s="4"/>
      <c r="Z2458" s="4"/>
      <c r="AA2458" s="4"/>
      <c r="AB2458" s="4"/>
      <c r="AC2458" s="4"/>
      <c r="AD2458" s="4"/>
      <c r="AE2458" s="4"/>
      <c r="AF2458" s="4"/>
      <c r="AG2458" s="4"/>
      <c r="AH2458" s="4"/>
      <c r="AI2458" s="4"/>
      <c r="AJ2458" s="4"/>
      <c r="AK2458" s="4"/>
      <c r="AL2458" s="4"/>
      <c r="AM2458" s="4"/>
      <c r="AN2458" s="4"/>
      <c r="AO2458" s="4"/>
      <c r="AP2458" s="4"/>
      <c r="AQ2458" s="4"/>
      <c r="AR2458" s="4"/>
      <c r="AS2458" s="4"/>
      <c r="AT2458" s="4"/>
      <c r="AU2458" s="4"/>
      <c r="AV2458" s="4"/>
      <c r="AW2458" s="4"/>
      <c r="AX2458" s="4"/>
      <c r="AY2458" s="4"/>
      <c r="AZ2458" s="4"/>
      <c r="BA2458" s="4"/>
      <c r="BB2458" s="4"/>
      <c r="BC2458" s="4"/>
      <c r="BD2458" s="4"/>
      <c r="BE2458" s="4"/>
      <c r="BF2458" s="4"/>
      <c r="BG2458" s="4"/>
      <c r="BH2458" s="4"/>
      <c r="BI2458" s="4"/>
      <c r="BJ2458" s="4"/>
      <c r="BK2458" s="4"/>
      <c r="BL2458" s="4"/>
      <c r="BM2458" s="4"/>
      <c r="BN2458" s="4"/>
      <c r="BO2458" s="4"/>
      <c r="BP2458" s="4"/>
      <c r="BQ2458" s="4"/>
      <c r="BR2458" s="4"/>
      <c r="BS2458" s="4"/>
      <c r="BT2458" s="4"/>
      <c r="BU2458" s="4"/>
      <c r="BV2458" s="4"/>
      <c r="BW2458" s="4"/>
      <c r="BZ2458" s="7"/>
      <c r="CF2458" s="7"/>
      <c r="CG2458" s="14"/>
      <c r="CH2458" s="7"/>
      <c r="CI2458" s="14"/>
      <c r="CJ2458" s="7"/>
      <c r="CK2458" s="14"/>
      <c r="CL2458" s="7"/>
      <c r="CM2458" s="14"/>
    </row>
    <row r="2459" spans="1:91" x14ac:dyDescent="0.3">
      <c r="A2459" s="10">
        <v>151</v>
      </c>
      <c r="B2459" s="36" t="s">
        <v>913</v>
      </c>
      <c r="G2459" s="36" t="s">
        <v>7895</v>
      </c>
      <c r="K2459" s="7"/>
      <c r="L2459" s="7" t="s">
        <v>834</v>
      </c>
      <c r="M2459" s="7" t="s">
        <v>5917</v>
      </c>
      <c r="N2459" s="4"/>
      <c r="O2459" s="4"/>
      <c r="P2459" s="4"/>
      <c r="Q2459" s="4"/>
      <c r="R2459" s="4"/>
      <c r="S2459" s="4"/>
      <c r="T2459" s="4"/>
      <c r="U2459" s="4"/>
      <c r="V2459" s="4"/>
      <c r="W2459" s="4"/>
      <c r="X2459" s="4"/>
      <c r="Y2459" s="4"/>
      <c r="Z2459" s="4"/>
      <c r="AA2459" s="4"/>
      <c r="AB2459" s="4"/>
      <c r="AC2459" s="4"/>
      <c r="AD2459" s="4"/>
      <c r="AE2459" s="4"/>
      <c r="AF2459" s="4"/>
      <c r="AG2459" s="4"/>
      <c r="AH2459" s="4"/>
      <c r="AI2459" s="4"/>
      <c r="AJ2459" s="4"/>
      <c r="AK2459" s="4"/>
      <c r="AL2459" s="4"/>
      <c r="AM2459" s="4"/>
      <c r="AN2459" s="4"/>
      <c r="AO2459" s="4"/>
      <c r="AP2459" s="4"/>
      <c r="AQ2459" s="4"/>
      <c r="AR2459" s="4"/>
      <c r="AS2459" s="4"/>
      <c r="AT2459" s="4"/>
      <c r="AU2459" s="4"/>
      <c r="AV2459" s="4"/>
      <c r="AW2459" s="4"/>
      <c r="AX2459" s="4"/>
      <c r="AY2459" s="4"/>
      <c r="AZ2459" s="4"/>
      <c r="BA2459" s="4"/>
      <c r="BB2459" s="4"/>
      <c r="BC2459" s="4"/>
      <c r="BD2459" s="4"/>
      <c r="BE2459" s="4"/>
      <c r="BF2459" s="4"/>
      <c r="BG2459" s="4"/>
      <c r="BH2459" s="4"/>
      <c r="BI2459" s="4"/>
      <c r="BJ2459" s="4"/>
      <c r="BK2459" s="4"/>
      <c r="BL2459" s="4"/>
      <c r="BM2459" s="4"/>
      <c r="BN2459" s="4"/>
      <c r="BO2459" s="4"/>
      <c r="BP2459" s="4"/>
      <c r="BQ2459" s="4"/>
      <c r="BR2459" s="4"/>
      <c r="BS2459" s="4"/>
      <c r="BT2459" s="4"/>
      <c r="BU2459" s="4"/>
      <c r="BV2459" s="4"/>
      <c r="BW2459" s="4"/>
      <c r="BZ2459" s="7"/>
      <c r="CF2459" s="7"/>
      <c r="CG2459" s="14"/>
      <c r="CH2459" s="7"/>
      <c r="CI2459" s="14"/>
      <c r="CJ2459" s="7"/>
      <c r="CK2459" s="14"/>
      <c r="CL2459" s="7"/>
      <c r="CM2459" s="14"/>
    </row>
    <row r="2460" spans="1:91" x14ac:dyDescent="0.3">
      <c r="A2460" s="10">
        <v>151</v>
      </c>
      <c r="B2460" s="36" t="s">
        <v>1058</v>
      </c>
      <c r="G2460" s="36" t="s">
        <v>7896</v>
      </c>
      <c r="K2460" s="7"/>
      <c r="L2460" s="7" t="s">
        <v>834</v>
      </c>
      <c r="M2460" s="7" t="s">
        <v>669</v>
      </c>
      <c r="N2460" s="4"/>
      <c r="O2460" s="4"/>
      <c r="P2460" s="4"/>
      <c r="Q2460" s="4"/>
      <c r="R2460" s="4"/>
      <c r="S2460" s="4"/>
      <c r="T2460" s="4"/>
      <c r="U2460" s="4"/>
      <c r="V2460" s="4"/>
      <c r="W2460" s="4"/>
      <c r="X2460" s="4"/>
      <c r="Y2460" s="4"/>
      <c r="Z2460" s="4"/>
      <c r="AA2460" s="4"/>
      <c r="AB2460" s="4"/>
      <c r="AC2460" s="4"/>
      <c r="AD2460" s="4"/>
      <c r="AE2460" s="4"/>
      <c r="AF2460" s="4"/>
      <c r="AG2460" s="4"/>
      <c r="AH2460" s="4"/>
      <c r="AI2460" s="4"/>
      <c r="AJ2460" s="4"/>
      <c r="AK2460" s="4"/>
      <c r="AL2460" s="4"/>
      <c r="AM2460" s="4"/>
      <c r="AN2460" s="4"/>
      <c r="AO2460" s="4"/>
      <c r="AP2460" s="4"/>
      <c r="AQ2460" s="4"/>
      <c r="AR2460" s="4"/>
      <c r="AS2460" s="4"/>
      <c r="AT2460" s="4"/>
      <c r="AU2460" s="4"/>
      <c r="AV2460" s="4"/>
      <c r="AW2460" s="4"/>
      <c r="AX2460" s="4"/>
      <c r="AY2460" s="4"/>
      <c r="AZ2460" s="4"/>
      <c r="BA2460" s="4"/>
      <c r="BB2460" s="4"/>
      <c r="BC2460" s="4"/>
      <c r="BD2460" s="4"/>
      <c r="BE2460" s="4"/>
      <c r="BF2460" s="4"/>
      <c r="BG2460" s="4"/>
      <c r="BH2460" s="4"/>
      <c r="BI2460" s="4"/>
      <c r="BJ2460" s="4"/>
      <c r="BK2460" s="4"/>
      <c r="BL2460" s="4"/>
      <c r="BM2460" s="4"/>
      <c r="BN2460" s="4"/>
      <c r="BO2460" s="4"/>
      <c r="BP2460" s="4"/>
      <c r="BQ2460" s="4"/>
      <c r="BR2460" s="4"/>
      <c r="BS2460" s="4"/>
      <c r="BT2460" s="4"/>
      <c r="BU2460" s="4"/>
      <c r="BV2460" s="4"/>
      <c r="BW2460" s="4"/>
      <c r="BZ2460" s="7"/>
      <c r="CF2460" s="7"/>
      <c r="CG2460" s="14"/>
      <c r="CH2460" s="7"/>
      <c r="CI2460" s="14"/>
      <c r="CJ2460" s="7"/>
      <c r="CK2460" s="14"/>
      <c r="CL2460" s="7"/>
      <c r="CM2460" s="14"/>
    </row>
    <row r="2461" spans="1:91" x14ac:dyDescent="0.3">
      <c r="A2461" s="10">
        <v>151</v>
      </c>
      <c r="B2461" s="36" t="s">
        <v>1058</v>
      </c>
      <c r="G2461" s="36" t="s">
        <v>7897</v>
      </c>
      <c r="K2461" s="7"/>
      <c r="L2461" s="7" t="s">
        <v>834</v>
      </c>
      <c r="M2461" s="7" t="s">
        <v>615</v>
      </c>
      <c r="N2461" s="4"/>
      <c r="O2461" s="4"/>
      <c r="P2461" s="4"/>
      <c r="Q2461" s="4"/>
      <c r="R2461" s="4"/>
      <c r="S2461" s="4"/>
      <c r="T2461" s="4"/>
      <c r="U2461" s="4"/>
      <c r="V2461" s="4"/>
      <c r="W2461" s="4"/>
      <c r="X2461" s="4"/>
      <c r="Y2461" s="4"/>
      <c r="Z2461" s="4"/>
      <c r="AA2461" s="4"/>
      <c r="AB2461" s="4"/>
      <c r="AC2461" s="4"/>
      <c r="AD2461" s="4"/>
      <c r="AE2461" s="4"/>
      <c r="AF2461" s="4"/>
      <c r="AG2461" s="4"/>
      <c r="AH2461" s="4"/>
      <c r="AI2461" s="4"/>
      <c r="AJ2461" s="4"/>
      <c r="AK2461" s="4"/>
      <c r="AL2461" s="4"/>
      <c r="AM2461" s="4"/>
      <c r="AN2461" s="4"/>
      <c r="AO2461" s="4"/>
      <c r="AP2461" s="4"/>
      <c r="AQ2461" s="4"/>
      <c r="AR2461" s="4"/>
      <c r="AS2461" s="4"/>
      <c r="AT2461" s="4"/>
      <c r="AU2461" s="4"/>
      <c r="AV2461" s="4"/>
      <c r="AW2461" s="4"/>
      <c r="AX2461" s="4"/>
      <c r="AY2461" s="4"/>
      <c r="AZ2461" s="4"/>
      <c r="BA2461" s="4"/>
      <c r="BB2461" s="4"/>
      <c r="BC2461" s="4"/>
      <c r="BD2461" s="4"/>
      <c r="BE2461" s="4"/>
      <c r="BF2461" s="4"/>
      <c r="BG2461" s="4"/>
      <c r="BH2461" s="4"/>
      <c r="BI2461" s="4"/>
      <c r="BJ2461" s="4"/>
      <c r="BK2461" s="4"/>
      <c r="BL2461" s="4"/>
      <c r="BM2461" s="4"/>
      <c r="BN2461" s="4"/>
      <c r="BO2461" s="4"/>
      <c r="BP2461" s="4"/>
      <c r="BQ2461" s="4"/>
      <c r="BR2461" s="4"/>
      <c r="BS2461" s="4"/>
      <c r="BT2461" s="4"/>
      <c r="BU2461" s="4"/>
      <c r="BV2461" s="4"/>
      <c r="BW2461" s="4"/>
      <c r="BZ2461" s="7"/>
      <c r="CF2461" s="7"/>
      <c r="CG2461" s="14"/>
      <c r="CH2461" s="7"/>
      <c r="CI2461" s="14"/>
      <c r="CJ2461" s="7"/>
      <c r="CK2461" s="14"/>
      <c r="CL2461" s="7"/>
      <c r="CM2461" s="14"/>
    </row>
    <row r="2462" spans="1:91" x14ac:dyDescent="0.3">
      <c r="A2462" s="10">
        <v>151</v>
      </c>
      <c r="B2462" s="36" t="s">
        <v>1025</v>
      </c>
      <c r="G2462" s="36" t="s">
        <v>7898</v>
      </c>
      <c r="K2462" s="7"/>
      <c r="L2462" s="7" t="s">
        <v>834</v>
      </c>
      <c r="M2462" s="7" t="s">
        <v>669</v>
      </c>
      <c r="N2462" s="4"/>
      <c r="O2462" s="4"/>
      <c r="P2462" s="4"/>
      <c r="Q2462" s="4"/>
      <c r="R2462" s="4"/>
      <c r="S2462" s="4"/>
      <c r="T2462" s="4"/>
      <c r="U2462" s="4"/>
      <c r="V2462" s="4"/>
      <c r="W2462" s="4"/>
      <c r="X2462" s="4"/>
      <c r="Y2462" s="4"/>
      <c r="Z2462" s="4"/>
      <c r="AA2462" s="4"/>
      <c r="AB2462" s="4"/>
      <c r="AC2462" s="4"/>
      <c r="AD2462" s="4"/>
      <c r="AE2462" s="4"/>
      <c r="AF2462" s="4"/>
      <c r="AG2462" s="4"/>
      <c r="AH2462" s="4"/>
      <c r="AI2462" s="4"/>
      <c r="AJ2462" s="4"/>
      <c r="AK2462" s="4"/>
      <c r="AL2462" s="4"/>
      <c r="AM2462" s="4"/>
      <c r="AN2462" s="4"/>
      <c r="AO2462" s="4"/>
      <c r="AP2462" s="4"/>
      <c r="AQ2462" s="4"/>
      <c r="AR2462" s="4"/>
      <c r="AS2462" s="4"/>
      <c r="AT2462" s="4"/>
      <c r="AU2462" s="4"/>
      <c r="AV2462" s="4"/>
      <c r="AW2462" s="4"/>
      <c r="AX2462" s="4"/>
      <c r="AY2462" s="4"/>
      <c r="AZ2462" s="4"/>
      <c r="BA2462" s="4"/>
      <c r="BB2462" s="4"/>
      <c r="BC2462" s="4"/>
      <c r="BD2462" s="4"/>
      <c r="BE2462" s="4"/>
      <c r="BF2462" s="4"/>
      <c r="BG2462" s="4"/>
      <c r="BH2462" s="4"/>
      <c r="BI2462" s="4"/>
      <c r="BJ2462" s="4"/>
      <c r="BK2462" s="4"/>
      <c r="BL2462" s="4"/>
      <c r="BM2462" s="4"/>
      <c r="BN2462" s="4"/>
      <c r="BO2462" s="4"/>
      <c r="BP2462" s="4"/>
      <c r="BQ2462" s="4"/>
      <c r="BR2462" s="4"/>
      <c r="BS2462" s="4"/>
      <c r="BT2462" s="4"/>
      <c r="BU2462" s="4"/>
      <c r="BV2462" s="4"/>
      <c r="BW2462" s="4"/>
      <c r="BZ2462" s="7"/>
      <c r="CF2462" s="7"/>
      <c r="CG2462" s="14"/>
      <c r="CH2462" s="7"/>
      <c r="CI2462" s="14"/>
      <c r="CJ2462" s="7"/>
      <c r="CK2462" s="14"/>
      <c r="CL2462" s="7"/>
      <c r="CM2462" s="14"/>
    </row>
    <row r="2463" spans="1:91" x14ac:dyDescent="0.3">
      <c r="A2463" s="10">
        <v>151</v>
      </c>
      <c r="B2463" s="36" t="s">
        <v>2731</v>
      </c>
      <c r="G2463" s="36" t="s">
        <v>7899</v>
      </c>
      <c r="K2463" s="7"/>
      <c r="L2463" s="7" t="s">
        <v>834</v>
      </c>
      <c r="M2463" s="7" t="s">
        <v>639</v>
      </c>
      <c r="N2463" s="4"/>
      <c r="O2463" s="4"/>
      <c r="P2463" s="4"/>
      <c r="Q2463" s="4"/>
      <c r="R2463" s="4"/>
      <c r="S2463" s="4"/>
      <c r="T2463" s="4"/>
      <c r="U2463" s="4"/>
      <c r="V2463" s="4"/>
      <c r="W2463" s="4"/>
      <c r="X2463" s="4"/>
      <c r="Y2463" s="4"/>
      <c r="Z2463" s="4"/>
      <c r="AA2463" s="4"/>
      <c r="AB2463" s="4"/>
      <c r="AC2463" s="4"/>
      <c r="AD2463" s="4"/>
      <c r="AE2463" s="4"/>
      <c r="AF2463" s="4"/>
      <c r="AG2463" s="4"/>
      <c r="AH2463" s="4"/>
      <c r="AI2463" s="4"/>
      <c r="AJ2463" s="4"/>
      <c r="AK2463" s="4"/>
      <c r="AL2463" s="4"/>
      <c r="AM2463" s="4"/>
      <c r="AN2463" s="4"/>
      <c r="AO2463" s="4"/>
      <c r="AP2463" s="4"/>
      <c r="AQ2463" s="4"/>
      <c r="AR2463" s="4"/>
      <c r="AS2463" s="4"/>
      <c r="AT2463" s="4"/>
      <c r="AU2463" s="4"/>
      <c r="AV2463" s="4"/>
      <c r="AW2463" s="4"/>
      <c r="AX2463" s="4"/>
      <c r="AY2463" s="4"/>
      <c r="AZ2463" s="4"/>
      <c r="BA2463" s="4"/>
      <c r="BB2463" s="4"/>
      <c r="BC2463" s="4"/>
      <c r="BD2463" s="4"/>
      <c r="BE2463" s="4"/>
      <c r="BF2463" s="4"/>
      <c r="BG2463" s="4"/>
      <c r="BH2463" s="4"/>
      <c r="BI2463" s="4"/>
      <c r="BJ2463" s="4"/>
      <c r="BK2463" s="4"/>
      <c r="BL2463" s="4"/>
      <c r="BM2463" s="4"/>
      <c r="BN2463" s="4"/>
      <c r="BO2463" s="4"/>
      <c r="BP2463" s="4"/>
      <c r="BQ2463" s="4"/>
      <c r="BR2463" s="4"/>
      <c r="BS2463" s="4"/>
      <c r="BT2463" s="4"/>
      <c r="BU2463" s="4"/>
      <c r="BV2463" s="4"/>
      <c r="BW2463" s="4"/>
      <c r="BZ2463" s="7"/>
      <c r="CF2463" s="7"/>
      <c r="CG2463" s="14"/>
      <c r="CH2463" s="7"/>
      <c r="CI2463" s="14"/>
      <c r="CJ2463" s="7"/>
      <c r="CK2463" s="14"/>
      <c r="CL2463" s="7"/>
      <c r="CM2463" s="14"/>
    </row>
    <row r="2464" spans="1:91" x14ac:dyDescent="0.3">
      <c r="A2464" s="10">
        <v>151</v>
      </c>
      <c r="B2464" s="36" t="s">
        <v>1058</v>
      </c>
      <c r="G2464" s="36" t="s">
        <v>7900</v>
      </c>
      <c r="K2464" s="7"/>
      <c r="L2464" s="7" t="s">
        <v>834</v>
      </c>
      <c r="M2464" s="7" t="s">
        <v>615</v>
      </c>
      <c r="N2464" s="4"/>
      <c r="O2464" s="4"/>
      <c r="P2464" s="4"/>
      <c r="Q2464" s="4"/>
      <c r="R2464" s="4"/>
      <c r="S2464" s="4"/>
      <c r="T2464" s="4"/>
      <c r="U2464" s="4"/>
      <c r="V2464" s="4"/>
      <c r="W2464" s="4"/>
      <c r="X2464" s="4"/>
      <c r="Y2464" s="4"/>
      <c r="Z2464" s="4"/>
      <c r="AA2464" s="4"/>
      <c r="AB2464" s="4"/>
      <c r="AC2464" s="4"/>
      <c r="AD2464" s="4"/>
      <c r="AE2464" s="4"/>
      <c r="AF2464" s="4"/>
      <c r="AG2464" s="4"/>
      <c r="AH2464" s="4"/>
      <c r="AI2464" s="4"/>
      <c r="AJ2464" s="4"/>
      <c r="AK2464" s="4"/>
      <c r="AL2464" s="4"/>
      <c r="AM2464" s="4"/>
      <c r="AN2464" s="4"/>
      <c r="AO2464" s="4"/>
      <c r="AP2464" s="4"/>
      <c r="AQ2464" s="4"/>
      <c r="AR2464" s="4"/>
      <c r="AS2464" s="4"/>
      <c r="AT2464" s="4"/>
      <c r="AU2464" s="4"/>
      <c r="AV2464" s="4"/>
      <c r="AW2464" s="4"/>
      <c r="AX2464" s="4"/>
      <c r="AY2464" s="4"/>
      <c r="AZ2464" s="4"/>
      <c r="BA2464" s="4"/>
      <c r="BB2464" s="4"/>
      <c r="BC2464" s="4"/>
      <c r="BD2464" s="4"/>
      <c r="BE2464" s="4"/>
      <c r="BF2464" s="4"/>
      <c r="BG2464" s="4"/>
      <c r="BH2464" s="4"/>
      <c r="BI2464" s="4"/>
      <c r="BJ2464" s="4"/>
      <c r="BK2464" s="4"/>
      <c r="BL2464" s="4"/>
      <c r="BM2464" s="4"/>
      <c r="BN2464" s="4"/>
      <c r="BO2464" s="4"/>
      <c r="BP2464" s="4"/>
      <c r="BQ2464" s="4"/>
      <c r="BR2464" s="4"/>
      <c r="BS2464" s="4"/>
      <c r="BT2464" s="4"/>
      <c r="BU2464" s="4"/>
      <c r="BV2464" s="4"/>
      <c r="BW2464" s="4"/>
      <c r="BZ2464" s="7"/>
      <c r="CF2464" s="7"/>
      <c r="CG2464" s="14"/>
      <c r="CH2464" s="7"/>
      <c r="CI2464" s="14"/>
      <c r="CJ2464" s="7"/>
      <c r="CK2464" s="14"/>
      <c r="CL2464" s="7"/>
      <c r="CM2464" s="14"/>
    </row>
    <row r="2465" spans="1:91" x14ac:dyDescent="0.3">
      <c r="A2465" s="10">
        <v>151</v>
      </c>
      <c r="B2465" s="36" t="s">
        <v>1058</v>
      </c>
      <c r="G2465" s="36" t="s">
        <v>7901</v>
      </c>
      <c r="K2465" s="7"/>
      <c r="L2465" s="7" t="s">
        <v>834</v>
      </c>
      <c r="M2465" s="7" t="s">
        <v>633</v>
      </c>
      <c r="N2465" s="4"/>
      <c r="O2465" s="4"/>
      <c r="P2465" s="4"/>
      <c r="Q2465" s="4"/>
      <c r="R2465" s="4"/>
      <c r="S2465" s="4"/>
      <c r="T2465" s="4"/>
      <c r="U2465" s="4"/>
      <c r="V2465" s="4"/>
      <c r="W2465" s="4"/>
      <c r="X2465" s="4"/>
      <c r="Y2465" s="4"/>
      <c r="Z2465" s="4"/>
      <c r="AA2465" s="4"/>
      <c r="AB2465" s="4"/>
      <c r="AC2465" s="4"/>
      <c r="AD2465" s="4"/>
      <c r="AE2465" s="4"/>
      <c r="AF2465" s="4"/>
      <c r="AG2465" s="4"/>
      <c r="AH2465" s="4"/>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4"/>
      <c r="BH2465" s="4"/>
      <c r="BI2465" s="4"/>
      <c r="BJ2465" s="4"/>
      <c r="BK2465" s="4"/>
      <c r="BL2465" s="4"/>
      <c r="BM2465" s="4"/>
      <c r="BN2465" s="4"/>
      <c r="BO2465" s="4"/>
      <c r="BP2465" s="4"/>
      <c r="BQ2465" s="4"/>
      <c r="BR2465" s="4"/>
      <c r="BS2465" s="4"/>
      <c r="BT2465" s="4"/>
      <c r="BU2465" s="4"/>
      <c r="BV2465" s="4"/>
      <c r="BW2465" s="4"/>
      <c r="BZ2465" s="7"/>
      <c r="CF2465" s="7"/>
      <c r="CG2465" s="14"/>
      <c r="CH2465" s="7"/>
      <c r="CI2465" s="14"/>
      <c r="CJ2465" s="7"/>
      <c r="CK2465" s="14"/>
      <c r="CL2465" s="7"/>
      <c r="CM2465" s="14"/>
    </row>
    <row r="2466" spans="1:91" x14ac:dyDescent="0.3">
      <c r="A2466" s="10">
        <v>151</v>
      </c>
      <c r="B2466" s="36" t="s">
        <v>1058</v>
      </c>
      <c r="G2466" s="36" t="s">
        <v>7902</v>
      </c>
      <c r="K2466" s="7"/>
      <c r="L2466" s="7" t="s">
        <v>834</v>
      </c>
      <c r="M2466" s="7" t="s">
        <v>636</v>
      </c>
      <c r="N2466" s="4"/>
      <c r="O2466" s="4"/>
      <c r="P2466" s="4"/>
      <c r="Q2466" s="4"/>
      <c r="R2466" s="4"/>
      <c r="S2466" s="4"/>
      <c r="T2466" s="4"/>
      <c r="U2466" s="4"/>
      <c r="V2466" s="4"/>
      <c r="W2466" s="4"/>
      <c r="X2466" s="4"/>
      <c r="Y2466" s="4"/>
      <c r="Z2466" s="4"/>
      <c r="AA2466" s="4"/>
      <c r="AB2466" s="4"/>
      <c r="AC2466" s="4"/>
      <c r="AD2466" s="4"/>
      <c r="AE2466" s="4"/>
      <c r="AF2466" s="4"/>
      <c r="AG2466" s="4"/>
      <c r="AH2466" s="4"/>
      <c r="AI2466" s="4"/>
      <c r="AJ2466" s="4"/>
      <c r="AK2466" s="4"/>
      <c r="AL2466" s="4"/>
      <c r="AM2466" s="4"/>
      <c r="AN2466" s="4"/>
      <c r="AO2466" s="4"/>
      <c r="AP2466" s="4"/>
      <c r="AQ2466" s="4"/>
      <c r="AR2466" s="4"/>
      <c r="AS2466" s="4"/>
      <c r="AT2466" s="4"/>
      <c r="AU2466" s="4"/>
      <c r="AV2466" s="4"/>
      <c r="AW2466" s="4"/>
      <c r="AX2466" s="4"/>
      <c r="AY2466" s="4"/>
      <c r="AZ2466" s="4"/>
      <c r="BA2466" s="4"/>
      <c r="BB2466" s="4"/>
      <c r="BC2466" s="4"/>
      <c r="BD2466" s="4"/>
      <c r="BE2466" s="4"/>
      <c r="BF2466" s="4"/>
      <c r="BG2466" s="4"/>
      <c r="BH2466" s="4"/>
      <c r="BI2466" s="4"/>
      <c r="BJ2466" s="4"/>
      <c r="BK2466" s="4"/>
      <c r="BL2466" s="4"/>
      <c r="BM2466" s="4"/>
      <c r="BN2466" s="4"/>
      <c r="BO2466" s="4"/>
      <c r="BP2466" s="4"/>
      <c r="BQ2466" s="4"/>
      <c r="BR2466" s="4"/>
      <c r="BS2466" s="4"/>
      <c r="BT2466" s="4"/>
      <c r="BU2466" s="4"/>
      <c r="BV2466" s="4"/>
      <c r="BW2466" s="4"/>
      <c r="BZ2466" s="7"/>
      <c r="CF2466" s="7"/>
      <c r="CG2466" s="14"/>
      <c r="CH2466" s="7"/>
      <c r="CI2466" s="14"/>
      <c r="CJ2466" s="7"/>
      <c r="CK2466" s="14"/>
      <c r="CL2466" s="7"/>
      <c r="CM2466" s="14"/>
    </row>
    <row r="2467" spans="1:91" x14ac:dyDescent="0.3">
      <c r="A2467" s="10">
        <v>151</v>
      </c>
      <c r="B2467" s="36" t="s">
        <v>1025</v>
      </c>
      <c r="G2467" s="36" t="s">
        <v>7903</v>
      </c>
      <c r="K2467" s="7"/>
      <c r="L2467" s="7" t="s">
        <v>834</v>
      </c>
      <c r="M2467" s="7" t="s">
        <v>615</v>
      </c>
      <c r="N2467" s="4"/>
      <c r="O2467" s="4"/>
      <c r="P2467" s="4"/>
      <c r="Q2467" s="4"/>
      <c r="R2467" s="4"/>
      <c r="S2467" s="4"/>
      <c r="T2467" s="4"/>
      <c r="U2467" s="4"/>
      <c r="V2467" s="4"/>
      <c r="W2467" s="4"/>
      <c r="X2467" s="4"/>
      <c r="Y2467" s="4"/>
      <c r="Z2467" s="4"/>
      <c r="AA2467" s="4"/>
      <c r="AB2467" s="4"/>
      <c r="AC2467" s="4"/>
      <c r="AD2467" s="4"/>
      <c r="AE2467" s="4"/>
      <c r="AF2467" s="4"/>
      <c r="AG2467" s="4"/>
      <c r="AH2467" s="4"/>
      <c r="AI2467" s="4"/>
      <c r="AJ2467" s="4"/>
      <c r="AK2467" s="4"/>
      <c r="AL2467" s="4"/>
      <c r="AM2467" s="4"/>
      <c r="AN2467" s="4"/>
      <c r="AO2467" s="4"/>
      <c r="AP2467" s="4"/>
      <c r="AQ2467" s="4"/>
      <c r="AR2467" s="4"/>
      <c r="AS2467" s="4"/>
      <c r="AT2467" s="4"/>
      <c r="AU2467" s="4"/>
      <c r="AV2467" s="4"/>
      <c r="AW2467" s="4"/>
      <c r="AX2467" s="4"/>
      <c r="AY2467" s="4"/>
      <c r="AZ2467" s="4"/>
      <c r="BA2467" s="4"/>
      <c r="BB2467" s="4"/>
      <c r="BC2467" s="4"/>
      <c r="BD2467" s="4"/>
      <c r="BE2467" s="4"/>
      <c r="BF2467" s="4"/>
      <c r="BG2467" s="4"/>
      <c r="BH2467" s="4"/>
      <c r="BI2467" s="4"/>
      <c r="BJ2467" s="4"/>
      <c r="BK2467" s="4"/>
      <c r="BL2467" s="4"/>
      <c r="BM2467" s="4"/>
      <c r="BN2467" s="4"/>
      <c r="BO2467" s="4"/>
      <c r="BP2467" s="4"/>
      <c r="BQ2467" s="4"/>
      <c r="BR2467" s="4"/>
      <c r="BS2467" s="4"/>
      <c r="BT2467" s="4"/>
      <c r="BU2467" s="4"/>
      <c r="BV2467" s="4"/>
      <c r="BW2467" s="4"/>
      <c r="BZ2467" s="7"/>
      <c r="CF2467" s="7"/>
      <c r="CG2467" s="14"/>
      <c r="CH2467" s="7"/>
      <c r="CI2467" s="14"/>
      <c r="CJ2467" s="7"/>
      <c r="CK2467" s="14"/>
      <c r="CL2467" s="7"/>
      <c r="CM2467" s="14"/>
    </row>
    <row r="2468" spans="1:91" x14ac:dyDescent="0.3">
      <c r="A2468" s="10">
        <v>151</v>
      </c>
      <c r="B2468" s="36" t="s">
        <v>1028</v>
      </c>
      <c r="G2468" s="36" t="s">
        <v>7904</v>
      </c>
      <c r="K2468" s="7"/>
      <c r="L2468" s="7" t="s">
        <v>834</v>
      </c>
      <c r="M2468" s="7" t="s">
        <v>669</v>
      </c>
      <c r="N2468" s="4"/>
      <c r="O2468" s="4"/>
      <c r="P2468" s="4"/>
      <c r="Q2468" s="4"/>
      <c r="R2468" s="4"/>
      <c r="S2468" s="4"/>
      <c r="T2468" s="4"/>
      <c r="U2468" s="4"/>
      <c r="V2468" s="4"/>
      <c r="W2468" s="4"/>
      <c r="X2468" s="4"/>
      <c r="Y2468" s="4"/>
      <c r="Z2468" s="4"/>
      <c r="AA2468" s="4"/>
      <c r="AB2468" s="4"/>
      <c r="AC2468" s="4"/>
      <c r="AD2468" s="4"/>
      <c r="AE2468" s="4"/>
      <c r="AF2468" s="4"/>
      <c r="AG2468" s="4"/>
      <c r="AH2468" s="4"/>
      <c r="AI2468" s="4"/>
      <c r="AJ2468" s="4"/>
      <c r="AK2468" s="4"/>
      <c r="AL2468" s="4"/>
      <c r="AM2468" s="4"/>
      <c r="AN2468" s="4"/>
      <c r="AO2468" s="4"/>
      <c r="AP2468" s="4"/>
      <c r="AQ2468" s="4"/>
      <c r="AR2468" s="4"/>
      <c r="AS2468" s="4"/>
      <c r="AT2468" s="4"/>
      <c r="AU2468" s="4"/>
      <c r="AV2468" s="4"/>
      <c r="AW2468" s="4"/>
      <c r="AX2468" s="4"/>
      <c r="AY2468" s="4"/>
      <c r="AZ2468" s="4"/>
      <c r="BA2468" s="4"/>
      <c r="BB2468" s="4"/>
      <c r="BC2468" s="4"/>
      <c r="BD2468" s="4"/>
      <c r="BE2468" s="4"/>
      <c r="BF2468" s="4"/>
      <c r="BG2468" s="4"/>
      <c r="BH2468" s="4"/>
      <c r="BI2468" s="4"/>
      <c r="BJ2468" s="4"/>
      <c r="BK2468" s="4"/>
      <c r="BL2468" s="4"/>
      <c r="BM2468" s="4"/>
      <c r="BN2468" s="4"/>
      <c r="BO2468" s="4"/>
      <c r="BP2468" s="4"/>
      <c r="BQ2468" s="4"/>
      <c r="BR2468" s="4"/>
      <c r="BS2468" s="4"/>
      <c r="BT2468" s="4"/>
      <c r="BU2468" s="4"/>
      <c r="BV2468" s="4"/>
      <c r="BW2468" s="4"/>
      <c r="BZ2468" s="7"/>
      <c r="CF2468" s="7"/>
      <c r="CG2468" s="14"/>
      <c r="CH2468" s="7"/>
      <c r="CI2468" s="14"/>
      <c r="CJ2468" s="7"/>
      <c r="CK2468" s="14"/>
      <c r="CL2468" s="7"/>
      <c r="CM2468" s="14"/>
    </row>
    <row r="2469" spans="1:91" x14ac:dyDescent="0.3">
      <c r="A2469" s="10">
        <v>151</v>
      </c>
      <c r="B2469" s="36" t="s">
        <v>1028</v>
      </c>
      <c r="G2469" s="36" t="s">
        <v>7905</v>
      </c>
      <c r="K2469" s="7"/>
      <c r="L2469" s="7" t="s">
        <v>834</v>
      </c>
      <c r="M2469" s="7" t="s">
        <v>669</v>
      </c>
      <c r="N2469" s="4"/>
      <c r="O2469" s="4"/>
      <c r="P2469" s="4"/>
      <c r="Q2469" s="4"/>
      <c r="R2469" s="4"/>
      <c r="S2469" s="4"/>
      <c r="T2469" s="4"/>
      <c r="U2469" s="4"/>
      <c r="V2469" s="4"/>
      <c r="W2469" s="4"/>
      <c r="X2469" s="4"/>
      <c r="Y2469" s="4"/>
      <c r="Z2469" s="4"/>
      <c r="AA2469" s="4"/>
      <c r="AB2469" s="4"/>
      <c r="AC2469" s="4"/>
      <c r="AD2469" s="4"/>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c r="BI2469" s="4"/>
      <c r="BJ2469" s="4"/>
      <c r="BK2469" s="4"/>
      <c r="BL2469" s="4"/>
      <c r="BM2469" s="4"/>
      <c r="BN2469" s="4"/>
      <c r="BO2469" s="4"/>
      <c r="BP2469" s="4"/>
      <c r="BQ2469" s="4"/>
      <c r="BR2469" s="4"/>
      <c r="BS2469" s="4"/>
      <c r="BT2469" s="4"/>
      <c r="BU2469" s="4"/>
      <c r="BV2469" s="4"/>
      <c r="BW2469" s="4"/>
      <c r="BZ2469" s="7"/>
      <c r="CF2469" s="7"/>
      <c r="CG2469" s="14"/>
      <c r="CH2469" s="7"/>
      <c r="CI2469" s="14"/>
      <c r="CJ2469" s="7"/>
      <c r="CK2469" s="14"/>
      <c r="CL2469" s="7"/>
      <c r="CM2469" s="14"/>
    </row>
    <row r="2470" spans="1:91" x14ac:dyDescent="0.3">
      <c r="A2470" s="10">
        <v>151</v>
      </c>
      <c r="B2470" s="36" t="s">
        <v>1025</v>
      </c>
      <c r="G2470" s="36" t="s">
        <v>7906</v>
      </c>
      <c r="K2470" s="7"/>
      <c r="L2470" s="7" t="s">
        <v>834</v>
      </c>
      <c r="M2470" s="7" t="s">
        <v>669</v>
      </c>
      <c r="N2470" s="4"/>
      <c r="O2470" s="4"/>
      <c r="P2470" s="4"/>
      <c r="Q2470" s="4"/>
      <c r="R2470" s="4"/>
      <c r="S2470" s="4"/>
      <c r="T2470" s="4"/>
      <c r="U2470" s="4"/>
      <c r="V2470" s="4"/>
      <c r="W2470" s="4"/>
      <c r="X2470" s="4"/>
      <c r="Y2470" s="4"/>
      <c r="Z2470" s="4"/>
      <c r="AA2470" s="4"/>
      <c r="AB2470" s="4"/>
      <c r="AC2470" s="4"/>
      <c r="AD2470" s="4"/>
      <c r="AE2470" s="4"/>
      <c r="AF2470" s="4"/>
      <c r="AG2470" s="4"/>
      <c r="AH2470" s="4"/>
      <c r="AI2470" s="4"/>
      <c r="AJ2470" s="4"/>
      <c r="AK2470" s="4"/>
      <c r="AL2470" s="4"/>
      <c r="AM2470" s="4"/>
      <c r="AN2470" s="4"/>
      <c r="AO2470" s="4"/>
      <c r="AP2470" s="4"/>
      <c r="AQ2470" s="4"/>
      <c r="AR2470" s="4"/>
      <c r="AS2470" s="4"/>
      <c r="AT2470" s="4"/>
      <c r="AU2470" s="4"/>
      <c r="AV2470" s="4"/>
      <c r="AW2470" s="4"/>
      <c r="AX2470" s="4"/>
      <c r="AY2470" s="4"/>
      <c r="AZ2470" s="4"/>
      <c r="BA2470" s="4"/>
      <c r="BB2470" s="4"/>
      <c r="BC2470" s="4"/>
      <c r="BD2470" s="4"/>
      <c r="BE2470" s="4"/>
      <c r="BF2470" s="4"/>
      <c r="BG2470" s="4"/>
      <c r="BH2470" s="4"/>
      <c r="BI2470" s="4"/>
      <c r="BJ2470" s="4"/>
      <c r="BK2470" s="4"/>
      <c r="BL2470" s="4"/>
      <c r="BM2470" s="4"/>
      <c r="BN2470" s="4"/>
      <c r="BO2470" s="4"/>
      <c r="BP2470" s="4"/>
      <c r="BQ2470" s="4"/>
      <c r="BR2470" s="4"/>
      <c r="BS2470" s="4"/>
      <c r="BT2470" s="4"/>
      <c r="BU2470" s="4"/>
      <c r="BV2470" s="4"/>
      <c r="BW2470" s="4"/>
      <c r="BZ2470" s="7"/>
      <c r="CF2470" s="7"/>
      <c r="CG2470" s="14"/>
      <c r="CH2470" s="7"/>
      <c r="CI2470" s="14"/>
      <c r="CJ2470" s="7"/>
      <c r="CK2470" s="14"/>
      <c r="CL2470" s="7"/>
      <c r="CM2470" s="14"/>
    </row>
    <row r="2471" spans="1:91" x14ac:dyDescent="0.3">
      <c r="A2471" s="10">
        <v>151</v>
      </c>
      <c r="B2471" s="36" t="s">
        <v>1058</v>
      </c>
      <c r="G2471" s="36" t="s">
        <v>7907</v>
      </c>
      <c r="K2471" s="7"/>
      <c r="L2471" s="7" t="s">
        <v>834</v>
      </c>
      <c r="M2471" s="7" t="s">
        <v>639</v>
      </c>
      <c r="N2471" s="4"/>
      <c r="O2471" s="4"/>
      <c r="P2471" s="4"/>
      <c r="Q2471" s="4"/>
      <c r="R2471" s="4"/>
      <c r="S2471" s="4"/>
      <c r="T2471" s="4"/>
      <c r="U2471" s="4"/>
      <c r="V2471" s="4"/>
      <c r="W2471" s="4"/>
      <c r="X2471" s="4"/>
      <c r="Y2471" s="4"/>
      <c r="Z2471" s="4"/>
      <c r="AA2471" s="4"/>
      <c r="AB2471" s="4"/>
      <c r="AC2471" s="4"/>
      <c r="AD2471" s="4"/>
      <c r="AE2471" s="4"/>
      <c r="AF2471" s="4"/>
      <c r="AG2471" s="4"/>
      <c r="AH2471" s="4"/>
      <c r="AI2471" s="4"/>
      <c r="AJ2471" s="4"/>
      <c r="AK2471" s="4"/>
      <c r="AL2471" s="4"/>
      <c r="AM2471" s="4"/>
      <c r="AN2471" s="4"/>
      <c r="AO2471" s="4"/>
      <c r="AP2471" s="4"/>
      <c r="AQ2471" s="4"/>
      <c r="AR2471" s="4"/>
      <c r="AS2471" s="4"/>
      <c r="AT2471" s="4"/>
      <c r="AU2471" s="4"/>
      <c r="AV2471" s="4"/>
      <c r="AW2471" s="4"/>
      <c r="AX2471" s="4"/>
      <c r="AY2471" s="4"/>
      <c r="AZ2471" s="4"/>
      <c r="BA2471" s="4"/>
      <c r="BB2471" s="4"/>
      <c r="BC2471" s="4"/>
      <c r="BD2471" s="4"/>
      <c r="BE2471" s="4"/>
      <c r="BF2471" s="4"/>
      <c r="BG2471" s="4"/>
      <c r="BH2471" s="4"/>
      <c r="BI2471" s="4"/>
      <c r="BJ2471" s="4"/>
      <c r="BK2471" s="4"/>
      <c r="BL2471" s="4"/>
      <c r="BM2471" s="4"/>
      <c r="BN2471" s="4"/>
      <c r="BO2471" s="4"/>
      <c r="BP2471" s="4"/>
      <c r="BQ2471" s="4"/>
      <c r="BR2471" s="4"/>
      <c r="BS2471" s="4"/>
      <c r="BT2471" s="4"/>
      <c r="BU2471" s="4"/>
      <c r="BV2471" s="4"/>
      <c r="BW2471" s="4"/>
      <c r="BZ2471" s="7"/>
      <c r="CF2471" s="7"/>
      <c r="CG2471" s="14"/>
      <c r="CH2471" s="7"/>
      <c r="CI2471" s="14"/>
      <c r="CJ2471" s="7"/>
      <c r="CK2471" s="14"/>
      <c r="CL2471" s="7"/>
      <c r="CM2471" s="14"/>
    </row>
    <row r="2472" spans="1:91" x14ac:dyDescent="0.3">
      <c r="A2472" s="10">
        <v>151</v>
      </c>
      <c r="B2472" s="36" t="s">
        <v>1036</v>
      </c>
      <c r="G2472" s="36" t="s">
        <v>7908</v>
      </c>
      <c r="K2472" s="7"/>
      <c r="L2472" s="7" t="s">
        <v>834</v>
      </c>
      <c r="M2472" s="7" t="s">
        <v>669</v>
      </c>
      <c r="N2472" s="4"/>
      <c r="O2472" s="4"/>
      <c r="P2472" s="4"/>
      <c r="Q2472" s="4"/>
      <c r="R2472" s="4"/>
      <c r="S2472" s="4"/>
      <c r="T2472" s="4"/>
      <c r="U2472" s="4"/>
      <c r="V2472" s="4"/>
      <c r="W2472" s="4"/>
      <c r="X2472" s="4"/>
      <c r="Y2472" s="4"/>
      <c r="Z2472" s="4"/>
      <c r="AA2472" s="4"/>
      <c r="AB2472" s="4"/>
      <c r="AC2472" s="4"/>
      <c r="AD2472" s="4"/>
      <c r="AE2472" s="4"/>
      <c r="AF2472" s="4"/>
      <c r="AG2472" s="4"/>
      <c r="AH2472" s="4"/>
      <c r="AI2472" s="4"/>
      <c r="AJ2472" s="4"/>
      <c r="AK2472" s="4"/>
      <c r="AL2472" s="4"/>
      <c r="AM2472" s="4"/>
      <c r="AN2472" s="4"/>
      <c r="AO2472" s="4"/>
      <c r="AP2472" s="4"/>
      <c r="AQ2472" s="4"/>
      <c r="AR2472" s="4"/>
      <c r="AS2472" s="4"/>
      <c r="AT2472" s="4"/>
      <c r="AU2472" s="4"/>
      <c r="AV2472" s="4"/>
      <c r="AW2472" s="4"/>
      <c r="AX2472" s="4"/>
      <c r="AY2472" s="4"/>
      <c r="AZ2472" s="4"/>
      <c r="BA2472" s="4"/>
      <c r="BB2472" s="4"/>
      <c r="BC2472" s="4"/>
      <c r="BD2472" s="4"/>
      <c r="BE2472" s="4"/>
      <c r="BF2472" s="4"/>
      <c r="BG2472" s="4"/>
      <c r="BH2472" s="4"/>
      <c r="BI2472" s="4"/>
      <c r="BJ2472" s="4"/>
      <c r="BK2472" s="4"/>
      <c r="BL2472" s="4"/>
      <c r="BM2472" s="4"/>
      <c r="BN2472" s="4"/>
      <c r="BO2472" s="4"/>
      <c r="BP2472" s="4"/>
      <c r="BQ2472" s="4"/>
      <c r="BR2472" s="4"/>
      <c r="BS2472" s="4"/>
      <c r="BT2472" s="4"/>
      <c r="BU2472" s="4"/>
      <c r="BV2472" s="4"/>
      <c r="BW2472" s="4"/>
      <c r="BZ2472" s="7"/>
      <c r="CF2472" s="7"/>
      <c r="CG2472" s="14"/>
      <c r="CH2472" s="7"/>
      <c r="CI2472" s="14"/>
      <c r="CJ2472" s="7"/>
      <c r="CK2472" s="14"/>
      <c r="CL2472" s="7"/>
      <c r="CM2472" s="14"/>
    </row>
    <row r="2473" spans="1:91" x14ac:dyDescent="0.3">
      <c r="A2473" s="10">
        <v>151</v>
      </c>
      <c r="B2473" s="36" t="s">
        <v>1448</v>
      </c>
      <c r="G2473" s="36" t="s">
        <v>7909</v>
      </c>
      <c r="K2473" s="7"/>
      <c r="L2473" s="7" t="s">
        <v>834</v>
      </c>
      <c r="M2473" s="7" t="s">
        <v>618</v>
      </c>
      <c r="N2473" s="4"/>
      <c r="O2473" s="4"/>
      <c r="P2473" s="4"/>
      <c r="Q2473" s="4"/>
      <c r="R2473" s="4"/>
      <c r="S2473" s="4"/>
      <c r="T2473" s="4"/>
      <c r="U2473" s="4"/>
      <c r="V2473" s="4"/>
      <c r="W2473" s="4"/>
      <c r="X2473" s="4"/>
      <c r="Y2473" s="4"/>
      <c r="Z2473" s="4"/>
      <c r="AA2473" s="4"/>
      <c r="AB2473" s="4"/>
      <c r="AC2473" s="4"/>
      <c r="AD2473" s="4"/>
      <c r="AE2473" s="4"/>
      <c r="AF2473" s="4"/>
      <c r="AG2473" s="4"/>
      <c r="AH2473" s="4"/>
      <c r="AI2473" s="4"/>
      <c r="AJ2473" s="4"/>
      <c r="AK2473" s="4"/>
      <c r="AL2473" s="4"/>
      <c r="AM2473" s="4"/>
      <c r="AN2473" s="4"/>
      <c r="AO2473" s="4"/>
      <c r="AP2473" s="4"/>
      <c r="AQ2473" s="4"/>
      <c r="AR2473" s="4"/>
      <c r="AS2473" s="4"/>
      <c r="AT2473" s="4"/>
      <c r="AU2473" s="4"/>
      <c r="AV2473" s="4"/>
      <c r="AW2473" s="4"/>
      <c r="AX2473" s="4"/>
      <c r="AY2473" s="4"/>
      <c r="AZ2473" s="4"/>
      <c r="BA2473" s="4"/>
      <c r="BB2473" s="4"/>
      <c r="BC2473" s="4"/>
      <c r="BD2473" s="4"/>
      <c r="BE2473" s="4"/>
      <c r="BF2473" s="4"/>
      <c r="BG2473" s="4"/>
      <c r="BH2473" s="4"/>
      <c r="BI2473" s="4"/>
      <c r="BJ2473" s="4"/>
      <c r="BK2473" s="4"/>
      <c r="BL2473" s="4"/>
      <c r="BM2473" s="4"/>
      <c r="BN2473" s="4"/>
      <c r="BO2473" s="4"/>
      <c r="BP2473" s="4"/>
      <c r="BQ2473" s="4"/>
      <c r="BR2473" s="4"/>
      <c r="BS2473" s="4"/>
      <c r="BT2473" s="4"/>
      <c r="BU2473" s="4"/>
      <c r="BV2473" s="4"/>
      <c r="BW2473" s="4"/>
      <c r="BZ2473" s="7"/>
      <c r="CF2473" s="7"/>
      <c r="CG2473" s="14"/>
      <c r="CH2473" s="7"/>
      <c r="CI2473" s="14"/>
      <c r="CJ2473" s="7"/>
      <c r="CK2473" s="14"/>
      <c r="CL2473" s="7"/>
      <c r="CM2473" s="14"/>
    </row>
    <row r="2474" spans="1:91" x14ac:dyDescent="0.3">
      <c r="A2474" s="10">
        <v>151</v>
      </c>
      <c r="B2474" s="36" t="s">
        <v>1226</v>
      </c>
      <c r="G2474" s="36" t="s">
        <v>7910</v>
      </c>
      <c r="K2474" s="7"/>
      <c r="L2474" s="7" t="s">
        <v>834</v>
      </c>
      <c r="M2474" s="7" t="s">
        <v>615</v>
      </c>
      <c r="N2474" s="4"/>
      <c r="O2474" s="4"/>
      <c r="P2474" s="4"/>
      <c r="Q2474" s="4"/>
      <c r="R2474" s="4"/>
      <c r="S2474" s="4"/>
      <c r="T2474" s="4"/>
      <c r="U2474" s="4"/>
      <c r="V2474" s="4"/>
      <c r="W2474" s="4"/>
      <c r="X2474" s="4"/>
      <c r="Y2474" s="4"/>
      <c r="Z2474" s="4"/>
      <c r="AA2474" s="4"/>
      <c r="AB2474" s="4"/>
      <c r="AC2474" s="4"/>
      <c r="AD2474" s="4"/>
      <c r="AE2474" s="4"/>
      <c r="AF2474" s="4"/>
      <c r="AG2474" s="4"/>
      <c r="AH2474" s="4"/>
      <c r="AI2474" s="4"/>
      <c r="AJ2474" s="4"/>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c r="BI2474" s="4"/>
      <c r="BJ2474" s="4"/>
      <c r="BK2474" s="4"/>
      <c r="BL2474" s="4"/>
      <c r="BM2474" s="4"/>
      <c r="BN2474" s="4"/>
      <c r="BO2474" s="4"/>
      <c r="BP2474" s="4"/>
      <c r="BQ2474" s="4"/>
      <c r="BR2474" s="4"/>
      <c r="BS2474" s="4"/>
      <c r="BT2474" s="4"/>
      <c r="BU2474" s="4"/>
      <c r="BV2474" s="4"/>
      <c r="BW2474" s="4"/>
      <c r="BZ2474" s="7"/>
      <c r="CF2474" s="7"/>
      <c r="CG2474" s="14"/>
      <c r="CH2474" s="7"/>
      <c r="CI2474" s="14"/>
      <c r="CJ2474" s="7"/>
      <c r="CK2474" s="14"/>
      <c r="CL2474" s="7"/>
      <c r="CM2474" s="14"/>
    </row>
    <row r="2475" spans="1:91" x14ac:dyDescent="0.3">
      <c r="A2475" s="10">
        <v>151</v>
      </c>
      <c r="B2475" s="36" t="s">
        <v>863</v>
      </c>
      <c r="G2475" s="36" t="s">
        <v>7911</v>
      </c>
      <c r="K2475" s="7"/>
      <c r="L2475" s="7" t="s">
        <v>834</v>
      </c>
      <c r="M2475" s="7" t="s">
        <v>651</v>
      </c>
      <c r="N2475" s="4"/>
      <c r="O2475" s="4"/>
      <c r="P2475" s="4"/>
      <c r="Q2475" s="4"/>
      <c r="R2475" s="4"/>
      <c r="S2475" s="4"/>
      <c r="T2475" s="4"/>
      <c r="U2475" s="4"/>
      <c r="V2475" s="4"/>
      <c r="W2475" s="4"/>
      <c r="X2475" s="4"/>
      <c r="Y2475" s="4"/>
      <c r="Z2475" s="4"/>
      <c r="AA2475" s="4"/>
      <c r="AB2475" s="4"/>
      <c r="AC2475" s="4"/>
      <c r="AD2475" s="4"/>
      <c r="AE2475" s="4"/>
      <c r="AF2475" s="4"/>
      <c r="AG2475" s="4"/>
      <c r="AH2475" s="4"/>
      <c r="AI2475" s="4"/>
      <c r="AJ2475" s="4"/>
      <c r="AK2475" s="4"/>
      <c r="AL2475" s="4"/>
      <c r="AM2475" s="4"/>
      <c r="AN2475" s="4"/>
      <c r="AO2475" s="4"/>
      <c r="AP2475" s="4"/>
      <c r="AQ2475" s="4"/>
      <c r="AR2475" s="4"/>
      <c r="AS2475" s="4"/>
      <c r="AT2475" s="4"/>
      <c r="AU2475" s="4"/>
      <c r="AV2475" s="4"/>
      <c r="AW2475" s="4"/>
      <c r="AX2475" s="4"/>
      <c r="AY2475" s="4"/>
      <c r="AZ2475" s="4"/>
      <c r="BA2475" s="4"/>
      <c r="BB2475" s="4"/>
      <c r="BC2475" s="4"/>
      <c r="BD2475" s="4"/>
      <c r="BE2475" s="4"/>
      <c r="BF2475" s="4"/>
      <c r="BG2475" s="4"/>
      <c r="BH2475" s="4"/>
      <c r="BI2475" s="4"/>
      <c r="BJ2475" s="4"/>
      <c r="BK2475" s="4"/>
      <c r="BL2475" s="4"/>
      <c r="BM2475" s="4"/>
      <c r="BN2475" s="4"/>
      <c r="BO2475" s="4"/>
      <c r="BP2475" s="4"/>
      <c r="BQ2475" s="4"/>
      <c r="BR2475" s="4"/>
      <c r="BS2475" s="4"/>
      <c r="BT2475" s="4"/>
      <c r="BU2475" s="4"/>
      <c r="BV2475" s="4"/>
      <c r="BW2475" s="4"/>
      <c r="BZ2475" s="7"/>
      <c r="CF2475" s="7"/>
      <c r="CG2475" s="14"/>
      <c r="CH2475" s="7"/>
      <c r="CI2475" s="14"/>
      <c r="CJ2475" s="7"/>
      <c r="CK2475" s="14"/>
      <c r="CL2475" s="7"/>
      <c r="CM2475" s="14"/>
    </row>
    <row r="2476" spans="1:91" x14ac:dyDescent="0.3">
      <c r="A2476" s="10">
        <v>151</v>
      </c>
      <c r="B2476" s="36" t="s">
        <v>1025</v>
      </c>
      <c r="G2476" s="36" t="s">
        <v>7912</v>
      </c>
      <c r="K2476" s="7"/>
      <c r="L2476" s="7" t="s">
        <v>834</v>
      </c>
      <c r="M2476" s="7" t="s">
        <v>669</v>
      </c>
      <c r="N2476" s="4"/>
      <c r="O2476" s="4"/>
      <c r="P2476" s="4"/>
      <c r="Q2476" s="4"/>
      <c r="R2476" s="4"/>
      <c r="S2476" s="4"/>
      <c r="T2476" s="4"/>
      <c r="U2476" s="4"/>
      <c r="V2476" s="4"/>
      <c r="W2476" s="4"/>
      <c r="X2476" s="4"/>
      <c r="Y2476" s="4"/>
      <c r="Z2476" s="4"/>
      <c r="AA2476" s="4"/>
      <c r="AB2476" s="4"/>
      <c r="AC2476" s="4"/>
      <c r="AD2476" s="4"/>
      <c r="AE2476" s="4"/>
      <c r="AF2476" s="4"/>
      <c r="AG2476" s="4"/>
      <c r="AH2476" s="4"/>
      <c r="AI2476" s="4"/>
      <c r="AJ2476" s="4"/>
      <c r="AK2476" s="4"/>
      <c r="AL2476" s="4"/>
      <c r="AM2476" s="4"/>
      <c r="AN2476" s="4"/>
      <c r="AO2476" s="4"/>
      <c r="AP2476" s="4"/>
      <c r="AQ2476" s="4"/>
      <c r="AR2476" s="4"/>
      <c r="AS2476" s="4"/>
      <c r="AT2476" s="4"/>
      <c r="AU2476" s="4"/>
      <c r="AV2476" s="4"/>
      <c r="AW2476" s="4"/>
      <c r="AX2476" s="4"/>
      <c r="AY2476" s="4"/>
      <c r="AZ2476" s="4"/>
      <c r="BA2476" s="4"/>
      <c r="BB2476" s="4"/>
      <c r="BC2476" s="4"/>
      <c r="BD2476" s="4"/>
      <c r="BE2476" s="4"/>
      <c r="BF2476" s="4"/>
      <c r="BG2476" s="4"/>
      <c r="BH2476" s="4"/>
      <c r="BI2476" s="4"/>
      <c r="BJ2476" s="4"/>
      <c r="BK2476" s="4"/>
      <c r="BL2476" s="4"/>
      <c r="BM2476" s="4"/>
      <c r="BN2476" s="4"/>
      <c r="BO2476" s="4"/>
      <c r="BP2476" s="4"/>
      <c r="BQ2476" s="4"/>
      <c r="BR2476" s="4"/>
      <c r="BS2476" s="4"/>
      <c r="BT2476" s="4"/>
      <c r="BU2476" s="4"/>
      <c r="BV2476" s="4"/>
      <c r="BW2476" s="4"/>
      <c r="BZ2476" s="7"/>
      <c r="CF2476" s="7"/>
      <c r="CG2476" s="14"/>
      <c r="CH2476" s="7"/>
      <c r="CI2476" s="14"/>
      <c r="CJ2476" s="7"/>
      <c r="CK2476" s="14"/>
      <c r="CL2476" s="7"/>
      <c r="CM2476" s="14"/>
    </row>
    <row r="2477" spans="1:91" x14ac:dyDescent="0.3">
      <c r="A2477" s="10">
        <v>151</v>
      </c>
      <c r="B2477" s="36" t="s">
        <v>973</v>
      </c>
      <c r="G2477" s="36" t="s">
        <v>7913</v>
      </c>
      <c r="K2477" s="7"/>
      <c r="L2477" s="7" t="s">
        <v>834</v>
      </c>
      <c r="M2477" s="7" t="s">
        <v>615</v>
      </c>
      <c r="N2477" s="4"/>
      <c r="O2477" s="4"/>
      <c r="P2477" s="4"/>
      <c r="Q2477" s="4"/>
      <c r="R2477" s="4"/>
      <c r="S2477" s="4"/>
      <c r="T2477" s="4"/>
      <c r="U2477" s="4"/>
      <c r="V2477" s="4"/>
      <c r="W2477" s="4"/>
      <c r="X2477" s="4"/>
      <c r="Y2477" s="4"/>
      <c r="Z2477" s="4"/>
      <c r="AA2477" s="4"/>
      <c r="AB2477" s="4"/>
      <c r="AC2477" s="4"/>
      <c r="AD2477" s="4"/>
      <c r="AE2477" s="4"/>
      <c r="AF2477" s="4"/>
      <c r="AG2477" s="4"/>
      <c r="AH2477" s="4"/>
      <c r="AI2477" s="4"/>
      <c r="AJ2477" s="4"/>
      <c r="AK2477" s="4"/>
      <c r="AL2477" s="4"/>
      <c r="AM2477" s="4"/>
      <c r="AN2477" s="4"/>
      <c r="AO2477" s="4"/>
      <c r="AP2477" s="4"/>
      <c r="AQ2477" s="4"/>
      <c r="AR2477" s="4"/>
      <c r="AS2477" s="4"/>
      <c r="AT2477" s="4"/>
      <c r="AU2477" s="4"/>
      <c r="AV2477" s="4"/>
      <c r="AW2477" s="4"/>
      <c r="AX2477" s="4"/>
      <c r="AY2477" s="4"/>
      <c r="AZ2477" s="4"/>
      <c r="BA2477" s="4"/>
      <c r="BB2477" s="4"/>
      <c r="BC2477" s="4"/>
      <c r="BD2477" s="4"/>
      <c r="BE2477" s="4"/>
      <c r="BF2477" s="4"/>
      <c r="BG2477" s="4"/>
      <c r="BH2477" s="4"/>
      <c r="BI2477" s="4"/>
      <c r="BJ2477" s="4"/>
      <c r="BK2477" s="4"/>
      <c r="BL2477" s="4"/>
      <c r="BM2477" s="4"/>
      <c r="BN2477" s="4"/>
      <c r="BO2477" s="4"/>
      <c r="BP2477" s="4"/>
      <c r="BQ2477" s="4"/>
      <c r="BR2477" s="4"/>
      <c r="BS2477" s="4"/>
      <c r="BT2477" s="4"/>
      <c r="BU2477" s="4"/>
      <c r="BV2477" s="4"/>
      <c r="BW2477" s="4"/>
      <c r="BZ2477" s="7"/>
      <c r="CF2477" s="7"/>
      <c r="CG2477" s="14"/>
      <c r="CH2477" s="7"/>
      <c r="CI2477" s="14"/>
      <c r="CJ2477" s="7"/>
      <c r="CK2477" s="14"/>
      <c r="CL2477" s="7"/>
      <c r="CM2477" s="14"/>
    </row>
    <row r="2478" spans="1:91" x14ac:dyDescent="0.3">
      <c r="A2478" s="10">
        <v>151</v>
      </c>
      <c r="B2478" s="36" t="s">
        <v>973</v>
      </c>
      <c r="G2478" s="36" t="s">
        <v>7914</v>
      </c>
      <c r="K2478" s="7"/>
      <c r="L2478" s="7" t="s">
        <v>834</v>
      </c>
      <c r="M2478" s="7" t="s">
        <v>615</v>
      </c>
      <c r="N2478" s="4"/>
      <c r="O2478" s="4"/>
      <c r="P2478" s="4"/>
      <c r="Q2478" s="4"/>
      <c r="R2478" s="4"/>
      <c r="S2478" s="4"/>
      <c r="T2478" s="4"/>
      <c r="U2478" s="4"/>
      <c r="V2478" s="4"/>
      <c r="W2478" s="4"/>
      <c r="X2478" s="4"/>
      <c r="Y2478" s="4"/>
      <c r="Z2478" s="4"/>
      <c r="AA2478" s="4"/>
      <c r="AB2478" s="4"/>
      <c r="AC2478" s="4"/>
      <c r="AD2478" s="4"/>
      <c r="AE2478" s="4"/>
      <c r="AF2478" s="4"/>
      <c r="AG2478" s="4"/>
      <c r="AH2478" s="4"/>
      <c r="AI2478" s="4"/>
      <c r="AJ2478" s="4"/>
      <c r="AK2478" s="4"/>
      <c r="AL2478" s="4"/>
      <c r="AM2478" s="4"/>
      <c r="AN2478" s="4"/>
      <c r="AO2478" s="4"/>
      <c r="AP2478" s="4"/>
      <c r="AQ2478" s="4"/>
      <c r="AR2478" s="4"/>
      <c r="AS2478" s="4"/>
      <c r="AT2478" s="4"/>
      <c r="AU2478" s="4"/>
      <c r="AV2478" s="4"/>
      <c r="AW2478" s="4"/>
      <c r="AX2478" s="4"/>
      <c r="AY2478" s="4"/>
      <c r="AZ2478" s="4"/>
      <c r="BA2478" s="4"/>
      <c r="BB2478" s="4"/>
      <c r="BC2478" s="4"/>
      <c r="BD2478" s="4"/>
      <c r="BE2478" s="4"/>
      <c r="BF2478" s="4"/>
      <c r="BG2478" s="4"/>
      <c r="BH2478" s="4"/>
      <c r="BI2478" s="4"/>
      <c r="BJ2478" s="4"/>
      <c r="BK2478" s="4"/>
      <c r="BL2478" s="4"/>
      <c r="BM2478" s="4"/>
      <c r="BN2478" s="4"/>
      <c r="BO2478" s="4"/>
      <c r="BP2478" s="4"/>
      <c r="BQ2478" s="4"/>
      <c r="BR2478" s="4"/>
      <c r="BS2478" s="4"/>
      <c r="BT2478" s="4"/>
      <c r="BU2478" s="4"/>
      <c r="BV2478" s="4"/>
      <c r="BW2478" s="4"/>
      <c r="BZ2478" s="7"/>
      <c r="CF2478" s="7"/>
      <c r="CG2478" s="14"/>
      <c r="CH2478" s="7"/>
      <c r="CI2478" s="14"/>
      <c r="CJ2478" s="7"/>
      <c r="CK2478" s="14"/>
      <c r="CL2478" s="7"/>
      <c r="CM2478" s="14"/>
    </row>
    <row r="2479" spans="1:91" x14ac:dyDescent="0.3">
      <c r="A2479" s="10">
        <v>151</v>
      </c>
      <c r="B2479" s="36" t="s">
        <v>860</v>
      </c>
      <c r="G2479" s="36" t="s">
        <v>7915</v>
      </c>
      <c r="K2479" s="7"/>
      <c r="L2479" s="7" t="s">
        <v>834</v>
      </c>
      <c r="M2479" s="7" t="s">
        <v>669</v>
      </c>
      <c r="N2479" s="4"/>
      <c r="O2479" s="4"/>
      <c r="P2479" s="4"/>
      <c r="Q2479" s="4"/>
      <c r="R2479" s="4"/>
      <c r="S2479" s="4"/>
      <c r="T2479" s="4"/>
      <c r="U2479" s="4"/>
      <c r="V2479" s="4"/>
      <c r="W2479" s="4"/>
      <c r="X2479" s="4"/>
      <c r="Y2479" s="4"/>
      <c r="Z2479" s="4"/>
      <c r="AA2479" s="4"/>
      <c r="AB2479" s="4"/>
      <c r="AC2479" s="4"/>
      <c r="AD2479" s="4"/>
      <c r="AE2479" s="4"/>
      <c r="AF2479" s="4"/>
      <c r="AG2479" s="4"/>
      <c r="AH2479" s="4"/>
      <c r="AI2479" s="4"/>
      <c r="AJ2479" s="4"/>
      <c r="AK2479" s="4"/>
      <c r="AL2479" s="4"/>
      <c r="AM2479" s="4"/>
      <c r="AN2479" s="4"/>
      <c r="AO2479" s="4"/>
      <c r="AP2479" s="4"/>
      <c r="AQ2479" s="4"/>
      <c r="AR2479" s="4"/>
      <c r="AS2479" s="4"/>
      <c r="AT2479" s="4"/>
      <c r="AU2479" s="4"/>
      <c r="AV2479" s="4"/>
      <c r="AW2479" s="4"/>
      <c r="AX2479" s="4"/>
      <c r="AY2479" s="4"/>
      <c r="AZ2479" s="4"/>
      <c r="BA2479" s="4"/>
      <c r="BB2479" s="4"/>
      <c r="BC2479" s="4"/>
      <c r="BD2479" s="4"/>
      <c r="BE2479" s="4"/>
      <c r="BF2479" s="4"/>
      <c r="BG2479" s="4"/>
      <c r="BH2479" s="4"/>
      <c r="BI2479" s="4"/>
      <c r="BJ2479" s="4"/>
      <c r="BK2479" s="4"/>
      <c r="BL2479" s="4"/>
      <c r="BM2479" s="4"/>
      <c r="BN2479" s="4"/>
      <c r="BO2479" s="4"/>
      <c r="BP2479" s="4"/>
      <c r="BQ2479" s="4"/>
      <c r="BR2479" s="4"/>
      <c r="BS2479" s="4"/>
      <c r="BT2479" s="4"/>
      <c r="BU2479" s="4"/>
      <c r="BV2479" s="4"/>
      <c r="BW2479" s="4"/>
      <c r="BZ2479" s="7"/>
      <c r="CF2479" s="7"/>
      <c r="CG2479" s="14"/>
      <c r="CH2479" s="7"/>
      <c r="CI2479" s="14"/>
      <c r="CJ2479" s="7"/>
      <c r="CK2479" s="14"/>
      <c r="CL2479" s="7"/>
      <c r="CM2479" s="14"/>
    </row>
    <row r="2480" spans="1:91" x14ac:dyDescent="0.3">
      <c r="A2480" s="10">
        <v>151</v>
      </c>
      <c r="B2480" s="36" t="s">
        <v>1025</v>
      </c>
      <c r="G2480" s="36" t="s">
        <v>7916</v>
      </c>
      <c r="K2480" s="7"/>
      <c r="L2480" s="7" t="s">
        <v>834</v>
      </c>
      <c r="M2480" s="7" t="s">
        <v>624</v>
      </c>
      <c r="N2480" s="4"/>
      <c r="O2480" s="4"/>
      <c r="P2480" s="4"/>
      <c r="Q2480" s="4"/>
      <c r="R2480" s="4"/>
      <c r="S2480" s="4"/>
      <c r="T2480" s="4"/>
      <c r="U2480" s="4"/>
      <c r="V2480" s="4"/>
      <c r="W2480" s="4"/>
      <c r="X2480" s="4"/>
      <c r="Y2480" s="4"/>
      <c r="Z2480" s="4"/>
      <c r="AA2480" s="4"/>
      <c r="AB2480" s="4"/>
      <c r="AC2480" s="4"/>
      <c r="AD2480" s="4"/>
      <c r="AE2480" s="4"/>
      <c r="AF2480" s="4"/>
      <c r="AG2480" s="4"/>
      <c r="AH2480" s="4"/>
      <c r="AI2480" s="4"/>
      <c r="AJ2480" s="4"/>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c r="BI2480" s="4"/>
      <c r="BJ2480" s="4"/>
      <c r="BK2480" s="4"/>
      <c r="BL2480" s="4"/>
      <c r="BM2480" s="4"/>
      <c r="BN2480" s="4"/>
      <c r="BO2480" s="4"/>
      <c r="BP2480" s="4"/>
      <c r="BQ2480" s="4"/>
      <c r="BR2480" s="4"/>
      <c r="BS2480" s="4"/>
      <c r="BT2480" s="4"/>
      <c r="BU2480" s="4"/>
      <c r="BV2480" s="4"/>
      <c r="BW2480" s="4"/>
      <c r="BZ2480" s="7"/>
      <c r="CF2480" s="7"/>
      <c r="CG2480" s="14"/>
      <c r="CH2480" s="7"/>
      <c r="CI2480" s="14"/>
      <c r="CJ2480" s="7"/>
      <c r="CK2480" s="14"/>
      <c r="CL2480" s="7"/>
      <c r="CM2480" s="14"/>
    </row>
    <row r="2481" spans="1:91" x14ac:dyDescent="0.3">
      <c r="A2481" s="10">
        <v>151</v>
      </c>
      <c r="B2481" s="36" t="s">
        <v>886</v>
      </c>
      <c r="G2481" s="36" t="s">
        <v>7917</v>
      </c>
      <c r="K2481" s="7"/>
      <c r="L2481" s="7" t="s">
        <v>834</v>
      </c>
      <c r="M2481" s="7" t="s">
        <v>669</v>
      </c>
      <c r="N2481" s="4"/>
      <c r="O2481" s="4"/>
      <c r="P2481" s="4"/>
      <c r="Q2481" s="4"/>
      <c r="R2481" s="4"/>
      <c r="S2481" s="4"/>
      <c r="T2481" s="4"/>
      <c r="U2481" s="4"/>
      <c r="V2481" s="4"/>
      <c r="W2481" s="4"/>
      <c r="X2481" s="4"/>
      <c r="Y2481" s="4"/>
      <c r="Z2481" s="4"/>
      <c r="AA2481" s="4"/>
      <c r="AB2481" s="4"/>
      <c r="AC2481" s="4"/>
      <c r="AD2481" s="4"/>
      <c r="AE2481" s="4"/>
      <c r="AF2481" s="4"/>
      <c r="AG2481" s="4"/>
      <c r="AH2481" s="4"/>
      <c r="AI2481" s="4"/>
      <c r="AJ2481" s="4"/>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c r="BI2481" s="4"/>
      <c r="BJ2481" s="4"/>
      <c r="BK2481" s="4"/>
      <c r="BL2481" s="4"/>
      <c r="BM2481" s="4"/>
      <c r="BN2481" s="4"/>
      <c r="BO2481" s="4"/>
      <c r="BP2481" s="4"/>
      <c r="BQ2481" s="4"/>
      <c r="BR2481" s="4"/>
      <c r="BS2481" s="4"/>
      <c r="BT2481" s="4"/>
      <c r="BU2481" s="4"/>
      <c r="BV2481" s="4"/>
      <c r="BW2481" s="4"/>
      <c r="BZ2481" s="7"/>
      <c r="CF2481" s="7"/>
      <c r="CG2481" s="14"/>
      <c r="CH2481" s="7"/>
      <c r="CI2481" s="14"/>
      <c r="CJ2481" s="7"/>
      <c r="CK2481" s="14"/>
      <c r="CL2481" s="7"/>
      <c r="CM2481" s="14"/>
    </row>
    <row r="2482" spans="1:91" x14ac:dyDescent="0.3">
      <c r="A2482" s="10">
        <v>151</v>
      </c>
      <c r="B2482" s="36" t="s">
        <v>1058</v>
      </c>
      <c r="G2482" s="36" t="s">
        <v>7918</v>
      </c>
      <c r="K2482" s="7"/>
      <c r="L2482" s="7" t="s">
        <v>834</v>
      </c>
      <c r="M2482" s="7" t="s">
        <v>618</v>
      </c>
      <c r="N2482" s="4"/>
      <c r="O2482" s="4"/>
      <c r="P2482" s="4"/>
      <c r="Q2482" s="4"/>
      <c r="R2482" s="4"/>
      <c r="S2482" s="4"/>
      <c r="T2482" s="4"/>
      <c r="U2482" s="4"/>
      <c r="V2482" s="4"/>
      <c r="W2482" s="4"/>
      <c r="X2482" s="4"/>
      <c r="Y2482" s="4"/>
      <c r="Z2482" s="4"/>
      <c r="AA2482" s="4"/>
      <c r="AB2482" s="4"/>
      <c r="AC2482" s="4"/>
      <c r="AD2482" s="4"/>
      <c r="AE2482" s="4"/>
      <c r="AF2482" s="4"/>
      <c r="AG2482" s="4"/>
      <c r="AH2482" s="4"/>
      <c r="AI2482" s="4"/>
      <c r="AJ2482" s="4"/>
      <c r="AK2482" s="4"/>
      <c r="AL2482" s="4"/>
      <c r="AM2482" s="4"/>
      <c r="AN2482" s="4"/>
      <c r="AO2482" s="4"/>
      <c r="AP2482" s="4"/>
      <c r="AQ2482" s="4"/>
      <c r="AR2482" s="4"/>
      <c r="AS2482" s="4"/>
      <c r="AT2482" s="4"/>
      <c r="AU2482" s="4"/>
      <c r="AV2482" s="4"/>
      <c r="AW2482" s="4"/>
      <c r="AX2482" s="4"/>
      <c r="AY2482" s="4"/>
      <c r="AZ2482" s="4"/>
      <c r="BA2482" s="4"/>
      <c r="BB2482" s="4"/>
      <c r="BC2482" s="4"/>
      <c r="BD2482" s="4"/>
      <c r="BE2482" s="4"/>
      <c r="BF2482" s="4"/>
      <c r="BG2482" s="4"/>
      <c r="BH2482" s="4"/>
      <c r="BI2482" s="4"/>
      <c r="BJ2482" s="4"/>
      <c r="BK2482" s="4"/>
      <c r="BL2482" s="4"/>
      <c r="BM2482" s="4"/>
      <c r="BN2482" s="4"/>
      <c r="BO2482" s="4"/>
      <c r="BP2482" s="4"/>
      <c r="BQ2482" s="4"/>
      <c r="BR2482" s="4"/>
      <c r="BS2482" s="4"/>
      <c r="BT2482" s="4"/>
      <c r="BU2482" s="4"/>
      <c r="BV2482" s="4"/>
      <c r="BW2482" s="4"/>
      <c r="BZ2482" s="7"/>
      <c r="CF2482" s="7"/>
      <c r="CG2482" s="14"/>
      <c r="CH2482" s="7"/>
      <c r="CI2482" s="14"/>
      <c r="CJ2482" s="7"/>
      <c r="CK2482" s="14"/>
      <c r="CL2482" s="7"/>
      <c r="CM2482" s="14"/>
    </row>
    <row r="2483" spans="1:91" x14ac:dyDescent="0.3">
      <c r="A2483" s="10">
        <v>151</v>
      </c>
      <c r="B2483" s="36" t="s">
        <v>916</v>
      </c>
      <c r="G2483" s="36" t="s">
        <v>7919</v>
      </c>
      <c r="K2483" s="7"/>
      <c r="L2483" s="7" t="s">
        <v>834</v>
      </c>
      <c r="M2483" s="7" t="s">
        <v>765</v>
      </c>
      <c r="N2483" s="4"/>
      <c r="O2483" s="4"/>
      <c r="P2483" s="4"/>
      <c r="Q2483" s="4"/>
      <c r="R2483" s="4"/>
      <c r="S2483" s="4"/>
      <c r="T2483" s="4"/>
      <c r="U2483" s="4"/>
      <c r="V2483" s="4"/>
      <c r="W2483" s="4"/>
      <c r="X2483" s="4"/>
      <c r="Y2483" s="4"/>
      <c r="Z2483" s="4"/>
      <c r="AA2483" s="4"/>
      <c r="AB2483" s="4"/>
      <c r="AC2483" s="4"/>
      <c r="AD2483" s="4"/>
      <c r="AE2483" s="4"/>
      <c r="AF2483" s="4"/>
      <c r="AG2483" s="4"/>
      <c r="AH2483" s="4"/>
      <c r="AI2483" s="4"/>
      <c r="AJ2483" s="4"/>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c r="BI2483" s="4"/>
      <c r="BJ2483" s="4"/>
      <c r="BK2483" s="4"/>
      <c r="BL2483" s="4"/>
      <c r="BM2483" s="4"/>
      <c r="BN2483" s="4"/>
      <c r="BO2483" s="4"/>
      <c r="BP2483" s="4"/>
      <c r="BQ2483" s="4"/>
      <c r="BR2483" s="4"/>
      <c r="BS2483" s="4"/>
      <c r="BT2483" s="4"/>
      <c r="BU2483" s="4"/>
      <c r="BV2483" s="4"/>
      <c r="BW2483" s="4"/>
      <c r="BZ2483" s="7"/>
      <c r="CF2483" s="7"/>
      <c r="CG2483" s="14"/>
      <c r="CH2483" s="7"/>
      <c r="CI2483" s="14"/>
      <c r="CJ2483" s="7"/>
      <c r="CK2483" s="14"/>
      <c r="CL2483" s="7"/>
      <c r="CM2483" s="14"/>
    </row>
    <row r="2484" spans="1:91" x14ac:dyDescent="0.3">
      <c r="A2484" s="10">
        <v>151</v>
      </c>
      <c r="B2484" s="36" t="s">
        <v>868</v>
      </c>
      <c r="G2484" s="36" t="s">
        <v>7920</v>
      </c>
      <c r="K2484" s="7"/>
      <c r="L2484" s="7" t="s">
        <v>834</v>
      </c>
      <c r="M2484" s="7" t="s">
        <v>669</v>
      </c>
      <c r="N2484" s="4"/>
      <c r="O2484" s="4"/>
      <c r="P2484" s="4"/>
      <c r="Q2484" s="4"/>
      <c r="R2484" s="4"/>
      <c r="S2484" s="4"/>
      <c r="T2484" s="4"/>
      <c r="U2484" s="4"/>
      <c r="V2484" s="4"/>
      <c r="W2484" s="4"/>
      <c r="X2484" s="4"/>
      <c r="Y2484" s="4"/>
      <c r="Z2484" s="4"/>
      <c r="AA2484" s="4"/>
      <c r="AB2484" s="4"/>
      <c r="AC2484" s="4"/>
      <c r="AD2484" s="4"/>
      <c r="AE2484" s="4"/>
      <c r="AF2484" s="4"/>
      <c r="AG2484" s="4"/>
      <c r="AH2484" s="4"/>
      <c r="AI2484" s="4"/>
      <c r="AJ2484" s="4"/>
      <c r="AK2484" s="4"/>
      <c r="AL2484" s="4"/>
      <c r="AM2484" s="4"/>
      <c r="AN2484" s="4"/>
      <c r="AO2484" s="4"/>
      <c r="AP2484" s="4"/>
      <c r="AQ2484" s="4"/>
      <c r="AR2484" s="4"/>
      <c r="AS2484" s="4"/>
      <c r="AT2484" s="4"/>
      <c r="AU2484" s="4"/>
      <c r="AV2484" s="4"/>
      <c r="AW2484" s="4"/>
      <c r="AX2484" s="4"/>
      <c r="AY2484" s="4"/>
      <c r="AZ2484" s="4"/>
      <c r="BA2484" s="4"/>
      <c r="BB2484" s="4"/>
      <c r="BC2484" s="4"/>
      <c r="BD2484" s="4"/>
      <c r="BE2484" s="4"/>
      <c r="BF2484" s="4"/>
      <c r="BG2484" s="4"/>
      <c r="BH2484" s="4"/>
      <c r="BI2484" s="4"/>
      <c r="BJ2484" s="4"/>
      <c r="BK2484" s="4"/>
      <c r="BL2484" s="4"/>
      <c r="BM2484" s="4"/>
      <c r="BN2484" s="4"/>
      <c r="BO2484" s="4"/>
      <c r="BP2484" s="4"/>
      <c r="BQ2484" s="4"/>
      <c r="BR2484" s="4"/>
      <c r="BS2484" s="4"/>
      <c r="BT2484" s="4"/>
      <c r="BU2484" s="4"/>
      <c r="BV2484" s="4"/>
      <c r="BW2484" s="4"/>
      <c r="BZ2484" s="7"/>
      <c r="CF2484" s="7"/>
      <c r="CG2484" s="14"/>
      <c r="CH2484" s="7"/>
      <c r="CI2484" s="14"/>
      <c r="CJ2484" s="7"/>
      <c r="CK2484" s="14"/>
      <c r="CL2484" s="7"/>
      <c r="CM2484" s="14"/>
    </row>
    <row r="2485" spans="1:91" x14ac:dyDescent="0.3">
      <c r="A2485" s="10">
        <v>151</v>
      </c>
      <c r="B2485" s="36" t="s">
        <v>895</v>
      </c>
      <c r="G2485" s="36" t="s">
        <v>7921</v>
      </c>
      <c r="K2485" s="7"/>
      <c r="L2485" s="7" t="s">
        <v>834</v>
      </c>
      <c r="M2485" s="7" t="s">
        <v>615</v>
      </c>
      <c r="N2485" s="4"/>
      <c r="O2485" s="4"/>
      <c r="P2485" s="4"/>
      <c r="Q2485" s="4"/>
      <c r="R2485" s="4"/>
      <c r="S2485" s="4"/>
      <c r="T2485" s="4"/>
      <c r="U2485" s="4"/>
      <c r="V2485" s="4"/>
      <c r="W2485" s="4"/>
      <c r="X2485" s="4"/>
      <c r="Y2485" s="4"/>
      <c r="Z2485" s="4"/>
      <c r="AA2485" s="4"/>
      <c r="AB2485" s="4"/>
      <c r="AC2485" s="4"/>
      <c r="AD2485" s="4"/>
      <c r="AE2485" s="4"/>
      <c r="AF2485" s="4"/>
      <c r="AG2485" s="4"/>
      <c r="AH2485" s="4"/>
      <c r="AI2485" s="4"/>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4"/>
      <c r="BK2485" s="4"/>
      <c r="BL2485" s="4"/>
      <c r="BM2485" s="4"/>
      <c r="BN2485" s="4"/>
      <c r="BO2485" s="4"/>
      <c r="BP2485" s="4"/>
      <c r="BQ2485" s="4"/>
      <c r="BR2485" s="4"/>
      <c r="BS2485" s="4"/>
      <c r="BT2485" s="4"/>
      <c r="BU2485" s="4"/>
      <c r="BV2485" s="4"/>
      <c r="BW2485" s="4"/>
      <c r="BZ2485" s="7"/>
      <c r="CF2485" s="7"/>
      <c r="CG2485" s="14"/>
      <c r="CH2485" s="7"/>
      <c r="CI2485" s="14"/>
      <c r="CJ2485" s="7"/>
      <c r="CK2485" s="14"/>
      <c r="CL2485" s="7"/>
      <c r="CM2485" s="14"/>
    </row>
    <row r="2486" spans="1:91" x14ac:dyDescent="0.3">
      <c r="A2486" s="10">
        <v>151</v>
      </c>
      <c r="B2486" s="36" t="s">
        <v>1036</v>
      </c>
      <c r="G2486" s="36" t="s">
        <v>7922</v>
      </c>
      <c r="K2486" s="7"/>
      <c r="L2486" s="7" t="s">
        <v>834</v>
      </c>
      <c r="M2486" s="7" t="s">
        <v>621</v>
      </c>
      <c r="N2486" s="4"/>
      <c r="O2486" s="4"/>
      <c r="P2486" s="4"/>
      <c r="Q2486" s="4"/>
      <c r="R2486" s="4"/>
      <c r="S2486" s="4"/>
      <c r="T2486" s="4"/>
      <c r="U2486" s="4"/>
      <c r="V2486" s="4"/>
      <c r="W2486" s="4"/>
      <c r="X2486" s="4"/>
      <c r="Y2486" s="4"/>
      <c r="Z2486" s="4"/>
      <c r="AA2486" s="4"/>
      <c r="AB2486" s="4"/>
      <c r="AC2486" s="4"/>
      <c r="AD2486" s="4"/>
      <c r="AE2486" s="4"/>
      <c r="AF2486" s="4"/>
      <c r="AG2486" s="4"/>
      <c r="AH2486" s="4"/>
      <c r="AI2486" s="4"/>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c r="BI2486" s="4"/>
      <c r="BJ2486" s="4"/>
      <c r="BK2486" s="4"/>
      <c r="BL2486" s="4"/>
      <c r="BM2486" s="4"/>
      <c r="BN2486" s="4"/>
      <c r="BO2486" s="4"/>
      <c r="BP2486" s="4"/>
      <c r="BQ2486" s="4"/>
      <c r="BR2486" s="4"/>
      <c r="BS2486" s="4"/>
      <c r="BT2486" s="4"/>
      <c r="BU2486" s="4"/>
      <c r="BV2486" s="4"/>
      <c r="BW2486" s="4"/>
      <c r="BZ2486" s="7"/>
      <c r="CF2486" s="7"/>
      <c r="CG2486" s="14"/>
      <c r="CH2486" s="7"/>
      <c r="CI2486" s="14"/>
      <c r="CJ2486" s="7"/>
      <c r="CK2486" s="14"/>
      <c r="CL2486" s="7"/>
      <c r="CM2486" s="14"/>
    </row>
    <row r="2487" spans="1:91" x14ac:dyDescent="0.3">
      <c r="A2487" s="10">
        <v>151</v>
      </c>
      <c r="B2487" s="36" t="s">
        <v>1176</v>
      </c>
      <c r="G2487" s="36" t="s">
        <v>7923</v>
      </c>
      <c r="K2487" s="7"/>
      <c r="L2487" s="7" t="s">
        <v>834</v>
      </c>
      <c r="M2487" s="7" t="s">
        <v>669</v>
      </c>
      <c r="N2487" s="4"/>
      <c r="O2487" s="4"/>
      <c r="P2487" s="4"/>
      <c r="Q2487" s="4"/>
      <c r="R2487" s="4"/>
      <c r="S2487" s="4"/>
      <c r="T2487" s="4"/>
      <c r="U2487" s="4"/>
      <c r="V2487" s="4"/>
      <c r="W2487" s="4"/>
      <c r="X2487" s="4"/>
      <c r="Y2487" s="4"/>
      <c r="Z2487" s="4"/>
      <c r="AA2487" s="4"/>
      <c r="AB2487" s="4"/>
      <c r="AC2487" s="4"/>
      <c r="AD2487" s="4"/>
      <c r="AE2487" s="4"/>
      <c r="AF2487" s="4"/>
      <c r="AG2487" s="4"/>
      <c r="AH2487" s="4"/>
      <c r="AI2487" s="4"/>
      <c r="AJ2487" s="4"/>
      <c r="AK2487" s="4"/>
      <c r="AL2487" s="4"/>
      <c r="AM2487" s="4"/>
      <c r="AN2487" s="4"/>
      <c r="AO2487" s="4"/>
      <c r="AP2487" s="4"/>
      <c r="AQ2487" s="4"/>
      <c r="AR2487" s="4"/>
      <c r="AS2487" s="4"/>
      <c r="AT2487" s="4"/>
      <c r="AU2487" s="4"/>
      <c r="AV2487" s="4"/>
      <c r="AW2487" s="4"/>
      <c r="AX2487" s="4"/>
      <c r="AY2487" s="4"/>
      <c r="AZ2487" s="4"/>
      <c r="BA2487" s="4"/>
      <c r="BB2487" s="4"/>
      <c r="BC2487" s="4"/>
      <c r="BD2487" s="4"/>
      <c r="BE2487" s="4"/>
      <c r="BF2487" s="4"/>
      <c r="BG2487" s="4"/>
      <c r="BH2487" s="4"/>
      <c r="BI2487" s="4"/>
      <c r="BJ2487" s="4"/>
      <c r="BK2487" s="4"/>
      <c r="BL2487" s="4"/>
      <c r="BM2487" s="4"/>
      <c r="BN2487" s="4"/>
      <c r="BO2487" s="4"/>
      <c r="BP2487" s="4"/>
      <c r="BQ2487" s="4"/>
      <c r="BR2487" s="4"/>
      <c r="BS2487" s="4"/>
      <c r="BT2487" s="4"/>
      <c r="BU2487" s="4"/>
      <c r="BV2487" s="4"/>
      <c r="BW2487" s="4"/>
      <c r="BZ2487" s="7"/>
      <c r="CF2487" s="7"/>
      <c r="CG2487" s="14"/>
      <c r="CH2487" s="7"/>
      <c r="CI2487" s="14"/>
      <c r="CJ2487" s="7"/>
      <c r="CK2487" s="14"/>
      <c r="CL2487" s="7"/>
      <c r="CM2487" s="14"/>
    </row>
    <row r="2488" spans="1:91" x14ac:dyDescent="0.3">
      <c r="A2488" s="10">
        <v>151</v>
      </c>
      <c r="B2488" s="36" t="s">
        <v>1058</v>
      </c>
      <c r="G2488" s="36" t="s">
        <v>7924</v>
      </c>
      <c r="K2488" s="7"/>
      <c r="L2488" s="7" t="s">
        <v>834</v>
      </c>
      <c r="M2488" s="7" t="s">
        <v>669</v>
      </c>
      <c r="N2488" s="4"/>
      <c r="O2488" s="4"/>
      <c r="P2488" s="4"/>
      <c r="Q2488" s="4"/>
      <c r="R2488" s="4"/>
      <c r="S2488" s="4"/>
      <c r="T2488" s="4"/>
      <c r="U2488" s="4"/>
      <c r="V2488" s="4"/>
      <c r="W2488" s="4"/>
      <c r="X2488" s="4"/>
      <c r="Y2488" s="4"/>
      <c r="Z2488" s="4"/>
      <c r="AA2488" s="4"/>
      <c r="AB2488" s="4"/>
      <c r="AC2488" s="4"/>
      <c r="AD2488" s="4"/>
      <c r="AE2488" s="4"/>
      <c r="AF2488" s="4"/>
      <c r="AG2488" s="4"/>
      <c r="AH2488" s="4"/>
      <c r="AI2488" s="4"/>
      <c r="AJ2488" s="4"/>
      <c r="AK2488" s="4"/>
      <c r="AL2488" s="4"/>
      <c r="AM2488" s="4"/>
      <c r="AN2488" s="4"/>
      <c r="AO2488" s="4"/>
      <c r="AP2488" s="4"/>
      <c r="AQ2488" s="4"/>
      <c r="AR2488" s="4"/>
      <c r="AS2488" s="4"/>
      <c r="AT2488" s="4"/>
      <c r="AU2488" s="4"/>
      <c r="AV2488" s="4"/>
      <c r="AW2488" s="4"/>
      <c r="AX2488" s="4"/>
      <c r="AY2488" s="4"/>
      <c r="AZ2488" s="4"/>
      <c r="BA2488" s="4"/>
      <c r="BB2488" s="4"/>
      <c r="BC2488" s="4"/>
      <c r="BD2488" s="4"/>
      <c r="BE2488" s="4"/>
      <c r="BF2488" s="4"/>
      <c r="BG2488" s="4"/>
      <c r="BH2488" s="4"/>
      <c r="BI2488" s="4"/>
      <c r="BJ2488" s="4"/>
      <c r="BK2488" s="4"/>
      <c r="BL2488" s="4"/>
      <c r="BM2488" s="4"/>
      <c r="BN2488" s="4"/>
      <c r="BO2488" s="4"/>
      <c r="BP2488" s="4"/>
      <c r="BQ2488" s="4"/>
      <c r="BR2488" s="4"/>
      <c r="BS2488" s="4"/>
      <c r="BT2488" s="4"/>
      <c r="BU2488" s="4"/>
      <c r="BV2488" s="4"/>
      <c r="BW2488" s="4"/>
      <c r="BZ2488" s="7"/>
      <c r="CF2488" s="7"/>
      <c r="CG2488" s="14"/>
      <c r="CH2488" s="7"/>
      <c r="CI2488" s="14"/>
      <c r="CJ2488" s="7"/>
      <c r="CK2488" s="14"/>
      <c r="CL2488" s="7"/>
      <c r="CM2488" s="14"/>
    </row>
    <row r="2489" spans="1:91" x14ac:dyDescent="0.3">
      <c r="A2489" s="10">
        <v>151</v>
      </c>
      <c r="B2489" s="36" t="s">
        <v>1028</v>
      </c>
      <c r="G2489" s="36" t="s">
        <v>7925</v>
      </c>
      <c r="K2489" s="7"/>
      <c r="L2489" s="7" t="s">
        <v>834</v>
      </c>
      <c r="M2489" s="7" t="s">
        <v>615</v>
      </c>
      <c r="N2489" s="4"/>
      <c r="O2489" s="4"/>
      <c r="P2489" s="4"/>
      <c r="Q2489" s="4"/>
      <c r="R2489" s="4"/>
      <c r="S2489" s="4"/>
      <c r="T2489" s="4"/>
      <c r="U2489" s="4"/>
      <c r="V2489" s="4"/>
      <c r="W2489" s="4"/>
      <c r="X2489" s="4"/>
      <c r="Y2489" s="4"/>
      <c r="Z2489" s="4"/>
      <c r="AA2489" s="4"/>
      <c r="AB2489" s="4"/>
      <c r="AC2489" s="4"/>
      <c r="AD2489" s="4"/>
      <c r="AE2489" s="4"/>
      <c r="AF2489" s="4"/>
      <c r="AG2489" s="4"/>
      <c r="AH2489" s="4"/>
      <c r="AI2489" s="4"/>
      <c r="AJ2489" s="4"/>
      <c r="AK2489" s="4"/>
      <c r="AL2489" s="4"/>
      <c r="AM2489" s="4"/>
      <c r="AN2489" s="4"/>
      <c r="AO2489" s="4"/>
      <c r="AP2489" s="4"/>
      <c r="AQ2489" s="4"/>
      <c r="AR2489" s="4"/>
      <c r="AS2489" s="4"/>
      <c r="AT2489" s="4"/>
      <c r="AU2489" s="4"/>
      <c r="AV2489" s="4"/>
      <c r="AW2489" s="4"/>
      <c r="AX2489" s="4"/>
      <c r="AY2489" s="4"/>
      <c r="AZ2489" s="4"/>
      <c r="BA2489" s="4"/>
      <c r="BB2489" s="4"/>
      <c r="BC2489" s="4"/>
      <c r="BD2489" s="4"/>
      <c r="BE2489" s="4"/>
      <c r="BF2489" s="4"/>
      <c r="BG2489" s="4"/>
      <c r="BH2489" s="4"/>
      <c r="BI2489" s="4"/>
      <c r="BJ2489" s="4"/>
      <c r="BK2489" s="4"/>
      <c r="BL2489" s="4"/>
      <c r="BM2489" s="4"/>
      <c r="BN2489" s="4"/>
      <c r="BO2489" s="4"/>
      <c r="BP2489" s="4"/>
      <c r="BQ2489" s="4"/>
      <c r="BR2489" s="4"/>
      <c r="BS2489" s="4"/>
      <c r="BT2489" s="4"/>
      <c r="BU2489" s="4"/>
      <c r="BV2489" s="4"/>
      <c r="BW2489" s="4"/>
      <c r="BZ2489" s="7"/>
      <c r="CF2489" s="7"/>
      <c r="CG2489" s="14"/>
      <c r="CH2489" s="7"/>
      <c r="CI2489" s="14"/>
      <c r="CJ2489" s="7"/>
      <c r="CK2489" s="14"/>
      <c r="CL2489" s="7"/>
      <c r="CM2489" s="14"/>
    </row>
    <row r="2490" spans="1:91" x14ac:dyDescent="0.3">
      <c r="A2490" s="10">
        <v>151</v>
      </c>
      <c r="B2490" s="36" t="s">
        <v>1028</v>
      </c>
      <c r="G2490" s="36" t="s">
        <v>7926</v>
      </c>
      <c r="K2490" s="7"/>
      <c r="L2490" s="7" t="s">
        <v>834</v>
      </c>
      <c r="M2490" s="7" t="s">
        <v>615</v>
      </c>
      <c r="N2490" s="4"/>
      <c r="O2490" s="4"/>
      <c r="P2490" s="4"/>
      <c r="Q2490" s="4"/>
      <c r="R2490" s="4"/>
      <c r="S2490" s="4"/>
      <c r="T2490" s="4"/>
      <c r="U2490" s="4"/>
      <c r="V2490" s="4"/>
      <c r="W2490" s="4"/>
      <c r="X2490" s="4"/>
      <c r="Y2490" s="4"/>
      <c r="Z2490" s="4"/>
      <c r="AA2490" s="4"/>
      <c r="AB2490" s="4"/>
      <c r="AC2490" s="4"/>
      <c r="AD2490" s="4"/>
      <c r="AE2490" s="4"/>
      <c r="AF2490" s="4"/>
      <c r="AG2490" s="4"/>
      <c r="AH2490" s="4"/>
      <c r="AI2490" s="4"/>
      <c r="AJ2490" s="4"/>
      <c r="AK2490" s="4"/>
      <c r="AL2490" s="4"/>
      <c r="AM2490" s="4"/>
      <c r="AN2490" s="4"/>
      <c r="AO2490" s="4"/>
      <c r="AP2490" s="4"/>
      <c r="AQ2490" s="4"/>
      <c r="AR2490" s="4"/>
      <c r="AS2490" s="4"/>
      <c r="AT2490" s="4"/>
      <c r="AU2490" s="4"/>
      <c r="AV2490" s="4"/>
      <c r="AW2490" s="4"/>
      <c r="AX2490" s="4"/>
      <c r="AY2490" s="4"/>
      <c r="AZ2490" s="4"/>
      <c r="BA2490" s="4"/>
      <c r="BB2490" s="4"/>
      <c r="BC2490" s="4"/>
      <c r="BD2490" s="4"/>
      <c r="BE2490" s="4"/>
      <c r="BF2490" s="4"/>
      <c r="BG2490" s="4"/>
      <c r="BH2490" s="4"/>
      <c r="BI2490" s="4"/>
      <c r="BJ2490" s="4"/>
      <c r="BK2490" s="4"/>
      <c r="BL2490" s="4"/>
      <c r="BM2490" s="4"/>
      <c r="BN2490" s="4"/>
      <c r="BO2490" s="4"/>
      <c r="BP2490" s="4"/>
      <c r="BQ2490" s="4"/>
      <c r="BR2490" s="4"/>
      <c r="BS2490" s="4"/>
      <c r="BT2490" s="4"/>
      <c r="BU2490" s="4"/>
      <c r="BV2490" s="4"/>
      <c r="BW2490" s="4"/>
      <c r="BZ2490" s="7"/>
      <c r="CF2490" s="7"/>
      <c r="CG2490" s="14"/>
      <c r="CH2490" s="7"/>
      <c r="CI2490" s="14"/>
      <c r="CJ2490" s="7"/>
      <c r="CK2490" s="14"/>
      <c r="CL2490" s="7"/>
      <c r="CM2490" s="14"/>
    </row>
    <row r="2491" spans="1:91" x14ac:dyDescent="0.3">
      <c r="A2491" s="10">
        <v>151</v>
      </c>
      <c r="B2491" s="36" t="s">
        <v>888</v>
      </c>
      <c r="G2491" s="36" t="s">
        <v>7927</v>
      </c>
      <c r="K2491" s="7"/>
      <c r="L2491" s="7" t="s">
        <v>834</v>
      </c>
      <c r="M2491" s="7" t="s">
        <v>621</v>
      </c>
      <c r="N2491" s="4"/>
      <c r="O2491" s="4"/>
      <c r="P2491" s="4"/>
      <c r="Q2491" s="4"/>
      <c r="R2491" s="4"/>
      <c r="S2491" s="4"/>
      <c r="T2491" s="4"/>
      <c r="U2491" s="4"/>
      <c r="V2491" s="4"/>
      <c r="W2491" s="4"/>
      <c r="X2491" s="4"/>
      <c r="Y2491" s="4"/>
      <c r="Z2491" s="4"/>
      <c r="AA2491" s="4"/>
      <c r="AB2491" s="4"/>
      <c r="AC2491" s="4"/>
      <c r="AD2491" s="4"/>
      <c r="AE2491" s="4"/>
      <c r="AF2491" s="4"/>
      <c r="AG2491" s="4"/>
      <c r="AH2491" s="4"/>
      <c r="AI2491" s="4"/>
      <c r="AJ2491" s="4"/>
      <c r="AK2491" s="4"/>
      <c r="AL2491" s="4"/>
      <c r="AM2491" s="4"/>
      <c r="AN2491" s="4"/>
      <c r="AO2491" s="4"/>
      <c r="AP2491" s="4"/>
      <c r="AQ2491" s="4"/>
      <c r="AR2491" s="4"/>
      <c r="AS2491" s="4"/>
      <c r="AT2491" s="4"/>
      <c r="AU2491" s="4"/>
      <c r="AV2491" s="4"/>
      <c r="AW2491" s="4"/>
      <c r="AX2491" s="4"/>
      <c r="AY2491" s="4"/>
      <c r="AZ2491" s="4"/>
      <c r="BA2491" s="4"/>
      <c r="BB2491" s="4"/>
      <c r="BC2491" s="4"/>
      <c r="BD2491" s="4"/>
      <c r="BE2491" s="4"/>
      <c r="BF2491" s="4"/>
      <c r="BG2491" s="4"/>
      <c r="BH2491" s="4"/>
      <c r="BI2491" s="4"/>
      <c r="BJ2491" s="4"/>
      <c r="BK2491" s="4"/>
      <c r="BL2491" s="4"/>
      <c r="BM2491" s="4"/>
      <c r="BN2491" s="4"/>
      <c r="BO2491" s="4"/>
      <c r="BP2491" s="4"/>
      <c r="BQ2491" s="4"/>
      <c r="BR2491" s="4"/>
      <c r="BS2491" s="4"/>
      <c r="BT2491" s="4"/>
      <c r="BU2491" s="4"/>
      <c r="BV2491" s="4"/>
      <c r="BW2491" s="4"/>
      <c r="BZ2491" s="7"/>
      <c r="CF2491" s="7"/>
      <c r="CG2491" s="14"/>
      <c r="CH2491" s="7"/>
      <c r="CI2491" s="14"/>
      <c r="CJ2491" s="7"/>
      <c r="CK2491" s="14"/>
      <c r="CL2491" s="7"/>
      <c r="CM2491" s="14"/>
    </row>
    <row r="2492" spans="1:91" x14ac:dyDescent="0.3">
      <c r="A2492" s="10">
        <v>151</v>
      </c>
      <c r="B2492" s="36" t="s">
        <v>1058</v>
      </c>
      <c r="G2492" s="36" t="s">
        <v>7928</v>
      </c>
      <c r="K2492" s="7"/>
      <c r="L2492" s="7" t="s">
        <v>834</v>
      </c>
      <c r="M2492" s="7" t="s">
        <v>639</v>
      </c>
      <c r="N2492" s="4"/>
      <c r="O2492" s="4"/>
      <c r="P2492" s="4"/>
      <c r="Q2492" s="4"/>
      <c r="R2492" s="4"/>
      <c r="S2492" s="4"/>
      <c r="T2492" s="4"/>
      <c r="U2492" s="4"/>
      <c r="V2492" s="4"/>
      <c r="W2492" s="4"/>
      <c r="X2492" s="4"/>
      <c r="Y2492" s="4"/>
      <c r="Z2492" s="4"/>
      <c r="AA2492" s="4"/>
      <c r="AB2492" s="4"/>
      <c r="AC2492" s="4"/>
      <c r="AD2492" s="4"/>
      <c r="AE2492" s="4"/>
      <c r="AF2492" s="4"/>
      <c r="AG2492" s="4"/>
      <c r="AH2492" s="4"/>
      <c r="AI2492" s="4"/>
      <c r="AJ2492" s="4"/>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c r="BI2492" s="4"/>
      <c r="BJ2492" s="4"/>
      <c r="BK2492" s="4"/>
      <c r="BL2492" s="4"/>
      <c r="BM2492" s="4"/>
      <c r="BN2492" s="4"/>
      <c r="BO2492" s="4"/>
      <c r="BP2492" s="4"/>
      <c r="BQ2492" s="4"/>
      <c r="BR2492" s="4"/>
      <c r="BS2492" s="4"/>
      <c r="BT2492" s="4"/>
      <c r="BU2492" s="4"/>
      <c r="BV2492" s="4"/>
      <c r="BW2492" s="4"/>
      <c r="BZ2492" s="7"/>
      <c r="CF2492" s="7"/>
      <c r="CG2492" s="14"/>
      <c r="CH2492" s="7"/>
      <c r="CI2492" s="14"/>
      <c r="CJ2492" s="7"/>
      <c r="CK2492" s="14"/>
      <c r="CL2492" s="7"/>
      <c r="CM2492" s="14"/>
    </row>
    <row r="2493" spans="1:91" x14ac:dyDescent="0.3">
      <c r="A2493" s="10">
        <v>151</v>
      </c>
      <c r="B2493" s="36" t="s">
        <v>895</v>
      </c>
      <c r="G2493" s="36" t="s">
        <v>7929</v>
      </c>
      <c r="K2493" s="7"/>
      <c r="L2493" s="7" t="s">
        <v>834</v>
      </c>
      <c r="M2493" s="7" t="s">
        <v>615</v>
      </c>
      <c r="N2493" s="4"/>
      <c r="O2493" s="4"/>
      <c r="P2493" s="4"/>
      <c r="Q2493" s="4"/>
      <c r="R2493" s="4"/>
      <c r="S2493" s="4"/>
      <c r="T2493" s="4"/>
      <c r="U2493" s="4"/>
      <c r="V2493" s="4"/>
      <c r="W2493" s="4"/>
      <c r="X2493" s="4"/>
      <c r="Y2493" s="4"/>
      <c r="Z2493" s="4"/>
      <c r="AA2493" s="4"/>
      <c r="AB2493" s="4"/>
      <c r="AC2493" s="4"/>
      <c r="AD2493" s="4"/>
      <c r="AE2493" s="4"/>
      <c r="AF2493" s="4"/>
      <c r="AG2493" s="4"/>
      <c r="AH2493" s="4"/>
      <c r="AI2493" s="4"/>
      <c r="AJ2493" s="4"/>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c r="BI2493" s="4"/>
      <c r="BJ2493" s="4"/>
      <c r="BK2493" s="4"/>
      <c r="BL2493" s="4"/>
      <c r="BM2493" s="4"/>
      <c r="BN2493" s="4"/>
      <c r="BO2493" s="4"/>
      <c r="BP2493" s="4"/>
      <c r="BQ2493" s="4"/>
      <c r="BR2493" s="4"/>
      <c r="BS2493" s="4"/>
      <c r="BT2493" s="4"/>
      <c r="BU2493" s="4"/>
      <c r="BV2493" s="4"/>
      <c r="BW2493" s="4"/>
      <c r="BZ2493" s="7"/>
      <c r="CF2493" s="7"/>
      <c r="CG2493" s="14"/>
      <c r="CH2493" s="7"/>
      <c r="CI2493" s="14"/>
      <c r="CJ2493" s="7"/>
      <c r="CK2493" s="14"/>
      <c r="CL2493" s="7"/>
      <c r="CM2493" s="14"/>
    </row>
    <row r="2494" spans="1:91" x14ac:dyDescent="0.3">
      <c r="A2494" s="10">
        <v>151</v>
      </c>
      <c r="B2494" s="36" t="s">
        <v>873</v>
      </c>
      <c r="G2494" s="36" t="s">
        <v>7930</v>
      </c>
      <c r="K2494" s="7"/>
      <c r="L2494" s="7" t="s">
        <v>834</v>
      </c>
      <c r="M2494" s="7" t="s">
        <v>618</v>
      </c>
      <c r="N2494" s="4"/>
      <c r="O2494" s="4"/>
      <c r="P2494" s="4"/>
      <c r="Q2494" s="4"/>
      <c r="R2494" s="4"/>
      <c r="S2494" s="4"/>
      <c r="T2494" s="4"/>
      <c r="U2494" s="4"/>
      <c r="V2494" s="4"/>
      <c r="W2494" s="4"/>
      <c r="X2494" s="4"/>
      <c r="Y2494" s="4"/>
      <c r="Z2494" s="4"/>
      <c r="AA2494" s="4"/>
      <c r="AB2494" s="4"/>
      <c r="AC2494" s="4"/>
      <c r="AD2494" s="4"/>
      <c r="AE2494" s="4"/>
      <c r="AF2494" s="4"/>
      <c r="AG2494" s="4"/>
      <c r="AH2494" s="4"/>
      <c r="AI2494" s="4"/>
      <c r="AJ2494" s="4"/>
      <c r="AK2494" s="4"/>
      <c r="AL2494" s="4"/>
      <c r="AM2494" s="4"/>
      <c r="AN2494" s="4"/>
      <c r="AO2494" s="4"/>
      <c r="AP2494" s="4"/>
      <c r="AQ2494" s="4"/>
      <c r="AR2494" s="4"/>
      <c r="AS2494" s="4"/>
      <c r="AT2494" s="4"/>
      <c r="AU2494" s="4"/>
      <c r="AV2494" s="4"/>
      <c r="AW2494" s="4"/>
      <c r="AX2494" s="4"/>
      <c r="AY2494" s="4"/>
      <c r="AZ2494" s="4"/>
      <c r="BA2494" s="4"/>
      <c r="BB2494" s="4"/>
      <c r="BC2494" s="4"/>
      <c r="BD2494" s="4"/>
      <c r="BE2494" s="4"/>
      <c r="BF2494" s="4"/>
      <c r="BG2494" s="4"/>
      <c r="BH2494" s="4"/>
      <c r="BI2494" s="4"/>
      <c r="BJ2494" s="4"/>
      <c r="BK2494" s="4"/>
      <c r="BL2494" s="4"/>
      <c r="BM2494" s="4"/>
      <c r="BN2494" s="4"/>
      <c r="BO2494" s="4"/>
      <c r="BP2494" s="4"/>
      <c r="BQ2494" s="4"/>
      <c r="BR2494" s="4"/>
      <c r="BS2494" s="4"/>
      <c r="BT2494" s="4"/>
      <c r="BU2494" s="4"/>
      <c r="BV2494" s="4"/>
      <c r="BW2494" s="4"/>
      <c r="BZ2494" s="7"/>
      <c r="CF2494" s="7"/>
      <c r="CG2494" s="14"/>
      <c r="CH2494" s="7"/>
      <c r="CI2494" s="14"/>
      <c r="CJ2494" s="7"/>
      <c r="CK2494" s="14"/>
      <c r="CL2494" s="7"/>
      <c r="CM2494" s="14"/>
    </row>
    <row r="2495" spans="1:91" x14ac:dyDescent="0.3">
      <c r="A2495" s="10">
        <v>151</v>
      </c>
      <c r="B2495" s="36" t="s">
        <v>830</v>
      </c>
      <c r="G2495" s="36" t="s">
        <v>7931</v>
      </c>
      <c r="K2495" s="7"/>
      <c r="L2495" s="7" t="s">
        <v>834</v>
      </c>
      <c r="M2495" s="7" t="s">
        <v>615</v>
      </c>
      <c r="N2495" s="4"/>
      <c r="O2495" s="4"/>
      <c r="P2495" s="4"/>
      <c r="Q2495" s="4"/>
      <c r="R2495" s="4"/>
      <c r="S2495" s="4"/>
      <c r="T2495" s="4"/>
      <c r="U2495" s="4"/>
      <c r="V2495" s="4"/>
      <c r="W2495" s="4"/>
      <c r="X2495" s="4"/>
      <c r="Y2495" s="4"/>
      <c r="Z2495" s="4"/>
      <c r="AA2495" s="4"/>
      <c r="AB2495" s="4"/>
      <c r="AC2495" s="4"/>
      <c r="AD2495" s="4"/>
      <c r="AE2495" s="4"/>
      <c r="AF2495" s="4"/>
      <c r="AG2495" s="4"/>
      <c r="AH2495" s="4"/>
      <c r="AI2495" s="4"/>
      <c r="AJ2495" s="4"/>
      <c r="AK2495" s="4"/>
      <c r="AL2495" s="4"/>
      <c r="AM2495" s="4"/>
      <c r="AN2495" s="4"/>
      <c r="AO2495" s="4"/>
      <c r="AP2495" s="4"/>
      <c r="AQ2495" s="4"/>
      <c r="AR2495" s="4"/>
      <c r="AS2495" s="4"/>
      <c r="AT2495" s="4"/>
      <c r="AU2495" s="4"/>
      <c r="AV2495" s="4"/>
      <c r="AW2495" s="4"/>
      <c r="AX2495" s="4"/>
      <c r="AY2495" s="4"/>
      <c r="AZ2495" s="4"/>
      <c r="BA2495" s="4"/>
      <c r="BB2495" s="4"/>
      <c r="BC2495" s="4"/>
      <c r="BD2495" s="4"/>
      <c r="BE2495" s="4"/>
      <c r="BF2495" s="4"/>
      <c r="BG2495" s="4"/>
      <c r="BH2495" s="4"/>
      <c r="BI2495" s="4"/>
      <c r="BJ2495" s="4"/>
      <c r="BK2495" s="4"/>
      <c r="BL2495" s="4"/>
      <c r="BM2495" s="4"/>
      <c r="BN2495" s="4"/>
      <c r="BO2495" s="4"/>
      <c r="BP2495" s="4"/>
      <c r="BQ2495" s="4"/>
      <c r="BR2495" s="4"/>
      <c r="BS2495" s="4"/>
      <c r="BT2495" s="4"/>
      <c r="BU2495" s="4"/>
      <c r="BV2495" s="4"/>
      <c r="BW2495" s="4"/>
      <c r="BZ2495" s="7"/>
      <c r="CF2495" s="7"/>
      <c r="CG2495" s="14"/>
      <c r="CH2495" s="7"/>
      <c r="CI2495" s="14"/>
      <c r="CJ2495" s="7"/>
      <c r="CK2495" s="14"/>
      <c r="CL2495" s="7"/>
      <c r="CM2495" s="14"/>
    </row>
    <row r="2496" spans="1:91" x14ac:dyDescent="0.3">
      <c r="A2496" s="10">
        <v>151</v>
      </c>
      <c r="B2496" s="36" t="s">
        <v>881</v>
      </c>
      <c r="G2496" s="36" t="s">
        <v>7932</v>
      </c>
      <c r="K2496" s="7"/>
      <c r="L2496" s="7" t="s">
        <v>834</v>
      </c>
      <c r="M2496" s="7" t="s">
        <v>618</v>
      </c>
      <c r="N2496" s="4"/>
      <c r="O2496" s="4"/>
      <c r="P2496" s="4"/>
      <c r="Q2496" s="4"/>
      <c r="R2496" s="4"/>
      <c r="S2496" s="4"/>
      <c r="T2496" s="4"/>
      <c r="U2496" s="4"/>
      <c r="V2496" s="4"/>
      <c r="W2496" s="4"/>
      <c r="X2496" s="4"/>
      <c r="Y2496" s="4"/>
      <c r="Z2496" s="4"/>
      <c r="AA2496" s="4"/>
      <c r="AB2496" s="4"/>
      <c r="AC2496" s="4"/>
      <c r="AD2496" s="4"/>
      <c r="AE2496" s="4"/>
      <c r="AF2496" s="4"/>
      <c r="AG2496" s="4"/>
      <c r="AH2496" s="4"/>
      <c r="AI2496" s="4"/>
      <c r="AJ2496" s="4"/>
      <c r="AK2496" s="4"/>
      <c r="AL2496" s="4"/>
      <c r="AM2496" s="4"/>
      <c r="AN2496" s="4"/>
      <c r="AO2496" s="4"/>
      <c r="AP2496" s="4"/>
      <c r="AQ2496" s="4"/>
      <c r="AR2496" s="4"/>
      <c r="AS2496" s="4"/>
      <c r="AT2496" s="4"/>
      <c r="AU2496" s="4"/>
      <c r="AV2496" s="4"/>
      <c r="AW2496" s="4"/>
      <c r="AX2496" s="4"/>
      <c r="AY2496" s="4"/>
      <c r="AZ2496" s="4"/>
      <c r="BA2496" s="4"/>
      <c r="BB2496" s="4"/>
      <c r="BC2496" s="4"/>
      <c r="BD2496" s="4"/>
      <c r="BE2496" s="4"/>
      <c r="BF2496" s="4"/>
      <c r="BG2496" s="4"/>
      <c r="BH2496" s="4"/>
      <c r="BI2496" s="4"/>
      <c r="BJ2496" s="4"/>
      <c r="BK2496" s="4"/>
      <c r="BL2496" s="4"/>
      <c r="BM2496" s="4"/>
      <c r="BN2496" s="4"/>
      <c r="BO2496" s="4"/>
      <c r="BP2496" s="4"/>
      <c r="BQ2496" s="4"/>
      <c r="BR2496" s="4"/>
      <c r="BS2496" s="4"/>
      <c r="BT2496" s="4"/>
      <c r="BU2496" s="4"/>
      <c r="BV2496" s="4"/>
      <c r="BW2496" s="4"/>
      <c r="BZ2496" s="7"/>
      <c r="CF2496" s="7"/>
      <c r="CG2496" s="14"/>
      <c r="CH2496" s="7"/>
      <c r="CI2496" s="14"/>
      <c r="CJ2496" s="7"/>
      <c r="CK2496" s="14"/>
      <c r="CL2496" s="7"/>
      <c r="CM2496" s="14"/>
    </row>
    <row r="2497" spans="1:91" x14ac:dyDescent="0.3">
      <c r="A2497" s="10">
        <v>151</v>
      </c>
      <c r="B2497" s="36" t="s">
        <v>900</v>
      </c>
      <c r="G2497" s="36" t="s">
        <v>7933</v>
      </c>
      <c r="K2497" s="7"/>
      <c r="L2497" s="7" t="s">
        <v>834</v>
      </c>
      <c r="M2497" s="7" t="s">
        <v>615</v>
      </c>
      <c r="N2497" s="4"/>
      <c r="O2497" s="4"/>
      <c r="P2497" s="4"/>
      <c r="Q2497" s="4"/>
      <c r="R2497" s="4"/>
      <c r="S2497" s="4"/>
      <c r="T2497" s="4"/>
      <c r="U2497" s="4"/>
      <c r="V2497" s="4"/>
      <c r="W2497" s="4"/>
      <c r="X2497" s="4"/>
      <c r="Y2497" s="4"/>
      <c r="Z2497" s="4"/>
      <c r="AA2497" s="4"/>
      <c r="AB2497" s="4"/>
      <c r="AC2497" s="4"/>
      <c r="AD2497" s="4"/>
      <c r="AE2497" s="4"/>
      <c r="AF2497" s="4"/>
      <c r="AG2497" s="4"/>
      <c r="AH2497" s="4"/>
      <c r="AI2497" s="4"/>
      <c r="AJ2497" s="4"/>
      <c r="AK2497" s="4"/>
      <c r="AL2497" s="4"/>
      <c r="AM2497" s="4"/>
      <c r="AN2497" s="4"/>
      <c r="AO2497" s="4"/>
      <c r="AP2497" s="4"/>
      <c r="AQ2497" s="4"/>
      <c r="AR2497" s="4"/>
      <c r="AS2497" s="4"/>
      <c r="AT2497" s="4"/>
      <c r="AU2497" s="4"/>
      <c r="AV2497" s="4"/>
      <c r="AW2497" s="4"/>
      <c r="AX2497" s="4"/>
      <c r="AY2497" s="4"/>
      <c r="AZ2497" s="4"/>
      <c r="BA2497" s="4"/>
      <c r="BB2497" s="4"/>
      <c r="BC2497" s="4"/>
      <c r="BD2497" s="4"/>
      <c r="BE2497" s="4"/>
      <c r="BF2497" s="4"/>
      <c r="BG2497" s="4"/>
      <c r="BH2497" s="4"/>
      <c r="BI2497" s="4"/>
      <c r="BJ2497" s="4"/>
      <c r="BK2497" s="4"/>
      <c r="BL2497" s="4"/>
      <c r="BM2497" s="4"/>
      <c r="BN2497" s="4"/>
      <c r="BO2497" s="4"/>
      <c r="BP2497" s="4"/>
      <c r="BQ2497" s="4"/>
      <c r="BR2497" s="4"/>
      <c r="BS2497" s="4"/>
      <c r="BT2497" s="4"/>
      <c r="BU2497" s="4"/>
      <c r="BV2497" s="4"/>
      <c r="BW2497" s="4"/>
      <c r="BZ2497" s="7"/>
      <c r="CF2497" s="7"/>
      <c r="CG2497" s="14"/>
      <c r="CH2497" s="7"/>
      <c r="CI2497" s="14"/>
      <c r="CJ2497" s="7"/>
      <c r="CK2497" s="14"/>
      <c r="CL2497" s="7"/>
      <c r="CM2497" s="14"/>
    </row>
    <row r="2498" spans="1:91" x14ac:dyDescent="0.3">
      <c r="A2498" s="10">
        <v>151</v>
      </c>
      <c r="B2498" s="36" t="s">
        <v>868</v>
      </c>
      <c r="G2498" s="36" t="s">
        <v>7934</v>
      </c>
      <c r="K2498" s="7"/>
      <c r="L2498" s="7" t="s">
        <v>834</v>
      </c>
      <c r="M2498" s="7" t="s">
        <v>618</v>
      </c>
      <c r="N2498" s="4"/>
      <c r="O2498" s="4"/>
      <c r="P2498" s="4"/>
      <c r="Q2498" s="4"/>
      <c r="R2498" s="4"/>
      <c r="S2498" s="4"/>
      <c r="T2498" s="4"/>
      <c r="U2498" s="4"/>
      <c r="V2498" s="4"/>
      <c r="W2498" s="4"/>
      <c r="X2498" s="4"/>
      <c r="Y2498" s="4"/>
      <c r="Z2498" s="4"/>
      <c r="AA2498" s="4"/>
      <c r="AB2498" s="4"/>
      <c r="AC2498" s="4"/>
      <c r="AD2498" s="4"/>
      <c r="AE2498" s="4"/>
      <c r="AF2498" s="4"/>
      <c r="AG2498" s="4"/>
      <c r="AH2498" s="4"/>
      <c r="AI2498" s="4"/>
      <c r="AJ2498" s="4"/>
      <c r="AK2498" s="4"/>
      <c r="AL2498" s="4"/>
      <c r="AM2498" s="4"/>
      <c r="AN2498" s="4"/>
      <c r="AO2498" s="4"/>
      <c r="AP2498" s="4"/>
      <c r="AQ2498" s="4"/>
      <c r="AR2498" s="4"/>
      <c r="AS2498" s="4"/>
      <c r="AT2498" s="4"/>
      <c r="AU2498" s="4"/>
      <c r="AV2498" s="4"/>
      <c r="AW2498" s="4"/>
      <c r="AX2498" s="4"/>
      <c r="AY2498" s="4"/>
      <c r="AZ2498" s="4"/>
      <c r="BA2498" s="4"/>
      <c r="BB2498" s="4"/>
      <c r="BC2498" s="4"/>
      <c r="BD2498" s="4"/>
      <c r="BE2498" s="4"/>
      <c r="BF2498" s="4"/>
      <c r="BG2498" s="4"/>
      <c r="BH2498" s="4"/>
      <c r="BI2498" s="4"/>
      <c r="BJ2498" s="4"/>
      <c r="BK2498" s="4"/>
      <c r="BL2498" s="4"/>
      <c r="BM2498" s="4"/>
      <c r="BN2498" s="4"/>
      <c r="BO2498" s="4"/>
      <c r="BP2498" s="4"/>
      <c r="BQ2498" s="4"/>
      <c r="BR2498" s="4"/>
      <c r="BS2498" s="4"/>
      <c r="BT2498" s="4"/>
      <c r="BU2498" s="4"/>
      <c r="BV2498" s="4"/>
      <c r="BW2498" s="4"/>
      <c r="BZ2498" s="7"/>
      <c r="CF2498" s="7"/>
      <c r="CG2498" s="14"/>
      <c r="CH2498" s="7"/>
      <c r="CI2498" s="14"/>
      <c r="CJ2498" s="7"/>
      <c r="CK2498" s="14"/>
      <c r="CL2498" s="7"/>
      <c r="CM2498" s="14"/>
    </row>
    <row r="2499" spans="1:91" x14ac:dyDescent="0.3">
      <c r="A2499" s="10">
        <v>151</v>
      </c>
      <c r="B2499" s="6" t="s">
        <v>1248</v>
      </c>
      <c r="G2499" s="36" t="s">
        <v>7935</v>
      </c>
      <c r="K2499" s="7"/>
      <c r="L2499" s="7" t="s">
        <v>834</v>
      </c>
      <c r="M2499" s="7" t="s">
        <v>615</v>
      </c>
      <c r="N2499" s="4"/>
      <c r="O2499" s="4"/>
      <c r="P2499" s="4"/>
      <c r="Q2499" s="4"/>
      <c r="R2499" s="4"/>
      <c r="S2499" s="4"/>
      <c r="T2499" s="4"/>
      <c r="U2499" s="4"/>
      <c r="V2499" s="4"/>
      <c r="W2499" s="4"/>
      <c r="X2499" s="4"/>
      <c r="Y2499" s="4"/>
      <c r="Z2499" s="4"/>
      <c r="AA2499" s="4"/>
      <c r="AB2499" s="4"/>
      <c r="AC2499" s="4"/>
      <c r="AD2499" s="4"/>
      <c r="AE2499" s="4"/>
      <c r="AF2499" s="4"/>
      <c r="AG2499" s="4"/>
      <c r="AH2499" s="4"/>
      <c r="AI2499" s="4"/>
      <c r="AJ2499" s="4"/>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c r="BI2499" s="4"/>
      <c r="BJ2499" s="4"/>
      <c r="BK2499" s="4"/>
      <c r="BL2499" s="4"/>
      <c r="BM2499" s="4"/>
      <c r="BN2499" s="4"/>
      <c r="BO2499" s="4"/>
      <c r="BP2499" s="4"/>
      <c r="BQ2499" s="4"/>
      <c r="BR2499" s="4"/>
      <c r="BS2499" s="4"/>
      <c r="BT2499" s="4"/>
      <c r="BU2499" s="4"/>
      <c r="BV2499" s="4"/>
      <c r="BW2499" s="4"/>
      <c r="BZ2499" s="7"/>
      <c r="CF2499" s="7"/>
      <c r="CG2499" s="14"/>
      <c r="CH2499" s="7"/>
      <c r="CI2499" s="14"/>
      <c r="CJ2499" s="7"/>
      <c r="CK2499" s="14"/>
      <c r="CL2499" s="7"/>
      <c r="CM2499" s="14"/>
    </row>
    <row r="2500" spans="1:91" x14ac:dyDescent="0.3">
      <c r="A2500" s="10">
        <v>151</v>
      </c>
      <c r="B2500" s="36" t="s">
        <v>1058</v>
      </c>
      <c r="G2500" s="36" t="s">
        <v>7936</v>
      </c>
      <c r="K2500" s="7"/>
      <c r="L2500" s="7" t="s">
        <v>834</v>
      </c>
      <c r="M2500" s="7" t="s">
        <v>639</v>
      </c>
      <c r="N2500" s="4"/>
      <c r="O2500" s="4"/>
      <c r="P2500" s="4"/>
      <c r="Q2500" s="4"/>
      <c r="R2500" s="4"/>
      <c r="S2500" s="4"/>
      <c r="T2500" s="4"/>
      <c r="U2500" s="4"/>
      <c r="V2500" s="4"/>
      <c r="W2500" s="4"/>
      <c r="X2500" s="4"/>
      <c r="Y2500" s="4"/>
      <c r="Z2500" s="4"/>
      <c r="AA2500" s="4"/>
      <c r="AB2500" s="4"/>
      <c r="AC2500" s="4"/>
      <c r="AD2500" s="4"/>
      <c r="AE2500" s="4"/>
      <c r="AF2500" s="4"/>
      <c r="AG2500" s="4"/>
      <c r="AH2500" s="4"/>
      <c r="AI2500" s="4"/>
      <c r="AJ2500" s="4"/>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c r="BI2500" s="4"/>
      <c r="BJ2500" s="4"/>
      <c r="BK2500" s="4"/>
      <c r="BL2500" s="4"/>
      <c r="BM2500" s="4"/>
      <c r="BN2500" s="4"/>
      <c r="BO2500" s="4"/>
      <c r="BP2500" s="4"/>
      <c r="BQ2500" s="4"/>
      <c r="BR2500" s="4"/>
      <c r="BS2500" s="4"/>
      <c r="BT2500" s="4"/>
      <c r="BU2500" s="4"/>
      <c r="BV2500" s="4"/>
      <c r="BW2500" s="4"/>
      <c r="BZ2500" s="7"/>
      <c r="CF2500" s="7"/>
      <c r="CG2500" s="14"/>
      <c r="CH2500" s="7"/>
      <c r="CI2500" s="14"/>
      <c r="CJ2500" s="7"/>
      <c r="CK2500" s="14"/>
      <c r="CL2500" s="7"/>
      <c r="CM2500" s="14"/>
    </row>
    <row r="2501" spans="1:91" x14ac:dyDescent="0.3">
      <c r="A2501" s="10">
        <v>151</v>
      </c>
      <c r="B2501" s="36" t="s">
        <v>1036</v>
      </c>
      <c r="G2501" s="36" t="s">
        <v>7937</v>
      </c>
      <c r="K2501" s="7"/>
      <c r="L2501" s="7" t="s">
        <v>834</v>
      </c>
      <c r="M2501" s="7" t="s">
        <v>621</v>
      </c>
      <c r="N2501" s="4"/>
      <c r="O2501" s="4"/>
      <c r="P2501" s="4"/>
      <c r="Q2501" s="4"/>
      <c r="R2501" s="4"/>
      <c r="S2501" s="4"/>
      <c r="T2501" s="4"/>
      <c r="U2501" s="4"/>
      <c r="V2501" s="4"/>
      <c r="W2501" s="4"/>
      <c r="X2501" s="4"/>
      <c r="Y2501" s="4"/>
      <c r="Z2501" s="4"/>
      <c r="AA2501" s="4"/>
      <c r="AB2501" s="4"/>
      <c r="AC2501" s="4"/>
      <c r="AD2501" s="4"/>
      <c r="AE2501" s="4"/>
      <c r="AF2501" s="4"/>
      <c r="AG2501" s="4"/>
      <c r="AH2501" s="4"/>
      <c r="AI2501" s="4"/>
      <c r="AJ2501" s="4"/>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c r="BI2501" s="4"/>
      <c r="BJ2501" s="4"/>
      <c r="BK2501" s="4"/>
      <c r="BL2501" s="4"/>
      <c r="BM2501" s="4"/>
      <c r="BN2501" s="4"/>
      <c r="BO2501" s="4"/>
      <c r="BP2501" s="4"/>
      <c r="BQ2501" s="4"/>
      <c r="BR2501" s="4"/>
      <c r="BS2501" s="4"/>
      <c r="BT2501" s="4"/>
      <c r="BU2501" s="4"/>
      <c r="BV2501" s="4"/>
      <c r="BW2501" s="4"/>
      <c r="BZ2501" s="7"/>
      <c r="CF2501" s="7"/>
      <c r="CG2501" s="14"/>
      <c r="CH2501" s="7"/>
      <c r="CI2501" s="14"/>
      <c r="CJ2501" s="7"/>
      <c r="CK2501" s="14"/>
      <c r="CL2501" s="7"/>
      <c r="CM2501" s="14"/>
    </row>
    <row r="2502" spans="1:91" x14ac:dyDescent="0.3">
      <c r="A2502" s="10">
        <v>151</v>
      </c>
      <c r="B2502" s="36" t="s">
        <v>1025</v>
      </c>
      <c r="G2502" s="36" t="s">
        <v>7938</v>
      </c>
      <c r="K2502" s="7"/>
      <c r="L2502" s="7" t="s">
        <v>834</v>
      </c>
      <c r="M2502" s="7" t="s">
        <v>669</v>
      </c>
      <c r="N2502" s="4"/>
      <c r="O2502" s="4"/>
      <c r="P2502" s="4"/>
      <c r="Q2502" s="4"/>
      <c r="R2502" s="4"/>
      <c r="S2502" s="4"/>
      <c r="T2502" s="4"/>
      <c r="U2502" s="4"/>
      <c r="V2502" s="4"/>
      <c r="W2502" s="4"/>
      <c r="X2502" s="4"/>
      <c r="Y2502" s="4"/>
      <c r="Z2502" s="4"/>
      <c r="AA2502" s="4"/>
      <c r="AB2502" s="4"/>
      <c r="AC2502" s="4"/>
      <c r="AD2502" s="4"/>
      <c r="AE2502" s="4"/>
      <c r="AF2502" s="4"/>
      <c r="AG2502" s="4"/>
      <c r="AH2502" s="4"/>
      <c r="AI2502" s="4"/>
      <c r="AJ2502" s="4"/>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c r="BI2502" s="4"/>
      <c r="BJ2502" s="4"/>
      <c r="BK2502" s="4"/>
      <c r="BL2502" s="4"/>
      <c r="BM2502" s="4"/>
      <c r="BN2502" s="4"/>
      <c r="BO2502" s="4"/>
      <c r="BP2502" s="4"/>
      <c r="BQ2502" s="4"/>
      <c r="BR2502" s="4"/>
      <c r="BS2502" s="4"/>
      <c r="BT2502" s="4"/>
      <c r="BU2502" s="4"/>
      <c r="BV2502" s="4"/>
      <c r="BW2502" s="4"/>
      <c r="BZ2502" s="7"/>
      <c r="CF2502" s="7"/>
      <c r="CG2502" s="14"/>
      <c r="CH2502" s="7"/>
      <c r="CI2502" s="14"/>
      <c r="CJ2502" s="7"/>
      <c r="CK2502" s="14"/>
      <c r="CL2502" s="7"/>
      <c r="CM2502" s="14"/>
    </row>
    <row r="2503" spans="1:91" x14ac:dyDescent="0.3">
      <c r="A2503" s="10">
        <v>151</v>
      </c>
      <c r="B2503" s="36" t="s">
        <v>830</v>
      </c>
      <c r="G2503" s="36" t="s">
        <v>7939</v>
      </c>
      <c r="K2503" s="7"/>
      <c r="L2503" s="7" t="s">
        <v>834</v>
      </c>
      <c r="M2503" s="7" t="s">
        <v>669</v>
      </c>
      <c r="N2503" s="4"/>
      <c r="O2503" s="4"/>
      <c r="P2503" s="4"/>
      <c r="Q2503" s="4"/>
      <c r="R2503" s="4"/>
      <c r="S2503" s="4"/>
      <c r="T2503" s="4"/>
      <c r="U2503" s="4"/>
      <c r="V2503" s="4"/>
      <c r="W2503" s="4"/>
      <c r="X2503" s="4"/>
      <c r="Y2503" s="4"/>
      <c r="Z2503" s="4"/>
      <c r="AA2503" s="4"/>
      <c r="AB2503" s="4"/>
      <c r="AC2503" s="4"/>
      <c r="AD2503" s="4"/>
      <c r="AE2503" s="4"/>
      <c r="AF2503" s="4"/>
      <c r="AG2503" s="4"/>
      <c r="AH2503" s="4"/>
      <c r="AI2503" s="4"/>
      <c r="AJ2503" s="4"/>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c r="BI2503" s="4"/>
      <c r="BJ2503" s="4"/>
      <c r="BK2503" s="4"/>
      <c r="BL2503" s="4"/>
      <c r="BM2503" s="4"/>
      <c r="BN2503" s="4"/>
      <c r="BO2503" s="4"/>
      <c r="BP2503" s="4"/>
      <c r="BQ2503" s="4"/>
      <c r="BR2503" s="4"/>
      <c r="BS2503" s="4"/>
      <c r="BT2503" s="4"/>
      <c r="BU2503" s="4"/>
      <c r="BV2503" s="4"/>
      <c r="BW2503" s="4"/>
      <c r="BZ2503" s="7"/>
      <c r="CF2503" s="7"/>
      <c r="CG2503" s="14"/>
      <c r="CH2503" s="7"/>
      <c r="CI2503" s="14"/>
      <c r="CJ2503" s="7"/>
      <c r="CK2503" s="14"/>
      <c r="CL2503" s="7"/>
      <c r="CM2503" s="14"/>
    </row>
    <row r="2504" spans="1:91" x14ac:dyDescent="0.3">
      <c r="A2504" s="10">
        <v>151</v>
      </c>
      <c r="B2504" s="36" t="s">
        <v>1025</v>
      </c>
      <c r="G2504" s="36" t="s">
        <v>7940</v>
      </c>
      <c r="K2504" s="7"/>
      <c r="L2504" s="7" t="s">
        <v>834</v>
      </c>
      <c r="M2504" s="7" t="s">
        <v>669</v>
      </c>
      <c r="N2504" s="4"/>
      <c r="O2504" s="4"/>
      <c r="P2504" s="4"/>
      <c r="Q2504" s="4"/>
      <c r="R2504" s="4"/>
      <c r="S2504" s="4"/>
      <c r="T2504" s="4"/>
      <c r="U2504" s="4"/>
      <c r="V2504" s="4"/>
      <c r="W2504" s="4"/>
      <c r="X2504" s="4"/>
      <c r="Y2504" s="4"/>
      <c r="Z2504" s="4"/>
      <c r="AA2504" s="4"/>
      <c r="AB2504" s="4"/>
      <c r="AC2504" s="4"/>
      <c r="AD2504" s="4"/>
      <c r="AE2504" s="4"/>
      <c r="AF2504" s="4"/>
      <c r="AG2504" s="4"/>
      <c r="AH2504" s="4"/>
      <c r="AI2504" s="4"/>
      <c r="AJ2504" s="4"/>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c r="BI2504" s="4"/>
      <c r="BJ2504" s="4"/>
      <c r="BK2504" s="4"/>
      <c r="BL2504" s="4"/>
      <c r="BM2504" s="4"/>
      <c r="BN2504" s="4"/>
      <c r="BO2504" s="4"/>
      <c r="BP2504" s="4"/>
      <c r="BQ2504" s="4"/>
      <c r="BR2504" s="4"/>
      <c r="BS2504" s="4"/>
      <c r="BT2504" s="4"/>
      <c r="BU2504" s="4"/>
      <c r="BV2504" s="4"/>
      <c r="BW2504" s="4"/>
      <c r="BZ2504" s="7"/>
      <c r="CF2504" s="7"/>
      <c r="CG2504" s="14"/>
      <c r="CH2504" s="7"/>
      <c r="CI2504" s="14"/>
      <c r="CJ2504" s="7"/>
      <c r="CK2504" s="14"/>
      <c r="CL2504" s="7"/>
      <c r="CM2504" s="14"/>
    </row>
    <row r="2505" spans="1:91" x14ac:dyDescent="0.3">
      <c r="A2505" s="10">
        <v>151</v>
      </c>
      <c r="B2505" s="36" t="s">
        <v>868</v>
      </c>
      <c r="G2505" s="36" t="s">
        <v>7941</v>
      </c>
      <c r="K2505" s="7"/>
      <c r="L2505" s="7" t="s">
        <v>834</v>
      </c>
      <c r="M2505" s="7" t="s">
        <v>636</v>
      </c>
      <c r="N2505" s="4"/>
      <c r="O2505" s="4"/>
      <c r="P2505" s="4"/>
      <c r="Q2505" s="4"/>
      <c r="R2505" s="4"/>
      <c r="S2505" s="4"/>
      <c r="T2505" s="4"/>
      <c r="U2505" s="4"/>
      <c r="V2505" s="4"/>
      <c r="W2505" s="4"/>
      <c r="X2505" s="4"/>
      <c r="Y2505" s="4"/>
      <c r="Z2505" s="4"/>
      <c r="AA2505" s="4"/>
      <c r="AB2505" s="4"/>
      <c r="AC2505" s="4"/>
      <c r="AD2505" s="4"/>
      <c r="AE2505" s="4"/>
      <c r="AF2505" s="4"/>
      <c r="AG2505" s="4"/>
      <c r="AH2505" s="4"/>
      <c r="AI2505" s="4"/>
      <c r="AJ2505" s="4"/>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c r="BI2505" s="4"/>
      <c r="BJ2505" s="4"/>
      <c r="BK2505" s="4"/>
      <c r="BL2505" s="4"/>
      <c r="BM2505" s="4"/>
      <c r="BN2505" s="4"/>
      <c r="BO2505" s="4"/>
      <c r="BP2505" s="4"/>
      <c r="BQ2505" s="4"/>
      <c r="BR2505" s="4"/>
      <c r="BS2505" s="4"/>
      <c r="BT2505" s="4"/>
      <c r="BU2505" s="4"/>
      <c r="BV2505" s="4"/>
      <c r="BW2505" s="4"/>
      <c r="BZ2505" s="7"/>
      <c r="CF2505" s="7"/>
      <c r="CG2505" s="14"/>
      <c r="CH2505" s="7"/>
      <c r="CI2505" s="14"/>
      <c r="CJ2505" s="7"/>
      <c r="CK2505" s="14"/>
      <c r="CL2505" s="7"/>
      <c r="CM2505" s="14"/>
    </row>
    <row r="2506" spans="1:91" x14ac:dyDescent="0.3">
      <c r="A2506" s="10">
        <v>151</v>
      </c>
      <c r="B2506" s="36" t="s">
        <v>1036</v>
      </c>
      <c r="G2506" s="36" t="s">
        <v>7942</v>
      </c>
      <c r="K2506" s="7"/>
      <c r="L2506" s="7" t="s">
        <v>834</v>
      </c>
      <c r="M2506" s="7" t="s">
        <v>615</v>
      </c>
      <c r="N2506" s="4"/>
      <c r="O2506" s="4"/>
      <c r="P2506" s="4"/>
      <c r="Q2506" s="4"/>
      <c r="R2506" s="4"/>
      <c r="S2506" s="4"/>
      <c r="T2506" s="4"/>
      <c r="U2506" s="4"/>
      <c r="V2506" s="4"/>
      <c r="W2506" s="4"/>
      <c r="X2506" s="4"/>
      <c r="Y2506" s="4"/>
      <c r="Z2506" s="4"/>
      <c r="AA2506" s="4"/>
      <c r="AB2506" s="4"/>
      <c r="AC2506" s="4"/>
      <c r="AD2506" s="4"/>
      <c r="AE2506" s="4"/>
      <c r="AF2506" s="4"/>
      <c r="AG2506" s="4"/>
      <c r="AH2506" s="4"/>
      <c r="AI2506" s="4"/>
      <c r="AJ2506" s="4"/>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c r="BI2506" s="4"/>
      <c r="BJ2506" s="4"/>
      <c r="BK2506" s="4"/>
      <c r="BL2506" s="4"/>
      <c r="BM2506" s="4"/>
      <c r="BN2506" s="4"/>
      <c r="BO2506" s="4"/>
      <c r="BP2506" s="4"/>
      <c r="BQ2506" s="4"/>
      <c r="BR2506" s="4"/>
      <c r="BS2506" s="4"/>
      <c r="BT2506" s="4"/>
      <c r="BU2506" s="4"/>
      <c r="BV2506" s="4"/>
      <c r="BW2506" s="4"/>
      <c r="BZ2506" s="7"/>
      <c r="CF2506" s="7"/>
      <c r="CG2506" s="14"/>
      <c r="CH2506" s="7"/>
      <c r="CI2506" s="14"/>
      <c r="CJ2506" s="7"/>
      <c r="CK2506" s="14"/>
      <c r="CL2506" s="7"/>
      <c r="CM2506" s="14"/>
    </row>
    <row r="2507" spans="1:91" x14ac:dyDescent="0.3">
      <c r="A2507" s="10">
        <v>151</v>
      </c>
      <c r="B2507" s="36" t="s">
        <v>1036</v>
      </c>
      <c r="G2507" s="36" t="s">
        <v>7943</v>
      </c>
      <c r="K2507" s="7"/>
      <c r="L2507" s="7" t="s">
        <v>834</v>
      </c>
      <c r="M2507" s="7" t="s">
        <v>621</v>
      </c>
      <c r="N2507" s="4"/>
      <c r="O2507" s="4"/>
      <c r="P2507" s="4"/>
      <c r="Q2507" s="4"/>
      <c r="R2507" s="4"/>
      <c r="S2507" s="4"/>
      <c r="T2507" s="4"/>
      <c r="U2507" s="4"/>
      <c r="V2507" s="4"/>
      <c r="W2507" s="4"/>
      <c r="X2507" s="4"/>
      <c r="Y2507" s="4"/>
      <c r="Z2507" s="4"/>
      <c r="AA2507" s="4"/>
      <c r="AB2507" s="4"/>
      <c r="AC2507" s="4"/>
      <c r="AD2507" s="4"/>
      <c r="AE2507" s="4"/>
      <c r="AF2507" s="4"/>
      <c r="AG2507" s="4"/>
      <c r="AH2507" s="4"/>
      <c r="AI2507" s="4"/>
      <c r="AJ2507" s="4"/>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c r="BI2507" s="4"/>
      <c r="BJ2507" s="4"/>
      <c r="BK2507" s="4"/>
      <c r="BL2507" s="4"/>
      <c r="BM2507" s="4"/>
      <c r="BN2507" s="4"/>
      <c r="BO2507" s="4"/>
      <c r="BP2507" s="4"/>
      <c r="BQ2507" s="4"/>
      <c r="BR2507" s="4"/>
      <c r="BS2507" s="4"/>
      <c r="BT2507" s="4"/>
      <c r="BU2507" s="4"/>
      <c r="BV2507" s="4"/>
      <c r="BW2507" s="4"/>
      <c r="BZ2507" s="7"/>
      <c r="CF2507" s="7"/>
      <c r="CG2507" s="14"/>
      <c r="CH2507" s="7"/>
      <c r="CI2507" s="14"/>
      <c r="CJ2507" s="7"/>
      <c r="CK2507" s="14"/>
      <c r="CL2507" s="7"/>
      <c r="CM2507" s="14"/>
    </row>
    <row r="2508" spans="1:91" x14ac:dyDescent="0.3">
      <c r="A2508" s="10">
        <v>151</v>
      </c>
      <c r="B2508" s="36" t="s">
        <v>1058</v>
      </c>
      <c r="G2508" s="36" t="s">
        <v>7944</v>
      </c>
      <c r="K2508" s="7"/>
      <c r="L2508" s="7" t="s">
        <v>834</v>
      </c>
      <c r="M2508" s="7" t="s">
        <v>633</v>
      </c>
      <c r="N2508" s="4"/>
      <c r="O2508" s="4"/>
      <c r="P2508" s="4"/>
      <c r="Q2508" s="4"/>
      <c r="R2508" s="4"/>
      <c r="S2508" s="4"/>
      <c r="T2508" s="4"/>
      <c r="U2508" s="4"/>
      <c r="V2508" s="4"/>
      <c r="W2508" s="4"/>
      <c r="X2508" s="4"/>
      <c r="Y2508" s="4"/>
      <c r="Z2508" s="4"/>
      <c r="AA2508" s="4"/>
      <c r="AB2508" s="4"/>
      <c r="AC2508" s="4"/>
      <c r="AD2508" s="4"/>
      <c r="AE2508" s="4"/>
      <c r="AF2508" s="4"/>
      <c r="AG2508" s="4"/>
      <c r="AH2508" s="4"/>
      <c r="AI2508" s="4"/>
      <c r="AJ2508" s="4"/>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c r="BI2508" s="4"/>
      <c r="BJ2508" s="4"/>
      <c r="BK2508" s="4"/>
      <c r="BL2508" s="4"/>
      <c r="BM2508" s="4"/>
      <c r="BN2508" s="4"/>
      <c r="BO2508" s="4"/>
      <c r="BP2508" s="4"/>
      <c r="BQ2508" s="4"/>
      <c r="BR2508" s="4"/>
      <c r="BS2508" s="4"/>
      <c r="BT2508" s="4"/>
      <c r="BU2508" s="4"/>
      <c r="BV2508" s="4"/>
      <c r="BW2508" s="4"/>
      <c r="BZ2508" s="7"/>
      <c r="CF2508" s="7"/>
      <c r="CG2508" s="14"/>
      <c r="CH2508" s="7"/>
      <c r="CI2508" s="14"/>
      <c r="CJ2508" s="7"/>
      <c r="CK2508" s="14"/>
      <c r="CL2508" s="7"/>
      <c r="CM2508" s="14"/>
    </row>
    <row r="2509" spans="1:91" x14ac:dyDescent="0.3">
      <c r="A2509" s="10">
        <v>151</v>
      </c>
      <c r="B2509" s="36" t="s">
        <v>1058</v>
      </c>
      <c r="G2509" s="36" t="s">
        <v>7945</v>
      </c>
      <c r="K2509" s="7"/>
      <c r="L2509" s="7" t="s">
        <v>834</v>
      </c>
      <c r="M2509" s="7" t="s">
        <v>606</v>
      </c>
      <c r="N2509" s="4"/>
      <c r="O2509" s="4"/>
      <c r="P2509" s="4"/>
      <c r="Q2509" s="4"/>
      <c r="R2509" s="4"/>
      <c r="S2509" s="4"/>
      <c r="T2509" s="4"/>
      <c r="U2509" s="4"/>
      <c r="V2509" s="4"/>
      <c r="W2509" s="4"/>
      <c r="X2509" s="4"/>
      <c r="Y2509" s="4"/>
      <c r="Z2509" s="4"/>
      <c r="AA2509" s="4"/>
      <c r="AB2509" s="4"/>
      <c r="AC2509" s="4"/>
      <c r="AD2509" s="4"/>
      <c r="AE2509" s="4"/>
      <c r="AF2509" s="4"/>
      <c r="AG2509" s="4"/>
      <c r="AH2509" s="4"/>
      <c r="AI2509" s="4"/>
      <c r="AJ2509" s="4"/>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c r="BI2509" s="4"/>
      <c r="BJ2509" s="4"/>
      <c r="BK2509" s="4"/>
      <c r="BL2509" s="4"/>
      <c r="BM2509" s="4"/>
      <c r="BN2509" s="4"/>
      <c r="BO2509" s="4"/>
      <c r="BP2509" s="4"/>
      <c r="BQ2509" s="4"/>
      <c r="BR2509" s="4"/>
      <c r="BS2509" s="4"/>
      <c r="BT2509" s="4"/>
      <c r="BU2509" s="4"/>
      <c r="BV2509" s="4"/>
      <c r="BW2509" s="4"/>
      <c r="BZ2509" s="7"/>
      <c r="CF2509" s="7"/>
      <c r="CG2509" s="14"/>
      <c r="CH2509" s="7"/>
      <c r="CI2509" s="14"/>
      <c r="CJ2509" s="7"/>
      <c r="CK2509" s="14"/>
      <c r="CL2509" s="7"/>
      <c r="CM2509" s="14"/>
    </row>
    <row r="2510" spans="1:91" x14ac:dyDescent="0.3">
      <c r="A2510" s="10">
        <v>151</v>
      </c>
      <c r="B2510" s="36" t="s">
        <v>1025</v>
      </c>
      <c r="G2510" s="36" t="s">
        <v>7946</v>
      </c>
      <c r="K2510" s="7"/>
      <c r="L2510" s="7" t="s">
        <v>834</v>
      </c>
      <c r="M2510" s="7" t="s">
        <v>669</v>
      </c>
      <c r="N2510" s="4"/>
      <c r="O2510" s="4"/>
      <c r="P2510" s="4"/>
      <c r="Q2510" s="4"/>
      <c r="R2510" s="4"/>
      <c r="S2510" s="4"/>
      <c r="T2510" s="4"/>
      <c r="U2510" s="4"/>
      <c r="V2510" s="4"/>
      <c r="W2510" s="4"/>
      <c r="X2510" s="4"/>
      <c r="Y2510" s="4"/>
      <c r="Z2510" s="4"/>
      <c r="AA2510" s="4"/>
      <c r="AB2510" s="4"/>
      <c r="AC2510" s="4"/>
      <c r="AD2510" s="4"/>
      <c r="AE2510" s="4"/>
      <c r="AF2510" s="4"/>
      <c r="AG2510" s="4"/>
      <c r="AH2510" s="4"/>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c r="BI2510" s="4"/>
      <c r="BJ2510" s="4"/>
      <c r="BK2510" s="4"/>
      <c r="BL2510" s="4"/>
      <c r="BM2510" s="4"/>
      <c r="BN2510" s="4"/>
      <c r="BO2510" s="4"/>
      <c r="BP2510" s="4"/>
      <c r="BQ2510" s="4"/>
      <c r="BR2510" s="4"/>
      <c r="BS2510" s="4"/>
      <c r="BT2510" s="4"/>
      <c r="BU2510" s="4"/>
      <c r="BV2510" s="4"/>
      <c r="BW2510" s="4"/>
      <c r="BZ2510" s="7"/>
      <c r="CF2510" s="7"/>
      <c r="CG2510" s="14"/>
      <c r="CH2510" s="7"/>
      <c r="CI2510" s="14"/>
      <c r="CJ2510" s="7"/>
      <c r="CK2510" s="14"/>
      <c r="CL2510" s="7"/>
      <c r="CM2510" s="14"/>
    </row>
    <row r="2511" spans="1:91" x14ac:dyDescent="0.3">
      <c r="A2511" s="10">
        <v>151</v>
      </c>
      <c r="B2511" s="36" t="s">
        <v>900</v>
      </c>
      <c r="G2511" s="36" t="s">
        <v>7947</v>
      </c>
      <c r="K2511" s="7"/>
      <c r="L2511" s="7" t="s">
        <v>834</v>
      </c>
      <c r="M2511" s="7" t="s">
        <v>618</v>
      </c>
      <c r="N2511" s="4"/>
      <c r="O2511" s="4"/>
      <c r="P2511" s="4"/>
      <c r="Q2511" s="4"/>
      <c r="R2511" s="4"/>
      <c r="S2511" s="4"/>
      <c r="T2511" s="4"/>
      <c r="U2511" s="4"/>
      <c r="V2511" s="4"/>
      <c r="W2511" s="4"/>
      <c r="X2511" s="4"/>
      <c r="Y2511" s="4"/>
      <c r="Z2511" s="4"/>
      <c r="AA2511" s="4"/>
      <c r="AB2511" s="4"/>
      <c r="AC2511" s="4"/>
      <c r="AD2511" s="4"/>
      <c r="AE2511" s="4"/>
      <c r="AF2511" s="4"/>
      <c r="AG2511" s="4"/>
      <c r="AH2511" s="4"/>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c r="BI2511" s="4"/>
      <c r="BJ2511" s="4"/>
      <c r="BK2511" s="4"/>
      <c r="BL2511" s="4"/>
      <c r="BM2511" s="4"/>
      <c r="BN2511" s="4"/>
      <c r="BO2511" s="4"/>
      <c r="BP2511" s="4"/>
      <c r="BQ2511" s="4"/>
      <c r="BR2511" s="4"/>
      <c r="BS2511" s="4"/>
      <c r="BT2511" s="4"/>
      <c r="BU2511" s="4"/>
      <c r="BV2511" s="4"/>
      <c r="BW2511" s="4"/>
      <c r="BZ2511" s="7"/>
      <c r="CF2511" s="7"/>
      <c r="CG2511" s="14"/>
      <c r="CH2511" s="7"/>
      <c r="CI2511" s="14"/>
      <c r="CJ2511" s="7"/>
      <c r="CK2511" s="14"/>
      <c r="CL2511" s="7"/>
      <c r="CM2511" s="14"/>
    </row>
    <row r="2512" spans="1:91" x14ac:dyDescent="0.3">
      <c r="A2512" s="10">
        <v>151</v>
      </c>
      <c r="B2512" s="36" t="s">
        <v>860</v>
      </c>
      <c r="G2512" s="36" t="s">
        <v>7948</v>
      </c>
      <c r="K2512" s="7"/>
      <c r="L2512" s="7" t="s">
        <v>834</v>
      </c>
      <c r="M2512" s="7" t="s">
        <v>618</v>
      </c>
      <c r="N2512" s="4"/>
      <c r="O2512" s="4"/>
      <c r="P2512" s="4"/>
      <c r="Q2512" s="4"/>
      <c r="R2512" s="4"/>
      <c r="S2512" s="4"/>
      <c r="T2512" s="4"/>
      <c r="U2512" s="4"/>
      <c r="V2512" s="4"/>
      <c r="W2512" s="4"/>
      <c r="X2512" s="4"/>
      <c r="Y2512" s="4"/>
      <c r="Z2512" s="4"/>
      <c r="AA2512" s="4"/>
      <c r="AB2512" s="4"/>
      <c r="AC2512" s="4"/>
      <c r="AD2512" s="4"/>
      <c r="AE2512" s="4"/>
      <c r="AF2512" s="4"/>
      <c r="AG2512" s="4"/>
      <c r="AH2512" s="4"/>
      <c r="AI2512" s="4"/>
      <c r="AJ2512" s="4"/>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c r="BI2512" s="4"/>
      <c r="BJ2512" s="4"/>
      <c r="BK2512" s="4"/>
      <c r="BL2512" s="4"/>
      <c r="BM2512" s="4"/>
      <c r="BN2512" s="4"/>
      <c r="BO2512" s="4"/>
      <c r="BP2512" s="4"/>
      <c r="BQ2512" s="4"/>
      <c r="BR2512" s="4"/>
      <c r="BS2512" s="4"/>
      <c r="BT2512" s="4"/>
      <c r="BU2512" s="4"/>
      <c r="BV2512" s="4"/>
      <c r="BW2512" s="4"/>
      <c r="BZ2512" s="7"/>
      <c r="CF2512" s="7"/>
      <c r="CG2512" s="14"/>
      <c r="CH2512" s="7"/>
      <c r="CI2512" s="14"/>
      <c r="CJ2512" s="7"/>
      <c r="CK2512" s="14"/>
      <c r="CL2512" s="7"/>
      <c r="CM2512" s="14"/>
    </row>
    <row r="2513" spans="1:91" x14ac:dyDescent="0.3">
      <c r="A2513" s="10">
        <v>151</v>
      </c>
      <c r="B2513" s="36" t="s">
        <v>868</v>
      </c>
      <c r="G2513" s="36" t="s">
        <v>7949</v>
      </c>
      <c r="K2513" s="7"/>
      <c r="L2513" s="7" t="s">
        <v>834</v>
      </c>
      <c r="M2513" s="7" t="s">
        <v>669</v>
      </c>
      <c r="N2513" s="4"/>
      <c r="O2513" s="4"/>
      <c r="P2513" s="4"/>
      <c r="Q2513" s="4"/>
      <c r="R2513" s="4"/>
      <c r="S2513" s="4"/>
      <c r="T2513" s="4"/>
      <c r="U2513" s="4"/>
      <c r="V2513" s="4"/>
      <c r="W2513" s="4"/>
      <c r="X2513" s="4"/>
      <c r="Y2513" s="4"/>
      <c r="Z2513" s="4"/>
      <c r="AA2513" s="4"/>
      <c r="AB2513" s="4"/>
      <c r="AC2513" s="4"/>
      <c r="AD2513" s="4"/>
      <c r="AE2513" s="4"/>
      <c r="AF2513" s="4"/>
      <c r="AG2513" s="4"/>
      <c r="AH2513" s="4"/>
      <c r="AI2513" s="4"/>
      <c r="AJ2513" s="4"/>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c r="BI2513" s="4"/>
      <c r="BJ2513" s="4"/>
      <c r="BK2513" s="4"/>
      <c r="BL2513" s="4"/>
      <c r="BM2513" s="4"/>
      <c r="BN2513" s="4"/>
      <c r="BO2513" s="4"/>
      <c r="BP2513" s="4"/>
      <c r="BQ2513" s="4"/>
      <c r="BR2513" s="4"/>
      <c r="BS2513" s="4"/>
      <c r="BT2513" s="4"/>
      <c r="BU2513" s="4"/>
      <c r="BV2513" s="4"/>
      <c r="BW2513" s="4"/>
      <c r="BZ2513" s="7"/>
      <c r="CF2513" s="7"/>
      <c r="CG2513" s="14"/>
      <c r="CH2513" s="7"/>
      <c r="CI2513" s="14"/>
      <c r="CJ2513" s="7"/>
      <c r="CK2513" s="14"/>
      <c r="CL2513" s="7"/>
      <c r="CM2513" s="14"/>
    </row>
    <row r="2514" spans="1:91" x14ac:dyDescent="0.3">
      <c r="A2514" s="10">
        <v>151</v>
      </c>
      <c r="B2514" s="36" t="s">
        <v>895</v>
      </c>
      <c r="G2514" s="36" t="s">
        <v>7950</v>
      </c>
      <c r="K2514" s="7"/>
      <c r="L2514" s="7" t="s">
        <v>834</v>
      </c>
      <c r="M2514" s="7" t="s">
        <v>615</v>
      </c>
      <c r="N2514" s="4"/>
      <c r="O2514" s="4"/>
      <c r="P2514" s="4"/>
      <c r="Q2514" s="4"/>
      <c r="R2514" s="4"/>
      <c r="S2514" s="4"/>
      <c r="T2514" s="4"/>
      <c r="U2514" s="4"/>
      <c r="V2514" s="4"/>
      <c r="W2514" s="4"/>
      <c r="X2514" s="4"/>
      <c r="Y2514" s="4"/>
      <c r="Z2514" s="4"/>
      <c r="AA2514" s="4"/>
      <c r="AB2514" s="4"/>
      <c r="AC2514" s="4"/>
      <c r="AD2514" s="4"/>
      <c r="AE2514" s="4"/>
      <c r="AF2514" s="4"/>
      <c r="AG2514" s="4"/>
      <c r="AH2514" s="4"/>
      <c r="AI2514" s="4"/>
      <c r="AJ2514" s="4"/>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c r="BI2514" s="4"/>
      <c r="BJ2514" s="4"/>
      <c r="BK2514" s="4"/>
      <c r="BL2514" s="4"/>
      <c r="BM2514" s="4"/>
      <c r="BN2514" s="4"/>
      <c r="BO2514" s="4"/>
      <c r="BP2514" s="4"/>
      <c r="BQ2514" s="4"/>
      <c r="BR2514" s="4"/>
      <c r="BS2514" s="4"/>
      <c r="BT2514" s="4"/>
      <c r="BU2514" s="4"/>
      <c r="BV2514" s="4"/>
      <c r="BW2514" s="4"/>
      <c r="BZ2514" s="7"/>
      <c r="CF2514" s="7"/>
      <c r="CG2514" s="14"/>
      <c r="CH2514" s="7"/>
      <c r="CI2514" s="14"/>
      <c r="CJ2514" s="7"/>
      <c r="CK2514" s="14"/>
      <c r="CL2514" s="7"/>
      <c r="CM2514" s="14"/>
    </row>
    <row r="2515" spans="1:91" x14ac:dyDescent="0.3">
      <c r="A2515" s="10">
        <v>151</v>
      </c>
      <c r="B2515" s="36" t="s">
        <v>1025</v>
      </c>
      <c r="G2515" s="36" t="s">
        <v>7951</v>
      </c>
      <c r="K2515" s="7"/>
      <c r="L2515" s="7" t="s">
        <v>834</v>
      </c>
      <c r="M2515" s="7" t="s">
        <v>615</v>
      </c>
      <c r="N2515" s="4"/>
      <c r="O2515" s="4"/>
      <c r="P2515" s="4"/>
      <c r="Q2515" s="4"/>
      <c r="R2515" s="4"/>
      <c r="S2515" s="4"/>
      <c r="T2515" s="4"/>
      <c r="U2515" s="4"/>
      <c r="V2515" s="4"/>
      <c r="W2515" s="4"/>
      <c r="X2515" s="4"/>
      <c r="Y2515" s="4"/>
      <c r="Z2515" s="4"/>
      <c r="AA2515" s="4"/>
      <c r="AB2515" s="4"/>
      <c r="AC2515" s="4"/>
      <c r="AD2515" s="4"/>
      <c r="AE2515" s="4"/>
      <c r="AF2515" s="4"/>
      <c r="AG2515" s="4"/>
      <c r="AH2515" s="4"/>
      <c r="AI2515" s="4"/>
      <c r="AJ2515" s="4"/>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c r="BI2515" s="4"/>
      <c r="BJ2515" s="4"/>
      <c r="BK2515" s="4"/>
      <c r="BL2515" s="4"/>
      <c r="BM2515" s="4"/>
      <c r="BN2515" s="4"/>
      <c r="BO2515" s="4"/>
      <c r="BP2515" s="4"/>
      <c r="BQ2515" s="4"/>
      <c r="BR2515" s="4"/>
      <c r="BS2515" s="4"/>
      <c r="BT2515" s="4"/>
      <c r="BU2515" s="4"/>
      <c r="BV2515" s="4"/>
      <c r="BW2515" s="4"/>
      <c r="BZ2515" s="7"/>
      <c r="CF2515" s="7"/>
      <c r="CG2515" s="14"/>
      <c r="CH2515" s="7"/>
      <c r="CI2515" s="14"/>
      <c r="CJ2515" s="7"/>
      <c r="CK2515" s="14"/>
      <c r="CL2515" s="7"/>
      <c r="CM2515" s="14"/>
    </row>
    <row r="2516" spans="1:91" x14ac:dyDescent="0.3">
      <c r="A2516" s="10">
        <v>151</v>
      </c>
      <c r="B2516" s="36" t="s">
        <v>1028</v>
      </c>
      <c r="G2516" s="36" t="s">
        <v>7952</v>
      </c>
      <c r="K2516" s="7"/>
      <c r="L2516" s="7" t="s">
        <v>834</v>
      </c>
      <c r="M2516" s="7" t="s">
        <v>618</v>
      </c>
      <c r="N2516" s="4"/>
      <c r="O2516" s="4"/>
      <c r="P2516" s="4"/>
      <c r="Q2516" s="4"/>
      <c r="R2516" s="4"/>
      <c r="S2516" s="4"/>
      <c r="T2516" s="4"/>
      <c r="U2516" s="4"/>
      <c r="V2516" s="4"/>
      <c r="W2516" s="4"/>
      <c r="X2516" s="4"/>
      <c r="Y2516" s="4"/>
      <c r="Z2516" s="4"/>
      <c r="AA2516" s="4"/>
      <c r="AB2516" s="4"/>
      <c r="AC2516" s="4"/>
      <c r="AD2516" s="4"/>
      <c r="AE2516" s="4"/>
      <c r="AF2516" s="4"/>
      <c r="AG2516" s="4"/>
      <c r="AH2516" s="4"/>
      <c r="AI2516" s="4"/>
      <c r="AJ2516" s="4"/>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c r="BI2516" s="4"/>
      <c r="BJ2516" s="4"/>
      <c r="BK2516" s="4"/>
      <c r="BL2516" s="4"/>
      <c r="BM2516" s="4"/>
      <c r="BN2516" s="4"/>
      <c r="BO2516" s="4"/>
      <c r="BP2516" s="4"/>
      <c r="BQ2516" s="4"/>
      <c r="BR2516" s="4"/>
      <c r="BS2516" s="4"/>
      <c r="BT2516" s="4"/>
      <c r="BU2516" s="4"/>
      <c r="BV2516" s="4"/>
      <c r="BW2516" s="4"/>
      <c r="BZ2516" s="7"/>
      <c r="CF2516" s="7"/>
      <c r="CG2516" s="14"/>
      <c r="CH2516" s="7"/>
      <c r="CI2516" s="14"/>
      <c r="CJ2516" s="7"/>
      <c r="CK2516" s="14"/>
      <c r="CL2516" s="7"/>
      <c r="CM2516" s="14"/>
    </row>
    <row r="2517" spans="1:91" x14ac:dyDescent="0.3">
      <c r="A2517" s="10">
        <v>151</v>
      </c>
      <c r="B2517" s="36" t="s">
        <v>905</v>
      </c>
      <c r="G2517" s="36" t="s">
        <v>7953</v>
      </c>
      <c r="K2517" s="7"/>
      <c r="L2517" s="7" t="s">
        <v>834</v>
      </c>
      <c r="M2517" s="7" t="s">
        <v>654</v>
      </c>
      <c r="N2517" s="4"/>
      <c r="O2517" s="4"/>
      <c r="P2517" s="4"/>
      <c r="Q2517" s="4"/>
      <c r="R2517" s="4"/>
      <c r="S2517" s="4"/>
      <c r="T2517" s="4"/>
      <c r="U2517" s="4"/>
      <c r="V2517" s="4"/>
      <c r="W2517" s="4"/>
      <c r="X2517" s="4"/>
      <c r="Y2517" s="4"/>
      <c r="Z2517" s="4"/>
      <c r="AA2517" s="4"/>
      <c r="AB2517" s="4"/>
      <c r="AC2517" s="4"/>
      <c r="AD2517" s="4"/>
      <c r="AE2517" s="4"/>
      <c r="AF2517" s="4"/>
      <c r="AG2517" s="4"/>
      <c r="AH2517" s="4"/>
      <c r="AI2517" s="4"/>
      <c r="AJ2517" s="4"/>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c r="BI2517" s="4"/>
      <c r="BJ2517" s="4"/>
      <c r="BK2517" s="4"/>
      <c r="BL2517" s="4"/>
      <c r="BM2517" s="4"/>
      <c r="BN2517" s="4"/>
      <c r="BO2517" s="4"/>
      <c r="BP2517" s="4"/>
      <c r="BQ2517" s="4"/>
      <c r="BR2517" s="4"/>
      <c r="BS2517" s="4"/>
      <c r="BT2517" s="4"/>
      <c r="BU2517" s="4"/>
      <c r="BV2517" s="4"/>
      <c r="BW2517" s="4"/>
      <c r="BZ2517" s="7"/>
      <c r="CF2517" s="7"/>
      <c r="CG2517" s="14"/>
      <c r="CH2517" s="7"/>
      <c r="CI2517" s="14"/>
      <c r="CJ2517" s="7"/>
      <c r="CK2517" s="14"/>
      <c r="CL2517" s="7"/>
      <c r="CM2517" s="14"/>
    </row>
    <row r="2518" spans="1:91" x14ac:dyDescent="0.3">
      <c r="A2518" s="10">
        <v>151</v>
      </c>
      <c r="B2518" s="36" t="s">
        <v>1058</v>
      </c>
      <c r="G2518" s="36" t="s">
        <v>7954</v>
      </c>
      <c r="K2518" s="7"/>
      <c r="L2518" s="7" t="s">
        <v>834</v>
      </c>
      <c r="M2518" s="7" t="s">
        <v>618</v>
      </c>
      <c r="N2518" s="4"/>
      <c r="O2518" s="4"/>
      <c r="P2518" s="4"/>
      <c r="Q2518" s="4"/>
      <c r="R2518" s="4"/>
      <c r="S2518" s="4"/>
      <c r="T2518" s="4"/>
      <c r="U2518" s="4"/>
      <c r="V2518" s="4"/>
      <c r="W2518" s="4"/>
      <c r="X2518" s="4"/>
      <c r="Y2518" s="4"/>
      <c r="Z2518" s="4"/>
      <c r="AA2518" s="4"/>
      <c r="AB2518" s="4"/>
      <c r="AC2518" s="4"/>
      <c r="AD2518" s="4"/>
      <c r="AE2518" s="4"/>
      <c r="AF2518" s="4"/>
      <c r="AG2518" s="4"/>
      <c r="AH2518" s="4"/>
      <c r="AI2518" s="4"/>
      <c r="AJ2518" s="4"/>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c r="BI2518" s="4"/>
      <c r="BJ2518" s="4"/>
      <c r="BK2518" s="4"/>
      <c r="BL2518" s="4"/>
      <c r="BM2518" s="4"/>
      <c r="BN2518" s="4"/>
      <c r="BO2518" s="4"/>
      <c r="BP2518" s="4"/>
      <c r="BQ2518" s="4"/>
      <c r="BR2518" s="4"/>
      <c r="BS2518" s="4"/>
      <c r="BT2518" s="4"/>
      <c r="BU2518" s="4"/>
      <c r="BV2518" s="4"/>
      <c r="BW2518" s="4"/>
      <c r="BZ2518" s="7"/>
      <c r="CF2518" s="7"/>
      <c r="CG2518" s="14"/>
      <c r="CH2518" s="7"/>
      <c r="CI2518" s="14"/>
      <c r="CJ2518" s="7"/>
      <c r="CK2518" s="14"/>
      <c r="CL2518" s="7"/>
      <c r="CM2518" s="14"/>
    </row>
    <row r="2519" spans="1:91" x14ac:dyDescent="0.3">
      <c r="A2519" s="10">
        <v>151</v>
      </c>
      <c r="B2519" s="36" t="s">
        <v>888</v>
      </c>
      <c r="G2519" s="36" t="s">
        <v>7955</v>
      </c>
      <c r="K2519" s="7"/>
      <c r="L2519" s="7" t="s">
        <v>834</v>
      </c>
      <c r="M2519" s="7" t="s">
        <v>618</v>
      </c>
      <c r="N2519" s="4"/>
      <c r="O2519" s="4"/>
      <c r="P2519" s="4"/>
      <c r="Q2519" s="4"/>
      <c r="R2519" s="4"/>
      <c r="S2519" s="4"/>
      <c r="T2519" s="4"/>
      <c r="U2519" s="4"/>
      <c r="V2519" s="4"/>
      <c r="W2519" s="4"/>
      <c r="X2519" s="4"/>
      <c r="Y2519" s="4"/>
      <c r="Z2519" s="4"/>
      <c r="AA2519" s="4"/>
      <c r="AB2519" s="4"/>
      <c r="AC2519" s="4"/>
      <c r="AD2519" s="4"/>
      <c r="AE2519" s="4"/>
      <c r="AF2519" s="4"/>
      <c r="AG2519" s="4"/>
      <c r="AH2519" s="4"/>
      <c r="AI2519" s="4"/>
      <c r="AJ2519" s="4"/>
      <c r="AK2519" s="4"/>
      <c r="AL2519" s="4"/>
      <c r="AM2519" s="4"/>
      <c r="AN2519" s="4"/>
      <c r="AO2519" s="4"/>
      <c r="AP2519" s="4"/>
      <c r="AQ2519" s="4"/>
      <c r="AR2519" s="4"/>
      <c r="AS2519" s="4"/>
      <c r="AT2519" s="4"/>
      <c r="AU2519" s="4"/>
      <c r="AV2519" s="4"/>
      <c r="AW2519" s="4"/>
      <c r="AX2519" s="4"/>
      <c r="AY2519" s="4"/>
      <c r="AZ2519" s="4"/>
      <c r="BA2519" s="4"/>
      <c r="BB2519" s="4"/>
      <c r="BC2519" s="4"/>
      <c r="BD2519" s="4"/>
      <c r="BE2519" s="4"/>
      <c r="BF2519" s="4"/>
      <c r="BG2519" s="4"/>
      <c r="BH2519" s="4"/>
      <c r="BI2519" s="4"/>
      <c r="BJ2519" s="4"/>
      <c r="BK2519" s="4"/>
      <c r="BL2519" s="4"/>
      <c r="BM2519" s="4"/>
      <c r="BN2519" s="4"/>
      <c r="BO2519" s="4"/>
      <c r="BP2519" s="4"/>
      <c r="BQ2519" s="4"/>
      <c r="BR2519" s="4"/>
      <c r="BS2519" s="4"/>
      <c r="BT2519" s="4"/>
      <c r="BU2519" s="4"/>
      <c r="BV2519" s="4"/>
      <c r="BW2519" s="4"/>
      <c r="BZ2519" s="7"/>
      <c r="CF2519" s="7"/>
      <c r="CG2519" s="14"/>
      <c r="CH2519" s="7"/>
      <c r="CI2519" s="14"/>
      <c r="CJ2519" s="7"/>
      <c r="CK2519" s="14"/>
      <c r="CL2519" s="7"/>
      <c r="CM2519" s="14"/>
    </row>
    <row r="2520" spans="1:91" x14ac:dyDescent="0.3">
      <c r="A2520" s="10">
        <v>151</v>
      </c>
      <c r="B2520" s="36" t="s">
        <v>860</v>
      </c>
      <c r="G2520" s="36" t="s">
        <v>7956</v>
      </c>
      <c r="K2520" s="7"/>
      <c r="L2520" s="7" t="s">
        <v>834</v>
      </c>
      <c r="M2520" s="7" t="s">
        <v>5917</v>
      </c>
      <c r="N2520" s="4"/>
      <c r="O2520" s="4"/>
      <c r="P2520" s="4"/>
      <c r="Q2520" s="4"/>
      <c r="R2520" s="4"/>
      <c r="S2520" s="4"/>
      <c r="T2520" s="4"/>
      <c r="U2520" s="4"/>
      <c r="V2520" s="4"/>
      <c r="W2520" s="4"/>
      <c r="X2520" s="4"/>
      <c r="Y2520" s="4"/>
      <c r="Z2520" s="4"/>
      <c r="AA2520" s="4"/>
      <c r="AB2520" s="4"/>
      <c r="AC2520" s="4"/>
      <c r="AD2520" s="4"/>
      <c r="AE2520" s="4"/>
      <c r="AF2520" s="4"/>
      <c r="AG2520" s="4"/>
      <c r="AH2520" s="4"/>
      <c r="AI2520" s="4"/>
      <c r="AJ2520" s="4"/>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c r="BI2520" s="4"/>
      <c r="BJ2520" s="4"/>
      <c r="BK2520" s="4"/>
      <c r="BL2520" s="4"/>
      <c r="BM2520" s="4"/>
      <c r="BN2520" s="4"/>
      <c r="BO2520" s="4"/>
      <c r="BP2520" s="4"/>
      <c r="BQ2520" s="4"/>
      <c r="BR2520" s="4"/>
      <c r="BS2520" s="4"/>
      <c r="BT2520" s="4"/>
      <c r="BU2520" s="4"/>
      <c r="BV2520" s="4"/>
      <c r="BW2520" s="4"/>
      <c r="BZ2520" s="7"/>
      <c r="CF2520" s="7"/>
      <c r="CG2520" s="14"/>
      <c r="CH2520" s="7"/>
      <c r="CI2520" s="14"/>
      <c r="CJ2520" s="7"/>
      <c r="CK2520" s="14"/>
      <c r="CL2520" s="7"/>
      <c r="CM2520" s="14"/>
    </row>
    <row r="2521" spans="1:91" x14ac:dyDescent="0.3">
      <c r="A2521" s="10">
        <v>151</v>
      </c>
      <c r="B2521" s="36" t="s">
        <v>913</v>
      </c>
      <c r="G2521" s="36" t="s">
        <v>1295</v>
      </c>
      <c r="K2521" s="7"/>
      <c r="L2521" s="7" t="s">
        <v>834</v>
      </c>
      <c r="M2521" s="7" t="s">
        <v>5917</v>
      </c>
      <c r="N2521" s="4"/>
      <c r="O2521" s="4"/>
      <c r="P2521" s="4"/>
      <c r="Q2521" s="4"/>
      <c r="R2521" s="4"/>
      <c r="S2521" s="4"/>
      <c r="T2521" s="4"/>
      <c r="U2521" s="4"/>
      <c r="V2521" s="4"/>
      <c r="W2521" s="4"/>
      <c r="X2521" s="4"/>
      <c r="Y2521" s="4"/>
      <c r="Z2521" s="4"/>
      <c r="AA2521" s="4"/>
      <c r="AB2521" s="4"/>
      <c r="AC2521" s="4"/>
      <c r="AD2521" s="4"/>
      <c r="AE2521" s="4"/>
      <c r="AF2521" s="4"/>
      <c r="AG2521" s="4"/>
      <c r="AH2521" s="4"/>
      <c r="AI2521" s="4"/>
      <c r="AJ2521" s="4"/>
      <c r="AK2521" s="4"/>
      <c r="AL2521" s="4"/>
      <c r="AM2521" s="4"/>
      <c r="AN2521" s="4"/>
      <c r="AO2521" s="4"/>
      <c r="AP2521" s="4"/>
      <c r="AQ2521" s="4"/>
      <c r="AR2521" s="4"/>
      <c r="AS2521" s="4"/>
      <c r="AT2521" s="4"/>
      <c r="AU2521" s="4"/>
      <c r="AV2521" s="4"/>
      <c r="AW2521" s="4"/>
      <c r="AX2521" s="4"/>
      <c r="AY2521" s="4"/>
      <c r="AZ2521" s="4"/>
      <c r="BA2521" s="4"/>
      <c r="BB2521" s="4"/>
      <c r="BC2521" s="4"/>
      <c r="BD2521" s="4"/>
      <c r="BE2521" s="4"/>
      <c r="BF2521" s="4"/>
      <c r="BG2521" s="4"/>
      <c r="BH2521" s="4"/>
      <c r="BI2521" s="4"/>
      <c r="BJ2521" s="4"/>
      <c r="BK2521" s="4"/>
      <c r="BL2521" s="4"/>
      <c r="BM2521" s="4"/>
      <c r="BN2521" s="4"/>
      <c r="BO2521" s="4"/>
      <c r="BP2521" s="4"/>
      <c r="BQ2521" s="4"/>
      <c r="BR2521" s="4"/>
      <c r="BS2521" s="4"/>
      <c r="BT2521" s="4"/>
      <c r="BU2521" s="4"/>
      <c r="BV2521" s="4"/>
      <c r="BW2521" s="4"/>
      <c r="BZ2521" s="7"/>
      <c r="CF2521" s="7"/>
      <c r="CG2521" s="14"/>
      <c r="CH2521" s="7"/>
      <c r="CI2521" s="14"/>
      <c r="CJ2521" s="7"/>
      <c r="CK2521" s="14"/>
      <c r="CL2521" s="7"/>
      <c r="CM2521" s="14"/>
    </row>
    <row r="2522" spans="1:91" x14ac:dyDescent="0.3">
      <c r="A2522" s="10">
        <v>151</v>
      </c>
      <c r="B2522" s="36" t="s">
        <v>1058</v>
      </c>
      <c r="G2522" s="36" t="s">
        <v>7957</v>
      </c>
      <c r="K2522" s="7"/>
      <c r="L2522" s="7" t="s">
        <v>834</v>
      </c>
      <c r="M2522" s="7" t="s">
        <v>633</v>
      </c>
      <c r="N2522" s="4"/>
      <c r="O2522" s="4"/>
      <c r="P2522" s="4"/>
      <c r="Q2522" s="4"/>
      <c r="R2522" s="4"/>
      <c r="S2522" s="4"/>
      <c r="T2522" s="4"/>
      <c r="U2522" s="4"/>
      <c r="V2522" s="4"/>
      <c r="W2522" s="4"/>
      <c r="X2522" s="4"/>
      <c r="Y2522" s="4"/>
      <c r="Z2522" s="4"/>
      <c r="AA2522" s="4"/>
      <c r="AB2522" s="4"/>
      <c r="AC2522" s="4"/>
      <c r="AD2522" s="4"/>
      <c r="AE2522" s="4"/>
      <c r="AF2522" s="4"/>
      <c r="AG2522" s="4"/>
      <c r="AH2522" s="4"/>
      <c r="AI2522" s="4"/>
      <c r="AJ2522" s="4"/>
      <c r="AK2522" s="4"/>
      <c r="AL2522" s="4"/>
      <c r="AM2522" s="4"/>
      <c r="AN2522" s="4"/>
      <c r="AO2522" s="4"/>
      <c r="AP2522" s="4"/>
      <c r="AQ2522" s="4"/>
      <c r="AR2522" s="4"/>
      <c r="AS2522" s="4"/>
      <c r="AT2522" s="4"/>
      <c r="AU2522" s="4"/>
      <c r="AV2522" s="4"/>
      <c r="AW2522" s="4"/>
      <c r="AX2522" s="4"/>
      <c r="AY2522" s="4"/>
      <c r="AZ2522" s="4"/>
      <c r="BA2522" s="4"/>
      <c r="BB2522" s="4"/>
      <c r="BC2522" s="4"/>
      <c r="BD2522" s="4"/>
      <c r="BE2522" s="4"/>
      <c r="BF2522" s="4"/>
      <c r="BG2522" s="4"/>
      <c r="BH2522" s="4"/>
      <c r="BI2522" s="4"/>
      <c r="BJ2522" s="4"/>
      <c r="BK2522" s="4"/>
      <c r="BL2522" s="4"/>
      <c r="BM2522" s="4"/>
      <c r="BN2522" s="4"/>
      <c r="BO2522" s="4"/>
      <c r="BP2522" s="4"/>
      <c r="BQ2522" s="4"/>
      <c r="BR2522" s="4"/>
      <c r="BS2522" s="4"/>
      <c r="BT2522" s="4"/>
      <c r="BU2522" s="4"/>
      <c r="BV2522" s="4"/>
      <c r="BW2522" s="4"/>
      <c r="BZ2522" s="7"/>
      <c r="CF2522" s="7"/>
      <c r="CG2522" s="14"/>
      <c r="CH2522" s="7"/>
      <c r="CI2522" s="14"/>
      <c r="CJ2522" s="7"/>
      <c r="CK2522" s="14"/>
      <c r="CL2522" s="7"/>
      <c r="CM2522" s="14"/>
    </row>
    <row r="2523" spans="1:91" x14ac:dyDescent="0.3">
      <c r="A2523" s="10">
        <v>151</v>
      </c>
      <c r="B2523" s="36" t="s">
        <v>1058</v>
      </c>
      <c r="G2523" s="36" t="s">
        <v>7958</v>
      </c>
      <c r="K2523" s="7"/>
      <c r="L2523" s="7" t="s">
        <v>834</v>
      </c>
      <c r="M2523" s="7" t="s">
        <v>5917</v>
      </c>
      <c r="N2523" s="4"/>
      <c r="O2523" s="4"/>
      <c r="P2523" s="4"/>
      <c r="Q2523" s="4"/>
      <c r="R2523" s="4"/>
      <c r="S2523" s="4"/>
      <c r="T2523" s="4"/>
      <c r="U2523" s="4"/>
      <c r="V2523" s="4"/>
      <c r="W2523" s="4"/>
      <c r="X2523" s="4"/>
      <c r="Y2523" s="4"/>
      <c r="Z2523" s="4"/>
      <c r="AA2523" s="4"/>
      <c r="AB2523" s="4"/>
      <c r="AC2523" s="4"/>
      <c r="AD2523" s="4"/>
      <c r="AE2523" s="4"/>
      <c r="AF2523" s="4"/>
      <c r="AG2523" s="4"/>
      <c r="AH2523" s="4"/>
      <c r="AI2523" s="4"/>
      <c r="AJ2523" s="4"/>
      <c r="AK2523" s="4"/>
      <c r="AL2523" s="4"/>
      <c r="AM2523" s="4"/>
      <c r="AN2523" s="4"/>
      <c r="AO2523" s="4"/>
      <c r="AP2523" s="4"/>
      <c r="AQ2523" s="4"/>
      <c r="AR2523" s="4"/>
      <c r="AS2523" s="4"/>
      <c r="AT2523" s="4"/>
      <c r="AU2523" s="4"/>
      <c r="AV2523" s="4"/>
      <c r="AW2523" s="4"/>
      <c r="AX2523" s="4"/>
      <c r="AY2523" s="4"/>
      <c r="AZ2523" s="4"/>
      <c r="BA2523" s="4"/>
      <c r="BB2523" s="4"/>
      <c r="BC2523" s="4"/>
      <c r="BD2523" s="4"/>
      <c r="BE2523" s="4"/>
      <c r="BF2523" s="4"/>
      <c r="BG2523" s="4"/>
      <c r="BH2523" s="4"/>
      <c r="BI2523" s="4"/>
      <c r="BJ2523" s="4"/>
      <c r="BK2523" s="4"/>
      <c r="BL2523" s="4"/>
      <c r="BM2523" s="4"/>
      <c r="BN2523" s="4"/>
      <c r="BO2523" s="4"/>
      <c r="BP2523" s="4"/>
      <c r="BQ2523" s="4"/>
      <c r="BR2523" s="4"/>
      <c r="BS2523" s="4"/>
      <c r="BT2523" s="4"/>
      <c r="BU2523" s="4"/>
      <c r="BV2523" s="4"/>
      <c r="BW2523" s="4"/>
      <c r="BZ2523" s="7"/>
      <c r="CF2523" s="7"/>
      <c r="CG2523" s="14"/>
      <c r="CH2523" s="7"/>
      <c r="CI2523" s="14"/>
      <c r="CJ2523" s="7"/>
      <c r="CK2523" s="14"/>
      <c r="CL2523" s="7"/>
      <c r="CM2523" s="14"/>
    </row>
    <row r="2524" spans="1:91" x14ac:dyDescent="0.3">
      <c r="A2524" s="10">
        <v>151</v>
      </c>
      <c r="B2524" s="36" t="s">
        <v>1025</v>
      </c>
      <c r="G2524" s="36" t="s">
        <v>7959</v>
      </c>
      <c r="K2524" s="7"/>
      <c r="L2524" s="7" t="s">
        <v>834</v>
      </c>
      <c r="M2524" s="7" t="s">
        <v>711</v>
      </c>
      <c r="N2524" s="4"/>
      <c r="O2524" s="4"/>
      <c r="P2524" s="4"/>
      <c r="Q2524" s="4"/>
      <c r="R2524" s="4"/>
      <c r="S2524" s="4"/>
      <c r="T2524" s="4"/>
      <c r="U2524" s="4"/>
      <c r="V2524" s="4"/>
      <c r="W2524" s="4"/>
      <c r="X2524" s="4"/>
      <c r="Y2524" s="4"/>
      <c r="Z2524" s="4"/>
      <c r="AA2524" s="4"/>
      <c r="AB2524" s="4"/>
      <c r="AC2524" s="4"/>
      <c r="AD2524" s="4"/>
      <c r="AE2524" s="4"/>
      <c r="AF2524" s="4"/>
      <c r="AG2524" s="4"/>
      <c r="AH2524" s="4"/>
      <c r="AI2524" s="4"/>
      <c r="AJ2524" s="4"/>
      <c r="AK2524" s="4"/>
      <c r="AL2524" s="4"/>
      <c r="AM2524" s="4"/>
      <c r="AN2524" s="4"/>
      <c r="AO2524" s="4"/>
      <c r="AP2524" s="4"/>
      <c r="AQ2524" s="4"/>
      <c r="AR2524" s="4"/>
      <c r="AS2524" s="4"/>
      <c r="AT2524" s="4"/>
      <c r="AU2524" s="4"/>
      <c r="AV2524" s="4"/>
      <c r="AW2524" s="4"/>
      <c r="AX2524" s="4"/>
      <c r="AY2524" s="4"/>
      <c r="AZ2524" s="4"/>
      <c r="BA2524" s="4"/>
      <c r="BB2524" s="4"/>
      <c r="BC2524" s="4"/>
      <c r="BD2524" s="4"/>
      <c r="BE2524" s="4"/>
      <c r="BF2524" s="4"/>
      <c r="BG2524" s="4"/>
      <c r="BH2524" s="4"/>
      <c r="BI2524" s="4"/>
      <c r="BJ2524" s="4"/>
      <c r="BK2524" s="4"/>
      <c r="BL2524" s="4"/>
      <c r="BM2524" s="4"/>
      <c r="BN2524" s="4"/>
      <c r="BO2524" s="4"/>
      <c r="BP2524" s="4"/>
      <c r="BQ2524" s="4"/>
      <c r="BR2524" s="4"/>
      <c r="BS2524" s="4"/>
      <c r="BT2524" s="4"/>
      <c r="BU2524" s="4"/>
      <c r="BV2524" s="4"/>
      <c r="BW2524" s="4"/>
      <c r="BZ2524" s="7"/>
      <c r="CF2524" s="7"/>
      <c r="CG2524" s="14"/>
      <c r="CH2524" s="7"/>
      <c r="CI2524" s="14"/>
      <c r="CJ2524" s="7"/>
      <c r="CK2524" s="14"/>
      <c r="CL2524" s="7"/>
      <c r="CM2524" s="14"/>
    </row>
    <row r="2525" spans="1:91" x14ac:dyDescent="0.3">
      <c r="A2525" s="10">
        <v>151</v>
      </c>
      <c r="B2525" s="36" t="s">
        <v>868</v>
      </c>
      <c r="G2525" s="36" t="s">
        <v>7960</v>
      </c>
      <c r="K2525" s="7"/>
      <c r="L2525" s="7" t="s">
        <v>834</v>
      </c>
      <c r="M2525" s="7" t="s">
        <v>5917</v>
      </c>
      <c r="N2525" s="4"/>
      <c r="O2525" s="4"/>
      <c r="P2525" s="4"/>
      <c r="Q2525" s="4"/>
      <c r="R2525" s="4"/>
      <c r="S2525" s="4"/>
      <c r="T2525" s="4"/>
      <c r="U2525" s="4"/>
      <c r="V2525" s="4"/>
      <c r="W2525" s="4"/>
      <c r="X2525" s="4"/>
      <c r="Y2525" s="4"/>
      <c r="Z2525" s="4"/>
      <c r="AA2525" s="4"/>
      <c r="AB2525" s="4"/>
      <c r="AC2525" s="4"/>
      <c r="AD2525" s="4"/>
      <c r="AE2525" s="4"/>
      <c r="AF2525" s="4"/>
      <c r="AG2525" s="4"/>
      <c r="AH2525" s="4"/>
      <c r="AI2525" s="4"/>
      <c r="AJ2525" s="4"/>
      <c r="AK2525" s="4"/>
      <c r="AL2525" s="4"/>
      <c r="AM2525" s="4"/>
      <c r="AN2525" s="4"/>
      <c r="AO2525" s="4"/>
      <c r="AP2525" s="4"/>
      <c r="AQ2525" s="4"/>
      <c r="AR2525" s="4"/>
      <c r="AS2525" s="4"/>
      <c r="AT2525" s="4"/>
      <c r="AU2525" s="4"/>
      <c r="AV2525" s="4"/>
      <c r="AW2525" s="4"/>
      <c r="AX2525" s="4"/>
      <c r="AY2525" s="4"/>
      <c r="AZ2525" s="4"/>
      <c r="BA2525" s="4"/>
      <c r="BB2525" s="4"/>
      <c r="BC2525" s="4"/>
      <c r="BD2525" s="4"/>
      <c r="BE2525" s="4"/>
      <c r="BF2525" s="4"/>
      <c r="BG2525" s="4"/>
      <c r="BH2525" s="4"/>
      <c r="BI2525" s="4"/>
      <c r="BJ2525" s="4"/>
      <c r="BK2525" s="4"/>
      <c r="BL2525" s="4"/>
      <c r="BM2525" s="4"/>
      <c r="BN2525" s="4"/>
      <c r="BO2525" s="4"/>
      <c r="BP2525" s="4"/>
      <c r="BQ2525" s="4"/>
      <c r="BR2525" s="4"/>
      <c r="BS2525" s="4"/>
      <c r="BT2525" s="4"/>
      <c r="BU2525" s="4"/>
      <c r="BV2525" s="4"/>
      <c r="BW2525" s="4"/>
      <c r="BZ2525" s="7"/>
      <c r="CF2525" s="7"/>
      <c r="CG2525" s="14"/>
      <c r="CH2525" s="7"/>
      <c r="CI2525" s="14"/>
      <c r="CJ2525" s="7"/>
      <c r="CK2525" s="14"/>
      <c r="CL2525" s="7"/>
      <c r="CM2525" s="14"/>
    </row>
    <row r="2526" spans="1:91" x14ac:dyDescent="0.3">
      <c r="A2526" s="10">
        <v>151</v>
      </c>
      <c r="B2526" s="36" t="s">
        <v>1030</v>
      </c>
      <c r="G2526" s="36" t="s">
        <v>7961</v>
      </c>
      <c r="K2526" s="7"/>
      <c r="L2526" s="7" t="s">
        <v>834</v>
      </c>
      <c r="M2526" s="7" t="s">
        <v>5917</v>
      </c>
      <c r="N2526" s="4"/>
      <c r="O2526" s="4"/>
      <c r="P2526" s="4"/>
      <c r="Q2526" s="4"/>
      <c r="R2526" s="4"/>
      <c r="S2526" s="4"/>
      <c r="T2526" s="4"/>
      <c r="U2526" s="4"/>
      <c r="V2526" s="4"/>
      <c r="W2526" s="4"/>
      <c r="X2526" s="4"/>
      <c r="Y2526" s="4"/>
      <c r="Z2526" s="4"/>
      <c r="AA2526" s="4"/>
      <c r="AB2526" s="4"/>
      <c r="AC2526" s="4"/>
      <c r="AD2526" s="4"/>
      <c r="AE2526" s="4"/>
      <c r="AF2526" s="4"/>
      <c r="AG2526" s="4"/>
      <c r="AH2526" s="4"/>
      <c r="AI2526" s="4"/>
      <c r="AJ2526" s="4"/>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c r="BI2526" s="4"/>
      <c r="BJ2526" s="4"/>
      <c r="BK2526" s="4"/>
      <c r="BL2526" s="4"/>
      <c r="BM2526" s="4"/>
      <c r="BN2526" s="4"/>
      <c r="BO2526" s="4"/>
      <c r="BP2526" s="4"/>
      <c r="BQ2526" s="4"/>
      <c r="BR2526" s="4"/>
      <c r="BS2526" s="4"/>
      <c r="BT2526" s="4"/>
      <c r="BU2526" s="4"/>
      <c r="BV2526" s="4"/>
      <c r="BW2526" s="4"/>
      <c r="BZ2526" s="7"/>
      <c r="CF2526" s="7"/>
      <c r="CG2526" s="14"/>
      <c r="CH2526" s="7"/>
      <c r="CI2526" s="14"/>
      <c r="CJ2526" s="7"/>
      <c r="CK2526" s="14"/>
      <c r="CL2526" s="7"/>
      <c r="CM2526" s="14"/>
    </row>
    <row r="2527" spans="1:91" x14ac:dyDescent="0.3">
      <c r="A2527" s="10">
        <v>151</v>
      </c>
      <c r="B2527" s="36" t="s">
        <v>1244</v>
      </c>
      <c r="G2527" s="36" t="s">
        <v>7962</v>
      </c>
      <c r="K2527" s="7"/>
      <c r="L2527" s="7" t="s">
        <v>834</v>
      </c>
      <c r="M2527" s="7" t="s">
        <v>5917</v>
      </c>
      <c r="N2527" s="4"/>
      <c r="O2527" s="4"/>
      <c r="P2527" s="4"/>
      <c r="Q2527" s="4"/>
      <c r="R2527" s="4"/>
      <c r="S2527" s="4"/>
      <c r="T2527" s="4"/>
      <c r="U2527" s="4"/>
      <c r="V2527" s="4"/>
      <c r="W2527" s="4"/>
      <c r="X2527" s="4"/>
      <c r="Y2527" s="4"/>
      <c r="Z2527" s="4"/>
      <c r="AA2527" s="4"/>
      <c r="AB2527" s="4"/>
      <c r="AC2527" s="4"/>
      <c r="AD2527" s="4"/>
      <c r="AE2527" s="4"/>
      <c r="AF2527" s="4"/>
      <c r="AG2527" s="4"/>
      <c r="AH2527" s="4"/>
      <c r="AI2527" s="4"/>
      <c r="AJ2527" s="4"/>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c r="BI2527" s="4"/>
      <c r="BJ2527" s="4"/>
      <c r="BK2527" s="4"/>
      <c r="BL2527" s="4"/>
      <c r="BM2527" s="4"/>
      <c r="BN2527" s="4"/>
      <c r="BO2527" s="4"/>
      <c r="BP2527" s="4"/>
      <c r="BQ2527" s="4"/>
      <c r="BR2527" s="4"/>
      <c r="BS2527" s="4"/>
      <c r="BT2527" s="4"/>
      <c r="BU2527" s="4"/>
      <c r="BV2527" s="4"/>
      <c r="BW2527" s="4"/>
      <c r="BZ2527" s="7"/>
      <c r="CF2527" s="7"/>
      <c r="CG2527" s="14"/>
      <c r="CH2527" s="7"/>
      <c r="CI2527" s="14"/>
      <c r="CJ2527" s="7"/>
      <c r="CK2527" s="14"/>
      <c r="CL2527" s="7"/>
      <c r="CM2527" s="14"/>
    </row>
    <row r="2528" spans="1:91" x14ac:dyDescent="0.3">
      <c r="A2528" s="10">
        <v>151</v>
      </c>
      <c r="B2528" s="36" t="s">
        <v>1244</v>
      </c>
      <c r="G2528" s="36" t="s">
        <v>7963</v>
      </c>
      <c r="K2528" s="7"/>
      <c r="L2528" s="7" t="s">
        <v>834</v>
      </c>
      <c r="M2528" s="7" t="s">
        <v>5917</v>
      </c>
      <c r="N2528" s="4"/>
      <c r="O2528" s="4"/>
      <c r="P2528" s="4"/>
      <c r="Q2528" s="4"/>
      <c r="R2528" s="4"/>
      <c r="S2528" s="4"/>
      <c r="T2528" s="4"/>
      <c r="U2528" s="4"/>
      <c r="V2528" s="4"/>
      <c r="W2528" s="4"/>
      <c r="X2528" s="4"/>
      <c r="Y2528" s="4"/>
      <c r="Z2528" s="4"/>
      <c r="AA2528" s="4"/>
      <c r="AB2528" s="4"/>
      <c r="AC2528" s="4"/>
      <c r="AD2528" s="4"/>
      <c r="AE2528" s="4"/>
      <c r="AF2528" s="4"/>
      <c r="AG2528" s="4"/>
      <c r="AH2528" s="4"/>
      <c r="AI2528" s="4"/>
      <c r="AJ2528" s="4"/>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c r="BI2528" s="4"/>
      <c r="BJ2528" s="4"/>
      <c r="BK2528" s="4"/>
      <c r="BL2528" s="4"/>
      <c r="BM2528" s="4"/>
      <c r="BN2528" s="4"/>
      <c r="BO2528" s="4"/>
      <c r="BP2528" s="4"/>
      <c r="BQ2528" s="4"/>
      <c r="BR2528" s="4"/>
      <c r="BS2528" s="4"/>
      <c r="BT2528" s="4"/>
      <c r="BU2528" s="4"/>
      <c r="BV2528" s="4"/>
      <c r="BW2528" s="4"/>
      <c r="BZ2528" s="7"/>
      <c r="CF2528" s="7"/>
      <c r="CG2528" s="14"/>
      <c r="CH2528" s="7"/>
      <c r="CI2528" s="14"/>
      <c r="CJ2528" s="7"/>
      <c r="CK2528" s="14"/>
      <c r="CL2528" s="7"/>
      <c r="CM2528" s="14"/>
    </row>
    <row r="2529" spans="1:91" x14ac:dyDescent="0.3">
      <c r="A2529" s="10">
        <v>151</v>
      </c>
      <c r="B2529" s="36" t="s">
        <v>2362</v>
      </c>
      <c r="G2529" s="36" t="s">
        <v>7964</v>
      </c>
      <c r="K2529" s="7"/>
      <c r="L2529" s="7" t="s">
        <v>834</v>
      </c>
      <c r="M2529" s="7" t="s">
        <v>669</v>
      </c>
      <c r="N2529" s="4"/>
      <c r="O2529" s="4"/>
      <c r="P2529" s="4"/>
      <c r="Q2529" s="4"/>
      <c r="R2529" s="4"/>
      <c r="S2529" s="4"/>
      <c r="T2529" s="4"/>
      <c r="U2529" s="4"/>
      <c r="V2529" s="4"/>
      <c r="W2529" s="4"/>
      <c r="X2529" s="4"/>
      <c r="Y2529" s="4"/>
      <c r="Z2529" s="4"/>
      <c r="AA2529" s="4"/>
      <c r="AB2529" s="4"/>
      <c r="AC2529" s="4"/>
      <c r="AD2529" s="4"/>
      <c r="AE2529" s="4"/>
      <c r="AF2529" s="4"/>
      <c r="AG2529" s="4"/>
      <c r="AH2529" s="4"/>
      <c r="AI2529" s="4"/>
      <c r="AJ2529" s="4"/>
      <c r="AK2529" s="4"/>
      <c r="AL2529" s="4"/>
      <c r="AM2529" s="4"/>
      <c r="AN2529" s="4"/>
      <c r="AO2529" s="4"/>
      <c r="AP2529" s="4"/>
      <c r="AQ2529" s="4"/>
      <c r="AR2529" s="4"/>
      <c r="AS2529" s="4"/>
      <c r="AT2529" s="4"/>
      <c r="AU2529" s="4"/>
      <c r="AV2529" s="4"/>
      <c r="AW2529" s="4"/>
      <c r="AX2529" s="4"/>
      <c r="AY2529" s="4"/>
      <c r="AZ2529" s="4"/>
      <c r="BA2529" s="4"/>
      <c r="BB2529" s="4"/>
      <c r="BC2529" s="4"/>
      <c r="BD2529" s="4"/>
      <c r="BE2529" s="4"/>
      <c r="BF2529" s="4"/>
      <c r="BG2529" s="4"/>
      <c r="BH2529" s="4"/>
      <c r="BI2529" s="4"/>
      <c r="BJ2529" s="4"/>
      <c r="BK2529" s="4"/>
      <c r="BL2529" s="4"/>
      <c r="BM2529" s="4"/>
      <c r="BN2529" s="4"/>
      <c r="BO2529" s="4"/>
      <c r="BP2529" s="4"/>
      <c r="BQ2529" s="4"/>
      <c r="BR2529" s="4"/>
      <c r="BS2529" s="4"/>
      <c r="BT2529" s="4"/>
      <c r="BU2529" s="4"/>
      <c r="BV2529" s="4"/>
      <c r="BW2529" s="4"/>
      <c r="BZ2529" s="7"/>
      <c r="CF2529" s="7"/>
      <c r="CG2529" s="14"/>
      <c r="CH2529" s="7"/>
      <c r="CI2529" s="14"/>
      <c r="CJ2529" s="7"/>
      <c r="CK2529" s="14"/>
      <c r="CL2529" s="7"/>
      <c r="CM2529" s="14"/>
    </row>
    <row r="2530" spans="1:91" x14ac:dyDescent="0.3">
      <c r="A2530" s="10">
        <v>151</v>
      </c>
      <c r="B2530" s="36" t="s">
        <v>2259</v>
      </c>
      <c r="G2530" s="36" t="s">
        <v>7965</v>
      </c>
      <c r="K2530" s="7"/>
      <c r="L2530" s="7" t="s">
        <v>834</v>
      </c>
      <c r="M2530" s="7" t="s">
        <v>669</v>
      </c>
      <c r="N2530" s="4"/>
      <c r="O2530" s="4"/>
      <c r="P2530" s="4"/>
      <c r="Q2530" s="4"/>
      <c r="R2530" s="4"/>
      <c r="S2530" s="4"/>
      <c r="T2530" s="4"/>
      <c r="U2530" s="4"/>
      <c r="V2530" s="4"/>
      <c r="W2530" s="4"/>
      <c r="X2530" s="4"/>
      <c r="Y2530" s="4"/>
      <c r="Z2530" s="4"/>
      <c r="AA2530" s="4"/>
      <c r="AB2530" s="4"/>
      <c r="AC2530" s="4"/>
      <c r="AD2530" s="4"/>
      <c r="AE2530" s="4"/>
      <c r="AF2530" s="4"/>
      <c r="AG2530" s="4"/>
      <c r="AH2530" s="4"/>
      <c r="AI2530" s="4"/>
      <c r="AJ2530" s="4"/>
      <c r="AK2530" s="4"/>
      <c r="AL2530" s="4"/>
      <c r="AM2530" s="4"/>
      <c r="AN2530" s="4"/>
      <c r="AO2530" s="4"/>
      <c r="AP2530" s="4"/>
      <c r="AQ2530" s="4"/>
      <c r="AR2530" s="4"/>
      <c r="AS2530" s="4"/>
      <c r="AT2530" s="4"/>
      <c r="AU2530" s="4"/>
      <c r="AV2530" s="4"/>
      <c r="AW2530" s="4"/>
      <c r="AX2530" s="4"/>
      <c r="AY2530" s="4"/>
      <c r="AZ2530" s="4"/>
      <c r="BA2530" s="4"/>
      <c r="BB2530" s="4"/>
      <c r="BC2530" s="4"/>
      <c r="BD2530" s="4"/>
      <c r="BE2530" s="4"/>
      <c r="BF2530" s="4"/>
      <c r="BG2530" s="4"/>
      <c r="BH2530" s="4"/>
      <c r="BI2530" s="4"/>
      <c r="BJ2530" s="4"/>
      <c r="BK2530" s="4"/>
      <c r="BL2530" s="4"/>
      <c r="BM2530" s="4"/>
      <c r="BN2530" s="4"/>
      <c r="BO2530" s="4"/>
      <c r="BP2530" s="4"/>
      <c r="BQ2530" s="4"/>
      <c r="BR2530" s="4"/>
      <c r="BS2530" s="4"/>
      <c r="BT2530" s="4"/>
      <c r="BU2530" s="4"/>
      <c r="BV2530" s="4"/>
      <c r="BW2530" s="4"/>
      <c r="BZ2530" s="7"/>
      <c r="CF2530" s="7"/>
      <c r="CG2530" s="14"/>
      <c r="CH2530" s="7"/>
      <c r="CI2530" s="14"/>
      <c r="CJ2530" s="7"/>
      <c r="CK2530" s="14"/>
      <c r="CL2530" s="7"/>
      <c r="CM2530" s="14"/>
    </row>
    <row r="2531" spans="1:91" x14ac:dyDescent="0.3">
      <c r="A2531" s="10">
        <v>151</v>
      </c>
      <c r="B2531" s="36" t="s">
        <v>2259</v>
      </c>
      <c r="G2531" s="36" t="s">
        <v>7966</v>
      </c>
      <c r="K2531" s="7"/>
      <c r="L2531" s="7" t="s">
        <v>834</v>
      </c>
      <c r="M2531" s="7" t="s">
        <v>669</v>
      </c>
      <c r="N2531" s="4"/>
      <c r="O2531" s="4"/>
      <c r="P2531" s="4"/>
      <c r="Q2531" s="4"/>
      <c r="R2531" s="4"/>
      <c r="S2531" s="4"/>
      <c r="T2531" s="4"/>
      <c r="U2531" s="4"/>
      <c r="V2531" s="4"/>
      <c r="W2531" s="4"/>
      <c r="X2531" s="4"/>
      <c r="Y2531" s="4"/>
      <c r="Z2531" s="4"/>
      <c r="AA2531" s="4"/>
      <c r="AB2531" s="4"/>
      <c r="AC2531" s="4"/>
      <c r="AD2531" s="4"/>
      <c r="AE2531" s="4"/>
      <c r="AF2531" s="4"/>
      <c r="AG2531" s="4"/>
      <c r="AH2531" s="4"/>
      <c r="AI2531" s="4"/>
      <c r="AJ2531" s="4"/>
      <c r="AK2531" s="4"/>
      <c r="AL2531" s="4"/>
      <c r="AM2531" s="4"/>
      <c r="AN2531" s="4"/>
      <c r="AO2531" s="4"/>
      <c r="AP2531" s="4"/>
      <c r="AQ2531" s="4"/>
      <c r="AR2531" s="4"/>
      <c r="AS2531" s="4"/>
      <c r="AT2531" s="4"/>
      <c r="AU2531" s="4"/>
      <c r="AV2531" s="4"/>
      <c r="AW2531" s="4"/>
      <c r="AX2531" s="4"/>
      <c r="AY2531" s="4"/>
      <c r="AZ2531" s="4"/>
      <c r="BA2531" s="4"/>
      <c r="BB2531" s="4"/>
      <c r="BC2531" s="4"/>
      <c r="BD2531" s="4"/>
      <c r="BE2531" s="4"/>
      <c r="BF2531" s="4"/>
      <c r="BG2531" s="4"/>
      <c r="BH2531" s="4"/>
      <c r="BI2531" s="4"/>
      <c r="BJ2531" s="4"/>
      <c r="BK2531" s="4"/>
      <c r="BL2531" s="4"/>
      <c r="BM2531" s="4"/>
      <c r="BN2531" s="4"/>
      <c r="BO2531" s="4"/>
      <c r="BP2531" s="4"/>
      <c r="BQ2531" s="4"/>
      <c r="BR2531" s="4"/>
      <c r="BS2531" s="4"/>
      <c r="BT2531" s="4"/>
      <c r="BU2531" s="4"/>
      <c r="BV2531" s="4"/>
      <c r="BW2531" s="4"/>
      <c r="BZ2531" s="7"/>
      <c r="CF2531" s="7"/>
      <c r="CG2531" s="14"/>
      <c r="CH2531" s="7"/>
      <c r="CI2531" s="14"/>
      <c r="CJ2531" s="7"/>
      <c r="CK2531" s="14"/>
      <c r="CL2531" s="7"/>
      <c r="CM2531" s="14"/>
    </row>
    <row r="2532" spans="1:91" x14ac:dyDescent="0.3">
      <c r="A2532" s="10">
        <v>151</v>
      </c>
      <c r="B2532" s="36" t="s">
        <v>1058</v>
      </c>
      <c r="G2532" s="36" t="s">
        <v>7967</v>
      </c>
      <c r="K2532" s="7"/>
      <c r="L2532" s="7" t="s">
        <v>834</v>
      </c>
      <c r="M2532" s="7" t="s">
        <v>5917</v>
      </c>
      <c r="N2532" s="4"/>
      <c r="O2532" s="4"/>
      <c r="P2532" s="4"/>
      <c r="Q2532" s="4"/>
      <c r="R2532" s="4"/>
      <c r="S2532" s="4"/>
      <c r="T2532" s="4"/>
      <c r="U2532" s="4"/>
      <c r="V2532" s="4"/>
      <c r="W2532" s="4"/>
      <c r="X2532" s="4"/>
      <c r="Y2532" s="4"/>
      <c r="Z2532" s="4"/>
      <c r="AA2532" s="4"/>
      <c r="AB2532" s="4"/>
      <c r="AC2532" s="4"/>
      <c r="AD2532" s="4"/>
      <c r="AE2532" s="4"/>
      <c r="AF2532" s="4"/>
      <c r="AG2532" s="4"/>
      <c r="AH2532" s="4"/>
      <c r="AI2532" s="4"/>
      <c r="AJ2532" s="4"/>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c r="BI2532" s="4"/>
      <c r="BJ2532" s="4"/>
      <c r="BK2532" s="4"/>
      <c r="BL2532" s="4"/>
      <c r="BM2532" s="4"/>
      <c r="BN2532" s="4"/>
      <c r="BO2532" s="4"/>
      <c r="BP2532" s="4"/>
      <c r="BQ2532" s="4"/>
      <c r="BR2532" s="4"/>
      <c r="BS2532" s="4"/>
      <c r="BT2532" s="4"/>
      <c r="BU2532" s="4"/>
      <c r="BV2532" s="4"/>
      <c r="BW2532" s="4"/>
      <c r="BZ2532" s="7"/>
      <c r="CF2532" s="7"/>
      <c r="CG2532" s="14"/>
      <c r="CH2532" s="7"/>
      <c r="CI2532" s="14"/>
      <c r="CJ2532" s="7"/>
      <c r="CK2532" s="14"/>
      <c r="CL2532" s="7"/>
      <c r="CM2532" s="14"/>
    </row>
    <row r="2533" spans="1:91" x14ac:dyDescent="0.3">
      <c r="A2533" s="10">
        <v>151</v>
      </c>
      <c r="B2533" s="36" t="s">
        <v>888</v>
      </c>
      <c r="G2533" s="36" t="s">
        <v>7968</v>
      </c>
      <c r="K2533" s="7"/>
      <c r="L2533" s="7" t="s">
        <v>834</v>
      </c>
      <c r="M2533" s="7" t="s">
        <v>765</v>
      </c>
      <c r="N2533" s="4"/>
      <c r="O2533" s="4"/>
      <c r="P2533" s="4"/>
      <c r="Q2533" s="4"/>
      <c r="R2533" s="4"/>
      <c r="S2533" s="4"/>
      <c r="T2533" s="4"/>
      <c r="U2533" s="4"/>
      <c r="V2533" s="4"/>
      <c r="W2533" s="4"/>
      <c r="X2533" s="4"/>
      <c r="Y2533" s="4"/>
      <c r="Z2533" s="4"/>
      <c r="AA2533" s="4"/>
      <c r="AB2533" s="4"/>
      <c r="AC2533" s="4"/>
      <c r="AD2533" s="4"/>
      <c r="AE2533" s="4"/>
      <c r="AF2533" s="4"/>
      <c r="AG2533" s="4"/>
      <c r="AH2533" s="4"/>
      <c r="AI2533" s="4"/>
      <c r="AJ2533" s="4"/>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c r="BI2533" s="4"/>
      <c r="BJ2533" s="4"/>
      <c r="BK2533" s="4"/>
      <c r="BL2533" s="4"/>
      <c r="BM2533" s="4"/>
      <c r="BN2533" s="4"/>
      <c r="BO2533" s="4"/>
      <c r="BP2533" s="4"/>
      <c r="BQ2533" s="4"/>
      <c r="BR2533" s="4"/>
      <c r="BS2533" s="4"/>
      <c r="BT2533" s="4"/>
      <c r="BU2533" s="4"/>
      <c r="BV2533" s="4"/>
      <c r="BW2533" s="4"/>
      <c r="BZ2533" s="7"/>
      <c r="CF2533" s="7"/>
      <c r="CG2533" s="14"/>
      <c r="CH2533" s="7"/>
      <c r="CI2533" s="14"/>
      <c r="CJ2533" s="7"/>
      <c r="CK2533" s="14"/>
      <c r="CL2533" s="7"/>
      <c r="CM2533" s="14"/>
    </row>
    <row r="2534" spans="1:91" x14ac:dyDescent="0.3">
      <c r="A2534" s="10">
        <v>151</v>
      </c>
      <c r="B2534" s="36" t="s">
        <v>1028</v>
      </c>
      <c r="G2534" s="36" t="s">
        <v>7969</v>
      </c>
      <c r="K2534" s="7"/>
      <c r="L2534" s="7" t="s">
        <v>834</v>
      </c>
      <c r="M2534" s="7" t="s">
        <v>621</v>
      </c>
      <c r="N2534" s="4"/>
      <c r="O2534" s="4"/>
      <c r="P2534" s="4"/>
      <c r="Q2534" s="4"/>
      <c r="R2534" s="4"/>
      <c r="S2534" s="4"/>
      <c r="T2534" s="4"/>
      <c r="U2534" s="4"/>
      <c r="V2534" s="4"/>
      <c r="W2534" s="4"/>
      <c r="X2534" s="4"/>
      <c r="Y2534" s="4"/>
      <c r="Z2534" s="4"/>
      <c r="AA2534" s="4"/>
      <c r="AB2534" s="4"/>
      <c r="AC2534" s="4"/>
      <c r="AD2534" s="4"/>
      <c r="AE2534" s="4"/>
      <c r="AF2534" s="4"/>
      <c r="AG2534" s="4"/>
      <c r="AH2534" s="4"/>
      <c r="AI2534" s="4"/>
      <c r="AJ2534" s="4"/>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c r="BI2534" s="4"/>
      <c r="BJ2534" s="4"/>
      <c r="BK2534" s="4"/>
      <c r="BL2534" s="4"/>
      <c r="BM2534" s="4"/>
      <c r="BN2534" s="4"/>
      <c r="BO2534" s="4"/>
      <c r="BP2534" s="4"/>
      <c r="BQ2534" s="4"/>
      <c r="BR2534" s="4"/>
      <c r="BS2534" s="4"/>
      <c r="BT2534" s="4"/>
      <c r="BU2534" s="4"/>
      <c r="BV2534" s="4"/>
      <c r="BW2534" s="4"/>
      <c r="BZ2534" s="7"/>
      <c r="CF2534" s="7"/>
      <c r="CG2534" s="14"/>
      <c r="CH2534" s="7"/>
      <c r="CI2534" s="14"/>
      <c r="CJ2534" s="7"/>
      <c r="CK2534" s="14"/>
      <c r="CL2534" s="7"/>
      <c r="CM2534" s="14"/>
    </row>
    <row r="2535" spans="1:91" x14ac:dyDescent="0.3">
      <c r="A2535" s="10">
        <v>151</v>
      </c>
      <c r="B2535" s="36" t="s">
        <v>921</v>
      </c>
      <c r="G2535" s="36" t="s">
        <v>7970</v>
      </c>
      <c r="K2535" s="7"/>
      <c r="L2535" s="7" t="s">
        <v>834</v>
      </c>
      <c r="M2535" s="7" t="s">
        <v>5917</v>
      </c>
      <c r="N2535" s="4"/>
      <c r="O2535" s="4"/>
      <c r="P2535" s="4"/>
      <c r="Q2535" s="4"/>
      <c r="R2535" s="4"/>
      <c r="S2535" s="4"/>
      <c r="T2535" s="4"/>
      <c r="U2535" s="4"/>
      <c r="V2535" s="4"/>
      <c r="W2535" s="4"/>
      <c r="X2535" s="4"/>
      <c r="Y2535" s="4"/>
      <c r="Z2535" s="4"/>
      <c r="AA2535" s="4"/>
      <c r="AB2535" s="4"/>
      <c r="AC2535" s="4"/>
      <c r="AD2535" s="4"/>
      <c r="AE2535" s="4"/>
      <c r="AF2535" s="4"/>
      <c r="AG2535" s="4"/>
      <c r="AH2535" s="4"/>
      <c r="AI2535" s="4"/>
      <c r="AJ2535" s="4"/>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c r="BI2535" s="4"/>
      <c r="BJ2535" s="4"/>
      <c r="BK2535" s="4"/>
      <c r="BL2535" s="4"/>
      <c r="BM2535" s="4"/>
      <c r="BN2535" s="4"/>
      <c r="BO2535" s="4"/>
      <c r="BP2535" s="4"/>
      <c r="BQ2535" s="4"/>
      <c r="BR2535" s="4"/>
      <c r="BS2535" s="4"/>
      <c r="BT2535" s="4"/>
      <c r="BU2535" s="4"/>
      <c r="BV2535" s="4"/>
      <c r="BW2535" s="4"/>
      <c r="BZ2535" s="7"/>
      <c r="CF2535" s="7"/>
      <c r="CG2535" s="14"/>
      <c r="CH2535" s="7"/>
      <c r="CI2535" s="14"/>
      <c r="CJ2535" s="7"/>
      <c r="CK2535" s="14"/>
      <c r="CL2535" s="7"/>
      <c r="CM2535" s="14"/>
    </row>
    <row r="2536" spans="1:91" x14ac:dyDescent="0.3">
      <c r="A2536" s="10">
        <v>151</v>
      </c>
      <c r="B2536" s="36" t="s">
        <v>1094</v>
      </c>
      <c r="G2536" s="36" t="s">
        <v>7971</v>
      </c>
      <c r="K2536" s="7"/>
      <c r="L2536" s="7" t="s">
        <v>834</v>
      </c>
      <c r="M2536" s="7" t="s">
        <v>5917</v>
      </c>
      <c r="N2536" s="4"/>
      <c r="O2536" s="4"/>
      <c r="P2536" s="4"/>
      <c r="Q2536" s="4"/>
      <c r="R2536" s="4"/>
      <c r="S2536" s="4"/>
      <c r="T2536" s="4"/>
      <c r="U2536" s="4"/>
      <c r="V2536" s="4"/>
      <c r="W2536" s="4"/>
      <c r="X2536" s="4"/>
      <c r="Y2536" s="4"/>
      <c r="Z2536" s="4"/>
      <c r="AA2536" s="4"/>
      <c r="AB2536" s="4"/>
      <c r="AC2536" s="4"/>
      <c r="AD2536" s="4"/>
      <c r="AE2536" s="4"/>
      <c r="AF2536" s="4"/>
      <c r="AG2536" s="4"/>
      <c r="AH2536" s="4"/>
      <c r="AI2536" s="4"/>
      <c r="AJ2536" s="4"/>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c r="BI2536" s="4"/>
      <c r="BJ2536" s="4"/>
      <c r="BK2536" s="4"/>
      <c r="BL2536" s="4"/>
      <c r="BM2536" s="4"/>
      <c r="BN2536" s="4"/>
      <c r="BO2536" s="4"/>
      <c r="BP2536" s="4"/>
      <c r="BQ2536" s="4"/>
      <c r="BR2536" s="4"/>
      <c r="BS2536" s="4"/>
      <c r="BT2536" s="4"/>
      <c r="BU2536" s="4"/>
      <c r="BV2536" s="4"/>
      <c r="BW2536" s="4"/>
      <c r="BZ2536" s="7"/>
      <c r="CF2536" s="7"/>
      <c r="CG2536" s="14"/>
      <c r="CH2536" s="7"/>
      <c r="CI2536" s="14"/>
      <c r="CJ2536" s="7"/>
      <c r="CK2536" s="14"/>
      <c r="CL2536" s="7"/>
      <c r="CM2536" s="14"/>
    </row>
    <row r="2537" spans="1:91" x14ac:dyDescent="0.3">
      <c r="A2537" s="10">
        <v>151</v>
      </c>
      <c r="B2537" s="36" t="s">
        <v>913</v>
      </c>
      <c r="G2537" s="36" t="s">
        <v>7972</v>
      </c>
      <c r="K2537" s="7"/>
      <c r="L2537" s="7" t="s">
        <v>834</v>
      </c>
      <c r="M2537" s="7" t="s">
        <v>5917</v>
      </c>
      <c r="N2537" s="4"/>
      <c r="O2537" s="4"/>
      <c r="P2537" s="4"/>
      <c r="Q2537" s="4"/>
      <c r="R2537" s="4"/>
      <c r="S2537" s="4"/>
      <c r="T2537" s="4"/>
      <c r="U2537" s="4"/>
      <c r="V2537" s="4"/>
      <c r="W2537" s="4"/>
      <c r="X2537" s="4"/>
      <c r="Y2537" s="4"/>
      <c r="Z2537" s="4"/>
      <c r="AA2537" s="4"/>
      <c r="AB2537" s="4"/>
      <c r="AC2537" s="4"/>
      <c r="AD2537" s="4"/>
      <c r="AE2537" s="4"/>
      <c r="AF2537" s="4"/>
      <c r="AG2537" s="4"/>
      <c r="AH2537" s="4"/>
      <c r="AI2537" s="4"/>
      <c r="AJ2537" s="4"/>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c r="BI2537" s="4"/>
      <c r="BJ2537" s="4"/>
      <c r="BK2537" s="4"/>
      <c r="BL2537" s="4"/>
      <c r="BM2537" s="4"/>
      <c r="BN2537" s="4"/>
      <c r="BO2537" s="4"/>
      <c r="BP2537" s="4"/>
      <c r="BQ2537" s="4"/>
      <c r="BR2537" s="4"/>
      <c r="BS2537" s="4"/>
      <c r="BT2537" s="4"/>
      <c r="BU2537" s="4"/>
      <c r="BV2537" s="4"/>
      <c r="BW2537" s="4"/>
      <c r="BZ2537" s="7"/>
      <c r="CF2537" s="7"/>
      <c r="CG2537" s="14"/>
      <c r="CH2537" s="7"/>
      <c r="CI2537" s="14"/>
      <c r="CJ2537" s="7"/>
      <c r="CK2537" s="14"/>
      <c r="CL2537" s="7"/>
      <c r="CM2537" s="14"/>
    </row>
    <row r="2538" spans="1:91" x14ac:dyDescent="0.3">
      <c r="A2538" s="10">
        <v>151</v>
      </c>
      <c r="B2538" s="36" t="s">
        <v>1036</v>
      </c>
      <c r="G2538" s="36" t="s">
        <v>7973</v>
      </c>
      <c r="K2538" s="7"/>
      <c r="L2538" s="7" t="s">
        <v>834</v>
      </c>
      <c r="M2538" s="7" t="s">
        <v>621</v>
      </c>
      <c r="N2538" s="4"/>
      <c r="O2538" s="4"/>
      <c r="P2538" s="4"/>
      <c r="Q2538" s="4"/>
      <c r="R2538" s="4"/>
      <c r="S2538" s="4"/>
      <c r="T2538" s="4"/>
      <c r="U2538" s="4"/>
      <c r="V2538" s="4"/>
      <c r="W2538" s="4"/>
      <c r="X2538" s="4"/>
      <c r="Y2538" s="4"/>
      <c r="Z2538" s="4"/>
      <c r="AA2538" s="4"/>
      <c r="AB2538" s="4"/>
      <c r="AC2538" s="4"/>
      <c r="AD2538" s="4"/>
      <c r="AE2538" s="4"/>
      <c r="AF2538" s="4"/>
      <c r="AG2538" s="4"/>
      <c r="AH2538" s="4"/>
      <c r="AI2538" s="4"/>
      <c r="AJ2538" s="4"/>
      <c r="AK2538" s="4"/>
      <c r="AL2538" s="4"/>
      <c r="AM2538" s="4"/>
      <c r="AN2538" s="4"/>
      <c r="AO2538" s="4"/>
      <c r="AP2538" s="4"/>
      <c r="AQ2538" s="4"/>
      <c r="AR2538" s="4"/>
      <c r="AS2538" s="4"/>
      <c r="AT2538" s="4"/>
      <c r="AU2538" s="4"/>
      <c r="AV2538" s="4"/>
      <c r="AW2538" s="4"/>
      <c r="AX2538" s="4"/>
      <c r="AY2538" s="4"/>
      <c r="AZ2538" s="4"/>
      <c r="BA2538" s="4"/>
      <c r="BB2538" s="4"/>
      <c r="BC2538" s="4"/>
      <c r="BD2538" s="4"/>
      <c r="BE2538" s="4"/>
      <c r="BF2538" s="4"/>
      <c r="BG2538" s="4"/>
      <c r="BH2538" s="4"/>
      <c r="BI2538" s="4"/>
      <c r="BJ2538" s="4"/>
      <c r="BK2538" s="4"/>
      <c r="BL2538" s="4"/>
      <c r="BM2538" s="4"/>
      <c r="BN2538" s="4"/>
      <c r="BO2538" s="4"/>
      <c r="BP2538" s="4"/>
      <c r="BQ2538" s="4"/>
      <c r="BR2538" s="4"/>
      <c r="BS2538" s="4"/>
      <c r="BT2538" s="4"/>
      <c r="BU2538" s="4"/>
      <c r="BV2538" s="4"/>
      <c r="BW2538" s="4"/>
      <c r="BZ2538" s="7"/>
      <c r="CF2538" s="7"/>
      <c r="CG2538" s="14"/>
      <c r="CH2538" s="7"/>
      <c r="CI2538" s="14"/>
      <c r="CJ2538" s="7"/>
      <c r="CK2538" s="14"/>
      <c r="CL2538" s="7"/>
      <c r="CM2538" s="14"/>
    </row>
    <row r="2539" spans="1:91" x14ac:dyDescent="0.3">
      <c r="A2539" s="10">
        <v>151</v>
      </c>
      <c r="B2539" s="36" t="s">
        <v>1025</v>
      </c>
      <c r="G2539" s="36" t="s">
        <v>7974</v>
      </c>
      <c r="K2539" s="7"/>
      <c r="L2539" s="7" t="s">
        <v>834</v>
      </c>
      <c r="M2539" s="7" t="s">
        <v>5917</v>
      </c>
      <c r="N2539" s="4"/>
      <c r="O2539" s="4"/>
      <c r="P2539" s="4"/>
      <c r="Q2539" s="4"/>
      <c r="R2539" s="4"/>
      <c r="S2539" s="4"/>
      <c r="T2539" s="4"/>
      <c r="U2539" s="4"/>
      <c r="V2539" s="4"/>
      <c r="W2539" s="4"/>
      <c r="X2539" s="4"/>
      <c r="Y2539" s="4"/>
      <c r="Z2539" s="4"/>
      <c r="AA2539" s="4"/>
      <c r="AB2539" s="4"/>
      <c r="AC2539" s="4"/>
      <c r="AD2539" s="4"/>
      <c r="AE2539" s="4"/>
      <c r="AF2539" s="4"/>
      <c r="AG2539" s="4"/>
      <c r="AH2539" s="4"/>
      <c r="AI2539" s="4"/>
      <c r="AJ2539" s="4"/>
      <c r="AK2539" s="4"/>
      <c r="AL2539" s="4"/>
      <c r="AM2539" s="4"/>
      <c r="AN2539" s="4"/>
      <c r="AO2539" s="4"/>
      <c r="AP2539" s="4"/>
      <c r="AQ2539" s="4"/>
      <c r="AR2539" s="4"/>
      <c r="AS2539" s="4"/>
      <c r="AT2539" s="4"/>
      <c r="AU2539" s="4"/>
      <c r="AV2539" s="4"/>
      <c r="AW2539" s="4"/>
      <c r="AX2539" s="4"/>
      <c r="AY2539" s="4"/>
      <c r="AZ2539" s="4"/>
      <c r="BA2539" s="4"/>
      <c r="BB2539" s="4"/>
      <c r="BC2539" s="4"/>
      <c r="BD2539" s="4"/>
      <c r="BE2539" s="4"/>
      <c r="BF2539" s="4"/>
      <c r="BG2539" s="4"/>
      <c r="BH2539" s="4"/>
      <c r="BI2539" s="4"/>
      <c r="BJ2539" s="4"/>
      <c r="BK2539" s="4"/>
      <c r="BL2539" s="4"/>
      <c r="BM2539" s="4"/>
      <c r="BN2539" s="4"/>
      <c r="BO2539" s="4"/>
      <c r="BP2539" s="4"/>
      <c r="BQ2539" s="4"/>
      <c r="BR2539" s="4"/>
      <c r="BS2539" s="4"/>
      <c r="BT2539" s="4"/>
      <c r="BU2539" s="4"/>
      <c r="BV2539" s="4"/>
      <c r="BW2539" s="4"/>
      <c r="BZ2539" s="7"/>
      <c r="CF2539" s="7"/>
      <c r="CG2539" s="14"/>
      <c r="CH2539" s="7"/>
      <c r="CI2539" s="14"/>
      <c r="CJ2539" s="7"/>
      <c r="CK2539" s="14"/>
      <c r="CL2539" s="7"/>
      <c r="CM2539" s="14"/>
    </row>
    <row r="2540" spans="1:91" x14ac:dyDescent="0.3">
      <c r="A2540" s="10">
        <v>151</v>
      </c>
      <c r="B2540" s="36" t="s">
        <v>1058</v>
      </c>
      <c r="G2540" s="36" t="s">
        <v>7975</v>
      </c>
      <c r="K2540" s="7"/>
      <c r="L2540" s="7" t="s">
        <v>834</v>
      </c>
      <c r="M2540" s="7" t="s">
        <v>5917</v>
      </c>
      <c r="N2540" s="4"/>
      <c r="O2540" s="4"/>
      <c r="P2540" s="4"/>
      <c r="Q2540" s="4"/>
      <c r="R2540" s="4"/>
      <c r="S2540" s="4"/>
      <c r="T2540" s="4"/>
      <c r="U2540" s="4"/>
      <c r="V2540" s="4"/>
      <c r="W2540" s="4"/>
      <c r="X2540" s="4"/>
      <c r="Y2540" s="4"/>
      <c r="Z2540" s="4"/>
      <c r="AA2540" s="4"/>
      <c r="AB2540" s="4"/>
      <c r="AC2540" s="4"/>
      <c r="AD2540" s="4"/>
      <c r="AE2540" s="4"/>
      <c r="AF2540" s="4"/>
      <c r="AG2540" s="4"/>
      <c r="AH2540" s="4"/>
      <c r="AI2540" s="4"/>
      <c r="AJ2540" s="4"/>
      <c r="AK2540" s="4"/>
      <c r="AL2540" s="4"/>
      <c r="AM2540" s="4"/>
      <c r="AN2540" s="4"/>
      <c r="AO2540" s="4"/>
      <c r="AP2540" s="4"/>
      <c r="AQ2540" s="4"/>
      <c r="AR2540" s="4"/>
      <c r="AS2540" s="4"/>
      <c r="AT2540" s="4"/>
      <c r="AU2540" s="4"/>
      <c r="AV2540" s="4"/>
      <c r="AW2540" s="4"/>
      <c r="AX2540" s="4"/>
      <c r="AY2540" s="4"/>
      <c r="AZ2540" s="4"/>
      <c r="BA2540" s="4"/>
      <c r="BB2540" s="4"/>
      <c r="BC2540" s="4"/>
      <c r="BD2540" s="4"/>
      <c r="BE2540" s="4"/>
      <c r="BF2540" s="4"/>
      <c r="BG2540" s="4"/>
      <c r="BH2540" s="4"/>
      <c r="BI2540" s="4"/>
      <c r="BJ2540" s="4"/>
      <c r="BK2540" s="4"/>
      <c r="BL2540" s="4"/>
      <c r="BM2540" s="4"/>
      <c r="BN2540" s="4"/>
      <c r="BO2540" s="4"/>
      <c r="BP2540" s="4"/>
      <c r="BQ2540" s="4"/>
      <c r="BR2540" s="4"/>
      <c r="BS2540" s="4"/>
      <c r="BT2540" s="4"/>
      <c r="BU2540" s="4"/>
      <c r="BV2540" s="4"/>
      <c r="BW2540" s="4"/>
      <c r="BZ2540" s="7"/>
      <c r="CF2540" s="7"/>
      <c r="CG2540" s="14"/>
      <c r="CH2540" s="7"/>
      <c r="CI2540" s="14"/>
      <c r="CJ2540" s="7"/>
      <c r="CK2540" s="14"/>
      <c r="CL2540" s="7"/>
      <c r="CM2540" s="14"/>
    </row>
    <row r="2541" spans="1:91" x14ac:dyDescent="0.3">
      <c r="A2541" s="10">
        <v>151</v>
      </c>
      <c r="B2541" s="36" t="s">
        <v>1025</v>
      </c>
      <c r="G2541" s="36" t="s">
        <v>7976</v>
      </c>
      <c r="K2541" s="7"/>
      <c r="L2541" s="7" t="s">
        <v>834</v>
      </c>
      <c r="M2541" s="7" t="s">
        <v>678</v>
      </c>
      <c r="N2541" s="4"/>
      <c r="O2541" s="4"/>
      <c r="P2541" s="4"/>
      <c r="Q2541" s="4"/>
      <c r="R2541" s="4"/>
      <c r="S2541" s="4"/>
      <c r="T2541" s="4"/>
      <c r="U2541" s="4"/>
      <c r="V2541" s="4"/>
      <c r="W2541" s="4"/>
      <c r="X2541" s="4"/>
      <c r="Y2541" s="4"/>
      <c r="Z2541" s="4"/>
      <c r="AA2541" s="4"/>
      <c r="AB2541" s="4"/>
      <c r="AC2541" s="4"/>
      <c r="AD2541" s="4"/>
      <c r="AE2541" s="4"/>
      <c r="AF2541" s="4"/>
      <c r="AG2541" s="4"/>
      <c r="AH2541" s="4"/>
      <c r="AI2541" s="4"/>
      <c r="AJ2541" s="4"/>
      <c r="AK2541" s="4"/>
      <c r="AL2541" s="4"/>
      <c r="AM2541" s="4"/>
      <c r="AN2541" s="4"/>
      <c r="AO2541" s="4"/>
      <c r="AP2541" s="4"/>
      <c r="AQ2541" s="4"/>
      <c r="AR2541" s="4"/>
      <c r="AS2541" s="4"/>
      <c r="AT2541" s="4"/>
      <c r="AU2541" s="4"/>
      <c r="AV2541" s="4"/>
      <c r="AW2541" s="4"/>
      <c r="AX2541" s="4"/>
      <c r="AY2541" s="4"/>
      <c r="AZ2541" s="4"/>
      <c r="BA2541" s="4"/>
      <c r="BB2541" s="4"/>
      <c r="BC2541" s="4"/>
      <c r="BD2541" s="4"/>
      <c r="BE2541" s="4"/>
      <c r="BF2541" s="4"/>
      <c r="BG2541" s="4"/>
      <c r="BH2541" s="4"/>
      <c r="BI2541" s="4"/>
      <c r="BJ2541" s="4"/>
      <c r="BK2541" s="4"/>
      <c r="BL2541" s="4"/>
      <c r="BM2541" s="4"/>
      <c r="BN2541" s="4"/>
      <c r="BO2541" s="4"/>
      <c r="BP2541" s="4"/>
      <c r="BQ2541" s="4"/>
      <c r="BR2541" s="4"/>
      <c r="BS2541" s="4"/>
      <c r="BT2541" s="4"/>
      <c r="BU2541" s="4"/>
      <c r="BV2541" s="4"/>
      <c r="BW2541" s="4"/>
      <c r="BZ2541" s="7"/>
      <c r="CF2541" s="7"/>
      <c r="CG2541" s="14"/>
      <c r="CH2541" s="7"/>
      <c r="CI2541" s="14"/>
      <c r="CJ2541" s="7"/>
      <c r="CK2541" s="14"/>
      <c r="CL2541" s="7"/>
      <c r="CM2541" s="14"/>
    </row>
    <row r="2542" spans="1:91" x14ac:dyDescent="0.3">
      <c r="A2542" s="10">
        <v>151</v>
      </c>
      <c r="B2542" s="36" t="s">
        <v>907</v>
      </c>
      <c r="G2542" s="36" t="s">
        <v>7977</v>
      </c>
      <c r="K2542" s="7"/>
      <c r="L2542" s="7" t="s">
        <v>834</v>
      </c>
      <c r="M2542" s="7" t="s">
        <v>5917</v>
      </c>
      <c r="N2542" s="4"/>
      <c r="O2542" s="4"/>
      <c r="P2542" s="4"/>
      <c r="Q2542" s="4"/>
      <c r="R2542" s="4"/>
      <c r="S2542" s="4"/>
      <c r="T2542" s="4"/>
      <c r="U2542" s="4"/>
      <c r="V2542" s="4"/>
      <c r="W2542" s="4"/>
      <c r="X2542" s="4"/>
      <c r="Y2542" s="4"/>
      <c r="Z2542" s="4"/>
      <c r="AA2542" s="4"/>
      <c r="AB2542" s="4"/>
      <c r="AC2542" s="4"/>
      <c r="AD2542" s="4"/>
      <c r="AE2542" s="4"/>
      <c r="AF2542" s="4"/>
      <c r="AG2542" s="4"/>
      <c r="AH2542" s="4"/>
      <c r="AI2542" s="4"/>
      <c r="AJ2542" s="4"/>
      <c r="AK2542" s="4"/>
      <c r="AL2542" s="4"/>
      <c r="AM2542" s="4"/>
      <c r="AN2542" s="4"/>
      <c r="AO2542" s="4"/>
      <c r="AP2542" s="4"/>
      <c r="AQ2542" s="4"/>
      <c r="AR2542" s="4"/>
      <c r="AS2542" s="4"/>
      <c r="AT2542" s="4"/>
      <c r="AU2542" s="4"/>
      <c r="AV2542" s="4"/>
      <c r="AW2542" s="4"/>
      <c r="AX2542" s="4"/>
      <c r="AY2542" s="4"/>
      <c r="AZ2542" s="4"/>
      <c r="BA2542" s="4"/>
      <c r="BB2542" s="4"/>
      <c r="BC2542" s="4"/>
      <c r="BD2542" s="4"/>
      <c r="BE2542" s="4"/>
      <c r="BF2542" s="4"/>
      <c r="BG2542" s="4"/>
      <c r="BH2542" s="4"/>
      <c r="BI2542" s="4"/>
      <c r="BJ2542" s="4"/>
      <c r="BK2542" s="4"/>
      <c r="BL2542" s="4"/>
      <c r="BM2542" s="4"/>
      <c r="BN2542" s="4"/>
      <c r="BO2542" s="4"/>
      <c r="BP2542" s="4"/>
      <c r="BQ2542" s="4"/>
      <c r="BR2542" s="4"/>
      <c r="BS2542" s="4"/>
      <c r="BT2542" s="4"/>
      <c r="BU2542" s="4"/>
      <c r="BV2542" s="4"/>
      <c r="BW2542" s="4"/>
      <c r="BZ2542" s="7"/>
      <c r="CF2542" s="7"/>
      <c r="CG2542" s="14"/>
      <c r="CH2542" s="7"/>
      <c r="CI2542" s="14"/>
      <c r="CJ2542" s="7"/>
      <c r="CK2542" s="14"/>
      <c r="CL2542" s="7"/>
      <c r="CM2542" s="14"/>
    </row>
    <row r="2543" spans="1:91" x14ac:dyDescent="0.3">
      <c r="A2543" s="10">
        <v>151</v>
      </c>
      <c r="B2543" s="36" t="s">
        <v>2362</v>
      </c>
      <c r="G2543" s="36" t="s">
        <v>7978</v>
      </c>
      <c r="K2543" s="7"/>
      <c r="L2543" s="7" t="s">
        <v>834</v>
      </c>
      <c r="M2543" s="7" t="s">
        <v>5917</v>
      </c>
      <c r="N2543" s="4"/>
      <c r="O2543" s="4"/>
      <c r="P2543" s="4"/>
      <c r="Q2543" s="4"/>
      <c r="R2543" s="4"/>
      <c r="S2543" s="4"/>
      <c r="T2543" s="4"/>
      <c r="U2543" s="4"/>
      <c r="V2543" s="4"/>
      <c r="W2543" s="4"/>
      <c r="X2543" s="4"/>
      <c r="Y2543" s="4"/>
      <c r="Z2543" s="4"/>
      <c r="AA2543" s="4"/>
      <c r="AB2543" s="4"/>
      <c r="AC2543" s="4"/>
      <c r="AD2543" s="4"/>
      <c r="AE2543" s="4"/>
      <c r="AF2543" s="4"/>
      <c r="AG2543" s="4"/>
      <c r="AH2543" s="4"/>
      <c r="AI2543" s="4"/>
      <c r="AJ2543" s="4"/>
      <c r="AK2543" s="4"/>
      <c r="AL2543" s="4"/>
      <c r="AM2543" s="4"/>
      <c r="AN2543" s="4"/>
      <c r="AO2543" s="4"/>
      <c r="AP2543" s="4"/>
      <c r="AQ2543" s="4"/>
      <c r="AR2543" s="4"/>
      <c r="AS2543" s="4"/>
      <c r="AT2543" s="4"/>
      <c r="AU2543" s="4"/>
      <c r="AV2543" s="4"/>
      <c r="AW2543" s="4"/>
      <c r="AX2543" s="4"/>
      <c r="AY2543" s="4"/>
      <c r="AZ2543" s="4"/>
      <c r="BA2543" s="4"/>
      <c r="BB2543" s="4"/>
      <c r="BC2543" s="4"/>
      <c r="BD2543" s="4"/>
      <c r="BE2543" s="4"/>
      <c r="BF2543" s="4"/>
      <c r="BG2543" s="4"/>
      <c r="BH2543" s="4"/>
      <c r="BI2543" s="4"/>
      <c r="BJ2543" s="4"/>
      <c r="BK2543" s="4"/>
      <c r="BL2543" s="4"/>
      <c r="BM2543" s="4"/>
      <c r="BN2543" s="4"/>
      <c r="BO2543" s="4"/>
      <c r="BP2543" s="4"/>
      <c r="BQ2543" s="4"/>
      <c r="BR2543" s="4"/>
      <c r="BS2543" s="4"/>
      <c r="BT2543" s="4"/>
      <c r="BU2543" s="4"/>
      <c r="BV2543" s="4"/>
      <c r="BW2543" s="4"/>
      <c r="BZ2543" s="7"/>
      <c r="CF2543" s="7"/>
      <c r="CG2543" s="14"/>
      <c r="CH2543" s="7"/>
      <c r="CI2543" s="14"/>
      <c r="CJ2543" s="7"/>
      <c r="CK2543" s="14"/>
      <c r="CL2543" s="7"/>
      <c r="CM2543" s="14"/>
    </row>
    <row r="2544" spans="1:91" x14ac:dyDescent="0.3">
      <c r="A2544" s="10">
        <v>151</v>
      </c>
      <c r="B2544" s="36" t="s">
        <v>913</v>
      </c>
      <c r="G2544" s="36" t="s">
        <v>7979</v>
      </c>
      <c r="K2544" s="7"/>
      <c r="L2544" s="7" t="s">
        <v>834</v>
      </c>
      <c r="M2544" s="7" t="s">
        <v>5917</v>
      </c>
      <c r="N2544" s="4"/>
      <c r="O2544" s="4"/>
      <c r="P2544" s="4"/>
      <c r="Q2544" s="4"/>
      <c r="R2544" s="4"/>
      <c r="S2544" s="4"/>
      <c r="T2544" s="4"/>
      <c r="U2544" s="4"/>
      <c r="V2544" s="4"/>
      <c r="W2544" s="4"/>
      <c r="X2544" s="4"/>
      <c r="Y2544" s="4"/>
      <c r="Z2544" s="4"/>
      <c r="AA2544" s="4"/>
      <c r="AB2544" s="4"/>
      <c r="AC2544" s="4"/>
      <c r="AD2544" s="4"/>
      <c r="AE2544" s="4"/>
      <c r="AF2544" s="4"/>
      <c r="AG2544" s="4"/>
      <c r="AH2544" s="4"/>
      <c r="AI2544" s="4"/>
      <c r="AJ2544" s="4"/>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c r="BI2544" s="4"/>
      <c r="BJ2544" s="4"/>
      <c r="BK2544" s="4"/>
      <c r="BL2544" s="4"/>
      <c r="BM2544" s="4"/>
      <c r="BN2544" s="4"/>
      <c r="BO2544" s="4"/>
      <c r="BP2544" s="4"/>
      <c r="BQ2544" s="4"/>
      <c r="BR2544" s="4"/>
      <c r="BS2544" s="4"/>
      <c r="BT2544" s="4"/>
      <c r="BU2544" s="4"/>
      <c r="BV2544" s="4"/>
      <c r="BW2544" s="4"/>
      <c r="BZ2544" s="7"/>
      <c r="CF2544" s="7"/>
      <c r="CG2544" s="14"/>
      <c r="CH2544" s="7"/>
      <c r="CI2544" s="14"/>
      <c r="CJ2544" s="7"/>
      <c r="CK2544" s="14"/>
      <c r="CL2544" s="7"/>
      <c r="CM2544" s="14"/>
    </row>
    <row r="2545" spans="1:91" x14ac:dyDescent="0.3">
      <c r="A2545" s="10">
        <v>151</v>
      </c>
      <c r="B2545" s="36" t="s">
        <v>830</v>
      </c>
      <c r="G2545" s="36" t="s">
        <v>7980</v>
      </c>
      <c r="K2545" s="7"/>
      <c r="L2545" s="7" t="s">
        <v>834</v>
      </c>
      <c r="M2545" s="7" t="s">
        <v>5917</v>
      </c>
      <c r="N2545" s="4"/>
      <c r="O2545" s="4"/>
      <c r="P2545" s="4"/>
      <c r="Q2545" s="4"/>
      <c r="R2545" s="4"/>
      <c r="S2545" s="4"/>
      <c r="T2545" s="4"/>
      <c r="U2545" s="4"/>
      <c r="V2545" s="4"/>
      <c r="W2545" s="4"/>
      <c r="X2545" s="4"/>
      <c r="Y2545" s="4"/>
      <c r="Z2545" s="4"/>
      <c r="AA2545" s="4"/>
      <c r="AB2545" s="4"/>
      <c r="AC2545" s="4"/>
      <c r="AD2545" s="4"/>
      <c r="AE2545" s="4"/>
      <c r="AF2545" s="4"/>
      <c r="AG2545" s="4"/>
      <c r="AH2545" s="4"/>
      <c r="AI2545" s="4"/>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c r="BI2545" s="4"/>
      <c r="BJ2545" s="4"/>
      <c r="BK2545" s="4"/>
      <c r="BL2545" s="4"/>
      <c r="BM2545" s="4"/>
      <c r="BN2545" s="4"/>
      <c r="BO2545" s="4"/>
      <c r="BP2545" s="4"/>
      <c r="BQ2545" s="4"/>
      <c r="BR2545" s="4"/>
      <c r="BS2545" s="4"/>
      <c r="BT2545" s="4"/>
      <c r="BU2545" s="4"/>
      <c r="BV2545" s="4"/>
      <c r="BW2545" s="4"/>
      <c r="BZ2545" s="7"/>
      <c r="CF2545" s="7"/>
      <c r="CG2545" s="14"/>
      <c r="CH2545" s="7"/>
      <c r="CI2545" s="14"/>
      <c r="CJ2545" s="7"/>
      <c r="CK2545" s="14"/>
      <c r="CL2545" s="7"/>
      <c r="CM2545" s="14"/>
    </row>
    <row r="2546" spans="1:91" x14ac:dyDescent="0.3">
      <c r="A2546" s="10">
        <v>151</v>
      </c>
      <c r="B2546" s="36" t="s">
        <v>1025</v>
      </c>
      <c r="G2546" s="36" t="s">
        <v>7981</v>
      </c>
      <c r="K2546" s="7"/>
      <c r="L2546" s="7" t="s">
        <v>834</v>
      </c>
      <c r="M2546" s="7" t="s">
        <v>669</v>
      </c>
      <c r="N2546" s="4"/>
      <c r="O2546" s="4"/>
      <c r="P2546" s="4"/>
      <c r="Q2546" s="4"/>
      <c r="R2546" s="4"/>
      <c r="S2546" s="4"/>
      <c r="T2546" s="4"/>
      <c r="U2546" s="4"/>
      <c r="V2546" s="4"/>
      <c r="W2546" s="4"/>
      <c r="X2546" s="4"/>
      <c r="Y2546" s="4"/>
      <c r="Z2546" s="4"/>
      <c r="AA2546" s="4"/>
      <c r="AB2546" s="4"/>
      <c r="AC2546" s="4"/>
      <c r="AD2546" s="4"/>
      <c r="AE2546" s="4"/>
      <c r="AF2546" s="4"/>
      <c r="AG2546" s="4"/>
      <c r="AH2546" s="4"/>
      <c r="AI2546" s="4"/>
      <c r="AJ2546" s="4"/>
      <c r="AK2546" s="4"/>
      <c r="AL2546" s="4"/>
      <c r="AM2546" s="4"/>
      <c r="AN2546" s="4"/>
      <c r="AO2546" s="4"/>
      <c r="AP2546" s="4"/>
      <c r="AQ2546" s="4"/>
      <c r="AR2546" s="4"/>
      <c r="AS2546" s="4"/>
      <c r="AT2546" s="4"/>
      <c r="AU2546" s="4"/>
      <c r="AV2546" s="4"/>
      <c r="AW2546" s="4"/>
      <c r="AX2546" s="4"/>
      <c r="AY2546" s="4"/>
      <c r="AZ2546" s="4"/>
      <c r="BA2546" s="4"/>
      <c r="BB2546" s="4"/>
      <c r="BC2546" s="4"/>
      <c r="BD2546" s="4"/>
      <c r="BE2546" s="4"/>
      <c r="BF2546" s="4"/>
      <c r="BG2546" s="4"/>
      <c r="BH2546" s="4"/>
      <c r="BI2546" s="4"/>
      <c r="BJ2546" s="4"/>
      <c r="BK2546" s="4"/>
      <c r="BL2546" s="4"/>
      <c r="BM2546" s="4"/>
      <c r="BN2546" s="4"/>
      <c r="BO2546" s="4"/>
      <c r="BP2546" s="4"/>
      <c r="BQ2546" s="4"/>
      <c r="BR2546" s="4"/>
      <c r="BS2546" s="4"/>
      <c r="BT2546" s="4"/>
      <c r="BU2546" s="4"/>
      <c r="BV2546" s="4"/>
      <c r="BW2546" s="4"/>
      <c r="BZ2546" s="7"/>
      <c r="CF2546" s="7"/>
      <c r="CG2546" s="14"/>
      <c r="CH2546" s="7"/>
      <c r="CI2546" s="14"/>
      <c r="CJ2546" s="7"/>
      <c r="CK2546" s="14"/>
      <c r="CL2546" s="7"/>
      <c r="CM2546" s="14"/>
    </row>
    <row r="2547" spans="1:91" x14ac:dyDescent="0.3">
      <c r="A2547" s="10">
        <v>151</v>
      </c>
      <c r="B2547" s="36" t="s">
        <v>2240</v>
      </c>
      <c r="G2547" s="36" t="s">
        <v>7982</v>
      </c>
      <c r="K2547" s="7"/>
      <c r="L2547" s="7" t="s">
        <v>834</v>
      </c>
      <c r="M2547" s="7" t="s">
        <v>5917</v>
      </c>
      <c r="N2547" s="4"/>
      <c r="O2547" s="4"/>
      <c r="P2547" s="4"/>
      <c r="Q2547" s="4"/>
      <c r="R2547" s="4"/>
      <c r="S2547" s="4"/>
      <c r="T2547" s="4"/>
      <c r="U2547" s="4"/>
      <c r="V2547" s="4"/>
      <c r="W2547" s="4"/>
      <c r="X2547" s="4"/>
      <c r="Y2547" s="4"/>
      <c r="Z2547" s="4"/>
      <c r="AA2547" s="4"/>
      <c r="AB2547" s="4"/>
      <c r="AC2547" s="4"/>
      <c r="AD2547" s="4"/>
      <c r="AE2547" s="4"/>
      <c r="AF2547" s="4"/>
      <c r="AG2547" s="4"/>
      <c r="AH2547" s="4"/>
      <c r="AI2547" s="4"/>
      <c r="AJ2547" s="4"/>
      <c r="AK2547" s="4"/>
      <c r="AL2547" s="4"/>
      <c r="AM2547" s="4"/>
      <c r="AN2547" s="4"/>
      <c r="AO2547" s="4"/>
      <c r="AP2547" s="4"/>
      <c r="AQ2547" s="4"/>
      <c r="AR2547" s="4"/>
      <c r="AS2547" s="4"/>
      <c r="AT2547" s="4"/>
      <c r="AU2547" s="4"/>
      <c r="AV2547" s="4"/>
      <c r="AW2547" s="4"/>
      <c r="AX2547" s="4"/>
      <c r="AY2547" s="4"/>
      <c r="AZ2547" s="4"/>
      <c r="BA2547" s="4"/>
      <c r="BB2547" s="4"/>
      <c r="BC2547" s="4"/>
      <c r="BD2547" s="4"/>
      <c r="BE2547" s="4"/>
      <c r="BF2547" s="4"/>
      <c r="BG2547" s="4"/>
      <c r="BH2547" s="4"/>
      <c r="BI2547" s="4"/>
      <c r="BJ2547" s="4"/>
      <c r="BK2547" s="4"/>
      <c r="BL2547" s="4"/>
      <c r="BM2547" s="4"/>
      <c r="BN2547" s="4"/>
      <c r="BO2547" s="4"/>
      <c r="BP2547" s="4"/>
      <c r="BQ2547" s="4"/>
      <c r="BR2547" s="4"/>
      <c r="BS2547" s="4"/>
      <c r="BT2547" s="4"/>
      <c r="BU2547" s="4"/>
      <c r="BV2547" s="4"/>
      <c r="BW2547" s="4"/>
      <c r="BZ2547" s="7"/>
      <c r="CF2547" s="7"/>
      <c r="CG2547" s="14"/>
      <c r="CH2547" s="7"/>
      <c r="CI2547" s="14"/>
      <c r="CJ2547" s="7"/>
      <c r="CK2547" s="14"/>
      <c r="CL2547" s="7"/>
      <c r="CM2547" s="14"/>
    </row>
    <row r="2548" spans="1:91" x14ac:dyDescent="0.3">
      <c r="A2548" s="10">
        <v>151</v>
      </c>
      <c r="B2548" s="36" t="s">
        <v>886</v>
      </c>
      <c r="G2548" s="36" t="s">
        <v>7983</v>
      </c>
      <c r="K2548" s="7"/>
      <c r="L2548" s="7" t="s">
        <v>834</v>
      </c>
      <c r="M2548" s="7" t="s">
        <v>606</v>
      </c>
      <c r="N2548" s="4"/>
      <c r="O2548" s="4"/>
      <c r="P2548" s="4"/>
      <c r="Q2548" s="4"/>
      <c r="R2548" s="4"/>
      <c r="S2548" s="4"/>
      <c r="T2548" s="4"/>
      <c r="U2548" s="4"/>
      <c r="V2548" s="4"/>
      <c r="W2548" s="4"/>
      <c r="X2548" s="4"/>
      <c r="Y2548" s="4"/>
      <c r="Z2548" s="4"/>
      <c r="AA2548" s="4"/>
      <c r="AB2548" s="4"/>
      <c r="AC2548" s="4"/>
      <c r="AD2548" s="4"/>
      <c r="AE2548" s="4"/>
      <c r="AF2548" s="4"/>
      <c r="AG2548" s="4"/>
      <c r="AH2548" s="4"/>
      <c r="AI2548" s="4"/>
      <c r="AJ2548" s="4"/>
      <c r="AK2548" s="4"/>
      <c r="AL2548" s="4"/>
      <c r="AM2548" s="4"/>
      <c r="AN2548" s="4"/>
      <c r="AO2548" s="4"/>
      <c r="AP2548" s="4"/>
      <c r="AQ2548" s="4"/>
      <c r="AR2548" s="4"/>
      <c r="AS2548" s="4"/>
      <c r="AT2548" s="4"/>
      <c r="AU2548" s="4"/>
      <c r="AV2548" s="4"/>
      <c r="AW2548" s="4"/>
      <c r="AX2548" s="4"/>
      <c r="AY2548" s="4"/>
      <c r="AZ2548" s="4"/>
      <c r="BA2548" s="4"/>
      <c r="BB2548" s="4"/>
      <c r="BC2548" s="4"/>
      <c r="BD2548" s="4"/>
      <c r="BE2548" s="4"/>
      <c r="BF2548" s="4"/>
      <c r="BG2548" s="4"/>
      <c r="BH2548" s="4"/>
      <c r="BI2548" s="4"/>
      <c r="BJ2548" s="4"/>
      <c r="BK2548" s="4"/>
      <c r="BL2548" s="4"/>
      <c r="BM2548" s="4"/>
      <c r="BN2548" s="4"/>
      <c r="BO2548" s="4"/>
      <c r="BP2548" s="4"/>
      <c r="BQ2548" s="4"/>
      <c r="BR2548" s="4"/>
      <c r="BS2548" s="4"/>
      <c r="BT2548" s="4"/>
      <c r="BU2548" s="4"/>
      <c r="BV2548" s="4"/>
      <c r="BW2548" s="4"/>
      <c r="BZ2548" s="7"/>
      <c r="CF2548" s="7"/>
      <c r="CG2548" s="14"/>
      <c r="CH2548" s="7"/>
      <c r="CI2548" s="14"/>
      <c r="CJ2548" s="7"/>
      <c r="CK2548" s="14"/>
      <c r="CL2548" s="7"/>
      <c r="CM2548" s="14"/>
    </row>
    <row r="2549" spans="1:91" x14ac:dyDescent="0.3">
      <c r="A2549" s="10">
        <v>151</v>
      </c>
      <c r="B2549" s="36" t="s">
        <v>1530</v>
      </c>
      <c r="G2549" s="36" t="s">
        <v>7984</v>
      </c>
      <c r="K2549" s="7"/>
      <c r="L2549" s="7" t="s">
        <v>834</v>
      </c>
      <c r="M2549" s="7" t="s">
        <v>606</v>
      </c>
      <c r="N2549" s="4"/>
      <c r="O2549" s="4"/>
      <c r="P2549" s="4"/>
      <c r="Q2549" s="4"/>
      <c r="R2549" s="4"/>
      <c r="S2549" s="4"/>
      <c r="T2549" s="4"/>
      <c r="U2549" s="4"/>
      <c r="V2549" s="4"/>
      <c r="W2549" s="4"/>
      <c r="X2549" s="4"/>
      <c r="Y2549" s="4"/>
      <c r="Z2549" s="4"/>
      <c r="AA2549" s="4"/>
      <c r="AB2549" s="4"/>
      <c r="AC2549" s="4"/>
      <c r="AD2549" s="4"/>
      <c r="AE2549" s="4"/>
      <c r="AF2549" s="4"/>
      <c r="AG2549" s="4"/>
      <c r="AH2549" s="4"/>
      <c r="AI2549" s="4"/>
      <c r="AJ2549" s="4"/>
      <c r="AK2549" s="4"/>
      <c r="AL2549" s="4"/>
      <c r="AM2549" s="4"/>
      <c r="AN2549" s="4"/>
      <c r="AO2549" s="4"/>
      <c r="AP2549" s="4"/>
      <c r="AQ2549" s="4"/>
      <c r="AR2549" s="4"/>
      <c r="AS2549" s="4"/>
      <c r="AT2549" s="4"/>
      <c r="AU2549" s="4"/>
      <c r="AV2549" s="4"/>
      <c r="AW2549" s="4"/>
      <c r="AX2549" s="4"/>
      <c r="AY2549" s="4"/>
      <c r="AZ2549" s="4"/>
      <c r="BA2549" s="4"/>
      <c r="BB2549" s="4"/>
      <c r="BC2549" s="4"/>
      <c r="BD2549" s="4"/>
      <c r="BE2549" s="4"/>
      <c r="BF2549" s="4"/>
      <c r="BG2549" s="4"/>
      <c r="BH2549" s="4"/>
      <c r="BI2549" s="4"/>
      <c r="BJ2549" s="4"/>
      <c r="BK2549" s="4"/>
      <c r="BL2549" s="4"/>
      <c r="BM2549" s="4"/>
      <c r="BN2549" s="4"/>
      <c r="BO2549" s="4"/>
      <c r="BP2549" s="4"/>
      <c r="BQ2549" s="4"/>
      <c r="BR2549" s="4"/>
      <c r="BS2549" s="4"/>
      <c r="BT2549" s="4"/>
      <c r="BU2549" s="4"/>
      <c r="BV2549" s="4"/>
      <c r="BW2549" s="4"/>
      <c r="BZ2549" s="7"/>
      <c r="CF2549" s="7"/>
      <c r="CG2549" s="14"/>
      <c r="CH2549" s="7"/>
      <c r="CI2549" s="14"/>
      <c r="CJ2549" s="7"/>
      <c r="CK2549" s="14"/>
      <c r="CL2549" s="7"/>
      <c r="CM2549" s="14"/>
    </row>
    <row r="2550" spans="1:91" x14ac:dyDescent="0.3">
      <c r="A2550" s="10">
        <v>151</v>
      </c>
      <c r="B2550" s="36" t="s">
        <v>1025</v>
      </c>
      <c r="G2550" s="36" t="s">
        <v>7985</v>
      </c>
      <c r="K2550" s="7"/>
      <c r="L2550" s="7" t="s">
        <v>834</v>
      </c>
      <c r="M2550" s="7" t="s">
        <v>669</v>
      </c>
      <c r="N2550" s="4"/>
      <c r="O2550" s="4"/>
      <c r="P2550" s="4"/>
      <c r="Q2550" s="4"/>
      <c r="R2550" s="4"/>
      <c r="S2550" s="4"/>
      <c r="T2550" s="4"/>
      <c r="U2550" s="4"/>
      <c r="V2550" s="4"/>
      <c r="W2550" s="4"/>
      <c r="X2550" s="4"/>
      <c r="Y2550" s="4"/>
      <c r="Z2550" s="4"/>
      <c r="AA2550" s="4"/>
      <c r="AB2550" s="4"/>
      <c r="AC2550" s="4"/>
      <c r="AD2550" s="4"/>
      <c r="AE2550" s="4"/>
      <c r="AF2550" s="4"/>
      <c r="AG2550" s="4"/>
      <c r="AH2550" s="4"/>
      <c r="AI2550" s="4"/>
      <c r="AJ2550" s="4"/>
      <c r="AK2550" s="4"/>
      <c r="AL2550" s="4"/>
      <c r="AM2550" s="4"/>
      <c r="AN2550" s="4"/>
      <c r="AO2550" s="4"/>
      <c r="AP2550" s="4"/>
      <c r="AQ2550" s="4"/>
      <c r="AR2550" s="4"/>
      <c r="AS2550" s="4"/>
      <c r="AT2550" s="4"/>
      <c r="AU2550" s="4"/>
      <c r="AV2550" s="4"/>
      <c r="AW2550" s="4"/>
      <c r="AX2550" s="4"/>
      <c r="AY2550" s="4"/>
      <c r="AZ2550" s="4"/>
      <c r="BA2550" s="4"/>
      <c r="BB2550" s="4"/>
      <c r="BC2550" s="4"/>
      <c r="BD2550" s="4"/>
      <c r="BE2550" s="4"/>
      <c r="BF2550" s="4"/>
      <c r="BG2550" s="4"/>
      <c r="BH2550" s="4"/>
      <c r="BI2550" s="4"/>
      <c r="BJ2550" s="4"/>
      <c r="BK2550" s="4"/>
      <c r="BL2550" s="4"/>
      <c r="BM2550" s="4"/>
      <c r="BN2550" s="4"/>
      <c r="BO2550" s="4"/>
      <c r="BP2550" s="4"/>
      <c r="BQ2550" s="4"/>
      <c r="BR2550" s="4"/>
      <c r="BS2550" s="4"/>
      <c r="BT2550" s="4"/>
      <c r="BU2550" s="4"/>
      <c r="BV2550" s="4"/>
      <c r="BW2550" s="4"/>
      <c r="BZ2550" s="7"/>
      <c r="CF2550" s="7"/>
      <c r="CG2550" s="14"/>
      <c r="CH2550" s="7"/>
      <c r="CI2550" s="14"/>
      <c r="CJ2550" s="7"/>
      <c r="CK2550" s="14"/>
      <c r="CL2550" s="7"/>
      <c r="CM2550" s="14"/>
    </row>
    <row r="2551" spans="1:91" x14ac:dyDescent="0.3">
      <c r="A2551" s="10">
        <v>151</v>
      </c>
      <c r="B2551" s="36" t="s">
        <v>1397</v>
      </c>
      <c r="G2551" s="36" t="s">
        <v>7986</v>
      </c>
      <c r="K2551" s="7"/>
      <c r="L2551" s="7" t="s">
        <v>834</v>
      </c>
      <c r="M2551" s="7" t="s">
        <v>5917</v>
      </c>
      <c r="N2551" s="4"/>
      <c r="O2551" s="4"/>
      <c r="P2551" s="4"/>
      <c r="Q2551" s="4"/>
      <c r="R2551" s="4"/>
      <c r="S2551" s="4"/>
      <c r="T2551" s="4"/>
      <c r="U2551" s="4"/>
      <c r="V2551" s="4"/>
      <c r="W2551" s="4"/>
      <c r="X2551" s="4"/>
      <c r="Y2551" s="4"/>
      <c r="Z2551" s="4"/>
      <c r="AA2551" s="4"/>
      <c r="AB2551" s="4"/>
      <c r="AC2551" s="4"/>
      <c r="AD2551" s="4"/>
      <c r="AE2551" s="4"/>
      <c r="AF2551" s="4"/>
      <c r="AG2551" s="4"/>
      <c r="AH2551" s="4"/>
      <c r="AI2551" s="4"/>
      <c r="AJ2551" s="4"/>
      <c r="AK2551" s="4"/>
      <c r="AL2551" s="4"/>
      <c r="AM2551" s="4"/>
      <c r="AN2551" s="4"/>
      <c r="AO2551" s="4"/>
      <c r="AP2551" s="4"/>
      <c r="AQ2551" s="4"/>
      <c r="AR2551" s="4"/>
      <c r="AS2551" s="4"/>
      <c r="AT2551" s="4"/>
      <c r="AU2551" s="4"/>
      <c r="AV2551" s="4"/>
      <c r="AW2551" s="4"/>
      <c r="AX2551" s="4"/>
      <c r="AY2551" s="4"/>
      <c r="AZ2551" s="4"/>
      <c r="BA2551" s="4"/>
      <c r="BB2551" s="4"/>
      <c r="BC2551" s="4"/>
      <c r="BD2551" s="4"/>
      <c r="BE2551" s="4"/>
      <c r="BF2551" s="4"/>
      <c r="BG2551" s="4"/>
      <c r="BH2551" s="4"/>
      <c r="BI2551" s="4"/>
      <c r="BJ2551" s="4"/>
      <c r="BK2551" s="4"/>
      <c r="BL2551" s="4"/>
      <c r="BM2551" s="4"/>
      <c r="BN2551" s="4"/>
      <c r="BO2551" s="4"/>
      <c r="BP2551" s="4"/>
      <c r="BQ2551" s="4"/>
      <c r="BR2551" s="4"/>
      <c r="BS2551" s="4"/>
      <c r="BT2551" s="4"/>
      <c r="BU2551" s="4"/>
      <c r="BV2551" s="4"/>
      <c r="BW2551" s="4"/>
      <c r="BZ2551" s="7"/>
      <c r="CF2551" s="7"/>
      <c r="CG2551" s="14"/>
      <c r="CH2551" s="7"/>
      <c r="CI2551" s="14"/>
      <c r="CJ2551" s="7"/>
      <c r="CK2551" s="14"/>
      <c r="CL2551" s="7"/>
      <c r="CM2551" s="14"/>
    </row>
    <row r="2552" spans="1:91" x14ac:dyDescent="0.3">
      <c r="A2552" s="10">
        <v>151</v>
      </c>
      <c r="B2552" s="36" t="s">
        <v>949</v>
      </c>
      <c r="G2552" s="36" t="s">
        <v>7987</v>
      </c>
      <c r="K2552" s="7"/>
      <c r="L2552" s="7" t="s">
        <v>834</v>
      </c>
      <c r="M2552" s="7" t="s">
        <v>5917</v>
      </c>
      <c r="N2552" s="4"/>
      <c r="O2552" s="4"/>
      <c r="P2552" s="4"/>
      <c r="Q2552" s="4"/>
      <c r="R2552" s="4"/>
      <c r="S2552" s="4"/>
      <c r="T2552" s="4"/>
      <c r="U2552" s="4"/>
      <c r="V2552" s="4"/>
      <c r="W2552" s="4"/>
      <c r="X2552" s="4"/>
      <c r="Y2552" s="4"/>
      <c r="Z2552" s="4"/>
      <c r="AA2552" s="4"/>
      <c r="AB2552" s="4"/>
      <c r="AC2552" s="4"/>
      <c r="AD2552" s="4"/>
      <c r="AE2552" s="4"/>
      <c r="AF2552" s="4"/>
      <c r="AG2552" s="4"/>
      <c r="AH2552" s="4"/>
      <c r="AI2552" s="4"/>
      <c r="AJ2552" s="4"/>
      <c r="AK2552" s="4"/>
      <c r="AL2552" s="4"/>
      <c r="AM2552" s="4"/>
      <c r="AN2552" s="4"/>
      <c r="AO2552" s="4"/>
      <c r="AP2552" s="4"/>
      <c r="AQ2552" s="4"/>
      <c r="AR2552" s="4"/>
      <c r="AS2552" s="4"/>
      <c r="AT2552" s="4"/>
      <c r="AU2552" s="4"/>
      <c r="AV2552" s="4"/>
      <c r="AW2552" s="4"/>
      <c r="AX2552" s="4"/>
      <c r="AY2552" s="4"/>
      <c r="AZ2552" s="4"/>
      <c r="BA2552" s="4"/>
      <c r="BB2552" s="4"/>
      <c r="BC2552" s="4"/>
      <c r="BD2552" s="4"/>
      <c r="BE2552" s="4"/>
      <c r="BF2552" s="4"/>
      <c r="BG2552" s="4"/>
      <c r="BH2552" s="4"/>
      <c r="BI2552" s="4"/>
      <c r="BJ2552" s="4"/>
      <c r="BK2552" s="4"/>
      <c r="BL2552" s="4"/>
      <c r="BM2552" s="4"/>
      <c r="BN2552" s="4"/>
      <c r="BO2552" s="4"/>
      <c r="BP2552" s="4"/>
      <c r="BQ2552" s="4"/>
      <c r="BR2552" s="4"/>
      <c r="BS2552" s="4"/>
      <c r="BT2552" s="4"/>
      <c r="BU2552" s="4"/>
      <c r="BV2552" s="4"/>
      <c r="BW2552" s="4"/>
      <c r="BZ2552" s="7"/>
      <c r="CF2552" s="7"/>
      <c r="CG2552" s="14"/>
      <c r="CH2552" s="7"/>
      <c r="CI2552" s="14"/>
      <c r="CJ2552" s="7"/>
      <c r="CK2552" s="14"/>
      <c r="CL2552" s="7"/>
      <c r="CM2552" s="14"/>
    </row>
    <row r="2553" spans="1:91" x14ac:dyDescent="0.3">
      <c r="A2553" s="10">
        <v>151</v>
      </c>
      <c r="B2553" s="36" t="s">
        <v>949</v>
      </c>
      <c r="G2553" s="36" t="s">
        <v>7988</v>
      </c>
      <c r="K2553" s="7"/>
      <c r="L2553" s="7" t="s">
        <v>834</v>
      </c>
      <c r="M2553" s="7" t="s">
        <v>5917</v>
      </c>
      <c r="N2553" s="4"/>
      <c r="O2553" s="4"/>
      <c r="P2553" s="4"/>
      <c r="Q2553" s="4"/>
      <c r="R2553" s="4"/>
      <c r="S2553" s="4"/>
      <c r="T2553" s="4"/>
      <c r="U2553" s="4"/>
      <c r="V2553" s="4"/>
      <c r="W2553" s="4"/>
      <c r="X2553" s="4"/>
      <c r="Y2553" s="4"/>
      <c r="Z2553" s="4"/>
      <c r="AA2553" s="4"/>
      <c r="AB2553" s="4"/>
      <c r="AC2553" s="4"/>
      <c r="AD2553" s="4"/>
      <c r="AE2553" s="4"/>
      <c r="AF2553" s="4"/>
      <c r="AG2553" s="4"/>
      <c r="AH2553" s="4"/>
      <c r="AI2553" s="4"/>
      <c r="AJ2553" s="4"/>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c r="BI2553" s="4"/>
      <c r="BJ2553" s="4"/>
      <c r="BK2553" s="4"/>
      <c r="BL2553" s="4"/>
      <c r="BM2553" s="4"/>
      <c r="BN2553" s="4"/>
      <c r="BO2553" s="4"/>
      <c r="BP2553" s="4"/>
      <c r="BQ2553" s="4"/>
      <c r="BR2553" s="4"/>
      <c r="BS2553" s="4"/>
      <c r="BT2553" s="4"/>
      <c r="BU2553" s="4"/>
      <c r="BV2553" s="4"/>
      <c r="BW2553" s="4"/>
      <c r="BZ2553" s="7"/>
      <c r="CF2553" s="7"/>
      <c r="CG2553" s="14"/>
      <c r="CH2553" s="7"/>
      <c r="CI2553" s="14"/>
      <c r="CJ2553" s="7"/>
      <c r="CK2553" s="14"/>
      <c r="CL2553" s="7"/>
      <c r="CM2553" s="14"/>
    </row>
    <row r="2554" spans="1:91" x14ac:dyDescent="0.3">
      <c r="A2554" s="10">
        <v>151</v>
      </c>
      <c r="B2554" s="36" t="s">
        <v>1094</v>
      </c>
      <c r="G2554" s="36" t="s">
        <v>7989</v>
      </c>
      <c r="K2554" s="7"/>
      <c r="L2554" s="7" t="s">
        <v>834</v>
      </c>
      <c r="M2554" s="7" t="s">
        <v>606</v>
      </c>
      <c r="N2554" s="4"/>
      <c r="O2554" s="4"/>
      <c r="P2554" s="4"/>
      <c r="Q2554" s="4"/>
      <c r="R2554" s="4"/>
      <c r="S2554" s="4"/>
      <c r="T2554" s="4"/>
      <c r="U2554" s="4"/>
      <c r="V2554" s="4"/>
      <c r="W2554" s="4"/>
      <c r="X2554" s="4"/>
      <c r="Y2554" s="4"/>
      <c r="Z2554" s="4"/>
      <c r="AA2554" s="4"/>
      <c r="AB2554" s="4"/>
      <c r="AC2554" s="4"/>
      <c r="AD2554" s="4"/>
      <c r="AE2554" s="4"/>
      <c r="AF2554" s="4"/>
      <c r="AG2554" s="4"/>
      <c r="AH2554" s="4"/>
      <c r="AI2554" s="4"/>
      <c r="AJ2554" s="4"/>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c r="BI2554" s="4"/>
      <c r="BJ2554" s="4"/>
      <c r="BK2554" s="4"/>
      <c r="BL2554" s="4"/>
      <c r="BM2554" s="4"/>
      <c r="BN2554" s="4"/>
      <c r="BO2554" s="4"/>
      <c r="BP2554" s="4"/>
      <c r="BQ2554" s="4"/>
      <c r="BR2554" s="4"/>
      <c r="BS2554" s="4"/>
      <c r="BT2554" s="4"/>
      <c r="BU2554" s="4"/>
      <c r="BV2554" s="4"/>
      <c r="BW2554" s="4"/>
      <c r="BZ2554" s="7"/>
      <c r="CF2554" s="7"/>
      <c r="CG2554" s="14"/>
      <c r="CH2554" s="7"/>
      <c r="CI2554" s="14"/>
      <c r="CJ2554" s="7"/>
      <c r="CK2554" s="14"/>
      <c r="CL2554" s="7"/>
      <c r="CM2554" s="14"/>
    </row>
    <row r="2555" spans="1:91" x14ac:dyDescent="0.3">
      <c r="A2555" s="10">
        <v>151</v>
      </c>
      <c r="B2555" s="36" t="s">
        <v>860</v>
      </c>
      <c r="G2555" s="36" t="s">
        <v>7990</v>
      </c>
      <c r="K2555" s="7"/>
      <c r="L2555" s="7" t="s">
        <v>834</v>
      </c>
      <c r="M2555" s="7" t="s">
        <v>5917</v>
      </c>
      <c r="N2555" s="4"/>
      <c r="O2555" s="4"/>
      <c r="P2555" s="4"/>
      <c r="Q2555" s="4"/>
      <c r="R2555" s="4"/>
      <c r="S2555" s="4"/>
      <c r="T2555" s="4"/>
      <c r="U2555" s="4"/>
      <c r="V2555" s="4"/>
      <c r="W2555" s="4"/>
      <c r="X2555" s="4"/>
      <c r="Y2555" s="4"/>
      <c r="Z2555" s="4"/>
      <c r="AA2555" s="4"/>
      <c r="AB2555" s="4"/>
      <c r="AC2555" s="4"/>
      <c r="AD2555" s="4"/>
      <c r="AE2555" s="4"/>
      <c r="AF2555" s="4"/>
      <c r="AG2555" s="4"/>
      <c r="AH2555" s="4"/>
      <c r="AI2555" s="4"/>
      <c r="AJ2555" s="4"/>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c r="BI2555" s="4"/>
      <c r="BJ2555" s="4"/>
      <c r="BK2555" s="4"/>
      <c r="BL2555" s="4"/>
      <c r="BM2555" s="4"/>
      <c r="BN2555" s="4"/>
      <c r="BO2555" s="4"/>
      <c r="BP2555" s="4"/>
      <c r="BQ2555" s="4"/>
      <c r="BR2555" s="4"/>
      <c r="BS2555" s="4"/>
      <c r="BT2555" s="4"/>
      <c r="BU2555" s="4"/>
      <c r="BV2555" s="4"/>
      <c r="BW2555" s="4"/>
      <c r="BZ2555" s="7"/>
      <c r="CF2555" s="7"/>
      <c r="CG2555" s="14"/>
      <c r="CH2555" s="7"/>
      <c r="CI2555" s="14"/>
      <c r="CJ2555" s="7"/>
      <c r="CK2555" s="14"/>
      <c r="CL2555" s="7"/>
      <c r="CM2555" s="14"/>
    </row>
    <row r="2556" spans="1:91" x14ac:dyDescent="0.3">
      <c r="A2556" s="10">
        <v>151</v>
      </c>
      <c r="B2556" s="36" t="s">
        <v>913</v>
      </c>
      <c r="G2556" s="36" t="s">
        <v>7991</v>
      </c>
      <c r="K2556" s="7"/>
      <c r="L2556" s="7" t="s">
        <v>834</v>
      </c>
      <c r="M2556" s="7" t="s">
        <v>5917</v>
      </c>
      <c r="N2556" s="4"/>
      <c r="O2556" s="4"/>
      <c r="P2556" s="4"/>
      <c r="Q2556" s="4"/>
      <c r="R2556" s="4"/>
      <c r="S2556" s="4"/>
      <c r="T2556" s="4"/>
      <c r="U2556" s="4"/>
      <c r="V2556" s="4"/>
      <c r="W2556" s="4"/>
      <c r="X2556" s="4"/>
      <c r="Y2556" s="4"/>
      <c r="Z2556" s="4"/>
      <c r="AA2556" s="4"/>
      <c r="AB2556" s="4"/>
      <c r="AC2556" s="4"/>
      <c r="AD2556" s="4"/>
      <c r="AE2556" s="4"/>
      <c r="AF2556" s="4"/>
      <c r="AG2556" s="4"/>
      <c r="AH2556" s="4"/>
      <c r="AI2556" s="4"/>
      <c r="AJ2556" s="4"/>
      <c r="AK2556" s="4"/>
      <c r="AL2556" s="4"/>
      <c r="AM2556" s="4"/>
      <c r="AN2556" s="4"/>
      <c r="AO2556" s="4"/>
      <c r="AP2556" s="4"/>
      <c r="AQ2556" s="4"/>
      <c r="AR2556" s="4"/>
      <c r="AS2556" s="4"/>
      <c r="AT2556" s="4"/>
      <c r="AU2556" s="4"/>
      <c r="AV2556" s="4"/>
      <c r="AW2556" s="4"/>
      <c r="AX2556" s="4"/>
      <c r="AY2556" s="4"/>
      <c r="AZ2556" s="4"/>
      <c r="BA2556" s="4"/>
      <c r="BB2556" s="4"/>
      <c r="BC2556" s="4"/>
      <c r="BD2556" s="4"/>
      <c r="BE2556" s="4"/>
      <c r="BF2556" s="4"/>
      <c r="BG2556" s="4"/>
      <c r="BH2556" s="4"/>
      <c r="BI2556" s="4"/>
      <c r="BJ2556" s="4"/>
      <c r="BK2556" s="4"/>
      <c r="BL2556" s="4"/>
      <c r="BM2556" s="4"/>
      <c r="BN2556" s="4"/>
      <c r="BO2556" s="4"/>
      <c r="BP2556" s="4"/>
      <c r="BQ2556" s="4"/>
      <c r="BR2556" s="4"/>
      <c r="BS2556" s="4"/>
      <c r="BT2556" s="4"/>
      <c r="BU2556" s="4"/>
      <c r="BV2556" s="4"/>
      <c r="BW2556" s="4"/>
      <c r="BZ2556" s="7"/>
      <c r="CF2556" s="7"/>
      <c r="CG2556" s="14"/>
      <c r="CH2556" s="7"/>
      <c r="CI2556" s="14"/>
      <c r="CJ2556" s="7"/>
      <c r="CK2556" s="14"/>
      <c r="CL2556" s="7"/>
      <c r="CM2556" s="14"/>
    </row>
    <row r="2557" spans="1:91" x14ac:dyDescent="0.3">
      <c r="A2557" s="10">
        <v>151</v>
      </c>
      <c r="B2557" s="36" t="s">
        <v>863</v>
      </c>
      <c r="G2557" s="36" t="s">
        <v>7992</v>
      </c>
      <c r="K2557" s="7"/>
      <c r="L2557" s="7" t="s">
        <v>834</v>
      </c>
      <c r="M2557" s="7" t="s">
        <v>5917</v>
      </c>
      <c r="N2557" s="4"/>
      <c r="O2557" s="4"/>
      <c r="P2557" s="4"/>
      <c r="Q2557" s="4"/>
      <c r="R2557" s="4"/>
      <c r="S2557" s="4"/>
      <c r="T2557" s="4"/>
      <c r="U2557" s="4"/>
      <c r="V2557" s="4"/>
      <c r="W2557" s="4"/>
      <c r="X2557" s="4"/>
      <c r="Y2557" s="4"/>
      <c r="Z2557" s="4"/>
      <c r="AA2557" s="4"/>
      <c r="AB2557" s="4"/>
      <c r="AC2557" s="4"/>
      <c r="AD2557" s="4"/>
      <c r="AE2557" s="4"/>
      <c r="AF2557" s="4"/>
      <c r="AG2557" s="4"/>
      <c r="AH2557" s="4"/>
      <c r="AI2557" s="4"/>
      <c r="AJ2557" s="4"/>
      <c r="AK2557" s="4"/>
      <c r="AL2557" s="4"/>
      <c r="AM2557" s="4"/>
      <c r="AN2557" s="4"/>
      <c r="AO2557" s="4"/>
      <c r="AP2557" s="4"/>
      <c r="AQ2557" s="4"/>
      <c r="AR2557" s="4"/>
      <c r="AS2557" s="4"/>
      <c r="AT2557" s="4"/>
      <c r="AU2557" s="4"/>
      <c r="AV2557" s="4"/>
      <c r="AW2557" s="4"/>
      <c r="AX2557" s="4"/>
      <c r="AY2557" s="4"/>
      <c r="AZ2557" s="4"/>
      <c r="BA2557" s="4"/>
      <c r="BB2557" s="4"/>
      <c r="BC2557" s="4"/>
      <c r="BD2557" s="4"/>
      <c r="BE2557" s="4"/>
      <c r="BF2557" s="4"/>
      <c r="BG2557" s="4"/>
      <c r="BH2557" s="4"/>
      <c r="BI2557" s="4"/>
      <c r="BJ2557" s="4"/>
      <c r="BK2557" s="4"/>
      <c r="BL2557" s="4"/>
      <c r="BM2557" s="4"/>
      <c r="BN2557" s="4"/>
      <c r="BO2557" s="4"/>
      <c r="BP2557" s="4"/>
      <c r="BQ2557" s="4"/>
      <c r="BR2557" s="4"/>
      <c r="BS2557" s="4"/>
      <c r="BT2557" s="4"/>
      <c r="BU2557" s="4"/>
      <c r="BV2557" s="4"/>
      <c r="BW2557" s="4"/>
      <c r="BZ2557" s="7"/>
      <c r="CF2557" s="7"/>
      <c r="CG2557" s="14"/>
      <c r="CH2557" s="7"/>
      <c r="CI2557" s="14"/>
      <c r="CJ2557" s="7"/>
      <c r="CK2557" s="14"/>
      <c r="CL2557" s="7"/>
      <c r="CM2557" s="14"/>
    </row>
    <row r="2558" spans="1:91" x14ac:dyDescent="0.3">
      <c r="A2558" s="10">
        <v>151</v>
      </c>
      <c r="B2558" s="36" t="s">
        <v>868</v>
      </c>
      <c r="G2558" s="36" t="s">
        <v>7993</v>
      </c>
      <c r="K2558" s="7"/>
      <c r="L2558" s="7" t="s">
        <v>834</v>
      </c>
      <c r="M2558" s="7" t="s">
        <v>780</v>
      </c>
      <c r="N2558" s="4"/>
      <c r="O2558" s="4"/>
      <c r="P2558" s="4"/>
      <c r="Q2558" s="4"/>
      <c r="R2558" s="4"/>
      <c r="S2558" s="4"/>
      <c r="T2558" s="4"/>
      <c r="U2558" s="4"/>
      <c r="V2558" s="4"/>
      <c r="W2558" s="4"/>
      <c r="X2558" s="4"/>
      <c r="Y2558" s="4"/>
      <c r="Z2558" s="4"/>
      <c r="AA2558" s="4"/>
      <c r="AB2558" s="4"/>
      <c r="AC2558" s="4"/>
      <c r="AD2558" s="4"/>
      <c r="AE2558" s="4"/>
      <c r="AF2558" s="4"/>
      <c r="AG2558" s="4"/>
      <c r="AH2558" s="4"/>
      <c r="AI2558" s="4"/>
      <c r="AJ2558" s="4"/>
      <c r="AK2558" s="4"/>
      <c r="AL2558" s="4"/>
      <c r="AM2558" s="4"/>
      <c r="AN2558" s="4"/>
      <c r="AO2558" s="4"/>
      <c r="AP2558" s="4"/>
      <c r="AQ2558" s="4"/>
      <c r="AR2558" s="4"/>
      <c r="AS2558" s="4"/>
      <c r="AT2558" s="4"/>
      <c r="AU2558" s="4"/>
      <c r="AV2558" s="4"/>
      <c r="AW2558" s="4"/>
      <c r="AX2558" s="4"/>
      <c r="AY2558" s="4"/>
      <c r="AZ2558" s="4"/>
      <c r="BA2558" s="4"/>
      <c r="BB2558" s="4"/>
      <c r="BC2558" s="4"/>
      <c r="BD2558" s="4"/>
      <c r="BE2558" s="4"/>
      <c r="BF2558" s="4"/>
      <c r="BG2558" s="4"/>
      <c r="BH2558" s="4"/>
      <c r="BI2558" s="4"/>
      <c r="BJ2558" s="4"/>
      <c r="BK2558" s="4"/>
      <c r="BL2558" s="4"/>
      <c r="BM2558" s="4"/>
      <c r="BN2558" s="4"/>
      <c r="BO2558" s="4"/>
      <c r="BP2558" s="4"/>
      <c r="BQ2558" s="4"/>
      <c r="BR2558" s="4"/>
      <c r="BS2558" s="4"/>
      <c r="BT2558" s="4"/>
      <c r="BU2558" s="4"/>
      <c r="BV2558" s="4"/>
      <c r="BW2558" s="4"/>
      <c r="BZ2558" s="7"/>
      <c r="CF2558" s="7"/>
      <c r="CG2558" s="14"/>
      <c r="CH2558" s="7"/>
      <c r="CI2558" s="14"/>
      <c r="CJ2558" s="7"/>
      <c r="CK2558" s="14"/>
      <c r="CL2558" s="7"/>
      <c r="CM2558" s="14"/>
    </row>
    <row r="2559" spans="1:91" x14ac:dyDescent="0.3">
      <c r="A2559" s="10">
        <v>151</v>
      </c>
      <c r="B2559" s="36" t="s">
        <v>949</v>
      </c>
      <c r="G2559" s="36" t="s">
        <v>7994</v>
      </c>
      <c r="K2559" s="7"/>
      <c r="L2559" s="7" t="s">
        <v>834</v>
      </c>
      <c r="M2559" s="7" t="s">
        <v>5917</v>
      </c>
      <c r="N2559" s="4"/>
      <c r="O2559" s="4"/>
      <c r="P2559" s="4"/>
      <c r="Q2559" s="4"/>
      <c r="R2559" s="4"/>
      <c r="S2559" s="4"/>
      <c r="T2559" s="4"/>
      <c r="U2559" s="4"/>
      <c r="V2559" s="4"/>
      <c r="W2559" s="4"/>
      <c r="X2559" s="4"/>
      <c r="Y2559" s="4"/>
      <c r="Z2559" s="4"/>
      <c r="AA2559" s="4"/>
      <c r="AB2559" s="4"/>
      <c r="AC2559" s="4"/>
      <c r="AD2559" s="4"/>
      <c r="AE2559" s="4"/>
      <c r="AF2559" s="4"/>
      <c r="AG2559" s="4"/>
      <c r="AH2559" s="4"/>
      <c r="AI2559" s="4"/>
      <c r="AJ2559" s="4"/>
      <c r="AK2559" s="4"/>
      <c r="AL2559" s="4"/>
      <c r="AM2559" s="4"/>
      <c r="AN2559" s="4"/>
      <c r="AO2559" s="4"/>
      <c r="AP2559" s="4"/>
      <c r="AQ2559" s="4"/>
      <c r="AR2559" s="4"/>
      <c r="AS2559" s="4"/>
      <c r="AT2559" s="4"/>
      <c r="AU2559" s="4"/>
      <c r="AV2559" s="4"/>
      <c r="AW2559" s="4"/>
      <c r="AX2559" s="4"/>
      <c r="AY2559" s="4"/>
      <c r="AZ2559" s="4"/>
      <c r="BA2559" s="4"/>
      <c r="BB2559" s="4"/>
      <c r="BC2559" s="4"/>
      <c r="BD2559" s="4"/>
      <c r="BE2559" s="4"/>
      <c r="BF2559" s="4"/>
      <c r="BG2559" s="4"/>
      <c r="BH2559" s="4"/>
      <c r="BI2559" s="4"/>
      <c r="BJ2559" s="4"/>
      <c r="BK2559" s="4"/>
      <c r="BL2559" s="4"/>
      <c r="BM2559" s="4"/>
      <c r="BN2559" s="4"/>
      <c r="BO2559" s="4"/>
      <c r="BP2559" s="4"/>
      <c r="BQ2559" s="4"/>
      <c r="BR2559" s="4"/>
      <c r="BS2559" s="4"/>
      <c r="BT2559" s="4"/>
      <c r="BU2559" s="4"/>
      <c r="BV2559" s="4"/>
      <c r="BW2559" s="4"/>
      <c r="BZ2559" s="7"/>
      <c r="CF2559" s="7"/>
      <c r="CG2559" s="14"/>
      <c r="CH2559" s="7"/>
      <c r="CI2559" s="14"/>
      <c r="CJ2559" s="7"/>
      <c r="CK2559" s="14"/>
      <c r="CL2559" s="7"/>
      <c r="CM2559" s="14"/>
    </row>
    <row r="2560" spans="1:91" x14ac:dyDescent="0.3">
      <c r="A2560" s="10">
        <v>151</v>
      </c>
      <c r="B2560" s="36" t="s">
        <v>913</v>
      </c>
      <c r="G2560" s="36" t="s">
        <v>7995</v>
      </c>
      <c r="K2560" s="7"/>
      <c r="L2560" s="7" t="s">
        <v>834</v>
      </c>
      <c r="M2560" s="7" t="s">
        <v>5917</v>
      </c>
      <c r="N2560" s="4"/>
      <c r="O2560" s="4"/>
      <c r="P2560" s="4"/>
      <c r="Q2560" s="4"/>
      <c r="R2560" s="4"/>
      <c r="S2560" s="4"/>
      <c r="T2560" s="4"/>
      <c r="U2560" s="4"/>
      <c r="V2560" s="4"/>
      <c r="W2560" s="4"/>
      <c r="X2560" s="4"/>
      <c r="Y2560" s="4"/>
      <c r="Z2560" s="4"/>
      <c r="AA2560" s="4"/>
      <c r="AB2560" s="4"/>
      <c r="AC2560" s="4"/>
      <c r="AD2560" s="4"/>
      <c r="AE2560" s="4"/>
      <c r="AF2560" s="4"/>
      <c r="AG2560" s="4"/>
      <c r="AH2560" s="4"/>
      <c r="AI2560" s="4"/>
      <c r="AJ2560" s="4"/>
      <c r="AK2560" s="4"/>
      <c r="AL2560" s="4"/>
      <c r="AM2560" s="4"/>
      <c r="AN2560" s="4"/>
      <c r="AO2560" s="4"/>
      <c r="AP2560" s="4"/>
      <c r="AQ2560" s="4"/>
      <c r="AR2560" s="4"/>
      <c r="AS2560" s="4"/>
      <c r="AT2560" s="4"/>
      <c r="AU2560" s="4"/>
      <c r="AV2560" s="4"/>
      <c r="AW2560" s="4"/>
      <c r="AX2560" s="4"/>
      <c r="AY2560" s="4"/>
      <c r="AZ2560" s="4"/>
      <c r="BA2560" s="4"/>
      <c r="BB2560" s="4"/>
      <c r="BC2560" s="4"/>
      <c r="BD2560" s="4"/>
      <c r="BE2560" s="4"/>
      <c r="BF2560" s="4"/>
      <c r="BG2560" s="4"/>
      <c r="BH2560" s="4"/>
      <c r="BI2560" s="4"/>
      <c r="BJ2560" s="4"/>
      <c r="BK2560" s="4"/>
      <c r="BL2560" s="4"/>
      <c r="BM2560" s="4"/>
      <c r="BN2560" s="4"/>
      <c r="BO2560" s="4"/>
      <c r="BP2560" s="4"/>
      <c r="BQ2560" s="4"/>
      <c r="BR2560" s="4"/>
      <c r="BS2560" s="4"/>
      <c r="BT2560" s="4"/>
      <c r="BU2560" s="4"/>
      <c r="BV2560" s="4"/>
      <c r="BW2560" s="4"/>
      <c r="BZ2560" s="7"/>
      <c r="CF2560" s="7"/>
      <c r="CG2560" s="14"/>
      <c r="CH2560" s="7"/>
      <c r="CI2560" s="14"/>
      <c r="CJ2560" s="7"/>
      <c r="CK2560" s="14"/>
      <c r="CL2560" s="7"/>
      <c r="CM2560" s="14"/>
    </row>
    <row r="2561" spans="1:91" x14ac:dyDescent="0.3">
      <c r="A2561" s="10">
        <v>151</v>
      </c>
      <c r="B2561" s="36" t="s">
        <v>1025</v>
      </c>
      <c r="G2561" s="36" t="s">
        <v>7996</v>
      </c>
      <c r="K2561" s="7"/>
      <c r="L2561" s="7" t="s">
        <v>834</v>
      </c>
      <c r="M2561" s="7" t="s">
        <v>5917</v>
      </c>
      <c r="N2561" s="4"/>
      <c r="O2561" s="4"/>
      <c r="P2561" s="4"/>
      <c r="Q2561" s="4"/>
      <c r="R2561" s="4"/>
      <c r="S2561" s="4"/>
      <c r="T2561" s="4"/>
      <c r="U2561" s="4"/>
      <c r="V2561" s="4"/>
      <c r="W2561" s="4"/>
      <c r="X2561" s="4"/>
      <c r="Y2561" s="4"/>
      <c r="Z2561" s="4"/>
      <c r="AA2561" s="4"/>
      <c r="AB2561" s="4"/>
      <c r="AC2561" s="4"/>
      <c r="AD2561" s="4"/>
      <c r="AE2561" s="4"/>
      <c r="AF2561" s="4"/>
      <c r="AG2561" s="4"/>
      <c r="AH2561" s="4"/>
      <c r="AI2561" s="4"/>
      <c r="AJ2561" s="4"/>
      <c r="AK2561" s="4"/>
      <c r="AL2561" s="4"/>
      <c r="AM2561" s="4"/>
      <c r="AN2561" s="4"/>
      <c r="AO2561" s="4"/>
      <c r="AP2561" s="4"/>
      <c r="AQ2561" s="4"/>
      <c r="AR2561" s="4"/>
      <c r="AS2561" s="4"/>
      <c r="AT2561" s="4"/>
      <c r="AU2561" s="4"/>
      <c r="AV2561" s="4"/>
      <c r="AW2561" s="4"/>
      <c r="AX2561" s="4"/>
      <c r="AY2561" s="4"/>
      <c r="AZ2561" s="4"/>
      <c r="BA2561" s="4"/>
      <c r="BB2561" s="4"/>
      <c r="BC2561" s="4"/>
      <c r="BD2561" s="4"/>
      <c r="BE2561" s="4"/>
      <c r="BF2561" s="4"/>
      <c r="BG2561" s="4"/>
      <c r="BH2561" s="4"/>
      <c r="BI2561" s="4"/>
      <c r="BJ2561" s="4"/>
      <c r="BK2561" s="4"/>
      <c r="BL2561" s="4"/>
      <c r="BM2561" s="4"/>
      <c r="BN2561" s="4"/>
      <c r="BO2561" s="4"/>
      <c r="BP2561" s="4"/>
      <c r="BQ2561" s="4"/>
      <c r="BR2561" s="4"/>
      <c r="BS2561" s="4"/>
      <c r="BT2561" s="4"/>
      <c r="BU2561" s="4"/>
      <c r="BV2561" s="4"/>
      <c r="BW2561" s="4"/>
      <c r="BZ2561" s="7"/>
      <c r="CF2561" s="7"/>
      <c r="CG2561" s="14"/>
      <c r="CH2561" s="7"/>
      <c r="CI2561" s="14"/>
      <c r="CJ2561" s="7"/>
      <c r="CK2561" s="14"/>
      <c r="CL2561" s="7"/>
      <c r="CM2561" s="14"/>
    </row>
    <row r="2562" spans="1:91" x14ac:dyDescent="0.3">
      <c r="A2562" s="10">
        <v>151</v>
      </c>
      <c r="B2562" s="36" t="s">
        <v>1058</v>
      </c>
      <c r="G2562" s="36" t="s">
        <v>7997</v>
      </c>
      <c r="K2562" s="7"/>
      <c r="L2562" s="7" t="s">
        <v>834</v>
      </c>
      <c r="M2562" s="7" t="s">
        <v>5917</v>
      </c>
      <c r="N2562" s="4"/>
      <c r="O2562" s="4"/>
      <c r="P2562" s="4"/>
      <c r="Q2562" s="4"/>
      <c r="R2562" s="4"/>
      <c r="S2562" s="4"/>
      <c r="T2562" s="4"/>
      <c r="U2562" s="4"/>
      <c r="V2562" s="4"/>
      <c r="W2562" s="4"/>
      <c r="X2562" s="4"/>
      <c r="Y2562" s="4"/>
      <c r="Z2562" s="4"/>
      <c r="AA2562" s="4"/>
      <c r="AB2562" s="4"/>
      <c r="AC2562" s="4"/>
      <c r="AD2562" s="4"/>
      <c r="AE2562" s="4"/>
      <c r="AF2562" s="4"/>
      <c r="AG2562" s="4"/>
      <c r="AH2562" s="4"/>
      <c r="AI2562" s="4"/>
      <c r="AJ2562" s="4"/>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c r="BI2562" s="4"/>
      <c r="BJ2562" s="4"/>
      <c r="BK2562" s="4"/>
      <c r="BL2562" s="4"/>
      <c r="BM2562" s="4"/>
      <c r="BN2562" s="4"/>
      <c r="BO2562" s="4"/>
      <c r="BP2562" s="4"/>
      <c r="BQ2562" s="4"/>
      <c r="BR2562" s="4"/>
      <c r="BS2562" s="4"/>
      <c r="BT2562" s="4"/>
      <c r="BU2562" s="4"/>
      <c r="BV2562" s="4"/>
      <c r="BW2562" s="4"/>
      <c r="BZ2562" s="7"/>
      <c r="CF2562" s="7"/>
      <c r="CG2562" s="14"/>
      <c r="CH2562" s="7"/>
      <c r="CI2562" s="14"/>
      <c r="CJ2562" s="7"/>
      <c r="CK2562" s="14"/>
      <c r="CL2562" s="7"/>
      <c r="CM2562" s="14"/>
    </row>
    <row r="2563" spans="1:91" x14ac:dyDescent="0.3">
      <c r="A2563" s="10">
        <v>151</v>
      </c>
      <c r="B2563" s="36" t="s">
        <v>1058</v>
      </c>
      <c r="G2563" s="36" t="s">
        <v>7998</v>
      </c>
      <c r="K2563" s="7"/>
      <c r="L2563" s="7" t="s">
        <v>834</v>
      </c>
      <c r="M2563" s="7" t="s">
        <v>5917</v>
      </c>
      <c r="N2563" s="4"/>
      <c r="O2563" s="4"/>
      <c r="P2563" s="4"/>
      <c r="Q2563" s="4"/>
      <c r="R2563" s="4"/>
      <c r="S2563" s="4"/>
      <c r="T2563" s="4"/>
      <c r="U2563" s="4"/>
      <c r="V2563" s="4"/>
      <c r="W2563" s="4"/>
      <c r="X2563" s="4"/>
      <c r="Y2563" s="4"/>
      <c r="Z2563" s="4"/>
      <c r="AA2563" s="4"/>
      <c r="AB2563" s="4"/>
      <c r="AC2563" s="4"/>
      <c r="AD2563" s="4"/>
      <c r="AE2563" s="4"/>
      <c r="AF2563" s="4"/>
      <c r="AG2563" s="4"/>
      <c r="AH2563" s="4"/>
      <c r="AI2563" s="4"/>
      <c r="AJ2563" s="4"/>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c r="BI2563" s="4"/>
      <c r="BJ2563" s="4"/>
      <c r="BK2563" s="4"/>
      <c r="BL2563" s="4"/>
      <c r="BM2563" s="4"/>
      <c r="BN2563" s="4"/>
      <c r="BO2563" s="4"/>
      <c r="BP2563" s="4"/>
      <c r="BQ2563" s="4"/>
      <c r="BR2563" s="4"/>
      <c r="BS2563" s="4"/>
      <c r="BT2563" s="4"/>
      <c r="BU2563" s="4"/>
      <c r="BV2563" s="4"/>
      <c r="BW2563" s="4"/>
      <c r="BZ2563" s="7"/>
      <c r="CF2563" s="7"/>
      <c r="CG2563" s="14"/>
      <c r="CH2563" s="7"/>
      <c r="CI2563" s="14"/>
      <c r="CJ2563" s="7"/>
      <c r="CK2563" s="14"/>
      <c r="CL2563" s="7"/>
      <c r="CM2563" s="14"/>
    </row>
    <row r="2564" spans="1:91" x14ac:dyDescent="0.3">
      <c r="A2564" s="10">
        <v>151</v>
      </c>
      <c r="B2564" s="36" t="s">
        <v>1058</v>
      </c>
      <c r="G2564" s="36" t="s">
        <v>7999</v>
      </c>
      <c r="K2564" s="7"/>
      <c r="L2564" s="7" t="s">
        <v>834</v>
      </c>
      <c r="M2564" s="7" t="s">
        <v>5917</v>
      </c>
      <c r="N2564" s="4"/>
      <c r="O2564" s="4"/>
      <c r="P2564" s="4"/>
      <c r="Q2564" s="4"/>
      <c r="R2564" s="4"/>
      <c r="S2564" s="4"/>
      <c r="T2564" s="4"/>
      <c r="U2564" s="4"/>
      <c r="V2564" s="4"/>
      <c r="W2564" s="4"/>
      <c r="X2564" s="4"/>
      <c r="Y2564" s="4"/>
      <c r="Z2564" s="4"/>
      <c r="AA2564" s="4"/>
      <c r="AB2564" s="4"/>
      <c r="AC2564" s="4"/>
      <c r="AD2564" s="4"/>
      <c r="AE2564" s="4"/>
      <c r="AF2564" s="4"/>
      <c r="AG2564" s="4"/>
      <c r="AH2564" s="4"/>
      <c r="AI2564" s="4"/>
      <c r="AJ2564" s="4"/>
      <c r="AK2564" s="4"/>
      <c r="AL2564" s="4"/>
      <c r="AM2564" s="4"/>
      <c r="AN2564" s="4"/>
      <c r="AO2564" s="4"/>
      <c r="AP2564" s="4"/>
      <c r="AQ2564" s="4"/>
      <c r="AR2564" s="4"/>
      <c r="AS2564" s="4"/>
      <c r="AT2564" s="4"/>
      <c r="AU2564" s="4"/>
      <c r="AV2564" s="4"/>
      <c r="AW2564" s="4"/>
      <c r="AX2564" s="4"/>
      <c r="AY2564" s="4"/>
      <c r="AZ2564" s="4"/>
      <c r="BA2564" s="4"/>
      <c r="BB2564" s="4"/>
      <c r="BC2564" s="4"/>
      <c r="BD2564" s="4"/>
      <c r="BE2564" s="4"/>
      <c r="BF2564" s="4"/>
      <c r="BG2564" s="4"/>
      <c r="BH2564" s="4"/>
      <c r="BI2564" s="4"/>
      <c r="BJ2564" s="4"/>
      <c r="BK2564" s="4"/>
      <c r="BL2564" s="4"/>
      <c r="BM2564" s="4"/>
      <c r="BN2564" s="4"/>
      <c r="BO2564" s="4"/>
      <c r="BP2564" s="4"/>
      <c r="BQ2564" s="4"/>
      <c r="BR2564" s="4"/>
      <c r="BS2564" s="4"/>
      <c r="BT2564" s="4"/>
      <c r="BU2564" s="4"/>
      <c r="BV2564" s="4"/>
      <c r="BW2564" s="4"/>
      <c r="BZ2564" s="7"/>
      <c r="CF2564" s="7"/>
      <c r="CG2564" s="14"/>
      <c r="CH2564" s="7"/>
      <c r="CI2564" s="14"/>
      <c r="CJ2564" s="7"/>
      <c r="CK2564" s="14"/>
      <c r="CL2564" s="7"/>
      <c r="CM2564" s="14"/>
    </row>
    <row r="2565" spans="1:91" x14ac:dyDescent="0.3">
      <c r="A2565" s="10">
        <v>151</v>
      </c>
      <c r="B2565" s="36" t="s">
        <v>863</v>
      </c>
      <c r="G2565" s="36" t="s">
        <v>4531</v>
      </c>
      <c r="K2565" s="7"/>
      <c r="L2565" s="7" t="s">
        <v>834</v>
      </c>
      <c r="M2565" s="7" t="s">
        <v>5917</v>
      </c>
      <c r="N2565" s="4"/>
      <c r="O2565" s="4"/>
      <c r="P2565" s="4"/>
      <c r="Q2565" s="4"/>
      <c r="R2565" s="4"/>
      <c r="S2565" s="4"/>
      <c r="T2565" s="4"/>
      <c r="U2565" s="4"/>
      <c r="V2565" s="4"/>
      <c r="W2565" s="4"/>
      <c r="X2565" s="4"/>
      <c r="Y2565" s="4"/>
      <c r="Z2565" s="4"/>
      <c r="AA2565" s="4"/>
      <c r="AB2565" s="4"/>
      <c r="AC2565" s="4"/>
      <c r="AD2565" s="4"/>
      <c r="AE2565" s="4"/>
      <c r="AF2565" s="4"/>
      <c r="AG2565" s="4"/>
      <c r="AH2565" s="4"/>
      <c r="AI2565" s="4"/>
      <c r="AJ2565" s="4"/>
      <c r="AK2565" s="4"/>
      <c r="AL2565" s="4"/>
      <c r="AM2565" s="4"/>
      <c r="AN2565" s="4"/>
      <c r="AO2565" s="4"/>
      <c r="AP2565" s="4"/>
      <c r="AQ2565" s="4"/>
      <c r="AR2565" s="4"/>
      <c r="AS2565" s="4"/>
      <c r="AT2565" s="4"/>
      <c r="AU2565" s="4"/>
      <c r="AV2565" s="4"/>
      <c r="AW2565" s="4"/>
      <c r="AX2565" s="4"/>
      <c r="AY2565" s="4"/>
      <c r="AZ2565" s="4"/>
      <c r="BA2565" s="4"/>
      <c r="BB2565" s="4"/>
      <c r="BC2565" s="4"/>
      <c r="BD2565" s="4"/>
      <c r="BE2565" s="4"/>
      <c r="BF2565" s="4"/>
      <c r="BG2565" s="4"/>
      <c r="BH2565" s="4"/>
      <c r="BI2565" s="4"/>
      <c r="BJ2565" s="4"/>
      <c r="BK2565" s="4"/>
      <c r="BL2565" s="4"/>
      <c r="BM2565" s="4"/>
      <c r="BN2565" s="4"/>
      <c r="BO2565" s="4"/>
      <c r="BP2565" s="4"/>
      <c r="BQ2565" s="4"/>
      <c r="BR2565" s="4"/>
      <c r="BS2565" s="4"/>
      <c r="BT2565" s="4"/>
      <c r="BU2565" s="4"/>
      <c r="BV2565" s="4"/>
      <c r="BW2565" s="4"/>
      <c r="BZ2565" s="7"/>
      <c r="CF2565" s="7"/>
      <c r="CG2565" s="14"/>
      <c r="CH2565" s="7"/>
      <c r="CI2565" s="14"/>
      <c r="CJ2565" s="7"/>
      <c r="CK2565" s="14"/>
      <c r="CL2565" s="7"/>
      <c r="CM2565" s="14"/>
    </row>
    <row r="2566" spans="1:91" x14ac:dyDescent="0.3">
      <c r="A2566" s="10">
        <v>151</v>
      </c>
      <c r="B2566" s="36" t="s">
        <v>1025</v>
      </c>
      <c r="G2566" s="36" t="s">
        <v>8000</v>
      </c>
      <c r="K2566" s="7"/>
      <c r="L2566" s="7" t="s">
        <v>834</v>
      </c>
      <c r="M2566" s="7" t="s">
        <v>636</v>
      </c>
      <c r="N2566" s="4"/>
      <c r="O2566" s="4"/>
      <c r="P2566" s="4"/>
      <c r="Q2566" s="4"/>
      <c r="R2566" s="4"/>
      <c r="S2566" s="4"/>
      <c r="T2566" s="4"/>
      <c r="U2566" s="4"/>
      <c r="V2566" s="4"/>
      <c r="W2566" s="4"/>
      <c r="X2566" s="4"/>
      <c r="Y2566" s="4"/>
      <c r="Z2566" s="4"/>
      <c r="AA2566" s="4"/>
      <c r="AB2566" s="4"/>
      <c r="AC2566" s="4"/>
      <c r="AD2566" s="4"/>
      <c r="AE2566" s="4"/>
      <c r="AF2566" s="4"/>
      <c r="AG2566" s="4"/>
      <c r="AH2566" s="4"/>
      <c r="AI2566" s="4"/>
      <c r="AJ2566" s="4"/>
      <c r="AK2566" s="4"/>
      <c r="AL2566" s="4"/>
      <c r="AM2566" s="4"/>
      <c r="AN2566" s="4"/>
      <c r="AO2566" s="4"/>
      <c r="AP2566" s="4"/>
      <c r="AQ2566" s="4"/>
      <c r="AR2566" s="4"/>
      <c r="AS2566" s="4"/>
      <c r="AT2566" s="4"/>
      <c r="AU2566" s="4"/>
      <c r="AV2566" s="4"/>
      <c r="AW2566" s="4"/>
      <c r="AX2566" s="4"/>
      <c r="AY2566" s="4"/>
      <c r="AZ2566" s="4"/>
      <c r="BA2566" s="4"/>
      <c r="BB2566" s="4"/>
      <c r="BC2566" s="4"/>
      <c r="BD2566" s="4"/>
      <c r="BE2566" s="4"/>
      <c r="BF2566" s="4"/>
      <c r="BG2566" s="4"/>
      <c r="BH2566" s="4"/>
      <c r="BI2566" s="4"/>
      <c r="BJ2566" s="4"/>
      <c r="BK2566" s="4"/>
      <c r="BL2566" s="4"/>
      <c r="BM2566" s="4"/>
      <c r="BN2566" s="4"/>
      <c r="BO2566" s="4"/>
      <c r="BP2566" s="4"/>
      <c r="BQ2566" s="4"/>
      <c r="BR2566" s="4"/>
      <c r="BS2566" s="4"/>
      <c r="BT2566" s="4"/>
      <c r="BU2566" s="4"/>
      <c r="BV2566" s="4"/>
      <c r="BW2566" s="4"/>
      <c r="BZ2566" s="7"/>
      <c r="CF2566" s="7"/>
      <c r="CG2566" s="14"/>
      <c r="CH2566" s="7"/>
      <c r="CI2566" s="14"/>
      <c r="CJ2566" s="7"/>
      <c r="CK2566" s="14"/>
      <c r="CL2566" s="7"/>
      <c r="CM2566" s="14"/>
    </row>
    <row r="2567" spans="1:91" x14ac:dyDescent="0.3">
      <c r="A2567" s="10">
        <v>151</v>
      </c>
      <c r="B2567" s="36" t="s">
        <v>1058</v>
      </c>
      <c r="G2567" s="36" t="s">
        <v>8001</v>
      </c>
      <c r="K2567" s="7"/>
      <c r="L2567" s="7" t="s">
        <v>834</v>
      </c>
      <c r="M2567" s="7" t="s">
        <v>5917</v>
      </c>
      <c r="N2567" s="4"/>
      <c r="O2567" s="4"/>
      <c r="P2567" s="4"/>
      <c r="Q2567" s="4"/>
      <c r="R2567" s="4"/>
      <c r="S2567" s="4"/>
      <c r="T2567" s="4"/>
      <c r="U2567" s="4"/>
      <c r="V2567" s="4"/>
      <c r="W2567" s="4"/>
      <c r="X2567" s="4"/>
      <c r="Y2567" s="4"/>
      <c r="Z2567" s="4"/>
      <c r="AA2567" s="4"/>
      <c r="AB2567" s="4"/>
      <c r="AC2567" s="4"/>
      <c r="AD2567" s="4"/>
      <c r="AE2567" s="4"/>
      <c r="AF2567" s="4"/>
      <c r="AG2567" s="4"/>
      <c r="AH2567" s="4"/>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4"/>
      <c r="BH2567" s="4"/>
      <c r="BI2567" s="4"/>
      <c r="BJ2567" s="4"/>
      <c r="BK2567" s="4"/>
      <c r="BL2567" s="4"/>
      <c r="BM2567" s="4"/>
      <c r="BN2567" s="4"/>
      <c r="BO2567" s="4"/>
      <c r="BP2567" s="4"/>
      <c r="BQ2567" s="4"/>
      <c r="BR2567" s="4"/>
      <c r="BS2567" s="4"/>
      <c r="BT2567" s="4"/>
      <c r="BU2567" s="4"/>
      <c r="BV2567" s="4"/>
      <c r="BW2567" s="4"/>
      <c r="BZ2567" s="7"/>
      <c r="CF2567" s="7"/>
      <c r="CG2567" s="14"/>
      <c r="CH2567" s="7"/>
      <c r="CI2567" s="14"/>
      <c r="CJ2567" s="7"/>
      <c r="CK2567" s="14"/>
      <c r="CL2567" s="7"/>
      <c r="CM2567" s="14"/>
    </row>
    <row r="2568" spans="1:91" x14ac:dyDescent="0.3">
      <c r="A2568" s="10">
        <v>151</v>
      </c>
      <c r="B2568" s="36" t="s">
        <v>913</v>
      </c>
      <c r="G2568" s="36" t="s">
        <v>8002</v>
      </c>
      <c r="K2568" s="7"/>
      <c r="L2568" s="7" t="s">
        <v>834</v>
      </c>
      <c r="M2568" s="7" t="s">
        <v>5917</v>
      </c>
      <c r="N2568" s="4"/>
      <c r="O2568" s="4"/>
      <c r="P2568" s="4"/>
      <c r="Q2568" s="4"/>
      <c r="R2568" s="4"/>
      <c r="S2568" s="4"/>
      <c r="T2568" s="4"/>
      <c r="U2568" s="4"/>
      <c r="V2568" s="4"/>
      <c r="W2568" s="4"/>
      <c r="X2568" s="4"/>
      <c r="Y2568" s="4"/>
      <c r="Z2568" s="4"/>
      <c r="AA2568" s="4"/>
      <c r="AB2568" s="4"/>
      <c r="AC2568" s="4"/>
      <c r="AD2568" s="4"/>
      <c r="AE2568" s="4"/>
      <c r="AF2568" s="4"/>
      <c r="AG2568" s="4"/>
      <c r="AH2568" s="4"/>
      <c r="AI2568" s="4"/>
      <c r="AJ2568" s="4"/>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c r="BI2568" s="4"/>
      <c r="BJ2568" s="4"/>
      <c r="BK2568" s="4"/>
      <c r="BL2568" s="4"/>
      <c r="BM2568" s="4"/>
      <c r="BN2568" s="4"/>
      <c r="BO2568" s="4"/>
      <c r="BP2568" s="4"/>
      <c r="BQ2568" s="4"/>
      <c r="BR2568" s="4"/>
      <c r="BS2568" s="4"/>
      <c r="BT2568" s="4"/>
      <c r="BU2568" s="4"/>
      <c r="BV2568" s="4"/>
      <c r="BW2568" s="4"/>
      <c r="BZ2568" s="7"/>
      <c r="CF2568" s="7"/>
      <c r="CG2568" s="14"/>
      <c r="CH2568" s="7"/>
      <c r="CI2568" s="14"/>
      <c r="CJ2568" s="7"/>
      <c r="CK2568" s="14"/>
      <c r="CL2568" s="7"/>
      <c r="CM2568" s="14"/>
    </row>
    <row r="2569" spans="1:91" x14ac:dyDescent="0.3">
      <c r="A2569" s="10">
        <v>151</v>
      </c>
      <c r="B2569" s="36" t="s">
        <v>913</v>
      </c>
      <c r="G2569" s="36" t="s">
        <v>8003</v>
      </c>
      <c r="K2569" s="7"/>
      <c r="L2569" s="7" t="s">
        <v>834</v>
      </c>
      <c r="M2569" s="7" t="s">
        <v>5917</v>
      </c>
      <c r="N2569" s="4"/>
      <c r="O2569" s="4"/>
      <c r="P2569" s="4"/>
      <c r="Q2569" s="4"/>
      <c r="R2569" s="4"/>
      <c r="S2569" s="4"/>
      <c r="T2569" s="4"/>
      <c r="U2569" s="4"/>
      <c r="V2569" s="4"/>
      <c r="W2569" s="4"/>
      <c r="X2569" s="4"/>
      <c r="Y2569" s="4"/>
      <c r="Z2569" s="4"/>
      <c r="AA2569" s="4"/>
      <c r="AB2569" s="4"/>
      <c r="AC2569" s="4"/>
      <c r="AD2569" s="4"/>
      <c r="AE2569" s="4"/>
      <c r="AF2569" s="4"/>
      <c r="AG2569" s="4"/>
      <c r="AH2569" s="4"/>
      <c r="AI2569" s="4"/>
      <c r="AJ2569" s="4"/>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c r="BI2569" s="4"/>
      <c r="BJ2569" s="4"/>
      <c r="BK2569" s="4"/>
      <c r="BL2569" s="4"/>
      <c r="BM2569" s="4"/>
      <c r="BN2569" s="4"/>
      <c r="BO2569" s="4"/>
      <c r="BP2569" s="4"/>
      <c r="BQ2569" s="4"/>
      <c r="BR2569" s="4"/>
      <c r="BS2569" s="4"/>
      <c r="BT2569" s="4"/>
      <c r="BU2569" s="4"/>
      <c r="BV2569" s="4"/>
      <c r="BW2569" s="4"/>
      <c r="BZ2569" s="7"/>
      <c r="CF2569" s="7"/>
      <c r="CG2569" s="14"/>
      <c r="CH2569" s="7"/>
      <c r="CI2569" s="14"/>
      <c r="CJ2569" s="7"/>
      <c r="CK2569" s="14"/>
      <c r="CL2569" s="7"/>
      <c r="CM2569" s="14"/>
    </row>
    <row r="2570" spans="1:91" x14ac:dyDescent="0.3">
      <c r="A2570" s="10">
        <v>151</v>
      </c>
      <c r="B2570" s="36" t="s">
        <v>913</v>
      </c>
      <c r="G2570" s="36" t="s">
        <v>8004</v>
      </c>
      <c r="K2570" s="7"/>
      <c r="L2570" s="7" t="s">
        <v>834</v>
      </c>
      <c r="M2570" s="7" t="s">
        <v>5917</v>
      </c>
      <c r="N2570" s="4"/>
      <c r="O2570" s="4"/>
      <c r="P2570" s="4"/>
      <c r="Q2570" s="4"/>
      <c r="R2570" s="4"/>
      <c r="S2570" s="4"/>
      <c r="T2570" s="4"/>
      <c r="U2570" s="4"/>
      <c r="V2570" s="4"/>
      <c r="W2570" s="4"/>
      <c r="X2570" s="4"/>
      <c r="Y2570" s="4"/>
      <c r="Z2570" s="4"/>
      <c r="AA2570" s="4"/>
      <c r="AB2570" s="4"/>
      <c r="AC2570" s="4"/>
      <c r="AD2570" s="4"/>
      <c r="AE2570" s="4"/>
      <c r="AF2570" s="4"/>
      <c r="AG2570" s="4"/>
      <c r="AH2570" s="4"/>
      <c r="AI2570" s="4"/>
      <c r="AJ2570" s="4"/>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c r="BI2570" s="4"/>
      <c r="BJ2570" s="4"/>
      <c r="BK2570" s="4"/>
      <c r="BL2570" s="4"/>
      <c r="BM2570" s="4"/>
      <c r="BN2570" s="4"/>
      <c r="BO2570" s="4"/>
      <c r="BP2570" s="4"/>
      <c r="BQ2570" s="4"/>
      <c r="BR2570" s="4"/>
      <c r="BS2570" s="4"/>
      <c r="BT2570" s="4"/>
      <c r="BU2570" s="4"/>
      <c r="BV2570" s="4"/>
      <c r="BW2570" s="4"/>
      <c r="BZ2570" s="7"/>
      <c r="CF2570" s="7"/>
      <c r="CG2570" s="14"/>
      <c r="CH2570" s="7"/>
      <c r="CI2570" s="14"/>
      <c r="CJ2570" s="7"/>
      <c r="CK2570" s="14"/>
      <c r="CL2570" s="7"/>
      <c r="CM2570" s="14"/>
    </row>
    <row r="2571" spans="1:91" x14ac:dyDescent="0.3">
      <c r="A2571" s="10">
        <v>151</v>
      </c>
      <c r="B2571" s="36" t="s">
        <v>913</v>
      </c>
      <c r="G2571" s="36" t="s">
        <v>8005</v>
      </c>
      <c r="K2571" s="7"/>
      <c r="L2571" s="7" t="s">
        <v>834</v>
      </c>
      <c r="M2571" s="7" t="s">
        <v>5917</v>
      </c>
      <c r="N2571" s="4"/>
      <c r="O2571" s="4"/>
      <c r="P2571" s="4"/>
      <c r="Q2571" s="4"/>
      <c r="R2571" s="4"/>
      <c r="S2571" s="4"/>
      <c r="T2571" s="4"/>
      <c r="U2571" s="4"/>
      <c r="V2571" s="4"/>
      <c r="W2571" s="4"/>
      <c r="X2571" s="4"/>
      <c r="Y2571" s="4"/>
      <c r="Z2571" s="4"/>
      <c r="AA2571" s="4"/>
      <c r="AB2571" s="4"/>
      <c r="AC2571" s="4"/>
      <c r="AD2571" s="4"/>
      <c r="AE2571" s="4"/>
      <c r="AF2571" s="4"/>
      <c r="AG2571" s="4"/>
      <c r="AH2571" s="4"/>
      <c r="AI2571" s="4"/>
      <c r="AJ2571" s="4"/>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c r="BI2571" s="4"/>
      <c r="BJ2571" s="4"/>
      <c r="BK2571" s="4"/>
      <c r="BL2571" s="4"/>
      <c r="BM2571" s="4"/>
      <c r="BN2571" s="4"/>
      <c r="BO2571" s="4"/>
      <c r="BP2571" s="4"/>
      <c r="BQ2571" s="4"/>
      <c r="BR2571" s="4"/>
      <c r="BS2571" s="4"/>
      <c r="BT2571" s="4"/>
      <c r="BU2571" s="4"/>
      <c r="BV2571" s="4"/>
      <c r="BW2571" s="4"/>
      <c r="BZ2571" s="7"/>
      <c r="CF2571" s="7"/>
      <c r="CG2571" s="14"/>
      <c r="CH2571" s="7"/>
      <c r="CI2571" s="14"/>
      <c r="CJ2571" s="7"/>
      <c r="CK2571" s="14"/>
      <c r="CL2571" s="7"/>
      <c r="CM2571" s="14"/>
    </row>
    <row r="2572" spans="1:91" x14ac:dyDescent="0.3">
      <c r="A2572" s="10">
        <v>151</v>
      </c>
      <c r="B2572" s="36" t="s">
        <v>913</v>
      </c>
      <c r="G2572" s="36" t="s">
        <v>8006</v>
      </c>
      <c r="K2572" s="7"/>
      <c r="L2572" s="7" t="s">
        <v>834</v>
      </c>
      <c r="M2572" s="7" t="s">
        <v>5917</v>
      </c>
      <c r="N2572" s="4"/>
      <c r="O2572" s="4"/>
      <c r="P2572" s="4"/>
      <c r="Q2572" s="4"/>
      <c r="R2572" s="4"/>
      <c r="S2572" s="4"/>
      <c r="T2572" s="4"/>
      <c r="U2572" s="4"/>
      <c r="V2572" s="4"/>
      <c r="W2572" s="4"/>
      <c r="X2572" s="4"/>
      <c r="Y2572" s="4"/>
      <c r="Z2572" s="4"/>
      <c r="AA2572" s="4"/>
      <c r="AB2572" s="4"/>
      <c r="AC2572" s="4"/>
      <c r="AD2572" s="4"/>
      <c r="AE2572" s="4"/>
      <c r="AF2572" s="4"/>
      <c r="AG2572" s="4"/>
      <c r="AH2572" s="4"/>
      <c r="AI2572" s="4"/>
      <c r="AJ2572" s="4"/>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c r="BI2572" s="4"/>
      <c r="BJ2572" s="4"/>
      <c r="BK2572" s="4"/>
      <c r="BL2572" s="4"/>
      <c r="BM2572" s="4"/>
      <c r="BN2572" s="4"/>
      <c r="BO2572" s="4"/>
      <c r="BP2572" s="4"/>
      <c r="BQ2572" s="4"/>
      <c r="BR2572" s="4"/>
      <c r="BS2572" s="4"/>
      <c r="BT2572" s="4"/>
      <c r="BU2572" s="4"/>
      <c r="BV2572" s="4"/>
      <c r="BW2572" s="4"/>
      <c r="BZ2572" s="7"/>
      <c r="CF2572" s="7"/>
      <c r="CG2572" s="14"/>
      <c r="CH2572" s="7"/>
      <c r="CI2572" s="14"/>
      <c r="CJ2572" s="7"/>
      <c r="CK2572" s="14"/>
      <c r="CL2572" s="7"/>
      <c r="CM2572" s="14"/>
    </row>
    <row r="2573" spans="1:91" x14ac:dyDescent="0.3">
      <c r="A2573" s="10">
        <v>151</v>
      </c>
      <c r="B2573" s="36" t="s">
        <v>913</v>
      </c>
      <c r="G2573" s="36" t="s">
        <v>8007</v>
      </c>
      <c r="K2573" s="7"/>
      <c r="L2573" s="7" t="s">
        <v>834</v>
      </c>
      <c r="M2573" s="7" t="s">
        <v>5917</v>
      </c>
      <c r="N2573" s="4"/>
      <c r="O2573" s="4"/>
      <c r="P2573" s="4"/>
      <c r="Q2573" s="4"/>
      <c r="R2573" s="4"/>
      <c r="S2573" s="4"/>
      <c r="T2573" s="4"/>
      <c r="U2573" s="4"/>
      <c r="V2573" s="4"/>
      <c r="W2573" s="4"/>
      <c r="X2573" s="4"/>
      <c r="Y2573" s="4"/>
      <c r="Z2573" s="4"/>
      <c r="AA2573" s="4"/>
      <c r="AB2573" s="4"/>
      <c r="AC2573" s="4"/>
      <c r="AD2573" s="4"/>
      <c r="AE2573" s="4"/>
      <c r="AF2573" s="4"/>
      <c r="AG2573" s="4"/>
      <c r="AH2573" s="4"/>
      <c r="AI2573" s="4"/>
      <c r="AJ2573" s="4"/>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c r="BI2573" s="4"/>
      <c r="BJ2573" s="4"/>
      <c r="BK2573" s="4"/>
      <c r="BL2573" s="4"/>
      <c r="BM2573" s="4"/>
      <c r="BN2573" s="4"/>
      <c r="BO2573" s="4"/>
      <c r="BP2573" s="4"/>
      <c r="BQ2573" s="4"/>
      <c r="BR2573" s="4"/>
      <c r="BS2573" s="4"/>
      <c r="BT2573" s="4"/>
      <c r="BU2573" s="4"/>
      <c r="BV2573" s="4"/>
      <c r="BW2573" s="4"/>
      <c r="BZ2573" s="7"/>
      <c r="CF2573" s="7"/>
      <c r="CG2573" s="14"/>
      <c r="CH2573" s="7"/>
      <c r="CI2573" s="14"/>
      <c r="CJ2573" s="7"/>
      <c r="CK2573" s="14"/>
      <c r="CL2573" s="7"/>
      <c r="CM2573" s="14"/>
    </row>
    <row r="2574" spans="1:91" x14ac:dyDescent="0.3">
      <c r="A2574" s="10">
        <v>151</v>
      </c>
      <c r="B2574" s="36" t="s">
        <v>907</v>
      </c>
      <c r="G2574" s="36" t="s">
        <v>8008</v>
      </c>
      <c r="K2574" s="7"/>
      <c r="L2574" s="7" t="s">
        <v>834</v>
      </c>
      <c r="M2574" s="7" t="s">
        <v>5917</v>
      </c>
      <c r="N2574" s="4"/>
      <c r="O2574" s="4"/>
      <c r="P2574" s="4"/>
      <c r="Q2574" s="4"/>
      <c r="R2574" s="4"/>
      <c r="S2574" s="4"/>
      <c r="T2574" s="4"/>
      <c r="U2574" s="4"/>
      <c r="V2574" s="4"/>
      <c r="W2574" s="4"/>
      <c r="X2574" s="4"/>
      <c r="Y2574" s="4"/>
      <c r="Z2574" s="4"/>
      <c r="AA2574" s="4"/>
      <c r="AB2574" s="4"/>
      <c r="AC2574" s="4"/>
      <c r="AD2574" s="4"/>
      <c r="AE2574" s="4"/>
      <c r="AF2574" s="4"/>
      <c r="AG2574" s="4"/>
      <c r="AH2574" s="4"/>
      <c r="AI2574" s="4"/>
      <c r="AJ2574" s="4"/>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c r="BI2574" s="4"/>
      <c r="BJ2574" s="4"/>
      <c r="BK2574" s="4"/>
      <c r="BL2574" s="4"/>
      <c r="BM2574" s="4"/>
      <c r="BN2574" s="4"/>
      <c r="BO2574" s="4"/>
      <c r="BP2574" s="4"/>
      <c r="BQ2574" s="4"/>
      <c r="BR2574" s="4"/>
      <c r="BS2574" s="4"/>
      <c r="BT2574" s="4"/>
      <c r="BU2574" s="4"/>
      <c r="BV2574" s="4"/>
      <c r="BW2574" s="4"/>
      <c r="BZ2574" s="7"/>
      <c r="CF2574" s="7"/>
      <c r="CG2574" s="14"/>
      <c r="CH2574" s="7"/>
      <c r="CI2574" s="14"/>
      <c r="CJ2574" s="7"/>
      <c r="CK2574" s="14"/>
      <c r="CL2574" s="7"/>
      <c r="CM2574" s="14"/>
    </row>
    <row r="2575" spans="1:91" x14ac:dyDescent="0.3">
      <c r="A2575" s="10">
        <v>151</v>
      </c>
      <c r="B2575" s="36" t="s">
        <v>888</v>
      </c>
      <c r="G2575" s="36" t="s">
        <v>8009</v>
      </c>
      <c r="K2575" s="7"/>
      <c r="L2575" s="7" t="s">
        <v>834</v>
      </c>
      <c r="M2575" s="7" t="s">
        <v>5917</v>
      </c>
      <c r="N2575" s="4"/>
      <c r="O2575" s="4"/>
      <c r="P2575" s="4"/>
      <c r="Q2575" s="4"/>
      <c r="R2575" s="4"/>
      <c r="S2575" s="4"/>
      <c r="T2575" s="4"/>
      <c r="U2575" s="4"/>
      <c r="V2575" s="4"/>
      <c r="W2575" s="4"/>
      <c r="X2575" s="4"/>
      <c r="Y2575" s="4"/>
      <c r="Z2575" s="4"/>
      <c r="AA2575" s="4"/>
      <c r="AB2575" s="4"/>
      <c r="AC2575" s="4"/>
      <c r="AD2575" s="4"/>
      <c r="AE2575" s="4"/>
      <c r="AF2575" s="4"/>
      <c r="AG2575" s="4"/>
      <c r="AH2575" s="4"/>
      <c r="AI2575" s="4"/>
      <c r="AJ2575" s="4"/>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c r="BI2575" s="4"/>
      <c r="BJ2575" s="4"/>
      <c r="BK2575" s="4"/>
      <c r="BL2575" s="4"/>
      <c r="BM2575" s="4"/>
      <c r="BN2575" s="4"/>
      <c r="BO2575" s="4"/>
      <c r="BP2575" s="4"/>
      <c r="BQ2575" s="4"/>
      <c r="BR2575" s="4"/>
      <c r="BS2575" s="4"/>
      <c r="BT2575" s="4"/>
      <c r="BU2575" s="4"/>
      <c r="BV2575" s="4"/>
      <c r="BW2575" s="4"/>
      <c r="BZ2575" s="7"/>
      <c r="CF2575" s="7"/>
      <c r="CG2575" s="14"/>
      <c r="CH2575" s="7"/>
      <c r="CI2575" s="14"/>
      <c r="CJ2575" s="7"/>
      <c r="CK2575" s="14"/>
      <c r="CL2575" s="7"/>
      <c r="CM2575" s="14"/>
    </row>
    <row r="2576" spans="1:91" x14ac:dyDescent="0.3">
      <c r="A2576" s="10">
        <v>151</v>
      </c>
      <c r="B2576" s="36" t="s">
        <v>913</v>
      </c>
      <c r="G2576" s="36" t="s">
        <v>8010</v>
      </c>
      <c r="K2576" s="7"/>
      <c r="L2576" s="7" t="s">
        <v>834</v>
      </c>
      <c r="M2576" s="7" t="s">
        <v>5917</v>
      </c>
      <c r="N2576" s="4"/>
      <c r="O2576" s="4"/>
      <c r="P2576" s="4"/>
      <c r="Q2576" s="4"/>
      <c r="R2576" s="4"/>
      <c r="S2576" s="4"/>
      <c r="T2576" s="4"/>
      <c r="U2576" s="4"/>
      <c r="V2576" s="4"/>
      <c r="W2576" s="4"/>
      <c r="X2576" s="4"/>
      <c r="Y2576" s="4"/>
      <c r="Z2576" s="4"/>
      <c r="AA2576" s="4"/>
      <c r="AB2576" s="4"/>
      <c r="AC2576" s="4"/>
      <c r="AD2576" s="4"/>
      <c r="AE2576" s="4"/>
      <c r="AF2576" s="4"/>
      <c r="AG2576" s="4"/>
      <c r="AH2576" s="4"/>
      <c r="AI2576" s="4"/>
      <c r="AJ2576" s="4"/>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c r="BI2576" s="4"/>
      <c r="BJ2576" s="4"/>
      <c r="BK2576" s="4"/>
      <c r="BL2576" s="4"/>
      <c r="BM2576" s="4"/>
      <c r="BN2576" s="4"/>
      <c r="BO2576" s="4"/>
      <c r="BP2576" s="4"/>
      <c r="BQ2576" s="4"/>
      <c r="BR2576" s="4"/>
      <c r="BS2576" s="4"/>
      <c r="BT2576" s="4"/>
      <c r="BU2576" s="4"/>
      <c r="BV2576" s="4"/>
      <c r="BW2576" s="4"/>
      <c r="BZ2576" s="7"/>
      <c r="CF2576" s="7"/>
      <c r="CG2576" s="14"/>
      <c r="CH2576" s="7"/>
      <c r="CI2576" s="14"/>
      <c r="CJ2576" s="7"/>
      <c r="CK2576" s="14"/>
      <c r="CL2576" s="7"/>
      <c r="CM2576" s="14"/>
    </row>
    <row r="2577" spans="1:91" x14ac:dyDescent="0.3">
      <c r="A2577" s="10">
        <v>151</v>
      </c>
      <c r="B2577" s="36" t="s">
        <v>913</v>
      </c>
      <c r="G2577" s="36" t="s">
        <v>8011</v>
      </c>
      <c r="K2577" s="7"/>
      <c r="L2577" s="7" t="s">
        <v>834</v>
      </c>
      <c r="M2577" s="7" t="s">
        <v>5917</v>
      </c>
      <c r="N2577" s="4"/>
      <c r="O2577" s="4"/>
      <c r="P2577" s="4"/>
      <c r="Q2577" s="4"/>
      <c r="R2577" s="4"/>
      <c r="S2577" s="4"/>
      <c r="T2577" s="4"/>
      <c r="U2577" s="4"/>
      <c r="V2577" s="4"/>
      <c r="W2577" s="4"/>
      <c r="X2577" s="4"/>
      <c r="Y2577" s="4"/>
      <c r="Z2577" s="4"/>
      <c r="AA2577" s="4"/>
      <c r="AB2577" s="4"/>
      <c r="AC2577" s="4"/>
      <c r="AD2577" s="4"/>
      <c r="AE2577" s="4"/>
      <c r="AF2577" s="4"/>
      <c r="AG2577" s="4"/>
      <c r="AH2577" s="4"/>
      <c r="AI2577" s="4"/>
      <c r="AJ2577" s="4"/>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c r="BI2577" s="4"/>
      <c r="BJ2577" s="4"/>
      <c r="BK2577" s="4"/>
      <c r="BL2577" s="4"/>
      <c r="BM2577" s="4"/>
      <c r="BN2577" s="4"/>
      <c r="BO2577" s="4"/>
      <c r="BP2577" s="4"/>
      <c r="BQ2577" s="4"/>
      <c r="BR2577" s="4"/>
      <c r="BS2577" s="4"/>
      <c r="BT2577" s="4"/>
      <c r="BU2577" s="4"/>
      <c r="BV2577" s="4"/>
      <c r="BW2577" s="4"/>
      <c r="BZ2577" s="7"/>
      <c r="CF2577" s="7"/>
      <c r="CG2577" s="14"/>
      <c r="CH2577" s="7"/>
      <c r="CI2577" s="14"/>
      <c r="CJ2577" s="7"/>
      <c r="CK2577" s="14"/>
      <c r="CL2577" s="7"/>
      <c r="CM2577" s="14"/>
    </row>
    <row r="2578" spans="1:91" x14ac:dyDescent="0.3">
      <c r="A2578" s="10">
        <v>151</v>
      </c>
      <c r="B2578" s="36" t="s">
        <v>1244</v>
      </c>
      <c r="G2578" s="36" t="s">
        <v>8012</v>
      </c>
      <c r="K2578" s="7"/>
      <c r="L2578" s="7" t="s">
        <v>834</v>
      </c>
      <c r="M2578" s="7" t="s">
        <v>5917</v>
      </c>
      <c r="N2578" s="4"/>
      <c r="O2578" s="4"/>
      <c r="P2578" s="4"/>
      <c r="Q2578" s="4"/>
      <c r="R2578" s="4"/>
      <c r="S2578" s="4"/>
      <c r="T2578" s="4"/>
      <c r="U2578" s="4"/>
      <c r="V2578" s="4"/>
      <c r="W2578" s="4"/>
      <c r="X2578" s="4"/>
      <c r="Y2578" s="4"/>
      <c r="Z2578" s="4"/>
      <c r="AA2578" s="4"/>
      <c r="AB2578" s="4"/>
      <c r="AC2578" s="4"/>
      <c r="AD2578" s="4"/>
      <c r="AE2578" s="4"/>
      <c r="AF2578" s="4"/>
      <c r="AG2578" s="4"/>
      <c r="AH2578" s="4"/>
      <c r="AI2578" s="4"/>
      <c r="AJ2578" s="4"/>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c r="BI2578" s="4"/>
      <c r="BJ2578" s="4"/>
      <c r="BK2578" s="4"/>
      <c r="BL2578" s="4"/>
      <c r="BM2578" s="4"/>
      <c r="BN2578" s="4"/>
      <c r="BO2578" s="4"/>
      <c r="BP2578" s="4"/>
      <c r="BQ2578" s="4"/>
      <c r="BR2578" s="4"/>
      <c r="BS2578" s="4"/>
      <c r="BT2578" s="4"/>
      <c r="BU2578" s="4"/>
      <c r="BV2578" s="4"/>
      <c r="BW2578" s="4"/>
      <c r="BZ2578" s="7"/>
      <c r="CF2578" s="7"/>
      <c r="CG2578" s="14"/>
      <c r="CH2578" s="7"/>
      <c r="CI2578" s="14"/>
      <c r="CJ2578" s="7"/>
      <c r="CK2578" s="14"/>
      <c r="CL2578" s="7"/>
      <c r="CM2578" s="14"/>
    </row>
    <row r="2579" spans="1:91" x14ac:dyDescent="0.3">
      <c r="A2579" s="10">
        <v>151</v>
      </c>
      <c r="B2579" s="36" t="s">
        <v>1244</v>
      </c>
      <c r="G2579" s="36" t="s">
        <v>8013</v>
      </c>
      <c r="K2579" s="7"/>
      <c r="L2579" s="7" t="s">
        <v>834</v>
      </c>
      <c r="M2579" s="7" t="s">
        <v>5917</v>
      </c>
      <c r="N2579" s="4"/>
      <c r="O2579" s="4"/>
      <c r="P2579" s="4"/>
      <c r="Q2579" s="4"/>
      <c r="R2579" s="4"/>
      <c r="S2579" s="4"/>
      <c r="T2579" s="4"/>
      <c r="U2579" s="4"/>
      <c r="V2579" s="4"/>
      <c r="W2579" s="4"/>
      <c r="X2579" s="4"/>
      <c r="Y2579" s="4"/>
      <c r="Z2579" s="4"/>
      <c r="AA2579" s="4"/>
      <c r="AB2579" s="4"/>
      <c r="AC2579" s="4"/>
      <c r="AD2579" s="4"/>
      <c r="AE2579" s="4"/>
      <c r="AF2579" s="4"/>
      <c r="AG2579" s="4"/>
      <c r="AH2579" s="4"/>
      <c r="AI2579" s="4"/>
      <c r="AJ2579" s="4"/>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c r="BI2579" s="4"/>
      <c r="BJ2579" s="4"/>
      <c r="BK2579" s="4"/>
      <c r="BL2579" s="4"/>
      <c r="BM2579" s="4"/>
      <c r="BN2579" s="4"/>
      <c r="BO2579" s="4"/>
      <c r="BP2579" s="4"/>
      <c r="BQ2579" s="4"/>
      <c r="BR2579" s="4"/>
      <c r="BS2579" s="4"/>
      <c r="BT2579" s="4"/>
      <c r="BU2579" s="4"/>
      <c r="BV2579" s="4"/>
      <c r="BW2579" s="4"/>
      <c r="BZ2579" s="7"/>
      <c r="CF2579" s="7"/>
      <c r="CG2579" s="14"/>
      <c r="CH2579" s="7"/>
      <c r="CI2579" s="14"/>
      <c r="CJ2579" s="7"/>
      <c r="CK2579" s="14"/>
      <c r="CL2579" s="7"/>
      <c r="CM2579" s="14"/>
    </row>
    <row r="2580" spans="1:91" x14ac:dyDescent="0.3">
      <c r="A2580" s="10">
        <v>151</v>
      </c>
      <c r="B2580" s="36" t="s">
        <v>1025</v>
      </c>
      <c r="G2580" s="36" t="s">
        <v>8014</v>
      </c>
      <c r="K2580" s="7"/>
      <c r="L2580" s="7" t="s">
        <v>834</v>
      </c>
      <c r="M2580" s="7" t="s">
        <v>669</v>
      </c>
      <c r="N2580" s="4"/>
      <c r="O2580" s="4"/>
      <c r="P2580" s="4"/>
      <c r="Q2580" s="4"/>
      <c r="R2580" s="4"/>
      <c r="S2580" s="4"/>
      <c r="T2580" s="4"/>
      <c r="U2580" s="4"/>
      <c r="V2580" s="4"/>
      <c r="W2580" s="4"/>
      <c r="X2580" s="4"/>
      <c r="Y2580" s="4"/>
      <c r="Z2580" s="4"/>
      <c r="AA2580" s="4"/>
      <c r="AB2580" s="4"/>
      <c r="AC2580" s="4"/>
      <c r="AD2580" s="4"/>
      <c r="AE2580" s="4"/>
      <c r="AF2580" s="4"/>
      <c r="AG2580" s="4"/>
      <c r="AH2580" s="4"/>
      <c r="AI2580" s="4"/>
      <c r="AJ2580" s="4"/>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c r="BI2580" s="4"/>
      <c r="BJ2580" s="4"/>
      <c r="BK2580" s="4"/>
      <c r="BL2580" s="4"/>
      <c r="BM2580" s="4"/>
      <c r="BN2580" s="4"/>
      <c r="BO2580" s="4"/>
      <c r="BP2580" s="4"/>
      <c r="BQ2580" s="4"/>
      <c r="BR2580" s="4"/>
      <c r="BS2580" s="4"/>
      <c r="BT2580" s="4"/>
      <c r="BU2580" s="4"/>
      <c r="BV2580" s="4"/>
      <c r="BW2580" s="4"/>
      <c r="BZ2580" s="7"/>
      <c r="CF2580" s="7"/>
      <c r="CG2580" s="14"/>
      <c r="CH2580" s="7"/>
      <c r="CI2580" s="14"/>
      <c r="CJ2580" s="7"/>
      <c r="CK2580" s="14"/>
      <c r="CL2580" s="7"/>
      <c r="CM2580" s="14"/>
    </row>
    <row r="2581" spans="1:91" x14ac:dyDescent="0.3">
      <c r="A2581" s="10">
        <v>151</v>
      </c>
      <c r="B2581" s="36" t="s">
        <v>860</v>
      </c>
      <c r="G2581" s="36" t="s">
        <v>8015</v>
      </c>
      <c r="K2581" s="7"/>
      <c r="L2581" s="7" t="s">
        <v>834</v>
      </c>
      <c r="M2581" s="7" t="s">
        <v>639</v>
      </c>
      <c r="N2581" s="4"/>
      <c r="O2581" s="4"/>
      <c r="P2581" s="4"/>
      <c r="Q2581" s="4"/>
      <c r="R2581" s="4"/>
      <c r="S2581" s="4"/>
      <c r="T2581" s="4"/>
      <c r="U2581" s="4"/>
      <c r="V2581" s="4"/>
      <c r="W2581" s="4"/>
      <c r="X2581" s="4"/>
      <c r="Y2581" s="4"/>
      <c r="Z2581" s="4"/>
      <c r="AA2581" s="4"/>
      <c r="AB2581" s="4"/>
      <c r="AC2581" s="4"/>
      <c r="AD2581" s="4"/>
      <c r="AE2581" s="4"/>
      <c r="AF2581" s="4"/>
      <c r="AG2581" s="4"/>
      <c r="AH2581" s="4"/>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4"/>
      <c r="BH2581" s="4"/>
      <c r="BI2581" s="4"/>
      <c r="BJ2581" s="4"/>
      <c r="BK2581" s="4"/>
      <c r="BL2581" s="4"/>
      <c r="BM2581" s="4"/>
      <c r="BN2581" s="4"/>
      <c r="BO2581" s="4"/>
      <c r="BP2581" s="4"/>
      <c r="BQ2581" s="4"/>
      <c r="BR2581" s="4"/>
      <c r="BS2581" s="4"/>
      <c r="BT2581" s="4"/>
      <c r="BU2581" s="4"/>
      <c r="BV2581" s="4"/>
      <c r="BW2581" s="4"/>
      <c r="BZ2581" s="7"/>
      <c r="CF2581" s="7"/>
      <c r="CG2581" s="14"/>
      <c r="CH2581" s="7"/>
      <c r="CI2581" s="14"/>
      <c r="CJ2581" s="7"/>
      <c r="CK2581" s="14"/>
      <c r="CL2581" s="7"/>
      <c r="CM2581" s="14"/>
    </row>
    <row r="2582" spans="1:91" x14ac:dyDescent="0.3">
      <c r="A2582" s="10">
        <v>151</v>
      </c>
      <c r="B2582" s="36" t="s">
        <v>1058</v>
      </c>
      <c r="G2582" s="36" t="s">
        <v>8016</v>
      </c>
      <c r="K2582" s="7"/>
      <c r="L2582" s="7" t="s">
        <v>834</v>
      </c>
      <c r="M2582" s="7" t="s">
        <v>624</v>
      </c>
      <c r="N2582" s="4"/>
      <c r="O2582" s="4"/>
      <c r="P2582" s="4"/>
      <c r="Q2582" s="4"/>
      <c r="R2582" s="4"/>
      <c r="S2582" s="4"/>
      <c r="T2582" s="4"/>
      <c r="U2582" s="4"/>
      <c r="V2582" s="4"/>
      <c r="W2582" s="4"/>
      <c r="X2582" s="4"/>
      <c r="Y2582" s="4"/>
      <c r="Z2582" s="4"/>
      <c r="AA2582" s="4"/>
      <c r="AB2582" s="4"/>
      <c r="AC2582" s="4"/>
      <c r="AD2582" s="4"/>
      <c r="AE2582" s="4"/>
      <c r="AF2582" s="4"/>
      <c r="AG2582" s="4"/>
      <c r="AH2582" s="4"/>
      <c r="AI2582" s="4"/>
      <c r="AJ2582" s="4"/>
      <c r="AK2582" s="4"/>
      <c r="AL2582" s="4"/>
      <c r="AM2582" s="4"/>
      <c r="AN2582" s="4"/>
      <c r="AO2582" s="4"/>
      <c r="AP2582" s="4"/>
      <c r="AQ2582" s="4"/>
      <c r="AR2582" s="4"/>
      <c r="AS2582" s="4"/>
      <c r="AT2582" s="4"/>
      <c r="AU2582" s="4"/>
      <c r="AV2582" s="4"/>
      <c r="AW2582" s="4"/>
      <c r="AX2582" s="4"/>
      <c r="AY2582" s="4"/>
      <c r="AZ2582" s="4"/>
      <c r="BA2582" s="4"/>
      <c r="BB2582" s="4"/>
      <c r="BC2582" s="4"/>
      <c r="BD2582" s="4"/>
      <c r="BE2582" s="4"/>
      <c r="BF2582" s="4"/>
      <c r="BG2582" s="4"/>
      <c r="BH2582" s="4"/>
      <c r="BI2582" s="4"/>
      <c r="BJ2582" s="4"/>
      <c r="BK2582" s="4"/>
      <c r="BL2582" s="4"/>
      <c r="BM2582" s="4"/>
      <c r="BN2582" s="4"/>
      <c r="BO2582" s="4"/>
      <c r="BP2582" s="4"/>
      <c r="BQ2582" s="4"/>
      <c r="BR2582" s="4"/>
      <c r="BS2582" s="4"/>
      <c r="BT2582" s="4"/>
      <c r="BU2582" s="4"/>
      <c r="BV2582" s="4"/>
      <c r="BW2582" s="4"/>
      <c r="BZ2582" s="7"/>
      <c r="CF2582" s="7"/>
      <c r="CG2582" s="14"/>
      <c r="CH2582" s="7"/>
      <c r="CI2582" s="14"/>
      <c r="CJ2582" s="7"/>
      <c r="CK2582" s="14"/>
      <c r="CL2582" s="7"/>
      <c r="CM2582" s="14"/>
    </row>
    <row r="2583" spans="1:91" x14ac:dyDescent="0.3">
      <c r="A2583" s="10">
        <v>151</v>
      </c>
      <c r="B2583" s="36" t="s">
        <v>1025</v>
      </c>
      <c r="G2583" s="36" t="s">
        <v>8017</v>
      </c>
      <c r="K2583" s="7"/>
      <c r="L2583" s="7" t="s">
        <v>834</v>
      </c>
      <c r="M2583" s="7" t="s">
        <v>669</v>
      </c>
      <c r="N2583" s="4"/>
      <c r="O2583" s="4"/>
      <c r="P2583" s="4"/>
      <c r="Q2583" s="4"/>
      <c r="R2583" s="4"/>
      <c r="S2583" s="4"/>
      <c r="T2583" s="4"/>
      <c r="U2583" s="4"/>
      <c r="V2583" s="4"/>
      <c r="W2583" s="4"/>
      <c r="X2583" s="4"/>
      <c r="Y2583" s="4"/>
      <c r="Z2583" s="4"/>
      <c r="AA2583" s="4"/>
      <c r="AB2583" s="4"/>
      <c r="AC2583" s="4"/>
      <c r="AD2583" s="4"/>
      <c r="AE2583" s="4"/>
      <c r="AF2583" s="4"/>
      <c r="AG2583" s="4"/>
      <c r="AH2583" s="4"/>
      <c r="AI2583" s="4"/>
      <c r="AJ2583" s="4"/>
      <c r="AK2583" s="4"/>
      <c r="AL2583" s="4"/>
      <c r="AM2583" s="4"/>
      <c r="AN2583" s="4"/>
      <c r="AO2583" s="4"/>
      <c r="AP2583" s="4"/>
      <c r="AQ2583" s="4"/>
      <c r="AR2583" s="4"/>
      <c r="AS2583" s="4"/>
      <c r="AT2583" s="4"/>
      <c r="AU2583" s="4"/>
      <c r="AV2583" s="4"/>
      <c r="AW2583" s="4"/>
      <c r="AX2583" s="4"/>
      <c r="AY2583" s="4"/>
      <c r="AZ2583" s="4"/>
      <c r="BA2583" s="4"/>
      <c r="BB2583" s="4"/>
      <c r="BC2583" s="4"/>
      <c r="BD2583" s="4"/>
      <c r="BE2583" s="4"/>
      <c r="BF2583" s="4"/>
      <c r="BG2583" s="4"/>
      <c r="BH2583" s="4"/>
      <c r="BI2583" s="4"/>
      <c r="BJ2583" s="4"/>
      <c r="BK2583" s="4"/>
      <c r="BL2583" s="4"/>
      <c r="BM2583" s="4"/>
      <c r="BN2583" s="4"/>
      <c r="BO2583" s="4"/>
      <c r="BP2583" s="4"/>
      <c r="BQ2583" s="4"/>
      <c r="BR2583" s="4"/>
      <c r="BS2583" s="4"/>
      <c r="BT2583" s="4"/>
      <c r="BU2583" s="4"/>
      <c r="BV2583" s="4"/>
      <c r="BW2583" s="4"/>
      <c r="BZ2583" s="7"/>
      <c r="CF2583" s="7"/>
      <c r="CG2583" s="14"/>
      <c r="CH2583" s="7"/>
      <c r="CI2583" s="14"/>
      <c r="CJ2583" s="7"/>
      <c r="CK2583" s="14"/>
      <c r="CL2583" s="7"/>
      <c r="CM2583" s="14"/>
    </row>
    <row r="2584" spans="1:91" x14ac:dyDescent="0.3">
      <c r="A2584" s="10">
        <v>151</v>
      </c>
      <c r="B2584" s="36" t="s">
        <v>1025</v>
      </c>
      <c r="G2584" s="36" t="s">
        <v>8018</v>
      </c>
      <c r="K2584" s="7"/>
      <c r="L2584" s="7" t="s">
        <v>834</v>
      </c>
      <c r="M2584" s="7" t="s">
        <v>765</v>
      </c>
      <c r="N2584" s="4"/>
      <c r="O2584" s="4"/>
      <c r="P2584" s="4"/>
      <c r="Q2584" s="4"/>
      <c r="R2584" s="4"/>
      <c r="S2584" s="4"/>
      <c r="T2584" s="4"/>
      <c r="U2584" s="4"/>
      <c r="V2584" s="4"/>
      <c r="W2584" s="4"/>
      <c r="X2584" s="4"/>
      <c r="Y2584" s="4"/>
      <c r="Z2584" s="4"/>
      <c r="AA2584" s="4"/>
      <c r="AB2584" s="4"/>
      <c r="AC2584" s="4"/>
      <c r="AD2584" s="4"/>
      <c r="AE2584" s="4"/>
      <c r="AF2584" s="4"/>
      <c r="AG2584" s="4"/>
      <c r="AH2584" s="4"/>
      <c r="AI2584" s="4"/>
      <c r="AJ2584" s="4"/>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c r="BI2584" s="4"/>
      <c r="BJ2584" s="4"/>
      <c r="BK2584" s="4"/>
      <c r="BL2584" s="4"/>
      <c r="BM2584" s="4"/>
      <c r="BN2584" s="4"/>
      <c r="BO2584" s="4"/>
      <c r="BP2584" s="4"/>
      <c r="BQ2584" s="4"/>
      <c r="BR2584" s="4"/>
      <c r="BS2584" s="4"/>
      <c r="BT2584" s="4"/>
      <c r="BU2584" s="4"/>
      <c r="BV2584" s="4"/>
      <c r="BW2584" s="4"/>
      <c r="BZ2584" s="7"/>
      <c r="CF2584" s="7"/>
      <c r="CG2584" s="14"/>
      <c r="CH2584" s="7"/>
      <c r="CI2584" s="14"/>
      <c r="CJ2584" s="7"/>
      <c r="CK2584" s="14"/>
      <c r="CL2584" s="7"/>
      <c r="CM2584" s="14"/>
    </row>
    <row r="2585" spans="1:91" x14ac:dyDescent="0.3">
      <c r="A2585" s="10">
        <v>151</v>
      </c>
      <c r="B2585" s="36" t="s">
        <v>1058</v>
      </c>
      <c r="G2585" s="36" t="s">
        <v>8019</v>
      </c>
      <c r="K2585" s="7"/>
      <c r="L2585" s="7" t="s">
        <v>834</v>
      </c>
      <c r="M2585" s="7" t="s">
        <v>633</v>
      </c>
      <c r="N2585" s="4"/>
      <c r="O2585" s="4"/>
      <c r="P2585" s="4"/>
      <c r="Q2585" s="4"/>
      <c r="R2585" s="4"/>
      <c r="S2585" s="4"/>
      <c r="T2585" s="4"/>
      <c r="U2585" s="4"/>
      <c r="V2585" s="4"/>
      <c r="W2585" s="4"/>
      <c r="X2585" s="4"/>
      <c r="Y2585" s="4"/>
      <c r="Z2585" s="4"/>
      <c r="AA2585" s="4"/>
      <c r="AB2585" s="4"/>
      <c r="AC2585" s="4"/>
      <c r="AD2585" s="4"/>
      <c r="AE2585" s="4"/>
      <c r="AF2585" s="4"/>
      <c r="AG2585" s="4"/>
      <c r="AH2585" s="4"/>
      <c r="AI2585" s="4"/>
      <c r="AJ2585" s="4"/>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c r="BI2585" s="4"/>
      <c r="BJ2585" s="4"/>
      <c r="BK2585" s="4"/>
      <c r="BL2585" s="4"/>
      <c r="BM2585" s="4"/>
      <c r="BN2585" s="4"/>
      <c r="BO2585" s="4"/>
      <c r="BP2585" s="4"/>
      <c r="BQ2585" s="4"/>
      <c r="BR2585" s="4"/>
      <c r="BS2585" s="4"/>
      <c r="BT2585" s="4"/>
      <c r="BU2585" s="4"/>
      <c r="BV2585" s="4"/>
      <c r="BW2585" s="4"/>
      <c r="BZ2585" s="7"/>
      <c r="CF2585" s="7"/>
      <c r="CG2585" s="14"/>
      <c r="CH2585" s="7"/>
      <c r="CI2585" s="14"/>
      <c r="CJ2585" s="7"/>
      <c r="CK2585" s="14"/>
      <c r="CL2585" s="7"/>
      <c r="CM2585" s="14"/>
    </row>
    <row r="2586" spans="1:91" x14ac:dyDescent="0.3">
      <c r="A2586" s="10">
        <v>151</v>
      </c>
      <c r="B2586" s="36" t="s">
        <v>1058</v>
      </c>
      <c r="G2586" s="36" t="s">
        <v>8020</v>
      </c>
      <c r="K2586" s="7"/>
      <c r="L2586" s="7" t="s">
        <v>834</v>
      </c>
      <c r="M2586" s="7" t="s">
        <v>669</v>
      </c>
      <c r="N2586" s="4"/>
      <c r="O2586" s="4"/>
      <c r="P2586" s="4"/>
      <c r="Q2586" s="4"/>
      <c r="R2586" s="4"/>
      <c r="S2586" s="4"/>
      <c r="T2586" s="4"/>
      <c r="U2586" s="4"/>
      <c r="V2586" s="4"/>
      <c r="W2586" s="4"/>
      <c r="X2586" s="4"/>
      <c r="Y2586" s="4"/>
      <c r="Z2586" s="4"/>
      <c r="AA2586" s="4"/>
      <c r="AB2586" s="4"/>
      <c r="AC2586" s="4"/>
      <c r="AD2586" s="4"/>
      <c r="AE2586" s="4"/>
      <c r="AF2586" s="4"/>
      <c r="AG2586" s="4"/>
      <c r="AH2586" s="4"/>
      <c r="AI2586" s="4"/>
      <c r="AJ2586" s="4"/>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c r="BI2586" s="4"/>
      <c r="BJ2586" s="4"/>
      <c r="BK2586" s="4"/>
      <c r="BL2586" s="4"/>
      <c r="BM2586" s="4"/>
      <c r="BN2586" s="4"/>
      <c r="BO2586" s="4"/>
      <c r="BP2586" s="4"/>
      <c r="BQ2586" s="4"/>
      <c r="BR2586" s="4"/>
      <c r="BS2586" s="4"/>
      <c r="BT2586" s="4"/>
      <c r="BU2586" s="4"/>
      <c r="BV2586" s="4"/>
      <c r="BW2586" s="4"/>
      <c r="BZ2586" s="7"/>
      <c r="CF2586" s="7"/>
      <c r="CG2586" s="14"/>
      <c r="CH2586" s="7"/>
      <c r="CI2586" s="14"/>
      <c r="CJ2586" s="7"/>
      <c r="CK2586" s="14"/>
      <c r="CL2586" s="7"/>
      <c r="CM2586" s="14"/>
    </row>
    <row r="2587" spans="1:91" x14ac:dyDescent="0.3">
      <c r="A2587" s="10">
        <v>151</v>
      </c>
      <c r="B2587" s="36" t="s">
        <v>1094</v>
      </c>
      <c r="G2587" s="36" t="s">
        <v>8021</v>
      </c>
      <c r="K2587" s="7"/>
      <c r="L2587" s="7" t="s">
        <v>834</v>
      </c>
      <c r="M2587" s="7" t="s">
        <v>615</v>
      </c>
      <c r="N2587" s="4"/>
      <c r="O2587" s="4"/>
      <c r="P2587" s="4"/>
      <c r="Q2587" s="4"/>
      <c r="R2587" s="4"/>
      <c r="S2587" s="4"/>
      <c r="T2587" s="4"/>
      <c r="U2587" s="4"/>
      <c r="V2587" s="4"/>
      <c r="W2587" s="4"/>
      <c r="X2587" s="4"/>
      <c r="Y2587" s="4"/>
      <c r="Z2587" s="4"/>
      <c r="AA2587" s="4"/>
      <c r="AB2587" s="4"/>
      <c r="AC2587" s="4"/>
      <c r="AD2587" s="4"/>
      <c r="AE2587" s="4"/>
      <c r="AF2587" s="4"/>
      <c r="AG2587" s="4"/>
      <c r="AH2587" s="4"/>
      <c r="AI2587" s="4"/>
      <c r="AJ2587" s="4"/>
      <c r="AK2587" s="4"/>
      <c r="AL2587" s="4"/>
      <c r="AM2587" s="4"/>
      <c r="AN2587" s="4"/>
      <c r="AO2587" s="4"/>
      <c r="AP2587" s="4"/>
      <c r="AQ2587" s="4"/>
      <c r="AR2587" s="4"/>
      <c r="AS2587" s="4"/>
      <c r="AT2587" s="4"/>
      <c r="AU2587" s="4"/>
      <c r="AV2587" s="4"/>
      <c r="AW2587" s="4"/>
      <c r="AX2587" s="4"/>
      <c r="AY2587" s="4"/>
      <c r="AZ2587" s="4"/>
      <c r="BA2587" s="4"/>
      <c r="BB2587" s="4"/>
      <c r="BC2587" s="4"/>
      <c r="BD2587" s="4"/>
      <c r="BE2587" s="4"/>
      <c r="BF2587" s="4"/>
      <c r="BG2587" s="4"/>
      <c r="BH2587" s="4"/>
      <c r="BI2587" s="4"/>
      <c r="BJ2587" s="4"/>
      <c r="BK2587" s="4"/>
      <c r="BL2587" s="4"/>
      <c r="BM2587" s="4"/>
      <c r="BN2587" s="4"/>
      <c r="BO2587" s="4"/>
      <c r="BP2587" s="4"/>
      <c r="BQ2587" s="4"/>
      <c r="BR2587" s="4"/>
      <c r="BS2587" s="4"/>
      <c r="BT2587" s="4"/>
      <c r="BU2587" s="4"/>
      <c r="BV2587" s="4"/>
      <c r="BW2587" s="4"/>
      <c r="BZ2587" s="7"/>
      <c r="CF2587" s="7"/>
      <c r="CG2587" s="14"/>
      <c r="CH2587" s="7"/>
      <c r="CI2587" s="14"/>
      <c r="CJ2587" s="7"/>
      <c r="CK2587" s="14"/>
      <c r="CL2587" s="7"/>
      <c r="CM2587" s="14"/>
    </row>
    <row r="2588" spans="1:91" x14ac:dyDescent="0.3">
      <c r="A2588" s="10">
        <v>151</v>
      </c>
      <c r="B2588" s="36" t="s">
        <v>886</v>
      </c>
      <c r="G2588" s="36" t="s">
        <v>8022</v>
      </c>
      <c r="K2588" s="7"/>
      <c r="L2588" s="7" t="s">
        <v>834</v>
      </c>
      <c r="M2588" s="7" t="s">
        <v>669</v>
      </c>
      <c r="N2588" s="4"/>
      <c r="O2588" s="4"/>
      <c r="P2588" s="4"/>
      <c r="Q2588" s="4"/>
      <c r="R2588" s="4"/>
      <c r="S2588" s="4"/>
      <c r="T2588" s="4"/>
      <c r="U2588" s="4"/>
      <c r="V2588" s="4"/>
      <c r="W2588" s="4"/>
      <c r="X2588" s="4"/>
      <c r="Y2588" s="4"/>
      <c r="Z2588" s="4"/>
      <c r="AA2588" s="4"/>
      <c r="AB2588" s="4"/>
      <c r="AC2588" s="4"/>
      <c r="AD2588" s="4"/>
      <c r="AE2588" s="4"/>
      <c r="AF2588" s="4"/>
      <c r="AG2588" s="4"/>
      <c r="AH2588" s="4"/>
      <c r="AI2588" s="4"/>
      <c r="AJ2588" s="4"/>
      <c r="AK2588" s="4"/>
      <c r="AL2588" s="4"/>
      <c r="AM2588" s="4"/>
      <c r="AN2588" s="4"/>
      <c r="AO2588" s="4"/>
      <c r="AP2588" s="4"/>
      <c r="AQ2588" s="4"/>
      <c r="AR2588" s="4"/>
      <c r="AS2588" s="4"/>
      <c r="AT2588" s="4"/>
      <c r="AU2588" s="4"/>
      <c r="AV2588" s="4"/>
      <c r="AW2588" s="4"/>
      <c r="AX2588" s="4"/>
      <c r="AY2588" s="4"/>
      <c r="AZ2588" s="4"/>
      <c r="BA2588" s="4"/>
      <c r="BB2588" s="4"/>
      <c r="BC2588" s="4"/>
      <c r="BD2588" s="4"/>
      <c r="BE2588" s="4"/>
      <c r="BF2588" s="4"/>
      <c r="BG2588" s="4"/>
      <c r="BH2588" s="4"/>
      <c r="BI2588" s="4"/>
      <c r="BJ2588" s="4"/>
      <c r="BK2588" s="4"/>
      <c r="BL2588" s="4"/>
      <c r="BM2588" s="4"/>
      <c r="BN2588" s="4"/>
      <c r="BO2588" s="4"/>
      <c r="BP2588" s="4"/>
      <c r="BQ2588" s="4"/>
      <c r="BR2588" s="4"/>
      <c r="BS2588" s="4"/>
      <c r="BT2588" s="4"/>
      <c r="BU2588" s="4"/>
      <c r="BV2588" s="4"/>
      <c r="BW2588" s="4"/>
      <c r="BZ2588" s="7"/>
      <c r="CF2588" s="7"/>
      <c r="CG2588" s="14"/>
      <c r="CH2588" s="7"/>
      <c r="CI2588" s="14"/>
      <c r="CJ2588" s="7"/>
      <c r="CK2588" s="14"/>
      <c r="CL2588" s="7"/>
      <c r="CM2588" s="14"/>
    </row>
    <row r="2589" spans="1:91" x14ac:dyDescent="0.3">
      <c r="A2589" s="10">
        <v>151</v>
      </c>
      <c r="B2589" s="36" t="s">
        <v>1028</v>
      </c>
      <c r="G2589" s="36" t="s">
        <v>8023</v>
      </c>
      <c r="K2589" s="7"/>
      <c r="L2589" s="7" t="s">
        <v>834</v>
      </c>
      <c r="M2589" s="7" t="s">
        <v>765</v>
      </c>
      <c r="N2589" s="4"/>
      <c r="O2589" s="4"/>
      <c r="P2589" s="4"/>
      <c r="Q2589" s="4"/>
      <c r="R2589" s="4"/>
      <c r="S2589" s="4"/>
      <c r="T2589" s="4"/>
      <c r="U2589" s="4"/>
      <c r="V2589" s="4"/>
      <c r="W2589" s="4"/>
      <c r="X2589" s="4"/>
      <c r="Y2589" s="4"/>
      <c r="Z2589" s="4"/>
      <c r="AA2589" s="4"/>
      <c r="AB2589" s="4"/>
      <c r="AC2589" s="4"/>
      <c r="AD2589" s="4"/>
      <c r="AE2589" s="4"/>
      <c r="AF2589" s="4"/>
      <c r="AG2589" s="4"/>
      <c r="AH2589" s="4"/>
      <c r="AI2589" s="4"/>
      <c r="AJ2589" s="4"/>
      <c r="AK2589" s="4"/>
      <c r="AL2589" s="4"/>
      <c r="AM2589" s="4"/>
      <c r="AN2589" s="4"/>
      <c r="AO2589" s="4"/>
      <c r="AP2589" s="4"/>
      <c r="AQ2589" s="4"/>
      <c r="AR2589" s="4"/>
      <c r="AS2589" s="4"/>
      <c r="AT2589" s="4"/>
      <c r="AU2589" s="4"/>
      <c r="AV2589" s="4"/>
      <c r="AW2589" s="4"/>
      <c r="AX2589" s="4"/>
      <c r="AY2589" s="4"/>
      <c r="AZ2589" s="4"/>
      <c r="BA2589" s="4"/>
      <c r="BB2589" s="4"/>
      <c r="BC2589" s="4"/>
      <c r="BD2589" s="4"/>
      <c r="BE2589" s="4"/>
      <c r="BF2589" s="4"/>
      <c r="BG2589" s="4"/>
      <c r="BH2589" s="4"/>
      <c r="BI2589" s="4"/>
      <c r="BJ2589" s="4"/>
      <c r="BK2589" s="4"/>
      <c r="BL2589" s="4"/>
      <c r="BM2589" s="4"/>
      <c r="BN2589" s="4"/>
      <c r="BO2589" s="4"/>
      <c r="BP2589" s="4"/>
      <c r="BQ2589" s="4"/>
      <c r="BR2589" s="4"/>
      <c r="BS2589" s="4"/>
      <c r="BT2589" s="4"/>
      <c r="BU2589" s="4"/>
      <c r="BV2589" s="4"/>
      <c r="BW2589" s="4"/>
      <c r="BZ2589" s="7"/>
      <c r="CF2589" s="7"/>
      <c r="CG2589" s="14"/>
      <c r="CH2589" s="7"/>
      <c r="CI2589" s="14"/>
      <c r="CJ2589" s="7"/>
      <c r="CK2589" s="14"/>
      <c r="CL2589" s="7"/>
      <c r="CM2589" s="14"/>
    </row>
    <row r="2590" spans="1:91" x14ac:dyDescent="0.3">
      <c r="A2590" s="10">
        <v>151</v>
      </c>
      <c r="B2590" s="36" t="s">
        <v>868</v>
      </c>
      <c r="G2590" s="36" t="s">
        <v>8024</v>
      </c>
      <c r="K2590" s="7"/>
      <c r="L2590" s="7" t="s">
        <v>834</v>
      </c>
      <c r="M2590" s="7" t="s">
        <v>669</v>
      </c>
      <c r="N2590" s="4"/>
      <c r="O2590" s="4"/>
      <c r="P2590" s="4"/>
      <c r="Q2590" s="4"/>
      <c r="R2590" s="4"/>
      <c r="S2590" s="4"/>
      <c r="T2590" s="4"/>
      <c r="U2590" s="4"/>
      <c r="V2590" s="4"/>
      <c r="W2590" s="4"/>
      <c r="X2590" s="4"/>
      <c r="Y2590" s="4"/>
      <c r="Z2590" s="4"/>
      <c r="AA2590" s="4"/>
      <c r="AB2590" s="4"/>
      <c r="AC2590" s="4"/>
      <c r="AD2590" s="4"/>
      <c r="AE2590" s="4"/>
      <c r="AF2590" s="4"/>
      <c r="AG2590" s="4"/>
      <c r="AH2590" s="4"/>
      <c r="AI2590" s="4"/>
      <c r="AJ2590" s="4"/>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c r="BI2590" s="4"/>
      <c r="BJ2590" s="4"/>
      <c r="BK2590" s="4"/>
      <c r="BL2590" s="4"/>
      <c r="BM2590" s="4"/>
      <c r="BN2590" s="4"/>
      <c r="BO2590" s="4"/>
      <c r="BP2590" s="4"/>
      <c r="BQ2590" s="4"/>
      <c r="BR2590" s="4"/>
      <c r="BS2590" s="4"/>
      <c r="BT2590" s="4"/>
      <c r="BU2590" s="4"/>
      <c r="BV2590" s="4"/>
      <c r="BW2590" s="4"/>
      <c r="BZ2590" s="7"/>
      <c r="CF2590" s="7"/>
      <c r="CG2590" s="14"/>
      <c r="CH2590" s="7"/>
      <c r="CI2590" s="14"/>
      <c r="CJ2590" s="7"/>
      <c r="CK2590" s="14"/>
      <c r="CL2590" s="7"/>
      <c r="CM2590" s="14"/>
    </row>
    <row r="2591" spans="1:91" x14ac:dyDescent="0.3">
      <c r="A2591" s="10">
        <v>151</v>
      </c>
      <c r="B2591" s="36" t="s">
        <v>860</v>
      </c>
      <c r="G2591" s="36" t="s">
        <v>8025</v>
      </c>
      <c r="K2591" s="7"/>
      <c r="L2591" s="7" t="s">
        <v>834</v>
      </c>
      <c r="M2591" s="7" t="s">
        <v>669</v>
      </c>
      <c r="N2591" s="4"/>
      <c r="O2591" s="4"/>
      <c r="P2591" s="4"/>
      <c r="Q2591" s="4"/>
      <c r="R2591" s="4"/>
      <c r="S2591" s="4"/>
      <c r="T2591" s="4"/>
      <c r="U2591" s="4"/>
      <c r="V2591" s="4"/>
      <c r="W2591" s="4"/>
      <c r="X2591" s="4"/>
      <c r="Y2591" s="4"/>
      <c r="Z2591" s="4"/>
      <c r="AA2591" s="4"/>
      <c r="AB2591" s="4"/>
      <c r="AC2591" s="4"/>
      <c r="AD2591" s="4"/>
      <c r="AE2591" s="4"/>
      <c r="AF2591" s="4"/>
      <c r="AG2591" s="4"/>
      <c r="AH2591" s="4"/>
      <c r="AI2591" s="4"/>
      <c r="AJ2591" s="4"/>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c r="BI2591" s="4"/>
      <c r="BJ2591" s="4"/>
      <c r="BK2591" s="4"/>
      <c r="BL2591" s="4"/>
      <c r="BM2591" s="4"/>
      <c r="BN2591" s="4"/>
      <c r="BO2591" s="4"/>
      <c r="BP2591" s="4"/>
      <c r="BQ2591" s="4"/>
      <c r="BR2591" s="4"/>
      <c r="BS2591" s="4"/>
      <c r="BT2591" s="4"/>
      <c r="BU2591" s="4"/>
      <c r="BV2591" s="4"/>
      <c r="BW2591" s="4"/>
      <c r="BZ2591" s="7"/>
      <c r="CF2591" s="7"/>
      <c r="CG2591" s="14"/>
      <c r="CH2591" s="7"/>
      <c r="CI2591" s="14"/>
      <c r="CJ2591" s="7"/>
      <c r="CK2591" s="14"/>
      <c r="CL2591" s="7"/>
      <c r="CM2591" s="14"/>
    </row>
    <row r="2592" spans="1:91" x14ac:dyDescent="0.3">
      <c r="A2592" s="10">
        <v>151</v>
      </c>
      <c r="B2592" s="36" t="s">
        <v>1036</v>
      </c>
      <c r="G2592" s="36" t="s">
        <v>8026</v>
      </c>
      <c r="K2592" s="7"/>
      <c r="L2592" s="7" t="s">
        <v>834</v>
      </c>
      <c r="M2592" s="7" t="s">
        <v>669</v>
      </c>
      <c r="N2592" s="4"/>
      <c r="O2592" s="4"/>
      <c r="P2592" s="4"/>
      <c r="Q2592" s="4"/>
      <c r="R2592" s="4"/>
      <c r="S2592" s="4"/>
      <c r="T2592" s="4"/>
      <c r="U2592" s="4"/>
      <c r="V2592" s="4"/>
      <c r="W2592" s="4"/>
      <c r="X2592" s="4"/>
      <c r="Y2592" s="4"/>
      <c r="Z2592" s="4"/>
      <c r="AA2592" s="4"/>
      <c r="AB2592" s="4"/>
      <c r="AC2592" s="4"/>
      <c r="AD2592" s="4"/>
      <c r="AE2592" s="4"/>
      <c r="AF2592" s="4"/>
      <c r="AG2592" s="4"/>
      <c r="AH2592" s="4"/>
      <c r="AI2592" s="4"/>
      <c r="AJ2592" s="4"/>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c r="BI2592" s="4"/>
      <c r="BJ2592" s="4"/>
      <c r="BK2592" s="4"/>
      <c r="BL2592" s="4"/>
      <c r="BM2592" s="4"/>
      <c r="BN2592" s="4"/>
      <c r="BO2592" s="4"/>
      <c r="BP2592" s="4"/>
      <c r="BQ2592" s="4"/>
      <c r="BR2592" s="4"/>
      <c r="BS2592" s="4"/>
      <c r="BT2592" s="4"/>
      <c r="BU2592" s="4"/>
      <c r="BV2592" s="4"/>
      <c r="BW2592" s="4"/>
      <c r="BZ2592" s="7"/>
      <c r="CF2592" s="7"/>
      <c r="CG2592" s="14"/>
      <c r="CH2592" s="7"/>
      <c r="CI2592" s="14"/>
      <c r="CJ2592" s="7"/>
      <c r="CK2592" s="14"/>
      <c r="CL2592" s="7"/>
      <c r="CM2592" s="14"/>
    </row>
    <row r="2593" spans="1:91" x14ac:dyDescent="0.3">
      <c r="A2593" s="10">
        <v>151</v>
      </c>
      <c r="B2593" s="36" t="s">
        <v>895</v>
      </c>
      <c r="G2593" s="36" t="s">
        <v>8027</v>
      </c>
      <c r="K2593" s="7"/>
      <c r="L2593" s="7" t="s">
        <v>834</v>
      </c>
      <c r="M2593" s="7" t="s">
        <v>621</v>
      </c>
      <c r="N2593" s="4"/>
      <c r="O2593" s="4"/>
      <c r="P2593" s="4"/>
      <c r="Q2593" s="4"/>
      <c r="R2593" s="4"/>
      <c r="S2593" s="4"/>
      <c r="T2593" s="4"/>
      <c r="U2593" s="4"/>
      <c r="V2593" s="4"/>
      <c r="W2593" s="4"/>
      <c r="X2593" s="4"/>
      <c r="Y2593" s="4"/>
      <c r="Z2593" s="4"/>
      <c r="AA2593" s="4"/>
      <c r="AB2593" s="4"/>
      <c r="AC2593" s="4"/>
      <c r="AD2593" s="4"/>
      <c r="AE2593" s="4"/>
      <c r="AF2593" s="4"/>
      <c r="AG2593" s="4"/>
      <c r="AH2593" s="4"/>
      <c r="AI2593" s="4"/>
      <c r="AJ2593" s="4"/>
      <c r="AK2593" s="4"/>
      <c r="AL2593" s="4"/>
      <c r="AM2593" s="4"/>
      <c r="AN2593" s="4"/>
      <c r="AO2593" s="4"/>
      <c r="AP2593" s="4"/>
      <c r="AQ2593" s="4"/>
      <c r="AR2593" s="4"/>
      <c r="AS2593" s="4"/>
      <c r="AT2593" s="4"/>
      <c r="AU2593" s="4"/>
      <c r="AV2593" s="4"/>
      <c r="AW2593" s="4"/>
      <c r="AX2593" s="4"/>
      <c r="AY2593" s="4"/>
      <c r="AZ2593" s="4"/>
      <c r="BA2593" s="4"/>
      <c r="BB2593" s="4"/>
      <c r="BC2593" s="4"/>
      <c r="BD2593" s="4"/>
      <c r="BE2593" s="4"/>
      <c r="BF2593" s="4"/>
      <c r="BG2593" s="4"/>
      <c r="BH2593" s="4"/>
      <c r="BI2593" s="4"/>
      <c r="BJ2593" s="4"/>
      <c r="BK2593" s="4"/>
      <c r="BL2593" s="4"/>
      <c r="BM2593" s="4"/>
      <c r="BN2593" s="4"/>
      <c r="BO2593" s="4"/>
      <c r="BP2593" s="4"/>
      <c r="BQ2593" s="4"/>
      <c r="BR2593" s="4"/>
      <c r="BS2593" s="4"/>
      <c r="BT2593" s="4"/>
      <c r="BU2593" s="4"/>
      <c r="BV2593" s="4"/>
      <c r="BW2593" s="4"/>
      <c r="BZ2593" s="7"/>
      <c r="CF2593" s="7"/>
      <c r="CG2593" s="14"/>
      <c r="CH2593" s="7"/>
      <c r="CI2593" s="14"/>
      <c r="CJ2593" s="7"/>
      <c r="CK2593" s="14"/>
      <c r="CL2593" s="7"/>
      <c r="CM2593" s="14"/>
    </row>
    <row r="2594" spans="1:91" x14ac:dyDescent="0.3">
      <c r="A2594" s="10">
        <v>151</v>
      </c>
      <c r="B2594" s="36" t="s">
        <v>1572</v>
      </c>
      <c r="G2594" s="36" t="s">
        <v>8028</v>
      </c>
      <c r="K2594" s="7"/>
      <c r="L2594" s="7" t="s">
        <v>834</v>
      </c>
      <c r="M2594" s="7" t="s">
        <v>639</v>
      </c>
      <c r="N2594" s="4"/>
      <c r="O2594" s="4"/>
      <c r="P2594" s="4"/>
      <c r="Q2594" s="4"/>
      <c r="R2594" s="4"/>
      <c r="S2594" s="4"/>
      <c r="T2594" s="4"/>
      <c r="U2594" s="4"/>
      <c r="V2594" s="4"/>
      <c r="W2594" s="4"/>
      <c r="X2594" s="4"/>
      <c r="Y2594" s="4"/>
      <c r="Z2594" s="4"/>
      <c r="AA2594" s="4"/>
      <c r="AB2594" s="4"/>
      <c r="AC2594" s="4"/>
      <c r="AD2594" s="4"/>
      <c r="AE2594" s="4"/>
      <c r="AF2594" s="4"/>
      <c r="AG2594" s="4"/>
      <c r="AH2594" s="4"/>
      <c r="AI2594" s="4"/>
      <c r="AJ2594" s="4"/>
      <c r="AK2594" s="4"/>
      <c r="AL2594" s="4"/>
      <c r="AM2594" s="4"/>
      <c r="AN2594" s="4"/>
      <c r="AO2594" s="4"/>
      <c r="AP2594" s="4"/>
      <c r="AQ2594" s="4"/>
      <c r="AR2594" s="4"/>
      <c r="AS2594" s="4"/>
      <c r="AT2594" s="4"/>
      <c r="AU2594" s="4"/>
      <c r="AV2594" s="4"/>
      <c r="AW2594" s="4"/>
      <c r="AX2594" s="4"/>
      <c r="AY2594" s="4"/>
      <c r="AZ2594" s="4"/>
      <c r="BA2594" s="4"/>
      <c r="BB2594" s="4"/>
      <c r="BC2594" s="4"/>
      <c r="BD2594" s="4"/>
      <c r="BE2594" s="4"/>
      <c r="BF2594" s="4"/>
      <c r="BG2594" s="4"/>
      <c r="BH2594" s="4"/>
      <c r="BI2594" s="4"/>
      <c r="BJ2594" s="4"/>
      <c r="BK2594" s="4"/>
      <c r="BL2594" s="4"/>
      <c r="BM2594" s="4"/>
      <c r="BN2594" s="4"/>
      <c r="BO2594" s="4"/>
      <c r="BP2594" s="4"/>
      <c r="BQ2594" s="4"/>
      <c r="BR2594" s="4"/>
      <c r="BS2594" s="4"/>
      <c r="BT2594" s="4"/>
      <c r="BU2594" s="4"/>
      <c r="BV2594" s="4"/>
      <c r="BW2594" s="4"/>
      <c r="BZ2594" s="7"/>
      <c r="CF2594" s="7"/>
      <c r="CG2594" s="14"/>
      <c r="CH2594" s="7"/>
      <c r="CI2594" s="14"/>
      <c r="CJ2594" s="7"/>
      <c r="CK2594" s="14"/>
      <c r="CL2594" s="7"/>
      <c r="CM2594" s="14"/>
    </row>
    <row r="2595" spans="1:91" x14ac:dyDescent="0.3">
      <c r="A2595" s="10">
        <v>151</v>
      </c>
      <c r="B2595" s="36" t="s">
        <v>886</v>
      </c>
      <c r="G2595" s="36" t="s">
        <v>8029</v>
      </c>
      <c r="K2595" s="7"/>
      <c r="L2595" s="7" t="s">
        <v>834</v>
      </c>
      <c r="M2595" s="7" t="s">
        <v>669</v>
      </c>
      <c r="N2595" s="4"/>
      <c r="O2595" s="4"/>
      <c r="P2595" s="4"/>
      <c r="Q2595" s="4"/>
      <c r="R2595" s="4"/>
      <c r="S2595" s="4"/>
      <c r="T2595" s="4"/>
      <c r="U2595" s="4"/>
      <c r="V2595" s="4"/>
      <c r="W2595" s="4"/>
      <c r="X2595" s="4"/>
      <c r="Y2595" s="4"/>
      <c r="Z2595" s="4"/>
      <c r="AA2595" s="4"/>
      <c r="AB2595" s="4"/>
      <c r="AC2595" s="4"/>
      <c r="AD2595" s="4"/>
      <c r="AE2595" s="4"/>
      <c r="AF2595" s="4"/>
      <c r="AG2595" s="4"/>
      <c r="AH2595" s="4"/>
      <c r="AI2595" s="4"/>
      <c r="AJ2595" s="4"/>
      <c r="AK2595" s="4"/>
      <c r="AL2595" s="4"/>
      <c r="AM2595" s="4"/>
      <c r="AN2595" s="4"/>
      <c r="AO2595" s="4"/>
      <c r="AP2595" s="4"/>
      <c r="AQ2595" s="4"/>
      <c r="AR2595" s="4"/>
      <c r="AS2595" s="4"/>
      <c r="AT2595" s="4"/>
      <c r="AU2595" s="4"/>
      <c r="AV2595" s="4"/>
      <c r="AW2595" s="4"/>
      <c r="AX2595" s="4"/>
      <c r="AY2595" s="4"/>
      <c r="AZ2595" s="4"/>
      <c r="BA2595" s="4"/>
      <c r="BB2595" s="4"/>
      <c r="BC2595" s="4"/>
      <c r="BD2595" s="4"/>
      <c r="BE2595" s="4"/>
      <c r="BF2595" s="4"/>
      <c r="BG2595" s="4"/>
      <c r="BH2595" s="4"/>
      <c r="BI2595" s="4"/>
      <c r="BJ2595" s="4"/>
      <c r="BK2595" s="4"/>
      <c r="BL2595" s="4"/>
      <c r="BM2595" s="4"/>
      <c r="BN2595" s="4"/>
      <c r="BO2595" s="4"/>
      <c r="BP2595" s="4"/>
      <c r="BQ2595" s="4"/>
      <c r="BR2595" s="4"/>
      <c r="BS2595" s="4"/>
      <c r="BT2595" s="4"/>
      <c r="BU2595" s="4"/>
      <c r="BV2595" s="4"/>
      <c r="BW2595" s="4"/>
      <c r="BZ2595" s="7"/>
      <c r="CF2595" s="7"/>
      <c r="CG2595" s="14"/>
      <c r="CH2595" s="7"/>
      <c r="CI2595" s="14"/>
      <c r="CJ2595" s="7"/>
      <c r="CK2595" s="14"/>
      <c r="CL2595" s="7"/>
      <c r="CM2595" s="14"/>
    </row>
    <row r="2596" spans="1:91" x14ac:dyDescent="0.3">
      <c r="A2596" s="10">
        <v>151</v>
      </c>
      <c r="B2596" s="36" t="s">
        <v>886</v>
      </c>
      <c r="G2596" s="36" t="s">
        <v>8030</v>
      </c>
      <c r="K2596" s="7"/>
      <c r="L2596" s="7" t="s">
        <v>834</v>
      </c>
      <c r="M2596" s="7" t="s">
        <v>669</v>
      </c>
      <c r="N2596" s="4"/>
      <c r="O2596" s="4"/>
      <c r="P2596" s="4"/>
      <c r="Q2596" s="4"/>
      <c r="R2596" s="4"/>
      <c r="S2596" s="4"/>
      <c r="T2596" s="4"/>
      <c r="U2596" s="4"/>
      <c r="V2596" s="4"/>
      <c r="W2596" s="4"/>
      <c r="X2596" s="4"/>
      <c r="Y2596" s="4"/>
      <c r="Z2596" s="4"/>
      <c r="AA2596" s="4"/>
      <c r="AB2596" s="4"/>
      <c r="AC2596" s="4"/>
      <c r="AD2596" s="4"/>
      <c r="AE2596" s="4"/>
      <c r="AF2596" s="4"/>
      <c r="AG2596" s="4"/>
      <c r="AH2596" s="4"/>
      <c r="AI2596" s="4"/>
      <c r="AJ2596" s="4"/>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c r="BI2596" s="4"/>
      <c r="BJ2596" s="4"/>
      <c r="BK2596" s="4"/>
      <c r="BL2596" s="4"/>
      <c r="BM2596" s="4"/>
      <c r="BN2596" s="4"/>
      <c r="BO2596" s="4"/>
      <c r="BP2596" s="4"/>
      <c r="BQ2596" s="4"/>
      <c r="BR2596" s="4"/>
      <c r="BS2596" s="4"/>
      <c r="BT2596" s="4"/>
      <c r="BU2596" s="4"/>
      <c r="BV2596" s="4"/>
      <c r="BW2596" s="4"/>
      <c r="BZ2596" s="7"/>
      <c r="CF2596" s="7"/>
      <c r="CG2596" s="14"/>
      <c r="CH2596" s="7"/>
      <c r="CI2596" s="14"/>
      <c r="CJ2596" s="7"/>
      <c r="CK2596" s="14"/>
      <c r="CL2596" s="7"/>
      <c r="CM2596" s="14"/>
    </row>
    <row r="2597" spans="1:91" x14ac:dyDescent="0.3">
      <c r="A2597" s="10">
        <v>151</v>
      </c>
      <c r="B2597" s="36" t="s">
        <v>863</v>
      </c>
      <c r="G2597" s="36" t="s">
        <v>8031</v>
      </c>
      <c r="K2597" s="7"/>
      <c r="L2597" s="7" t="s">
        <v>834</v>
      </c>
      <c r="M2597" s="7" t="s">
        <v>624</v>
      </c>
      <c r="N2597" s="4"/>
      <c r="O2597" s="4"/>
      <c r="P2597" s="4"/>
      <c r="Q2597" s="4"/>
      <c r="R2597" s="4"/>
      <c r="S2597" s="4"/>
      <c r="T2597" s="4"/>
      <c r="U2597" s="4"/>
      <c r="V2597" s="4"/>
      <c r="W2597" s="4"/>
      <c r="X2597" s="4"/>
      <c r="Y2597" s="4"/>
      <c r="Z2597" s="4"/>
      <c r="AA2597" s="4"/>
      <c r="AB2597" s="4"/>
      <c r="AC2597" s="4"/>
      <c r="AD2597" s="4"/>
      <c r="AE2597" s="4"/>
      <c r="AF2597" s="4"/>
      <c r="AG2597" s="4"/>
      <c r="AH2597" s="4"/>
      <c r="AI2597" s="4"/>
      <c r="AJ2597" s="4"/>
      <c r="AK2597" s="4"/>
      <c r="AL2597" s="4"/>
      <c r="AM2597" s="4"/>
      <c r="AN2597" s="4"/>
      <c r="AO2597" s="4"/>
      <c r="AP2597" s="4"/>
      <c r="AQ2597" s="4"/>
      <c r="AR2597" s="4"/>
      <c r="AS2597" s="4"/>
      <c r="AT2597" s="4"/>
      <c r="AU2597" s="4"/>
      <c r="AV2597" s="4"/>
      <c r="AW2597" s="4"/>
      <c r="AX2597" s="4"/>
      <c r="AY2597" s="4"/>
      <c r="AZ2597" s="4"/>
      <c r="BA2597" s="4"/>
      <c r="BB2597" s="4"/>
      <c r="BC2597" s="4"/>
      <c r="BD2597" s="4"/>
      <c r="BE2597" s="4"/>
      <c r="BF2597" s="4"/>
      <c r="BG2597" s="4"/>
      <c r="BH2597" s="4"/>
      <c r="BI2597" s="4"/>
      <c r="BJ2597" s="4"/>
      <c r="BK2597" s="4"/>
      <c r="BL2597" s="4"/>
      <c r="BM2597" s="4"/>
      <c r="BN2597" s="4"/>
      <c r="BO2597" s="4"/>
      <c r="BP2597" s="4"/>
      <c r="BQ2597" s="4"/>
      <c r="BR2597" s="4"/>
      <c r="BS2597" s="4"/>
      <c r="BT2597" s="4"/>
      <c r="BU2597" s="4"/>
      <c r="BV2597" s="4"/>
      <c r="BW2597" s="4"/>
      <c r="BZ2597" s="7"/>
      <c r="CF2597" s="7"/>
      <c r="CG2597" s="14"/>
      <c r="CH2597" s="7"/>
      <c r="CI2597" s="14"/>
      <c r="CJ2597" s="7"/>
      <c r="CK2597" s="14"/>
      <c r="CL2597" s="7"/>
      <c r="CM2597" s="14"/>
    </row>
    <row r="2598" spans="1:91" x14ac:dyDescent="0.3">
      <c r="A2598" s="10">
        <v>151</v>
      </c>
      <c r="B2598" s="36" t="s">
        <v>863</v>
      </c>
      <c r="G2598" s="36" t="s">
        <v>8032</v>
      </c>
      <c r="K2598" s="7"/>
      <c r="L2598" s="7" t="s">
        <v>834</v>
      </c>
      <c r="M2598" s="7" t="s">
        <v>624</v>
      </c>
      <c r="N2598" s="4"/>
      <c r="O2598" s="4"/>
      <c r="P2598" s="4"/>
      <c r="Q2598" s="4"/>
      <c r="R2598" s="4"/>
      <c r="S2598" s="4"/>
      <c r="T2598" s="4"/>
      <c r="U2598" s="4"/>
      <c r="V2598" s="4"/>
      <c r="W2598" s="4"/>
      <c r="X2598" s="4"/>
      <c r="Y2598" s="4"/>
      <c r="Z2598" s="4"/>
      <c r="AA2598" s="4"/>
      <c r="AB2598" s="4"/>
      <c r="AC2598" s="4"/>
      <c r="AD2598" s="4"/>
      <c r="AE2598" s="4"/>
      <c r="AF2598" s="4"/>
      <c r="AG2598" s="4"/>
      <c r="AH2598" s="4"/>
      <c r="AI2598" s="4"/>
      <c r="AJ2598" s="4"/>
      <c r="AK2598" s="4"/>
      <c r="AL2598" s="4"/>
      <c r="AM2598" s="4"/>
      <c r="AN2598" s="4"/>
      <c r="AO2598" s="4"/>
      <c r="AP2598" s="4"/>
      <c r="AQ2598" s="4"/>
      <c r="AR2598" s="4"/>
      <c r="AS2598" s="4"/>
      <c r="AT2598" s="4"/>
      <c r="AU2598" s="4"/>
      <c r="AV2598" s="4"/>
      <c r="AW2598" s="4"/>
      <c r="AX2598" s="4"/>
      <c r="AY2598" s="4"/>
      <c r="AZ2598" s="4"/>
      <c r="BA2598" s="4"/>
      <c r="BB2598" s="4"/>
      <c r="BC2598" s="4"/>
      <c r="BD2598" s="4"/>
      <c r="BE2598" s="4"/>
      <c r="BF2598" s="4"/>
      <c r="BG2598" s="4"/>
      <c r="BH2598" s="4"/>
      <c r="BI2598" s="4"/>
      <c r="BJ2598" s="4"/>
      <c r="BK2598" s="4"/>
      <c r="BL2598" s="4"/>
      <c r="BM2598" s="4"/>
      <c r="BN2598" s="4"/>
      <c r="BO2598" s="4"/>
      <c r="BP2598" s="4"/>
      <c r="BQ2598" s="4"/>
      <c r="BR2598" s="4"/>
      <c r="BS2598" s="4"/>
      <c r="BT2598" s="4"/>
      <c r="BU2598" s="4"/>
      <c r="BV2598" s="4"/>
      <c r="BW2598" s="4"/>
      <c r="BZ2598" s="7"/>
      <c r="CF2598" s="7"/>
      <c r="CG2598" s="14"/>
      <c r="CH2598" s="7"/>
      <c r="CI2598" s="14"/>
      <c r="CJ2598" s="7"/>
      <c r="CK2598" s="14"/>
      <c r="CL2598" s="7"/>
      <c r="CM2598" s="14"/>
    </row>
    <row r="2599" spans="1:91" x14ac:dyDescent="0.3">
      <c r="A2599" s="10">
        <v>151</v>
      </c>
      <c r="B2599" s="36" t="s">
        <v>1058</v>
      </c>
      <c r="G2599" s="36" t="s">
        <v>8033</v>
      </c>
      <c r="K2599" s="7"/>
      <c r="L2599" s="7" t="s">
        <v>834</v>
      </c>
      <c r="M2599" s="7" t="s">
        <v>624</v>
      </c>
      <c r="N2599" s="4"/>
      <c r="O2599" s="4"/>
      <c r="P2599" s="4"/>
      <c r="Q2599" s="4"/>
      <c r="R2599" s="4"/>
      <c r="S2599" s="4"/>
      <c r="T2599" s="4"/>
      <c r="U2599" s="4"/>
      <c r="V2599" s="4"/>
      <c r="W2599" s="4"/>
      <c r="X2599" s="4"/>
      <c r="Y2599" s="4"/>
      <c r="Z2599" s="4"/>
      <c r="AA2599" s="4"/>
      <c r="AB2599" s="4"/>
      <c r="AC2599" s="4"/>
      <c r="AD2599" s="4"/>
      <c r="AE2599" s="4"/>
      <c r="AF2599" s="4"/>
      <c r="AG2599" s="4"/>
      <c r="AH2599" s="4"/>
      <c r="AI2599" s="4"/>
      <c r="AJ2599" s="4"/>
      <c r="AK2599" s="4"/>
      <c r="AL2599" s="4"/>
      <c r="AM2599" s="4"/>
      <c r="AN2599" s="4"/>
      <c r="AO2599" s="4"/>
      <c r="AP2599" s="4"/>
      <c r="AQ2599" s="4"/>
      <c r="AR2599" s="4"/>
      <c r="AS2599" s="4"/>
      <c r="AT2599" s="4"/>
      <c r="AU2599" s="4"/>
      <c r="AV2599" s="4"/>
      <c r="AW2599" s="4"/>
      <c r="AX2599" s="4"/>
      <c r="AY2599" s="4"/>
      <c r="AZ2599" s="4"/>
      <c r="BA2599" s="4"/>
      <c r="BB2599" s="4"/>
      <c r="BC2599" s="4"/>
      <c r="BD2599" s="4"/>
      <c r="BE2599" s="4"/>
      <c r="BF2599" s="4"/>
      <c r="BG2599" s="4"/>
      <c r="BH2599" s="4"/>
      <c r="BI2599" s="4"/>
      <c r="BJ2599" s="4"/>
      <c r="BK2599" s="4"/>
      <c r="BL2599" s="4"/>
      <c r="BM2599" s="4"/>
      <c r="BN2599" s="4"/>
      <c r="BO2599" s="4"/>
      <c r="BP2599" s="4"/>
      <c r="BQ2599" s="4"/>
      <c r="BR2599" s="4"/>
      <c r="BS2599" s="4"/>
      <c r="BT2599" s="4"/>
      <c r="BU2599" s="4"/>
      <c r="BV2599" s="4"/>
      <c r="BW2599" s="4"/>
      <c r="BZ2599" s="7"/>
      <c r="CF2599" s="7"/>
      <c r="CG2599" s="14"/>
      <c r="CH2599" s="7"/>
      <c r="CI2599" s="14"/>
      <c r="CJ2599" s="7"/>
      <c r="CK2599" s="14"/>
      <c r="CL2599" s="7"/>
      <c r="CM2599" s="14"/>
    </row>
    <row r="2600" spans="1:91" x14ac:dyDescent="0.3">
      <c r="A2600" s="10">
        <v>151</v>
      </c>
      <c r="B2600" s="36" t="s">
        <v>1058</v>
      </c>
      <c r="G2600" s="36" t="s">
        <v>8034</v>
      </c>
      <c r="K2600" s="7"/>
      <c r="L2600" s="7" t="s">
        <v>834</v>
      </c>
      <c r="M2600" s="7" t="s">
        <v>624</v>
      </c>
      <c r="N2600" s="4"/>
      <c r="O2600" s="4"/>
      <c r="P2600" s="4"/>
      <c r="Q2600" s="4"/>
      <c r="R2600" s="4"/>
      <c r="S2600" s="4"/>
      <c r="T2600" s="4"/>
      <c r="U2600" s="4"/>
      <c r="V2600" s="4"/>
      <c r="W2600" s="4"/>
      <c r="X2600" s="4"/>
      <c r="Y2600" s="4"/>
      <c r="Z2600" s="4"/>
      <c r="AA2600" s="4"/>
      <c r="AB2600" s="4"/>
      <c r="AC2600" s="4"/>
      <c r="AD2600" s="4"/>
      <c r="AE2600" s="4"/>
      <c r="AF2600" s="4"/>
      <c r="AG2600" s="4"/>
      <c r="AH2600" s="4"/>
      <c r="AI2600" s="4"/>
      <c r="AJ2600" s="4"/>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c r="BI2600" s="4"/>
      <c r="BJ2600" s="4"/>
      <c r="BK2600" s="4"/>
      <c r="BL2600" s="4"/>
      <c r="BM2600" s="4"/>
      <c r="BN2600" s="4"/>
      <c r="BO2600" s="4"/>
      <c r="BP2600" s="4"/>
      <c r="BQ2600" s="4"/>
      <c r="BR2600" s="4"/>
      <c r="BS2600" s="4"/>
      <c r="BT2600" s="4"/>
      <c r="BU2600" s="4"/>
      <c r="BV2600" s="4"/>
      <c r="BW2600" s="4"/>
      <c r="BZ2600" s="7"/>
      <c r="CF2600" s="7"/>
      <c r="CG2600" s="14"/>
      <c r="CH2600" s="7"/>
      <c r="CI2600" s="14"/>
      <c r="CJ2600" s="7"/>
      <c r="CK2600" s="14"/>
      <c r="CL2600" s="7"/>
      <c r="CM2600" s="14"/>
    </row>
    <row r="2601" spans="1:91" x14ac:dyDescent="0.3">
      <c r="A2601" s="10">
        <v>151</v>
      </c>
      <c r="B2601" s="36" t="s">
        <v>1058</v>
      </c>
      <c r="G2601" s="36" t="s">
        <v>8035</v>
      </c>
      <c r="K2601" s="7"/>
      <c r="L2601" s="7" t="s">
        <v>834</v>
      </c>
      <c r="M2601" s="7" t="s">
        <v>624</v>
      </c>
      <c r="N2601" s="4"/>
      <c r="O2601" s="4"/>
      <c r="P2601" s="4"/>
      <c r="Q2601" s="4"/>
      <c r="R2601" s="4"/>
      <c r="S2601" s="4"/>
      <c r="T2601" s="4"/>
      <c r="U2601" s="4"/>
      <c r="V2601" s="4"/>
      <c r="W2601" s="4"/>
      <c r="X2601" s="4"/>
      <c r="Y2601" s="4"/>
      <c r="Z2601" s="4"/>
      <c r="AA2601" s="4"/>
      <c r="AB2601" s="4"/>
      <c r="AC2601" s="4"/>
      <c r="AD2601" s="4"/>
      <c r="AE2601" s="4"/>
      <c r="AF2601" s="4"/>
      <c r="AG2601" s="4"/>
      <c r="AH2601" s="4"/>
      <c r="AI2601" s="4"/>
      <c r="AJ2601" s="4"/>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c r="BI2601" s="4"/>
      <c r="BJ2601" s="4"/>
      <c r="BK2601" s="4"/>
      <c r="BL2601" s="4"/>
      <c r="BM2601" s="4"/>
      <c r="BN2601" s="4"/>
      <c r="BO2601" s="4"/>
      <c r="BP2601" s="4"/>
      <c r="BQ2601" s="4"/>
      <c r="BR2601" s="4"/>
      <c r="BS2601" s="4"/>
      <c r="BT2601" s="4"/>
      <c r="BU2601" s="4"/>
      <c r="BV2601" s="4"/>
      <c r="BW2601" s="4"/>
      <c r="BZ2601" s="7"/>
      <c r="CF2601" s="7"/>
      <c r="CG2601" s="14"/>
      <c r="CH2601" s="7"/>
      <c r="CI2601" s="14"/>
      <c r="CJ2601" s="7"/>
      <c r="CK2601" s="14"/>
      <c r="CL2601" s="7"/>
      <c r="CM2601" s="14"/>
    </row>
    <row r="2602" spans="1:91" x14ac:dyDescent="0.3">
      <c r="A2602" s="10">
        <v>151</v>
      </c>
      <c r="B2602" s="36" t="s">
        <v>1058</v>
      </c>
      <c r="G2602" s="36" t="s">
        <v>8036</v>
      </c>
      <c r="K2602" s="7"/>
      <c r="L2602" s="7" t="s">
        <v>834</v>
      </c>
      <c r="M2602" s="7" t="s">
        <v>624</v>
      </c>
      <c r="N2602" s="4"/>
      <c r="O2602" s="4"/>
      <c r="P2602" s="4"/>
      <c r="Q2602" s="4"/>
      <c r="R2602" s="4"/>
      <c r="S2602" s="4"/>
      <c r="T2602" s="4"/>
      <c r="U2602" s="4"/>
      <c r="V2602" s="4"/>
      <c r="W2602" s="4"/>
      <c r="X2602" s="4"/>
      <c r="Y2602" s="4"/>
      <c r="Z2602" s="4"/>
      <c r="AA2602" s="4"/>
      <c r="AB2602" s="4"/>
      <c r="AC2602" s="4"/>
      <c r="AD2602" s="4"/>
      <c r="AE2602" s="4"/>
      <c r="AF2602" s="4"/>
      <c r="AG2602" s="4"/>
      <c r="AH2602" s="4"/>
      <c r="AI2602" s="4"/>
      <c r="AJ2602" s="4"/>
      <c r="AK2602" s="4"/>
      <c r="AL2602" s="4"/>
      <c r="AM2602" s="4"/>
      <c r="AN2602" s="4"/>
      <c r="AO2602" s="4"/>
      <c r="AP2602" s="4"/>
      <c r="AQ2602" s="4"/>
      <c r="AR2602" s="4"/>
      <c r="AS2602" s="4"/>
      <c r="AT2602" s="4"/>
      <c r="AU2602" s="4"/>
      <c r="AV2602" s="4"/>
      <c r="AW2602" s="4"/>
      <c r="AX2602" s="4"/>
      <c r="AY2602" s="4"/>
      <c r="AZ2602" s="4"/>
      <c r="BA2602" s="4"/>
      <c r="BB2602" s="4"/>
      <c r="BC2602" s="4"/>
      <c r="BD2602" s="4"/>
      <c r="BE2602" s="4"/>
      <c r="BF2602" s="4"/>
      <c r="BG2602" s="4"/>
      <c r="BH2602" s="4"/>
      <c r="BI2602" s="4"/>
      <c r="BJ2602" s="4"/>
      <c r="BK2602" s="4"/>
      <c r="BL2602" s="4"/>
      <c r="BM2602" s="4"/>
      <c r="BN2602" s="4"/>
      <c r="BO2602" s="4"/>
      <c r="BP2602" s="4"/>
      <c r="BQ2602" s="4"/>
      <c r="BR2602" s="4"/>
      <c r="BS2602" s="4"/>
      <c r="BT2602" s="4"/>
      <c r="BU2602" s="4"/>
      <c r="BV2602" s="4"/>
      <c r="BW2602" s="4"/>
      <c r="BZ2602" s="7"/>
      <c r="CF2602" s="7"/>
      <c r="CG2602" s="14"/>
      <c r="CH2602" s="7"/>
      <c r="CI2602" s="14"/>
      <c r="CJ2602" s="7"/>
      <c r="CK2602" s="14"/>
      <c r="CL2602" s="7"/>
      <c r="CM2602" s="14"/>
    </row>
    <row r="2603" spans="1:91" x14ac:dyDescent="0.3">
      <c r="A2603" s="10">
        <v>151</v>
      </c>
      <c r="B2603" s="36" t="s">
        <v>1058</v>
      </c>
      <c r="G2603" s="36" t="s">
        <v>8037</v>
      </c>
      <c r="K2603" s="7"/>
      <c r="L2603" s="7" t="s">
        <v>834</v>
      </c>
      <c r="M2603" s="7" t="s">
        <v>624</v>
      </c>
      <c r="N2603" s="4"/>
      <c r="O2603" s="4"/>
      <c r="P2603" s="4"/>
      <c r="Q2603" s="4"/>
      <c r="R2603" s="4"/>
      <c r="S2603" s="4"/>
      <c r="T2603" s="4"/>
      <c r="U2603" s="4"/>
      <c r="V2603" s="4"/>
      <c r="W2603" s="4"/>
      <c r="X2603" s="4"/>
      <c r="Y2603" s="4"/>
      <c r="Z2603" s="4"/>
      <c r="AA2603" s="4"/>
      <c r="AB2603" s="4"/>
      <c r="AC2603" s="4"/>
      <c r="AD2603" s="4"/>
      <c r="AE2603" s="4"/>
      <c r="AF2603" s="4"/>
      <c r="AG2603" s="4"/>
      <c r="AH2603" s="4"/>
      <c r="AI2603" s="4"/>
      <c r="AJ2603" s="4"/>
      <c r="AK2603" s="4"/>
      <c r="AL2603" s="4"/>
      <c r="AM2603" s="4"/>
      <c r="AN2603" s="4"/>
      <c r="AO2603" s="4"/>
      <c r="AP2603" s="4"/>
      <c r="AQ2603" s="4"/>
      <c r="AR2603" s="4"/>
      <c r="AS2603" s="4"/>
      <c r="AT2603" s="4"/>
      <c r="AU2603" s="4"/>
      <c r="AV2603" s="4"/>
      <c r="AW2603" s="4"/>
      <c r="AX2603" s="4"/>
      <c r="AY2603" s="4"/>
      <c r="AZ2603" s="4"/>
      <c r="BA2603" s="4"/>
      <c r="BB2603" s="4"/>
      <c r="BC2603" s="4"/>
      <c r="BD2603" s="4"/>
      <c r="BE2603" s="4"/>
      <c r="BF2603" s="4"/>
      <c r="BG2603" s="4"/>
      <c r="BH2603" s="4"/>
      <c r="BI2603" s="4"/>
      <c r="BJ2603" s="4"/>
      <c r="BK2603" s="4"/>
      <c r="BL2603" s="4"/>
      <c r="BM2603" s="4"/>
      <c r="BN2603" s="4"/>
      <c r="BO2603" s="4"/>
      <c r="BP2603" s="4"/>
      <c r="BQ2603" s="4"/>
      <c r="BR2603" s="4"/>
      <c r="BS2603" s="4"/>
      <c r="BT2603" s="4"/>
      <c r="BU2603" s="4"/>
      <c r="BV2603" s="4"/>
      <c r="BW2603" s="4"/>
      <c r="BZ2603" s="7"/>
      <c r="CF2603" s="7"/>
      <c r="CG2603" s="14"/>
      <c r="CH2603" s="7"/>
      <c r="CI2603" s="14"/>
      <c r="CJ2603" s="7"/>
      <c r="CK2603" s="14"/>
      <c r="CL2603" s="7"/>
      <c r="CM2603" s="14"/>
    </row>
    <row r="2604" spans="1:91" x14ac:dyDescent="0.3">
      <c r="A2604" s="10">
        <v>151</v>
      </c>
      <c r="B2604" s="36" t="s">
        <v>1058</v>
      </c>
      <c r="G2604" s="36" t="s">
        <v>8038</v>
      </c>
      <c r="K2604" s="7"/>
      <c r="L2604" s="7" t="s">
        <v>834</v>
      </c>
      <c r="M2604" s="7" t="s">
        <v>669</v>
      </c>
      <c r="N2604" s="4"/>
      <c r="O2604" s="4"/>
      <c r="P2604" s="4"/>
      <c r="Q2604" s="4"/>
      <c r="R2604" s="4"/>
      <c r="S2604" s="4"/>
      <c r="T2604" s="4"/>
      <c r="U2604" s="4"/>
      <c r="V2604" s="4"/>
      <c r="W2604" s="4"/>
      <c r="X2604" s="4"/>
      <c r="Y2604" s="4"/>
      <c r="Z2604" s="4"/>
      <c r="AA2604" s="4"/>
      <c r="AB2604" s="4"/>
      <c r="AC2604" s="4"/>
      <c r="AD2604" s="4"/>
      <c r="AE2604" s="4"/>
      <c r="AF2604" s="4"/>
      <c r="AG2604" s="4"/>
      <c r="AH2604" s="4"/>
      <c r="AI2604" s="4"/>
      <c r="AJ2604" s="4"/>
      <c r="AK2604" s="4"/>
      <c r="AL2604" s="4"/>
      <c r="AM2604" s="4"/>
      <c r="AN2604" s="4"/>
      <c r="AO2604" s="4"/>
      <c r="AP2604" s="4"/>
      <c r="AQ2604" s="4"/>
      <c r="AR2604" s="4"/>
      <c r="AS2604" s="4"/>
      <c r="AT2604" s="4"/>
      <c r="AU2604" s="4"/>
      <c r="AV2604" s="4"/>
      <c r="AW2604" s="4"/>
      <c r="AX2604" s="4"/>
      <c r="AY2604" s="4"/>
      <c r="AZ2604" s="4"/>
      <c r="BA2604" s="4"/>
      <c r="BB2604" s="4"/>
      <c r="BC2604" s="4"/>
      <c r="BD2604" s="4"/>
      <c r="BE2604" s="4"/>
      <c r="BF2604" s="4"/>
      <c r="BG2604" s="4"/>
      <c r="BH2604" s="4"/>
      <c r="BI2604" s="4"/>
      <c r="BJ2604" s="4"/>
      <c r="BK2604" s="4"/>
      <c r="BL2604" s="4"/>
      <c r="BM2604" s="4"/>
      <c r="BN2604" s="4"/>
      <c r="BO2604" s="4"/>
      <c r="BP2604" s="4"/>
      <c r="BQ2604" s="4"/>
      <c r="BR2604" s="4"/>
      <c r="BS2604" s="4"/>
      <c r="BT2604" s="4"/>
      <c r="BU2604" s="4"/>
      <c r="BV2604" s="4"/>
      <c r="BW2604" s="4"/>
      <c r="BZ2604" s="7"/>
      <c r="CF2604" s="7"/>
      <c r="CG2604" s="14"/>
      <c r="CH2604" s="7"/>
      <c r="CI2604" s="14"/>
      <c r="CJ2604" s="7"/>
      <c r="CK2604" s="14"/>
      <c r="CL2604" s="7"/>
      <c r="CM2604" s="14"/>
    </row>
    <row r="2605" spans="1:91" x14ac:dyDescent="0.3">
      <c r="A2605" s="10">
        <v>151</v>
      </c>
      <c r="B2605" s="36" t="s">
        <v>2280</v>
      </c>
      <c r="G2605" s="36" t="s">
        <v>8039</v>
      </c>
      <c r="K2605" s="7"/>
      <c r="L2605" s="7" t="s">
        <v>834</v>
      </c>
      <c r="M2605" s="7" t="s">
        <v>687</v>
      </c>
      <c r="N2605" s="4"/>
      <c r="O2605" s="4"/>
      <c r="P2605" s="4"/>
      <c r="Q2605" s="4"/>
      <c r="R2605" s="4"/>
      <c r="S2605" s="4"/>
      <c r="T2605" s="4"/>
      <c r="U2605" s="4"/>
      <c r="V2605" s="4"/>
      <c r="W2605" s="4"/>
      <c r="X2605" s="4"/>
      <c r="Y2605" s="4"/>
      <c r="Z2605" s="4"/>
      <c r="AA2605" s="4"/>
      <c r="AB2605" s="4"/>
      <c r="AC2605" s="4"/>
      <c r="AD2605" s="4"/>
      <c r="AE2605" s="4"/>
      <c r="AF2605" s="4"/>
      <c r="AG2605" s="4"/>
      <c r="AH2605" s="4"/>
      <c r="AI2605" s="4"/>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4"/>
      <c r="BK2605" s="4"/>
      <c r="BL2605" s="4"/>
      <c r="BM2605" s="4"/>
      <c r="BN2605" s="4"/>
      <c r="BO2605" s="4"/>
      <c r="BP2605" s="4"/>
      <c r="BQ2605" s="4"/>
      <c r="BR2605" s="4"/>
      <c r="BS2605" s="4"/>
      <c r="BT2605" s="4"/>
      <c r="BU2605" s="4"/>
      <c r="BV2605" s="4"/>
      <c r="BW2605" s="4"/>
      <c r="BZ2605" s="7"/>
      <c r="CF2605" s="7"/>
      <c r="CG2605" s="14"/>
      <c r="CH2605" s="7"/>
      <c r="CI2605" s="14"/>
      <c r="CJ2605" s="7"/>
      <c r="CK2605" s="14"/>
      <c r="CL2605" s="7"/>
      <c r="CM2605" s="14"/>
    </row>
    <row r="2606" spans="1:91" x14ac:dyDescent="0.3">
      <c r="A2606" s="10">
        <v>151</v>
      </c>
      <c r="B2606" s="36" t="s">
        <v>860</v>
      </c>
      <c r="G2606" s="36" t="s">
        <v>8040</v>
      </c>
      <c r="K2606" s="7"/>
      <c r="L2606" s="7" t="s">
        <v>834</v>
      </c>
      <c r="M2606" s="7" t="s">
        <v>669</v>
      </c>
      <c r="N2606" s="4"/>
      <c r="O2606" s="4"/>
      <c r="P2606" s="4"/>
      <c r="Q2606" s="4"/>
      <c r="R2606" s="4"/>
      <c r="S2606" s="4"/>
      <c r="T2606" s="4"/>
      <c r="U2606" s="4"/>
      <c r="V2606" s="4"/>
      <c r="W2606" s="4"/>
      <c r="X2606" s="4"/>
      <c r="Y2606" s="4"/>
      <c r="Z2606" s="4"/>
      <c r="AA2606" s="4"/>
      <c r="AB2606" s="4"/>
      <c r="AC2606" s="4"/>
      <c r="AD2606" s="4"/>
      <c r="AE2606" s="4"/>
      <c r="AF2606" s="4"/>
      <c r="AG2606" s="4"/>
      <c r="AH2606" s="4"/>
      <c r="AI2606" s="4"/>
      <c r="AJ2606" s="4"/>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c r="BI2606" s="4"/>
      <c r="BJ2606" s="4"/>
      <c r="BK2606" s="4"/>
      <c r="BL2606" s="4"/>
      <c r="BM2606" s="4"/>
      <c r="BN2606" s="4"/>
      <c r="BO2606" s="4"/>
      <c r="BP2606" s="4"/>
      <c r="BQ2606" s="4"/>
      <c r="BR2606" s="4"/>
      <c r="BS2606" s="4"/>
      <c r="BT2606" s="4"/>
      <c r="BU2606" s="4"/>
      <c r="BV2606" s="4"/>
      <c r="BW2606" s="4"/>
      <c r="BZ2606" s="7"/>
      <c r="CF2606" s="7"/>
      <c r="CG2606" s="14"/>
      <c r="CH2606" s="7"/>
      <c r="CI2606" s="14"/>
      <c r="CJ2606" s="7"/>
      <c r="CK2606" s="14"/>
      <c r="CL2606" s="7"/>
      <c r="CM2606" s="14"/>
    </row>
    <row r="2607" spans="1:91" x14ac:dyDescent="0.3">
      <c r="A2607" s="10">
        <v>151</v>
      </c>
      <c r="B2607" s="36" t="s">
        <v>886</v>
      </c>
      <c r="G2607" s="36" t="s">
        <v>8041</v>
      </c>
      <c r="K2607" s="7"/>
      <c r="L2607" s="7" t="s">
        <v>834</v>
      </c>
      <c r="M2607" s="7" t="s">
        <v>669</v>
      </c>
      <c r="N2607" s="4"/>
      <c r="O2607" s="4"/>
      <c r="P2607" s="4"/>
      <c r="Q2607" s="4"/>
      <c r="R2607" s="4"/>
      <c r="S2607" s="4"/>
      <c r="T2607" s="4"/>
      <c r="U2607" s="4"/>
      <c r="V2607" s="4"/>
      <c r="W2607" s="4"/>
      <c r="X2607" s="4"/>
      <c r="Y2607" s="4"/>
      <c r="Z2607" s="4"/>
      <c r="AA2607" s="4"/>
      <c r="AB2607" s="4"/>
      <c r="AC2607" s="4"/>
      <c r="AD2607" s="4"/>
      <c r="AE2607" s="4"/>
      <c r="AF2607" s="4"/>
      <c r="AG2607" s="4"/>
      <c r="AH2607" s="4"/>
      <c r="AI2607" s="4"/>
      <c r="AJ2607" s="4"/>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c r="BI2607" s="4"/>
      <c r="BJ2607" s="4"/>
      <c r="BK2607" s="4"/>
      <c r="BL2607" s="4"/>
      <c r="BM2607" s="4"/>
      <c r="BN2607" s="4"/>
      <c r="BO2607" s="4"/>
      <c r="BP2607" s="4"/>
      <c r="BQ2607" s="4"/>
      <c r="BR2607" s="4"/>
      <c r="BS2607" s="4"/>
      <c r="BT2607" s="4"/>
      <c r="BU2607" s="4"/>
      <c r="BV2607" s="4"/>
      <c r="BW2607" s="4"/>
      <c r="BZ2607" s="7"/>
      <c r="CF2607" s="7"/>
      <c r="CG2607" s="14"/>
      <c r="CH2607" s="7"/>
      <c r="CI2607" s="14"/>
      <c r="CJ2607" s="7"/>
      <c r="CK2607" s="14"/>
      <c r="CL2607" s="7"/>
      <c r="CM2607" s="14"/>
    </row>
    <row r="2608" spans="1:91" x14ac:dyDescent="0.3">
      <c r="A2608" s="10">
        <v>151</v>
      </c>
      <c r="B2608" s="36" t="s">
        <v>1058</v>
      </c>
      <c r="G2608" s="36" t="s">
        <v>8042</v>
      </c>
      <c r="K2608" s="7"/>
      <c r="L2608" s="7" t="s">
        <v>834</v>
      </c>
      <c r="M2608" s="7" t="s">
        <v>615</v>
      </c>
      <c r="N2608" s="4"/>
      <c r="O2608" s="4"/>
      <c r="P2608" s="4"/>
      <c r="Q2608" s="4"/>
      <c r="R2608" s="4"/>
      <c r="S2608" s="4"/>
      <c r="T2608" s="4"/>
      <c r="U2608" s="4"/>
      <c r="V2608" s="4"/>
      <c r="W2608" s="4"/>
      <c r="X2608" s="4"/>
      <c r="Y2608" s="4"/>
      <c r="Z2608" s="4"/>
      <c r="AA2608" s="4"/>
      <c r="AB2608" s="4"/>
      <c r="AC2608" s="4"/>
      <c r="AD2608" s="4"/>
      <c r="AE2608" s="4"/>
      <c r="AF2608" s="4"/>
      <c r="AG2608" s="4"/>
      <c r="AH2608" s="4"/>
      <c r="AI2608" s="4"/>
      <c r="AJ2608" s="4"/>
      <c r="AK2608" s="4"/>
      <c r="AL2608" s="4"/>
      <c r="AM2608" s="4"/>
      <c r="AN2608" s="4"/>
      <c r="AO2608" s="4"/>
      <c r="AP2608" s="4"/>
      <c r="AQ2608" s="4"/>
      <c r="AR2608" s="4"/>
      <c r="AS2608" s="4"/>
      <c r="AT2608" s="4"/>
      <c r="AU2608" s="4"/>
      <c r="AV2608" s="4"/>
      <c r="AW2608" s="4"/>
      <c r="AX2608" s="4"/>
      <c r="AY2608" s="4"/>
      <c r="AZ2608" s="4"/>
      <c r="BA2608" s="4"/>
      <c r="BB2608" s="4"/>
      <c r="BC2608" s="4"/>
      <c r="BD2608" s="4"/>
      <c r="BE2608" s="4"/>
      <c r="BF2608" s="4"/>
      <c r="BG2608" s="4"/>
      <c r="BH2608" s="4"/>
      <c r="BI2608" s="4"/>
      <c r="BJ2608" s="4"/>
      <c r="BK2608" s="4"/>
      <c r="BL2608" s="4"/>
      <c r="BM2608" s="4"/>
      <c r="BN2608" s="4"/>
      <c r="BO2608" s="4"/>
      <c r="BP2608" s="4"/>
      <c r="BQ2608" s="4"/>
      <c r="BR2608" s="4"/>
      <c r="BS2608" s="4"/>
      <c r="BT2608" s="4"/>
      <c r="BU2608" s="4"/>
      <c r="BV2608" s="4"/>
      <c r="BW2608" s="4"/>
      <c r="BZ2608" s="7"/>
      <c r="CF2608" s="7"/>
      <c r="CG2608" s="14"/>
      <c r="CH2608" s="7"/>
      <c r="CI2608" s="14"/>
      <c r="CJ2608" s="7"/>
      <c r="CK2608" s="14"/>
      <c r="CL2608" s="7"/>
      <c r="CM2608" s="14"/>
    </row>
    <row r="2609" spans="1:91" x14ac:dyDescent="0.3">
      <c r="A2609" s="10">
        <v>151</v>
      </c>
      <c r="B2609" s="36" t="s">
        <v>1058</v>
      </c>
      <c r="G2609" s="36" t="s">
        <v>8043</v>
      </c>
      <c r="K2609" s="7"/>
      <c r="L2609" s="7" t="s">
        <v>834</v>
      </c>
      <c r="M2609" s="7" t="s">
        <v>636</v>
      </c>
      <c r="N2609" s="4"/>
      <c r="O2609" s="4"/>
      <c r="P2609" s="4"/>
      <c r="Q2609" s="4"/>
      <c r="R2609" s="4"/>
      <c r="S2609" s="4"/>
      <c r="T2609" s="4"/>
      <c r="U2609" s="4"/>
      <c r="V2609" s="4"/>
      <c r="W2609" s="4"/>
      <c r="X2609" s="4"/>
      <c r="Y2609" s="4"/>
      <c r="Z2609" s="4"/>
      <c r="AA2609" s="4"/>
      <c r="AB2609" s="4"/>
      <c r="AC2609" s="4"/>
      <c r="AD2609" s="4"/>
      <c r="AE2609" s="4"/>
      <c r="AF2609" s="4"/>
      <c r="AG2609" s="4"/>
      <c r="AH2609" s="4"/>
      <c r="AI2609" s="4"/>
      <c r="AJ2609" s="4"/>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c r="BI2609" s="4"/>
      <c r="BJ2609" s="4"/>
      <c r="BK2609" s="4"/>
      <c r="BL2609" s="4"/>
      <c r="BM2609" s="4"/>
      <c r="BN2609" s="4"/>
      <c r="BO2609" s="4"/>
      <c r="BP2609" s="4"/>
      <c r="BQ2609" s="4"/>
      <c r="BR2609" s="4"/>
      <c r="BS2609" s="4"/>
      <c r="BT2609" s="4"/>
      <c r="BU2609" s="4"/>
      <c r="BV2609" s="4"/>
      <c r="BW2609" s="4"/>
      <c r="BZ2609" s="7"/>
      <c r="CF2609" s="7"/>
      <c r="CG2609" s="14"/>
      <c r="CH2609" s="7"/>
      <c r="CI2609" s="14"/>
      <c r="CJ2609" s="7"/>
      <c r="CK2609" s="14"/>
      <c r="CL2609" s="7"/>
      <c r="CM2609" s="14"/>
    </row>
    <row r="2610" spans="1:91" x14ac:dyDescent="0.3">
      <c r="A2610" s="10">
        <v>151</v>
      </c>
      <c r="B2610" s="36" t="s">
        <v>1058</v>
      </c>
      <c r="G2610" s="36" t="s">
        <v>8044</v>
      </c>
      <c r="K2610" s="7"/>
      <c r="L2610" s="7" t="s">
        <v>834</v>
      </c>
      <c r="M2610" s="7" t="s">
        <v>633</v>
      </c>
      <c r="N2610" s="4"/>
      <c r="O2610" s="4"/>
      <c r="P2610" s="4"/>
      <c r="Q2610" s="4"/>
      <c r="R2610" s="4"/>
      <c r="S2610" s="4"/>
      <c r="T2610" s="4"/>
      <c r="U2610" s="4"/>
      <c r="V2610" s="4"/>
      <c r="W2610" s="4"/>
      <c r="X2610" s="4"/>
      <c r="Y2610" s="4"/>
      <c r="Z2610" s="4"/>
      <c r="AA2610" s="4"/>
      <c r="AB2610" s="4"/>
      <c r="AC2610" s="4"/>
      <c r="AD2610" s="4"/>
      <c r="AE2610" s="4"/>
      <c r="AF2610" s="4"/>
      <c r="AG2610" s="4"/>
      <c r="AH2610" s="4"/>
      <c r="AI2610" s="4"/>
      <c r="AJ2610" s="4"/>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c r="BI2610" s="4"/>
      <c r="BJ2610" s="4"/>
      <c r="BK2610" s="4"/>
      <c r="BL2610" s="4"/>
      <c r="BM2610" s="4"/>
      <c r="BN2610" s="4"/>
      <c r="BO2610" s="4"/>
      <c r="BP2610" s="4"/>
      <c r="BQ2610" s="4"/>
      <c r="BR2610" s="4"/>
      <c r="BS2610" s="4"/>
      <c r="BT2610" s="4"/>
      <c r="BU2610" s="4"/>
      <c r="BV2610" s="4"/>
      <c r="BW2610" s="4"/>
      <c r="BZ2610" s="7"/>
      <c r="CF2610" s="7"/>
      <c r="CG2610" s="14"/>
      <c r="CH2610" s="7"/>
      <c r="CI2610" s="14"/>
      <c r="CJ2610" s="7"/>
      <c r="CK2610" s="14"/>
      <c r="CL2610" s="7"/>
      <c r="CM2610" s="14"/>
    </row>
    <row r="2611" spans="1:91" x14ac:dyDescent="0.3">
      <c r="A2611" s="10">
        <v>151</v>
      </c>
      <c r="B2611" s="36" t="s">
        <v>1058</v>
      </c>
      <c r="G2611" s="36" t="s">
        <v>8045</v>
      </c>
      <c r="K2611" s="7"/>
      <c r="L2611" s="7" t="s">
        <v>834</v>
      </c>
      <c r="M2611" s="7" t="s">
        <v>678</v>
      </c>
      <c r="N2611" s="4"/>
      <c r="O2611" s="4"/>
      <c r="P2611" s="4"/>
      <c r="Q2611" s="4"/>
      <c r="R2611" s="4"/>
      <c r="S2611" s="4"/>
      <c r="T2611" s="4"/>
      <c r="U2611" s="4"/>
      <c r="V2611" s="4"/>
      <c r="W2611" s="4"/>
      <c r="X2611" s="4"/>
      <c r="Y2611" s="4"/>
      <c r="Z2611" s="4"/>
      <c r="AA2611" s="4"/>
      <c r="AB2611" s="4"/>
      <c r="AC2611" s="4"/>
      <c r="AD2611" s="4"/>
      <c r="AE2611" s="4"/>
      <c r="AF2611" s="4"/>
      <c r="AG2611" s="4"/>
      <c r="AH2611" s="4"/>
      <c r="AI2611" s="4"/>
      <c r="AJ2611" s="4"/>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c r="BI2611" s="4"/>
      <c r="BJ2611" s="4"/>
      <c r="BK2611" s="4"/>
      <c r="BL2611" s="4"/>
      <c r="BM2611" s="4"/>
      <c r="BN2611" s="4"/>
      <c r="BO2611" s="4"/>
      <c r="BP2611" s="4"/>
      <c r="BQ2611" s="4"/>
      <c r="BR2611" s="4"/>
      <c r="BS2611" s="4"/>
      <c r="BT2611" s="4"/>
      <c r="BU2611" s="4"/>
      <c r="BV2611" s="4"/>
      <c r="BW2611" s="4"/>
      <c r="BZ2611" s="7"/>
      <c r="CF2611" s="7"/>
      <c r="CG2611" s="14"/>
      <c r="CH2611" s="7"/>
      <c r="CI2611" s="14"/>
      <c r="CJ2611" s="7"/>
      <c r="CK2611" s="14"/>
      <c r="CL2611" s="7"/>
      <c r="CM2611" s="14"/>
    </row>
    <row r="2612" spans="1:91" x14ac:dyDescent="0.3">
      <c r="A2612" s="10">
        <v>151</v>
      </c>
      <c r="B2612" s="36" t="s">
        <v>1025</v>
      </c>
      <c r="G2612" s="36" t="s">
        <v>8046</v>
      </c>
      <c r="K2612" s="7"/>
      <c r="L2612" s="7" t="s">
        <v>834</v>
      </c>
      <c r="M2612" s="7" t="s">
        <v>717</v>
      </c>
      <c r="N2612" s="4"/>
      <c r="O2612" s="4"/>
      <c r="P2612" s="4"/>
      <c r="Q2612" s="4"/>
      <c r="R2612" s="4"/>
      <c r="S2612" s="4"/>
      <c r="T2612" s="4"/>
      <c r="U2612" s="4"/>
      <c r="V2612" s="4"/>
      <c r="W2612" s="4"/>
      <c r="X2612" s="4"/>
      <c r="Y2612" s="4"/>
      <c r="Z2612" s="4"/>
      <c r="AA2612" s="4"/>
      <c r="AB2612" s="4"/>
      <c r="AC2612" s="4"/>
      <c r="AD2612" s="4"/>
      <c r="AE2612" s="4"/>
      <c r="AF2612" s="4"/>
      <c r="AG2612" s="4"/>
      <c r="AH2612" s="4"/>
      <c r="AI2612" s="4"/>
      <c r="AJ2612" s="4"/>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c r="BI2612" s="4"/>
      <c r="BJ2612" s="4"/>
      <c r="BK2612" s="4"/>
      <c r="BL2612" s="4"/>
      <c r="BM2612" s="4"/>
      <c r="BN2612" s="4"/>
      <c r="BO2612" s="4"/>
      <c r="BP2612" s="4"/>
      <c r="BQ2612" s="4"/>
      <c r="BR2612" s="4"/>
      <c r="BS2612" s="4"/>
      <c r="BT2612" s="4"/>
      <c r="BU2612" s="4"/>
      <c r="BV2612" s="4"/>
      <c r="BW2612" s="4"/>
      <c r="BZ2612" s="7"/>
      <c r="CF2612" s="7"/>
      <c r="CG2612" s="14"/>
      <c r="CH2612" s="7"/>
      <c r="CI2612" s="14"/>
      <c r="CJ2612" s="7"/>
      <c r="CK2612" s="14"/>
      <c r="CL2612" s="7"/>
      <c r="CM2612" s="14"/>
    </row>
    <row r="2613" spans="1:91" x14ac:dyDescent="0.3">
      <c r="A2613" s="10">
        <v>151</v>
      </c>
      <c r="B2613" s="36" t="s">
        <v>860</v>
      </c>
      <c r="G2613" s="36" t="s">
        <v>8047</v>
      </c>
      <c r="K2613" s="7"/>
      <c r="L2613" s="7" t="s">
        <v>834</v>
      </c>
      <c r="M2613" s="7" t="s">
        <v>765</v>
      </c>
      <c r="N2613" s="4"/>
      <c r="O2613" s="4"/>
      <c r="P2613" s="4"/>
      <c r="Q2613" s="4"/>
      <c r="R2613" s="4"/>
      <c r="S2613" s="4"/>
      <c r="T2613" s="4"/>
      <c r="U2613" s="4"/>
      <c r="V2613" s="4"/>
      <c r="W2613" s="4"/>
      <c r="X2613" s="4"/>
      <c r="Y2613" s="4"/>
      <c r="Z2613" s="4"/>
      <c r="AA2613" s="4"/>
      <c r="AB2613" s="4"/>
      <c r="AC2613" s="4"/>
      <c r="AD2613" s="4"/>
      <c r="AE2613" s="4"/>
      <c r="AF2613" s="4"/>
      <c r="AG2613" s="4"/>
      <c r="AH2613" s="4"/>
      <c r="AI2613" s="4"/>
      <c r="AJ2613" s="4"/>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c r="BI2613" s="4"/>
      <c r="BJ2613" s="4"/>
      <c r="BK2613" s="4"/>
      <c r="BL2613" s="4"/>
      <c r="BM2613" s="4"/>
      <c r="BN2613" s="4"/>
      <c r="BO2613" s="4"/>
      <c r="BP2613" s="4"/>
      <c r="BQ2613" s="4"/>
      <c r="BR2613" s="4"/>
      <c r="BS2613" s="4"/>
      <c r="BT2613" s="4"/>
      <c r="BU2613" s="4"/>
      <c r="BV2613" s="4"/>
      <c r="BW2613" s="4"/>
      <c r="BZ2613" s="7"/>
      <c r="CF2613" s="7"/>
      <c r="CG2613" s="14"/>
      <c r="CH2613" s="7"/>
      <c r="CI2613" s="14"/>
      <c r="CJ2613" s="7"/>
      <c r="CK2613" s="14"/>
      <c r="CL2613" s="7"/>
      <c r="CM2613" s="14"/>
    </row>
    <row r="2614" spans="1:91" x14ac:dyDescent="0.3">
      <c r="A2614" s="10">
        <v>151</v>
      </c>
      <c r="B2614" s="36" t="s">
        <v>860</v>
      </c>
      <c r="G2614" s="36" t="s">
        <v>8048</v>
      </c>
      <c r="K2614" s="7"/>
      <c r="L2614" s="7" t="s">
        <v>834</v>
      </c>
      <c r="M2614" s="7" t="s">
        <v>765</v>
      </c>
      <c r="N2614" s="4"/>
      <c r="O2614" s="4"/>
      <c r="P2614" s="4"/>
      <c r="Q2614" s="4"/>
      <c r="R2614" s="4"/>
      <c r="S2614" s="4"/>
      <c r="T2614" s="4"/>
      <c r="U2614" s="4"/>
      <c r="V2614" s="4"/>
      <c r="W2614" s="4"/>
      <c r="X2614" s="4"/>
      <c r="Y2614" s="4"/>
      <c r="Z2614" s="4"/>
      <c r="AA2614" s="4"/>
      <c r="AB2614" s="4"/>
      <c r="AC2614" s="4"/>
      <c r="AD2614" s="4"/>
      <c r="AE2614" s="4"/>
      <c r="AF2614" s="4"/>
      <c r="AG2614" s="4"/>
      <c r="AH2614" s="4"/>
      <c r="AI2614" s="4"/>
      <c r="AJ2614" s="4"/>
      <c r="AK2614" s="4"/>
      <c r="AL2614" s="4"/>
      <c r="AM2614" s="4"/>
      <c r="AN2614" s="4"/>
      <c r="AO2614" s="4"/>
      <c r="AP2614" s="4"/>
      <c r="AQ2614" s="4"/>
      <c r="AR2614" s="4"/>
      <c r="AS2614" s="4"/>
      <c r="AT2614" s="4"/>
      <c r="AU2614" s="4"/>
      <c r="AV2614" s="4"/>
      <c r="AW2614" s="4"/>
      <c r="AX2614" s="4"/>
      <c r="AY2614" s="4"/>
      <c r="AZ2614" s="4"/>
      <c r="BA2614" s="4"/>
      <c r="BB2614" s="4"/>
      <c r="BC2614" s="4"/>
      <c r="BD2614" s="4"/>
      <c r="BE2614" s="4"/>
      <c r="BF2614" s="4"/>
      <c r="BG2614" s="4"/>
      <c r="BH2614" s="4"/>
      <c r="BI2614" s="4"/>
      <c r="BJ2614" s="4"/>
      <c r="BK2614" s="4"/>
      <c r="BL2614" s="4"/>
      <c r="BM2614" s="4"/>
      <c r="BN2614" s="4"/>
      <c r="BO2614" s="4"/>
      <c r="BP2614" s="4"/>
      <c r="BQ2614" s="4"/>
      <c r="BR2614" s="4"/>
      <c r="BS2614" s="4"/>
      <c r="BT2614" s="4"/>
      <c r="BU2614" s="4"/>
      <c r="BV2614" s="4"/>
      <c r="BW2614" s="4"/>
      <c r="BZ2614" s="7"/>
      <c r="CF2614" s="7"/>
      <c r="CG2614" s="14"/>
      <c r="CH2614" s="7"/>
      <c r="CI2614" s="14"/>
      <c r="CJ2614" s="7"/>
      <c r="CK2614" s="14"/>
      <c r="CL2614" s="7"/>
      <c r="CM2614" s="14"/>
    </row>
    <row r="2615" spans="1:91" x14ac:dyDescent="0.3">
      <c r="A2615" s="10">
        <v>151</v>
      </c>
      <c r="B2615" s="36" t="s">
        <v>852</v>
      </c>
      <c r="G2615" s="36" t="s">
        <v>8049</v>
      </c>
      <c r="K2615" s="7"/>
      <c r="L2615" s="7" t="s">
        <v>834</v>
      </c>
      <c r="M2615" s="7" t="s">
        <v>5917</v>
      </c>
      <c r="N2615" s="4"/>
      <c r="O2615" s="4"/>
      <c r="P2615" s="4"/>
      <c r="Q2615" s="4"/>
      <c r="R2615" s="4"/>
      <c r="S2615" s="4"/>
      <c r="T2615" s="4"/>
      <c r="U2615" s="4"/>
      <c r="V2615" s="4"/>
      <c r="W2615" s="4"/>
      <c r="X2615" s="4"/>
      <c r="Y2615" s="4"/>
      <c r="Z2615" s="4"/>
      <c r="AA2615" s="4"/>
      <c r="AB2615" s="4"/>
      <c r="AC2615" s="4"/>
      <c r="AD2615" s="4"/>
      <c r="AE2615" s="4"/>
      <c r="AF2615" s="4"/>
      <c r="AG2615" s="4"/>
      <c r="AH2615" s="4"/>
      <c r="AI2615" s="4"/>
      <c r="AJ2615" s="4"/>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c r="BI2615" s="4"/>
      <c r="BJ2615" s="4"/>
      <c r="BK2615" s="4"/>
      <c r="BL2615" s="4"/>
      <c r="BM2615" s="4"/>
      <c r="BN2615" s="4"/>
      <c r="BO2615" s="4"/>
      <c r="BP2615" s="4"/>
      <c r="BQ2615" s="4"/>
      <c r="BR2615" s="4"/>
      <c r="BS2615" s="4"/>
      <c r="BT2615" s="4"/>
      <c r="BU2615" s="4"/>
      <c r="BV2615" s="4"/>
      <c r="BW2615" s="4"/>
      <c r="BZ2615" s="7"/>
      <c r="CF2615" s="7"/>
      <c r="CG2615" s="14"/>
      <c r="CH2615" s="7"/>
      <c r="CI2615" s="14"/>
      <c r="CJ2615" s="7"/>
      <c r="CK2615" s="14"/>
      <c r="CL2615" s="7"/>
      <c r="CM2615" s="14"/>
    </row>
    <row r="2616" spans="1:91" x14ac:dyDescent="0.3">
      <c r="A2616" s="10">
        <v>151</v>
      </c>
      <c r="B2616" s="36" t="s">
        <v>830</v>
      </c>
      <c r="G2616" s="36" t="s">
        <v>8050</v>
      </c>
      <c r="K2616" s="7"/>
      <c r="L2616" s="7" t="s">
        <v>834</v>
      </c>
      <c r="M2616" s="7" t="s">
        <v>765</v>
      </c>
      <c r="N2616" s="4"/>
      <c r="O2616" s="4"/>
      <c r="P2616" s="4"/>
      <c r="Q2616" s="4"/>
      <c r="R2616" s="4"/>
      <c r="S2616" s="4"/>
      <c r="T2616" s="4"/>
      <c r="U2616" s="4"/>
      <c r="V2616" s="4"/>
      <c r="W2616" s="4"/>
      <c r="X2616" s="4"/>
      <c r="Y2616" s="4"/>
      <c r="Z2616" s="4"/>
      <c r="AA2616" s="4"/>
      <c r="AB2616" s="4"/>
      <c r="AC2616" s="4"/>
      <c r="AD2616" s="4"/>
      <c r="AE2616" s="4"/>
      <c r="AF2616" s="4"/>
      <c r="AG2616" s="4"/>
      <c r="AH2616" s="4"/>
      <c r="AI2616" s="4"/>
      <c r="AJ2616" s="4"/>
      <c r="AK2616" s="4"/>
      <c r="AL2616" s="4"/>
      <c r="AM2616" s="4"/>
      <c r="AN2616" s="4"/>
      <c r="AO2616" s="4"/>
      <c r="AP2616" s="4"/>
      <c r="AQ2616" s="4"/>
      <c r="AR2616" s="4"/>
      <c r="AS2616" s="4"/>
      <c r="AT2616" s="4"/>
      <c r="AU2616" s="4"/>
      <c r="AV2616" s="4"/>
      <c r="AW2616" s="4"/>
      <c r="AX2616" s="4"/>
      <c r="AY2616" s="4"/>
      <c r="AZ2616" s="4"/>
      <c r="BA2616" s="4"/>
      <c r="BB2616" s="4"/>
      <c r="BC2616" s="4"/>
      <c r="BD2616" s="4"/>
      <c r="BE2616" s="4"/>
      <c r="BF2616" s="4"/>
      <c r="BG2616" s="4"/>
      <c r="BH2616" s="4"/>
      <c r="BI2616" s="4"/>
      <c r="BJ2616" s="4"/>
      <c r="BK2616" s="4"/>
      <c r="BL2616" s="4"/>
      <c r="BM2616" s="4"/>
      <c r="BN2616" s="4"/>
      <c r="BO2616" s="4"/>
      <c r="BP2616" s="4"/>
      <c r="BQ2616" s="4"/>
      <c r="BR2616" s="4"/>
      <c r="BS2616" s="4"/>
      <c r="BT2616" s="4"/>
      <c r="BU2616" s="4"/>
      <c r="BV2616" s="4"/>
      <c r="BW2616" s="4"/>
      <c r="BZ2616" s="7"/>
      <c r="CF2616" s="7"/>
      <c r="CG2616" s="14"/>
      <c r="CH2616" s="7"/>
      <c r="CI2616" s="14"/>
      <c r="CJ2616" s="7"/>
      <c r="CK2616" s="14"/>
      <c r="CL2616" s="7"/>
      <c r="CM2616" s="14"/>
    </row>
    <row r="2617" spans="1:91" x14ac:dyDescent="0.3">
      <c r="A2617" s="10">
        <v>151</v>
      </c>
      <c r="B2617" s="36" t="s">
        <v>895</v>
      </c>
      <c r="G2617" s="36" t="s">
        <v>8051</v>
      </c>
      <c r="K2617" s="7"/>
      <c r="L2617" s="7" t="s">
        <v>834</v>
      </c>
      <c r="M2617" s="7" t="s">
        <v>615</v>
      </c>
      <c r="N2617" s="4"/>
      <c r="O2617" s="4"/>
      <c r="P2617" s="4"/>
      <c r="Q2617" s="4"/>
      <c r="R2617" s="4"/>
      <c r="S2617" s="4"/>
      <c r="T2617" s="4"/>
      <c r="U2617" s="4"/>
      <c r="V2617" s="4"/>
      <c r="W2617" s="4"/>
      <c r="X2617" s="4"/>
      <c r="Y2617" s="4"/>
      <c r="Z2617" s="4"/>
      <c r="AA2617" s="4"/>
      <c r="AB2617" s="4"/>
      <c r="AC2617" s="4"/>
      <c r="AD2617" s="4"/>
      <c r="AE2617" s="4"/>
      <c r="AF2617" s="4"/>
      <c r="AG2617" s="4"/>
      <c r="AH2617" s="4"/>
      <c r="AI2617" s="4"/>
      <c r="AJ2617" s="4"/>
      <c r="AK2617" s="4"/>
      <c r="AL2617" s="4"/>
      <c r="AM2617" s="4"/>
      <c r="AN2617" s="4"/>
      <c r="AO2617" s="4"/>
      <c r="AP2617" s="4"/>
      <c r="AQ2617" s="4"/>
      <c r="AR2617" s="4"/>
      <c r="AS2617" s="4"/>
      <c r="AT2617" s="4"/>
      <c r="AU2617" s="4"/>
      <c r="AV2617" s="4"/>
      <c r="AW2617" s="4"/>
      <c r="AX2617" s="4"/>
      <c r="AY2617" s="4"/>
      <c r="AZ2617" s="4"/>
      <c r="BA2617" s="4"/>
      <c r="BB2617" s="4"/>
      <c r="BC2617" s="4"/>
      <c r="BD2617" s="4"/>
      <c r="BE2617" s="4"/>
      <c r="BF2617" s="4"/>
      <c r="BG2617" s="4"/>
      <c r="BH2617" s="4"/>
      <c r="BI2617" s="4"/>
      <c r="BJ2617" s="4"/>
      <c r="BK2617" s="4"/>
      <c r="BL2617" s="4"/>
      <c r="BM2617" s="4"/>
      <c r="BN2617" s="4"/>
      <c r="BO2617" s="4"/>
      <c r="BP2617" s="4"/>
      <c r="BQ2617" s="4"/>
      <c r="BR2617" s="4"/>
      <c r="BS2617" s="4"/>
      <c r="BT2617" s="4"/>
      <c r="BU2617" s="4"/>
      <c r="BV2617" s="4"/>
      <c r="BW2617" s="4"/>
      <c r="BZ2617" s="7"/>
      <c r="CF2617" s="7"/>
      <c r="CG2617" s="14"/>
      <c r="CH2617" s="7"/>
      <c r="CI2617" s="14"/>
      <c r="CJ2617" s="7"/>
      <c r="CK2617" s="14"/>
      <c r="CL2617" s="7"/>
      <c r="CM2617" s="14"/>
    </row>
    <row r="2618" spans="1:91" x14ac:dyDescent="0.3">
      <c r="A2618" s="10">
        <v>151</v>
      </c>
      <c r="B2618" s="36" t="s">
        <v>1025</v>
      </c>
      <c r="G2618" s="36" t="s">
        <v>8052</v>
      </c>
      <c r="K2618" s="7"/>
      <c r="L2618" s="7" t="s">
        <v>834</v>
      </c>
      <c r="M2618" s="7" t="s">
        <v>669</v>
      </c>
      <c r="N2618" s="4"/>
      <c r="O2618" s="4"/>
      <c r="P2618" s="4"/>
      <c r="Q2618" s="4"/>
      <c r="R2618" s="4"/>
      <c r="S2618" s="4"/>
      <c r="T2618" s="4"/>
      <c r="U2618" s="4"/>
      <c r="V2618" s="4"/>
      <c r="W2618" s="4"/>
      <c r="X2618" s="4"/>
      <c r="Y2618" s="4"/>
      <c r="Z2618" s="4"/>
      <c r="AA2618" s="4"/>
      <c r="AB2618" s="4"/>
      <c r="AC2618" s="4"/>
      <c r="AD2618" s="4"/>
      <c r="AE2618" s="4"/>
      <c r="AF2618" s="4"/>
      <c r="AG2618" s="4"/>
      <c r="AH2618" s="4"/>
      <c r="AI2618" s="4"/>
      <c r="AJ2618" s="4"/>
      <c r="AK2618" s="4"/>
      <c r="AL2618" s="4"/>
      <c r="AM2618" s="4"/>
      <c r="AN2618" s="4"/>
      <c r="AO2618" s="4"/>
      <c r="AP2618" s="4"/>
      <c r="AQ2618" s="4"/>
      <c r="AR2618" s="4"/>
      <c r="AS2618" s="4"/>
      <c r="AT2618" s="4"/>
      <c r="AU2618" s="4"/>
      <c r="AV2618" s="4"/>
      <c r="AW2618" s="4"/>
      <c r="AX2618" s="4"/>
      <c r="AY2618" s="4"/>
      <c r="AZ2618" s="4"/>
      <c r="BA2618" s="4"/>
      <c r="BB2618" s="4"/>
      <c r="BC2618" s="4"/>
      <c r="BD2618" s="4"/>
      <c r="BE2618" s="4"/>
      <c r="BF2618" s="4"/>
      <c r="BG2618" s="4"/>
      <c r="BH2618" s="4"/>
      <c r="BI2618" s="4"/>
      <c r="BJ2618" s="4"/>
      <c r="BK2618" s="4"/>
      <c r="BL2618" s="4"/>
      <c r="BM2618" s="4"/>
      <c r="BN2618" s="4"/>
      <c r="BO2618" s="4"/>
      <c r="BP2618" s="4"/>
      <c r="BQ2618" s="4"/>
      <c r="BR2618" s="4"/>
      <c r="BS2618" s="4"/>
      <c r="BT2618" s="4"/>
      <c r="BU2618" s="4"/>
      <c r="BV2618" s="4"/>
      <c r="BW2618" s="4"/>
      <c r="BZ2618" s="7"/>
      <c r="CF2618" s="7"/>
      <c r="CG2618" s="14"/>
      <c r="CH2618" s="7"/>
      <c r="CI2618" s="14"/>
      <c r="CJ2618" s="7"/>
      <c r="CK2618" s="14"/>
      <c r="CL2618" s="7"/>
      <c r="CM2618" s="14"/>
    </row>
    <row r="2619" spans="1:91" x14ac:dyDescent="0.3">
      <c r="A2619" s="10">
        <v>151</v>
      </c>
      <c r="B2619" s="36" t="s">
        <v>913</v>
      </c>
      <c r="G2619" s="36" t="s">
        <v>8053</v>
      </c>
      <c r="K2619" s="7"/>
      <c r="L2619" s="7" t="s">
        <v>834</v>
      </c>
      <c r="M2619" s="7" t="s">
        <v>618</v>
      </c>
      <c r="N2619" s="4"/>
      <c r="O2619" s="4"/>
      <c r="P2619" s="4"/>
      <c r="Q2619" s="4"/>
      <c r="R2619" s="4"/>
      <c r="S2619" s="4"/>
      <c r="T2619" s="4"/>
      <c r="U2619" s="4"/>
      <c r="V2619" s="4"/>
      <c r="W2619" s="4"/>
      <c r="X2619" s="4"/>
      <c r="Y2619" s="4"/>
      <c r="Z2619" s="4"/>
      <c r="AA2619" s="4"/>
      <c r="AB2619" s="4"/>
      <c r="AC2619" s="4"/>
      <c r="AD2619" s="4"/>
      <c r="AE2619" s="4"/>
      <c r="AF2619" s="4"/>
      <c r="AG2619" s="4"/>
      <c r="AH2619" s="4"/>
      <c r="AI2619" s="4"/>
      <c r="AJ2619" s="4"/>
      <c r="AK2619" s="4"/>
      <c r="AL2619" s="4"/>
      <c r="AM2619" s="4"/>
      <c r="AN2619" s="4"/>
      <c r="AO2619" s="4"/>
      <c r="AP2619" s="4"/>
      <c r="AQ2619" s="4"/>
      <c r="AR2619" s="4"/>
      <c r="AS2619" s="4"/>
      <c r="AT2619" s="4"/>
      <c r="AU2619" s="4"/>
      <c r="AV2619" s="4"/>
      <c r="AW2619" s="4"/>
      <c r="AX2619" s="4"/>
      <c r="AY2619" s="4"/>
      <c r="AZ2619" s="4"/>
      <c r="BA2619" s="4"/>
      <c r="BB2619" s="4"/>
      <c r="BC2619" s="4"/>
      <c r="BD2619" s="4"/>
      <c r="BE2619" s="4"/>
      <c r="BF2619" s="4"/>
      <c r="BG2619" s="4"/>
      <c r="BH2619" s="4"/>
      <c r="BI2619" s="4"/>
      <c r="BJ2619" s="4"/>
      <c r="BK2619" s="4"/>
      <c r="BL2619" s="4"/>
      <c r="BM2619" s="4"/>
      <c r="BN2619" s="4"/>
      <c r="BO2619" s="4"/>
      <c r="BP2619" s="4"/>
      <c r="BQ2619" s="4"/>
      <c r="BR2619" s="4"/>
      <c r="BS2619" s="4"/>
      <c r="BT2619" s="4"/>
      <c r="BU2619" s="4"/>
      <c r="BV2619" s="4"/>
      <c r="BW2619" s="4"/>
      <c r="BZ2619" s="7"/>
      <c r="CF2619" s="7"/>
      <c r="CG2619" s="14"/>
      <c r="CH2619" s="7"/>
      <c r="CI2619" s="14"/>
      <c r="CJ2619" s="7"/>
      <c r="CK2619" s="14"/>
      <c r="CL2619" s="7"/>
      <c r="CM2619" s="14"/>
    </row>
    <row r="2620" spans="1:91" x14ac:dyDescent="0.3">
      <c r="A2620" s="10">
        <v>151</v>
      </c>
      <c r="B2620" s="36" t="s">
        <v>1025</v>
      </c>
      <c r="G2620" s="36" t="s">
        <v>8054</v>
      </c>
      <c r="K2620" s="7"/>
      <c r="L2620" s="7" t="s">
        <v>834</v>
      </c>
      <c r="M2620" s="7" t="s">
        <v>669</v>
      </c>
      <c r="N2620" s="4"/>
      <c r="O2620" s="4"/>
      <c r="P2620" s="4"/>
      <c r="Q2620" s="4"/>
      <c r="R2620" s="4"/>
      <c r="S2620" s="4"/>
      <c r="T2620" s="4"/>
      <c r="U2620" s="4"/>
      <c r="V2620" s="4"/>
      <c r="W2620" s="4"/>
      <c r="X2620" s="4"/>
      <c r="Y2620" s="4"/>
      <c r="Z2620" s="4"/>
      <c r="AA2620" s="4"/>
      <c r="AB2620" s="4"/>
      <c r="AC2620" s="4"/>
      <c r="AD2620" s="4"/>
      <c r="AE2620" s="4"/>
      <c r="AF2620" s="4"/>
      <c r="AG2620" s="4"/>
      <c r="AH2620" s="4"/>
      <c r="AI2620" s="4"/>
      <c r="AJ2620" s="4"/>
      <c r="AK2620" s="4"/>
      <c r="AL2620" s="4"/>
      <c r="AM2620" s="4"/>
      <c r="AN2620" s="4"/>
      <c r="AO2620" s="4"/>
      <c r="AP2620" s="4"/>
      <c r="AQ2620" s="4"/>
      <c r="AR2620" s="4"/>
      <c r="AS2620" s="4"/>
      <c r="AT2620" s="4"/>
      <c r="AU2620" s="4"/>
      <c r="AV2620" s="4"/>
      <c r="AW2620" s="4"/>
      <c r="AX2620" s="4"/>
      <c r="AY2620" s="4"/>
      <c r="AZ2620" s="4"/>
      <c r="BA2620" s="4"/>
      <c r="BB2620" s="4"/>
      <c r="BC2620" s="4"/>
      <c r="BD2620" s="4"/>
      <c r="BE2620" s="4"/>
      <c r="BF2620" s="4"/>
      <c r="BG2620" s="4"/>
      <c r="BH2620" s="4"/>
      <c r="BI2620" s="4"/>
      <c r="BJ2620" s="4"/>
      <c r="BK2620" s="4"/>
      <c r="BL2620" s="4"/>
      <c r="BM2620" s="4"/>
      <c r="BN2620" s="4"/>
      <c r="BO2620" s="4"/>
      <c r="BP2620" s="4"/>
      <c r="BQ2620" s="4"/>
      <c r="BR2620" s="4"/>
      <c r="BS2620" s="4"/>
      <c r="BT2620" s="4"/>
      <c r="BU2620" s="4"/>
      <c r="BV2620" s="4"/>
      <c r="BW2620" s="4"/>
      <c r="BZ2620" s="7"/>
      <c r="CF2620" s="7"/>
      <c r="CG2620" s="14"/>
      <c r="CH2620" s="7"/>
      <c r="CI2620" s="14"/>
      <c r="CJ2620" s="7"/>
      <c r="CK2620" s="14"/>
      <c r="CL2620" s="7"/>
      <c r="CM2620" s="14"/>
    </row>
    <row r="2621" spans="1:91" x14ac:dyDescent="0.3">
      <c r="A2621" s="10">
        <v>151</v>
      </c>
      <c r="B2621" s="36" t="s">
        <v>863</v>
      </c>
      <c r="G2621" s="36" t="s">
        <v>8055</v>
      </c>
      <c r="K2621" s="7"/>
      <c r="L2621" s="7" t="s">
        <v>834</v>
      </c>
      <c r="M2621" s="7" t="s">
        <v>651</v>
      </c>
      <c r="N2621" s="4"/>
      <c r="O2621" s="4"/>
      <c r="P2621" s="4"/>
      <c r="Q2621" s="4"/>
      <c r="R2621" s="4"/>
      <c r="S2621" s="4"/>
      <c r="T2621" s="4"/>
      <c r="U2621" s="4"/>
      <c r="V2621" s="4"/>
      <c r="W2621" s="4"/>
      <c r="X2621" s="4"/>
      <c r="Y2621" s="4"/>
      <c r="Z2621" s="4"/>
      <c r="AA2621" s="4"/>
      <c r="AB2621" s="4"/>
      <c r="AC2621" s="4"/>
      <c r="AD2621" s="4"/>
      <c r="AE2621" s="4"/>
      <c r="AF2621" s="4"/>
      <c r="AG2621" s="4"/>
      <c r="AH2621" s="4"/>
      <c r="AI2621" s="4"/>
      <c r="AJ2621" s="4"/>
      <c r="AK2621" s="4"/>
      <c r="AL2621" s="4"/>
      <c r="AM2621" s="4"/>
      <c r="AN2621" s="4"/>
      <c r="AO2621" s="4"/>
      <c r="AP2621" s="4"/>
      <c r="AQ2621" s="4"/>
      <c r="AR2621" s="4"/>
      <c r="AS2621" s="4"/>
      <c r="AT2621" s="4"/>
      <c r="AU2621" s="4"/>
      <c r="AV2621" s="4"/>
      <c r="AW2621" s="4"/>
      <c r="AX2621" s="4"/>
      <c r="AY2621" s="4"/>
      <c r="AZ2621" s="4"/>
      <c r="BA2621" s="4"/>
      <c r="BB2621" s="4"/>
      <c r="BC2621" s="4"/>
      <c r="BD2621" s="4"/>
      <c r="BE2621" s="4"/>
      <c r="BF2621" s="4"/>
      <c r="BG2621" s="4"/>
      <c r="BH2621" s="4"/>
      <c r="BI2621" s="4"/>
      <c r="BJ2621" s="4"/>
      <c r="BK2621" s="4"/>
      <c r="BL2621" s="4"/>
      <c r="BM2621" s="4"/>
      <c r="BN2621" s="4"/>
      <c r="BO2621" s="4"/>
      <c r="BP2621" s="4"/>
      <c r="BQ2621" s="4"/>
      <c r="BR2621" s="4"/>
      <c r="BS2621" s="4"/>
      <c r="BT2621" s="4"/>
      <c r="BU2621" s="4"/>
      <c r="BV2621" s="4"/>
      <c r="BW2621" s="4"/>
      <c r="BZ2621" s="7"/>
      <c r="CF2621" s="7"/>
      <c r="CG2621" s="14"/>
      <c r="CH2621" s="7"/>
      <c r="CI2621" s="14"/>
      <c r="CJ2621" s="7"/>
      <c r="CK2621" s="14"/>
      <c r="CL2621" s="7"/>
      <c r="CM2621" s="14"/>
    </row>
    <row r="2622" spans="1:91" x14ac:dyDescent="0.3">
      <c r="A2622" s="10">
        <v>151</v>
      </c>
      <c r="B2622" s="36" t="s">
        <v>863</v>
      </c>
      <c r="G2622" s="36" t="s">
        <v>8056</v>
      </c>
      <c r="K2622" s="7"/>
      <c r="L2622" s="7" t="s">
        <v>834</v>
      </c>
      <c r="M2622" s="7" t="s">
        <v>651</v>
      </c>
      <c r="N2622" s="4"/>
      <c r="O2622" s="4"/>
      <c r="P2622" s="4"/>
      <c r="Q2622" s="4"/>
      <c r="R2622" s="4"/>
      <c r="S2622" s="4"/>
      <c r="T2622" s="4"/>
      <c r="U2622" s="4"/>
      <c r="V2622" s="4"/>
      <c r="W2622" s="4"/>
      <c r="X2622" s="4"/>
      <c r="Y2622" s="4"/>
      <c r="Z2622" s="4"/>
      <c r="AA2622" s="4"/>
      <c r="AB2622" s="4"/>
      <c r="AC2622" s="4"/>
      <c r="AD2622" s="4"/>
      <c r="AE2622" s="4"/>
      <c r="AF2622" s="4"/>
      <c r="AG2622" s="4"/>
      <c r="AH2622" s="4"/>
      <c r="AI2622" s="4"/>
      <c r="AJ2622" s="4"/>
      <c r="AK2622" s="4"/>
      <c r="AL2622" s="4"/>
      <c r="AM2622" s="4"/>
      <c r="AN2622" s="4"/>
      <c r="AO2622" s="4"/>
      <c r="AP2622" s="4"/>
      <c r="AQ2622" s="4"/>
      <c r="AR2622" s="4"/>
      <c r="AS2622" s="4"/>
      <c r="AT2622" s="4"/>
      <c r="AU2622" s="4"/>
      <c r="AV2622" s="4"/>
      <c r="AW2622" s="4"/>
      <c r="AX2622" s="4"/>
      <c r="AY2622" s="4"/>
      <c r="AZ2622" s="4"/>
      <c r="BA2622" s="4"/>
      <c r="BB2622" s="4"/>
      <c r="BC2622" s="4"/>
      <c r="BD2622" s="4"/>
      <c r="BE2622" s="4"/>
      <c r="BF2622" s="4"/>
      <c r="BG2622" s="4"/>
      <c r="BH2622" s="4"/>
      <c r="BI2622" s="4"/>
      <c r="BJ2622" s="4"/>
      <c r="BK2622" s="4"/>
      <c r="BL2622" s="4"/>
      <c r="BM2622" s="4"/>
      <c r="BN2622" s="4"/>
      <c r="BO2622" s="4"/>
      <c r="BP2622" s="4"/>
      <c r="BQ2622" s="4"/>
      <c r="BR2622" s="4"/>
      <c r="BS2622" s="4"/>
      <c r="BT2622" s="4"/>
      <c r="BU2622" s="4"/>
      <c r="BV2622" s="4"/>
      <c r="BW2622" s="4"/>
      <c r="BZ2622" s="7"/>
      <c r="CF2622" s="7"/>
      <c r="CG2622" s="14"/>
      <c r="CH2622" s="7"/>
      <c r="CI2622" s="14"/>
      <c r="CJ2622" s="7"/>
      <c r="CK2622" s="14"/>
      <c r="CL2622" s="7"/>
      <c r="CM2622" s="14"/>
    </row>
    <row r="2623" spans="1:91" x14ac:dyDescent="0.3">
      <c r="A2623" s="10">
        <v>151</v>
      </c>
      <c r="B2623" s="36" t="s">
        <v>1025</v>
      </c>
      <c r="G2623" s="36" t="s">
        <v>8057</v>
      </c>
      <c r="K2623" s="7"/>
      <c r="L2623" s="7" t="s">
        <v>834</v>
      </c>
      <c r="M2623" s="7" t="s">
        <v>669</v>
      </c>
      <c r="N2623" s="4"/>
      <c r="O2623" s="4"/>
      <c r="P2623" s="4"/>
      <c r="Q2623" s="4"/>
      <c r="R2623" s="4"/>
      <c r="S2623" s="4"/>
      <c r="T2623" s="4"/>
      <c r="U2623" s="4"/>
      <c r="V2623" s="4"/>
      <c r="W2623" s="4"/>
      <c r="X2623" s="4"/>
      <c r="Y2623" s="4"/>
      <c r="Z2623" s="4"/>
      <c r="AA2623" s="4"/>
      <c r="AB2623" s="4"/>
      <c r="AC2623" s="4"/>
      <c r="AD2623" s="4"/>
      <c r="AE2623" s="4"/>
      <c r="AF2623" s="4"/>
      <c r="AG2623" s="4"/>
      <c r="AH2623" s="4"/>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4"/>
      <c r="BF2623" s="4"/>
      <c r="BG2623" s="4"/>
      <c r="BH2623" s="4"/>
      <c r="BI2623" s="4"/>
      <c r="BJ2623" s="4"/>
      <c r="BK2623" s="4"/>
      <c r="BL2623" s="4"/>
      <c r="BM2623" s="4"/>
      <c r="BN2623" s="4"/>
      <c r="BO2623" s="4"/>
      <c r="BP2623" s="4"/>
      <c r="BQ2623" s="4"/>
      <c r="BR2623" s="4"/>
      <c r="BS2623" s="4"/>
      <c r="BT2623" s="4"/>
      <c r="BU2623" s="4"/>
      <c r="BV2623" s="4"/>
      <c r="BW2623" s="4"/>
      <c r="BZ2623" s="7"/>
      <c r="CF2623" s="7"/>
      <c r="CG2623" s="14"/>
      <c r="CH2623" s="7"/>
      <c r="CI2623" s="14"/>
      <c r="CJ2623" s="7"/>
      <c r="CK2623" s="14"/>
      <c r="CL2623" s="7"/>
      <c r="CM2623" s="14"/>
    </row>
    <row r="2624" spans="1:91" x14ac:dyDescent="0.3">
      <c r="A2624" s="10">
        <v>151</v>
      </c>
      <c r="B2624" s="36" t="s">
        <v>1036</v>
      </c>
      <c r="G2624" s="36" t="s">
        <v>8058</v>
      </c>
      <c r="K2624" s="7"/>
      <c r="L2624" s="7" t="s">
        <v>834</v>
      </c>
      <c r="M2624" s="7" t="s">
        <v>621</v>
      </c>
      <c r="N2624" s="4"/>
      <c r="O2624" s="4"/>
      <c r="P2624" s="4"/>
      <c r="Q2624" s="4"/>
      <c r="R2624" s="4"/>
      <c r="S2624" s="4"/>
      <c r="T2624" s="4"/>
      <c r="U2624" s="4"/>
      <c r="V2624" s="4"/>
      <c r="W2624" s="4"/>
      <c r="X2624" s="4"/>
      <c r="Y2624" s="4"/>
      <c r="Z2624" s="4"/>
      <c r="AA2624" s="4"/>
      <c r="AB2624" s="4"/>
      <c r="AC2624" s="4"/>
      <c r="AD2624" s="4"/>
      <c r="AE2624" s="4"/>
      <c r="AF2624" s="4"/>
      <c r="AG2624" s="4"/>
      <c r="AH2624" s="4"/>
      <c r="AI2624" s="4"/>
      <c r="AJ2624" s="4"/>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c r="BI2624" s="4"/>
      <c r="BJ2624" s="4"/>
      <c r="BK2624" s="4"/>
      <c r="BL2624" s="4"/>
      <c r="BM2624" s="4"/>
      <c r="BN2624" s="4"/>
      <c r="BO2624" s="4"/>
      <c r="BP2624" s="4"/>
      <c r="BQ2624" s="4"/>
      <c r="BR2624" s="4"/>
      <c r="BS2624" s="4"/>
      <c r="BT2624" s="4"/>
      <c r="BU2624" s="4"/>
      <c r="BV2624" s="4"/>
      <c r="BW2624" s="4"/>
      <c r="BZ2624" s="7"/>
      <c r="CF2624" s="7"/>
      <c r="CG2624" s="14"/>
      <c r="CH2624" s="7"/>
      <c r="CI2624" s="14"/>
      <c r="CJ2624" s="7"/>
      <c r="CK2624" s="14"/>
      <c r="CL2624" s="7"/>
      <c r="CM2624" s="14"/>
    </row>
    <row r="2625" spans="1:91" x14ac:dyDescent="0.3">
      <c r="A2625" s="10">
        <v>151</v>
      </c>
      <c r="B2625" s="36" t="s">
        <v>907</v>
      </c>
      <c r="G2625" s="36" t="s">
        <v>8059</v>
      </c>
      <c r="K2625" s="7"/>
      <c r="L2625" s="7" t="s">
        <v>834</v>
      </c>
      <c r="M2625" s="7" t="s">
        <v>669</v>
      </c>
      <c r="N2625" s="4"/>
      <c r="O2625" s="4"/>
      <c r="P2625" s="4"/>
      <c r="Q2625" s="4"/>
      <c r="R2625" s="4"/>
      <c r="S2625" s="4"/>
      <c r="T2625" s="4"/>
      <c r="U2625" s="4"/>
      <c r="V2625" s="4"/>
      <c r="W2625" s="4"/>
      <c r="X2625" s="4"/>
      <c r="Y2625" s="4"/>
      <c r="Z2625" s="4"/>
      <c r="AA2625" s="4"/>
      <c r="AB2625" s="4"/>
      <c r="AC2625" s="4"/>
      <c r="AD2625" s="4"/>
      <c r="AE2625" s="4"/>
      <c r="AF2625" s="4"/>
      <c r="AG2625" s="4"/>
      <c r="AH2625" s="4"/>
      <c r="AI2625" s="4"/>
      <c r="AJ2625" s="4"/>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c r="BI2625" s="4"/>
      <c r="BJ2625" s="4"/>
      <c r="BK2625" s="4"/>
      <c r="BL2625" s="4"/>
      <c r="BM2625" s="4"/>
      <c r="BN2625" s="4"/>
      <c r="BO2625" s="4"/>
      <c r="BP2625" s="4"/>
      <c r="BQ2625" s="4"/>
      <c r="BR2625" s="4"/>
      <c r="BS2625" s="4"/>
      <c r="BT2625" s="4"/>
      <c r="BU2625" s="4"/>
      <c r="BV2625" s="4"/>
      <c r="BW2625" s="4"/>
      <c r="BZ2625" s="7"/>
      <c r="CF2625" s="7"/>
      <c r="CG2625" s="14"/>
      <c r="CH2625" s="7"/>
      <c r="CI2625" s="14"/>
      <c r="CJ2625" s="7"/>
      <c r="CK2625" s="14"/>
      <c r="CL2625" s="7"/>
      <c r="CM2625" s="14"/>
    </row>
    <row r="2626" spans="1:91" x14ac:dyDescent="0.3">
      <c r="A2626" s="10">
        <v>151</v>
      </c>
      <c r="B2626" s="36" t="s">
        <v>844</v>
      </c>
      <c r="G2626" s="36" t="s">
        <v>8060</v>
      </c>
      <c r="K2626" s="7"/>
      <c r="L2626" s="7" t="s">
        <v>834</v>
      </c>
      <c r="M2626" s="7" t="s">
        <v>618</v>
      </c>
      <c r="N2626" s="4"/>
      <c r="O2626" s="4"/>
      <c r="P2626" s="4"/>
      <c r="Q2626" s="4"/>
      <c r="R2626" s="4"/>
      <c r="S2626" s="4"/>
      <c r="T2626" s="4"/>
      <c r="U2626" s="4"/>
      <c r="V2626" s="4"/>
      <c r="W2626" s="4"/>
      <c r="X2626" s="4"/>
      <c r="Y2626" s="4"/>
      <c r="Z2626" s="4"/>
      <c r="AA2626" s="4"/>
      <c r="AB2626" s="4"/>
      <c r="AC2626" s="4"/>
      <c r="AD2626" s="4"/>
      <c r="AE2626" s="4"/>
      <c r="AF2626" s="4"/>
      <c r="AG2626" s="4"/>
      <c r="AH2626" s="4"/>
      <c r="AI2626" s="4"/>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4"/>
      <c r="BK2626" s="4"/>
      <c r="BL2626" s="4"/>
      <c r="BM2626" s="4"/>
      <c r="BN2626" s="4"/>
      <c r="BO2626" s="4"/>
      <c r="BP2626" s="4"/>
      <c r="BQ2626" s="4"/>
      <c r="BR2626" s="4"/>
      <c r="BS2626" s="4"/>
      <c r="BT2626" s="4"/>
      <c r="BU2626" s="4"/>
      <c r="BV2626" s="4"/>
      <c r="BW2626" s="4"/>
      <c r="BZ2626" s="7"/>
      <c r="CF2626" s="7"/>
      <c r="CG2626" s="14"/>
      <c r="CH2626" s="7"/>
      <c r="CI2626" s="14"/>
      <c r="CJ2626" s="7"/>
      <c r="CK2626" s="14"/>
      <c r="CL2626" s="7"/>
      <c r="CM2626" s="14"/>
    </row>
    <row r="2627" spans="1:91" x14ac:dyDescent="0.3">
      <c r="A2627" s="10">
        <v>151</v>
      </c>
      <c r="B2627" s="36" t="s">
        <v>3542</v>
      </c>
      <c r="G2627" s="36" t="s">
        <v>8061</v>
      </c>
      <c r="K2627" s="7"/>
      <c r="L2627" s="7" t="s">
        <v>834</v>
      </c>
      <c r="M2627" s="7" t="s">
        <v>612</v>
      </c>
      <c r="N2627" s="4"/>
      <c r="O2627" s="4"/>
      <c r="P2627" s="4"/>
      <c r="Q2627" s="4"/>
      <c r="R2627" s="4"/>
      <c r="S2627" s="4"/>
      <c r="T2627" s="4"/>
      <c r="U2627" s="4"/>
      <c r="V2627" s="4"/>
      <c r="W2627" s="4"/>
      <c r="X2627" s="4"/>
      <c r="Y2627" s="4"/>
      <c r="Z2627" s="4"/>
      <c r="AA2627" s="4"/>
      <c r="AB2627" s="4"/>
      <c r="AC2627" s="4"/>
      <c r="AD2627" s="4"/>
      <c r="AE2627" s="4"/>
      <c r="AF2627" s="4"/>
      <c r="AG2627" s="4"/>
      <c r="AH2627" s="4"/>
      <c r="AI2627" s="4"/>
      <c r="AJ2627" s="4"/>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c r="BI2627" s="4"/>
      <c r="BJ2627" s="4"/>
      <c r="BK2627" s="4"/>
      <c r="BL2627" s="4"/>
      <c r="BM2627" s="4"/>
      <c r="BN2627" s="4"/>
      <c r="BO2627" s="4"/>
      <c r="BP2627" s="4"/>
      <c r="BQ2627" s="4"/>
      <c r="BR2627" s="4"/>
      <c r="BS2627" s="4"/>
      <c r="BT2627" s="4"/>
      <c r="BU2627" s="4"/>
      <c r="BV2627" s="4"/>
      <c r="BW2627" s="4"/>
      <c r="BZ2627" s="7"/>
      <c r="CF2627" s="7"/>
      <c r="CG2627" s="14"/>
      <c r="CH2627" s="7"/>
      <c r="CI2627" s="14"/>
      <c r="CJ2627" s="7"/>
      <c r="CK2627" s="14"/>
      <c r="CL2627" s="7"/>
      <c r="CM2627" s="14"/>
    </row>
    <row r="2628" spans="1:91" x14ac:dyDescent="0.3">
      <c r="A2628" s="10">
        <v>151</v>
      </c>
      <c r="B2628" s="36" t="s">
        <v>1058</v>
      </c>
      <c r="G2628" s="36" t="s">
        <v>8062</v>
      </c>
      <c r="K2628" s="7"/>
      <c r="L2628" s="7" t="s">
        <v>834</v>
      </c>
      <c r="M2628" s="7" t="s">
        <v>669</v>
      </c>
      <c r="N2628" s="4"/>
      <c r="O2628" s="4"/>
      <c r="P2628" s="4"/>
      <c r="Q2628" s="4"/>
      <c r="R2628" s="4"/>
      <c r="S2628" s="4"/>
      <c r="T2628" s="4"/>
      <c r="U2628" s="4"/>
      <c r="V2628" s="4"/>
      <c r="W2628" s="4"/>
      <c r="X2628" s="4"/>
      <c r="Y2628" s="4"/>
      <c r="Z2628" s="4"/>
      <c r="AA2628" s="4"/>
      <c r="AB2628" s="4"/>
      <c r="AC2628" s="4"/>
      <c r="AD2628" s="4"/>
      <c r="AE2628" s="4"/>
      <c r="AF2628" s="4"/>
      <c r="AG2628" s="4"/>
      <c r="AH2628" s="4"/>
      <c r="AI2628" s="4"/>
      <c r="AJ2628" s="4"/>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c r="BI2628" s="4"/>
      <c r="BJ2628" s="4"/>
      <c r="BK2628" s="4"/>
      <c r="BL2628" s="4"/>
      <c r="BM2628" s="4"/>
      <c r="BN2628" s="4"/>
      <c r="BO2628" s="4"/>
      <c r="BP2628" s="4"/>
      <c r="BQ2628" s="4"/>
      <c r="BR2628" s="4"/>
      <c r="BS2628" s="4"/>
      <c r="BT2628" s="4"/>
      <c r="BU2628" s="4"/>
      <c r="BV2628" s="4"/>
      <c r="BW2628" s="4"/>
      <c r="BZ2628" s="7"/>
      <c r="CF2628" s="7"/>
      <c r="CG2628" s="14"/>
      <c r="CH2628" s="7"/>
      <c r="CI2628" s="14"/>
      <c r="CJ2628" s="7"/>
      <c r="CK2628" s="14"/>
      <c r="CL2628" s="7"/>
      <c r="CM2628" s="14"/>
    </row>
    <row r="2629" spans="1:91" x14ac:dyDescent="0.3">
      <c r="A2629" s="10">
        <v>151</v>
      </c>
      <c r="B2629" s="36" t="s">
        <v>1058</v>
      </c>
      <c r="G2629" s="36" t="s">
        <v>8063</v>
      </c>
      <c r="K2629" s="7"/>
      <c r="L2629" s="7" t="s">
        <v>834</v>
      </c>
      <c r="M2629" s="7" t="s">
        <v>669</v>
      </c>
      <c r="N2629" s="4"/>
      <c r="O2629" s="4"/>
      <c r="P2629" s="4"/>
      <c r="Q2629" s="4"/>
      <c r="R2629" s="4"/>
      <c r="S2629" s="4"/>
      <c r="T2629" s="4"/>
      <c r="U2629" s="4"/>
      <c r="V2629" s="4"/>
      <c r="W2629" s="4"/>
      <c r="X2629" s="4"/>
      <c r="Y2629" s="4"/>
      <c r="Z2629" s="4"/>
      <c r="AA2629" s="4"/>
      <c r="AB2629" s="4"/>
      <c r="AC2629" s="4"/>
      <c r="AD2629" s="4"/>
      <c r="AE2629" s="4"/>
      <c r="AF2629" s="4"/>
      <c r="AG2629" s="4"/>
      <c r="AH2629" s="4"/>
      <c r="AI2629" s="4"/>
      <c r="AJ2629" s="4"/>
      <c r="AK2629" s="4"/>
      <c r="AL2629" s="4"/>
      <c r="AM2629" s="4"/>
      <c r="AN2629" s="4"/>
      <c r="AO2629" s="4"/>
      <c r="AP2629" s="4"/>
      <c r="AQ2629" s="4"/>
      <c r="AR2629" s="4"/>
      <c r="AS2629" s="4"/>
      <c r="AT2629" s="4"/>
      <c r="AU2629" s="4"/>
      <c r="AV2629" s="4"/>
      <c r="AW2629" s="4"/>
      <c r="AX2629" s="4"/>
      <c r="AY2629" s="4"/>
      <c r="AZ2629" s="4"/>
      <c r="BA2629" s="4"/>
      <c r="BB2629" s="4"/>
      <c r="BC2629" s="4"/>
      <c r="BD2629" s="4"/>
      <c r="BE2629" s="4"/>
      <c r="BF2629" s="4"/>
      <c r="BG2629" s="4"/>
      <c r="BH2629" s="4"/>
      <c r="BI2629" s="4"/>
      <c r="BJ2629" s="4"/>
      <c r="BK2629" s="4"/>
      <c r="BL2629" s="4"/>
      <c r="BM2629" s="4"/>
      <c r="BN2629" s="4"/>
      <c r="BO2629" s="4"/>
      <c r="BP2629" s="4"/>
      <c r="BQ2629" s="4"/>
      <c r="BR2629" s="4"/>
      <c r="BS2629" s="4"/>
      <c r="BT2629" s="4"/>
      <c r="BU2629" s="4"/>
      <c r="BV2629" s="4"/>
      <c r="BW2629" s="4"/>
      <c r="BZ2629" s="7"/>
      <c r="CF2629" s="7"/>
      <c r="CG2629" s="14"/>
      <c r="CH2629" s="7"/>
      <c r="CI2629" s="14"/>
      <c r="CJ2629" s="7"/>
      <c r="CK2629" s="14"/>
      <c r="CL2629" s="7"/>
      <c r="CM2629" s="14"/>
    </row>
    <row r="2630" spans="1:91" x14ac:dyDescent="0.3">
      <c r="A2630" s="10">
        <v>151</v>
      </c>
      <c r="B2630" s="36" t="s">
        <v>1058</v>
      </c>
      <c r="G2630" s="36" t="s">
        <v>8064</v>
      </c>
      <c r="K2630" s="7"/>
      <c r="L2630" s="7" t="s">
        <v>834</v>
      </c>
      <c r="M2630" s="7" t="s">
        <v>669</v>
      </c>
      <c r="N2630" s="4"/>
      <c r="O2630" s="4"/>
      <c r="P2630" s="4"/>
      <c r="Q2630" s="4"/>
      <c r="R2630" s="4"/>
      <c r="S2630" s="4"/>
      <c r="T2630" s="4"/>
      <c r="U2630" s="4"/>
      <c r="V2630" s="4"/>
      <c r="W2630" s="4"/>
      <c r="X2630" s="4"/>
      <c r="Y2630" s="4"/>
      <c r="Z2630" s="4"/>
      <c r="AA2630" s="4"/>
      <c r="AB2630" s="4"/>
      <c r="AC2630" s="4"/>
      <c r="AD2630" s="4"/>
      <c r="AE2630" s="4"/>
      <c r="AF2630" s="4"/>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c r="BI2630" s="4"/>
      <c r="BJ2630" s="4"/>
      <c r="BK2630" s="4"/>
      <c r="BL2630" s="4"/>
      <c r="BM2630" s="4"/>
      <c r="BN2630" s="4"/>
      <c r="BO2630" s="4"/>
      <c r="BP2630" s="4"/>
      <c r="BQ2630" s="4"/>
      <c r="BR2630" s="4"/>
      <c r="BS2630" s="4"/>
      <c r="BT2630" s="4"/>
      <c r="BU2630" s="4"/>
      <c r="BV2630" s="4"/>
      <c r="BW2630" s="4"/>
      <c r="BZ2630" s="7"/>
      <c r="CF2630" s="7"/>
      <c r="CG2630" s="14"/>
      <c r="CH2630" s="7"/>
      <c r="CI2630" s="14"/>
      <c r="CJ2630" s="7"/>
      <c r="CK2630" s="14"/>
      <c r="CL2630" s="7"/>
      <c r="CM2630" s="14"/>
    </row>
    <row r="2631" spans="1:91" x14ac:dyDescent="0.3">
      <c r="A2631" s="10">
        <v>151</v>
      </c>
      <c r="B2631" s="36" t="s">
        <v>1058</v>
      </c>
      <c r="G2631" s="36" t="s">
        <v>8065</v>
      </c>
      <c r="K2631" s="7"/>
      <c r="L2631" s="7" t="s">
        <v>834</v>
      </c>
      <c r="M2631" s="7" t="s">
        <v>5917</v>
      </c>
      <c r="N2631" s="4"/>
      <c r="O2631" s="4"/>
      <c r="P2631" s="4"/>
      <c r="Q2631" s="4"/>
      <c r="R2631" s="4"/>
      <c r="S2631" s="4"/>
      <c r="T2631" s="4"/>
      <c r="U2631" s="4"/>
      <c r="V2631" s="4"/>
      <c r="W2631" s="4"/>
      <c r="X2631" s="4"/>
      <c r="Y2631" s="4"/>
      <c r="Z2631" s="4"/>
      <c r="AA2631" s="4"/>
      <c r="AB2631" s="4"/>
      <c r="AC2631" s="4"/>
      <c r="AD2631" s="4"/>
      <c r="AE2631" s="4"/>
      <c r="AF2631" s="4"/>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c r="BI2631" s="4"/>
      <c r="BJ2631" s="4"/>
      <c r="BK2631" s="4"/>
      <c r="BL2631" s="4"/>
      <c r="BM2631" s="4"/>
      <c r="BN2631" s="4"/>
      <c r="BO2631" s="4"/>
      <c r="BP2631" s="4"/>
      <c r="BQ2631" s="4"/>
      <c r="BR2631" s="4"/>
      <c r="BS2631" s="4"/>
      <c r="BT2631" s="4"/>
      <c r="BU2631" s="4"/>
      <c r="BV2631" s="4"/>
      <c r="BW2631" s="4"/>
      <c r="BZ2631" s="7"/>
      <c r="CF2631" s="7"/>
      <c r="CG2631" s="14"/>
      <c r="CH2631" s="7"/>
      <c r="CI2631" s="14"/>
      <c r="CJ2631" s="7"/>
      <c r="CK2631" s="14"/>
      <c r="CL2631" s="7"/>
      <c r="CM2631" s="14"/>
    </row>
    <row r="2632" spans="1:91" x14ac:dyDescent="0.3">
      <c r="A2632" s="10">
        <v>151</v>
      </c>
      <c r="B2632" s="36" t="s">
        <v>848</v>
      </c>
      <c r="G2632" s="36" t="s">
        <v>8066</v>
      </c>
      <c r="K2632" s="7"/>
      <c r="L2632" s="7" t="s">
        <v>834</v>
      </c>
      <c r="M2632" s="7" t="s">
        <v>624</v>
      </c>
      <c r="N2632" s="4"/>
      <c r="O2632" s="4"/>
      <c r="P2632" s="4"/>
      <c r="Q2632" s="4"/>
      <c r="R2632" s="4"/>
      <c r="S2632" s="4"/>
      <c r="T2632" s="4"/>
      <c r="U2632" s="4"/>
      <c r="V2632" s="4"/>
      <c r="W2632" s="4"/>
      <c r="X2632" s="4"/>
      <c r="Y2632" s="4"/>
      <c r="Z2632" s="4"/>
      <c r="AA2632" s="4"/>
      <c r="AB2632" s="4"/>
      <c r="AC2632" s="4"/>
      <c r="AD2632" s="4"/>
      <c r="AE2632" s="4"/>
      <c r="AF2632" s="4"/>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4"/>
      <c r="BK2632" s="4"/>
      <c r="BL2632" s="4"/>
      <c r="BM2632" s="4"/>
      <c r="BN2632" s="4"/>
      <c r="BO2632" s="4"/>
      <c r="BP2632" s="4"/>
      <c r="BQ2632" s="4"/>
      <c r="BR2632" s="4"/>
      <c r="BS2632" s="4"/>
      <c r="BT2632" s="4"/>
      <c r="BU2632" s="4"/>
      <c r="BV2632" s="4"/>
      <c r="BW2632" s="4"/>
      <c r="BZ2632" s="7"/>
      <c r="CF2632" s="7"/>
      <c r="CG2632" s="14"/>
      <c r="CH2632" s="7"/>
      <c r="CI2632" s="14"/>
      <c r="CJ2632" s="7"/>
      <c r="CK2632" s="14"/>
      <c r="CL2632" s="7"/>
      <c r="CM2632" s="14"/>
    </row>
    <row r="2633" spans="1:91" x14ac:dyDescent="0.3">
      <c r="A2633" s="10">
        <v>151</v>
      </c>
      <c r="B2633" s="36" t="s">
        <v>1076</v>
      </c>
      <c r="G2633" s="36" t="s">
        <v>8067</v>
      </c>
      <c r="K2633" s="7"/>
      <c r="L2633" s="7" t="s">
        <v>834</v>
      </c>
      <c r="M2633" s="7" t="s">
        <v>624</v>
      </c>
      <c r="N2633" s="4"/>
      <c r="O2633" s="4"/>
      <c r="P2633" s="4"/>
      <c r="Q2633" s="4"/>
      <c r="R2633" s="4"/>
      <c r="S2633" s="4"/>
      <c r="T2633" s="4"/>
      <c r="U2633" s="4"/>
      <c r="V2633" s="4"/>
      <c r="W2633" s="4"/>
      <c r="X2633" s="4"/>
      <c r="Y2633" s="4"/>
      <c r="Z2633" s="4"/>
      <c r="AA2633" s="4"/>
      <c r="AB2633" s="4"/>
      <c r="AC2633" s="4"/>
      <c r="AD2633" s="4"/>
      <c r="AE2633" s="4"/>
      <c r="AF2633" s="4"/>
      <c r="AG2633" s="4"/>
      <c r="AH2633" s="4"/>
      <c r="AI2633" s="4"/>
      <c r="AJ2633" s="4"/>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c r="BI2633" s="4"/>
      <c r="BJ2633" s="4"/>
      <c r="BK2633" s="4"/>
      <c r="BL2633" s="4"/>
      <c r="BM2633" s="4"/>
      <c r="BN2633" s="4"/>
      <c r="BO2633" s="4"/>
      <c r="BP2633" s="4"/>
      <c r="BQ2633" s="4"/>
      <c r="BR2633" s="4"/>
      <c r="BS2633" s="4"/>
      <c r="BT2633" s="4"/>
      <c r="BU2633" s="4"/>
      <c r="BV2633" s="4"/>
      <c r="BW2633" s="4"/>
      <c r="BZ2633" s="7"/>
      <c r="CF2633" s="7"/>
      <c r="CG2633" s="14"/>
      <c r="CH2633" s="7"/>
      <c r="CI2633" s="14"/>
      <c r="CJ2633" s="7"/>
      <c r="CK2633" s="14"/>
      <c r="CL2633" s="7"/>
      <c r="CM2633" s="14"/>
    </row>
    <row r="2634" spans="1:91" x14ac:dyDescent="0.3">
      <c r="A2634" s="10">
        <v>151</v>
      </c>
      <c r="B2634" s="36" t="s">
        <v>1036</v>
      </c>
      <c r="G2634" s="36" t="s">
        <v>8068</v>
      </c>
      <c r="K2634" s="7"/>
      <c r="L2634" s="7" t="s">
        <v>834</v>
      </c>
      <c r="M2634" s="7" t="s">
        <v>618</v>
      </c>
      <c r="N2634" s="4"/>
      <c r="O2634" s="4"/>
      <c r="P2634" s="4"/>
      <c r="Q2634" s="4"/>
      <c r="R2634" s="4"/>
      <c r="S2634" s="4"/>
      <c r="T2634" s="4"/>
      <c r="U2634" s="4"/>
      <c r="V2634" s="4"/>
      <c r="W2634" s="4"/>
      <c r="X2634" s="4"/>
      <c r="Y2634" s="4"/>
      <c r="Z2634" s="4"/>
      <c r="AA2634" s="4"/>
      <c r="AB2634" s="4"/>
      <c r="AC2634" s="4"/>
      <c r="AD2634" s="4"/>
      <c r="AE2634" s="4"/>
      <c r="AF2634" s="4"/>
      <c r="AG2634" s="4"/>
      <c r="AH2634" s="4"/>
      <c r="AI2634" s="4"/>
      <c r="AJ2634" s="4"/>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c r="BI2634" s="4"/>
      <c r="BJ2634" s="4"/>
      <c r="BK2634" s="4"/>
      <c r="BL2634" s="4"/>
      <c r="BM2634" s="4"/>
      <c r="BN2634" s="4"/>
      <c r="BO2634" s="4"/>
      <c r="BP2634" s="4"/>
      <c r="BQ2634" s="4"/>
      <c r="BR2634" s="4"/>
      <c r="BS2634" s="4"/>
      <c r="BT2634" s="4"/>
      <c r="BU2634" s="4"/>
      <c r="BV2634" s="4"/>
      <c r="BW2634" s="4"/>
      <c r="BZ2634" s="7"/>
      <c r="CF2634" s="7"/>
      <c r="CG2634" s="14"/>
      <c r="CH2634" s="7"/>
      <c r="CI2634" s="14"/>
      <c r="CJ2634" s="7"/>
      <c r="CK2634" s="14"/>
      <c r="CL2634" s="7"/>
      <c r="CM2634" s="14"/>
    </row>
    <row r="2635" spans="1:91" x14ac:dyDescent="0.3">
      <c r="A2635" s="10">
        <v>151</v>
      </c>
      <c r="B2635" s="36" t="s">
        <v>1025</v>
      </c>
      <c r="G2635" s="36" t="s">
        <v>8069</v>
      </c>
      <c r="K2635" s="7"/>
      <c r="L2635" s="7" t="s">
        <v>834</v>
      </c>
      <c r="M2635" s="7" t="s">
        <v>678</v>
      </c>
      <c r="N2635" s="4"/>
      <c r="O2635" s="4"/>
      <c r="P2635" s="4"/>
      <c r="Q2635" s="4"/>
      <c r="R2635" s="4"/>
      <c r="S2635" s="4"/>
      <c r="T2635" s="4"/>
      <c r="U2635" s="4"/>
      <c r="V2635" s="4"/>
      <c r="W2635" s="4"/>
      <c r="X2635" s="4"/>
      <c r="Y2635" s="4"/>
      <c r="Z2635" s="4"/>
      <c r="AA2635" s="4"/>
      <c r="AB2635" s="4"/>
      <c r="AC2635" s="4"/>
      <c r="AD2635" s="4"/>
      <c r="AE2635" s="4"/>
      <c r="AF2635" s="4"/>
      <c r="AG2635" s="4"/>
      <c r="AH2635" s="4"/>
      <c r="AI2635" s="4"/>
      <c r="AJ2635" s="4"/>
      <c r="AK2635" s="4"/>
      <c r="AL2635" s="4"/>
      <c r="AM2635" s="4"/>
      <c r="AN2635" s="4"/>
      <c r="AO2635" s="4"/>
      <c r="AP2635" s="4"/>
      <c r="AQ2635" s="4"/>
      <c r="AR2635" s="4"/>
      <c r="AS2635" s="4"/>
      <c r="AT2635" s="4"/>
      <c r="AU2635" s="4"/>
      <c r="AV2635" s="4"/>
      <c r="AW2635" s="4"/>
      <c r="AX2635" s="4"/>
      <c r="AY2635" s="4"/>
      <c r="AZ2635" s="4"/>
      <c r="BA2635" s="4"/>
      <c r="BB2635" s="4"/>
      <c r="BC2635" s="4"/>
      <c r="BD2635" s="4"/>
      <c r="BE2635" s="4"/>
      <c r="BF2635" s="4"/>
      <c r="BG2635" s="4"/>
      <c r="BH2635" s="4"/>
      <c r="BI2635" s="4"/>
      <c r="BJ2635" s="4"/>
      <c r="BK2635" s="4"/>
      <c r="BL2635" s="4"/>
      <c r="BM2635" s="4"/>
      <c r="BN2635" s="4"/>
      <c r="BO2635" s="4"/>
      <c r="BP2635" s="4"/>
      <c r="BQ2635" s="4"/>
      <c r="BR2635" s="4"/>
      <c r="BS2635" s="4"/>
      <c r="BT2635" s="4"/>
      <c r="BU2635" s="4"/>
      <c r="BV2635" s="4"/>
      <c r="BW2635" s="4"/>
      <c r="BZ2635" s="7"/>
      <c r="CF2635" s="7"/>
      <c r="CG2635" s="14"/>
      <c r="CH2635" s="7"/>
      <c r="CI2635" s="14"/>
      <c r="CJ2635" s="7"/>
      <c r="CK2635" s="14"/>
      <c r="CL2635" s="7"/>
      <c r="CM2635" s="14"/>
    </row>
    <row r="2636" spans="1:91" x14ac:dyDescent="0.3">
      <c r="A2636" s="10">
        <v>151</v>
      </c>
      <c r="B2636" s="36" t="s">
        <v>1058</v>
      </c>
      <c r="G2636" s="36" t="s">
        <v>8070</v>
      </c>
      <c r="K2636" s="7"/>
      <c r="L2636" s="7" t="s">
        <v>834</v>
      </c>
      <c r="M2636" s="7" t="s">
        <v>639</v>
      </c>
      <c r="N2636" s="4"/>
      <c r="O2636" s="4"/>
      <c r="P2636" s="4"/>
      <c r="Q2636" s="4"/>
      <c r="R2636" s="4"/>
      <c r="S2636" s="4"/>
      <c r="T2636" s="4"/>
      <c r="U2636" s="4"/>
      <c r="V2636" s="4"/>
      <c r="W2636" s="4"/>
      <c r="X2636" s="4"/>
      <c r="Y2636" s="4"/>
      <c r="Z2636" s="4"/>
      <c r="AA2636" s="4"/>
      <c r="AB2636" s="4"/>
      <c r="AC2636" s="4"/>
      <c r="AD2636" s="4"/>
      <c r="AE2636" s="4"/>
      <c r="AF2636" s="4"/>
      <c r="AG2636" s="4"/>
      <c r="AH2636" s="4"/>
      <c r="AI2636" s="4"/>
      <c r="AJ2636" s="4"/>
      <c r="AK2636" s="4"/>
      <c r="AL2636" s="4"/>
      <c r="AM2636" s="4"/>
      <c r="AN2636" s="4"/>
      <c r="AO2636" s="4"/>
      <c r="AP2636" s="4"/>
      <c r="AQ2636" s="4"/>
      <c r="AR2636" s="4"/>
      <c r="AS2636" s="4"/>
      <c r="AT2636" s="4"/>
      <c r="AU2636" s="4"/>
      <c r="AV2636" s="4"/>
      <c r="AW2636" s="4"/>
      <c r="AX2636" s="4"/>
      <c r="AY2636" s="4"/>
      <c r="AZ2636" s="4"/>
      <c r="BA2636" s="4"/>
      <c r="BB2636" s="4"/>
      <c r="BC2636" s="4"/>
      <c r="BD2636" s="4"/>
      <c r="BE2636" s="4"/>
      <c r="BF2636" s="4"/>
      <c r="BG2636" s="4"/>
      <c r="BH2636" s="4"/>
      <c r="BI2636" s="4"/>
      <c r="BJ2636" s="4"/>
      <c r="BK2636" s="4"/>
      <c r="BL2636" s="4"/>
      <c r="BM2636" s="4"/>
      <c r="BN2636" s="4"/>
      <c r="BO2636" s="4"/>
      <c r="BP2636" s="4"/>
      <c r="BQ2636" s="4"/>
      <c r="BR2636" s="4"/>
      <c r="BS2636" s="4"/>
      <c r="BT2636" s="4"/>
      <c r="BU2636" s="4"/>
      <c r="BV2636" s="4"/>
      <c r="BW2636" s="4"/>
      <c r="BZ2636" s="7"/>
      <c r="CF2636" s="7"/>
      <c r="CG2636" s="14"/>
      <c r="CH2636" s="7"/>
      <c r="CI2636" s="14"/>
      <c r="CJ2636" s="7"/>
      <c r="CK2636" s="14"/>
      <c r="CL2636" s="7"/>
      <c r="CM2636" s="14"/>
    </row>
    <row r="2637" spans="1:91" x14ac:dyDescent="0.3">
      <c r="A2637" s="10">
        <v>151</v>
      </c>
      <c r="B2637" s="36" t="s">
        <v>3067</v>
      </c>
      <c r="G2637" s="36" t="s">
        <v>8071</v>
      </c>
      <c r="K2637" s="7"/>
      <c r="L2637" s="7" t="s">
        <v>834</v>
      </c>
      <c r="M2637" s="7" t="s">
        <v>624</v>
      </c>
      <c r="N2637" s="4"/>
      <c r="O2637" s="4"/>
      <c r="P2637" s="4"/>
      <c r="Q2637" s="4"/>
      <c r="R2637" s="4"/>
      <c r="S2637" s="4"/>
      <c r="T2637" s="4"/>
      <c r="U2637" s="4"/>
      <c r="V2637" s="4"/>
      <c r="W2637" s="4"/>
      <c r="X2637" s="4"/>
      <c r="Y2637" s="4"/>
      <c r="Z2637" s="4"/>
      <c r="AA2637" s="4"/>
      <c r="AB2637" s="4"/>
      <c r="AC2637" s="4"/>
      <c r="AD2637" s="4"/>
      <c r="AE2637" s="4"/>
      <c r="AF2637" s="4"/>
      <c r="AG2637" s="4"/>
      <c r="AH2637" s="4"/>
      <c r="AI2637" s="4"/>
      <c r="AJ2637" s="4"/>
      <c r="AK2637" s="4"/>
      <c r="AL2637" s="4"/>
      <c r="AM2637" s="4"/>
      <c r="AN2637" s="4"/>
      <c r="AO2637" s="4"/>
      <c r="AP2637" s="4"/>
      <c r="AQ2637" s="4"/>
      <c r="AR2637" s="4"/>
      <c r="AS2637" s="4"/>
      <c r="AT2637" s="4"/>
      <c r="AU2637" s="4"/>
      <c r="AV2637" s="4"/>
      <c r="AW2637" s="4"/>
      <c r="AX2637" s="4"/>
      <c r="AY2637" s="4"/>
      <c r="AZ2637" s="4"/>
      <c r="BA2637" s="4"/>
      <c r="BB2637" s="4"/>
      <c r="BC2637" s="4"/>
      <c r="BD2637" s="4"/>
      <c r="BE2637" s="4"/>
      <c r="BF2637" s="4"/>
      <c r="BG2637" s="4"/>
      <c r="BH2637" s="4"/>
      <c r="BI2637" s="4"/>
      <c r="BJ2637" s="4"/>
      <c r="BK2637" s="4"/>
      <c r="BL2637" s="4"/>
      <c r="BM2637" s="4"/>
      <c r="BN2637" s="4"/>
      <c r="BO2637" s="4"/>
      <c r="BP2637" s="4"/>
      <c r="BQ2637" s="4"/>
      <c r="BR2637" s="4"/>
      <c r="BS2637" s="4"/>
      <c r="BT2637" s="4"/>
      <c r="BU2637" s="4"/>
      <c r="BV2637" s="4"/>
      <c r="BW2637" s="4"/>
      <c r="BZ2637" s="7"/>
      <c r="CF2637" s="7"/>
      <c r="CG2637" s="14"/>
      <c r="CH2637" s="7"/>
      <c r="CI2637" s="14"/>
      <c r="CJ2637" s="7"/>
      <c r="CK2637" s="14"/>
      <c r="CL2637" s="7"/>
      <c r="CM2637" s="14"/>
    </row>
    <row r="2638" spans="1:91" x14ac:dyDescent="0.3">
      <c r="A2638" s="10">
        <v>151</v>
      </c>
      <c r="B2638" s="36" t="s">
        <v>1025</v>
      </c>
      <c r="G2638" s="36" t="s">
        <v>8072</v>
      </c>
      <c r="K2638" s="7"/>
      <c r="L2638" s="7" t="s">
        <v>834</v>
      </c>
      <c r="M2638" s="7" t="s">
        <v>669</v>
      </c>
      <c r="N2638" s="4"/>
      <c r="O2638" s="4"/>
      <c r="P2638" s="4"/>
      <c r="Q2638" s="4"/>
      <c r="R2638" s="4"/>
      <c r="S2638" s="4"/>
      <c r="T2638" s="4"/>
      <c r="U2638" s="4"/>
      <c r="V2638" s="4"/>
      <c r="W2638" s="4"/>
      <c r="X2638" s="4"/>
      <c r="Y2638" s="4"/>
      <c r="Z2638" s="4"/>
      <c r="AA2638" s="4"/>
      <c r="AB2638" s="4"/>
      <c r="AC2638" s="4"/>
      <c r="AD2638" s="4"/>
      <c r="AE2638" s="4"/>
      <c r="AF2638" s="4"/>
      <c r="AG2638" s="4"/>
      <c r="AH2638" s="4"/>
      <c r="AI2638" s="4"/>
      <c r="AJ2638" s="4"/>
      <c r="AK2638" s="4"/>
      <c r="AL2638" s="4"/>
      <c r="AM2638" s="4"/>
      <c r="AN2638" s="4"/>
      <c r="AO2638" s="4"/>
      <c r="AP2638" s="4"/>
      <c r="AQ2638" s="4"/>
      <c r="AR2638" s="4"/>
      <c r="AS2638" s="4"/>
      <c r="AT2638" s="4"/>
      <c r="AU2638" s="4"/>
      <c r="AV2638" s="4"/>
      <c r="AW2638" s="4"/>
      <c r="AX2638" s="4"/>
      <c r="AY2638" s="4"/>
      <c r="AZ2638" s="4"/>
      <c r="BA2638" s="4"/>
      <c r="BB2638" s="4"/>
      <c r="BC2638" s="4"/>
      <c r="BD2638" s="4"/>
      <c r="BE2638" s="4"/>
      <c r="BF2638" s="4"/>
      <c r="BG2638" s="4"/>
      <c r="BH2638" s="4"/>
      <c r="BI2638" s="4"/>
      <c r="BJ2638" s="4"/>
      <c r="BK2638" s="4"/>
      <c r="BL2638" s="4"/>
      <c r="BM2638" s="4"/>
      <c r="BN2638" s="4"/>
      <c r="BO2638" s="4"/>
      <c r="BP2638" s="4"/>
      <c r="BQ2638" s="4"/>
      <c r="BR2638" s="4"/>
      <c r="BS2638" s="4"/>
      <c r="BT2638" s="4"/>
      <c r="BU2638" s="4"/>
      <c r="BV2638" s="4"/>
      <c r="BW2638" s="4"/>
      <c r="BZ2638" s="7"/>
      <c r="CF2638" s="7"/>
      <c r="CG2638" s="14"/>
      <c r="CH2638" s="7"/>
      <c r="CI2638" s="14"/>
      <c r="CJ2638" s="7"/>
      <c r="CK2638" s="14"/>
      <c r="CL2638" s="7"/>
      <c r="CM2638" s="14"/>
    </row>
    <row r="2639" spans="1:91" x14ac:dyDescent="0.3">
      <c r="A2639" s="10">
        <v>151</v>
      </c>
      <c r="B2639" s="36" t="s">
        <v>860</v>
      </c>
      <c r="G2639" s="36" t="s">
        <v>8073</v>
      </c>
      <c r="K2639" s="7"/>
      <c r="L2639" s="7" t="s">
        <v>834</v>
      </c>
      <c r="M2639" s="7" t="s">
        <v>5917</v>
      </c>
      <c r="N2639" s="4"/>
      <c r="O2639" s="4"/>
      <c r="P2639" s="4"/>
      <c r="Q2639" s="4"/>
      <c r="R2639" s="4"/>
      <c r="S2639" s="4"/>
      <c r="T2639" s="4"/>
      <c r="U2639" s="4"/>
      <c r="V2639" s="4"/>
      <c r="W2639" s="4"/>
      <c r="X2639" s="4"/>
      <c r="Y2639" s="4"/>
      <c r="Z2639" s="4"/>
      <c r="AA2639" s="4"/>
      <c r="AB2639" s="4"/>
      <c r="AC2639" s="4"/>
      <c r="AD2639" s="4"/>
      <c r="AE2639" s="4"/>
      <c r="AF2639" s="4"/>
      <c r="AG2639" s="4"/>
      <c r="AH2639" s="4"/>
      <c r="AI2639" s="4"/>
      <c r="AJ2639" s="4"/>
      <c r="AK2639" s="4"/>
      <c r="AL2639" s="4"/>
      <c r="AM2639" s="4"/>
      <c r="AN2639" s="4"/>
      <c r="AO2639" s="4"/>
      <c r="AP2639" s="4"/>
      <c r="AQ2639" s="4"/>
      <c r="AR2639" s="4"/>
      <c r="AS2639" s="4"/>
      <c r="AT2639" s="4"/>
      <c r="AU2639" s="4"/>
      <c r="AV2639" s="4"/>
      <c r="AW2639" s="4"/>
      <c r="AX2639" s="4"/>
      <c r="AY2639" s="4"/>
      <c r="AZ2639" s="4"/>
      <c r="BA2639" s="4"/>
      <c r="BB2639" s="4"/>
      <c r="BC2639" s="4"/>
      <c r="BD2639" s="4"/>
      <c r="BE2639" s="4"/>
      <c r="BF2639" s="4"/>
      <c r="BG2639" s="4"/>
      <c r="BH2639" s="4"/>
      <c r="BI2639" s="4"/>
      <c r="BJ2639" s="4"/>
      <c r="BK2639" s="4"/>
      <c r="BL2639" s="4"/>
      <c r="BM2639" s="4"/>
      <c r="BN2639" s="4"/>
      <c r="BO2639" s="4"/>
      <c r="BP2639" s="4"/>
      <c r="BQ2639" s="4"/>
      <c r="BR2639" s="4"/>
      <c r="BS2639" s="4"/>
      <c r="BT2639" s="4"/>
      <c r="BU2639" s="4"/>
      <c r="BV2639" s="4"/>
      <c r="BW2639" s="4"/>
      <c r="BZ2639" s="7"/>
      <c r="CF2639" s="7"/>
      <c r="CG2639" s="14"/>
      <c r="CH2639" s="7"/>
      <c r="CI2639" s="14"/>
      <c r="CJ2639" s="7"/>
      <c r="CK2639" s="14"/>
      <c r="CL2639" s="7"/>
      <c r="CM2639" s="14"/>
    </row>
    <row r="2640" spans="1:91" x14ac:dyDescent="0.3">
      <c r="A2640" s="10">
        <v>151</v>
      </c>
      <c r="B2640" s="6" t="s">
        <v>1248</v>
      </c>
      <c r="G2640" s="36" t="s">
        <v>8074</v>
      </c>
      <c r="K2640" s="7"/>
      <c r="L2640" s="7" t="s">
        <v>834</v>
      </c>
      <c r="M2640" s="7" t="s">
        <v>615</v>
      </c>
      <c r="N2640" s="4"/>
      <c r="O2640" s="4"/>
      <c r="P2640" s="4"/>
      <c r="Q2640" s="4"/>
      <c r="R2640" s="4"/>
      <c r="S2640" s="4"/>
      <c r="T2640" s="4"/>
      <c r="U2640" s="4"/>
      <c r="V2640" s="4"/>
      <c r="W2640" s="4"/>
      <c r="X2640" s="4"/>
      <c r="Y2640" s="4"/>
      <c r="Z2640" s="4"/>
      <c r="AA2640" s="4"/>
      <c r="AB2640" s="4"/>
      <c r="AC2640" s="4"/>
      <c r="AD2640" s="4"/>
      <c r="AE2640" s="4"/>
      <c r="AF2640" s="4"/>
      <c r="AG2640" s="4"/>
      <c r="AH2640" s="4"/>
      <c r="AI2640" s="4"/>
      <c r="AJ2640" s="4"/>
      <c r="AK2640" s="4"/>
      <c r="AL2640" s="4"/>
      <c r="AM2640" s="4"/>
      <c r="AN2640" s="4"/>
      <c r="AO2640" s="4"/>
      <c r="AP2640" s="4"/>
      <c r="AQ2640" s="4"/>
      <c r="AR2640" s="4"/>
      <c r="AS2640" s="4"/>
      <c r="AT2640" s="4"/>
      <c r="AU2640" s="4"/>
      <c r="AV2640" s="4"/>
      <c r="AW2640" s="4"/>
      <c r="AX2640" s="4"/>
      <c r="AY2640" s="4"/>
      <c r="AZ2640" s="4"/>
      <c r="BA2640" s="4"/>
      <c r="BB2640" s="4"/>
      <c r="BC2640" s="4"/>
      <c r="BD2640" s="4"/>
      <c r="BE2640" s="4"/>
      <c r="BF2640" s="4"/>
      <c r="BG2640" s="4"/>
      <c r="BH2640" s="4"/>
      <c r="BI2640" s="4"/>
      <c r="BJ2640" s="4"/>
      <c r="BK2640" s="4"/>
      <c r="BL2640" s="4"/>
      <c r="BM2640" s="4"/>
      <c r="BN2640" s="4"/>
      <c r="BO2640" s="4"/>
      <c r="BP2640" s="4"/>
      <c r="BQ2640" s="4"/>
      <c r="BR2640" s="4"/>
      <c r="BS2640" s="4"/>
      <c r="BT2640" s="4"/>
      <c r="BU2640" s="4"/>
      <c r="BV2640" s="4"/>
      <c r="BW2640" s="4"/>
      <c r="BZ2640" s="7"/>
      <c r="CF2640" s="7"/>
      <c r="CG2640" s="14"/>
      <c r="CH2640" s="7"/>
      <c r="CI2640" s="14"/>
      <c r="CJ2640" s="7"/>
      <c r="CK2640" s="14"/>
      <c r="CL2640" s="7"/>
      <c r="CM2640" s="14"/>
    </row>
    <row r="2641" spans="1:91" x14ac:dyDescent="0.3">
      <c r="A2641" s="10">
        <v>151</v>
      </c>
      <c r="B2641" s="36" t="s">
        <v>860</v>
      </c>
      <c r="G2641" s="36" t="s">
        <v>8075</v>
      </c>
      <c r="K2641" s="7"/>
      <c r="L2641" s="7" t="s">
        <v>834</v>
      </c>
      <c r="M2641" s="7" t="s">
        <v>765</v>
      </c>
      <c r="N2641" s="4"/>
      <c r="O2641" s="4"/>
      <c r="P2641" s="4"/>
      <c r="Q2641" s="4"/>
      <c r="R2641" s="4"/>
      <c r="S2641" s="4"/>
      <c r="T2641" s="4"/>
      <c r="U2641" s="4"/>
      <c r="V2641" s="4"/>
      <c r="W2641" s="4"/>
      <c r="X2641" s="4"/>
      <c r="Y2641" s="4"/>
      <c r="Z2641" s="4"/>
      <c r="AA2641" s="4"/>
      <c r="AB2641" s="4"/>
      <c r="AC2641" s="4"/>
      <c r="AD2641" s="4"/>
      <c r="AE2641" s="4"/>
      <c r="AF2641" s="4"/>
      <c r="AG2641" s="4"/>
      <c r="AH2641" s="4"/>
      <c r="AI2641" s="4"/>
      <c r="AJ2641" s="4"/>
      <c r="AK2641" s="4"/>
      <c r="AL2641" s="4"/>
      <c r="AM2641" s="4"/>
      <c r="AN2641" s="4"/>
      <c r="AO2641" s="4"/>
      <c r="AP2641" s="4"/>
      <c r="AQ2641" s="4"/>
      <c r="AR2641" s="4"/>
      <c r="AS2641" s="4"/>
      <c r="AT2641" s="4"/>
      <c r="AU2641" s="4"/>
      <c r="AV2641" s="4"/>
      <c r="AW2641" s="4"/>
      <c r="AX2641" s="4"/>
      <c r="AY2641" s="4"/>
      <c r="AZ2641" s="4"/>
      <c r="BA2641" s="4"/>
      <c r="BB2641" s="4"/>
      <c r="BC2641" s="4"/>
      <c r="BD2641" s="4"/>
      <c r="BE2641" s="4"/>
      <c r="BF2641" s="4"/>
      <c r="BG2641" s="4"/>
      <c r="BH2641" s="4"/>
      <c r="BI2641" s="4"/>
      <c r="BJ2641" s="4"/>
      <c r="BK2641" s="4"/>
      <c r="BL2641" s="4"/>
      <c r="BM2641" s="4"/>
      <c r="BN2641" s="4"/>
      <c r="BO2641" s="4"/>
      <c r="BP2641" s="4"/>
      <c r="BQ2641" s="4"/>
      <c r="BR2641" s="4"/>
      <c r="BS2641" s="4"/>
      <c r="BT2641" s="4"/>
      <c r="BU2641" s="4"/>
      <c r="BV2641" s="4"/>
      <c r="BW2641" s="4"/>
      <c r="BZ2641" s="7"/>
      <c r="CF2641" s="7"/>
      <c r="CG2641" s="14"/>
      <c r="CH2641" s="7"/>
      <c r="CI2641" s="14"/>
      <c r="CJ2641" s="7"/>
      <c r="CK2641" s="14"/>
      <c r="CL2641" s="7"/>
      <c r="CM2641" s="14"/>
    </row>
    <row r="2642" spans="1:91" x14ac:dyDescent="0.3">
      <c r="A2642" s="10">
        <v>151</v>
      </c>
      <c r="B2642" s="36" t="s">
        <v>888</v>
      </c>
      <c r="G2642" s="36" t="s">
        <v>8076</v>
      </c>
      <c r="K2642" s="7"/>
      <c r="L2642" s="7" t="s">
        <v>834</v>
      </c>
      <c r="M2642" s="7" t="s">
        <v>765</v>
      </c>
      <c r="N2642" s="4"/>
      <c r="O2642" s="4"/>
      <c r="P2642" s="4"/>
      <c r="Q2642" s="4"/>
      <c r="R2642" s="4"/>
      <c r="S2642" s="4"/>
      <c r="T2642" s="4"/>
      <c r="U2642" s="4"/>
      <c r="V2642" s="4"/>
      <c r="W2642" s="4"/>
      <c r="X2642" s="4"/>
      <c r="Y2642" s="4"/>
      <c r="Z2642" s="4"/>
      <c r="AA2642" s="4"/>
      <c r="AB2642" s="4"/>
      <c r="AC2642" s="4"/>
      <c r="AD2642" s="4"/>
      <c r="AE2642" s="4"/>
      <c r="AF2642" s="4"/>
      <c r="AG2642" s="4"/>
      <c r="AH2642" s="4"/>
      <c r="AI2642" s="4"/>
      <c r="AJ2642" s="4"/>
      <c r="AK2642" s="4"/>
      <c r="AL2642" s="4"/>
      <c r="AM2642" s="4"/>
      <c r="AN2642" s="4"/>
      <c r="AO2642" s="4"/>
      <c r="AP2642" s="4"/>
      <c r="AQ2642" s="4"/>
      <c r="AR2642" s="4"/>
      <c r="AS2642" s="4"/>
      <c r="AT2642" s="4"/>
      <c r="AU2642" s="4"/>
      <c r="AV2642" s="4"/>
      <c r="AW2642" s="4"/>
      <c r="AX2642" s="4"/>
      <c r="AY2642" s="4"/>
      <c r="AZ2642" s="4"/>
      <c r="BA2642" s="4"/>
      <c r="BB2642" s="4"/>
      <c r="BC2642" s="4"/>
      <c r="BD2642" s="4"/>
      <c r="BE2642" s="4"/>
      <c r="BF2642" s="4"/>
      <c r="BG2642" s="4"/>
      <c r="BH2642" s="4"/>
      <c r="BI2642" s="4"/>
      <c r="BJ2642" s="4"/>
      <c r="BK2642" s="4"/>
      <c r="BL2642" s="4"/>
      <c r="BM2642" s="4"/>
      <c r="BN2642" s="4"/>
      <c r="BO2642" s="4"/>
      <c r="BP2642" s="4"/>
      <c r="BQ2642" s="4"/>
      <c r="BR2642" s="4"/>
      <c r="BS2642" s="4"/>
      <c r="BT2642" s="4"/>
      <c r="BU2642" s="4"/>
      <c r="BV2642" s="4"/>
      <c r="BW2642" s="4"/>
      <c r="BZ2642" s="7"/>
      <c r="CF2642" s="7"/>
      <c r="CG2642" s="14"/>
      <c r="CH2642" s="7"/>
      <c r="CI2642" s="14"/>
      <c r="CJ2642" s="7"/>
      <c r="CK2642" s="14"/>
      <c r="CL2642" s="7"/>
      <c r="CM2642" s="14"/>
    </row>
    <row r="2643" spans="1:91" x14ac:dyDescent="0.3">
      <c r="A2643" s="10">
        <v>151</v>
      </c>
      <c r="B2643" s="36" t="s">
        <v>905</v>
      </c>
      <c r="G2643" s="36" t="s">
        <v>8077</v>
      </c>
      <c r="K2643" s="7"/>
      <c r="L2643" s="7" t="s">
        <v>834</v>
      </c>
      <c r="M2643" s="7" t="s">
        <v>618</v>
      </c>
      <c r="N2643" s="4"/>
      <c r="O2643" s="4"/>
      <c r="P2643" s="4"/>
      <c r="Q2643" s="4"/>
      <c r="R2643" s="4"/>
      <c r="S2643" s="4"/>
      <c r="T2643" s="4"/>
      <c r="U2643" s="4"/>
      <c r="V2643" s="4"/>
      <c r="W2643" s="4"/>
      <c r="X2643" s="4"/>
      <c r="Y2643" s="4"/>
      <c r="Z2643" s="4"/>
      <c r="AA2643" s="4"/>
      <c r="AB2643" s="4"/>
      <c r="AC2643" s="4"/>
      <c r="AD2643" s="4"/>
      <c r="AE2643" s="4"/>
      <c r="AF2643" s="4"/>
      <c r="AG2643" s="4"/>
      <c r="AH2643" s="4"/>
      <c r="AI2643" s="4"/>
      <c r="AJ2643" s="4"/>
      <c r="AK2643" s="4"/>
      <c r="AL2643" s="4"/>
      <c r="AM2643" s="4"/>
      <c r="AN2643" s="4"/>
      <c r="AO2643" s="4"/>
      <c r="AP2643" s="4"/>
      <c r="AQ2643" s="4"/>
      <c r="AR2643" s="4"/>
      <c r="AS2643" s="4"/>
      <c r="AT2643" s="4"/>
      <c r="AU2643" s="4"/>
      <c r="AV2643" s="4"/>
      <c r="AW2643" s="4"/>
      <c r="AX2643" s="4"/>
      <c r="AY2643" s="4"/>
      <c r="AZ2643" s="4"/>
      <c r="BA2643" s="4"/>
      <c r="BB2643" s="4"/>
      <c r="BC2643" s="4"/>
      <c r="BD2643" s="4"/>
      <c r="BE2643" s="4"/>
      <c r="BF2643" s="4"/>
      <c r="BG2643" s="4"/>
      <c r="BH2643" s="4"/>
      <c r="BI2643" s="4"/>
      <c r="BJ2643" s="4"/>
      <c r="BK2643" s="4"/>
      <c r="BL2643" s="4"/>
      <c r="BM2643" s="4"/>
      <c r="BN2643" s="4"/>
      <c r="BO2643" s="4"/>
      <c r="BP2643" s="4"/>
      <c r="BQ2643" s="4"/>
      <c r="BR2643" s="4"/>
      <c r="BS2643" s="4"/>
      <c r="BT2643" s="4"/>
      <c r="BU2643" s="4"/>
      <c r="BV2643" s="4"/>
      <c r="BW2643" s="4"/>
      <c r="BZ2643" s="7"/>
      <c r="CF2643" s="7"/>
      <c r="CG2643" s="14"/>
      <c r="CH2643" s="7"/>
      <c r="CI2643" s="14"/>
      <c r="CJ2643" s="7"/>
      <c r="CK2643" s="14"/>
      <c r="CL2643" s="7"/>
      <c r="CM2643" s="14"/>
    </row>
    <row r="2644" spans="1:91" x14ac:dyDescent="0.3">
      <c r="A2644" s="10">
        <v>151</v>
      </c>
      <c r="B2644" s="36" t="s">
        <v>1058</v>
      </c>
      <c r="G2644" s="36" t="s">
        <v>8078</v>
      </c>
      <c r="K2644" s="7"/>
      <c r="L2644" s="7" t="s">
        <v>834</v>
      </c>
      <c r="M2644" s="7" t="s">
        <v>669</v>
      </c>
      <c r="N2644" s="4"/>
      <c r="O2644" s="4"/>
      <c r="P2644" s="4"/>
      <c r="Q2644" s="4"/>
      <c r="R2644" s="4"/>
      <c r="S2644" s="4"/>
      <c r="T2644" s="4"/>
      <c r="U2644" s="4"/>
      <c r="V2644" s="4"/>
      <c r="W2644" s="4"/>
      <c r="X2644" s="4"/>
      <c r="Y2644" s="4"/>
      <c r="Z2644" s="4"/>
      <c r="AA2644" s="4"/>
      <c r="AB2644" s="4"/>
      <c r="AC2644" s="4"/>
      <c r="AD2644" s="4"/>
      <c r="AE2644" s="4"/>
      <c r="AF2644" s="4"/>
      <c r="AG2644" s="4"/>
      <c r="AH2644" s="4"/>
      <c r="AI2644" s="4"/>
      <c r="AJ2644" s="4"/>
      <c r="AK2644" s="4"/>
      <c r="AL2644" s="4"/>
      <c r="AM2644" s="4"/>
      <c r="AN2644" s="4"/>
      <c r="AO2644" s="4"/>
      <c r="AP2644" s="4"/>
      <c r="AQ2644" s="4"/>
      <c r="AR2644" s="4"/>
      <c r="AS2644" s="4"/>
      <c r="AT2644" s="4"/>
      <c r="AU2644" s="4"/>
      <c r="AV2644" s="4"/>
      <c r="AW2644" s="4"/>
      <c r="AX2644" s="4"/>
      <c r="AY2644" s="4"/>
      <c r="AZ2644" s="4"/>
      <c r="BA2644" s="4"/>
      <c r="BB2644" s="4"/>
      <c r="BC2644" s="4"/>
      <c r="BD2644" s="4"/>
      <c r="BE2644" s="4"/>
      <c r="BF2644" s="4"/>
      <c r="BG2644" s="4"/>
      <c r="BH2644" s="4"/>
      <c r="BI2644" s="4"/>
      <c r="BJ2644" s="4"/>
      <c r="BK2644" s="4"/>
      <c r="BL2644" s="4"/>
      <c r="BM2644" s="4"/>
      <c r="BN2644" s="4"/>
      <c r="BO2644" s="4"/>
      <c r="BP2644" s="4"/>
      <c r="BQ2644" s="4"/>
      <c r="BR2644" s="4"/>
      <c r="BS2644" s="4"/>
      <c r="BT2644" s="4"/>
      <c r="BU2644" s="4"/>
      <c r="BV2644" s="4"/>
      <c r="BW2644" s="4"/>
      <c r="BZ2644" s="7"/>
      <c r="CF2644" s="7"/>
      <c r="CG2644" s="14"/>
      <c r="CH2644" s="7"/>
      <c r="CI2644" s="14"/>
      <c r="CJ2644" s="7"/>
      <c r="CK2644" s="14"/>
      <c r="CL2644" s="7"/>
      <c r="CM2644" s="14"/>
    </row>
    <row r="2645" spans="1:91" x14ac:dyDescent="0.3">
      <c r="A2645" s="10">
        <v>151</v>
      </c>
      <c r="B2645" s="36" t="s">
        <v>1036</v>
      </c>
      <c r="G2645" s="36" t="s">
        <v>8079</v>
      </c>
      <c r="K2645" s="7"/>
      <c r="L2645" s="7" t="s">
        <v>834</v>
      </c>
      <c r="M2645" s="7" t="s">
        <v>621</v>
      </c>
      <c r="N2645" s="4"/>
      <c r="O2645" s="4"/>
      <c r="P2645" s="4"/>
      <c r="Q2645" s="4"/>
      <c r="R2645" s="4"/>
      <c r="S2645" s="4"/>
      <c r="T2645" s="4"/>
      <c r="U2645" s="4"/>
      <c r="V2645" s="4"/>
      <c r="W2645" s="4"/>
      <c r="X2645" s="4"/>
      <c r="Y2645" s="4"/>
      <c r="Z2645" s="4"/>
      <c r="AA2645" s="4"/>
      <c r="AB2645" s="4"/>
      <c r="AC2645" s="4"/>
      <c r="AD2645" s="4"/>
      <c r="AE2645" s="4"/>
      <c r="AF2645" s="4"/>
      <c r="AG2645" s="4"/>
      <c r="AH2645" s="4"/>
      <c r="AI2645" s="4"/>
      <c r="AJ2645" s="4"/>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c r="BI2645" s="4"/>
      <c r="BJ2645" s="4"/>
      <c r="BK2645" s="4"/>
      <c r="BL2645" s="4"/>
      <c r="BM2645" s="4"/>
      <c r="BN2645" s="4"/>
      <c r="BO2645" s="4"/>
      <c r="BP2645" s="4"/>
      <c r="BQ2645" s="4"/>
      <c r="BR2645" s="4"/>
      <c r="BS2645" s="4"/>
      <c r="BT2645" s="4"/>
      <c r="BU2645" s="4"/>
      <c r="BV2645" s="4"/>
      <c r="BW2645" s="4"/>
      <c r="BZ2645" s="7"/>
      <c r="CF2645" s="7"/>
      <c r="CG2645" s="14"/>
      <c r="CH2645" s="7"/>
      <c r="CI2645" s="14"/>
      <c r="CJ2645" s="7"/>
      <c r="CK2645" s="14"/>
      <c r="CL2645" s="7"/>
      <c r="CM2645" s="14"/>
    </row>
    <row r="2646" spans="1:91" x14ac:dyDescent="0.3">
      <c r="A2646" s="10">
        <v>151</v>
      </c>
      <c r="B2646" s="36" t="s">
        <v>3896</v>
      </c>
      <c r="G2646" s="36" t="s">
        <v>8080</v>
      </c>
      <c r="K2646" s="7"/>
      <c r="L2646" s="7" t="s">
        <v>834</v>
      </c>
      <c r="M2646" s="7" t="s">
        <v>639</v>
      </c>
      <c r="N2646" s="4"/>
      <c r="O2646" s="4"/>
      <c r="P2646" s="4"/>
      <c r="Q2646" s="4"/>
      <c r="R2646" s="4"/>
      <c r="S2646" s="4"/>
      <c r="T2646" s="4"/>
      <c r="U2646" s="4"/>
      <c r="V2646" s="4"/>
      <c r="W2646" s="4"/>
      <c r="X2646" s="4"/>
      <c r="Y2646" s="4"/>
      <c r="Z2646" s="4"/>
      <c r="AA2646" s="4"/>
      <c r="AB2646" s="4"/>
      <c r="AC2646" s="4"/>
      <c r="AD2646" s="4"/>
      <c r="AE2646" s="4"/>
      <c r="AF2646" s="4"/>
      <c r="AG2646" s="4"/>
      <c r="AH2646" s="4"/>
      <c r="AI2646" s="4"/>
      <c r="AJ2646" s="4"/>
      <c r="AK2646" s="4"/>
      <c r="AL2646" s="4"/>
      <c r="AM2646" s="4"/>
      <c r="AN2646" s="4"/>
      <c r="AO2646" s="4"/>
      <c r="AP2646" s="4"/>
      <c r="AQ2646" s="4"/>
      <c r="AR2646" s="4"/>
      <c r="AS2646" s="4"/>
      <c r="AT2646" s="4"/>
      <c r="AU2646" s="4"/>
      <c r="AV2646" s="4"/>
      <c r="AW2646" s="4"/>
      <c r="AX2646" s="4"/>
      <c r="AY2646" s="4"/>
      <c r="AZ2646" s="4"/>
      <c r="BA2646" s="4"/>
      <c r="BB2646" s="4"/>
      <c r="BC2646" s="4"/>
      <c r="BD2646" s="4"/>
      <c r="BE2646" s="4"/>
      <c r="BF2646" s="4"/>
      <c r="BG2646" s="4"/>
      <c r="BH2646" s="4"/>
      <c r="BI2646" s="4"/>
      <c r="BJ2646" s="4"/>
      <c r="BK2646" s="4"/>
      <c r="BL2646" s="4"/>
      <c r="BM2646" s="4"/>
      <c r="BN2646" s="4"/>
      <c r="BO2646" s="4"/>
      <c r="BP2646" s="4"/>
      <c r="BQ2646" s="4"/>
      <c r="BR2646" s="4"/>
      <c r="BS2646" s="4"/>
      <c r="BT2646" s="4"/>
      <c r="BU2646" s="4"/>
      <c r="BV2646" s="4"/>
      <c r="BW2646" s="4"/>
      <c r="BZ2646" s="7"/>
      <c r="CF2646" s="7"/>
      <c r="CG2646" s="14"/>
      <c r="CH2646" s="7"/>
      <c r="CI2646" s="14"/>
      <c r="CJ2646" s="7"/>
      <c r="CK2646" s="14"/>
      <c r="CL2646" s="7"/>
      <c r="CM2646" s="14"/>
    </row>
    <row r="2647" spans="1:91" x14ac:dyDescent="0.3">
      <c r="A2647" s="10">
        <v>151</v>
      </c>
      <c r="B2647" s="36" t="s">
        <v>891</v>
      </c>
      <c r="G2647" s="36" t="s">
        <v>8081</v>
      </c>
      <c r="K2647" s="7"/>
      <c r="L2647" s="7" t="s">
        <v>834</v>
      </c>
      <c r="M2647" s="7" t="s">
        <v>615</v>
      </c>
      <c r="N2647" s="4"/>
      <c r="O2647" s="4"/>
      <c r="P2647" s="4"/>
      <c r="Q2647" s="4"/>
      <c r="R2647" s="4"/>
      <c r="S2647" s="4"/>
      <c r="T2647" s="4"/>
      <c r="U2647" s="4"/>
      <c r="V2647" s="4"/>
      <c r="W2647" s="4"/>
      <c r="X2647" s="4"/>
      <c r="Y2647" s="4"/>
      <c r="Z2647" s="4"/>
      <c r="AA2647" s="4"/>
      <c r="AB2647" s="4"/>
      <c r="AC2647" s="4"/>
      <c r="AD2647" s="4"/>
      <c r="AE2647" s="4"/>
      <c r="AF2647" s="4"/>
      <c r="AG2647" s="4"/>
      <c r="AH2647" s="4"/>
      <c r="AI2647" s="4"/>
      <c r="AJ2647" s="4"/>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c r="BI2647" s="4"/>
      <c r="BJ2647" s="4"/>
      <c r="BK2647" s="4"/>
      <c r="BL2647" s="4"/>
      <c r="BM2647" s="4"/>
      <c r="BN2647" s="4"/>
      <c r="BO2647" s="4"/>
      <c r="BP2647" s="4"/>
      <c r="BQ2647" s="4"/>
      <c r="BR2647" s="4"/>
      <c r="BS2647" s="4"/>
      <c r="BT2647" s="4"/>
      <c r="BU2647" s="4"/>
      <c r="BV2647" s="4"/>
      <c r="BW2647" s="4"/>
      <c r="BZ2647" s="7"/>
      <c r="CF2647" s="7"/>
      <c r="CG2647" s="14"/>
      <c r="CH2647" s="7"/>
      <c r="CI2647" s="14"/>
      <c r="CJ2647" s="7"/>
      <c r="CK2647" s="14"/>
      <c r="CL2647" s="7"/>
      <c r="CM2647" s="14"/>
    </row>
    <row r="2648" spans="1:91" x14ac:dyDescent="0.3">
      <c r="A2648" s="10">
        <v>151</v>
      </c>
      <c r="B2648" s="36" t="s">
        <v>1025</v>
      </c>
      <c r="G2648" s="36" t="s">
        <v>8082</v>
      </c>
      <c r="K2648" s="7"/>
      <c r="L2648" s="7" t="s">
        <v>834</v>
      </c>
      <c r="M2648" s="7" t="s">
        <v>5917</v>
      </c>
      <c r="N2648" s="4"/>
      <c r="O2648" s="4"/>
      <c r="P2648" s="4"/>
      <c r="Q2648" s="4"/>
      <c r="R2648" s="4"/>
      <c r="S2648" s="4"/>
      <c r="T2648" s="4"/>
      <c r="U2648" s="4"/>
      <c r="V2648" s="4"/>
      <c r="W2648" s="4"/>
      <c r="X2648" s="4"/>
      <c r="Y2648" s="4"/>
      <c r="Z2648" s="4"/>
      <c r="AA2648" s="4"/>
      <c r="AB2648" s="4"/>
      <c r="AC2648" s="4"/>
      <c r="AD2648" s="4"/>
      <c r="AE2648" s="4"/>
      <c r="AF2648" s="4"/>
      <c r="AG2648" s="4"/>
      <c r="AH2648" s="4"/>
      <c r="AI2648" s="4"/>
      <c r="AJ2648" s="4"/>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c r="BI2648" s="4"/>
      <c r="BJ2648" s="4"/>
      <c r="BK2648" s="4"/>
      <c r="BL2648" s="4"/>
      <c r="BM2648" s="4"/>
      <c r="BN2648" s="4"/>
      <c r="BO2648" s="4"/>
      <c r="BP2648" s="4"/>
      <c r="BQ2648" s="4"/>
      <c r="BR2648" s="4"/>
      <c r="BS2648" s="4"/>
      <c r="BT2648" s="4"/>
      <c r="BU2648" s="4"/>
      <c r="BV2648" s="4"/>
      <c r="BW2648" s="4"/>
      <c r="BZ2648" s="7"/>
      <c r="CF2648" s="7"/>
      <c r="CG2648" s="14"/>
      <c r="CH2648" s="7"/>
      <c r="CI2648" s="14"/>
      <c r="CJ2648" s="7"/>
      <c r="CK2648" s="14"/>
      <c r="CL2648" s="7"/>
      <c r="CM2648" s="14"/>
    </row>
    <row r="2649" spans="1:91" x14ac:dyDescent="0.3">
      <c r="A2649" s="10">
        <v>151</v>
      </c>
      <c r="B2649" s="36" t="s">
        <v>848</v>
      </c>
      <c r="G2649" s="36" t="s">
        <v>8083</v>
      </c>
      <c r="K2649" s="7"/>
      <c r="L2649" s="7" t="s">
        <v>834</v>
      </c>
      <c r="M2649" s="7" t="s">
        <v>624</v>
      </c>
      <c r="N2649" s="4"/>
      <c r="O2649" s="4"/>
      <c r="P2649" s="4"/>
      <c r="Q2649" s="4"/>
      <c r="R2649" s="4"/>
      <c r="S2649" s="4"/>
      <c r="T2649" s="4"/>
      <c r="U2649" s="4"/>
      <c r="V2649" s="4"/>
      <c r="W2649" s="4"/>
      <c r="X2649" s="4"/>
      <c r="Y2649" s="4"/>
      <c r="Z2649" s="4"/>
      <c r="AA2649" s="4"/>
      <c r="AB2649" s="4"/>
      <c r="AC2649" s="4"/>
      <c r="AD2649" s="4"/>
      <c r="AE2649" s="4"/>
      <c r="AF2649" s="4"/>
      <c r="AG2649" s="4"/>
      <c r="AH2649" s="4"/>
      <c r="AI2649" s="4"/>
      <c r="AJ2649" s="4"/>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c r="BI2649" s="4"/>
      <c r="BJ2649" s="4"/>
      <c r="BK2649" s="4"/>
      <c r="BL2649" s="4"/>
      <c r="BM2649" s="4"/>
      <c r="BN2649" s="4"/>
      <c r="BO2649" s="4"/>
      <c r="BP2649" s="4"/>
      <c r="BQ2649" s="4"/>
      <c r="BR2649" s="4"/>
      <c r="BS2649" s="4"/>
      <c r="BT2649" s="4"/>
      <c r="BU2649" s="4"/>
      <c r="BV2649" s="4"/>
      <c r="BW2649" s="4"/>
      <c r="BZ2649" s="7"/>
      <c r="CF2649" s="7"/>
      <c r="CG2649" s="14"/>
      <c r="CH2649" s="7"/>
      <c r="CI2649" s="14"/>
      <c r="CJ2649" s="7"/>
      <c r="CK2649" s="14"/>
      <c r="CL2649" s="7"/>
      <c r="CM2649" s="14"/>
    </row>
    <row r="2650" spans="1:91" x14ac:dyDescent="0.3">
      <c r="A2650" s="10">
        <v>151</v>
      </c>
      <c r="B2650" s="36" t="s">
        <v>848</v>
      </c>
      <c r="G2650" s="36" t="s">
        <v>8084</v>
      </c>
      <c r="K2650" s="7"/>
      <c r="L2650" s="7" t="s">
        <v>834</v>
      </c>
      <c r="M2650" s="7" t="s">
        <v>624</v>
      </c>
      <c r="N2650" s="4"/>
      <c r="O2650" s="4"/>
      <c r="P2650" s="4"/>
      <c r="Q2650" s="4"/>
      <c r="R2650" s="4"/>
      <c r="S2650" s="4"/>
      <c r="T2650" s="4"/>
      <c r="U2650" s="4"/>
      <c r="V2650" s="4"/>
      <c r="W2650" s="4"/>
      <c r="X2650" s="4"/>
      <c r="Y2650" s="4"/>
      <c r="Z2650" s="4"/>
      <c r="AA2650" s="4"/>
      <c r="AB2650" s="4"/>
      <c r="AC2650" s="4"/>
      <c r="AD2650" s="4"/>
      <c r="AE2650" s="4"/>
      <c r="AF2650" s="4"/>
      <c r="AG2650" s="4"/>
      <c r="AH2650" s="4"/>
      <c r="AI2650" s="4"/>
      <c r="AJ2650" s="4"/>
      <c r="AK2650" s="4"/>
      <c r="AL2650" s="4"/>
      <c r="AM2650" s="4"/>
      <c r="AN2650" s="4"/>
      <c r="AO2650" s="4"/>
      <c r="AP2650" s="4"/>
      <c r="AQ2650" s="4"/>
      <c r="AR2650" s="4"/>
      <c r="AS2650" s="4"/>
      <c r="AT2650" s="4"/>
      <c r="AU2650" s="4"/>
      <c r="AV2650" s="4"/>
      <c r="AW2650" s="4"/>
      <c r="AX2650" s="4"/>
      <c r="AY2650" s="4"/>
      <c r="AZ2650" s="4"/>
      <c r="BA2650" s="4"/>
      <c r="BB2650" s="4"/>
      <c r="BC2650" s="4"/>
      <c r="BD2650" s="4"/>
      <c r="BE2650" s="4"/>
      <c r="BF2650" s="4"/>
      <c r="BG2650" s="4"/>
      <c r="BH2650" s="4"/>
      <c r="BI2650" s="4"/>
      <c r="BJ2650" s="4"/>
      <c r="BK2650" s="4"/>
      <c r="BL2650" s="4"/>
      <c r="BM2650" s="4"/>
      <c r="BN2650" s="4"/>
      <c r="BO2650" s="4"/>
      <c r="BP2650" s="4"/>
      <c r="BQ2650" s="4"/>
      <c r="BR2650" s="4"/>
      <c r="BS2650" s="4"/>
      <c r="BT2650" s="4"/>
      <c r="BU2650" s="4"/>
      <c r="BV2650" s="4"/>
      <c r="BW2650" s="4"/>
      <c r="BZ2650" s="7"/>
      <c r="CF2650" s="7"/>
      <c r="CG2650" s="14"/>
      <c r="CH2650" s="7"/>
      <c r="CI2650" s="14"/>
      <c r="CJ2650" s="7"/>
      <c r="CK2650" s="14"/>
      <c r="CL2650" s="7"/>
      <c r="CM2650" s="14"/>
    </row>
    <row r="2651" spans="1:91" x14ac:dyDescent="0.3">
      <c r="A2651" s="10">
        <v>151</v>
      </c>
      <c r="B2651" s="36" t="s">
        <v>5989</v>
      </c>
      <c r="G2651" s="36" t="s">
        <v>8085</v>
      </c>
      <c r="K2651" s="7"/>
      <c r="L2651" s="7" t="s">
        <v>834</v>
      </c>
      <c r="M2651" s="7" t="s">
        <v>669</v>
      </c>
      <c r="N2651" s="4"/>
      <c r="O2651" s="4"/>
      <c r="P2651" s="4"/>
      <c r="Q2651" s="4"/>
      <c r="R2651" s="4"/>
      <c r="S2651" s="4"/>
      <c r="T2651" s="4"/>
      <c r="U2651" s="4"/>
      <c r="V2651" s="4"/>
      <c r="W2651" s="4"/>
      <c r="X2651" s="4"/>
      <c r="Y2651" s="4"/>
      <c r="Z2651" s="4"/>
      <c r="AA2651" s="4"/>
      <c r="AB2651" s="4"/>
      <c r="AC2651" s="4"/>
      <c r="AD2651" s="4"/>
      <c r="AE2651" s="4"/>
      <c r="AF2651" s="4"/>
      <c r="AG2651" s="4"/>
      <c r="AH2651" s="4"/>
      <c r="AI2651" s="4"/>
      <c r="AJ2651" s="4"/>
      <c r="AK2651" s="4"/>
      <c r="AL2651" s="4"/>
      <c r="AM2651" s="4"/>
      <c r="AN2651" s="4"/>
      <c r="AO2651" s="4"/>
      <c r="AP2651" s="4"/>
      <c r="AQ2651" s="4"/>
      <c r="AR2651" s="4"/>
      <c r="AS2651" s="4"/>
      <c r="AT2651" s="4"/>
      <c r="AU2651" s="4"/>
      <c r="AV2651" s="4"/>
      <c r="AW2651" s="4"/>
      <c r="AX2651" s="4"/>
      <c r="AY2651" s="4"/>
      <c r="AZ2651" s="4"/>
      <c r="BA2651" s="4"/>
      <c r="BB2651" s="4"/>
      <c r="BC2651" s="4"/>
      <c r="BD2651" s="4"/>
      <c r="BE2651" s="4"/>
      <c r="BF2651" s="4"/>
      <c r="BG2651" s="4"/>
      <c r="BH2651" s="4"/>
      <c r="BI2651" s="4"/>
      <c r="BJ2651" s="4"/>
      <c r="BK2651" s="4"/>
      <c r="BL2651" s="4"/>
      <c r="BM2651" s="4"/>
      <c r="BN2651" s="4"/>
      <c r="BO2651" s="4"/>
      <c r="BP2651" s="4"/>
      <c r="BQ2651" s="4"/>
      <c r="BR2651" s="4"/>
      <c r="BS2651" s="4"/>
      <c r="BT2651" s="4"/>
      <c r="BU2651" s="4"/>
      <c r="BV2651" s="4"/>
      <c r="BW2651" s="4"/>
      <c r="BZ2651" s="7"/>
      <c r="CF2651" s="7"/>
      <c r="CG2651" s="14"/>
      <c r="CH2651" s="7"/>
      <c r="CI2651" s="14"/>
      <c r="CJ2651" s="7"/>
      <c r="CK2651" s="14"/>
      <c r="CL2651" s="7"/>
      <c r="CM2651" s="14"/>
    </row>
    <row r="2652" spans="1:91" x14ac:dyDescent="0.3">
      <c r="A2652" s="10">
        <v>151</v>
      </c>
      <c r="B2652" s="36" t="s">
        <v>860</v>
      </c>
      <c r="G2652" s="36" t="s">
        <v>8086</v>
      </c>
      <c r="K2652" s="7"/>
      <c r="L2652" s="7" t="s">
        <v>834</v>
      </c>
      <c r="M2652" s="7" t="s">
        <v>615</v>
      </c>
      <c r="N2652" s="4"/>
      <c r="O2652" s="4"/>
      <c r="P2652" s="4"/>
      <c r="Q2652" s="4"/>
      <c r="R2652" s="4"/>
      <c r="S2652" s="4"/>
      <c r="T2652" s="4"/>
      <c r="U2652" s="4"/>
      <c r="V2652" s="4"/>
      <c r="W2652" s="4"/>
      <c r="X2652" s="4"/>
      <c r="Y2652" s="4"/>
      <c r="Z2652" s="4"/>
      <c r="AA2652" s="4"/>
      <c r="AB2652" s="4"/>
      <c r="AC2652" s="4"/>
      <c r="AD2652" s="4"/>
      <c r="AE2652" s="4"/>
      <c r="AF2652" s="4"/>
      <c r="AG2652" s="4"/>
      <c r="AH2652" s="4"/>
      <c r="AI2652" s="4"/>
      <c r="AJ2652" s="4"/>
      <c r="AK2652" s="4"/>
      <c r="AL2652" s="4"/>
      <c r="AM2652" s="4"/>
      <c r="AN2652" s="4"/>
      <c r="AO2652" s="4"/>
      <c r="AP2652" s="4"/>
      <c r="AQ2652" s="4"/>
      <c r="AR2652" s="4"/>
      <c r="AS2652" s="4"/>
      <c r="AT2652" s="4"/>
      <c r="AU2652" s="4"/>
      <c r="AV2652" s="4"/>
      <c r="AW2652" s="4"/>
      <c r="AX2652" s="4"/>
      <c r="AY2652" s="4"/>
      <c r="AZ2652" s="4"/>
      <c r="BA2652" s="4"/>
      <c r="BB2652" s="4"/>
      <c r="BC2652" s="4"/>
      <c r="BD2652" s="4"/>
      <c r="BE2652" s="4"/>
      <c r="BF2652" s="4"/>
      <c r="BG2652" s="4"/>
      <c r="BH2652" s="4"/>
      <c r="BI2652" s="4"/>
      <c r="BJ2652" s="4"/>
      <c r="BK2652" s="4"/>
      <c r="BL2652" s="4"/>
      <c r="BM2652" s="4"/>
      <c r="BN2652" s="4"/>
      <c r="BO2652" s="4"/>
      <c r="BP2652" s="4"/>
      <c r="BQ2652" s="4"/>
      <c r="BR2652" s="4"/>
      <c r="BS2652" s="4"/>
      <c r="BT2652" s="4"/>
      <c r="BU2652" s="4"/>
      <c r="BV2652" s="4"/>
      <c r="BW2652" s="4"/>
      <c r="BZ2652" s="7"/>
      <c r="CF2652" s="7"/>
      <c r="CG2652" s="14"/>
      <c r="CH2652" s="7"/>
      <c r="CI2652" s="14"/>
      <c r="CJ2652" s="7"/>
      <c r="CK2652" s="14"/>
      <c r="CL2652" s="7"/>
      <c r="CM2652" s="14"/>
    </row>
    <row r="2653" spans="1:91" x14ac:dyDescent="0.3">
      <c r="A2653" s="10">
        <v>151</v>
      </c>
      <c r="B2653" s="36" t="s">
        <v>895</v>
      </c>
      <c r="G2653" s="36" t="s">
        <v>8087</v>
      </c>
      <c r="K2653" s="7"/>
      <c r="L2653" s="7" t="s">
        <v>834</v>
      </c>
      <c r="M2653" s="7" t="s">
        <v>621</v>
      </c>
      <c r="N2653" s="4"/>
      <c r="O2653" s="4"/>
      <c r="P2653" s="4"/>
      <c r="Q2653" s="4"/>
      <c r="R2653" s="4"/>
      <c r="S2653" s="4"/>
      <c r="T2653" s="4"/>
      <c r="U2653" s="4"/>
      <c r="V2653" s="4"/>
      <c r="W2653" s="4"/>
      <c r="X2653" s="4"/>
      <c r="Y2653" s="4"/>
      <c r="Z2653" s="4"/>
      <c r="AA2653" s="4"/>
      <c r="AB2653" s="4"/>
      <c r="AC2653" s="4"/>
      <c r="AD2653" s="4"/>
      <c r="AE2653" s="4"/>
      <c r="AF2653" s="4"/>
      <c r="AG2653" s="4"/>
      <c r="AH2653" s="4"/>
      <c r="AI2653" s="4"/>
      <c r="AJ2653" s="4"/>
      <c r="AK2653" s="4"/>
      <c r="AL2653" s="4"/>
      <c r="AM2653" s="4"/>
      <c r="AN2653" s="4"/>
      <c r="AO2653" s="4"/>
      <c r="AP2653" s="4"/>
      <c r="AQ2653" s="4"/>
      <c r="AR2653" s="4"/>
      <c r="AS2653" s="4"/>
      <c r="AT2653" s="4"/>
      <c r="AU2653" s="4"/>
      <c r="AV2653" s="4"/>
      <c r="AW2653" s="4"/>
      <c r="AX2653" s="4"/>
      <c r="AY2653" s="4"/>
      <c r="AZ2653" s="4"/>
      <c r="BA2653" s="4"/>
      <c r="BB2653" s="4"/>
      <c r="BC2653" s="4"/>
      <c r="BD2653" s="4"/>
      <c r="BE2653" s="4"/>
      <c r="BF2653" s="4"/>
      <c r="BG2653" s="4"/>
      <c r="BH2653" s="4"/>
      <c r="BI2653" s="4"/>
      <c r="BJ2653" s="4"/>
      <c r="BK2653" s="4"/>
      <c r="BL2653" s="4"/>
      <c r="BM2653" s="4"/>
      <c r="BN2653" s="4"/>
      <c r="BO2653" s="4"/>
      <c r="BP2653" s="4"/>
      <c r="BQ2653" s="4"/>
      <c r="BR2653" s="4"/>
      <c r="BS2653" s="4"/>
      <c r="BT2653" s="4"/>
      <c r="BU2653" s="4"/>
      <c r="BV2653" s="4"/>
      <c r="BW2653" s="4"/>
      <c r="BZ2653" s="7"/>
      <c r="CF2653" s="7"/>
      <c r="CG2653" s="14"/>
      <c r="CH2653" s="7"/>
      <c r="CI2653" s="14"/>
      <c r="CJ2653" s="7"/>
      <c r="CK2653" s="14"/>
      <c r="CL2653" s="7"/>
      <c r="CM2653" s="14"/>
    </row>
    <row r="2654" spans="1:91" x14ac:dyDescent="0.3">
      <c r="A2654" s="10">
        <v>151</v>
      </c>
      <c r="B2654" s="36" t="s">
        <v>844</v>
      </c>
      <c r="G2654" s="36" t="s">
        <v>8088</v>
      </c>
      <c r="K2654" s="7"/>
      <c r="L2654" s="7" t="s">
        <v>834</v>
      </c>
      <c r="M2654" s="7" t="s">
        <v>618</v>
      </c>
      <c r="N2654" s="4"/>
      <c r="O2654" s="4"/>
      <c r="P2654" s="4"/>
      <c r="Q2654" s="4"/>
      <c r="R2654" s="4"/>
      <c r="S2654" s="4"/>
      <c r="T2654" s="4"/>
      <c r="U2654" s="4"/>
      <c r="V2654" s="4"/>
      <c r="W2654" s="4"/>
      <c r="X2654" s="4"/>
      <c r="Y2654" s="4"/>
      <c r="Z2654" s="4"/>
      <c r="AA2654" s="4"/>
      <c r="AB2654" s="4"/>
      <c r="AC2654" s="4"/>
      <c r="AD2654" s="4"/>
      <c r="AE2654" s="4"/>
      <c r="AF2654" s="4"/>
      <c r="AG2654" s="4"/>
      <c r="AH2654" s="4"/>
      <c r="AI2654" s="4"/>
      <c r="AJ2654" s="4"/>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c r="BI2654" s="4"/>
      <c r="BJ2654" s="4"/>
      <c r="BK2654" s="4"/>
      <c r="BL2654" s="4"/>
      <c r="BM2654" s="4"/>
      <c r="BN2654" s="4"/>
      <c r="BO2654" s="4"/>
      <c r="BP2654" s="4"/>
      <c r="BQ2654" s="4"/>
      <c r="BR2654" s="4"/>
      <c r="BS2654" s="4"/>
      <c r="BT2654" s="4"/>
      <c r="BU2654" s="4"/>
      <c r="BV2654" s="4"/>
      <c r="BW2654" s="4"/>
      <c r="BZ2654" s="7"/>
      <c r="CF2654" s="7"/>
      <c r="CG2654" s="14"/>
      <c r="CH2654" s="7"/>
      <c r="CI2654" s="14"/>
      <c r="CJ2654" s="7"/>
      <c r="CK2654" s="14"/>
      <c r="CL2654" s="7"/>
      <c r="CM2654" s="14"/>
    </row>
    <row r="2655" spans="1:91" x14ac:dyDescent="0.3">
      <c r="A2655" s="10">
        <v>151</v>
      </c>
      <c r="B2655" s="36" t="s">
        <v>1058</v>
      </c>
      <c r="G2655" s="36" t="s">
        <v>8089</v>
      </c>
      <c r="K2655" s="7"/>
      <c r="L2655" s="7" t="s">
        <v>834</v>
      </c>
      <c r="M2655" s="7" t="s">
        <v>669</v>
      </c>
      <c r="N2655" s="4"/>
      <c r="O2655" s="4"/>
      <c r="P2655" s="4"/>
      <c r="Q2655" s="4"/>
      <c r="R2655" s="4"/>
      <c r="S2655" s="4"/>
      <c r="T2655" s="4"/>
      <c r="U2655" s="4"/>
      <c r="V2655" s="4"/>
      <c r="W2655" s="4"/>
      <c r="X2655" s="4"/>
      <c r="Y2655" s="4"/>
      <c r="Z2655" s="4"/>
      <c r="AA2655" s="4"/>
      <c r="AB2655" s="4"/>
      <c r="AC2655" s="4"/>
      <c r="AD2655" s="4"/>
      <c r="AE2655" s="4"/>
      <c r="AF2655" s="4"/>
      <c r="AG2655" s="4"/>
      <c r="AH2655" s="4"/>
      <c r="AI2655" s="4"/>
      <c r="AJ2655" s="4"/>
      <c r="AK2655" s="4"/>
      <c r="AL2655" s="4"/>
      <c r="AM2655" s="4"/>
      <c r="AN2655" s="4"/>
      <c r="AO2655" s="4"/>
      <c r="AP2655" s="4"/>
      <c r="AQ2655" s="4"/>
      <c r="AR2655" s="4"/>
      <c r="AS2655" s="4"/>
      <c r="AT2655" s="4"/>
      <c r="AU2655" s="4"/>
      <c r="AV2655" s="4"/>
      <c r="AW2655" s="4"/>
      <c r="AX2655" s="4"/>
      <c r="AY2655" s="4"/>
      <c r="AZ2655" s="4"/>
      <c r="BA2655" s="4"/>
      <c r="BB2655" s="4"/>
      <c r="BC2655" s="4"/>
      <c r="BD2655" s="4"/>
      <c r="BE2655" s="4"/>
      <c r="BF2655" s="4"/>
      <c r="BG2655" s="4"/>
      <c r="BH2655" s="4"/>
      <c r="BI2655" s="4"/>
      <c r="BJ2655" s="4"/>
      <c r="BK2655" s="4"/>
      <c r="BL2655" s="4"/>
      <c r="BM2655" s="4"/>
      <c r="BN2655" s="4"/>
      <c r="BO2655" s="4"/>
      <c r="BP2655" s="4"/>
      <c r="BQ2655" s="4"/>
      <c r="BR2655" s="4"/>
      <c r="BS2655" s="4"/>
      <c r="BT2655" s="4"/>
      <c r="BU2655" s="4"/>
      <c r="BV2655" s="4"/>
      <c r="BW2655" s="4"/>
      <c r="BZ2655" s="7"/>
      <c r="CF2655" s="7"/>
      <c r="CG2655" s="14"/>
      <c r="CH2655" s="7"/>
      <c r="CI2655" s="14"/>
      <c r="CJ2655" s="7"/>
      <c r="CK2655" s="14"/>
      <c r="CL2655" s="7"/>
      <c r="CM2655" s="14"/>
    </row>
    <row r="2656" spans="1:91" x14ac:dyDescent="0.3">
      <c r="A2656" s="10">
        <v>151</v>
      </c>
      <c r="B2656" s="36" t="s">
        <v>860</v>
      </c>
      <c r="G2656" s="36" t="s">
        <v>8090</v>
      </c>
      <c r="K2656" s="7"/>
      <c r="L2656" s="7" t="s">
        <v>834</v>
      </c>
      <c r="M2656" s="7" t="s">
        <v>621</v>
      </c>
      <c r="N2656" s="4"/>
      <c r="O2656" s="4"/>
      <c r="P2656" s="4"/>
      <c r="Q2656" s="4"/>
      <c r="R2656" s="4"/>
      <c r="S2656" s="4"/>
      <c r="T2656" s="4"/>
      <c r="U2656" s="4"/>
      <c r="V2656" s="4"/>
      <c r="W2656" s="4"/>
      <c r="X2656" s="4"/>
      <c r="Y2656" s="4"/>
      <c r="Z2656" s="4"/>
      <c r="AA2656" s="4"/>
      <c r="AB2656" s="4"/>
      <c r="AC2656" s="4"/>
      <c r="AD2656" s="4"/>
      <c r="AE2656" s="4"/>
      <c r="AF2656" s="4"/>
      <c r="AG2656" s="4"/>
      <c r="AH2656" s="4"/>
      <c r="AI2656" s="4"/>
      <c r="AJ2656" s="4"/>
      <c r="AK2656" s="4"/>
      <c r="AL2656" s="4"/>
      <c r="AM2656" s="4"/>
      <c r="AN2656" s="4"/>
      <c r="AO2656" s="4"/>
      <c r="AP2656" s="4"/>
      <c r="AQ2656" s="4"/>
      <c r="AR2656" s="4"/>
      <c r="AS2656" s="4"/>
      <c r="AT2656" s="4"/>
      <c r="AU2656" s="4"/>
      <c r="AV2656" s="4"/>
      <c r="AW2656" s="4"/>
      <c r="AX2656" s="4"/>
      <c r="AY2656" s="4"/>
      <c r="AZ2656" s="4"/>
      <c r="BA2656" s="4"/>
      <c r="BB2656" s="4"/>
      <c r="BC2656" s="4"/>
      <c r="BD2656" s="4"/>
      <c r="BE2656" s="4"/>
      <c r="BF2656" s="4"/>
      <c r="BG2656" s="4"/>
      <c r="BH2656" s="4"/>
      <c r="BI2656" s="4"/>
      <c r="BJ2656" s="4"/>
      <c r="BK2656" s="4"/>
      <c r="BL2656" s="4"/>
      <c r="BM2656" s="4"/>
      <c r="BN2656" s="4"/>
      <c r="BO2656" s="4"/>
      <c r="BP2656" s="4"/>
      <c r="BQ2656" s="4"/>
      <c r="BR2656" s="4"/>
      <c r="BS2656" s="4"/>
      <c r="BT2656" s="4"/>
      <c r="BU2656" s="4"/>
      <c r="BV2656" s="4"/>
      <c r="BW2656" s="4"/>
      <c r="BZ2656" s="7"/>
      <c r="CF2656" s="7"/>
      <c r="CG2656" s="14"/>
      <c r="CH2656" s="7"/>
      <c r="CI2656" s="14"/>
      <c r="CJ2656" s="7"/>
      <c r="CK2656" s="14"/>
      <c r="CL2656" s="7"/>
      <c r="CM2656" s="14"/>
    </row>
    <row r="2657" spans="1:91" x14ac:dyDescent="0.3">
      <c r="A2657" s="10">
        <v>151</v>
      </c>
      <c r="B2657" s="36" t="s">
        <v>1192</v>
      </c>
      <c r="G2657" s="36" t="s">
        <v>8091</v>
      </c>
      <c r="K2657" s="7"/>
      <c r="L2657" s="7" t="s">
        <v>834</v>
      </c>
      <c r="M2657" s="7" t="s">
        <v>621</v>
      </c>
      <c r="N2657" s="4"/>
      <c r="O2657" s="4"/>
      <c r="P2657" s="4"/>
      <c r="Q2657" s="4"/>
      <c r="R2657" s="4"/>
      <c r="S2657" s="4"/>
      <c r="T2657" s="4"/>
      <c r="U2657" s="4"/>
      <c r="V2657" s="4"/>
      <c r="W2657" s="4"/>
      <c r="X2657" s="4"/>
      <c r="Y2657" s="4"/>
      <c r="Z2657" s="4"/>
      <c r="AA2657" s="4"/>
      <c r="AB2657" s="4"/>
      <c r="AC2657" s="4"/>
      <c r="AD2657" s="4"/>
      <c r="AE2657" s="4"/>
      <c r="AF2657" s="4"/>
      <c r="AG2657" s="4"/>
      <c r="AH2657" s="4"/>
      <c r="AI2657" s="4"/>
      <c r="AJ2657" s="4"/>
      <c r="AK2657" s="4"/>
      <c r="AL2657" s="4"/>
      <c r="AM2657" s="4"/>
      <c r="AN2657" s="4"/>
      <c r="AO2657" s="4"/>
      <c r="AP2657" s="4"/>
      <c r="AQ2657" s="4"/>
      <c r="AR2657" s="4"/>
      <c r="AS2657" s="4"/>
      <c r="AT2657" s="4"/>
      <c r="AU2657" s="4"/>
      <c r="AV2657" s="4"/>
      <c r="AW2657" s="4"/>
      <c r="AX2657" s="4"/>
      <c r="AY2657" s="4"/>
      <c r="AZ2657" s="4"/>
      <c r="BA2657" s="4"/>
      <c r="BB2657" s="4"/>
      <c r="BC2657" s="4"/>
      <c r="BD2657" s="4"/>
      <c r="BE2657" s="4"/>
      <c r="BF2657" s="4"/>
      <c r="BG2657" s="4"/>
      <c r="BH2657" s="4"/>
      <c r="BI2657" s="4"/>
      <c r="BJ2657" s="4"/>
      <c r="BK2657" s="4"/>
      <c r="BL2657" s="4"/>
      <c r="BM2657" s="4"/>
      <c r="BN2657" s="4"/>
      <c r="BO2657" s="4"/>
      <c r="BP2657" s="4"/>
      <c r="BQ2657" s="4"/>
      <c r="BR2657" s="4"/>
      <c r="BS2657" s="4"/>
      <c r="BT2657" s="4"/>
      <c r="BU2657" s="4"/>
      <c r="BV2657" s="4"/>
      <c r="BW2657" s="4"/>
      <c r="BZ2657" s="7"/>
      <c r="CF2657" s="7"/>
      <c r="CG2657" s="14"/>
      <c r="CH2657" s="7"/>
      <c r="CI2657" s="14"/>
      <c r="CJ2657" s="7"/>
      <c r="CK2657" s="14"/>
      <c r="CL2657" s="7"/>
      <c r="CM2657" s="14"/>
    </row>
    <row r="2658" spans="1:91" x14ac:dyDescent="0.3">
      <c r="A2658" s="10">
        <v>151</v>
      </c>
      <c r="B2658" s="36" t="s">
        <v>913</v>
      </c>
      <c r="G2658" s="36" t="s">
        <v>2107</v>
      </c>
      <c r="K2658" s="7"/>
      <c r="L2658" s="7" t="s">
        <v>834</v>
      </c>
      <c r="M2658" s="7" t="s">
        <v>606</v>
      </c>
      <c r="N2658" s="4"/>
      <c r="O2658" s="4"/>
      <c r="P2658" s="4"/>
      <c r="Q2658" s="4"/>
      <c r="R2658" s="4"/>
      <c r="S2658" s="4"/>
      <c r="T2658" s="4"/>
      <c r="U2658" s="4"/>
      <c r="V2658" s="4"/>
      <c r="W2658" s="4"/>
      <c r="X2658" s="4"/>
      <c r="Y2658" s="4"/>
      <c r="Z2658" s="4"/>
      <c r="AA2658" s="4"/>
      <c r="AB2658" s="4"/>
      <c r="AC2658" s="4"/>
      <c r="AD2658" s="4"/>
      <c r="AE2658" s="4"/>
      <c r="AF2658" s="4"/>
      <c r="AG2658" s="4"/>
      <c r="AH2658" s="4"/>
      <c r="AI2658" s="4"/>
      <c r="AJ2658" s="4"/>
      <c r="AK2658" s="4"/>
      <c r="AL2658" s="4"/>
      <c r="AM2658" s="4"/>
      <c r="AN2658" s="4"/>
      <c r="AO2658" s="4"/>
      <c r="AP2658" s="4"/>
      <c r="AQ2658" s="4"/>
      <c r="AR2658" s="4"/>
      <c r="AS2658" s="4"/>
      <c r="AT2658" s="4"/>
      <c r="AU2658" s="4"/>
      <c r="AV2658" s="4"/>
      <c r="AW2658" s="4"/>
      <c r="AX2658" s="4"/>
      <c r="AY2658" s="4"/>
      <c r="AZ2658" s="4"/>
      <c r="BA2658" s="4"/>
      <c r="BB2658" s="4"/>
      <c r="BC2658" s="4"/>
      <c r="BD2658" s="4"/>
      <c r="BE2658" s="4"/>
      <c r="BF2658" s="4"/>
      <c r="BG2658" s="4"/>
      <c r="BH2658" s="4"/>
      <c r="BI2658" s="4"/>
      <c r="BJ2658" s="4"/>
      <c r="BK2658" s="4"/>
      <c r="BL2658" s="4"/>
      <c r="BM2658" s="4"/>
      <c r="BN2658" s="4"/>
      <c r="BO2658" s="4"/>
      <c r="BP2658" s="4"/>
      <c r="BQ2658" s="4"/>
      <c r="BR2658" s="4"/>
      <c r="BS2658" s="4"/>
      <c r="BT2658" s="4"/>
      <c r="BU2658" s="4"/>
      <c r="BV2658" s="4"/>
      <c r="BW2658" s="4"/>
      <c r="BZ2658" s="7"/>
      <c r="CF2658" s="7"/>
      <c r="CG2658" s="14"/>
      <c r="CH2658" s="7"/>
      <c r="CI2658" s="14"/>
      <c r="CJ2658" s="7"/>
      <c r="CK2658" s="14"/>
      <c r="CL2658" s="7"/>
      <c r="CM2658" s="14"/>
    </row>
    <row r="2659" spans="1:91" x14ac:dyDescent="0.3">
      <c r="A2659" s="10">
        <v>151</v>
      </c>
      <c r="B2659" s="36" t="s">
        <v>1025</v>
      </c>
      <c r="G2659" s="36" t="s">
        <v>8092</v>
      </c>
      <c r="K2659" s="7"/>
      <c r="L2659" s="7" t="s">
        <v>834</v>
      </c>
      <c r="M2659" s="7" t="s">
        <v>669</v>
      </c>
      <c r="N2659" s="4"/>
      <c r="O2659" s="4"/>
      <c r="P2659" s="4"/>
      <c r="Q2659" s="4"/>
      <c r="R2659" s="4"/>
      <c r="S2659" s="4"/>
      <c r="T2659" s="4"/>
      <c r="U2659" s="4"/>
      <c r="V2659" s="4"/>
      <c r="W2659" s="4"/>
      <c r="X2659" s="4"/>
      <c r="Y2659" s="4"/>
      <c r="Z2659" s="4"/>
      <c r="AA2659" s="4"/>
      <c r="AB2659" s="4"/>
      <c r="AC2659" s="4"/>
      <c r="AD2659" s="4"/>
      <c r="AE2659" s="4"/>
      <c r="AF2659" s="4"/>
      <c r="AG2659" s="4"/>
      <c r="AH2659" s="4"/>
      <c r="AI2659" s="4"/>
      <c r="AJ2659" s="4"/>
      <c r="AK2659" s="4"/>
      <c r="AL2659" s="4"/>
      <c r="AM2659" s="4"/>
      <c r="AN2659" s="4"/>
      <c r="AO2659" s="4"/>
      <c r="AP2659" s="4"/>
      <c r="AQ2659" s="4"/>
      <c r="AR2659" s="4"/>
      <c r="AS2659" s="4"/>
      <c r="AT2659" s="4"/>
      <c r="AU2659" s="4"/>
      <c r="AV2659" s="4"/>
      <c r="AW2659" s="4"/>
      <c r="AX2659" s="4"/>
      <c r="AY2659" s="4"/>
      <c r="AZ2659" s="4"/>
      <c r="BA2659" s="4"/>
      <c r="BB2659" s="4"/>
      <c r="BC2659" s="4"/>
      <c r="BD2659" s="4"/>
      <c r="BE2659" s="4"/>
      <c r="BF2659" s="4"/>
      <c r="BG2659" s="4"/>
      <c r="BH2659" s="4"/>
      <c r="BI2659" s="4"/>
      <c r="BJ2659" s="4"/>
      <c r="BK2659" s="4"/>
      <c r="BL2659" s="4"/>
      <c r="BM2659" s="4"/>
      <c r="BN2659" s="4"/>
      <c r="BO2659" s="4"/>
      <c r="BP2659" s="4"/>
      <c r="BQ2659" s="4"/>
      <c r="BR2659" s="4"/>
      <c r="BS2659" s="4"/>
      <c r="BT2659" s="4"/>
      <c r="BU2659" s="4"/>
      <c r="BV2659" s="4"/>
      <c r="BW2659" s="4"/>
      <c r="BZ2659" s="7"/>
      <c r="CF2659" s="7"/>
      <c r="CG2659" s="14"/>
      <c r="CH2659" s="7"/>
      <c r="CI2659" s="14"/>
      <c r="CJ2659" s="7"/>
      <c r="CK2659" s="14"/>
      <c r="CL2659" s="7"/>
      <c r="CM2659" s="14"/>
    </row>
    <row r="2660" spans="1:91" x14ac:dyDescent="0.3">
      <c r="A2660" s="10">
        <v>151</v>
      </c>
      <c r="B2660" s="36" t="s">
        <v>1025</v>
      </c>
      <c r="G2660" s="36" t="s">
        <v>8093</v>
      </c>
      <c r="K2660" s="7"/>
      <c r="L2660" s="7" t="s">
        <v>834</v>
      </c>
      <c r="M2660" s="7" t="s">
        <v>669</v>
      </c>
      <c r="N2660" s="4"/>
      <c r="O2660" s="4"/>
      <c r="P2660" s="4"/>
      <c r="Q2660" s="4"/>
      <c r="R2660" s="4"/>
      <c r="S2660" s="4"/>
      <c r="T2660" s="4"/>
      <c r="U2660" s="4"/>
      <c r="V2660" s="4"/>
      <c r="W2660" s="4"/>
      <c r="X2660" s="4"/>
      <c r="Y2660" s="4"/>
      <c r="Z2660" s="4"/>
      <c r="AA2660" s="4"/>
      <c r="AB2660" s="4"/>
      <c r="AC2660" s="4"/>
      <c r="AD2660" s="4"/>
      <c r="AE2660" s="4"/>
      <c r="AF2660" s="4"/>
      <c r="AG2660" s="4"/>
      <c r="AH2660" s="4"/>
      <c r="AI2660" s="4"/>
      <c r="AJ2660" s="4"/>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c r="BI2660" s="4"/>
      <c r="BJ2660" s="4"/>
      <c r="BK2660" s="4"/>
      <c r="BL2660" s="4"/>
      <c r="BM2660" s="4"/>
      <c r="BN2660" s="4"/>
      <c r="BO2660" s="4"/>
      <c r="BP2660" s="4"/>
      <c r="BQ2660" s="4"/>
      <c r="BR2660" s="4"/>
      <c r="BS2660" s="4"/>
      <c r="BT2660" s="4"/>
      <c r="BU2660" s="4"/>
      <c r="BV2660" s="4"/>
      <c r="BW2660" s="4"/>
      <c r="BZ2660" s="7"/>
      <c r="CF2660" s="7"/>
      <c r="CG2660" s="14"/>
      <c r="CH2660" s="7"/>
      <c r="CI2660" s="14"/>
      <c r="CJ2660" s="7"/>
      <c r="CK2660" s="14"/>
      <c r="CL2660" s="7"/>
      <c r="CM2660" s="14"/>
    </row>
    <row r="2661" spans="1:91" x14ac:dyDescent="0.3">
      <c r="A2661" s="10">
        <v>151</v>
      </c>
      <c r="B2661" s="36" t="s">
        <v>1058</v>
      </c>
      <c r="G2661" s="36" t="s">
        <v>8094</v>
      </c>
      <c r="K2661" s="7"/>
      <c r="L2661" s="7" t="s">
        <v>834</v>
      </c>
      <c r="M2661" s="7" t="s">
        <v>615</v>
      </c>
      <c r="N2661" s="4"/>
      <c r="O2661" s="4"/>
      <c r="P2661" s="4"/>
      <c r="Q2661" s="4"/>
      <c r="R2661" s="4"/>
      <c r="S2661" s="4"/>
      <c r="T2661" s="4"/>
      <c r="U2661" s="4"/>
      <c r="V2661" s="4"/>
      <c r="W2661" s="4"/>
      <c r="X2661" s="4"/>
      <c r="Y2661" s="4"/>
      <c r="Z2661" s="4"/>
      <c r="AA2661" s="4"/>
      <c r="AB2661" s="4"/>
      <c r="AC2661" s="4"/>
      <c r="AD2661" s="4"/>
      <c r="AE2661" s="4"/>
      <c r="AF2661" s="4"/>
      <c r="AG2661" s="4"/>
      <c r="AH2661" s="4"/>
      <c r="AI2661" s="4"/>
      <c r="AJ2661" s="4"/>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c r="BI2661" s="4"/>
      <c r="BJ2661" s="4"/>
      <c r="BK2661" s="4"/>
      <c r="BL2661" s="4"/>
      <c r="BM2661" s="4"/>
      <c r="BN2661" s="4"/>
      <c r="BO2661" s="4"/>
      <c r="BP2661" s="4"/>
      <c r="BQ2661" s="4"/>
      <c r="BR2661" s="4"/>
      <c r="BS2661" s="4"/>
      <c r="BT2661" s="4"/>
      <c r="BU2661" s="4"/>
      <c r="BV2661" s="4"/>
      <c r="BW2661" s="4"/>
      <c r="BZ2661" s="7"/>
      <c r="CF2661" s="7"/>
      <c r="CG2661" s="14"/>
      <c r="CH2661" s="7"/>
      <c r="CI2661" s="14"/>
      <c r="CJ2661" s="7"/>
      <c r="CK2661" s="14"/>
      <c r="CL2661" s="7"/>
      <c r="CM2661" s="14"/>
    </row>
    <row r="2662" spans="1:91" x14ac:dyDescent="0.3">
      <c r="A2662" s="10">
        <v>151</v>
      </c>
      <c r="B2662" s="36" t="s">
        <v>1025</v>
      </c>
      <c r="G2662" s="36" t="s">
        <v>8095</v>
      </c>
      <c r="K2662" s="7"/>
      <c r="L2662" s="7" t="s">
        <v>834</v>
      </c>
      <c r="M2662" s="7" t="s">
        <v>669</v>
      </c>
      <c r="N2662" s="4"/>
      <c r="O2662" s="4"/>
      <c r="P2662" s="4"/>
      <c r="Q2662" s="4"/>
      <c r="R2662" s="4"/>
      <c r="S2662" s="4"/>
      <c r="T2662" s="4"/>
      <c r="U2662" s="4"/>
      <c r="V2662" s="4"/>
      <c r="W2662" s="4"/>
      <c r="X2662" s="4"/>
      <c r="Y2662" s="4"/>
      <c r="Z2662" s="4"/>
      <c r="AA2662" s="4"/>
      <c r="AB2662" s="4"/>
      <c r="AC2662" s="4"/>
      <c r="AD2662" s="4"/>
      <c r="AE2662" s="4"/>
      <c r="AF2662" s="4"/>
      <c r="AG2662" s="4"/>
      <c r="AH2662" s="4"/>
      <c r="AI2662" s="4"/>
      <c r="AJ2662" s="4"/>
      <c r="AK2662" s="4"/>
      <c r="AL2662" s="4"/>
      <c r="AM2662" s="4"/>
      <c r="AN2662" s="4"/>
      <c r="AO2662" s="4"/>
      <c r="AP2662" s="4"/>
      <c r="AQ2662" s="4"/>
      <c r="AR2662" s="4"/>
      <c r="AS2662" s="4"/>
      <c r="AT2662" s="4"/>
      <c r="AU2662" s="4"/>
      <c r="AV2662" s="4"/>
      <c r="AW2662" s="4"/>
      <c r="AX2662" s="4"/>
      <c r="AY2662" s="4"/>
      <c r="AZ2662" s="4"/>
      <c r="BA2662" s="4"/>
      <c r="BB2662" s="4"/>
      <c r="BC2662" s="4"/>
      <c r="BD2662" s="4"/>
      <c r="BE2662" s="4"/>
      <c r="BF2662" s="4"/>
      <c r="BG2662" s="4"/>
      <c r="BH2662" s="4"/>
      <c r="BI2662" s="4"/>
      <c r="BJ2662" s="4"/>
      <c r="BK2662" s="4"/>
      <c r="BL2662" s="4"/>
      <c r="BM2662" s="4"/>
      <c r="BN2662" s="4"/>
      <c r="BO2662" s="4"/>
      <c r="BP2662" s="4"/>
      <c r="BQ2662" s="4"/>
      <c r="BR2662" s="4"/>
      <c r="BS2662" s="4"/>
      <c r="BT2662" s="4"/>
      <c r="BU2662" s="4"/>
      <c r="BV2662" s="4"/>
      <c r="BW2662" s="4"/>
      <c r="BZ2662" s="7"/>
      <c r="CF2662" s="7"/>
      <c r="CG2662" s="14"/>
      <c r="CH2662" s="7"/>
      <c r="CI2662" s="14"/>
      <c r="CJ2662" s="7"/>
      <c r="CK2662" s="14"/>
      <c r="CL2662" s="7"/>
      <c r="CM2662" s="14"/>
    </row>
    <row r="2663" spans="1:91" x14ac:dyDescent="0.3">
      <c r="A2663" s="10">
        <v>151</v>
      </c>
      <c r="B2663" s="36" t="s">
        <v>1025</v>
      </c>
      <c r="G2663" s="36" t="s">
        <v>8096</v>
      </c>
      <c r="K2663" s="7"/>
      <c r="L2663" s="7" t="s">
        <v>834</v>
      </c>
      <c r="M2663" s="7" t="s">
        <v>669</v>
      </c>
      <c r="N2663" s="4"/>
      <c r="O2663" s="4"/>
      <c r="P2663" s="4"/>
      <c r="Q2663" s="4"/>
      <c r="R2663" s="4"/>
      <c r="S2663" s="4"/>
      <c r="T2663" s="4"/>
      <c r="U2663" s="4"/>
      <c r="V2663" s="4"/>
      <c r="W2663" s="4"/>
      <c r="X2663" s="4"/>
      <c r="Y2663" s="4"/>
      <c r="Z2663" s="4"/>
      <c r="AA2663" s="4"/>
      <c r="AB2663" s="4"/>
      <c r="AC2663" s="4"/>
      <c r="AD2663" s="4"/>
      <c r="AE2663" s="4"/>
      <c r="AF2663" s="4"/>
      <c r="AG2663" s="4"/>
      <c r="AH2663" s="4"/>
      <c r="AI2663" s="4"/>
      <c r="AJ2663" s="4"/>
      <c r="AK2663" s="4"/>
      <c r="AL2663" s="4"/>
      <c r="AM2663" s="4"/>
      <c r="AN2663" s="4"/>
      <c r="AO2663" s="4"/>
      <c r="AP2663" s="4"/>
      <c r="AQ2663" s="4"/>
      <c r="AR2663" s="4"/>
      <c r="AS2663" s="4"/>
      <c r="AT2663" s="4"/>
      <c r="AU2663" s="4"/>
      <c r="AV2663" s="4"/>
      <c r="AW2663" s="4"/>
      <c r="AX2663" s="4"/>
      <c r="AY2663" s="4"/>
      <c r="AZ2663" s="4"/>
      <c r="BA2663" s="4"/>
      <c r="BB2663" s="4"/>
      <c r="BC2663" s="4"/>
      <c r="BD2663" s="4"/>
      <c r="BE2663" s="4"/>
      <c r="BF2663" s="4"/>
      <c r="BG2663" s="4"/>
      <c r="BH2663" s="4"/>
      <c r="BI2663" s="4"/>
      <c r="BJ2663" s="4"/>
      <c r="BK2663" s="4"/>
      <c r="BL2663" s="4"/>
      <c r="BM2663" s="4"/>
      <c r="BN2663" s="4"/>
      <c r="BO2663" s="4"/>
      <c r="BP2663" s="4"/>
      <c r="BQ2663" s="4"/>
      <c r="BR2663" s="4"/>
      <c r="BS2663" s="4"/>
      <c r="BT2663" s="4"/>
      <c r="BU2663" s="4"/>
      <c r="BV2663" s="4"/>
      <c r="BW2663" s="4"/>
      <c r="BZ2663" s="7"/>
      <c r="CF2663" s="7"/>
      <c r="CG2663" s="14"/>
      <c r="CH2663" s="7"/>
      <c r="CI2663" s="14"/>
      <c r="CJ2663" s="7"/>
      <c r="CK2663" s="14"/>
      <c r="CL2663" s="7"/>
      <c r="CM2663" s="14"/>
    </row>
    <row r="2664" spans="1:91" x14ac:dyDescent="0.3">
      <c r="A2664" s="10">
        <v>151</v>
      </c>
      <c r="B2664" s="36" t="s">
        <v>1025</v>
      </c>
      <c r="G2664" s="36" t="s">
        <v>8097</v>
      </c>
      <c r="K2664" s="7"/>
      <c r="L2664" s="7" t="s">
        <v>834</v>
      </c>
      <c r="M2664" s="7" t="s">
        <v>669</v>
      </c>
      <c r="N2664" s="4"/>
      <c r="O2664" s="4"/>
      <c r="P2664" s="4"/>
      <c r="Q2664" s="4"/>
      <c r="R2664" s="4"/>
      <c r="S2664" s="4"/>
      <c r="T2664" s="4"/>
      <c r="U2664" s="4"/>
      <c r="V2664" s="4"/>
      <c r="W2664" s="4"/>
      <c r="X2664" s="4"/>
      <c r="Y2664" s="4"/>
      <c r="Z2664" s="4"/>
      <c r="AA2664" s="4"/>
      <c r="AB2664" s="4"/>
      <c r="AC2664" s="4"/>
      <c r="AD2664" s="4"/>
      <c r="AE2664" s="4"/>
      <c r="AF2664" s="4"/>
      <c r="AG2664" s="4"/>
      <c r="AH2664" s="4"/>
      <c r="AI2664" s="4"/>
      <c r="AJ2664" s="4"/>
      <c r="AK2664" s="4"/>
      <c r="AL2664" s="4"/>
      <c r="AM2664" s="4"/>
      <c r="AN2664" s="4"/>
      <c r="AO2664" s="4"/>
      <c r="AP2664" s="4"/>
      <c r="AQ2664" s="4"/>
      <c r="AR2664" s="4"/>
      <c r="AS2664" s="4"/>
      <c r="AT2664" s="4"/>
      <c r="AU2664" s="4"/>
      <c r="AV2664" s="4"/>
      <c r="AW2664" s="4"/>
      <c r="AX2664" s="4"/>
      <c r="AY2664" s="4"/>
      <c r="AZ2664" s="4"/>
      <c r="BA2664" s="4"/>
      <c r="BB2664" s="4"/>
      <c r="BC2664" s="4"/>
      <c r="BD2664" s="4"/>
      <c r="BE2664" s="4"/>
      <c r="BF2664" s="4"/>
      <c r="BG2664" s="4"/>
      <c r="BH2664" s="4"/>
      <c r="BI2664" s="4"/>
      <c r="BJ2664" s="4"/>
      <c r="BK2664" s="4"/>
      <c r="BL2664" s="4"/>
      <c r="BM2664" s="4"/>
      <c r="BN2664" s="4"/>
      <c r="BO2664" s="4"/>
      <c r="BP2664" s="4"/>
      <c r="BQ2664" s="4"/>
      <c r="BR2664" s="4"/>
      <c r="BS2664" s="4"/>
      <c r="BT2664" s="4"/>
      <c r="BU2664" s="4"/>
      <c r="BV2664" s="4"/>
      <c r="BW2664" s="4"/>
      <c r="BZ2664" s="7"/>
      <c r="CF2664" s="7"/>
      <c r="CG2664" s="14"/>
      <c r="CH2664" s="7"/>
      <c r="CI2664" s="14"/>
      <c r="CJ2664" s="7"/>
      <c r="CK2664" s="14"/>
      <c r="CL2664" s="7"/>
      <c r="CM2664" s="14"/>
    </row>
    <row r="2665" spans="1:91" x14ac:dyDescent="0.3">
      <c r="A2665" s="10">
        <v>151</v>
      </c>
      <c r="B2665" s="6" t="s">
        <v>1248</v>
      </c>
      <c r="G2665" s="36" t="s">
        <v>8098</v>
      </c>
      <c r="K2665" s="7"/>
      <c r="L2665" s="7" t="s">
        <v>834</v>
      </c>
      <c r="M2665" s="7" t="s">
        <v>615</v>
      </c>
      <c r="N2665" s="4"/>
      <c r="O2665" s="4"/>
      <c r="P2665" s="4"/>
      <c r="Q2665" s="4"/>
      <c r="R2665" s="4"/>
      <c r="S2665" s="4"/>
      <c r="T2665" s="4"/>
      <c r="U2665" s="4"/>
      <c r="V2665" s="4"/>
      <c r="W2665" s="4"/>
      <c r="X2665" s="4"/>
      <c r="Y2665" s="4"/>
      <c r="Z2665" s="4"/>
      <c r="AA2665" s="4"/>
      <c r="AB2665" s="4"/>
      <c r="AC2665" s="4"/>
      <c r="AD2665" s="4"/>
      <c r="AE2665" s="4"/>
      <c r="AF2665" s="4"/>
      <c r="AG2665" s="4"/>
      <c r="AH2665" s="4"/>
      <c r="AI2665" s="4"/>
      <c r="AJ2665" s="4"/>
      <c r="AK2665" s="4"/>
      <c r="AL2665" s="4"/>
      <c r="AM2665" s="4"/>
      <c r="AN2665" s="4"/>
      <c r="AO2665" s="4"/>
      <c r="AP2665" s="4"/>
      <c r="AQ2665" s="4"/>
      <c r="AR2665" s="4"/>
      <c r="AS2665" s="4"/>
      <c r="AT2665" s="4"/>
      <c r="AU2665" s="4"/>
      <c r="AV2665" s="4"/>
      <c r="AW2665" s="4"/>
      <c r="AX2665" s="4"/>
      <c r="AY2665" s="4"/>
      <c r="AZ2665" s="4"/>
      <c r="BA2665" s="4"/>
      <c r="BB2665" s="4"/>
      <c r="BC2665" s="4"/>
      <c r="BD2665" s="4"/>
      <c r="BE2665" s="4"/>
      <c r="BF2665" s="4"/>
      <c r="BG2665" s="4"/>
      <c r="BH2665" s="4"/>
      <c r="BI2665" s="4"/>
      <c r="BJ2665" s="4"/>
      <c r="BK2665" s="4"/>
      <c r="BL2665" s="4"/>
      <c r="BM2665" s="4"/>
      <c r="BN2665" s="4"/>
      <c r="BO2665" s="4"/>
      <c r="BP2665" s="4"/>
      <c r="BQ2665" s="4"/>
      <c r="BR2665" s="4"/>
      <c r="BS2665" s="4"/>
      <c r="BT2665" s="4"/>
      <c r="BU2665" s="4"/>
      <c r="BV2665" s="4"/>
      <c r="BW2665" s="4"/>
      <c r="BZ2665" s="7"/>
      <c r="CF2665" s="7"/>
      <c r="CG2665" s="14"/>
      <c r="CH2665" s="7"/>
      <c r="CI2665" s="14"/>
      <c r="CJ2665" s="7"/>
      <c r="CK2665" s="14"/>
      <c r="CL2665" s="7"/>
      <c r="CM2665" s="14"/>
    </row>
    <row r="2666" spans="1:91" x14ac:dyDescent="0.3">
      <c r="A2666" s="10">
        <v>151</v>
      </c>
      <c r="B2666" s="36" t="s">
        <v>913</v>
      </c>
      <c r="G2666" s="36" t="s">
        <v>5193</v>
      </c>
      <c r="K2666" s="7"/>
      <c r="L2666" s="7" t="s">
        <v>834</v>
      </c>
      <c r="M2666" s="7" t="s">
        <v>765</v>
      </c>
      <c r="N2666" s="4"/>
      <c r="O2666" s="4"/>
      <c r="P2666" s="4"/>
      <c r="Q2666" s="4"/>
      <c r="R2666" s="4"/>
      <c r="S2666" s="4"/>
      <c r="T2666" s="4"/>
      <c r="U2666" s="4"/>
      <c r="V2666" s="4"/>
      <c r="W2666" s="4"/>
      <c r="X2666" s="4"/>
      <c r="Y2666" s="4"/>
      <c r="Z2666" s="4"/>
      <c r="AA2666" s="4"/>
      <c r="AB2666" s="4"/>
      <c r="AC2666" s="4"/>
      <c r="AD2666" s="4"/>
      <c r="AE2666" s="4"/>
      <c r="AF2666" s="4"/>
      <c r="AG2666" s="4"/>
      <c r="AH2666" s="4"/>
      <c r="AI2666" s="4"/>
      <c r="AJ2666" s="4"/>
      <c r="AK2666" s="4"/>
      <c r="AL2666" s="4"/>
      <c r="AM2666" s="4"/>
      <c r="AN2666" s="4"/>
      <c r="AO2666" s="4"/>
      <c r="AP2666" s="4"/>
      <c r="AQ2666" s="4"/>
      <c r="AR2666" s="4"/>
      <c r="AS2666" s="4"/>
      <c r="AT2666" s="4"/>
      <c r="AU2666" s="4"/>
      <c r="AV2666" s="4"/>
      <c r="AW2666" s="4"/>
      <c r="AX2666" s="4"/>
      <c r="AY2666" s="4"/>
      <c r="AZ2666" s="4"/>
      <c r="BA2666" s="4"/>
      <c r="BB2666" s="4"/>
      <c r="BC2666" s="4"/>
      <c r="BD2666" s="4"/>
      <c r="BE2666" s="4"/>
      <c r="BF2666" s="4"/>
      <c r="BG2666" s="4"/>
      <c r="BH2666" s="4"/>
      <c r="BI2666" s="4"/>
      <c r="BJ2666" s="4"/>
      <c r="BK2666" s="4"/>
      <c r="BL2666" s="4"/>
      <c r="BM2666" s="4"/>
      <c r="BN2666" s="4"/>
      <c r="BO2666" s="4"/>
      <c r="BP2666" s="4"/>
      <c r="BQ2666" s="4"/>
      <c r="BR2666" s="4"/>
      <c r="BS2666" s="4"/>
      <c r="BT2666" s="4"/>
      <c r="BU2666" s="4"/>
      <c r="BV2666" s="4"/>
      <c r="BW2666" s="4"/>
      <c r="BZ2666" s="7"/>
      <c r="CF2666" s="7"/>
      <c r="CG2666" s="14"/>
      <c r="CH2666" s="7"/>
      <c r="CI2666" s="14"/>
      <c r="CJ2666" s="7"/>
      <c r="CK2666" s="14"/>
      <c r="CL2666" s="7"/>
      <c r="CM2666" s="14"/>
    </row>
    <row r="2667" spans="1:91" x14ac:dyDescent="0.3">
      <c r="A2667" s="10">
        <v>151</v>
      </c>
      <c r="B2667" s="36" t="s">
        <v>913</v>
      </c>
      <c r="G2667" s="36" t="s">
        <v>8099</v>
      </c>
      <c r="K2667" s="7"/>
      <c r="L2667" s="7" t="s">
        <v>834</v>
      </c>
      <c r="M2667" s="7" t="s">
        <v>765</v>
      </c>
      <c r="N2667" s="4"/>
      <c r="O2667" s="4"/>
      <c r="P2667" s="4"/>
      <c r="Q2667" s="4"/>
      <c r="R2667" s="4"/>
      <c r="S2667" s="4"/>
      <c r="T2667" s="4"/>
      <c r="U2667" s="4"/>
      <c r="V2667" s="4"/>
      <c r="W2667" s="4"/>
      <c r="X2667" s="4"/>
      <c r="Y2667" s="4"/>
      <c r="Z2667" s="4"/>
      <c r="AA2667" s="4"/>
      <c r="AB2667" s="4"/>
      <c r="AC2667" s="4"/>
      <c r="AD2667" s="4"/>
      <c r="AE2667" s="4"/>
      <c r="AF2667" s="4"/>
      <c r="AG2667" s="4"/>
      <c r="AH2667" s="4"/>
      <c r="AI2667" s="4"/>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c r="BI2667" s="4"/>
      <c r="BJ2667" s="4"/>
      <c r="BK2667" s="4"/>
      <c r="BL2667" s="4"/>
      <c r="BM2667" s="4"/>
      <c r="BN2667" s="4"/>
      <c r="BO2667" s="4"/>
      <c r="BP2667" s="4"/>
      <c r="BQ2667" s="4"/>
      <c r="BR2667" s="4"/>
      <c r="BS2667" s="4"/>
      <c r="BT2667" s="4"/>
      <c r="BU2667" s="4"/>
      <c r="BV2667" s="4"/>
      <c r="BW2667" s="4"/>
      <c r="BZ2667" s="7"/>
      <c r="CF2667" s="7"/>
      <c r="CG2667" s="14"/>
      <c r="CH2667" s="7"/>
      <c r="CI2667" s="14"/>
      <c r="CJ2667" s="7"/>
      <c r="CK2667" s="14"/>
      <c r="CL2667" s="7"/>
      <c r="CM2667" s="14"/>
    </row>
    <row r="2668" spans="1:91" x14ac:dyDescent="0.3">
      <c r="A2668" s="10">
        <v>151</v>
      </c>
      <c r="B2668" s="36" t="s">
        <v>888</v>
      </c>
      <c r="G2668" s="36" t="s">
        <v>8100</v>
      </c>
      <c r="K2668" s="7"/>
      <c r="L2668" s="7" t="s">
        <v>834</v>
      </c>
      <c r="M2668" s="7" t="s">
        <v>765</v>
      </c>
      <c r="N2668" s="4"/>
      <c r="O2668" s="4"/>
      <c r="P2668" s="4"/>
      <c r="Q2668" s="4"/>
      <c r="R2668" s="4"/>
      <c r="S2668" s="4"/>
      <c r="T2668" s="4"/>
      <c r="U2668" s="4"/>
      <c r="V2668" s="4"/>
      <c r="W2668" s="4"/>
      <c r="X2668" s="4"/>
      <c r="Y2668" s="4"/>
      <c r="Z2668" s="4"/>
      <c r="AA2668" s="4"/>
      <c r="AB2668" s="4"/>
      <c r="AC2668" s="4"/>
      <c r="AD2668" s="4"/>
      <c r="AE2668" s="4"/>
      <c r="AF2668" s="4"/>
      <c r="AG2668" s="4"/>
      <c r="AH2668" s="4"/>
      <c r="AI2668" s="4"/>
      <c r="AJ2668" s="4"/>
      <c r="AK2668" s="4"/>
      <c r="AL2668" s="4"/>
      <c r="AM2668" s="4"/>
      <c r="AN2668" s="4"/>
      <c r="AO2668" s="4"/>
      <c r="AP2668" s="4"/>
      <c r="AQ2668" s="4"/>
      <c r="AR2668" s="4"/>
      <c r="AS2668" s="4"/>
      <c r="AT2668" s="4"/>
      <c r="AU2668" s="4"/>
      <c r="AV2668" s="4"/>
      <c r="AW2668" s="4"/>
      <c r="AX2668" s="4"/>
      <c r="AY2668" s="4"/>
      <c r="AZ2668" s="4"/>
      <c r="BA2668" s="4"/>
      <c r="BB2668" s="4"/>
      <c r="BC2668" s="4"/>
      <c r="BD2668" s="4"/>
      <c r="BE2668" s="4"/>
      <c r="BF2668" s="4"/>
      <c r="BG2668" s="4"/>
      <c r="BH2668" s="4"/>
      <c r="BI2668" s="4"/>
      <c r="BJ2668" s="4"/>
      <c r="BK2668" s="4"/>
      <c r="BL2668" s="4"/>
      <c r="BM2668" s="4"/>
      <c r="BN2668" s="4"/>
      <c r="BO2668" s="4"/>
      <c r="BP2668" s="4"/>
      <c r="BQ2668" s="4"/>
      <c r="BR2668" s="4"/>
      <c r="BS2668" s="4"/>
      <c r="BT2668" s="4"/>
      <c r="BU2668" s="4"/>
      <c r="BV2668" s="4"/>
      <c r="BW2668" s="4"/>
      <c r="BZ2668" s="7"/>
      <c r="CF2668" s="7"/>
      <c r="CG2668" s="14"/>
      <c r="CH2668" s="7"/>
      <c r="CI2668" s="14"/>
      <c r="CJ2668" s="7"/>
      <c r="CK2668" s="14"/>
      <c r="CL2668" s="7"/>
      <c r="CM2668" s="14"/>
    </row>
    <row r="2669" spans="1:91" x14ac:dyDescent="0.3">
      <c r="A2669" s="10">
        <v>151</v>
      </c>
      <c r="B2669" s="36" t="s">
        <v>888</v>
      </c>
      <c r="G2669" s="36" t="s">
        <v>8101</v>
      </c>
      <c r="K2669" s="7"/>
      <c r="L2669" s="7" t="s">
        <v>834</v>
      </c>
      <c r="M2669" s="7" t="s">
        <v>765</v>
      </c>
      <c r="N2669" s="4"/>
      <c r="O2669" s="4"/>
      <c r="P2669" s="4"/>
      <c r="Q2669" s="4"/>
      <c r="R2669" s="4"/>
      <c r="S2669" s="4"/>
      <c r="T2669" s="4"/>
      <c r="U2669" s="4"/>
      <c r="V2669" s="4"/>
      <c r="W2669" s="4"/>
      <c r="X2669" s="4"/>
      <c r="Y2669" s="4"/>
      <c r="Z2669" s="4"/>
      <c r="AA2669" s="4"/>
      <c r="AB2669" s="4"/>
      <c r="AC2669" s="4"/>
      <c r="AD2669" s="4"/>
      <c r="AE2669" s="4"/>
      <c r="AF2669" s="4"/>
      <c r="AG2669" s="4"/>
      <c r="AH2669" s="4"/>
      <c r="AI2669" s="4"/>
      <c r="AJ2669" s="4"/>
      <c r="AK2669" s="4"/>
      <c r="AL2669" s="4"/>
      <c r="AM2669" s="4"/>
      <c r="AN2669" s="4"/>
      <c r="AO2669" s="4"/>
      <c r="AP2669" s="4"/>
      <c r="AQ2669" s="4"/>
      <c r="AR2669" s="4"/>
      <c r="AS2669" s="4"/>
      <c r="AT2669" s="4"/>
      <c r="AU2669" s="4"/>
      <c r="AV2669" s="4"/>
      <c r="AW2669" s="4"/>
      <c r="AX2669" s="4"/>
      <c r="AY2669" s="4"/>
      <c r="AZ2669" s="4"/>
      <c r="BA2669" s="4"/>
      <c r="BB2669" s="4"/>
      <c r="BC2669" s="4"/>
      <c r="BD2669" s="4"/>
      <c r="BE2669" s="4"/>
      <c r="BF2669" s="4"/>
      <c r="BG2669" s="4"/>
      <c r="BH2669" s="4"/>
      <c r="BI2669" s="4"/>
      <c r="BJ2669" s="4"/>
      <c r="BK2669" s="4"/>
      <c r="BL2669" s="4"/>
      <c r="BM2669" s="4"/>
      <c r="BN2669" s="4"/>
      <c r="BO2669" s="4"/>
      <c r="BP2669" s="4"/>
      <c r="BQ2669" s="4"/>
      <c r="BR2669" s="4"/>
      <c r="BS2669" s="4"/>
      <c r="BT2669" s="4"/>
      <c r="BU2669" s="4"/>
      <c r="BV2669" s="4"/>
      <c r="BW2669" s="4"/>
      <c r="BZ2669" s="7"/>
      <c r="CF2669" s="7"/>
      <c r="CG2669" s="14"/>
      <c r="CH2669" s="7"/>
      <c r="CI2669" s="14"/>
      <c r="CJ2669" s="7"/>
      <c r="CK2669" s="14"/>
      <c r="CL2669" s="7"/>
      <c r="CM2669" s="14"/>
    </row>
    <row r="2670" spans="1:91" x14ac:dyDescent="0.3">
      <c r="A2670" s="10">
        <v>151</v>
      </c>
      <c r="B2670" s="36" t="s">
        <v>905</v>
      </c>
      <c r="G2670" s="36" t="s">
        <v>8102</v>
      </c>
      <c r="K2670" s="7"/>
      <c r="L2670" s="7" t="s">
        <v>834</v>
      </c>
      <c r="M2670" s="7" t="s">
        <v>765</v>
      </c>
      <c r="N2670" s="4"/>
      <c r="O2670" s="4"/>
      <c r="P2670" s="4"/>
      <c r="Q2670" s="4"/>
      <c r="R2670" s="4"/>
      <c r="S2670" s="4"/>
      <c r="T2670" s="4"/>
      <c r="U2670" s="4"/>
      <c r="V2670" s="4"/>
      <c r="W2670" s="4"/>
      <c r="X2670" s="4"/>
      <c r="Y2670" s="4"/>
      <c r="Z2670" s="4"/>
      <c r="AA2670" s="4"/>
      <c r="AB2670" s="4"/>
      <c r="AC2670" s="4"/>
      <c r="AD2670" s="4"/>
      <c r="AE2670" s="4"/>
      <c r="AF2670" s="4"/>
      <c r="AG2670" s="4"/>
      <c r="AH2670" s="4"/>
      <c r="AI2670" s="4"/>
      <c r="AJ2670" s="4"/>
      <c r="AK2670" s="4"/>
      <c r="AL2670" s="4"/>
      <c r="AM2670" s="4"/>
      <c r="AN2670" s="4"/>
      <c r="AO2670" s="4"/>
      <c r="AP2670" s="4"/>
      <c r="AQ2670" s="4"/>
      <c r="AR2670" s="4"/>
      <c r="AS2670" s="4"/>
      <c r="AT2670" s="4"/>
      <c r="AU2670" s="4"/>
      <c r="AV2670" s="4"/>
      <c r="AW2670" s="4"/>
      <c r="AX2670" s="4"/>
      <c r="AY2670" s="4"/>
      <c r="AZ2670" s="4"/>
      <c r="BA2670" s="4"/>
      <c r="BB2670" s="4"/>
      <c r="BC2670" s="4"/>
      <c r="BD2670" s="4"/>
      <c r="BE2670" s="4"/>
      <c r="BF2670" s="4"/>
      <c r="BG2670" s="4"/>
      <c r="BH2670" s="4"/>
      <c r="BI2670" s="4"/>
      <c r="BJ2670" s="4"/>
      <c r="BK2670" s="4"/>
      <c r="BL2670" s="4"/>
      <c r="BM2670" s="4"/>
      <c r="BN2670" s="4"/>
      <c r="BO2670" s="4"/>
      <c r="BP2670" s="4"/>
      <c r="BQ2670" s="4"/>
      <c r="BR2670" s="4"/>
      <c r="BS2670" s="4"/>
      <c r="BT2670" s="4"/>
      <c r="BU2670" s="4"/>
      <c r="BV2670" s="4"/>
      <c r="BW2670" s="4"/>
      <c r="BZ2670" s="7"/>
      <c r="CF2670" s="7"/>
      <c r="CG2670" s="14"/>
      <c r="CH2670" s="7"/>
      <c r="CI2670" s="14"/>
      <c r="CJ2670" s="7"/>
      <c r="CK2670" s="14"/>
      <c r="CL2670" s="7"/>
      <c r="CM2670" s="14"/>
    </row>
    <row r="2671" spans="1:91" x14ac:dyDescent="0.3">
      <c r="A2671" s="10">
        <v>151</v>
      </c>
      <c r="B2671" s="36" t="s">
        <v>1901</v>
      </c>
      <c r="G2671" s="36" t="s">
        <v>8103</v>
      </c>
      <c r="K2671" s="7"/>
      <c r="L2671" s="7" t="s">
        <v>834</v>
      </c>
      <c r="M2671" s="7" t="s">
        <v>765</v>
      </c>
      <c r="N2671" s="4"/>
      <c r="O2671" s="4"/>
      <c r="P2671" s="4"/>
      <c r="Q2671" s="4"/>
      <c r="R2671" s="4"/>
      <c r="S2671" s="4"/>
      <c r="T2671" s="4"/>
      <c r="U2671" s="4"/>
      <c r="V2671" s="4"/>
      <c r="W2671" s="4"/>
      <c r="X2671" s="4"/>
      <c r="Y2671" s="4"/>
      <c r="Z2671" s="4"/>
      <c r="AA2671" s="4"/>
      <c r="AB2671" s="4"/>
      <c r="AC2671" s="4"/>
      <c r="AD2671" s="4"/>
      <c r="AE2671" s="4"/>
      <c r="AF2671" s="4"/>
      <c r="AG2671" s="4"/>
      <c r="AH2671" s="4"/>
      <c r="AI2671" s="4"/>
      <c r="AJ2671" s="4"/>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c r="BI2671" s="4"/>
      <c r="BJ2671" s="4"/>
      <c r="BK2671" s="4"/>
      <c r="BL2671" s="4"/>
      <c r="BM2671" s="4"/>
      <c r="BN2671" s="4"/>
      <c r="BO2671" s="4"/>
      <c r="BP2671" s="4"/>
      <c r="BQ2671" s="4"/>
      <c r="BR2671" s="4"/>
      <c r="BS2671" s="4"/>
      <c r="BT2671" s="4"/>
      <c r="BU2671" s="4"/>
      <c r="BV2671" s="4"/>
      <c r="BW2671" s="4"/>
      <c r="BZ2671" s="7"/>
      <c r="CF2671" s="7"/>
      <c r="CG2671" s="14"/>
      <c r="CH2671" s="7"/>
      <c r="CI2671" s="14"/>
      <c r="CJ2671" s="7"/>
      <c r="CK2671" s="14"/>
      <c r="CL2671" s="7"/>
      <c r="CM2671" s="14"/>
    </row>
    <row r="2672" spans="1:91" x14ac:dyDescent="0.3">
      <c r="A2672" s="10">
        <v>151</v>
      </c>
      <c r="B2672" s="36" t="s">
        <v>913</v>
      </c>
      <c r="G2672" s="36" t="s">
        <v>8104</v>
      </c>
      <c r="K2672" s="7"/>
      <c r="L2672" s="7" t="s">
        <v>834</v>
      </c>
      <c r="M2672" s="7" t="s">
        <v>5917</v>
      </c>
      <c r="N2672" s="4"/>
      <c r="O2672" s="4"/>
      <c r="P2672" s="4"/>
      <c r="Q2672" s="4"/>
      <c r="R2672" s="4"/>
      <c r="S2672" s="4"/>
      <c r="T2672" s="4"/>
      <c r="U2672" s="4"/>
      <c r="V2672" s="4"/>
      <c r="W2672" s="4"/>
      <c r="X2672" s="4"/>
      <c r="Y2672" s="4"/>
      <c r="Z2672" s="4"/>
      <c r="AA2672" s="4"/>
      <c r="AB2672" s="4"/>
      <c r="AC2672" s="4"/>
      <c r="AD2672" s="4"/>
      <c r="AE2672" s="4"/>
      <c r="AF2672" s="4"/>
      <c r="AG2672" s="4"/>
      <c r="AH2672" s="4"/>
      <c r="AI2672" s="4"/>
      <c r="AJ2672" s="4"/>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c r="BI2672" s="4"/>
      <c r="BJ2672" s="4"/>
      <c r="BK2672" s="4"/>
      <c r="BL2672" s="4"/>
      <c r="BM2672" s="4"/>
      <c r="BN2672" s="4"/>
      <c r="BO2672" s="4"/>
      <c r="BP2672" s="4"/>
      <c r="BQ2672" s="4"/>
      <c r="BR2672" s="4"/>
      <c r="BS2672" s="4"/>
      <c r="BT2672" s="4"/>
      <c r="BU2672" s="4"/>
      <c r="BV2672" s="4"/>
      <c r="BW2672" s="4"/>
      <c r="BZ2672" s="7"/>
      <c r="CF2672" s="7"/>
      <c r="CG2672" s="14"/>
      <c r="CH2672" s="7"/>
      <c r="CI2672" s="14"/>
      <c r="CJ2672" s="7"/>
      <c r="CK2672" s="14"/>
      <c r="CL2672" s="7"/>
      <c r="CM2672" s="14"/>
    </row>
    <row r="2673" spans="1:91" x14ac:dyDescent="0.3">
      <c r="A2673" s="10">
        <v>151</v>
      </c>
      <c r="B2673" s="36" t="s">
        <v>888</v>
      </c>
      <c r="G2673" s="36" t="s">
        <v>8105</v>
      </c>
      <c r="K2673" s="7"/>
      <c r="L2673" s="7" t="s">
        <v>834</v>
      </c>
      <c r="M2673" s="7" t="s">
        <v>765</v>
      </c>
      <c r="N2673" s="4"/>
      <c r="O2673" s="4"/>
      <c r="P2673" s="4"/>
      <c r="Q2673" s="4"/>
      <c r="R2673" s="4"/>
      <c r="S2673" s="4"/>
      <c r="T2673" s="4"/>
      <c r="U2673" s="4"/>
      <c r="V2673" s="4"/>
      <c r="W2673" s="4"/>
      <c r="X2673" s="4"/>
      <c r="Y2673" s="4"/>
      <c r="Z2673" s="4"/>
      <c r="AA2673" s="4"/>
      <c r="AB2673" s="4"/>
      <c r="AC2673" s="4"/>
      <c r="AD2673" s="4"/>
      <c r="AE2673" s="4"/>
      <c r="AF2673" s="4"/>
      <c r="AG2673" s="4"/>
      <c r="AH2673" s="4"/>
      <c r="AI2673" s="4"/>
      <c r="AJ2673" s="4"/>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c r="BI2673" s="4"/>
      <c r="BJ2673" s="4"/>
      <c r="BK2673" s="4"/>
      <c r="BL2673" s="4"/>
      <c r="BM2673" s="4"/>
      <c r="BN2673" s="4"/>
      <c r="BO2673" s="4"/>
      <c r="BP2673" s="4"/>
      <c r="BQ2673" s="4"/>
      <c r="BR2673" s="4"/>
      <c r="BS2673" s="4"/>
      <c r="BT2673" s="4"/>
      <c r="BU2673" s="4"/>
      <c r="BV2673" s="4"/>
      <c r="BW2673" s="4"/>
      <c r="BZ2673" s="7"/>
      <c r="CF2673" s="7"/>
      <c r="CG2673" s="14"/>
      <c r="CH2673" s="7"/>
      <c r="CI2673" s="14"/>
      <c r="CJ2673" s="7"/>
      <c r="CK2673" s="14"/>
      <c r="CL2673" s="7"/>
      <c r="CM2673" s="14"/>
    </row>
    <row r="2674" spans="1:91" x14ac:dyDescent="0.3">
      <c r="A2674" s="10">
        <v>151</v>
      </c>
      <c r="B2674" s="36" t="s">
        <v>5148</v>
      </c>
      <c r="G2674" s="36" t="s">
        <v>8106</v>
      </c>
      <c r="K2674" s="7"/>
      <c r="L2674" s="7" t="s">
        <v>834</v>
      </c>
      <c r="M2674" s="7" t="s">
        <v>669</v>
      </c>
      <c r="N2674" s="4"/>
      <c r="O2674" s="4"/>
      <c r="P2674" s="4"/>
      <c r="Q2674" s="4"/>
      <c r="R2674" s="4"/>
      <c r="S2674" s="4"/>
      <c r="T2674" s="4"/>
      <c r="U2674" s="4"/>
      <c r="V2674" s="4"/>
      <c r="W2674" s="4"/>
      <c r="X2674" s="4"/>
      <c r="Y2674" s="4"/>
      <c r="Z2674" s="4"/>
      <c r="AA2674" s="4"/>
      <c r="AB2674" s="4"/>
      <c r="AC2674" s="4"/>
      <c r="AD2674" s="4"/>
      <c r="AE2674" s="4"/>
      <c r="AF2674" s="4"/>
      <c r="AG2674" s="4"/>
      <c r="AH2674" s="4"/>
      <c r="AI2674" s="4"/>
      <c r="AJ2674" s="4"/>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c r="BI2674" s="4"/>
      <c r="BJ2674" s="4"/>
      <c r="BK2674" s="4"/>
      <c r="BL2674" s="4"/>
      <c r="BM2674" s="4"/>
      <c r="BN2674" s="4"/>
      <c r="BO2674" s="4"/>
      <c r="BP2674" s="4"/>
      <c r="BQ2674" s="4"/>
      <c r="BR2674" s="4"/>
      <c r="BS2674" s="4"/>
      <c r="BT2674" s="4"/>
      <c r="BU2674" s="4"/>
      <c r="BV2674" s="4"/>
      <c r="BW2674" s="4"/>
      <c r="BZ2674" s="7"/>
      <c r="CF2674" s="7"/>
      <c r="CG2674" s="14"/>
      <c r="CH2674" s="7"/>
      <c r="CI2674" s="14"/>
      <c r="CJ2674" s="7"/>
      <c r="CK2674" s="14"/>
      <c r="CL2674" s="7"/>
      <c r="CM2674" s="14"/>
    </row>
    <row r="2675" spans="1:91" x14ac:dyDescent="0.3">
      <c r="A2675" s="10">
        <v>151</v>
      </c>
      <c r="B2675" s="36" t="s">
        <v>888</v>
      </c>
      <c r="G2675" s="36" t="s">
        <v>8107</v>
      </c>
      <c r="K2675" s="7"/>
      <c r="L2675" s="7" t="s">
        <v>834</v>
      </c>
      <c r="M2675" s="7" t="s">
        <v>765</v>
      </c>
      <c r="N2675" s="4"/>
      <c r="O2675" s="4"/>
      <c r="P2675" s="4"/>
      <c r="Q2675" s="4"/>
      <c r="R2675" s="4"/>
      <c r="S2675" s="4"/>
      <c r="T2675" s="4"/>
      <c r="U2675" s="4"/>
      <c r="V2675" s="4"/>
      <c r="W2675" s="4"/>
      <c r="X2675" s="4"/>
      <c r="Y2675" s="4"/>
      <c r="Z2675" s="4"/>
      <c r="AA2675" s="4"/>
      <c r="AB2675" s="4"/>
      <c r="AC2675" s="4"/>
      <c r="AD2675" s="4"/>
      <c r="AE2675" s="4"/>
      <c r="AF2675" s="4"/>
      <c r="AG2675" s="4"/>
      <c r="AH2675" s="4"/>
      <c r="AI2675" s="4"/>
      <c r="AJ2675" s="4"/>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c r="BI2675" s="4"/>
      <c r="BJ2675" s="4"/>
      <c r="BK2675" s="4"/>
      <c r="BL2675" s="4"/>
      <c r="BM2675" s="4"/>
      <c r="BN2675" s="4"/>
      <c r="BO2675" s="4"/>
      <c r="BP2675" s="4"/>
      <c r="BQ2675" s="4"/>
      <c r="BR2675" s="4"/>
      <c r="BS2675" s="4"/>
      <c r="BT2675" s="4"/>
      <c r="BU2675" s="4"/>
      <c r="BV2675" s="4"/>
      <c r="BW2675" s="4"/>
      <c r="BZ2675" s="7"/>
      <c r="CF2675" s="7"/>
      <c r="CG2675" s="14"/>
      <c r="CH2675" s="7"/>
      <c r="CI2675" s="14"/>
      <c r="CJ2675" s="7"/>
      <c r="CK2675" s="14"/>
      <c r="CL2675" s="7"/>
      <c r="CM2675" s="14"/>
    </row>
    <row r="2676" spans="1:91" x14ac:dyDescent="0.3">
      <c r="A2676" s="10">
        <v>151</v>
      </c>
      <c r="B2676" s="36" t="s">
        <v>1226</v>
      </c>
      <c r="G2676" s="36" t="s">
        <v>8108</v>
      </c>
      <c r="K2676" s="7"/>
      <c r="L2676" s="7" t="s">
        <v>834</v>
      </c>
      <c r="M2676" s="7" t="s">
        <v>615</v>
      </c>
      <c r="N2676" s="4"/>
      <c r="O2676" s="4"/>
      <c r="P2676" s="4"/>
      <c r="Q2676" s="4"/>
      <c r="R2676" s="4"/>
      <c r="S2676" s="4"/>
      <c r="T2676" s="4"/>
      <c r="U2676" s="4"/>
      <c r="V2676" s="4"/>
      <c r="W2676" s="4"/>
      <c r="X2676" s="4"/>
      <c r="Y2676" s="4"/>
      <c r="Z2676" s="4"/>
      <c r="AA2676" s="4"/>
      <c r="AB2676" s="4"/>
      <c r="AC2676" s="4"/>
      <c r="AD2676" s="4"/>
      <c r="AE2676" s="4"/>
      <c r="AF2676" s="4"/>
      <c r="AG2676" s="4"/>
      <c r="AH2676" s="4"/>
      <c r="AI2676" s="4"/>
      <c r="AJ2676" s="4"/>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c r="BI2676" s="4"/>
      <c r="BJ2676" s="4"/>
      <c r="BK2676" s="4"/>
      <c r="BL2676" s="4"/>
      <c r="BM2676" s="4"/>
      <c r="BN2676" s="4"/>
      <c r="BO2676" s="4"/>
      <c r="BP2676" s="4"/>
      <c r="BQ2676" s="4"/>
      <c r="BR2676" s="4"/>
      <c r="BS2676" s="4"/>
      <c r="BT2676" s="4"/>
      <c r="BU2676" s="4"/>
      <c r="BV2676" s="4"/>
      <c r="BW2676" s="4"/>
      <c r="BZ2676" s="7"/>
      <c r="CF2676" s="7"/>
      <c r="CG2676" s="14"/>
      <c r="CH2676" s="7"/>
      <c r="CI2676" s="14"/>
      <c r="CJ2676" s="7"/>
      <c r="CK2676" s="14"/>
      <c r="CL2676" s="7"/>
      <c r="CM2676" s="14"/>
    </row>
    <row r="2677" spans="1:91" x14ac:dyDescent="0.3">
      <c r="A2677" s="10">
        <v>151</v>
      </c>
      <c r="B2677" s="36" t="s">
        <v>886</v>
      </c>
      <c r="G2677" s="36" t="s">
        <v>8109</v>
      </c>
      <c r="K2677" s="7"/>
      <c r="L2677" s="7" t="s">
        <v>834</v>
      </c>
      <c r="M2677" s="7" t="s">
        <v>780</v>
      </c>
      <c r="N2677" s="4"/>
      <c r="O2677" s="4"/>
      <c r="P2677" s="4"/>
      <c r="Q2677" s="4"/>
      <c r="R2677" s="4"/>
      <c r="S2677" s="4"/>
      <c r="T2677" s="4"/>
      <c r="U2677" s="4"/>
      <c r="V2677" s="4"/>
      <c r="W2677" s="4"/>
      <c r="X2677" s="4"/>
      <c r="Y2677" s="4"/>
      <c r="Z2677" s="4"/>
      <c r="AA2677" s="4"/>
      <c r="AB2677" s="4"/>
      <c r="AC2677" s="4"/>
      <c r="AD2677" s="4"/>
      <c r="AE2677" s="4"/>
      <c r="AF2677" s="4"/>
      <c r="AG2677" s="4"/>
      <c r="AH2677" s="4"/>
      <c r="AI2677" s="4"/>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4"/>
      <c r="BK2677" s="4"/>
      <c r="BL2677" s="4"/>
      <c r="BM2677" s="4"/>
      <c r="BN2677" s="4"/>
      <c r="BO2677" s="4"/>
      <c r="BP2677" s="4"/>
      <c r="BQ2677" s="4"/>
      <c r="BR2677" s="4"/>
      <c r="BS2677" s="4"/>
      <c r="BT2677" s="4"/>
      <c r="BU2677" s="4"/>
      <c r="BV2677" s="4"/>
      <c r="BW2677" s="4"/>
      <c r="BZ2677" s="7"/>
      <c r="CF2677" s="7"/>
      <c r="CG2677" s="14"/>
      <c r="CH2677" s="7"/>
      <c r="CI2677" s="14"/>
      <c r="CJ2677" s="7"/>
      <c r="CK2677" s="14"/>
      <c r="CL2677" s="7"/>
      <c r="CM2677" s="14"/>
    </row>
    <row r="2678" spans="1:91" x14ac:dyDescent="0.3">
      <c r="A2678" s="10">
        <v>151</v>
      </c>
      <c r="B2678" s="36" t="s">
        <v>913</v>
      </c>
      <c r="G2678" s="36" t="s">
        <v>8110</v>
      </c>
      <c r="K2678" s="7"/>
      <c r="L2678" s="7" t="s">
        <v>834</v>
      </c>
      <c r="M2678" s="7" t="s">
        <v>8111</v>
      </c>
      <c r="N2678" s="4"/>
      <c r="O2678" s="4"/>
      <c r="P2678" s="4"/>
      <c r="Q2678" s="4"/>
      <c r="R2678" s="4"/>
      <c r="S2678" s="4"/>
      <c r="T2678" s="4"/>
      <c r="U2678" s="4"/>
      <c r="V2678" s="4"/>
      <c r="W2678" s="4"/>
      <c r="X2678" s="4"/>
      <c r="Y2678" s="4"/>
      <c r="Z2678" s="4"/>
      <c r="AA2678" s="4"/>
      <c r="AB2678" s="4"/>
      <c r="AC2678" s="4"/>
      <c r="AD2678" s="4"/>
      <c r="AE2678" s="4"/>
      <c r="AF2678" s="4"/>
      <c r="AG2678" s="4"/>
      <c r="AH2678" s="4"/>
      <c r="AI2678" s="4"/>
      <c r="AJ2678" s="4"/>
      <c r="AK2678" s="4"/>
      <c r="AL2678" s="4"/>
      <c r="AM2678" s="4"/>
      <c r="AN2678" s="4"/>
      <c r="AO2678" s="4"/>
      <c r="AP2678" s="4"/>
      <c r="AQ2678" s="4"/>
      <c r="AR2678" s="4"/>
      <c r="AS2678" s="4"/>
      <c r="AT2678" s="4"/>
      <c r="AU2678" s="4"/>
      <c r="AV2678" s="4"/>
      <c r="AW2678" s="4"/>
      <c r="AX2678" s="4"/>
      <c r="AY2678" s="4"/>
      <c r="AZ2678" s="4"/>
      <c r="BA2678" s="4"/>
      <c r="BB2678" s="4"/>
      <c r="BC2678" s="4"/>
      <c r="BD2678" s="4"/>
      <c r="BE2678" s="4"/>
      <c r="BF2678" s="4"/>
      <c r="BG2678" s="4"/>
      <c r="BH2678" s="4"/>
      <c r="BI2678" s="4"/>
      <c r="BJ2678" s="4"/>
      <c r="BK2678" s="4"/>
      <c r="BL2678" s="4"/>
      <c r="BM2678" s="4"/>
      <c r="BN2678" s="4"/>
      <c r="BO2678" s="4"/>
      <c r="BP2678" s="4"/>
      <c r="BQ2678" s="4"/>
      <c r="BR2678" s="4"/>
      <c r="BS2678" s="4"/>
      <c r="BT2678" s="4"/>
      <c r="BU2678" s="4"/>
      <c r="BV2678" s="4"/>
      <c r="BW2678" s="4"/>
      <c r="BZ2678" s="7"/>
      <c r="CF2678" s="7"/>
      <c r="CG2678" s="14"/>
      <c r="CH2678" s="7"/>
      <c r="CI2678" s="14"/>
      <c r="CJ2678" s="7"/>
      <c r="CK2678" s="14"/>
      <c r="CL2678" s="7"/>
      <c r="CM2678" s="14"/>
    </row>
    <row r="2679" spans="1:91" x14ac:dyDescent="0.3">
      <c r="A2679" s="10">
        <v>151</v>
      </c>
      <c r="B2679" s="36" t="s">
        <v>913</v>
      </c>
      <c r="G2679" s="36" t="s">
        <v>8112</v>
      </c>
      <c r="K2679" s="7"/>
      <c r="L2679" s="7" t="s">
        <v>834</v>
      </c>
      <c r="M2679" s="7" t="s">
        <v>765</v>
      </c>
      <c r="N2679" s="4"/>
      <c r="O2679" s="4"/>
      <c r="P2679" s="4"/>
      <c r="Q2679" s="4"/>
      <c r="R2679" s="4"/>
      <c r="S2679" s="4"/>
      <c r="T2679" s="4"/>
      <c r="U2679" s="4"/>
      <c r="V2679" s="4"/>
      <c r="W2679" s="4"/>
      <c r="X2679" s="4"/>
      <c r="Y2679" s="4"/>
      <c r="Z2679" s="4"/>
      <c r="AA2679" s="4"/>
      <c r="AB2679" s="4"/>
      <c r="AC2679" s="4"/>
      <c r="AD2679" s="4"/>
      <c r="AE2679" s="4"/>
      <c r="AF2679" s="4"/>
      <c r="AG2679" s="4"/>
      <c r="AH2679" s="4"/>
      <c r="AI2679" s="4"/>
      <c r="AJ2679" s="4"/>
      <c r="AK2679" s="4"/>
      <c r="AL2679" s="4"/>
      <c r="AM2679" s="4"/>
      <c r="AN2679" s="4"/>
      <c r="AO2679" s="4"/>
      <c r="AP2679" s="4"/>
      <c r="AQ2679" s="4"/>
      <c r="AR2679" s="4"/>
      <c r="AS2679" s="4"/>
      <c r="AT2679" s="4"/>
      <c r="AU2679" s="4"/>
      <c r="AV2679" s="4"/>
      <c r="AW2679" s="4"/>
      <c r="AX2679" s="4"/>
      <c r="AY2679" s="4"/>
      <c r="AZ2679" s="4"/>
      <c r="BA2679" s="4"/>
      <c r="BB2679" s="4"/>
      <c r="BC2679" s="4"/>
      <c r="BD2679" s="4"/>
      <c r="BE2679" s="4"/>
      <c r="BF2679" s="4"/>
      <c r="BG2679" s="4"/>
      <c r="BH2679" s="4"/>
      <c r="BI2679" s="4"/>
      <c r="BJ2679" s="4"/>
      <c r="BK2679" s="4"/>
      <c r="BL2679" s="4"/>
      <c r="BM2679" s="4"/>
      <c r="BN2679" s="4"/>
      <c r="BO2679" s="4"/>
      <c r="BP2679" s="4"/>
      <c r="BQ2679" s="4"/>
      <c r="BR2679" s="4"/>
      <c r="BS2679" s="4"/>
      <c r="BT2679" s="4"/>
      <c r="BU2679" s="4"/>
      <c r="BV2679" s="4"/>
      <c r="BW2679" s="4"/>
      <c r="BZ2679" s="7"/>
      <c r="CF2679" s="7"/>
      <c r="CG2679" s="14"/>
      <c r="CH2679" s="7"/>
      <c r="CI2679" s="14"/>
      <c r="CJ2679" s="7"/>
      <c r="CK2679" s="14"/>
      <c r="CL2679" s="7"/>
      <c r="CM2679" s="14"/>
    </row>
    <row r="2680" spans="1:91" x14ac:dyDescent="0.3">
      <c r="A2680" s="10">
        <v>151</v>
      </c>
      <c r="B2680" s="36" t="s">
        <v>921</v>
      </c>
      <c r="G2680" s="36" t="s">
        <v>8113</v>
      </c>
      <c r="K2680" s="7"/>
      <c r="L2680" s="7" t="s">
        <v>834</v>
      </c>
      <c r="M2680" s="7" t="s">
        <v>618</v>
      </c>
      <c r="N2680" s="4"/>
      <c r="O2680" s="4"/>
      <c r="P2680" s="4"/>
      <c r="Q2680" s="4"/>
      <c r="R2680" s="4"/>
      <c r="S2680" s="4"/>
      <c r="T2680" s="4"/>
      <c r="U2680" s="4"/>
      <c r="V2680" s="4"/>
      <c r="W2680" s="4"/>
      <c r="X2680" s="4"/>
      <c r="Y2680" s="4"/>
      <c r="Z2680" s="4"/>
      <c r="AA2680" s="4"/>
      <c r="AB2680" s="4"/>
      <c r="AC2680" s="4"/>
      <c r="AD2680" s="4"/>
      <c r="AE2680" s="4"/>
      <c r="AF2680" s="4"/>
      <c r="AG2680" s="4"/>
      <c r="AH2680" s="4"/>
      <c r="AI2680" s="4"/>
      <c r="AJ2680" s="4"/>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c r="BI2680" s="4"/>
      <c r="BJ2680" s="4"/>
      <c r="BK2680" s="4"/>
      <c r="BL2680" s="4"/>
      <c r="BM2680" s="4"/>
      <c r="BN2680" s="4"/>
      <c r="BO2680" s="4"/>
      <c r="BP2680" s="4"/>
      <c r="BQ2680" s="4"/>
      <c r="BR2680" s="4"/>
      <c r="BS2680" s="4"/>
      <c r="BT2680" s="4"/>
      <c r="BU2680" s="4"/>
      <c r="BV2680" s="4"/>
      <c r="BW2680" s="4"/>
      <c r="BZ2680" s="7"/>
      <c r="CF2680" s="7"/>
      <c r="CG2680" s="14"/>
      <c r="CH2680" s="7"/>
      <c r="CI2680" s="14"/>
      <c r="CJ2680" s="7"/>
      <c r="CK2680" s="14"/>
      <c r="CL2680" s="7"/>
      <c r="CM2680" s="14"/>
    </row>
    <row r="2681" spans="1:91" x14ac:dyDescent="0.3">
      <c r="A2681" s="10">
        <v>151</v>
      </c>
      <c r="B2681" s="36" t="s">
        <v>886</v>
      </c>
      <c r="G2681" s="36" t="s">
        <v>8114</v>
      </c>
      <c r="K2681" s="7"/>
      <c r="L2681" s="7" t="s">
        <v>834</v>
      </c>
      <c r="M2681" s="7" t="s">
        <v>624</v>
      </c>
      <c r="N2681" s="4"/>
      <c r="O2681" s="4"/>
      <c r="P2681" s="4"/>
      <c r="Q2681" s="4"/>
      <c r="R2681" s="4"/>
      <c r="S2681" s="4"/>
      <c r="T2681" s="4"/>
      <c r="U2681" s="4"/>
      <c r="V2681" s="4"/>
      <c r="W2681" s="4"/>
      <c r="X2681" s="4"/>
      <c r="Y2681" s="4"/>
      <c r="Z2681" s="4"/>
      <c r="AA2681" s="4"/>
      <c r="AB2681" s="4"/>
      <c r="AC2681" s="4"/>
      <c r="AD2681" s="4"/>
      <c r="AE2681" s="4"/>
      <c r="AF2681" s="4"/>
      <c r="AG2681" s="4"/>
      <c r="AH2681" s="4"/>
      <c r="AI2681" s="4"/>
      <c r="AJ2681" s="4"/>
      <c r="AK2681" s="4"/>
      <c r="AL2681" s="4"/>
      <c r="AM2681" s="4"/>
      <c r="AN2681" s="4"/>
      <c r="AO2681" s="4"/>
      <c r="AP2681" s="4"/>
      <c r="AQ2681" s="4"/>
      <c r="AR2681" s="4"/>
      <c r="AS2681" s="4"/>
      <c r="AT2681" s="4"/>
      <c r="AU2681" s="4"/>
      <c r="AV2681" s="4"/>
      <c r="AW2681" s="4"/>
      <c r="AX2681" s="4"/>
      <c r="AY2681" s="4"/>
      <c r="AZ2681" s="4"/>
      <c r="BA2681" s="4"/>
      <c r="BB2681" s="4"/>
      <c r="BC2681" s="4"/>
      <c r="BD2681" s="4"/>
      <c r="BE2681" s="4"/>
      <c r="BF2681" s="4"/>
      <c r="BG2681" s="4"/>
      <c r="BH2681" s="4"/>
      <c r="BI2681" s="4"/>
      <c r="BJ2681" s="4"/>
      <c r="BK2681" s="4"/>
      <c r="BL2681" s="4"/>
      <c r="BM2681" s="4"/>
      <c r="BN2681" s="4"/>
      <c r="BO2681" s="4"/>
      <c r="BP2681" s="4"/>
      <c r="BQ2681" s="4"/>
      <c r="BR2681" s="4"/>
      <c r="BS2681" s="4"/>
      <c r="BT2681" s="4"/>
      <c r="BU2681" s="4"/>
      <c r="BV2681" s="4"/>
      <c r="BW2681" s="4"/>
      <c r="BZ2681" s="7"/>
      <c r="CF2681" s="7"/>
      <c r="CG2681" s="14"/>
      <c r="CH2681" s="7"/>
      <c r="CI2681" s="14"/>
      <c r="CJ2681" s="7"/>
      <c r="CK2681" s="14"/>
      <c r="CL2681" s="7"/>
      <c r="CM2681" s="14"/>
    </row>
    <row r="2682" spans="1:91" x14ac:dyDescent="0.3">
      <c r="A2682" s="10">
        <v>151</v>
      </c>
      <c r="B2682" s="36" t="s">
        <v>1025</v>
      </c>
      <c r="G2682" s="36" t="s">
        <v>8115</v>
      </c>
      <c r="K2682" s="7"/>
      <c r="L2682" s="7" t="s">
        <v>834</v>
      </c>
      <c r="M2682" s="7" t="s">
        <v>687</v>
      </c>
      <c r="N2682" s="4"/>
      <c r="O2682" s="4"/>
      <c r="P2682" s="4"/>
      <c r="Q2682" s="4"/>
      <c r="R2682" s="4"/>
      <c r="S2682" s="4"/>
      <c r="T2682" s="4"/>
      <c r="U2682" s="4"/>
      <c r="V2682" s="4"/>
      <c r="W2682" s="4"/>
      <c r="X2682" s="4"/>
      <c r="Y2682" s="4"/>
      <c r="Z2682" s="4"/>
      <c r="AA2682" s="4"/>
      <c r="AB2682" s="4"/>
      <c r="AC2682" s="4"/>
      <c r="AD2682" s="4"/>
      <c r="AE2682" s="4"/>
      <c r="AF2682" s="4"/>
      <c r="AG2682" s="4"/>
      <c r="AH2682" s="4"/>
      <c r="AI2682" s="4"/>
      <c r="AJ2682" s="4"/>
      <c r="AK2682" s="4"/>
      <c r="AL2682" s="4"/>
      <c r="AM2682" s="4"/>
      <c r="AN2682" s="4"/>
      <c r="AO2682" s="4"/>
      <c r="AP2682" s="4"/>
      <c r="AQ2682" s="4"/>
      <c r="AR2682" s="4"/>
      <c r="AS2682" s="4"/>
      <c r="AT2682" s="4"/>
      <c r="AU2682" s="4"/>
      <c r="AV2682" s="4"/>
      <c r="AW2682" s="4"/>
      <c r="AX2682" s="4"/>
      <c r="AY2682" s="4"/>
      <c r="AZ2682" s="4"/>
      <c r="BA2682" s="4"/>
      <c r="BB2682" s="4"/>
      <c r="BC2682" s="4"/>
      <c r="BD2682" s="4"/>
      <c r="BE2682" s="4"/>
      <c r="BF2682" s="4"/>
      <c r="BG2682" s="4"/>
      <c r="BH2682" s="4"/>
      <c r="BI2682" s="4"/>
      <c r="BJ2682" s="4"/>
      <c r="BK2682" s="4"/>
      <c r="BL2682" s="4"/>
      <c r="BM2682" s="4"/>
      <c r="BN2682" s="4"/>
      <c r="BO2682" s="4"/>
      <c r="BP2682" s="4"/>
      <c r="BQ2682" s="4"/>
      <c r="BR2682" s="4"/>
      <c r="BS2682" s="4"/>
      <c r="BT2682" s="4"/>
      <c r="BU2682" s="4"/>
      <c r="BV2682" s="4"/>
      <c r="BW2682" s="4"/>
      <c r="BZ2682" s="7"/>
      <c r="CF2682" s="7"/>
      <c r="CG2682" s="14"/>
      <c r="CH2682" s="7"/>
      <c r="CI2682" s="14"/>
      <c r="CJ2682" s="7"/>
      <c r="CK2682" s="14"/>
      <c r="CL2682" s="7"/>
      <c r="CM2682" s="14"/>
    </row>
    <row r="2683" spans="1:91" x14ac:dyDescent="0.3">
      <c r="A2683" s="10">
        <v>151</v>
      </c>
      <c r="B2683" s="36" t="s">
        <v>1058</v>
      </c>
      <c r="G2683" s="36" t="s">
        <v>8116</v>
      </c>
      <c r="K2683" s="7"/>
      <c r="L2683" s="7" t="s">
        <v>834</v>
      </c>
      <c r="M2683" s="7" t="s">
        <v>633</v>
      </c>
      <c r="N2683" s="4"/>
      <c r="O2683" s="4"/>
      <c r="P2683" s="4"/>
      <c r="Q2683" s="4"/>
      <c r="R2683" s="4"/>
      <c r="S2683" s="4"/>
      <c r="T2683" s="4"/>
      <c r="U2683" s="4"/>
      <c r="V2683" s="4"/>
      <c r="W2683" s="4"/>
      <c r="X2683" s="4"/>
      <c r="Y2683" s="4"/>
      <c r="Z2683" s="4"/>
      <c r="AA2683" s="4"/>
      <c r="AB2683" s="4"/>
      <c r="AC2683" s="4"/>
      <c r="AD2683" s="4"/>
      <c r="AE2683" s="4"/>
      <c r="AF2683" s="4"/>
      <c r="AG2683" s="4"/>
      <c r="AH2683" s="4"/>
      <c r="AI2683" s="4"/>
      <c r="AJ2683" s="4"/>
      <c r="AK2683" s="4"/>
      <c r="AL2683" s="4"/>
      <c r="AM2683" s="4"/>
      <c r="AN2683" s="4"/>
      <c r="AO2683" s="4"/>
      <c r="AP2683" s="4"/>
      <c r="AQ2683" s="4"/>
      <c r="AR2683" s="4"/>
      <c r="AS2683" s="4"/>
      <c r="AT2683" s="4"/>
      <c r="AU2683" s="4"/>
      <c r="AV2683" s="4"/>
      <c r="AW2683" s="4"/>
      <c r="AX2683" s="4"/>
      <c r="AY2683" s="4"/>
      <c r="AZ2683" s="4"/>
      <c r="BA2683" s="4"/>
      <c r="BB2683" s="4"/>
      <c r="BC2683" s="4"/>
      <c r="BD2683" s="4"/>
      <c r="BE2683" s="4"/>
      <c r="BF2683" s="4"/>
      <c r="BG2683" s="4"/>
      <c r="BH2683" s="4"/>
      <c r="BI2683" s="4"/>
      <c r="BJ2683" s="4"/>
      <c r="BK2683" s="4"/>
      <c r="BL2683" s="4"/>
      <c r="BM2683" s="4"/>
      <c r="BN2683" s="4"/>
      <c r="BO2683" s="4"/>
      <c r="BP2683" s="4"/>
      <c r="BQ2683" s="4"/>
      <c r="BR2683" s="4"/>
      <c r="BS2683" s="4"/>
      <c r="BT2683" s="4"/>
      <c r="BU2683" s="4"/>
      <c r="BV2683" s="4"/>
      <c r="BW2683" s="4"/>
      <c r="BZ2683" s="7"/>
      <c r="CF2683" s="7"/>
      <c r="CG2683" s="14"/>
      <c r="CH2683" s="7"/>
      <c r="CI2683" s="14"/>
      <c r="CJ2683" s="7"/>
      <c r="CK2683" s="14"/>
      <c r="CL2683" s="7"/>
      <c r="CM2683" s="14"/>
    </row>
    <row r="2684" spans="1:91" x14ac:dyDescent="0.3">
      <c r="A2684" s="10">
        <v>151</v>
      </c>
      <c r="B2684" s="36" t="s">
        <v>868</v>
      </c>
      <c r="G2684" s="36" t="s">
        <v>8117</v>
      </c>
      <c r="K2684" s="7"/>
      <c r="L2684" s="7" t="s">
        <v>834</v>
      </c>
      <c r="M2684" s="7" t="s">
        <v>624</v>
      </c>
      <c r="N2684" s="4"/>
      <c r="O2684" s="4"/>
      <c r="P2684" s="4"/>
      <c r="Q2684" s="4"/>
      <c r="R2684" s="4"/>
      <c r="S2684" s="4"/>
      <c r="T2684" s="4"/>
      <c r="U2684" s="4"/>
      <c r="V2684" s="4"/>
      <c r="W2684" s="4"/>
      <c r="X2684" s="4"/>
      <c r="Y2684" s="4"/>
      <c r="Z2684" s="4"/>
      <c r="AA2684" s="4"/>
      <c r="AB2684" s="4"/>
      <c r="AC2684" s="4"/>
      <c r="AD2684" s="4"/>
      <c r="AE2684" s="4"/>
      <c r="AF2684" s="4"/>
      <c r="AG2684" s="4"/>
      <c r="AH2684" s="4"/>
      <c r="AI2684" s="4"/>
      <c r="AJ2684" s="4"/>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c r="BI2684" s="4"/>
      <c r="BJ2684" s="4"/>
      <c r="BK2684" s="4"/>
      <c r="BL2684" s="4"/>
      <c r="BM2684" s="4"/>
      <c r="BN2684" s="4"/>
      <c r="BO2684" s="4"/>
      <c r="BP2684" s="4"/>
      <c r="BQ2684" s="4"/>
      <c r="BR2684" s="4"/>
      <c r="BS2684" s="4"/>
      <c r="BT2684" s="4"/>
      <c r="BU2684" s="4"/>
      <c r="BV2684" s="4"/>
      <c r="BW2684" s="4"/>
      <c r="BZ2684" s="7"/>
      <c r="CF2684" s="7"/>
      <c r="CG2684" s="14"/>
      <c r="CH2684" s="7"/>
      <c r="CI2684" s="14"/>
      <c r="CJ2684" s="7"/>
      <c r="CK2684" s="14"/>
      <c r="CL2684" s="7"/>
      <c r="CM2684" s="14"/>
    </row>
    <row r="2685" spans="1:91" x14ac:dyDescent="0.3">
      <c r="A2685" s="10">
        <v>151</v>
      </c>
      <c r="B2685" s="36" t="s">
        <v>868</v>
      </c>
      <c r="G2685" s="36" t="s">
        <v>8118</v>
      </c>
      <c r="K2685" s="7"/>
      <c r="L2685" s="7" t="s">
        <v>834</v>
      </c>
      <c r="M2685" s="7" t="s">
        <v>624</v>
      </c>
      <c r="N2685" s="4"/>
      <c r="O2685" s="4"/>
      <c r="P2685" s="4"/>
      <c r="Q2685" s="4"/>
      <c r="R2685" s="4"/>
      <c r="S2685" s="4"/>
      <c r="T2685" s="4"/>
      <c r="U2685" s="4"/>
      <c r="V2685" s="4"/>
      <c r="W2685" s="4"/>
      <c r="X2685" s="4"/>
      <c r="Y2685" s="4"/>
      <c r="Z2685" s="4"/>
      <c r="AA2685" s="4"/>
      <c r="AB2685" s="4"/>
      <c r="AC2685" s="4"/>
      <c r="AD2685" s="4"/>
      <c r="AE2685" s="4"/>
      <c r="AF2685" s="4"/>
      <c r="AG2685" s="4"/>
      <c r="AH2685" s="4"/>
      <c r="AI2685" s="4"/>
      <c r="AJ2685" s="4"/>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c r="BI2685" s="4"/>
      <c r="BJ2685" s="4"/>
      <c r="BK2685" s="4"/>
      <c r="BL2685" s="4"/>
      <c r="BM2685" s="4"/>
      <c r="BN2685" s="4"/>
      <c r="BO2685" s="4"/>
      <c r="BP2685" s="4"/>
      <c r="BQ2685" s="4"/>
      <c r="BR2685" s="4"/>
      <c r="BS2685" s="4"/>
      <c r="BT2685" s="4"/>
      <c r="BU2685" s="4"/>
      <c r="BV2685" s="4"/>
      <c r="BW2685" s="4"/>
      <c r="BZ2685" s="7"/>
      <c r="CF2685" s="7"/>
      <c r="CG2685" s="14"/>
      <c r="CH2685" s="7"/>
      <c r="CI2685" s="14"/>
      <c r="CJ2685" s="7"/>
      <c r="CK2685" s="14"/>
      <c r="CL2685" s="7"/>
      <c r="CM2685" s="14"/>
    </row>
    <row r="2686" spans="1:91" x14ac:dyDescent="0.3">
      <c r="A2686" s="10">
        <v>151</v>
      </c>
      <c r="B2686" s="36" t="s">
        <v>3416</v>
      </c>
      <c r="G2686" s="36" t="s">
        <v>8119</v>
      </c>
      <c r="K2686" s="7"/>
      <c r="L2686" s="7" t="s">
        <v>834</v>
      </c>
      <c r="M2686" s="7" t="s">
        <v>639</v>
      </c>
      <c r="N2686" s="4"/>
      <c r="O2686" s="4"/>
      <c r="P2686" s="4"/>
      <c r="Q2686" s="4"/>
      <c r="R2686" s="4"/>
      <c r="S2686" s="4"/>
      <c r="T2686" s="4"/>
      <c r="U2686" s="4"/>
      <c r="V2686" s="4"/>
      <c r="W2686" s="4"/>
      <c r="X2686" s="4"/>
      <c r="Y2686" s="4"/>
      <c r="Z2686" s="4"/>
      <c r="AA2686" s="4"/>
      <c r="AB2686" s="4"/>
      <c r="AC2686" s="4"/>
      <c r="AD2686" s="4"/>
      <c r="AE2686" s="4"/>
      <c r="AF2686" s="4"/>
      <c r="AG2686" s="4"/>
      <c r="AH2686" s="4"/>
      <c r="AI2686" s="4"/>
      <c r="AJ2686" s="4"/>
      <c r="AK2686" s="4"/>
      <c r="AL2686" s="4"/>
      <c r="AM2686" s="4"/>
      <c r="AN2686" s="4"/>
      <c r="AO2686" s="4"/>
      <c r="AP2686" s="4"/>
      <c r="AQ2686" s="4"/>
      <c r="AR2686" s="4"/>
      <c r="AS2686" s="4"/>
      <c r="AT2686" s="4"/>
      <c r="AU2686" s="4"/>
      <c r="AV2686" s="4"/>
      <c r="AW2686" s="4"/>
      <c r="AX2686" s="4"/>
      <c r="AY2686" s="4"/>
      <c r="AZ2686" s="4"/>
      <c r="BA2686" s="4"/>
      <c r="BB2686" s="4"/>
      <c r="BC2686" s="4"/>
      <c r="BD2686" s="4"/>
      <c r="BE2686" s="4"/>
      <c r="BF2686" s="4"/>
      <c r="BG2686" s="4"/>
      <c r="BH2686" s="4"/>
      <c r="BI2686" s="4"/>
      <c r="BJ2686" s="4"/>
      <c r="BK2686" s="4"/>
      <c r="BL2686" s="4"/>
      <c r="BM2686" s="4"/>
      <c r="BN2686" s="4"/>
      <c r="BO2686" s="4"/>
      <c r="BP2686" s="4"/>
      <c r="BQ2686" s="4"/>
      <c r="BR2686" s="4"/>
      <c r="BS2686" s="4"/>
      <c r="BT2686" s="4"/>
      <c r="BU2686" s="4"/>
      <c r="BV2686" s="4"/>
      <c r="BW2686" s="4"/>
      <c r="BZ2686" s="7"/>
      <c r="CF2686" s="7"/>
      <c r="CG2686" s="14"/>
      <c r="CH2686" s="7"/>
      <c r="CI2686" s="14"/>
      <c r="CJ2686" s="7"/>
      <c r="CK2686" s="14"/>
      <c r="CL2686" s="7"/>
      <c r="CM2686" s="14"/>
    </row>
    <row r="2687" spans="1:91" x14ac:dyDescent="0.3">
      <c r="A2687" s="10">
        <v>151</v>
      </c>
      <c r="B2687" s="36" t="s">
        <v>921</v>
      </c>
      <c r="G2687" s="36" t="s">
        <v>8120</v>
      </c>
      <c r="K2687" s="7"/>
      <c r="L2687" s="7" t="s">
        <v>834</v>
      </c>
      <c r="M2687" s="7" t="s">
        <v>618</v>
      </c>
      <c r="N2687" s="4"/>
      <c r="O2687" s="4"/>
      <c r="P2687" s="4"/>
      <c r="Q2687" s="4"/>
      <c r="R2687" s="4"/>
      <c r="S2687" s="4"/>
      <c r="T2687" s="4"/>
      <c r="U2687" s="4"/>
      <c r="V2687" s="4"/>
      <c r="W2687" s="4"/>
      <c r="X2687" s="4"/>
      <c r="Y2687" s="4"/>
      <c r="Z2687" s="4"/>
      <c r="AA2687" s="4"/>
      <c r="AB2687" s="4"/>
      <c r="AC2687" s="4"/>
      <c r="AD2687" s="4"/>
      <c r="AE2687" s="4"/>
      <c r="AF2687" s="4"/>
      <c r="AG2687" s="4"/>
      <c r="AH2687" s="4"/>
      <c r="AI2687" s="4"/>
      <c r="AJ2687" s="4"/>
      <c r="AK2687" s="4"/>
      <c r="AL2687" s="4"/>
      <c r="AM2687" s="4"/>
      <c r="AN2687" s="4"/>
      <c r="AO2687" s="4"/>
      <c r="AP2687" s="4"/>
      <c r="AQ2687" s="4"/>
      <c r="AR2687" s="4"/>
      <c r="AS2687" s="4"/>
      <c r="AT2687" s="4"/>
      <c r="AU2687" s="4"/>
      <c r="AV2687" s="4"/>
      <c r="AW2687" s="4"/>
      <c r="AX2687" s="4"/>
      <c r="AY2687" s="4"/>
      <c r="AZ2687" s="4"/>
      <c r="BA2687" s="4"/>
      <c r="BB2687" s="4"/>
      <c r="BC2687" s="4"/>
      <c r="BD2687" s="4"/>
      <c r="BE2687" s="4"/>
      <c r="BF2687" s="4"/>
      <c r="BG2687" s="4"/>
      <c r="BH2687" s="4"/>
      <c r="BI2687" s="4"/>
      <c r="BJ2687" s="4"/>
      <c r="BK2687" s="4"/>
      <c r="BL2687" s="4"/>
      <c r="BM2687" s="4"/>
      <c r="BN2687" s="4"/>
      <c r="BO2687" s="4"/>
      <c r="BP2687" s="4"/>
      <c r="BQ2687" s="4"/>
      <c r="BR2687" s="4"/>
      <c r="BS2687" s="4"/>
      <c r="BT2687" s="4"/>
      <c r="BU2687" s="4"/>
      <c r="BV2687" s="4"/>
      <c r="BW2687" s="4"/>
      <c r="BZ2687" s="7"/>
      <c r="CF2687" s="7"/>
      <c r="CG2687" s="14"/>
      <c r="CH2687" s="7"/>
      <c r="CI2687" s="14"/>
      <c r="CJ2687" s="7"/>
      <c r="CK2687" s="14"/>
      <c r="CL2687" s="7"/>
      <c r="CM2687" s="14"/>
    </row>
    <row r="2688" spans="1:91" x14ac:dyDescent="0.3">
      <c r="A2688" s="10">
        <v>151</v>
      </c>
      <c r="B2688" s="36" t="s">
        <v>888</v>
      </c>
      <c r="G2688" s="36" t="s">
        <v>8121</v>
      </c>
      <c r="K2688" s="7"/>
      <c r="L2688" s="7" t="s">
        <v>834</v>
      </c>
      <c r="M2688" s="7" t="s">
        <v>5917</v>
      </c>
      <c r="N2688" s="4"/>
      <c r="O2688" s="4"/>
      <c r="P2688" s="4"/>
      <c r="Q2688" s="4"/>
      <c r="R2688" s="4"/>
      <c r="S2688" s="4"/>
      <c r="T2688" s="4"/>
      <c r="U2688" s="4"/>
      <c r="V2688" s="4"/>
      <c r="W2688" s="4"/>
      <c r="X2688" s="4"/>
      <c r="Y2688" s="4"/>
      <c r="Z2688" s="4"/>
      <c r="AA2688" s="4"/>
      <c r="AB2688" s="4"/>
      <c r="AC2688" s="4"/>
      <c r="AD2688" s="4"/>
      <c r="AE2688" s="4"/>
      <c r="AF2688" s="4"/>
      <c r="AG2688" s="4"/>
      <c r="AH2688" s="4"/>
      <c r="AI2688" s="4"/>
      <c r="AJ2688" s="4"/>
      <c r="AK2688" s="4"/>
      <c r="AL2688" s="4"/>
      <c r="AM2688" s="4"/>
      <c r="AN2688" s="4"/>
      <c r="AO2688" s="4"/>
      <c r="AP2688" s="4"/>
      <c r="AQ2688" s="4"/>
      <c r="AR2688" s="4"/>
      <c r="AS2688" s="4"/>
      <c r="AT2688" s="4"/>
      <c r="AU2688" s="4"/>
      <c r="AV2688" s="4"/>
      <c r="AW2688" s="4"/>
      <c r="AX2688" s="4"/>
      <c r="AY2688" s="4"/>
      <c r="AZ2688" s="4"/>
      <c r="BA2688" s="4"/>
      <c r="BB2688" s="4"/>
      <c r="BC2688" s="4"/>
      <c r="BD2688" s="4"/>
      <c r="BE2688" s="4"/>
      <c r="BF2688" s="4"/>
      <c r="BG2688" s="4"/>
      <c r="BH2688" s="4"/>
      <c r="BI2688" s="4"/>
      <c r="BJ2688" s="4"/>
      <c r="BK2688" s="4"/>
      <c r="BL2688" s="4"/>
      <c r="BM2688" s="4"/>
      <c r="BN2688" s="4"/>
      <c r="BO2688" s="4"/>
      <c r="BP2688" s="4"/>
      <c r="BQ2688" s="4"/>
      <c r="BR2688" s="4"/>
      <c r="BS2688" s="4"/>
      <c r="BT2688" s="4"/>
      <c r="BU2688" s="4"/>
      <c r="BV2688" s="4"/>
      <c r="BW2688" s="4"/>
      <c r="BZ2688" s="7"/>
      <c r="CF2688" s="7"/>
      <c r="CG2688" s="14"/>
      <c r="CH2688" s="7"/>
      <c r="CI2688" s="14"/>
      <c r="CJ2688" s="7"/>
      <c r="CK2688" s="14"/>
      <c r="CL2688" s="7"/>
      <c r="CM2688" s="14"/>
    </row>
    <row r="2689" spans="1:91" x14ac:dyDescent="0.3">
      <c r="A2689" s="10">
        <v>151</v>
      </c>
      <c r="B2689" s="36" t="s">
        <v>1028</v>
      </c>
      <c r="G2689" s="36" t="s">
        <v>8122</v>
      </c>
      <c r="K2689" s="7"/>
      <c r="L2689" s="7" t="s">
        <v>834</v>
      </c>
      <c r="M2689" s="7" t="s">
        <v>615</v>
      </c>
      <c r="N2689" s="4"/>
      <c r="O2689" s="4"/>
      <c r="P2689" s="4"/>
      <c r="Q2689" s="4"/>
      <c r="R2689" s="4"/>
      <c r="S2689" s="4"/>
      <c r="T2689" s="4"/>
      <c r="U2689" s="4"/>
      <c r="V2689" s="4"/>
      <c r="W2689" s="4"/>
      <c r="X2689" s="4"/>
      <c r="Y2689" s="4"/>
      <c r="Z2689" s="4"/>
      <c r="AA2689" s="4"/>
      <c r="AB2689" s="4"/>
      <c r="AC2689" s="4"/>
      <c r="AD2689" s="4"/>
      <c r="AE2689" s="4"/>
      <c r="AF2689" s="4"/>
      <c r="AG2689" s="4"/>
      <c r="AH2689" s="4"/>
      <c r="AI2689" s="4"/>
      <c r="AJ2689" s="4"/>
      <c r="AK2689" s="4"/>
      <c r="AL2689" s="4"/>
      <c r="AM2689" s="4"/>
      <c r="AN2689" s="4"/>
      <c r="AO2689" s="4"/>
      <c r="AP2689" s="4"/>
      <c r="AQ2689" s="4"/>
      <c r="AR2689" s="4"/>
      <c r="AS2689" s="4"/>
      <c r="AT2689" s="4"/>
      <c r="AU2689" s="4"/>
      <c r="AV2689" s="4"/>
      <c r="AW2689" s="4"/>
      <c r="AX2689" s="4"/>
      <c r="AY2689" s="4"/>
      <c r="AZ2689" s="4"/>
      <c r="BA2689" s="4"/>
      <c r="BB2689" s="4"/>
      <c r="BC2689" s="4"/>
      <c r="BD2689" s="4"/>
      <c r="BE2689" s="4"/>
      <c r="BF2689" s="4"/>
      <c r="BG2689" s="4"/>
      <c r="BH2689" s="4"/>
      <c r="BI2689" s="4"/>
      <c r="BJ2689" s="4"/>
      <c r="BK2689" s="4"/>
      <c r="BL2689" s="4"/>
      <c r="BM2689" s="4"/>
      <c r="BN2689" s="4"/>
      <c r="BO2689" s="4"/>
      <c r="BP2689" s="4"/>
      <c r="BQ2689" s="4"/>
      <c r="BR2689" s="4"/>
      <c r="BS2689" s="4"/>
      <c r="BT2689" s="4"/>
      <c r="BU2689" s="4"/>
      <c r="BV2689" s="4"/>
      <c r="BW2689" s="4"/>
      <c r="BZ2689" s="7"/>
      <c r="CF2689" s="7"/>
      <c r="CG2689" s="14"/>
      <c r="CH2689" s="7"/>
      <c r="CI2689" s="14"/>
      <c r="CJ2689" s="7"/>
      <c r="CK2689" s="14"/>
      <c r="CL2689" s="7"/>
      <c r="CM2689" s="14"/>
    </row>
    <row r="2690" spans="1:91" x14ac:dyDescent="0.3">
      <c r="A2690" s="10">
        <v>151</v>
      </c>
      <c r="B2690" s="36" t="s">
        <v>1242</v>
      </c>
      <c r="G2690" s="36" t="s">
        <v>8123</v>
      </c>
      <c r="K2690" s="7"/>
      <c r="L2690" s="7" t="s">
        <v>834</v>
      </c>
      <c r="M2690" s="7" t="s">
        <v>615</v>
      </c>
      <c r="N2690" s="4"/>
      <c r="O2690" s="4"/>
      <c r="P2690" s="4"/>
      <c r="Q2690" s="4"/>
      <c r="R2690" s="4"/>
      <c r="S2690" s="4"/>
      <c r="T2690" s="4"/>
      <c r="U2690" s="4"/>
      <c r="V2690" s="4"/>
      <c r="W2690" s="4"/>
      <c r="X2690" s="4"/>
      <c r="Y2690" s="4"/>
      <c r="Z2690" s="4"/>
      <c r="AA2690" s="4"/>
      <c r="AB2690" s="4"/>
      <c r="AC2690" s="4"/>
      <c r="AD2690" s="4"/>
      <c r="AE2690" s="4"/>
      <c r="AF2690" s="4"/>
      <c r="AG2690" s="4"/>
      <c r="AH2690" s="4"/>
      <c r="AI2690" s="4"/>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c r="BI2690" s="4"/>
      <c r="BJ2690" s="4"/>
      <c r="BK2690" s="4"/>
      <c r="BL2690" s="4"/>
      <c r="BM2690" s="4"/>
      <c r="BN2690" s="4"/>
      <c r="BO2690" s="4"/>
      <c r="BP2690" s="4"/>
      <c r="BQ2690" s="4"/>
      <c r="BR2690" s="4"/>
      <c r="BS2690" s="4"/>
      <c r="BT2690" s="4"/>
      <c r="BU2690" s="4"/>
      <c r="BV2690" s="4"/>
      <c r="BW2690" s="4"/>
      <c r="BZ2690" s="7"/>
      <c r="CF2690" s="7"/>
      <c r="CG2690" s="14"/>
      <c r="CH2690" s="7"/>
      <c r="CI2690" s="14"/>
      <c r="CJ2690" s="7"/>
      <c r="CK2690" s="14"/>
      <c r="CL2690" s="7"/>
      <c r="CM2690" s="14"/>
    </row>
    <row r="2691" spans="1:91" x14ac:dyDescent="0.3">
      <c r="A2691" s="10">
        <v>151</v>
      </c>
      <c r="B2691" s="36" t="s">
        <v>2547</v>
      </c>
      <c r="G2691" s="36" t="s">
        <v>8124</v>
      </c>
      <c r="K2691" s="7"/>
      <c r="L2691" s="7" t="s">
        <v>834</v>
      </c>
      <c r="M2691" s="7" t="s">
        <v>615</v>
      </c>
      <c r="N2691" s="4"/>
      <c r="O2691" s="4"/>
      <c r="P2691" s="4"/>
      <c r="Q2691" s="4"/>
      <c r="R2691" s="4"/>
      <c r="S2691" s="4"/>
      <c r="T2691" s="4"/>
      <c r="U2691" s="4"/>
      <c r="V2691" s="4"/>
      <c r="W2691" s="4"/>
      <c r="X2691" s="4"/>
      <c r="Y2691" s="4"/>
      <c r="Z2691" s="4"/>
      <c r="AA2691" s="4"/>
      <c r="AB2691" s="4"/>
      <c r="AC2691" s="4"/>
      <c r="AD2691" s="4"/>
      <c r="AE2691" s="4"/>
      <c r="AF2691" s="4"/>
      <c r="AG2691" s="4"/>
      <c r="AH2691" s="4"/>
      <c r="AI2691" s="4"/>
      <c r="AJ2691" s="4"/>
      <c r="AK2691" s="4"/>
      <c r="AL2691" s="4"/>
      <c r="AM2691" s="4"/>
      <c r="AN2691" s="4"/>
      <c r="AO2691" s="4"/>
      <c r="AP2691" s="4"/>
      <c r="AQ2691" s="4"/>
      <c r="AR2691" s="4"/>
      <c r="AS2691" s="4"/>
      <c r="AT2691" s="4"/>
      <c r="AU2691" s="4"/>
      <c r="AV2691" s="4"/>
      <c r="AW2691" s="4"/>
      <c r="AX2691" s="4"/>
      <c r="AY2691" s="4"/>
      <c r="AZ2691" s="4"/>
      <c r="BA2691" s="4"/>
      <c r="BB2691" s="4"/>
      <c r="BC2691" s="4"/>
      <c r="BD2691" s="4"/>
      <c r="BE2691" s="4"/>
      <c r="BF2691" s="4"/>
      <c r="BG2691" s="4"/>
      <c r="BH2691" s="4"/>
      <c r="BI2691" s="4"/>
      <c r="BJ2691" s="4"/>
      <c r="BK2691" s="4"/>
      <c r="BL2691" s="4"/>
      <c r="BM2691" s="4"/>
      <c r="BN2691" s="4"/>
      <c r="BO2691" s="4"/>
      <c r="BP2691" s="4"/>
      <c r="BQ2691" s="4"/>
      <c r="BR2691" s="4"/>
      <c r="BS2691" s="4"/>
      <c r="BT2691" s="4"/>
      <c r="BU2691" s="4"/>
      <c r="BV2691" s="4"/>
      <c r="BW2691" s="4"/>
      <c r="BZ2691" s="7"/>
      <c r="CF2691" s="7"/>
      <c r="CG2691" s="14"/>
      <c r="CH2691" s="7"/>
      <c r="CI2691" s="14"/>
      <c r="CJ2691" s="7"/>
      <c r="CK2691" s="14"/>
      <c r="CL2691" s="7"/>
      <c r="CM2691" s="14"/>
    </row>
    <row r="2692" spans="1:91" x14ac:dyDescent="0.3">
      <c r="A2692" s="10">
        <v>151</v>
      </c>
      <c r="B2692" s="36" t="s">
        <v>1058</v>
      </c>
      <c r="G2692" s="36" t="s">
        <v>8125</v>
      </c>
      <c r="K2692" s="7"/>
      <c r="L2692" s="7" t="s">
        <v>834</v>
      </c>
      <c r="M2692" s="7" t="s">
        <v>615</v>
      </c>
      <c r="N2692" s="4"/>
      <c r="O2692" s="4"/>
      <c r="P2692" s="4"/>
      <c r="Q2692" s="4"/>
      <c r="R2692" s="4"/>
      <c r="S2692" s="4"/>
      <c r="T2692" s="4"/>
      <c r="U2692" s="4"/>
      <c r="V2692" s="4"/>
      <c r="W2692" s="4"/>
      <c r="X2692" s="4"/>
      <c r="Y2692" s="4"/>
      <c r="Z2692" s="4"/>
      <c r="AA2692" s="4"/>
      <c r="AB2692" s="4"/>
      <c r="AC2692" s="4"/>
      <c r="AD2692" s="4"/>
      <c r="AE2692" s="4"/>
      <c r="AF2692" s="4"/>
      <c r="AG2692" s="4"/>
      <c r="AH2692" s="4"/>
      <c r="AI2692" s="4"/>
      <c r="AJ2692" s="4"/>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c r="BI2692" s="4"/>
      <c r="BJ2692" s="4"/>
      <c r="BK2692" s="4"/>
      <c r="BL2692" s="4"/>
      <c r="BM2692" s="4"/>
      <c r="BN2692" s="4"/>
      <c r="BO2692" s="4"/>
      <c r="BP2692" s="4"/>
      <c r="BQ2692" s="4"/>
      <c r="BR2692" s="4"/>
      <c r="BS2692" s="4"/>
      <c r="BT2692" s="4"/>
      <c r="BU2692" s="4"/>
      <c r="BV2692" s="4"/>
      <c r="BW2692" s="4"/>
      <c r="BZ2692" s="7"/>
      <c r="CF2692" s="7"/>
      <c r="CG2692" s="14"/>
      <c r="CH2692" s="7"/>
      <c r="CI2692" s="14"/>
      <c r="CJ2692" s="7"/>
      <c r="CK2692" s="14"/>
      <c r="CL2692" s="7"/>
      <c r="CM2692" s="14"/>
    </row>
    <row r="2693" spans="1:91" x14ac:dyDescent="0.3">
      <c r="A2693" s="10">
        <v>151</v>
      </c>
      <c r="B2693" s="36" t="s">
        <v>949</v>
      </c>
      <c r="G2693" s="36" t="s">
        <v>8126</v>
      </c>
      <c r="K2693" s="7"/>
      <c r="L2693" s="7" t="s">
        <v>834</v>
      </c>
      <c r="M2693" s="7" t="s">
        <v>639</v>
      </c>
      <c r="N2693" s="4"/>
      <c r="O2693" s="4"/>
      <c r="P2693" s="4"/>
      <c r="Q2693" s="4"/>
      <c r="R2693" s="4"/>
      <c r="S2693" s="4"/>
      <c r="T2693" s="4"/>
      <c r="U2693" s="4"/>
      <c r="V2693" s="4"/>
      <c r="W2693" s="4"/>
      <c r="X2693" s="4"/>
      <c r="Y2693" s="4"/>
      <c r="Z2693" s="4"/>
      <c r="AA2693" s="4"/>
      <c r="AB2693" s="4"/>
      <c r="AC2693" s="4"/>
      <c r="AD2693" s="4"/>
      <c r="AE2693" s="4"/>
      <c r="AF2693" s="4"/>
      <c r="AG2693" s="4"/>
      <c r="AH2693" s="4"/>
      <c r="AI2693" s="4"/>
      <c r="AJ2693" s="4"/>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c r="BI2693" s="4"/>
      <c r="BJ2693" s="4"/>
      <c r="BK2693" s="4"/>
      <c r="BL2693" s="4"/>
      <c r="BM2693" s="4"/>
      <c r="BN2693" s="4"/>
      <c r="BO2693" s="4"/>
      <c r="BP2693" s="4"/>
      <c r="BQ2693" s="4"/>
      <c r="BR2693" s="4"/>
      <c r="BS2693" s="4"/>
      <c r="BT2693" s="4"/>
      <c r="BU2693" s="4"/>
      <c r="BV2693" s="4"/>
      <c r="BW2693" s="4"/>
      <c r="BZ2693" s="7"/>
      <c r="CF2693" s="7"/>
      <c r="CG2693" s="14"/>
      <c r="CH2693" s="7"/>
      <c r="CI2693" s="14"/>
      <c r="CJ2693" s="7"/>
      <c r="CK2693" s="14"/>
      <c r="CL2693" s="7"/>
      <c r="CM2693" s="14"/>
    </row>
    <row r="2694" spans="1:91" x14ac:dyDescent="0.3">
      <c r="A2694" s="10">
        <v>151</v>
      </c>
      <c r="B2694" s="36" t="s">
        <v>913</v>
      </c>
      <c r="G2694" s="36" t="s">
        <v>8127</v>
      </c>
      <c r="K2694" s="7"/>
      <c r="L2694" s="7" t="s">
        <v>834</v>
      </c>
      <c r="M2694" s="7" t="s">
        <v>615</v>
      </c>
      <c r="N2694" s="4"/>
      <c r="O2694" s="4"/>
      <c r="P2694" s="4"/>
      <c r="Q2694" s="4"/>
      <c r="R2694" s="4"/>
      <c r="S2694" s="4"/>
      <c r="T2694" s="4"/>
      <c r="U2694" s="4"/>
      <c r="V2694" s="4"/>
      <c r="W2694" s="4"/>
      <c r="X2694" s="4"/>
      <c r="Y2694" s="4"/>
      <c r="Z2694" s="4"/>
      <c r="AA2694" s="4"/>
      <c r="AB2694" s="4"/>
      <c r="AC2694" s="4"/>
      <c r="AD2694" s="4"/>
      <c r="AE2694" s="4"/>
      <c r="AF2694" s="4"/>
      <c r="AG2694" s="4"/>
      <c r="AH2694" s="4"/>
      <c r="AI2694" s="4"/>
      <c r="AJ2694" s="4"/>
      <c r="AK2694" s="4"/>
      <c r="AL2694" s="4"/>
      <c r="AM2694" s="4"/>
      <c r="AN2694" s="4"/>
      <c r="AO2694" s="4"/>
      <c r="AP2694" s="4"/>
      <c r="AQ2694" s="4"/>
      <c r="AR2694" s="4"/>
      <c r="AS2694" s="4"/>
      <c r="AT2694" s="4"/>
      <c r="AU2694" s="4"/>
      <c r="AV2694" s="4"/>
      <c r="AW2694" s="4"/>
      <c r="AX2694" s="4"/>
      <c r="AY2694" s="4"/>
      <c r="AZ2694" s="4"/>
      <c r="BA2694" s="4"/>
      <c r="BB2694" s="4"/>
      <c r="BC2694" s="4"/>
      <c r="BD2694" s="4"/>
      <c r="BE2694" s="4"/>
      <c r="BF2694" s="4"/>
      <c r="BG2694" s="4"/>
      <c r="BH2694" s="4"/>
      <c r="BI2694" s="4"/>
      <c r="BJ2694" s="4"/>
      <c r="BK2694" s="4"/>
      <c r="BL2694" s="4"/>
      <c r="BM2694" s="4"/>
      <c r="BN2694" s="4"/>
      <c r="BO2694" s="4"/>
      <c r="BP2694" s="4"/>
      <c r="BQ2694" s="4"/>
      <c r="BR2694" s="4"/>
      <c r="BS2694" s="4"/>
      <c r="BT2694" s="4"/>
      <c r="BU2694" s="4"/>
      <c r="BV2694" s="4"/>
      <c r="BW2694" s="4"/>
      <c r="BZ2694" s="7"/>
      <c r="CF2694" s="7"/>
      <c r="CG2694" s="14"/>
      <c r="CH2694" s="7"/>
      <c r="CI2694" s="14"/>
      <c r="CJ2694" s="7"/>
      <c r="CK2694" s="14"/>
      <c r="CL2694" s="7"/>
      <c r="CM2694" s="14"/>
    </row>
    <row r="2695" spans="1:91" x14ac:dyDescent="0.3">
      <c r="A2695" s="10">
        <v>151</v>
      </c>
      <c r="B2695" s="36" t="s">
        <v>897</v>
      </c>
      <c r="G2695" s="36" t="s">
        <v>8128</v>
      </c>
      <c r="K2695" s="7"/>
      <c r="L2695" s="7" t="s">
        <v>834</v>
      </c>
      <c r="M2695" s="7" t="s">
        <v>639</v>
      </c>
      <c r="N2695" s="4"/>
      <c r="O2695" s="4"/>
      <c r="P2695" s="4"/>
      <c r="Q2695" s="4"/>
      <c r="R2695" s="4"/>
      <c r="S2695" s="4"/>
      <c r="T2695" s="4"/>
      <c r="U2695" s="4"/>
      <c r="V2695" s="4"/>
      <c r="W2695" s="4"/>
      <c r="X2695" s="4"/>
      <c r="Y2695" s="4"/>
      <c r="Z2695" s="4"/>
      <c r="AA2695" s="4"/>
      <c r="AB2695" s="4"/>
      <c r="AC2695" s="4"/>
      <c r="AD2695" s="4"/>
      <c r="AE2695" s="4"/>
      <c r="AF2695" s="4"/>
      <c r="AG2695" s="4"/>
      <c r="AH2695" s="4"/>
      <c r="AI2695" s="4"/>
      <c r="AJ2695" s="4"/>
      <c r="AK2695" s="4"/>
      <c r="AL2695" s="4"/>
      <c r="AM2695" s="4"/>
      <c r="AN2695" s="4"/>
      <c r="AO2695" s="4"/>
      <c r="AP2695" s="4"/>
      <c r="AQ2695" s="4"/>
      <c r="AR2695" s="4"/>
      <c r="AS2695" s="4"/>
      <c r="AT2695" s="4"/>
      <c r="AU2695" s="4"/>
      <c r="AV2695" s="4"/>
      <c r="AW2695" s="4"/>
      <c r="AX2695" s="4"/>
      <c r="AY2695" s="4"/>
      <c r="AZ2695" s="4"/>
      <c r="BA2695" s="4"/>
      <c r="BB2695" s="4"/>
      <c r="BC2695" s="4"/>
      <c r="BD2695" s="4"/>
      <c r="BE2695" s="4"/>
      <c r="BF2695" s="4"/>
      <c r="BG2695" s="4"/>
      <c r="BH2695" s="4"/>
      <c r="BI2695" s="4"/>
      <c r="BJ2695" s="4"/>
      <c r="BK2695" s="4"/>
      <c r="BL2695" s="4"/>
      <c r="BM2695" s="4"/>
      <c r="BN2695" s="4"/>
      <c r="BO2695" s="4"/>
      <c r="BP2695" s="4"/>
      <c r="BQ2695" s="4"/>
      <c r="BR2695" s="4"/>
      <c r="BS2695" s="4"/>
      <c r="BT2695" s="4"/>
      <c r="BU2695" s="4"/>
      <c r="BV2695" s="4"/>
      <c r="BW2695" s="4"/>
      <c r="BZ2695" s="7"/>
      <c r="CF2695" s="7"/>
      <c r="CG2695" s="14"/>
      <c r="CH2695" s="7"/>
      <c r="CI2695" s="14"/>
      <c r="CJ2695" s="7"/>
      <c r="CK2695" s="14"/>
      <c r="CL2695" s="7"/>
      <c r="CM2695" s="14"/>
    </row>
    <row r="2696" spans="1:91" x14ac:dyDescent="0.3">
      <c r="A2696" s="10">
        <v>151</v>
      </c>
      <c r="B2696" s="36" t="s">
        <v>860</v>
      </c>
      <c r="G2696" s="36" t="s">
        <v>8129</v>
      </c>
      <c r="K2696" s="7"/>
      <c r="L2696" s="7" t="s">
        <v>834</v>
      </c>
      <c r="M2696" s="7" t="s">
        <v>765</v>
      </c>
      <c r="N2696" s="4"/>
      <c r="O2696" s="4"/>
      <c r="P2696" s="4"/>
      <c r="Q2696" s="4"/>
      <c r="R2696" s="4"/>
      <c r="S2696" s="4"/>
      <c r="T2696" s="4"/>
      <c r="U2696" s="4"/>
      <c r="V2696" s="4"/>
      <c r="W2696" s="4"/>
      <c r="X2696" s="4"/>
      <c r="Y2696" s="4"/>
      <c r="Z2696" s="4"/>
      <c r="AA2696" s="4"/>
      <c r="AB2696" s="4"/>
      <c r="AC2696" s="4"/>
      <c r="AD2696" s="4"/>
      <c r="AE2696" s="4"/>
      <c r="AF2696" s="4"/>
      <c r="AG2696" s="4"/>
      <c r="AH2696" s="4"/>
      <c r="AI2696" s="4"/>
      <c r="AJ2696" s="4"/>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c r="BI2696" s="4"/>
      <c r="BJ2696" s="4"/>
      <c r="BK2696" s="4"/>
      <c r="BL2696" s="4"/>
      <c r="BM2696" s="4"/>
      <c r="BN2696" s="4"/>
      <c r="BO2696" s="4"/>
      <c r="BP2696" s="4"/>
      <c r="BQ2696" s="4"/>
      <c r="BR2696" s="4"/>
      <c r="BS2696" s="4"/>
      <c r="BT2696" s="4"/>
      <c r="BU2696" s="4"/>
      <c r="BV2696" s="4"/>
      <c r="BW2696" s="4"/>
      <c r="BZ2696" s="7"/>
      <c r="CF2696" s="7"/>
      <c r="CG2696" s="14"/>
      <c r="CH2696" s="7"/>
      <c r="CI2696" s="14"/>
      <c r="CJ2696" s="7"/>
      <c r="CK2696" s="14"/>
      <c r="CL2696" s="7"/>
      <c r="CM2696" s="14"/>
    </row>
    <row r="2697" spans="1:91" x14ac:dyDescent="0.3">
      <c r="A2697" s="10">
        <v>151</v>
      </c>
      <c r="B2697" s="36" t="s">
        <v>860</v>
      </c>
      <c r="G2697" s="36" t="s">
        <v>8130</v>
      </c>
      <c r="K2697" s="7"/>
      <c r="L2697" s="7" t="s">
        <v>834</v>
      </c>
      <c r="M2697" s="7" t="s">
        <v>606</v>
      </c>
      <c r="N2697" s="4"/>
      <c r="O2697" s="4"/>
      <c r="P2697" s="4"/>
      <c r="Q2697" s="4"/>
      <c r="R2697" s="4"/>
      <c r="S2697" s="4"/>
      <c r="T2697" s="4"/>
      <c r="U2697" s="4"/>
      <c r="V2697" s="4"/>
      <c r="W2697" s="4"/>
      <c r="X2697" s="4"/>
      <c r="Y2697" s="4"/>
      <c r="Z2697" s="4"/>
      <c r="AA2697" s="4"/>
      <c r="AB2697" s="4"/>
      <c r="AC2697" s="4"/>
      <c r="AD2697" s="4"/>
      <c r="AE2697" s="4"/>
      <c r="AF2697" s="4"/>
      <c r="AG2697" s="4"/>
      <c r="AH2697" s="4"/>
      <c r="AI2697" s="4"/>
      <c r="AJ2697" s="4"/>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c r="BI2697" s="4"/>
      <c r="BJ2697" s="4"/>
      <c r="BK2697" s="4"/>
      <c r="BL2697" s="4"/>
      <c r="BM2697" s="4"/>
      <c r="BN2697" s="4"/>
      <c r="BO2697" s="4"/>
      <c r="BP2697" s="4"/>
      <c r="BQ2697" s="4"/>
      <c r="BR2697" s="4"/>
      <c r="BS2697" s="4"/>
      <c r="BT2697" s="4"/>
      <c r="BU2697" s="4"/>
      <c r="BV2697" s="4"/>
      <c r="BW2697" s="4"/>
      <c r="BZ2697" s="7"/>
      <c r="CF2697" s="7"/>
      <c r="CG2697" s="14"/>
      <c r="CH2697" s="7"/>
      <c r="CI2697" s="14"/>
      <c r="CJ2697" s="7"/>
      <c r="CK2697" s="14"/>
      <c r="CL2697" s="7"/>
      <c r="CM2697" s="14"/>
    </row>
    <row r="2698" spans="1:91" x14ac:dyDescent="0.3">
      <c r="A2698" s="10">
        <v>151</v>
      </c>
      <c r="B2698" s="36" t="s">
        <v>1025</v>
      </c>
      <c r="G2698" s="36" t="s">
        <v>8131</v>
      </c>
      <c r="K2698" s="7"/>
      <c r="L2698" s="7" t="s">
        <v>834</v>
      </c>
      <c r="M2698" s="7" t="s">
        <v>669</v>
      </c>
      <c r="N2698" s="4"/>
      <c r="O2698" s="4"/>
      <c r="P2698" s="4"/>
      <c r="Q2698" s="4"/>
      <c r="R2698" s="4"/>
      <c r="S2698" s="4"/>
      <c r="T2698" s="4"/>
      <c r="U2698" s="4"/>
      <c r="V2698" s="4"/>
      <c r="W2698" s="4"/>
      <c r="X2698" s="4"/>
      <c r="Y2698" s="4"/>
      <c r="Z2698" s="4"/>
      <c r="AA2698" s="4"/>
      <c r="AB2698" s="4"/>
      <c r="AC2698" s="4"/>
      <c r="AD2698" s="4"/>
      <c r="AE2698" s="4"/>
      <c r="AF2698" s="4"/>
      <c r="AG2698" s="4"/>
      <c r="AH2698" s="4"/>
      <c r="AI2698" s="4"/>
      <c r="AJ2698" s="4"/>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c r="BI2698" s="4"/>
      <c r="BJ2698" s="4"/>
      <c r="BK2698" s="4"/>
      <c r="BL2698" s="4"/>
      <c r="BM2698" s="4"/>
      <c r="BN2698" s="4"/>
      <c r="BO2698" s="4"/>
      <c r="BP2698" s="4"/>
      <c r="BQ2698" s="4"/>
      <c r="BR2698" s="4"/>
      <c r="BS2698" s="4"/>
      <c r="BT2698" s="4"/>
      <c r="BU2698" s="4"/>
      <c r="BV2698" s="4"/>
      <c r="BW2698" s="4"/>
      <c r="BZ2698" s="7"/>
      <c r="CF2698" s="7"/>
      <c r="CG2698" s="14"/>
      <c r="CH2698" s="7"/>
      <c r="CI2698" s="14"/>
      <c r="CJ2698" s="7"/>
      <c r="CK2698" s="14"/>
      <c r="CL2698" s="7"/>
      <c r="CM2698" s="14"/>
    </row>
    <row r="2699" spans="1:91" x14ac:dyDescent="0.3">
      <c r="A2699" s="10">
        <v>151</v>
      </c>
      <c r="B2699" s="36" t="s">
        <v>1025</v>
      </c>
      <c r="G2699" s="36" t="s">
        <v>8132</v>
      </c>
      <c r="K2699" s="7"/>
      <c r="L2699" s="7" t="s">
        <v>834</v>
      </c>
      <c r="M2699" s="7" t="s">
        <v>669</v>
      </c>
      <c r="N2699" s="4"/>
      <c r="O2699" s="4"/>
      <c r="P2699" s="4"/>
      <c r="Q2699" s="4"/>
      <c r="R2699" s="4"/>
      <c r="S2699" s="4"/>
      <c r="T2699" s="4"/>
      <c r="U2699" s="4"/>
      <c r="V2699" s="4"/>
      <c r="W2699" s="4"/>
      <c r="X2699" s="4"/>
      <c r="Y2699" s="4"/>
      <c r="Z2699" s="4"/>
      <c r="AA2699" s="4"/>
      <c r="AB2699" s="4"/>
      <c r="AC2699" s="4"/>
      <c r="AD2699" s="4"/>
      <c r="AE2699" s="4"/>
      <c r="AF2699" s="4"/>
      <c r="AG2699" s="4"/>
      <c r="AH2699" s="4"/>
      <c r="AI2699" s="4"/>
      <c r="AJ2699" s="4"/>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c r="BI2699" s="4"/>
      <c r="BJ2699" s="4"/>
      <c r="BK2699" s="4"/>
      <c r="BL2699" s="4"/>
      <c r="BM2699" s="4"/>
      <c r="BN2699" s="4"/>
      <c r="BO2699" s="4"/>
      <c r="BP2699" s="4"/>
      <c r="BQ2699" s="4"/>
      <c r="BR2699" s="4"/>
      <c r="BS2699" s="4"/>
      <c r="BT2699" s="4"/>
      <c r="BU2699" s="4"/>
      <c r="BV2699" s="4"/>
      <c r="BW2699" s="4"/>
      <c r="BZ2699" s="7"/>
      <c r="CF2699" s="7"/>
      <c r="CG2699" s="14"/>
      <c r="CH2699" s="7"/>
      <c r="CI2699" s="14"/>
      <c r="CJ2699" s="7"/>
      <c r="CK2699" s="14"/>
      <c r="CL2699" s="7"/>
      <c r="CM2699" s="14"/>
    </row>
    <row r="2700" spans="1:91" x14ac:dyDescent="0.3">
      <c r="A2700" s="10">
        <v>151</v>
      </c>
      <c r="B2700" s="36" t="s">
        <v>886</v>
      </c>
      <c r="G2700" s="36" t="s">
        <v>8133</v>
      </c>
      <c r="K2700" s="7"/>
      <c r="L2700" s="7" t="s">
        <v>834</v>
      </c>
      <c r="M2700" s="7" t="s">
        <v>669</v>
      </c>
      <c r="N2700" s="4"/>
      <c r="O2700" s="4"/>
      <c r="P2700" s="4"/>
      <c r="Q2700" s="4"/>
      <c r="R2700" s="4"/>
      <c r="S2700" s="4"/>
      <c r="T2700" s="4"/>
      <c r="U2700" s="4"/>
      <c r="V2700" s="4"/>
      <c r="W2700" s="4"/>
      <c r="X2700" s="4"/>
      <c r="Y2700" s="4"/>
      <c r="Z2700" s="4"/>
      <c r="AA2700" s="4"/>
      <c r="AB2700" s="4"/>
      <c r="AC2700" s="4"/>
      <c r="AD2700" s="4"/>
      <c r="AE2700" s="4"/>
      <c r="AF2700" s="4"/>
      <c r="AG2700" s="4"/>
      <c r="AH2700" s="4"/>
      <c r="AI2700" s="4"/>
      <c r="AJ2700" s="4"/>
      <c r="AK2700" s="4"/>
      <c r="AL2700" s="4"/>
      <c r="AM2700" s="4"/>
      <c r="AN2700" s="4"/>
      <c r="AO2700" s="4"/>
      <c r="AP2700" s="4"/>
      <c r="AQ2700" s="4"/>
      <c r="AR2700" s="4"/>
      <c r="AS2700" s="4"/>
      <c r="AT2700" s="4"/>
      <c r="AU2700" s="4"/>
      <c r="AV2700" s="4"/>
      <c r="AW2700" s="4"/>
      <c r="AX2700" s="4"/>
      <c r="AY2700" s="4"/>
      <c r="AZ2700" s="4"/>
      <c r="BA2700" s="4"/>
      <c r="BB2700" s="4"/>
      <c r="BC2700" s="4"/>
      <c r="BD2700" s="4"/>
      <c r="BE2700" s="4"/>
      <c r="BF2700" s="4"/>
      <c r="BG2700" s="4"/>
      <c r="BH2700" s="4"/>
      <c r="BI2700" s="4"/>
      <c r="BJ2700" s="4"/>
      <c r="BK2700" s="4"/>
      <c r="BL2700" s="4"/>
      <c r="BM2700" s="4"/>
      <c r="BN2700" s="4"/>
      <c r="BO2700" s="4"/>
      <c r="BP2700" s="4"/>
      <c r="BQ2700" s="4"/>
      <c r="BR2700" s="4"/>
      <c r="BS2700" s="4"/>
      <c r="BT2700" s="4"/>
      <c r="BU2700" s="4"/>
      <c r="BV2700" s="4"/>
      <c r="BW2700" s="4"/>
      <c r="BZ2700" s="7"/>
      <c r="CF2700" s="7"/>
      <c r="CG2700" s="14"/>
      <c r="CH2700" s="7"/>
      <c r="CI2700" s="14"/>
      <c r="CJ2700" s="7"/>
      <c r="CK2700" s="14"/>
      <c r="CL2700" s="7"/>
      <c r="CM2700" s="14"/>
    </row>
    <row r="2701" spans="1:91" x14ac:dyDescent="0.3">
      <c r="A2701" s="10">
        <v>151</v>
      </c>
      <c r="B2701" s="36" t="s">
        <v>1058</v>
      </c>
      <c r="G2701" s="36" t="s">
        <v>8134</v>
      </c>
      <c r="K2701" s="7"/>
      <c r="L2701" s="7" t="s">
        <v>834</v>
      </c>
      <c r="M2701" s="7" t="s">
        <v>633</v>
      </c>
      <c r="N2701" s="4"/>
      <c r="O2701" s="4"/>
      <c r="P2701" s="4"/>
      <c r="Q2701" s="4"/>
      <c r="R2701" s="4"/>
      <c r="S2701" s="4"/>
      <c r="T2701" s="4"/>
      <c r="U2701" s="4"/>
      <c r="V2701" s="4"/>
      <c r="W2701" s="4"/>
      <c r="X2701" s="4"/>
      <c r="Y2701" s="4"/>
      <c r="Z2701" s="4"/>
      <c r="AA2701" s="4"/>
      <c r="AB2701" s="4"/>
      <c r="AC2701" s="4"/>
      <c r="AD2701" s="4"/>
      <c r="AE2701" s="4"/>
      <c r="AF2701" s="4"/>
      <c r="AG2701" s="4"/>
      <c r="AH2701" s="4"/>
      <c r="AI2701" s="4"/>
      <c r="AJ2701" s="4"/>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c r="BI2701" s="4"/>
      <c r="BJ2701" s="4"/>
      <c r="BK2701" s="4"/>
      <c r="BL2701" s="4"/>
      <c r="BM2701" s="4"/>
      <c r="BN2701" s="4"/>
      <c r="BO2701" s="4"/>
      <c r="BP2701" s="4"/>
      <c r="BQ2701" s="4"/>
      <c r="BR2701" s="4"/>
      <c r="BS2701" s="4"/>
      <c r="BT2701" s="4"/>
      <c r="BU2701" s="4"/>
      <c r="BV2701" s="4"/>
      <c r="BW2701" s="4"/>
      <c r="BZ2701" s="7"/>
      <c r="CF2701" s="7"/>
      <c r="CG2701" s="14"/>
      <c r="CH2701" s="7"/>
      <c r="CI2701" s="14"/>
      <c r="CJ2701" s="7"/>
      <c r="CK2701" s="14"/>
      <c r="CL2701" s="7"/>
      <c r="CM2701" s="14"/>
    </row>
    <row r="2702" spans="1:91" x14ac:dyDescent="0.3">
      <c r="A2702" s="10">
        <v>151</v>
      </c>
      <c r="B2702" s="36" t="s">
        <v>1058</v>
      </c>
      <c r="G2702" s="36" t="s">
        <v>8135</v>
      </c>
      <c r="K2702" s="7"/>
      <c r="L2702" s="7" t="s">
        <v>834</v>
      </c>
      <c r="M2702" s="7" t="s">
        <v>636</v>
      </c>
      <c r="N2702" s="4"/>
      <c r="O2702" s="4"/>
      <c r="P2702" s="4"/>
      <c r="Q2702" s="4"/>
      <c r="R2702" s="4"/>
      <c r="S2702" s="4"/>
      <c r="T2702" s="4"/>
      <c r="U2702" s="4"/>
      <c r="V2702" s="4"/>
      <c r="W2702" s="4"/>
      <c r="X2702" s="4"/>
      <c r="Y2702" s="4"/>
      <c r="Z2702" s="4"/>
      <c r="AA2702" s="4"/>
      <c r="AB2702" s="4"/>
      <c r="AC2702" s="4"/>
      <c r="AD2702" s="4"/>
      <c r="AE2702" s="4"/>
      <c r="AF2702" s="4"/>
      <c r="AG2702" s="4"/>
      <c r="AH2702" s="4"/>
      <c r="AI2702" s="4"/>
      <c r="AJ2702" s="4"/>
      <c r="AK2702" s="4"/>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4"/>
      <c r="BH2702" s="4"/>
      <c r="BI2702" s="4"/>
      <c r="BJ2702" s="4"/>
      <c r="BK2702" s="4"/>
      <c r="BL2702" s="4"/>
      <c r="BM2702" s="4"/>
      <c r="BN2702" s="4"/>
      <c r="BO2702" s="4"/>
      <c r="BP2702" s="4"/>
      <c r="BQ2702" s="4"/>
      <c r="BR2702" s="4"/>
      <c r="BS2702" s="4"/>
      <c r="BT2702" s="4"/>
      <c r="BU2702" s="4"/>
      <c r="BV2702" s="4"/>
      <c r="BW2702" s="4"/>
      <c r="BZ2702" s="7"/>
      <c r="CF2702" s="7"/>
      <c r="CG2702" s="14"/>
      <c r="CH2702" s="7"/>
      <c r="CI2702" s="14"/>
      <c r="CJ2702" s="7"/>
      <c r="CK2702" s="14"/>
      <c r="CL2702" s="7"/>
      <c r="CM2702" s="14"/>
    </row>
    <row r="2703" spans="1:91" x14ac:dyDescent="0.3">
      <c r="A2703" s="10">
        <v>151</v>
      </c>
      <c r="B2703" s="36" t="s">
        <v>868</v>
      </c>
      <c r="G2703" s="36" t="s">
        <v>8136</v>
      </c>
      <c r="K2703" s="7"/>
      <c r="L2703" s="7" t="s">
        <v>834</v>
      </c>
      <c r="M2703" s="7" t="s">
        <v>639</v>
      </c>
      <c r="N2703" s="4"/>
      <c r="O2703" s="4"/>
      <c r="P2703" s="4"/>
      <c r="Q2703" s="4"/>
      <c r="R2703" s="4"/>
      <c r="S2703" s="4"/>
      <c r="T2703" s="4"/>
      <c r="U2703" s="4"/>
      <c r="V2703" s="4"/>
      <c r="W2703" s="4"/>
      <c r="X2703" s="4"/>
      <c r="Y2703" s="4"/>
      <c r="Z2703" s="4"/>
      <c r="AA2703" s="4"/>
      <c r="AB2703" s="4"/>
      <c r="AC2703" s="4"/>
      <c r="AD2703" s="4"/>
      <c r="AE2703" s="4"/>
      <c r="AF2703" s="4"/>
      <c r="AG2703" s="4"/>
      <c r="AH2703" s="4"/>
      <c r="AI2703" s="4"/>
      <c r="AJ2703" s="4"/>
      <c r="AK2703" s="4"/>
      <c r="AL2703" s="4"/>
      <c r="AM2703" s="4"/>
      <c r="AN2703" s="4"/>
      <c r="AO2703" s="4"/>
      <c r="AP2703" s="4"/>
      <c r="AQ2703" s="4"/>
      <c r="AR2703" s="4"/>
      <c r="AS2703" s="4"/>
      <c r="AT2703" s="4"/>
      <c r="AU2703" s="4"/>
      <c r="AV2703" s="4"/>
      <c r="AW2703" s="4"/>
      <c r="AX2703" s="4"/>
      <c r="AY2703" s="4"/>
      <c r="AZ2703" s="4"/>
      <c r="BA2703" s="4"/>
      <c r="BB2703" s="4"/>
      <c r="BC2703" s="4"/>
      <c r="BD2703" s="4"/>
      <c r="BE2703" s="4"/>
      <c r="BF2703" s="4"/>
      <c r="BG2703" s="4"/>
      <c r="BH2703" s="4"/>
      <c r="BI2703" s="4"/>
      <c r="BJ2703" s="4"/>
      <c r="BK2703" s="4"/>
      <c r="BL2703" s="4"/>
      <c r="BM2703" s="4"/>
      <c r="BN2703" s="4"/>
      <c r="BO2703" s="4"/>
      <c r="BP2703" s="4"/>
      <c r="BQ2703" s="4"/>
      <c r="BR2703" s="4"/>
      <c r="BS2703" s="4"/>
      <c r="BT2703" s="4"/>
      <c r="BU2703" s="4"/>
      <c r="BV2703" s="4"/>
      <c r="BW2703" s="4"/>
      <c r="BZ2703" s="7"/>
      <c r="CF2703" s="7"/>
      <c r="CG2703" s="14"/>
      <c r="CH2703" s="7"/>
      <c r="CI2703" s="14"/>
      <c r="CJ2703" s="7"/>
      <c r="CK2703" s="14"/>
      <c r="CL2703" s="7"/>
      <c r="CM2703" s="14"/>
    </row>
    <row r="2704" spans="1:91" x14ac:dyDescent="0.3">
      <c r="A2704" s="10">
        <v>151</v>
      </c>
      <c r="B2704" s="36" t="s">
        <v>868</v>
      </c>
      <c r="G2704" s="36" t="s">
        <v>8137</v>
      </c>
      <c r="K2704" s="7"/>
      <c r="L2704" s="7" t="s">
        <v>834</v>
      </c>
      <c r="M2704" s="7" t="s">
        <v>639</v>
      </c>
      <c r="N2704" s="4"/>
      <c r="O2704" s="4"/>
      <c r="P2704" s="4"/>
      <c r="Q2704" s="4"/>
      <c r="R2704" s="4"/>
      <c r="S2704" s="4"/>
      <c r="T2704" s="4"/>
      <c r="U2704" s="4"/>
      <c r="V2704" s="4"/>
      <c r="W2704" s="4"/>
      <c r="X2704" s="4"/>
      <c r="Y2704" s="4"/>
      <c r="Z2704" s="4"/>
      <c r="AA2704" s="4"/>
      <c r="AB2704" s="4"/>
      <c r="AC2704" s="4"/>
      <c r="AD2704" s="4"/>
      <c r="AE2704" s="4"/>
      <c r="AF2704" s="4"/>
      <c r="AG2704" s="4"/>
      <c r="AH2704" s="4"/>
      <c r="AI2704" s="4"/>
      <c r="AJ2704" s="4"/>
      <c r="AK2704" s="4"/>
      <c r="AL2704" s="4"/>
      <c r="AM2704" s="4"/>
      <c r="AN2704" s="4"/>
      <c r="AO2704" s="4"/>
      <c r="AP2704" s="4"/>
      <c r="AQ2704" s="4"/>
      <c r="AR2704" s="4"/>
      <c r="AS2704" s="4"/>
      <c r="AT2704" s="4"/>
      <c r="AU2704" s="4"/>
      <c r="AV2704" s="4"/>
      <c r="AW2704" s="4"/>
      <c r="AX2704" s="4"/>
      <c r="AY2704" s="4"/>
      <c r="AZ2704" s="4"/>
      <c r="BA2704" s="4"/>
      <c r="BB2704" s="4"/>
      <c r="BC2704" s="4"/>
      <c r="BD2704" s="4"/>
      <c r="BE2704" s="4"/>
      <c r="BF2704" s="4"/>
      <c r="BG2704" s="4"/>
      <c r="BH2704" s="4"/>
      <c r="BI2704" s="4"/>
      <c r="BJ2704" s="4"/>
      <c r="BK2704" s="4"/>
      <c r="BL2704" s="4"/>
      <c r="BM2704" s="4"/>
      <c r="BN2704" s="4"/>
      <c r="BO2704" s="4"/>
      <c r="BP2704" s="4"/>
      <c r="BQ2704" s="4"/>
      <c r="BR2704" s="4"/>
      <c r="BS2704" s="4"/>
      <c r="BT2704" s="4"/>
      <c r="BU2704" s="4"/>
      <c r="BV2704" s="4"/>
      <c r="BW2704" s="4"/>
      <c r="BZ2704" s="7"/>
      <c r="CF2704" s="7"/>
      <c r="CG2704" s="14"/>
      <c r="CH2704" s="7"/>
      <c r="CI2704" s="14"/>
      <c r="CJ2704" s="7"/>
      <c r="CK2704" s="14"/>
      <c r="CL2704" s="7"/>
      <c r="CM2704" s="14"/>
    </row>
    <row r="2705" spans="1:91" x14ac:dyDescent="0.3">
      <c r="A2705" s="10">
        <v>151</v>
      </c>
      <c r="B2705" s="36" t="s">
        <v>1464</v>
      </c>
      <c r="G2705" s="36" t="s">
        <v>8138</v>
      </c>
      <c r="K2705" s="7"/>
      <c r="L2705" s="7" t="s">
        <v>834</v>
      </c>
      <c r="M2705" s="7" t="s">
        <v>618</v>
      </c>
      <c r="N2705" s="4"/>
      <c r="O2705" s="4"/>
      <c r="P2705" s="4"/>
      <c r="Q2705" s="4"/>
      <c r="R2705" s="4"/>
      <c r="S2705" s="4"/>
      <c r="T2705" s="4"/>
      <c r="U2705" s="4"/>
      <c r="V2705" s="4"/>
      <c r="W2705" s="4"/>
      <c r="X2705" s="4"/>
      <c r="Y2705" s="4"/>
      <c r="Z2705" s="4"/>
      <c r="AA2705" s="4"/>
      <c r="AB2705" s="4"/>
      <c r="AC2705" s="4"/>
      <c r="AD2705" s="4"/>
      <c r="AE2705" s="4"/>
      <c r="AF2705" s="4"/>
      <c r="AG2705" s="4"/>
      <c r="AH2705" s="4"/>
      <c r="AI2705" s="4"/>
      <c r="AJ2705" s="4"/>
      <c r="AK2705" s="4"/>
      <c r="AL2705" s="4"/>
      <c r="AM2705" s="4"/>
      <c r="AN2705" s="4"/>
      <c r="AO2705" s="4"/>
      <c r="AP2705" s="4"/>
      <c r="AQ2705" s="4"/>
      <c r="AR2705" s="4"/>
      <c r="AS2705" s="4"/>
      <c r="AT2705" s="4"/>
      <c r="AU2705" s="4"/>
      <c r="AV2705" s="4"/>
      <c r="AW2705" s="4"/>
      <c r="AX2705" s="4"/>
      <c r="AY2705" s="4"/>
      <c r="AZ2705" s="4"/>
      <c r="BA2705" s="4"/>
      <c r="BB2705" s="4"/>
      <c r="BC2705" s="4"/>
      <c r="BD2705" s="4"/>
      <c r="BE2705" s="4"/>
      <c r="BF2705" s="4"/>
      <c r="BG2705" s="4"/>
      <c r="BH2705" s="4"/>
      <c r="BI2705" s="4"/>
      <c r="BJ2705" s="4"/>
      <c r="BK2705" s="4"/>
      <c r="BL2705" s="4"/>
      <c r="BM2705" s="4"/>
      <c r="BN2705" s="4"/>
      <c r="BO2705" s="4"/>
      <c r="BP2705" s="4"/>
      <c r="BQ2705" s="4"/>
      <c r="BR2705" s="4"/>
      <c r="BS2705" s="4"/>
      <c r="BT2705" s="4"/>
      <c r="BU2705" s="4"/>
      <c r="BV2705" s="4"/>
      <c r="BW2705" s="4"/>
      <c r="BZ2705" s="7"/>
      <c r="CF2705" s="7"/>
      <c r="CG2705" s="14"/>
      <c r="CH2705" s="7"/>
      <c r="CI2705" s="14"/>
      <c r="CJ2705" s="7"/>
      <c r="CK2705" s="14"/>
      <c r="CL2705" s="7"/>
      <c r="CM2705" s="14"/>
    </row>
    <row r="2706" spans="1:91" x14ac:dyDescent="0.3">
      <c r="A2706" s="10">
        <v>151</v>
      </c>
      <c r="B2706" s="36" t="s">
        <v>921</v>
      </c>
      <c r="G2706" s="36" t="s">
        <v>8139</v>
      </c>
      <c r="K2706" s="7"/>
      <c r="L2706" s="7" t="s">
        <v>834</v>
      </c>
      <c r="M2706" s="7" t="s">
        <v>618</v>
      </c>
      <c r="N2706" s="4"/>
      <c r="O2706" s="4"/>
      <c r="P2706" s="4"/>
      <c r="Q2706" s="4"/>
      <c r="R2706" s="4"/>
      <c r="S2706" s="4"/>
      <c r="T2706" s="4"/>
      <c r="U2706" s="4"/>
      <c r="V2706" s="4"/>
      <c r="W2706" s="4"/>
      <c r="X2706" s="4"/>
      <c r="Y2706" s="4"/>
      <c r="Z2706" s="4"/>
      <c r="AA2706" s="4"/>
      <c r="AB2706" s="4"/>
      <c r="AC2706" s="4"/>
      <c r="AD2706" s="4"/>
      <c r="AE2706" s="4"/>
      <c r="AF2706" s="4"/>
      <c r="AG2706" s="4"/>
      <c r="AH2706" s="4"/>
      <c r="AI2706" s="4"/>
      <c r="AJ2706" s="4"/>
      <c r="AK2706" s="4"/>
      <c r="AL2706" s="4"/>
      <c r="AM2706" s="4"/>
      <c r="AN2706" s="4"/>
      <c r="AO2706" s="4"/>
      <c r="AP2706" s="4"/>
      <c r="AQ2706" s="4"/>
      <c r="AR2706" s="4"/>
      <c r="AS2706" s="4"/>
      <c r="AT2706" s="4"/>
      <c r="AU2706" s="4"/>
      <c r="AV2706" s="4"/>
      <c r="AW2706" s="4"/>
      <c r="AX2706" s="4"/>
      <c r="AY2706" s="4"/>
      <c r="AZ2706" s="4"/>
      <c r="BA2706" s="4"/>
      <c r="BB2706" s="4"/>
      <c r="BC2706" s="4"/>
      <c r="BD2706" s="4"/>
      <c r="BE2706" s="4"/>
      <c r="BF2706" s="4"/>
      <c r="BG2706" s="4"/>
      <c r="BH2706" s="4"/>
      <c r="BI2706" s="4"/>
      <c r="BJ2706" s="4"/>
      <c r="BK2706" s="4"/>
      <c r="BL2706" s="4"/>
      <c r="BM2706" s="4"/>
      <c r="BN2706" s="4"/>
      <c r="BO2706" s="4"/>
      <c r="BP2706" s="4"/>
      <c r="BQ2706" s="4"/>
      <c r="BR2706" s="4"/>
      <c r="BS2706" s="4"/>
      <c r="BT2706" s="4"/>
      <c r="BU2706" s="4"/>
      <c r="BV2706" s="4"/>
      <c r="BW2706" s="4"/>
      <c r="BZ2706" s="7"/>
      <c r="CF2706" s="7"/>
      <c r="CG2706" s="14"/>
      <c r="CH2706" s="7"/>
      <c r="CI2706" s="14"/>
      <c r="CJ2706" s="7"/>
      <c r="CK2706" s="14"/>
      <c r="CL2706" s="7"/>
      <c r="CM2706" s="14"/>
    </row>
    <row r="2707" spans="1:91" x14ac:dyDescent="0.3">
      <c r="A2707" s="10">
        <v>151</v>
      </c>
      <c r="B2707" s="36" t="s">
        <v>1058</v>
      </c>
      <c r="G2707" s="36" t="s">
        <v>8140</v>
      </c>
      <c r="K2707" s="7"/>
      <c r="L2707" s="7" t="s">
        <v>834</v>
      </c>
      <c r="M2707" s="7" t="s">
        <v>621</v>
      </c>
      <c r="N2707" s="4"/>
      <c r="O2707" s="4"/>
      <c r="P2707" s="4"/>
      <c r="Q2707" s="4"/>
      <c r="R2707" s="4"/>
      <c r="S2707" s="4"/>
      <c r="T2707" s="4"/>
      <c r="U2707" s="4"/>
      <c r="V2707" s="4"/>
      <c r="W2707" s="4"/>
      <c r="X2707" s="4"/>
      <c r="Y2707" s="4"/>
      <c r="Z2707" s="4"/>
      <c r="AA2707" s="4"/>
      <c r="AB2707" s="4"/>
      <c r="AC2707" s="4"/>
      <c r="AD2707" s="4"/>
      <c r="AE2707" s="4"/>
      <c r="AF2707" s="4"/>
      <c r="AG2707" s="4"/>
      <c r="AH2707" s="4"/>
      <c r="AI2707" s="4"/>
      <c r="AJ2707" s="4"/>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c r="BI2707" s="4"/>
      <c r="BJ2707" s="4"/>
      <c r="BK2707" s="4"/>
      <c r="BL2707" s="4"/>
      <c r="BM2707" s="4"/>
      <c r="BN2707" s="4"/>
      <c r="BO2707" s="4"/>
      <c r="BP2707" s="4"/>
      <c r="BQ2707" s="4"/>
      <c r="BR2707" s="4"/>
      <c r="BS2707" s="4"/>
      <c r="BT2707" s="4"/>
      <c r="BU2707" s="4"/>
      <c r="BV2707" s="4"/>
      <c r="BW2707" s="4"/>
      <c r="BZ2707" s="7"/>
      <c r="CF2707" s="7"/>
      <c r="CG2707" s="14"/>
      <c r="CH2707" s="7"/>
      <c r="CI2707" s="14"/>
      <c r="CJ2707" s="7"/>
      <c r="CK2707" s="14"/>
      <c r="CL2707" s="7"/>
      <c r="CM2707" s="14"/>
    </row>
    <row r="2708" spans="1:91" x14ac:dyDescent="0.3">
      <c r="A2708" s="10">
        <v>151</v>
      </c>
      <c r="B2708" s="36" t="s">
        <v>1036</v>
      </c>
      <c r="G2708" s="36" t="s">
        <v>8141</v>
      </c>
      <c r="K2708" s="7"/>
      <c r="L2708" s="7" t="s">
        <v>834</v>
      </c>
      <c r="M2708" s="7" t="s">
        <v>621</v>
      </c>
      <c r="N2708" s="4"/>
      <c r="O2708" s="4"/>
      <c r="P2708" s="4"/>
      <c r="Q2708" s="4"/>
      <c r="R2708" s="4"/>
      <c r="S2708" s="4"/>
      <c r="T2708" s="4"/>
      <c r="U2708" s="4"/>
      <c r="V2708" s="4"/>
      <c r="W2708" s="4"/>
      <c r="X2708" s="4"/>
      <c r="Y2708" s="4"/>
      <c r="Z2708" s="4"/>
      <c r="AA2708" s="4"/>
      <c r="AB2708" s="4"/>
      <c r="AC2708" s="4"/>
      <c r="AD2708" s="4"/>
      <c r="AE2708" s="4"/>
      <c r="AF2708" s="4"/>
      <c r="AG2708" s="4"/>
      <c r="AH2708" s="4"/>
      <c r="AI2708" s="4"/>
      <c r="AJ2708" s="4"/>
      <c r="AK2708" s="4"/>
      <c r="AL2708" s="4"/>
      <c r="AM2708" s="4"/>
      <c r="AN2708" s="4"/>
      <c r="AO2708" s="4"/>
      <c r="AP2708" s="4"/>
      <c r="AQ2708" s="4"/>
      <c r="AR2708" s="4"/>
      <c r="AS2708" s="4"/>
      <c r="AT2708" s="4"/>
      <c r="AU2708" s="4"/>
      <c r="AV2708" s="4"/>
      <c r="AW2708" s="4"/>
      <c r="AX2708" s="4"/>
      <c r="AY2708" s="4"/>
      <c r="AZ2708" s="4"/>
      <c r="BA2708" s="4"/>
      <c r="BB2708" s="4"/>
      <c r="BC2708" s="4"/>
      <c r="BD2708" s="4"/>
      <c r="BE2708" s="4"/>
      <c r="BF2708" s="4"/>
      <c r="BG2708" s="4"/>
      <c r="BH2708" s="4"/>
      <c r="BI2708" s="4"/>
      <c r="BJ2708" s="4"/>
      <c r="BK2708" s="4"/>
      <c r="BL2708" s="4"/>
      <c r="BM2708" s="4"/>
      <c r="BN2708" s="4"/>
      <c r="BO2708" s="4"/>
      <c r="BP2708" s="4"/>
      <c r="BQ2708" s="4"/>
      <c r="BR2708" s="4"/>
      <c r="BS2708" s="4"/>
      <c r="BT2708" s="4"/>
      <c r="BU2708" s="4"/>
      <c r="BV2708" s="4"/>
      <c r="BW2708" s="4"/>
      <c r="BZ2708" s="7"/>
      <c r="CF2708" s="7"/>
      <c r="CG2708" s="14"/>
      <c r="CH2708" s="7"/>
      <c r="CI2708" s="14"/>
      <c r="CJ2708" s="7"/>
      <c r="CK2708" s="14"/>
      <c r="CL2708" s="7"/>
      <c r="CM2708" s="14"/>
    </row>
    <row r="2709" spans="1:91" x14ac:dyDescent="0.3">
      <c r="A2709" s="10">
        <v>151</v>
      </c>
      <c r="B2709" s="36" t="s">
        <v>1226</v>
      </c>
      <c r="G2709" s="36" t="s">
        <v>8142</v>
      </c>
      <c r="K2709" s="7"/>
      <c r="L2709" s="7" t="s">
        <v>834</v>
      </c>
      <c r="M2709" s="7" t="s">
        <v>615</v>
      </c>
      <c r="N2709" s="4"/>
      <c r="O2709" s="4"/>
      <c r="P2709" s="4"/>
      <c r="Q2709" s="4"/>
      <c r="R2709" s="4"/>
      <c r="S2709" s="4"/>
      <c r="T2709" s="4"/>
      <c r="U2709" s="4"/>
      <c r="V2709" s="4"/>
      <c r="W2709" s="4"/>
      <c r="X2709" s="4"/>
      <c r="Y2709" s="4"/>
      <c r="Z2709" s="4"/>
      <c r="AA2709" s="4"/>
      <c r="AB2709" s="4"/>
      <c r="AC2709" s="4"/>
      <c r="AD2709" s="4"/>
      <c r="AE2709" s="4"/>
      <c r="AF2709" s="4"/>
      <c r="AG2709" s="4"/>
      <c r="AH2709" s="4"/>
      <c r="AI2709" s="4"/>
      <c r="AJ2709" s="4"/>
      <c r="AK2709" s="4"/>
      <c r="AL2709" s="4"/>
      <c r="AM2709" s="4"/>
      <c r="AN2709" s="4"/>
      <c r="AO2709" s="4"/>
      <c r="AP2709" s="4"/>
      <c r="AQ2709" s="4"/>
      <c r="AR2709" s="4"/>
      <c r="AS2709" s="4"/>
      <c r="AT2709" s="4"/>
      <c r="AU2709" s="4"/>
      <c r="AV2709" s="4"/>
      <c r="AW2709" s="4"/>
      <c r="AX2709" s="4"/>
      <c r="AY2709" s="4"/>
      <c r="AZ2709" s="4"/>
      <c r="BA2709" s="4"/>
      <c r="BB2709" s="4"/>
      <c r="BC2709" s="4"/>
      <c r="BD2709" s="4"/>
      <c r="BE2709" s="4"/>
      <c r="BF2709" s="4"/>
      <c r="BG2709" s="4"/>
      <c r="BH2709" s="4"/>
      <c r="BI2709" s="4"/>
      <c r="BJ2709" s="4"/>
      <c r="BK2709" s="4"/>
      <c r="BL2709" s="4"/>
      <c r="BM2709" s="4"/>
      <c r="BN2709" s="4"/>
      <c r="BO2709" s="4"/>
      <c r="BP2709" s="4"/>
      <c r="BQ2709" s="4"/>
      <c r="BR2709" s="4"/>
      <c r="BS2709" s="4"/>
      <c r="BT2709" s="4"/>
      <c r="BU2709" s="4"/>
      <c r="BV2709" s="4"/>
      <c r="BW2709" s="4"/>
      <c r="BZ2709" s="7"/>
      <c r="CF2709" s="7"/>
      <c r="CG2709" s="14"/>
      <c r="CH2709" s="7"/>
      <c r="CI2709" s="14"/>
      <c r="CJ2709" s="7"/>
      <c r="CK2709" s="14"/>
      <c r="CL2709" s="7"/>
      <c r="CM2709" s="14"/>
    </row>
    <row r="2710" spans="1:91" x14ac:dyDescent="0.3">
      <c r="A2710" s="10">
        <v>151</v>
      </c>
      <c r="B2710" s="36" t="s">
        <v>860</v>
      </c>
      <c r="G2710" s="36" t="s">
        <v>8143</v>
      </c>
      <c r="K2710" s="7"/>
      <c r="L2710" s="7" t="s">
        <v>834</v>
      </c>
      <c r="M2710" s="7" t="s">
        <v>618</v>
      </c>
      <c r="N2710" s="4"/>
      <c r="O2710" s="4"/>
      <c r="P2710" s="4"/>
      <c r="Q2710" s="4"/>
      <c r="R2710" s="4"/>
      <c r="S2710" s="4"/>
      <c r="T2710" s="4"/>
      <c r="U2710" s="4"/>
      <c r="V2710" s="4"/>
      <c r="W2710" s="4"/>
      <c r="X2710" s="4"/>
      <c r="Y2710" s="4"/>
      <c r="Z2710" s="4"/>
      <c r="AA2710" s="4"/>
      <c r="AB2710" s="4"/>
      <c r="AC2710" s="4"/>
      <c r="AD2710" s="4"/>
      <c r="AE2710" s="4"/>
      <c r="AF2710" s="4"/>
      <c r="AG2710" s="4"/>
      <c r="AH2710" s="4"/>
      <c r="AI2710" s="4"/>
      <c r="AJ2710" s="4"/>
      <c r="AK2710" s="4"/>
      <c r="AL2710" s="4"/>
      <c r="AM2710" s="4"/>
      <c r="AN2710" s="4"/>
      <c r="AO2710" s="4"/>
      <c r="AP2710" s="4"/>
      <c r="AQ2710" s="4"/>
      <c r="AR2710" s="4"/>
      <c r="AS2710" s="4"/>
      <c r="AT2710" s="4"/>
      <c r="AU2710" s="4"/>
      <c r="AV2710" s="4"/>
      <c r="AW2710" s="4"/>
      <c r="AX2710" s="4"/>
      <c r="AY2710" s="4"/>
      <c r="AZ2710" s="4"/>
      <c r="BA2710" s="4"/>
      <c r="BB2710" s="4"/>
      <c r="BC2710" s="4"/>
      <c r="BD2710" s="4"/>
      <c r="BE2710" s="4"/>
      <c r="BF2710" s="4"/>
      <c r="BG2710" s="4"/>
      <c r="BH2710" s="4"/>
      <c r="BI2710" s="4"/>
      <c r="BJ2710" s="4"/>
      <c r="BK2710" s="4"/>
      <c r="BL2710" s="4"/>
      <c r="BM2710" s="4"/>
      <c r="BN2710" s="4"/>
      <c r="BO2710" s="4"/>
      <c r="BP2710" s="4"/>
      <c r="BQ2710" s="4"/>
      <c r="BR2710" s="4"/>
      <c r="BS2710" s="4"/>
      <c r="BT2710" s="4"/>
      <c r="BU2710" s="4"/>
      <c r="BV2710" s="4"/>
      <c r="BW2710" s="4"/>
      <c r="BZ2710" s="7"/>
      <c r="CF2710" s="7"/>
      <c r="CG2710" s="14"/>
      <c r="CH2710" s="7"/>
      <c r="CI2710" s="14"/>
      <c r="CJ2710" s="7"/>
      <c r="CK2710" s="14"/>
      <c r="CL2710" s="7"/>
      <c r="CM2710" s="14"/>
    </row>
    <row r="2711" spans="1:91" x14ac:dyDescent="0.3">
      <c r="A2711" s="10">
        <v>151</v>
      </c>
      <c r="B2711" s="36" t="s">
        <v>830</v>
      </c>
      <c r="G2711" s="36" t="s">
        <v>8144</v>
      </c>
      <c r="K2711" s="7"/>
      <c r="L2711" s="7" t="s">
        <v>834</v>
      </c>
      <c r="M2711" s="7" t="s">
        <v>669</v>
      </c>
      <c r="N2711" s="4"/>
      <c r="O2711" s="4"/>
      <c r="P2711" s="4"/>
      <c r="Q2711" s="4"/>
      <c r="R2711" s="4"/>
      <c r="S2711" s="4"/>
      <c r="T2711" s="4"/>
      <c r="U2711" s="4"/>
      <c r="V2711" s="4"/>
      <c r="W2711" s="4"/>
      <c r="X2711" s="4"/>
      <c r="Y2711" s="4"/>
      <c r="Z2711" s="4"/>
      <c r="AA2711" s="4"/>
      <c r="AB2711" s="4"/>
      <c r="AC2711" s="4"/>
      <c r="AD2711" s="4"/>
      <c r="AE2711" s="4"/>
      <c r="AF2711" s="4"/>
      <c r="AG2711" s="4"/>
      <c r="AH2711" s="4"/>
      <c r="AI2711" s="4"/>
      <c r="AJ2711" s="4"/>
      <c r="AK2711" s="4"/>
      <c r="AL2711" s="4"/>
      <c r="AM2711" s="4"/>
      <c r="AN2711" s="4"/>
      <c r="AO2711" s="4"/>
      <c r="AP2711" s="4"/>
      <c r="AQ2711" s="4"/>
      <c r="AR2711" s="4"/>
      <c r="AS2711" s="4"/>
      <c r="AT2711" s="4"/>
      <c r="AU2711" s="4"/>
      <c r="AV2711" s="4"/>
      <c r="AW2711" s="4"/>
      <c r="AX2711" s="4"/>
      <c r="AY2711" s="4"/>
      <c r="AZ2711" s="4"/>
      <c r="BA2711" s="4"/>
      <c r="BB2711" s="4"/>
      <c r="BC2711" s="4"/>
      <c r="BD2711" s="4"/>
      <c r="BE2711" s="4"/>
      <c r="BF2711" s="4"/>
      <c r="BG2711" s="4"/>
      <c r="BH2711" s="4"/>
      <c r="BI2711" s="4"/>
      <c r="BJ2711" s="4"/>
      <c r="BK2711" s="4"/>
      <c r="BL2711" s="4"/>
      <c r="BM2711" s="4"/>
      <c r="BN2711" s="4"/>
      <c r="BO2711" s="4"/>
      <c r="BP2711" s="4"/>
      <c r="BQ2711" s="4"/>
      <c r="BR2711" s="4"/>
      <c r="BS2711" s="4"/>
      <c r="BT2711" s="4"/>
      <c r="BU2711" s="4"/>
      <c r="BV2711" s="4"/>
      <c r="BW2711" s="4"/>
      <c r="BZ2711" s="7"/>
      <c r="CF2711" s="7"/>
      <c r="CG2711" s="14"/>
      <c r="CH2711" s="7"/>
      <c r="CI2711" s="14"/>
      <c r="CJ2711" s="7"/>
      <c r="CK2711" s="14"/>
      <c r="CL2711" s="7"/>
      <c r="CM2711" s="14"/>
    </row>
    <row r="2712" spans="1:91" x14ac:dyDescent="0.3">
      <c r="A2712" s="10">
        <v>151</v>
      </c>
      <c r="B2712" s="36" t="s">
        <v>1235</v>
      </c>
      <c r="G2712" s="36" t="s">
        <v>8145</v>
      </c>
      <c r="K2712" s="7"/>
      <c r="L2712" s="7" t="s">
        <v>834</v>
      </c>
      <c r="M2712" s="7" t="s">
        <v>669</v>
      </c>
      <c r="N2712" s="4"/>
      <c r="O2712" s="4"/>
      <c r="P2712" s="4"/>
      <c r="Q2712" s="4"/>
      <c r="R2712" s="4"/>
      <c r="S2712" s="4"/>
      <c r="T2712" s="4"/>
      <c r="U2712" s="4"/>
      <c r="V2712" s="4"/>
      <c r="W2712" s="4"/>
      <c r="X2712" s="4"/>
      <c r="Y2712" s="4"/>
      <c r="Z2712" s="4"/>
      <c r="AA2712" s="4"/>
      <c r="AB2712" s="4"/>
      <c r="AC2712" s="4"/>
      <c r="AD2712" s="4"/>
      <c r="AE2712" s="4"/>
      <c r="AF2712" s="4"/>
      <c r="AG2712" s="4"/>
      <c r="AH2712" s="4"/>
      <c r="AI2712" s="4"/>
      <c r="AJ2712" s="4"/>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c r="BI2712" s="4"/>
      <c r="BJ2712" s="4"/>
      <c r="BK2712" s="4"/>
      <c r="BL2712" s="4"/>
      <c r="BM2712" s="4"/>
      <c r="BN2712" s="4"/>
      <c r="BO2712" s="4"/>
      <c r="BP2712" s="4"/>
      <c r="BQ2712" s="4"/>
      <c r="BR2712" s="4"/>
      <c r="BS2712" s="4"/>
      <c r="BT2712" s="4"/>
      <c r="BU2712" s="4"/>
      <c r="BV2712" s="4"/>
      <c r="BW2712" s="4"/>
      <c r="BZ2712" s="7"/>
      <c r="CF2712" s="7"/>
      <c r="CG2712" s="14"/>
      <c r="CH2712" s="7"/>
      <c r="CI2712" s="14"/>
      <c r="CJ2712" s="7"/>
      <c r="CK2712" s="14"/>
      <c r="CL2712" s="7"/>
      <c r="CM2712" s="14"/>
    </row>
    <row r="2713" spans="1:91" x14ac:dyDescent="0.3">
      <c r="A2713" s="10">
        <v>151</v>
      </c>
      <c r="B2713" s="36" t="s">
        <v>913</v>
      </c>
      <c r="G2713" s="36" t="s">
        <v>8146</v>
      </c>
      <c r="K2713" s="7"/>
      <c r="L2713" s="7" t="s">
        <v>834</v>
      </c>
      <c r="M2713" s="7" t="s">
        <v>618</v>
      </c>
      <c r="N2713" s="4"/>
      <c r="O2713" s="4"/>
      <c r="P2713" s="4"/>
      <c r="Q2713" s="4"/>
      <c r="R2713" s="4"/>
      <c r="S2713" s="4"/>
      <c r="T2713" s="4"/>
      <c r="U2713" s="4"/>
      <c r="V2713" s="4"/>
      <c r="W2713" s="4"/>
      <c r="X2713" s="4"/>
      <c r="Y2713" s="4"/>
      <c r="Z2713" s="4"/>
      <c r="AA2713" s="4"/>
      <c r="AB2713" s="4"/>
      <c r="AC2713" s="4"/>
      <c r="AD2713" s="4"/>
      <c r="AE2713" s="4"/>
      <c r="AF2713" s="4"/>
      <c r="AG2713" s="4"/>
      <c r="AH2713" s="4"/>
      <c r="AI2713" s="4"/>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4"/>
      <c r="BK2713" s="4"/>
      <c r="BL2713" s="4"/>
      <c r="BM2713" s="4"/>
      <c r="BN2713" s="4"/>
      <c r="BO2713" s="4"/>
      <c r="BP2713" s="4"/>
      <c r="BQ2713" s="4"/>
      <c r="BR2713" s="4"/>
      <c r="BS2713" s="4"/>
      <c r="BT2713" s="4"/>
      <c r="BU2713" s="4"/>
      <c r="BV2713" s="4"/>
      <c r="BW2713" s="4"/>
      <c r="BZ2713" s="7"/>
      <c r="CF2713" s="7"/>
      <c r="CG2713" s="14"/>
      <c r="CH2713" s="7"/>
      <c r="CI2713" s="14"/>
      <c r="CJ2713" s="7"/>
      <c r="CK2713" s="14"/>
      <c r="CL2713" s="7"/>
      <c r="CM2713" s="14"/>
    </row>
    <row r="2714" spans="1:91" x14ac:dyDescent="0.3">
      <c r="A2714" s="10">
        <v>151</v>
      </c>
      <c r="B2714" s="36" t="s">
        <v>886</v>
      </c>
      <c r="G2714" s="36" t="s">
        <v>8147</v>
      </c>
      <c r="K2714" s="7"/>
      <c r="L2714" s="7" t="s">
        <v>834</v>
      </c>
      <c r="M2714" s="7" t="s">
        <v>669</v>
      </c>
      <c r="N2714" s="4"/>
      <c r="O2714" s="4"/>
      <c r="P2714" s="4"/>
      <c r="Q2714" s="4"/>
      <c r="R2714" s="4"/>
      <c r="S2714" s="4"/>
      <c r="T2714" s="4"/>
      <c r="U2714" s="4"/>
      <c r="V2714" s="4"/>
      <c r="W2714" s="4"/>
      <c r="X2714" s="4"/>
      <c r="Y2714" s="4"/>
      <c r="Z2714" s="4"/>
      <c r="AA2714" s="4"/>
      <c r="AB2714" s="4"/>
      <c r="AC2714" s="4"/>
      <c r="AD2714" s="4"/>
      <c r="AE2714" s="4"/>
      <c r="AF2714" s="4"/>
      <c r="AG2714" s="4"/>
      <c r="AH2714" s="4"/>
      <c r="AI2714" s="4"/>
      <c r="AJ2714" s="4"/>
      <c r="AK2714" s="4"/>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4"/>
      <c r="BH2714" s="4"/>
      <c r="BI2714" s="4"/>
      <c r="BJ2714" s="4"/>
      <c r="BK2714" s="4"/>
      <c r="BL2714" s="4"/>
      <c r="BM2714" s="4"/>
      <c r="BN2714" s="4"/>
      <c r="BO2714" s="4"/>
      <c r="BP2714" s="4"/>
      <c r="BQ2714" s="4"/>
      <c r="BR2714" s="4"/>
      <c r="BS2714" s="4"/>
      <c r="BT2714" s="4"/>
      <c r="BU2714" s="4"/>
      <c r="BV2714" s="4"/>
      <c r="BW2714" s="4"/>
      <c r="BZ2714" s="7"/>
      <c r="CF2714" s="7"/>
      <c r="CG2714" s="14"/>
      <c r="CH2714" s="7"/>
      <c r="CI2714" s="14"/>
      <c r="CJ2714" s="7"/>
      <c r="CK2714" s="14"/>
      <c r="CL2714" s="7"/>
      <c r="CM2714" s="14"/>
    </row>
    <row r="2715" spans="1:91" x14ac:dyDescent="0.3">
      <c r="A2715" s="10">
        <v>151</v>
      </c>
      <c r="B2715" s="36" t="s">
        <v>860</v>
      </c>
      <c r="G2715" s="36" t="s">
        <v>8148</v>
      </c>
      <c r="K2715" s="7"/>
      <c r="L2715" s="7" t="s">
        <v>834</v>
      </c>
      <c r="M2715" s="7" t="s">
        <v>618</v>
      </c>
      <c r="N2715" s="4"/>
      <c r="O2715" s="4"/>
      <c r="P2715" s="4"/>
      <c r="Q2715" s="4"/>
      <c r="R2715" s="4"/>
      <c r="S2715" s="4"/>
      <c r="T2715" s="4"/>
      <c r="U2715" s="4"/>
      <c r="V2715" s="4"/>
      <c r="W2715" s="4"/>
      <c r="X2715" s="4"/>
      <c r="Y2715" s="4"/>
      <c r="Z2715" s="4"/>
      <c r="AA2715" s="4"/>
      <c r="AB2715" s="4"/>
      <c r="AC2715" s="4"/>
      <c r="AD2715" s="4"/>
      <c r="AE2715" s="4"/>
      <c r="AF2715" s="4"/>
      <c r="AG2715" s="4"/>
      <c r="AH2715" s="4"/>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4"/>
      <c r="BH2715" s="4"/>
      <c r="BI2715" s="4"/>
      <c r="BJ2715" s="4"/>
      <c r="BK2715" s="4"/>
      <c r="BL2715" s="4"/>
      <c r="BM2715" s="4"/>
      <c r="BN2715" s="4"/>
      <c r="BO2715" s="4"/>
      <c r="BP2715" s="4"/>
      <c r="BQ2715" s="4"/>
      <c r="BR2715" s="4"/>
      <c r="BS2715" s="4"/>
      <c r="BT2715" s="4"/>
      <c r="BU2715" s="4"/>
      <c r="BV2715" s="4"/>
      <c r="BW2715" s="4"/>
      <c r="BZ2715" s="7"/>
      <c r="CF2715" s="7"/>
      <c r="CG2715" s="14"/>
      <c r="CH2715" s="7"/>
      <c r="CI2715" s="14"/>
      <c r="CJ2715" s="7"/>
      <c r="CK2715" s="14"/>
      <c r="CL2715" s="7"/>
      <c r="CM2715" s="14"/>
    </row>
    <row r="2716" spans="1:91" x14ac:dyDescent="0.3">
      <c r="A2716" s="10">
        <v>151</v>
      </c>
      <c r="B2716" s="36" t="s">
        <v>1036</v>
      </c>
      <c r="G2716" s="36" t="s">
        <v>8149</v>
      </c>
      <c r="K2716" s="7"/>
      <c r="L2716" s="7" t="s">
        <v>834</v>
      </c>
      <c r="M2716" s="7" t="s">
        <v>669</v>
      </c>
      <c r="N2716" s="4"/>
      <c r="O2716" s="4"/>
      <c r="P2716" s="4"/>
      <c r="Q2716" s="4"/>
      <c r="R2716" s="4"/>
      <c r="S2716" s="4"/>
      <c r="T2716" s="4"/>
      <c r="U2716" s="4"/>
      <c r="V2716" s="4"/>
      <c r="W2716" s="4"/>
      <c r="X2716" s="4"/>
      <c r="Y2716" s="4"/>
      <c r="Z2716" s="4"/>
      <c r="AA2716" s="4"/>
      <c r="AB2716" s="4"/>
      <c r="AC2716" s="4"/>
      <c r="AD2716" s="4"/>
      <c r="AE2716" s="4"/>
      <c r="AF2716" s="4"/>
      <c r="AG2716" s="4"/>
      <c r="AH2716" s="4"/>
      <c r="AI2716" s="4"/>
      <c r="AJ2716" s="4"/>
      <c r="AK2716" s="4"/>
      <c r="AL2716" s="4"/>
      <c r="AM2716" s="4"/>
      <c r="AN2716" s="4"/>
      <c r="AO2716" s="4"/>
      <c r="AP2716" s="4"/>
      <c r="AQ2716" s="4"/>
      <c r="AR2716" s="4"/>
      <c r="AS2716" s="4"/>
      <c r="AT2716" s="4"/>
      <c r="AU2716" s="4"/>
      <c r="AV2716" s="4"/>
      <c r="AW2716" s="4"/>
      <c r="AX2716" s="4"/>
      <c r="AY2716" s="4"/>
      <c r="AZ2716" s="4"/>
      <c r="BA2716" s="4"/>
      <c r="BB2716" s="4"/>
      <c r="BC2716" s="4"/>
      <c r="BD2716" s="4"/>
      <c r="BE2716" s="4"/>
      <c r="BF2716" s="4"/>
      <c r="BG2716" s="4"/>
      <c r="BH2716" s="4"/>
      <c r="BI2716" s="4"/>
      <c r="BJ2716" s="4"/>
      <c r="BK2716" s="4"/>
      <c r="BL2716" s="4"/>
      <c r="BM2716" s="4"/>
      <c r="BN2716" s="4"/>
      <c r="BO2716" s="4"/>
      <c r="BP2716" s="4"/>
      <c r="BQ2716" s="4"/>
      <c r="BR2716" s="4"/>
      <c r="BS2716" s="4"/>
      <c r="BT2716" s="4"/>
      <c r="BU2716" s="4"/>
      <c r="BV2716" s="4"/>
      <c r="BW2716" s="4"/>
      <c r="BZ2716" s="7"/>
      <c r="CF2716" s="7"/>
      <c r="CG2716" s="14"/>
      <c r="CH2716" s="7"/>
      <c r="CI2716" s="14"/>
      <c r="CJ2716" s="7"/>
      <c r="CK2716" s="14"/>
      <c r="CL2716" s="7"/>
      <c r="CM2716" s="14"/>
    </row>
    <row r="2717" spans="1:91" x14ac:dyDescent="0.3">
      <c r="A2717" s="10">
        <v>151</v>
      </c>
      <c r="B2717" s="36" t="s">
        <v>1036</v>
      </c>
      <c r="G2717" s="36" t="s">
        <v>8150</v>
      </c>
      <c r="K2717" s="7"/>
      <c r="L2717" s="7" t="s">
        <v>834</v>
      </c>
      <c r="M2717" s="7" t="s">
        <v>669</v>
      </c>
      <c r="N2717" s="4"/>
      <c r="O2717" s="4"/>
      <c r="P2717" s="4"/>
      <c r="Q2717" s="4"/>
      <c r="R2717" s="4"/>
      <c r="S2717" s="4"/>
      <c r="T2717" s="4"/>
      <c r="U2717" s="4"/>
      <c r="V2717" s="4"/>
      <c r="W2717" s="4"/>
      <c r="X2717" s="4"/>
      <c r="Y2717" s="4"/>
      <c r="Z2717" s="4"/>
      <c r="AA2717" s="4"/>
      <c r="AB2717" s="4"/>
      <c r="AC2717" s="4"/>
      <c r="AD2717" s="4"/>
      <c r="AE2717" s="4"/>
      <c r="AF2717" s="4"/>
      <c r="AG2717" s="4"/>
      <c r="AH2717" s="4"/>
      <c r="AI2717" s="4"/>
      <c r="AJ2717" s="4"/>
      <c r="AK2717" s="4"/>
      <c r="AL2717" s="4"/>
      <c r="AM2717" s="4"/>
      <c r="AN2717" s="4"/>
      <c r="AO2717" s="4"/>
      <c r="AP2717" s="4"/>
      <c r="AQ2717" s="4"/>
      <c r="AR2717" s="4"/>
      <c r="AS2717" s="4"/>
      <c r="AT2717" s="4"/>
      <c r="AU2717" s="4"/>
      <c r="AV2717" s="4"/>
      <c r="AW2717" s="4"/>
      <c r="AX2717" s="4"/>
      <c r="AY2717" s="4"/>
      <c r="AZ2717" s="4"/>
      <c r="BA2717" s="4"/>
      <c r="BB2717" s="4"/>
      <c r="BC2717" s="4"/>
      <c r="BD2717" s="4"/>
      <c r="BE2717" s="4"/>
      <c r="BF2717" s="4"/>
      <c r="BG2717" s="4"/>
      <c r="BH2717" s="4"/>
      <c r="BI2717" s="4"/>
      <c r="BJ2717" s="4"/>
      <c r="BK2717" s="4"/>
      <c r="BL2717" s="4"/>
      <c r="BM2717" s="4"/>
      <c r="BN2717" s="4"/>
      <c r="BO2717" s="4"/>
      <c r="BP2717" s="4"/>
      <c r="BQ2717" s="4"/>
      <c r="BR2717" s="4"/>
      <c r="BS2717" s="4"/>
      <c r="BT2717" s="4"/>
      <c r="BU2717" s="4"/>
      <c r="BV2717" s="4"/>
      <c r="BW2717" s="4"/>
      <c r="BZ2717" s="7"/>
      <c r="CF2717" s="7"/>
      <c r="CG2717" s="14"/>
      <c r="CH2717" s="7"/>
      <c r="CI2717" s="14"/>
      <c r="CJ2717" s="7"/>
      <c r="CK2717" s="14"/>
      <c r="CL2717" s="7"/>
      <c r="CM2717" s="14"/>
    </row>
    <row r="2718" spans="1:91" x14ac:dyDescent="0.3">
      <c r="A2718" s="10">
        <v>151</v>
      </c>
      <c r="B2718" s="36" t="s">
        <v>913</v>
      </c>
      <c r="G2718" s="36" t="s">
        <v>8151</v>
      </c>
      <c r="K2718" s="7"/>
      <c r="L2718" s="7" t="s">
        <v>834</v>
      </c>
      <c r="M2718" s="7" t="s">
        <v>618</v>
      </c>
      <c r="N2718" s="4"/>
      <c r="O2718" s="4"/>
      <c r="P2718" s="4"/>
      <c r="Q2718" s="4"/>
      <c r="R2718" s="4"/>
      <c r="S2718" s="4"/>
      <c r="T2718" s="4"/>
      <c r="U2718" s="4"/>
      <c r="V2718" s="4"/>
      <c r="W2718" s="4"/>
      <c r="X2718" s="4"/>
      <c r="Y2718" s="4"/>
      <c r="Z2718" s="4"/>
      <c r="AA2718" s="4"/>
      <c r="AB2718" s="4"/>
      <c r="AC2718" s="4"/>
      <c r="AD2718" s="4"/>
      <c r="AE2718" s="4"/>
      <c r="AF2718" s="4"/>
      <c r="AG2718" s="4"/>
      <c r="AH2718" s="4"/>
      <c r="AI2718" s="4"/>
      <c r="AJ2718" s="4"/>
      <c r="AK2718" s="4"/>
      <c r="AL2718" s="4"/>
      <c r="AM2718" s="4"/>
      <c r="AN2718" s="4"/>
      <c r="AO2718" s="4"/>
      <c r="AP2718" s="4"/>
      <c r="AQ2718" s="4"/>
      <c r="AR2718" s="4"/>
      <c r="AS2718" s="4"/>
      <c r="AT2718" s="4"/>
      <c r="AU2718" s="4"/>
      <c r="AV2718" s="4"/>
      <c r="AW2718" s="4"/>
      <c r="AX2718" s="4"/>
      <c r="AY2718" s="4"/>
      <c r="AZ2718" s="4"/>
      <c r="BA2718" s="4"/>
      <c r="BB2718" s="4"/>
      <c r="BC2718" s="4"/>
      <c r="BD2718" s="4"/>
      <c r="BE2718" s="4"/>
      <c r="BF2718" s="4"/>
      <c r="BG2718" s="4"/>
      <c r="BH2718" s="4"/>
      <c r="BI2718" s="4"/>
      <c r="BJ2718" s="4"/>
      <c r="BK2718" s="4"/>
      <c r="BL2718" s="4"/>
      <c r="BM2718" s="4"/>
      <c r="BN2718" s="4"/>
      <c r="BO2718" s="4"/>
      <c r="BP2718" s="4"/>
      <c r="BQ2718" s="4"/>
      <c r="BR2718" s="4"/>
      <c r="BS2718" s="4"/>
      <c r="BT2718" s="4"/>
      <c r="BU2718" s="4"/>
      <c r="BV2718" s="4"/>
      <c r="BW2718" s="4"/>
      <c r="BZ2718" s="7"/>
      <c r="CF2718" s="7"/>
      <c r="CG2718" s="14"/>
      <c r="CH2718" s="7"/>
      <c r="CI2718" s="14"/>
      <c r="CJ2718" s="7"/>
      <c r="CK2718" s="14"/>
      <c r="CL2718" s="7"/>
      <c r="CM2718" s="14"/>
    </row>
    <row r="2719" spans="1:91" x14ac:dyDescent="0.3">
      <c r="A2719" s="10">
        <v>151</v>
      </c>
      <c r="B2719" s="36" t="s">
        <v>860</v>
      </c>
      <c r="G2719" s="36" t="s">
        <v>8152</v>
      </c>
      <c r="K2719" s="7"/>
      <c r="L2719" s="7" t="s">
        <v>834</v>
      </c>
      <c r="M2719" s="7" t="s">
        <v>5917</v>
      </c>
      <c r="N2719" s="4"/>
      <c r="O2719" s="4"/>
      <c r="P2719" s="4"/>
      <c r="Q2719" s="4"/>
      <c r="R2719" s="4"/>
      <c r="S2719" s="4"/>
      <c r="T2719" s="4"/>
      <c r="U2719" s="4"/>
      <c r="V2719" s="4"/>
      <c r="W2719" s="4"/>
      <c r="X2719" s="4"/>
      <c r="Y2719" s="4"/>
      <c r="Z2719" s="4"/>
      <c r="AA2719" s="4"/>
      <c r="AB2719" s="4"/>
      <c r="AC2719" s="4"/>
      <c r="AD2719" s="4"/>
      <c r="AE2719" s="4"/>
      <c r="AF2719" s="4"/>
      <c r="AG2719" s="4"/>
      <c r="AH2719" s="4"/>
      <c r="AI2719" s="4"/>
      <c r="AJ2719" s="4"/>
      <c r="AK2719" s="4"/>
      <c r="AL2719" s="4"/>
      <c r="AM2719" s="4"/>
      <c r="AN2719" s="4"/>
      <c r="AO2719" s="4"/>
      <c r="AP2719" s="4"/>
      <c r="AQ2719" s="4"/>
      <c r="AR2719" s="4"/>
      <c r="AS2719" s="4"/>
      <c r="AT2719" s="4"/>
      <c r="AU2719" s="4"/>
      <c r="AV2719" s="4"/>
      <c r="AW2719" s="4"/>
      <c r="AX2719" s="4"/>
      <c r="AY2719" s="4"/>
      <c r="AZ2719" s="4"/>
      <c r="BA2719" s="4"/>
      <c r="BB2719" s="4"/>
      <c r="BC2719" s="4"/>
      <c r="BD2719" s="4"/>
      <c r="BE2719" s="4"/>
      <c r="BF2719" s="4"/>
      <c r="BG2719" s="4"/>
      <c r="BH2719" s="4"/>
      <c r="BI2719" s="4"/>
      <c r="BJ2719" s="4"/>
      <c r="BK2719" s="4"/>
      <c r="BL2719" s="4"/>
      <c r="BM2719" s="4"/>
      <c r="BN2719" s="4"/>
      <c r="BO2719" s="4"/>
      <c r="BP2719" s="4"/>
      <c r="BQ2719" s="4"/>
      <c r="BR2719" s="4"/>
      <c r="BS2719" s="4"/>
      <c r="BT2719" s="4"/>
      <c r="BU2719" s="4"/>
      <c r="BV2719" s="4"/>
      <c r="BW2719" s="4"/>
      <c r="BZ2719" s="7"/>
      <c r="CF2719" s="7"/>
      <c r="CG2719" s="14"/>
      <c r="CH2719" s="7"/>
      <c r="CI2719" s="14"/>
      <c r="CJ2719" s="7"/>
      <c r="CK2719" s="14"/>
      <c r="CL2719" s="7"/>
      <c r="CM2719" s="14"/>
    </row>
    <row r="2720" spans="1:91" x14ac:dyDescent="0.3">
      <c r="A2720" s="10">
        <v>151</v>
      </c>
      <c r="B2720" s="36" t="s">
        <v>860</v>
      </c>
      <c r="G2720" s="36" t="s">
        <v>8153</v>
      </c>
      <c r="K2720" s="7"/>
      <c r="L2720" s="7" t="s">
        <v>834</v>
      </c>
      <c r="M2720" s="7" t="s">
        <v>669</v>
      </c>
      <c r="N2720" s="4"/>
      <c r="O2720" s="4"/>
      <c r="P2720" s="4"/>
      <c r="Q2720" s="4"/>
      <c r="R2720" s="4"/>
      <c r="S2720" s="4"/>
      <c r="T2720" s="4"/>
      <c r="U2720" s="4"/>
      <c r="V2720" s="4"/>
      <c r="W2720" s="4"/>
      <c r="X2720" s="4"/>
      <c r="Y2720" s="4"/>
      <c r="Z2720" s="4"/>
      <c r="AA2720" s="4"/>
      <c r="AB2720" s="4"/>
      <c r="AC2720" s="4"/>
      <c r="AD2720" s="4"/>
      <c r="AE2720" s="4"/>
      <c r="AF2720" s="4"/>
      <c r="AG2720" s="4"/>
      <c r="AH2720" s="4"/>
      <c r="AI2720" s="4"/>
      <c r="AJ2720" s="4"/>
      <c r="AK2720" s="4"/>
      <c r="AL2720" s="4"/>
      <c r="AM2720" s="4"/>
      <c r="AN2720" s="4"/>
      <c r="AO2720" s="4"/>
      <c r="AP2720" s="4"/>
      <c r="AQ2720" s="4"/>
      <c r="AR2720" s="4"/>
      <c r="AS2720" s="4"/>
      <c r="AT2720" s="4"/>
      <c r="AU2720" s="4"/>
      <c r="AV2720" s="4"/>
      <c r="AW2720" s="4"/>
      <c r="AX2720" s="4"/>
      <c r="AY2720" s="4"/>
      <c r="AZ2720" s="4"/>
      <c r="BA2720" s="4"/>
      <c r="BB2720" s="4"/>
      <c r="BC2720" s="4"/>
      <c r="BD2720" s="4"/>
      <c r="BE2720" s="4"/>
      <c r="BF2720" s="4"/>
      <c r="BG2720" s="4"/>
      <c r="BH2720" s="4"/>
      <c r="BI2720" s="4"/>
      <c r="BJ2720" s="4"/>
      <c r="BK2720" s="4"/>
      <c r="BL2720" s="4"/>
      <c r="BM2720" s="4"/>
      <c r="BN2720" s="4"/>
      <c r="BO2720" s="4"/>
      <c r="BP2720" s="4"/>
      <c r="BQ2720" s="4"/>
      <c r="BR2720" s="4"/>
      <c r="BS2720" s="4"/>
      <c r="BT2720" s="4"/>
      <c r="BU2720" s="4"/>
      <c r="BV2720" s="4"/>
      <c r="BW2720" s="4"/>
      <c r="BZ2720" s="7"/>
      <c r="CF2720" s="7"/>
      <c r="CG2720" s="14"/>
      <c r="CH2720" s="7"/>
      <c r="CI2720" s="14"/>
      <c r="CJ2720" s="7"/>
      <c r="CK2720" s="14"/>
      <c r="CL2720" s="7"/>
      <c r="CM2720" s="14"/>
    </row>
    <row r="2721" spans="1:91" x14ac:dyDescent="0.3">
      <c r="A2721" s="10">
        <v>151</v>
      </c>
      <c r="B2721" s="36" t="s">
        <v>1025</v>
      </c>
      <c r="G2721" s="36" t="s">
        <v>8154</v>
      </c>
      <c r="K2721" s="7"/>
      <c r="L2721" s="7" t="s">
        <v>834</v>
      </c>
      <c r="M2721" s="7" t="s">
        <v>669</v>
      </c>
      <c r="N2721" s="4"/>
      <c r="O2721" s="4"/>
      <c r="P2721" s="4"/>
      <c r="Q2721" s="4"/>
      <c r="R2721" s="4"/>
      <c r="S2721" s="4"/>
      <c r="T2721" s="4"/>
      <c r="U2721" s="4"/>
      <c r="V2721" s="4"/>
      <c r="W2721" s="4"/>
      <c r="X2721" s="4"/>
      <c r="Y2721" s="4"/>
      <c r="Z2721" s="4"/>
      <c r="AA2721" s="4"/>
      <c r="AB2721" s="4"/>
      <c r="AC2721" s="4"/>
      <c r="AD2721" s="4"/>
      <c r="AE2721" s="4"/>
      <c r="AF2721" s="4"/>
      <c r="AG2721" s="4"/>
      <c r="AH2721" s="4"/>
      <c r="AI2721" s="4"/>
      <c r="AJ2721" s="4"/>
      <c r="AK2721" s="4"/>
      <c r="AL2721" s="4"/>
      <c r="AM2721" s="4"/>
      <c r="AN2721" s="4"/>
      <c r="AO2721" s="4"/>
      <c r="AP2721" s="4"/>
      <c r="AQ2721" s="4"/>
      <c r="AR2721" s="4"/>
      <c r="AS2721" s="4"/>
      <c r="AT2721" s="4"/>
      <c r="AU2721" s="4"/>
      <c r="AV2721" s="4"/>
      <c r="AW2721" s="4"/>
      <c r="AX2721" s="4"/>
      <c r="AY2721" s="4"/>
      <c r="AZ2721" s="4"/>
      <c r="BA2721" s="4"/>
      <c r="BB2721" s="4"/>
      <c r="BC2721" s="4"/>
      <c r="BD2721" s="4"/>
      <c r="BE2721" s="4"/>
      <c r="BF2721" s="4"/>
      <c r="BG2721" s="4"/>
      <c r="BH2721" s="4"/>
      <c r="BI2721" s="4"/>
      <c r="BJ2721" s="4"/>
      <c r="BK2721" s="4"/>
      <c r="BL2721" s="4"/>
      <c r="BM2721" s="4"/>
      <c r="BN2721" s="4"/>
      <c r="BO2721" s="4"/>
      <c r="BP2721" s="4"/>
      <c r="BQ2721" s="4"/>
      <c r="BR2721" s="4"/>
      <c r="BS2721" s="4"/>
      <c r="BT2721" s="4"/>
      <c r="BU2721" s="4"/>
      <c r="BV2721" s="4"/>
      <c r="BW2721" s="4"/>
      <c r="BZ2721" s="7"/>
      <c r="CF2721" s="7"/>
      <c r="CG2721" s="14"/>
      <c r="CH2721" s="7"/>
      <c r="CI2721" s="14"/>
      <c r="CJ2721" s="7"/>
      <c r="CK2721" s="14"/>
      <c r="CL2721" s="7"/>
      <c r="CM2721" s="14"/>
    </row>
    <row r="2722" spans="1:91" x14ac:dyDescent="0.3">
      <c r="A2722" s="10">
        <v>151</v>
      </c>
      <c r="B2722" s="36" t="s">
        <v>860</v>
      </c>
      <c r="G2722" s="36" t="s">
        <v>8155</v>
      </c>
      <c r="K2722" s="7"/>
      <c r="L2722" s="7" t="s">
        <v>834</v>
      </c>
      <c r="M2722" s="7" t="s">
        <v>621</v>
      </c>
      <c r="N2722" s="4"/>
      <c r="O2722" s="4"/>
      <c r="P2722" s="4"/>
      <c r="Q2722" s="4"/>
      <c r="R2722" s="4"/>
      <c r="S2722" s="4"/>
      <c r="T2722" s="4"/>
      <c r="U2722" s="4"/>
      <c r="V2722" s="4"/>
      <c r="W2722" s="4"/>
      <c r="X2722" s="4"/>
      <c r="Y2722" s="4"/>
      <c r="Z2722" s="4"/>
      <c r="AA2722" s="4"/>
      <c r="AB2722" s="4"/>
      <c r="AC2722" s="4"/>
      <c r="AD2722" s="4"/>
      <c r="AE2722" s="4"/>
      <c r="AF2722" s="4"/>
      <c r="AG2722" s="4"/>
      <c r="AH2722" s="4"/>
      <c r="AI2722" s="4"/>
      <c r="AJ2722" s="4"/>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c r="BI2722" s="4"/>
      <c r="BJ2722" s="4"/>
      <c r="BK2722" s="4"/>
      <c r="BL2722" s="4"/>
      <c r="BM2722" s="4"/>
      <c r="BN2722" s="4"/>
      <c r="BO2722" s="4"/>
      <c r="BP2722" s="4"/>
      <c r="BQ2722" s="4"/>
      <c r="BR2722" s="4"/>
      <c r="BS2722" s="4"/>
      <c r="BT2722" s="4"/>
      <c r="BU2722" s="4"/>
      <c r="BV2722" s="4"/>
      <c r="BW2722" s="4"/>
      <c r="BZ2722" s="7"/>
      <c r="CF2722" s="7"/>
      <c r="CG2722" s="14"/>
      <c r="CH2722" s="7"/>
      <c r="CI2722" s="14"/>
      <c r="CJ2722" s="7"/>
      <c r="CK2722" s="14"/>
      <c r="CL2722" s="7"/>
      <c r="CM2722" s="14"/>
    </row>
    <row r="2723" spans="1:91" x14ac:dyDescent="0.3">
      <c r="A2723" s="10">
        <v>151</v>
      </c>
      <c r="B2723" s="36" t="s">
        <v>2731</v>
      </c>
      <c r="G2723" s="36" t="s">
        <v>8156</v>
      </c>
      <c r="K2723" s="7"/>
      <c r="L2723" s="7" t="s">
        <v>834</v>
      </c>
      <c r="M2723" s="7" t="s">
        <v>669</v>
      </c>
      <c r="N2723" s="4"/>
      <c r="O2723" s="4"/>
      <c r="P2723" s="4"/>
      <c r="Q2723" s="4"/>
      <c r="R2723" s="4"/>
      <c r="S2723" s="4"/>
      <c r="T2723" s="4"/>
      <c r="U2723" s="4"/>
      <c r="V2723" s="4"/>
      <c r="W2723" s="4"/>
      <c r="X2723" s="4"/>
      <c r="Y2723" s="4"/>
      <c r="Z2723" s="4"/>
      <c r="AA2723" s="4"/>
      <c r="AB2723" s="4"/>
      <c r="AC2723" s="4"/>
      <c r="AD2723" s="4"/>
      <c r="AE2723" s="4"/>
      <c r="AF2723" s="4"/>
      <c r="AG2723" s="4"/>
      <c r="AH2723" s="4"/>
      <c r="AI2723" s="4"/>
      <c r="AJ2723" s="4"/>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c r="BI2723" s="4"/>
      <c r="BJ2723" s="4"/>
      <c r="BK2723" s="4"/>
      <c r="BL2723" s="4"/>
      <c r="BM2723" s="4"/>
      <c r="BN2723" s="4"/>
      <c r="BO2723" s="4"/>
      <c r="BP2723" s="4"/>
      <c r="BQ2723" s="4"/>
      <c r="BR2723" s="4"/>
      <c r="BS2723" s="4"/>
      <c r="BT2723" s="4"/>
      <c r="BU2723" s="4"/>
      <c r="BV2723" s="4"/>
      <c r="BW2723" s="4"/>
      <c r="BZ2723" s="7"/>
      <c r="CF2723" s="7"/>
      <c r="CG2723" s="14"/>
      <c r="CH2723" s="7"/>
      <c r="CI2723" s="14"/>
      <c r="CJ2723" s="7"/>
      <c r="CK2723" s="14"/>
      <c r="CL2723" s="7"/>
      <c r="CM2723" s="14"/>
    </row>
    <row r="2724" spans="1:91" x14ac:dyDescent="0.3">
      <c r="A2724" s="10">
        <v>151</v>
      </c>
      <c r="B2724" s="36" t="s">
        <v>8157</v>
      </c>
      <c r="G2724" s="36" t="s">
        <v>8158</v>
      </c>
      <c r="K2724" s="7"/>
      <c r="L2724" s="7" t="s">
        <v>834</v>
      </c>
      <c r="M2724" s="7" t="s">
        <v>669</v>
      </c>
      <c r="N2724" s="4"/>
      <c r="O2724" s="4"/>
      <c r="P2724" s="4"/>
      <c r="Q2724" s="4"/>
      <c r="R2724" s="4"/>
      <c r="S2724" s="4"/>
      <c r="T2724" s="4"/>
      <c r="U2724" s="4"/>
      <c r="V2724" s="4"/>
      <c r="W2724" s="4"/>
      <c r="X2724" s="4"/>
      <c r="Y2724" s="4"/>
      <c r="Z2724" s="4"/>
      <c r="AA2724" s="4"/>
      <c r="AB2724" s="4"/>
      <c r="AC2724" s="4"/>
      <c r="AD2724" s="4"/>
      <c r="AE2724" s="4"/>
      <c r="AF2724" s="4"/>
      <c r="AG2724" s="4"/>
      <c r="AH2724" s="4"/>
      <c r="AI2724" s="4"/>
      <c r="AJ2724" s="4"/>
      <c r="AK2724" s="4"/>
      <c r="AL2724" s="4"/>
      <c r="AM2724" s="4"/>
      <c r="AN2724" s="4"/>
      <c r="AO2724" s="4"/>
      <c r="AP2724" s="4"/>
      <c r="AQ2724" s="4"/>
      <c r="AR2724" s="4"/>
      <c r="AS2724" s="4"/>
      <c r="AT2724" s="4"/>
      <c r="AU2724" s="4"/>
      <c r="AV2724" s="4"/>
      <c r="AW2724" s="4"/>
      <c r="AX2724" s="4"/>
      <c r="AY2724" s="4"/>
      <c r="AZ2724" s="4"/>
      <c r="BA2724" s="4"/>
      <c r="BB2724" s="4"/>
      <c r="BC2724" s="4"/>
      <c r="BD2724" s="4"/>
      <c r="BE2724" s="4"/>
      <c r="BF2724" s="4"/>
      <c r="BG2724" s="4"/>
      <c r="BH2724" s="4"/>
      <c r="BI2724" s="4"/>
      <c r="BJ2724" s="4"/>
      <c r="BK2724" s="4"/>
      <c r="BL2724" s="4"/>
      <c r="BM2724" s="4"/>
      <c r="BN2724" s="4"/>
      <c r="BO2724" s="4"/>
      <c r="BP2724" s="4"/>
      <c r="BQ2724" s="4"/>
      <c r="BR2724" s="4"/>
      <c r="BS2724" s="4"/>
      <c r="BT2724" s="4"/>
      <c r="BU2724" s="4"/>
      <c r="BV2724" s="4"/>
      <c r="BW2724" s="4"/>
      <c r="BZ2724" s="7"/>
      <c r="CF2724" s="7"/>
      <c r="CG2724" s="14"/>
      <c r="CH2724" s="7"/>
      <c r="CI2724" s="14"/>
      <c r="CJ2724" s="7"/>
      <c r="CK2724" s="14"/>
      <c r="CL2724" s="7"/>
      <c r="CM2724" s="14"/>
    </row>
    <row r="2725" spans="1:91" x14ac:dyDescent="0.3">
      <c r="A2725" s="10">
        <v>151</v>
      </c>
      <c r="B2725" s="36" t="s">
        <v>1007</v>
      </c>
      <c r="G2725" s="36" t="s">
        <v>8159</v>
      </c>
      <c r="K2725" s="7"/>
      <c r="L2725" s="7" t="s">
        <v>834</v>
      </c>
      <c r="M2725" s="7" t="s">
        <v>5917</v>
      </c>
      <c r="N2725" s="4"/>
      <c r="O2725" s="4"/>
      <c r="P2725" s="4"/>
      <c r="Q2725" s="4"/>
      <c r="R2725" s="4"/>
      <c r="S2725" s="4"/>
      <c r="T2725" s="4"/>
      <c r="U2725" s="4"/>
      <c r="V2725" s="4"/>
      <c r="W2725" s="4"/>
      <c r="X2725" s="4"/>
      <c r="Y2725" s="4"/>
      <c r="Z2725" s="4"/>
      <c r="AA2725" s="4"/>
      <c r="AB2725" s="4"/>
      <c r="AC2725" s="4"/>
      <c r="AD2725" s="4"/>
      <c r="AE2725" s="4"/>
      <c r="AF2725" s="4"/>
      <c r="AG2725" s="4"/>
      <c r="AH2725" s="4"/>
      <c r="AI2725" s="4"/>
      <c r="AJ2725" s="4"/>
      <c r="AK2725" s="4"/>
      <c r="AL2725" s="4"/>
      <c r="AM2725" s="4"/>
      <c r="AN2725" s="4"/>
      <c r="AO2725" s="4"/>
      <c r="AP2725" s="4"/>
      <c r="AQ2725" s="4"/>
      <c r="AR2725" s="4"/>
      <c r="AS2725" s="4"/>
      <c r="AT2725" s="4"/>
      <c r="AU2725" s="4"/>
      <c r="AV2725" s="4"/>
      <c r="AW2725" s="4"/>
      <c r="AX2725" s="4"/>
      <c r="AY2725" s="4"/>
      <c r="AZ2725" s="4"/>
      <c r="BA2725" s="4"/>
      <c r="BB2725" s="4"/>
      <c r="BC2725" s="4"/>
      <c r="BD2725" s="4"/>
      <c r="BE2725" s="4"/>
      <c r="BF2725" s="4"/>
      <c r="BG2725" s="4"/>
      <c r="BH2725" s="4"/>
      <c r="BI2725" s="4"/>
      <c r="BJ2725" s="4"/>
      <c r="BK2725" s="4"/>
      <c r="BL2725" s="4"/>
      <c r="BM2725" s="4"/>
      <c r="BN2725" s="4"/>
      <c r="BO2725" s="4"/>
      <c r="BP2725" s="4"/>
      <c r="BQ2725" s="4"/>
      <c r="BR2725" s="4"/>
      <c r="BS2725" s="4"/>
      <c r="BT2725" s="4"/>
      <c r="BU2725" s="4"/>
      <c r="BV2725" s="4"/>
      <c r="BW2725" s="4"/>
      <c r="BZ2725" s="7"/>
      <c r="CF2725" s="7"/>
      <c r="CG2725" s="14"/>
      <c r="CH2725" s="7"/>
      <c r="CI2725" s="14"/>
      <c r="CJ2725" s="7"/>
      <c r="CK2725" s="14"/>
      <c r="CL2725" s="7"/>
      <c r="CM2725" s="14"/>
    </row>
    <row r="2726" spans="1:91" x14ac:dyDescent="0.3">
      <c r="A2726" s="10">
        <v>151</v>
      </c>
      <c r="B2726" s="36" t="s">
        <v>949</v>
      </c>
      <c r="G2726" s="36" t="s">
        <v>8160</v>
      </c>
      <c r="K2726" s="7"/>
      <c r="L2726" s="7" t="s">
        <v>834</v>
      </c>
      <c r="M2726" s="7" t="s">
        <v>639</v>
      </c>
      <c r="N2726" s="4"/>
      <c r="O2726" s="4"/>
      <c r="P2726" s="4"/>
      <c r="Q2726" s="4"/>
      <c r="R2726" s="4"/>
      <c r="S2726" s="4"/>
      <c r="T2726" s="4"/>
      <c r="U2726" s="4"/>
      <c r="V2726" s="4"/>
      <c r="W2726" s="4"/>
      <c r="X2726" s="4"/>
      <c r="Y2726" s="4"/>
      <c r="Z2726" s="4"/>
      <c r="AA2726" s="4"/>
      <c r="AB2726" s="4"/>
      <c r="AC2726" s="4"/>
      <c r="AD2726" s="4"/>
      <c r="AE2726" s="4"/>
      <c r="AF2726" s="4"/>
      <c r="AG2726" s="4"/>
      <c r="AH2726" s="4"/>
      <c r="AI2726" s="4"/>
      <c r="AJ2726" s="4"/>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c r="BI2726" s="4"/>
      <c r="BJ2726" s="4"/>
      <c r="BK2726" s="4"/>
      <c r="BL2726" s="4"/>
      <c r="BM2726" s="4"/>
      <c r="BN2726" s="4"/>
      <c r="BO2726" s="4"/>
      <c r="BP2726" s="4"/>
      <c r="BQ2726" s="4"/>
      <c r="BR2726" s="4"/>
      <c r="BS2726" s="4"/>
      <c r="BT2726" s="4"/>
      <c r="BU2726" s="4"/>
      <c r="BV2726" s="4"/>
      <c r="BW2726" s="4"/>
      <c r="BZ2726" s="7"/>
      <c r="CF2726" s="7"/>
      <c r="CG2726" s="14"/>
      <c r="CH2726" s="7"/>
      <c r="CI2726" s="14"/>
      <c r="CJ2726" s="7"/>
      <c r="CK2726" s="14"/>
      <c r="CL2726" s="7"/>
      <c r="CM2726" s="14"/>
    </row>
    <row r="2727" spans="1:91" x14ac:dyDescent="0.3">
      <c r="A2727" s="10">
        <v>151</v>
      </c>
      <c r="B2727" s="36" t="s">
        <v>1058</v>
      </c>
      <c r="G2727" s="36" t="s">
        <v>8161</v>
      </c>
      <c r="K2727" s="7"/>
      <c r="L2727" s="7" t="s">
        <v>834</v>
      </c>
      <c r="M2727" s="7" t="s">
        <v>669</v>
      </c>
      <c r="N2727" s="4"/>
      <c r="O2727" s="4"/>
      <c r="P2727" s="4"/>
      <c r="Q2727" s="4"/>
      <c r="R2727" s="4"/>
      <c r="S2727" s="4"/>
      <c r="T2727" s="4"/>
      <c r="U2727" s="4"/>
      <c r="V2727" s="4"/>
      <c r="W2727" s="4"/>
      <c r="X2727" s="4"/>
      <c r="Y2727" s="4"/>
      <c r="Z2727" s="4"/>
      <c r="AA2727" s="4"/>
      <c r="AB2727" s="4"/>
      <c r="AC2727" s="4"/>
      <c r="AD2727" s="4"/>
      <c r="AE2727" s="4"/>
      <c r="AF2727" s="4"/>
      <c r="AG2727" s="4"/>
      <c r="AH2727" s="4"/>
      <c r="AI2727" s="4"/>
      <c r="AJ2727" s="4"/>
      <c r="AK2727" s="4"/>
      <c r="AL2727" s="4"/>
      <c r="AM2727" s="4"/>
      <c r="AN2727" s="4"/>
      <c r="AO2727" s="4"/>
      <c r="AP2727" s="4"/>
      <c r="AQ2727" s="4"/>
      <c r="AR2727" s="4"/>
      <c r="AS2727" s="4"/>
      <c r="AT2727" s="4"/>
      <c r="AU2727" s="4"/>
      <c r="AV2727" s="4"/>
      <c r="AW2727" s="4"/>
      <c r="AX2727" s="4"/>
      <c r="AY2727" s="4"/>
      <c r="AZ2727" s="4"/>
      <c r="BA2727" s="4"/>
      <c r="BB2727" s="4"/>
      <c r="BC2727" s="4"/>
      <c r="BD2727" s="4"/>
      <c r="BE2727" s="4"/>
      <c r="BF2727" s="4"/>
      <c r="BG2727" s="4"/>
      <c r="BH2727" s="4"/>
      <c r="BI2727" s="4"/>
      <c r="BJ2727" s="4"/>
      <c r="BK2727" s="4"/>
      <c r="BL2727" s="4"/>
      <c r="BM2727" s="4"/>
      <c r="BN2727" s="4"/>
      <c r="BO2727" s="4"/>
      <c r="BP2727" s="4"/>
      <c r="BQ2727" s="4"/>
      <c r="BR2727" s="4"/>
      <c r="BS2727" s="4"/>
      <c r="BT2727" s="4"/>
      <c r="BU2727" s="4"/>
      <c r="BV2727" s="4"/>
      <c r="BW2727" s="4"/>
      <c r="BZ2727" s="7"/>
      <c r="CF2727" s="7"/>
      <c r="CG2727" s="14"/>
      <c r="CH2727" s="7"/>
      <c r="CI2727" s="14"/>
      <c r="CJ2727" s="7"/>
      <c r="CK2727" s="14"/>
      <c r="CL2727" s="7"/>
      <c r="CM2727" s="14"/>
    </row>
    <row r="2728" spans="1:91" x14ac:dyDescent="0.3">
      <c r="A2728" s="10">
        <v>151</v>
      </c>
      <c r="B2728" s="36" t="s">
        <v>907</v>
      </c>
      <c r="G2728" s="36" t="s">
        <v>8162</v>
      </c>
      <c r="K2728" s="7"/>
      <c r="L2728" s="7" t="s">
        <v>834</v>
      </c>
      <c r="M2728" s="7" t="s">
        <v>669</v>
      </c>
      <c r="N2728" s="4"/>
      <c r="O2728" s="4"/>
      <c r="P2728" s="4"/>
      <c r="Q2728" s="4"/>
      <c r="R2728" s="4"/>
      <c r="S2728" s="4"/>
      <c r="T2728" s="4"/>
      <c r="U2728" s="4"/>
      <c r="V2728" s="4"/>
      <c r="W2728" s="4"/>
      <c r="X2728" s="4"/>
      <c r="Y2728" s="4"/>
      <c r="Z2728" s="4"/>
      <c r="AA2728" s="4"/>
      <c r="AB2728" s="4"/>
      <c r="AC2728" s="4"/>
      <c r="AD2728" s="4"/>
      <c r="AE2728" s="4"/>
      <c r="AF2728" s="4"/>
      <c r="AG2728" s="4"/>
      <c r="AH2728" s="4"/>
      <c r="AI2728" s="4"/>
      <c r="AJ2728" s="4"/>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c r="BI2728" s="4"/>
      <c r="BJ2728" s="4"/>
      <c r="BK2728" s="4"/>
      <c r="BL2728" s="4"/>
      <c r="BM2728" s="4"/>
      <c r="BN2728" s="4"/>
      <c r="BO2728" s="4"/>
      <c r="BP2728" s="4"/>
      <c r="BQ2728" s="4"/>
      <c r="BR2728" s="4"/>
      <c r="BS2728" s="4"/>
      <c r="BT2728" s="4"/>
      <c r="BU2728" s="4"/>
      <c r="BV2728" s="4"/>
      <c r="BW2728" s="4"/>
      <c r="BZ2728" s="7"/>
      <c r="CF2728" s="7"/>
      <c r="CG2728" s="14"/>
      <c r="CH2728" s="7"/>
      <c r="CI2728" s="14"/>
      <c r="CJ2728" s="7"/>
      <c r="CK2728" s="14"/>
      <c r="CL2728" s="7"/>
      <c r="CM2728" s="14"/>
    </row>
    <row r="2729" spans="1:91" x14ac:dyDescent="0.3">
      <c r="A2729" s="10">
        <v>151</v>
      </c>
      <c r="B2729" s="36" t="s">
        <v>1025</v>
      </c>
      <c r="G2729" s="36" t="s">
        <v>8163</v>
      </c>
      <c r="K2729" s="7"/>
      <c r="L2729" s="7" t="s">
        <v>834</v>
      </c>
      <c r="M2729" s="7" t="s">
        <v>669</v>
      </c>
      <c r="N2729" s="4"/>
      <c r="O2729" s="4"/>
      <c r="P2729" s="4"/>
      <c r="Q2729" s="4"/>
      <c r="R2729" s="4"/>
      <c r="S2729" s="4"/>
      <c r="T2729" s="4"/>
      <c r="U2729" s="4"/>
      <c r="V2729" s="4"/>
      <c r="W2729" s="4"/>
      <c r="X2729" s="4"/>
      <c r="Y2729" s="4"/>
      <c r="Z2729" s="4"/>
      <c r="AA2729" s="4"/>
      <c r="AB2729" s="4"/>
      <c r="AC2729" s="4"/>
      <c r="AD2729" s="4"/>
      <c r="AE2729" s="4"/>
      <c r="AF2729" s="4"/>
      <c r="AG2729" s="4"/>
      <c r="AH2729" s="4"/>
      <c r="AI2729" s="4"/>
      <c r="AJ2729" s="4"/>
      <c r="AK2729" s="4"/>
      <c r="AL2729" s="4"/>
      <c r="AM2729" s="4"/>
      <c r="AN2729" s="4"/>
      <c r="AO2729" s="4"/>
      <c r="AP2729" s="4"/>
      <c r="AQ2729" s="4"/>
      <c r="AR2729" s="4"/>
      <c r="AS2729" s="4"/>
      <c r="AT2729" s="4"/>
      <c r="AU2729" s="4"/>
      <c r="AV2729" s="4"/>
      <c r="AW2729" s="4"/>
      <c r="AX2729" s="4"/>
      <c r="AY2729" s="4"/>
      <c r="AZ2729" s="4"/>
      <c r="BA2729" s="4"/>
      <c r="BB2729" s="4"/>
      <c r="BC2729" s="4"/>
      <c r="BD2729" s="4"/>
      <c r="BE2729" s="4"/>
      <c r="BF2729" s="4"/>
      <c r="BG2729" s="4"/>
      <c r="BH2729" s="4"/>
      <c r="BI2729" s="4"/>
      <c r="BJ2729" s="4"/>
      <c r="BK2729" s="4"/>
      <c r="BL2729" s="4"/>
      <c r="BM2729" s="4"/>
      <c r="BN2729" s="4"/>
      <c r="BO2729" s="4"/>
      <c r="BP2729" s="4"/>
      <c r="BQ2729" s="4"/>
      <c r="BR2729" s="4"/>
      <c r="BS2729" s="4"/>
      <c r="BT2729" s="4"/>
      <c r="BU2729" s="4"/>
      <c r="BV2729" s="4"/>
      <c r="BW2729" s="4"/>
      <c r="BZ2729" s="7"/>
      <c r="CF2729" s="7"/>
      <c r="CG2729" s="14"/>
      <c r="CH2729" s="7"/>
      <c r="CI2729" s="14"/>
      <c r="CJ2729" s="7"/>
      <c r="CK2729" s="14"/>
      <c r="CL2729" s="7"/>
      <c r="CM2729" s="14"/>
    </row>
    <row r="2730" spans="1:91" x14ac:dyDescent="0.3">
      <c r="A2730" s="10">
        <v>151</v>
      </c>
      <c r="B2730" s="36" t="s">
        <v>868</v>
      </c>
      <c r="G2730" s="36" t="s">
        <v>8164</v>
      </c>
      <c r="K2730" s="7"/>
      <c r="L2730" s="7" t="s">
        <v>834</v>
      </c>
      <c r="M2730" s="7" t="s">
        <v>618</v>
      </c>
      <c r="N2730" s="4"/>
      <c r="O2730" s="4"/>
      <c r="P2730" s="4"/>
      <c r="Q2730" s="4"/>
      <c r="R2730" s="4"/>
      <c r="S2730" s="4"/>
      <c r="T2730" s="4"/>
      <c r="U2730" s="4"/>
      <c r="V2730" s="4"/>
      <c r="W2730" s="4"/>
      <c r="X2730" s="4"/>
      <c r="Y2730" s="4"/>
      <c r="Z2730" s="4"/>
      <c r="AA2730" s="4"/>
      <c r="AB2730" s="4"/>
      <c r="AC2730" s="4"/>
      <c r="AD2730" s="4"/>
      <c r="AE2730" s="4"/>
      <c r="AF2730" s="4"/>
      <c r="AG2730" s="4"/>
      <c r="AH2730" s="4"/>
      <c r="AI2730" s="4"/>
      <c r="AJ2730" s="4"/>
      <c r="AK2730" s="4"/>
      <c r="AL2730" s="4"/>
      <c r="AM2730" s="4"/>
      <c r="AN2730" s="4"/>
      <c r="AO2730" s="4"/>
      <c r="AP2730" s="4"/>
      <c r="AQ2730" s="4"/>
      <c r="AR2730" s="4"/>
      <c r="AS2730" s="4"/>
      <c r="AT2730" s="4"/>
      <c r="AU2730" s="4"/>
      <c r="AV2730" s="4"/>
      <c r="AW2730" s="4"/>
      <c r="AX2730" s="4"/>
      <c r="AY2730" s="4"/>
      <c r="AZ2730" s="4"/>
      <c r="BA2730" s="4"/>
      <c r="BB2730" s="4"/>
      <c r="BC2730" s="4"/>
      <c r="BD2730" s="4"/>
      <c r="BE2730" s="4"/>
      <c r="BF2730" s="4"/>
      <c r="BG2730" s="4"/>
      <c r="BH2730" s="4"/>
      <c r="BI2730" s="4"/>
      <c r="BJ2730" s="4"/>
      <c r="BK2730" s="4"/>
      <c r="BL2730" s="4"/>
      <c r="BM2730" s="4"/>
      <c r="BN2730" s="4"/>
      <c r="BO2730" s="4"/>
      <c r="BP2730" s="4"/>
      <c r="BQ2730" s="4"/>
      <c r="BR2730" s="4"/>
      <c r="BS2730" s="4"/>
      <c r="BT2730" s="4"/>
      <c r="BU2730" s="4"/>
      <c r="BV2730" s="4"/>
      <c r="BW2730" s="4"/>
      <c r="BZ2730" s="7"/>
      <c r="CF2730" s="7"/>
      <c r="CG2730" s="14"/>
      <c r="CH2730" s="7"/>
      <c r="CI2730" s="14"/>
      <c r="CJ2730" s="7"/>
      <c r="CK2730" s="14"/>
      <c r="CL2730" s="7"/>
      <c r="CM2730" s="14"/>
    </row>
    <row r="2731" spans="1:91" x14ac:dyDescent="0.3">
      <c r="A2731" s="10">
        <v>151</v>
      </c>
      <c r="B2731" s="36" t="s">
        <v>1176</v>
      </c>
      <c r="G2731" s="36" t="s">
        <v>8165</v>
      </c>
      <c r="K2731" s="7"/>
      <c r="L2731" s="7" t="s">
        <v>834</v>
      </c>
      <c r="M2731" s="7" t="s">
        <v>678</v>
      </c>
      <c r="N2731" s="4"/>
      <c r="O2731" s="4"/>
      <c r="P2731" s="4"/>
      <c r="Q2731" s="4"/>
      <c r="R2731" s="4"/>
      <c r="S2731" s="4"/>
      <c r="T2731" s="4"/>
      <c r="U2731" s="4"/>
      <c r="V2731" s="4"/>
      <c r="W2731" s="4"/>
      <c r="X2731" s="4"/>
      <c r="Y2731" s="4"/>
      <c r="Z2731" s="4"/>
      <c r="AA2731" s="4"/>
      <c r="AB2731" s="4"/>
      <c r="AC2731" s="4"/>
      <c r="AD2731" s="4"/>
      <c r="AE2731" s="4"/>
      <c r="AF2731" s="4"/>
      <c r="AG2731" s="4"/>
      <c r="AH2731" s="4"/>
      <c r="AI2731" s="4"/>
      <c r="AJ2731" s="4"/>
      <c r="AK2731" s="4"/>
      <c r="AL2731" s="4"/>
      <c r="AM2731" s="4"/>
      <c r="AN2731" s="4"/>
      <c r="AO2731" s="4"/>
      <c r="AP2731" s="4"/>
      <c r="AQ2731" s="4"/>
      <c r="AR2731" s="4"/>
      <c r="AS2731" s="4"/>
      <c r="AT2731" s="4"/>
      <c r="AU2731" s="4"/>
      <c r="AV2731" s="4"/>
      <c r="AW2731" s="4"/>
      <c r="AX2731" s="4"/>
      <c r="AY2731" s="4"/>
      <c r="AZ2731" s="4"/>
      <c r="BA2731" s="4"/>
      <c r="BB2731" s="4"/>
      <c r="BC2731" s="4"/>
      <c r="BD2731" s="4"/>
      <c r="BE2731" s="4"/>
      <c r="BF2731" s="4"/>
      <c r="BG2731" s="4"/>
      <c r="BH2731" s="4"/>
      <c r="BI2731" s="4"/>
      <c r="BJ2731" s="4"/>
      <c r="BK2731" s="4"/>
      <c r="BL2731" s="4"/>
      <c r="BM2731" s="4"/>
      <c r="BN2731" s="4"/>
      <c r="BO2731" s="4"/>
      <c r="BP2731" s="4"/>
      <c r="BQ2731" s="4"/>
      <c r="BR2731" s="4"/>
      <c r="BS2731" s="4"/>
      <c r="BT2731" s="4"/>
      <c r="BU2731" s="4"/>
      <c r="BV2731" s="4"/>
      <c r="BW2731" s="4"/>
      <c r="BZ2731" s="7"/>
      <c r="CF2731" s="7"/>
      <c r="CG2731" s="14"/>
      <c r="CH2731" s="7"/>
      <c r="CI2731" s="14"/>
      <c r="CJ2731" s="7"/>
      <c r="CK2731" s="14"/>
      <c r="CL2731" s="7"/>
      <c r="CM2731" s="14"/>
    </row>
    <row r="2732" spans="1:91" x14ac:dyDescent="0.3">
      <c r="A2732" s="10">
        <v>151</v>
      </c>
      <c r="B2732" s="36" t="s">
        <v>860</v>
      </c>
      <c r="G2732" s="36" t="s">
        <v>8166</v>
      </c>
      <c r="K2732" s="7"/>
      <c r="L2732" s="7" t="s">
        <v>834</v>
      </c>
      <c r="M2732" s="7" t="s">
        <v>615</v>
      </c>
      <c r="N2732" s="4"/>
      <c r="O2732" s="4"/>
      <c r="P2732" s="4"/>
      <c r="Q2732" s="4"/>
      <c r="R2732" s="4"/>
      <c r="S2732" s="4"/>
      <c r="T2732" s="4"/>
      <c r="U2732" s="4"/>
      <c r="V2732" s="4"/>
      <c r="W2732" s="4"/>
      <c r="X2732" s="4"/>
      <c r="Y2732" s="4"/>
      <c r="Z2732" s="4"/>
      <c r="AA2732" s="4"/>
      <c r="AB2732" s="4"/>
      <c r="AC2732" s="4"/>
      <c r="AD2732" s="4"/>
      <c r="AE2732" s="4"/>
      <c r="AF2732" s="4"/>
      <c r="AG2732" s="4"/>
      <c r="AH2732" s="4"/>
      <c r="AI2732" s="4"/>
      <c r="AJ2732" s="4"/>
      <c r="AK2732" s="4"/>
      <c r="AL2732" s="4"/>
      <c r="AM2732" s="4"/>
      <c r="AN2732" s="4"/>
      <c r="AO2732" s="4"/>
      <c r="AP2732" s="4"/>
      <c r="AQ2732" s="4"/>
      <c r="AR2732" s="4"/>
      <c r="AS2732" s="4"/>
      <c r="AT2732" s="4"/>
      <c r="AU2732" s="4"/>
      <c r="AV2732" s="4"/>
      <c r="AW2732" s="4"/>
      <c r="AX2732" s="4"/>
      <c r="AY2732" s="4"/>
      <c r="AZ2732" s="4"/>
      <c r="BA2732" s="4"/>
      <c r="BB2732" s="4"/>
      <c r="BC2732" s="4"/>
      <c r="BD2732" s="4"/>
      <c r="BE2732" s="4"/>
      <c r="BF2732" s="4"/>
      <c r="BG2732" s="4"/>
      <c r="BH2732" s="4"/>
      <c r="BI2732" s="4"/>
      <c r="BJ2732" s="4"/>
      <c r="BK2732" s="4"/>
      <c r="BL2732" s="4"/>
      <c r="BM2732" s="4"/>
      <c r="BN2732" s="4"/>
      <c r="BO2732" s="4"/>
      <c r="BP2732" s="4"/>
      <c r="BQ2732" s="4"/>
      <c r="BR2732" s="4"/>
      <c r="BS2732" s="4"/>
      <c r="BT2732" s="4"/>
      <c r="BU2732" s="4"/>
      <c r="BV2732" s="4"/>
      <c r="BW2732" s="4"/>
      <c r="BZ2732" s="7"/>
      <c r="CF2732" s="7"/>
      <c r="CG2732" s="14"/>
      <c r="CH2732" s="7"/>
      <c r="CI2732" s="14"/>
      <c r="CJ2732" s="7"/>
      <c r="CK2732" s="14"/>
      <c r="CL2732" s="7"/>
      <c r="CM2732" s="14"/>
    </row>
    <row r="2733" spans="1:91" x14ac:dyDescent="0.3">
      <c r="A2733" s="10">
        <v>151</v>
      </c>
      <c r="B2733" s="36" t="s">
        <v>1058</v>
      </c>
      <c r="G2733" s="36" t="s">
        <v>8167</v>
      </c>
      <c r="K2733" s="7"/>
      <c r="L2733" s="7" t="s">
        <v>834</v>
      </c>
      <c r="M2733" s="7" t="s">
        <v>618</v>
      </c>
      <c r="N2733" s="4"/>
      <c r="O2733" s="4"/>
      <c r="P2733" s="4"/>
      <c r="Q2733" s="4"/>
      <c r="R2733" s="4"/>
      <c r="S2733" s="4"/>
      <c r="T2733" s="4"/>
      <c r="U2733" s="4"/>
      <c r="V2733" s="4"/>
      <c r="W2733" s="4"/>
      <c r="X2733" s="4"/>
      <c r="Y2733" s="4"/>
      <c r="Z2733" s="4"/>
      <c r="AA2733" s="4"/>
      <c r="AB2733" s="4"/>
      <c r="AC2733" s="4"/>
      <c r="AD2733" s="4"/>
      <c r="AE2733" s="4"/>
      <c r="AF2733" s="4"/>
      <c r="AG2733" s="4"/>
      <c r="AH2733" s="4"/>
      <c r="AI2733" s="4"/>
      <c r="AJ2733" s="4"/>
      <c r="AK2733" s="4"/>
      <c r="AL2733" s="4"/>
      <c r="AM2733" s="4"/>
      <c r="AN2733" s="4"/>
      <c r="AO2733" s="4"/>
      <c r="AP2733" s="4"/>
      <c r="AQ2733" s="4"/>
      <c r="AR2733" s="4"/>
      <c r="AS2733" s="4"/>
      <c r="AT2733" s="4"/>
      <c r="AU2733" s="4"/>
      <c r="AV2733" s="4"/>
      <c r="AW2733" s="4"/>
      <c r="AX2733" s="4"/>
      <c r="AY2733" s="4"/>
      <c r="AZ2733" s="4"/>
      <c r="BA2733" s="4"/>
      <c r="BB2733" s="4"/>
      <c r="BC2733" s="4"/>
      <c r="BD2733" s="4"/>
      <c r="BE2733" s="4"/>
      <c r="BF2733" s="4"/>
      <c r="BG2733" s="4"/>
      <c r="BH2733" s="4"/>
      <c r="BI2733" s="4"/>
      <c r="BJ2733" s="4"/>
      <c r="BK2733" s="4"/>
      <c r="BL2733" s="4"/>
      <c r="BM2733" s="4"/>
      <c r="BN2733" s="4"/>
      <c r="BO2733" s="4"/>
      <c r="BP2733" s="4"/>
      <c r="BQ2733" s="4"/>
      <c r="BR2733" s="4"/>
      <c r="BS2733" s="4"/>
      <c r="BT2733" s="4"/>
      <c r="BU2733" s="4"/>
      <c r="BV2733" s="4"/>
      <c r="BW2733" s="4"/>
      <c r="BZ2733" s="7"/>
      <c r="CF2733" s="7"/>
      <c r="CG2733" s="14"/>
      <c r="CH2733" s="7"/>
      <c r="CI2733" s="14"/>
      <c r="CJ2733" s="7"/>
      <c r="CK2733" s="14"/>
      <c r="CL2733" s="7"/>
      <c r="CM2733" s="14"/>
    </row>
    <row r="2734" spans="1:91" x14ac:dyDescent="0.3">
      <c r="A2734" s="10">
        <v>151</v>
      </c>
      <c r="B2734" s="36" t="s">
        <v>886</v>
      </c>
      <c r="G2734" s="36" t="s">
        <v>8168</v>
      </c>
      <c r="K2734" s="7"/>
      <c r="L2734" s="7" t="s">
        <v>834</v>
      </c>
      <c r="M2734" s="7" t="s">
        <v>669</v>
      </c>
      <c r="N2734" s="4"/>
      <c r="O2734" s="4"/>
      <c r="P2734" s="4"/>
      <c r="Q2734" s="4"/>
      <c r="R2734" s="4"/>
      <c r="S2734" s="4"/>
      <c r="T2734" s="4"/>
      <c r="U2734" s="4"/>
      <c r="V2734" s="4"/>
      <c r="W2734" s="4"/>
      <c r="X2734" s="4"/>
      <c r="Y2734" s="4"/>
      <c r="Z2734" s="4"/>
      <c r="AA2734" s="4"/>
      <c r="AB2734" s="4"/>
      <c r="AC2734" s="4"/>
      <c r="AD2734" s="4"/>
      <c r="AE2734" s="4"/>
      <c r="AF2734" s="4"/>
      <c r="AG2734" s="4"/>
      <c r="AH2734" s="4"/>
      <c r="AI2734" s="4"/>
      <c r="AJ2734" s="4"/>
      <c r="AK2734" s="4"/>
      <c r="AL2734" s="4"/>
      <c r="AM2734" s="4"/>
      <c r="AN2734" s="4"/>
      <c r="AO2734" s="4"/>
      <c r="AP2734" s="4"/>
      <c r="AQ2734" s="4"/>
      <c r="AR2734" s="4"/>
      <c r="AS2734" s="4"/>
      <c r="AT2734" s="4"/>
      <c r="AU2734" s="4"/>
      <c r="AV2734" s="4"/>
      <c r="AW2734" s="4"/>
      <c r="AX2734" s="4"/>
      <c r="AY2734" s="4"/>
      <c r="AZ2734" s="4"/>
      <c r="BA2734" s="4"/>
      <c r="BB2734" s="4"/>
      <c r="BC2734" s="4"/>
      <c r="BD2734" s="4"/>
      <c r="BE2734" s="4"/>
      <c r="BF2734" s="4"/>
      <c r="BG2734" s="4"/>
      <c r="BH2734" s="4"/>
      <c r="BI2734" s="4"/>
      <c r="BJ2734" s="4"/>
      <c r="BK2734" s="4"/>
      <c r="BL2734" s="4"/>
      <c r="BM2734" s="4"/>
      <c r="BN2734" s="4"/>
      <c r="BO2734" s="4"/>
      <c r="BP2734" s="4"/>
      <c r="BQ2734" s="4"/>
      <c r="BR2734" s="4"/>
      <c r="BS2734" s="4"/>
      <c r="BT2734" s="4"/>
      <c r="BU2734" s="4"/>
      <c r="BV2734" s="4"/>
      <c r="BW2734" s="4"/>
      <c r="BZ2734" s="7"/>
      <c r="CF2734" s="7"/>
      <c r="CG2734" s="14"/>
      <c r="CH2734" s="7"/>
      <c r="CI2734" s="14"/>
      <c r="CJ2734" s="7"/>
      <c r="CK2734" s="14"/>
      <c r="CL2734" s="7"/>
      <c r="CM2734" s="14"/>
    </row>
    <row r="2735" spans="1:91" x14ac:dyDescent="0.3">
      <c r="A2735" s="10">
        <v>151</v>
      </c>
      <c r="B2735" s="36" t="s">
        <v>886</v>
      </c>
      <c r="G2735" s="36" t="s">
        <v>8169</v>
      </c>
      <c r="K2735" s="7"/>
      <c r="L2735" s="7" t="s">
        <v>834</v>
      </c>
      <c r="M2735" s="7" t="s">
        <v>669</v>
      </c>
      <c r="N2735" s="4"/>
      <c r="O2735" s="4"/>
      <c r="P2735" s="4"/>
      <c r="Q2735" s="4"/>
      <c r="R2735" s="4"/>
      <c r="S2735" s="4"/>
      <c r="T2735" s="4"/>
      <c r="U2735" s="4"/>
      <c r="V2735" s="4"/>
      <c r="W2735" s="4"/>
      <c r="X2735" s="4"/>
      <c r="Y2735" s="4"/>
      <c r="Z2735" s="4"/>
      <c r="AA2735" s="4"/>
      <c r="AB2735" s="4"/>
      <c r="AC2735" s="4"/>
      <c r="AD2735" s="4"/>
      <c r="AE2735" s="4"/>
      <c r="AF2735" s="4"/>
      <c r="AG2735" s="4"/>
      <c r="AH2735" s="4"/>
      <c r="AI2735" s="4"/>
      <c r="AJ2735" s="4"/>
      <c r="AK2735" s="4"/>
      <c r="AL2735" s="4"/>
      <c r="AM2735" s="4"/>
      <c r="AN2735" s="4"/>
      <c r="AO2735" s="4"/>
      <c r="AP2735" s="4"/>
      <c r="AQ2735" s="4"/>
      <c r="AR2735" s="4"/>
      <c r="AS2735" s="4"/>
      <c r="AT2735" s="4"/>
      <c r="AU2735" s="4"/>
      <c r="AV2735" s="4"/>
      <c r="AW2735" s="4"/>
      <c r="AX2735" s="4"/>
      <c r="AY2735" s="4"/>
      <c r="AZ2735" s="4"/>
      <c r="BA2735" s="4"/>
      <c r="BB2735" s="4"/>
      <c r="BC2735" s="4"/>
      <c r="BD2735" s="4"/>
      <c r="BE2735" s="4"/>
      <c r="BF2735" s="4"/>
      <c r="BG2735" s="4"/>
      <c r="BH2735" s="4"/>
      <c r="BI2735" s="4"/>
      <c r="BJ2735" s="4"/>
      <c r="BK2735" s="4"/>
      <c r="BL2735" s="4"/>
      <c r="BM2735" s="4"/>
      <c r="BN2735" s="4"/>
      <c r="BO2735" s="4"/>
      <c r="BP2735" s="4"/>
      <c r="BQ2735" s="4"/>
      <c r="BR2735" s="4"/>
      <c r="BS2735" s="4"/>
      <c r="BT2735" s="4"/>
      <c r="BU2735" s="4"/>
      <c r="BV2735" s="4"/>
      <c r="BW2735" s="4"/>
      <c r="BZ2735" s="7"/>
      <c r="CF2735" s="7"/>
      <c r="CG2735" s="14"/>
      <c r="CH2735" s="7"/>
      <c r="CI2735" s="14"/>
      <c r="CJ2735" s="7"/>
      <c r="CK2735" s="14"/>
      <c r="CL2735" s="7"/>
      <c r="CM2735" s="14"/>
    </row>
    <row r="2736" spans="1:91" x14ac:dyDescent="0.3">
      <c r="A2736" s="10">
        <v>151</v>
      </c>
      <c r="B2736" s="36" t="s">
        <v>8170</v>
      </c>
      <c r="G2736" s="36" t="s">
        <v>8171</v>
      </c>
      <c r="K2736" s="7"/>
      <c r="L2736" s="7" t="s">
        <v>834</v>
      </c>
      <c r="M2736" s="7" t="s">
        <v>669</v>
      </c>
      <c r="N2736" s="4"/>
      <c r="O2736" s="4"/>
      <c r="P2736" s="4"/>
      <c r="Q2736" s="4"/>
      <c r="R2736" s="4"/>
      <c r="S2736" s="4"/>
      <c r="T2736" s="4"/>
      <c r="U2736" s="4"/>
      <c r="V2736" s="4"/>
      <c r="W2736" s="4"/>
      <c r="X2736" s="4"/>
      <c r="Y2736" s="4"/>
      <c r="Z2736" s="4"/>
      <c r="AA2736" s="4"/>
      <c r="AB2736" s="4"/>
      <c r="AC2736" s="4"/>
      <c r="AD2736" s="4"/>
      <c r="AE2736" s="4"/>
      <c r="AF2736" s="4"/>
      <c r="AG2736" s="4"/>
      <c r="AH2736" s="4"/>
      <c r="AI2736" s="4"/>
      <c r="AJ2736" s="4"/>
      <c r="AK2736" s="4"/>
      <c r="AL2736" s="4"/>
      <c r="AM2736" s="4"/>
      <c r="AN2736" s="4"/>
      <c r="AO2736" s="4"/>
      <c r="AP2736" s="4"/>
      <c r="AQ2736" s="4"/>
      <c r="AR2736" s="4"/>
      <c r="AS2736" s="4"/>
      <c r="AT2736" s="4"/>
      <c r="AU2736" s="4"/>
      <c r="AV2736" s="4"/>
      <c r="AW2736" s="4"/>
      <c r="AX2736" s="4"/>
      <c r="AY2736" s="4"/>
      <c r="AZ2736" s="4"/>
      <c r="BA2736" s="4"/>
      <c r="BB2736" s="4"/>
      <c r="BC2736" s="4"/>
      <c r="BD2736" s="4"/>
      <c r="BE2736" s="4"/>
      <c r="BF2736" s="4"/>
      <c r="BG2736" s="4"/>
      <c r="BH2736" s="4"/>
      <c r="BI2736" s="4"/>
      <c r="BJ2736" s="4"/>
      <c r="BK2736" s="4"/>
      <c r="BL2736" s="4"/>
      <c r="BM2736" s="4"/>
      <c r="BN2736" s="4"/>
      <c r="BO2736" s="4"/>
      <c r="BP2736" s="4"/>
      <c r="BQ2736" s="4"/>
      <c r="BR2736" s="4"/>
      <c r="BS2736" s="4"/>
      <c r="BT2736" s="4"/>
      <c r="BU2736" s="4"/>
      <c r="BV2736" s="4"/>
      <c r="BW2736" s="4"/>
      <c r="BZ2736" s="7"/>
      <c r="CF2736" s="7"/>
      <c r="CG2736" s="14"/>
      <c r="CH2736" s="7"/>
      <c r="CI2736" s="14"/>
      <c r="CJ2736" s="7"/>
      <c r="CK2736" s="14"/>
      <c r="CL2736" s="7"/>
      <c r="CM2736" s="14"/>
    </row>
    <row r="2737" spans="1:91" x14ac:dyDescent="0.3">
      <c r="A2737" s="10">
        <v>151</v>
      </c>
      <c r="B2737" s="36" t="s">
        <v>860</v>
      </c>
      <c r="G2737" s="36" t="s">
        <v>8172</v>
      </c>
      <c r="K2737" s="7"/>
      <c r="L2737" s="7" t="s">
        <v>834</v>
      </c>
      <c r="M2737" s="7" t="s">
        <v>669</v>
      </c>
      <c r="N2737" s="4"/>
      <c r="O2737" s="4"/>
      <c r="P2737" s="4"/>
      <c r="Q2737" s="4"/>
      <c r="R2737" s="4"/>
      <c r="S2737" s="4"/>
      <c r="T2737" s="4"/>
      <c r="U2737" s="4"/>
      <c r="V2737" s="4"/>
      <c r="W2737" s="4"/>
      <c r="X2737" s="4"/>
      <c r="Y2737" s="4"/>
      <c r="Z2737" s="4"/>
      <c r="AA2737" s="4"/>
      <c r="AB2737" s="4"/>
      <c r="AC2737" s="4"/>
      <c r="AD2737" s="4"/>
      <c r="AE2737" s="4"/>
      <c r="AF2737" s="4"/>
      <c r="AG2737" s="4"/>
      <c r="AH2737" s="4"/>
      <c r="AI2737" s="4"/>
      <c r="AJ2737" s="4"/>
      <c r="AK2737" s="4"/>
      <c r="AL2737" s="4"/>
      <c r="AM2737" s="4"/>
      <c r="AN2737" s="4"/>
      <c r="AO2737" s="4"/>
      <c r="AP2737" s="4"/>
      <c r="AQ2737" s="4"/>
      <c r="AR2737" s="4"/>
      <c r="AS2737" s="4"/>
      <c r="AT2737" s="4"/>
      <c r="AU2737" s="4"/>
      <c r="AV2737" s="4"/>
      <c r="AW2737" s="4"/>
      <c r="AX2737" s="4"/>
      <c r="AY2737" s="4"/>
      <c r="AZ2737" s="4"/>
      <c r="BA2737" s="4"/>
      <c r="BB2737" s="4"/>
      <c r="BC2737" s="4"/>
      <c r="BD2737" s="4"/>
      <c r="BE2737" s="4"/>
      <c r="BF2737" s="4"/>
      <c r="BG2737" s="4"/>
      <c r="BH2737" s="4"/>
      <c r="BI2737" s="4"/>
      <c r="BJ2737" s="4"/>
      <c r="BK2737" s="4"/>
      <c r="BL2737" s="4"/>
      <c r="BM2737" s="4"/>
      <c r="BN2737" s="4"/>
      <c r="BO2737" s="4"/>
      <c r="BP2737" s="4"/>
      <c r="BQ2737" s="4"/>
      <c r="BR2737" s="4"/>
      <c r="BS2737" s="4"/>
      <c r="BT2737" s="4"/>
      <c r="BU2737" s="4"/>
      <c r="BV2737" s="4"/>
      <c r="BW2737" s="4"/>
      <c r="BZ2737" s="7"/>
      <c r="CF2737" s="7"/>
      <c r="CG2737" s="14"/>
      <c r="CH2737" s="7"/>
      <c r="CI2737" s="14"/>
      <c r="CJ2737" s="7"/>
      <c r="CK2737" s="14"/>
      <c r="CL2737" s="7"/>
      <c r="CM2737" s="14"/>
    </row>
    <row r="2738" spans="1:91" x14ac:dyDescent="0.3">
      <c r="A2738" s="10">
        <v>151</v>
      </c>
      <c r="B2738" s="36" t="s">
        <v>860</v>
      </c>
      <c r="G2738" s="36" t="s">
        <v>8173</v>
      </c>
      <c r="K2738" s="7"/>
      <c r="L2738" s="7" t="s">
        <v>834</v>
      </c>
      <c r="M2738" s="7" t="s">
        <v>618</v>
      </c>
      <c r="N2738" s="4"/>
      <c r="O2738" s="4"/>
      <c r="P2738" s="4"/>
      <c r="Q2738" s="4"/>
      <c r="R2738" s="4"/>
      <c r="S2738" s="4"/>
      <c r="T2738" s="4"/>
      <c r="U2738" s="4"/>
      <c r="V2738" s="4"/>
      <c r="W2738" s="4"/>
      <c r="X2738" s="4"/>
      <c r="Y2738" s="4"/>
      <c r="Z2738" s="4"/>
      <c r="AA2738" s="4"/>
      <c r="AB2738" s="4"/>
      <c r="AC2738" s="4"/>
      <c r="AD2738" s="4"/>
      <c r="AE2738" s="4"/>
      <c r="AF2738" s="4"/>
      <c r="AG2738" s="4"/>
      <c r="AH2738" s="4"/>
      <c r="AI2738" s="4"/>
      <c r="AJ2738" s="4"/>
      <c r="AK2738" s="4"/>
      <c r="AL2738" s="4"/>
      <c r="AM2738" s="4"/>
      <c r="AN2738" s="4"/>
      <c r="AO2738" s="4"/>
      <c r="AP2738" s="4"/>
      <c r="AQ2738" s="4"/>
      <c r="AR2738" s="4"/>
      <c r="AS2738" s="4"/>
      <c r="AT2738" s="4"/>
      <c r="AU2738" s="4"/>
      <c r="AV2738" s="4"/>
      <c r="AW2738" s="4"/>
      <c r="AX2738" s="4"/>
      <c r="AY2738" s="4"/>
      <c r="AZ2738" s="4"/>
      <c r="BA2738" s="4"/>
      <c r="BB2738" s="4"/>
      <c r="BC2738" s="4"/>
      <c r="BD2738" s="4"/>
      <c r="BE2738" s="4"/>
      <c r="BF2738" s="4"/>
      <c r="BG2738" s="4"/>
      <c r="BH2738" s="4"/>
      <c r="BI2738" s="4"/>
      <c r="BJ2738" s="4"/>
      <c r="BK2738" s="4"/>
      <c r="BL2738" s="4"/>
      <c r="BM2738" s="4"/>
      <c r="BN2738" s="4"/>
      <c r="BO2738" s="4"/>
      <c r="BP2738" s="4"/>
      <c r="BQ2738" s="4"/>
      <c r="BR2738" s="4"/>
      <c r="BS2738" s="4"/>
      <c r="BT2738" s="4"/>
      <c r="BU2738" s="4"/>
      <c r="BV2738" s="4"/>
      <c r="BW2738" s="4"/>
      <c r="BZ2738" s="7"/>
      <c r="CF2738" s="7"/>
      <c r="CG2738" s="14"/>
      <c r="CH2738" s="7"/>
      <c r="CI2738" s="14"/>
      <c r="CJ2738" s="7"/>
      <c r="CK2738" s="14"/>
      <c r="CL2738" s="7"/>
      <c r="CM2738" s="14"/>
    </row>
    <row r="2739" spans="1:91" x14ac:dyDescent="0.3">
      <c r="A2739" s="10">
        <v>151</v>
      </c>
      <c r="B2739" s="36" t="s">
        <v>1058</v>
      </c>
      <c r="G2739" s="36" t="s">
        <v>8174</v>
      </c>
      <c r="K2739" s="7"/>
      <c r="L2739" s="7" t="s">
        <v>834</v>
      </c>
      <c r="M2739" s="7" t="s">
        <v>633</v>
      </c>
      <c r="N2739" s="4"/>
      <c r="O2739" s="4"/>
      <c r="P2739" s="4"/>
      <c r="Q2739" s="4"/>
      <c r="R2739" s="4"/>
      <c r="S2739" s="4"/>
      <c r="T2739" s="4"/>
      <c r="U2739" s="4"/>
      <c r="V2739" s="4"/>
      <c r="W2739" s="4"/>
      <c r="X2739" s="4"/>
      <c r="Y2739" s="4"/>
      <c r="Z2739" s="4"/>
      <c r="AA2739" s="4"/>
      <c r="AB2739" s="4"/>
      <c r="AC2739" s="4"/>
      <c r="AD2739" s="4"/>
      <c r="AE2739" s="4"/>
      <c r="AF2739" s="4"/>
      <c r="AG2739" s="4"/>
      <c r="AH2739" s="4"/>
      <c r="AI2739" s="4"/>
      <c r="AJ2739" s="4"/>
      <c r="AK2739" s="4"/>
      <c r="AL2739" s="4"/>
      <c r="AM2739" s="4"/>
      <c r="AN2739" s="4"/>
      <c r="AO2739" s="4"/>
      <c r="AP2739" s="4"/>
      <c r="AQ2739" s="4"/>
      <c r="AR2739" s="4"/>
      <c r="AS2739" s="4"/>
      <c r="AT2739" s="4"/>
      <c r="AU2739" s="4"/>
      <c r="AV2739" s="4"/>
      <c r="AW2739" s="4"/>
      <c r="AX2739" s="4"/>
      <c r="AY2739" s="4"/>
      <c r="AZ2739" s="4"/>
      <c r="BA2739" s="4"/>
      <c r="BB2739" s="4"/>
      <c r="BC2739" s="4"/>
      <c r="BD2739" s="4"/>
      <c r="BE2739" s="4"/>
      <c r="BF2739" s="4"/>
      <c r="BG2739" s="4"/>
      <c r="BH2739" s="4"/>
      <c r="BI2739" s="4"/>
      <c r="BJ2739" s="4"/>
      <c r="BK2739" s="4"/>
      <c r="BL2739" s="4"/>
      <c r="BM2739" s="4"/>
      <c r="BN2739" s="4"/>
      <c r="BO2739" s="4"/>
      <c r="BP2739" s="4"/>
      <c r="BQ2739" s="4"/>
      <c r="BR2739" s="4"/>
      <c r="BS2739" s="4"/>
      <c r="BT2739" s="4"/>
      <c r="BU2739" s="4"/>
      <c r="BV2739" s="4"/>
      <c r="BW2739" s="4"/>
      <c r="BZ2739" s="7"/>
      <c r="CF2739" s="7"/>
      <c r="CG2739" s="14"/>
      <c r="CH2739" s="7"/>
      <c r="CI2739" s="14"/>
      <c r="CJ2739" s="7"/>
      <c r="CK2739" s="14"/>
      <c r="CL2739" s="7"/>
      <c r="CM2739" s="14"/>
    </row>
    <row r="2740" spans="1:91" x14ac:dyDescent="0.3">
      <c r="A2740" s="10">
        <v>151</v>
      </c>
      <c r="B2740" s="36" t="s">
        <v>1025</v>
      </c>
      <c r="G2740" s="36" t="s">
        <v>8175</v>
      </c>
      <c r="K2740" s="7"/>
      <c r="L2740" s="7" t="s">
        <v>834</v>
      </c>
      <c r="M2740" s="7" t="s">
        <v>615</v>
      </c>
      <c r="N2740" s="4"/>
      <c r="O2740" s="4"/>
      <c r="P2740" s="4"/>
      <c r="Q2740" s="4"/>
      <c r="R2740" s="4"/>
      <c r="S2740" s="4"/>
      <c r="T2740" s="4"/>
      <c r="U2740" s="4"/>
      <c r="V2740" s="4"/>
      <c r="W2740" s="4"/>
      <c r="X2740" s="4"/>
      <c r="Y2740" s="4"/>
      <c r="Z2740" s="4"/>
      <c r="AA2740" s="4"/>
      <c r="AB2740" s="4"/>
      <c r="AC2740" s="4"/>
      <c r="AD2740" s="4"/>
      <c r="AE2740" s="4"/>
      <c r="AF2740" s="4"/>
      <c r="AG2740" s="4"/>
      <c r="AH2740" s="4"/>
      <c r="AI2740" s="4"/>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4"/>
      <c r="BF2740" s="4"/>
      <c r="BG2740" s="4"/>
      <c r="BH2740" s="4"/>
      <c r="BI2740" s="4"/>
      <c r="BJ2740" s="4"/>
      <c r="BK2740" s="4"/>
      <c r="BL2740" s="4"/>
      <c r="BM2740" s="4"/>
      <c r="BN2740" s="4"/>
      <c r="BO2740" s="4"/>
      <c r="BP2740" s="4"/>
      <c r="BQ2740" s="4"/>
      <c r="BR2740" s="4"/>
      <c r="BS2740" s="4"/>
      <c r="BT2740" s="4"/>
      <c r="BU2740" s="4"/>
      <c r="BV2740" s="4"/>
      <c r="BW2740" s="4"/>
      <c r="BZ2740" s="7"/>
      <c r="CF2740" s="7"/>
      <c r="CG2740" s="14"/>
      <c r="CH2740" s="7"/>
      <c r="CI2740" s="14"/>
      <c r="CJ2740" s="7"/>
      <c r="CK2740" s="14"/>
      <c r="CL2740" s="7"/>
      <c r="CM2740" s="14"/>
    </row>
    <row r="2741" spans="1:91" x14ac:dyDescent="0.3">
      <c r="A2741" s="10">
        <v>151</v>
      </c>
      <c r="B2741" s="36" t="s">
        <v>868</v>
      </c>
      <c r="G2741" s="36" t="s">
        <v>8176</v>
      </c>
      <c r="K2741" s="7"/>
      <c r="L2741" s="7" t="s">
        <v>834</v>
      </c>
      <c r="M2741" s="7" t="s">
        <v>669</v>
      </c>
      <c r="N2741" s="4"/>
      <c r="O2741" s="4"/>
      <c r="P2741" s="4"/>
      <c r="Q2741" s="4"/>
      <c r="R2741" s="4"/>
      <c r="S2741" s="4"/>
      <c r="T2741" s="4"/>
      <c r="U2741" s="4"/>
      <c r="V2741" s="4"/>
      <c r="W2741" s="4"/>
      <c r="X2741" s="4"/>
      <c r="Y2741" s="4"/>
      <c r="Z2741" s="4"/>
      <c r="AA2741" s="4"/>
      <c r="AB2741" s="4"/>
      <c r="AC2741" s="4"/>
      <c r="AD2741" s="4"/>
      <c r="AE2741" s="4"/>
      <c r="AF2741" s="4"/>
      <c r="AG2741" s="4"/>
      <c r="AH2741" s="4"/>
      <c r="AI2741" s="4"/>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4"/>
      <c r="BF2741" s="4"/>
      <c r="BG2741" s="4"/>
      <c r="BH2741" s="4"/>
      <c r="BI2741" s="4"/>
      <c r="BJ2741" s="4"/>
      <c r="BK2741" s="4"/>
      <c r="BL2741" s="4"/>
      <c r="BM2741" s="4"/>
      <c r="BN2741" s="4"/>
      <c r="BO2741" s="4"/>
      <c r="BP2741" s="4"/>
      <c r="BQ2741" s="4"/>
      <c r="BR2741" s="4"/>
      <c r="BS2741" s="4"/>
      <c r="BT2741" s="4"/>
      <c r="BU2741" s="4"/>
      <c r="BV2741" s="4"/>
      <c r="BW2741" s="4"/>
      <c r="BZ2741" s="7"/>
      <c r="CF2741" s="7"/>
      <c r="CG2741" s="14"/>
      <c r="CH2741" s="7"/>
      <c r="CI2741" s="14"/>
      <c r="CJ2741" s="7"/>
      <c r="CK2741" s="14"/>
      <c r="CL2741" s="7"/>
      <c r="CM2741" s="14"/>
    </row>
    <row r="2742" spans="1:91" x14ac:dyDescent="0.3">
      <c r="A2742" s="10">
        <v>151</v>
      </c>
      <c r="B2742" s="36" t="s">
        <v>886</v>
      </c>
      <c r="G2742" s="36" t="s">
        <v>8177</v>
      </c>
      <c r="K2742" s="7"/>
      <c r="L2742" s="7" t="s">
        <v>834</v>
      </c>
      <c r="M2742" s="7" t="s">
        <v>669</v>
      </c>
      <c r="N2742" s="4"/>
      <c r="O2742" s="4"/>
      <c r="P2742" s="4"/>
      <c r="Q2742" s="4"/>
      <c r="R2742" s="4"/>
      <c r="S2742" s="4"/>
      <c r="T2742" s="4"/>
      <c r="U2742" s="4"/>
      <c r="V2742" s="4"/>
      <c r="W2742" s="4"/>
      <c r="X2742" s="4"/>
      <c r="Y2742" s="4"/>
      <c r="Z2742" s="4"/>
      <c r="AA2742" s="4"/>
      <c r="AB2742" s="4"/>
      <c r="AC2742" s="4"/>
      <c r="AD2742" s="4"/>
      <c r="AE2742" s="4"/>
      <c r="AF2742" s="4"/>
      <c r="AG2742" s="4"/>
      <c r="AH2742" s="4"/>
      <c r="AI2742" s="4"/>
      <c r="AJ2742" s="4"/>
      <c r="AK2742" s="4"/>
      <c r="AL2742" s="4"/>
      <c r="AM2742" s="4"/>
      <c r="AN2742" s="4"/>
      <c r="AO2742" s="4"/>
      <c r="AP2742" s="4"/>
      <c r="AQ2742" s="4"/>
      <c r="AR2742" s="4"/>
      <c r="AS2742" s="4"/>
      <c r="AT2742" s="4"/>
      <c r="AU2742" s="4"/>
      <c r="AV2742" s="4"/>
      <c r="AW2742" s="4"/>
      <c r="AX2742" s="4"/>
      <c r="AY2742" s="4"/>
      <c r="AZ2742" s="4"/>
      <c r="BA2742" s="4"/>
      <c r="BB2742" s="4"/>
      <c r="BC2742" s="4"/>
      <c r="BD2742" s="4"/>
      <c r="BE2742" s="4"/>
      <c r="BF2742" s="4"/>
      <c r="BG2742" s="4"/>
      <c r="BH2742" s="4"/>
      <c r="BI2742" s="4"/>
      <c r="BJ2742" s="4"/>
      <c r="BK2742" s="4"/>
      <c r="BL2742" s="4"/>
      <c r="BM2742" s="4"/>
      <c r="BN2742" s="4"/>
      <c r="BO2742" s="4"/>
      <c r="BP2742" s="4"/>
      <c r="BQ2742" s="4"/>
      <c r="BR2742" s="4"/>
      <c r="BS2742" s="4"/>
      <c r="BT2742" s="4"/>
      <c r="BU2742" s="4"/>
      <c r="BV2742" s="4"/>
      <c r="BW2742" s="4"/>
      <c r="BZ2742" s="7"/>
      <c r="CF2742" s="7"/>
      <c r="CG2742" s="14"/>
      <c r="CH2742" s="7"/>
      <c r="CI2742" s="14"/>
      <c r="CJ2742" s="7"/>
      <c r="CK2742" s="14"/>
      <c r="CL2742" s="7"/>
      <c r="CM2742" s="14"/>
    </row>
    <row r="2743" spans="1:91" x14ac:dyDescent="0.3">
      <c r="A2743" s="10">
        <v>151</v>
      </c>
      <c r="B2743" s="36" t="s">
        <v>1028</v>
      </c>
      <c r="G2743" s="36" t="s">
        <v>8178</v>
      </c>
      <c r="K2743" s="7"/>
      <c r="L2743" s="7" t="s">
        <v>834</v>
      </c>
      <c r="M2743" s="7" t="s">
        <v>669</v>
      </c>
      <c r="N2743" s="4"/>
      <c r="O2743" s="4"/>
      <c r="P2743" s="4"/>
      <c r="Q2743" s="4"/>
      <c r="R2743" s="4"/>
      <c r="S2743" s="4"/>
      <c r="T2743" s="4"/>
      <c r="U2743" s="4"/>
      <c r="V2743" s="4"/>
      <c r="W2743" s="4"/>
      <c r="X2743" s="4"/>
      <c r="Y2743" s="4"/>
      <c r="Z2743" s="4"/>
      <c r="AA2743" s="4"/>
      <c r="AB2743" s="4"/>
      <c r="AC2743" s="4"/>
      <c r="AD2743" s="4"/>
      <c r="AE2743" s="4"/>
      <c r="AF2743" s="4"/>
      <c r="AG2743" s="4"/>
      <c r="AH2743" s="4"/>
      <c r="AI2743" s="4"/>
      <c r="AJ2743" s="4"/>
      <c r="AK2743" s="4"/>
      <c r="AL2743" s="4"/>
      <c r="AM2743" s="4"/>
      <c r="AN2743" s="4"/>
      <c r="AO2743" s="4"/>
      <c r="AP2743" s="4"/>
      <c r="AQ2743" s="4"/>
      <c r="AR2743" s="4"/>
      <c r="AS2743" s="4"/>
      <c r="AT2743" s="4"/>
      <c r="AU2743" s="4"/>
      <c r="AV2743" s="4"/>
      <c r="AW2743" s="4"/>
      <c r="AX2743" s="4"/>
      <c r="AY2743" s="4"/>
      <c r="AZ2743" s="4"/>
      <c r="BA2743" s="4"/>
      <c r="BB2743" s="4"/>
      <c r="BC2743" s="4"/>
      <c r="BD2743" s="4"/>
      <c r="BE2743" s="4"/>
      <c r="BF2743" s="4"/>
      <c r="BG2743" s="4"/>
      <c r="BH2743" s="4"/>
      <c r="BI2743" s="4"/>
      <c r="BJ2743" s="4"/>
      <c r="BK2743" s="4"/>
      <c r="BL2743" s="4"/>
      <c r="BM2743" s="4"/>
      <c r="BN2743" s="4"/>
      <c r="BO2743" s="4"/>
      <c r="BP2743" s="4"/>
      <c r="BQ2743" s="4"/>
      <c r="BR2743" s="4"/>
      <c r="BS2743" s="4"/>
      <c r="BT2743" s="4"/>
      <c r="BU2743" s="4"/>
      <c r="BV2743" s="4"/>
      <c r="BW2743" s="4"/>
      <c r="BZ2743" s="7"/>
      <c r="CF2743" s="7"/>
      <c r="CG2743" s="14"/>
      <c r="CH2743" s="7"/>
      <c r="CI2743" s="14"/>
      <c r="CJ2743" s="7"/>
      <c r="CK2743" s="14"/>
      <c r="CL2743" s="7"/>
      <c r="CM2743" s="14"/>
    </row>
    <row r="2744" spans="1:91" x14ac:dyDescent="0.3">
      <c r="A2744" s="10">
        <v>151</v>
      </c>
      <c r="B2744" s="36" t="s">
        <v>1058</v>
      </c>
      <c r="G2744" s="36" t="s">
        <v>8179</v>
      </c>
      <c r="K2744" s="7"/>
      <c r="L2744" s="7" t="s">
        <v>834</v>
      </c>
      <c r="M2744" s="7" t="s">
        <v>669</v>
      </c>
      <c r="N2744" s="4"/>
      <c r="O2744" s="4"/>
      <c r="P2744" s="4"/>
      <c r="Q2744" s="4"/>
      <c r="R2744" s="4"/>
      <c r="S2744" s="4"/>
      <c r="T2744" s="4"/>
      <c r="U2744" s="4"/>
      <c r="V2744" s="4"/>
      <c r="W2744" s="4"/>
      <c r="X2744" s="4"/>
      <c r="Y2744" s="4"/>
      <c r="Z2744" s="4"/>
      <c r="AA2744" s="4"/>
      <c r="AB2744" s="4"/>
      <c r="AC2744" s="4"/>
      <c r="AD2744" s="4"/>
      <c r="AE2744" s="4"/>
      <c r="AF2744" s="4"/>
      <c r="AG2744" s="4"/>
      <c r="AH2744" s="4"/>
      <c r="AI2744" s="4"/>
      <c r="AJ2744" s="4"/>
      <c r="AK2744" s="4"/>
      <c r="AL2744" s="4"/>
      <c r="AM2744" s="4"/>
      <c r="AN2744" s="4"/>
      <c r="AO2744" s="4"/>
      <c r="AP2744" s="4"/>
      <c r="AQ2744" s="4"/>
      <c r="AR2744" s="4"/>
      <c r="AS2744" s="4"/>
      <c r="AT2744" s="4"/>
      <c r="AU2744" s="4"/>
      <c r="AV2744" s="4"/>
      <c r="AW2744" s="4"/>
      <c r="AX2744" s="4"/>
      <c r="AY2744" s="4"/>
      <c r="AZ2744" s="4"/>
      <c r="BA2744" s="4"/>
      <c r="BB2744" s="4"/>
      <c r="BC2744" s="4"/>
      <c r="BD2744" s="4"/>
      <c r="BE2744" s="4"/>
      <c r="BF2744" s="4"/>
      <c r="BG2744" s="4"/>
      <c r="BH2744" s="4"/>
      <c r="BI2744" s="4"/>
      <c r="BJ2744" s="4"/>
      <c r="BK2744" s="4"/>
      <c r="BL2744" s="4"/>
      <c r="BM2744" s="4"/>
      <c r="BN2744" s="4"/>
      <c r="BO2744" s="4"/>
      <c r="BP2744" s="4"/>
      <c r="BQ2744" s="4"/>
      <c r="BR2744" s="4"/>
      <c r="BS2744" s="4"/>
      <c r="BT2744" s="4"/>
      <c r="BU2744" s="4"/>
      <c r="BV2744" s="4"/>
      <c r="BW2744" s="4"/>
      <c r="BZ2744" s="7"/>
      <c r="CF2744" s="7"/>
      <c r="CG2744" s="14"/>
      <c r="CH2744" s="7"/>
      <c r="CI2744" s="14"/>
      <c r="CJ2744" s="7"/>
      <c r="CK2744" s="14"/>
      <c r="CL2744" s="7"/>
      <c r="CM2744" s="14"/>
    </row>
    <row r="2745" spans="1:91" x14ac:dyDescent="0.3">
      <c r="A2745" s="10">
        <v>151</v>
      </c>
      <c r="B2745" s="36" t="s">
        <v>860</v>
      </c>
      <c r="G2745" s="36" t="s">
        <v>8180</v>
      </c>
      <c r="K2745" s="7"/>
      <c r="L2745" s="7" t="s">
        <v>834</v>
      </c>
      <c r="M2745" s="7" t="s">
        <v>618</v>
      </c>
      <c r="N2745" s="4"/>
      <c r="O2745" s="4"/>
      <c r="P2745" s="4"/>
      <c r="Q2745" s="4"/>
      <c r="R2745" s="4"/>
      <c r="S2745" s="4"/>
      <c r="T2745" s="4"/>
      <c r="U2745" s="4"/>
      <c r="V2745" s="4"/>
      <c r="W2745" s="4"/>
      <c r="X2745" s="4"/>
      <c r="Y2745" s="4"/>
      <c r="Z2745" s="4"/>
      <c r="AA2745" s="4"/>
      <c r="AB2745" s="4"/>
      <c r="AC2745" s="4"/>
      <c r="AD2745" s="4"/>
      <c r="AE2745" s="4"/>
      <c r="AF2745" s="4"/>
      <c r="AG2745" s="4"/>
      <c r="AH2745" s="4"/>
      <c r="AI2745" s="4"/>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c r="BI2745" s="4"/>
      <c r="BJ2745" s="4"/>
      <c r="BK2745" s="4"/>
      <c r="BL2745" s="4"/>
      <c r="BM2745" s="4"/>
      <c r="BN2745" s="4"/>
      <c r="BO2745" s="4"/>
      <c r="BP2745" s="4"/>
      <c r="BQ2745" s="4"/>
      <c r="BR2745" s="4"/>
      <c r="BS2745" s="4"/>
      <c r="BT2745" s="4"/>
      <c r="BU2745" s="4"/>
      <c r="BV2745" s="4"/>
      <c r="BW2745" s="4"/>
      <c r="BZ2745" s="7"/>
      <c r="CF2745" s="7"/>
      <c r="CG2745" s="14"/>
      <c r="CH2745" s="7"/>
      <c r="CI2745" s="14"/>
      <c r="CJ2745" s="7"/>
      <c r="CK2745" s="14"/>
      <c r="CL2745" s="7"/>
      <c r="CM2745" s="14"/>
    </row>
    <row r="2746" spans="1:91" x14ac:dyDescent="0.3">
      <c r="A2746" s="10">
        <v>151</v>
      </c>
      <c r="B2746" s="36" t="s">
        <v>1030</v>
      </c>
      <c r="G2746" s="36" t="s">
        <v>8181</v>
      </c>
      <c r="K2746" s="7"/>
      <c r="L2746" s="7" t="s">
        <v>834</v>
      </c>
      <c r="M2746" s="7" t="s">
        <v>618</v>
      </c>
      <c r="N2746" s="4"/>
      <c r="O2746" s="4"/>
      <c r="P2746" s="4"/>
      <c r="Q2746" s="4"/>
      <c r="R2746" s="4"/>
      <c r="S2746" s="4"/>
      <c r="T2746" s="4"/>
      <c r="U2746" s="4"/>
      <c r="V2746" s="4"/>
      <c r="W2746" s="4"/>
      <c r="X2746" s="4"/>
      <c r="Y2746" s="4"/>
      <c r="Z2746" s="4"/>
      <c r="AA2746" s="4"/>
      <c r="AB2746" s="4"/>
      <c r="AC2746" s="4"/>
      <c r="AD2746" s="4"/>
      <c r="AE2746" s="4"/>
      <c r="AF2746" s="4"/>
      <c r="AG2746" s="4"/>
      <c r="AH2746" s="4"/>
      <c r="AI2746" s="4"/>
      <c r="AJ2746" s="4"/>
      <c r="AK2746" s="4"/>
      <c r="AL2746" s="4"/>
      <c r="AM2746" s="4"/>
      <c r="AN2746" s="4"/>
      <c r="AO2746" s="4"/>
      <c r="AP2746" s="4"/>
      <c r="AQ2746" s="4"/>
      <c r="AR2746" s="4"/>
      <c r="AS2746" s="4"/>
      <c r="AT2746" s="4"/>
      <c r="AU2746" s="4"/>
      <c r="AV2746" s="4"/>
      <c r="AW2746" s="4"/>
      <c r="AX2746" s="4"/>
      <c r="AY2746" s="4"/>
      <c r="AZ2746" s="4"/>
      <c r="BA2746" s="4"/>
      <c r="BB2746" s="4"/>
      <c r="BC2746" s="4"/>
      <c r="BD2746" s="4"/>
      <c r="BE2746" s="4"/>
      <c r="BF2746" s="4"/>
      <c r="BG2746" s="4"/>
      <c r="BH2746" s="4"/>
      <c r="BI2746" s="4"/>
      <c r="BJ2746" s="4"/>
      <c r="BK2746" s="4"/>
      <c r="BL2746" s="4"/>
      <c r="BM2746" s="4"/>
      <c r="BN2746" s="4"/>
      <c r="BO2746" s="4"/>
      <c r="BP2746" s="4"/>
      <c r="BQ2746" s="4"/>
      <c r="BR2746" s="4"/>
      <c r="BS2746" s="4"/>
      <c r="BT2746" s="4"/>
      <c r="BU2746" s="4"/>
      <c r="BV2746" s="4"/>
      <c r="BW2746" s="4"/>
      <c r="BZ2746" s="7"/>
      <c r="CF2746" s="7"/>
      <c r="CG2746" s="14"/>
      <c r="CH2746" s="7"/>
      <c r="CI2746" s="14"/>
      <c r="CJ2746" s="7"/>
      <c r="CK2746" s="14"/>
      <c r="CL2746" s="7"/>
      <c r="CM2746" s="14"/>
    </row>
    <row r="2747" spans="1:91" x14ac:dyDescent="0.3">
      <c r="A2747" s="10">
        <v>151</v>
      </c>
      <c r="B2747" s="36" t="s">
        <v>1025</v>
      </c>
      <c r="G2747" s="36" t="s">
        <v>8182</v>
      </c>
      <c r="K2747" s="7"/>
      <c r="L2747" s="7" t="s">
        <v>834</v>
      </c>
      <c r="M2747" s="7" t="s">
        <v>669</v>
      </c>
      <c r="N2747" s="4"/>
      <c r="O2747" s="4"/>
      <c r="P2747" s="4"/>
      <c r="Q2747" s="4"/>
      <c r="R2747" s="4"/>
      <c r="S2747" s="4"/>
      <c r="T2747" s="4"/>
      <c r="U2747" s="4"/>
      <c r="V2747" s="4"/>
      <c r="W2747" s="4"/>
      <c r="X2747" s="4"/>
      <c r="Y2747" s="4"/>
      <c r="Z2747" s="4"/>
      <c r="AA2747" s="4"/>
      <c r="AB2747" s="4"/>
      <c r="AC2747" s="4"/>
      <c r="AD2747" s="4"/>
      <c r="AE2747" s="4"/>
      <c r="AF2747" s="4"/>
      <c r="AG2747" s="4"/>
      <c r="AH2747" s="4"/>
      <c r="AI2747" s="4"/>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c r="BI2747" s="4"/>
      <c r="BJ2747" s="4"/>
      <c r="BK2747" s="4"/>
      <c r="BL2747" s="4"/>
      <c r="BM2747" s="4"/>
      <c r="BN2747" s="4"/>
      <c r="BO2747" s="4"/>
      <c r="BP2747" s="4"/>
      <c r="BQ2747" s="4"/>
      <c r="BR2747" s="4"/>
      <c r="BS2747" s="4"/>
      <c r="BT2747" s="4"/>
      <c r="BU2747" s="4"/>
      <c r="BV2747" s="4"/>
      <c r="BW2747" s="4"/>
      <c r="BZ2747" s="7"/>
      <c r="CF2747" s="7"/>
      <c r="CG2747" s="14"/>
      <c r="CH2747" s="7"/>
      <c r="CI2747" s="14"/>
      <c r="CJ2747" s="7"/>
      <c r="CK2747" s="14"/>
      <c r="CL2747" s="7"/>
      <c r="CM2747" s="14"/>
    </row>
    <row r="2748" spans="1:91" x14ac:dyDescent="0.3">
      <c r="A2748" s="10">
        <v>151</v>
      </c>
      <c r="B2748" s="36" t="s">
        <v>1176</v>
      </c>
      <c r="G2748" s="36" t="s">
        <v>8183</v>
      </c>
      <c r="K2748" s="7"/>
      <c r="L2748" s="7" t="s">
        <v>834</v>
      </c>
      <c r="M2748" s="7" t="s">
        <v>669</v>
      </c>
      <c r="N2748" s="4"/>
      <c r="O2748" s="4"/>
      <c r="P2748" s="4"/>
      <c r="Q2748" s="4"/>
      <c r="R2748" s="4"/>
      <c r="S2748" s="4"/>
      <c r="T2748" s="4"/>
      <c r="U2748" s="4"/>
      <c r="V2748" s="4"/>
      <c r="W2748" s="4"/>
      <c r="X2748" s="4"/>
      <c r="Y2748" s="4"/>
      <c r="Z2748" s="4"/>
      <c r="AA2748" s="4"/>
      <c r="AB2748" s="4"/>
      <c r="AC2748" s="4"/>
      <c r="AD2748" s="4"/>
      <c r="AE2748" s="4"/>
      <c r="AF2748" s="4"/>
      <c r="AG2748" s="4"/>
      <c r="AH2748" s="4"/>
      <c r="AI2748" s="4"/>
      <c r="AJ2748" s="4"/>
      <c r="AK2748" s="4"/>
      <c r="AL2748" s="4"/>
      <c r="AM2748" s="4"/>
      <c r="AN2748" s="4"/>
      <c r="AO2748" s="4"/>
      <c r="AP2748" s="4"/>
      <c r="AQ2748" s="4"/>
      <c r="AR2748" s="4"/>
      <c r="AS2748" s="4"/>
      <c r="AT2748" s="4"/>
      <c r="AU2748" s="4"/>
      <c r="AV2748" s="4"/>
      <c r="AW2748" s="4"/>
      <c r="AX2748" s="4"/>
      <c r="AY2748" s="4"/>
      <c r="AZ2748" s="4"/>
      <c r="BA2748" s="4"/>
      <c r="BB2748" s="4"/>
      <c r="BC2748" s="4"/>
      <c r="BD2748" s="4"/>
      <c r="BE2748" s="4"/>
      <c r="BF2748" s="4"/>
      <c r="BG2748" s="4"/>
      <c r="BH2748" s="4"/>
      <c r="BI2748" s="4"/>
      <c r="BJ2748" s="4"/>
      <c r="BK2748" s="4"/>
      <c r="BL2748" s="4"/>
      <c r="BM2748" s="4"/>
      <c r="BN2748" s="4"/>
      <c r="BO2748" s="4"/>
      <c r="BP2748" s="4"/>
      <c r="BQ2748" s="4"/>
      <c r="BR2748" s="4"/>
      <c r="BS2748" s="4"/>
      <c r="BT2748" s="4"/>
      <c r="BU2748" s="4"/>
      <c r="BV2748" s="4"/>
      <c r="BW2748" s="4"/>
      <c r="BZ2748" s="7"/>
      <c r="CF2748" s="7"/>
      <c r="CG2748" s="14"/>
      <c r="CH2748" s="7"/>
      <c r="CI2748" s="14"/>
      <c r="CJ2748" s="7"/>
      <c r="CK2748" s="14"/>
      <c r="CL2748" s="7"/>
      <c r="CM2748" s="14"/>
    </row>
    <row r="2749" spans="1:91" x14ac:dyDescent="0.3">
      <c r="A2749" s="10">
        <v>151</v>
      </c>
      <c r="B2749" s="36" t="s">
        <v>1025</v>
      </c>
      <c r="G2749" s="36" t="s">
        <v>8184</v>
      </c>
      <c r="K2749" s="7"/>
      <c r="L2749" s="7" t="s">
        <v>834</v>
      </c>
      <c r="M2749" s="7" t="s">
        <v>669</v>
      </c>
      <c r="N2749" s="4"/>
      <c r="O2749" s="4"/>
      <c r="P2749" s="4"/>
      <c r="Q2749" s="4"/>
      <c r="R2749" s="4"/>
      <c r="S2749" s="4"/>
      <c r="T2749" s="4"/>
      <c r="U2749" s="4"/>
      <c r="V2749" s="4"/>
      <c r="W2749" s="4"/>
      <c r="X2749" s="4"/>
      <c r="Y2749" s="4"/>
      <c r="Z2749" s="4"/>
      <c r="AA2749" s="4"/>
      <c r="AB2749" s="4"/>
      <c r="AC2749" s="4"/>
      <c r="AD2749" s="4"/>
      <c r="AE2749" s="4"/>
      <c r="AF2749" s="4"/>
      <c r="AG2749" s="4"/>
      <c r="AH2749" s="4"/>
      <c r="AI2749" s="4"/>
      <c r="AJ2749" s="4"/>
      <c r="AK2749" s="4"/>
      <c r="AL2749" s="4"/>
      <c r="AM2749" s="4"/>
      <c r="AN2749" s="4"/>
      <c r="AO2749" s="4"/>
      <c r="AP2749" s="4"/>
      <c r="AQ2749" s="4"/>
      <c r="AR2749" s="4"/>
      <c r="AS2749" s="4"/>
      <c r="AT2749" s="4"/>
      <c r="AU2749" s="4"/>
      <c r="AV2749" s="4"/>
      <c r="AW2749" s="4"/>
      <c r="AX2749" s="4"/>
      <c r="AY2749" s="4"/>
      <c r="AZ2749" s="4"/>
      <c r="BA2749" s="4"/>
      <c r="BB2749" s="4"/>
      <c r="BC2749" s="4"/>
      <c r="BD2749" s="4"/>
      <c r="BE2749" s="4"/>
      <c r="BF2749" s="4"/>
      <c r="BG2749" s="4"/>
      <c r="BH2749" s="4"/>
      <c r="BI2749" s="4"/>
      <c r="BJ2749" s="4"/>
      <c r="BK2749" s="4"/>
      <c r="BL2749" s="4"/>
      <c r="BM2749" s="4"/>
      <c r="BN2749" s="4"/>
      <c r="BO2749" s="4"/>
      <c r="BP2749" s="4"/>
      <c r="BQ2749" s="4"/>
      <c r="BR2749" s="4"/>
      <c r="BS2749" s="4"/>
      <c r="BT2749" s="4"/>
      <c r="BU2749" s="4"/>
      <c r="BV2749" s="4"/>
      <c r="BW2749" s="4"/>
      <c r="BZ2749" s="7"/>
      <c r="CF2749" s="7"/>
      <c r="CG2749" s="14"/>
      <c r="CH2749" s="7"/>
      <c r="CI2749" s="14"/>
      <c r="CJ2749" s="7"/>
      <c r="CK2749" s="14"/>
      <c r="CL2749" s="7"/>
      <c r="CM2749" s="14"/>
    </row>
    <row r="2750" spans="1:91" x14ac:dyDescent="0.3">
      <c r="A2750" s="10">
        <v>151</v>
      </c>
      <c r="B2750" s="36" t="s">
        <v>1025</v>
      </c>
      <c r="G2750" s="36" t="s">
        <v>8185</v>
      </c>
      <c r="K2750" s="7"/>
      <c r="L2750" s="7" t="s">
        <v>834</v>
      </c>
      <c r="M2750" s="7" t="s">
        <v>669</v>
      </c>
      <c r="N2750" s="4"/>
      <c r="O2750" s="4"/>
      <c r="P2750" s="4"/>
      <c r="Q2750" s="4"/>
      <c r="R2750" s="4"/>
      <c r="S2750" s="4"/>
      <c r="T2750" s="4"/>
      <c r="U2750" s="4"/>
      <c r="V2750" s="4"/>
      <c r="W2750" s="4"/>
      <c r="X2750" s="4"/>
      <c r="Y2750" s="4"/>
      <c r="Z2750" s="4"/>
      <c r="AA2750" s="4"/>
      <c r="AB2750" s="4"/>
      <c r="AC2750" s="4"/>
      <c r="AD2750" s="4"/>
      <c r="AE2750" s="4"/>
      <c r="AF2750" s="4"/>
      <c r="AG2750" s="4"/>
      <c r="AH2750" s="4"/>
      <c r="AI2750" s="4"/>
      <c r="AJ2750" s="4"/>
      <c r="AK2750" s="4"/>
      <c r="AL2750" s="4"/>
      <c r="AM2750" s="4"/>
      <c r="AN2750" s="4"/>
      <c r="AO2750" s="4"/>
      <c r="AP2750" s="4"/>
      <c r="AQ2750" s="4"/>
      <c r="AR2750" s="4"/>
      <c r="AS2750" s="4"/>
      <c r="AT2750" s="4"/>
      <c r="AU2750" s="4"/>
      <c r="AV2750" s="4"/>
      <c r="AW2750" s="4"/>
      <c r="AX2750" s="4"/>
      <c r="AY2750" s="4"/>
      <c r="AZ2750" s="4"/>
      <c r="BA2750" s="4"/>
      <c r="BB2750" s="4"/>
      <c r="BC2750" s="4"/>
      <c r="BD2750" s="4"/>
      <c r="BE2750" s="4"/>
      <c r="BF2750" s="4"/>
      <c r="BG2750" s="4"/>
      <c r="BH2750" s="4"/>
      <c r="BI2750" s="4"/>
      <c r="BJ2750" s="4"/>
      <c r="BK2750" s="4"/>
      <c r="BL2750" s="4"/>
      <c r="BM2750" s="4"/>
      <c r="BN2750" s="4"/>
      <c r="BO2750" s="4"/>
      <c r="BP2750" s="4"/>
      <c r="BQ2750" s="4"/>
      <c r="BR2750" s="4"/>
      <c r="BS2750" s="4"/>
      <c r="BT2750" s="4"/>
      <c r="BU2750" s="4"/>
      <c r="BV2750" s="4"/>
      <c r="BW2750" s="4"/>
      <c r="BZ2750" s="7"/>
      <c r="CF2750" s="7"/>
      <c r="CG2750" s="14"/>
      <c r="CH2750" s="7"/>
      <c r="CI2750" s="14"/>
      <c r="CJ2750" s="7"/>
      <c r="CK2750" s="14"/>
      <c r="CL2750" s="7"/>
      <c r="CM2750" s="14"/>
    </row>
    <row r="2751" spans="1:91" x14ac:dyDescent="0.3">
      <c r="A2751" s="10">
        <v>151</v>
      </c>
      <c r="B2751" s="36" t="s">
        <v>863</v>
      </c>
      <c r="G2751" s="36" t="s">
        <v>8186</v>
      </c>
      <c r="K2751" s="7"/>
      <c r="L2751" s="7" t="s">
        <v>834</v>
      </c>
      <c r="M2751" s="7" t="s">
        <v>669</v>
      </c>
      <c r="N2751" s="4"/>
      <c r="O2751" s="4"/>
      <c r="P2751" s="4"/>
      <c r="Q2751" s="4"/>
      <c r="R2751" s="4"/>
      <c r="S2751" s="4"/>
      <c r="T2751" s="4"/>
      <c r="U2751" s="4"/>
      <c r="V2751" s="4"/>
      <c r="W2751" s="4"/>
      <c r="X2751" s="4"/>
      <c r="Y2751" s="4"/>
      <c r="Z2751" s="4"/>
      <c r="AA2751" s="4"/>
      <c r="AB2751" s="4"/>
      <c r="AC2751" s="4"/>
      <c r="AD2751" s="4"/>
      <c r="AE2751" s="4"/>
      <c r="AF2751" s="4"/>
      <c r="AG2751" s="4"/>
      <c r="AH2751" s="4"/>
      <c r="AI2751" s="4"/>
      <c r="AJ2751" s="4"/>
      <c r="AK2751" s="4"/>
      <c r="AL2751" s="4"/>
      <c r="AM2751" s="4"/>
      <c r="AN2751" s="4"/>
      <c r="AO2751" s="4"/>
      <c r="AP2751" s="4"/>
      <c r="AQ2751" s="4"/>
      <c r="AR2751" s="4"/>
      <c r="AS2751" s="4"/>
      <c r="AT2751" s="4"/>
      <c r="AU2751" s="4"/>
      <c r="AV2751" s="4"/>
      <c r="AW2751" s="4"/>
      <c r="AX2751" s="4"/>
      <c r="AY2751" s="4"/>
      <c r="AZ2751" s="4"/>
      <c r="BA2751" s="4"/>
      <c r="BB2751" s="4"/>
      <c r="BC2751" s="4"/>
      <c r="BD2751" s="4"/>
      <c r="BE2751" s="4"/>
      <c r="BF2751" s="4"/>
      <c r="BG2751" s="4"/>
      <c r="BH2751" s="4"/>
      <c r="BI2751" s="4"/>
      <c r="BJ2751" s="4"/>
      <c r="BK2751" s="4"/>
      <c r="BL2751" s="4"/>
      <c r="BM2751" s="4"/>
      <c r="BN2751" s="4"/>
      <c r="BO2751" s="4"/>
      <c r="BP2751" s="4"/>
      <c r="BQ2751" s="4"/>
      <c r="BR2751" s="4"/>
      <c r="BS2751" s="4"/>
      <c r="BT2751" s="4"/>
      <c r="BU2751" s="4"/>
      <c r="BV2751" s="4"/>
      <c r="BW2751" s="4"/>
      <c r="BZ2751" s="7"/>
      <c r="CF2751" s="7"/>
      <c r="CG2751" s="14"/>
      <c r="CH2751" s="7"/>
      <c r="CI2751" s="14"/>
      <c r="CJ2751" s="7"/>
      <c r="CK2751" s="14"/>
      <c r="CL2751" s="7"/>
      <c r="CM2751" s="14"/>
    </row>
    <row r="2752" spans="1:91" x14ac:dyDescent="0.3">
      <c r="A2752" s="10">
        <v>151</v>
      </c>
      <c r="B2752" s="36" t="s">
        <v>860</v>
      </c>
      <c r="G2752" s="36" t="s">
        <v>8187</v>
      </c>
      <c r="K2752" s="7"/>
      <c r="L2752" s="7" t="s">
        <v>834</v>
      </c>
      <c r="M2752" s="7" t="s">
        <v>624</v>
      </c>
      <c r="N2752" s="4"/>
      <c r="O2752" s="4"/>
      <c r="P2752" s="4"/>
      <c r="Q2752" s="4"/>
      <c r="R2752" s="4"/>
      <c r="S2752" s="4"/>
      <c r="T2752" s="4"/>
      <c r="U2752" s="4"/>
      <c r="V2752" s="4"/>
      <c r="W2752" s="4"/>
      <c r="X2752" s="4"/>
      <c r="Y2752" s="4"/>
      <c r="Z2752" s="4"/>
      <c r="AA2752" s="4"/>
      <c r="AB2752" s="4"/>
      <c r="AC2752" s="4"/>
      <c r="AD2752" s="4"/>
      <c r="AE2752" s="4"/>
      <c r="AF2752" s="4"/>
      <c r="AG2752" s="4"/>
      <c r="AH2752" s="4"/>
      <c r="AI2752" s="4"/>
      <c r="AJ2752" s="4"/>
      <c r="AK2752" s="4"/>
      <c r="AL2752" s="4"/>
      <c r="AM2752" s="4"/>
      <c r="AN2752" s="4"/>
      <c r="AO2752" s="4"/>
      <c r="AP2752" s="4"/>
      <c r="AQ2752" s="4"/>
      <c r="AR2752" s="4"/>
      <c r="AS2752" s="4"/>
      <c r="AT2752" s="4"/>
      <c r="AU2752" s="4"/>
      <c r="AV2752" s="4"/>
      <c r="AW2752" s="4"/>
      <c r="AX2752" s="4"/>
      <c r="AY2752" s="4"/>
      <c r="AZ2752" s="4"/>
      <c r="BA2752" s="4"/>
      <c r="BB2752" s="4"/>
      <c r="BC2752" s="4"/>
      <c r="BD2752" s="4"/>
      <c r="BE2752" s="4"/>
      <c r="BF2752" s="4"/>
      <c r="BG2752" s="4"/>
      <c r="BH2752" s="4"/>
      <c r="BI2752" s="4"/>
      <c r="BJ2752" s="4"/>
      <c r="BK2752" s="4"/>
      <c r="BL2752" s="4"/>
      <c r="BM2752" s="4"/>
      <c r="BN2752" s="4"/>
      <c r="BO2752" s="4"/>
      <c r="BP2752" s="4"/>
      <c r="BQ2752" s="4"/>
      <c r="BR2752" s="4"/>
      <c r="BS2752" s="4"/>
      <c r="BT2752" s="4"/>
      <c r="BU2752" s="4"/>
      <c r="BV2752" s="4"/>
      <c r="BW2752" s="4"/>
      <c r="BZ2752" s="7"/>
      <c r="CF2752" s="7"/>
      <c r="CG2752" s="14"/>
      <c r="CH2752" s="7"/>
      <c r="CI2752" s="14"/>
      <c r="CJ2752" s="7"/>
      <c r="CK2752" s="14"/>
      <c r="CL2752" s="7"/>
      <c r="CM2752" s="14"/>
    </row>
    <row r="2753" spans="1:91" x14ac:dyDescent="0.3">
      <c r="A2753" s="10">
        <v>151</v>
      </c>
      <c r="B2753" s="36" t="s">
        <v>860</v>
      </c>
      <c r="G2753" s="36" t="s">
        <v>5008</v>
      </c>
      <c r="K2753" s="7"/>
      <c r="L2753" s="7" t="s">
        <v>834</v>
      </c>
      <c r="M2753" s="7" t="s">
        <v>5917</v>
      </c>
      <c r="N2753" s="4"/>
      <c r="O2753" s="4"/>
      <c r="P2753" s="4"/>
      <c r="Q2753" s="4"/>
      <c r="R2753" s="4"/>
      <c r="S2753" s="4"/>
      <c r="T2753" s="4"/>
      <c r="U2753" s="4"/>
      <c r="V2753" s="4"/>
      <c r="W2753" s="4"/>
      <c r="X2753" s="4"/>
      <c r="Y2753" s="4"/>
      <c r="Z2753" s="4"/>
      <c r="AA2753" s="4"/>
      <c r="AB2753" s="4"/>
      <c r="AC2753" s="4"/>
      <c r="AD2753" s="4"/>
      <c r="AE2753" s="4"/>
      <c r="AF2753" s="4"/>
      <c r="AG2753" s="4"/>
      <c r="AH2753" s="4"/>
      <c r="AI2753" s="4"/>
      <c r="AJ2753" s="4"/>
      <c r="AK2753" s="4"/>
      <c r="AL2753" s="4"/>
      <c r="AM2753" s="4"/>
      <c r="AN2753" s="4"/>
      <c r="AO2753" s="4"/>
      <c r="AP2753" s="4"/>
      <c r="AQ2753" s="4"/>
      <c r="AR2753" s="4"/>
      <c r="AS2753" s="4"/>
      <c r="AT2753" s="4"/>
      <c r="AU2753" s="4"/>
      <c r="AV2753" s="4"/>
      <c r="AW2753" s="4"/>
      <c r="AX2753" s="4"/>
      <c r="AY2753" s="4"/>
      <c r="AZ2753" s="4"/>
      <c r="BA2753" s="4"/>
      <c r="BB2753" s="4"/>
      <c r="BC2753" s="4"/>
      <c r="BD2753" s="4"/>
      <c r="BE2753" s="4"/>
      <c r="BF2753" s="4"/>
      <c r="BG2753" s="4"/>
      <c r="BH2753" s="4"/>
      <c r="BI2753" s="4"/>
      <c r="BJ2753" s="4"/>
      <c r="BK2753" s="4"/>
      <c r="BL2753" s="4"/>
      <c r="BM2753" s="4"/>
      <c r="BN2753" s="4"/>
      <c r="BO2753" s="4"/>
      <c r="BP2753" s="4"/>
      <c r="BQ2753" s="4"/>
      <c r="BR2753" s="4"/>
      <c r="BS2753" s="4"/>
      <c r="BT2753" s="4"/>
      <c r="BU2753" s="4"/>
      <c r="BV2753" s="4"/>
      <c r="BW2753" s="4"/>
      <c r="BZ2753" s="7"/>
      <c r="CF2753" s="7"/>
      <c r="CG2753" s="14"/>
      <c r="CH2753" s="7"/>
      <c r="CI2753" s="14"/>
      <c r="CJ2753" s="7"/>
      <c r="CK2753" s="14"/>
      <c r="CL2753" s="7"/>
      <c r="CM2753" s="14"/>
    </row>
    <row r="2754" spans="1:91" x14ac:dyDescent="0.3">
      <c r="A2754" s="10">
        <v>151</v>
      </c>
      <c r="B2754" s="36" t="s">
        <v>886</v>
      </c>
      <c r="G2754" s="36" t="s">
        <v>8188</v>
      </c>
      <c r="K2754" s="7"/>
      <c r="L2754" s="7" t="s">
        <v>834</v>
      </c>
      <c r="M2754" s="7" t="s">
        <v>669</v>
      </c>
      <c r="N2754" s="4"/>
      <c r="O2754" s="4"/>
      <c r="P2754" s="4"/>
      <c r="Q2754" s="4"/>
      <c r="R2754" s="4"/>
      <c r="S2754" s="4"/>
      <c r="T2754" s="4"/>
      <c r="U2754" s="4"/>
      <c r="V2754" s="4"/>
      <c r="W2754" s="4"/>
      <c r="X2754" s="4"/>
      <c r="Y2754" s="4"/>
      <c r="Z2754" s="4"/>
      <c r="AA2754" s="4"/>
      <c r="AB2754" s="4"/>
      <c r="AC2754" s="4"/>
      <c r="AD2754" s="4"/>
      <c r="AE2754" s="4"/>
      <c r="AF2754" s="4"/>
      <c r="AG2754" s="4"/>
      <c r="AH2754" s="4"/>
      <c r="AI2754" s="4"/>
      <c r="AJ2754" s="4"/>
      <c r="AK2754" s="4"/>
      <c r="AL2754" s="4"/>
      <c r="AM2754" s="4"/>
      <c r="AN2754" s="4"/>
      <c r="AO2754" s="4"/>
      <c r="AP2754" s="4"/>
      <c r="AQ2754" s="4"/>
      <c r="AR2754" s="4"/>
      <c r="AS2754" s="4"/>
      <c r="AT2754" s="4"/>
      <c r="AU2754" s="4"/>
      <c r="AV2754" s="4"/>
      <c r="AW2754" s="4"/>
      <c r="AX2754" s="4"/>
      <c r="AY2754" s="4"/>
      <c r="AZ2754" s="4"/>
      <c r="BA2754" s="4"/>
      <c r="BB2754" s="4"/>
      <c r="BC2754" s="4"/>
      <c r="BD2754" s="4"/>
      <c r="BE2754" s="4"/>
      <c r="BF2754" s="4"/>
      <c r="BG2754" s="4"/>
      <c r="BH2754" s="4"/>
      <c r="BI2754" s="4"/>
      <c r="BJ2754" s="4"/>
      <c r="BK2754" s="4"/>
      <c r="BL2754" s="4"/>
      <c r="BM2754" s="4"/>
      <c r="BN2754" s="4"/>
      <c r="BO2754" s="4"/>
      <c r="BP2754" s="4"/>
      <c r="BQ2754" s="4"/>
      <c r="BR2754" s="4"/>
      <c r="BS2754" s="4"/>
      <c r="BT2754" s="4"/>
      <c r="BU2754" s="4"/>
      <c r="BV2754" s="4"/>
      <c r="BW2754" s="4"/>
      <c r="BZ2754" s="7"/>
      <c r="CF2754" s="7"/>
      <c r="CG2754" s="14"/>
      <c r="CH2754" s="7"/>
      <c r="CI2754" s="14"/>
      <c r="CJ2754" s="7"/>
      <c r="CK2754" s="14"/>
      <c r="CL2754" s="7"/>
      <c r="CM2754" s="14"/>
    </row>
    <row r="2755" spans="1:91" x14ac:dyDescent="0.3">
      <c r="A2755" s="10">
        <v>151</v>
      </c>
      <c r="B2755" s="36" t="s">
        <v>1527</v>
      </c>
      <c r="G2755" s="36" t="s">
        <v>3632</v>
      </c>
      <c r="K2755" s="7"/>
      <c r="L2755" s="7" t="s">
        <v>834</v>
      </c>
      <c r="M2755" s="7" t="s">
        <v>5917</v>
      </c>
      <c r="N2755" s="4"/>
      <c r="O2755" s="4"/>
      <c r="P2755" s="4"/>
      <c r="Q2755" s="4"/>
      <c r="R2755" s="4"/>
      <c r="S2755" s="4"/>
      <c r="T2755" s="4"/>
      <c r="U2755" s="4"/>
      <c r="V2755" s="4"/>
      <c r="W2755" s="4"/>
      <c r="X2755" s="4"/>
      <c r="Y2755" s="4"/>
      <c r="Z2755" s="4"/>
      <c r="AA2755" s="4"/>
      <c r="AB2755" s="4"/>
      <c r="AC2755" s="4"/>
      <c r="AD2755" s="4"/>
      <c r="AE2755" s="4"/>
      <c r="AF2755" s="4"/>
      <c r="AG2755" s="4"/>
      <c r="AH2755" s="4"/>
      <c r="AI2755" s="4"/>
      <c r="AJ2755" s="4"/>
      <c r="AK2755" s="4"/>
      <c r="AL2755" s="4"/>
      <c r="AM2755" s="4"/>
      <c r="AN2755" s="4"/>
      <c r="AO2755" s="4"/>
      <c r="AP2755" s="4"/>
      <c r="AQ2755" s="4"/>
      <c r="AR2755" s="4"/>
      <c r="AS2755" s="4"/>
      <c r="AT2755" s="4"/>
      <c r="AU2755" s="4"/>
      <c r="AV2755" s="4"/>
      <c r="AW2755" s="4"/>
      <c r="AX2755" s="4"/>
      <c r="AY2755" s="4"/>
      <c r="AZ2755" s="4"/>
      <c r="BA2755" s="4"/>
      <c r="BB2755" s="4"/>
      <c r="BC2755" s="4"/>
      <c r="BD2755" s="4"/>
      <c r="BE2755" s="4"/>
      <c r="BF2755" s="4"/>
      <c r="BG2755" s="4"/>
      <c r="BH2755" s="4"/>
      <c r="BI2755" s="4"/>
      <c r="BJ2755" s="4"/>
      <c r="BK2755" s="4"/>
      <c r="BL2755" s="4"/>
      <c r="BM2755" s="4"/>
      <c r="BN2755" s="4"/>
      <c r="BO2755" s="4"/>
      <c r="BP2755" s="4"/>
      <c r="BQ2755" s="4"/>
      <c r="BR2755" s="4"/>
      <c r="BS2755" s="4"/>
      <c r="BT2755" s="4"/>
      <c r="BU2755" s="4"/>
      <c r="BV2755" s="4"/>
      <c r="BW2755" s="4"/>
      <c r="BZ2755" s="7"/>
      <c r="CF2755" s="7"/>
      <c r="CG2755" s="14"/>
      <c r="CH2755" s="7"/>
      <c r="CI2755" s="14"/>
      <c r="CJ2755" s="7"/>
      <c r="CK2755" s="14"/>
      <c r="CL2755" s="7"/>
      <c r="CM2755" s="14"/>
    </row>
    <row r="2756" spans="1:91" x14ac:dyDescent="0.3">
      <c r="A2756" s="10">
        <v>151</v>
      </c>
      <c r="B2756" s="36" t="s">
        <v>1025</v>
      </c>
      <c r="G2756" s="36" t="s">
        <v>8189</v>
      </c>
      <c r="K2756" s="7"/>
      <c r="L2756" s="7" t="s">
        <v>834</v>
      </c>
      <c r="M2756" s="7" t="s">
        <v>5917</v>
      </c>
      <c r="N2756" s="4"/>
      <c r="O2756" s="4"/>
      <c r="P2756" s="4"/>
      <c r="Q2756" s="4"/>
      <c r="R2756" s="4"/>
      <c r="S2756" s="4"/>
      <c r="T2756" s="4"/>
      <c r="U2756" s="4"/>
      <c r="V2756" s="4"/>
      <c r="W2756" s="4"/>
      <c r="X2756" s="4"/>
      <c r="Y2756" s="4"/>
      <c r="Z2756" s="4"/>
      <c r="AA2756" s="4"/>
      <c r="AB2756" s="4"/>
      <c r="AC2756" s="4"/>
      <c r="AD2756" s="4"/>
      <c r="AE2756" s="4"/>
      <c r="AF2756" s="4"/>
      <c r="AG2756" s="4"/>
      <c r="AH2756" s="4"/>
      <c r="AI2756" s="4"/>
      <c r="AJ2756" s="4"/>
      <c r="AK2756" s="4"/>
      <c r="AL2756" s="4"/>
      <c r="AM2756" s="4"/>
      <c r="AN2756" s="4"/>
      <c r="AO2756" s="4"/>
      <c r="AP2756" s="4"/>
      <c r="AQ2756" s="4"/>
      <c r="AR2756" s="4"/>
      <c r="AS2756" s="4"/>
      <c r="AT2756" s="4"/>
      <c r="AU2756" s="4"/>
      <c r="AV2756" s="4"/>
      <c r="AW2756" s="4"/>
      <c r="AX2756" s="4"/>
      <c r="AY2756" s="4"/>
      <c r="AZ2756" s="4"/>
      <c r="BA2756" s="4"/>
      <c r="BB2756" s="4"/>
      <c r="BC2756" s="4"/>
      <c r="BD2756" s="4"/>
      <c r="BE2756" s="4"/>
      <c r="BF2756" s="4"/>
      <c r="BG2756" s="4"/>
      <c r="BH2756" s="4"/>
      <c r="BI2756" s="4"/>
      <c r="BJ2756" s="4"/>
      <c r="BK2756" s="4"/>
      <c r="BL2756" s="4"/>
      <c r="BM2756" s="4"/>
      <c r="BN2756" s="4"/>
      <c r="BO2756" s="4"/>
      <c r="BP2756" s="4"/>
      <c r="BQ2756" s="4"/>
      <c r="BR2756" s="4"/>
      <c r="BS2756" s="4"/>
      <c r="BT2756" s="4"/>
      <c r="BU2756" s="4"/>
      <c r="BV2756" s="4"/>
      <c r="BW2756" s="4"/>
      <c r="BZ2756" s="7"/>
      <c r="CF2756" s="7"/>
      <c r="CG2756" s="14"/>
      <c r="CH2756" s="7"/>
      <c r="CI2756" s="14"/>
      <c r="CJ2756" s="7"/>
      <c r="CK2756" s="14"/>
      <c r="CL2756" s="7"/>
      <c r="CM2756" s="14"/>
    </row>
    <row r="2757" spans="1:91" x14ac:dyDescent="0.3">
      <c r="A2757" s="10">
        <v>151</v>
      </c>
      <c r="B2757" s="36" t="s">
        <v>860</v>
      </c>
      <c r="G2757" s="36" t="s">
        <v>8190</v>
      </c>
      <c r="K2757" s="7"/>
      <c r="L2757" s="7" t="s">
        <v>834</v>
      </c>
      <c r="M2757" s="7" t="s">
        <v>5917</v>
      </c>
      <c r="N2757" s="4"/>
      <c r="O2757" s="4"/>
      <c r="P2757" s="4"/>
      <c r="Q2757" s="4"/>
      <c r="R2757" s="4"/>
      <c r="S2757" s="4"/>
      <c r="T2757" s="4"/>
      <c r="U2757" s="4"/>
      <c r="V2757" s="4"/>
      <c r="W2757" s="4"/>
      <c r="X2757" s="4"/>
      <c r="Y2757" s="4"/>
      <c r="Z2757" s="4"/>
      <c r="AA2757" s="4"/>
      <c r="AB2757" s="4"/>
      <c r="AC2757" s="4"/>
      <c r="AD2757" s="4"/>
      <c r="AE2757" s="4"/>
      <c r="AF2757" s="4"/>
      <c r="AG2757" s="4"/>
      <c r="AH2757" s="4"/>
      <c r="AI2757" s="4"/>
      <c r="AJ2757" s="4"/>
      <c r="AK2757" s="4"/>
      <c r="AL2757" s="4"/>
      <c r="AM2757" s="4"/>
      <c r="AN2757" s="4"/>
      <c r="AO2757" s="4"/>
      <c r="AP2757" s="4"/>
      <c r="AQ2757" s="4"/>
      <c r="AR2757" s="4"/>
      <c r="AS2757" s="4"/>
      <c r="AT2757" s="4"/>
      <c r="AU2757" s="4"/>
      <c r="AV2757" s="4"/>
      <c r="AW2757" s="4"/>
      <c r="AX2757" s="4"/>
      <c r="AY2757" s="4"/>
      <c r="AZ2757" s="4"/>
      <c r="BA2757" s="4"/>
      <c r="BB2757" s="4"/>
      <c r="BC2757" s="4"/>
      <c r="BD2757" s="4"/>
      <c r="BE2757" s="4"/>
      <c r="BF2757" s="4"/>
      <c r="BG2757" s="4"/>
      <c r="BH2757" s="4"/>
      <c r="BI2757" s="4"/>
      <c r="BJ2757" s="4"/>
      <c r="BK2757" s="4"/>
      <c r="BL2757" s="4"/>
      <c r="BM2757" s="4"/>
      <c r="BN2757" s="4"/>
      <c r="BO2757" s="4"/>
      <c r="BP2757" s="4"/>
      <c r="BQ2757" s="4"/>
      <c r="BR2757" s="4"/>
      <c r="BS2757" s="4"/>
      <c r="BT2757" s="4"/>
      <c r="BU2757" s="4"/>
      <c r="BV2757" s="4"/>
      <c r="BW2757" s="4"/>
      <c r="BZ2757" s="7"/>
      <c r="CF2757" s="7"/>
      <c r="CG2757" s="14"/>
      <c r="CH2757" s="7"/>
      <c r="CI2757" s="14"/>
      <c r="CJ2757" s="7"/>
      <c r="CK2757" s="14"/>
      <c r="CL2757" s="7"/>
      <c r="CM2757" s="14"/>
    </row>
    <row r="2758" spans="1:91" x14ac:dyDescent="0.3">
      <c r="A2758" s="10">
        <v>151</v>
      </c>
      <c r="B2758" s="36" t="s">
        <v>886</v>
      </c>
      <c r="G2758" s="36" t="s">
        <v>8191</v>
      </c>
      <c r="K2758" s="7"/>
      <c r="L2758" s="7" t="s">
        <v>834</v>
      </c>
      <c r="M2758" s="7" t="s">
        <v>669</v>
      </c>
      <c r="N2758" s="4"/>
      <c r="O2758" s="4"/>
      <c r="P2758" s="4"/>
      <c r="Q2758" s="4"/>
      <c r="R2758" s="4"/>
      <c r="S2758" s="4"/>
      <c r="T2758" s="4"/>
      <c r="U2758" s="4"/>
      <c r="V2758" s="4"/>
      <c r="W2758" s="4"/>
      <c r="X2758" s="4"/>
      <c r="Y2758" s="4"/>
      <c r="Z2758" s="4"/>
      <c r="AA2758" s="4"/>
      <c r="AB2758" s="4"/>
      <c r="AC2758" s="4"/>
      <c r="AD2758" s="4"/>
      <c r="AE2758" s="4"/>
      <c r="AF2758" s="4"/>
      <c r="AG2758" s="4"/>
      <c r="AH2758" s="4"/>
      <c r="AI2758" s="4"/>
      <c r="AJ2758" s="4"/>
      <c r="AK2758" s="4"/>
      <c r="AL2758" s="4"/>
      <c r="AM2758" s="4"/>
      <c r="AN2758" s="4"/>
      <c r="AO2758" s="4"/>
      <c r="AP2758" s="4"/>
      <c r="AQ2758" s="4"/>
      <c r="AR2758" s="4"/>
      <c r="AS2758" s="4"/>
      <c r="AT2758" s="4"/>
      <c r="AU2758" s="4"/>
      <c r="AV2758" s="4"/>
      <c r="AW2758" s="4"/>
      <c r="AX2758" s="4"/>
      <c r="AY2758" s="4"/>
      <c r="AZ2758" s="4"/>
      <c r="BA2758" s="4"/>
      <c r="BB2758" s="4"/>
      <c r="BC2758" s="4"/>
      <c r="BD2758" s="4"/>
      <c r="BE2758" s="4"/>
      <c r="BF2758" s="4"/>
      <c r="BG2758" s="4"/>
      <c r="BH2758" s="4"/>
      <c r="BI2758" s="4"/>
      <c r="BJ2758" s="4"/>
      <c r="BK2758" s="4"/>
      <c r="BL2758" s="4"/>
      <c r="BM2758" s="4"/>
      <c r="BN2758" s="4"/>
      <c r="BO2758" s="4"/>
      <c r="BP2758" s="4"/>
      <c r="BQ2758" s="4"/>
      <c r="BR2758" s="4"/>
      <c r="BS2758" s="4"/>
      <c r="BT2758" s="4"/>
      <c r="BU2758" s="4"/>
      <c r="BV2758" s="4"/>
      <c r="BW2758" s="4"/>
      <c r="BZ2758" s="7"/>
      <c r="CF2758" s="7"/>
      <c r="CG2758" s="14"/>
      <c r="CH2758" s="7"/>
      <c r="CI2758" s="14"/>
      <c r="CJ2758" s="7"/>
      <c r="CK2758" s="14"/>
      <c r="CL2758" s="7"/>
      <c r="CM2758" s="14"/>
    </row>
    <row r="2759" spans="1:91" x14ac:dyDescent="0.3">
      <c r="A2759" s="10">
        <v>151</v>
      </c>
      <c r="B2759" s="36" t="s">
        <v>1094</v>
      </c>
      <c r="G2759" s="36" t="s">
        <v>8192</v>
      </c>
      <c r="K2759" s="7"/>
      <c r="L2759" s="7" t="s">
        <v>834</v>
      </c>
      <c r="M2759" s="7" t="s">
        <v>669</v>
      </c>
      <c r="N2759" s="4"/>
      <c r="O2759" s="4"/>
      <c r="P2759" s="4"/>
      <c r="Q2759" s="4"/>
      <c r="R2759" s="4"/>
      <c r="S2759" s="4"/>
      <c r="T2759" s="4"/>
      <c r="U2759" s="4"/>
      <c r="V2759" s="4"/>
      <c r="W2759" s="4"/>
      <c r="X2759" s="4"/>
      <c r="Y2759" s="4"/>
      <c r="Z2759" s="4"/>
      <c r="AA2759" s="4"/>
      <c r="AB2759" s="4"/>
      <c r="AC2759" s="4"/>
      <c r="AD2759" s="4"/>
      <c r="AE2759" s="4"/>
      <c r="AF2759" s="4"/>
      <c r="AG2759" s="4"/>
      <c r="AH2759" s="4"/>
      <c r="AI2759" s="4"/>
      <c r="AJ2759" s="4"/>
      <c r="AK2759" s="4"/>
      <c r="AL2759" s="4"/>
      <c r="AM2759" s="4"/>
      <c r="AN2759" s="4"/>
      <c r="AO2759" s="4"/>
      <c r="AP2759" s="4"/>
      <c r="AQ2759" s="4"/>
      <c r="AR2759" s="4"/>
      <c r="AS2759" s="4"/>
      <c r="AT2759" s="4"/>
      <c r="AU2759" s="4"/>
      <c r="AV2759" s="4"/>
      <c r="AW2759" s="4"/>
      <c r="AX2759" s="4"/>
      <c r="AY2759" s="4"/>
      <c r="AZ2759" s="4"/>
      <c r="BA2759" s="4"/>
      <c r="BB2759" s="4"/>
      <c r="BC2759" s="4"/>
      <c r="BD2759" s="4"/>
      <c r="BE2759" s="4"/>
      <c r="BF2759" s="4"/>
      <c r="BG2759" s="4"/>
      <c r="BH2759" s="4"/>
      <c r="BI2759" s="4"/>
      <c r="BJ2759" s="4"/>
      <c r="BK2759" s="4"/>
      <c r="BL2759" s="4"/>
      <c r="BM2759" s="4"/>
      <c r="BN2759" s="4"/>
      <c r="BO2759" s="4"/>
      <c r="BP2759" s="4"/>
      <c r="BQ2759" s="4"/>
      <c r="BR2759" s="4"/>
      <c r="BS2759" s="4"/>
      <c r="BT2759" s="4"/>
      <c r="BU2759" s="4"/>
      <c r="BV2759" s="4"/>
      <c r="BW2759" s="4"/>
      <c r="BZ2759" s="7"/>
      <c r="CF2759" s="7"/>
      <c r="CG2759" s="14"/>
      <c r="CH2759" s="7"/>
      <c r="CI2759" s="14"/>
      <c r="CJ2759" s="7"/>
      <c r="CK2759" s="14"/>
      <c r="CL2759" s="7"/>
      <c r="CM2759" s="14"/>
    </row>
    <row r="2760" spans="1:91" x14ac:dyDescent="0.3">
      <c r="A2760" s="10">
        <v>151</v>
      </c>
      <c r="B2760" s="36" t="s">
        <v>1028</v>
      </c>
      <c r="G2760" s="36" t="s">
        <v>8193</v>
      </c>
      <c r="K2760" s="7"/>
      <c r="L2760" s="7" t="s">
        <v>834</v>
      </c>
      <c r="M2760" s="7" t="s">
        <v>615</v>
      </c>
      <c r="N2760" s="4"/>
      <c r="O2760" s="4"/>
      <c r="P2760" s="4"/>
      <c r="Q2760" s="4"/>
      <c r="R2760" s="4"/>
      <c r="S2760" s="4"/>
      <c r="T2760" s="4"/>
      <c r="U2760" s="4"/>
      <c r="V2760" s="4"/>
      <c r="W2760" s="4"/>
      <c r="X2760" s="4"/>
      <c r="Y2760" s="4"/>
      <c r="Z2760" s="4"/>
      <c r="AA2760" s="4"/>
      <c r="AB2760" s="4"/>
      <c r="AC2760" s="4"/>
      <c r="AD2760" s="4"/>
      <c r="AE2760" s="4"/>
      <c r="AF2760" s="4"/>
      <c r="AG2760" s="4"/>
      <c r="AH2760" s="4"/>
      <c r="AI2760" s="4"/>
      <c r="AJ2760" s="4"/>
      <c r="AK2760" s="4"/>
      <c r="AL2760" s="4"/>
      <c r="AM2760" s="4"/>
      <c r="AN2760" s="4"/>
      <c r="AO2760" s="4"/>
      <c r="AP2760" s="4"/>
      <c r="AQ2760" s="4"/>
      <c r="AR2760" s="4"/>
      <c r="AS2760" s="4"/>
      <c r="AT2760" s="4"/>
      <c r="AU2760" s="4"/>
      <c r="AV2760" s="4"/>
      <c r="AW2760" s="4"/>
      <c r="AX2760" s="4"/>
      <c r="AY2760" s="4"/>
      <c r="AZ2760" s="4"/>
      <c r="BA2760" s="4"/>
      <c r="BB2760" s="4"/>
      <c r="BC2760" s="4"/>
      <c r="BD2760" s="4"/>
      <c r="BE2760" s="4"/>
      <c r="BF2760" s="4"/>
      <c r="BG2760" s="4"/>
      <c r="BH2760" s="4"/>
      <c r="BI2760" s="4"/>
      <c r="BJ2760" s="4"/>
      <c r="BK2760" s="4"/>
      <c r="BL2760" s="4"/>
      <c r="BM2760" s="4"/>
      <c r="BN2760" s="4"/>
      <c r="BO2760" s="4"/>
      <c r="BP2760" s="4"/>
      <c r="BQ2760" s="4"/>
      <c r="BR2760" s="4"/>
      <c r="BS2760" s="4"/>
      <c r="BT2760" s="4"/>
      <c r="BU2760" s="4"/>
      <c r="BV2760" s="4"/>
      <c r="BW2760" s="4"/>
      <c r="BZ2760" s="7"/>
      <c r="CF2760" s="7"/>
      <c r="CG2760" s="14"/>
      <c r="CH2760" s="7"/>
      <c r="CI2760" s="14"/>
      <c r="CJ2760" s="7"/>
      <c r="CK2760" s="14"/>
      <c r="CL2760" s="7"/>
      <c r="CM2760" s="14"/>
    </row>
    <row r="2761" spans="1:91" x14ac:dyDescent="0.3">
      <c r="A2761" s="10">
        <v>151</v>
      </c>
      <c r="B2761" s="36" t="s">
        <v>895</v>
      </c>
      <c r="G2761" s="36" t="s">
        <v>8194</v>
      </c>
      <c r="K2761" s="7"/>
      <c r="L2761" s="7" t="s">
        <v>834</v>
      </c>
      <c r="M2761" s="7" t="s">
        <v>615</v>
      </c>
      <c r="N2761" s="4"/>
      <c r="O2761" s="4"/>
      <c r="P2761" s="4"/>
      <c r="Q2761" s="4"/>
      <c r="R2761" s="4"/>
      <c r="S2761" s="4"/>
      <c r="T2761" s="4"/>
      <c r="U2761" s="4"/>
      <c r="V2761" s="4"/>
      <c r="W2761" s="4"/>
      <c r="X2761" s="4"/>
      <c r="Y2761" s="4"/>
      <c r="Z2761" s="4"/>
      <c r="AA2761" s="4"/>
      <c r="AB2761" s="4"/>
      <c r="AC2761" s="4"/>
      <c r="AD2761" s="4"/>
      <c r="AE2761" s="4"/>
      <c r="AF2761" s="4"/>
      <c r="AG2761" s="4"/>
      <c r="AH2761" s="4"/>
      <c r="AI2761" s="4"/>
      <c r="AJ2761" s="4"/>
      <c r="AK2761" s="4"/>
      <c r="AL2761" s="4"/>
      <c r="AM2761" s="4"/>
      <c r="AN2761" s="4"/>
      <c r="AO2761" s="4"/>
      <c r="AP2761" s="4"/>
      <c r="AQ2761" s="4"/>
      <c r="AR2761" s="4"/>
      <c r="AS2761" s="4"/>
      <c r="AT2761" s="4"/>
      <c r="AU2761" s="4"/>
      <c r="AV2761" s="4"/>
      <c r="AW2761" s="4"/>
      <c r="AX2761" s="4"/>
      <c r="AY2761" s="4"/>
      <c r="AZ2761" s="4"/>
      <c r="BA2761" s="4"/>
      <c r="BB2761" s="4"/>
      <c r="BC2761" s="4"/>
      <c r="BD2761" s="4"/>
      <c r="BE2761" s="4"/>
      <c r="BF2761" s="4"/>
      <c r="BG2761" s="4"/>
      <c r="BH2761" s="4"/>
      <c r="BI2761" s="4"/>
      <c r="BJ2761" s="4"/>
      <c r="BK2761" s="4"/>
      <c r="BL2761" s="4"/>
      <c r="BM2761" s="4"/>
      <c r="BN2761" s="4"/>
      <c r="BO2761" s="4"/>
      <c r="BP2761" s="4"/>
      <c r="BQ2761" s="4"/>
      <c r="BR2761" s="4"/>
      <c r="BS2761" s="4"/>
      <c r="BT2761" s="4"/>
      <c r="BU2761" s="4"/>
      <c r="BV2761" s="4"/>
      <c r="BW2761" s="4"/>
      <c r="BZ2761" s="7"/>
      <c r="CF2761" s="7"/>
      <c r="CG2761" s="14"/>
      <c r="CH2761" s="7"/>
      <c r="CI2761" s="14"/>
      <c r="CJ2761" s="7"/>
      <c r="CK2761" s="14"/>
      <c r="CL2761" s="7"/>
      <c r="CM2761" s="14"/>
    </row>
    <row r="2762" spans="1:91" x14ac:dyDescent="0.3">
      <c r="A2762" s="10">
        <v>151</v>
      </c>
      <c r="B2762" s="36" t="s">
        <v>913</v>
      </c>
      <c r="G2762" s="36" t="s">
        <v>8195</v>
      </c>
      <c r="K2762" s="7"/>
      <c r="L2762" s="7" t="s">
        <v>834</v>
      </c>
      <c r="M2762" s="7" t="s">
        <v>621</v>
      </c>
      <c r="N2762" s="4"/>
      <c r="O2762" s="4"/>
      <c r="P2762" s="4"/>
      <c r="Q2762" s="4"/>
      <c r="R2762" s="4"/>
      <c r="S2762" s="4"/>
      <c r="T2762" s="4"/>
      <c r="U2762" s="4"/>
      <c r="V2762" s="4"/>
      <c r="W2762" s="4"/>
      <c r="X2762" s="4"/>
      <c r="Y2762" s="4"/>
      <c r="Z2762" s="4"/>
      <c r="AA2762" s="4"/>
      <c r="AB2762" s="4"/>
      <c r="AC2762" s="4"/>
      <c r="AD2762" s="4"/>
      <c r="AE2762" s="4"/>
      <c r="AF2762" s="4"/>
      <c r="AG2762" s="4"/>
      <c r="AH2762" s="4"/>
      <c r="AI2762" s="4"/>
      <c r="AJ2762" s="4"/>
      <c r="AK2762" s="4"/>
      <c r="AL2762" s="4"/>
      <c r="AM2762" s="4"/>
      <c r="AN2762" s="4"/>
      <c r="AO2762" s="4"/>
      <c r="AP2762" s="4"/>
      <c r="AQ2762" s="4"/>
      <c r="AR2762" s="4"/>
      <c r="AS2762" s="4"/>
      <c r="AT2762" s="4"/>
      <c r="AU2762" s="4"/>
      <c r="AV2762" s="4"/>
      <c r="AW2762" s="4"/>
      <c r="AX2762" s="4"/>
      <c r="AY2762" s="4"/>
      <c r="AZ2762" s="4"/>
      <c r="BA2762" s="4"/>
      <c r="BB2762" s="4"/>
      <c r="BC2762" s="4"/>
      <c r="BD2762" s="4"/>
      <c r="BE2762" s="4"/>
      <c r="BF2762" s="4"/>
      <c r="BG2762" s="4"/>
      <c r="BH2762" s="4"/>
      <c r="BI2762" s="4"/>
      <c r="BJ2762" s="4"/>
      <c r="BK2762" s="4"/>
      <c r="BL2762" s="4"/>
      <c r="BM2762" s="4"/>
      <c r="BN2762" s="4"/>
      <c r="BO2762" s="4"/>
      <c r="BP2762" s="4"/>
      <c r="BQ2762" s="4"/>
      <c r="BR2762" s="4"/>
      <c r="BS2762" s="4"/>
      <c r="BT2762" s="4"/>
      <c r="BU2762" s="4"/>
      <c r="BV2762" s="4"/>
      <c r="BW2762" s="4"/>
      <c r="BZ2762" s="7"/>
      <c r="CF2762" s="7"/>
      <c r="CG2762" s="14"/>
      <c r="CH2762" s="7"/>
      <c r="CI2762" s="14"/>
      <c r="CJ2762" s="7"/>
      <c r="CK2762" s="14"/>
      <c r="CL2762" s="7"/>
      <c r="CM2762" s="14"/>
    </row>
    <row r="2763" spans="1:91" x14ac:dyDescent="0.3">
      <c r="A2763" s="10">
        <v>151</v>
      </c>
      <c r="B2763" s="36" t="s">
        <v>913</v>
      </c>
      <c r="G2763" s="36" t="s">
        <v>8196</v>
      </c>
      <c r="K2763" s="7"/>
      <c r="L2763" s="7" t="s">
        <v>834</v>
      </c>
      <c r="M2763" s="7" t="s">
        <v>618</v>
      </c>
      <c r="N2763" s="4"/>
      <c r="O2763" s="4"/>
      <c r="P2763" s="4"/>
      <c r="Q2763" s="4"/>
      <c r="R2763" s="4"/>
      <c r="S2763" s="4"/>
      <c r="T2763" s="4"/>
      <c r="U2763" s="4"/>
      <c r="V2763" s="4"/>
      <c r="W2763" s="4"/>
      <c r="X2763" s="4"/>
      <c r="Y2763" s="4"/>
      <c r="Z2763" s="4"/>
      <c r="AA2763" s="4"/>
      <c r="AB2763" s="4"/>
      <c r="AC2763" s="4"/>
      <c r="AD2763" s="4"/>
      <c r="AE2763" s="4"/>
      <c r="AF2763" s="4"/>
      <c r="AG2763" s="4"/>
      <c r="AH2763" s="4"/>
      <c r="AI2763" s="4"/>
      <c r="AJ2763" s="4"/>
      <c r="AK2763" s="4"/>
      <c r="AL2763" s="4"/>
      <c r="AM2763" s="4"/>
      <c r="AN2763" s="4"/>
      <c r="AO2763" s="4"/>
      <c r="AP2763" s="4"/>
      <c r="AQ2763" s="4"/>
      <c r="AR2763" s="4"/>
      <c r="AS2763" s="4"/>
      <c r="AT2763" s="4"/>
      <c r="AU2763" s="4"/>
      <c r="AV2763" s="4"/>
      <c r="AW2763" s="4"/>
      <c r="AX2763" s="4"/>
      <c r="AY2763" s="4"/>
      <c r="AZ2763" s="4"/>
      <c r="BA2763" s="4"/>
      <c r="BB2763" s="4"/>
      <c r="BC2763" s="4"/>
      <c r="BD2763" s="4"/>
      <c r="BE2763" s="4"/>
      <c r="BF2763" s="4"/>
      <c r="BG2763" s="4"/>
      <c r="BH2763" s="4"/>
      <c r="BI2763" s="4"/>
      <c r="BJ2763" s="4"/>
      <c r="BK2763" s="4"/>
      <c r="BL2763" s="4"/>
      <c r="BM2763" s="4"/>
      <c r="BN2763" s="4"/>
      <c r="BO2763" s="4"/>
      <c r="BP2763" s="4"/>
      <c r="BQ2763" s="4"/>
      <c r="BR2763" s="4"/>
      <c r="BS2763" s="4"/>
      <c r="BT2763" s="4"/>
      <c r="BU2763" s="4"/>
      <c r="BV2763" s="4"/>
      <c r="BW2763" s="4"/>
      <c r="BZ2763" s="7"/>
      <c r="CF2763" s="7"/>
      <c r="CG2763" s="14"/>
      <c r="CH2763" s="7"/>
      <c r="CI2763" s="14"/>
      <c r="CJ2763" s="7"/>
      <c r="CK2763" s="14"/>
      <c r="CL2763" s="7"/>
      <c r="CM2763" s="14"/>
    </row>
    <row r="2764" spans="1:91" x14ac:dyDescent="0.3">
      <c r="A2764" s="10">
        <v>151</v>
      </c>
      <c r="B2764" s="36" t="s">
        <v>913</v>
      </c>
      <c r="G2764" s="36" t="s">
        <v>8197</v>
      </c>
      <c r="K2764" s="7"/>
      <c r="L2764" s="7" t="s">
        <v>834</v>
      </c>
      <c r="M2764" s="7" t="s">
        <v>621</v>
      </c>
      <c r="N2764" s="4"/>
      <c r="O2764" s="4"/>
      <c r="P2764" s="4"/>
      <c r="Q2764" s="4"/>
      <c r="R2764" s="4"/>
      <c r="S2764" s="4"/>
      <c r="T2764" s="4"/>
      <c r="U2764" s="4"/>
      <c r="V2764" s="4"/>
      <c r="W2764" s="4"/>
      <c r="X2764" s="4"/>
      <c r="Y2764" s="4"/>
      <c r="Z2764" s="4"/>
      <c r="AA2764" s="4"/>
      <c r="AB2764" s="4"/>
      <c r="AC2764" s="4"/>
      <c r="AD2764" s="4"/>
      <c r="AE2764" s="4"/>
      <c r="AF2764" s="4"/>
      <c r="AG2764" s="4"/>
      <c r="AH2764" s="4"/>
      <c r="AI2764" s="4"/>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c r="BI2764" s="4"/>
      <c r="BJ2764" s="4"/>
      <c r="BK2764" s="4"/>
      <c r="BL2764" s="4"/>
      <c r="BM2764" s="4"/>
      <c r="BN2764" s="4"/>
      <c r="BO2764" s="4"/>
      <c r="BP2764" s="4"/>
      <c r="BQ2764" s="4"/>
      <c r="BR2764" s="4"/>
      <c r="BS2764" s="4"/>
      <c r="BT2764" s="4"/>
      <c r="BU2764" s="4"/>
      <c r="BV2764" s="4"/>
      <c r="BW2764" s="4"/>
      <c r="BZ2764" s="7"/>
      <c r="CF2764" s="7"/>
      <c r="CG2764" s="14"/>
      <c r="CH2764" s="7"/>
      <c r="CI2764" s="14"/>
      <c r="CJ2764" s="7"/>
      <c r="CK2764" s="14"/>
      <c r="CL2764" s="7"/>
      <c r="CM2764" s="14"/>
    </row>
    <row r="2765" spans="1:91" x14ac:dyDescent="0.3">
      <c r="A2765" s="10">
        <v>151</v>
      </c>
      <c r="B2765" s="36" t="s">
        <v>868</v>
      </c>
      <c r="G2765" s="36" t="s">
        <v>8198</v>
      </c>
      <c r="K2765" s="7"/>
      <c r="L2765" s="7" t="s">
        <v>834</v>
      </c>
      <c r="M2765" s="7" t="s">
        <v>618</v>
      </c>
      <c r="N2765" s="4"/>
      <c r="O2765" s="4"/>
      <c r="P2765" s="4"/>
      <c r="Q2765" s="4"/>
      <c r="R2765" s="4"/>
      <c r="S2765" s="4"/>
      <c r="T2765" s="4"/>
      <c r="U2765" s="4"/>
      <c r="V2765" s="4"/>
      <c r="W2765" s="4"/>
      <c r="X2765" s="4"/>
      <c r="Y2765" s="4"/>
      <c r="Z2765" s="4"/>
      <c r="AA2765" s="4"/>
      <c r="AB2765" s="4"/>
      <c r="AC2765" s="4"/>
      <c r="AD2765" s="4"/>
      <c r="AE2765" s="4"/>
      <c r="AF2765" s="4"/>
      <c r="AG2765" s="4"/>
      <c r="AH2765" s="4"/>
      <c r="AI2765" s="4"/>
      <c r="AJ2765" s="4"/>
      <c r="AK2765" s="4"/>
      <c r="AL2765" s="4"/>
      <c r="AM2765" s="4"/>
      <c r="AN2765" s="4"/>
      <c r="AO2765" s="4"/>
      <c r="AP2765" s="4"/>
      <c r="AQ2765" s="4"/>
      <c r="AR2765" s="4"/>
      <c r="AS2765" s="4"/>
      <c r="AT2765" s="4"/>
      <c r="AU2765" s="4"/>
      <c r="AV2765" s="4"/>
      <c r="AW2765" s="4"/>
      <c r="AX2765" s="4"/>
      <c r="AY2765" s="4"/>
      <c r="AZ2765" s="4"/>
      <c r="BA2765" s="4"/>
      <c r="BB2765" s="4"/>
      <c r="BC2765" s="4"/>
      <c r="BD2765" s="4"/>
      <c r="BE2765" s="4"/>
      <c r="BF2765" s="4"/>
      <c r="BG2765" s="4"/>
      <c r="BH2765" s="4"/>
      <c r="BI2765" s="4"/>
      <c r="BJ2765" s="4"/>
      <c r="BK2765" s="4"/>
      <c r="BL2765" s="4"/>
      <c r="BM2765" s="4"/>
      <c r="BN2765" s="4"/>
      <c r="BO2765" s="4"/>
      <c r="BP2765" s="4"/>
      <c r="BQ2765" s="4"/>
      <c r="BR2765" s="4"/>
      <c r="BS2765" s="4"/>
      <c r="BT2765" s="4"/>
      <c r="BU2765" s="4"/>
      <c r="BV2765" s="4"/>
      <c r="BW2765" s="4"/>
      <c r="BZ2765" s="7"/>
      <c r="CF2765" s="7"/>
      <c r="CG2765" s="14"/>
      <c r="CH2765" s="7"/>
      <c r="CI2765" s="14"/>
      <c r="CJ2765" s="7"/>
      <c r="CK2765" s="14"/>
      <c r="CL2765" s="7"/>
      <c r="CM2765" s="14"/>
    </row>
    <row r="2766" spans="1:91" x14ac:dyDescent="0.3">
      <c r="A2766" s="10">
        <v>151</v>
      </c>
      <c r="B2766" s="36" t="s">
        <v>1094</v>
      </c>
      <c r="G2766" s="36" t="s">
        <v>8199</v>
      </c>
      <c r="K2766" s="7"/>
      <c r="L2766" s="7" t="s">
        <v>834</v>
      </c>
      <c r="M2766" s="7" t="s">
        <v>678</v>
      </c>
      <c r="N2766" s="4"/>
      <c r="O2766" s="4"/>
      <c r="P2766" s="4"/>
      <c r="Q2766" s="4"/>
      <c r="R2766" s="4"/>
      <c r="S2766" s="4"/>
      <c r="T2766" s="4"/>
      <c r="U2766" s="4"/>
      <c r="V2766" s="4"/>
      <c r="W2766" s="4"/>
      <c r="X2766" s="4"/>
      <c r="Y2766" s="4"/>
      <c r="Z2766" s="4"/>
      <c r="AA2766" s="4"/>
      <c r="AB2766" s="4"/>
      <c r="AC2766" s="4"/>
      <c r="AD2766" s="4"/>
      <c r="AE2766" s="4"/>
      <c r="AF2766" s="4"/>
      <c r="AG2766" s="4"/>
      <c r="AH2766" s="4"/>
      <c r="AI2766" s="4"/>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c r="BI2766" s="4"/>
      <c r="BJ2766" s="4"/>
      <c r="BK2766" s="4"/>
      <c r="BL2766" s="4"/>
      <c r="BM2766" s="4"/>
      <c r="BN2766" s="4"/>
      <c r="BO2766" s="4"/>
      <c r="BP2766" s="4"/>
      <c r="BQ2766" s="4"/>
      <c r="BR2766" s="4"/>
      <c r="BS2766" s="4"/>
      <c r="BT2766" s="4"/>
      <c r="BU2766" s="4"/>
      <c r="BV2766" s="4"/>
      <c r="BW2766" s="4"/>
      <c r="BZ2766" s="7"/>
      <c r="CF2766" s="7"/>
      <c r="CG2766" s="14"/>
      <c r="CH2766" s="7"/>
      <c r="CI2766" s="14"/>
      <c r="CJ2766" s="7"/>
      <c r="CK2766" s="14"/>
      <c r="CL2766" s="7"/>
      <c r="CM2766" s="14"/>
    </row>
    <row r="2767" spans="1:91" x14ac:dyDescent="0.3">
      <c r="A2767" s="10">
        <v>151</v>
      </c>
      <c r="B2767" s="36" t="s">
        <v>844</v>
      </c>
      <c r="G2767" s="36" t="s">
        <v>8200</v>
      </c>
      <c r="K2767" s="7"/>
      <c r="L2767" s="7" t="s">
        <v>834</v>
      </c>
      <c r="M2767" s="7" t="s">
        <v>618</v>
      </c>
      <c r="N2767" s="4"/>
      <c r="O2767" s="4"/>
      <c r="P2767" s="4"/>
      <c r="Q2767" s="4"/>
      <c r="R2767" s="4"/>
      <c r="S2767" s="4"/>
      <c r="T2767" s="4"/>
      <c r="U2767" s="4"/>
      <c r="V2767" s="4"/>
      <c r="W2767" s="4"/>
      <c r="X2767" s="4"/>
      <c r="Y2767" s="4"/>
      <c r="Z2767" s="4"/>
      <c r="AA2767" s="4"/>
      <c r="AB2767" s="4"/>
      <c r="AC2767" s="4"/>
      <c r="AD2767" s="4"/>
      <c r="AE2767" s="4"/>
      <c r="AF2767" s="4"/>
      <c r="AG2767" s="4"/>
      <c r="AH2767" s="4"/>
      <c r="AI2767" s="4"/>
      <c r="AJ2767" s="4"/>
      <c r="AK2767" s="4"/>
      <c r="AL2767" s="4"/>
      <c r="AM2767" s="4"/>
      <c r="AN2767" s="4"/>
      <c r="AO2767" s="4"/>
      <c r="AP2767" s="4"/>
      <c r="AQ2767" s="4"/>
      <c r="AR2767" s="4"/>
      <c r="AS2767" s="4"/>
      <c r="AT2767" s="4"/>
      <c r="AU2767" s="4"/>
      <c r="AV2767" s="4"/>
      <c r="AW2767" s="4"/>
      <c r="AX2767" s="4"/>
      <c r="AY2767" s="4"/>
      <c r="AZ2767" s="4"/>
      <c r="BA2767" s="4"/>
      <c r="BB2767" s="4"/>
      <c r="BC2767" s="4"/>
      <c r="BD2767" s="4"/>
      <c r="BE2767" s="4"/>
      <c r="BF2767" s="4"/>
      <c r="BG2767" s="4"/>
      <c r="BH2767" s="4"/>
      <c r="BI2767" s="4"/>
      <c r="BJ2767" s="4"/>
      <c r="BK2767" s="4"/>
      <c r="BL2767" s="4"/>
      <c r="BM2767" s="4"/>
      <c r="BN2767" s="4"/>
      <c r="BO2767" s="4"/>
      <c r="BP2767" s="4"/>
      <c r="BQ2767" s="4"/>
      <c r="BR2767" s="4"/>
      <c r="BS2767" s="4"/>
      <c r="BT2767" s="4"/>
      <c r="BU2767" s="4"/>
      <c r="BV2767" s="4"/>
      <c r="BW2767" s="4"/>
      <c r="BZ2767" s="7"/>
      <c r="CF2767" s="7"/>
      <c r="CG2767" s="14"/>
      <c r="CH2767" s="7"/>
      <c r="CI2767" s="14"/>
      <c r="CJ2767" s="7"/>
      <c r="CK2767" s="14"/>
      <c r="CL2767" s="7"/>
      <c r="CM2767" s="14"/>
    </row>
    <row r="2768" spans="1:91" x14ac:dyDescent="0.3">
      <c r="A2768" s="10">
        <v>151</v>
      </c>
      <c r="B2768" s="36" t="s">
        <v>1025</v>
      </c>
      <c r="G2768" s="36" t="s">
        <v>8201</v>
      </c>
      <c r="K2768" s="7"/>
      <c r="L2768" s="7" t="s">
        <v>834</v>
      </c>
      <c r="M2768" s="7" t="s">
        <v>678</v>
      </c>
      <c r="N2768" s="4"/>
      <c r="O2768" s="4"/>
      <c r="P2768" s="4"/>
      <c r="Q2768" s="4"/>
      <c r="R2768" s="4"/>
      <c r="S2768" s="4"/>
      <c r="T2768" s="4"/>
      <c r="U2768" s="4"/>
      <c r="V2768" s="4"/>
      <c r="W2768" s="4"/>
      <c r="X2768" s="4"/>
      <c r="Y2768" s="4"/>
      <c r="Z2768" s="4"/>
      <c r="AA2768" s="4"/>
      <c r="AB2768" s="4"/>
      <c r="AC2768" s="4"/>
      <c r="AD2768" s="4"/>
      <c r="AE2768" s="4"/>
      <c r="AF2768" s="4"/>
      <c r="AG2768" s="4"/>
      <c r="AH2768" s="4"/>
      <c r="AI2768" s="4"/>
      <c r="AJ2768" s="4"/>
      <c r="AK2768" s="4"/>
      <c r="AL2768" s="4"/>
      <c r="AM2768" s="4"/>
      <c r="AN2768" s="4"/>
      <c r="AO2768" s="4"/>
      <c r="AP2768" s="4"/>
      <c r="AQ2768" s="4"/>
      <c r="AR2768" s="4"/>
      <c r="AS2768" s="4"/>
      <c r="AT2768" s="4"/>
      <c r="AU2768" s="4"/>
      <c r="AV2768" s="4"/>
      <c r="AW2768" s="4"/>
      <c r="AX2768" s="4"/>
      <c r="AY2768" s="4"/>
      <c r="AZ2768" s="4"/>
      <c r="BA2768" s="4"/>
      <c r="BB2768" s="4"/>
      <c r="BC2768" s="4"/>
      <c r="BD2768" s="4"/>
      <c r="BE2768" s="4"/>
      <c r="BF2768" s="4"/>
      <c r="BG2768" s="4"/>
      <c r="BH2768" s="4"/>
      <c r="BI2768" s="4"/>
      <c r="BJ2768" s="4"/>
      <c r="BK2768" s="4"/>
      <c r="BL2768" s="4"/>
      <c r="BM2768" s="4"/>
      <c r="BN2768" s="4"/>
      <c r="BO2768" s="4"/>
      <c r="BP2768" s="4"/>
      <c r="BQ2768" s="4"/>
      <c r="BR2768" s="4"/>
      <c r="BS2768" s="4"/>
      <c r="BT2768" s="4"/>
      <c r="BU2768" s="4"/>
      <c r="BV2768" s="4"/>
      <c r="BW2768" s="4"/>
      <c r="BZ2768" s="7"/>
      <c r="CF2768" s="7"/>
      <c r="CG2768" s="14"/>
      <c r="CH2768" s="7"/>
      <c r="CI2768" s="14"/>
      <c r="CJ2768" s="7"/>
      <c r="CK2768" s="14"/>
      <c r="CL2768" s="7"/>
      <c r="CM2768" s="14"/>
    </row>
    <row r="2769" spans="1:91" x14ac:dyDescent="0.3">
      <c r="A2769" s="10">
        <v>151</v>
      </c>
      <c r="B2769" s="6" t="s">
        <v>1248</v>
      </c>
      <c r="G2769" s="36" t="s">
        <v>8202</v>
      </c>
      <c r="K2769" s="7"/>
      <c r="L2769" s="7" t="s">
        <v>834</v>
      </c>
      <c r="M2769" s="7" t="s">
        <v>615</v>
      </c>
      <c r="N2769" s="4"/>
      <c r="O2769" s="4"/>
      <c r="P2769" s="4"/>
      <c r="Q2769" s="4"/>
      <c r="R2769" s="4"/>
      <c r="S2769" s="4"/>
      <c r="T2769" s="4"/>
      <c r="U2769" s="4"/>
      <c r="V2769" s="4"/>
      <c r="W2769" s="4"/>
      <c r="X2769" s="4"/>
      <c r="Y2769" s="4"/>
      <c r="Z2769" s="4"/>
      <c r="AA2769" s="4"/>
      <c r="AB2769" s="4"/>
      <c r="AC2769" s="4"/>
      <c r="AD2769" s="4"/>
      <c r="AE2769" s="4"/>
      <c r="AF2769" s="4"/>
      <c r="AG2769" s="4"/>
      <c r="AH2769" s="4"/>
      <c r="AI2769" s="4"/>
      <c r="AJ2769" s="4"/>
      <c r="AK2769" s="4"/>
      <c r="AL2769" s="4"/>
      <c r="AM2769" s="4"/>
      <c r="AN2769" s="4"/>
      <c r="AO2769" s="4"/>
      <c r="AP2769" s="4"/>
      <c r="AQ2769" s="4"/>
      <c r="AR2769" s="4"/>
      <c r="AS2769" s="4"/>
      <c r="AT2769" s="4"/>
      <c r="AU2769" s="4"/>
      <c r="AV2769" s="4"/>
      <c r="AW2769" s="4"/>
      <c r="AX2769" s="4"/>
      <c r="AY2769" s="4"/>
      <c r="AZ2769" s="4"/>
      <c r="BA2769" s="4"/>
      <c r="BB2769" s="4"/>
      <c r="BC2769" s="4"/>
      <c r="BD2769" s="4"/>
      <c r="BE2769" s="4"/>
      <c r="BF2769" s="4"/>
      <c r="BG2769" s="4"/>
      <c r="BH2769" s="4"/>
      <c r="BI2769" s="4"/>
      <c r="BJ2769" s="4"/>
      <c r="BK2769" s="4"/>
      <c r="BL2769" s="4"/>
      <c r="BM2769" s="4"/>
      <c r="BN2769" s="4"/>
      <c r="BO2769" s="4"/>
      <c r="BP2769" s="4"/>
      <c r="BQ2769" s="4"/>
      <c r="BR2769" s="4"/>
      <c r="BS2769" s="4"/>
      <c r="BT2769" s="4"/>
      <c r="BU2769" s="4"/>
      <c r="BV2769" s="4"/>
      <c r="BW2769" s="4"/>
      <c r="BZ2769" s="7"/>
      <c r="CF2769" s="7"/>
      <c r="CG2769" s="14"/>
      <c r="CH2769" s="7"/>
      <c r="CI2769" s="14"/>
      <c r="CJ2769" s="7"/>
      <c r="CK2769" s="14"/>
      <c r="CL2769" s="7"/>
      <c r="CM2769" s="14"/>
    </row>
    <row r="2770" spans="1:91" x14ac:dyDescent="0.3">
      <c r="A2770" s="10">
        <v>151</v>
      </c>
      <c r="B2770" s="36" t="s">
        <v>1025</v>
      </c>
      <c r="G2770" s="36" t="s">
        <v>8203</v>
      </c>
      <c r="K2770" s="7"/>
      <c r="L2770" s="7" t="s">
        <v>834</v>
      </c>
      <c r="M2770" s="7" t="s">
        <v>615</v>
      </c>
      <c r="N2770" s="4"/>
      <c r="O2770" s="4"/>
      <c r="P2770" s="4"/>
      <c r="Q2770" s="4"/>
      <c r="R2770" s="4"/>
      <c r="S2770" s="4"/>
      <c r="T2770" s="4"/>
      <c r="U2770" s="4"/>
      <c r="V2770" s="4"/>
      <c r="W2770" s="4"/>
      <c r="X2770" s="4"/>
      <c r="Y2770" s="4"/>
      <c r="Z2770" s="4"/>
      <c r="AA2770" s="4"/>
      <c r="AB2770" s="4"/>
      <c r="AC2770" s="4"/>
      <c r="AD2770" s="4"/>
      <c r="AE2770" s="4"/>
      <c r="AF2770" s="4"/>
      <c r="AG2770" s="4"/>
      <c r="AH2770" s="4"/>
      <c r="AI2770" s="4"/>
      <c r="AJ2770" s="4"/>
      <c r="AK2770" s="4"/>
      <c r="AL2770" s="4"/>
      <c r="AM2770" s="4"/>
      <c r="AN2770" s="4"/>
      <c r="AO2770" s="4"/>
      <c r="AP2770" s="4"/>
      <c r="AQ2770" s="4"/>
      <c r="AR2770" s="4"/>
      <c r="AS2770" s="4"/>
      <c r="AT2770" s="4"/>
      <c r="AU2770" s="4"/>
      <c r="AV2770" s="4"/>
      <c r="AW2770" s="4"/>
      <c r="AX2770" s="4"/>
      <c r="AY2770" s="4"/>
      <c r="AZ2770" s="4"/>
      <c r="BA2770" s="4"/>
      <c r="BB2770" s="4"/>
      <c r="BC2770" s="4"/>
      <c r="BD2770" s="4"/>
      <c r="BE2770" s="4"/>
      <c r="BF2770" s="4"/>
      <c r="BG2770" s="4"/>
      <c r="BH2770" s="4"/>
      <c r="BI2770" s="4"/>
      <c r="BJ2770" s="4"/>
      <c r="BK2770" s="4"/>
      <c r="BL2770" s="4"/>
      <c r="BM2770" s="4"/>
      <c r="BN2770" s="4"/>
      <c r="BO2770" s="4"/>
      <c r="BP2770" s="4"/>
      <c r="BQ2770" s="4"/>
      <c r="BR2770" s="4"/>
      <c r="BS2770" s="4"/>
      <c r="BT2770" s="4"/>
      <c r="BU2770" s="4"/>
      <c r="BV2770" s="4"/>
      <c r="BW2770" s="4"/>
      <c r="BZ2770" s="7"/>
      <c r="CF2770" s="7"/>
      <c r="CG2770" s="14"/>
      <c r="CH2770" s="7"/>
      <c r="CI2770" s="14"/>
      <c r="CJ2770" s="7"/>
      <c r="CK2770" s="14"/>
      <c r="CL2770" s="7"/>
      <c r="CM2770" s="14"/>
    </row>
    <row r="2771" spans="1:91" x14ac:dyDescent="0.3">
      <c r="A2771" s="10">
        <v>151</v>
      </c>
      <c r="B2771" s="36" t="s">
        <v>863</v>
      </c>
      <c r="G2771" s="36" t="s">
        <v>8204</v>
      </c>
      <c r="K2771" s="7"/>
      <c r="L2771" s="7" t="s">
        <v>834</v>
      </c>
      <c r="M2771" s="7" t="s">
        <v>624</v>
      </c>
      <c r="N2771" s="4"/>
      <c r="O2771" s="4"/>
      <c r="P2771" s="4"/>
      <c r="Q2771" s="4"/>
      <c r="R2771" s="4"/>
      <c r="S2771" s="4"/>
      <c r="T2771" s="4"/>
      <c r="U2771" s="4"/>
      <c r="V2771" s="4"/>
      <c r="W2771" s="4"/>
      <c r="X2771" s="4"/>
      <c r="Y2771" s="4"/>
      <c r="Z2771" s="4"/>
      <c r="AA2771" s="4"/>
      <c r="AB2771" s="4"/>
      <c r="AC2771" s="4"/>
      <c r="AD2771" s="4"/>
      <c r="AE2771" s="4"/>
      <c r="AF2771" s="4"/>
      <c r="AG2771" s="4"/>
      <c r="AH2771" s="4"/>
      <c r="AI2771" s="4"/>
      <c r="AJ2771" s="4"/>
      <c r="AK2771" s="4"/>
      <c r="AL2771" s="4"/>
      <c r="AM2771" s="4"/>
      <c r="AN2771" s="4"/>
      <c r="AO2771" s="4"/>
      <c r="AP2771" s="4"/>
      <c r="AQ2771" s="4"/>
      <c r="AR2771" s="4"/>
      <c r="AS2771" s="4"/>
      <c r="AT2771" s="4"/>
      <c r="AU2771" s="4"/>
      <c r="AV2771" s="4"/>
      <c r="AW2771" s="4"/>
      <c r="AX2771" s="4"/>
      <c r="AY2771" s="4"/>
      <c r="AZ2771" s="4"/>
      <c r="BA2771" s="4"/>
      <c r="BB2771" s="4"/>
      <c r="BC2771" s="4"/>
      <c r="BD2771" s="4"/>
      <c r="BE2771" s="4"/>
      <c r="BF2771" s="4"/>
      <c r="BG2771" s="4"/>
      <c r="BH2771" s="4"/>
      <c r="BI2771" s="4"/>
      <c r="BJ2771" s="4"/>
      <c r="BK2771" s="4"/>
      <c r="BL2771" s="4"/>
      <c r="BM2771" s="4"/>
      <c r="BN2771" s="4"/>
      <c r="BO2771" s="4"/>
      <c r="BP2771" s="4"/>
      <c r="BQ2771" s="4"/>
      <c r="BR2771" s="4"/>
      <c r="BS2771" s="4"/>
      <c r="BT2771" s="4"/>
      <c r="BU2771" s="4"/>
      <c r="BV2771" s="4"/>
      <c r="BW2771" s="4"/>
      <c r="BZ2771" s="7"/>
      <c r="CF2771" s="7"/>
      <c r="CG2771" s="14"/>
      <c r="CH2771" s="7"/>
      <c r="CI2771" s="14"/>
      <c r="CJ2771" s="7"/>
      <c r="CK2771" s="14"/>
      <c r="CL2771" s="7"/>
      <c r="CM2771" s="14"/>
    </row>
    <row r="2772" spans="1:91" x14ac:dyDescent="0.3">
      <c r="A2772" s="10">
        <v>151</v>
      </c>
      <c r="B2772" s="36" t="s">
        <v>905</v>
      </c>
      <c r="G2772" s="36" t="s">
        <v>8205</v>
      </c>
      <c r="K2772" s="7"/>
      <c r="L2772" s="7" t="s">
        <v>834</v>
      </c>
      <c r="M2772" s="7" t="s">
        <v>618</v>
      </c>
      <c r="N2772" s="4"/>
      <c r="O2772" s="4"/>
      <c r="P2772" s="4"/>
      <c r="Q2772" s="4"/>
      <c r="R2772" s="4"/>
      <c r="S2772" s="4"/>
      <c r="T2772" s="4"/>
      <c r="U2772" s="4"/>
      <c r="V2772" s="4"/>
      <c r="W2772" s="4"/>
      <c r="X2772" s="4"/>
      <c r="Y2772" s="4"/>
      <c r="Z2772" s="4"/>
      <c r="AA2772" s="4"/>
      <c r="AB2772" s="4"/>
      <c r="AC2772" s="4"/>
      <c r="AD2772" s="4"/>
      <c r="AE2772" s="4"/>
      <c r="AF2772" s="4"/>
      <c r="AG2772" s="4"/>
      <c r="AH2772" s="4"/>
      <c r="AI2772" s="4"/>
      <c r="AJ2772" s="4"/>
      <c r="AK2772" s="4"/>
      <c r="AL2772" s="4"/>
      <c r="AM2772" s="4"/>
      <c r="AN2772" s="4"/>
      <c r="AO2772" s="4"/>
      <c r="AP2772" s="4"/>
      <c r="AQ2772" s="4"/>
      <c r="AR2772" s="4"/>
      <c r="AS2772" s="4"/>
      <c r="AT2772" s="4"/>
      <c r="AU2772" s="4"/>
      <c r="AV2772" s="4"/>
      <c r="AW2772" s="4"/>
      <c r="AX2772" s="4"/>
      <c r="AY2772" s="4"/>
      <c r="AZ2772" s="4"/>
      <c r="BA2772" s="4"/>
      <c r="BB2772" s="4"/>
      <c r="BC2772" s="4"/>
      <c r="BD2772" s="4"/>
      <c r="BE2772" s="4"/>
      <c r="BF2772" s="4"/>
      <c r="BG2772" s="4"/>
      <c r="BH2772" s="4"/>
      <c r="BI2772" s="4"/>
      <c r="BJ2772" s="4"/>
      <c r="BK2772" s="4"/>
      <c r="BL2772" s="4"/>
      <c r="BM2772" s="4"/>
      <c r="BN2772" s="4"/>
      <c r="BO2772" s="4"/>
      <c r="BP2772" s="4"/>
      <c r="BQ2772" s="4"/>
      <c r="BR2772" s="4"/>
      <c r="BS2772" s="4"/>
      <c r="BT2772" s="4"/>
      <c r="BU2772" s="4"/>
      <c r="BV2772" s="4"/>
      <c r="BW2772" s="4"/>
      <c r="BZ2772" s="7"/>
      <c r="CF2772" s="7"/>
      <c r="CG2772" s="14"/>
      <c r="CH2772" s="7"/>
      <c r="CI2772" s="14"/>
      <c r="CJ2772" s="7"/>
      <c r="CK2772" s="14"/>
      <c r="CL2772" s="7"/>
      <c r="CM2772" s="14"/>
    </row>
    <row r="2773" spans="1:91" x14ac:dyDescent="0.3">
      <c r="A2773" s="10">
        <v>151</v>
      </c>
      <c r="B2773" s="36" t="s">
        <v>1025</v>
      </c>
      <c r="G2773" s="36" t="s">
        <v>8206</v>
      </c>
      <c r="K2773" s="7"/>
      <c r="L2773" s="7" t="s">
        <v>834</v>
      </c>
      <c r="M2773" s="7" t="s">
        <v>669</v>
      </c>
      <c r="N2773" s="4"/>
      <c r="O2773" s="4"/>
      <c r="P2773" s="4"/>
      <c r="Q2773" s="4"/>
      <c r="R2773" s="4"/>
      <c r="S2773" s="4"/>
      <c r="T2773" s="4"/>
      <c r="U2773" s="4"/>
      <c r="V2773" s="4"/>
      <c r="W2773" s="4"/>
      <c r="X2773" s="4"/>
      <c r="Y2773" s="4"/>
      <c r="Z2773" s="4"/>
      <c r="AA2773" s="4"/>
      <c r="AB2773" s="4"/>
      <c r="AC2773" s="4"/>
      <c r="AD2773" s="4"/>
      <c r="AE2773" s="4"/>
      <c r="AF2773" s="4"/>
      <c r="AG2773" s="4"/>
      <c r="AH2773" s="4"/>
      <c r="AI2773" s="4"/>
      <c r="AJ2773" s="4"/>
      <c r="AK2773" s="4"/>
      <c r="AL2773" s="4"/>
      <c r="AM2773" s="4"/>
      <c r="AN2773" s="4"/>
      <c r="AO2773" s="4"/>
      <c r="AP2773" s="4"/>
      <c r="AQ2773" s="4"/>
      <c r="AR2773" s="4"/>
      <c r="AS2773" s="4"/>
      <c r="AT2773" s="4"/>
      <c r="AU2773" s="4"/>
      <c r="AV2773" s="4"/>
      <c r="AW2773" s="4"/>
      <c r="AX2773" s="4"/>
      <c r="AY2773" s="4"/>
      <c r="AZ2773" s="4"/>
      <c r="BA2773" s="4"/>
      <c r="BB2773" s="4"/>
      <c r="BC2773" s="4"/>
      <c r="BD2773" s="4"/>
      <c r="BE2773" s="4"/>
      <c r="BF2773" s="4"/>
      <c r="BG2773" s="4"/>
      <c r="BH2773" s="4"/>
      <c r="BI2773" s="4"/>
      <c r="BJ2773" s="4"/>
      <c r="BK2773" s="4"/>
      <c r="BL2773" s="4"/>
      <c r="BM2773" s="4"/>
      <c r="BN2773" s="4"/>
      <c r="BO2773" s="4"/>
      <c r="BP2773" s="4"/>
      <c r="BQ2773" s="4"/>
      <c r="BR2773" s="4"/>
      <c r="BS2773" s="4"/>
      <c r="BT2773" s="4"/>
      <c r="BU2773" s="4"/>
      <c r="BV2773" s="4"/>
      <c r="BW2773" s="4"/>
      <c r="BZ2773" s="7"/>
      <c r="CF2773" s="7"/>
      <c r="CG2773" s="14"/>
      <c r="CH2773" s="7"/>
      <c r="CI2773" s="14"/>
      <c r="CJ2773" s="7"/>
      <c r="CK2773" s="14"/>
      <c r="CL2773" s="7"/>
      <c r="CM2773" s="14"/>
    </row>
    <row r="2774" spans="1:91" x14ac:dyDescent="0.3">
      <c r="A2774" s="10">
        <v>151</v>
      </c>
      <c r="B2774" s="36" t="s">
        <v>921</v>
      </c>
      <c r="G2774" s="36" t="s">
        <v>8207</v>
      </c>
      <c r="K2774" s="7"/>
      <c r="L2774" s="7" t="s">
        <v>834</v>
      </c>
      <c r="M2774" s="7" t="s">
        <v>639</v>
      </c>
      <c r="N2774" s="4"/>
      <c r="O2774" s="4"/>
      <c r="P2774" s="4"/>
      <c r="Q2774" s="4"/>
      <c r="R2774" s="4"/>
      <c r="S2774" s="4"/>
      <c r="T2774" s="4"/>
      <c r="U2774" s="4"/>
      <c r="V2774" s="4"/>
      <c r="W2774" s="4"/>
      <c r="X2774" s="4"/>
      <c r="Y2774" s="4"/>
      <c r="Z2774" s="4"/>
      <c r="AA2774" s="4"/>
      <c r="AB2774" s="4"/>
      <c r="AC2774" s="4"/>
      <c r="AD2774" s="4"/>
      <c r="AE2774" s="4"/>
      <c r="AF2774" s="4"/>
      <c r="AG2774" s="4"/>
      <c r="AH2774" s="4"/>
      <c r="AI2774" s="4"/>
      <c r="AJ2774" s="4"/>
      <c r="AK2774" s="4"/>
      <c r="AL2774" s="4"/>
      <c r="AM2774" s="4"/>
      <c r="AN2774" s="4"/>
      <c r="AO2774" s="4"/>
      <c r="AP2774" s="4"/>
      <c r="AQ2774" s="4"/>
      <c r="AR2774" s="4"/>
      <c r="AS2774" s="4"/>
      <c r="AT2774" s="4"/>
      <c r="AU2774" s="4"/>
      <c r="AV2774" s="4"/>
      <c r="AW2774" s="4"/>
      <c r="AX2774" s="4"/>
      <c r="AY2774" s="4"/>
      <c r="AZ2774" s="4"/>
      <c r="BA2774" s="4"/>
      <c r="BB2774" s="4"/>
      <c r="BC2774" s="4"/>
      <c r="BD2774" s="4"/>
      <c r="BE2774" s="4"/>
      <c r="BF2774" s="4"/>
      <c r="BG2774" s="4"/>
      <c r="BH2774" s="4"/>
      <c r="BI2774" s="4"/>
      <c r="BJ2774" s="4"/>
      <c r="BK2774" s="4"/>
      <c r="BL2774" s="4"/>
      <c r="BM2774" s="4"/>
      <c r="BN2774" s="4"/>
      <c r="BO2774" s="4"/>
      <c r="BP2774" s="4"/>
      <c r="BQ2774" s="4"/>
      <c r="BR2774" s="4"/>
      <c r="BS2774" s="4"/>
      <c r="BT2774" s="4"/>
      <c r="BU2774" s="4"/>
      <c r="BV2774" s="4"/>
      <c r="BW2774" s="4"/>
      <c r="BZ2774" s="7"/>
      <c r="CF2774" s="7"/>
      <c r="CG2774" s="14"/>
      <c r="CH2774" s="7"/>
      <c r="CI2774" s="14"/>
      <c r="CJ2774" s="7"/>
      <c r="CK2774" s="14"/>
      <c r="CL2774" s="7"/>
      <c r="CM2774" s="14"/>
    </row>
    <row r="2775" spans="1:91" x14ac:dyDescent="0.3">
      <c r="A2775" s="10">
        <v>151</v>
      </c>
      <c r="B2775" s="36" t="s">
        <v>973</v>
      </c>
      <c r="G2775" s="36" t="s">
        <v>8208</v>
      </c>
      <c r="K2775" s="7"/>
      <c r="L2775" s="7" t="s">
        <v>834</v>
      </c>
      <c r="M2775" s="7" t="s">
        <v>615</v>
      </c>
      <c r="N2775" s="4"/>
      <c r="O2775" s="4"/>
      <c r="P2775" s="4"/>
      <c r="Q2775" s="4"/>
      <c r="R2775" s="4"/>
      <c r="S2775" s="4"/>
      <c r="T2775" s="4"/>
      <c r="U2775" s="4"/>
      <c r="V2775" s="4"/>
      <c r="W2775" s="4"/>
      <c r="X2775" s="4"/>
      <c r="Y2775" s="4"/>
      <c r="Z2775" s="4"/>
      <c r="AA2775" s="4"/>
      <c r="AB2775" s="4"/>
      <c r="AC2775" s="4"/>
      <c r="AD2775" s="4"/>
      <c r="AE2775" s="4"/>
      <c r="AF2775" s="4"/>
      <c r="AG2775" s="4"/>
      <c r="AH2775" s="4"/>
      <c r="AI2775" s="4"/>
      <c r="AJ2775" s="4"/>
      <c r="AK2775" s="4"/>
      <c r="AL2775" s="4"/>
      <c r="AM2775" s="4"/>
      <c r="AN2775" s="4"/>
      <c r="AO2775" s="4"/>
      <c r="AP2775" s="4"/>
      <c r="AQ2775" s="4"/>
      <c r="AR2775" s="4"/>
      <c r="AS2775" s="4"/>
      <c r="AT2775" s="4"/>
      <c r="AU2775" s="4"/>
      <c r="AV2775" s="4"/>
      <c r="AW2775" s="4"/>
      <c r="AX2775" s="4"/>
      <c r="AY2775" s="4"/>
      <c r="AZ2775" s="4"/>
      <c r="BA2775" s="4"/>
      <c r="BB2775" s="4"/>
      <c r="BC2775" s="4"/>
      <c r="BD2775" s="4"/>
      <c r="BE2775" s="4"/>
      <c r="BF2775" s="4"/>
      <c r="BG2775" s="4"/>
      <c r="BH2775" s="4"/>
      <c r="BI2775" s="4"/>
      <c r="BJ2775" s="4"/>
      <c r="BK2775" s="4"/>
      <c r="BL2775" s="4"/>
      <c r="BM2775" s="4"/>
      <c r="BN2775" s="4"/>
      <c r="BO2775" s="4"/>
      <c r="BP2775" s="4"/>
      <c r="BQ2775" s="4"/>
      <c r="BR2775" s="4"/>
      <c r="BS2775" s="4"/>
      <c r="BT2775" s="4"/>
      <c r="BU2775" s="4"/>
      <c r="BV2775" s="4"/>
      <c r="BW2775" s="4"/>
      <c r="BZ2775" s="7"/>
      <c r="CF2775" s="7"/>
      <c r="CG2775" s="14"/>
      <c r="CH2775" s="7"/>
      <c r="CI2775" s="14"/>
      <c r="CJ2775" s="7"/>
      <c r="CK2775" s="14"/>
      <c r="CL2775" s="7"/>
      <c r="CM2775" s="14"/>
    </row>
    <row r="2776" spans="1:91" x14ac:dyDescent="0.3">
      <c r="A2776" s="10">
        <v>151</v>
      </c>
      <c r="B2776" s="36" t="s">
        <v>1058</v>
      </c>
      <c r="G2776" s="36" t="s">
        <v>8209</v>
      </c>
      <c r="K2776" s="7"/>
      <c r="L2776" s="7" t="s">
        <v>834</v>
      </c>
      <c r="M2776" s="7" t="s">
        <v>678</v>
      </c>
      <c r="N2776" s="4"/>
      <c r="O2776" s="4"/>
      <c r="P2776" s="4"/>
      <c r="Q2776" s="4"/>
      <c r="R2776" s="4"/>
      <c r="S2776" s="4"/>
      <c r="T2776" s="4"/>
      <c r="U2776" s="4"/>
      <c r="V2776" s="4"/>
      <c r="W2776" s="4"/>
      <c r="X2776" s="4"/>
      <c r="Y2776" s="4"/>
      <c r="Z2776" s="4"/>
      <c r="AA2776" s="4"/>
      <c r="AB2776" s="4"/>
      <c r="AC2776" s="4"/>
      <c r="AD2776" s="4"/>
      <c r="AE2776" s="4"/>
      <c r="AF2776" s="4"/>
      <c r="AG2776" s="4"/>
      <c r="AH2776" s="4"/>
      <c r="AI2776" s="4"/>
      <c r="AJ2776" s="4"/>
      <c r="AK2776" s="4"/>
      <c r="AL2776" s="4"/>
      <c r="AM2776" s="4"/>
      <c r="AN2776" s="4"/>
      <c r="AO2776" s="4"/>
      <c r="AP2776" s="4"/>
      <c r="AQ2776" s="4"/>
      <c r="AR2776" s="4"/>
      <c r="AS2776" s="4"/>
      <c r="AT2776" s="4"/>
      <c r="AU2776" s="4"/>
      <c r="AV2776" s="4"/>
      <c r="AW2776" s="4"/>
      <c r="AX2776" s="4"/>
      <c r="AY2776" s="4"/>
      <c r="AZ2776" s="4"/>
      <c r="BA2776" s="4"/>
      <c r="BB2776" s="4"/>
      <c r="BC2776" s="4"/>
      <c r="BD2776" s="4"/>
      <c r="BE2776" s="4"/>
      <c r="BF2776" s="4"/>
      <c r="BG2776" s="4"/>
      <c r="BH2776" s="4"/>
      <c r="BI2776" s="4"/>
      <c r="BJ2776" s="4"/>
      <c r="BK2776" s="4"/>
      <c r="BL2776" s="4"/>
      <c r="BM2776" s="4"/>
      <c r="BN2776" s="4"/>
      <c r="BO2776" s="4"/>
      <c r="BP2776" s="4"/>
      <c r="BQ2776" s="4"/>
      <c r="BR2776" s="4"/>
      <c r="BS2776" s="4"/>
      <c r="BT2776" s="4"/>
      <c r="BU2776" s="4"/>
      <c r="BV2776" s="4"/>
      <c r="BW2776" s="4"/>
      <c r="BZ2776" s="7"/>
      <c r="CF2776" s="7"/>
      <c r="CG2776" s="14"/>
      <c r="CH2776" s="7"/>
      <c r="CI2776" s="14"/>
      <c r="CJ2776" s="7"/>
      <c r="CK2776" s="14"/>
      <c r="CL2776" s="7"/>
      <c r="CM2776" s="14"/>
    </row>
    <row r="2777" spans="1:91" x14ac:dyDescent="0.3">
      <c r="A2777" s="10">
        <v>151</v>
      </c>
      <c r="B2777" s="36" t="s">
        <v>1058</v>
      </c>
      <c r="G2777" s="36" t="s">
        <v>8210</v>
      </c>
      <c r="K2777" s="7"/>
      <c r="L2777" s="7" t="s">
        <v>834</v>
      </c>
      <c r="M2777" s="7" t="s">
        <v>615</v>
      </c>
      <c r="N2777" s="4"/>
      <c r="O2777" s="4"/>
      <c r="P2777" s="4"/>
      <c r="Q2777" s="4"/>
      <c r="R2777" s="4"/>
      <c r="S2777" s="4"/>
      <c r="T2777" s="4"/>
      <c r="U2777" s="4"/>
      <c r="V2777" s="4"/>
      <c r="W2777" s="4"/>
      <c r="X2777" s="4"/>
      <c r="Y2777" s="4"/>
      <c r="Z2777" s="4"/>
      <c r="AA2777" s="4"/>
      <c r="AB2777" s="4"/>
      <c r="AC2777" s="4"/>
      <c r="AD2777" s="4"/>
      <c r="AE2777" s="4"/>
      <c r="AF2777" s="4"/>
      <c r="AG2777" s="4"/>
      <c r="AH2777" s="4"/>
      <c r="AI2777" s="4"/>
      <c r="AJ2777" s="4"/>
      <c r="AK2777" s="4"/>
      <c r="AL2777" s="4"/>
      <c r="AM2777" s="4"/>
      <c r="AN2777" s="4"/>
      <c r="AO2777" s="4"/>
      <c r="AP2777" s="4"/>
      <c r="AQ2777" s="4"/>
      <c r="AR2777" s="4"/>
      <c r="AS2777" s="4"/>
      <c r="AT2777" s="4"/>
      <c r="AU2777" s="4"/>
      <c r="AV2777" s="4"/>
      <c r="AW2777" s="4"/>
      <c r="AX2777" s="4"/>
      <c r="AY2777" s="4"/>
      <c r="AZ2777" s="4"/>
      <c r="BA2777" s="4"/>
      <c r="BB2777" s="4"/>
      <c r="BC2777" s="4"/>
      <c r="BD2777" s="4"/>
      <c r="BE2777" s="4"/>
      <c r="BF2777" s="4"/>
      <c r="BG2777" s="4"/>
      <c r="BH2777" s="4"/>
      <c r="BI2777" s="4"/>
      <c r="BJ2777" s="4"/>
      <c r="BK2777" s="4"/>
      <c r="BL2777" s="4"/>
      <c r="BM2777" s="4"/>
      <c r="BN2777" s="4"/>
      <c r="BO2777" s="4"/>
      <c r="BP2777" s="4"/>
      <c r="BQ2777" s="4"/>
      <c r="BR2777" s="4"/>
      <c r="BS2777" s="4"/>
      <c r="BT2777" s="4"/>
      <c r="BU2777" s="4"/>
      <c r="BV2777" s="4"/>
      <c r="BW2777" s="4"/>
      <c r="BZ2777" s="7"/>
      <c r="CF2777" s="7"/>
      <c r="CG2777" s="14"/>
      <c r="CH2777" s="7"/>
      <c r="CI2777" s="14"/>
      <c r="CJ2777" s="7"/>
      <c r="CK2777" s="14"/>
      <c r="CL2777" s="7"/>
      <c r="CM2777" s="14"/>
    </row>
    <row r="2778" spans="1:91" x14ac:dyDescent="0.3">
      <c r="A2778" s="10">
        <v>151</v>
      </c>
      <c r="B2778" s="36" t="s">
        <v>888</v>
      </c>
      <c r="G2778" s="36" t="s">
        <v>8211</v>
      </c>
      <c r="K2778" s="7"/>
      <c r="L2778" s="7" t="s">
        <v>834</v>
      </c>
      <c r="M2778" s="7" t="s">
        <v>618</v>
      </c>
      <c r="N2778" s="4"/>
      <c r="O2778" s="4"/>
      <c r="P2778" s="4"/>
      <c r="Q2778" s="4"/>
      <c r="R2778" s="4"/>
      <c r="S2778" s="4"/>
      <c r="T2778" s="4"/>
      <c r="U2778" s="4"/>
      <c r="V2778" s="4"/>
      <c r="W2778" s="4"/>
      <c r="X2778" s="4"/>
      <c r="Y2778" s="4"/>
      <c r="Z2778" s="4"/>
      <c r="AA2778" s="4"/>
      <c r="AB2778" s="4"/>
      <c r="AC2778" s="4"/>
      <c r="AD2778" s="4"/>
      <c r="AE2778" s="4"/>
      <c r="AF2778" s="4"/>
      <c r="AG2778" s="4"/>
      <c r="AH2778" s="4"/>
      <c r="AI2778" s="4"/>
      <c r="AJ2778" s="4"/>
      <c r="AK2778" s="4"/>
      <c r="AL2778" s="4"/>
      <c r="AM2778" s="4"/>
      <c r="AN2778" s="4"/>
      <c r="AO2778" s="4"/>
      <c r="AP2778" s="4"/>
      <c r="AQ2778" s="4"/>
      <c r="AR2778" s="4"/>
      <c r="AS2778" s="4"/>
      <c r="AT2778" s="4"/>
      <c r="AU2778" s="4"/>
      <c r="AV2778" s="4"/>
      <c r="AW2778" s="4"/>
      <c r="AX2778" s="4"/>
      <c r="AY2778" s="4"/>
      <c r="AZ2778" s="4"/>
      <c r="BA2778" s="4"/>
      <c r="BB2778" s="4"/>
      <c r="BC2778" s="4"/>
      <c r="BD2778" s="4"/>
      <c r="BE2778" s="4"/>
      <c r="BF2778" s="4"/>
      <c r="BG2778" s="4"/>
      <c r="BH2778" s="4"/>
      <c r="BI2778" s="4"/>
      <c r="BJ2778" s="4"/>
      <c r="BK2778" s="4"/>
      <c r="BL2778" s="4"/>
      <c r="BM2778" s="4"/>
      <c r="BN2778" s="4"/>
      <c r="BO2778" s="4"/>
      <c r="BP2778" s="4"/>
      <c r="BQ2778" s="4"/>
      <c r="BR2778" s="4"/>
      <c r="BS2778" s="4"/>
      <c r="BT2778" s="4"/>
      <c r="BU2778" s="4"/>
      <c r="BV2778" s="4"/>
      <c r="BW2778" s="4"/>
      <c r="BZ2778" s="7"/>
      <c r="CF2778" s="7"/>
      <c r="CG2778" s="14"/>
      <c r="CH2778" s="7"/>
      <c r="CI2778" s="14"/>
      <c r="CJ2778" s="7"/>
      <c r="CK2778" s="14"/>
      <c r="CL2778" s="7"/>
      <c r="CM2778" s="14"/>
    </row>
    <row r="2779" spans="1:91" x14ac:dyDescent="0.3">
      <c r="A2779" s="10">
        <v>151</v>
      </c>
      <c r="B2779" s="36" t="s">
        <v>1058</v>
      </c>
      <c r="G2779" s="36" t="s">
        <v>8212</v>
      </c>
      <c r="K2779" s="7"/>
      <c r="L2779" s="7" t="s">
        <v>834</v>
      </c>
      <c r="M2779" s="7" t="s">
        <v>639</v>
      </c>
      <c r="N2779" s="4"/>
      <c r="O2779" s="4"/>
      <c r="P2779" s="4"/>
      <c r="Q2779" s="4"/>
      <c r="R2779" s="4"/>
      <c r="S2779" s="4"/>
      <c r="T2779" s="4"/>
      <c r="U2779" s="4"/>
      <c r="V2779" s="4"/>
      <c r="W2779" s="4"/>
      <c r="X2779" s="4"/>
      <c r="Y2779" s="4"/>
      <c r="Z2779" s="4"/>
      <c r="AA2779" s="4"/>
      <c r="AB2779" s="4"/>
      <c r="AC2779" s="4"/>
      <c r="AD2779" s="4"/>
      <c r="AE2779" s="4"/>
      <c r="AF2779" s="4"/>
      <c r="AG2779" s="4"/>
      <c r="AH2779" s="4"/>
      <c r="AI2779" s="4"/>
      <c r="AJ2779" s="4"/>
      <c r="AK2779" s="4"/>
      <c r="AL2779" s="4"/>
      <c r="AM2779" s="4"/>
      <c r="AN2779" s="4"/>
      <c r="AO2779" s="4"/>
      <c r="AP2779" s="4"/>
      <c r="AQ2779" s="4"/>
      <c r="AR2779" s="4"/>
      <c r="AS2779" s="4"/>
      <c r="AT2779" s="4"/>
      <c r="AU2779" s="4"/>
      <c r="AV2779" s="4"/>
      <c r="AW2779" s="4"/>
      <c r="AX2779" s="4"/>
      <c r="AY2779" s="4"/>
      <c r="AZ2779" s="4"/>
      <c r="BA2779" s="4"/>
      <c r="BB2779" s="4"/>
      <c r="BC2779" s="4"/>
      <c r="BD2779" s="4"/>
      <c r="BE2779" s="4"/>
      <c r="BF2779" s="4"/>
      <c r="BG2779" s="4"/>
      <c r="BH2779" s="4"/>
      <c r="BI2779" s="4"/>
      <c r="BJ2779" s="4"/>
      <c r="BK2779" s="4"/>
      <c r="BL2779" s="4"/>
      <c r="BM2779" s="4"/>
      <c r="BN2779" s="4"/>
      <c r="BO2779" s="4"/>
      <c r="BP2779" s="4"/>
      <c r="BQ2779" s="4"/>
      <c r="BR2779" s="4"/>
      <c r="BS2779" s="4"/>
      <c r="BT2779" s="4"/>
      <c r="BU2779" s="4"/>
      <c r="BV2779" s="4"/>
      <c r="BW2779" s="4"/>
      <c r="BZ2779" s="7"/>
      <c r="CF2779" s="7"/>
      <c r="CG2779" s="14"/>
      <c r="CH2779" s="7"/>
      <c r="CI2779" s="14"/>
      <c r="CJ2779" s="7"/>
      <c r="CK2779" s="14"/>
      <c r="CL2779" s="7"/>
      <c r="CM2779" s="14"/>
    </row>
    <row r="2780" spans="1:91" x14ac:dyDescent="0.3">
      <c r="A2780" s="10">
        <v>151</v>
      </c>
      <c r="B2780" s="36" t="s">
        <v>1025</v>
      </c>
      <c r="G2780" s="36" t="s">
        <v>8213</v>
      </c>
      <c r="K2780" s="7"/>
      <c r="L2780" s="7" t="s">
        <v>834</v>
      </c>
      <c r="M2780" s="7" t="s">
        <v>669</v>
      </c>
      <c r="N2780" s="4"/>
      <c r="O2780" s="4"/>
      <c r="P2780" s="4"/>
      <c r="Q2780" s="4"/>
      <c r="R2780" s="4"/>
      <c r="S2780" s="4"/>
      <c r="T2780" s="4"/>
      <c r="U2780" s="4"/>
      <c r="V2780" s="4"/>
      <c r="W2780" s="4"/>
      <c r="X2780" s="4"/>
      <c r="Y2780" s="4"/>
      <c r="Z2780" s="4"/>
      <c r="AA2780" s="4"/>
      <c r="AB2780" s="4"/>
      <c r="AC2780" s="4"/>
      <c r="AD2780" s="4"/>
      <c r="AE2780" s="4"/>
      <c r="AF2780" s="4"/>
      <c r="AG2780" s="4"/>
      <c r="AH2780" s="4"/>
      <c r="AI2780" s="4"/>
      <c r="AJ2780" s="4"/>
      <c r="AK2780" s="4"/>
      <c r="AL2780" s="4"/>
      <c r="AM2780" s="4"/>
      <c r="AN2780" s="4"/>
      <c r="AO2780" s="4"/>
      <c r="AP2780" s="4"/>
      <c r="AQ2780" s="4"/>
      <c r="AR2780" s="4"/>
      <c r="AS2780" s="4"/>
      <c r="AT2780" s="4"/>
      <c r="AU2780" s="4"/>
      <c r="AV2780" s="4"/>
      <c r="AW2780" s="4"/>
      <c r="AX2780" s="4"/>
      <c r="AY2780" s="4"/>
      <c r="AZ2780" s="4"/>
      <c r="BA2780" s="4"/>
      <c r="BB2780" s="4"/>
      <c r="BC2780" s="4"/>
      <c r="BD2780" s="4"/>
      <c r="BE2780" s="4"/>
      <c r="BF2780" s="4"/>
      <c r="BG2780" s="4"/>
      <c r="BH2780" s="4"/>
      <c r="BI2780" s="4"/>
      <c r="BJ2780" s="4"/>
      <c r="BK2780" s="4"/>
      <c r="BL2780" s="4"/>
      <c r="BM2780" s="4"/>
      <c r="BN2780" s="4"/>
      <c r="BO2780" s="4"/>
      <c r="BP2780" s="4"/>
      <c r="BQ2780" s="4"/>
      <c r="BR2780" s="4"/>
      <c r="BS2780" s="4"/>
      <c r="BT2780" s="4"/>
      <c r="BU2780" s="4"/>
      <c r="BV2780" s="4"/>
      <c r="BW2780" s="4"/>
      <c r="BZ2780" s="7"/>
      <c r="CF2780" s="7"/>
      <c r="CG2780" s="14"/>
      <c r="CH2780" s="7"/>
      <c r="CI2780" s="14"/>
      <c r="CJ2780" s="7"/>
      <c r="CK2780" s="14"/>
      <c r="CL2780" s="7"/>
      <c r="CM2780" s="14"/>
    </row>
    <row r="2781" spans="1:91" x14ac:dyDescent="0.3">
      <c r="A2781" s="10">
        <v>151</v>
      </c>
      <c r="B2781" s="36" t="s">
        <v>1058</v>
      </c>
      <c r="G2781" s="36" t="s">
        <v>8214</v>
      </c>
      <c r="K2781" s="7"/>
      <c r="L2781" s="7" t="s">
        <v>834</v>
      </c>
      <c r="M2781" s="7" t="s">
        <v>618</v>
      </c>
      <c r="N2781" s="4"/>
      <c r="O2781" s="4"/>
      <c r="P2781" s="4"/>
      <c r="Q2781" s="4"/>
      <c r="R2781" s="4"/>
      <c r="S2781" s="4"/>
      <c r="T2781" s="4"/>
      <c r="U2781" s="4"/>
      <c r="V2781" s="4"/>
      <c r="W2781" s="4"/>
      <c r="X2781" s="4"/>
      <c r="Y2781" s="4"/>
      <c r="Z2781" s="4"/>
      <c r="AA2781" s="4"/>
      <c r="AB2781" s="4"/>
      <c r="AC2781" s="4"/>
      <c r="AD2781" s="4"/>
      <c r="AE2781" s="4"/>
      <c r="AF2781" s="4"/>
      <c r="AG2781" s="4"/>
      <c r="AH2781" s="4"/>
      <c r="AI2781" s="4"/>
      <c r="AJ2781" s="4"/>
      <c r="AK2781" s="4"/>
      <c r="AL2781" s="4"/>
      <c r="AM2781" s="4"/>
      <c r="AN2781" s="4"/>
      <c r="AO2781" s="4"/>
      <c r="AP2781" s="4"/>
      <c r="AQ2781" s="4"/>
      <c r="AR2781" s="4"/>
      <c r="AS2781" s="4"/>
      <c r="AT2781" s="4"/>
      <c r="AU2781" s="4"/>
      <c r="AV2781" s="4"/>
      <c r="AW2781" s="4"/>
      <c r="AX2781" s="4"/>
      <c r="AY2781" s="4"/>
      <c r="AZ2781" s="4"/>
      <c r="BA2781" s="4"/>
      <c r="BB2781" s="4"/>
      <c r="BC2781" s="4"/>
      <c r="BD2781" s="4"/>
      <c r="BE2781" s="4"/>
      <c r="BF2781" s="4"/>
      <c r="BG2781" s="4"/>
      <c r="BH2781" s="4"/>
      <c r="BI2781" s="4"/>
      <c r="BJ2781" s="4"/>
      <c r="BK2781" s="4"/>
      <c r="BL2781" s="4"/>
      <c r="BM2781" s="4"/>
      <c r="BN2781" s="4"/>
      <c r="BO2781" s="4"/>
      <c r="BP2781" s="4"/>
      <c r="BQ2781" s="4"/>
      <c r="BR2781" s="4"/>
      <c r="BS2781" s="4"/>
      <c r="BT2781" s="4"/>
      <c r="BU2781" s="4"/>
      <c r="BV2781" s="4"/>
      <c r="BW2781" s="4"/>
      <c r="BZ2781" s="7"/>
      <c r="CF2781" s="7"/>
      <c r="CG2781" s="14"/>
      <c r="CH2781" s="7"/>
      <c r="CI2781" s="14"/>
      <c r="CJ2781" s="7"/>
      <c r="CK2781" s="14"/>
      <c r="CL2781" s="7"/>
      <c r="CM2781" s="14"/>
    </row>
    <row r="2782" spans="1:91" x14ac:dyDescent="0.3">
      <c r="A2782" s="10">
        <v>151</v>
      </c>
      <c r="B2782" s="36" t="s">
        <v>895</v>
      </c>
      <c r="G2782" s="36" t="s">
        <v>8215</v>
      </c>
      <c r="K2782" s="7"/>
      <c r="L2782" s="7" t="s">
        <v>834</v>
      </c>
      <c r="M2782" s="7" t="s">
        <v>621</v>
      </c>
      <c r="N2782" s="4"/>
      <c r="O2782" s="4"/>
      <c r="P2782" s="4"/>
      <c r="Q2782" s="4"/>
      <c r="R2782" s="4"/>
      <c r="S2782" s="4"/>
      <c r="T2782" s="4"/>
      <c r="U2782" s="4"/>
      <c r="V2782" s="4"/>
      <c r="W2782" s="4"/>
      <c r="X2782" s="4"/>
      <c r="Y2782" s="4"/>
      <c r="Z2782" s="4"/>
      <c r="AA2782" s="4"/>
      <c r="AB2782" s="4"/>
      <c r="AC2782" s="4"/>
      <c r="AD2782" s="4"/>
      <c r="AE2782" s="4"/>
      <c r="AF2782" s="4"/>
      <c r="AG2782" s="4"/>
      <c r="AH2782" s="4"/>
      <c r="AI2782" s="4"/>
      <c r="AJ2782" s="4"/>
      <c r="AK2782" s="4"/>
      <c r="AL2782" s="4"/>
      <c r="AM2782" s="4"/>
      <c r="AN2782" s="4"/>
      <c r="AO2782" s="4"/>
      <c r="AP2782" s="4"/>
      <c r="AQ2782" s="4"/>
      <c r="AR2782" s="4"/>
      <c r="AS2782" s="4"/>
      <c r="AT2782" s="4"/>
      <c r="AU2782" s="4"/>
      <c r="AV2782" s="4"/>
      <c r="AW2782" s="4"/>
      <c r="AX2782" s="4"/>
      <c r="AY2782" s="4"/>
      <c r="AZ2782" s="4"/>
      <c r="BA2782" s="4"/>
      <c r="BB2782" s="4"/>
      <c r="BC2782" s="4"/>
      <c r="BD2782" s="4"/>
      <c r="BE2782" s="4"/>
      <c r="BF2782" s="4"/>
      <c r="BG2782" s="4"/>
      <c r="BH2782" s="4"/>
      <c r="BI2782" s="4"/>
      <c r="BJ2782" s="4"/>
      <c r="BK2782" s="4"/>
      <c r="BL2782" s="4"/>
      <c r="BM2782" s="4"/>
      <c r="BN2782" s="4"/>
      <c r="BO2782" s="4"/>
      <c r="BP2782" s="4"/>
      <c r="BQ2782" s="4"/>
      <c r="BR2782" s="4"/>
      <c r="BS2782" s="4"/>
      <c r="BT2782" s="4"/>
      <c r="BU2782" s="4"/>
      <c r="BV2782" s="4"/>
      <c r="BW2782" s="4"/>
      <c r="BZ2782" s="7"/>
      <c r="CF2782" s="7"/>
      <c r="CG2782" s="14"/>
      <c r="CH2782" s="7"/>
      <c r="CI2782" s="14"/>
      <c r="CJ2782" s="7"/>
      <c r="CK2782" s="14"/>
      <c r="CL2782" s="7"/>
      <c r="CM2782" s="14"/>
    </row>
    <row r="2783" spans="1:91" x14ac:dyDescent="0.3">
      <c r="A2783" s="10">
        <v>151</v>
      </c>
      <c r="B2783" s="36" t="s">
        <v>860</v>
      </c>
      <c r="G2783" s="36" t="s">
        <v>8216</v>
      </c>
      <c r="K2783" s="7"/>
      <c r="L2783" s="7" t="s">
        <v>834</v>
      </c>
      <c r="M2783" s="7" t="s">
        <v>765</v>
      </c>
      <c r="N2783" s="4"/>
      <c r="O2783" s="4"/>
      <c r="P2783" s="4"/>
      <c r="Q2783" s="4"/>
      <c r="R2783" s="4"/>
      <c r="S2783" s="4"/>
      <c r="T2783" s="4"/>
      <c r="U2783" s="4"/>
      <c r="V2783" s="4"/>
      <c r="W2783" s="4"/>
      <c r="X2783" s="4"/>
      <c r="Y2783" s="4"/>
      <c r="Z2783" s="4"/>
      <c r="AA2783" s="4"/>
      <c r="AB2783" s="4"/>
      <c r="AC2783" s="4"/>
      <c r="AD2783" s="4"/>
      <c r="AE2783" s="4"/>
      <c r="AF2783" s="4"/>
      <c r="AG2783" s="4"/>
      <c r="AH2783" s="4"/>
      <c r="AI2783" s="4"/>
      <c r="AJ2783" s="4"/>
      <c r="AK2783" s="4"/>
      <c r="AL2783" s="4"/>
      <c r="AM2783" s="4"/>
      <c r="AN2783" s="4"/>
      <c r="AO2783" s="4"/>
      <c r="AP2783" s="4"/>
      <c r="AQ2783" s="4"/>
      <c r="AR2783" s="4"/>
      <c r="AS2783" s="4"/>
      <c r="AT2783" s="4"/>
      <c r="AU2783" s="4"/>
      <c r="AV2783" s="4"/>
      <c r="AW2783" s="4"/>
      <c r="AX2783" s="4"/>
      <c r="AY2783" s="4"/>
      <c r="AZ2783" s="4"/>
      <c r="BA2783" s="4"/>
      <c r="BB2783" s="4"/>
      <c r="BC2783" s="4"/>
      <c r="BD2783" s="4"/>
      <c r="BE2783" s="4"/>
      <c r="BF2783" s="4"/>
      <c r="BG2783" s="4"/>
      <c r="BH2783" s="4"/>
      <c r="BI2783" s="4"/>
      <c r="BJ2783" s="4"/>
      <c r="BK2783" s="4"/>
      <c r="BL2783" s="4"/>
      <c r="BM2783" s="4"/>
      <c r="BN2783" s="4"/>
      <c r="BO2783" s="4"/>
      <c r="BP2783" s="4"/>
      <c r="BQ2783" s="4"/>
      <c r="BR2783" s="4"/>
      <c r="BS2783" s="4"/>
      <c r="BT2783" s="4"/>
      <c r="BU2783" s="4"/>
      <c r="BV2783" s="4"/>
      <c r="BW2783" s="4"/>
      <c r="BZ2783" s="7"/>
      <c r="CF2783" s="7"/>
      <c r="CG2783" s="14"/>
      <c r="CH2783" s="7"/>
      <c r="CI2783" s="14"/>
      <c r="CJ2783" s="7"/>
      <c r="CK2783" s="14"/>
      <c r="CL2783" s="7"/>
      <c r="CM2783" s="14"/>
    </row>
    <row r="2784" spans="1:91" x14ac:dyDescent="0.3">
      <c r="A2784" s="10">
        <v>151</v>
      </c>
      <c r="B2784" s="36" t="s">
        <v>913</v>
      </c>
      <c r="G2784" s="36" t="s">
        <v>8217</v>
      </c>
      <c r="K2784" s="7"/>
      <c r="L2784" s="7" t="s">
        <v>834</v>
      </c>
      <c r="M2784" s="7" t="s">
        <v>5917</v>
      </c>
      <c r="N2784" s="4"/>
      <c r="O2784" s="4"/>
      <c r="P2784" s="4"/>
      <c r="Q2784" s="4"/>
      <c r="R2784" s="4"/>
      <c r="S2784" s="4"/>
      <c r="T2784" s="4"/>
      <c r="U2784" s="4"/>
      <c r="V2784" s="4"/>
      <c r="W2784" s="4"/>
      <c r="X2784" s="4"/>
      <c r="Y2784" s="4"/>
      <c r="Z2784" s="4"/>
      <c r="AA2784" s="4"/>
      <c r="AB2784" s="4"/>
      <c r="AC2784" s="4"/>
      <c r="AD2784" s="4"/>
      <c r="AE2784" s="4"/>
      <c r="AF2784" s="4"/>
      <c r="AG2784" s="4"/>
      <c r="AH2784" s="4"/>
      <c r="AI2784" s="4"/>
      <c r="AJ2784" s="4"/>
      <c r="AK2784" s="4"/>
      <c r="AL2784" s="4"/>
      <c r="AM2784" s="4"/>
      <c r="AN2784" s="4"/>
      <c r="AO2784" s="4"/>
      <c r="AP2784" s="4"/>
      <c r="AQ2784" s="4"/>
      <c r="AR2784" s="4"/>
      <c r="AS2784" s="4"/>
      <c r="AT2784" s="4"/>
      <c r="AU2784" s="4"/>
      <c r="AV2784" s="4"/>
      <c r="AW2784" s="4"/>
      <c r="AX2784" s="4"/>
      <c r="AY2784" s="4"/>
      <c r="AZ2784" s="4"/>
      <c r="BA2784" s="4"/>
      <c r="BB2784" s="4"/>
      <c r="BC2784" s="4"/>
      <c r="BD2784" s="4"/>
      <c r="BE2784" s="4"/>
      <c r="BF2784" s="4"/>
      <c r="BG2784" s="4"/>
      <c r="BH2784" s="4"/>
      <c r="BI2784" s="4"/>
      <c r="BJ2784" s="4"/>
      <c r="BK2784" s="4"/>
      <c r="BL2784" s="4"/>
      <c r="BM2784" s="4"/>
      <c r="BN2784" s="4"/>
      <c r="BO2784" s="4"/>
      <c r="BP2784" s="4"/>
      <c r="BQ2784" s="4"/>
      <c r="BR2784" s="4"/>
      <c r="BS2784" s="4"/>
      <c r="BT2784" s="4"/>
      <c r="BU2784" s="4"/>
      <c r="BV2784" s="4"/>
      <c r="BW2784" s="4"/>
      <c r="BZ2784" s="7"/>
      <c r="CF2784" s="7"/>
      <c r="CG2784" s="14"/>
      <c r="CH2784" s="7"/>
      <c r="CI2784" s="14"/>
      <c r="CJ2784" s="7"/>
      <c r="CK2784" s="14"/>
      <c r="CL2784" s="7"/>
      <c r="CM2784" s="14"/>
    </row>
    <row r="2785" spans="1:91" x14ac:dyDescent="0.3">
      <c r="A2785" s="10">
        <v>151</v>
      </c>
      <c r="B2785" s="36" t="s">
        <v>1025</v>
      </c>
      <c r="G2785" s="36" t="s">
        <v>8218</v>
      </c>
      <c r="K2785" s="7"/>
      <c r="L2785" s="7" t="s">
        <v>834</v>
      </c>
      <c r="M2785" s="7" t="s">
        <v>636</v>
      </c>
      <c r="N2785" s="4"/>
      <c r="O2785" s="4"/>
      <c r="P2785" s="4"/>
      <c r="Q2785" s="4"/>
      <c r="R2785" s="4"/>
      <c r="S2785" s="4"/>
      <c r="T2785" s="4"/>
      <c r="U2785" s="4"/>
      <c r="V2785" s="4"/>
      <c r="W2785" s="4"/>
      <c r="X2785" s="4"/>
      <c r="Y2785" s="4"/>
      <c r="Z2785" s="4"/>
      <c r="AA2785" s="4"/>
      <c r="AB2785" s="4"/>
      <c r="AC2785" s="4"/>
      <c r="AD2785" s="4"/>
      <c r="AE2785" s="4"/>
      <c r="AF2785" s="4"/>
      <c r="AG2785" s="4"/>
      <c r="AH2785" s="4"/>
      <c r="AI2785" s="4"/>
      <c r="AJ2785" s="4"/>
      <c r="AK2785" s="4"/>
      <c r="AL2785" s="4"/>
      <c r="AM2785" s="4"/>
      <c r="AN2785" s="4"/>
      <c r="AO2785" s="4"/>
      <c r="AP2785" s="4"/>
      <c r="AQ2785" s="4"/>
      <c r="AR2785" s="4"/>
      <c r="AS2785" s="4"/>
      <c r="AT2785" s="4"/>
      <c r="AU2785" s="4"/>
      <c r="AV2785" s="4"/>
      <c r="AW2785" s="4"/>
      <c r="AX2785" s="4"/>
      <c r="AY2785" s="4"/>
      <c r="AZ2785" s="4"/>
      <c r="BA2785" s="4"/>
      <c r="BB2785" s="4"/>
      <c r="BC2785" s="4"/>
      <c r="BD2785" s="4"/>
      <c r="BE2785" s="4"/>
      <c r="BF2785" s="4"/>
      <c r="BG2785" s="4"/>
      <c r="BH2785" s="4"/>
      <c r="BI2785" s="4"/>
      <c r="BJ2785" s="4"/>
      <c r="BK2785" s="4"/>
      <c r="BL2785" s="4"/>
      <c r="BM2785" s="4"/>
      <c r="BN2785" s="4"/>
      <c r="BO2785" s="4"/>
      <c r="BP2785" s="4"/>
      <c r="BQ2785" s="4"/>
      <c r="BR2785" s="4"/>
      <c r="BS2785" s="4"/>
      <c r="BT2785" s="4"/>
      <c r="BU2785" s="4"/>
      <c r="BV2785" s="4"/>
      <c r="BW2785" s="4"/>
      <c r="BZ2785" s="7"/>
      <c r="CF2785" s="7"/>
      <c r="CG2785" s="14"/>
      <c r="CH2785" s="7"/>
      <c r="CI2785" s="14"/>
      <c r="CJ2785" s="7"/>
      <c r="CK2785" s="14"/>
      <c r="CL2785" s="7"/>
      <c r="CM2785" s="14"/>
    </row>
    <row r="2786" spans="1:91" x14ac:dyDescent="0.3">
      <c r="A2786" s="10">
        <v>151</v>
      </c>
      <c r="B2786" s="36" t="s">
        <v>900</v>
      </c>
      <c r="G2786" s="36" t="s">
        <v>8219</v>
      </c>
      <c r="K2786" s="7"/>
      <c r="L2786" s="7" t="s">
        <v>834</v>
      </c>
      <c r="M2786" s="7" t="s">
        <v>615</v>
      </c>
      <c r="N2786" s="4"/>
      <c r="O2786" s="4"/>
      <c r="P2786" s="4"/>
      <c r="Q2786" s="4"/>
      <c r="R2786" s="4"/>
      <c r="S2786" s="4"/>
      <c r="T2786" s="4"/>
      <c r="U2786" s="4"/>
      <c r="V2786" s="4"/>
      <c r="W2786" s="4"/>
      <c r="X2786" s="4"/>
      <c r="Y2786" s="4"/>
      <c r="Z2786" s="4"/>
      <c r="AA2786" s="4"/>
      <c r="AB2786" s="4"/>
      <c r="AC2786" s="4"/>
      <c r="AD2786" s="4"/>
      <c r="AE2786" s="4"/>
      <c r="AF2786" s="4"/>
      <c r="AG2786" s="4"/>
      <c r="AH2786" s="4"/>
      <c r="AI2786" s="4"/>
      <c r="AJ2786" s="4"/>
      <c r="AK2786" s="4"/>
      <c r="AL2786" s="4"/>
      <c r="AM2786" s="4"/>
      <c r="AN2786" s="4"/>
      <c r="AO2786" s="4"/>
      <c r="AP2786" s="4"/>
      <c r="AQ2786" s="4"/>
      <c r="AR2786" s="4"/>
      <c r="AS2786" s="4"/>
      <c r="AT2786" s="4"/>
      <c r="AU2786" s="4"/>
      <c r="AV2786" s="4"/>
      <c r="AW2786" s="4"/>
      <c r="AX2786" s="4"/>
      <c r="AY2786" s="4"/>
      <c r="AZ2786" s="4"/>
      <c r="BA2786" s="4"/>
      <c r="BB2786" s="4"/>
      <c r="BC2786" s="4"/>
      <c r="BD2786" s="4"/>
      <c r="BE2786" s="4"/>
      <c r="BF2786" s="4"/>
      <c r="BG2786" s="4"/>
      <c r="BH2786" s="4"/>
      <c r="BI2786" s="4"/>
      <c r="BJ2786" s="4"/>
      <c r="BK2786" s="4"/>
      <c r="BL2786" s="4"/>
      <c r="BM2786" s="4"/>
      <c r="BN2786" s="4"/>
      <c r="BO2786" s="4"/>
      <c r="BP2786" s="4"/>
      <c r="BQ2786" s="4"/>
      <c r="BR2786" s="4"/>
      <c r="BS2786" s="4"/>
      <c r="BT2786" s="4"/>
      <c r="BU2786" s="4"/>
      <c r="BV2786" s="4"/>
      <c r="BW2786" s="4"/>
      <c r="BZ2786" s="7"/>
      <c r="CF2786" s="7"/>
      <c r="CG2786" s="14"/>
      <c r="CH2786" s="7"/>
      <c r="CI2786" s="14"/>
      <c r="CJ2786" s="7"/>
      <c r="CK2786" s="14"/>
      <c r="CL2786" s="7"/>
      <c r="CM2786" s="14"/>
    </row>
    <row r="2787" spans="1:91" x14ac:dyDescent="0.3">
      <c r="A2787" s="10">
        <v>151</v>
      </c>
      <c r="B2787" s="36" t="s">
        <v>1094</v>
      </c>
      <c r="G2787" s="36" t="s">
        <v>8220</v>
      </c>
      <c r="K2787" s="7"/>
      <c r="L2787" s="7" t="s">
        <v>834</v>
      </c>
      <c r="M2787" s="7" t="s">
        <v>633</v>
      </c>
      <c r="N2787" s="4"/>
      <c r="O2787" s="4"/>
      <c r="P2787" s="4"/>
      <c r="Q2787" s="4"/>
      <c r="R2787" s="4"/>
      <c r="S2787" s="4"/>
      <c r="T2787" s="4"/>
      <c r="U2787" s="4"/>
      <c r="V2787" s="4"/>
      <c r="W2787" s="4"/>
      <c r="X2787" s="4"/>
      <c r="Y2787" s="4"/>
      <c r="Z2787" s="4"/>
      <c r="AA2787" s="4"/>
      <c r="AB2787" s="4"/>
      <c r="AC2787" s="4"/>
      <c r="AD2787" s="4"/>
      <c r="AE2787" s="4"/>
      <c r="AF2787" s="4"/>
      <c r="AG2787" s="4"/>
      <c r="AH2787" s="4"/>
      <c r="AI2787" s="4"/>
      <c r="AJ2787" s="4"/>
      <c r="AK2787" s="4"/>
      <c r="AL2787" s="4"/>
      <c r="AM2787" s="4"/>
      <c r="AN2787" s="4"/>
      <c r="AO2787" s="4"/>
      <c r="AP2787" s="4"/>
      <c r="AQ2787" s="4"/>
      <c r="AR2787" s="4"/>
      <c r="AS2787" s="4"/>
      <c r="AT2787" s="4"/>
      <c r="AU2787" s="4"/>
      <c r="AV2787" s="4"/>
      <c r="AW2787" s="4"/>
      <c r="AX2787" s="4"/>
      <c r="AY2787" s="4"/>
      <c r="AZ2787" s="4"/>
      <c r="BA2787" s="4"/>
      <c r="BB2787" s="4"/>
      <c r="BC2787" s="4"/>
      <c r="BD2787" s="4"/>
      <c r="BE2787" s="4"/>
      <c r="BF2787" s="4"/>
      <c r="BG2787" s="4"/>
      <c r="BH2787" s="4"/>
      <c r="BI2787" s="4"/>
      <c r="BJ2787" s="4"/>
      <c r="BK2787" s="4"/>
      <c r="BL2787" s="4"/>
      <c r="BM2787" s="4"/>
      <c r="BN2787" s="4"/>
      <c r="BO2787" s="4"/>
      <c r="BP2787" s="4"/>
      <c r="BQ2787" s="4"/>
      <c r="BR2787" s="4"/>
      <c r="BS2787" s="4"/>
      <c r="BT2787" s="4"/>
      <c r="BU2787" s="4"/>
      <c r="BV2787" s="4"/>
      <c r="BW2787" s="4"/>
      <c r="BZ2787" s="7"/>
      <c r="CF2787" s="7"/>
      <c r="CG2787" s="14"/>
      <c r="CH2787" s="7"/>
      <c r="CI2787" s="14"/>
      <c r="CJ2787" s="7"/>
      <c r="CK2787" s="14"/>
      <c r="CL2787" s="7"/>
      <c r="CM2787" s="14"/>
    </row>
    <row r="2788" spans="1:91" x14ac:dyDescent="0.3">
      <c r="A2788" s="10">
        <v>151</v>
      </c>
      <c r="B2788" s="36" t="s">
        <v>863</v>
      </c>
      <c r="G2788" s="36" t="s">
        <v>8221</v>
      </c>
      <c r="K2788" s="7"/>
      <c r="L2788" s="7" t="s">
        <v>834</v>
      </c>
      <c r="M2788" s="7" t="s">
        <v>651</v>
      </c>
      <c r="N2788" s="4"/>
      <c r="O2788" s="4"/>
      <c r="P2788" s="4"/>
      <c r="Q2788" s="4"/>
      <c r="R2788" s="4"/>
      <c r="S2788" s="4"/>
      <c r="T2788" s="4"/>
      <c r="U2788" s="4"/>
      <c r="V2788" s="4"/>
      <c r="W2788" s="4"/>
      <c r="X2788" s="4"/>
      <c r="Y2788" s="4"/>
      <c r="Z2788" s="4"/>
      <c r="AA2788" s="4"/>
      <c r="AB2788" s="4"/>
      <c r="AC2788" s="4"/>
      <c r="AD2788" s="4"/>
      <c r="AE2788" s="4"/>
      <c r="AF2788" s="4"/>
      <c r="AG2788" s="4"/>
      <c r="AH2788" s="4"/>
      <c r="AI2788" s="4"/>
      <c r="AJ2788" s="4"/>
      <c r="AK2788" s="4"/>
      <c r="AL2788" s="4"/>
      <c r="AM2788" s="4"/>
      <c r="AN2788" s="4"/>
      <c r="AO2788" s="4"/>
      <c r="AP2788" s="4"/>
      <c r="AQ2788" s="4"/>
      <c r="AR2788" s="4"/>
      <c r="AS2788" s="4"/>
      <c r="AT2788" s="4"/>
      <c r="AU2788" s="4"/>
      <c r="AV2788" s="4"/>
      <c r="AW2788" s="4"/>
      <c r="AX2788" s="4"/>
      <c r="AY2788" s="4"/>
      <c r="AZ2788" s="4"/>
      <c r="BA2788" s="4"/>
      <c r="BB2788" s="4"/>
      <c r="BC2788" s="4"/>
      <c r="BD2788" s="4"/>
      <c r="BE2788" s="4"/>
      <c r="BF2788" s="4"/>
      <c r="BG2788" s="4"/>
      <c r="BH2788" s="4"/>
      <c r="BI2788" s="4"/>
      <c r="BJ2788" s="4"/>
      <c r="BK2788" s="4"/>
      <c r="BL2788" s="4"/>
      <c r="BM2788" s="4"/>
      <c r="BN2788" s="4"/>
      <c r="BO2788" s="4"/>
      <c r="BP2788" s="4"/>
      <c r="BQ2788" s="4"/>
      <c r="BR2788" s="4"/>
      <c r="BS2788" s="4"/>
      <c r="BT2788" s="4"/>
      <c r="BU2788" s="4"/>
      <c r="BV2788" s="4"/>
      <c r="BW2788" s="4"/>
      <c r="BZ2788" s="7"/>
      <c r="CF2788" s="7"/>
      <c r="CG2788" s="14"/>
      <c r="CH2788" s="7"/>
      <c r="CI2788" s="14"/>
      <c r="CJ2788" s="7"/>
      <c r="CK2788" s="14"/>
      <c r="CL2788" s="7"/>
      <c r="CM2788" s="14"/>
    </row>
    <row r="2789" spans="1:91" x14ac:dyDescent="0.3">
      <c r="A2789" s="10">
        <v>151</v>
      </c>
      <c r="B2789" s="36" t="s">
        <v>860</v>
      </c>
      <c r="G2789" s="36" t="s">
        <v>8222</v>
      </c>
      <c r="K2789" s="7"/>
      <c r="L2789" s="7" t="s">
        <v>834</v>
      </c>
      <c r="M2789" s="7" t="s">
        <v>5917</v>
      </c>
      <c r="N2789" s="4"/>
      <c r="O2789" s="4"/>
      <c r="P2789" s="4"/>
      <c r="Q2789" s="4"/>
      <c r="R2789" s="4"/>
      <c r="S2789" s="4"/>
      <c r="T2789" s="4"/>
      <c r="U2789" s="4"/>
      <c r="V2789" s="4"/>
      <c r="W2789" s="4"/>
      <c r="X2789" s="4"/>
      <c r="Y2789" s="4"/>
      <c r="Z2789" s="4"/>
      <c r="AA2789" s="4"/>
      <c r="AB2789" s="4"/>
      <c r="AC2789" s="4"/>
      <c r="AD2789" s="4"/>
      <c r="AE2789" s="4"/>
      <c r="AF2789" s="4"/>
      <c r="AG2789" s="4"/>
      <c r="AH2789" s="4"/>
      <c r="AI2789" s="4"/>
      <c r="AJ2789" s="4"/>
      <c r="AK2789" s="4"/>
      <c r="AL2789" s="4"/>
      <c r="AM2789" s="4"/>
      <c r="AN2789" s="4"/>
      <c r="AO2789" s="4"/>
      <c r="AP2789" s="4"/>
      <c r="AQ2789" s="4"/>
      <c r="AR2789" s="4"/>
      <c r="AS2789" s="4"/>
      <c r="AT2789" s="4"/>
      <c r="AU2789" s="4"/>
      <c r="AV2789" s="4"/>
      <c r="AW2789" s="4"/>
      <c r="AX2789" s="4"/>
      <c r="AY2789" s="4"/>
      <c r="AZ2789" s="4"/>
      <c r="BA2789" s="4"/>
      <c r="BB2789" s="4"/>
      <c r="BC2789" s="4"/>
      <c r="BD2789" s="4"/>
      <c r="BE2789" s="4"/>
      <c r="BF2789" s="4"/>
      <c r="BG2789" s="4"/>
      <c r="BH2789" s="4"/>
      <c r="BI2789" s="4"/>
      <c r="BJ2789" s="4"/>
      <c r="BK2789" s="4"/>
      <c r="BL2789" s="4"/>
      <c r="BM2789" s="4"/>
      <c r="BN2789" s="4"/>
      <c r="BO2789" s="4"/>
      <c r="BP2789" s="4"/>
      <c r="BQ2789" s="4"/>
      <c r="BR2789" s="4"/>
      <c r="BS2789" s="4"/>
      <c r="BT2789" s="4"/>
      <c r="BU2789" s="4"/>
      <c r="BV2789" s="4"/>
      <c r="BW2789" s="4"/>
      <c r="BZ2789" s="7"/>
      <c r="CF2789" s="7"/>
      <c r="CG2789" s="14"/>
      <c r="CH2789" s="7"/>
      <c r="CI2789" s="14"/>
      <c r="CJ2789" s="7"/>
      <c r="CK2789" s="14"/>
      <c r="CL2789" s="7"/>
      <c r="CM2789" s="14"/>
    </row>
    <row r="2790" spans="1:91" x14ac:dyDescent="0.3">
      <c r="A2790" s="10">
        <v>151</v>
      </c>
      <c r="B2790" s="36" t="s">
        <v>1025</v>
      </c>
      <c r="G2790" s="36" t="s">
        <v>8223</v>
      </c>
      <c r="K2790" s="7"/>
      <c r="L2790" s="7" t="s">
        <v>834</v>
      </c>
      <c r="M2790" s="7" t="s">
        <v>669</v>
      </c>
      <c r="N2790" s="4"/>
      <c r="O2790" s="4"/>
      <c r="P2790" s="4"/>
      <c r="Q2790" s="4"/>
      <c r="R2790" s="4"/>
      <c r="S2790" s="4"/>
      <c r="T2790" s="4"/>
      <c r="U2790" s="4"/>
      <c r="V2790" s="4"/>
      <c r="W2790" s="4"/>
      <c r="X2790" s="4"/>
      <c r="Y2790" s="4"/>
      <c r="Z2790" s="4"/>
      <c r="AA2790" s="4"/>
      <c r="AB2790" s="4"/>
      <c r="AC2790" s="4"/>
      <c r="AD2790" s="4"/>
      <c r="AE2790" s="4"/>
      <c r="AF2790" s="4"/>
      <c r="AG2790" s="4"/>
      <c r="AH2790" s="4"/>
      <c r="AI2790" s="4"/>
      <c r="AJ2790" s="4"/>
      <c r="AK2790" s="4"/>
      <c r="AL2790" s="4"/>
      <c r="AM2790" s="4"/>
      <c r="AN2790" s="4"/>
      <c r="AO2790" s="4"/>
      <c r="AP2790" s="4"/>
      <c r="AQ2790" s="4"/>
      <c r="AR2790" s="4"/>
      <c r="AS2790" s="4"/>
      <c r="AT2790" s="4"/>
      <c r="AU2790" s="4"/>
      <c r="AV2790" s="4"/>
      <c r="AW2790" s="4"/>
      <c r="AX2790" s="4"/>
      <c r="AY2790" s="4"/>
      <c r="AZ2790" s="4"/>
      <c r="BA2790" s="4"/>
      <c r="BB2790" s="4"/>
      <c r="BC2790" s="4"/>
      <c r="BD2790" s="4"/>
      <c r="BE2790" s="4"/>
      <c r="BF2790" s="4"/>
      <c r="BG2790" s="4"/>
      <c r="BH2790" s="4"/>
      <c r="BI2790" s="4"/>
      <c r="BJ2790" s="4"/>
      <c r="BK2790" s="4"/>
      <c r="BL2790" s="4"/>
      <c r="BM2790" s="4"/>
      <c r="BN2790" s="4"/>
      <c r="BO2790" s="4"/>
      <c r="BP2790" s="4"/>
      <c r="BQ2790" s="4"/>
      <c r="BR2790" s="4"/>
      <c r="BS2790" s="4"/>
      <c r="BT2790" s="4"/>
      <c r="BU2790" s="4"/>
      <c r="BV2790" s="4"/>
      <c r="BW2790" s="4"/>
      <c r="BZ2790" s="7"/>
      <c r="CF2790" s="7"/>
      <c r="CG2790" s="14"/>
      <c r="CH2790" s="7"/>
      <c r="CI2790" s="14"/>
      <c r="CJ2790" s="7"/>
      <c r="CK2790" s="14"/>
      <c r="CL2790" s="7"/>
      <c r="CM2790" s="14"/>
    </row>
    <row r="2791" spans="1:91" x14ac:dyDescent="0.3">
      <c r="A2791" s="10">
        <v>151</v>
      </c>
      <c r="B2791" s="36" t="s">
        <v>1058</v>
      </c>
      <c r="G2791" s="36" t="s">
        <v>8224</v>
      </c>
      <c r="K2791" s="7"/>
      <c r="L2791" s="7" t="s">
        <v>834</v>
      </c>
      <c r="M2791" s="7" t="s">
        <v>615</v>
      </c>
      <c r="N2791" s="4"/>
      <c r="O2791" s="4"/>
      <c r="P2791" s="4"/>
      <c r="Q2791" s="4"/>
      <c r="R2791" s="4"/>
      <c r="S2791" s="4"/>
      <c r="T2791" s="4"/>
      <c r="U2791" s="4"/>
      <c r="V2791" s="4"/>
      <c r="W2791" s="4"/>
      <c r="X2791" s="4"/>
      <c r="Y2791" s="4"/>
      <c r="Z2791" s="4"/>
      <c r="AA2791" s="4"/>
      <c r="AB2791" s="4"/>
      <c r="AC2791" s="4"/>
      <c r="AD2791" s="4"/>
      <c r="AE2791" s="4"/>
      <c r="AF2791" s="4"/>
      <c r="AG2791" s="4"/>
      <c r="AH2791" s="4"/>
      <c r="AI2791" s="4"/>
      <c r="AJ2791" s="4"/>
      <c r="AK2791" s="4"/>
      <c r="AL2791" s="4"/>
      <c r="AM2791" s="4"/>
      <c r="AN2791" s="4"/>
      <c r="AO2791" s="4"/>
      <c r="AP2791" s="4"/>
      <c r="AQ2791" s="4"/>
      <c r="AR2791" s="4"/>
      <c r="AS2791" s="4"/>
      <c r="AT2791" s="4"/>
      <c r="AU2791" s="4"/>
      <c r="AV2791" s="4"/>
      <c r="AW2791" s="4"/>
      <c r="AX2791" s="4"/>
      <c r="AY2791" s="4"/>
      <c r="AZ2791" s="4"/>
      <c r="BA2791" s="4"/>
      <c r="BB2791" s="4"/>
      <c r="BC2791" s="4"/>
      <c r="BD2791" s="4"/>
      <c r="BE2791" s="4"/>
      <c r="BF2791" s="4"/>
      <c r="BG2791" s="4"/>
      <c r="BH2791" s="4"/>
      <c r="BI2791" s="4"/>
      <c r="BJ2791" s="4"/>
      <c r="BK2791" s="4"/>
      <c r="BL2791" s="4"/>
      <c r="BM2791" s="4"/>
      <c r="BN2791" s="4"/>
      <c r="BO2791" s="4"/>
      <c r="BP2791" s="4"/>
      <c r="BQ2791" s="4"/>
      <c r="BR2791" s="4"/>
      <c r="BS2791" s="4"/>
      <c r="BT2791" s="4"/>
      <c r="BU2791" s="4"/>
      <c r="BV2791" s="4"/>
      <c r="BW2791" s="4"/>
      <c r="BZ2791" s="7"/>
      <c r="CF2791" s="7"/>
      <c r="CG2791" s="14"/>
      <c r="CH2791" s="7"/>
      <c r="CI2791" s="14"/>
      <c r="CJ2791" s="7"/>
      <c r="CK2791" s="14"/>
      <c r="CL2791" s="7"/>
      <c r="CM2791" s="14"/>
    </row>
    <row r="2792" spans="1:91" x14ac:dyDescent="0.3">
      <c r="A2792" s="10">
        <v>151</v>
      </c>
      <c r="B2792" s="36" t="s">
        <v>1058</v>
      </c>
      <c r="G2792" s="36" t="s">
        <v>8225</v>
      </c>
      <c r="K2792" s="7"/>
      <c r="L2792" s="7" t="s">
        <v>834</v>
      </c>
      <c r="M2792" s="7" t="s">
        <v>615</v>
      </c>
      <c r="N2792" s="4"/>
      <c r="O2792" s="4"/>
      <c r="P2792" s="4"/>
      <c r="Q2792" s="4"/>
      <c r="R2792" s="4"/>
      <c r="S2792" s="4"/>
      <c r="T2792" s="4"/>
      <c r="U2792" s="4"/>
      <c r="V2792" s="4"/>
      <c r="W2792" s="4"/>
      <c r="X2792" s="4"/>
      <c r="Y2792" s="4"/>
      <c r="Z2792" s="4"/>
      <c r="AA2792" s="4"/>
      <c r="AB2792" s="4"/>
      <c r="AC2792" s="4"/>
      <c r="AD2792" s="4"/>
      <c r="AE2792" s="4"/>
      <c r="AF2792" s="4"/>
      <c r="AG2792" s="4"/>
      <c r="AH2792" s="4"/>
      <c r="AI2792" s="4"/>
      <c r="AJ2792" s="4"/>
      <c r="AK2792" s="4"/>
      <c r="AL2792" s="4"/>
      <c r="AM2792" s="4"/>
      <c r="AN2792" s="4"/>
      <c r="AO2792" s="4"/>
      <c r="AP2792" s="4"/>
      <c r="AQ2792" s="4"/>
      <c r="AR2792" s="4"/>
      <c r="AS2792" s="4"/>
      <c r="AT2792" s="4"/>
      <c r="AU2792" s="4"/>
      <c r="AV2792" s="4"/>
      <c r="AW2792" s="4"/>
      <c r="AX2792" s="4"/>
      <c r="AY2792" s="4"/>
      <c r="AZ2792" s="4"/>
      <c r="BA2792" s="4"/>
      <c r="BB2792" s="4"/>
      <c r="BC2792" s="4"/>
      <c r="BD2792" s="4"/>
      <c r="BE2792" s="4"/>
      <c r="BF2792" s="4"/>
      <c r="BG2792" s="4"/>
      <c r="BH2792" s="4"/>
      <c r="BI2792" s="4"/>
      <c r="BJ2792" s="4"/>
      <c r="BK2792" s="4"/>
      <c r="BL2792" s="4"/>
      <c r="BM2792" s="4"/>
      <c r="BN2792" s="4"/>
      <c r="BO2792" s="4"/>
      <c r="BP2792" s="4"/>
      <c r="BQ2792" s="4"/>
      <c r="BR2792" s="4"/>
      <c r="BS2792" s="4"/>
      <c r="BT2792" s="4"/>
      <c r="BU2792" s="4"/>
      <c r="BV2792" s="4"/>
      <c r="BW2792" s="4"/>
      <c r="BZ2792" s="7"/>
      <c r="CF2792" s="7"/>
      <c r="CG2792" s="14"/>
      <c r="CH2792" s="7"/>
      <c r="CI2792" s="14"/>
      <c r="CJ2792" s="7"/>
      <c r="CK2792" s="14"/>
      <c r="CL2792" s="7"/>
      <c r="CM2792" s="14"/>
    </row>
    <row r="2793" spans="1:91" x14ac:dyDescent="0.3">
      <c r="A2793" s="10">
        <v>151</v>
      </c>
      <c r="B2793" s="36" t="s">
        <v>1058</v>
      </c>
      <c r="G2793" s="36" t="s">
        <v>8226</v>
      </c>
      <c r="K2793" s="7"/>
      <c r="L2793" s="7" t="s">
        <v>834</v>
      </c>
      <c r="M2793" s="7" t="s">
        <v>615</v>
      </c>
      <c r="N2793" s="4"/>
      <c r="O2793" s="4"/>
      <c r="P2793" s="4"/>
      <c r="Q2793" s="4"/>
      <c r="R2793" s="4"/>
      <c r="S2793" s="4"/>
      <c r="T2793" s="4"/>
      <c r="U2793" s="4"/>
      <c r="V2793" s="4"/>
      <c r="W2793" s="4"/>
      <c r="X2793" s="4"/>
      <c r="Y2793" s="4"/>
      <c r="Z2793" s="4"/>
      <c r="AA2793" s="4"/>
      <c r="AB2793" s="4"/>
      <c r="AC2793" s="4"/>
      <c r="AD2793" s="4"/>
      <c r="AE2793" s="4"/>
      <c r="AF2793" s="4"/>
      <c r="AG2793" s="4"/>
      <c r="AH2793" s="4"/>
      <c r="AI2793" s="4"/>
      <c r="AJ2793" s="4"/>
      <c r="AK2793" s="4"/>
      <c r="AL2793" s="4"/>
      <c r="AM2793" s="4"/>
      <c r="AN2793" s="4"/>
      <c r="AO2793" s="4"/>
      <c r="AP2793" s="4"/>
      <c r="AQ2793" s="4"/>
      <c r="AR2793" s="4"/>
      <c r="AS2793" s="4"/>
      <c r="AT2793" s="4"/>
      <c r="AU2793" s="4"/>
      <c r="AV2793" s="4"/>
      <c r="AW2793" s="4"/>
      <c r="AX2793" s="4"/>
      <c r="AY2793" s="4"/>
      <c r="AZ2793" s="4"/>
      <c r="BA2793" s="4"/>
      <c r="BB2793" s="4"/>
      <c r="BC2793" s="4"/>
      <c r="BD2793" s="4"/>
      <c r="BE2793" s="4"/>
      <c r="BF2793" s="4"/>
      <c r="BG2793" s="4"/>
      <c r="BH2793" s="4"/>
      <c r="BI2793" s="4"/>
      <c r="BJ2793" s="4"/>
      <c r="BK2793" s="4"/>
      <c r="BL2793" s="4"/>
      <c r="BM2793" s="4"/>
      <c r="BN2793" s="4"/>
      <c r="BO2793" s="4"/>
      <c r="BP2793" s="4"/>
      <c r="BQ2793" s="4"/>
      <c r="BR2793" s="4"/>
      <c r="BS2793" s="4"/>
      <c r="BT2793" s="4"/>
      <c r="BU2793" s="4"/>
      <c r="BV2793" s="4"/>
      <c r="BW2793" s="4"/>
      <c r="BZ2793" s="7"/>
      <c r="CF2793" s="7"/>
      <c r="CG2793" s="14"/>
      <c r="CH2793" s="7"/>
      <c r="CI2793" s="14"/>
      <c r="CJ2793" s="7"/>
      <c r="CK2793" s="14"/>
      <c r="CL2793" s="7"/>
      <c r="CM2793" s="14"/>
    </row>
    <row r="2794" spans="1:91" x14ac:dyDescent="0.3">
      <c r="A2794" s="10">
        <v>151</v>
      </c>
      <c r="B2794" s="36" t="s">
        <v>1058</v>
      </c>
      <c r="G2794" s="36" t="s">
        <v>8227</v>
      </c>
      <c r="K2794" s="7"/>
      <c r="L2794" s="7" t="s">
        <v>834</v>
      </c>
      <c r="M2794" s="7" t="s">
        <v>615</v>
      </c>
      <c r="N2794" s="4"/>
      <c r="O2794" s="4"/>
      <c r="P2794" s="4"/>
      <c r="Q2794" s="4"/>
      <c r="R2794" s="4"/>
      <c r="S2794" s="4"/>
      <c r="T2794" s="4"/>
      <c r="U2794" s="4"/>
      <c r="V2794" s="4"/>
      <c r="W2794" s="4"/>
      <c r="X2794" s="4"/>
      <c r="Y2794" s="4"/>
      <c r="Z2794" s="4"/>
      <c r="AA2794" s="4"/>
      <c r="AB2794" s="4"/>
      <c r="AC2794" s="4"/>
      <c r="AD2794" s="4"/>
      <c r="AE2794" s="4"/>
      <c r="AF2794" s="4"/>
      <c r="AG2794" s="4"/>
      <c r="AH2794" s="4"/>
      <c r="AI2794" s="4"/>
      <c r="AJ2794" s="4"/>
      <c r="AK2794" s="4"/>
      <c r="AL2794" s="4"/>
      <c r="AM2794" s="4"/>
      <c r="AN2794" s="4"/>
      <c r="AO2794" s="4"/>
      <c r="AP2794" s="4"/>
      <c r="AQ2794" s="4"/>
      <c r="AR2794" s="4"/>
      <c r="AS2794" s="4"/>
      <c r="AT2794" s="4"/>
      <c r="AU2794" s="4"/>
      <c r="AV2794" s="4"/>
      <c r="AW2794" s="4"/>
      <c r="AX2794" s="4"/>
      <c r="AY2794" s="4"/>
      <c r="AZ2794" s="4"/>
      <c r="BA2794" s="4"/>
      <c r="BB2794" s="4"/>
      <c r="BC2794" s="4"/>
      <c r="BD2794" s="4"/>
      <c r="BE2794" s="4"/>
      <c r="BF2794" s="4"/>
      <c r="BG2794" s="4"/>
      <c r="BH2794" s="4"/>
      <c r="BI2794" s="4"/>
      <c r="BJ2794" s="4"/>
      <c r="BK2794" s="4"/>
      <c r="BL2794" s="4"/>
      <c r="BM2794" s="4"/>
      <c r="BN2794" s="4"/>
      <c r="BO2794" s="4"/>
      <c r="BP2794" s="4"/>
      <c r="BQ2794" s="4"/>
      <c r="BR2794" s="4"/>
      <c r="BS2794" s="4"/>
      <c r="BT2794" s="4"/>
      <c r="BU2794" s="4"/>
      <c r="BV2794" s="4"/>
      <c r="BW2794" s="4"/>
      <c r="BZ2794" s="7"/>
      <c r="CF2794" s="7"/>
      <c r="CG2794" s="14"/>
      <c r="CH2794" s="7"/>
      <c r="CI2794" s="14"/>
      <c r="CJ2794" s="7"/>
      <c r="CK2794" s="14"/>
      <c r="CL2794" s="7"/>
      <c r="CM2794" s="14"/>
    </row>
    <row r="2795" spans="1:91" x14ac:dyDescent="0.3">
      <c r="A2795" s="10">
        <v>151</v>
      </c>
      <c r="B2795" s="36" t="s">
        <v>1058</v>
      </c>
      <c r="G2795" s="36" t="s">
        <v>8228</v>
      </c>
      <c r="K2795" s="7"/>
      <c r="L2795" s="7" t="s">
        <v>834</v>
      </c>
      <c r="M2795" s="7" t="s">
        <v>615</v>
      </c>
      <c r="N2795" s="4"/>
      <c r="O2795" s="4"/>
      <c r="P2795" s="4"/>
      <c r="Q2795" s="4"/>
      <c r="R2795" s="4"/>
      <c r="S2795" s="4"/>
      <c r="T2795" s="4"/>
      <c r="U2795" s="4"/>
      <c r="V2795" s="4"/>
      <c r="W2795" s="4"/>
      <c r="X2795" s="4"/>
      <c r="Y2795" s="4"/>
      <c r="Z2795" s="4"/>
      <c r="AA2795" s="4"/>
      <c r="AB2795" s="4"/>
      <c r="AC2795" s="4"/>
      <c r="AD2795" s="4"/>
      <c r="AE2795" s="4"/>
      <c r="AF2795" s="4"/>
      <c r="AG2795" s="4"/>
      <c r="AH2795" s="4"/>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4"/>
      <c r="BH2795" s="4"/>
      <c r="BI2795" s="4"/>
      <c r="BJ2795" s="4"/>
      <c r="BK2795" s="4"/>
      <c r="BL2795" s="4"/>
      <c r="BM2795" s="4"/>
      <c r="BN2795" s="4"/>
      <c r="BO2795" s="4"/>
      <c r="BP2795" s="4"/>
      <c r="BQ2795" s="4"/>
      <c r="BR2795" s="4"/>
      <c r="BS2795" s="4"/>
      <c r="BT2795" s="4"/>
      <c r="BU2795" s="4"/>
      <c r="BV2795" s="4"/>
      <c r="BW2795" s="4"/>
      <c r="BZ2795" s="7"/>
      <c r="CF2795" s="7"/>
      <c r="CG2795" s="14"/>
      <c r="CH2795" s="7"/>
      <c r="CI2795" s="14"/>
      <c r="CJ2795" s="7"/>
      <c r="CK2795" s="14"/>
      <c r="CL2795" s="7"/>
      <c r="CM2795" s="14"/>
    </row>
    <row r="2796" spans="1:91" x14ac:dyDescent="0.3">
      <c r="A2796" s="10">
        <v>151</v>
      </c>
      <c r="B2796" s="36" t="s">
        <v>1058</v>
      </c>
      <c r="G2796" s="36" t="s">
        <v>8229</v>
      </c>
      <c r="K2796" s="7"/>
      <c r="L2796" s="7" t="s">
        <v>834</v>
      </c>
      <c r="M2796" s="7" t="s">
        <v>615</v>
      </c>
      <c r="N2796" s="4"/>
      <c r="O2796" s="4"/>
      <c r="P2796" s="4"/>
      <c r="Q2796" s="4"/>
      <c r="R2796" s="4"/>
      <c r="S2796" s="4"/>
      <c r="T2796" s="4"/>
      <c r="U2796" s="4"/>
      <c r="V2796" s="4"/>
      <c r="W2796" s="4"/>
      <c r="X2796" s="4"/>
      <c r="Y2796" s="4"/>
      <c r="Z2796" s="4"/>
      <c r="AA2796" s="4"/>
      <c r="AB2796" s="4"/>
      <c r="AC2796" s="4"/>
      <c r="AD2796" s="4"/>
      <c r="AE2796" s="4"/>
      <c r="AF2796" s="4"/>
      <c r="AG2796" s="4"/>
      <c r="AH2796" s="4"/>
      <c r="AI2796" s="4"/>
      <c r="AJ2796" s="4"/>
      <c r="AK2796" s="4"/>
      <c r="AL2796" s="4"/>
      <c r="AM2796" s="4"/>
      <c r="AN2796" s="4"/>
      <c r="AO2796" s="4"/>
      <c r="AP2796" s="4"/>
      <c r="AQ2796" s="4"/>
      <c r="AR2796" s="4"/>
      <c r="AS2796" s="4"/>
      <c r="AT2796" s="4"/>
      <c r="AU2796" s="4"/>
      <c r="AV2796" s="4"/>
      <c r="AW2796" s="4"/>
      <c r="AX2796" s="4"/>
      <c r="AY2796" s="4"/>
      <c r="AZ2796" s="4"/>
      <c r="BA2796" s="4"/>
      <c r="BB2796" s="4"/>
      <c r="BC2796" s="4"/>
      <c r="BD2796" s="4"/>
      <c r="BE2796" s="4"/>
      <c r="BF2796" s="4"/>
      <c r="BG2796" s="4"/>
      <c r="BH2796" s="4"/>
      <c r="BI2796" s="4"/>
      <c r="BJ2796" s="4"/>
      <c r="BK2796" s="4"/>
      <c r="BL2796" s="4"/>
      <c r="BM2796" s="4"/>
      <c r="BN2796" s="4"/>
      <c r="BO2796" s="4"/>
      <c r="BP2796" s="4"/>
      <c r="BQ2796" s="4"/>
      <c r="BR2796" s="4"/>
      <c r="BS2796" s="4"/>
      <c r="BT2796" s="4"/>
      <c r="BU2796" s="4"/>
      <c r="BV2796" s="4"/>
      <c r="BW2796" s="4"/>
      <c r="BZ2796" s="7"/>
      <c r="CF2796" s="7"/>
      <c r="CG2796" s="14"/>
      <c r="CH2796" s="7"/>
      <c r="CI2796" s="14"/>
      <c r="CJ2796" s="7"/>
      <c r="CK2796" s="14"/>
      <c r="CL2796" s="7"/>
      <c r="CM2796" s="14"/>
    </row>
    <row r="2797" spans="1:91" x14ac:dyDescent="0.3">
      <c r="A2797" s="10">
        <v>151</v>
      </c>
      <c r="B2797" s="36" t="s">
        <v>1058</v>
      </c>
      <c r="G2797" s="36" t="s">
        <v>8230</v>
      </c>
      <c r="K2797" s="7"/>
      <c r="L2797" s="7" t="s">
        <v>834</v>
      </c>
      <c r="M2797" s="7" t="s">
        <v>615</v>
      </c>
      <c r="N2797" s="4"/>
      <c r="O2797" s="4"/>
      <c r="P2797" s="4"/>
      <c r="Q2797" s="4"/>
      <c r="R2797" s="4"/>
      <c r="S2797" s="4"/>
      <c r="T2797" s="4"/>
      <c r="U2797" s="4"/>
      <c r="V2797" s="4"/>
      <c r="W2797" s="4"/>
      <c r="X2797" s="4"/>
      <c r="Y2797" s="4"/>
      <c r="Z2797" s="4"/>
      <c r="AA2797" s="4"/>
      <c r="AB2797" s="4"/>
      <c r="AC2797" s="4"/>
      <c r="AD2797" s="4"/>
      <c r="AE2797" s="4"/>
      <c r="AF2797" s="4"/>
      <c r="AG2797" s="4"/>
      <c r="AH2797" s="4"/>
      <c r="AI2797" s="4"/>
      <c r="AJ2797" s="4"/>
      <c r="AK2797" s="4"/>
      <c r="AL2797" s="4"/>
      <c r="AM2797" s="4"/>
      <c r="AN2797" s="4"/>
      <c r="AO2797" s="4"/>
      <c r="AP2797" s="4"/>
      <c r="AQ2797" s="4"/>
      <c r="AR2797" s="4"/>
      <c r="AS2797" s="4"/>
      <c r="AT2797" s="4"/>
      <c r="AU2797" s="4"/>
      <c r="AV2797" s="4"/>
      <c r="AW2797" s="4"/>
      <c r="AX2797" s="4"/>
      <c r="AY2797" s="4"/>
      <c r="AZ2797" s="4"/>
      <c r="BA2797" s="4"/>
      <c r="BB2797" s="4"/>
      <c r="BC2797" s="4"/>
      <c r="BD2797" s="4"/>
      <c r="BE2797" s="4"/>
      <c r="BF2797" s="4"/>
      <c r="BG2797" s="4"/>
      <c r="BH2797" s="4"/>
      <c r="BI2797" s="4"/>
      <c r="BJ2797" s="4"/>
      <c r="BK2797" s="4"/>
      <c r="BL2797" s="4"/>
      <c r="BM2797" s="4"/>
      <c r="BN2797" s="4"/>
      <c r="BO2797" s="4"/>
      <c r="BP2797" s="4"/>
      <c r="BQ2797" s="4"/>
      <c r="BR2797" s="4"/>
      <c r="BS2797" s="4"/>
      <c r="BT2797" s="4"/>
      <c r="BU2797" s="4"/>
      <c r="BV2797" s="4"/>
      <c r="BW2797" s="4"/>
      <c r="BZ2797" s="7"/>
      <c r="CF2797" s="7"/>
      <c r="CG2797" s="14"/>
      <c r="CH2797" s="7"/>
      <c r="CI2797" s="14"/>
      <c r="CJ2797" s="7"/>
      <c r="CK2797" s="14"/>
      <c r="CL2797" s="7"/>
      <c r="CM2797" s="14"/>
    </row>
    <row r="2798" spans="1:91" x14ac:dyDescent="0.3">
      <c r="A2798" s="10">
        <v>151</v>
      </c>
      <c r="B2798" s="36" t="s">
        <v>1058</v>
      </c>
      <c r="G2798" s="36" t="s">
        <v>8231</v>
      </c>
      <c r="K2798" s="7"/>
      <c r="L2798" s="7" t="s">
        <v>834</v>
      </c>
      <c r="M2798" s="7" t="s">
        <v>615</v>
      </c>
      <c r="N2798" s="4"/>
      <c r="O2798" s="4"/>
      <c r="P2798" s="4"/>
      <c r="Q2798" s="4"/>
      <c r="R2798" s="4"/>
      <c r="S2798" s="4"/>
      <c r="T2798" s="4"/>
      <c r="U2798" s="4"/>
      <c r="V2798" s="4"/>
      <c r="W2798" s="4"/>
      <c r="X2798" s="4"/>
      <c r="Y2798" s="4"/>
      <c r="Z2798" s="4"/>
      <c r="AA2798" s="4"/>
      <c r="AB2798" s="4"/>
      <c r="AC2798" s="4"/>
      <c r="AD2798" s="4"/>
      <c r="AE2798" s="4"/>
      <c r="AF2798" s="4"/>
      <c r="AG2798" s="4"/>
      <c r="AH2798" s="4"/>
      <c r="AI2798" s="4"/>
      <c r="AJ2798" s="4"/>
      <c r="AK2798" s="4"/>
      <c r="AL2798" s="4"/>
      <c r="AM2798" s="4"/>
      <c r="AN2798" s="4"/>
      <c r="AO2798" s="4"/>
      <c r="AP2798" s="4"/>
      <c r="AQ2798" s="4"/>
      <c r="AR2798" s="4"/>
      <c r="AS2798" s="4"/>
      <c r="AT2798" s="4"/>
      <c r="AU2798" s="4"/>
      <c r="AV2798" s="4"/>
      <c r="AW2798" s="4"/>
      <c r="AX2798" s="4"/>
      <c r="AY2798" s="4"/>
      <c r="AZ2798" s="4"/>
      <c r="BA2798" s="4"/>
      <c r="BB2798" s="4"/>
      <c r="BC2798" s="4"/>
      <c r="BD2798" s="4"/>
      <c r="BE2798" s="4"/>
      <c r="BF2798" s="4"/>
      <c r="BG2798" s="4"/>
      <c r="BH2798" s="4"/>
      <c r="BI2798" s="4"/>
      <c r="BJ2798" s="4"/>
      <c r="BK2798" s="4"/>
      <c r="BL2798" s="4"/>
      <c r="BM2798" s="4"/>
      <c r="BN2798" s="4"/>
      <c r="BO2798" s="4"/>
      <c r="BP2798" s="4"/>
      <c r="BQ2798" s="4"/>
      <c r="BR2798" s="4"/>
      <c r="BS2798" s="4"/>
      <c r="BT2798" s="4"/>
      <c r="BU2798" s="4"/>
      <c r="BV2798" s="4"/>
      <c r="BW2798" s="4"/>
      <c r="BZ2798" s="7"/>
      <c r="CF2798" s="7"/>
      <c r="CG2798" s="14"/>
      <c r="CH2798" s="7"/>
      <c r="CI2798" s="14"/>
      <c r="CJ2798" s="7"/>
      <c r="CK2798" s="14"/>
      <c r="CL2798" s="7"/>
      <c r="CM2798" s="14"/>
    </row>
    <row r="2799" spans="1:91" x14ac:dyDescent="0.3">
      <c r="A2799" s="10">
        <v>151</v>
      </c>
      <c r="B2799" s="36" t="s">
        <v>1058</v>
      </c>
      <c r="G2799" s="36" t="s">
        <v>8232</v>
      </c>
      <c r="K2799" s="7"/>
      <c r="L2799" s="7" t="s">
        <v>834</v>
      </c>
      <c r="M2799" s="7" t="s">
        <v>615</v>
      </c>
      <c r="N2799" s="4"/>
      <c r="O2799" s="4"/>
      <c r="P2799" s="4"/>
      <c r="Q2799" s="4"/>
      <c r="R2799" s="4"/>
      <c r="S2799" s="4"/>
      <c r="T2799" s="4"/>
      <c r="U2799" s="4"/>
      <c r="V2799" s="4"/>
      <c r="W2799" s="4"/>
      <c r="X2799" s="4"/>
      <c r="Y2799" s="4"/>
      <c r="Z2799" s="4"/>
      <c r="AA2799" s="4"/>
      <c r="AB2799" s="4"/>
      <c r="AC2799" s="4"/>
      <c r="AD2799" s="4"/>
      <c r="AE2799" s="4"/>
      <c r="AF2799" s="4"/>
      <c r="AG2799" s="4"/>
      <c r="AH2799" s="4"/>
      <c r="AI2799" s="4"/>
      <c r="AJ2799" s="4"/>
      <c r="AK2799" s="4"/>
      <c r="AL2799" s="4"/>
      <c r="AM2799" s="4"/>
      <c r="AN2799" s="4"/>
      <c r="AO2799" s="4"/>
      <c r="AP2799" s="4"/>
      <c r="AQ2799" s="4"/>
      <c r="AR2799" s="4"/>
      <c r="AS2799" s="4"/>
      <c r="AT2799" s="4"/>
      <c r="AU2799" s="4"/>
      <c r="AV2799" s="4"/>
      <c r="AW2799" s="4"/>
      <c r="AX2799" s="4"/>
      <c r="AY2799" s="4"/>
      <c r="AZ2799" s="4"/>
      <c r="BA2799" s="4"/>
      <c r="BB2799" s="4"/>
      <c r="BC2799" s="4"/>
      <c r="BD2799" s="4"/>
      <c r="BE2799" s="4"/>
      <c r="BF2799" s="4"/>
      <c r="BG2799" s="4"/>
      <c r="BH2799" s="4"/>
      <c r="BI2799" s="4"/>
      <c r="BJ2799" s="4"/>
      <c r="BK2799" s="4"/>
      <c r="BL2799" s="4"/>
      <c r="BM2799" s="4"/>
      <c r="BN2799" s="4"/>
      <c r="BO2799" s="4"/>
      <c r="BP2799" s="4"/>
      <c r="BQ2799" s="4"/>
      <c r="BR2799" s="4"/>
      <c r="BS2799" s="4"/>
      <c r="BT2799" s="4"/>
      <c r="BU2799" s="4"/>
      <c r="BV2799" s="4"/>
      <c r="BW2799" s="4"/>
      <c r="BZ2799" s="7"/>
      <c r="CF2799" s="7"/>
      <c r="CG2799" s="14"/>
      <c r="CH2799" s="7"/>
      <c r="CI2799" s="14"/>
      <c r="CJ2799" s="7"/>
      <c r="CK2799" s="14"/>
      <c r="CL2799" s="7"/>
      <c r="CM2799" s="14"/>
    </row>
    <row r="2800" spans="1:91" x14ac:dyDescent="0.3">
      <c r="A2800" s="10">
        <v>151</v>
      </c>
      <c r="B2800" s="36" t="s">
        <v>1058</v>
      </c>
      <c r="G2800" s="36" t="s">
        <v>8233</v>
      </c>
      <c r="K2800" s="7"/>
      <c r="L2800" s="7" t="s">
        <v>834</v>
      </c>
      <c r="M2800" s="7" t="s">
        <v>615</v>
      </c>
      <c r="N2800" s="4"/>
      <c r="O2800" s="4"/>
      <c r="P2800" s="4"/>
      <c r="Q2800" s="4"/>
      <c r="R2800" s="4"/>
      <c r="S2800" s="4"/>
      <c r="T2800" s="4"/>
      <c r="U2800" s="4"/>
      <c r="V2800" s="4"/>
      <c r="W2800" s="4"/>
      <c r="X2800" s="4"/>
      <c r="Y2800" s="4"/>
      <c r="Z2800" s="4"/>
      <c r="AA2800" s="4"/>
      <c r="AB2800" s="4"/>
      <c r="AC2800" s="4"/>
      <c r="AD2800" s="4"/>
      <c r="AE2800" s="4"/>
      <c r="AF2800" s="4"/>
      <c r="AG2800" s="4"/>
      <c r="AH2800" s="4"/>
      <c r="AI2800" s="4"/>
      <c r="AJ2800" s="4"/>
      <c r="AK2800" s="4"/>
      <c r="AL2800" s="4"/>
      <c r="AM2800" s="4"/>
      <c r="AN2800" s="4"/>
      <c r="AO2800" s="4"/>
      <c r="AP2800" s="4"/>
      <c r="AQ2800" s="4"/>
      <c r="AR2800" s="4"/>
      <c r="AS2800" s="4"/>
      <c r="AT2800" s="4"/>
      <c r="AU2800" s="4"/>
      <c r="AV2800" s="4"/>
      <c r="AW2800" s="4"/>
      <c r="AX2800" s="4"/>
      <c r="AY2800" s="4"/>
      <c r="AZ2800" s="4"/>
      <c r="BA2800" s="4"/>
      <c r="BB2800" s="4"/>
      <c r="BC2800" s="4"/>
      <c r="BD2800" s="4"/>
      <c r="BE2800" s="4"/>
      <c r="BF2800" s="4"/>
      <c r="BG2800" s="4"/>
      <c r="BH2800" s="4"/>
      <c r="BI2800" s="4"/>
      <c r="BJ2800" s="4"/>
      <c r="BK2800" s="4"/>
      <c r="BL2800" s="4"/>
      <c r="BM2800" s="4"/>
      <c r="BN2800" s="4"/>
      <c r="BO2800" s="4"/>
      <c r="BP2800" s="4"/>
      <c r="BQ2800" s="4"/>
      <c r="BR2800" s="4"/>
      <c r="BS2800" s="4"/>
      <c r="BT2800" s="4"/>
      <c r="BU2800" s="4"/>
      <c r="BV2800" s="4"/>
      <c r="BW2800" s="4"/>
      <c r="BZ2800" s="7"/>
      <c r="CF2800" s="7"/>
      <c r="CG2800" s="14"/>
      <c r="CH2800" s="7"/>
      <c r="CI2800" s="14"/>
      <c r="CJ2800" s="7"/>
      <c r="CK2800" s="14"/>
      <c r="CL2800" s="7"/>
      <c r="CM2800" s="14"/>
    </row>
    <row r="2801" spans="1:91" x14ac:dyDescent="0.3">
      <c r="A2801" s="10">
        <v>151</v>
      </c>
      <c r="B2801" s="36" t="s">
        <v>1058</v>
      </c>
      <c r="G2801" s="36" t="s">
        <v>8234</v>
      </c>
      <c r="K2801" s="7"/>
      <c r="L2801" s="7" t="s">
        <v>834</v>
      </c>
      <c r="M2801" s="7" t="s">
        <v>615</v>
      </c>
      <c r="N2801" s="4"/>
      <c r="O2801" s="4"/>
      <c r="P2801" s="4"/>
      <c r="Q2801" s="4"/>
      <c r="R2801" s="4"/>
      <c r="S2801" s="4"/>
      <c r="T2801" s="4"/>
      <c r="U2801" s="4"/>
      <c r="V2801" s="4"/>
      <c r="W2801" s="4"/>
      <c r="X2801" s="4"/>
      <c r="Y2801" s="4"/>
      <c r="Z2801" s="4"/>
      <c r="AA2801" s="4"/>
      <c r="AB2801" s="4"/>
      <c r="AC2801" s="4"/>
      <c r="AD2801" s="4"/>
      <c r="AE2801" s="4"/>
      <c r="AF2801" s="4"/>
      <c r="AG2801" s="4"/>
      <c r="AH2801" s="4"/>
      <c r="AI2801" s="4"/>
      <c r="AJ2801" s="4"/>
      <c r="AK2801" s="4"/>
      <c r="AL2801" s="4"/>
      <c r="AM2801" s="4"/>
      <c r="AN2801" s="4"/>
      <c r="AO2801" s="4"/>
      <c r="AP2801" s="4"/>
      <c r="AQ2801" s="4"/>
      <c r="AR2801" s="4"/>
      <c r="AS2801" s="4"/>
      <c r="AT2801" s="4"/>
      <c r="AU2801" s="4"/>
      <c r="AV2801" s="4"/>
      <c r="AW2801" s="4"/>
      <c r="AX2801" s="4"/>
      <c r="AY2801" s="4"/>
      <c r="AZ2801" s="4"/>
      <c r="BA2801" s="4"/>
      <c r="BB2801" s="4"/>
      <c r="BC2801" s="4"/>
      <c r="BD2801" s="4"/>
      <c r="BE2801" s="4"/>
      <c r="BF2801" s="4"/>
      <c r="BG2801" s="4"/>
      <c r="BH2801" s="4"/>
      <c r="BI2801" s="4"/>
      <c r="BJ2801" s="4"/>
      <c r="BK2801" s="4"/>
      <c r="BL2801" s="4"/>
      <c r="BM2801" s="4"/>
      <c r="BN2801" s="4"/>
      <c r="BO2801" s="4"/>
      <c r="BP2801" s="4"/>
      <c r="BQ2801" s="4"/>
      <c r="BR2801" s="4"/>
      <c r="BS2801" s="4"/>
      <c r="BT2801" s="4"/>
      <c r="BU2801" s="4"/>
      <c r="BV2801" s="4"/>
      <c r="BW2801" s="4"/>
      <c r="BZ2801" s="7"/>
      <c r="CF2801" s="7"/>
      <c r="CG2801" s="14"/>
      <c r="CH2801" s="7"/>
      <c r="CI2801" s="14"/>
      <c r="CJ2801" s="7"/>
      <c r="CK2801" s="14"/>
      <c r="CL2801" s="7"/>
      <c r="CM2801" s="14"/>
    </row>
    <row r="2802" spans="1:91" x14ac:dyDescent="0.3">
      <c r="A2802" s="10">
        <v>151</v>
      </c>
      <c r="B2802" s="36" t="s">
        <v>1058</v>
      </c>
      <c r="G2802" s="36" t="s">
        <v>8235</v>
      </c>
      <c r="K2802" s="7"/>
      <c r="L2802" s="7" t="s">
        <v>834</v>
      </c>
      <c r="M2802" s="7" t="s">
        <v>615</v>
      </c>
      <c r="N2802" s="4"/>
      <c r="O2802" s="4"/>
      <c r="P2802" s="4"/>
      <c r="Q2802" s="4"/>
      <c r="R2802" s="4"/>
      <c r="S2802" s="4"/>
      <c r="T2802" s="4"/>
      <c r="U2802" s="4"/>
      <c r="V2802" s="4"/>
      <c r="W2802" s="4"/>
      <c r="X2802" s="4"/>
      <c r="Y2802" s="4"/>
      <c r="Z2802" s="4"/>
      <c r="AA2802" s="4"/>
      <c r="AB2802" s="4"/>
      <c r="AC2802" s="4"/>
      <c r="AD2802" s="4"/>
      <c r="AE2802" s="4"/>
      <c r="AF2802" s="4"/>
      <c r="AG2802" s="4"/>
      <c r="AH2802" s="4"/>
      <c r="AI2802" s="4"/>
      <c r="AJ2802" s="4"/>
      <c r="AK2802" s="4"/>
      <c r="AL2802" s="4"/>
      <c r="AM2802" s="4"/>
      <c r="AN2802" s="4"/>
      <c r="AO2802" s="4"/>
      <c r="AP2802" s="4"/>
      <c r="AQ2802" s="4"/>
      <c r="AR2802" s="4"/>
      <c r="AS2802" s="4"/>
      <c r="AT2802" s="4"/>
      <c r="AU2802" s="4"/>
      <c r="AV2802" s="4"/>
      <c r="AW2802" s="4"/>
      <c r="AX2802" s="4"/>
      <c r="AY2802" s="4"/>
      <c r="AZ2802" s="4"/>
      <c r="BA2802" s="4"/>
      <c r="BB2802" s="4"/>
      <c r="BC2802" s="4"/>
      <c r="BD2802" s="4"/>
      <c r="BE2802" s="4"/>
      <c r="BF2802" s="4"/>
      <c r="BG2802" s="4"/>
      <c r="BH2802" s="4"/>
      <c r="BI2802" s="4"/>
      <c r="BJ2802" s="4"/>
      <c r="BK2802" s="4"/>
      <c r="BL2802" s="4"/>
      <c r="BM2802" s="4"/>
      <c r="BN2802" s="4"/>
      <c r="BO2802" s="4"/>
      <c r="BP2802" s="4"/>
      <c r="BQ2802" s="4"/>
      <c r="BR2802" s="4"/>
      <c r="BS2802" s="4"/>
      <c r="BT2802" s="4"/>
      <c r="BU2802" s="4"/>
      <c r="BV2802" s="4"/>
      <c r="BW2802" s="4"/>
      <c r="BZ2802" s="7"/>
      <c r="CF2802" s="7"/>
      <c r="CG2802" s="14"/>
      <c r="CH2802" s="7"/>
      <c r="CI2802" s="14"/>
      <c r="CJ2802" s="7"/>
      <c r="CK2802" s="14"/>
      <c r="CL2802" s="7"/>
      <c r="CM2802" s="14"/>
    </row>
    <row r="2803" spans="1:91" x14ac:dyDescent="0.3">
      <c r="A2803" s="10">
        <v>151</v>
      </c>
      <c r="B2803" s="36" t="s">
        <v>1058</v>
      </c>
      <c r="G2803" s="36" t="s">
        <v>8236</v>
      </c>
      <c r="K2803" s="7"/>
      <c r="L2803" s="7" t="s">
        <v>834</v>
      </c>
      <c r="M2803" s="7" t="s">
        <v>615</v>
      </c>
      <c r="N2803" s="4"/>
      <c r="O2803" s="4"/>
      <c r="P2803" s="4"/>
      <c r="Q2803" s="4"/>
      <c r="R2803" s="4"/>
      <c r="S2803" s="4"/>
      <c r="T2803" s="4"/>
      <c r="U2803" s="4"/>
      <c r="V2803" s="4"/>
      <c r="W2803" s="4"/>
      <c r="X2803" s="4"/>
      <c r="Y2803" s="4"/>
      <c r="Z2803" s="4"/>
      <c r="AA2803" s="4"/>
      <c r="AB2803" s="4"/>
      <c r="AC2803" s="4"/>
      <c r="AD2803" s="4"/>
      <c r="AE2803" s="4"/>
      <c r="AF2803" s="4"/>
      <c r="AG2803" s="4"/>
      <c r="AH2803" s="4"/>
      <c r="AI2803" s="4"/>
      <c r="AJ2803" s="4"/>
      <c r="AK2803" s="4"/>
      <c r="AL2803" s="4"/>
      <c r="AM2803" s="4"/>
      <c r="AN2803" s="4"/>
      <c r="AO2803" s="4"/>
      <c r="AP2803" s="4"/>
      <c r="AQ2803" s="4"/>
      <c r="AR2803" s="4"/>
      <c r="AS2803" s="4"/>
      <c r="AT2803" s="4"/>
      <c r="AU2803" s="4"/>
      <c r="AV2803" s="4"/>
      <c r="AW2803" s="4"/>
      <c r="AX2803" s="4"/>
      <c r="AY2803" s="4"/>
      <c r="AZ2803" s="4"/>
      <c r="BA2803" s="4"/>
      <c r="BB2803" s="4"/>
      <c r="BC2803" s="4"/>
      <c r="BD2803" s="4"/>
      <c r="BE2803" s="4"/>
      <c r="BF2803" s="4"/>
      <c r="BG2803" s="4"/>
      <c r="BH2803" s="4"/>
      <c r="BI2803" s="4"/>
      <c r="BJ2803" s="4"/>
      <c r="BK2803" s="4"/>
      <c r="BL2803" s="4"/>
      <c r="BM2803" s="4"/>
      <c r="BN2803" s="4"/>
      <c r="BO2803" s="4"/>
      <c r="BP2803" s="4"/>
      <c r="BQ2803" s="4"/>
      <c r="BR2803" s="4"/>
      <c r="BS2803" s="4"/>
      <c r="BT2803" s="4"/>
      <c r="BU2803" s="4"/>
      <c r="BV2803" s="4"/>
      <c r="BW2803" s="4"/>
      <c r="BZ2803" s="7"/>
      <c r="CF2803" s="7"/>
      <c r="CG2803" s="14"/>
      <c r="CH2803" s="7"/>
      <c r="CI2803" s="14"/>
      <c r="CJ2803" s="7"/>
      <c r="CK2803" s="14"/>
      <c r="CL2803" s="7"/>
      <c r="CM2803" s="14"/>
    </row>
    <row r="2804" spans="1:91" x14ac:dyDescent="0.3">
      <c r="A2804" s="10">
        <v>151</v>
      </c>
      <c r="B2804" s="36" t="s">
        <v>1058</v>
      </c>
      <c r="G2804" s="36" t="s">
        <v>8237</v>
      </c>
      <c r="K2804" s="7"/>
      <c r="L2804" s="7" t="s">
        <v>834</v>
      </c>
      <c r="M2804" s="7" t="s">
        <v>615</v>
      </c>
      <c r="N2804" s="4"/>
      <c r="O2804" s="4"/>
      <c r="P2804" s="4"/>
      <c r="Q2804" s="4"/>
      <c r="R2804" s="4"/>
      <c r="S2804" s="4"/>
      <c r="T2804" s="4"/>
      <c r="U2804" s="4"/>
      <c r="V2804" s="4"/>
      <c r="W2804" s="4"/>
      <c r="X2804" s="4"/>
      <c r="Y2804" s="4"/>
      <c r="Z2804" s="4"/>
      <c r="AA2804" s="4"/>
      <c r="AB2804" s="4"/>
      <c r="AC2804" s="4"/>
      <c r="AD2804" s="4"/>
      <c r="AE2804" s="4"/>
      <c r="AF2804" s="4"/>
      <c r="AG2804" s="4"/>
      <c r="AH2804" s="4"/>
      <c r="AI2804" s="4"/>
      <c r="AJ2804" s="4"/>
      <c r="AK2804" s="4"/>
      <c r="AL2804" s="4"/>
      <c r="AM2804" s="4"/>
      <c r="AN2804" s="4"/>
      <c r="AO2804" s="4"/>
      <c r="AP2804" s="4"/>
      <c r="AQ2804" s="4"/>
      <c r="AR2804" s="4"/>
      <c r="AS2804" s="4"/>
      <c r="AT2804" s="4"/>
      <c r="AU2804" s="4"/>
      <c r="AV2804" s="4"/>
      <c r="AW2804" s="4"/>
      <c r="AX2804" s="4"/>
      <c r="AY2804" s="4"/>
      <c r="AZ2804" s="4"/>
      <c r="BA2804" s="4"/>
      <c r="BB2804" s="4"/>
      <c r="BC2804" s="4"/>
      <c r="BD2804" s="4"/>
      <c r="BE2804" s="4"/>
      <c r="BF2804" s="4"/>
      <c r="BG2804" s="4"/>
      <c r="BH2804" s="4"/>
      <c r="BI2804" s="4"/>
      <c r="BJ2804" s="4"/>
      <c r="BK2804" s="4"/>
      <c r="BL2804" s="4"/>
      <c r="BM2804" s="4"/>
      <c r="BN2804" s="4"/>
      <c r="BO2804" s="4"/>
      <c r="BP2804" s="4"/>
      <c r="BQ2804" s="4"/>
      <c r="BR2804" s="4"/>
      <c r="BS2804" s="4"/>
      <c r="BT2804" s="4"/>
      <c r="BU2804" s="4"/>
      <c r="BV2804" s="4"/>
      <c r="BW2804" s="4"/>
      <c r="BZ2804" s="7"/>
      <c r="CF2804" s="7"/>
      <c r="CG2804" s="14"/>
      <c r="CH2804" s="7"/>
      <c r="CI2804" s="14"/>
      <c r="CJ2804" s="7"/>
      <c r="CK2804" s="14"/>
      <c r="CL2804" s="7"/>
      <c r="CM2804" s="14"/>
    </row>
    <row r="2805" spans="1:91" x14ac:dyDescent="0.3">
      <c r="A2805" s="10">
        <v>151</v>
      </c>
      <c r="B2805" s="36" t="s">
        <v>830</v>
      </c>
      <c r="G2805" s="36" t="s">
        <v>8238</v>
      </c>
      <c r="K2805" s="7"/>
      <c r="L2805" s="7" t="s">
        <v>834</v>
      </c>
      <c r="M2805" s="7" t="s">
        <v>639</v>
      </c>
      <c r="N2805" s="4"/>
      <c r="O2805" s="4"/>
      <c r="P2805" s="4"/>
      <c r="Q2805" s="4"/>
      <c r="R2805" s="4"/>
      <c r="S2805" s="4"/>
      <c r="T2805" s="4"/>
      <c r="U2805" s="4"/>
      <c r="V2805" s="4"/>
      <c r="W2805" s="4"/>
      <c r="X2805" s="4"/>
      <c r="Y2805" s="4"/>
      <c r="Z2805" s="4"/>
      <c r="AA2805" s="4"/>
      <c r="AB2805" s="4"/>
      <c r="AC2805" s="4"/>
      <c r="AD2805" s="4"/>
      <c r="AE2805" s="4"/>
      <c r="AF2805" s="4"/>
      <c r="AG2805" s="4"/>
      <c r="AH2805" s="4"/>
      <c r="AI2805" s="4"/>
      <c r="AJ2805" s="4"/>
      <c r="AK2805" s="4"/>
      <c r="AL2805" s="4"/>
      <c r="AM2805" s="4"/>
      <c r="AN2805" s="4"/>
      <c r="AO2805" s="4"/>
      <c r="AP2805" s="4"/>
      <c r="AQ2805" s="4"/>
      <c r="AR2805" s="4"/>
      <c r="AS2805" s="4"/>
      <c r="AT2805" s="4"/>
      <c r="AU2805" s="4"/>
      <c r="AV2805" s="4"/>
      <c r="AW2805" s="4"/>
      <c r="AX2805" s="4"/>
      <c r="AY2805" s="4"/>
      <c r="AZ2805" s="4"/>
      <c r="BA2805" s="4"/>
      <c r="BB2805" s="4"/>
      <c r="BC2805" s="4"/>
      <c r="BD2805" s="4"/>
      <c r="BE2805" s="4"/>
      <c r="BF2805" s="4"/>
      <c r="BG2805" s="4"/>
      <c r="BH2805" s="4"/>
      <c r="BI2805" s="4"/>
      <c r="BJ2805" s="4"/>
      <c r="BK2805" s="4"/>
      <c r="BL2805" s="4"/>
      <c r="BM2805" s="4"/>
      <c r="BN2805" s="4"/>
      <c r="BO2805" s="4"/>
      <c r="BP2805" s="4"/>
      <c r="BQ2805" s="4"/>
      <c r="BR2805" s="4"/>
      <c r="BS2805" s="4"/>
      <c r="BT2805" s="4"/>
      <c r="BU2805" s="4"/>
      <c r="BV2805" s="4"/>
      <c r="BW2805" s="4"/>
      <c r="BZ2805" s="7"/>
      <c r="CF2805" s="7"/>
      <c r="CG2805" s="14"/>
      <c r="CH2805" s="7"/>
      <c r="CI2805" s="14"/>
      <c r="CJ2805" s="7"/>
      <c r="CK2805" s="14"/>
      <c r="CL2805" s="7"/>
      <c r="CM2805" s="14"/>
    </row>
    <row r="2806" spans="1:91" x14ac:dyDescent="0.3">
      <c r="A2806" s="10">
        <v>151</v>
      </c>
      <c r="B2806" s="36" t="s">
        <v>1083</v>
      </c>
      <c r="G2806" s="36" t="s">
        <v>8239</v>
      </c>
      <c r="K2806" s="7"/>
      <c r="L2806" s="7" t="s">
        <v>834</v>
      </c>
      <c r="M2806" s="7" t="s">
        <v>615</v>
      </c>
      <c r="N2806" s="4"/>
      <c r="O2806" s="4"/>
      <c r="P2806" s="4"/>
      <c r="Q2806" s="4"/>
      <c r="R2806" s="4"/>
      <c r="S2806" s="4"/>
      <c r="T2806" s="4"/>
      <c r="U2806" s="4"/>
      <c r="V2806" s="4"/>
      <c r="W2806" s="4"/>
      <c r="X2806" s="4"/>
      <c r="Y2806" s="4"/>
      <c r="Z2806" s="4"/>
      <c r="AA2806" s="4"/>
      <c r="AB2806" s="4"/>
      <c r="AC2806" s="4"/>
      <c r="AD2806" s="4"/>
      <c r="AE2806" s="4"/>
      <c r="AF2806" s="4"/>
      <c r="AG2806" s="4"/>
      <c r="AH2806" s="4"/>
      <c r="AI2806" s="4"/>
      <c r="AJ2806" s="4"/>
      <c r="AK2806" s="4"/>
      <c r="AL2806" s="4"/>
      <c r="AM2806" s="4"/>
      <c r="AN2806" s="4"/>
      <c r="AO2806" s="4"/>
      <c r="AP2806" s="4"/>
      <c r="AQ2806" s="4"/>
      <c r="AR2806" s="4"/>
      <c r="AS2806" s="4"/>
      <c r="AT2806" s="4"/>
      <c r="AU2806" s="4"/>
      <c r="AV2806" s="4"/>
      <c r="AW2806" s="4"/>
      <c r="AX2806" s="4"/>
      <c r="AY2806" s="4"/>
      <c r="AZ2806" s="4"/>
      <c r="BA2806" s="4"/>
      <c r="BB2806" s="4"/>
      <c r="BC2806" s="4"/>
      <c r="BD2806" s="4"/>
      <c r="BE2806" s="4"/>
      <c r="BF2806" s="4"/>
      <c r="BG2806" s="4"/>
      <c r="BH2806" s="4"/>
      <c r="BI2806" s="4"/>
      <c r="BJ2806" s="4"/>
      <c r="BK2806" s="4"/>
      <c r="BL2806" s="4"/>
      <c r="BM2806" s="4"/>
      <c r="BN2806" s="4"/>
      <c r="BO2806" s="4"/>
      <c r="BP2806" s="4"/>
      <c r="BQ2806" s="4"/>
      <c r="BR2806" s="4"/>
      <c r="BS2806" s="4"/>
      <c r="BT2806" s="4"/>
      <c r="BU2806" s="4"/>
      <c r="BV2806" s="4"/>
      <c r="BW2806" s="4"/>
      <c r="BZ2806" s="7"/>
      <c r="CF2806" s="7"/>
      <c r="CG2806" s="14"/>
      <c r="CH2806" s="7"/>
      <c r="CI2806" s="14"/>
      <c r="CJ2806" s="7"/>
      <c r="CK2806" s="14"/>
      <c r="CL2806" s="7"/>
      <c r="CM2806" s="14"/>
    </row>
    <row r="2807" spans="1:91" x14ac:dyDescent="0.3">
      <c r="A2807" s="10">
        <v>151</v>
      </c>
      <c r="B2807" s="36" t="s">
        <v>907</v>
      </c>
      <c r="G2807" s="36" t="s">
        <v>8240</v>
      </c>
      <c r="K2807" s="7"/>
      <c r="L2807" s="7" t="s">
        <v>834</v>
      </c>
      <c r="M2807" s="7" t="s">
        <v>615</v>
      </c>
      <c r="N2807" s="4"/>
      <c r="O2807" s="4"/>
      <c r="P2807" s="4"/>
      <c r="Q2807" s="4"/>
      <c r="R2807" s="4"/>
      <c r="S2807" s="4"/>
      <c r="T2807" s="4"/>
      <c r="U2807" s="4"/>
      <c r="V2807" s="4"/>
      <c r="W2807" s="4"/>
      <c r="X2807" s="4"/>
      <c r="Y2807" s="4"/>
      <c r="Z2807" s="4"/>
      <c r="AA2807" s="4"/>
      <c r="AB2807" s="4"/>
      <c r="AC2807" s="4"/>
      <c r="AD2807" s="4"/>
      <c r="AE2807" s="4"/>
      <c r="AF2807" s="4"/>
      <c r="AG2807" s="4"/>
      <c r="AH2807" s="4"/>
      <c r="AI2807" s="4"/>
      <c r="AJ2807" s="4"/>
      <c r="AK2807" s="4"/>
      <c r="AL2807" s="4"/>
      <c r="AM2807" s="4"/>
      <c r="AN2807" s="4"/>
      <c r="AO2807" s="4"/>
      <c r="AP2807" s="4"/>
      <c r="AQ2807" s="4"/>
      <c r="AR2807" s="4"/>
      <c r="AS2807" s="4"/>
      <c r="AT2807" s="4"/>
      <c r="AU2807" s="4"/>
      <c r="AV2807" s="4"/>
      <c r="AW2807" s="4"/>
      <c r="AX2807" s="4"/>
      <c r="AY2807" s="4"/>
      <c r="AZ2807" s="4"/>
      <c r="BA2807" s="4"/>
      <c r="BB2807" s="4"/>
      <c r="BC2807" s="4"/>
      <c r="BD2807" s="4"/>
      <c r="BE2807" s="4"/>
      <c r="BF2807" s="4"/>
      <c r="BG2807" s="4"/>
      <c r="BH2807" s="4"/>
      <c r="BI2807" s="4"/>
      <c r="BJ2807" s="4"/>
      <c r="BK2807" s="4"/>
      <c r="BL2807" s="4"/>
      <c r="BM2807" s="4"/>
      <c r="BN2807" s="4"/>
      <c r="BO2807" s="4"/>
      <c r="BP2807" s="4"/>
      <c r="BQ2807" s="4"/>
      <c r="BR2807" s="4"/>
      <c r="BS2807" s="4"/>
      <c r="BT2807" s="4"/>
      <c r="BU2807" s="4"/>
      <c r="BV2807" s="4"/>
      <c r="BW2807" s="4"/>
      <c r="BZ2807" s="7"/>
      <c r="CF2807" s="7"/>
      <c r="CG2807" s="14"/>
      <c r="CH2807" s="7"/>
      <c r="CI2807" s="14"/>
      <c r="CJ2807" s="7"/>
      <c r="CK2807" s="14"/>
      <c r="CL2807" s="7"/>
      <c r="CM2807" s="14"/>
    </row>
    <row r="2808" spans="1:91" x14ac:dyDescent="0.3">
      <c r="A2808" s="10">
        <v>151</v>
      </c>
      <c r="B2808" s="36" t="s">
        <v>907</v>
      </c>
      <c r="G2808" s="36" t="s">
        <v>8241</v>
      </c>
      <c r="K2808" s="7"/>
      <c r="L2808" s="7" t="s">
        <v>834</v>
      </c>
      <c r="M2808" s="7" t="s">
        <v>639</v>
      </c>
      <c r="N2808" s="4"/>
      <c r="O2808" s="4"/>
      <c r="P2808" s="4"/>
      <c r="Q2808" s="4"/>
      <c r="R2808" s="4"/>
      <c r="S2808" s="4"/>
      <c r="T2808" s="4"/>
      <c r="U2808" s="4"/>
      <c r="V2808" s="4"/>
      <c r="W2808" s="4"/>
      <c r="X2808" s="4"/>
      <c r="Y2808" s="4"/>
      <c r="Z2808" s="4"/>
      <c r="AA2808" s="4"/>
      <c r="AB2808" s="4"/>
      <c r="AC2808" s="4"/>
      <c r="AD2808" s="4"/>
      <c r="AE2808" s="4"/>
      <c r="AF2808" s="4"/>
      <c r="AG2808" s="4"/>
      <c r="AH2808" s="4"/>
      <c r="AI2808" s="4"/>
      <c r="AJ2808" s="4"/>
      <c r="AK2808" s="4"/>
      <c r="AL2808" s="4"/>
      <c r="AM2808" s="4"/>
      <c r="AN2808" s="4"/>
      <c r="AO2808" s="4"/>
      <c r="AP2808" s="4"/>
      <c r="AQ2808" s="4"/>
      <c r="AR2808" s="4"/>
      <c r="AS2808" s="4"/>
      <c r="AT2808" s="4"/>
      <c r="AU2808" s="4"/>
      <c r="AV2808" s="4"/>
      <c r="AW2808" s="4"/>
      <c r="AX2808" s="4"/>
      <c r="AY2808" s="4"/>
      <c r="AZ2808" s="4"/>
      <c r="BA2808" s="4"/>
      <c r="BB2808" s="4"/>
      <c r="BC2808" s="4"/>
      <c r="BD2808" s="4"/>
      <c r="BE2808" s="4"/>
      <c r="BF2808" s="4"/>
      <c r="BG2808" s="4"/>
      <c r="BH2808" s="4"/>
      <c r="BI2808" s="4"/>
      <c r="BJ2808" s="4"/>
      <c r="BK2808" s="4"/>
      <c r="BL2808" s="4"/>
      <c r="BM2808" s="4"/>
      <c r="BN2808" s="4"/>
      <c r="BO2808" s="4"/>
      <c r="BP2808" s="4"/>
      <c r="BQ2808" s="4"/>
      <c r="BR2808" s="4"/>
      <c r="BS2808" s="4"/>
      <c r="BT2808" s="4"/>
      <c r="BU2808" s="4"/>
      <c r="BV2808" s="4"/>
      <c r="BW2808" s="4"/>
      <c r="BZ2808" s="7"/>
      <c r="CF2808" s="7"/>
      <c r="CG2808" s="14"/>
      <c r="CH2808" s="7"/>
      <c r="CI2808" s="14"/>
      <c r="CJ2808" s="7"/>
      <c r="CK2808" s="14"/>
      <c r="CL2808" s="7"/>
      <c r="CM2808" s="14"/>
    </row>
    <row r="2809" spans="1:91" x14ac:dyDescent="0.3">
      <c r="A2809" s="10">
        <v>151</v>
      </c>
      <c r="B2809" s="36" t="s">
        <v>1036</v>
      </c>
      <c r="G2809" s="36" t="s">
        <v>8242</v>
      </c>
      <c r="K2809" s="7"/>
      <c r="L2809" s="7" t="s">
        <v>834</v>
      </c>
      <c r="M2809" s="7" t="s">
        <v>765</v>
      </c>
      <c r="N2809" s="4"/>
      <c r="O2809" s="4"/>
      <c r="P2809" s="4"/>
      <c r="Q2809" s="4"/>
      <c r="R2809" s="4"/>
      <c r="S2809" s="4"/>
      <c r="T2809" s="4"/>
      <c r="U2809" s="4"/>
      <c r="V2809" s="4"/>
      <c r="W2809" s="4"/>
      <c r="X2809" s="4"/>
      <c r="Y2809" s="4"/>
      <c r="Z2809" s="4"/>
      <c r="AA2809" s="4"/>
      <c r="AB2809" s="4"/>
      <c r="AC2809" s="4"/>
      <c r="AD2809" s="4"/>
      <c r="AE2809" s="4"/>
      <c r="AF2809" s="4"/>
      <c r="AG2809" s="4"/>
      <c r="AH2809" s="4"/>
      <c r="AI2809" s="4"/>
      <c r="AJ2809" s="4"/>
      <c r="AK2809" s="4"/>
      <c r="AL2809" s="4"/>
      <c r="AM2809" s="4"/>
      <c r="AN2809" s="4"/>
      <c r="AO2809" s="4"/>
      <c r="AP2809" s="4"/>
      <c r="AQ2809" s="4"/>
      <c r="AR2809" s="4"/>
      <c r="AS2809" s="4"/>
      <c r="AT2809" s="4"/>
      <c r="AU2809" s="4"/>
      <c r="AV2809" s="4"/>
      <c r="AW2809" s="4"/>
      <c r="AX2809" s="4"/>
      <c r="AY2809" s="4"/>
      <c r="AZ2809" s="4"/>
      <c r="BA2809" s="4"/>
      <c r="BB2809" s="4"/>
      <c r="BC2809" s="4"/>
      <c r="BD2809" s="4"/>
      <c r="BE2809" s="4"/>
      <c r="BF2809" s="4"/>
      <c r="BG2809" s="4"/>
      <c r="BH2809" s="4"/>
      <c r="BI2809" s="4"/>
      <c r="BJ2809" s="4"/>
      <c r="BK2809" s="4"/>
      <c r="BL2809" s="4"/>
      <c r="BM2809" s="4"/>
      <c r="BN2809" s="4"/>
      <c r="BO2809" s="4"/>
      <c r="BP2809" s="4"/>
      <c r="BQ2809" s="4"/>
      <c r="BR2809" s="4"/>
      <c r="BS2809" s="4"/>
      <c r="BT2809" s="4"/>
      <c r="BU2809" s="4"/>
      <c r="BV2809" s="4"/>
      <c r="BW2809" s="4"/>
      <c r="BZ2809" s="7"/>
      <c r="CF2809" s="7"/>
      <c r="CG2809" s="14"/>
      <c r="CH2809" s="7"/>
      <c r="CI2809" s="14"/>
      <c r="CJ2809" s="7"/>
      <c r="CK2809" s="14"/>
      <c r="CL2809" s="7"/>
      <c r="CM2809" s="14"/>
    </row>
    <row r="2810" spans="1:91" x14ac:dyDescent="0.3">
      <c r="A2810" s="10">
        <v>151</v>
      </c>
      <c r="B2810" s="36" t="s">
        <v>1025</v>
      </c>
      <c r="G2810" s="36" t="s">
        <v>8243</v>
      </c>
      <c r="K2810" s="7"/>
      <c r="L2810" s="7" t="s">
        <v>834</v>
      </c>
      <c r="M2810" s="7" t="s">
        <v>678</v>
      </c>
      <c r="N2810" s="4"/>
      <c r="O2810" s="4"/>
      <c r="P2810" s="4"/>
      <c r="Q2810" s="4"/>
      <c r="R2810" s="4"/>
      <c r="S2810" s="4"/>
      <c r="T2810" s="4"/>
      <c r="U2810" s="4"/>
      <c r="V2810" s="4"/>
      <c r="W2810" s="4"/>
      <c r="X2810" s="4"/>
      <c r="Y2810" s="4"/>
      <c r="Z2810" s="4"/>
      <c r="AA2810" s="4"/>
      <c r="AB2810" s="4"/>
      <c r="AC2810" s="4"/>
      <c r="AD2810" s="4"/>
      <c r="AE2810" s="4"/>
      <c r="AF2810" s="4"/>
      <c r="AG2810" s="4"/>
      <c r="AH2810" s="4"/>
      <c r="AI2810" s="4"/>
      <c r="AJ2810" s="4"/>
      <c r="AK2810" s="4"/>
      <c r="AL2810" s="4"/>
      <c r="AM2810" s="4"/>
      <c r="AN2810" s="4"/>
      <c r="AO2810" s="4"/>
      <c r="AP2810" s="4"/>
      <c r="AQ2810" s="4"/>
      <c r="AR2810" s="4"/>
      <c r="AS2810" s="4"/>
      <c r="AT2810" s="4"/>
      <c r="AU2810" s="4"/>
      <c r="AV2810" s="4"/>
      <c r="AW2810" s="4"/>
      <c r="AX2810" s="4"/>
      <c r="AY2810" s="4"/>
      <c r="AZ2810" s="4"/>
      <c r="BA2810" s="4"/>
      <c r="BB2810" s="4"/>
      <c r="BC2810" s="4"/>
      <c r="BD2810" s="4"/>
      <c r="BE2810" s="4"/>
      <c r="BF2810" s="4"/>
      <c r="BG2810" s="4"/>
      <c r="BH2810" s="4"/>
      <c r="BI2810" s="4"/>
      <c r="BJ2810" s="4"/>
      <c r="BK2810" s="4"/>
      <c r="BL2810" s="4"/>
      <c r="BM2810" s="4"/>
      <c r="BN2810" s="4"/>
      <c r="BO2810" s="4"/>
      <c r="BP2810" s="4"/>
      <c r="BQ2810" s="4"/>
      <c r="BR2810" s="4"/>
      <c r="BS2810" s="4"/>
      <c r="BT2810" s="4"/>
      <c r="BU2810" s="4"/>
      <c r="BV2810" s="4"/>
      <c r="BW2810" s="4"/>
      <c r="BZ2810" s="7"/>
      <c r="CF2810" s="7"/>
      <c r="CG2810" s="14"/>
      <c r="CH2810" s="7"/>
      <c r="CI2810" s="14"/>
      <c r="CJ2810" s="7"/>
      <c r="CK2810" s="14"/>
      <c r="CL2810" s="7"/>
      <c r="CM2810" s="14"/>
    </row>
    <row r="2811" spans="1:91" x14ac:dyDescent="0.3">
      <c r="A2811" s="10">
        <v>151</v>
      </c>
      <c r="B2811" s="36" t="s">
        <v>1036</v>
      </c>
      <c r="G2811" s="36" t="s">
        <v>8244</v>
      </c>
      <c r="K2811" s="7"/>
      <c r="L2811" s="7" t="s">
        <v>834</v>
      </c>
      <c r="M2811" s="7" t="s">
        <v>669</v>
      </c>
      <c r="N2811" s="4"/>
      <c r="O2811" s="4"/>
      <c r="P2811" s="4"/>
      <c r="Q2811" s="4"/>
      <c r="R2811" s="4"/>
      <c r="S2811" s="4"/>
      <c r="T2811" s="4"/>
      <c r="U2811" s="4"/>
      <c r="V2811" s="4"/>
      <c r="W2811" s="4"/>
      <c r="X2811" s="4"/>
      <c r="Y2811" s="4"/>
      <c r="Z2811" s="4"/>
      <c r="AA2811" s="4"/>
      <c r="AB2811" s="4"/>
      <c r="AC2811" s="4"/>
      <c r="AD2811" s="4"/>
      <c r="AE2811" s="4"/>
      <c r="AF2811" s="4"/>
      <c r="AG2811" s="4"/>
      <c r="AH2811" s="4"/>
      <c r="AI2811" s="4"/>
      <c r="AJ2811" s="4"/>
      <c r="AK2811" s="4"/>
      <c r="AL2811" s="4"/>
      <c r="AM2811" s="4"/>
      <c r="AN2811" s="4"/>
      <c r="AO2811" s="4"/>
      <c r="AP2811" s="4"/>
      <c r="AQ2811" s="4"/>
      <c r="AR2811" s="4"/>
      <c r="AS2811" s="4"/>
      <c r="AT2811" s="4"/>
      <c r="AU2811" s="4"/>
      <c r="AV2811" s="4"/>
      <c r="AW2811" s="4"/>
      <c r="AX2811" s="4"/>
      <c r="AY2811" s="4"/>
      <c r="AZ2811" s="4"/>
      <c r="BA2811" s="4"/>
      <c r="BB2811" s="4"/>
      <c r="BC2811" s="4"/>
      <c r="BD2811" s="4"/>
      <c r="BE2811" s="4"/>
      <c r="BF2811" s="4"/>
      <c r="BG2811" s="4"/>
      <c r="BH2811" s="4"/>
      <c r="BI2811" s="4"/>
      <c r="BJ2811" s="4"/>
      <c r="BK2811" s="4"/>
      <c r="BL2811" s="4"/>
      <c r="BM2811" s="4"/>
      <c r="BN2811" s="4"/>
      <c r="BO2811" s="4"/>
      <c r="BP2811" s="4"/>
      <c r="BQ2811" s="4"/>
      <c r="BR2811" s="4"/>
      <c r="BS2811" s="4"/>
      <c r="BT2811" s="4"/>
      <c r="BU2811" s="4"/>
      <c r="BV2811" s="4"/>
      <c r="BW2811" s="4"/>
      <c r="BZ2811" s="7"/>
      <c r="CF2811" s="7"/>
      <c r="CG2811" s="14"/>
      <c r="CH2811" s="7"/>
      <c r="CI2811" s="14"/>
      <c r="CJ2811" s="7"/>
      <c r="CK2811" s="14"/>
      <c r="CL2811" s="7"/>
      <c r="CM2811" s="14"/>
    </row>
    <row r="2812" spans="1:91" x14ac:dyDescent="0.3">
      <c r="A2812" s="10">
        <v>151</v>
      </c>
      <c r="B2812" s="36" t="s">
        <v>868</v>
      </c>
      <c r="G2812" s="36" t="s">
        <v>8245</v>
      </c>
      <c r="K2812" s="7"/>
      <c r="L2812" s="7" t="s">
        <v>834</v>
      </c>
      <c r="M2812" s="7" t="s">
        <v>618</v>
      </c>
      <c r="N2812" s="4"/>
      <c r="O2812" s="4"/>
      <c r="P2812" s="4"/>
      <c r="Q2812" s="4"/>
      <c r="R2812" s="4"/>
      <c r="S2812" s="4"/>
      <c r="T2812" s="4"/>
      <c r="U2812" s="4"/>
      <c r="V2812" s="4"/>
      <c r="W2812" s="4"/>
      <c r="X2812" s="4"/>
      <c r="Y2812" s="4"/>
      <c r="Z2812" s="4"/>
      <c r="AA2812" s="4"/>
      <c r="AB2812" s="4"/>
      <c r="AC2812" s="4"/>
      <c r="AD2812" s="4"/>
      <c r="AE2812" s="4"/>
      <c r="AF2812" s="4"/>
      <c r="AG2812" s="4"/>
      <c r="AH2812" s="4"/>
      <c r="AI2812" s="4"/>
      <c r="AJ2812" s="4"/>
      <c r="AK2812" s="4"/>
      <c r="AL2812" s="4"/>
      <c r="AM2812" s="4"/>
      <c r="AN2812" s="4"/>
      <c r="AO2812" s="4"/>
      <c r="AP2812" s="4"/>
      <c r="AQ2812" s="4"/>
      <c r="AR2812" s="4"/>
      <c r="AS2812" s="4"/>
      <c r="AT2812" s="4"/>
      <c r="AU2812" s="4"/>
      <c r="AV2812" s="4"/>
      <c r="AW2812" s="4"/>
      <c r="AX2812" s="4"/>
      <c r="AY2812" s="4"/>
      <c r="AZ2812" s="4"/>
      <c r="BA2812" s="4"/>
      <c r="BB2812" s="4"/>
      <c r="BC2812" s="4"/>
      <c r="BD2812" s="4"/>
      <c r="BE2812" s="4"/>
      <c r="BF2812" s="4"/>
      <c r="BG2812" s="4"/>
      <c r="BH2812" s="4"/>
      <c r="BI2812" s="4"/>
      <c r="BJ2812" s="4"/>
      <c r="BK2812" s="4"/>
      <c r="BL2812" s="4"/>
      <c r="BM2812" s="4"/>
      <c r="BN2812" s="4"/>
      <c r="BO2812" s="4"/>
      <c r="BP2812" s="4"/>
      <c r="BQ2812" s="4"/>
      <c r="BR2812" s="4"/>
      <c r="BS2812" s="4"/>
      <c r="BT2812" s="4"/>
      <c r="BU2812" s="4"/>
      <c r="BV2812" s="4"/>
      <c r="BW2812" s="4"/>
      <c r="BZ2812" s="7"/>
      <c r="CF2812" s="7"/>
      <c r="CG2812" s="14"/>
      <c r="CH2812" s="7"/>
      <c r="CI2812" s="14"/>
      <c r="CJ2812" s="7"/>
      <c r="CK2812" s="14"/>
      <c r="CL2812" s="7"/>
      <c r="CM2812" s="14"/>
    </row>
    <row r="2813" spans="1:91" x14ac:dyDescent="0.3">
      <c r="A2813" s="10">
        <v>151</v>
      </c>
      <c r="B2813" s="36" t="s">
        <v>1058</v>
      </c>
      <c r="G2813" s="36" t="s">
        <v>8246</v>
      </c>
      <c r="K2813" s="7"/>
      <c r="L2813" s="7" t="s">
        <v>834</v>
      </c>
      <c r="M2813" s="7" t="s">
        <v>669</v>
      </c>
      <c r="N2813" s="4"/>
      <c r="O2813" s="4"/>
      <c r="P2813" s="4"/>
      <c r="Q2813" s="4"/>
      <c r="R2813" s="4"/>
      <c r="S2813" s="4"/>
      <c r="T2813" s="4"/>
      <c r="U2813" s="4"/>
      <c r="V2813" s="4"/>
      <c r="W2813" s="4"/>
      <c r="X2813" s="4"/>
      <c r="Y2813" s="4"/>
      <c r="Z2813" s="4"/>
      <c r="AA2813" s="4"/>
      <c r="AB2813" s="4"/>
      <c r="AC2813" s="4"/>
      <c r="AD2813" s="4"/>
      <c r="AE2813" s="4"/>
      <c r="AF2813" s="4"/>
      <c r="AG2813" s="4"/>
      <c r="AH2813" s="4"/>
      <c r="AI2813" s="4"/>
      <c r="AJ2813" s="4"/>
      <c r="AK2813" s="4"/>
      <c r="AL2813" s="4"/>
      <c r="AM2813" s="4"/>
      <c r="AN2813" s="4"/>
      <c r="AO2813" s="4"/>
      <c r="AP2813" s="4"/>
      <c r="AQ2813" s="4"/>
      <c r="AR2813" s="4"/>
      <c r="AS2813" s="4"/>
      <c r="AT2813" s="4"/>
      <c r="AU2813" s="4"/>
      <c r="AV2813" s="4"/>
      <c r="AW2813" s="4"/>
      <c r="AX2813" s="4"/>
      <c r="AY2813" s="4"/>
      <c r="AZ2813" s="4"/>
      <c r="BA2813" s="4"/>
      <c r="BB2813" s="4"/>
      <c r="BC2813" s="4"/>
      <c r="BD2813" s="4"/>
      <c r="BE2813" s="4"/>
      <c r="BF2813" s="4"/>
      <c r="BG2813" s="4"/>
      <c r="BH2813" s="4"/>
      <c r="BI2813" s="4"/>
      <c r="BJ2813" s="4"/>
      <c r="BK2813" s="4"/>
      <c r="BL2813" s="4"/>
      <c r="BM2813" s="4"/>
      <c r="BN2813" s="4"/>
      <c r="BO2813" s="4"/>
      <c r="BP2813" s="4"/>
      <c r="BQ2813" s="4"/>
      <c r="BR2813" s="4"/>
      <c r="BS2813" s="4"/>
      <c r="BT2813" s="4"/>
      <c r="BU2813" s="4"/>
      <c r="BV2813" s="4"/>
      <c r="BW2813" s="4"/>
      <c r="BZ2813" s="7"/>
      <c r="CF2813" s="7"/>
      <c r="CG2813" s="14"/>
      <c r="CH2813" s="7"/>
      <c r="CI2813" s="14"/>
      <c r="CJ2813" s="7"/>
      <c r="CK2813" s="14"/>
      <c r="CL2813" s="7"/>
      <c r="CM2813" s="14"/>
    </row>
    <row r="2814" spans="1:91" x14ac:dyDescent="0.3">
      <c r="A2814" s="10">
        <v>151</v>
      </c>
      <c r="B2814" s="36" t="s">
        <v>860</v>
      </c>
      <c r="G2814" s="36" t="s">
        <v>8247</v>
      </c>
      <c r="K2814" s="7"/>
      <c r="L2814" s="7" t="s">
        <v>834</v>
      </c>
      <c r="M2814" s="7" t="s">
        <v>8111</v>
      </c>
      <c r="N2814" s="4"/>
      <c r="O2814" s="4"/>
      <c r="P2814" s="4"/>
      <c r="Q2814" s="4"/>
      <c r="R2814" s="4"/>
      <c r="S2814" s="4"/>
      <c r="T2814" s="4"/>
      <c r="U2814" s="4"/>
      <c r="V2814" s="4"/>
      <c r="W2814" s="4"/>
      <c r="X2814" s="4"/>
      <c r="Y2814" s="4"/>
      <c r="Z2814" s="4"/>
      <c r="AA2814" s="4"/>
      <c r="AB2814" s="4"/>
      <c r="AC2814" s="4"/>
      <c r="AD2814" s="4"/>
      <c r="AE2814" s="4"/>
      <c r="AF2814" s="4"/>
      <c r="AG2814" s="4"/>
      <c r="AH2814" s="4"/>
      <c r="AI2814" s="4"/>
      <c r="AJ2814" s="4"/>
      <c r="AK2814" s="4"/>
      <c r="AL2814" s="4"/>
      <c r="AM2814" s="4"/>
      <c r="AN2814" s="4"/>
      <c r="AO2814" s="4"/>
      <c r="AP2814" s="4"/>
      <c r="AQ2814" s="4"/>
      <c r="AR2814" s="4"/>
      <c r="AS2814" s="4"/>
      <c r="AT2814" s="4"/>
      <c r="AU2814" s="4"/>
      <c r="AV2814" s="4"/>
      <c r="AW2814" s="4"/>
      <c r="AX2814" s="4"/>
      <c r="AY2814" s="4"/>
      <c r="AZ2814" s="4"/>
      <c r="BA2814" s="4"/>
      <c r="BB2814" s="4"/>
      <c r="BC2814" s="4"/>
      <c r="BD2814" s="4"/>
      <c r="BE2814" s="4"/>
      <c r="BF2814" s="4"/>
      <c r="BG2814" s="4"/>
      <c r="BH2814" s="4"/>
      <c r="BI2814" s="4"/>
      <c r="BJ2814" s="4"/>
      <c r="BK2814" s="4"/>
      <c r="BL2814" s="4"/>
      <c r="BM2814" s="4"/>
      <c r="BN2814" s="4"/>
      <c r="BO2814" s="4"/>
      <c r="BP2814" s="4"/>
      <c r="BQ2814" s="4"/>
      <c r="BR2814" s="4"/>
      <c r="BS2814" s="4"/>
      <c r="BT2814" s="4"/>
      <c r="BU2814" s="4"/>
      <c r="BV2814" s="4"/>
      <c r="BW2814" s="4"/>
      <c r="BZ2814" s="7"/>
      <c r="CF2814" s="7"/>
      <c r="CG2814" s="14"/>
      <c r="CH2814" s="7"/>
      <c r="CI2814" s="14"/>
      <c r="CJ2814" s="7"/>
      <c r="CK2814" s="14"/>
      <c r="CL2814" s="7"/>
      <c r="CM2814" s="14"/>
    </row>
    <row r="2815" spans="1:91" x14ac:dyDescent="0.3">
      <c r="A2815" s="10">
        <v>151</v>
      </c>
      <c r="B2815" s="36" t="s">
        <v>1058</v>
      </c>
      <c r="G2815" s="36" t="s">
        <v>8248</v>
      </c>
      <c r="K2815" s="7"/>
      <c r="L2815" s="7" t="s">
        <v>834</v>
      </c>
      <c r="M2815" s="7" t="s">
        <v>633</v>
      </c>
      <c r="N2815" s="4"/>
      <c r="O2815" s="4"/>
      <c r="P2815" s="4"/>
      <c r="Q2815" s="4"/>
      <c r="R2815" s="4"/>
      <c r="S2815" s="4"/>
      <c r="T2815" s="4"/>
      <c r="U2815" s="4"/>
      <c r="V2815" s="4"/>
      <c r="W2815" s="4"/>
      <c r="X2815" s="4"/>
      <c r="Y2815" s="4"/>
      <c r="Z2815" s="4"/>
      <c r="AA2815" s="4"/>
      <c r="AB2815" s="4"/>
      <c r="AC2815" s="4"/>
      <c r="AD2815" s="4"/>
      <c r="AE2815" s="4"/>
      <c r="AF2815" s="4"/>
      <c r="AG2815" s="4"/>
      <c r="AH2815" s="4"/>
      <c r="AI2815" s="4"/>
      <c r="AJ2815" s="4"/>
      <c r="AK2815" s="4"/>
      <c r="AL2815" s="4"/>
      <c r="AM2815" s="4"/>
      <c r="AN2815" s="4"/>
      <c r="AO2815" s="4"/>
      <c r="AP2815" s="4"/>
      <c r="AQ2815" s="4"/>
      <c r="AR2815" s="4"/>
      <c r="AS2815" s="4"/>
      <c r="AT2815" s="4"/>
      <c r="AU2815" s="4"/>
      <c r="AV2815" s="4"/>
      <c r="AW2815" s="4"/>
      <c r="AX2815" s="4"/>
      <c r="AY2815" s="4"/>
      <c r="AZ2815" s="4"/>
      <c r="BA2815" s="4"/>
      <c r="BB2815" s="4"/>
      <c r="BC2815" s="4"/>
      <c r="BD2815" s="4"/>
      <c r="BE2815" s="4"/>
      <c r="BF2815" s="4"/>
      <c r="BG2815" s="4"/>
      <c r="BH2815" s="4"/>
      <c r="BI2815" s="4"/>
      <c r="BJ2815" s="4"/>
      <c r="BK2815" s="4"/>
      <c r="BL2815" s="4"/>
      <c r="BM2815" s="4"/>
      <c r="BN2815" s="4"/>
      <c r="BO2815" s="4"/>
      <c r="BP2815" s="4"/>
      <c r="BQ2815" s="4"/>
      <c r="BR2815" s="4"/>
      <c r="BS2815" s="4"/>
      <c r="BT2815" s="4"/>
      <c r="BU2815" s="4"/>
      <c r="BV2815" s="4"/>
      <c r="BW2815" s="4"/>
      <c r="BZ2815" s="7"/>
      <c r="CF2815" s="7"/>
      <c r="CG2815" s="14"/>
      <c r="CH2815" s="7"/>
      <c r="CI2815" s="14"/>
      <c r="CJ2815" s="7"/>
      <c r="CK2815" s="14"/>
      <c r="CL2815" s="7"/>
      <c r="CM2815" s="14"/>
    </row>
    <row r="2816" spans="1:91" x14ac:dyDescent="0.3">
      <c r="A2816" s="10">
        <v>151</v>
      </c>
      <c r="B2816" s="36" t="s">
        <v>857</v>
      </c>
      <c r="G2816" s="36" t="s">
        <v>8249</v>
      </c>
      <c r="K2816" s="7"/>
      <c r="L2816" s="7" t="s">
        <v>834</v>
      </c>
      <c r="M2816" s="7" t="s">
        <v>618</v>
      </c>
      <c r="N2816" s="4"/>
      <c r="O2816" s="4"/>
      <c r="P2816" s="4"/>
      <c r="Q2816" s="4"/>
      <c r="R2816" s="4"/>
      <c r="S2816" s="4"/>
      <c r="T2816" s="4"/>
      <c r="U2816" s="4"/>
      <c r="V2816" s="4"/>
      <c r="W2816" s="4"/>
      <c r="X2816" s="4"/>
      <c r="Y2816" s="4"/>
      <c r="Z2816" s="4"/>
      <c r="AA2816" s="4"/>
      <c r="AB2816" s="4"/>
      <c r="AC2816" s="4"/>
      <c r="AD2816" s="4"/>
      <c r="AE2816" s="4"/>
      <c r="AF2816" s="4"/>
      <c r="AG2816" s="4"/>
      <c r="AH2816" s="4"/>
      <c r="AI2816" s="4"/>
      <c r="AJ2816" s="4"/>
      <c r="AK2816" s="4"/>
      <c r="AL2816" s="4"/>
      <c r="AM2816" s="4"/>
      <c r="AN2816" s="4"/>
      <c r="AO2816" s="4"/>
      <c r="AP2816" s="4"/>
      <c r="AQ2816" s="4"/>
      <c r="AR2816" s="4"/>
      <c r="AS2816" s="4"/>
      <c r="AT2816" s="4"/>
      <c r="AU2816" s="4"/>
      <c r="AV2816" s="4"/>
      <c r="AW2816" s="4"/>
      <c r="AX2816" s="4"/>
      <c r="AY2816" s="4"/>
      <c r="AZ2816" s="4"/>
      <c r="BA2816" s="4"/>
      <c r="BB2816" s="4"/>
      <c r="BC2816" s="4"/>
      <c r="BD2816" s="4"/>
      <c r="BE2816" s="4"/>
      <c r="BF2816" s="4"/>
      <c r="BG2816" s="4"/>
      <c r="BH2816" s="4"/>
      <c r="BI2816" s="4"/>
      <c r="BJ2816" s="4"/>
      <c r="BK2816" s="4"/>
      <c r="BL2816" s="4"/>
      <c r="BM2816" s="4"/>
      <c r="BN2816" s="4"/>
      <c r="BO2816" s="4"/>
      <c r="BP2816" s="4"/>
      <c r="BQ2816" s="4"/>
      <c r="BR2816" s="4"/>
      <c r="BS2816" s="4"/>
      <c r="BT2816" s="4"/>
      <c r="BU2816" s="4"/>
      <c r="BV2816" s="4"/>
      <c r="BW2816" s="4"/>
      <c r="BZ2816" s="7"/>
      <c r="CF2816" s="7"/>
      <c r="CG2816" s="14"/>
      <c r="CH2816" s="7"/>
      <c r="CI2816" s="14"/>
      <c r="CJ2816" s="7"/>
      <c r="CK2816" s="14"/>
      <c r="CL2816" s="7"/>
      <c r="CM2816" s="14"/>
    </row>
    <row r="2817" spans="1:91" x14ac:dyDescent="0.3">
      <c r="A2817" s="10">
        <v>151</v>
      </c>
      <c r="B2817" s="36" t="s">
        <v>913</v>
      </c>
      <c r="G2817" s="36" t="s">
        <v>5061</v>
      </c>
      <c r="K2817" s="7"/>
      <c r="L2817" s="7" t="s">
        <v>834</v>
      </c>
      <c r="M2817" s="7" t="s">
        <v>618</v>
      </c>
      <c r="N2817" s="4"/>
      <c r="O2817" s="4"/>
      <c r="P2817" s="4"/>
      <c r="Q2817" s="4"/>
      <c r="R2817" s="4"/>
      <c r="S2817" s="4"/>
      <c r="T2817" s="4"/>
      <c r="U2817" s="4"/>
      <c r="V2817" s="4"/>
      <c r="W2817" s="4"/>
      <c r="X2817" s="4"/>
      <c r="Y2817" s="4"/>
      <c r="Z2817" s="4"/>
      <c r="AA2817" s="4"/>
      <c r="AB2817" s="4"/>
      <c r="AC2817" s="4"/>
      <c r="AD2817" s="4"/>
      <c r="AE2817" s="4"/>
      <c r="AF2817" s="4"/>
      <c r="AG2817" s="4"/>
      <c r="AH2817" s="4"/>
      <c r="AI2817" s="4"/>
      <c r="AJ2817" s="4"/>
      <c r="AK2817" s="4"/>
      <c r="AL2817" s="4"/>
      <c r="AM2817" s="4"/>
      <c r="AN2817" s="4"/>
      <c r="AO2817" s="4"/>
      <c r="AP2817" s="4"/>
      <c r="AQ2817" s="4"/>
      <c r="AR2817" s="4"/>
      <c r="AS2817" s="4"/>
      <c r="AT2817" s="4"/>
      <c r="AU2817" s="4"/>
      <c r="AV2817" s="4"/>
      <c r="AW2817" s="4"/>
      <c r="AX2817" s="4"/>
      <c r="AY2817" s="4"/>
      <c r="AZ2817" s="4"/>
      <c r="BA2817" s="4"/>
      <c r="BB2817" s="4"/>
      <c r="BC2817" s="4"/>
      <c r="BD2817" s="4"/>
      <c r="BE2817" s="4"/>
      <c r="BF2817" s="4"/>
      <c r="BG2817" s="4"/>
      <c r="BH2817" s="4"/>
      <c r="BI2817" s="4"/>
      <c r="BJ2817" s="4"/>
      <c r="BK2817" s="4"/>
      <c r="BL2817" s="4"/>
      <c r="BM2817" s="4"/>
      <c r="BN2817" s="4"/>
      <c r="BO2817" s="4"/>
      <c r="BP2817" s="4"/>
      <c r="BQ2817" s="4"/>
      <c r="BR2817" s="4"/>
      <c r="BS2817" s="4"/>
      <c r="BT2817" s="4"/>
      <c r="BU2817" s="4"/>
      <c r="BV2817" s="4"/>
      <c r="BW2817" s="4"/>
      <c r="BZ2817" s="7"/>
      <c r="CF2817" s="7"/>
      <c r="CG2817" s="14"/>
      <c r="CH2817" s="7"/>
      <c r="CI2817" s="14"/>
      <c r="CJ2817" s="7"/>
      <c r="CK2817" s="14"/>
      <c r="CL2817" s="7"/>
      <c r="CM2817" s="14"/>
    </row>
    <row r="2818" spans="1:91" x14ac:dyDescent="0.3">
      <c r="A2818" s="10">
        <v>151</v>
      </c>
      <c r="B2818" s="36" t="s">
        <v>895</v>
      </c>
      <c r="G2818" s="36" t="s">
        <v>8250</v>
      </c>
      <c r="K2818" s="7"/>
      <c r="L2818" s="7" t="s">
        <v>834</v>
      </c>
      <c r="M2818" s="7" t="s">
        <v>615</v>
      </c>
      <c r="N2818" s="4"/>
      <c r="O2818" s="4"/>
      <c r="P2818" s="4"/>
      <c r="Q2818" s="4"/>
      <c r="R2818" s="4"/>
      <c r="S2818" s="4"/>
      <c r="T2818" s="4"/>
      <c r="U2818" s="4"/>
      <c r="V2818" s="4"/>
      <c r="W2818" s="4"/>
      <c r="X2818" s="4"/>
      <c r="Y2818" s="4"/>
      <c r="Z2818" s="4"/>
      <c r="AA2818" s="4"/>
      <c r="AB2818" s="4"/>
      <c r="AC2818" s="4"/>
      <c r="AD2818" s="4"/>
      <c r="AE2818" s="4"/>
      <c r="AF2818" s="4"/>
      <c r="AG2818" s="4"/>
      <c r="AH2818" s="4"/>
      <c r="AI2818" s="4"/>
      <c r="AJ2818" s="4"/>
      <c r="AK2818" s="4"/>
      <c r="AL2818" s="4"/>
      <c r="AM2818" s="4"/>
      <c r="AN2818" s="4"/>
      <c r="AO2818" s="4"/>
      <c r="AP2818" s="4"/>
      <c r="AQ2818" s="4"/>
      <c r="AR2818" s="4"/>
      <c r="AS2818" s="4"/>
      <c r="AT2818" s="4"/>
      <c r="AU2818" s="4"/>
      <c r="AV2818" s="4"/>
      <c r="AW2818" s="4"/>
      <c r="AX2818" s="4"/>
      <c r="AY2818" s="4"/>
      <c r="AZ2818" s="4"/>
      <c r="BA2818" s="4"/>
      <c r="BB2818" s="4"/>
      <c r="BC2818" s="4"/>
      <c r="BD2818" s="4"/>
      <c r="BE2818" s="4"/>
      <c r="BF2818" s="4"/>
      <c r="BG2818" s="4"/>
      <c r="BH2818" s="4"/>
      <c r="BI2818" s="4"/>
      <c r="BJ2818" s="4"/>
      <c r="BK2818" s="4"/>
      <c r="BL2818" s="4"/>
      <c r="BM2818" s="4"/>
      <c r="BN2818" s="4"/>
      <c r="BO2818" s="4"/>
      <c r="BP2818" s="4"/>
      <c r="BQ2818" s="4"/>
      <c r="BR2818" s="4"/>
      <c r="BS2818" s="4"/>
      <c r="BT2818" s="4"/>
      <c r="BU2818" s="4"/>
      <c r="BV2818" s="4"/>
      <c r="BW2818" s="4"/>
      <c r="BZ2818" s="7"/>
      <c r="CF2818" s="7"/>
      <c r="CG2818" s="14"/>
      <c r="CH2818" s="7"/>
      <c r="CI2818" s="14"/>
      <c r="CJ2818" s="7"/>
      <c r="CK2818" s="14"/>
      <c r="CL2818" s="7"/>
      <c r="CM2818" s="14"/>
    </row>
    <row r="2819" spans="1:91" x14ac:dyDescent="0.3">
      <c r="A2819" s="10">
        <v>151</v>
      </c>
      <c r="B2819" s="36" t="s">
        <v>863</v>
      </c>
      <c r="G2819" s="36" t="s">
        <v>5151</v>
      </c>
      <c r="K2819" s="7"/>
      <c r="L2819" s="7" t="s">
        <v>834</v>
      </c>
      <c r="M2819" s="7" t="s">
        <v>5917</v>
      </c>
      <c r="N2819" s="4"/>
      <c r="O2819" s="4"/>
      <c r="P2819" s="4"/>
      <c r="Q2819" s="4"/>
      <c r="R2819" s="4"/>
      <c r="S2819" s="4"/>
      <c r="T2819" s="4"/>
      <c r="U2819" s="4"/>
      <c r="V2819" s="4"/>
      <c r="W2819" s="4"/>
      <c r="X2819" s="4"/>
      <c r="Y2819" s="4"/>
      <c r="Z2819" s="4"/>
      <c r="AA2819" s="4"/>
      <c r="AB2819" s="4"/>
      <c r="AC2819" s="4"/>
      <c r="AD2819" s="4"/>
      <c r="AE2819" s="4"/>
      <c r="AF2819" s="4"/>
      <c r="AG2819" s="4"/>
      <c r="AH2819" s="4"/>
      <c r="AI2819" s="4"/>
      <c r="AJ2819" s="4"/>
      <c r="AK2819" s="4"/>
      <c r="AL2819" s="4"/>
      <c r="AM2819" s="4"/>
      <c r="AN2819" s="4"/>
      <c r="AO2819" s="4"/>
      <c r="AP2819" s="4"/>
      <c r="AQ2819" s="4"/>
      <c r="AR2819" s="4"/>
      <c r="AS2819" s="4"/>
      <c r="AT2819" s="4"/>
      <c r="AU2819" s="4"/>
      <c r="AV2819" s="4"/>
      <c r="AW2819" s="4"/>
      <c r="AX2819" s="4"/>
      <c r="AY2819" s="4"/>
      <c r="AZ2819" s="4"/>
      <c r="BA2819" s="4"/>
      <c r="BB2819" s="4"/>
      <c r="BC2819" s="4"/>
      <c r="BD2819" s="4"/>
      <c r="BE2819" s="4"/>
      <c r="BF2819" s="4"/>
      <c r="BG2819" s="4"/>
      <c r="BH2819" s="4"/>
      <c r="BI2819" s="4"/>
      <c r="BJ2819" s="4"/>
      <c r="BK2819" s="4"/>
      <c r="BL2819" s="4"/>
      <c r="BM2819" s="4"/>
      <c r="BN2819" s="4"/>
      <c r="BO2819" s="4"/>
      <c r="BP2819" s="4"/>
      <c r="BQ2819" s="4"/>
      <c r="BR2819" s="4"/>
      <c r="BS2819" s="4"/>
      <c r="BT2819" s="4"/>
      <c r="BU2819" s="4"/>
      <c r="BV2819" s="4"/>
      <c r="BW2819" s="4"/>
      <c r="BZ2819" s="7"/>
      <c r="CF2819" s="7"/>
      <c r="CG2819" s="14"/>
      <c r="CH2819" s="7"/>
      <c r="CI2819" s="14"/>
      <c r="CJ2819" s="7"/>
      <c r="CK2819" s="14"/>
      <c r="CL2819" s="7"/>
      <c r="CM2819" s="14"/>
    </row>
    <row r="2820" spans="1:91" x14ac:dyDescent="0.3">
      <c r="A2820" s="10">
        <v>151</v>
      </c>
      <c r="B2820" s="36" t="s">
        <v>844</v>
      </c>
      <c r="G2820" s="36" t="s">
        <v>8251</v>
      </c>
      <c r="K2820" s="7"/>
      <c r="L2820" s="7" t="s">
        <v>834</v>
      </c>
      <c r="M2820" s="7" t="s">
        <v>618</v>
      </c>
      <c r="N2820" s="4"/>
      <c r="O2820" s="4"/>
      <c r="P2820" s="4"/>
      <c r="Q2820" s="4"/>
      <c r="R2820" s="4"/>
      <c r="S2820" s="4"/>
      <c r="T2820" s="4"/>
      <c r="U2820" s="4"/>
      <c r="V2820" s="4"/>
      <c r="W2820" s="4"/>
      <c r="X2820" s="4"/>
      <c r="Y2820" s="4"/>
      <c r="Z2820" s="4"/>
      <c r="AA2820" s="4"/>
      <c r="AB2820" s="4"/>
      <c r="AC2820" s="4"/>
      <c r="AD2820" s="4"/>
      <c r="AE2820" s="4"/>
      <c r="AF2820" s="4"/>
      <c r="AG2820" s="4"/>
      <c r="AH2820" s="4"/>
      <c r="AI2820" s="4"/>
      <c r="AJ2820" s="4"/>
      <c r="AK2820" s="4"/>
      <c r="AL2820" s="4"/>
      <c r="AM2820" s="4"/>
      <c r="AN2820" s="4"/>
      <c r="AO2820" s="4"/>
      <c r="AP2820" s="4"/>
      <c r="AQ2820" s="4"/>
      <c r="AR2820" s="4"/>
      <c r="AS2820" s="4"/>
      <c r="AT2820" s="4"/>
      <c r="AU2820" s="4"/>
      <c r="AV2820" s="4"/>
      <c r="AW2820" s="4"/>
      <c r="AX2820" s="4"/>
      <c r="AY2820" s="4"/>
      <c r="AZ2820" s="4"/>
      <c r="BA2820" s="4"/>
      <c r="BB2820" s="4"/>
      <c r="BC2820" s="4"/>
      <c r="BD2820" s="4"/>
      <c r="BE2820" s="4"/>
      <c r="BF2820" s="4"/>
      <c r="BG2820" s="4"/>
      <c r="BH2820" s="4"/>
      <c r="BI2820" s="4"/>
      <c r="BJ2820" s="4"/>
      <c r="BK2820" s="4"/>
      <c r="BL2820" s="4"/>
      <c r="BM2820" s="4"/>
      <c r="BN2820" s="4"/>
      <c r="BO2820" s="4"/>
      <c r="BP2820" s="4"/>
      <c r="BQ2820" s="4"/>
      <c r="BR2820" s="4"/>
      <c r="BS2820" s="4"/>
      <c r="BT2820" s="4"/>
      <c r="BU2820" s="4"/>
      <c r="BV2820" s="4"/>
      <c r="BW2820" s="4"/>
      <c r="BZ2820" s="7"/>
      <c r="CF2820" s="7"/>
      <c r="CG2820" s="14"/>
      <c r="CH2820" s="7"/>
      <c r="CI2820" s="14"/>
      <c r="CJ2820" s="7"/>
      <c r="CK2820" s="14"/>
      <c r="CL2820" s="7"/>
      <c r="CM2820" s="14"/>
    </row>
    <row r="2821" spans="1:91" x14ac:dyDescent="0.3">
      <c r="A2821" s="10">
        <v>151</v>
      </c>
      <c r="B2821" s="36" t="s">
        <v>1036</v>
      </c>
      <c r="G2821" s="36" t="s">
        <v>8252</v>
      </c>
      <c r="K2821" s="7"/>
      <c r="L2821" s="7" t="s">
        <v>834</v>
      </c>
      <c r="M2821" s="7" t="s">
        <v>621</v>
      </c>
      <c r="N2821" s="4"/>
      <c r="O2821" s="4"/>
      <c r="P2821" s="4"/>
      <c r="Q2821" s="4"/>
      <c r="R2821" s="4"/>
      <c r="S2821" s="4"/>
      <c r="T2821" s="4"/>
      <c r="U2821" s="4"/>
      <c r="V2821" s="4"/>
      <c r="W2821" s="4"/>
      <c r="X2821" s="4"/>
      <c r="Y2821" s="4"/>
      <c r="Z2821" s="4"/>
      <c r="AA2821" s="4"/>
      <c r="AB2821" s="4"/>
      <c r="AC2821" s="4"/>
      <c r="AD2821" s="4"/>
      <c r="AE2821" s="4"/>
      <c r="AF2821" s="4"/>
      <c r="AG2821" s="4"/>
      <c r="AH2821" s="4"/>
      <c r="AI2821" s="4"/>
      <c r="AJ2821" s="4"/>
      <c r="AK2821" s="4"/>
      <c r="AL2821" s="4"/>
      <c r="AM2821" s="4"/>
      <c r="AN2821" s="4"/>
      <c r="AO2821" s="4"/>
      <c r="AP2821" s="4"/>
      <c r="AQ2821" s="4"/>
      <c r="AR2821" s="4"/>
      <c r="AS2821" s="4"/>
      <c r="AT2821" s="4"/>
      <c r="AU2821" s="4"/>
      <c r="AV2821" s="4"/>
      <c r="AW2821" s="4"/>
      <c r="AX2821" s="4"/>
      <c r="AY2821" s="4"/>
      <c r="AZ2821" s="4"/>
      <c r="BA2821" s="4"/>
      <c r="BB2821" s="4"/>
      <c r="BC2821" s="4"/>
      <c r="BD2821" s="4"/>
      <c r="BE2821" s="4"/>
      <c r="BF2821" s="4"/>
      <c r="BG2821" s="4"/>
      <c r="BH2821" s="4"/>
      <c r="BI2821" s="4"/>
      <c r="BJ2821" s="4"/>
      <c r="BK2821" s="4"/>
      <c r="BL2821" s="4"/>
      <c r="BM2821" s="4"/>
      <c r="BN2821" s="4"/>
      <c r="BO2821" s="4"/>
      <c r="BP2821" s="4"/>
      <c r="BQ2821" s="4"/>
      <c r="BR2821" s="4"/>
      <c r="BS2821" s="4"/>
      <c r="BT2821" s="4"/>
      <c r="BU2821" s="4"/>
      <c r="BV2821" s="4"/>
      <c r="BW2821" s="4"/>
      <c r="BZ2821" s="7"/>
      <c r="CF2821" s="7"/>
      <c r="CG2821" s="14"/>
      <c r="CH2821" s="7"/>
      <c r="CI2821" s="14"/>
      <c r="CJ2821" s="7"/>
      <c r="CK2821" s="14"/>
      <c r="CL2821" s="7"/>
      <c r="CM2821" s="14"/>
    </row>
    <row r="2822" spans="1:91" x14ac:dyDescent="0.3">
      <c r="A2822" s="10">
        <v>151</v>
      </c>
      <c r="B2822" s="36" t="s">
        <v>5989</v>
      </c>
      <c r="G2822" s="36" t="s">
        <v>8253</v>
      </c>
      <c r="K2822" s="7"/>
      <c r="L2822" s="7" t="s">
        <v>834</v>
      </c>
      <c r="M2822" s="7" t="s">
        <v>765</v>
      </c>
      <c r="N2822" s="4"/>
      <c r="O2822" s="4"/>
      <c r="P2822" s="4"/>
      <c r="Q2822" s="4"/>
      <c r="R2822" s="4"/>
      <c r="S2822" s="4"/>
      <c r="T2822" s="4"/>
      <c r="U2822" s="4"/>
      <c r="V2822" s="4"/>
      <c r="W2822" s="4"/>
      <c r="X2822" s="4"/>
      <c r="Y2822" s="4"/>
      <c r="Z2822" s="4"/>
      <c r="AA2822" s="4"/>
      <c r="AB2822" s="4"/>
      <c r="AC2822" s="4"/>
      <c r="AD2822" s="4"/>
      <c r="AE2822" s="4"/>
      <c r="AF2822" s="4"/>
      <c r="AG2822" s="4"/>
      <c r="AH2822" s="4"/>
      <c r="AI2822" s="4"/>
      <c r="AJ2822" s="4"/>
      <c r="AK2822" s="4"/>
      <c r="AL2822" s="4"/>
      <c r="AM2822" s="4"/>
      <c r="AN2822" s="4"/>
      <c r="AO2822" s="4"/>
      <c r="AP2822" s="4"/>
      <c r="AQ2822" s="4"/>
      <c r="AR2822" s="4"/>
      <c r="AS2822" s="4"/>
      <c r="AT2822" s="4"/>
      <c r="AU2822" s="4"/>
      <c r="AV2822" s="4"/>
      <c r="AW2822" s="4"/>
      <c r="AX2822" s="4"/>
      <c r="AY2822" s="4"/>
      <c r="AZ2822" s="4"/>
      <c r="BA2822" s="4"/>
      <c r="BB2822" s="4"/>
      <c r="BC2822" s="4"/>
      <c r="BD2822" s="4"/>
      <c r="BE2822" s="4"/>
      <c r="BF2822" s="4"/>
      <c r="BG2822" s="4"/>
      <c r="BH2822" s="4"/>
      <c r="BI2822" s="4"/>
      <c r="BJ2822" s="4"/>
      <c r="BK2822" s="4"/>
      <c r="BL2822" s="4"/>
      <c r="BM2822" s="4"/>
      <c r="BN2822" s="4"/>
      <c r="BO2822" s="4"/>
      <c r="BP2822" s="4"/>
      <c r="BQ2822" s="4"/>
      <c r="BR2822" s="4"/>
      <c r="BS2822" s="4"/>
      <c r="BT2822" s="4"/>
      <c r="BU2822" s="4"/>
      <c r="BV2822" s="4"/>
      <c r="BW2822" s="4"/>
      <c r="BZ2822" s="7"/>
      <c r="CF2822" s="7"/>
      <c r="CG2822" s="14"/>
      <c r="CH2822" s="7"/>
      <c r="CI2822" s="14"/>
      <c r="CJ2822" s="7"/>
      <c r="CK2822" s="14"/>
      <c r="CL2822" s="7"/>
      <c r="CM2822" s="14"/>
    </row>
    <row r="2823" spans="1:91" x14ac:dyDescent="0.3">
      <c r="A2823" s="10">
        <v>151</v>
      </c>
      <c r="B2823" s="36" t="s">
        <v>895</v>
      </c>
      <c r="G2823" s="36" t="s">
        <v>8254</v>
      </c>
      <c r="K2823" s="7"/>
      <c r="L2823" s="7" t="s">
        <v>834</v>
      </c>
      <c r="M2823" s="7" t="s">
        <v>639</v>
      </c>
      <c r="N2823" s="4"/>
      <c r="O2823" s="4"/>
      <c r="P2823" s="4"/>
      <c r="Q2823" s="4"/>
      <c r="R2823" s="4"/>
      <c r="S2823" s="4"/>
      <c r="T2823" s="4"/>
      <c r="U2823" s="4"/>
      <c r="V2823" s="4"/>
      <c r="W2823" s="4"/>
      <c r="X2823" s="4"/>
      <c r="Y2823" s="4"/>
      <c r="Z2823" s="4"/>
      <c r="AA2823" s="4"/>
      <c r="AB2823" s="4"/>
      <c r="AC2823" s="4"/>
      <c r="AD2823" s="4"/>
      <c r="AE2823" s="4"/>
      <c r="AF2823" s="4"/>
      <c r="AG2823" s="4"/>
      <c r="AH2823" s="4"/>
      <c r="AI2823" s="4"/>
      <c r="AJ2823" s="4"/>
      <c r="AK2823" s="4"/>
      <c r="AL2823" s="4"/>
      <c r="AM2823" s="4"/>
      <c r="AN2823" s="4"/>
      <c r="AO2823" s="4"/>
      <c r="AP2823" s="4"/>
      <c r="AQ2823" s="4"/>
      <c r="AR2823" s="4"/>
      <c r="AS2823" s="4"/>
      <c r="AT2823" s="4"/>
      <c r="AU2823" s="4"/>
      <c r="AV2823" s="4"/>
      <c r="AW2823" s="4"/>
      <c r="AX2823" s="4"/>
      <c r="AY2823" s="4"/>
      <c r="AZ2823" s="4"/>
      <c r="BA2823" s="4"/>
      <c r="BB2823" s="4"/>
      <c r="BC2823" s="4"/>
      <c r="BD2823" s="4"/>
      <c r="BE2823" s="4"/>
      <c r="BF2823" s="4"/>
      <c r="BG2823" s="4"/>
      <c r="BH2823" s="4"/>
      <c r="BI2823" s="4"/>
      <c r="BJ2823" s="4"/>
      <c r="BK2823" s="4"/>
      <c r="BL2823" s="4"/>
      <c r="BM2823" s="4"/>
      <c r="BN2823" s="4"/>
      <c r="BO2823" s="4"/>
      <c r="BP2823" s="4"/>
      <c r="BQ2823" s="4"/>
      <c r="BR2823" s="4"/>
      <c r="BS2823" s="4"/>
      <c r="BT2823" s="4"/>
      <c r="BU2823" s="4"/>
      <c r="BV2823" s="4"/>
      <c r="BW2823" s="4"/>
      <c r="BZ2823" s="7"/>
      <c r="CF2823" s="7"/>
      <c r="CG2823" s="14"/>
      <c r="CH2823" s="7"/>
      <c r="CI2823" s="14"/>
      <c r="CJ2823" s="7"/>
      <c r="CK2823" s="14"/>
      <c r="CL2823" s="7"/>
      <c r="CM2823" s="14"/>
    </row>
    <row r="2824" spans="1:91" x14ac:dyDescent="0.3">
      <c r="A2824" s="10">
        <v>151</v>
      </c>
      <c r="B2824" s="36" t="s">
        <v>1025</v>
      </c>
      <c r="G2824" s="36" t="s">
        <v>8255</v>
      </c>
      <c r="K2824" s="7"/>
      <c r="L2824" s="7" t="s">
        <v>834</v>
      </c>
      <c r="M2824" s="7" t="s">
        <v>678</v>
      </c>
      <c r="N2824" s="4"/>
      <c r="O2824" s="4"/>
      <c r="P2824" s="4"/>
      <c r="Q2824" s="4"/>
      <c r="R2824" s="4"/>
      <c r="S2824" s="4"/>
      <c r="T2824" s="4"/>
      <c r="U2824" s="4"/>
      <c r="V2824" s="4"/>
      <c r="W2824" s="4"/>
      <c r="X2824" s="4"/>
      <c r="Y2824" s="4"/>
      <c r="Z2824" s="4"/>
      <c r="AA2824" s="4"/>
      <c r="AB2824" s="4"/>
      <c r="AC2824" s="4"/>
      <c r="AD2824" s="4"/>
      <c r="AE2824" s="4"/>
      <c r="AF2824" s="4"/>
      <c r="AG2824" s="4"/>
      <c r="AH2824" s="4"/>
      <c r="AI2824" s="4"/>
      <c r="AJ2824" s="4"/>
      <c r="AK2824" s="4"/>
      <c r="AL2824" s="4"/>
      <c r="AM2824" s="4"/>
      <c r="AN2824" s="4"/>
      <c r="AO2824" s="4"/>
      <c r="AP2824" s="4"/>
      <c r="AQ2824" s="4"/>
      <c r="AR2824" s="4"/>
      <c r="AS2824" s="4"/>
      <c r="AT2824" s="4"/>
      <c r="AU2824" s="4"/>
      <c r="AV2824" s="4"/>
      <c r="AW2824" s="4"/>
      <c r="AX2824" s="4"/>
      <c r="AY2824" s="4"/>
      <c r="AZ2824" s="4"/>
      <c r="BA2824" s="4"/>
      <c r="BB2824" s="4"/>
      <c r="BC2824" s="4"/>
      <c r="BD2824" s="4"/>
      <c r="BE2824" s="4"/>
      <c r="BF2824" s="4"/>
      <c r="BG2824" s="4"/>
      <c r="BH2824" s="4"/>
      <c r="BI2824" s="4"/>
      <c r="BJ2824" s="4"/>
      <c r="BK2824" s="4"/>
      <c r="BL2824" s="4"/>
      <c r="BM2824" s="4"/>
      <c r="BN2824" s="4"/>
      <c r="BO2824" s="4"/>
      <c r="BP2824" s="4"/>
      <c r="BQ2824" s="4"/>
      <c r="BR2824" s="4"/>
      <c r="BS2824" s="4"/>
      <c r="BT2824" s="4"/>
      <c r="BU2824" s="4"/>
      <c r="BV2824" s="4"/>
      <c r="BW2824" s="4"/>
      <c r="BZ2824" s="7"/>
      <c r="CF2824" s="7"/>
      <c r="CG2824" s="14"/>
      <c r="CH2824" s="7"/>
      <c r="CI2824" s="14"/>
      <c r="CJ2824" s="7"/>
      <c r="CK2824" s="14"/>
      <c r="CL2824" s="7"/>
      <c r="CM2824" s="14"/>
    </row>
    <row r="2825" spans="1:91" x14ac:dyDescent="0.3">
      <c r="A2825" s="10">
        <v>151</v>
      </c>
      <c r="B2825" s="36" t="s">
        <v>913</v>
      </c>
      <c r="G2825" s="36" t="s">
        <v>8256</v>
      </c>
      <c r="K2825" s="7"/>
      <c r="L2825" s="7" t="s">
        <v>834</v>
      </c>
      <c r="M2825" s="7" t="s">
        <v>615</v>
      </c>
      <c r="N2825" s="4"/>
      <c r="O2825" s="4"/>
      <c r="P2825" s="4"/>
      <c r="Q2825" s="4"/>
      <c r="R2825" s="4"/>
      <c r="S2825" s="4"/>
      <c r="T2825" s="4"/>
      <c r="U2825" s="4"/>
      <c r="V2825" s="4"/>
      <c r="W2825" s="4"/>
      <c r="X2825" s="4"/>
      <c r="Y2825" s="4"/>
      <c r="Z2825" s="4"/>
      <c r="AA2825" s="4"/>
      <c r="AB2825" s="4"/>
      <c r="AC2825" s="4"/>
      <c r="AD2825" s="4"/>
      <c r="AE2825" s="4"/>
      <c r="AF2825" s="4"/>
      <c r="AG2825" s="4"/>
      <c r="AH2825" s="4"/>
      <c r="AI2825" s="4"/>
      <c r="AJ2825" s="4"/>
      <c r="AK2825" s="4"/>
      <c r="AL2825" s="4"/>
      <c r="AM2825" s="4"/>
      <c r="AN2825" s="4"/>
      <c r="AO2825" s="4"/>
      <c r="AP2825" s="4"/>
      <c r="AQ2825" s="4"/>
      <c r="AR2825" s="4"/>
      <c r="AS2825" s="4"/>
      <c r="AT2825" s="4"/>
      <c r="AU2825" s="4"/>
      <c r="AV2825" s="4"/>
      <c r="AW2825" s="4"/>
      <c r="AX2825" s="4"/>
      <c r="AY2825" s="4"/>
      <c r="AZ2825" s="4"/>
      <c r="BA2825" s="4"/>
      <c r="BB2825" s="4"/>
      <c r="BC2825" s="4"/>
      <c r="BD2825" s="4"/>
      <c r="BE2825" s="4"/>
      <c r="BF2825" s="4"/>
      <c r="BG2825" s="4"/>
      <c r="BH2825" s="4"/>
      <c r="BI2825" s="4"/>
      <c r="BJ2825" s="4"/>
      <c r="BK2825" s="4"/>
      <c r="BL2825" s="4"/>
      <c r="BM2825" s="4"/>
      <c r="BN2825" s="4"/>
      <c r="BO2825" s="4"/>
      <c r="BP2825" s="4"/>
      <c r="BQ2825" s="4"/>
      <c r="BR2825" s="4"/>
      <c r="BS2825" s="4"/>
      <c r="BT2825" s="4"/>
      <c r="BU2825" s="4"/>
      <c r="BV2825" s="4"/>
      <c r="BW2825" s="4"/>
      <c r="BZ2825" s="7"/>
      <c r="CF2825" s="7"/>
      <c r="CG2825" s="14"/>
      <c r="CH2825" s="7"/>
      <c r="CI2825" s="14"/>
      <c r="CJ2825" s="7"/>
      <c r="CK2825" s="14"/>
      <c r="CL2825" s="7"/>
      <c r="CM2825" s="14"/>
    </row>
    <row r="2826" spans="1:91" x14ac:dyDescent="0.3">
      <c r="A2826" s="10">
        <v>151</v>
      </c>
      <c r="B2826" s="36" t="s">
        <v>1036</v>
      </c>
      <c r="G2826" s="36" t="s">
        <v>8257</v>
      </c>
      <c r="K2826" s="7"/>
      <c r="L2826" s="7" t="s">
        <v>834</v>
      </c>
      <c r="M2826" s="7" t="s">
        <v>621</v>
      </c>
      <c r="N2826" s="4"/>
      <c r="O2826" s="4"/>
      <c r="P2826" s="4"/>
      <c r="Q2826" s="4"/>
      <c r="R2826" s="4"/>
      <c r="S2826" s="4"/>
      <c r="T2826" s="4"/>
      <c r="U2826" s="4"/>
      <c r="V2826" s="4"/>
      <c r="W2826" s="4"/>
      <c r="X2826" s="4"/>
      <c r="Y2826" s="4"/>
      <c r="Z2826" s="4"/>
      <c r="AA2826" s="4"/>
      <c r="AB2826" s="4"/>
      <c r="AC2826" s="4"/>
      <c r="AD2826" s="4"/>
      <c r="AE2826" s="4"/>
      <c r="AF2826" s="4"/>
      <c r="AG2826" s="4"/>
      <c r="AH2826" s="4"/>
      <c r="AI2826" s="4"/>
      <c r="AJ2826" s="4"/>
      <c r="AK2826" s="4"/>
      <c r="AL2826" s="4"/>
      <c r="AM2826" s="4"/>
      <c r="AN2826" s="4"/>
      <c r="AO2826" s="4"/>
      <c r="AP2826" s="4"/>
      <c r="AQ2826" s="4"/>
      <c r="AR2826" s="4"/>
      <c r="AS2826" s="4"/>
      <c r="AT2826" s="4"/>
      <c r="AU2826" s="4"/>
      <c r="AV2826" s="4"/>
      <c r="AW2826" s="4"/>
      <c r="AX2826" s="4"/>
      <c r="AY2826" s="4"/>
      <c r="AZ2826" s="4"/>
      <c r="BA2826" s="4"/>
      <c r="BB2826" s="4"/>
      <c r="BC2826" s="4"/>
      <c r="BD2826" s="4"/>
      <c r="BE2826" s="4"/>
      <c r="BF2826" s="4"/>
      <c r="BG2826" s="4"/>
      <c r="BH2826" s="4"/>
      <c r="BI2826" s="4"/>
      <c r="BJ2826" s="4"/>
      <c r="BK2826" s="4"/>
      <c r="BL2826" s="4"/>
      <c r="BM2826" s="4"/>
      <c r="BN2826" s="4"/>
      <c r="BO2826" s="4"/>
      <c r="BP2826" s="4"/>
      <c r="BQ2826" s="4"/>
      <c r="BR2826" s="4"/>
      <c r="BS2826" s="4"/>
      <c r="BT2826" s="4"/>
      <c r="BU2826" s="4"/>
      <c r="BV2826" s="4"/>
      <c r="BW2826" s="4"/>
      <c r="BZ2826" s="7"/>
      <c r="CF2826" s="7"/>
      <c r="CG2826" s="14"/>
      <c r="CH2826" s="7"/>
      <c r="CI2826" s="14"/>
      <c r="CJ2826" s="7"/>
      <c r="CK2826" s="14"/>
      <c r="CL2826" s="7"/>
      <c r="CM2826" s="14"/>
    </row>
    <row r="2827" spans="1:91" x14ac:dyDescent="0.3">
      <c r="A2827" s="10">
        <v>151</v>
      </c>
      <c r="B2827" s="36" t="s">
        <v>1058</v>
      </c>
      <c r="G2827" s="36" t="s">
        <v>8258</v>
      </c>
      <c r="K2827" s="7"/>
      <c r="L2827" s="7" t="s">
        <v>834</v>
      </c>
      <c r="M2827" s="7" t="s">
        <v>615</v>
      </c>
      <c r="N2827" s="4"/>
      <c r="O2827" s="4"/>
      <c r="P2827" s="4"/>
      <c r="Q2827" s="4"/>
      <c r="R2827" s="4"/>
      <c r="S2827" s="4"/>
      <c r="T2827" s="4"/>
      <c r="U2827" s="4"/>
      <c r="V2827" s="4"/>
      <c r="W2827" s="4"/>
      <c r="X2827" s="4"/>
      <c r="Y2827" s="4"/>
      <c r="Z2827" s="4"/>
      <c r="AA2827" s="4"/>
      <c r="AB2827" s="4"/>
      <c r="AC2827" s="4"/>
      <c r="AD2827" s="4"/>
      <c r="AE2827" s="4"/>
      <c r="AF2827" s="4"/>
      <c r="AG2827" s="4"/>
      <c r="AH2827" s="4"/>
      <c r="AI2827" s="4"/>
      <c r="AJ2827" s="4"/>
      <c r="AK2827" s="4"/>
      <c r="AL2827" s="4"/>
      <c r="AM2827" s="4"/>
      <c r="AN2827" s="4"/>
      <c r="AO2827" s="4"/>
      <c r="AP2827" s="4"/>
      <c r="AQ2827" s="4"/>
      <c r="AR2827" s="4"/>
      <c r="AS2827" s="4"/>
      <c r="AT2827" s="4"/>
      <c r="AU2827" s="4"/>
      <c r="AV2827" s="4"/>
      <c r="AW2827" s="4"/>
      <c r="AX2827" s="4"/>
      <c r="AY2827" s="4"/>
      <c r="AZ2827" s="4"/>
      <c r="BA2827" s="4"/>
      <c r="BB2827" s="4"/>
      <c r="BC2827" s="4"/>
      <c r="BD2827" s="4"/>
      <c r="BE2827" s="4"/>
      <c r="BF2827" s="4"/>
      <c r="BG2827" s="4"/>
      <c r="BH2827" s="4"/>
      <c r="BI2827" s="4"/>
      <c r="BJ2827" s="4"/>
      <c r="BK2827" s="4"/>
      <c r="BL2827" s="4"/>
      <c r="BM2827" s="4"/>
      <c r="BN2827" s="4"/>
      <c r="BO2827" s="4"/>
      <c r="BP2827" s="4"/>
      <c r="BQ2827" s="4"/>
      <c r="BR2827" s="4"/>
      <c r="BS2827" s="4"/>
      <c r="BT2827" s="4"/>
      <c r="BU2827" s="4"/>
      <c r="BV2827" s="4"/>
      <c r="BW2827" s="4"/>
      <c r="BZ2827" s="7"/>
      <c r="CF2827" s="7"/>
      <c r="CG2827" s="14"/>
      <c r="CH2827" s="7"/>
      <c r="CI2827" s="14"/>
      <c r="CJ2827" s="7"/>
      <c r="CK2827" s="14"/>
      <c r="CL2827" s="7"/>
      <c r="CM2827" s="14"/>
    </row>
    <row r="2828" spans="1:91" x14ac:dyDescent="0.3">
      <c r="A2828" s="10">
        <v>151</v>
      </c>
      <c r="B2828" s="36" t="s">
        <v>1058</v>
      </c>
      <c r="G2828" s="36" t="s">
        <v>8259</v>
      </c>
      <c r="K2828" s="7"/>
      <c r="L2828" s="7" t="s">
        <v>834</v>
      </c>
      <c r="M2828" s="7" t="s">
        <v>639</v>
      </c>
      <c r="N2828" s="4"/>
      <c r="O2828" s="4"/>
      <c r="P2828" s="4"/>
      <c r="Q2828" s="4"/>
      <c r="R2828" s="4"/>
      <c r="S2828" s="4"/>
      <c r="T2828" s="4"/>
      <c r="U2828" s="4"/>
      <c r="V2828" s="4"/>
      <c r="W2828" s="4"/>
      <c r="X2828" s="4"/>
      <c r="Y2828" s="4"/>
      <c r="Z2828" s="4"/>
      <c r="AA2828" s="4"/>
      <c r="AB2828" s="4"/>
      <c r="AC2828" s="4"/>
      <c r="AD2828" s="4"/>
      <c r="AE2828" s="4"/>
      <c r="AF2828" s="4"/>
      <c r="AG2828" s="4"/>
      <c r="AH2828" s="4"/>
      <c r="AI2828" s="4"/>
      <c r="AJ2828" s="4"/>
      <c r="AK2828" s="4"/>
      <c r="AL2828" s="4"/>
      <c r="AM2828" s="4"/>
      <c r="AN2828" s="4"/>
      <c r="AO2828" s="4"/>
      <c r="AP2828" s="4"/>
      <c r="AQ2828" s="4"/>
      <c r="AR2828" s="4"/>
      <c r="AS2828" s="4"/>
      <c r="AT2828" s="4"/>
      <c r="AU2828" s="4"/>
      <c r="AV2828" s="4"/>
      <c r="AW2828" s="4"/>
      <c r="AX2828" s="4"/>
      <c r="AY2828" s="4"/>
      <c r="AZ2828" s="4"/>
      <c r="BA2828" s="4"/>
      <c r="BB2828" s="4"/>
      <c r="BC2828" s="4"/>
      <c r="BD2828" s="4"/>
      <c r="BE2828" s="4"/>
      <c r="BF2828" s="4"/>
      <c r="BG2828" s="4"/>
      <c r="BH2828" s="4"/>
      <c r="BI2828" s="4"/>
      <c r="BJ2828" s="4"/>
      <c r="BK2828" s="4"/>
      <c r="BL2828" s="4"/>
      <c r="BM2828" s="4"/>
      <c r="BN2828" s="4"/>
      <c r="BO2828" s="4"/>
      <c r="BP2828" s="4"/>
      <c r="BQ2828" s="4"/>
      <c r="BR2828" s="4"/>
      <c r="BS2828" s="4"/>
      <c r="BT2828" s="4"/>
      <c r="BU2828" s="4"/>
      <c r="BV2828" s="4"/>
      <c r="BW2828" s="4"/>
      <c r="BZ2828" s="7"/>
      <c r="CF2828" s="7"/>
      <c r="CG2828" s="14"/>
      <c r="CH2828" s="7"/>
      <c r="CI2828" s="14"/>
      <c r="CJ2828" s="7"/>
      <c r="CK2828" s="14"/>
      <c r="CL2828" s="7"/>
      <c r="CM2828" s="14"/>
    </row>
    <row r="2829" spans="1:91" x14ac:dyDescent="0.3">
      <c r="A2829" s="10">
        <v>151</v>
      </c>
      <c r="B2829" s="36" t="s">
        <v>1058</v>
      </c>
      <c r="G2829" s="36" t="s">
        <v>8260</v>
      </c>
      <c r="K2829" s="7"/>
      <c r="L2829" s="7" t="s">
        <v>834</v>
      </c>
      <c r="M2829" s="7" t="s">
        <v>765</v>
      </c>
      <c r="N2829" s="4"/>
      <c r="O2829" s="4"/>
      <c r="P2829" s="4"/>
      <c r="Q2829" s="4"/>
      <c r="R2829" s="4"/>
      <c r="S2829" s="4"/>
      <c r="T2829" s="4"/>
      <c r="U2829" s="4"/>
      <c r="V2829" s="4"/>
      <c r="W2829" s="4"/>
      <c r="X2829" s="4"/>
      <c r="Y2829" s="4"/>
      <c r="Z2829" s="4"/>
      <c r="AA2829" s="4"/>
      <c r="AB2829" s="4"/>
      <c r="AC2829" s="4"/>
      <c r="AD2829" s="4"/>
      <c r="AE2829" s="4"/>
      <c r="AF2829" s="4"/>
      <c r="AG2829" s="4"/>
      <c r="AH2829" s="4"/>
      <c r="AI2829" s="4"/>
      <c r="AJ2829" s="4"/>
      <c r="AK2829" s="4"/>
      <c r="AL2829" s="4"/>
      <c r="AM2829" s="4"/>
      <c r="AN2829" s="4"/>
      <c r="AO2829" s="4"/>
      <c r="AP2829" s="4"/>
      <c r="AQ2829" s="4"/>
      <c r="AR2829" s="4"/>
      <c r="AS2829" s="4"/>
      <c r="AT2829" s="4"/>
      <c r="AU2829" s="4"/>
      <c r="AV2829" s="4"/>
      <c r="AW2829" s="4"/>
      <c r="AX2829" s="4"/>
      <c r="AY2829" s="4"/>
      <c r="AZ2829" s="4"/>
      <c r="BA2829" s="4"/>
      <c r="BB2829" s="4"/>
      <c r="BC2829" s="4"/>
      <c r="BD2829" s="4"/>
      <c r="BE2829" s="4"/>
      <c r="BF2829" s="4"/>
      <c r="BG2829" s="4"/>
      <c r="BH2829" s="4"/>
      <c r="BI2829" s="4"/>
      <c r="BJ2829" s="4"/>
      <c r="BK2829" s="4"/>
      <c r="BL2829" s="4"/>
      <c r="BM2829" s="4"/>
      <c r="BN2829" s="4"/>
      <c r="BO2829" s="4"/>
      <c r="BP2829" s="4"/>
      <c r="BQ2829" s="4"/>
      <c r="BR2829" s="4"/>
      <c r="BS2829" s="4"/>
      <c r="BT2829" s="4"/>
      <c r="BU2829" s="4"/>
      <c r="BV2829" s="4"/>
      <c r="BW2829" s="4"/>
      <c r="BZ2829" s="7"/>
      <c r="CF2829" s="7"/>
      <c r="CG2829" s="14"/>
      <c r="CH2829" s="7"/>
      <c r="CI2829" s="14"/>
      <c r="CJ2829" s="7"/>
      <c r="CK2829" s="14"/>
      <c r="CL2829" s="7"/>
      <c r="CM2829" s="14"/>
    </row>
    <row r="2830" spans="1:91" x14ac:dyDescent="0.3">
      <c r="A2830" s="10">
        <v>151</v>
      </c>
      <c r="B2830" s="36" t="s">
        <v>860</v>
      </c>
      <c r="G2830" s="36" t="s">
        <v>8261</v>
      </c>
      <c r="K2830" s="7"/>
      <c r="L2830" s="7" t="s">
        <v>834</v>
      </c>
      <c r="M2830" s="7" t="s">
        <v>669</v>
      </c>
      <c r="N2830" s="4"/>
      <c r="O2830" s="4"/>
      <c r="P2830" s="4"/>
      <c r="Q2830" s="4"/>
      <c r="R2830" s="4"/>
      <c r="S2830" s="4"/>
      <c r="T2830" s="4"/>
      <c r="U2830" s="4"/>
      <c r="V2830" s="4"/>
      <c r="W2830" s="4"/>
      <c r="X2830" s="4"/>
      <c r="Y2830" s="4"/>
      <c r="Z2830" s="4"/>
      <c r="AA2830" s="4"/>
      <c r="AB2830" s="4"/>
      <c r="AC2830" s="4"/>
      <c r="AD2830" s="4"/>
      <c r="AE2830" s="4"/>
      <c r="AF2830" s="4"/>
      <c r="AG2830" s="4"/>
      <c r="AH2830" s="4"/>
      <c r="AI2830" s="4"/>
      <c r="AJ2830" s="4"/>
      <c r="AK2830" s="4"/>
      <c r="AL2830" s="4"/>
      <c r="AM2830" s="4"/>
      <c r="AN2830" s="4"/>
      <c r="AO2830" s="4"/>
      <c r="AP2830" s="4"/>
      <c r="AQ2830" s="4"/>
      <c r="AR2830" s="4"/>
      <c r="AS2830" s="4"/>
      <c r="AT2830" s="4"/>
      <c r="AU2830" s="4"/>
      <c r="AV2830" s="4"/>
      <c r="AW2830" s="4"/>
      <c r="AX2830" s="4"/>
      <c r="AY2830" s="4"/>
      <c r="AZ2830" s="4"/>
      <c r="BA2830" s="4"/>
      <c r="BB2830" s="4"/>
      <c r="BC2830" s="4"/>
      <c r="BD2830" s="4"/>
      <c r="BE2830" s="4"/>
      <c r="BF2830" s="4"/>
      <c r="BG2830" s="4"/>
      <c r="BH2830" s="4"/>
      <c r="BI2830" s="4"/>
      <c r="BJ2830" s="4"/>
      <c r="BK2830" s="4"/>
      <c r="BL2830" s="4"/>
      <c r="BM2830" s="4"/>
      <c r="BN2830" s="4"/>
      <c r="BO2830" s="4"/>
      <c r="BP2830" s="4"/>
      <c r="BQ2830" s="4"/>
      <c r="BR2830" s="4"/>
      <c r="BS2830" s="4"/>
      <c r="BT2830" s="4"/>
      <c r="BU2830" s="4"/>
      <c r="BV2830" s="4"/>
      <c r="BW2830" s="4"/>
      <c r="BZ2830" s="7"/>
      <c r="CF2830" s="7"/>
      <c r="CG2830" s="14"/>
      <c r="CH2830" s="7"/>
      <c r="CI2830" s="14"/>
      <c r="CJ2830" s="7"/>
      <c r="CK2830" s="14"/>
      <c r="CL2830" s="7"/>
      <c r="CM2830" s="14"/>
    </row>
    <row r="2831" spans="1:91" x14ac:dyDescent="0.3">
      <c r="A2831" s="10">
        <v>151</v>
      </c>
      <c r="B2831" s="36" t="s">
        <v>868</v>
      </c>
      <c r="G2831" s="36" t="s">
        <v>8262</v>
      </c>
      <c r="K2831" s="7"/>
      <c r="L2831" s="7" t="s">
        <v>834</v>
      </c>
      <c r="M2831" s="7" t="s">
        <v>618</v>
      </c>
      <c r="N2831" s="4"/>
      <c r="O2831" s="4"/>
      <c r="P2831" s="4"/>
      <c r="Q2831" s="4"/>
      <c r="R2831" s="4"/>
      <c r="S2831" s="4"/>
      <c r="T2831" s="4"/>
      <c r="U2831" s="4"/>
      <c r="V2831" s="4"/>
      <c r="W2831" s="4"/>
      <c r="X2831" s="4"/>
      <c r="Y2831" s="4"/>
      <c r="Z2831" s="4"/>
      <c r="AA2831" s="4"/>
      <c r="AB2831" s="4"/>
      <c r="AC2831" s="4"/>
      <c r="AD2831" s="4"/>
      <c r="AE2831" s="4"/>
      <c r="AF2831" s="4"/>
      <c r="AG2831" s="4"/>
      <c r="AH2831" s="4"/>
      <c r="AI2831" s="4"/>
      <c r="AJ2831" s="4"/>
      <c r="AK2831" s="4"/>
      <c r="AL2831" s="4"/>
      <c r="AM2831" s="4"/>
      <c r="AN2831" s="4"/>
      <c r="AO2831" s="4"/>
      <c r="AP2831" s="4"/>
      <c r="AQ2831" s="4"/>
      <c r="AR2831" s="4"/>
      <c r="AS2831" s="4"/>
      <c r="AT2831" s="4"/>
      <c r="AU2831" s="4"/>
      <c r="AV2831" s="4"/>
      <c r="AW2831" s="4"/>
      <c r="AX2831" s="4"/>
      <c r="AY2831" s="4"/>
      <c r="AZ2831" s="4"/>
      <c r="BA2831" s="4"/>
      <c r="BB2831" s="4"/>
      <c r="BC2831" s="4"/>
      <c r="BD2831" s="4"/>
      <c r="BE2831" s="4"/>
      <c r="BF2831" s="4"/>
      <c r="BG2831" s="4"/>
      <c r="BH2831" s="4"/>
      <c r="BI2831" s="4"/>
      <c r="BJ2831" s="4"/>
      <c r="BK2831" s="4"/>
      <c r="BL2831" s="4"/>
      <c r="BM2831" s="4"/>
      <c r="BN2831" s="4"/>
      <c r="BO2831" s="4"/>
      <c r="BP2831" s="4"/>
      <c r="BQ2831" s="4"/>
      <c r="BR2831" s="4"/>
      <c r="BS2831" s="4"/>
      <c r="BT2831" s="4"/>
      <c r="BU2831" s="4"/>
      <c r="BV2831" s="4"/>
      <c r="BW2831" s="4"/>
      <c r="BZ2831" s="7"/>
      <c r="CF2831" s="7"/>
      <c r="CG2831" s="14"/>
      <c r="CH2831" s="7"/>
      <c r="CI2831" s="14"/>
      <c r="CJ2831" s="7"/>
      <c r="CK2831" s="14"/>
      <c r="CL2831" s="7"/>
      <c r="CM2831" s="14"/>
    </row>
    <row r="2832" spans="1:91" x14ac:dyDescent="0.3">
      <c r="A2832" s="10">
        <v>151</v>
      </c>
      <c r="B2832" s="36" t="s">
        <v>1036</v>
      </c>
      <c r="G2832" s="36" t="s">
        <v>8263</v>
      </c>
      <c r="K2832" s="7"/>
      <c r="L2832" s="7" t="s">
        <v>834</v>
      </c>
      <c r="M2832" s="7" t="s">
        <v>618</v>
      </c>
      <c r="N2832" s="4"/>
      <c r="O2832" s="4"/>
      <c r="P2832" s="4"/>
      <c r="Q2832" s="4"/>
      <c r="R2832" s="4"/>
      <c r="S2832" s="4"/>
      <c r="T2832" s="4"/>
      <c r="U2832" s="4"/>
      <c r="V2832" s="4"/>
      <c r="W2832" s="4"/>
      <c r="X2832" s="4"/>
      <c r="Y2832" s="4"/>
      <c r="Z2832" s="4"/>
      <c r="AA2832" s="4"/>
      <c r="AB2832" s="4"/>
      <c r="AC2832" s="4"/>
      <c r="AD2832" s="4"/>
      <c r="AE2832" s="4"/>
      <c r="AF2832" s="4"/>
      <c r="AG2832" s="4"/>
      <c r="AH2832" s="4"/>
      <c r="AI2832" s="4"/>
      <c r="AJ2832" s="4"/>
      <c r="AK2832" s="4"/>
      <c r="AL2832" s="4"/>
      <c r="AM2832" s="4"/>
      <c r="AN2832" s="4"/>
      <c r="AO2832" s="4"/>
      <c r="AP2832" s="4"/>
      <c r="AQ2832" s="4"/>
      <c r="AR2832" s="4"/>
      <c r="AS2832" s="4"/>
      <c r="AT2832" s="4"/>
      <c r="AU2832" s="4"/>
      <c r="AV2832" s="4"/>
      <c r="AW2832" s="4"/>
      <c r="AX2832" s="4"/>
      <c r="AY2832" s="4"/>
      <c r="AZ2832" s="4"/>
      <c r="BA2832" s="4"/>
      <c r="BB2832" s="4"/>
      <c r="BC2832" s="4"/>
      <c r="BD2832" s="4"/>
      <c r="BE2832" s="4"/>
      <c r="BF2832" s="4"/>
      <c r="BG2832" s="4"/>
      <c r="BH2832" s="4"/>
      <c r="BI2832" s="4"/>
      <c r="BJ2832" s="4"/>
      <c r="BK2832" s="4"/>
      <c r="BL2832" s="4"/>
      <c r="BM2832" s="4"/>
      <c r="BN2832" s="4"/>
      <c r="BO2832" s="4"/>
      <c r="BP2832" s="4"/>
      <c r="BQ2832" s="4"/>
      <c r="BR2832" s="4"/>
      <c r="BS2832" s="4"/>
      <c r="BT2832" s="4"/>
      <c r="BU2832" s="4"/>
      <c r="BV2832" s="4"/>
      <c r="BW2832" s="4"/>
      <c r="BZ2832" s="7"/>
      <c r="CF2832" s="7"/>
      <c r="CG2832" s="14"/>
      <c r="CH2832" s="7"/>
      <c r="CI2832" s="14"/>
      <c r="CJ2832" s="7"/>
      <c r="CK2832" s="14"/>
      <c r="CL2832" s="7"/>
      <c r="CM2832" s="14"/>
    </row>
    <row r="2833" spans="1:91" x14ac:dyDescent="0.3">
      <c r="A2833" s="10">
        <v>151</v>
      </c>
      <c r="B2833" s="36" t="s">
        <v>863</v>
      </c>
      <c r="G2833" s="36" t="s">
        <v>8264</v>
      </c>
      <c r="K2833" s="7"/>
      <c r="L2833" s="7" t="s">
        <v>834</v>
      </c>
      <c r="M2833" s="7" t="s">
        <v>651</v>
      </c>
      <c r="N2833" s="4"/>
      <c r="O2833" s="4"/>
      <c r="P2833" s="4"/>
      <c r="Q2833" s="4"/>
      <c r="R2833" s="4"/>
      <c r="S2833" s="4"/>
      <c r="T2833" s="4"/>
      <c r="U2833" s="4"/>
      <c r="V2833" s="4"/>
      <c r="W2833" s="4"/>
      <c r="X2833" s="4"/>
      <c r="Y2833" s="4"/>
      <c r="Z2833" s="4"/>
      <c r="AA2833" s="4"/>
      <c r="AB2833" s="4"/>
      <c r="AC2833" s="4"/>
      <c r="AD2833" s="4"/>
      <c r="AE2833" s="4"/>
      <c r="AF2833" s="4"/>
      <c r="AG2833" s="4"/>
      <c r="AH2833" s="4"/>
      <c r="AI2833" s="4"/>
      <c r="AJ2833" s="4"/>
      <c r="AK2833" s="4"/>
      <c r="AL2833" s="4"/>
      <c r="AM2833" s="4"/>
      <c r="AN2833" s="4"/>
      <c r="AO2833" s="4"/>
      <c r="AP2833" s="4"/>
      <c r="AQ2833" s="4"/>
      <c r="AR2833" s="4"/>
      <c r="AS2833" s="4"/>
      <c r="AT2833" s="4"/>
      <c r="AU2833" s="4"/>
      <c r="AV2833" s="4"/>
      <c r="AW2833" s="4"/>
      <c r="AX2833" s="4"/>
      <c r="AY2833" s="4"/>
      <c r="AZ2833" s="4"/>
      <c r="BA2833" s="4"/>
      <c r="BB2833" s="4"/>
      <c r="BC2833" s="4"/>
      <c r="BD2833" s="4"/>
      <c r="BE2833" s="4"/>
      <c r="BF2833" s="4"/>
      <c r="BG2833" s="4"/>
      <c r="BH2833" s="4"/>
      <c r="BI2833" s="4"/>
      <c r="BJ2833" s="4"/>
      <c r="BK2833" s="4"/>
      <c r="BL2833" s="4"/>
      <c r="BM2833" s="4"/>
      <c r="BN2833" s="4"/>
      <c r="BO2833" s="4"/>
      <c r="BP2833" s="4"/>
      <c r="BQ2833" s="4"/>
      <c r="BR2833" s="4"/>
      <c r="BS2833" s="4"/>
      <c r="BT2833" s="4"/>
      <c r="BU2833" s="4"/>
      <c r="BV2833" s="4"/>
      <c r="BW2833" s="4"/>
      <c r="BZ2833" s="7"/>
      <c r="CF2833" s="7"/>
      <c r="CG2833" s="14"/>
      <c r="CH2833" s="7"/>
      <c r="CI2833" s="14"/>
      <c r="CJ2833" s="7"/>
      <c r="CK2833" s="14"/>
      <c r="CL2833" s="7"/>
      <c r="CM2833" s="14"/>
    </row>
    <row r="2834" spans="1:91" x14ac:dyDescent="0.3">
      <c r="A2834" s="10">
        <v>151</v>
      </c>
      <c r="B2834" s="36" t="s">
        <v>860</v>
      </c>
      <c r="G2834" s="36" t="s">
        <v>8265</v>
      </c>
      <c r="K2834" s="7"/>
      <c r="L2834" s="7" t="s">
        <v>834</v>
      </c>
      <c r="M2834" s="7" t="s">
        <v>669</v>
      </c>
      <c r="N2834" s="4"/>
      <c r="O2834" s="4"/>
      <c r="P2834" s="4"/>
      <c r="Q2834" s="4"/>
      <c r="R2834" s="4"/>
      <c r="S2834" s="4"/>
      <c r="T2834" s="4"/>
      <c r="U2834" s="4"/>
      <c r="V2834" s="4"/>
      <c r="W2834" s="4"/>
      <c r="X2834" s="4"/>
      <c r="Y2834" s="4"/>
      <c r="Z2834" s="4"/>
      <c r="AA2834" s="4"/>
      <c r="AB2834" s="4"/>
      <c r="AC2834" s="4"/>
      <c r="AD2834" s="4"/>
      <c r="AE2834" s="4"/>
      <c r="AF2834" s="4"/>
      <c r="AG2834" s="4"/>
      <c r="AH2834" s="4"/>
      <c r="AI2834" s="4"/>
      <c r="AJ2834" s="4"/>
      <c r="AK2834" s="4"/>
      <c r="AL2834" s="4"/>
      <c r="AM2834" s="4"/>
      <c r="AN2834" s="4"/>
      <c r="AO2834" s="4"/>
      <c r="AP2834" s="4"/>
      <c r="AQ2834" s="4"/>
      <c r="AR2834" s="4"/>
      <c r="AS2834" s="4"/>
      <c r="AT2834" s="4"/>
      <c r="AU2834" s="4"/>
      <c r="AV2834" s="4"/>
      <c r="AW2834" s="4"/>
      <c r="AX2834" s="4"/>
      <c r="AY2834" s="4"/>
      <c r="AZ2834" s="4"/>
      <c r="BA2834" s="4"/>
      <c r="BB2834" s="4"/>
      <c r="BC2834" s="4"/>
      <c r="BD2834" s="4"/>
      <c r="BE2834" s="4"/>
      <c r="BF2834" s="4"/>
      <c r="BG2834" s="4"/>
      <c r="BH2834" s="4"/>
      <c r="BI2834" s="4"/>
      <c r="BJ2834" s="4"/>
      <c r="BK2834" s="4"/>
      <c r="BL2834" s="4"/>
      <c r="BM2834" s="4"/>
      <c r="BN2834" s="4"/>
      <c r="BO2834" s="4"/>
      <c r="BP2834" s="4"/>
      <c r="BQ2834" s="4"/>
      <c r="BR2834" s="4"/>
      <c r="BS2834" s="4"/>
      <c r="BT2834" s="4"/>
      <c r="BU2834" s="4"/>
      <c r="BV2834" s="4"/>
      <c r="BW2834" s="4"/>
      <c r="BZ2834" s="7"/>
      <c r="CF2834" s="7"/>
      <c r="CG2834" s="14"/>
      <c r="CH2834" s="7"/>
      <c r="CI2834" s="14"/>
      <c r="CJ2834" s="7"/>
      <c r="CK2834" s="14"/>
      <c r="CL2834" s="7"/>
      <c r="CM2834" s="14"/>
    </row>
    <row r="2835" spans="1:91" x14ac:dyDescent="0.3">
      <c r="A2835" s="10">
        <v>151</v>
      </c>
      <c r="B2835" s="36" t="s">
        <v>1058</v>
      </c>
      <c r="G2835" s="36" t="s">
        <v>8266</v>
      </c>
      <c r="K2835" s="7"/>
      <c r="L2835" s="7" t="s">
        <v>834</v>
      </c>
      <c r="M2835" s="7" t="s">
        <v>765</v>
      </c>
      <c r="N2835" s="4"/>
      <c r="O2835" s="4"/>
      <c r="P2835" s="4"/>
      <c r="Q2835" s="4"/>
      <c r="R2835" s="4"/>
      <c r="S2835" s="4"/>
      <c r="T2835" s="4"/>
      <c r="U2835" s="4"/>
      <c r="V2835" s="4"/>
      <c r="W2835" s="4"/>
      <c r="X2835" s="4"/>
      <c r="Y2835" s="4"/>
      <c r="Z2835" s="4"/>
      <c r="AA2835" s="4"/>
      <c r="AB2835" s="4"/>
      <c r="AC2835" s="4"/>
      <c r="AD2835" s="4"/>
      <c r="AE2835" s="4"/>
      <c r="AF2835" s="4"/>
      <c r="AG2835" s="4"/>
      <c r="AH2835" s="4"/>
      <c r="AI2835" s="4"/>
      <c r="AJ2835" s="4"/>
      <c r="AK2835" s="4"/>
      <c r="AL2835" s="4"/>
      <c r="AM2835" s="4"/>
      <c r="AN2835" s="4"/>
      <c r="AO2835" s="4"/>
      <c r="AP2835" s="4"/>
      <c r="AQ2835" s="4"/>
      <c r="AR2835" s="4"/>
      <c r="AS2835" s="4"/>
      <c r="AT2835" s="4"/>
      <c r="AU2835" s="4"/>
      <c r="AV2835" s="4"/>
      <c r="AW2835" s="4"/>
      <c r="AX2835" s="4"/>
      <c r="AY2835" s="4"/>
      <c r="AZ2835" s="4"/>
      <c r="BA2835" s="4"/>
      <c r="BB2835" s="4"/>
      <c r="BC2835" s="4"/>
      <c r="BD2835" s="4"/>
      <c r="BE2835" s="4"/>
      <c r="BF2835" s="4"/>
      <c r="BG2835" s="4"/>
      <c r="BH2835" s="4"/>
      <c r="BI2835" s="4"/>
      <c r="BJ2835" s="4"/>
      <c r="BK2835" s="4"/>
      <c r="BL2835" s="4"/>
      <c r="BM2835" s="4"/>
      <c r="BN2835" s="4"/>
      <c r="BO2835" s="4"/>
      <c r="BP2835" s="4"/>
      <c r="BQ2835" s="4"/>
      <c r="BR2835" s="4"/>
      <c r="BS2835" s="4"/>
      <c r="BT2835" s="4"/>
      <c r="BU2835" s="4"/>
      <c r="BV2835" s="4"/>
      <c r="BW2835" s="4"/>
      <c r="BZ2835" s="7"/>
      <c r="CF2835" s="7"/>
      <c r="CG2835" s="14"/>
      <c r="CH2835" s="7"/>
      <c r="CI2835" s="14"/>
      <c r="CJ2835" s="7"/>
      <c r="CK2835" s="14"/>
      <c r="CL2835" s="7"/>
      <c r="CM2835" s="14"/>
    </row>
    <row r="2836" spans="1:91" x14ac:dyDescent="0.3">
      <c r="A2836" s="10">
        <v>151</v>
      </c>
      <c r="B2836" s="36" t="s">
        <v>1058</v>
      </c>
      <c r="G2836" s="36" t="s">
        <v>8267</v>
      </c>
      <c r="K2836" s="7"/>
      <c r="L2836" s="7" t="s">
        <v>834</v>
      </c>
      <c r="M2836" s="7" t="s">
        <v>615</v>
      </c>
      <c r="N2836" s="4"/>
      <c r="O2836" s="4"/>
      <c r="P2836" s="4"/>
      <c r="Q2836" s="4"/>
      <c r="R2836" s="4"/>
      <c r="S2836" s="4"/>
      <c r="T2836" s="4"/>
      <c r="U2836" s="4"/>
      <c r="V2836" s="4"/>
      <c r="W2836" s="4"/>
      <c r="X2836" s="4"/>
      <c r="Y2836" s="4"/>
      <c r="Z2836" s="4"/>
      <c r="AA2836" s="4"/>
      <c r="AB2836" s="4"/>
      <c r="AC2836" s="4"/>
      <c r="AD2836" s="4"/>
      <c r="AE2836" s="4"/>
      <c r="AF2836" s="4"/>
      <c r="AG2836" s="4"/>
      <c r="AH2836" s="4"/>
      <c r="AI2836" s="4"/>
      <c r="AJ2836" s="4"/>
      <c r="AK2836" s="4"/>
      <c r="AL2836" s="4"/>
      <c r="AM2836" s="4"/>
      <c r="AN2836" s="4"/>
      <c r="AO2836" s="4"/>
      <c r="AP2836" s="4"/>
      <c r="AQ2836" s="4"/>
      <c r="AR2836" s="4"/>
      <c r="AS2836" s="4"/>
      <c r="AT2836" s="4"/>
      <c r="AU2836" s="4"/>
      <c r="AV2836" s="4"/>
      <c r="AW2836" s="4"/>
      <c r="AX2836" s="4"/>
      <c r="AY2836" s="4"/>
      <c r="AZ2836" s="4"/>
      <c r="BA2836" s="4"/>
      <c r="BB2836" s="4"/>
      <c r="BC2836" s="4"/>
      <c r="BD2836" s="4"/>
      <c r="BE2836" s="4"/>
      <c r="BF2836" s="4"/>
      <c r="BG2836" s="4"/>
      <c r="BH2836" s="4"/>
      <c r="BI2836" s="4"/>
      <c r="BJ2836" s="4"/>
      <c r="BK2836" s="4"/>
      <c r="BL2836" s="4"/>
      <c r="BM2836" s="4"/>
      <c r="BN2836" s="4"/>
      <c r="BO2836" s="4"/>
      <c r="BP2836" s="4"/>
      <c r="BQ2836" s="4"/>
      <c r="BR2836" s="4"/>
      <c r="BS2836" s="4"/>
      <c r="BT2836" s="4"/>
      <c r="BU2836" s="4"/>
      <c r="BV2836" s="4"/>
      <c r="BW2836" s="4"/>
      <c r="BZ2836" s="7"/>
      <c r="CF2836" s="7"/>
      <c r="CG2836" s="14"/>
      <c r="CH2836" s="7"/>
      <c r="CI2836" s="14"/>
      <c r="CJ2836" s="7"/>
      <c r="CK2836" s="14"/>
      <c r="CL2836" s="7"/>
      <c r="CM2836" s="14"/>
    </row>
    <row r="2837" spans="1:91" x14ac:dyDescent="0.3">
      <c r="A2837" s="10">
        <v>151</v>
      </c>
      <c r="B2837" s="36" t="s">
        <v>860</v>
      </c>
      <c r="G2837" s="36" t="s">
        <v>8268</v>
      </c>
      <c r="K2837" s="7"/>
      <c r="L2837" s="7" t="s">
        <v>834</v>
      </c>
      <c r="M2837" s="7" t="s">
        <v>639</v>
      </c>
      <c r="N2837" s="4"/>
      <c r="O2837" s="4"/>
      <c r="P2837" s="4"/>
      <c r="Q2837" s="4"/>
      <c r="R2837" s="4"/>
      <c r="S2837" s="4"/>
      <c r="T2837" s="4"/>
      <c r="U2837" s="4"/>
      <c r="V2837" s="4"/>
      <c r="W2837" s="4"/>
      <c r="X2837" s="4"/>
      <c r="Y2837" s="4"/>
      <c r="Z2837" s="4"/>
      <c r="AA2837" s="4"/>
      <c r="AB2837" s="4"/>
      <c r="AC2837" s="4"/>
      <c r="AD2837" s="4"/>
      <c r="AE2837" s="4"/>
      <c r="AF2837" s="4"/>
      <c r="AG2837" s="4"/>
      <c r="AH2837" s="4"/>
      <c r="AI2837" s="4"/>
      <c r="AJ2837" s="4"/>
      <c r="AK2837" s="4"/>
      <c r="AL2837" s="4"/>
      <c r="AM2837" s="4"/>
      <c r="AN2837" s="4"/>
      <c r="AO2837" s="4"/>
      <c r="AP2837" s="4"/>
      <c r="AQ2837" s="4"/>
      <c r="AR2837" s="4"/>
      <c r="AS2837" s="4"/>
      <c r="AT2837" s="4"/>
      <c r="AU2837" s="4"/>
      <c r="AV2837" s="4"/>
      <c r="AW2837" s="4"/>
      <c r="AX2837" s="4"/>
      <c r="AY2837" s="4"/>
      <c r="AZ2837" s="4"/>
      <c r="BA2837" s="4"/>
      <c r="BB2837" s="4"/>
      <c r="BC2837" s="4"/>
      <c r="BD2837" s="4"/>
      <c r="BE2837" s="4"/>
      <c r="BF2837" s="4"/>
      <c r="BG2837" s="4"/>
      <c r="BH2837" s="4"/>
      <c r="BI2837" s="4"/>
      <c r="BJ2837" s="4"/>
      <c r="BK2837" s="4"/>
      <c r="BL2837" s="4"/>
      <c r="BM2837" s="4"/>
      <c r="BN2837" s="4"/>
      <c r="BO2837" s="4"/>
      <c r="BP2837" s="4"/>
      <c r="BQ2837" s="4"/>
      <c r="BR2837" s="4"/>
      <c r="BS2837" s="4"/>
      <c r="BT2837" s="4"/>
      <c r="BU2837" s="4"/>
      <c r="BV2837" s="4"/>
      <c r="BW2837" s="4"/>
      <c r="BZ2837" s="7"/>
      <c r="CF2837" s="7"/>
      <c r="CG2837" s="14"/>
      <c r="CH2837" s="7"/>
      <c r="CI2837" s="14"/>
      <c r="CJ2837" s="7"/>
      <c r="CK2837" s="14"/>
      <c r="CL2837" s="7"/>
      <c r="CM2837" s="14"/>
    </row>
    <row r="2838" spans="1:91" x14ac:dyDescent="0.3">
      <c r="A2838" s="10">
        <v>151</v>
      </c>
      <c r="B2838" s="36" t="s">
        <v>860</v>
      </c>
      <c r="G2838" s="36" t="s">
        <v>8269</v>
      </c>
      <c r="K2838" s="7"/>
      <c r="L2838" s="7" t="s">
        <v>834</v>
      </c>
      <c r="M2838" s="7" t="s">
        <v>615</v>
      </c>
      <c r="N2838" s="4"/>
      <c r="O2838" s="4"/>
      <c r="P2838" s="4"/>
      <c r="Q2838" s="4"/>
      <c r="R2838" s="4"/>
      <c r="S2838" s="4"/>
      <c r="T2838" s="4"/>
      <c r="U2838" s="4"/>
      <c r="V2838" s="4"/>
      <c r="W2838" s="4"/>
      <c r="X2838" s="4"/>
      <c r="Y2838" s="4"/>
      <c r="Z2838" s="4"/>
      <c r="AA2838" s="4"/>
      <c r="AB2838" s="4"/>
      <c r="AC2838" s="4"/>
      <c r="AD2838" s="4"/>
      <c r="AE2838" s="4"/>
      <c r="AF2838" s="4"/>
      <c r="AG2838" s="4"/>
      <c r="AH2838" s="4"/>
      <c r="AI2838" s="4"/>
      <c r="AJ2838" s="4"/>
      <c r="AK2838" s="4"/>
      <c r="AL2838" s="4"/>
      <c r="AM2838" s="4"/>
      <c r="AN2838" s="4"/>
      <c r="AO2838" s="4"/>
      <c r="AP2838" s="4"/>
      <c r="AQ2838" s="4"/>
      <c r="AR2838" s="4"/>
      <c r="AS2838" s="4"/>
      <c r="AT2838" s="4"/>
      <c r="AU2838" s="4"/>
      <c r="AV2838" s="4"/>
      <c r="AW2838" s="4"/>
      <c r="AX2838" s="4"/>
      <c r="AY2838" s="4"/>
      <c r="AZ2838" s="4"/>
      <c r="BA2838" s="4"/>
      <c r="BB2838" s="4"/>
      <c r="BC2838" s="4"/>
      <c r="BD2838" s="4"/>
      <c r="BE2838" s="4"/>
      <c r="BF2838" s="4"/>
      <c r="BG2838" s="4"/>
      <c r="BH2838" s="4"/>
      <c r="BI2838" s="4"/>
      <c r="BJ2838" s="4"/>
      <c r="BK2838" s="4"/>
      <c r="BL2838" s="4"/>
      <c r="BM2838" s="4"/>
      <c r="BN2838" s="4"/>
      <c r="BO2838" s="4"/>
      <c r="BP2838" s="4"/>
      <c r="BQ2838" s="4"/>
      <c r="BR2838" s="4"/>
      <c r="BS2838" s="4"/>
      <c r="BT2838" s="4"/>
      <c r="BU2838" s="4"/>
      <c r="BV2838" s="4"/>
      <c r="BW2838" s="4"/>
      <c r="BZ2838" s="7"/>
      <c r="CF2838" s="7"/>
      <c r="CG2838" s="14"/>
      <c r="CH2838" s="7"/>
      <c r="CI2838" s="14"/>
      <c r="CJ2838" s="7"/>
      <c r="CK2838" s="14"/>
      <c r="CL2838" s="7"/>
      <c r="CM2838" s="14"/>
    </row>
    <row r="2839" spans="1:91" x14ac:dyDescent="0.3">
      <c r="A2839" s="10">
        <v>151</v>
      </c>
      <c r="B2839" s="36" t="s">
        <v>1028</v>
      </c>
      <c r="G2839" s="36" t="s">
        <v>8270</v>
      </c>
      <c r="K2839" s="7"/>
      <c r="L2839" s="7" t="s">
        <v>834</v>
      </c>
      <c r="M2839" s="7" t="s">
        <v>615</v>
      </c>
      <c r="N2839" s="4"/>
      <c r="O2839" s="4"/>
      <c r="P2839" s="4"/>
      <c r="Q2839" s="4"/>
      <c r="R2839" s="4"/>
      <c r="S2839" s="4"/>
      <c r="T2839" s="4"/>
      <c r="U2839" s="4"/>
      <c r="V2839" s="4"/>
      <c r="W2839" s="4"/>
      <c r="X2839" s="4"/>
      <c r="Y2839" s="4"/>
      <c r="Z2839" s="4"/>
      <c r="AA2839" s="4"/>
      <c r="AB2839" s="4"/>
      <c r="AC2839" s="4"/>
      <c r="AD2839" s="4"/>
      <c r="AE2839" s="4"/>
      <c r="AF2839" s="4"/>
      <c r="AG2839" s="4"/>
      <c r="AH2839" s="4"/>
      <c r="AI2839" s="4"/>
      <c r="AJ2839" s="4"/>
      <c r="AK2839" s="4"/>
      <c r="AL2839" s="4"/>
      <c r="AM2839" s="4"/>
      <c r="AN2839" s="4"/>
      <c r="AO2839" s="4"/>
      <c r="AP2839" s="4"/>
      <c r="AQ2839" s="4"/>
      <c r="AR2839" s="4"/>
      <c r="AS2839" s="4"/>
      <c r="AT2839" s="4"/>
      <c r="AU2839" s="4"/>
      <c r="AV2839" s="4"/>
      <c r="AW2839" s="4"/>
      <c r="AX2839" s="4"/>
      <c r="AY2839" s="4"/>
      <c r="AZ2839" s="4"/>
      <c r="BA2839" s="4"/>
      <c r="BB2839" s="4"/>
      <c r="BC2839" s="4"/>
      <c r="BD2839" s="4"/>
      <c r="BE2839" s="4"/>
      <c r="BF2839" s="4"/>
      <c r="BG2839" s="4"/>
      <c r="BH2839" s="4"/>
      <c r="BI2839" s="4"/>
      <c r="BJ2839" s="4"/>
      <c r="BK2839" s="4"/>
      <c r="BL2839" s="4"/>
      <c r="BM2839" s="4"/>
      <c r="BN2839" s="4"/>
      <c r="BO2839" s="4"/>
      <c r="BP2839" s="4"/>
      <c r="BQ2839" s="4"/>
      <c r="BR2839" s="4"/>
      <c r="BS2839" s="4"/>
      <c r="BT2839" s="4"/>
      <c r="BU2839" s="4"/>
      <c r="BV2839" s="4"/>
      <c r="BW2839" s="4"/>
      <c r="BZ2839" s="7"/>
      <c r="CF2839" s="7"/>
      <c r="CG2839" s="14"/>
      <c r="CH2839" s="7"/>
      <c r="CI2839" s="14"/>
      <c r="CJ2839" s="7"/>
      <c r="CK2839" s="14"/>
      <c r="CL2839" s="7"/>
      <c r="CM2839" s="14"/>
    </row>
    <row r="2840" spans="1:91" x14ac:dyDescent="0.3">
      <c r="A2840" s="10">
        <v>151</v>
      </c>
      <c r="B2840" s="36" t="s">
        <v>860</v>
      </c>
      <c r="G2840" s="36" t="s">
        <v>8271</v>
      </c>
      <c r="K2840" s="7"/>
      <c r="L2840" s="7" t="s">
        <v>834</v>
      </c>
      <c r="M2840" s="7" t="s">
        <v>639</v>
      </c>
      <c r="N2840" s="4"/>
      <c r="O2840" s="4"/>
      <c r="P2840" s="4"/>
      <c r="Q2840" s="4"/>
      <c r="R2840" s="4"/>
      <c r="S2840" s="4"/>
      <c r="T2840" s="4"/>
      <c r="U2840" s="4"/>
      <c r="V2840" s="4"/>
      <c r="W2840" s="4"/>
      <c r="X2840" s="4"/>
      <c r="Y2840" s="4"/>
      <c r="Z2840" s="4"/>
      <c r="AA2840" s="4"/>
      <c r="AB2840" s="4"/>
      <c r="AC2840" s="4"/>
      <c r="AD2840" s="4"/>
      <c r="AE2840" s="4"/>
      <c r="AF2840" s="4"/>
      <c r="AG2840" s="4"/>
      <c r="AH2840" s="4"/>
      <c r="AI2840" s="4"/>
      <c r="AJ2840" s="4"/>
      <c r="AK2840" s="4"/>
      <c r="AL2840" s="4"/>
      <c r="AM2840" s="4"/>
      <c r="AN2840" s="4"/>
      <c r="AO2840" s="4"/>
      <c r="AP2840" s="4"/>
      <c r="AQ2840" s="4"/>
      <c r="AR2840" s="4"/>
      <c r="AS2840" s="4"/>
      <c r="AT2840" s="4"/>
      <c r="AU2840" s="4"/>
      <c r="AV2840" s="4"/>
      <c r="AW2840" s="4"/>
      <c r="AX2840" s="4"/>
      <c r="AY2840" s="4"/>
      <c r="AZ2840" s="4"/>
      <c r="BA2840" s="4"/>
      <c r="BB2840" s="4"/>
      <c r="BC2840" s="4"/>
      <c r="BD2840" s="4"/>
      <c r="BE2840" s="4"/>
      <c r="BF2840" s="4"/>
      <c r="BG2840" s="4"/>
      <c r="BH2840" s="4"/>
      <c r="BI2840" s="4"/>
      <c r="BJ2840" s="4"/>
      <c r="BK2840" s="4"/>
      <c r="BL2840" s="4"/>
      <c r="BM2840" s="4"/>
      <c r="BN2840" s="4"/>
      <c r="BO2840" s="4"/>
      <c r="BP2840" s="4"/>
      <c r="BQ2840" s="4"/>
      <c r="BR2840" s="4"/>
      <c r="BS2840" s="4"/>
      <c r="BT2840" s="4"/>
      <c r="BU2840" s="4"/>
      <c r="BV2840" s="4"/>
      <c r="BW2840" s="4"/>
      <c r="BZ2840" s="7"/>
      <c r="CF2840" s="7"/>
      <c r="CG2840" s="14"/>
      <c r="CH2840" s="7"/>
      <c r="CI2840" s="14"/>
      <c r="CJ2840" s="7"/>
      <c r="CK2840" s="14"/>
      <c r="CL2840" s="7"/>
      <c r="CM2840" s="14"/>
    </row>
    <row r="2841" spans="1:91" x14ac:dyDescent="0.3">
      <c r="A2841" s="10">
        <v>151</v>
      </c>
      <c r="B2841" s="36" t="s">
        <v>1058</v>
      </c>
      <c r="G2841" s="36" t="s">
        <v>8272</v>
      </c>
      <c r="K2841" s="7"/>
      <c r="L2841" s="7" t="s">
        <v>834</v>
      </c>
      <c r="M2841" s="7" t="s">
        <v>765</v>
      </c>
      <c r="N2841" s="4"/>
      <c r="O2841" s="4"/>
      <c r="P2841" s="4"/>
      <c r="Q2841" s="4"/>
      <c r="R2841" s="4"/>
      <c r="S2841" s="4"/>
      <c r="T2841" s="4"/>
      <c r="U2841" s="4"/>
      <c r="V2841" s="4"/>
      <c r="W2841" s="4"/>
      <c r="X2841" s="4"/>
      <c r="Y2841" s="4"/>
      <c r="Z2841" s="4"/>
      <c r="AA2841" s="4"/>
      <c r="AB2841" s="4"/>
      <c r="AC2841" s="4"/>
      <c r="AD2841" s="4"/>
      <c r="AE2841" s="4"/>
      <c r="AF2841" s="4"/>
      <c r="AG2841" s="4"/>
      <c r="AH2841" s="4"/>
      <c r="AI2841" s="4"/>
      <c r="AJ2841" s="4"/>
      <c r="AK2841" s="4"/>
      <c r="AL2841" s="4"/>
      <c r="AM2841" s="4"/>
      <c r="AN2841" s="4"/>
      <c r="AO2841" s="4"/>
      <c r="AP2841" s="4"/>
      <c r="AQ2841" s="4"/>
      <c r="AR2841" s="4"/>
      <c r="AS2841" s="4"/>
      <c r="AT2841" s="4"/>
      <c r="AU2841" s="4"/>
      <c r="AV2841" s="4"/>
      <c r="AW2841" s="4"/>
      <c r="AX2841" s="4"/>
      <c r="AY2841" s="4"/>
      <c r="AZ2841" s="4"/>
      <c r="BA2841" s="4"/>
      <c r="BB2841" s="4"/>
      <c r="BC2841" s="4"/>
      <c r="BD2841" s="4"/>
      <c r="BE2841" s="4"/>
      <c r="BF2841" s="4"/>
      <c r="BG2841" s="4"/>
      <c r="BH2841" s="4"/>
      <c r="BI2841" s="4"/>
      <c r="BJ2841" s="4"/>
      <c r="BK2841" s="4"/>
      <c r="BL2841" s="4"/>
      <c r="BM2841" s="4"/>
      <c r="BN2841" s="4"/>
      <c r="BO2841" s="4"/>
      <c r="BP2841" s="4"/>
      <c r="BQ2841" s="4"/>
      <c r="BR2841" s="4"/>
      <c r="BS2841" s="4"/>
      <c r="BT2841" s="4"/>
      <c r="BU2841" s="4"/>
      <c r="BV2841" s="4"/>
      <c r="BW2841" s="4"/>
      <c r="BZ2841" s="7"/>
      <c r="CF2841" s="7"/>
      <c r="CG2841" s="14"/>
      <c r="CH2841" s="7"/>
      <c r="CI2841" s="14"/>
      <c r="CJ2841" s="7"/>
      <c r="CK2841" s="14"/>
      <c r="CL2841" s="7"/>
      <c r="CM2841" s="14"/>
    </row>
    <row r="2842" spans="1:91" x14ac:dyDescent="0.3">
      <c r="A2842" s="10">
        <v>151</v>
      </c>
      <c r="B2842" s="36" t="s">
        <v>1058</v>
      </c>
      <c r="G2842" s="36" t="s">
        <v>8273</v>
      </c>
      <c r="K2842" s="7"/>
      <c r="L2842" s="7" t="s">
        <v>834</v>
      </c>
      <c r="M2842" s="7" t="s">
        <v>765</v>
      </c>
      <c r="N2842" s="4"/>
      <c r="O2842" s="4"/>
      <c r="P2842" s="4"/>
      <c r="Q2842" s="4"/>
      <c r="R2842" s="4"/>
      <c r="S2842" s="4"/>
      <c r="T2842" s="4"/>
      <c r="U2842" s="4"/>
      <c r="V2842" s="4"/>
      <c r="W2842" s="4"/>
      <c r="X2842" s="4"/>
      <c r="Y2842" s="4"/>
      <c r="Z2842" s="4"/>
      <c r="AA2842" s="4"/>
      <c r="AB2842" s="4"/>
      <c r="AC2842" s="4"/>
      <c r="AD2842" s="4"/>
      <c r="AE2842" s="4"/>
      <c r="AF2842" s="4"/>
      <c r="AG2842" s="4"/>
      <c r="AH2842" s="4"/>
      <c r="AI2842" s="4"/>
      <c r="AJ2842" s="4"/>
      <c r="AK2842" s="4"/>
      <c r="AL2842" s="4"/>
      <c r="AM2842" s="4"/>
      <c r="AN2842" s="4"/>
      <c r="AO2842" s="4"/>
      <c r="AP2842" s="4"/>
      <c r="AQ2842" s="4"/>
      <c r="AR2842" s="4"/>
      <c r="AS2842" s="4"/>
      <c r="AT2842" s="4"/>
      <c r="AU2842" s="4"/>
      <c r="AV2842" s="4"/>
      <c r="AW2842" s="4"/>
      <c r="AX2842" s="4"/>
      <c r="AY2842" s="4"/>
      <c r="AZ2842" s="4"/>
      <c r="BA2842" s="4"/>
      <c r="BB2842" s="4"/>
      <c r="BC2842" s="4"/>
      <c r="BD2842" s="4"/>
      <c r="BE2842" s="4"/>
      <c r="BF2842" s="4"/>
      <c r="BG2842" s="4"/>
      <c r="BH2842" s="4"/>
      <c r="BI2842" s="4"/>
      <c r="BJ2842" s="4"/>
      <c r="BK2842" s="4"/>
      <c r="BL2842" s="4"/>
      <c r="BM2842" s="4"/>
      <c r="BN2842" s="4"/>
      <c r="BO2842" s="4"/>
      <c r="BP2842" s="4"/>
      <c r="BQ2842" s="4"/>
      <c r="BR2842" s="4"/>
      <c r="BS2842" s="4"/>
      <c r="BT2842" s="4"/>
      <c r="BU2842" s="4"/>
      <c r="BV2842" s="4"/>
      <c r="BW2842" s="4"/>
      <c r="BZ2842" s="7"/>
      <c r="CF2842" s="7"/>
      <c r="CG2842" s="14"/>
      <c r="CH2842" s="7"/>
      <c r="CI2842" s="14"/>
      <c r="CJ2842" s="7"/>
      <c r="CK2842" s="14"/>
      <c r="CL2842" s="7"/>
      <c r="CM2842" s="14"/>
    </row>
    <row r="2843" spans="1:91" x14ac:dyDescent="0.3">
      <c r="A2843" s="10">
        <v>151</v>
      </c>
      <c r="B2843" s="36" t="s">
        <v>1058</v>
      </c>
      <c r="G2843" s="36" t="s">
        <v>8274</v>
      </c>
      <c r="K2843" s="7"/>
      <c r="L2843" s="7" t="s">
        <v>834</v>
      </c>
      <c r="M2843" s="7" t="s">
        <v>765</v>
      </c>
      <c r="N2843" s="4"/>
      <c r="O2843" s="4"/>
      <c r="P2843" s="4"/>
      <c r="Q2843" s="4"/>
      <c r="R2843" s="4"/>
      <c r="S2843" s="4"/>
      <c r="T2843" s="4"/>
      <c r="U2843" s="4"/>
      <c r="V2843" s="4"/>
      <c r="W2843" s="4"/>
      <c r="X2843" s="4"/>
      <c r="Y2843" s="4"/>
      <c r="Z2843" s="4"/>
      <c r="AA2843" s="4"/>
      <c r="AB2843" s="4"/>
      <c r="AC2843" s="4"/>
      <c r="AD2843" s="4"/>
      <c r="AE2843" s="4"/>
      <c r="AF2843" s="4"/>
      <c r="AG2843" s="4"/>
      <c r="AH2843" s="4"/>
      <c r="AI2843" s="4"/>
      <c r="AJ2843" s="4"/>
      <c r="AK2843" s="4"/>
      <c r="AL2843" s="4"/>
      <c r="AM2843" s="4"/>
      <c r="AN2843" s="4"/>
      <c r="AO2843" s="4"/>
      <c r="AP2843" s="4"/>
      <c r="AQ2843" s="4"/>
      <c r="AR2843" s="4"/>
      <c r="AS2843" s="4"/>
      <c r="AT2843" s="4"/>
      <c r="AU2843" s="4"/>
      <c r="AV2843" s="4"/>
      <c r="AW2843" s="4"/>
      <c r="AX2843" s="4"/>
      <c r="AY2843" s="4"/>
      <c r="AZ2843" s="4"/>
      <c r="BA2843" s="4"/>
      <c r="BB2843" s="4"/>
      <c r="BC2843" s="4"/>
      <c r="BD2843" s="4"/>
      <c r="BE2843" s="4"/>
      <c r="BF2843" s="4"/>
      <c r="BG2843" s="4"/>
      <c r="BH2843" s="4"/>
      <c r="BI2843" s="4"/>
      <c r="BJ2843" s="4"/>
      <c r="BK2843" s="4"/>
      <c r="BL2843" s="4"/>
      <c r="BM2843" s="4"/>
      <c r="BN2843" s="4"/>
      <c r="BO2843" s="4"/>
      <c r="BP2843" s="4"/>
      <c r="BQ2843" s="4"/>
      <c r="BR2843" s="4"/>
      <c r="BS2843" s="4"/>
      <c r="BT2843" s="4"/>
      <c r="BU2843" s="4"/>
      <c r="BV2843" s="4"/>
      <c r="BW2843" s="4"/>
      <c r="BZ2843" s="7"/>
      <c r="CF2843" s="7"/>
      <c r="CG2843" s="14"/>
      <c r="CH2843" s="7"/>
      <c r="CI2843" s="14"/>
      <c r="CJ2843" s="7"/>
      <c r="CK2843" s="14"/>
      <c r="CL2843" s="7"/>
      <c r="CM2843" s="14"/>
    </row>
    <row r="2844" spans="1:91" x14ac:dyDescent="0.3">
      <c r="A2844" s="10">
        <v>151</v>
      </c>
      <c r="B2844" s="36" t="s">
        <v>5989</v>
      </c>
      <c r="G2844" s="36" t="s">
        <v>8275</v>
      </c>
      <c r="K2844" s="7"/>
      <c r="L2844" s="7" t="s">
        <v>834</v>
      </c>
      <c r="M2844" s="7" t="s">
        <v>765</v>
      </c>
      <c r="N2844" s="4"/>
      <c r="O2844" s="4"/>
      <c r="P2844" s="4"/>
      <c r="Q2844" s="4"/>
      <c r="R2844" s="4"/>
      <c r="S2844" s="4"/>
      <c r="T2844" s="4"/>
      <c r="U2844" s="4"/>
      <c r="V2844" s="4"/>
      <c r="W2844" s="4"/>
      <c r="X2844" s="4"/>
      <c r="Y2844" s="4"/>
      <c r="Z2844" s="4"/>
      <c r="AA2844" s="4"/>
      <c r="AB2844" s="4"/>
      <c r="AC2844" s="4"/>
      <c r="AD2844" s="4"/>
      <c r="AE2844" s="4"/>
      <c r="AF2844" s="4"/>
      <c r="AG2844" s="4"/>
      <c r="AH2844" s="4"/>
      <c r="AI2844" s="4"/>
      <c r="AJ2844" s="4"/>
      <c r="AK2844" s="4"/>
      <c r="AL2844" s="4"/>
      <c r="AM2844" s="4"/>
      <c r="AN2844" s="4"/>
      <c r="AO2844" s="4"/>
      <c r="AP2844" s="4"/>
      <c r="AQ2844" s="4"/>
      <c r="AR2844" s="4"/>
      <c r="AS2844" s="4"/>
      <c r="AT2844" s="4"/>
      <c r="AU2844" s="4"/>
      <c r="AV2844" s="4"/>
      <c r="AW2844" s="4"/>
      <c r="AX2844" s="4"/>
      <c r="AY2844" s="4"/>
      <c r="AZ2844" s="4"/>
      <c r="BA2844" s="4"/>
      <c r="BB2844" s="4"/>
      <c r="BC2844" s="4"/>
      <c r="BD2844" s="4"/>
      <c r="BE2844" s="4"/>
      <c r="BF2844" s="4"/>
      <c r="BG2844" s="4"/>
      <c r="BH2844" s="4"/>
      <c r="BI2844" s="4"/>
      <c r="BJ2844" s="4"/>
      <c r="BK2844" s="4"/>
      <c r="BL2844" s="4"/>
      <c r="BM2844" s="4"/>
      <c r="BN2844" s="4"/>
      <c r="BO2844" s="4"/>
      <c r="BP2844" s="4"/>
      <c r="BQ2844" s="4"/>
      <c r="BR2844" s="4"/>
      <c r="BS2844" s="4"/>
      <c r="BT2844" s="4"/>
      <c r="BU2844" s="4"/>
      <c r="BV2844" s="4"/>
      <c r="BW2844" s="4"/>
      <c r="BZ2844" s="7"/>
      <c r="CF2844" s="7"/>
      <c r="CG2844" s="14"/>
      <c r="CH2844" s="7"/>
      <c r="CI2844" s="14"/>
      <c r="CJ2844" s="7"/>
      <c r="CK2844" s="14"/>
      <c r="CL2844" s="7"/>
      <c r="CM2844" s="14"/>
    </row>
    <row r="2845" spans="1:91" x14ac:dyDescent="0.3">
      <c r="A2845" s="10">
        <v>151</v>
      </c>
      <c r="B2845" s="36" t="s">
        <v>1058</v>
      </c>
      <c r="G2845" s="36" t="s">
        <v>8276</v>
      </c>
      <c r="K2845" s="7"/>
      <c r="L2845" s="7" t="s">
        <v>834</v>
      </c>
      <c r="M2845" s="7" t="s">
        <v>765</v>
      </c>
      <c r="N2845" s="4"/>
      <c r="O2845" s="4"/>
      <c r="P2845" s="4"/>
      <c r="Q2845" s="4"/>
      <c r="R2845" s="4"/>
      <c r="S2845" s="4"/>
      <c r="T2845" s="4"/>
      <c r="U2845" s="4"/>
      <c r="V2845" s="4"/>
      <c r="W2845" s="4"/>
      <c r="X2845" s="4"/>
      <c r="Y2845" s="4"/>
      <c r="Z2845" s="4"/>
      <c r="AA2845" s="4"/>
      <c r="AB2845" s="4"/>
      <c r="AC2845" s="4"/>
      <c r="AD2845" s="4"/>
      <c r="AE2845" s="4"/>
      <c r="AF2845" s="4"/>
      <c r="AG2845" s="4"/>
      <c r="AH2845" s="4"/>
      <c r="AI2845" s="4"/>
      <c r="AJ2845" s="4"/>
      <c r="AK2845" s="4"/>
      <c r="AL2845" s="4"/>
      <c r="AM2845" s="4"/>
      <c r="AN2845" s="4"/>
      <c r="AO2845" s="4"/>
      <c r="AP2845" s="4"/>
      <c r="AQ2845" s="4"/>
      <c r="AR2845" s="4"/>
      <c r="AS2845" s="4"/>
      <c r="AT2845" s="4"/>
      <c r="AU2845" s="4"/>
      <c r="AV2845" s="4"/>
      <c r="AW2845" s="4"/>
      <c r="AX2845" s="4"/>
      <c r="AY2845" s="4"/>
      <c r="AZ2845" s="4"/>
      <c r="BA2845" s="4"/>
      <c r="BB2845" s="4"/>
      <c r="BC2845" s="4"/>
      <c r="BD2845" s="4"/>
      <c r="BE2845" s="4"/>
      <c r="BF2845" s="4"/>
      <c r="BG2845" s="4"/>
      <c r="BH2845" s="4"/>
      <c r="BI2845" s="4"/>
      <c r="BJ2845" s="4"/>
      <c r="BK2845" s="4"/>
      <c r="BL2845" s="4"/>
      <c r="BM2845" s="4"/>
      <c r="BN2845" s="4"/>
      <c r="BO2845" s="4"/>
      <c r="BP2845" s="4"/>
      <c r="BQ2845" s="4"/>
      <c r="BR2845" s="4"/>
      <c r="BS2845" s="4"/>
      <c r="BT2845" s="4"/>
      <c r="BU2845" s="4"/>
      <c r="BV2845" s="4"/>
      <c r="BW2845" s="4"/>
      <c r="BZ2845" s="7"/>
      <c r="CF2845" s="7"/>
      <c r="CG2845" s="14"/>
      <c r="CH2845" s="7"/>
      <c r="CI2845" s="14"/>
      <c r="CJ2845" s="7"/>
      <c r="CK2845" s="14"/>
      <c r="CL2845" s="7"/>
      <c r="CM2845" s="14"/>
    </row>
    <row r="2846" spans="1:91" x14ac:dyDescent="0.3">
      <c r="A2846" s="10">
        <v>151</v>
      </c>
      <c r="B2846" s="36" t="s">
        <v>1058</v>
      </c>
      <c r="G2846" s="36" t="s">
        <v>8277</v>
      </c>
      <c r="K2846" s="7"/>
      <c r="L2846" s="7" t="s">
        <v>834</v>
      </c>
      <c r="M2846" s="7" t="s">
        <v>765</v>
      </c>
      <c r="N2846" s="4"/>
      <c r="O2846" s="4"/>
      <c r="P2846" s="4"/>
      <c r="Q2846" s="4"/>
      <c r="R2846" s="4"/>
      <c r="S2846" s="4"/>
      <c r="T2846" s="4"/>
      <c r="U2846" s="4"/>
      <c r="V2846" s="4"/>
      <c r="W2846" s="4"/>
      <c r="X2846" s="4"/>
      <c r="Y2846" s="4"/>
      <c r="Z2846" s="4"/>
      <c r="AA2846" s="4"/>
      <c r="AB2846" s="4"/>
      <c r="AC2846" s="4"/>
      <c r="AD2846" s="4"/>
      <c r="AE2846" s="4"/>
      <c r="AF2846" s="4"/>
      <c r="AG2846" s="4"/>
      <c r="AH2846" s="4"/>
      <c r="AI2846" s="4"/>
      <c r="AJ2846" s="4"/>
      <c r="AK2846" s="4"/>
      <c r="AL2846" s="4"/>
      <c r="AM2846" s="4"/>
      <c r="AN2846" s="4"/>
      <c r="AO2846" s="4"/>
      <c r="AP2846" s="4"/>
      <c r="AQ2846" s="4"/>
      <c r="AR2846" s="4"/>
      <c r="AS2846" s="4"/>
      <c r="AT2846" s="4"/>
      <c r="AU2846" s="4"/>
      <c r="AV2846" s="4"/>
      <c r="AW2846" s="4"/>
      <c r="AX2846" s="4"/>
      <c r="AY2846" s="4"/>
      <c r="AZ2846" s="4"/>
      <c r="BA2846" s="4"/>
      <c r="BB2846" s="4"/>
      <c r="BC2846" s="4"/>
      <c r="BD2846" s="4"/>
      <c r="BE2846" s="4"/>
      <c r="BF2846" s="4"/>
      <c r="BG2846" s="4"/>
      <c r="BH2846" s="4"/>
      <c r="BI2846" s="4"/>
      <c r="BJ2846" s="4"/>
      <c r="BK2846" s="4"/>
      <c r="BL2846" s="4"/>
      <c r="BM2846" s="4"/>
      <c r="BN2846" s="4"/>
      <c r="BO2846" s="4"/>
      <c r="BP2846" s="4"/>
      <c r="BQ2846" s="4"/>
      <c r="BR2846" s="4"/>
      <c r="BS2846" s="4"/>
      <c r="BT2846" s="4"/>
      <c r="BU2846" s="4"/>
      <c r="BV2846" s="4"/>
      <c r="BW2846" s="4"/>
      <c r="BZ2846" s="7"/>
      <c r="CF2846" s="7"/>
      <c r="CG2846" s="14"/>
      <c r="CH2846" s="7"/>
      <c r="CI2846" s="14"/>
      <c r="CJ2846" s="7"/>
      <c r="CK2846" s="14"/>
      <c r="CL2846" s="7"/>
      <c r="CM2846" s="14"/>
    </row>
    <row r="2847" spans="1:91" x14ac:dyDescent="0.3">
      <c r="A2847" s="10">
        <v>151</v>
      </c>
      <c r="B2847" s="36" t="s">
        <v>1058</v>
      </c>
      <c r="G2847" s="36" t="s">
        <v>8278</v>
      </c>
      <c r="K2847" s="7"/>
      <c r="L2847" s="7" t="s">
        <v>834</v>
      </c>
      <c r="M2847" s="7" t="s">
        <v>765</v>
      </c>
      <c r="N2847" s="4"/>
      <c r="O2847" s="4"/>
      <c r="P2847" s="4"/>
      <c r="Q2847" s="4"/>
      <c r="R2847" s="4"/>
      <c r="S2847" s="4"/>
      <c r="T2847" s="4"/>
      <c r="U2847" s="4"/>
      <c r="V2847" s="4"/>
      <c r="W2847" s="4"/>
      <c r="X2847" s="4"/>
      <c r="Y2847" s="4"/>
      <c r="Z2847" s="4"/>
      <c r="AA2847" s="4"/>
      <c r="AB2847" s="4"/>
      <c r="AC2847" s="4"/>
      <c r="AD2847" s="4"/>
      <c r="AE2847" s="4"/>
      <c r="AF2847" s="4"/>
      <c r="AG2847" s="4"/>
      <c r="AH2847" s="4"/>
      <c r="AI2847" s="4"/>
      <c r="AJ2847" s="4"/>
      <c r="AK2847" s="4"/>
      <c r="AL2847" s="4"/>
      <c r="AM2847" s="4"/>
      <c r="AN2847" s="4"/>
      <c r="AO2847" s="4"/>
      <c r="AP2847" s="4"/>
      <c r="AQ2847" s="4"/>
      <c r="AR2847" s="4"/>
      <c r="AS2847" s="4"/>
      <c r="AT2847" s="4"/>
      <c r="AU2847" s="4"/>
      <c r="AV2847" s="4"/>
      <c r="AW2847" s="4"/>
      <c r="AX2847" s="4"/>
      <c r="AY2847" s="4"/>
      <c r="AZ2847" s="4"/>
      <c r="BA2847" s="4"/>
      <c r="BB2847" s="4"/>
      <c r="BC2847" s="4"/>
      <c r="BD2847" s="4"/>
      <c r="BE2847" s="4"/>
      <c r="BF2847" s="4"/>
      <c r="BG2847" s="4"/>
      <c r="BH2847" s="4"/>
      <c r="BI2847" s="4"/>
      <c r="BJ2847" s="4"/>
      <c r="BK2847" s="4"/>
      <c r="BL2847" s="4"/>
      <c r="BM2847" s="4"/>
      <c r="BN2847" s="4"/>
      <c r="BO2847" s="4"/>
      <c r="BP2847" s="4"/>
      <c r="BQ2847" s="4"/>
      <c r="BR2847" s="4"/>
      <c r="BS2847" s="4"/>
      <c r="BT2847" s="4"/>
      <c r="BU2847" s="4"/>
      <c r="BV2847" s="4"/>
      <c r="BW2847" s="4"/>
      <c r="BZ2847" s="7"/>
      <c r="CF2847" s="7"/>
      <c r="CG2847" s="14"/>
      <c r="CH2847" s="7"/>
      <c r="CI2847" s="14"/>
      <c r="CJ2847" s="7"/>
      <c r="CK2847" s="14"/>
      <c r="CL2847" s="7"/>
      <c r="CM2847" s="14"/>
    </row>
    <row r="2848" spans="1:91" x14ac:dyDescent="0.3">
      <c r="A2848" s="10">
        <v>151</v>
      </c>
      <c r="B2848" s="36" t="s">
        <v>1058</v>
      </c>
      <c r="G2848" s="36" t="s">
        <v>8279</v>
      </c>
      <c r="K2848" s="7"/>
      <c r="L2848" s="7" t="s">
        <v>834</v>
      </c>
      <c r="M2848" s="7" t="s">
        <v>765</v>
      </c>
      <c r="N2848" s="4"/>
      <c r="O2848" s="4"/>
      <c r="P2848" s="4"/>
      <c r="Q2848" s="4"/>
      <c r="R2848" s="4"/>
      <c r="S2848" s="4"/>
      <c r="T2848" s="4"/>
      <c r="U2848" s="4"/>
      <c r="V2848" s="4"/>
      <c r="W2848" s="4"/>
      <c r="X2848" s="4"/>
      <c r="Y2848" s="4"/>
      <c r="Z2848" s="4"/>
      <c r="AA2848" s="4"/>
      <c r="AB2848" s="4"/>
      <c r="AC2848" s="4"/>
      <c r="AD2848" s="4"/>
      <c r="AE2848" s="4"/>
      <c r="AF2848" s="4"/>
      <c r="AG2848" s="4"/>
      <c r="AH2848" s="4"/>
      <c r="AI2848" s="4"/>
      <c r="AJ2848" s="4"/>
      <c r="AK2848" s="4"/>
      <c r="AL2848" s="4"/>
      <c r="AM2848" s="4"/>
      <c r="AN2848" s="4"/>
      <c r="AO2848" s="4"/>
      <c r="AP2848" s="4"/>
      <c r="AQ2848" s="4"/>
      <c r="AR2848" s="4"/>
      <c r="AS2848" s="4"/>
      <c r="AT2848" s="4"/>
      <c r="AU2848" s="4"/>
      <c r="AV2848" s="4"/>
      <c r="AW2848" s="4"/>
      <c r="AX2848" s="4"/>
      <c r="AY2848" s="4"/>
      <c r="AZ2848" s="4"/>
      <c r="BA2848" s="4"/>
      <c r="BB2848" s="4"/>
      <c r="BC2848" s="4"/>
      <c r="BD2848" s="4"/>
      <c r="BE2848" s="4"/>
      <c r="BF2848" s="4"/>
      <c r="BG2848" s="4"/>
      <c r="BH2848" s="4"/>
      <c r="BI2848" s="4"/>
      <c r="BJ2848" s="4"/>
      <c r="BK2848" s="4"/>
      <c r="BL2848" s="4"/>
      <c r="BM2848" s="4"/>
      <c r="BN2848" s="4"/>
      <c r="BO2848" s="4"/>
      <c r="BP2848" s="4"/>
      <c r="BQ2848" s="4"/>
      <c r="BR2848" s="4"/>
      <c r="BS2848" s="4"/>
      <c r="BT2848" s="4"/>
      <c r="BU2848" s="4"/>
      <c r="BV2848" s="4"/>
      <c r="BW2848" s="4"/>
      <c r="BZ2848" s="7"/>
      <c r="CF2848" s="7"/>
      <c r="CG2848" s="14"/>
      <c r="CH2848" s="7"/>
      <c r="CI2848" s="14"/>
      <c r="CJ2848" s="7"/>
      <c r="CK2848" s="14"/>
      <c r="CL2848" s="7"/>
      <c r="CM2848" s="14"/>
    </row>
    <row r="2849" spans="1:91" x14ac:dyDescent="0.3">
      <c r="A2849" s="10">
        <v>151</v>
      </c>
      <c r="B2849" s="36" t="s">
        <v>1349</v>
      </c>
      <c r="G2849" s="36" t="s">
        <v>5196</v>
      </c>
      <c r="K2849" s="7"/>
      <c r="L2849" s="7" t="s">
        <v>834</v>
      </c>
      <c r="M2849" s="7" t="s">
        <v>765</v>
      </c>
      <c r="N2849" s="4"/>
      <c r="O2849" s="4"/>
      <c r="P2849" s="4"/>
      <c r="Q2849" s="4"/>
      <c r="R2849" s="4"/>
      <c r="S2849" s="4"/>
      <c r="T2849" s="4"/>
      <c r="U2849" s="4"/>
      <c r="V2849" s="4"/>
      <c r="W2849" s="4"/>
      <c r="X2849" s="4"/>
      <c r="Y2849" s="4"/>
      <c r="Z2849" s="4"/>
      <c r="AA2849" s="4"/>
      <c r="AB2849" s="4"/>
      <c r="AC2849" s="4"/>
      <c r="AD2849" s="4"/>
      <c r="AE2849" s="4"/>
      <c r="AF2849" s="4"/>
      <c r="AG2849" s="4"/>
      <c r="AH2849" s="4"/>
      <c r="AI2849" s="4"/>
      <c r="AJ2849" s="4"/>
      <c r="AK2849" s="4"/>
      <c r="AL2849" s="4"/>
      <c r="AM2849" s="4"/>
      <c r="AN2849" s="4"/>
      <c r="AO2849" s="4"/>
      <c r="AP2849" s="4"/>
      <c r="AQ2849" s="4"/>
      <c r="AR2849" s="4"/>
      <c r="AS2849" s="4"/>
      <c r="AT2849" s="4"/>
      <c r="AU2849" s="4"/>
      <c r="AV2849" s="4"/>
      <c r="AW2849" s="4"/>
      <c r="AX2849" s="4"/>
      <c r="AY2849" s="4"/>
      <c r="AZ2849" s="4"/>
      <c r="BA2849" s="4"/>
      <c r="BB2849" s="4"/>
      <c r="BC2849" s="4"/>
      <c r="BD2849" s="4"/>
      <c r="BE2849" s="4"/>
      <c r="BF2849" s="4"/>
      <c r="BG2849" s="4"/>
      <c r="BH2849" s="4"/>
      <c r="BI2849" s="4"/>
      <c r="BJ2849" s="4"/>
      <c r="BK2849" s="4"/>
      <c r="BL2849" s="4"/>
      <c r="BM2849" s="4"/>
      <c r="BN2849" s="4"/>
      <c r="BO2849" s="4"/>
      <c r="BP2849" s="4"/>
      <c r="BQ2849" s="4"/>
      <c r="BR2849" s="4"/>
      <c r="BS2849" s="4"/>
      <c r="BT2849" s="4"/>
      <c r="BU2849" s="4"/>
      <c r="BV2849" s="4"/>
      <c r="BW2849" s="4"/>
      <c r="BZ2849" s="7"/>
      <c r="CF2849" s="7"/>
      <c r="CG2849" s="14"/>
      <c r="CH2849" s="7"/>
      <c r="CI2849" s="14"/>
      <c r="CJ2849" s="7"/>
      <c r="CK2849" s="14"/>
      <c r="CL2849" s="7"/>
      <c r="CM2849" s="14"/>
    </row>
    <row r="2850" spans="1:91" x14ac:dyDescent="0.3">
      <c r="A2850" s="10">
        <v>151</v>
      </c>
      <c r="B2850" s="36" t="s">
        <v>886</v>
      </c>
      <c r="G2850" s="36" t="s">
        <v>8280</v>
      </c>
      <c r="K2850" s="7"/>
      <c r="L2850" s="7" t="s">
        <v>834</v>
      </c>
      <c r="M2850" s="7" t="s">
        <v>624</v>
      </c>
      <c r="N2850" s="4"/>
      <c r="O2850" s="4"/>
      <c r="P2850" s="4"/>
      <c r="Q2850" s="4"/>
      <c r="R2850" s="4"/>
      <c r="S2850" s="4"/>
      <c r="T2850" s="4"/>
      <c r="U2850" s="4"/>
      <c r="V2850" s="4"/>
      <c r="W2850" s="4"/>
      <c r="X2850" s="4"/>
      <c r="Y2850" s="4"/>
      <c r="Z2850" s="4"/>
      <c r="AA2850" s="4"/>
      <c r="AB2850" s="4"/>
      <c r="AC2850" s="4"/>
      <c r="AD2850" s="4"/>
      <c r="AE2850" s="4"/>
      <c r="AF2850" s="4"/>
      <c r="AG2850" s="4"/>
      <c r="AH2850" s="4"/>
      <c r="AI2850" s="4"/>
      <c r="AJ2850" s="4"/>
      <c r="AK2850" s="4"/>
      <c r="AL2850" s="4"/>
      <c r="AM2850" s="4"/>
      <c r="AN2850" s="4"/>
      <c r="AO2850" s="4"/>
      <c r="AP2850" s="4"/>
      <c r="AQ2850" s="4"/>
      <c r="AR2850" s="4"/>
      <c r="AS2850" s="4"/>
      <c r="AT2850" s="4"/>
      <c r="AU2850" s="4"/>
      <c r="AV2850" s="4"/>
      <c r="AW2850" s="4"/>
      <c r="AX2850" s="4"/>
      <c r="AY2850" s="4"/>
      <c r="AZ2850" s="4"/>
      <c r="BA2850" s="4"/>
      <c r="BB2850" s="4"/>
      <c r="BC2850" s="4"/>
      <c r="BD2850" s="4"/>
      <c r="BE2850" s="4"/>
      <c r="BF2850" s="4"/>
      <c r="BG2850" s="4"/>
      <c r="BH2850" s="4"/>
      <c r="BI2850" s="4"/>
      <c r="BJ2850" s="4"/>
      <c r="BK2850" s="4"/>
      <c r="BL2850" s="4"/>
      <c r="BM2850" s="4"/>
      <c r="BN2850" s="4"/>
      <c r="BO2850" s="4"/>
      <c r="BP2850" s="4"/>
      <c r="BQ2850" s="4"/>
      <c r="BR2850" s="4"/>
      <c r="BS2850" s="4"/>
      <c r="BT2850" s="4"/>
      <c r="BU2850" s="4"/>
      <c r="BV2850" s="4"/>
      <c r="BW2850" s="4"/>
      <c r="BZ2850" s="7"/>
      <c r="CF2850" s="7"/>
      <c r="CG2850" s="14"/>
      <c r="CH2850" s="7"/>
      <c r="CI2850" s="14"/>
      <c r="CJ2850" s="7"/>
      <c r="CK2850" s="14"/>
      <c r="CL2850" s="7"/>
      <c r="CM2850" s="14"/>
    </row>
    <row r="2851" spans="1:91" x14ac:dyDescent="0.3">
      <c r="A2851" s="10">
        <v>151</v>
      </c>
      <c r="B2851" s="36" t="s">
        <v>1025</v>
      </c>
      <c r="G2851" s="36" t="s">
        <v>8281</v>
      </c>
      <c r="K2851" s="7"/>
      <c r="L2851" s="7" t="s">
        <v>834</v>
      </c>
      <c r="M2851" s="7" t="s">
        <v>621</v>
      </c>
      <c r="N2851" s="4"/>
      <c r="O2851" s="4"/>
      <c r="P2851" s="4"/>
      <c r="Q2851" s="4"/>
      <c r="R2851" s="4"/>
      <c r="S2851" s="4"/>
      <c r="T2851" s="4"/>
      <c r="U2851" s="4"/>
      <c r="V2851" s="4"/>
      <c r="W2851" s="4"/>
      <c r="X2851" s="4"/>
      <c r="Y2851" s="4"/>
      <c r="Z2851" s="4"/>
      <c r="AA2851" s="4"/>
      <c r="AB2851" s="4"/>
      <c r="AC2851" s="4"/>
      <c r="AD2851" s="4"/>
      <c r="AE2851" s="4"/>
      <c r="AF2851" s="4"/>
      <c r="AG2851" s="4"/>
      <c r="AH2851" s="4"/>
      <c r="AI2851" s="4"/>
      <c r="AJ2851" s="4"/>
      <c r="AK2851" s="4"/>
      <c r="AL2851" s="4"/>
      <c r="AM2851" s="4"/>
      <c r="AN2851" s="4"/>
      <c r="AO2851" s="4"/>
      <c r="AP2851" s="4"/>
      <c r="AQ2851" s="4"/>
      <c r="AR2851" s="4"/>
      <c r="AS2851" s="4"/>
      <c r="AT2851" s="4"/>
      <c r="AU2851" s="4"/>
      <c r="AV2851" s="4"/>
      <c r="AW2851" s="4"/>
      <c r="AX2851" s="4"/>
      <c r="AY2851" s="4"/>
      <c r="AZ2851" s="4"/>
      <c r="BA2851" s="4"/>
      <c r="BB2851" s="4"/>
      <c r="BC2851" s="4"/>
      <c r="BD2851" s="4"/>
      <c r="BE2851" s="4"/>
      <c r="BF2851" s="4"/>
      <c r="BG2851" s="4"/>
      <c r="BH2851" s="4"/>
      <c r="BI2851" s="4"/>
      <c r="BJ2851" s="4"/>
      <c r="BK2851" s="4"/>
      <c r="BL2851" s="4"/>
      <c r="BM2851" s="4"/>
      <c r="BN2851" s="4"/>
      <c r="BO2851" s="4"/>
      <c r="BP2851" s="4"/>
      <c r="BQ2851" s="4"/>
      <c r="BR2851" s="4"/>
      <c r="BS2851" s="4"/>
      <c r="BT2851" s="4"/>
      <c r="BU2851" s="4"/>
      <c r="BV2851" s="4"/>
      <c r="BW2851" s="4"/>
      <c r="BZ2851" s="7"/>
      <c r="CF2851" s="7"/>
      <c r="CG2851" s="14"/>
      <c r="CH2851" s="7"/>
      <c r="CI2851" s="14"/>
      <c r="CJ2851" s="7"/>
      <c r="CK2851" s="14"/>
      <c r="CL2851" s="7"/>
      <c r="CM2851" s="14"/>
    </row>
    <row r="2852" spans="1:91" x14ac:dyDescent="0.3">
      <c r="A2852" s="10">
        <v>151</v>
      </c>
      <c r="B2852" s="36" t="s">
        <v>1025</v>
      </c>
      <c r="G2852" s="36" t="s">
        <v>1483</v>
      </c>
      <c r="K2852" s="7"/>
      <c r="L2852" s="7" t="s">
        <v>834</v>
      </c>
      <c r="M2852" s="7" t="s">
        <v>5917</v>
      </c>
      <c r="N2852" s="4"/>
      <c r="O2852" s="4"/>
      <c r="P2852" s="4"/>
      <c r="Q2852" s="4"/>
      <c r="R2852" s="4"/>
      <c r="S2852" s="4"/>
      <c r="T2852" s="4"/>
      <c r="U2852" s="4"/>
      <c r="V2852" s="4"/>
      <c r="W2852" s="4"/>
      <c r="X2852" s="4"/>
      <c r="Y2852" s="4"/>
      <c r="Z2852" s="4"/>
      <c r="AA2852" s="4"/>
      <c r="AB2852" s="4"/>
      <c r="AC2852" s="4"/>
      <c r="AD2852" s="4"/>
      <c r="AE2852" s="4"/>
      <c r="AF2852" s="4"/>
      <c r="AG2852" s="4"/>
      <c r="AH2852" s="4"/>
      <c r="AI2852" s="4"/>
      <c r="AJ2852" s="4"/>
      <c r="AK2852" s="4"/>
      <c r="AL2852" s="4"/>
      <c r="AM2852" s="4"/>
      <c r="AN2852" s="4"/>
      <c r="AO2852" s="4"/>
      <c r="AP2852" s="4"/>
      <c r="AQ2852" s="4"/>
      <c r="AR2852" s="4"/>
      <c r="AS2852" s="4"/>
      <c r="AT2852" s="4"/>
      <c r="AU2852" s="4"/>
      <c r="AV2852" s="4"/>
      <c r="AW2852" s="4"/>
      <c r="AX2852" s="4"/>
      <c r="AY2852" s="4"/>
      <c r="AZ2852" s="4"/>
      <c r="BA2852" s="4"/>
      <c r="BB2852" s="4"/>
      <c r="BC2852" s="4"/>
      <c r="BD2852" s="4"/>
      <c r="BE2852" s="4"/>
      <c r="BF2852" s="4"/>
      <c r="BG2852" s="4"/>
      <c r="BH2852" s="4"/>
      <c r="BI2852" s="4"/>
      <c r="BJ2852" s="4"/>
      <c r="BK2852" s="4"/>
      <c r="BL2852" s="4"/>
      <c r="BM2852" s="4"/>
      <c r="BN2852" s="4"/>
      <c r="BO2852" s="4"/>
      <c r="BP2852" s="4"/>
      <c r="BQ2852" s="4"/>
      <c r="BR2852" s="4"/>
      <c r="BS2852" s="4"/>
      <c r="BT2852" s="4"/>
      <c r="BU2852" s="4"/>
      <c r="BV2852" s="4"/>
      <c r="BW2852" s="4"/>
      <c r="BZ2852" s="7"/>
      <c r="CF2852" s="7"/>
      <c r="CG2852" s="14"/>
      <c r="CH2852" s="7"/>
      <c r="CI2852" s="14"/>
      <c r="CJ2852" s="7"/>
      <c r="CK2852" s="14"/>
      <c r="CL2852" s="7"/>
      <c r="CM2852" s="14"/>
    </row>
    <row r="2853" spans="1:91" x14ac:dyDescent="0.3">
      <c r="A2853" s="10">
        <v>151</v>
      </c>
      <c r="B2853" s="36" t="s">
        <v>860</v>
      </c>
      <c r="G2853" s="36" t="s">
        <v>8282</v>
      </c>
      <c r="K2853" s="7"/>
      <c r="L2853" s="7" t="s">
        <v>834</v>
      </c>
      <c r="M2853" s="7" t="s">
        <v>5917</v>
      </c>
      <c r="N2853" s="4"/>
      <c r="O2853" s="4"/>
      <c r="P2853" s="4"/>
      <c r="Q2853" s="4"/>
      <c r="R2853" s="4"/>
      <c r="S2853" s="4"/>
      <c r="T2853" s="4"/>
      <c r="U2853" s="4"/>
      <c r="V2853" s="4"/>
      <c r="W2853" s="4"/>
      <c r="X2853" s="4"/>
      <c r="Y2853" s="4"/>
      <c r="Z2853" s="4"/>
      <c r="AA2853" s="4"/>
      <c r="AB2853" s="4"/>
      <c r="AC2853" s="4"/>
      <c r="AD2853" s="4"/>
      <c r="AE2853" s="4"/>
      <c r="AF2853" s="4"/>
      <c r="AG2853" s="4"/>
      <c r="AH2853" s="4"/>
      <c r="AI2853" s="4"/>
      <c r="AJ2853" s="4"/>
      <c r="AK2853" s="4"/>
      <c r="AL2853" s="4"/>
      <c r="AM2853" s="4"/>
      <c r="AN2853" s="4"/>
      <c r="AO2853" s="4"/>
      <c r="AP2853" s="4"/>
      <c r="AQ2853" s="4"/>
      <c r="AR2853" s="4"/>
      <c r="AS2853" s="4"/>
      <c r="AT2853" s="4"/>
      <c r="AU2853" s="4"/>
      <c r="AV2853" s="4"/>
      <c r="AW2853" s="4"/>
      <c r="AX2853" s="4"/>
      <c r="AY2853" s="4"/>
      <c r="AZ2853" s="4"/>
      <c r="BA2853" s="4"/>
      <c r="BB2853" s="4"/>
      <c r="BC2853" s="4"/>
      <c r="BD2853" s="4"/>
      <c r="BE2853" s="4"/>
      <c r="BF2853" s="4"/>
      <c r="BG2853" s="4"/>
      <c r="BH2853" s="4"/>
      <c r="BI2853" s="4"/>
      <c r="BJ2853" s="4"/>
      <c r="BK2853" s="4"/>
      <c r="BL2853" s="4"/>
      <c r="BM2853" s="4"/>
      <c r="BN2853" s="4"/>
      <c r="BO2853" s="4"/>
      <c r="BP2853" s="4"/>
      <c r="BQ2853" s="4"/>
      <c r="BR2853" s="4"/>
      <c r="BS2853" s="4"/>
      <c r="BT2853" s="4"/>
      <c r="BU2853" s="4"/>
      <c r="BV2853" s="4"/>
      <c r="BW2853" s="4"/>
      <c r="BZ2853" s="7"/>
      <c r="CF2853" s="7"/>
      <c r="CG2853" s="14"/>
      <c r="CH2853" s="7"/>
      <c r="CI2853" s="14"/>
      <c r="CJ2853" s="7"/>
      <c r="CK2853" s="14"/>
      <c r="CL2853" s="7"/>
      <c r="CM2853" s="14"/>
    </row>
    <row r="2854" spans="1:91" x14ac:dyDescent="0.3">
      <c r="A2854" s="10">
        <v>151</v>
      </c>
      <c r="B2854" s="36" t="s">
        <v>905</v>
      </c>
      <c r="G2854" s="36" t="s">
        <v>8283</v>
      </c>
      <c r="K2854" s="7"/>
      <c r="L2854" s="7" t="s">
        <v>834</v>
      </c>
      <c r="M2854" s="7" t="s">
        <v>5917</v>
      </c>
      <c r="N2854" s="4"/>
      <c r="O2854" s="4"/>
      <c r="P2854" s="4"/>
      <c r="Q2854" s="4"/>
      <c r="R2854" s="4"/>
      <c r="S2854" s="4"/>
      <c r="T2854" s="4"/>
      <c r="U2854" s="4"/>
      <c r="V2854" s="4"/>
      <c r="W2854" s="4"/>
      <c r="X2854" s="4"/>
      <c r="Y2854" s="4"/>
      <c r="Z2854" s="4"/>
      <c r="AA2854" s="4"/>
      <c r="AB2854" s="4"/>
      <c r="AC2854" s="4"/>
      <c r="AD2854" s="4"/>
      <c r="AE2854" s="4"/>
      <c r="AF2854" s="4"/>
      <c r="AG2854" s="4"/>
      <c r="AH2854" s="4"/>
      <c r="AI2854" s="4"/>
      <c r="AJ2854" s="4"/>
      <c r="AK2854" s="4"/>
      <c r="AL2854" s="4"/>
      <c r="AM2854" s="4"/>
      <c r="AN2854" s="4"/>
      <c r="AO2854" s="4"/>
      <c r="AP2854" s="4"/>
      <c r="AQ2854" s="4"/>
      <c r="AR2854" s="4"/>
      <c r="AS2854" s="4"/>
      <c r="AT2854" s="4"/>
      <c r="AU2854" s="4"/>
      <c r="AV2854" s="4"/>
      <c r="AW2854" s="4"/>
      <c r="AX2854" s="4"/>
      <c r="AY2854" s="4"/>
      <c r="AZ2854" s="4"/>
      <c r="BA2854" s="4"/>
      <c r="BB2854" s="4"/>
      <c r="BC2854" s="4"/>
      <c r="BD2854" s="4"/>
      <c r="BE2854" s="4"/>
      <c r="BF2854" s="4"/>
      <c r="BG2854" s="4"/>
      <c r="BH2854" s="4"/>
      <c r="BI2854" s="4"/>
      <c r="BJ2854" s="4"/>
      <c r="BK2854" s="4"/>
      <c r="BL2854" s="4"/>
      <c r="BM2854" s="4"/>
      <c r="BN2854" s="4"/>
      <c r="BO2854" s="4"/>
      <c r="BP2854" s="4"/>
      <c r="BQ2854" s="4"/>
      <c r="BR2854" s="4"/>
      <c r="BS2854" s="4"/>
      <c r="BT2854" s="4"/>
      <c r="BU2854" s="4"/>
      <c r="BV2854" s="4"/>
      <c r="BW2854" s="4"/>
      <c r="BZ2854" s="7"/>
      <c r="CF2854" s="7"/>
      <c r="CG2854" s="14"/>
      <c r="CH2854" s="7"/>
      <c r="CI2854" s="14"/>
      <c r="CJ2854" s="7"/>
      <c r="CK2854" s="14"/>
      <c r="CL2854" s="7"/>
      <c r="CM2854" s="14"/>
    </row>
    <row r="2855" spans="1:91" x14ac:dyDescent="0.3">
      <c r="A2855" s="10">
        <v>151</v>
      </c>
      <c r="B2855" s="36" t="s">
        <v>860</v>
      </c>
      <c r="G2855" s="36" t="s">
        <v>8284</v>
      </c>
      <c r="K2855" s="7"/>
      <c r="L2855" s="7" t="s">
        <v>834</v>
      </c>
      <c r="M2855" s="7" t="s">
        <v>669</v>
      </c>
      <c r="N2855" s="4"/>
      <c r="O2855" s="4"/>
      <c r="P2855" s="4"/>
      <c r="Q2855" s="4"/>
      <c r="R2855" s="4"/>
      <c r="S2855" s="4"/>
      <c r="T2855" s="4"/>
      <c r="U2855" s="4"/>
      <c r="V2855" s="4"/>
      <c r="W2855" s="4"/>
      <c r="X2855" s="4"/>
      <c r="Y2855" s="4"/>
      <c r="Z2855" s="4"/>
      <c r="AA2855" s="4"/>
      <c r="AB2855" s="4"/>
      <c r="AC2855" s="4"/>
      <c r="AD2855" s="4"/>
      <c r="AE2855" s="4"/>
      <c r="AF2855" s="4"/>
      <c r="AG2855" s="4"/>
      <c r="AH2855" s="4"/>
      <c r="AI2855" s="4"/>
      <c r="AJ2855" s="4"/>
      <c r="AK2855" s="4"/>
      <c r="AL2855" s="4"/>
      <c r="AM2855" s="4"/>
      <c r="AN2855" s="4"/>
      <c r="AO2855" s="4"/>
      <c r="AP2855" s="4"/>
      <c r="AQ2855" s="4"/>
      <c r="AR2855" s="4"/>
      <c r="AS2855" s="4"/>
      <c r="AT2855" s="4"/>
      <c r="AU2855" s="4"/>
      <c r="AV2855" s="4"/>
      <c r="AW2855" s="4"/>
      <c r="AX2855" s="4"/>
      <c r="AY2855" s="4"/>
      <c r="AZ2855" s="4"/>
      <c r="BA2855" s="4"/>
      <c r="BB2855" s="4"/>
      <c r="BC2855" s="4"/>
      <c r="BD2855" s="4"/>
      <c r="BE2855" s="4"/>
      <c r="BF2855" s="4"/>
      <c r="BG2855" s="4"/>
      <c r="BH2855" s="4"/>
      <c r="BI2855" s="4"/>
      <c r="BJ2855" s="4"/>
      <c r="BK2855" s="4"/>
      <c r="BL2855" s="4"/>
      <c r="BM2855" s="4"/>
      <c r="BN2855" s="4"/>
      <c r="BO2855" s="4"/>
      <c r="BP2855" s="4"/>
      <c r="BQ2855" s="4"/>
      <c r="BR2855" s="4"/>
      <c r="BS2855" s="4"/>
      <c r="BT2855" s="4"/>
      <c r="BU2855" s="4"/>
      <c r="BV2855" s="4"/>
      <c r="BW2855" s="4"/>
      <c r="BZ2855" s="7"/>
      <c r="CF2855" s="7"/>
      <c r="CG2855" s="14"/>
      <c r="CH2855" s="7"/>
      <c r="CI2855" s="14"/>
      <c r="CJ2855" s="7"/>
      <c r="CK2855" s="14"/>
      <c r="CL2855" s="7"/>
      <c r="CM2855" s="14"/>
    </row>
    <row r="2856" spans="1:91" x14ac:dyDescent="0.3">
      <c r="A2856" s="10">
        <v>151</v>
      </c>
      <c r="B2856" s="36" t="s">
        <v>878</v>
      </c>
      <c r="G2856" s="36" t="s">
        <v>8285</v>
      </c>
      <c r="K2856" s="7"/>
      <c r="L2856" s="7" t="s">
        <v>834</v>
      </c>
      <c r="M2856" s="7" t="s">
        <v>618</v>
      </c>
      <c r="N2856" s="4"/>
      <c r="O2856" s="4"/>
      <c r="P2856" s="4"/>
      <c r="Q2856" s="4"/>
      <c r="R2856" s="4"/>
      <c r="S2856" s="4"/>
      <c r="T2856" s="4"/>
      <c r="U2856" s="4"/>
      <c r="V2856" s="4"/>
      <c r="W2856" s="4"/>
      <c r="X2856" s="4"/>
      <c r="Y2856" s="4"/>
      <c r="Z2856" s="4"/>
      <c r="AA2856" s="4"/>
      <c r="AB2856" s="4"/>
      <c r="AC2856" s="4"/>
      <c r="AD2856" s="4"/>
      <c r="AE2856" s="4"/>
      <c r="AF2856" s="4"/>
      <c r="AG2856" s="4"/>
      <c r="AH2856" s="4"/>
      <c r="AI2856" s="4"/>
      <c r="AJ2856" s="4"/>
      <c r="AK2856" s="4"/>
      <c r="AL2856" s="4"/>
      <c r="AM2856" s="4"/>
      <c r="AN2856" s="4"/>
      <c r="AO2856" s="4"/>
      <c r="AP2856" s="4"/>
      <c r="AQ2856" s="4"/>
      <c r="AR2856" s="4"/>
      <c r="AS2856" s="4"/>
      <c r="AT2856" s="4"/>
      <c r="AU2856" s="4"/>
      <c r="AV2856" s="4"/>
      <c r="AW2856" s="4"/>
      <c r="AX2856" s="4"/>
      <c r="AY2856" s="4"/>
      <c r="AZ2856" s="4"/>
      <c r="BA2856" s="4"/>
      <c r="BB2856" s="4"/>
      <c r="BC2856" s="4"/>
      <c r="BD2856" s="4"/>
      <c r="BE2856" s="4"/>
      <c r="BF2856" s="4"/>
      <c r="BG2856" s="4"/>
      <c r="BH2856" s="4"/>
      <c r="BI2856" s="4"/>
      <c r="BJ2856" s="4"/>
      <c r="BK2856" s="4"/>
      <c r="BL2856" s="4"/>
      <c r="BM2856" s="4"/>
      <c r="BN2856" s="4"/>
      <c r="BO2856" s="4"/>
      <c r="BP2856" s="4"/>
      <c r="BQ2856" s="4"/>
      <c r="BR2856" s="4"/>
      <c r="BS2856" s="4"/>
      <c r="BT2856" s="4"/>
      <c r="BU2856" s="4"/>
      <c r="BV2856" s="4"/>
      <c r="BW2856" s="4"/>
      <c r="BZ2856" s="7"/>
      <c r="CF2856" s="7"/>
      <c r="CG2856" s="14"/>
      <c r="CH2856" s="7"/>
      <c r="CI2856" s="14"/>
      <c r="CJ2856" s="7"/>
      <c r="CK2856" s="14"/>
      <c r="CL2856" s="7"/>
      <c r="CM2856" s="14"/>
    </row>
    <row r="2857" spans="1:91" x14ac:dyDescent="0.3">
      <c r="A2857" s="10">
        <v>151</v>
      </c>
      <c r="B2857" s="36" t="s">
        <v>1025</v>
      </c>
      <c r="G2857" s="36" t="s">
        <v>8286</v>
      </c>
      <c r="K2857" s="7"/>
      <c r="L2857" s="7" t="s">
        <v>834</v>
      </c>
      <c r="M2857" s="7" t="s">
        <v>669</v>
      </c>
      <c r="N2857" s="4"/>
      <c r="O2857" s="4"/>
      <c r="P2857" s="4"/>
      <c r="Q2857" s="4"/>
      <c r="R2857" s="4"/>
      <c r="S2857" s="4"/>
      <c r="T2857" s="4"/>
      <c r="U2857" s="4"/>
      <c r="V2857" s="4"/>
      <c r="W2857" s="4"/>
      <c r="X2857" s="4"/>
      <c r="Y2857" s="4"/>
      <c r="Z2857" s="4"/>
      <c r="AA2857" s="4"/>
      <c r="AB2857" s="4"/>
      <c r="AC2857" s="4"/>
      <c r="AD2857" s="4"/>
      <c r="AE2857" s="4"/>
      <c r="AF2857" s="4"/>
      <c r="AG2857" s="4"/>
      <c r="AH2857" s="4"/>
      <c r="AI2857" s="4"/>
      <c r="AJ2857" s="4"/>
      <c r="AK2857" s="4"/>
      <c r="AL2857" s="4"/>
      <c r="AM2857" s="4"/>
      <c r="AN2857" s="4"/>
      <c r="AO2857" s="4"/>
      <c r="AP2857" s="4"/>
      <c r="AQ2857" s="4"/>
      <c r="AR2857" s="4"/>
      <c r="AS2857" s="4"/>
      <c r="AT2857" s="4"/>
      <c r="AU2857" s="4"/>
      <c r="AV2857" s="4"/>
      <c r="AW2857" s="4"/>
      <c r="AX2857" s="4"/>
      <c r="AY2857" s="4"/>
      <c r="AZ2857" s="4"/>
      <c r="BA2857" s="4"/>
      <c r="BB2857" s="4"/>
      <c r="BC2857" s="4"/>
      <c r="BD2857" s="4"/>
      <c r="BE2857" s="4"/>
      <c r="BF2857" s="4"/>
      <c r="BG2857" s="4"/>
      <c r="BH2857" s="4"/>
      <c r="BI2857" s="4"/>
      <c r="BJ2857" s="4"/>
      <c r="BK2857" s="4"/>
      <c r="BL2857" s="4"/>
      <c r="BM2857" s="4"/>
      <c r="BN2857" s="4"/>
      <c r="BO2857" s="4"/>
      <c r="BP2857" s="4"/>
      <c r="BQ2857" s="4"/>
      <c r="BR2857" s="4"/>
      <c r="BS2857" s="4"/>
      <c r="BT2857" s="4"/>
      <c r="BU2857" s="4"/>
      <c r="BV2857" s="4"/>
      <c r="BW2857" s="4"/>
      <c r="BZ2857" s="7"/>
      <c r="CF2857" s="7"/>
      <c r="CG2857" s="14"/>
      <c r="CH2857" s="7"/>
      <c r="CI2857" s="14"/>
      <c r="CJ2857" s="7"/>
      <c r="CK2857" s="14"/>
      <c r="CL2857" s="7"/>
      <c r="CM2857" s="14"/>
    </row>
    <row r="2858" spans="1:91" x14ac:dyDescent="0.3">
      <c r="A2858" s="10">
        <v>151</v>
      </c>
      <c r="B2858" s="36" t="s">
        <v>1036</v>
      </c>
      <c r="G2858" s="36" t="s">
        <v>8287</v>
      </c>
      <c r="K2858" s="7"/>
      <c r="L2858" s="7" t="s">
        <v>834</v>
      </c>
      <c r="M2858" s="7" t="s">
        <v>621</v>
      </c>
      <c r="N2858" s="4"/>
      <c r="O2858" s="4"/>
      <c r="P2858" s="4"/>
      <c r="Q2858" s="4"/>
      <c r="R2858" s="4"/>
      <c r="S2858" s="4"/>
      <c r="T2858" s="4"/>
      <c r="U2858" s="4"/>
      <c r="V2858" s="4"/>
      <c r="W2858" s="4"/>
      <c r="X2858" s="4"/>
      <c r="Y2858" s="4"/>
      <c r="Z2858" s="4"/>
      <c r="AA2858" s="4"/>
      <c r="AB2858" s="4"/>
      <c r="AC2858" s="4"/>
      <c r="AD2858" s="4"/>
      <c r="AE2858" s="4"/>
      <c r="AF2858" s="4"/>
      <c r="AG2858" s="4"/>
      <c r="AH2858" s="4"/>
      <c r="AI2858" s="4"/>
      <c r="AJ2858" s="4"/>
      <c r="AK2858" s="4"/>
      <c r="AL2858" s="4"/>
      <c r="AM2858" s="4"/>
      <c r="AN2858" s="4"/>
      <c r="AO2858" s="4"/>
      <c r="AP2858" s="4"/>
      <c r="AQ2858" s="4"/>
      <c r="AR2858" s="4"/>
      <c r="AS2858" s="4"/>
      <c r="AT2858" s="4"/>
      <c r="AU2858" s="4"/>
      <c r="AV2858" s="4"/>
      <c r="AW2858" s="4"/>
      <c r="AX2858" s="4"/>
      <c r="AY2858" s="4"/>
      <c r="AZ2858" s="4"/>
      <c r="BA2858" s="4"/>
      <c r="BB2858" s="4"/>
      <c r="BC2858" s="4"/>
      <c r="BD2858" s="4"/>
      <c r="BE2858" s="4"/>
      <c r="BF2858" s="4"/>
      <c r="BG2858" s="4"/>
      <c r="BH2858" s="4"/>
      <c r="BI2858" s="4"/>
      <c r="BJ2858" s="4"/>
      <c r="BK2858" s="4"/>
      <c r="BL2858" s="4"/>
      <c r="BM2858" s="4"/>
      <c r="BN2858" s="4"/>
      <c r="BO2858" s="4"/>
      <c r="BP2858" s="4"/>
      <c r="BQ2858" s="4"/>
      <c r="BR2858" s="4"/>
      <c r="BS2858" s="4"/>
      <c r="BT2858" s="4"/>
      <c r="BU2858" s="4"/>
      <c r="BV2858" s="4"/>
      <c r="BW2858" s="4"/>
      <c r="BZ2858" s="7"/>
      <c r="CF2858" s="7"/>
      <c r="CG2858" s="14"/>
      <c r="CH2858" s="7"/>
      <c r="CI2858" s="14"/>
      <c r="CJ2858" s="7"/>
      <c r="CK2858" s="14"/>
      <c r="CL2858" s="7"/>
      <c r="CM2858" s="14"/>
    </row>
    <row r="2859" spans="1:91" x14ac:dyDescent="0.3">
      <c r="A2859" s="10">
        <v>151</v>
      </c>
      <c r="B2859" s="36" t="s">
        <v>868</v>
      </c>
      <c r="G2859" s="36" t="s">
        <v>8288</v>
      </c>
      <c r="K2859" s="7"/>
      <c r="L2859" s="7" t="s">
        <v>834</v>
      </c>
      <c r="M2859" s="7" t="s">
        <v>618</v>
      </c>
      <c r="N2859" s="4"/>
      <c r="O2859" s="4"/>
      <c r="P2859" s="4"/>
      <c r="Q2859" s="4"/>
      <c r="R2859" s="4"/>
      <c r="S2859" s="4"/>
      <c r="T2859" s="4"/>
      <c r="U2859" s="4"/>
      <c r="V2859" s="4"/>
      <c r="W2859" s="4"/>
      <c r="X2859" s="4"/>
      <c r="Y2859" s="4"/>
      <c r="Z2859" s="4"/>
      <c r="AA2859" s="4"/>
      <c r="AB2859" s="4"/>
      <c r="AC2859" s="4"/>
      <c r="AD2859" s="4"/>
      <c r="AE2859" s="4"/>
      <c r="AF2859" s="4"/>
      <c r="AG2859" s="4"/>
      <c r="AH2859" s="4"/>
      <c r="AI2859" s="4"/>
      <c r="AJ2859" s="4"/>
      <c r="AK2859" s="4"/>
      <c r="AL2859" s="4"/>
      <c r="AM2859" s="4"/>
      <c r="AN2859" s="4"/>
      <c r="AO2859" s="4"/>
      <c r="AP2859" s="4"/>
      <c r="AQ2859" s="4"/>
      <c r="AR2859" s="4"/>
      <c r="AS2859" s="4"/>
      <c r="AT2859" s="4"/>
      <c r="AU2859" s="4"/>
      <c r="AV2859" s="4"/>
      <c r="AW2859" s="4"/>
      <c r="AX2859" s="4"/>
      <c r="AY2859" s="4"/>
      <c r="AZ2859" s="4"/>
      <c r="BA2859" s="4"/>
      <c r="BB2859" s="4"/>
      <c r="BC2859" s="4"/>
      <c r="BD2859" s="4"/>
      <c r="BE2859" s="4"/>
      <c r="BF2859" s="4"/>
      <c r="BG2859" s="4"/>
      <c r="BH2859" s="4"/>
      <c r="BI2859" s="4"/>
      <c r="BJ2859" s="4"/>
      <c r="BK2859" s="4"/>
      <c r="BL2859" s="4"/>
      <c r="BM2859" s="4"/>
      <c r="BN2859" s="4"/>
      <c r="BO2859" s="4"/>
      <c r="BP2859" s="4"/>
      <c r="BQ2859" s="4"/>
      <c r="BR2859" s="4"/>
      <c r="BS2859" s="4"/>
      <c r="BT2859" s="4"/>
      <c r="BU2859" s="4"/>
      <c r="BV2859" s="4"/>
      <c r="BW2859" s="4"/>
      <c r="BZ2859" s="7"/>
      <c r="CF2859" s="7"/>
      <c r="CG2859" s="14"/>
      <c r="CH2859" s="7"/>
      <c r="CI2859" s="14"/>
      <c r="CJ2859" s="7"/>
      <c r="CK2859" s="14"/>
      <c r="CL2859" s="7"/>
      <c r="CM2859" s="14"/>
    </row>
    <row r="2860" spans="1:91" x14ac:dyDescent="0.3">
      <c r="A2860" s="10">
        <v>151</v>
      </c>
      <c r="B2860" s="36" t="s">
        <v>1036</v>
      </c>
      <c r="G2860" s="36" t="s">
        <v>8289</v>
      </c>
      <c r="K2860" s="7"/>
      <c r="L2860" s="7" t="s">
        <v>834</v>
      </c>
      <c r="M2860" s="7" t="s">
        <v>621</v>
      </c>
      <c r="N2860" s="4"/>
      <c r="O2860" s="4"/>
      <c r="P2860" s="4"/>
      <c r="Q2860" s="4"/>
      <c r="R2860" s="4"/>
      <c r="S2860" s="4"/>
      <c r="T2860" s="4"/>
      <c r="U2860" s="4"/>
      <c r="V2860" s="4"/>
      <c r="W2860" s="4"/>
      <c r="X2860" s="4"/>
      <c r="Y2860" s="4"/>
      <c r="Z2860" s="4"/>
      <c r="AA2860" s="4"/>
      <c r="AB2860" s="4"/>
      <c r="AC2860" s="4"/>
      <c r="AD2860" s="4"/>
      <c r="AE2860" s="4"/>
      <c r="AF2860" s="4"/>
      <c r="AG2860" s="4"/>
      <c r="AH2860" s="4"/>
      <c r="AI2860" s="4"/>
      <c r="AJ2860" s="4"/>
      <c r="AK2860" s="4"/>
      <c r="AL2860" s="4"/>
      <c r="AM2860" s="4"/>
      <c r="AN2860" s="4"/>
      <c r="AO2860" s="4"/>
      <c r="AP2860" s="4"/>
      <c r="AQ2860" s="4"/>
      <c r="AR2860" s="4"/>
      <c r="AS2860" s="4"/>
      <c r="AT2860" s="4"/>
      <c r="AU2860" s="4"/>
      <c r="AV2860" s="4"/>
      <c r="AW2860" s="4"/>
      <c r="AX2860" s="4"/>
      <c r="AY2860" s="4"/>
      <c r="AZ2860" s="4"/>
      <c r="BA2860" s="4"/>
      <c r="BB2860" s="4"/>
      <c r="BC2860" s="4"/>
      <c r="BD2860" s="4"/>
      <c r="BE2860" s="4"/>
      <c r="BF2860" s="4"/>
      <c r="BG2860" s="4"/>
      <c r="BH2860" s="4"/>
      <c r="BI2860" s="4"/>
      <c r="BJ2860" s="4"/>
      <c r="BK2860" s="4"/>
      <c r="BL2860" s="4"/>
      <c r="BM2860" s="4"/>
      <c r="BN2860" s="4"/>
      <c r="BO2860" s="4"/>
      <c r="BP2860" s="4"/>
      <c r="BQ2860" s="4"/>
      <c r="BR2860" s="4"/>
      <c r="BS2860" s="4"/>
      <c r="BT2860" s="4"/>
      <c r="BU2860" s="4"/>
      <c r="BV2860" s="4"/>
      <c r="BW2860" s="4"/>
      <c r="BZ2860" s="7"/>
      <c r="CF2860" s="7"/>
      <c r="CG2860" s="14"/>
      <c r="CH2860" s="7"/>
      <c r="CI2860" s="14"/>
      <c r="CJ2860" s="7"/>
      <c r="CK2860" s="14"/>
      <c r="CL2860" s="7"/>
      <c r="CM2860" s="14"/>
    </row>
    <row r="2861" spans="1:91" x14ac:dyDescent="0.3">
      <c r="A2861" s="10">
        <v>151</v>
      </c>
      <c r="B2861" s="36" t="s">
        <v>860</v>
      </c>
      <c r="G2861" s="36" t="s">
        <v>8290</v>
      </c>
      <c r="K2861" s="7"/>
      <c r="L2861" s="7" t="s">
        <v>834</v>
      </c>
      <c r="M2861" s="7" t="s">
        <v>765</v>
      </c>
      <c r="N2861" s="4"/>
      <c r="O2861" s="4"/>
      <c r="P2861" s="4"/>
      <c r="Q2861" s="4"/>
      <c r="R2861" s="4"/>
      <c r="S2861" s="4"/>
      <c r="T2861" s="4"/>
      <c r="U2861" s="4"/>
      <c r="V2861" s="4"/>
      <c r="W2861" s="4"/>
      <c r="X2861" s="4"/>
      <c r="Y2861" s="4"/>
      <c r="Z2861" s="4"/>
      <c r="AA2861" s="4"/>
      <c r="AB2861" s="4"/>
      <c r="AC2861" s="4"/>
      <c r="AD2861" s="4"/>
      <c r="AE2861" s="4"/>
      <c r="AF2861" s="4"/>
      <c r="AG2861" s="4"/>
      <c r="AH2861" s="4"/>
      <c r="AI2861" s="4"/>
      <c r="AJ2861" s="4"/>
      <c r="AK2861" s="4"/>
      <c r="AL2861" s="4"/>
      <c r="AM2861" s="4"/>
      <c r="AN2861" s="4"/>
      <c r="AO2861" s="4"/>
      <c r="AP2861" s="4"/>
      <c r="AQ2861" s="4"/>
      <c r="AR2861" s="4"/>
      <c r="AS2861" s="4"/>
      <c r="AT2861" s="4"/>
      <c r="AU2861" s="4"/>
      <c r="AV2861" s="4"/>
      <c r="AW2861" s="4"/>
      <c r="AX2861" s="4"/>
      <c r="AY2861" s="4"/>
      <c r="AZ2861" s="4"/>
      <c r="BA2861" s="4"/>
      <c r="BB2861" s="4"/>
      <c r="BC2861" s="4"/>
      <c r="BD2861" s="4"/>
      <c r="BE2861" s="4"/>
      <c r="BF2861" s="4"/>
      <c r="BG2861" s="4"/>
      <c r="BH2861" s="4"/>
      <c r="BI2861" s="4"/>
      <c r="BJ2861" s="4"/>
      <c r="BK2861" s="4"/>
      <c r="BL2861" s="4"/>
      <c r="BM2861" s="4"/>
      <c r="BN2861" s="4"/>
      <c r="BO2861" s="4"/>
      <c r="BP2861" s="4"/>
      <c r="BQ2861" s="4"/>
      <c r="BR2861" s="4"/>
      <c r="BS2861" s="4"/>
      <c r="BT2861" s="4"/>
      <c r="BU2861" s="4"/>
      <c r="BV2861" s="4"/>
      <c r="BW2861" s="4"/>
      <c r="BZ2861" s="7"/>
      <c r="CF2861" s="7"/>
      <c r="CG2861" s="14"/>
      <c r="CH2861" s="7"/>
      <c r="CI2861" s="14"/>
      <c r="CJ2861" s="7"/>
      <c r="CK2861" s="14"/>
      <c r="CL2861" s="7"/>
      <c r="CM2861" s="14"/>
    </row>
    <row r="2862" spans="1:91" x14ac:dyDescent="0.3">
      <c r="A2862" s="10">
        <v>151</v>
      </c>
      <c r="B2862" s="36" t="s">
        <v>6546</v>
      </c>
      <c r="G2862" s="36" t="s">
        <v>8291</v>
      </c>
      <c r="K2862" s="7"/>
      <c r="L2862" s="7" t="s">
        <v>834</v>
      </c>
      <c r="M2862" s="7" t="s">
        <v>669</v>
      </c>
      <c r="N2862" s="4"/>
      <c r="O2862" s="4"/>
      <c r="P2862" s="4"/>
      <c r="Q2862" s="4"/>
      <c r="R2862" s="4"/>
      <c r="S2862" s="4"/>
      <c r="T2862" s="4"/>
      <c r="U2862" s="4"/>
      <c r="V2862" s="4"/>
      <c r="W2862" s="4"/>
      <c r="X2862" s="4"/>
      <c r="Y2862" s="4"/>
      <c r="Z2862" s="4"/>
      <c r="AA2862" s="4"/>
      <c r="AB2862" s="4"/>
      <c r="AC2862" s="4"/>
      <c r="AD2862" s="4"/>
      <c r="AE2862" s="4"/>
      <c r="AF2862" s="4"/>
      <c r="AG2862" s="4"/>
      <c r="AH2862" s="4"/>
      <c r="AI2862" s="4"/>
      <c r="AJ2862" s="4"/>
      <c r="AK2862" s="4"/>
      <c r="AL2862" s="4"/>
      <c r="AM2862" s="4"/>
      <c r="AN2862" s="4"/>
      <c r="AO2862" s="4"/>
      <c r="AP2862" s="4"/>
      <c r="AQ2862" s="4"/>
      <c r="AR2862" s="4"/>
      <c r="AS2862" s="4"/>
      <c r="AT2862" s="4"/>
      <c r="AU2862" s="4"/>
      <c r="AV2862" s="4"/>
      <c r="AW2862" s="4"/>
      <c r="AX2862" s="4"/>
      <c r="AY2862" s="4"/>
      <c r="AZ2862" s="4"/>
      <c r="BA2862" s="4"/>
      <c r="BB2862" s="4"/>
      <c r="BC2862" s="4"/>
      <c r="BD2862" s="4"/>
      <c r="BE2862" s="4"/>
      <c r="BF2862" s="4"/>
      <c r="BG2862" s="4"/>
      <c r="BH2862" s="4"/>
      <c r="BI2862" s="4"/>
      <c r="BJ2862" s="4"/>
      <c r="BK2862" s="4"/>
      <c r="BL2862" s="4"/>
      <c r="BM2862" s="4"/>
      <c r="BN2862" s="4"/>
      <c r="BO2862" s="4"/>
      <c r="BP2862" s="4"/>
      <c r="BQ2862" s="4"/>
      <c r="BR2862" s="4"/>
      <c r="BS2862" s="4"/>
      <c r="BT2862" s="4"/>
      <c r="BU2862" s="4"/>
      <c r="BV2862" s="4"/>
      <c r="BW2862" s="4"/>
      <c r="BZ2862" s="7"/>
      <c r="CF2862" s="7"/>
      <c r="CG2862" s="14"/>
      <c r="CH2862" s="7"/>
      <c r="CI2862" s="14"/>
      <c r="CJ2862" s="7"/>
      <c r="CK2862" s="14"/>
      <c r="CL2862" s="7"/>
      <c r="CM2862" s="14"/>
    </row>
    <row r="2863" spans="1:91" x14ac:dyDescent="0.3">
      <c r="A2863" s="10">
        <v>151</v>
      </c>
      <c r="B2863" s="36" t="s">
        <v>1176</v>
      </c>
      <c r="G2863" s="36" t="s">
        <v>8292</v>
      </c>
      <c r="K2863" s="7"/>
      <c r="L2863" s="7" t="s">
        <v>834</v>
      </c>
      <c r="M2863" s="7" t="s">
        <v>618</v>
      </c>
      <c r="N2863" s="4"/>
      <c r="O2863" s="4"/>
      <c r="P2863" s="4"/>
      <c r="Q2863" s="4"/>
      <c r="R2863" s="4"/>
      <c r="S2863" s="4"/>
      <c r="T2863" s="4"/>
      <c r="U2863" s="4"/>
      <c r="V2863" s="4"/>
      <c r="W2863" s="4"/>
      <c r="X2863" s="4"/>
      <c r="Y2863" s="4"/>
      <c r="Z2863" s="4"/>
      <c r="AA2863" s="4"/>
      <c r="AB2863" s="4"/>
      <c r="AC2863" s="4"/>
      <c r="AD2863" s="4"/>
      <c r="AE2863" s="4"/>
      <c r="AF2863" s="4"/>
      <c r="AG2863" s="4"/>
      <c r="AH2863" s="4"/>
      <c r="AI2863" s="4"/>
      <c r="AJ2863" s="4"/>
      <c r="AK2863" s="4"/>
      <c r="AL2863" s="4"/>
      <c r="AM2863" s="4"/>
      <c r="AN2863" s="4"/>
      <c r="AO2863" s="4"/>
      <c r="AP2863" s="4"/>
      <c r="AQ2863" s="4"/>
      <c r="AR2863" s="4"/>
      <c r="AS2863" s="4"/>
      <c r="AT2863" s="4"/>
      <c r="AU2863" s="4"/>
      <c r="AV2863" s="4"/>
      <c r="AW2863" s="4"/>
      <c r="AX2863" s="4"/>
      <c r="AY2863" s="4"/>
      <c r="AZ2863" s="4"/>
      <c r="BA2863" s="4"/>
      <c r="BB2863" s="4"/>
      <c r="BC2863" s="4"/>
      <c r="BD2863" s="4"/>
      <c r="BE2863" s="4"/>
      <c r="BF2863" s="4"/>
      <c r="BG2863" s="4"/>
      <c r="BH2863" s="4"/>
      <c r="BI2863" s="4"/>
      <c r="BJ2863" s="4"/>
      <c r="BK2863" s="4"/>
      <c r="BL2863" s="4"/>
      <c r="BM2863" s="4"/>
      <c r="BN2863" s="4"/>
      <c r="BO2863" s="4"/>
      <c r="BP2863" s="4"/>
      <c r="BQ2863" s="4"/>
      <c r="BR2863" s="4"/>
      <c r="BS2863" s="4"/>
      <c r="BT2863" s="4"/>
      <c r="BU2863" s="4"/>
      <c r="BV2863" s="4"/>
      <c r="BW2863" s="4"/>
      <c r="BZ2863" s="7"/>
      <c r="CF2863" s="7"/>
      <c r="CG2863" s="14"/>
      <c r="CH2863" s="7"/>
      <c r="CI2863" s="14"/>
      <c r="CJ2863" s="7"/>
      <c r="CK2863" s="14"/>
      <c r="CL2863" s="7"/>
      <c r="CM2863" s="14"/>
    </row>
    <row r="2864" spans="1:91" x14ac:dyDescent="0.3">
      <c r="A2864" s="10">
        <v>151</v>
      </c>
      <c r="B2864" s="6" t="s">
        <v>1248</v>
      </c>
      <c r="G2864" s="36" t="s">
        <v>8293</v>
      </c>
      <c r="K2864" s="7"/>
      <c r="L2864" s="7" t="s">
        <v>834</v>
      </c>
      <c r="M2864" s="7" t="s">
        <v>615</v>
      </c>
      <c r="N2864" s="4"/>
      <c r="O2864" s="4"/>
      <c r="P2864" s="4"/>
      <c r="Q2864" s="4"/>
      <c r="R2864" s="4"/>
      <c r="S2864" s="4"/>
      <c r="T2864" s="4"/>
      <c r="U2864" s="4"/>
      <c r="V2864" s="4"/>
      <c r="W2864" s="4"/>
      <c r="X2864" s="4"/>
      <c r="Y2864" s="4"/>
      <c r="Z2864" s="4"/>
      <c r="AA2864" s="4"/>
      <c r="AB2864" s="4"/>
      <c r="AC2864" s="4"/>
      <c r="AD2864" s="4"/>
      <c r="AE2864" s="4"/>
      <c r="AF2864" s="4"/>
      <c r="AG2864" s="4"/>
      <c r="AH2864" s="4"/>
      <c r="AI2864" s="4"/>
      <c r="AJ2864" s="4"/>
      <c r="AK2864" s="4"/>
      <c r="AL2864" s="4"/>
      <c r="AM2864" s="4"/>
      <c r="AN2864" s="4"/>
      <c r="AO2864" s="4"/>
      <c r="AP2864" s="4"/>
      <c r="AQ2864" s="4"/>
      <c r="AR2864" s="4"/>
      <c r="AS2864" s="4"/>
      <c r="AT2864" s="4"/>
      <c r="AU2864" s="4"/>
      <c r="AV2864" s="4"/>
      <c r="AW2864" s="4"/>
      <c r="AX2864" s="4"/>
      <c r="AY2864" s="4"/>
      <c r="AZ2864" s="4"/>
      <c r="BA2864" s="4"/>
      <c r="BB2864" s="4"/>
      <c r="BC2864" s="4"/>
      <c r="BD2864" s="4"/>
      <c r="BE2864" s="4"/>
      <c r="BF2864" s="4"/>
      <c r="BG2864" s="4"/>
      <c r="BH2864" s="4"/>
      <c r="BI2864" s="4"/>
      <c r="BJ2864" s="4"/>
      <c r="BK2864" s="4"/>
      <c r="BL2864" s="4"/>
      <c r="BM2864" s="4"/>
      <c r="BN2864" s="4"/>
      <c r="BO2864" s="4"/>
      <c r="BP2864" s="4"/>
      <c r="BQ2864" s="4"/>
      <c r="BR2864" s="4"/>
      <c r="BS2864" s="4"/>
      <c r="BT2864" s="4"/>
      <c r="BU2864" s="4"/>
      <c r="BV2864" s="4"/>
      <c r="BW2864" s="4"/>
      <c r="BZ2864" s="7"/>
      <c r="CF2864" s="7"/>
      <c r="CG2864" s="14"/>
      <c r="CH2864" s="7"/>
      <c r="CI2864" s="14"/>
      <c r="CJ2864" s="7"/>
      <c r="CK2864" s="14"/>
      <c r="CL2864" s="7"/>
      <c r="CM2864" s="14"/>
    </row>
    <row r="2865" spans="1:91" x14ac:dyDescent="0.3">
      <c r="A2865" s="10">
        <v>151</v>
      </c>
      <c r="B2865" s="36" t="s">
        <v>1025</v>
      </c>
      <c r="G2865" s="36" t="s">
        <v>8294</v>
      </c>
      <c r="K2865" s="7"/>
      <c r="L2865" s="7" t="s">
        <v>834</v>
      </c>
      <c r="M2865" s="7" t="s">
        <v>5917</v>
      </c>
      <c r="N2865" s="4"/>
      <c r="O2865" s="4"/>
      <c r="P2865" s="4"/>
      <c r="Q2865" s="4"/>
      <c r="R2865" s="4"/>
      <c r="S2865" s="4"/>
      <c r="T2865" s="4"/>
      <c r="U2865" s="4"/>
      <c r="V2865" s="4"/>
      <c r="W2865" s="4"/>
      <c r="X2865" s="4"/>
      <c r="Y2865" s="4"/>
      <c r="Z2865" s="4"/>
      <c r="AA2865" s="4"/>
      <c r="AB2865" s="4"/>
      <c r="AC2865" s="4"/>
      <c r="AD2865" s="4"/>
      <c r="AE2865" s="4"/>
      <c r="AF2865" s="4"/>
      <c r="AG2865" s="4"/>
      <c r="AH2865" s="4"/>
      <c r="AI2865" s="4"/>
      <c r="AJ2865" s="4"/>
      <c r="AK2865" s="4"/>
      <c r="AL2865" s="4"/>
      <c r="AM2865" s="4"/>
      <c r="AN2865" s="4"/>
      <c r="AO2865" s="4"/>
      <c r="AP2865" s="4"/>
      <c r="AQ2865" s="4"/>
      <c r="AR2865" s="4"/>
      <c r="AS2865" s="4"/>
      <c r="AT2865" s="4"/>
      <c r="AU2865" s="4"/>
      <c r="AV2865" s="4"/>
      <c r="AW2865" s="4"/>
      <c r="AX2865" s="4"/>
      <c r="AY2865" s="4"/>
      <c r="AZ2865" s="4"/>
      <c r="BA2865" s="4"/>
      <c r="BB2865" s="4"/>
      <c r="BC2865" s="4"/>
      <c r="BD2865" s="4"/>
      <c r="BE2865" s="4"/>
      <c r="BF2865" s="4"/>
      <c r="BG2865" s="4"/>
      <c r="BH2865" s="4"/>
      <c r="BI2865" s="4"/>
      <c r="BJ2865" s="4"/>
      <c r="BK2865" s="4"/>
      <c r="BL2865" s="4"/>
      <c r="BM2865" s="4"/>
      <c r="BN2865" s="4"/>
      <c r="BO2865" s="4"/>
      <c r="BP2865" s="4"/>
      <c r="BQ2865" s="4"/>
      <c r="BR2865" s="4"/>
      <c r="BS2865" s="4"/>
      <c r="BT2865" s="4"/>
      <c r="BU2865" s="4"/>
      <c r="BV2865" s="4"/>
      <c r="BW2865" s="4"/>
      <c r="BZ2865" s="7"/>
      <c r="CF2865" s="7"/>
      <c r="CG2865" s="14"/>
      <c r="CH2865" s="7"/>
      <c r="CI2865" s="14"/>
      <c r="CJ2865" s="7"/>
      <c r="CK2865" s="14"/>
      <c r="CL2865" s="7"/>
      <c r="CM2865" s="14"/>
    </row>
    <row r="2866" spans="1:91" x14ac:dyDescent="0.3">
      <c r="A2866" s="10">
        <v>151</v>
      </c>
      <c r="B2866" s="36" t="s">
        <v>1176</v>
      </c>
      <c r="G2866" s="36" t="s">
        <v>8295</v>
      </c>
      <c r="K2866" s="7"/>
      <c r="L2866" s="7" t="s">
        <v>834</v>
      </c>
      <c r="M2866" s="7" t="s">
        <v>618</v>
      </c>
      <c r="N2866" s="4"/>
      <c r="O2866" s="4"/>
      <c r="P2866" s="4"/>
      <c r="Q2866" s="4"/>
      <c r="R2866" s="4"/>
      <c r="S2866" s="4"/>
      <c r="T2866" s="4"/>
      <c r="U2866" s="4"/>
      <c r="V2866" s="4"/>
      <c r="W2866" s="4"/>
      <c r="X2866" s="4"/>
      <c r="Y2866" s="4"/>
      <c r="Z2866" s="4"/>
      <c r="AA2866" s="4"/>
      <c r="AB2866" s="4"/>
      <c r="AC2866" s="4"/>
      <c r="AD2866" s="4"/>
      <c r="AE2866" s="4"/>
      <c r="AF2866" s="4"/>
      <c r="AG2866" s="4"/>
      <c r="AH2866" s="4"/>
      <c r="AI2866" s="4"/>
      <c r="AJ2866" s="4"/>
      <c r="AK2866" s="4"/>
      <c r="AL2866" s="4"/>
      <c r="AM2866" s="4"/>
      <c r="AN2866" s="4"/>
      <c r="AO2866" s="4"/>
      <c r="AP2866" s="4"/>
      <c r="AQ2866" s="4"/>
      <c r="AR2866" s="4"/>
      <c r="AS2866" s="4"/>
      <c r="AT2866" s="4"/>
      <c r="AU2866" s="4"/>
      <c r="AV2866" s="4"/>
      <c r="AW2866" s="4"/>
      <c r="AX2866" s="4"/>
      <c r="AY2866" s="4"/>
      <c r="AZ2866" s="4"/>
      <c r="BA2866" s="4"/>
      <c r="BB2866" s="4"/>
      <c r="BC2866" s="4"/>
      <c r="BD2866" s="4"/>
      <c r="BE2866" s="4"/>
      <c r="BF2866" s="4"/>
      <c r="BG2866" s="4"/>
      <c r="BH2866" s="4"/>
      <c r="BI2866" s="4"/>
      <c r="BJ2866" s="4"/>
      <c r="BK2866" s="4"/>
      <c r="BL2866" s="4"/>
      <c r="BM2866" s="4"/>
      <c r="BN2866" s="4"/>
      <c r="BO2866" s="4"/>
      <c r="BP2866" s="4"/>
      <c r="BQ2866" s="4"/>
      <c r="BR2866" s="4"/>
      <c r="BS2866" s="4"/>
      <c r="BT2866" s="4"/>
      <c r="BU2866" s="4"/>
      <c r="BV2866" s="4"/>
      <c r="BW2866" s="4"/>
      <c r="BZ2866" s="7"/>
      <c r="CF2866" s="7"/>
      <c r="CG2866" s="14"/>
      <c r="CH2866" s="7"/>
      <c r="CI2866" s="14"/>
      <c r="CJ2866" s="7"/>
      <c r="CK2866" s="14"/>
      <c r="CL2866" s="7"/>
      <c r="CM2866" s="14"/>
    </row>
    <row r="2867" spans="1:91" x14ac:dyDescent="0.3">
      <c r="A2867" s="10">
        <v>151</v>
      </c>
      <c r="B2867" s="36" t="s">
        <v>1025</v>
      </c>
      <c r="G2867" s="36" t="s">
        <v>8296</v>
      </c>
      <c r="K2867" s="7"/>
      <c r="L2867" s="7" t="s">
        <v>834</v>
      </c>
      <c r="M2867" s="7" t="s">
        <v>618</v>
      </c>
      <c r="N2867" s="4"/>
      <c r="O2867" s="4"/>
      <c r="P2867" s="4"/>
      <c r="Q2867" s="4"/>
      <c r="R2867" s="4"/>
      <c r="S2867" s="4"/>
      <c r="T2867" s="4"/>
      <c r="U2867" s="4"/>
      <c r="V2867" s="4"/>
      <c r="W2867" s="4"/>
      <c r="X2867" s="4"/>
      <c r="Y2867" s="4"/>
      <c r="Z2867" s="4"/>
      <c r="AA2867" s="4"/>
      <c r="AB2867" s="4"/>
      <c r="AC2867" s="4"/>
      <c r="AD2867" s="4"/>
      <c r="AE2867" s="4"/>
      <c r="AF2867" s="4"/>
      <c r="AG2867" s="4"/>
      <c r="AH2867" s="4"/>
      <c r="AI2867" s="4"/>
      <c r="AJ2867" s="4"/>
      <c r="AK2867" s="4"/>
      <c r="AL2867" s="4"/>
      <c r="AM2867" s="4"/>
      <c r="AN2867" s="4"/>
      <c r="AO2867" s="4"/>
      <c r="AP2867" s="4"/>
      <c r="AQ2867" s="4"/>
      <c r="AR2867" s="4"/>
      <c r="AS2867" s="4"/>
      <c r="AT2867" s="4"/>
      <c r="AU2867" s="4"/>
      <c r="AV2867" s="4"/>
      <c r="AW2867" s="4"/>
      <c r="AX2867" s="4"/>
      <c r="AY2867" s="4"/>
      <c r="AZ2867" s="4"/>
      <c r="BA2867" s="4"/>
      <c r="BB2867" s="4"/>
      <c r="BC2867" s="4"/>
      <c r="BD2867" s="4"/>
      <c r="BE2867" s="4"/>
      <c r="BF2867" s="4"/>
      <c r="BG2867" s="4"/>
      <c r="BH2867" s="4"/>
      <c r="BI2867" s="4"/>
      <c r="BJ2867" s="4"/>
      <c r="BK2867" s="4"/>
      <c r="BL2867" s="4"/>
      <c r="BM2867" s="4"/>
      <c r="BN2867" s="4"/>
      <c r="BO2867" s="4"/>
      <c r="BP2867" s="4"/>
      <c r="BQ2867" s="4"/>
      <c r="BR2867" s="4"/>
      <c r="BS2867" s="4"/>
      <c r="BT2867" s="4"/>
      <c r="BU2867" s="4"/>
      <c r="BV2867" s="4"/>
      <c r="BW2867" s="4"/>
      <c r="BZ2867" s="7"/>
      <c r="CF2867" s="7"/>
      <c r="CG2867" s="14"/>
      <c r="CH2867" s="7"/>
      <c r="CI2867" s="14"/>
      <c r="CJ2867" s="7"/>
      <c r="CK2867" s="14"/>
      <c r="CL2867" s="7"/>
      <c r="CM2867" s="14"/>
    </row>
    <row r="2868" spans="1:91" x14ac:dyDescent="0.3">
      <c r="A2868" s="10">
        <v>151</v>
      </c>
      <c r="B2868" s="36" t="s">
        <v>2259</v>
      </c>
      <c r="G2868" s="36" t="s">
        <v>8297</v>
      </c>
      <c r="K2868" s="7"/>
      <c r="L2868" s="7" t="s">
        <v>834</v>
      </c>
      <c r="M2868" s="7" t="s">
        <v>669</v>
      </c>
      <c r="N2868" s="4"/>
      <c r="O2868" s="4"/>
      <c r="P2868" s="4"/>
      <c r="Q2868" s="4"/>
      <c r="R2868" s="4"/>
      <c r="S2868" s="4"/>
      <c r="T2868" s="4"/>
      <c r="U2868" s="4"/>
      <c r="V2868" s="4"/>
      <c r="W2868" s="4"/>
      <c r="X2868" s="4"/>
      <c r="Y2868" s="4"/>
      <c r="Z2868" s="4"/>
      <c r="AA2868" s="4"/>
      <c r="AB2868" s="4"/>
      <c r="AC2868" s="4"/>
      <c r="AD2868" s="4"/>
      <c r="AE2868" s="4"/>
      <c r="AF2868" s="4"/>
      <c r="AG2868" s="4"/>
      <c r="AH2868" s="4"/>
      <c r="AI2868" s="4"/>
      <c r="AJ2868" s="4"/>
      <c r="AK2868" s="4"/>
      <c r="AL2868" s="4"/>
      <c r="AM2868" s="4"/>
      <c r="AN2868" s="4"/>
      <c r="AO2868" s="4"/>
      <c r="AP2868" s="4"/>
      <c r="AQ2868" s="4"/>
      <c r="AR2868" s="4"/>
      <c r="AS2868" s="4"/>
      <c r="AT2868" s="4"/>
      <c r="AU2868" s="4"/>
      <c r="AV2868" s="4"/>
      <c r="AW2868" s="4"/>
      <c r="AX2868" s="4"/>
      <c r="AY2868" s="4"/>
      <c r="AZ2868" s="4"/>
      <c r="BA2868" s="4"/>
      <c r="BB2868" s="4"/>
      <c r="BC2868" s="4"/>
      <c r="BD2868" s="4"/>
      <c r="BE2868" s="4"/>
      <c r="BF2868" s="4"/>
      <c r="BG2868" s="4"/>
      <c r="BH2868" s="4"/>
      <c r="BI2868" s="4"/>
      <c r="BJ2868" s="4"/>
      <c r="BK2868" s="4"/>
      <c r="BL2868" s="4"/>
      <c r="BM2868" s="4"/>
      <c r="BN2868" s="4"/>
      <c r="BO2868" s="4"/>
      <c r="BP2868" s="4"/>
      <c r="BQ2868" s="4"/>
      <c r="BR2868" s="4"/>
      <c r="BS2868" s="4"/>
      <c r="BT2868" s="4"/>
      <c r="BU2868" s="4"/>
      <c r="BV2868" s="4"/>
      <c r="BW2868" s="4"/>
      <c r="BZ2868" s="7"/>
      <c r="CF2868" s="7"/>
      <c r="CG2868" s="14"/>
      <c r="CH2868" s="7"/>
      <c r="CI2868" s="14"/>
      <c r="CJ2868" s="7"/>
      <c r="CK2868" s="14"/>
      <c r="CL2868" s="7"/>
      <c r="CM2868" s="14"/>
    </row>
    <row r="2869" spans="1:91" x14ac:dyDescent="0.3">
      <c r="A2869" s="10">
        <v>151</v>
      </c>
      <c r="B2869" s="36" t="s">
        <v>891</v>
      </c>
      <c r="G2869" s="36" t="s">
        <v>8298</v>
      </c>
      <c r="K2869" s="7"/>
      <c r="L2869" s="7" t="s">
        <v>834</v>
      </c>
      <c r="M2869" s="7" t="s">
        <v>678</v>
      </c>
      <c r="N2869" s="4"/>
      <c r="O2869" s="4"/>
      <c r="P2869" s="4"/>
      <c r="Q2869" s="4"/>
      <c r="R2869" s="4"/>
      <c r="S2869" s="4"/>
      <c r="T2869" s="4"/>
      <c r="U2869" s="4"/>
      <c r="V2869" s="4"/>
      <c r="W2869" s="4"/>
      <c r="X2869" s="4"/>
      <c r="Y2869" s="4"/>
      <c r="Z2869" s="4"/>
      <c r="AA2869" s="4"/>
      <c r="AB2869" s="4"/>
      <c r="AC2869" s="4"/>
      <c r="AD2869" s="4"/>
      <c r="AE2869" s="4"/>
      <c r="AF2869" s="4"/>
      <c r="AG2869" s="4"/>
      <c r="AH2869" s="4"/>
      <c r="AI2869" s="4"/>
      <c r="AJ2869" s="4"/>
      <c r="AK2869" s="4"/>
      <c r="AL2869" s="4"/>
      <c r="AM2869" s="4"/>
      <c r="AN2869" s="4"/>
      <c r="AO2869" s="4"/>
      <c r="AP2869" s="4"/>
      <c r="AQ2869" s="4"/>
      <c r="AR2869" s="4"/>
      <c r="AS2869" s="4"/>
      <c r="AT2869" s="4"/>
      <c r="AU2869" s="4"/>
      <c r="AV2869" s="4"/>
      <c r="AW2869" s="4"/>
      <c r="AX2869" s="4"/>
      <c r="AY2869" s="4"/>
      <c r="AZ2869" s="4"/>
      <c r="BA2869" s="4"/>
      <c r="BB2869" s="4"/>
      <c r="BC2869" s="4"/>
      <c r="BD2869" s="4"/>
      <c r="BE2869" s="4"/>
      <c r="BF2869" s="4"/>
      <c r="BG2869" s="4"/>
      <c r="BH2869" s="4"/>
      <c r="BI2869" s="4"/>
      <c r="BJ2869" s="4"/>
      <c r="BK2869" s="4"/>
      <c r="BL2869" s="4"/>
      <c r="BM2869" s="4"/>
      <c r="BN2869" s="4"/>
      <c r="BO2869" s="4"/>
      <c r="BP2869" s="4"/>
      <c r="BQ2869" s="4"/>
      <c r="BR2869" s="4"/>
      <c r="BS2869" s="4"/>
      <c r="BT2869" s="4"/>
      <c r="BU2869" s="4"/>
      <c r="BV2869" s="4"/>
      <c r="BW2869" s="4"/>
      <c r="BZ2869" s="7"/>
      <c r="CF2869" s="7"/>
      <c r="CG2869" s="14"/>
      <c r="CH2869" s="7"/>
      <c r="CI2869" s="14"/>
      <c r="CJ2869" s="7"/>
      <c r="CK2869" s="14"/>
      <c r="CL2869" s="7"/>
      <c r="CM2869" s="14"/>
    </row>
    <row r="2870" spans="1:91" x14ac:dyDescent="0.3">
      <c r="A2870" s="10">
        <v>151</v>
      </c>
      <c r="B2870" s="36" t="s">
        <v>1028</v>
      </c>
      <c r="G2870" s="36" t="s">
        <v>8299</v>
      </c>
      <c r="K2870" s="7"/>
      <c r="L2870" s="7" t="s">
        <v>834</v>
      </c>
      <c r="M2870" s="7" t="s">
        <v>765</v>
      </c>
      <c r="N2870" s="4"/>
      <c r="O2870" s="4"/>
      <c r="P2870" s="4"/>
      <c r="Q2870" s="4"/>
      <c r="R2870" s="4"/>
      <c r="S2870" s="4"/>
      <c r="T2870" s="4"/>
      <c r="U2870" s="4"/>
      <c r="V2870" s="4"/>
      <c r="W2870" s="4"/>
      <c r="X2870" s="4"/>
      <c r="Y2870" s="4"/>
      <c r="Z2870" s="4"/>
      <c r="AA2870" s="4"/>
      <c r="AB2870" s="4"/>
      <c r="AC2870" s="4"/>
      <c r="AD2870" s="4"/>
      <c r="AE2870" s="4"/>
      <c r="AF2870" s="4"/>
      <c r="AG2870" s="4"/>
      <c r="AH2870" s="4"/>
      <c r="AI2870" s="4"/>
      <c r="AJ2870" s="4"/>
      <c r="AK2870" s="4"/>
      <c r="AL2870" s="4"/>
      <c r="AM2870" s="4"/>
      <c r="AN2870" s="4"/>
      <c r="AO2870" s="4"/>
      <c r="AP2870" s="4"/>
      <c r="AQ2870" s="4"/>
      <c r="AR2870" s="4"/>
      <c r="AS2870" s="4"/>
      <c r="AT2870" s="4"/>
      <c r="AU2870" s="4"/>
      <c r="AV2870" s="4"/>
      <c r="AW2870" s="4"/>
      <c r="AX2870" s="4"/>
      <c r="AY2870" s="4"/>
      <c r="AZ2870" s="4"/>
      <c r="BA2870" s="4"/>
      <c r="BB2870" s="4"/>
      <c r="BC2870" s="4"/>
      <c r="BD2870" s="4"/>
      <c r="BE2870" s="4"/>
      <c r="BF2870" s="4"/>
      <c r="BG2870" s="4"/>
      <c r="BH2870" s="4"/>
      <c r="BI2870" s="4"/>
      <c r="BJ2870" s="4"/>
      <c r="BK2870" s="4"/>
      <c r="BL2870" s="4"/>
      <c r="BM2870" s="4"/>
      <c r="BN2870" s="4"/>
      <c r="BO2870" s="4"/>
      <c r="BP2870" s="4"/>
      <c r="BQ2870" s="4"/>
      <c r="BR2870" s="4"/>
      <c r="BS2870" s="4"/>
      <c r="BT2870" s="4"/>
      <c r="BU2870" s="4"/>
      <c r="BV2870" s="4"/>
      <c r="BW2870" s="4"/>
      <c r="BZ2870" s="7"/>
      <c r="CF2870" s="7"/>
      <c r="CG2870" s="14"/>
      <c r="CH2870" s="7"/>
      <c r="CI2870" s="14"/>
      <c r="CJ2870" s="7"/>
      <c r="CK2870" s="14"/>
      <c r="CL2870" s="7"/>
      <c r="CM2870" s="14"/>
    </row>
    <row r="2871" spans="1:91" x14ac:dyDescent="0.3">
      <c r="A2871" s="10">
        <v>151</v>
      </c>
      <c r="B2871" s="36" t="s">
        <v>1554</v>
      </c>
      <c r="G2871" s="36" t="s">
        <v>8300</v>
      </c>
      <c r="K2871" s="7"/>
      <c r="L2871" s="7" t="s">
        <v>834</v>
      </c>
      <c r="M2871" s="7" t="s">
        <v>639</v>
      </c>
      <c r="N2871" s="4"/>
      <c r="O2871" s="4"/>
      <c r="P2871" s="4"/>
      <c r="Q2871" s="4"/>
      <c r="R2871" s="4"/>
      <c r="S2871" s="4"/>
      <c r="T2871" s="4"/>
      <c r="U2871" s="4"/>
      <c r="V2871" s="4"/>
      <c r="W2871" s="4"/>
      <c r="X2871" s="4"/>
      <c r="Y2871" s="4"/>
      <c r="Z2871" s="4"/>
      <c r="AA2871" s="4"/>
      <c r="AB2871" s="4"/>
      <c r="AC2871" s="4"/>
      <c r="AD2871" s="4"/>
      <c r="AE2871" s="4"/>
      <c r="AF2871" s="4"/>
      <c r="AG2871" s="4"/>
      <c r="AH2871" s="4"/>
      <c r="AI2871" s="4"/>
      <c r="AJ2871" s="4"/>
      <c r="AK2871" s="4"/>
      <c r="AL2871" s="4"/>
      <c r="AM2871" s="4"/>
      <c r="AN2871" s="4"/>
      <c r="AO2871" s="4"/>
      <c r="AP2871" s="4"/>
      <c r="AQ2871" s="4"/>
      <c r="AR2871" s="4"/>
      <c r="AS2871" s="4"/>
      <c r="AT2871" s="4"/>
      <c r="AU2871" s="4"/>
      <c r="AV2871" s="4"/>
      <c r="AW2871" s="4"/>
      <c r="AX2871" s="4"/>
      <c r="AY2871" s="4"/>
      <c r="AZ2871" s="4"/>
      <c r="BA2871" s="4"/>
      <c r="BB2871" s="4"/>
      <c r="BC2871" s="4"/>
      <c r="BD2871" s="4"/>
      <c r="BE2871" s="4"/>
      <c r="BF2871" s="4"/>
      <c r="BG2871" s="4"/>
      <c r="BH2871" s="4"/>
      <c r="BI2871" s="4"/>
      <c r="BJ2871" s="4"/>
      <c r="BK2871" s="4"/>
      <c r="BL2871" s="4"/>
      <c r="BM2871" s="4"/>
      <c r="BN2871" s="4"/>
      <c r="BO2871" s="4"/>
      <c r="BP2871" s="4"/>
      <c r="BQ2871" s="4"/>
      <c r="BR2871" s="4"/>
      <c r="BS2871" s="4"/>
      <c r="BT2871" s="4"/>
      <c r="BU2871" s="4"/>
      <c r="BV2871" s="4"/>
      <c r="BW2871" s="4"/>
      <c r="BZ2871" s="7"/>
      <c r="CF2871" s="7"/>
      <c r="CG2871" s="14"/>
      <c r="CH2871" s="7"/>
      <c r="CI2871" s="14"/>
      <c r="CJ2871" s="7"/>
      <c r="CK2871" s="14"/>
      <c r="CL2871" s="7"/>
      <c r="CM2871" s="14"/>
    </row>
    <row r="2872" spans="1:91" x14ac:dyDescent="0.3">
      <c r="A2872" s="10">
        <v>151</v>
      </c>
      <c r="B2872" s="36" t="s">
        <v>1094</v>
      </c>
      <c r="G2872" s="36" t="s">
        <v>8301</v>
      </c>
      <c r="K2872" s="7"/>
      <c r="L2872" s="7" t="s">
        <v>834</v>
      </c>
      <c r="M2872" s="7" t="s">
        <v>5917</v>
      </c>
      <c r="N2872" s="4"/>
      <c r="O2872" s="4"/>
      <c r="P2872" s="4"/>
      <c r="Q2872" s="4"/>
      <c r="R2872" s="4"/>
      <c r="S2872" s="4"/>
      <c r="T2872" s="4"/>
      <c r="U2872" s="4"/>
      <c r="V2872" s="4"/>
      <c r="W2872" s="4"/>
      <c r="X2872" s="4"/>
      <c r="Y2872" s="4"/>
      <c r="Z2872" s="4"/>
      <c r="AA2872" s="4"/>
      <c r="AB2872" s="4"/>
      <c r="AC2872" s="4"/>
      <c r="AD2872" s="4"/>
      <c r="AE2872" s="4"/>
      <c r="AF2872" s="4"/>
      <c r="AG2872" s="4"/>
      <c r="AH2872" s="4"/>
      <c r="AI2872" s="4"/>
      <c r="AJ2872" s="4"/>
      <c r="AK2872" s="4"/>
      <c r="AL2872" s="4"/>
      <c r="AM2872" s="4"/>
      <c r="AN2872" s="4"/>
      <c r="AO2872" s="4"/>
      <c r="AP2872" s="4"/>
      <c r="AQ2872" s="4"/>
      <c r="AR2872" s="4"/>
      <c r="AS2872" s="4"/>
      <c r="AT2872" s="4"/>
      <c r="AU2872" s="4"/>
      <c r="AV2872" s="4"/>
      <c r="AW2872" s="4"/>
      <c r="AX2872" s="4"/>
      <c r="AY2872" s="4"/>
      <c r="AZ2872" s="4"/>
      <c r="BA2872" s="4"/>
      <c r="BB2872" s="4"/>
      <c r="BC2872" s="4"/>
      <c r="BD2872" s="4"/>
      <c r="BE2872" s="4"/>
      <c r="BF2872" s="4"/>
      <c r="BG2872" s="4"/>
      <c r="BH2872" s="4"/>
      <c r="BI2872" s="4"/>
      <c r="BJ2872" s="4"/>
      <c r="BK2872" s="4"/>
      <c r="BL2872" s="4"/>
      <c r="BM2872" s="4"/>
      <c r="BN2872" s="4"/>
      <c r="BO2872" s="4"/>
      <c r="BP2872" s="4"/>
      <c r="BQ2872" s="4"/>
      <c r="BR2872" s="4"/>
      <c r="BS2872" s="4"/>
      <c r="BT2872" s="4"/>
      <c r="BU2872" s="4"/>
      <c r="BV2872" s="4"/>
      <c r="BW2872" s="4"/>
      <c r="BZ2872" s="7"/>
      <c r="CF2872" s="7"/>
      <c r="CG2872" s="14"/>
      <c r="CH2872" s="7"/>
      <c r="CI2872" s="14"/>
      <c r="CJ2872" s="7"/>
      <c r="CK2872" s="14"/>
      <c r="CL2872" s="7"/>
      <c r="CM2872" s="14"/>
    </row>
    <row r="2873" spans="1:91" x14ac:dyDescent="0.3">
      <c r="A2873" s="10">
        <v>151</v>
      </c>
      <c r="B2873" s="36" t="s">
        <v>1541</v>
      </c>
      <c r="G2873" s="36" t="s">
        <v>8302</v>
      </c>
      <c r="K2873" s="7"/>
      <c r="L2873" s="7" t="s">
        <v>834</v>
      </c>
      <c r="M2873" s="7" t="s">
        <v>615</v>
      </c>
      <c r="N2873" s="4"/>
      <c r="O2873" s="4"/>
      <c r="P2873" s="4"/>
      <c r="Q2873" s="4"/>
      <c r="R2873" s="4"/>
      <c r="S2873" s="4"/>
      <c r="T2873" s="4"/>
      <c r="U2873" s="4"/>
      <c r="V2873" s="4"/>
      <c r="W2873" s="4"/>
      <c r="X2873" s="4"/>
      <c r="Y2873" s="4"/>
      <c r="Z2873" s="4"/>
      <c r="AA2873" s="4"/>
      <c r="AB2873" s="4"/>
      <c r="AC2873" s="4"/>
      <c r="AD2873" s="4"/>
      <c r="AE2873" s="4"/>
      <c r="AF2873" s="4"/>
      <c r="AG2873" s="4"/>
      <c r="AH2873" s="4"/>
      <c r="AI2873" s="4"/>
      <c r="AJ2873" s="4"/>
      <c r="AK2873" s="4"/>
      <c r="AL2873" s="4"/>
      <c r="AM2873" s="4"/>
      <c r="AN2873" s="4"/>
      <c r="AO2873" s="4"/>
      <c r="AP2873" s="4"/>
      <c r="AQ2873" s="4"/>
      <c r="AR2873" s="4"/>
      <c r="AS2873" s="4"/>
      <c r="AT2873" s="4"/>
      <c r="AU2873" s="4"/>
      <c r="AV2873" s="4"/>
      <c r="AW2873" s="4"/>
      <c r="AX2873" s="4"/>
      <c r="AY2873" s="4"/>
      <c r="AZ2873" s="4"/>
      <c r="BA2873" s="4"/>
      <c r="BB2873" s="4"/>
      <c r="BC2873" s="4"/>
      <c r="BD2873" s="4"/>
      <c r="BE2873" s="4"/>
      <c r="BF2873" s="4"/>
      <c r="BG2873" s="4"/>
      <c r="BH2873" s="4"/>
      <c r="BI2873" s="4"/>
      <c r="BJ2873" s="4"/>
      <c r="BK2873" s="4"/>
      <c r="BL2873" s="4"/>
      <c r="BM2873" s="4"/>
      <c r="BN2873" s="4"/>
      <c r="BO2873" s="4"/>
      <c r="BP2873" s="4"/>
      <c r="BQ2873" s="4"/>
      <c r="BR2873" s="4"/>
      <c r="BS2873" s="4"/>
      <c r="BT2873" s="4"/>
      <c r="BU2873" s="4"/>
      <c r="BV2873" s="4"/>
      <c r="BW2873" s="4"/>
      <c r="BZ2873" s="7"/>
      <c r="CF2873" s="7"/>
      <c r="CG2873" s="14"/>
      <c r="CH2873" s="7"/>
      <c r="CI2873" s="14"/>
      <c r="CJ2873" s="7"/>
      <c r="CK2873" s="14"/>
      <c r="CL2873" s="7"/>
      <c r="CM2873" s="14"/>
    </row>
    <row r="2874" spans="1:91" x14ac:dyDescent="0.3">
      <c r="A2874" s="10">
        <v>151</v>
      </c>
      <c r="B2874" s="36" t="s">
        <v>1028</v>
      </c>
      <c r="G2874" s="36" t="s">
        <v>8303</v>
      </c>
      <c r="K2874" s="7"/>
      <c r="L2874" s="7" t="s">
        <v>834</v>
      </c>
      <c r="M2874" s="7" t="s">
        <v>765</v>
      </c>
      <c r="N2874" s="4"/>
      <c r="O2874" s="4"/>
      <c r="P2874" s="4"/>
      <c r="Q2874" s="4"/>
      <c r="R2874" s="4"/>
      <c r="S2874" s="4"/>
      <c r="T2874" s="4"/>
      <c r="U2874" s="4"/>
      <c r="V2874" s="4"/>
      <c r="W2874" s="4"/>
      <c r="X2874" s="4"/>
      <c r="Y2874" s="4"/>
      <c r="Z2874" s="4"/>
      <c r="AA2874" s="4"/>
      <c r="AB2874" s="4"/>
      <c r="AC2874" s="4"/>
      <c r="AD2874" s="4"/>
      <c r="AE2874" s="4"/>
      <c r="AF2874" s="4"/>
      <c r="AG2874" s="4"/>
      <c r="AH2874" s="4"/>
      <c r="AI2874" s="4"/>
      <c r="AJ2874" s="4"/>
      <c r="AK2874" s="4"/>
      <c r="AL2874" s="4"/>
      <c r="AM2874" s="4"/>
      <c r="AN2874" s="4"/>
      <c r="AO2874" s="4"/>
      <c r="AP2874" s="4"/>
      <c r="AQ2874" s="4"/>
      <c r="AR2874" s="4"/>
      <c r="AS2874" s="4"/>
      <c r="AT2874" s="4"/>
      <c r="AU2874" s="4"/>
      <c r="AV2874" s="4"/>
      <c r="AW2874" s="4"/>
      <c r="AX2874" s="4"/>
      <c r="AY2874" s="4"/>
      <c r="AZ2874" s="4"/>
      <c r="BA2874" s="4"/>
      <c r="BB2874" s="4"/>
      <c r="BC2874" s="4"/>
      <c r="BD2874" s="4"/>
      <c r="BE2874" s="4"/>
      <c r="BF2874" s="4"/>
      <c r="BG2874" s="4"/>
      <c r="BH2874" s="4"/>
      <c r="BI2874" s="4"/>
      <c r="BJ2874" s="4"/>
      <c r="BK2874" s="4"/>
      <c r="BL2874" s="4"/>
      <c r="BM2874" s="4"/>
      <c r="BN2874" s="4"/>
      <c r="BO2874" s="4"/>
      <c r="BP2874" s="4"/>
      <c r="BQ2874" s="4"/>
      <c r="BR2874" s="4"/>
      <c r="BS2874" s="4"/>
      <c r="BT2874" s="4"/>
      <c r="BU2874" s="4"/>
      <c r="BV2874" s="4"/>
      <c r="BW2874" s="4"/>
      <c r="BZ2874" s="7"/>
      <c r="CF2874" s="7"/>
      <c r="CG2874" s="14"/>
      <c r="CH2874" s="7"/>
      <c r="CI2874" s="14"/>
      <c r="CJ2874" s="7"/>
      <c r="CK2874" s="14"/>
      <c r="CL2874" s="7"/>
      <c r="CM2874" s="14"/>
    </row>
    <row r="2875" spans="1:91" x14ac:dyDescent="0.3">
      <c r="A2875" s="10">
        <v>151</v>
      </c>
      <c r="B2875" s="36" t="s">
        <v>863</v>
      </c>
      <c r="G2875" s="36" t="s">
        <v>8304</v>
      </c>
      <c r="K2875" s="7"/>
      <c r="L2875" s="7" t="s">
        <v>834</v>
      </c>
      <c r="M2875" s="7" t="s">
        <v>651</v>
      </c>
      <c r="N2875" s="4"/>
      <c r="O2875" s="4"/>
      <c r="P2875" s="4"/>
      <c r="Q2875" s="4"/>
      <c r="R2875" s="4"/>
      <c r="S2875" s="4"/>
      <c r="T2875" s="4"/>
      <c r="U2875" s="4"/>
      <c r="V2875" s="4"/>
      <c r="W2875" s="4"/>
      <c r="X2875" s="4"/>
      <c r="Y2875" s="4"/>
      <c r="Z2875" s="4"/>
      <c r="AA2875" s="4"/>
      <c r="AB2875" s="4"/>
      <c r="AC2875" s="4"/>
      <c r="AD2875" s="4"/>
      <c r="AE2875" s="4"/>
      <c r="AF2875" s="4"/>
      <c r="AG2875" s="4"/>
      <c r="AH2875" s="4"/>
      <c r="AI2875" s="4"/>
      <c r="AJ2875" s="4"/>
      <c r="AK2875" s="4"/>
      <c r="AL2875" s="4"/>
      <c r="AM2875" s="4"/>
      <c r="AN2875" s="4"/>
      <c r="AO2875" s="4"/>
      <c r="AP2875" s="4"/>
      <c r="AQ2875" s="4"/>
      <c r="AR2875" s="4"/>
      <c r="AS2875" s="4"/>
      <c r="AT2875" s="4"/>
      <c r="AU2875" s="4"/>
      <c r="AV2875" s="4"/>
      <c r="AW2875" s="4"/>
      <c r="AX2875" s="4"/>
      <c r="AY2875" s="4"/>
      <c r="AZ2875" s="4"/>
      <c r="BA2875" s="4"/>
      <c r="BB2875" s="4"/>
      <c r="BC2875" s="4"/>
      <c r="BD2875" s="4"/>
      <c r="BE2875" s="4"/>
      <c r="BF2875" s="4"/>
      <c r="BG2875" s="4"/>
      <c r="BH2875" s="4"/>
      <c r="BI2875" s="4"/>
      <c r="BJ2875" s="4"/>
      <c r="BK2875" s="4"/>
      <c r="BL2875" s="4"/>
      <c r="BM2875" s="4"/>
      <c r="BN2875" s="4"/>
      <c r="BO2875" s="4"/>
      <c r="BP2875" s="4"/>
      <c r="BQ2875" s="4"/>
      <c r="BR2875" s="4"/>
      <c r="BS2875" s="4"/>
      <c r="BT2875" s="4"/>
      <c r="BU2875" s="4"/>
      <c r="BV2875" s="4"/>
      <c r="BW2875" s="4"/>
      <c r="BZ2875" s="7"/>
      <c r="CF2875" s="7"/>
      <c r="CG2875" s="14"/>
      <c r="CH2875" s="7"/>
      <c r="CI2875" s="14"/>
      <c r="CJ2875" s="7"/>
      <c r="CK2875" s="14"/>
      <c r="CL2875" s="7"/>
      <c r="CM2875" s="14"/>
    </row>
    <row r="2876" spans="1:91" x14ac:dyDescent="0.3">
      <c r="A2876" s="10">
        <v>151</v>
      </c>
      <c r="B2876" s="36" t="s">
        <v>973</v>
      </c>
      <c r="G2876" s="36" t="s">
        <v>8305</v>
      </c>
      <c r="K2876" s="7"/>
      <c r="L2876" s="7" t="s">
        <v>834</v>
      </c>
      <c r="M2876" s="7" t="s">
        <v>615</v>
      </c>
      <c r="N2876" s="4"/>
      <c r="O2876" s="4"/>
      <c r="P2876" s="4"/>
      <c r="Q2876" s="4"/>
      <c r="R2876" s="4"/>
      <c r="S2876" s="4"/>
      <c r="T2876" s="4"/>
      <c r="U2876" s="4"/>
      <c r="V2876" s="4"/>
      <c r="W2876" s="4"/>
      <c r="X2876" s="4"/>
      <c r="Y2876" s="4"/>
      <c r="Z2876" s="4"/>
      <c r="AA2876" s="4"/>
      <c r="AB2876" s="4"/>
      <c r="AC2876" s="4"/>
      <c r="AD2876" s="4"/>
      <c r="AE2876" s="4"/>
      <c r="AF2876" s="4"/>
      <c r="AG2876" s="4"/>
      <c r="AH2876" s="4"/>
      <c r="AI2876" s="4"/>
      <c r="AJ2876" s="4"/>
      <c r="AK2876" s="4"/>
      <c r="AL2876" s="4"/>
      <c r="AM2876" s="4"/>
      <c r="AN2876" s="4"/>
      <c r="AO2876" s="4"/>
      <c r="AP2876" s="4"/>
      <c r="AQ2876" s="4"/>
      <c r="AR2876" s="4"/>
      <c r="AS2876" s="4"/>
      <c r="AT2876" s="4"/>
      <c r="AU2876" s="4"/>
      <c r="AV2876" s="4"/>
      <c r="AW2876" s="4"/>
      <c r="AX2876" s="4"/>
      <c r="AY2876" s="4"/>
      <c r="AZ2876" s="4"/>
      <c r="BA2876" s="4"/>
      <c r="BB2876" s="4"/>
      <c r="BC2876" s="4"/>
      <c r="BD2876" s="4"/>
      <c r="BE2876" s="4"/>
      <c r="BF2876" s="4"/>
      <c r="BG2876" s="4"/>
      <c r="BH2876" s="4"/>
      <c r="BI2876" s="4"/>
      <c r="BJ2876" s="4"/>
      <c r="BK2876" s="4"/>
      <c r="BL2876" s="4"/>
      <c r="BM2876" s="4"/>
      <c r="BN2876" s="4"/>
      <c r="BO2876" s="4"/>
      <c r="BP2876" s="4"/>
      <c r="BQ2876" s="4"/>
      <c r="BR2876" s="4"/>
      <c r="BS2876" s="4"/>
      <c r="BT2876" s="4"/>
      <c r="BU2876" s="4"/>
      <c r="BV2876" s="4"/>
      <c r="BW2876" s="4"/>
      <c r="BZ2876" s="7"/>
      <c r="CF2876" s="7"/>
      <c r="CG2876" s="14"/>
      <c r="CH2876" s="7"/>
      <c r="CI2876" s="14"/>
      <c r="CJ2876" s="7"/>
      <c r="CK2876" s="14"/>
      <c r="CL2876" s="7"/>
      <c r="CM2876" s="14"/>
    </row>
    <row r="2877" spans="1:91" x14ac:dyDescent="0.3">
      <c r="A2877" s="10">
        <v>151</v>
      </c>
      <c r="B2877" s="36" t="s">
        <v>895</v>
      </c>
      <c r="G2877" s="36" t="s">
        <v>8306</v>
      </c>
      <c r="K2877" s="7"/>
      <c r="L2877" s="7" t="s">
        <v>834</v>
      </c>
      <c r="M2877" s="7" t="s">
        <v>639</v>
      </c>
      <c r="N2877" s="4"/>
      <c r="O2877" s="4"/>
      <c r="P2877" s="4"/>
      <c r="Q2877" s="4"/>
      <c r="R2877" s="4"/>
      <c r="S2877" s="4"/>
      <c r="T2877" s="4"/>
      <c r="U2877" s="4"/>
      <c r="V2877" s="4"/>
      <c r="W2877" s="4"/>
      <c r="X2877" s="4"/>
      <c r="Y2877" s="4"/>
      <c r="Z2877" s="4"/>
      <c r="AA2877" s="4"/>
      <c r="AB2877" s="4"/>
      <c r="AC2877" s="4"/>
      <c r="AD2877" s="4"/>
      <c r="AE2877" s="4"/>
      <c r="AF2877" s="4"/>
      <c r="AG2877" s="4"/>
      <c r="AH2877" s="4"/>
      <c r="AI2877" s="4"/>
      <c r="AJ2877" s="4"/>
      <c r="AK2877" s="4"/>
      <c r="AL2877" s="4"/>
      <c r="AM2877" s="4"/>
      <c r="AN2877" s="4"/>
      <c r="AO2877" s="4"/>
      <c r="AP2877" s="4"/>
      <c r="AQ2877" s="4"/>
      <c r="AR2877" s="4"/>
      <c r="AS2877" s="4"/>
      <c r="AT2877" s="4"/>
      <c r="AU2877" s="4"/>
      <c r="AV2877" s="4"/>
      <c r="AW2877" s="4"/>
      <c r="AX2877" s="4"/>
      <c r="AY2877" s="4"/>
      <c r="AZ2877" s="4"/>
      <c r="BA2877" s="4"/>
      <c r="BB2877" s="4"/>
      <c r="BC2877" s="4"/>
      <c r="BD2877" s="4"/>
      <c r="BE2877" s="4"/>
      <c r="BF2877" s="4"/>
      <c r="BG2877" s="4"/>
      <c r="BH2877" s="4"/>
      <c r="BI2877" s="4"/>
      <c r="BJ2877" s="4"/>
      <c r="BK2877" s="4"/>
      <c r="BL2877" s="4"/>
      <c r="BM2877" s="4"/>
      <c r="BN2877" s="4"/>
      <c r="BO2877" s="4"/>
      <c r="BP2877" s="4"/>
      <c r="BQ2877" s="4"/>
      <c r="BR2877" s="4"/>
      <c r="BS2877" s="4"/>
      <c r="BT2877" s="4"/>
      <c r="BU2877" s="4"/>
      <c r="BV2877" s="4"/>
      <c r="BW2877" s="4"/>
      <c r="BZ2877" s="7"/>
      <c r="CF2877" s="7"/>
      <c r="CG2877" s="14"/>
      <c r="CH2877" s="7"/>
      <c r="CI2877" s="14"/>
      <c r="CJ2877" s="7"/>
      <c r="CK2877" s="14"/>
      <c r="CL2877" s="7"/>
      <c r="CM2877" s="14"/>
    </row>
    <row r="2878" spans="1:91" x14ac:dyDescent="0.3">
      <c r="A2878" s="10">
        <v>151</v>
      </c>
      <c r="B2878" s="36" t="s">
        <v>1094</v>
      </c>
      <c r="G2878" s="36" t="s">
        <v>8307</v>
      </c>
      <c r="K2878" s="7"/>
      <c r="L2878" s="7" t="s">
        <v>834</v>
      </c>
      <c r="M2878" s="7" t="s">
        <v>615</v>
      </c>
      <c r="N2878" s="4"/>
      <c r="O2878" s="4"/>
      <c r="P2878" s="4"/>
      <c r="Q2878" s="4"/>
      <c r="R2878" s="4"/>
      <c r="S2878" s="4"/>
      <c r="T2878" s="4"/>
      <c r="U2878" s="4"/>
      <c r="V2878" s="4"/>
      <c r="W2878" s="4"/>
      <c r="X2878" s="4"/>
      <c r="Y2878" s="4"/>
      <c r="Z2878" s="4"/>
      <c r="AA2878" s="4"/>
      <c r="AB2878" s="4"/>
      <c r="AC2878" s="4"/>
      <c r="AD2878" s="4"/>
      <c r="AE2878" s="4"/>
      <c r="AF2878" s="4"/>
      <c r="AG2878" s="4"/>
      <c r="AH2878" s="4"/>
      <c r="AI2878" s="4"/>
      <c r="AJ2878" s="4"/>
      <c r="AK2878" s="4"/>
      <c r="AL2878" s="4"/>
      <c r="AM2878" s="4"/>
      <c r="AN2878" s="4"/>
      <c r="AO2878" s="4"/>
      <c r="AP2878" s="4"/>
      <c r="AQ2878" s="4"/>
      <c r="AR2878" s="4"/>
      <c r="AS2878" s="4"/>
      <c r="AT2878" s="4"/>
      <c r="AU2878" s="4"/>
      <c r="AV2878" s="4"/>
      <c r="AW2878" s="4"/>
      <c r="AX2878" s="4"/>
      <c r="AY2878" s="4"/>
      <c r="AZ2878" s="4"/>
      <c r="BA2878" s="4"/>
      <c r="BB2878" s="4"/>
      <c r="BC2878" s="4"/>
      <c r="BD2878" s="4"/>
      <c r="BE2878" s="4"/>
      <c r="BF2878" s="4"/>
      <c r="BG2878" s="4"/>
      <c r="BH2878" s="4"/>
      <c r="BI2878" s="4"/>
      <c r="BJ2878" s="4"/>
      <c r="BK2878" s="4"/>
      <c r="BL2878" s="4"/>
      <c r="BM2878" s="4"/>
      <c r="BN2878" s="4"/>
      <c r="BO2878" s="4"/>
      <c r="BP2878" s="4"/>
      <c r="BQ2878" s="4"/>
      <c r="BR2878" s="4"/>
      <c r="BS2878" s="4"/>
      <c r="BT2878" s="4"/>
      <c r="BU2878" s="4"/>
      <c r="BV2878" s="4"/>
      <c r="BW2878" s="4"/>
      <c r="BZ2878" s="7"/>
      <c r="CF2878" s="7"/>
      <c r="CG2878" s="14"/>
      <c r="CH2878" s="7"/>
      <c r="CI2878" s="14"/>
      <c r="CJ2878" s="7"/>
      <c r="CK2878" s="14"/>
      <c r="CL2878" s="7"/>
      <c r="CM2878" s="14"/>
    </row>
    <row r="2879" spans="1:91" x14ac:dyDescent="0.3">
      <c r="A2879" s="10">
        <v>151</v>
      </c>
      <c r="B2879" s="36" t="s">
        <v>1058</v>
      </c>
      <c r="G2879" s="36" t="s">
        <v>8308</v>
      </c>
      <c r="K2879" s="7"/>
      <c r="L2879" s="7" t="s">
        <v>834</v>
      </c>
      <c r="M2879" s="7" t="s">
        <v>639</v>
      </c>
      <c r="N2879" s="4"/>
      <c r="O2879" s="4"/>
      <c r="P2879" s="4"/>
      <c r="Q2879" s="4"/>
      <c r="R2879" s="4"/>
      <c r="S2879" s="4"/>
      <c r="T2879" s="4"/>
      <c r="U2879" s="4"/>
      <c r="V2879" s="4"/>
      <c r="W2879" s="4"/>
      <c r="X2879" s="4"/>
      <c r="Y2879" s="4"/>
      <c r="Z2879" s="4"/>
      <c r="AA2879" s="4"/>
      <c r="AB2879" s="4"/>
      <c r="AC2879" s="4"/>
      <c r="AD2879" s="4"/>
      <c r="AE2879" s="4"/>
      <c r="AF2879" s="4"/>
      <c r="AG2879" s="4"/>
      <c r="AH2879" s="4"/>
      <c r="AI2879" s="4"/>
      <c r="AJ2879" s="4"/>
      <c r="AK2879" s="4"/>
      <c r="AL2879" s="4"/>
      <c r="AM2879" s="4"/>
      <c r="AN2879" s="4"/>
      <c r="AO2879" s="4"/>
      <c r="AP2879" s="4"/>
      <c r="AQ2879" s="4"/>
      <c r="AR2879" s="4"/>
      <c r="AS2879" s="4"/>
      <c r="AT2879" s="4"/>
      <c r="AU2879" s="4"/>
      <c r="AV2879" s="4"/>
      <c r="AW2879" s="4"/>
      <c r="AX2879" s="4"/>
      <c r="AY2879" s="4"/>
      <c r="AZ2879" s="4"/>
      <c r="BA2879" s="4"/>
      <c r="BB2879" s="4"/>
      <c r="BC2879" s="4"/>
      <c r="BD2879" s="4"/>
      <c r="BE2879" s="4"/>
      <c r="BF2879" s="4"/>
      <c r="BG2879" s="4"/>
      <c r="BH2879" s="4"/>
      <c r="BI2879" s="4"/>
      <c r="BJ2879" s="4"/>
      <c r="BK2879" s="4"/>
      <c r="BL2879" s="4"/>
      <c r="BM2879" s="4"/>
      <c r="BN2879" s="4"/>
      <c r="BO2879" s="4"/>
      <c r="BP2879" s="4"/>
      <c r="BQ2879" s="4"/>
      <c r="BR2879" s="4"/>
      <c r="BS2879" s="4"/>
      <c r="BT2879" s="4"/>
      <c r="BU2879" s="4"/>
      <c r="BV2879" s="4"/>
      <c r="BW2879" s="4"/>
      <c r="BZ2879" s="7"/>
      <c r="CF2879" s="7"/>
      <c r="CG2879" s="14"/>
      <c r="CH2879" s="7"/>
      <c r="CI2879" s="14"/>
      <c r="CJ2879" s="7"/>
      <c r="CK2879" s="14"/>
      <c r="CL2879" s="7"/>
      <c r="CM2879" s="14"/>
    </row>
    <row r="2880" spans="1:91" x14ac:dyDescent="0.3">
      <c r="A2880" s="10">
        <v>151</v>
      </c>
      <c r="B2880" s="36" t="s">
        <v>1058</v>
      </c>
      <c r="G2880" s="36" t="s">
        <v>8309</v>
      </c>
      <c r="K2880" s="7"/>
      <c r="L2880" s="7" t="s">
        <v>834</v>
      </c>
      <c r="M2880" s="7" t="s">
        <v>5917</v>
      </c>
      <c r="N2880" s="4"/>
      <c r="O2880" s="4"/>
      <c r="P2880" s="4"/>
      <c r="Q2880" s="4"/>
      <c r="R2880" s="4"/>
      <c r="S2880" s="4"/>
      <c r="T2880" s="4"/>
      <c r="U2880" s="4"/>
      <c r="V2880" s="4"/>
      <c r="W2880" s="4"/>
      <c r="X2880" s="4"/>
      <c r="Y2880" s="4"/>
      <c r="Z2880" s="4"/>
      <c r="AA2880" s="4"/>
      <c r="AB2880" s="4"/>
      <c r="AC2880" s="4"/>
      <c r="AD2880" s="4"/>
      <c r="AE2880" s="4"/>
      <c r="AF2880" s="4"/>
      <c r="AG2880" s="4"/>
      <c r="AH2880" s="4"/>
      <c r="AI2880" s="4"/>
      <c r="AJ2880" s="4"/>
      <c r="AK2880" s="4"/>
      <c r="AL2880" s="4"/>
      <c r="AM2880" s="4"/>
      <c r="AN2880" s="4"/>
      <c r="AO2880" s="4"/>
      <c r="AP2880" s="4"/>
      <c r="AQ2880" s="4"/>
      <c r="AR2880" s="4"/>
      <c r="AS2880" s="4"/>
      <c r="AT2880" s="4"/>
      <c r="AU2880" s="4"/>
      <c r="AV2880" s="4"/>
      <c r="AW2880" s="4"/>
      <c r="AX2880" s="4"/>
      <c r="AY2880" s="4"/>
      <c r="AZ2880" s="4"/>
      <c r="BA2880" s="4"/>
      <c r="BB2880" s="4"/>
      <c r="BC2880" s="4"/>
      <c r="BD2880" s="4"/>
      <c r="BE2880" s="4"/>
      <c r="BF2880" s="4"/>
      <c r="BG2880" s="4"/>
      <c r="BH2880" s="4"/>
      <c r="BI2880" s="4"/>
      <c r="BJ2880" s="4"/>
      <c r="BK2880" s="4"/>
      <c r="BL2880" s="4"/>
      <c r="BM2880" s="4"/>
      <c r="BN2880" s="4"/>
      <c r="BO2880" s="4"/>
      <c r="BP2880" s="4"/>
      <c r="BQ2880" s="4"/>
      <c r="BR2880" s="4"/>
      <c r="BS2880" s="4"/>
      <c r="BT2880" s="4"/>
      <c r="BU2880" s="4"/>
      <c r="BV2880" s="4"/>
      <c r="BW2880" s="4"/>
      <c r="BZ2880" s="7"/>
      <c r="CF2880" s="7"/>
      <c r="CG2880" s="14"/>
      <c r="CH2880" s="7"/>
      <c r="CI2880" s="14"/>
      <c r="CJ2880" s="7"/>
      <c r="CK2880" s="14"/>
      <c r="CL2880" s="7"/>
      <c r="CM2880" s="14"/>
    </row>
    <row r="2881" spans="1:91" x14ac:dyDescent="0.3">
      <c r="A2881" s="10">
        <v>151</v>
      </c>
      <c r="B2881" s="36" t="s">
        <v>5148</v>
      </c>
      <c r="G2881" s="36" t="s">
        <v>8310</v>
      </c>
      <c r="K2881" s="7"/>
      <c r="L2881" s="7" t="s">
        <v>834</v>
      </c>
      <c r="M2881" s="7" t="s">
        <v>669</v>
      </c>
      <c r="N2881" s="4"/>
      <c r="O2881" s="4"/>
      <c r="P2881" s="4"/>
      <c r="Q2881" s="4"/>
      <c r="R2881" s="4"/>
      <c r="S2881" s="4"/>
      <c r="T2881" s="4"/>
      <c r="U2881" s="4"/>
      <c r="V2881" s="4"/>
      <c r="W2881" s="4"/>
      <c r="X2881" s="4"/>
      <c r="Y2881" s="4"/>
      <c r="Z2881" s="4"/>
      <c r="AA2881" s="4"/>
      <c r="AB2881" s="4"/>
      <c r="AC2881" s="4"/>
      <c r="AD2881" s="4"/>
      <c r="AE2881" s="4"/>
      <c r="AF2881" s="4"/>
      <c r="AG2881" s="4"/>
      <c r="AH2881" s="4"/>
      <c r="AI2881" s="4"/>
      <c r="AJ2881" s="4"/>
      <c r="AK2881" s="4"/>
      <c r="AL2881" s="4"/>
      <c r="AM2881" s="4"/>
      <c r="AN2881" s="4"/>
      <c r="AO2881" s="4"/>
      <c r="AP2881" s="4"/>
      <c r="AQ2881" s="4"/>
      <c r="AR2881" s="4"/>
      <c r="AS2881" s="4"/>
      <c r="AT2881" s="4"/>
      <c r="AU2881" s="4"/>
      <c r="AV2881" s="4"/>
      <c r="AW2881" s="4"/>
      <c r="AX2881" s="4"/>
      <c r="AY2881" s="4"/>
      <c r="AZ2881" s="4"/>
      <c r="BA2881" s="4"/>
      <c r="BB2881" s="4"/>
      <c r="BC2881" s="4"/>
      <c r="BD2881" s="4"/>
      <c r="BE2881" s="4"/>
      <c r="BF2881" s="4"/>
      <c r="BG2881" s="4"/>
      <c r="BH2881" s="4"/>
      <c r="BI2881" s="4"/>
      <c r="BJ2881" s="4"/>
      <c r="BK2881" s="4"/>
      <c r="BL2881" s="4"/>
      <c r="BM2881" s="4"/>
      <c r="BN2881" s="4"/>
      <c r="BO2881" s="4"/>
      <c r="BP2881" s="4"/>
      <c r="BQ2881" s="4"/>
      <c r="BR2881" s="4"/>
      <c r="BS2881" s="4"/>
      <c r="BT2881" s="4"/>
      <c r="BU2881" s="4"/>
      <c r="BV2881" s="4"/>
      <c r="BW2881" s="4"/>
      <c r="BZ2881" s="7"/>
      <c r="CF2881" s="7"/>
      <c r="CG2881" s="14"/>
      <c r="CH2881" s="7"/>
      <c r="CI2881" s="14"/>
      <c r="CJ2881" s="7"/>
      <c r="CK2881" s="14"/>
      <c r="CL2881" s="7"/>
      <c r="CM2881" s="14"/>
    </row>
    <row r="2882" spans="1:91" x14ac:dyDescent="0.3">
      <c r="A2882" s="10">
        <v>151</v>
      </c>
      <c r="B2882" s="36" t="s">
        <v>860</v>
      </c>
      <c r="G2882" s="36" t="s">
        <v>8311</v>
      </c>
      <c r="K2882" s="7"/>
      <c r="L2882" s="7" t="s">
        <v>834</v>
      </c>
      <c r="M2882" s="7" t="s">
        <v>765</v>
      </c>
      <c r="N2882" s="4"/>
      <c r="O2882" s="4"/>
      <c r="P2882" s="4"/>
      <c r="Q2882" s="4"/>
      <c r="R2882" s="4"/>
      <c r="S2882" s="4"/>
      <c r="T2882" s="4"/>
      <c r="U2882" s="4"/>
      <c r="V2882" s="4"/>
      <c r="W2882" s="4"/>
      <c r="X2882" s="4"/>
      <c r="Y2882" s="4"/>
      <c r="Z2882" s="4"/>
      <c r="AA2882" s="4"/>
      <c r="AB2882" s="4"/>
      <c r="AC2882" s="4"/>
      <c r="AD2882" s="4"/>
      <c r="AE2882" s="4"/>
      <c r="AF2882" s="4"/>
      <c r="AG2882" s="4"/>
      <c r="AH2882" s="4"/>
      <c r="AI2882" s="4"/>
      <c r="AJ2882" s="4"/>
      <c r="AK2882" s="4"/>
      <c r="AL2882" s="4"/>
      <c r="AM2882" s="4"/>
      <c r="AN2882" s="4"/>
      <c r="AO2882" s="4"/>
      <c r="AP2882" s="4"/>
      <c r="AQ2882" s="4"/>
      <c r="AR2882" s="4"/>
      <c r="AS2882" s="4"/>
      <c r="AT2882" s="4"/>
      <c r="AU2882" s="4"/>
      <c r="AV2882" s="4"/>
      <c r="AW2882" s="4"/>
      <c r="AX2882" s="4"/>
      <c r="AY2882" s="4"/>
      <c r="AZ2882" s="4"/>
      <c r="BA2882" s="4"/>
      <c r="BB2882" s="4"/>
      <c r="BC2882" s="4"/>
      <c r="BD2882" s="4"/>
      <c r="BE2882" s="4"/>
      <c r="BF2882" s="4"/>
      <c r="BG2882" s="4"/>
      <c r="BH2882" s="4"/>
      <c r="BI2882" s="4"/>
      <c r="BJ2882" s="4"/>
      <c r="BK2882" s="4"/>
      <c r="BL2882" s="4"/>
      <c r="BM2882" s="4"/>
      <c r="BN2882" s="4"/>
      <c r="BO2882" s="4"/>
      <c r="BP2882" s="4"/>
      <c r="BQ2882" s="4"/>
      <c r="BR2882" s="4"/>
      <c r="BS2882" s="4"/>
      <c r="BT2882" s="4"/>
      <c r="BU2882" s="4"/>
      <c r="BV2882" s="4"/>
      <c r="BW2882" s="4"/>
      <c r="BZ2882" s="7"/>
      <c r="CF2882" s="7"/>
      <c r="CG2882" s="14"/>
      <c r="CH2882" s="7"/>
      <c r="CI2882" s="14"/>
      <c r="CJ2882" s="7"/>
      <c r="CK2882" s="14"/>
      <c r="CL2882" s="7"/>
      <c r="CM2882" s="14"/>
    </row>
    <row r="2883" spans="1:91" x14ac:dyDescent="0.3">
      <c r="A2883" s="10">
        <v>151</v>
      </c>
      <c r="B2883" s="36" t="s">
        <v>1058</v>
      </c>
      <c r="G2883" s="36" t="s">
        <v>8312</v>
      </c>
      <c r="K2883" s="7"/>
      <c r="L2883" s="7" t="s">
        <v>834</v>
      </c>
      <c r="M2883" s="7" t="s">
        <v>612</v>
      </c>
      <c r="N2883" s="4"/>
      <c r="O2883" s="4"/>
      <c r="P2883" s="4"/>
      <c r="Q2883" s="4"/>
      <c r="R2883" s="4"/>
      <c r="S2883" s="4"/>
      <c r="T2883" s="4"/>
      <c r="U2883" s="4"/>
      <c r="V2883" s="4"/>
      <c r="W2883" s="4"/>
      <c r="X2883" s="4"/>
      <c r="Y2883" s="4"/>
      <c r="Z2883" s="4"/>
      <c r="AA2883" s="4"/>
      <c r="AB2883" s="4"/>
      <c r="AC2883" s="4"/>
      <c r="AD2883" s="4"/>
      <c r="AE2883" s="4"/>
      <c r="AF2883" s="4"/>
      <c r="AG2883" s="4"/>
      <c r="AH2883" s="4"/>
      <c r="AI2883" s="4"/>
      <c r="AJ2883" s="4"/>
      <c r="AK2883" s="4"/>
      <c r="AL2883" s="4"/>
      <c r="AM2883" s="4"/>
      <c r="AN2883" s="4"/>
      <c r="AO2883" s="4"/>
      <c r="AP2883" s="4"/>
      <c r="AQ2883" s="4"/>
      <c r="AR2883" s="4"/>
      <c r="AS2883" s="4"/>
      <c r="AT2883" s="4"/>
      <c r="AU2883" s="4"/>
      <c r="AV2883" s="4"/>
      <c r="AW2883" s="4"/>
      <c r="AX2883" s="4"/>
      <c r="AY2883" s="4"/>
      <c r="AZ2883" s="4"/>
      <c r="BA2883" s="4"/>
      <c r="BB2883" s="4"/>
      <c r="BC2883" s="4"/>
      <c r="BD2883" s="4"/>
      <c r="BE2883" s="4"/>
      <c r="BF2883" s="4"/>
      <c r="BG2883" s="4"/>
      <c r="BH2883" s="4"/>
      <c r="BI2883" s="4"/>
      <c r="BJ2883" s="4"/>
      <c r="BK2883" s="4"/>
      <c r="BL2883" s="4"/>
      <c r="BM2883" s="4"/>
      <c r="BN2883" s="4"/>
      <c r="BO2883" s="4"/>
      <c r="BP2883" s="4"/>
      <c r="BQ2883" s="4"/>
      <c r="BR2883" s="4"/>
      <c r="BS2883" s="4"/>
      <c r="BT2883" s="4"/>
      <c r="BU2883" s="4"/>
      <c r="BV2883" s="4"/>
      <c r="BW2883" s="4"/>
      <c r="BZ2883" s="7"/>
      <c r="CF2883" s="7"/>
      <c r="CG2883" s="14"/>
      <c r="CH2883" s="7"/>
      <c r="CI2883" s="14"/>
      <c r="CJ2883" s="7"/>
      <c r="CK2883" s="14"/>
      <c r="CL2883" s="7"/>
      <c r="CM2883" s="14"/>
    </row>
    <row r="2884" spans="1:91" x14ac:dyDescent="0.3">
      <c r="A2884" s="10">
        <v>151</v>
      </c>
      <c r="B2884" s="36" t="s">
        <v>921</v>
      </c>
      <c r="G2884" s="36" t="s">
        <v>8313</v>
      </c>
      <c r="K2884" s="7"/>
      <c r="L2884" s="7" t="s">
        <v>834</v>
      </c>
      <c r="M2884" s="7" t="s">
        <v>618</v>
      </c>
      <c r="N2884" s="4"/>
      <c r="O2884" s="4"/>
      <c r="P2884" s="4"/>
      <c r="Q2884" s="4"/>
      <c r="R2884" s="4"/>
      <c r="S2884" s="4"/>
      <c r="T2884" s="4"/>
      <c r="U2884" s="4"/>
      <c r="V2884" s="4"/>
      <c r="W2884" s="4"/>
      <c r="X2884" s="4"/>
      <c r="Y2884" s="4"/>
      <c r="Z2884" s="4"/>
      <c r="AA2884" s="4"/>
      <c r="AB2884" s="4"/>
      <c r="AC2884" s="4"/>
      <c r="AD2884" s="4"/>
      <c r="AE2884" s="4"/>
      <c r="AF2884" s="4"/>
      <c r="AG2884" s="4"/>
      <c r="AH2884" s="4"/>
      <c r="AI2884" s="4"/>
      <c r="AJ2884" s="4"/>
      <c r="AK2884" s="4"/>
      <c r="AL2884" s="4"/>
      <c r="AM2884" s="4"/>
      <c r="AN2884" s="4"/>
      <c r="AO2884" s="4"/>
      <c r="AP2884" s="4"/>
      <c r="AQ2884" s="4"/>
      <c r="AR2884" s="4"/>
      <c r="AS2884" s="4"/>
      <c r="AT2884" s="4"/>
      <c r="AU2884" s="4"/>
      <c r="AV2884" s="4"/>
      <c r="AW2884" s="4"/>
      <c r="AX2884" s="4"/>
      <c r="AY2884" s="4"/>
      <c r="AZ2884" s="4"/>
      <c r="BA2884" s="4"/>
      <c r="BB2884" s="4"/>
      <c r="BC2884" s="4"/>
      <c r="BD2884" s="4"/>
      <c r="BE2884" s="4"/>
      <c r="BF2884" s="4"/>
      <c r="BG2884" s="4"/>
      <c r="BH2884" s="4"/>
      <c r="BI2884" s="4"/>
      <c r="BJ2884" s="4"/>
      <c r="BK2884" s="4"/>
      <c r="BL2884" s="4"/>
      <c r="BM2884" s="4"/>
      <c r="BN2884" s="4"/>
      <c r="BO2884" s="4"/>
      <c r="BP2884" s="4"/>
      <c r="BQ2884" s="4"/>
      <c r="BR2884" s="4"/>
      <c r="BS2884" s="4"/>
      <c r="BT2884" s="4"/>
      <c r="BU2884" s="4"/>
      <c r="BV2884" s="4"/>
      <c r="BW2884" s="4"/>
      <c r="BZ2884" s="7"/>
      <c r="CF2884" s="7"/>
      <c r="CG2884" s="14"/>
      <c r="CH2884" s="7"/>
      <c r="CI2884" s="14"/>
      <c r="CJ2884" s="7"/>
      <c r="CK2884" s="14"/>
      <c r="CL2884" s="7"/>
      <c r="CM2884" s="14"/>
    </row>
    <row r="2885" spans="1:91" x14ac:dyDescent="0.3">
      <c r="A2885" s="10">
        <v>151</v>
      </c>
      <c r="B2885" s="36" t="s">
        <v>1527</v>
      </c>
      <c r="G2885" s="36" t="s">
        <v>5010</v>
      </c>
      <c r="K2885" s="7"/>
      <c r="L2885" s="7" t="s">
        <v>834</v>
      </c>
      <c r="M2885" s="7" t="s">
        <v>5917</v>
      </c>
      <c r="N2885" s="4"/>
      <c r="O2885" s="4"/>
      <c r="P2885" s="4"/>
      <c r="Q2885" s="4"/>
      <c r="R2885" s="4"/>
      <c r="S2885" s="4"/>
      <c r="T2885" s="4"/>
      <c r="U2885" s="4"/>
      <c r="V2885" s="4"/>
      <c r="W2885" s="4"/>
      <c r="X2885" s="4"/>
      <c r="Y2885" s="4"/>
      <c r="Z2885" s="4"/>
      <c r="AA2885" s="4"/>
      <c r="AB2885" s="4"/>
      <c r="AC2885" s="4"/>
      <c r="AD2885" s="4"/>
      <c r="AE2885" s="4"/>
      <c r="AF2885" s="4"/>
      <c r="AG2885" s="4"/>
      <c r="AH2885" s="4"/>
      <c r="AI2885" s="4"/>
      <c r="AJ2885" s="4"/>
      <c r="AK2885" s="4"/>
      <c r="AL2885" s="4"/>
      <c r="AM2885" s="4"/>
      <c r="AN2885" s="4"/>
      <c r="AO2885" s="4"/>
      <c r="AP2885" s="4"/>
      <c r="AQ2885" s="4"/>
      <c r="AR2885" s="4"/>
      <c r="AS2885" s="4"/>
      <c r="AT2885" s="4"/>
      <c r="AU2885" s="4"/>
      <c r="AV2885" s="4"/>
      <c r="AW2885" s="4"/>
      <c r="AX2885" s="4"/>
      <c r="AY2885" s="4"/>
      <c r="AZ2885" s="4"/>
      <c r="BA2885" s="4"/>
      <c r="BB2885" s="4"/>
      <c r="BC2885" s="4"/>
      <c r="BD2885" s="4"/>
      <c r="BE2885" s="4"/>
      <c r="BF2885" s="4"/>
      <c r="BG2885" s="4"/>
      <c r="BH2885" s="4"/>
      <c r="BI2885" s="4"/>
      <c r="BJ2885" s="4"/>
      <c r="BK2885" s="4"/>
      <c r="BL2885" s="4"/>
      <c r="BM2885" s="4"/>
      <c r="BN2885" s="4"/>
      <c r="BO2885" s="4"/>
      <c r="BP2885" s="4"/>
      <c r="BQ2885" s="4"/>
      <c r="BR2885" s="4"/>
      <c r="BS2885" s="4"/>
      <c r="BT2885" s="4"/>
      <c r="BU2885" s="4"/>
      <c r="BV2885" s="4"/>
      <c r="BW2885" s="4"/>
      <c r="BZ2885" s="7"/>
      <c r="CF2885" s="7"/>
      <c r="CG2885" s="14"/>
      <c r="CH2885" s="7"/>
      <c r="CI2885" s="14"/>
      <c r="CJ2885" s="7"/>
      <c r="CK2885" s="14"/>
      <c r="CL2885" s="7"/>
      <c r="CM2885" s="14"/>
    </row>
    <row r="2886" spans="1:91" x14ac:dyDescent="0.3">
      <c r="A2886" s="10">
        <v>151</v>
      </c>
      <c r="B2886" s="36" t="s">
        <v>913</v>
      </c>
      <c r="G2886" s="36" t="s">
        <v>8314</v>
      </c>
      <c r="K2886" s="7"/>
      <c r="L2886" s="7" t="s">
        <v>834</v>
      </c>
      <c r="M2886" s="7" t="s">
        <v>615</v>
      </c>
      <c r="N2886" s="4"/>
      <c r="O2886" s="4"/>
      <c r="P2886" s="4"/>
      <c r="Q2886" s="4"/>
      <c r="R2886" s="4"/>
      <c r="S2886" s="4"/>
      <c r="T2886" s="4"/>
      <c r="U2886" s="4"/>
      <c r="V2886" s="4"/>
      <c r="W2886" s="4"/>
      <c r="X2886" s="4"/>
      <c r="Y2886" s="4"/>
      <c r="Z2886" s="4"/>
      <c r="AA2886" s="4"/>
      <c r="AB2886" s="4"/>
      <c r="AC2886" s="4"/>
      <c r="AD2886" s="4"/>
      <c r="AE2886" s="4"/>
      <c r="AF2886" s="4"/>
      <c r="AG2886" s="4"/>
      <c r="AH2886" s="4"/>
      <c r="AI2886" s="4"/>
      <c r="AJ2886" s="4"/>
      <c r="AK2886" s="4"/>
      <c r="AL2886" s="4"/>
      <c r="AM2886" s="4"/>
      <c r="AN2886" s="4"/>
      <c r="AO2886" s="4"/>
      <c r="AP2886" s="4"/>
      <c r="AQ2886" s="4"/>
      <c r="AR2886" s="4"/>
      <c r="AS2886" s="4"/>
      <c r="AT2886" s="4"/>
      <c r="AU2886" s="4"/>
      <c r="AV2886" s="4"/>
      <c r="AW2886" s="4"/>
      <c r="AX2886" s="4"/>
      <c r="AY2886" s="4"/>
      <c r="AZ2886" s="4"/>
      <c r="BA2886" s="4"/>
      <c r="BB2886" s="4"/>
      <c r="BC2886" s="4"/>
      <c r="BD2886" s="4"/>
      <c r="BE2886" s="4"/>
      <c r="BF2886" s="4"/>
      <c r="BG2886" s="4"/>
      <c r="BH2886" s="4"/>
      <c r="BI2886" s="4"/>
      <c r="BJ2886" s="4"/>
      <c r="BK2886" s="4"/>
      <c r="BL2886" s="4"/>
      <c r="BM2886" s="4"/>
      <c r="BN2886" s="4"/>
      <c r="BO2886" s="4"/>
      <c r="BP2886" s="4"/>
      <c r="BQ2886" s="4"/>
      <c r="BR2886" s="4"/>
      <c r="BS2886" s="4"/>
      <c r="BT2886" s="4"/>
      <c r="BU2886" s="4"/>
      <c r="BV2886" s="4"/>
      <c r="BW2886" s="4"/>
      <c r="BZ2886" s="7"/>
      <c r="CF2886" s="7"/>
      <c r="CG2886" s="14"/>
      <c r="CH2886" s="7"/>
      <c r="CI2886" s="14"/>
      <c r="CJ2886" s="7"/>
      <c r="CK2886" s="14"/>
      <c r="CL2886" s="7"/>
      <c r="CM2886" s="14"/>
    </row>
    <row r="2887" spans="1:91" x14ac:dyDescent="0.3">
      <c r="A2887" s="10">
        <v>151</v>
      </c>
      <c r="B2887" s="36" t="s">
        <v>895</v>
      </c>
      <c r="G2887" s="36" t="s">
        <v>8315</v>
      </c>
      <c r="K2887" s="7"/>
      <c r="L2887" s="7" t="s">
        <v>834</v>
      </c>
      <c r="M2887" s="7" t="s">
        <v>621</v>
      </c>
      <c r="N2887" s="4"/>
      <c r="O2887" s="4"/>
      <c r="P2887" s="4"/>
      <c r="Q2887" s="4"/>
      <c r="R2887" s="4"/>
      <c r="S2887" s="4"/>
      <c r="T2887" s="4"/>
      <c r="U2887" s="4"/>
      <c r="V2887" s="4"/>
      <c r="W2887" s="4"/>
      <c r="X2887" s="4"/>
      <c r="Y2887" s="4"/>
      <c r="Z2887" s="4"/>
      <c r="AA2887" s="4"/>
      <c r="AB2887" s="4"/>
      <c r="AC2887" s="4"/>
      <c r="AD2887" s="4"/>
      <c r="AE2887" s="4"/>
      <c r="AF2887" s="4"/>
      <c r="AG2887" s="4"/>
      <c r="AH2887" s="4"/>
      <c r="AI2887" s="4"/>
      <c r="AJ2887" s="4"/>
      <c r="AK2887" s="4"/>
      <c r="AL2887" s="4"/>
      <c r="AM2887" s="4"/>
      <c r="AN2887" s="4"/>
      <c r="AO2887" s="4"/>
      <c r="AP2887" s="4"/>
      <c r="AQ2887" s="4"/>
      <c r="AR2887" s="4"/>
      <c r="AS2887" s="4"/>
      <c r="AT2887" s="4"/>
      <c r="AU2887" s="4"/>
      <c r="AV2887" s="4"/>
      <c r="AW2887" s="4"/>
      <c r="AX2887" s="4"/>
      <c r="AY2887" s="4"/>
      <c r="AZ2887" s="4"/>
      <c r="BA2887" s="4"/>
      <c r="BB2887" s="4"/>
      <c r="BC2887" s="4"/>
      <c r="BD2887" s="4"/>
      <c r="BE2887" s="4"/>
      <c r="BF2887" s="4"/>
      <c r="BG2887" s="4"/>
      <c r="BH2887" s="4"/>
      <c r="BI2887" s="4"/>
      <c r="BJ2887" s="4"/>
      <c r="BK2887" s="4"/>
      <c r="BL2887" s="4"/>
      <c r="BM2887" s="4"/>
      <c r="BN2887" s="4"/>
      <c r="BO2887" s="4"/>
      <c r="BP2887" s="4"/>
      <c r="BQ2887" s="4"/>
      <c r="BR2887" s="4"/>
      <c r="BS2887" s="4"/>
      <c r="BT2887" s="4"/>
      <c r="BU2887" s="4"/>
      <c r="BV2887" s="4"/>
      <c r="BW2887" s="4"/>
      <c r="BZ2887" s="7"/>
      <c r="CF2887" s="7"/>
      <c r="CG2887" s="14"/>
      <c r="CH2887" s="7"/>
      <c r="CI2887" s="14"/>
      <c r="CJ2887" s="7"/>
      <c r="CK2887" s="14"/>
      <c r="CL2887" s="7"/>
      <c r="CM2887" s="14"/>
    </row>
    <row r="2888" spans="1:91" x14ac:dyDescent="0.3">
      <c r="A2888" s="10">
        <v>151</v>
      </c>
      <c r="B2888" s="36" t="s">
        <v>1116</v>
      </c>
      <c r="G2888" s="36" t="s">
        <v>8316</v>
      </c>
      <c r="K2888" s="7"/>
      <c r="L2888" s="7" t="s">
        <v>834</v>
      </c>
      <c r="M2888" s="7" t="s">
        <v>615</v>
      </c>
      <c r="N2888" s="4"/>
      <c r="O2888" s="4"/>
      <c r="P2888" s="4"/>
      <c r="Q2888" s="4"/>
      <c r="R2888" s="4"/>
      <c r="S2888" s="4"/>
      <c r="T2888" s="4"/>
      <c r="U2888" s="4"/>
      <c r="V2888" s="4"/>
      <c r="W2888" s="4"/>
      <c r="X2888" s="4"/>
      <c r="Y2888" s="4"/>
      <c r="Z2888" s="4"/>
      <c r="AA2888" s="4"/>
      <c r="AB2888" s="4"/>
      <c r="AC2888" s="4"/>
      <c r="AD2888" s="4"/>
      <c r="AE2888" s="4"/>
      <c r="AF2888" s="4"/>
      <c r="AG2888" s="4"/>
      <c r="AH2888" s="4"/>
      <c r="AI2888" s="4"/>
      <c r="AJ2888" s="4"/>
      <c r="AK2888" s="4"/>
      <c r="AL2888" s="4"/>
      <c r="AM2888" s="4"/>
      <c r="AN2888" s="4"/>
      <c r="AO2888" s="4"/>
      <c r="AP2888" s="4"/>
      <c r="AQ2888" s="4"/>
      <c r="AR2888" s="4"/>
      <c r="AS2888" s="4"/>
      <c r="AT2888" s="4"/>
      <c r="AU2888" s="4"/>
      <c r="AV2888" s="4"/>
      <c r="AW2888" s="4"/>
      <c r="AX2888" s="4"/>
      <c r="AY2888" s="4"/>
      <c r="AZ2888" s="4"/>
      <c r="BA2888" s="4"/>
      <c r="BB2888" s="4"/>
      <c r="BC2888" s="4"/>
      <c r="BD2888" s="4"/>
      <c r="BE2888" s="4"/>
      <c r="BF2888" s="4"/>
      <c r="BG2888" s="4"/>
      <c r="BH2888" s="4"/>
      <c r="BI2888" s="4"/>
      <c r="BJ2888" s="4"/>
      <c r="BK2888" s="4"/>
      <c r="BL2888" s="4"/>
      <c r="BM2888" s="4"/>
      <c r="BN2888" s="4"/>
      <c r="BO2888" s="4"/>
      <c r="BP2888" s="4"/>
      <c r="BQ2888" s="4"/>
      <c r="BR2888" s="4"/>
      <c r="BS2888" s="4"/>
      <c r="BT2888" s="4"/>
      <c r="BU2888" s="4"/>
      <c r="BV2888" s="4"/>
      <c r="BW2888" s="4"/>
      <c r="BZ2888" s="7"/>
      <c r="CF2888" s="7"/>
      <c r="CG2888" s="14"/>
      <c r="CH2888" s="7"/>
      <c r="CI2888" s="14"/>
      <c r="CJ2888" s="7"/>
      <c r="CK2888" s="14"/>
      <c r="CL2888" s="7"/>
      <c r="CM2888" s="14"/>
    </row>
    <row r="2889" spans="1:91" x14ac:dyDescent="0.3">
      <c r="A2889" s="10">
        <v>151</v>
      </c>
      <c r="B2889" s="36" t="s">
        <v>1058</v>
      </c>
      <c r="G2889" s="36" t="s">
        <v>8317</v>
      </c>
      <c r="K2889" s="7"/>
      <c r="L2889" s="7" t="s">
        <v>834</v>
      </c>
      <c r="M2889" s="7" t="s">
        <v>621</v>
      </c>
      <c r="N2889" s="4"/>
      <c r="O2889" s="4"/>
      <c r="P2889" s="4"/>
      <c r="Q2889" s="4"/>
      <c r="R2889" s="4"/>
      <c r="S2889" s="4"/>
      <c r="T2889" s="4"/>
      <c r="U2889" s="4"/>
      <c r="V2889" s="4"/>
      <c r="W2889" s="4"/>
      <c r="X2889" s="4"/>
      <c r="Y2889" s="4"/>
      <c r="Z2889" s="4"/>
      <c r="AA2889" s="4"/>
      <c r="AB2889" s="4"/>
      <c r="AC2889" s="4"/>
      <c r="AD2889" s="4"/>
      <c r="AE2889" s="4"/>
      <c r="AF2889" s="4"/>
      <c r="AG2889" s="4"/>
      <c r="AH2889" s="4"/>
      <c r="AI2889" s="4"/>
      <c r="AJ2889" s="4"/>
      <c r="AK2889" s="4"/>
      <c r="AL2889" s="4"/>
      <c r="AM2889" s="4"/>
      <c r="AN2889" s="4"/>
      <c r="AO2889" s="4"/>
      <c r="AP2889" s="4"/>
      <c r="AQ2889" s="4"/>
      <c r="AR2889" s="4"/>
      <c r="AS2889" s="4"/>
      <c r="AT2889" s="4"/>
      <c r="AU2889" s="4"/>
      <c r="AV2889" s="4"/>
      <c r="AW2889" s="4"/>
      <c r="AX2889" s="4"/>
      <c r="AY2889" s="4"/>
      <c r="AZ2889" s="4"/>
      <c r="BA2889" s="4"/>
      <c r="BB2889" s="4"/>
      <c r="BC2889" s="4"/>
      <c r="BD2889" s="4"/>
      <c r="BE2889" s="4"/>
      <c r="BF2889" s="4"/>
      <c r="BG2889" s="4"/>
      <c r="BH2889" s="4"/>
      <c r="BI2889" s="4"/>
      <c r="BJ2889" s="4"/>
      <c r="BK2889" s="4"/>
      <c r="BL2889" s="4"/>
      <c r="BM2889" s="4"/>
      <c r="BN2889" s="4"/>
      <c r="BO2889" s="4"/>
      <c r="BP2889" s="4"/>
      <c r="BQ2889" s="4"/>
      <c r="BR2889" s="4"/>
      <c r="BS2889" s="4"/>
      <c r="BT2889" s="4"/>
      <c r="BU2889" s="4"/>
      <c r="BV2889" s="4"/>
      <c r="BW2889" s="4"/>
      <c r="BZ2889" s="7"/>
      <c r="CF2889" s="7"/>
      <c r="CG2889" s="14"/>
      <c r="CH2889" s="7"/>
      <c r="CI2889" s="14"/>
      <c r="CJ2889" s="7"/>
      <c r="CK2889" s="14"/>
      <c r="CL2889" s="7"/>
      <c r="CM2889" s="14"/>
    </row>
    <row r="2890" spans="1:91" x14ac:dyDescent="0.3">
      <c r="A2890" s="10">
        <v>151</v>
      </c>
      <c r="B2890" s="36" t="s">
        <v>1735</v>
      </c>
      <c r="G2890" s="36" t="s">
        <v>4480</v>
      </c>
      <c r="K2890" s="7"/>
      <c r="L2890" s="7" t="s">
        <v>834</v>
      </c>
      <c r="M2890" s="7" t="s">
        <v>5917</v>
      </c>
      <c r="N2890" s="4"/>
      <c r="O2890" s="4"/>
      <c r="P2890" s="4"/>
      <c r="Q2890" s="4"/>
      <c r="R2890" s="4"/>
      <c r="S2890" s="4"/>
      <c r="T2890" s="4"/>
      <c r="U2890" s="4"/>
      <c r="V2890" s="4"/>
      <c r="W2890" s="4"/>
      <c r="X2890" s="4"/>
      <c r="Y2890" s="4"/>
      <c r="Z2890" s="4"/>
      <c r="AA2890" s="4"/>
      <c r="AB2890" s="4"/>
      <c r="AC2890" s="4"/>
      <c r="AD2890" s="4"/>
      <c r="AE2890" s="4"/>
      <c r="AF2890" s="4"/>
      <c r="AG2890" s="4"/>
      <c r="AH2890" s="4"/>
      <c r="AI2890" s="4"/>
      <c r="AJ2890" s="4"/>
      <c r="AK2890" s="4"/>
      <c r="AL2890" s="4"/>
      <c r="AM2890" s="4"/>
      <c r="AN2890" s="4"/>
      <c r="AO2890" s="4"/>
      <c r="AP2890" s="4"/>
      <c r="AQ2890" s="4"/>
      <c r="AR2890" s="4"/>
      <c r="AS2890" s="4"/>
      <c r="AT2890" s="4"/>
      <c r="AU2890" s="4"/>
      <c r="AV2890" s="4"/>
      <c r="AW2890" s="4"/>
      <c r="AX2890" s="4"/>
      <c r="AY2890" s="4"/>
      <c r="AZ2890" s="4"/>
      <c r="BA2890" s="4"/>
      <c r="BB2890" s="4"/>
      <c r="BC2890" s="4"/>
      <c r="BD2890" s="4"/>
      <c r="BE2890" s="4"/>
      <c r="BF2890" s="4"/>
      <c r="BG2890" s="4"/>
      <c r="BH2890" s="4"/>
      <c r="BI2890" s="4"/>
      <c r="BJ2890" s="4"/>
      <c r="BK2890" s="4"/>
      <c r="BL2890" s="4"/>
      <c r="BM2890" s="4"/>
      <c r="BN2890" s="4"/>
      <c r="BO2890" s="4"/>
      <c r="BP2890" s="4"/>
      <c r="BQ2890" s="4"/>
      <c r="BR2890" s="4"/>
      <c r="BS2890" s="4"/>
      <c r="BT2890" s="4"/>
      <c r="BU2890" s="4"/>
      <c r="BV2890" s="4"/>
      <c r="BW2890" s="4"/>
      <c r="BZ2890" s="7"/>
      <c r="CF2890" s="7"/>
      <c r="CG2890" s="14"/>
      <c r="CH2890" s="7"/>
      <c r="CI2890" s="14"/>
      <c r="CJ2890" s="7"/>
      <c r="CK2890" s="14"/>
      <c r="CL2890" s="7"/>
      <c r="CM2890" s="14"/>
    </row>
    <row r="2891" spans="1:91" x14ac:dyDescent="0.3">
      <c r="A2891" s="10">
        <v>151</v>
      </c>
      <c r="B2891" s="36" t="s">
        <v>860</v>
      </c>
      <c r="G2891" s="36" t="s">
        <v>8318</v>
      </c>
      <c r="K2891" s="7"/>
      <c r="L2891" s="7" t="s">
        <v>834</v>
      </c>
      <c r="M2891" s="7" t="s">
        <v>621</v>
      </c>
      <c r="N2891" s="4"/>
      <c r="O2891" s="4"/>
      <c r="P2891" s="4"/>
      <c r="Q2891" s="4"/>
      <c r="R2891" s="4"/>
      <c r="S2891" s="4"/>
      <c r="T2891" s="4"/>
      <c r="U2891" s="4"/>
      <c r="V2891" s="4"/>
      <c r="W2891" s="4"/>
      <c r="X2891" s="4"/>
      <c r="Y2891" s="4"/>
      <c r="Z2891" s="4"/>
      <c r="AA2891" s="4"/>
      <c r="AB2891" s="4"/>
      <c r="AC2891" s="4"/>
      <c r="AD2891" s="4"/>
      <c r="AE2891" s="4"/>
      <c r="AF2891" s="4"/>
      <c r="AG2891" s="4"/>
      <c r="AH2891" s="4"/>
      <c r="AI2891" s="4"/>
      <c r="AJ2891" s="4"/>
      <c r="AK2891" s="4"/>
      <c r="AL2891" s="4"/>
      <c r="AM2891" s="4"/>
      <c r="AN2891" s="4"/>
      <c r="AO2891" s="4"/>
      <c r="AP2891" s="4"/>
      <c r="AQ2891" s="4"/>
      <c r="AR2891" s="4"/>
      <c r="AS2891" s="4"/>
      <c r="AT2891" s="4"/>
      <c r="AU2891" s="4"/>
      <c r="AV2891" s="4"/>
      <c r="AW2891" s="4"/>
      <c r="AX2891" s="4"/>
      <c r="AY2891" s="4"/>
      <c r="AZ2891" s="4"/>
      <c r="BA2891" s="4"/>
      <c r="BB2891" s="4"/>
      <c r="BC2891" s="4"/>
      <c r="BD2891" s="4"/>
      <c r="BE2891" s="4"/>
      <c r="BF2891" s="4"/>
      <c r="BG2891" s="4"/>
      <c r="BH2891" s="4"/>
      <c r="BI2891" s="4"/>
      <c r="BJ2891" s="4"/>
      <c r="BK2891" s="4"/>
      <c r="BL2891" s="4"/>
      <c r="BM2891" s="4"/>
      <c r="BN2891" s="4"/>
      <c r="BO2891" s="4"/>
      <c r="BP2891" s="4"/>
      <c r="BQ2891" s="4"/>
      <c r="BR2891" s="4"/>
      <c r="BS2891" s="4"/>
      <c r="BT2891" s="4"/>
      <c r="BU2891" s="4"/>
      <c r="BV2891" s="4"/>
      <c r="BW2891" s="4"/>
      <c r="BZ2891" s="7"/>
      <c r="CF2891" s="7"/>
      <c r="CG2891" s="14"/>
      <c r="CH2891" s="7"/>
      <c r="CI2891" s="14"/>
      <c r="CJ2891" s="7"/>
      <c r="CK2891" s="14"/>
      <c r="CL2891" s="7"/>
      <c r="CM2891" s="14"/>
    </row>
    <row r="2892" spans="1:91" x14ac:dyDescent="0.3">
      <c r="A2892" s="10">
        <v>151</v>
      </c>
      <c r="B2892" s="36" t="s">
        <v>1058</v>
      </c>
      <c r="G2892" s="36" t="s">
        <v>8319</v>
      </c>
      <c r="K2892" s="7"/>
      <c r="L2892" s="7" t="s">
        <v>834</v>
      </c>
      <c r="M2892" s="7" t="s">
        <v>669</v>
      </c>
      <c r="N2892" s="4"/>
      <c r="O2892" s="4"/>
      <c r="P2892" s="4"/>
      <c r="Q2892" s="4"/>
      <c r="R2892" s="4"/>
      <c r="S2892" s="4"/>
      <c r="T2892" s="4"/>
      <c r="U2892" s="4"/>
      <c r="V2892" s="4"/>
      <c r="W2892" s="4"/>
      <c r="X2892" s="4"/>
      <c r="Y2892" s="4"/>
      <c r="Z2892" s="4"/>
      <c r="AA2892" s="4"/>
      <c r="AB2892" s="4"/>
      <c r="AC2892" s="4"/>
      <c r="AD2892" s="4"/>
      <c r="AE2892" s="4"/>
      <c r="AF2892" s="4"/>
      <c r="AG2892" s="4"/>
      <c r="AH2892" s="4"/>
      <c r="AI2892" s="4"/>
      <c r="AJ2892" s="4"/>
      <c r="AK2892" s="4"/>
      <c r="AL2892" s="4"/>
      <c r="AM2892" s="4"/>
      <c r="AN2892" s="4"/>
      <c r="AO2892" s="4"/>
      <c r="AP2892" s="4"/>
      <c r="AQ2892" s="4"/>
      <c r="AR2892" s="4"/>
      <c r="AS2892" s="4"/>
      <c r="AT2892" s="4"/>
      <c r="AU2892" s="4"/>
      <c r="AV2892" s="4"/>
      <c r="AW2892" s="4"/>
      <c r="AX2892" s="4"/>
      <c r="AY2892" s="4"/>
      <c r="AZ2892" s="4"/>
      <c r="BA2892" s="4"/>
      <c r="BB2892" s="4"/>
      <c r="BC2892" s="4"/>
      <c r="BD2892" s="4"/>
      <c r="BE2892" s="4"/>
      <c r="BF2892" s="4"/>
      <c r="BG2892" s="4"/>
      <c r="BH2892" s="4"/>
      <c r="BI2892" s="4"/>
      <c r="BJ2892" s="4"/>
      <c r="BK2892" s="4"/>
      <c r="BL2892" s="4"/>
      <c r="BM2892" s="4"/>
      <c r="BN2892" s="4"/>
      <c r="BO2892" s="4"/>
      <c r="BP2892" s="4"/>
      <c r="BQ2892" s="4"/>
      <c r="BR2892" s="4"/>
      <c r="BS2892" s="4"/>
      <c r="BT2892" s="4"/>
      <c r="BU2892" s="4"/>
      <c r="BV2892" s="4"/>
      <c r="BW2892" s="4"/>
      <c r="BZ2892" s="7"/>
      <c r="CF2892" s="7"/>
      <c r="CG2892" s="14"/>
      <c r="CH2892" s="7"/>
      <c r="CI2892" s="14"/>
      <c r="CJ2892" s="7"/>
      <c r="CK2892" s="14"/>
      <c r="CL2892" s="7"/>
      <c r="CM2892" s="14"/>
    </row>
    <row r="2893" spans="1:91" x14ac:dyDescent="0.3">
      <c r="A2893" s="10">
        <v>151</v>
      </c>
      <c r="B2893" s="36" t="s">
        <v>1058</v>
      </c>
      <c r="G2893" s="36" t="s">
        <v>8320</v>
      </c>
      <c r="K2893" s="7"/>
      <c r="L2893" s="7" t="s">
        <v>834</v>
      </c>
      <c r="M2893" s="7" t="s">
        <v>615</v>
      </c>
      <c r="N2893" s="4"/>
      <c r="O2893" s="4"/>
      <c r="P2893" s="4"/>
      <c r="Q2893" s="4"/>
      <c r="R2893" s="4"/>
      <c r="S2893" s="4"/>
      <c r="T2893" s="4"/>
      <c r="U2893" s="4"/>
      <c r="V2893" s="4"/>
      <c r="W2893" s="4"/>
      <c r="X2893" s="4"/>
      <c r="Y2893" s="4"/>
      <c r="Z2893" s="4"/>
      <c r="AA2893" s="4"/>
      <c r="AB2893" s="4"/>
      <c r="AC2893" s="4"/>
      <c r="AD2893" s="4"/>
      <c r="AE2893" s="4"/>
      <c r="AF2893" s="4"/>
      <c r="AG2893" s="4"/>
      <c r="AH2893" s="4"/>
      <c r="AI2893" s="4"/>
      <c r="AJ2893" s="4"/>
      <c r="AK2893" s="4"/>
      <c r="AL2893" s="4"/>
      <c r="AM2893" s="4"/>
      <c r="AN2893" s="4"/>
      <c r="AO2893" s="4"/>
      <c r="AP2893" s="4"/>
      <c r="AQ2893" s="4"/>
      <c r="AR2893" s="4"/>
      <c r="AS2893" s="4"/>
      <c r="AT2893" s="4"/>
      <c r="AU2893" s="4"/>
      <c r="AV2893" s="4"/>
      <c r="AW2893" s="4"/>
      <c r="AX2893" s="4"/>
      <c r="AY2893" s="4"/>
      <c r="AZ2893" s="4"/>
      <c r="BA2893" s="4"/>
      <c r="BB2893" s="4"/>
      <c r="BC2893" s="4"/>
      <c r="BD2893" s="4"/>
      <c r="BE2893" s="4"/>
      <c r="BF2893" s="4"/>
      <c r="BG2893" s="4"/>
      <c r="BH2893" s="4"/>
      <c r="BI2893" s="4"/>
      <c r="BJ2893" s="4"/>
      <c r="BK2893" s="4"/>
      <c r="BL2893" s="4"/>
      <c r="BM2893" s="4"/>
      <c r="BN2893" s="4"/>
      <c r="BO2893" s="4"/>
      <c r="BP2893" s="4"/>
      <c r="BQ2893" s="4"/>
      <c r="BR2893" s="4"/>
      <c r="BS2893" s="4"/>
      <c r="BT2893" s="4"/>
      <c r="BU2893" s="4"/>
      <c r="BV2893" s="4"/>
      <c r="BW2893" s="4"/>
      <c r="BZ2893" s="7"/>
      <c r="CF2893" s="7"/>
      <c r="CG2893" s="14"/>
      <c r="CH2893" s="7"/>
      <c r="CI2893" s="14"/>
      <c r="CJ2893" s="7"/>
      <c r="CK2893" s="14"/>
      <c r="CL2893" s="7"/>
      <c r="CM2893" s="14"/>
    </row>
    <row r="2894" spans="1:91" x14ac:dyDescent="0.3">
      <c r="A2894" s="10">
        <v>151</v>
      </c>
      <c r="B2894" s="36" t="s">
        <v>860</v>
      </c>
      <c r="G2894" s="36" t="s">
        <v>8321</v>
      </c>
      <c r="K2894" s="7"/>
      <c r="L2894" s="7" t="s">
        <v>834</v>
      </c>
      <c r="M2894" s="7" t="s">
        <v>621</v>
      </c>
      <c r="N2894" s="4"/>
      <c r="O2894" s="4"/>
      <c r="P2894" s="4"/>
      <c r="Q2894" s="4"/>
      <c r="R2894" s="4"/>
      <c r="S2894" s="4"/>
      <c r="T2894" s="4"/>
      <c r="U2894" s="4"/>
      <c r="V2894" s="4"/>
      <c r="W2894" s="4"/>
      <c r="X2894" s="4"/>
      <c r="Y2894" s="4"/>
      <c r="Z2894" s="4"/>
      <c r="AA2894" s="4"/>
      <c r="AB2894" s="4"/>
      <c r="AC2894" s="4"/>
      <c r="AD2894" s="4"/>
      <c r="AE2894" s="4"/>
      <c r="AF2894" s="4"/>
      <c r="AG2894" s="4"/>
      <c r="AH2894" s="4"/>
      <c r="AI2894" s="4"/>
      <c r="AJ2894" s="4"/>
      <c r="AK2894" s="4"/>
      <c r="AL2894" s="4"/>
      <c r="AM2894" s="4"/>
      <c r="AN2894" s="4"/>
      <c r="AO2894" s="4"/>
      <c r="AP2894" s="4"/>
      <c r="AQ2894" s="4"/>
      <c r="AR2894" s="4"/>
      <c r="AS2894" s="4"/>
      <c r="AT2894" s="4"/>
      <c r="AU2894" s="4"/>
      <c r="AV2894" s="4"/>
      <c r="AW2894" s="4"/>
      <c r="AX2894" s="4"/>
      <c r="AY2894" s="4"/>
      <c r="AZ2894" s="4"/>
      <c r="BA2894" s="4"/>
      <c r="BB2894" s="4"/>
      <c r="BC2894" s="4"/>
      <c r="BD2894" s="4"/>
      <c r="BE2894" s="4"/>
      <c r="BF2894" s="4"/>
      <c r="BG2894" s="4"/>
      <c r="BH2894" s="4"/>
      <c r="BI2894" s="4"/>
      <c r="BJ2894" s="4"/>
      <c r="BK2894" s="4"/>
      <c r="BL2894" s="4"/>
      <c r="BM2894" s="4"/>
      <c r="BN2894" s="4"/>
      <c r="BO2894" s="4"/>
      <c r="BP2894" s="4"/>
      <c r="BQ2894" s="4"/>
      <c r="BR2894" s="4"/>
      <c r="BS2894" s="4"/>
      <c r="BT2894" s="4"/>
      <c r="BU2894" s="4"/>
      <c r="BV2894" s="4"/>
      <c r="BW2894" s="4"/>
      <c r="BZ2894" s="7"/>
      <c r="CF2894" s="7"/>
      <c r="CG2894" s="14"/>
      <c r="CH2894" s="7"/>
      <c r="CI2894" s="14"/>
      <c r="CJ2894" s="7"/>
      <c r="CK2894" s="14"/>
      <c r="CL2894" s="7"/>
      <c r="CM2894" s="14"/>
    </row>
    <row r="2895" spans="1:91" x14ac:dyDescent="0.3">
      <c r="A2895" s="10">
        <v>151</v>
      </c>
      <c r="B2895" s="36" t="s">
        <v>860</v>
      </c>
      <c r="G2895" s="36" t="s">
        <v>8322</v>
      </c>
      <c r="K2895" s="7"/>
      <c r="L2895" s="7" t="s">
        <v>834</v>
      </c>
      <c r="M2895" s="7" t="s">
        <v>606</v>
      </c>
      <c r="N2895" s="4"/>
      <c r="O2895" s="4"/>
      <c r="P2895" s="4"/>
      <c r="Q2895" s="4"/>
      <c r="R2895" s="4"/>
      <c r="S2895" s="4"/>
      <c r="T2895" s="4"/>
      <c r="U2895" s="4"/>
      <c r="V2895" s="4"/>
      <c r="W2895" s="4"/>
      <c r="X2895" s="4"/>
      <c r="Y2895" s="4"/>
      <c r="Z2895" s="4"/>
      <c r="AA2895" s="4"/>
      <c r="AB2895" s="4"/>
      <c r="AC2895" s="4"/>
      <c r="AD2895" s="4"/>
      <c r="AE2895" s="4"/>
      <c r="AF2895" s="4"/>
      <c r="AG2895" s="4"/>
      <c r="AH2895" s="4"/>
      <c r="AI2895" s="4"/>
      <c r="AJ2895" s="4"/>
      <c r="AK2895" s="4"/>
      <c r="AL2895" s="4"/>
      <c r="AM2895" s="4"/>
      <c r="AN2895" s="4"/>
      <c r="AO2895" s="4"/>
      <c r="AP2895" s="4"/>
      <c r="AQ2895" s="4"/>
      <c r="AR2895" s="4"/>
      <c r="AS2895" s="4"/>
      <c r="AT2895" s="4"/>
      <c r="AU2895" s="4"/>
      <c r="AV2895" s="4"/>
      <c r="AW2895" s="4"/>
      <c r="AX2895" s="4"/>
      <c r="AY2895" s="4"/>
      <c r="AZ2895" s="4"/>
      <c r="BA2895" s="4"/>
      <c r="BB2895" s="4"/>
      <c r="BC2895" s="4"/>
      <c r="BD2895" s="4"/>
      <c r="BE2895" s="4"/>
      <c r="BF2895" s="4"/>
      <c r="BG2895" s="4"/>
      <c r="BH2895" s="4"/>
      <c r="BI2895" s="4"/>
      <c r="BJ2895" s="4"/>
      <c r="BK2895" s="4"/>
      <c r="BL2895" s="4"/>
      <c r="BM2895" s="4"/>
      <c r="BN2895" s="4"/>
      <c r="BO2895" s="4"/>
      <c r="BP2895" s="4"/>
      <c r="BQ2895" s="4"/>
      <c r="BR2895" s="4"/>
      <c r="BS2895" s="4"/>
      <c r="BT2895" s="4"/>
      <c r="BU2895" s="4"/>
      <c r="BV2895" s="4"/>
      <c r="BW2895" s="4"/>
      <c r="BZ2895" s="7"/>
      <c r="CF2895" s="7"/>
      <c r="CG2895" s="14"/>
      <c r="CH2895" s="7"/>
      <c r="CI2895" s="14"/>
      <c r="CJ2895" s="7"/>
      <c r="CK2895" s="14"/>
      <c r="CL2895" s="7"/>
      <c r="CM2895" s="14"/>
    </row>
    <row r="2896" spans="1:91" x14ac:dyDescent="0.3">
      <c r="A2896" s="10">
        <v>151</v>
      </c>
      <c r="B2896" s="36" t="s">
        <v>863</v>
      </c>
      <c r="G2896" s="36" t="s">
        <v>8323</v>
      </c>
      <c r="K2896" s="7"/>
      <c r="L2896" s="7" t="s">
        <v>834</v>
      </c>
      <c r="M2896" s="7" t="s">
        <v>624</v>
      </c>
      <c r="N2896" s="4"/>
      <c r="O2896" s="4"/>
      <c r="P2896" s="4"/>
      <c r="Q2896" s="4"/>
      <c r="R2896" s="4"/>
      <c r="S2896" s="4"/>
      <c r="T2896" s="4"/>
      <c r="U2896" s="4"/>
      <c r="V2896" s="4"/>
      <c r="W2896" s="4"/>
      <c r="X2896" s="4"/>
      <c r="Y2896" s="4"/>
      <c r="Z2896" s="4"/>
      <c r="AA2896" s="4"/>
      <c r="AB2896" s="4"/>
      <c r="AC2896" s="4"/>
      <c r="AD2896" s="4"/>
      <c r="AE2896" s="4"/>
      <c r="AF2896" s="4"/>
      <c r="AG2896" s="4"/>
      <c r="AH2896" s="4"/>
      <c r="AI2896" s="4"/>
      <c r="AJ2896" s="4"/>
      <c r="AK2896" s="4"/>
      <c r="AL2896" s="4"/>
      <c r="AM2896" s="4"/>
      <c r="AN2896" s="4"/>
      <c r="AO2896" s="4"/>
      <c r="AP2896" s="4"/>
      <c r="AQ2896" s="4"/>
      <c r="AR2896" s="4"/>
      <c r="AS2896" s="4"/>
      <c r="AT2896" s="4"/>
      <c r="AU2896" s="4"/>
      <c r="AV2896" s="4"/>
      <c r="AW2896" s="4"/>
      <c r="AX2896" s="4"/>
      <c r="AY2896" s="4"/>
      <c r="AZ2896" s="4"/>
      <c r="BA2896" s="4"/>
      <c r="BB2896" s="4"/>
      <c r="BC2896" s="4"/>
      <c r="BD2896" s="4"/>
      <c r="BE2896" s="4"/>
      <c r="BF2896" s="4"/>
      <c r="BG2896" s="4"/>
      <c r="BH2896" s="4"/>
      <c r="BI2896" s="4"/>
      <c r="BJ2896" s="4"/>
      <c r="BK2896" s="4"/>
      <c r="BL2896" s="4"/>
      <c r="BM2896" s="4"/>
      <c r="BN2896" s="4"/>
      <c r="BO2896" s="4"/>
      <c r="BP2896" s="4"/>
      <c r="BQ2896" s="4"/>
      <c r="BR2896" s="4"/>
      <c r="BS2896" s="4"/>
      <c r="BT2896" s="4"/>
      <c r="BU2896" s="4"/>
      <c r="BV2896" s="4"/>
      <c r="BW2896" s="4"/>
      <c r="BZ2896" s="7"/>
      <c r="CF2896" s="7"/>
      <c r="CG2896" s="14"/>
      <c r="CH2896" s="7"/>
      <c r="CI2896" s="14"/>
      <c r="CJ2896" s="7"/>
      <c r="CK2896" s="14"/>
      <c r="CL2896" s="7"/>
      <c r="CM2896" s="14"/>
    </row>
    <row r="2897" spans="1:91" x14ac:dyDescent="0.3">
      <c r="A2897" s="10">
        <v>151</v>
      </c>
      <c r="B2897" s="36" t="s">
        <v>1176</v>
      </c>
      <c r="G2897" s="36" t="s">
        <v>8324</v>
      </c>
      <c r="K2897" s="7"/>
      <c r="L2897" s="7" t="s">
        <v>834</v>
      </c>
      <c r="M2897" s="7" t="s">
        <v>615</v>
      </c>
      <c r="N2897" s="4"/>
      <c r="O2897" s="4"/>
      <c r="P2897" s="4"/>
      <c r="Q2897" s="4"/>
      <c r="R2897" s="4"/>
      <c r="S2897" s="4"/>
      <c r="T2897" s="4"/>
      <c r="U2897" s="4"/>
      <c r="V2897" s="4"/>
      <c r="W2897" s="4"/>
      <c r="X2897" s="4"/>
      <c r="Y2897" s="4"/>
      <c r="Z2897" s="4"/>
      <c r="AA2897" s="4"/>
      <c r="AB2897" s="4"/>
      <c r="AC2897" s="4"/>
      <c r="AD2897" s="4"/>
      <c r="AE2897" s="4"/>
      <c r="AF2897" s="4"/>
      <c r="AG2897" s="4"/>
      <c r="AH2897" s="4"/>
      <c r="AI2897" s="4"/>
      <c r="AJ2897" s="4"/>
      <c r="AK2897" s="4"/>
      <c r="AL2897" s="4"/>
      <c r="AM2897" s="4"/>
      <c r="AN2897" s="4"/>
      <c r="AO2897" s="4"/>
      <c r="AP2897" s="4"/>
      <c r="AQ2897" s="4"/>
      <c r="AR2897" s="4"/>
      <c r="AS2897" s="4"/>
      <c r="AT2897" s="4"/>
      <c r="AU2897" s="4"/>
      <c r="AV2897" s="4"/>
      <c r="AW2897" s="4"/>
      <c r="AX2897" s="4"/>
      <c r="AY2897" s="4"/>
      <c r="AZ2897" s="4"/>
      <c r="BA2897" s="4"/>
      <c r="BB2897" s="4"/>
      <c r="BC2897" s="4"/>
      <c r="BD2897" s="4"/>
      <c r="BE2897" s="4"/>
      <c r="BF2897" s="4"/>
      <c r="BG2897" s="4"/>
      <c r="BH2897" s="4"/>
      <c r="BI2897" s="4"/>
      <c r="BJ2897" s="4"/>
      <c r="BK2897" s="4"/>
      <c r="BL2897" s="4"/>
      <c r="BM2897" s="4"/>
      <c r="BN2897" s="4"/>
      <c r="BO2897" s="4"/>
      <c r="BP2897" s="4"/>
      <c r="BQ2897" s="4"/>
      <c r="BR2897" s="4"/>
      <c r="BS2897" s="4"/>
      <c r="BT2897" s="4"/>
      <c r="BU2897" s="4"/>
      <c r="BV2897" s="4"/>
      <c r="BW2897" s="4"/>
      <c r="BZ2897" s="7"/>
      <c r="CF2897" s="7"/>
      <c r="CG2897" s="14"/>
      <c r="CH2897" s="7"/>
      <c r="CI2897" s="14"/>
      <c r="CJ2897" s="7"/>
      <c r="CK2897" s="14"/>
      <c r="CL2897" s="7"/>
      <c r="CM2897" s="14"/>
    </row>
    <row r="2898" spans="1:91" x14ac:dyDescent="0.3">
      <c r="A2898" s="10">
        <v>151</v>
      </c>
      <c r="B2898" s="36" t="s">
        <v>844</v>
      </c>
      <c r="G2898" s="36" t="s">
        <v>8325</v>
      </c>
      <c r="K2898" s="7"/>
      <c r="L2898" s="7" t="s">
        <v>834</v>
      </c>
      <c r="M2898" s="7" t="s">
        <v>669</v>
      </c>
      <c r="N2898" s="4"/>
      <c r="O2898" s="4"/>
      <c r="P2898" s="4"/>
      <c r="Q2898" s="4"/>
      <c r="R2898" s="4"/>
      <c r="S2898" s="4"/>
      <c r="T2898" s="4"/>
      <c r="U2898" s="4"/>
      <c r="V2898" s="4"/>
      <c r="W2898" s="4"/>
      <c r="X2898" s="4"/>
      <c r="Y2898" s="4"/>
      <c r="Z2898" s="4"/>
      <c r="AA2898" s="4"/>
      <c r="AB2898" s="4"/>
      <c r="AC2898" s="4"/>
      <c r="AD2898" s="4"/>
      <c r="AE2898" s="4"/>
      <c r="AF2898" s="4"/>
      <c r="AG2898" s="4"/>
      <c r="AH2898" s="4"/>
      <c r="AI2898" s="4"/>
      <c r="AJ2898" s="4"/>
      <c r="AK2898" s="4"/>
      <c r="AL2898" s="4"/>
      <c r="AM2898" s="4"/>
      <c r="AN2898" s="4"/>
      <c r="AO2898" s="4"/>
      <c r="AP2898" s="4"/>
      <c r="AQ2898" s="4"/>
      <c r="AR2898" s="4"/>
      <c r="AS2898" s="4"/>
      <c r="AT2898" s="4"/>
      <c r="AU2898" s="4"/>
      <c r="AV2898" s="4"/>
      <c r="AW2898" s="4"/>
      <c r="AX2898" s="4"/>
      <c r="AY2898" s="4"/>
      <c r="AZ2898" s="4"/>
      <c r="BA2898" s="4"/>
      <c r="BB2898" s="4"/>
      <c r="BC2898" s="4"/>
      <c r="BD2898" s="4"/>
      <c r="BE2898" s="4"/>
      <c r="BF2898" s="4"/>
      <c r="BG2898" s="4"/>
      <c r="BH2898" s="4"/>
      <c r="BI2898" s="4"/>
      <c r="BJ2898" s="4"/>
      <c r="BK2898" s="4"/>
      <c r="BL2898" s="4"/>
      <c r="BM2898" s="4"/>
      <c r="BN2898" s="4"/>
      <c r="BO2898" s="4"/>
      <c r="BP2898" s="4"/>
      <c r="BQ2898" s="4"/>
      <c r="BR2898" s="4"/>
      <c r="BS2898" s="4"/>
      <c r="BT2898" s="4"/>
      <c r="BU2898" s="4"/>
      <c r="BV2898" s="4"/>
      <c r="BW2898" s="4"/>
      <c r="BZ2898" s="7"/>
      <c r="CF2898" s="7"/>
      <c r="CG2898" s="14"/>
      <c r="CH2898" s="7"/>
      <c r="CI2898" s="14"/>
      <c r="CJ2898" s="7"/>
      <c r="CK2898" s="14"/>
      <c r="CL2898" s="7"/>
      <c r="CM2898" s="14"/>
    </row>
    <row r="2899" spans="1:91" x14ac:dyDescent="0.3">
      <c r="A2899" s="10">
        <v>151</v>
      </c>
      <c r="B2899" s="36" t="s">
        <v>1094</v>
      </c>
      <c r="G2899" s="36" t="s">
        <v>8326</v>
      </c>
      <c r="K2899" s="7"/>
      <c r="L2899" s="7" t="s">
        <v>834</v>
      </c>
      <c r="M2899" s="7" t="s">
        <v>618</v>
      </c>
      <c r="N2899" s="4"/>
      <c r="O2899" s="4"/>
      <c r="P2899" s="4"/>
      <c r="Q2899" s="4"/>
      <c r="R2899" s="4"/>
      <c r="S2899" s="4"/>
      <c r="T2899" s="4"/>
      <c r="U2899" s="4"/>
      <c r="V2899" s="4"/>
      <c r="W2899" s="4"/>
      <c r="X2899" s="4"/>
      <c r="Y2899" s="4"/>
      <c r="Z2899" s="4"/>
      <c r="AA2899" s="4"/>
      <c r="AB2899" s="4"/>
      <c r="AC2899" s="4"/>
      <c r="AD2899" s="4"/>
      <c r="AE2899" s="4"/>
      <c r="AF2899" s="4"/>
      <c r="AG2899" s="4"/>
      <c r="AH2899" s="4"/>
      <c r="AI2899" s="4"/>
      <c r="AJ2899" s="4"/>
      <c r="AK2899" s="4"/>
      <c r="AL2899" s="4"/>
      <c r="AM2899" s="4"/>
      <c r="AN2899" s="4"/>
      <c r="AO2899" s="4"/>
      <c r="AP2899" s="4"/>
      <c r="AQ2899" s="4"/>
      <c r="AR2899" s="4"/>
      <c r="AS2899" s="4"/>
      <c r="AT2899" s="4"/>
      <c r="AU2899" s="4"/>
      <c r="AV2899" s="4"/>
      <c r="AW2899" s="4"/>
      <c r="AX2899" s="4"/>
      <c r="AY2899" s="4"/>
      <c r="AZ2899" s="4"/>
      <c r="BA2899" s="4"/>
      <c r="BB2899" s="4"/>
      <c r="BC2899" s="4"/>
      <c r="BD2899" s="4"/>
      <c r="BE2899" s="4"/>
      <c r="BF2899" s="4"/>
      <c r="BG2899" s="4"/>
      <c r="BH2899" s="4"/>
      <c r="BI2899" s="4"/>
      <c r="BJ2899" s="4"/>
      <c r="BK2899" s="4"/>
      <c r="BL2899" s="4"/>
      <c r="BM2899" s="4"/>
      <c r="BN2899" s="4"/>
      <c r="BO2899" s="4"/>
      <c r="BP2899" s="4"/>
      <c r="BQ2899" s="4"/>
      <c r="BR2899" s="4"/>
      <c r="BS2899" s="4"/>
      <c r="BT2899" s="4"/>
      <c r="BU2899" s="4"/>
      <c r="BV2899" s="4"/>
      <c r="BW2899" s="4"/>
      <c r="BZ2899" s="7"/>
      <c r="CF2899" s="7"/>
      <c r="CG2899" s="14"/>
      <c r="CH2899" s="7"/>
      <c r="CI2899" s="14"/>
      <c r="CJ2899" s="7"/>
      <c r="CK2899" s="14"/>
      <c r="CL2899" s="7"/>
      <c r="CM2899" s="14"/>
    </row>
    <row r="2900" spans="1:91" x14ac:dyDescent="0.3">
      <c r="A2900" s="10">
        <v>151</v>
      </c>
      <c r="B2900" s="36" t="s">
        <v>868</v>
      </c>
      <c r="G2900" s="36" t="s">
        <v>8327</v>
      </c>
      <c r="K2900" s="7"/>
      <c r="L2900" s="7" t="s">
        <v>834</v>
      </c>
      <c r="M2900" s="7" t="s">
        <v>633</v>
      </c>
      <c r="N2900" s="4"/>
      <c r="O2900" s="4"/>
      <c r="P2900" s="4"/>
      <c r="Q2900" s="4"/>
      <c r="R2900" s="4"/>
      <c r="S2900" s="4"/>
      <c r="T2900" s="4"/>
      <c r="U2900" s="4"/>
      <c r="V2900" s="4"/>
      <c r="W2900" s="4"/>
      <c r="X2900" s="4"/>
      <c r="Y2900" s="4"/>
      <c r="Z2900" s="4"/>
      <c r="AA2900" s="4"/>
      <c r="AB2900" s="4"/>
      <c r="AC2900" s="4"/>
      <c r="AD2900" s="4"/>
      <c r="AE2900" s="4"/>
      <c r="AF2900" s="4"/>
      <c r="AG2900" s="4"/>
      <c r="AH2900" s="4"/>
      <c r="AI2900" s="4"/>
      <c r="AJ2900" s="4"/>
      <c r="AK2900" s="4"/>
      <c r="AL2900" s="4"/>
      <c r="AM2900" s="4"/>
      <c r="AN2900" s="4"/>
      <c r="AO2900" s="4"/>
      <c r="AP2900" s="4"/>
      <c r="AQ2900" s="4"/>
      <c r="AR2900" s="4"/>
      <c r="AS2900" s="4"/>
      <c r="AT2900" s="4"/>
      <c r="AU2900" s="4"/>
      <c r="AV2900" s="4"/>
      <c r="AW2900" s="4"/>
      <c r="AX2900" s="4"/>
      <c r="AY2900" s="4"/>
      <c r="AZ2900" s="4"/>
      <c r="BA2900" s="4"/>
      <c r="BB2900" s="4"/>
      <c r="BC2900" s="4"/>
      <c r="BD2900" s="4"/>
      <c r="BE2900" s="4"/>
      <c r="BF2900" s="4"/>
      <c r="BG2900" s="4"/>
      <c r="BH2900" s="4"/>
      <c r="BI2900" s="4"/>
      <c r="BJ2900" s="4"/>
      <c r="BK2900" s="4"/>
      <c r="BL2900" s="4"/>
      <c r="BM2900" s="4"/>
      <c r="BN2900" s="4"/>
      <c r="BO2900" s="4"/>
      <c r="BP2900" s="4"/>
      <c r="BQ2900" s="4"/>
      <c r="BR2900" s="4"/>
      <c r="BS2900" s="4"/>
      <c r="BT2900" s="4"/>
      <c r="BU2900" s="4"/>
      <c r="BV2900" s="4"/>
      <c r="BW2900" s="4"/>
      <c r="BZ2900" s="7"/>
      <c r="CF2900" s="7"/>
      <c r="CG2900" s="14"/>
      <c r="CH2900" s="7"/>
      <c r="CI2900" s="14"/>
      <c r="CJ2900" s="7"/>
      <c r="CK2900" s="14"/>
      <c r="CL2900" s="7"/>
      <c r="CM2900" s="14"/>
    </row>
    <row r="2901" spans="1:91" x14ac:dyDescent="0.3">
      <c r="A2901" s="10">
        <v>151</v>
      </c>
      <c r="B2901" s="36" t="s">
        <v>1094</v>
      </c>
      <c r="G2901" s="36" t="s">
        <v>8328</v>
      </c>
      <c r="K2901" s="7"/>
      <c r="L2901" s="7" t="s">
        <v>834</v>
      </c>
      <c r="M2901" s="7" t="s">
        <v>669</v>
      </c>
      <c r="N2901" s="4"/>
      <c r="O2901" s="4"/>
      <c r="P2901" s="4"/>
      <c r="Q2901" s="4"/>
      <c r="R2901" s="4"/>
      <c r="S2901" s="4"/>
      <c r="T2901" s="4"/>
      <c r="U2901" s="4"/>
      <c r="V2901" s="4"/>
      <c r="W2901" s="4"/>
      <c r="X2901" s="4"/>
      <c r="Y2901" s="4"/>
      <c r="Z2901" s="4"/>
      <c r="AA2901" s="4"/>
      <c r="AB2901" s="4"/>
      <c r="AC2901" s="4"/>
      <c r="AD2901" s="4"/>
      <c r="AE2901" s="4"/>
      <c r="AF2901" s="4"/>
      <c r="AG2901" s="4"/>
      <c r="AH2901" s="4"/>
      <c r="AI2901" s="4"/>
      <c r="AJ2901" s="4"/>
      <c r="AK2901" s="4"/>
      <c r="AL2901" s="4"/>
      <c r="AM2901" s="4"/>
      <c r="AN2901" s="4"/>
      <c r="AO2901" s="4"/>
      <c r="AP2901" s="4"/>
      <c r="AQ2901" s="4"/>
      <c r="AR2901" s="4"/>
      <c r="AS2901" s="4"/>
      <c r="AT2901" s="4"/>
      <c r="AU2901" s="4"/>
      <c r="AV2901" s="4"/>
      <c r="AW2901" s="4"/>
      <c r="AX2901" s="4"/>
      <c r="AY2901" s="4"/>
      <c r="AZ2901" s="4"/>
      <c r="BA2901" s="4"/>
      <c r="BB2901" s="4"/>
      <c r="BC2901" s="4"/>
      <c r="BD2901" s="4"/>
      <c r="BE2901" s="4"/>
      <c r="BF2901" s="4"/>
      <c r="BG2901" s="4"/>
      <c r="BH2901" s="4"/>
      <c r="BI2901" s="4"/>
      <c r="BJ2901" s="4"/>
      <c r="BK2901" s="4"/>
      <c r="BL2901" s="4"/>
      <c r="BM2901" s="4"/>
      <c r="BN2901" s="4"/>
      <c r="BO2901" s="4"/>
      <c r="BP2901" s="4"/>
      <c r="BQ2901" s="4"/>
      <c r="BR2901" s="4"/>
      <c r="BS2901" s="4"/>
      <c r="BT2901" s="4"/>
      <c r="BU2901" s="4"/>
      <c r="BV2901" s="4"/>
      <c r="BW2901" s="4"/>
      <c r="BZ2901" s="7"/>
      <c r="CF2901" s="7"/>
      <c r="CG2901" s="14"/>
      <c r="CH2901" s="7"/>
      <c r="CI2901" s="14"/>
      <c r="CJ2901" s="7"/>
      <c r="CK2901" s="14"/>
      <c r="CL2901" s="7"/>
      <c r="CM2901" s="14"/>
    </row>
    <row r="2902" spans="1:91" x14ac:dyDescent="0.3">
      <c r="A2902" s="10">
        <v>151</v>
      </c>
      <c r="B2902" s="36" t="s">
        <v>1058</v>
      </c>
      <c r="G2902" s="36" t="s">
        <v>8329</v>
      </c>
      <c r="K2902" s="7"/>
      <c r="L2902" s="7" t="s">
        <v>834</v>
      </c>
      <c r="M2902" s="7" t="s">
        <v>639</v>
      </c>
      <c r="N2902" s="4"/>
      <c r="O2902" s="4"/>
      <c r="P2902" s="4"/>
      <c r="Q2902" s="4"/>
      <c r="R2902" s="4"/>
      <c r="S2902" s="4"/>
      <c r="T2902" s="4"/>
      <c r="U2902" s="4"/>
      <c r="V2902" s="4"/>
      <c r="W2902" s="4"/>
      <c r="X2902" s="4"/>
      <c r="Y2902" s="4"/>
      <c r="Z2902" s="4"/>
      <c r="AA2902" s="4"/>
      <c r="AB2902" s="4"/>
      <c r="AC2902" s="4"/>
      <c r="AD2902" s="4"/>
      <c r="AE2902" s="4"/>
      <c r="AF2902" s="4"/>
      <c r="AG2902" s="4"/>
      <c r="AH2902" s="4"/>
      <c r="AI2902" s="4"/>
      <c r="AJ2902" s="4"/>
      <c r="AK2902" s="4"/>
      <c r="AL2902" s="4"/>
      <c r="AM2902" s="4"/>
      <c r="AN2902" s="4"/>
      <c r="AO2902" s="4"/>
      <c r="AP2902" s="4"/>
      <c r="AQ2902" s="4"/>
      <c r="AR2902" s="4"/>
      <c r="AS2902" s="4"/>
      <c r="AT2902" s="4"/>
      <c r="AU2902" s="4"/>
      <c r="AV2902" s="4"/>
      <c r="AW2902" s="4"/>
      <c r="AX2902" s="4"/>
      <c r="AY2902" s="4"/>
      <c r="AZ2902" s="4"/>
      <c r="BA2902" s="4"/>
      <c r="BB2902" s="4"/>
      <c r="BC2902" s="4"/>
      <c r="BD2902" s="4"/>
      <c r="BE2902" s="4"/>
      <c r="BF2902" s="4"/>
      <c r="BG2902" s="4"/>
      <c r="BH2902" s="4"/>
      <c r="BI2902" s="4"/>
      <c r="BJ2902" s="4"/>
      <c r="BK2902" s="4"/>
      <c r="BL2902" s="4"/>
      <c r="BM2902" s="4"/>
      <c r="BN2902" s="4"/>
      <c r="BO2902" s="4"/>
      <c r="BP2902" s="4"/>
      <c r="BQ2902" s="4"/>
      <c r="BR2902" s="4"/>
      <c r="BS2902" s="4"/>
      <c r="BT2902" s="4"/>
      <c r="BU2902" s="4"/>
      <c r="BV2902" s="4"/>
      <c r="BW2902" s="4"/>
      <c r="BZ2902" s="7"/>
      <c r="CF2902" s="7"/>
      <c r="CG2902" s="14"/>
      <c r="CH2902" s="7"/>
      <c r="CI2902" s="14"/>
      <c r="CJ2902" s="7"/>
      <c r="CK2902" s="14"/>
      <c r="CL2902" s="7"/>
      <c r="CM2902" s="14"/>
    </row>
    <row r="2903" spans="1:91" x14ac:dyDescent="0.3">
      <c r="A2903" s="10">
        <v>151</v>
      </c>
      <c r="B2903" s="36" t="s">
        <v>913</v>
      </c>
      <c r="G2903" s="36" t="s">
        <v>8330</v>
      </c>
      <c r="K2903" s="7"/>
      <c r="L2903" s="7" t="s">
        <v>834</v>
      </c>
      <c r="M2903" s="7" t="s">
        <v>618</v>
      </c>
      <c r="N2903" s="4"/>
      <c r="O2903" s="4"/>
      <c r="P2903" s="4"/>
      <c r="Q2903" s="4"/>
      <c r="R2903" s="4"/>
      <c r="S2903" s="4"/>
      <c r="T2903" s="4"/>
      <c r="U2903" s="4"/>
      <c r="V2903" s="4"/>
      <c r="W2903" s="4"/>
      <c r="X2903" s="4"/>
      <c r="Y2903" s="4"/>
      <c r="Z2903" s="4"/>
      <c r="AA2903" s="4"/>
      <c r="AB2903" s="4"/>
      <c r="AC2903" s="4"/>
      <c r="AD2903" s="4"/>
      <c r="AE2903" s="4"/>
      <c r="AF2903" s="4"/>
      <c r="AG2903" s="4"/>
      <c r="AH2903" s="4"/>
      <c r="AI2903" s="4"/>
      <c r="AJ2903" s="4"/>
      <c r="AK2903" s="4"/>
      <c r="AL2903" s="4"/>
      <c r="AM2903" s="4"/>
      <c r="AN2903" s="4"/>
      <c r="AO2903" s="4"/>
      <c r="AP2903" s="4"/>
      <c r="AQ2903" s="4"/>
      <c r="AR2903" s="4"/>
      <c r="AS2903" s="4"/>
      <c r="AT2903" s="4"/>
      <c r="AU2903" s="4"/>
      <c r="AV2903" s="4"/>
      <c r="AW2903" s="4"/>
      <c r="AX2903" s="4"/>
      <c r="AY2903" s="4"/>
      <c r="AZ2903" s="4"/>
      <c r="BA2903" s="4"/>
      <c r="BB2903" s="4"/>
      <c r="BC2903" s="4"/>
      <c r="BD2903" s="4"/>
      <c r="BE2903" s="4"/>
      <c r="BF2903" s="4"/>
      <c r="BG2903" s="4"/>
      <c r="BH2903" s="4"/>
      <c r="BI2903" s="4"/>
      <c r="BJ2903" s="4"/>
      <c r="BK2903" s="4"/>
      <c r="BL2903" s="4"/>
      <c r="BM2903" s="4"/>
      <c r="BN2903" s="4"/>
      <c r="BO2903" s="4"/>
      <c r="BP2903" s="4"/>
      <c r="BQ2903" s="4"/>
      <c r="BR2903" s="4"/>
      <c r="BS2903" s="4"/>
      <c r="BT2903" s="4"/>
      <c r="BU2903" s="4"/>
      <c r="BV2903" s="4"/>
      <c r="BW2903" s="4"/>
      <c r="BZ2903" s="7"/>
      <c r="CF2903" s="7"/>
      <c r="CG2903" s="14"/>
      <c r="CH2903" s="7"/>
      <c r="CI2903" s="14"/>
      <c r="CJ2903" s="7"/>
      <c r="CK2903" s="14"/>
      <c r="CL2903" s="7"/>
      <c r="CM2903" s="14"/>
    </row>
    <row r="2904" spans="1:91" x14ac:dyDescent="0.3">
      <c r="A2904" s="10">
        <v>151</v>
      </c>
      <c r="B2904" s="36" t="s">
        <v>860</v>
      </c>
      <c r="G2904" s="36" t="s">
        <v>8331</v>
      </c>
      <c r="K2904" s="7"/>
      <c r="L2904" s="7" t="s">
        <v>834</v>
      </c>
      <c r="M2904" s="7" t="s">
        <v>621</v>
      </c>
      <c r="N2904" s="4"/>
      <c r="O2904" s="4"/>
      <c r="P2904" s="4"/>
      <c r="Q2904" s="4"/>
      <c r="R2904" s="4"/>
      <c r="S2904" s="4"/>
      <c r="T2904" s="4"/>
      <c r="U2904" s="4"/>
      <c r="V2904" s="4"/>
      <c r="W2904" s="4"/>
      <c r="X2904" s="4"/>
      <c r="Y2904" s="4"/>
      <c r="Z2904" s="4"/>
      <c r="AA2904" s="4"/>
      <c r="AB2904" s="4"/>
      <c r="AC2904" s="4"/>
      <c r="AD2904" s="4"/>
      <c r="AE2904" s="4"/>
      <c r="AF2904" s="4"/>
      <c r="AG2904" s="4"/>
      <c r="AH2904" s="4"/>
      <c r="AI2904" s="4"/>
      <c r="AJ2904" s="4"/>
      <c r="AK2904" s="4"/>
      <c r="AL2904" s="4"/>
      <c r="AM2904" s="4"/>
      <c r="AN2904" s="4"/>
      <c r="AO2904" s="4"/>
      <c r="AP2904" s="4"/>
      <c r="AQ2904" s="4"/>
      <c r="AR2904" s="4"/>
      <c r="AS2904" s="4"/>
      <c r="AT2904" s="4"/>
      <c r="AU2904" s="4"/>
      <c r="AV2904" s="4"/>
      <c r="AW2904" s="4"/>
      <c r="AX2904" s="4"/>
      <c r="AY2904" s="4"/>
      <c r="AZ2904" s="4"/>
      <c r="BA2904" s="4"/>
      <c r="BB2904" s="4"/>
      <c r="BC2904" s="4"/>
      <c r="BD2904" s="4"/>
      <c r="BE2904" s="4"/>
      <c r="BF2904" s="4"/>
      <c r="BG2904" s="4"/>
      <c r="BH2904" s="4"/>
      <c r="BI2904" s="4"/>
      <c r="BJ2904" s="4"/>
      <c r="BK2904" s="4"/>
      <c r="BL2904" s="4"/>
      <c r="BM2904" s="4"/>
      <c r="BN2904" s="4"/>
      <c r="BO2904" s="4"/>
      <c r="BP2904" s="4"/>
      <c r="BQ2904" s="4"/>
      <c r="BR2904" s="4"/>
      <c r="BS2904" s="4"/>
      <c r="BT2904" s="4"/>
      <c r="BU2904" s="4"/>
      <c r="BV2904" s="4"/>
      <c r="BW2904" s="4"/>
      <c r="BZ2904" s="7"/>
      <c r="CF2904" s="7"/>
      <c r="CG2904" s="14"/>
      <c r="CH2904" s="7"/>
      <c r="CI2904" s="14"/>
      <c r="CJ2904" s="7"/>
      <c r="CK2904" s="14"/>
      <c r="CL2904" s="7"/>
      <c r="CM2904" s="14"/>
    </row>
    <row r="2905" spans="1:91" x14ac:dyDescent="0.3">
      <c r="A2905" s="10">
        <v>151</v>
      </c>
      <c r="B2905" s="36" t="s">
        <v>860</v>
      </c>
      <c r="G2905" s="36" t="s">
        <v>8332</v>
      </c>
      <c r="K2905" s="7"/>
      <c r="L2905" s="7" t="s">
        <v>834</v>
      </c>
      <c r="M2905" s="7" t="s">
        <v>5917</v>
      </c>
      <c r="N2905" s="4"/>
      <c r="O2905" s="4"/>
      <c r="P2905" s="4"/>
      <c r="Q2905" s="4"/>
      <c r="R2905" s="4"/>
      <c r="S2905" s="4"/>
      <c r="T2905" s="4"/>
      <c r="U2905" s="4"/>
      <c r="V2905" s="4"/>
      <c r="W2905" s="4"/>
      <c r="X2905" s="4"/>
      <c r="Y2905" s="4"/>
      <c r="Z2905" s="4"/>
      <c r="AA2905" s="4"/>
      <c r="AB2905" s="4"/>
      <c r="AC2905" s="4"/>
      <c r="AD2905" s="4"/>
      <c r="AE2905" s="4"/>
      <c r="AF2905" s="4"/>
      <c r="AG2905" s="4"/>
      <c r="AH2905" s="4"/>
      <c r="AI2905" s="4"/>
      <c r="AJ2905" s="4"/>
      <c r="AK2905" s="4"/>
      <c r="AL2905" s="4"/>
      <c r="AM2905" s="4"/>
      <c r="AN2905" s="4"/>
      <c r="AO2905" s="4"/>
      <c r="AP2905" s="4"/>
      <c r="AQ2905" s="4"/>
      <c r="AR2905" s="4"/>
      <c r="AS2905" s="4"/>
      <c r="AT2905" s="4"/>
      <c r="AU2905" s="4"/>
      <c r="AV2905" s="4"/>
      <c r="AW2905" s="4"/>
      <c r="AX2905" s="4"/>
      <c r="AY2905" s="4"/>
      <c r="AZ2905" s="4"/>
      <c r="BA2905" s="4"/>
      <c r="BB2905" s="4"/>
      <c r="BC2905" s="4"/>
      <c r="BD2905" s="4"/>
      <c r="BE2905" s="4"/>
      <c r="BF2905" s="4"/>
      <c r="BG2905" s="4"/>
      <c r="BH2905" s="4"/>
      <c r="BI2905" s="4"/>
      <c r="BJ2905" s="4"/>
      <c r="BK2905" s="4"/>
      <c r="BL2905" s="4"/>
      <c r="BM2905" s="4"/>
      <c r="BN2905" s="4"/>
      <c r="BO2905" s="4"/>
      <c r="BP2905" s="4"/>
      <c r="BQ2905" s="4"/>
      <c r="BR2905" s="4"/>
      <c r="BS2905" s="4"/>
      <c r="BT2905" s="4"/>
      <c r="BU2905" s="4"/>
      <c r="BV2905" s="4"/>
      <c r="BW2905" s="4"/>
      <c r="BZ2905" s="7"/>
      <c r="CF2905" s="7"/>
      <c r="CG2905" s="14"/>
      <c r="CH2905" s="7"/>
      <c r="CI2905" s="14"/>
      <c r="CJ2905" s="7"/>
      <c r="CK2905" s="14"/>
      <c r="CL2905" s="7"/>
      <c r="CM2905" s="14"/>
    </row>
    <row r="2906" spans="1:91" x14ac:dyDescent="0.3">
      <c r="A2906" s="10">
        <v>151</v>
      </c>
      <c r="B2906" s="36" t="s">
        <v>860</v>
      </c>
      <c r="G2906" s="36" t="s">
        <v>8333</v>
      </c>
      <c r="K2906" s="7"/>
      <c r="L2906" s="7" t="s">
        <v>834</v>
      </c>
      <c r="M2906" s="7" t="s">
        <v>615</v>
      </c>
      <c r="N2906" s="4"/>
      <c r="O2906" s="4"/>
      <c r="P2906" s="4"/>
      <c r="Q2906" s="4"/>
      <c r="R2906" s="4"/>
      <c r="S2906" s="4"/>
      <c r="T2906" s="4"/>
      <c r="U2906" s="4"/>
      <c r="V2906" s="4"/>
      <c r="W2906" s="4"/>
      <c r="X2906" s="4"/>
      <c r="Y2906" s="4"/>
      <c r="Z2906" s="4"/>
      <c r="AA2906" s="4"/>
      <c r="AB2906" s="4"/>
      <c r="AC2906" s="4"/>
      <c r="AD2906" s="4"/>
      <c r="AE2906" s="4"/>
      <c r="AF2906" s="4"/>
      <c r="AG2906" s="4"/>
      <c r="AH2906" s="4"/>
      <c r="AI2906" s="4"/>
      <c r="AJ2906" s="4"/>
      <c r="AK2906" s="4"/>
      <c r="AL2906" s="4"/>
      <c r="AM2906" s="4"/>
      <c r="AN2906" s="4"/>
      <c r="AO2906" s="4"/>
      <c r="AP2906" s="4"/>
      <c r="AQ2906" s="4"/>
      <c r="AR2906" s="4"/>
      <c r="AS2906" s="4"/>
      <c r="AT2906" s="4"/>
      <c r="AU2906" s="4"/>
      <c r="AV2906" s="4"/>
      <c r="AW2906" s="4"/>
      <c r="AX2906" s="4"/>
      <c r="AY2906" s="4"/>
      <c r="AZ2906" s="4"/>
      <c r="BA2906" s="4"/>
      <c r="BB2906" s="4"/>
      <c r="BC2906" s="4"/>
      <c r="BD2906" s="4"/>
      <c r="BE2906" s="4"/>
      <c r="BF2906" s="4"/>
      <c r="BG2906" s="4"/>
      <c r="BH2906" s="4"/>
      <c r="BI2906" s="4"/>
      <c r="BJ2906" s="4"/>
      <c r="BK2906" s="4"/>
      <c r="BL2906" s="4"/>
      <c r="BM2906" s="4"/>
      <c r="BN2906" s="4"/>
      <c r="BO2906" s="4"/>
      <c r="BP2906" s="4"/>
      <c r="BQ2906" s="4"/>
      <c r="BR2906" s="4"/>
      <c r="BS2906" s="4"/>
      <c r="BT2906" s="4"/>
      <c r="BU2906" s="4"/>
      <c r="BV2906" s="4"/>
      <c r="BW2906" s="4"/>
      <c r="BZ2906" s="7"/>
      <c r="CF2906" s="7"/>
      <c r="CG2906" s="14"/>
      <c r="CH2906" s="7"/>
      <c r="CI2906" s="14"/>
      <c r="CJ2906" s="7"/>
      <c r="CK2906" s="14"/>
      <c r="CL2906" s="7"/>
      <c r="CM2906" s="14"/>
    </row>
    <row r="2907" spans="1:91" x14ac:dyDescent="0.3">
      <c r="A2907" s="10">
        <v>151</v>
      </c>
      <c r="B2907" s="36" t="s">
        <v>913</v>
      </c>
      <c r="G2907" s="36" t="s">
        <v>8334</v>
      </c>
      <c r="K2907" s="7"/>
      <c r="L2907" s="7" t="s">
        <v>834</v>
      </c>
      <c r="M2907" s="7" t="s">
        <v>615</v>
      </c>
      <c r="N2907" s="4"/>
      <c r="O2907" s="4"/>
      <c r="P2907" s="4"/>
      <c r="Q2907" s="4"/>
      <c r="R2907" s="4"/>
      <c r="S2907" s="4"/>
      <c r="T2907" s="4"/>
      <c r="U2907" s="4"/>
      <c r="V2907" s="4"/>
      <c r="W2907" s="4"/>
      <c r="X2907" s="4"/>
      <c r="Y2907" s="4"/>
      <c r="Z2907" s="4"/>
      <c r="AA2907" s="4"/>
      <c r="AB2907" s="4"/>
      <c r="AC2907" s="4"/>
      <c r="AD2907" s="4"/>
      <c r="AE2907" s="4"/>
      <c r="AF2907" s="4"/>
      <c r="AG2907" s="4"/>
      <c r="AH2907" s="4"/>
      <c r="AI2907" s="4"/>
      <c r="AJ2907" s="4"/>
      <c r="AK2907" s="4"/>
      <c r="AL2907" s="4"/>
      <c r="AM2907" s="4"/>
      <c r="AN2907" s="4"/>
      <c r="AO2907" s="4"/>
      <c r="AP2907" s="4"/>
      <c r="AQ2907" s="4"/>
      <c r="AR2907" s="4"/>
      <c r="AS2907" s="4"/>
      <c r="AT2907" s="4"/>
      <c r="AU2907" s="4"/>
      <c r="AV2907" s="4"/>
      <c r="AW2907" s="4"/>
      <c r="AX2907" s="4"/>
      <c r="AY2907" s="4"/>
      <c r="AZ2907" s="4"/>
      <c r="BA2907" s="4"/>
      <c r="BB2907" s="4"/>
      <c r="BC2907" s="4"/>
      <c r="BD2907" s="4"/>
      <c r="BE2907" s="4"/>
      <c r="BF2907" s="4"/>
      <c r="BG2907" s="4"/>
      <c r="BH2907" s="4"/>
      <c r="BI2907" s="4"/>
      <c r="BJ2907" s="4"/>
      <c r="BK2907" s="4"/>
      <c r="BL2907" s="4"/>
      <c r="BM2907" s="4"/>
      <c r="BN2907" s="4"/>
      <c r="BO2907" s="4"/>
      <c r="BP2907" s="4"/>
      <c r="BQ2907" s="4"/>
      <c r="BR2907" s="4"/>
      <c r="BS2907" s="4"/>
      <c r="BT2907" s="4"/>
      <c r="BU2907" s="4"/>
      <c r="BV2907" s="4"/>
      <c r="BW2907" s="4"/>
      <c r="BZ2907" s="7"/>
      <c r="CF2907" s="7"/>
      <c r="CG2907" s="14"/>
      <c r="CH2907" s="7"/>
      <c r="CI2907" s="14"/>
      <c r="CJ2907" s="7"/>
      <c r="CK2907" s="14"/>
      <c r="CL2907" s="7"/>
      <c r="CM2907" s="14"/>
    </row>
    <row r="2908" spans="1:91" x14ac:dyDescent="0.3">
      <c r="A2908" s="10">
        <v>151</v>
      </c>
      <c r="B2908" s="36" t="s">
        <v>1025</v>
      </c>
      <c r="G2908" s="36" t="s">
        <v>8335</v>
      </c>
      <c r="K2908" s="7"/>
      <c r="L2908" s="7" t="s">
        <v>834</v>
      </c>
      <c r="M2908" s="7" t="s">
        <v>696</v>
      </c>
      <c r="N2908" s="4"/>
      <c r="O2908" s="4"/>
      <c r="P2908" s="4"/>
      <c r="Q2908" s="4"/>
      <c r="R2908" s="4"/>
      <c r="S2908" s="4"/>
      <c r="T2908" s="4"/>
      <c r="U2908" s="4"/>
      <c r="V2908" s="4"/>
      <c r="W2908" s="4"/>
      <c r="X2908" s="4"/>
      <c r="Y2908" s="4"/>
      <c r="Z2908" s="4"/>
      <c r="AA2908" s="4"/>
      <c r="AB2908" s="4"/>
      <c r="AC2908" s="4"/>
      <c r="AD2908" s="4"/>
      <c r="AE2908" s="4"/>
      <c r="AF2908" s="4"/>
      <c r="AG2908" s="4"/>
      <c r="AH2908" s="4"/>
      <c r="AI2908" s="4"/>
      <c r="AJ2908" s="4"/>
      <c r="AK2908" s="4"/>
      <c r="AL2908" s="4"/>
      <c r="AM2908" s="4"/>
      <c r="AN2908" s="4"/>
      <c r="AO2908" s="4"/>
      <c r="AP2908" s="4"/>
      <c r="AQ2908" s="4"/>
      <c r="AR2908" s="4"/>
      <c r="AS2908" s="4"/>
      <c r="AT2908" s="4"/>
      <c r="AU2908" s="4"/>
      <c r="AV2908" s="4"/>
      <c r="AW2908" s="4"/>
      <c r="AX2908" s="4"/>
      <c r="AY2908" s="4"/>
      <c r="AZ2908" s="4"/>
      <c r="BA2908" s="4"/>
      <c r="BB2908" s="4"/>
      <c r="BC2908" s="4"/>
      <c r="BD2908" s="4"/>
      <c r="BE2908" s="4"/>
      <c r="BF2908" s="4"/>
      <c r="BG2908" s="4"/>
      <c r="BH2908" s="4"/>
      <c r="BI2908" s="4"/>
      <c r="BJ2908" s="4"/>
      <c r="BK2908" s="4"/>
      <c r="BL2908" s="4"/>
      <c r="BM2908" s="4"/>
      <c r="BN2908" s="4"/>
      <c r="BO2908" s="4"/>
      <c r="BP2908" s="4"/>
      <c r="BQ2908" s="4"/>
      <c r="BR2908" s="4"/>
      <c r="BS2908" s="4"/>
      <c r="BT2908" s="4"/>
      <c r="BU2908" s="4"/>
      <c r="BV2908" s="4"/>
      <c r="BW2908" s="4"/>
      <c r="BZ2908" s="7"/>
      <c r="CF2908" s="7"/>
      <c r="CG2908" s="14"/>
      <c r="CH2908" s="7"/>
      <c r="CI2908" s="14"/>
      <c r="CJ2908" s="7"/>
      <c r="CK2908" s="14"/>
      <c r="CL2908" s="7"/>
      <c r="CM2908" s="14"/>
    </row>
    <row r="2909" spans="1:91" x14ac:dyDescent="0.3">
      <c r="A2909" s="10">
        <v>151</v>
      </c>
      <c r="B2909" s="36" t="s">
        <v>1058</v>
      </c>
      <c r="G2909" s="36" t="s">
        <v>8336</v>
      </c>
      <c r="K2909" s="7"/>
      <c r="L2909" s="7" t="s">
        <v>834</v>
      </c>
      <c r="M2909" s="7" t="s">
        <v>636</v>
      </c>
      <c r="N2909" s="4"/>
      <c r="O2909" s="4"/>
      <c r="P2909" s="4"/>
      <c r="Q2909" s="4"/>
      <c r="R2909" s="4"/>
      <c r="S2909" s="4"/>
      <c r="T2909" s="4"/>
      <c r="U2909" s="4"/>
      <c r="V2909" s="4"/>
      <c r="W2909" s="4"/>
      <c r="X2909" s="4"/>
      <c r="Y2909" s="4"/>
      <c r="Z2909" s="4"/>
      <c r="AA2909" s="4"/>
      <c r="AB2909" s="4"/>
      <c r="AC2909" s="4"/>
      <c r="AD2909" s="4"/>
      <c r="AE2909" s="4"/>
      <c r="AF2909" s="4"/>
      <c r="AG2909" s="4"/>
      <c r="AH2909" s="4"/>
      <c r="AI2909" s="4"/>
      <c r="AJ2909" s="4"/>
      <c r="AK2909" s="4"/>
      <c r="AL2909" s="4"/>
      <c r="AM2909" s="4"/>
      <c r="AN2909" s="4"/>
      <c r="AO2909" s="4"/>
      <c r="AP2909" s="4"/>
      <c r="AQ2909" s="4"/>
      <c r="AR2909" s="4"/>
      <c r="AS2909" s="4"/>
      <c r="AT2909" s="4"/>
      <c r="AU2909" s="4"/>
      <c r="AV2909" s="4"/>
      <c r="AW2909" s="4"/>
      <c r="AX2909" s="4"/>
      <c r="AY2909" s="4"/>
      <c r="AZ2909" s="4"/>
      <c r="BA2909" s="4"/>
      <c r="BB2909" s="4"/>
      <c r="BC2909" s="4"/>
      <c r="BD2909" s="4"/>
      <c r="BE2909" s="4"/>
      <c r="BF2909" s="4"/>
      <c r="BG2909" s="4"/>
      <c r="BH2909" s="4"/>
      <c r="BI2909" s="4"/>
      <c r="BJ2909" s="4"/>
      <c r="BK2909" s="4"/>
      <c r="BL2909" s="4"/>
      <c r="BM2909" s="4"/>
      <c r="BN2909" s="4"/>
      <c r="BO2909" s="4"/>
      <c r="BP2909" s="4"/>
      <c r="BQ2909" s="4"/>
      <c r="BR2909" s="4"/>
      <c r="BS2909" s="4"/>
      <c r="BT2909" s="4"/>
      <c r="BU2909" s="4"/>
      <c r="BV2909" s="4"/>
      <c r="BW2909" s="4"/>
      <c r="BZ2909" s="7"/>
      <c r="CF2909" s="7"/>
      <c r="CG2909" s="14"/>
      <c r="CH2909" s="7"/>
      <c r="CI2909" s="14"/>
      <c r="CJ2909" s="7"/>
      <c r="CK2909" s="14"/>
      <c r="CL2909" s="7"/>
      <c r="CM2909" s="14"/>
    </row>
    <row r="2910" spans="1:91" x14ac:dyDescent="0.3">
      <c r="A2910" s="10">
        <v>151</v>
      </c>
      <c r="B2910" s="36" t="s">
        <v>1036</v>
      </c>
      <c r="G2910" s="36" t="s">
        <v>8337</v>
      </c>
      <c r="K2910" s="7"/>
      <c r="L2910" s="7" t="s">
        <v>834</v>
      </c>
      <c r="M2910" s="7" t="s">
        <v>621</v>
      </c>
      <c r="N2910" s="4"/>
      <c r="O2910" s="4"/>
      <c r="P2910" s="4"/>
      <c r="Q2910" s="4"/>
      <c r="R2910" s="4"/>
      <c r="S2910" s="4"/>
      <c r="T2910" s="4"/>
      <c r="U2910" s="4"/>
      <c r="V2910" s="4"/>
      <c r="W2910" s="4"/>
      <c r="X2910" s="4"/>
      <c r="Y2910" s="4"/>
      <c r="Z2910" s="4"/>
      <c r="AA2910" s="4"/>
      <c r="AB2910" s="4"/>
      <c r="AC2910" s="4"/>
      <c r="AD2910" s="4"/>
      <c r="AE2910" s="4"/>
      <c r="AF2910" s="4"/>
      <c r="AG2910" s="4"/>
      <c r="AH2910" s="4"/>
      <c r="AI2910" s="4"/>
      <c r="AJ2910" s="4"/>
      <c r="AK2910" s="4"/>
      <c r="AL2910" s="4"/>
      <c r="AM2910" s="4"/>
      <c r="AN2910" s="4"/>
      <c r="AO2910" s="4"/>
      <c r="AP2910" s="4"/>
      <c r="AQ2910" s="4"/>
      <c r="AR2910" s="4"/>
      <c r="AS2910" s="4"/>
      <c r="AT2910" s="4"/>
      <c r="AU2910" s="4"/>
      <c r="AV2910" s="4"/>
      <c r="AW2910" s="4"/>
      <c r="AX2910" s="4"/>
      <c r="AY2910" s="4"/>
      <c r="AZ2910" s="4"/>
      <c r="BA2910" s="4"/>
      <c r="BB2910" s="4"/>
      <c r="BC2910" s="4"/>
      <c r="BD2910" s="4"/>
      <c r="BE2910" s="4"/>
      <c r="BF2910" s="4"/>
      <c r="BG2910" s="4"/>
      <c r="BH2910" s="4"/>
      <c r="BI2910" s="4"/>
      <c r="BJ2910" s="4"/>
      <c r="BK2910" s="4"/>
      <c r="BL2910" s="4"/>
      <c r="BM2910" s="4"/>
      <c r="BN2910" s="4"/>
      <c r="BO2910" s="4"/>
      <c r="BP2910" s="4"/>
      <c r="BQ2910" s="4"/>
      <c r="BR2910" s="4"/>
      <c r="BS2910" s="4"/>
      <c r="BT2910" s="4"/>
      <c r="BU2910" s="4"/>
      <c r="BV2910" s="4"/>
      <c r="BW2910" s="4"/>
      <c r="BZ2910" s="7"/>
      <c r="CF2910" s="7"/>
      <c r="CG2910" s="14"/>
      <c r="CH2910" s="7"/>
      <c r="CI2910" s="14"/>
      <c r="CJ2910" s="7"/>
      <c r="CK2910" s="14"/>
      <c r="CL2910" s="7"/>
      <c r="CM2910" s="14"/>
    </row>
    <row r="2911" spans="1:91" x14ac:dyDescent="0.3">
      <c r="A2911" s="10">
        <v>151</v>
      </c>
      <c r="B2911" s="36" t="s">
        <v>1028</v>
      </c>
      <c r="G2911" s="36" t="s">
        <v>8338</v>
      </c>
      <c r="K2911" s="7"/>
      <c r="L2911" s="7" t="s">
        <v>834</v>
      </c>
      <c r="M2911" s="7" t="s">
        <v>615</v>
      </c>
      <c r="N2911" s="4"/>
      <c r="O2911" s="4"/>
      <c r="P2911" s="4"/>
      <c r="Q2911" s="4"/>
      <c r="R2911" s="4"/>
      <c r="S2911" s="4"/>
      <c r="T2911" s="4"/>
      <c r="U2911" s="4"/>
      <c r="V2911" s="4"/>
      <c r="W2911" s="4"/>
      <c r="X2911" s="4"/>
      <c r="Y2911" s="4"/>
      <c r="Z2911" s="4"/>
      <c r="AA2911" s="4"/>
      <c r="AB2911" s="4"/>
      <c r="AC2911" s="4"/>
      <c r="AD2911" s="4"/>
      <c r="AE2911" s="4"/>
      <c r="AF2911" s="4"/>
      <c r="AG2911" s="4"/>
      <c r="AH2911" s="4"/>
      <c r="AI2911" s="4"/>
      <c r="AJ2911" s="4"/>
      <c r="AK2911" s="4"/>
      <c r="AL2911" s="4"/>
      <c r="AM2911" s="4"/>
      <c r="AN2911" s="4"/>
      <c r="AO2911" s="4"/>
      <c r="AP2911" s="4"/>
      <c r="AQ2911" s="4"/>
      <c r="AR2911" s="4"/>
      <c r="AS2911" s="4"/>
      <c r="AT2911" s="4"/>
      <c r="AU2911" s="4"/>
      <c r="AV2911" s="4"/>
      <c r="AW2911" s="4"/>
      <c r="AX2911" s="4"/>
      <c r="AY2911" s="4"/>
      <c r="AZ2911" s="4"/>
      <c r="BA2911" s="4"/>
      <c r="BB2911" s="4"/>
      <c r="BC2911" s="4"/>
      <c r="BD2911" s="4"/>
      <c r="BE2911" s="4"/>
      <c r="BF2911" s="4"/>
      <c r="BG2911" s="4"/>
      <c r="BH2911" s="4"/>
      <c r="BI2911" s="4"/>
      <c r="BJ2911" s="4"/>
      <c r="BK2911" s="4"/>
      <c r="BL2911" s="4"/>
      <c r="BM2911" s="4"/>
      <c r="BN2911" s="4"/>
      <c r="BO2911" s="4"/>
      <c r="BP2911" s="4"/>
      <c r="BQ2911" s="4"/>
      <c r="BR2911" s="4"/>
      <c r="BS2911" s="4"/>
      <c r="BT2911" s="4"/>
      <c r="BU2911" s="4"/>
      <c r="BV2911" s="4"/>
      <c r="BW2911" s="4"/>
      <c r="BZ2911" s="7"/>
      <c r="CF2911" s="7"/>
      <c r="CG2911" s="14"/>
      <c r="CH2911" s="7"/>
      <c r="CI2911" s="14"/>
      <c r="CJ2911" s="7"/>
      <c r="CK2911" s="14"/>
      <c r="CL2911" s="7"/>
      <c r="CM2911" s="14"/>
    </row>
    <row r="2912" spans="1:91" x14ac:dyDescent="0.3">
      <c r="A2912" s="10">
        <v>151</v>
      </c>
      <c r="B2912" s="36" t="s">
        <v>3067</v>
      </c>
      <c r="G2912" s="36" t="s">
        <v>8339</v>
      </c>
      <c r="K2912" s="7"/>
      <c r="L2912" s="7" t="s">
        <v>834</v>
      </c>
      <c r="M2912" s="7" t="s">
        <v>669</v>
      </c>
      <c r="N2912" s="4"/>
      <c r="O2912" s="4"/>
      <c r="P2912" s="4"/>
      <c r="Q2912" s="4"/>
      <c r="R2912" s="4"/>
      <c r="S2912" s="4"/>
      <c r="T2912" s="4"/>
      <c r="U2912" s="4"/>
      <c r="V2912" s="4"/>
      <c r="W2912" s="4"/>
      <c r="X2912" s="4"/>
      <c r="Y2912" s="4"/>
      <c r="Z2912" s="4"/>
      <c r="AA2912" s="4"/>
      <c r="AB2912" s="4"/>
      <c r="AC2912" s="4"/>
      <c r="AD2912" s="4"/>
      <c r="AE2912" s="4"/>
      <c r="AF2912" s="4"/>
      <c r="AG2912" s="4"/>
      <c r="AH2912" s="4"/>
      <c r="AI2912" s="4"/>
      <c r="AJ2912" s="4"/>
      <c r="AK2912" s="4"/>
      <c r="AL2912" s="4"/>
      <c r="AM2912" s="4"/>
      <c r="AN2912" s="4"/>
      <c r="AO2912" s="4"/>
      <c r="AP2912" s="4"/>
      <c r="AQ2912" s="4"/>
      <c r="AR2912" s="4"/>
      <c r="AS2912" s="4"/>
      <c r="AT2912" s="4"/>
      <c r="AU2912" s="4"/>
      <c r="AV2912" s="4"/>
      <c r="AW2912" s="4"/>
      <c r="AX2912" s="4"/>
      <c r="AY2912" s="4"/>
      <c r="AZ2912" s="4"/>
      <c r="BA2912" s="4"/>
      <c r="BB2912" s="4"/>
      <c r="BC2912" s="4"/>
      <c r="BD2912" s="4"/>
      <c r="BE2912" s="4"/>
      <c r="BF2912" s="4"/>
      <c r="BG2912" s="4"/>
      <c r="BH2912" s="4"/>
      <c r="BI2912" s="4"/>
      <c r="BJ2912" s="4"/>
      <c r="BK2912" s="4"/>
      <c r="BL2912" s="4"/>
      <c r="BM2912" s="4"/>
      <c r="BN2912" s="4"/>
      <c r="BO2912" s="4"/>
      <c r="BP2912" s="4"/>
      <c r="BQ2912" s="4"/>
      <c r="BR2912" s="4"/>
      <c r="BS2912" s="4"/>
      <c r="BT2912" s="4"/>
      <c r="BU2912" s="4"/>
      <c r="BV2912" s="4"/>
      <c r="BW2912" s="4"/>
      <c r="BZ2912" s="7"/>
      <c r="CF2912" s="7"/>
      <c r="CG2912" s="14"/>
      <c r="CH2912" s="7"/>
      <c r="CI2912" s="14"/>
      <c r="CJ2912" s="7"/>
      <c r="CK2912" s="14"/>
      <c r="CL2912" s="7"/>
      <c r="CM2912" s="14"/>
    </row>
    <row r="2913" spans="1:91" x14ac:dyDescent="0.3">
      <c r="A2913" s="10">
        <v>151</v>
      </c>
      <c r="B2913" s="36" t="s">
        <v>860</v>
      </c>
      <c r="G2913" s="36" t="s">
        <v>8340</v>
      </c>
      <c r="K2913" s="7"/>
      <c r="L2913" s="7" t="s">
        <v>834</v>
      </c>
      <c r="M2913" s="7" t="s">
        <v>621</v>
      </c>
      <c r="N2913" s="4"/>
      <c r="O2913" s="4"/>
      <c r="P2913" s="4"/>
      <c r="Q2913" s="4"/>
      <c r="R2913" s="4"/>
      <c r="S2913" s="4"/>
      <c r="T2913" s="4"/>
      <c r="U2913" s="4"/>
      <c r="V2913" s="4"/>
      <c r="W2913" s="4"/>
      <c r="X2913" s="4"/>
      <c r="Y2913" s="4"/>
      <c r="Z2913" s="4"/>
      <c r="AA2913" s="4"/>
      <c r="AB2913" s="4"/>
      <c r="AC2913" s="4"/>
      <c r="AD2913" s="4"/>
      <c r="AE2913" s="4"/>
      <c r="AF2913" s="4"/>
      <c r="AG2913" s="4"/>
      <c r="AH2913" s="4"/>
      <c r="AI2913" s="4"/>
      <c r="AJ2913" s="4"/>
      <c r="AK2913" s="4"/>
      <c r="AL2913" s="4"/>
      <c r="AM2913" s="4"/>
      <c r="AN2913" s="4"/>
      <c r="AO2913" s="4"/>
      <c r="AP2913" s="4"/>
      <c r="AQ2913" s="4"/>
      <c r="AR2913" s="4"/>
      <c r="AS2913" s="4"/>
      <c r="AT2913" s="4"/>
      <c r="AU2913" s="4"/>
      <c r="AV2913" s="4"/>
      <c r="AW2913" s="4"/>
      <c r="AX2913" s="4"/>
      <c r="AY2913" s="4"/>
      <c r="AZ2913" s="4"/>
      <c r="BA2913" s="4"/>
      <c r="BB2913" s="4"/>
      <c r="BC2913" s="4"/>
      <c r="BD2913" s="4"/>
      <c r="BE2913" s="4"/>
      <c r="BF2913" s="4"/>
      <c r="BG2913" s="4"/>
      <c r="BH2913" s="4"/>
      <c r="BI2913" s="4"/>
      <c r="BJ2913" s="4"/>
      <c r="BK2913" s="4"/>
      <c r="BL2913" s="4"/>
      <c r="BM2913" s="4"/>
      <c r="BN2913" s="4"/>
      <c r="BO2913" s="4"/>
      <c r="BP2913" s="4"/>
      <c r="BQ2913" s="4"/>
      <c r="BR2913" s="4"/>
      <c r="BS2913" s="4"/>
      <c r="BT2913" s="4"/>
      <c r="BU2913" s="4"/>
      <c r="BV2913" s="4"/>
      <c r="BW2913" s="4"/>
      <c r="BZ2913" s="7"/>
      <c r="CF2913" s="7"/>
      <c r="CG2913" s="14"/>
      <c r="CH2913" s="7"/>
      <c r="CI2913" s="14"/>
      <c r="CJ2913" s="7"/>
      <c r="CK2913" s="14"/>
      <c r="CL2913" s="7"/>
      <c r="CM2913" s="14"/>
    </row>
    <row r="2914" spans="1:91" x14ac:dyDescent="0.3">
      <c r="A2914" s="10">
        <v>151</v>
      </c>
      <c r="B2914" s="36" t="s">
        <v>868</v>
      </c>
      <c r="G2914" s="36" t="s">
        <v>8341</v>
      </c>
      <c r="K2914" s="7"/>
      <c r="L2914" s="7" t="s">
        <v>834</v>
      </c>
      <c r="M2914" s="7" t="s">
        <v>615</v>
      </c>
      <c r="N2914" s="4"/>
      <c r="O2914" s="4"/>
      <c r="P2914" s="4"/>
      <c r="Q2914" s="4"/>
      <c r="R2914" s="4"/>
      <c r="S2914" s="4"/>
      <c r="T2914" s="4"/>
      <c r="U2914" s="4"/>
      <c r="V2914" s="4"/>
      <c r="W2914" s="4"/>
      <c r="X2914" s="4"/>
      <c r="Y2914" s="4"/>
      <c r="Z2914" s="4"/>
      <c r="AA2914" s="4"/>
      <c r="AB2914" s="4"/>
      <c r="AC2914" s="4"/>
      <c r="AD2914" s="4"/>
      <c r="AE2914" s="4"/>
      <c r="AF2914" s="4"/>
      <c r="AG2914" s="4"/>
      <c r="AH2914" s="4"/>
      <c r="AI2914" s="4"/>
      <c r="AJ2914" s="4"/>
      <c r="AK2914" s="4"/>
      <c r="AL2914" s="4"/>
      <c r="AM2914" s="4"/>
      <c r="AN2914" s="4"/>
      <c r="AO2914" s="4"/>
      <c r="AP2914" s="4"/>
      <c r="AQ2914" s="4"/>
      <c r="AR2914" s="4"/>
      <c r="AS2914" s="4"/>
      <c r="AT2914" s="4"/>
      <c r="AU2914" s="4"/>
      <c r="AV2914" s="4"/>
      <c r="AW2914" s="4"/>
      <c r="AX2914" s="4"/>
      <c r="AY2914" s="4"/>
      <c r="AZ2914" s="4"/>
      <c r="BA2914" s="4"/>
      <c r="BB2914" s="4"/>
      <c r="BC2914" s="4"/>
      <c r="BD2914" s="4"/>
      <c r="BE2914" s="4"/>
      <c r="BF2914" s="4"/>
      <c r="BG2914" s="4"/>
      <c r="BH2914" s="4"/>
      <c r="BI2914" s="4"/>
      <c r="BJ2914" s="4"/>
      <c r="BK2914" s="4"/>
      <c r="BL2914" s="4"/>
      <c r="BM2914" s="4"/>
      <c r="BN2914" s="4"/>
      <c r="BO2914" s="4"/>
      <c r="BP2914" s="4"/>
      <c r="BQ2914" s="4"/>
      <c r="BR2914" s="4"/>
      <c r="BS2914" s="4"/>
      <c r="BT2914" s="4"/>
      <c r="BU2914" s="4"/>
      <c r="BV2914" s="4"/>
      <c r="BW2914" s="4"/>
      <c r="BZ2914" s="7"/>
      <c r="CF2914" s="7"/>
      <c r="CG2914" s="14"/>
      <c r="CH2914" s="7"/>
      <c r="CI2914" s="14"/>
      <c r="CJ2914" s="7"/>
      <c r="CK2914" s="14"/>
      <c r="CL2914" s="7"/>
      <c r="CM2914" s="14"/>
    </row>
    <row r="2915" spans="1:91" x14ac:dyDescent="0.3">
      <c r="A2915" s="10">
        <v>151</v>
      </c>
      <c r="B2915" s="36" t="s">
        <v>860</v>
      </c>
      <c r="G2915" s="36" t="s">
        <v>8342</v>
      </c>
      <c r="K2915" s="7"/>
      <c r="L2915" s="7" t="s">
        <v>834</v>
      </c>
      <c r="M2915" s="7" t="s">
        <v>669</v>
      </c>
      <c r="N2915" s="4"/>
      <c r="O2915" s="4"/>
      <c r="P2915" s="4"/>
      <c r="Q2915" s="4"/>
      <c r="R2915" s="4"/>
      <c r="S2915" s="4"/>
      <c r="T2915" s="4"/>
      <c r="U2915" s="4"/>
      <c r="V2915" s="4"/>
      <c r="W2915" s="4"/>
      <c r="X2915" s="4"/>
      <c r="Y2915" s="4"/>
      <c r="Z2915" s="4"/>
      <c r="AA2915" s="4"/>
      <c r="AB2915" s="4"/>
      <c r="AC2915" s="4"/>
      <c r="AD2915" s="4"/>
      <c r="AE2915" s="4"/>
      <c r="AF2915" s="4"/>
      <c r="AG2915" s="4"/>
      <c r="AH2915" s="4"/>
      <c r="AI2915" s="4"/>
      <c r="AJ2915" s="4"/>
      <c r="AK2915" s="4"/>
      <c r="AL2915" s="4"/>
      <c r="AM2915" s="4"/>
      <c r="AN2915" s="4"/>
      <c r="AO2915" s="4"/>
      <c r="AP2915" s="4"/>
      <c r="AQ2915" s="4"/>
      <c r="AR2915" s="4"/>
      <c r="AS2915" s="4"/>
      <c r="AT2915" s="4"/>
      <c r="AU2915" s="4"/>
      <c r="AV2915" s="4"/>
      <c r="AW2915" s="4"/>
      <c r="AX2915" s="4"/>
      <c r="AY2915" s="4"/>
      <c r="AZ2915" s="4"/>
      <c r="BA2915" s="4"/>
      <c r="BB2915" s="4"/>
      <c r="BC2915" s="4"/>
      <c r="BD2915" s="4"/>
      <c r="BE2915" s="4"/>
      <c r="BF2915" s="4"/>
      <c r="BG2915" s="4"/>
      <c r="BH2915" s="4"/>
      <c r="BI2915" s="4"/>
      <c r="BJ2915" s="4"/>
      <c r="BK2915" s="4"/>
      <c r="BL2915" s="4"/>
      <c r="BM2915" s="4"/>
      <c r="BN2915" s="4"/>
      <c r="BO2915" s="4"/>
      <c r="BP2915" s="4"/>
      <c r="BQ2915" s="4"/>
      <c r="BR2915" s="4"/>
      <c r="BS2915" s="4"/>
      <c r="BT2915" s="4"/>
      <c r="BU2915" s="4"/>
      <c r="BV2915" s="4"/>
      <c r="BW2915" s="4"/>
      <c r="BZ2915" s="7"/>
      <c r="CF2915" s="7"/>
      <c r="CG2915" s="14"/>
      <c r="CH2915" s="7"/>
      <c r="CI2915" s="14"/>
      <c r="CJ2915" s="7"/>
      <c r="CK2915" s="14"/>
      <c r="CL2915" s="7"/>
      <c r="CM2915" s="14"/>
    </row>
    <row r="2916" spans="1:91" x14ac:dyDescent="0.3">
      <c r="A2916" s="10">
        <v>151</v>
      </c>
      <c r="B2916" s="36" t="s">
        <v>860</v>
      </c>
      <c r="G2916" s="36" t="s">
        <v>8343</v>
      </c>
      <c r="K2916" s="7"/>
      <c r="L2916" s="7" t="s">
        <v>834</v>
      </c>
      <c r="M2916" s="7" t="s">
        <v>669</v>
      </c>
      <c r="N2916" s="4"/>
      <c r="O2916" s="4"/>
      <c r="P2916" s="4"/>
      <c r="Q2916" s="4"/>
      <c r="R2916" s="4"/>
      <c r="S2916" s="4"/>
      <c r="T2916" s="4"/>
      <c r="U2916" s="4"/>
      <c r="V2916" s="4"/>
      <c r="W2916" s="4"/>
      <c r="X2916" s="4"/>
      <c r="Y2916" s="4"/>
      <c r="Z2916" s="4"/>
      <c r="AA2916" s="4"/>
      <c r="AB2916" s="4"/>
      <c r="AC2916" s="4"/>
      <c r="AD2916" s="4"/>
      <c r="AE2916" s="4"/>
      <c r="AF2916" s="4"/>
      <c r="AG2916" s="4"/>
      <c r="AH2916" s="4"/>
      <c r="AI2916" s="4"/>
      <c r="AJ2916" s="4"/>
      <c r="AK2916" s="4"/>
      <c r="AL2916" s="4"/>
      <c r="AM2916" s="4"/>
      <c r="AN2916" s="4"/>
      <c r="AO2916" s="4"/>
      <c r="AP2916" s="4"/>
      <c r="AQ2916" s="4"/>
      <c r="AR2916" s="4"/>
      <c r="AS2916" s="4"/>
      <c r="AT2916" s="4"/>
      <c r="AU2916" s="4"/>
      <c r="AV2916" s="4"/>
      <c r="AW2916" s="4"/>
      <c r="AX2916" s="4"/>
      <c r="AY2916" s="4"/>
      <c r="AZ2916" s="4"/>
      <c r="BA2916" s="4"/>
      <c r="BB2916" s="4"/>
      <c r="BC2916" s="4"/>
      <c r="BD2916" s="4"/>
      <c r="BE2916" s="4"/>
      <c r="BF2916" s="4"/>
      <c r="BG2916" s="4"/>
      <c r="BH2916" s="4"/>
      <c r="BI2916" s="4"/>
      <c r="BJ2916" s="4"/>
      <c r="BK2916" s="4"/>
      <c r="BL2916" s="4"/>
      <c r="BM2916" s="4"/>
      <c r="BN2916" s="4"/>
      <c r="BO2916" s="4"/>
      <c r="BP2916" s="4"/>
      <c r="BQ2916" s="4"/>
      <c r="BR2916" s="4"/>
      <c r="BS2916" s="4"/>
      <c r="BT2916" s="4"/>
      <c r="BU2916" s="4"/>
      <c r="BV2916" s="4"/>
      <c r="BW2916" s="4"/>
      <c r="BZ2916" s="7"/>
      <c r="CF2916" s="7"/>
      <c r="CG2916" s="14"/>
      <c r="CH2916" s="7"/>
      <c r="CI2916" s="14"/>
      <c r="CJ2916" s="7"/>
      <c r="CK2916" s="14"/>
      <c r="CL2916" s="7"/>
      <c r="CM2916" s="14"/>
    </row>
    <row r="2917" spans="1:91" x14ac:dyDescent="0.3">
      <c r="A2917" s="10">
        <v>151</v>
      </c>
      <c r="B2917" s="36" t="s">
        <v>1176</v>
      </c>
      <c r="G2917" s="36" t="s">
        <v>8344</v>
      </c>
      <c r="K2917" s="7"/>
      <c r="L2917" s="7" t="s">
        <v>834</v>
      </c>
      <c r="M2917" s="7" t="s">
        <v>624</v>
      </c>
      <c r="N2917" s="4"/>
      <c r="O2917" s="4"/>
      <c r="P2917" s="4"/>
      <c r="Q2917" s="4"/>
      <c r="R2917" s="4"/>
      <c r="S2917" s="4"/>
      <c r="T2917" s="4"/>
      <c r="U2917" s="4"/>
      <c r="V2917" s="4"/>
      <c r="W2917" s="4"/>
      <c r="X2917" s="4"/>
      <c r="Y2917" s="4"/>
      <c r="Z2917" s="4"/>
      <c r="AA2917" s="4"/>
      <c r="AB2917" s="4"/>
      <c r="AC2917" s="4"/>
      <c r="AD2917" s="4"/>
      <c r="AE2917" s="4"/>
      <c r="AF2917" s="4"/>
      <c r="AG2917" s="4"/>
      <c r="AH2917" s="4"/>
      <c r="AI2917" s="4"/>
      <c r="AJ2917" s="4"/>
      <c r="AK2917" s="4"/>
      <c r="AL2917" s="4"/>
      <c r="AM2917" s="4"/>
      <c r="AN2917" s="4"/>
      <c r="AO2917" s="4"/>
      <c r="AP2917" s="4"/>
      <c r="AQ2917" s="4"/>
      <c r="AR2917" s="4"/>
      <c r="AS2917" s="4"/>
      <c r="AT2917" s="4"/>
      <c r="AU2917" s="4"/>
      <c r="AV2917" s="4"/>
      <c r="AW2917" s="4"/>
      <c r="AX2917" s="4"/>
      <c r="AY2917" s="4"/>
      <c r="AZ2917" s="4"/>
      <c r="BA2917" s="4"/>
      <c r="BB2917" s="4"/>
      <c r="BC2917" s="4"/>
      <c r="BD2917" s="4"/>
      <c r="BE2917" s="4"/>
      <c r="BF2917" s="4"/>
      <c r="BG2917" s="4"/>
      <c r="BH2917" s="4"/>
      <c r="BI2917" s="4"/>
      <c r="BJ2917" s="4"/>
      <c r="BK2917" s="4"/>
      <c r="BL2917" s="4"/>
      <c r="BM2917" s="4"/>
      <c r="BN2917" s="4"/>
      <c r="BO2917" s="4"/>
      <c r="BP2917" s="4"/>
      <c r="BQ2917" s="4"/>
      <c r="BR2917" s="4"/>
      <c r="BS2917" s="4"/>
      <c r="BT2917" s="4"/>
      <c r="BU2917" s="4"/>
      <c r="BV2917" s="4"/>
      <c r="BW2917" s="4"/>
      <c r="BZ2917" s="7"/>
      <c r="CF2917" s="7"/>
      <c r="CG2917" s="14"/>
      <c r="CH2917" s="7"/>
      <c r="CI2917" s="14"/>
      <c r="CJ2917" s="7"/>
      <c r="CK2917" s="14"/>
      <c r="CL2917" s="7"/>
      <c r="CM2917" s="14"/>
    </row>
    <row r="2918" spans="1:91" x14ac:dyDescent="0.3">
      <c r="A2918" s="10">
        <v>151</v>
      </c>
      <c r="B2918" s="36" t="s">
        <v>860</v>
      </c>
      <c r="G2918" s="36" t="s">
        <v>8345</v>
      </c>
      <c r="K2918" s="7"/>
      <c r="L2918" s="7" t="s">
        <v>834</v>
      </c>
      <c r="M2918" s="7" t="s">
        <v>765</v>
      </c>
      <c r="N2918" s="4"/>
      <c r="O2918" s="4"/>
      <c r="P2918" s="4"/>
      <c r="Q2918" s="4"/>
      <c r="R2918" s="4"/>
      <c r="S2918" s="4"/>
      <c r="T2918" s="4"/>
      <c r="U2918" s="4"/>
      <c r="V2918" s="4"/>
      <c r="W2918" s="4"/>
      <c r="X2918" s="4"/>
      <c r="Y2918" s="4"/>
      <c r="Z2918" s="4"/>
      <c r="AA2918" s="4"/>
      <c r="AB2918" s="4"/>
      <c r="AC2918" s="4"/>
      <c r="AD2918" s="4"/>
      <c r="AE2918" s="4"/>
      <c r="AF2918" s="4"/>
      <c r="AG2918" s="4"/>
      <c r="AH2918" s="4"/>
      <c r="AI2918" s="4"/>
      <c r="AJ2918" s="4"/>
      <c r="AK2918" s="4"/>
      <c r="AL2918" s="4"/>
      <c r="AM2918" s="4"/>
      <c r="AN2918" s="4"/>
      <c r="AO2918" s="4"/>
      <c r="AP2918" s="4"/>
      <c r="AQ2918" s="4"/>
      <c r="AR2918" s="4"/>
      <c r="AS2918" s="4"/>
      <c r="AT2918" s="4"/>
      <c r="AU2918" s="4"/>
      <c r="AV2918" s="4"/>
      <c r="AW2918" s="4"/>
      <c r="AX2918" s="4"/>
      <c r="AY2918" s="4"/>
      <c r="AZ2918" s="4"/>
      <c r="BA2918" s="4"/>
      <c r="BB2918" s="4"/>
      <c r="BC2918" s="4"/>
      <c r="BD2918" s="4"/>
      <c r="BE2918" s="4"/>
      <c r="BF2918" s="4"/>
      <c r="BG2918" s="4"/>
      <c r="BH2918" s="4"/>
      <c r="BI2918" s="4"/>
      <c r="BJ2918" s="4"/>
      <c r="BK2918" s="4"/>
      <c r="BL2918" s="4"/>
      <c r="BM2918" s="4"/>
      <c r="BN2918" s="4"/>
      <c r="BO2918" s="4"/>
      <c r="BP2918" s="4"/>
      <c r="BQ2918" s="4"/>
      <c r="BR2918" s="4"/>
      <c r="BS2918" s="4"/>
      <c r="BT2918" s="4"/>
      <c r="BU2918" s="4"/>
      <c r="BV2918" s="4"/>
      <c r="BW2918" s="4"/>
      <c r="BZ2918" s="7"/>
      <c r="CF2918" s="7"/>
      <c r="CG2918" s="14"/>
      <c r="CH2918" s="7"/>
      <c r="CI2918" s="14"/>
      <c r="CJ2918" s="7"/>
      <c r="CK2918" s="14"/>
      <c r="CL2918" s="7"/>
      <c r="CM2918" s="14"/>
    </row>
    <row r="2919" spans="1:91" x14ac:dyDescent="0.3">
      <c r="A2919" s="10">
        <v>151</v>
      </c>
      <c r="B2919" s="36" t="s">
        <v>1036</v>
      </c>
      <c r="G2919" s="36" t="s">
        <v>8346</v>
      </c>
      <c r="K2919" s="7"/>
      <c r="L2919" s="7" t="s">
        <v>834</v>
      </c>
      <c r="M2919" s="7" t="s">
        <v>621</v>
      </c>
      <c r="N2919" s="4"/>
      <c r="O2919" s="4"/>
      <c r="P2919" s="4"/>
      <c r="Q2919" s="4"/>
      <c r="R2919" s="4"/>
      <c r="S2919" s="4"/>
      <c r="T2919" s="4"/>
      <c r="U2919" s="4"/>
      <c r="V2919" s="4"/>
      <c r="W2919" s="4"/>
      <c r="X2919" s="4"/>
      <c r="Y2919" s="4"/>
      <c r="Z2919" s="4"/>
      <c r="AA2919" s="4"/>
      <c r="AB2919" s="4"/>
      <c r="AC2919" s="4"/>
      <c r="AD2919" s="4"/>
      <c r="AE2919" s="4"/>
      <c r="AF2919" s="4"/>
      <c r="AG2919" s="4"/>
      <c r="AH2919" s="4"/>
      <c r="AI2919" s="4"/>
      <c r="AJ2919" s="4"/>
      <c r="AK2919" s="4"/>
      <c r="AL2919" s="4"/>
      <c r="AM2919" s="4"/>
      <c r="AN2919" s="4"/>
      <c r="AO2919" s="4"/>
      <c r="AP2919" s="4"/>
      <c r="AQ2919" s="4"/>
      <c r="AR2919" s="4"/>
      <c r="AS2919" s="4"/>
      <c r="AT2919" s="4"/>
      <c r="AU2919" s="4"/>
      <c r="AV2919" s="4"/>
      <c r="AW2919" s="4"/>
      <c r="AX2919" s="4"/>
      <c r="AY2919" s="4"/>
      <c r="AZ2919" s="4"/>
      <c r="BA2919" s="4"/>
      <c r="BB2919" s="4"/>
      <c r="BC2919" s="4"/>
      <c r="BD2919" s="4"/>
      <c r="BE2919" s="4"/>
      <c r="BF2919" s="4"/>
      <c r="BG2919" s="4"/>
      <c r="BH2919" s="4"/>
      <c r="BI2919" s="4"/>
      <c r="BJ2919" s="4"/>
      <c r="BK2919" s="4"/>
      <c r="BL2919" s="4"/>
      <c r="BM2919" s="4"/>
      <c r="BN2919" s="4"/>
      <c r="BO2919" s="4"/>
      <c r="BP2919" s="4"/>
      <c r="BQ2919" s="4"/>
      <c r="BR2919" s="4"/>
      <c r="BS2919" s="4"/>
      <c r="BT2919" s="4"/>
      <c r="BU2919" s="4"/>
      <c r="BV2919" s="4"/>
      <c r="BW2919" s="4"/>
      <c r="BZ2919" s="7"/>
      <c r="CF2919" s="7"/>
      <c r="CG2919" s="14"/>
      <c r="CH2919" s="7"/>
      <c r="CI2919" s="14"/>
      <c r="CJ2919" s="7"/>
      <c r="CK2919" s="14"/>
      <c r="CL2919" s="7"/>
      <c r="CM2919" s="14"/>
    </row>
    <row r="2920" spans="1:91" x14ac:dyDescent="0.3">
      <c r="A2920" s="10">
        <v>151</v>
      </c>
      <c r="B2920" s="36" t="s">
        <v>844</v>
      </c>
      <c r="G2920" s="36" t="s">
        <v>8347</v>
      </c>
      <c r="K2920" s="7"/>
      <c r="L2920" s="7" t="s">
        <v>834</v>
      </c>
      <c r="M2920" s="7" t="s">
        <v>618</v>
      </c>
      <c r="N2920" s="4"/>
      <c r="O2920" s="4"/>
      <c r="P2920" s="4"/>
      <c r="Q2920" s="4"/>
      <c r="R2920" s="4"/>
      <c r="S2920" s="4"/>
      <c r="T2920" s="4"/>
      <c r="U2920" s="4"/>
      <c r="V2920" s="4"/>
      <c r="W2920" s="4"/>
      <c r="X2920" s="4"/>
      <c r="Y2920" s="4"/>
      <c r="Z2920" s="4"/>
      <c r="AA2920" s="4"/>
      <c r="AB2920" s="4"/>
      <c r="AC2920" s="4"/>
      <c r="AD2920" s="4"/>
      <c r="AE2920" s="4"/>
      <c r="AF2920" s="4"/>
      <c r="AG2920" s="4"/>
      <c r="AH2920" s="4"/>
      <c r="AI2920" s="4"/>
      <c r="AJ2920" s="4"/>
      <c r="AK2920" s="4"/>
      <c r="AL2920" s="4"/>
      <c r="AM2920" s="4"/>
      <c r="AN2920" s="4"/>
      <c r="AO2920" s="4"/>
      <c r="AP2920" s="4"/>
      <c r="AQ2920" s="4"/>
      <c r="AR2920" s="4"/>
      <c r="AS2920" s="4"/>
      <c r="AT2920" s="4"/>
      <c r="AU2920" s="4"/>
      <c r="AV2920" s="4"/>
      <c r="AW2920" s="4"/>
      <c r="AX2920" s="4"/>
      <c r="AY2920" s="4"/>
      <c r="AZ2920" s="4"/>
      <c r="BA2920" s="4"/>
      <c r="BB2920" s="4"/>
      <c r="BC2920" s="4"/>
      <c r="BD2920" s="4"/>
      <c r="BE2920" s="4"/>
      <c r="BF2920" s="4"/>
      <c r="BG2920" s="4"/>
      <c r="BH2920" s="4"/>
      <c r="BI2920" s="4"/>
      <c r="BJ2920" s="4"/>
      <c r="BK2920" s="4"/>
      <c r="BL2920" s="4"/>
      <c r="BM2920" s="4"/>
      <c r="BN2920" s="4"/>
      <c r="BO2920" s="4"/>
      <c r="BP2920" s="4"/>
      <c r="BQ2920" s="4"/>
      <c r="BR2920" s="4"/>
      <c r="BS2920" s="4"/>
      <c r="BT2920" s="4"/>
      <c r="BU2920" s="4"/>
      <c r="BV2920" s="4"/>
      <c r="BW2920" s="4"/>
      <c r="BZ2920" s="7"/>
      <c r="CF2920" s="7"/>
      <c r="CG2920" s="14"/>
      <c r="CH2920" s="7"/>
      <c r="CI2920" s="14"/>
      <c r="CJ2920" s="7"/>
      <c r="CK2920" s="14"/>
      <c r="CL2920" s="7"/>
      <c r="CM2920" s="14"/>
    </row>
    <row r="2921" spans="1:91" x14ac:dyDescent="0.3">
      <c r="A2921" s="10">
        <v>151</v>
      </c>
      <c r="B2921" s="36" t="s">
        <v>1025</v>
      </c>
      <c r="G2921" s="36" t="s">
        <v>8348</v>
      </c>
      <c r="K2921" s="7"/>
      <c r="L2921" s="7" t="s">
        <v>834</v>
      </c>
      <c r="M2921" s="7" t="s">
        <v>669</v>
      </c>
      <c r="N2921" s="4"/>
      <c r="O2921" s="4"/>
      <c r="P2921" s="4"/>
      <c r="Q2921" s="4"/>
      <c r="R2921" s="4"/>
      <c r="S2921" s="4"/>
      <c r="T2921" s="4"/>
      <c r="U2921" s="4"/>
      <c r="V2921" s="4"/>
      <c r="W2921" s="4"/>
      <c r="X2921" s="4"/>
      <c r="Y2921" s="4"/>
      <c r="Z2921" s="4"/>
      <c r="AA2921" s="4"/>
      <c r="AB2921" s="4"/>
      <c r="AC2921" s="4"/>
      <c r="AD2921" s="4"/>
      <c r="AE2921" s="4"/>
      <c r="AF2921" s="4"/>
      <c r="AG2921" s="4"/>
      <c r="AH2921" s="4"/>
      <c r="AI2921" s="4"/>
      <c r="AJ2921" s="4"/>
      <c r="AK2921" s="4"/>
      <c r="AL2921" s="4"/>
      <c r="AM2921" s="4"/>
      <c r="AN2921" s="4"/>
      <c r="AO2921" s="4"/>
      <c r="AP2921" s="4"/>
      <c r="AQ2921" s="4"/>
      <c r="AR2921" s="4"/>
      <c r="AS2921" s="4"/>
      <c r="AT2921" s="4"/>
      <c r="AU2921" s="4"/>
      <c r="AV2921" s="4"/>
      <c r="AW2921" s="4"/>
      <c r="AX2921" s="4"/>
      <c r="AY2921" s="4"/>
      <c r="AZ2921" s="4"/>
      <c r="BA2921" s="4"/>
      <c r="BB2921" s="4"/>
      <c r="BC2921" s="4"/>
      <c r="BD2921" s="4"/>
      <c r="BE2921" s="4"/>
      <c r="BF2921" s="4"/>
      <c r="BG2921" s="4"/>
      <c r="BH2921" s="4"/>
      <c r="BI2921" s="4"/>
      <c r="BJ2921" s="4"/>
      <c r="BK2921" s="4"/>
      <c r="BL2921" s="4"/>
      <c r="BM2921" s="4"/>
      <c r="BN2921" s="4"/>
      <c r="BO2921" s="4"/>
      <c r="BP2921" s="4"/>
      <c r="BQ2921" s="4"/>
      <c r="BR2921" s="4"/>
      <c r="BS2921" s="4"/>
      <c r="BT2921" s="4"/>
      <c r="BU2921" s="4"/>
      <c r="BV2921" s="4"/>
      <c r="BW2921" s="4"/>
      <c r="BZ2921" s="7"/>
      <c r="CF2921" s="7"/>
      <c r="CG2921" s="14"/>
      <c r="CH2921" s="7"/>
      <c r="CI2921" s="14"/>
      <c r="CJ2921" s="7"/>
      <c r="CK2921" s="14"/>
      <c r="CL2921" s="7"/>
      <c r="CM2921" s="14"/>
    </row>
    <row r="2922" spans="1:91" x14ac:dyDescent="0.3">
      <c r="A2922" s="10">
        <v>151</v>
      </c>
      <c r="B2922" s="36" t="s">
        <v>888</v>
      </c>
      <c r="G2922" s="36" t="s">
        <v>8349</v>
      </c>
      <c r="K2922" s="7"/>
      <c r="L2922" s="7" t="s">
        <v>834</v>
      </c>
      <c r="M2922" s="7" t="s">
        <v>615</v>
      </c>
      <c r="N2922" s="4"/>
      <c r="O2922" s="4"/>
      <c r="P2922" s="4"/>
      <c r="Q2922" s="4"/>
      <c r="R2922" s="4"/>
      <c r="S2922" s="4"/>
      <c r="T2922" s="4"/>
      <c r="U2922" s="4"/>
      <c r="V2922" s="4"/>
      <c r="W2922" s="4"/>
      <c r="X2922" s="4"/>
      <c r="Y2922" s="4"/>
      <c r="Z2922" s="4"/>
      <c r="AA2922" s="4"/>
      <c r="AB2922" s="4"/>
      <c r="AC2922" s="4"/>
      <c r="AD2922" s="4"/>
      <c r="AE2922" s="4"/>
      <c r="AF2922" s="4"/>
      <c r="AG2922" s="4"/>
      <c r="AH2922" s="4"/>
      <c r="AI2922" s="4"/>
      <c r="AJ2922" s="4"/>
      <c r="AK2922" s="4"/>
      <c r="AL2922" s="4"/>
      <c r="AM2922" s="4"/>
      <c r="AN2922" s="4"/>
      <c r="AO2922" s="4"/>
      <c r="AP2922" s="4"/>
      <c r="AQ2922" s="4"/>
      <c r="AR2922" s="4"/>
      <c r="AS2922" s="4"/>
      <c r="AT2922" s="4"/>
      <c r="AU2922" s="4"/>
      <c r="AV2922" s="4"/>
      <c r="AW2922" s="4"/>
      <c r="AX2922" s="4"/>
      <c r="AY2922" s="4"/>
      <c r="AZ2922" s="4"/>
      <c r="BA2922" s="4"/>
      <c r="BB2922" s="4"/>
      <c r="BC2922" s="4"/>
      <c r="BD2922" s="4"/>
      <c r="BE2922" s="4"/>
      <c r="BF2922" s="4"/>
      <c r="BG2922" s="4"/>
      <c r="BH2922" s="4"/>
      <c r="BI2922" s="4"/>
      <c r="BJ2922" s="4"/>
      <c r="BK2922" s="4"/>
      <c r="BL2922" s="4"/>
      <c r="BM2922" s="4"/>
      <c r="BN2922" s="4"/>
      <c r="BO2922" s="4"/>
      <c r="BP2922" s="4"/>
      <c r="BQ2922" s="4"/>
      <c r="BR2922" s="4"/>
      <c r="BS2922" s="4"/>
      <c r="BT2922" s="4"/>
      <c r="BU2922" s="4"/>
      <c r="BV2922" s="4"/>
      <c r="BW2922" s="4"/>
      <c r="BZ2922" s="7"/>
      <c r="CF2922" s="7"/>
      <c r="CG2922" s="14"/>
      <c r="CH2922" s="7"/>
      <c r="CI2922" s="14"/>
      <c r="CJ2922" s="7"/>
      <c r="CK2922" s="14"/>
      <c r="CL2922" s="7"/>
      <c r="CM2922" s="14"/>
    </row>
    <row r="2923" spans="1:91" x14ac:dyDescent="0.3">
      <c r="A2923" s="10">
        <v>151</v>
      </c>
      <c r="B2923" s="36" t="s">
        <v>1058</v>
      </c>
      <c r="G2923" s="36" t="s">
        <v>8350</v>
      </c>
      <c r="K2923" s="7"/>
      <c r="L2923" s="7" t="s">
        <v>834</v>
      </c>
      <c r="M2923" s="7" t="s">
        <v>615</v>
      </c>
      <c r="N2923" s="4"/>
      <c r="O2923" s="4"/>
      <c r="P2923" s="4"/>
      <c r="Q2923" s="4"/>
      <c r="R2923" s="4"/>
      <c r="S2923" s="4"/>
      <c r="T2923" s="4"/>
      <c r="U2923" s="4"/>
      <c r="V2923" s="4"/>
      <c r="W2923" s="4"/>
      <c r="X2923" s="4"/>
      <c r="Y2923" s="4"/>
      <c r="Z2923" s="4"/>
      <c r="AA2923" s="4"/>
      <c r="AB2923" s="4"/>
      <c r="AC2923" s="4"/>
      <c r="AD2923" s="4"/>
      <c r="AE2923" s="4"/>
      <c r="AF2923" s="4"/>
      <c r="AG2923" s="4"/>
      <c r="AH2923" s="4"/>
      <c r="AI2923" s="4"/>
      <c r="AJ2923" s="4"/>
      <c r="AK2923" s="4"/>
      <c r="AL2923" s="4"/>
      <c r="AM2923" s="4"/>
      <c r="AN2923" s="4"/>
      <c r="AO2923" s="4"/>
      <c r="AP2923" s="4"/>
      <c r="AQ2923" s="4"/>
      <c r="AR2923" s="4"/>
      <c r="AS2923" s="4"/>
      <c r="AT2923" s="4"/>
      <c r="AU2923" s="4"/>
      <c r="AV2923" s="4"/>
      <c r="AW2923" s="4"/>
      <c r="AX2923" s="4"/>
      <c r="AY2923" s="4"/>
      <c r="AZ2923" s="4"/>
      <c r="BA2923" s="4"/>
      <c r="BB2923" s="4"/>
      <c r="BC2923" s="4"/>
      <c r="BD2923" s="4"/>
      <c r="BE2923" s="4"/>
      <c r="BF2923" s="4"/>
      <c r="BG2923" s="4"/>
      <c r="BH2923" s="4"/>
      <c r="BI2923" s="4"/>
      <c r="BJ2923" s="4"/>
      <c r="BK2923" s="4"/>
      <c r="BL2923" s="4"/>
      <c r="BM2923" s="4"/>
      <c r="BN2923" s="4"/>
      <c r="BO2923" s="4"/>
      <c r="BP2923" s="4"/>
      <c r="BQ2923" s="4"/>
      <c r="BR2923" s="4"/>
      <c r="BS2923" s="4"/>
      <c r="BT2923" s="4"/>
      <c r="BU2923" s="4"/>
      <c r="BV2923" s="4"/>
      <c r="BW2923" s="4"/>
      <c r="BZ2923" s="7"/>
      <c r="CF2923" s="7"/>
      <c r="CG2923" s="14"/>
      <c r="CH2923" s="7"/>
      <c r="CI2923" s="14"/>
      <c r="CJ2923" s="7"/>
      <c r="CK2923" s="14"/>
      <c r="CL2923" s="7"/>
      <c r="CM2923" s="14"/>
    </row>
    <row r="2924" spans="1:91" x14ac:dyDescent="0.3">
      <c r="A2924" s="10">
        <v>151</v>
      </c>
      <c r="B2924" s="36" t="s">
        <v>1025</v>
      </c>
      <c r="G2924" s="36" t="s">
        <v>8351</v>
      </c>
      <c r="K2924" s="7"/>
      <c r="L2924" s="7" t="s">
        <v>834</v>
      </c>
      <c r="M2924" s="7" t="s">
        <v>669</v>
      </c>
      <c r="N2924" s="4"/>
      <c r="O2924" s="4"/>
      <c r="P2924" s="4"/>
      <c r="Q2924" s="4"/>
      <c r="R2924" s="4"/>
      <c r="S2924" s="4"/>
      <c r="T2924" s="4"/>
      <c r="U2924" s="4"/>
      <c r="V2924" s="4"/>
      <c r="W2924" s="4"/>
      <c r="X2924" s="4"/>
      <c r="Y2924" s="4"/>
      <c r="Z2924" s="4"/>
      <c r="AA2924" s="4"/>
      <c r="AB2924" s="4"/>
      <c r="AC2924" s="4"/>
      <c r="AD2924" s="4"/>
      <c r="AE2924" s="4"/>
      <c r="AF2924" s="4"/>
      <c r="AG2924" s="4"/>
      <c r="AH2924" s="4"/>
      <c r="AI2924" s="4"/>
      <c r="AJ2924" s="4"/>
      <c r="AK2924" s="4"/>
      <c r="AL2924" s="4"/>
      <c r="AM2924" s="4"/>
      <c r="AN2924" s="4"/>
      <c r="AO2924" s="4"/>
      <c r="AP2924" s="4"/>
      <c r="AQ2924" s="4"/>
      <c r="AR2924" s="4"/>
      <c r="AS2924" s="4"/>
      <c r="AT2924" s="4"/>
      <c r="AU2924" s="4"/>
      <c r="AV2924" s="4"/>
      <c r="AW2924" s="4"/>
      <c r="AX2924" s="4"/>
      <c r="AY2924" s="4"/>
      <c r="AZ2924" s="4"/>
      <c r="BA2924" s="4"/>
      <c r="BB2924" s="4"/>
      <c r="BC2924" s="4"/>
      <c r="BD2924" s="4"/>
      <c r="BE2924" s="4"/>
      <c r="BF2924" s="4"/>
      <c r="BG2924" s="4"/>
      <c r="BH2924" s="4"/>
      <c r="BI2924" s="4"/>
      <c r="BJ2924" s="4"/>
      <c r="BK2924" s="4"/>
      <c r="BL2924" s="4"/>
      <c r="BM2924" s="4"/>
      <c r="BN2924" s="4"/>
      <c r="BO2924" s="4"/>
      <c r="BP2924" s="4"/>
      <c r="BQ2924" s="4"/>
      <c r="BR2924" s="4"/>
      <c r="BS2924" s="4"/>
      <c r="BT2924" s="4"/>
      <c r="BU2924" s="4"/>
      <c r="BV2924" s="4"/>
      <c r="BW2924" s="4"/>
      <c r="BZ2924" s="7"/>
      <c r="CF2924" s="7"/>
      <c r="CG2924" s="14"/>
      <c r="CH2924" s="7"/>
      <c r="CI2924" s="14"/>
      <c r="CJ2924" s="7"/>
      <c r="CK2924" s="14"/>
      <c r="CL2924" s="7"/>
      <c r="CM2924" s="14"/>
    </row>
    <row r="2925" spans="1:91" x14ac:dyDescent="0.3">
      <c r="A2925" s="10">
        <v>151</v>
      </c>
      <c r="B2925" s="36" t="s">
        <v>860</v>
      </c>
      <c r="G2925" s="36" t="s">
        <v>8352</v>
      </c>
      <c r="K2925" s="7"/>
      <c r="L2925" s="7" t="s">
        <v>834</v>
      </c>
      <c r="M2925" s="7" t="s">
        <v>669</v>
      </c>
      <c r="N2925" s="4"/>
      <c r="O2925" s="4"/>
      <c r="P2925" s="4"/>
      <c r="Q2925" s="4"/>
      <c r="R2925" s="4"/>
      <c r="S2925" s="4"/>
      <c r="T2925" s="4"/>
      <c r="U2925" s="4"/>
      <c r="V2925" s="4"/>
      <c r="W2925" s="4"/>
      <c r="X2925" s="4"/>
      <c r="Y2925" s="4"/>
      <c r="Z2925" s="4"/>
      <c r="AA2925" s="4"/>
      <c r="AB2925" s="4"/>
      <c r="AC2925" s="4"/>
      <c r="AD2925" s="4"/>
      <c r="AE2925" s="4"/>
      <c r="AF2925" s="4"/>
      <c r="AG2925" s="4"/>
      <c r="AH2925" s="4"/>
      <c r="AI2925" s="4"/>
      <c r="AJ2925" s="4"/>
      <c r="AK2925" s="4"/>
      <c r="AL2925" s="4"/>
      <c r="AM2925" s="4"/>
      <c r="AN2925" s="4"/>
      <c r="AO2925" s="4"/>
      <c r="AP2925" s="4"/>
      <c r="AQ2925" s="4"/>
      <c r="AR2925" s="4"/>
      <c r="AS2925" s="4"/>
      <c r="AT2925" s="4"/>
      <c r="AU2925" s="4"/>
      <c r="AV2925" s="4"/>
      <c r="AW2925" s="4"/>
      <c r="AX2925" s="4"/>
      <c r="AY2925" s="4"/>
      <c r="AZ2925" s="4"/>
      <c r="BA2925" s="4"/>
      <c r="BB2925" s="4"/>
      <c r="BC2925" s="4"/>
      <c r="BD2925" s="4"/>
      <c r="BE2925" s="4"/>
      <c r="BF2925" s="4"/>
      <c r="BG2925" s="4"/>
      <c r="BH2925" s="4"/>
      <c r="BI2925" s="4"/>
      <c r="BJ2925" s="4"/>
      <c r="BK2925" s="4"/>
      <c r="BL2925" s="4"/>
      <c r="BM2925" s="4"/>
      <c r="BN2925" s="4"/>
      <c r="BO2925" s="4"/>
      <c r="BP2925" s="4"/>
      <c r="BQ2925" s="4"/>
      <c r="BR2925" s="4"/>
      <c r="BS2925" s="4"/>
      <c r="BT2925" s="4"/>
      <c r="BU2925" s="4"/>
      <c r="BV2925" s="4"/>
      <c r="BW2925" s="4"/>
      <c r="BZ2925" s="7"/>
      <c r="CF2925" s="7"/>
      <c r="CG2925" s="14"/>
      <c r="CH2925" s="7"/>
      <c r="CI2925" s="14"/>
      <c r="CJ2925" s="7"/>
      <c r="CK2925" s="14"/>
      <c r="CL2925" s="7"/>
      <c r="CM2925" s="14"/>
    </row>
    <row r="2926" spans="1:91" x14ac:dyDescent="0.3">
      <c r="A2926" s="10">
        <v>151</v>
      </c>
      <c r="B2926" s="36" t="s">
        <v>1025</v>
      </c>
      <c r="G2926" s="36" t="s">
        <v>8353</v>
      </c>
      <c r="K2926" s="7"/>
      <c r="L2926" s="7" t="s">
        <v>834</v>
      </c>
      <c r="M2926" s="7" t="s">
        <v>669</v>
      </c>
      <c r="N2926" s="4"/>
      <c r="O2926" s="4"/>
      <c r="P2926" s="4"/>
      <c r="Q2926" s="4"/>
      <c r="R2926" s="4"/>
      <c r="S2926" s="4"/>
      <c r="T2926" s="4"/>
      <c r="U2926" s="4"/>
      <c r="V2926" s="4"/>
      <c r="W2926" s="4"/>
      <c r="X2926" s="4"/>
      <c r="Y2926" s="4"/>
      <c r="Z2926" s="4"/>
      <c r="AA2926" s="4"/>
      <c r="AB2926" s="4"/>
      <c r="AC2926" s="4"/>
      <c r="AD2926" s="4"/>
      <c r="AE2926" s="4"/>
      <c r="AF2926" s="4"/>
      <c r="AG2926" s="4"/>
      <c r="AH2926" s="4"/>
      <c r="AI2926" s="4"/>
      <c r="AJ2926" s="4"/>
      <c r="AK2926" s="4"/>
      <c r="AL2926" s="4"/>
      <c r="AM2926" s="4"/>
      <c r="AN2926" s="4"/>
      <c r="AO2926" s="4"/>
      <c r="AP2926" s="4"/>
      <c r="AQ2926" s="4"/>
      <c r="AR2926" s="4"/>
      <c r="AS2926" s="4"/>
      <c r="AT2926" s="4"/>
      <c r="AU2926" s="4"/>
      <c r="AV2926" s="4"/>
      <c r="AW2926" s="4"/>
      <c r="AX2926" s="4"/>
      <c r="AY2926" s="4"/>
      <c r="AZ2926" s="4"/>
      <c r="BA2926" s="4"/>
      <c r="BB2926" s="4"/>
      <c r="BC2926" s="4"/>
      <c r="BD2926" s="4"/>
      <c r="BE2926" s="4"/>
      <c r="BF2926" s="4"/>
      <c r="BG2926" s="4"/>
      <c r="BH2926" s="4"/>
      <c r="BI2926" s="4"/>
      <c r="BJ2926" s="4"/>
      <c r="BK2926" s="4"/>
      <c r="BL2926" s="4"/>
      <c r="BM2926" s="4"/>
      <c r="BN2926" s="4"/>
      <c r="BO2926" s="4"/>
      <c r="BP2926" s="4"/>
      <c r="BQ2926" s="4"/>
      <c r="BR2926" s="4"/>
      <c r="BS2926" s="4"/>
      <c r="BT2926" s="4"/>
      <c r="BU2926" s="4"/>
      <c r="BV2926" s="4"/>
      <c r="BW2926" s="4"/>
      <c r="BZ2926" s="7"/>
      <c r="CF2926" s="7"/>
      <c r="CG2926" s="14"/>
      <c r="CH2926" s="7"/>
      <c r="CI2926" s="14"/>
      <c r="CJ2926" s="7"/>
      <c r="CK2926" s="14"/>
      <c r="CL2926" s="7"/>
      <c r="CM2926" s="14"/>
    </row>
    <row r="2927" spans="1:91" x14ac:dyDescent="0.3">
      <c r="A2927" s="10">
        <v>151</v>
      </c>
      <c r="B2927" s="36" t="s">
        <v>1058</v>
      </c>
      <c r="G2927" s="36" t="s">
        <v>8354</v>
      </c>
      <c r="K2927" s="7"/>
      <c r="L2927" s="7" t="s">
        <v>834</v>
      </c>
      <c r="M2927" s="7" t="s">
        <v>669</v>
      </c>
      <c r="N2927" s="4"/>
      <c r="O2927" s="4"/>
      <c r="P2927" s="4"/>
      <c r="Q2927" s="4"/>
      <c r="R2927" s="4"/>
      <c r="S2927" s="4"/>
      <c r="T2927" s="4"/>
      <c r="U2927" s="4"/>
      <c r="V2927" s="4"/>
      <c r="W2927" s="4"/>
      <c r="X2927" s="4"/>
      <c r="Y2927" s="4"/>
      <c r="Z2927" s="4"/>
      <c r="AA2927" s="4"/>
      <c r="AB2927" s="4"/>
      <c r="AC2927" s="4"/>
      <c r="AD2927" s="4"/>
      <c r="AE2927" s="4"/>
      <c r="AF2927" s="4"/>
      <c r="AG2927" s="4"/>
      <c r="AH2927" s="4"/>
      <c r="AI2927" s="4"/>
      <c r="AJ2927" s="4"/>
      <c r="AK2927" s="4"/>
      <c r="AL2927" s="4"/>
      <c r="AM2927" s="4"/>
      <c r="AN2927" s="4"/>
      <c r="AO2927" s="4"/>
      <c r="AP2927" s="4"/>
      <c r="AQ2927" s="4"/>
      <c r="AR2927" s="4"/>
      <c r="AS2927" s="4"/>
      <c r="AT2927" s="4"/>
      <c r="AU2927" s="4"/>
      <c r="AV2927" s="4"/>
      <c r="AW2927" s="4"/>
      <c r="AX2927" s="4"/>
      <c r="AY2927" s="4"/>
      <c r="AZ2927" s="4"/>
      <c r="BA2927" s="4"/>
      <c r="BB2927" s="4"/>
      <c r="BC2927" s="4"/>
      <c r="BD2927" s="4"/>
      <c r="BE2927" s="4"/>
      <c r="BF2927" s="4"/>
      <c r="BG2927" s="4"/>
      <c r="BH2927" s="4"/>
      <c r="BI2927" s="4"/>
      <c r="BJ2927" s="4"/>
      <c r="BK2927" s="4"/>
      <c r="BL2927" s="4"/>
      <c r="BM2927" s="4"/>
      <c r="BN2927" s="4"/>
      <c r="BO2927" s="4"/>
      <c r="BP2927" s="4"/>
      <c r="BQ2927" s="4"/>
      <c r="BR2927" s="4"/>
      <c r="BS2927" s="4"/>
      <c r="BT2927" s="4"/>
      <c r="BU2927" s="4"/>
      <c r="BV2927" s="4"/>
      <c r="BW2927" s="4"/>
      <c r="BZ2927" s="7"/>
      <c r="CF2927" s="7"/>
      <c r="CG2927" s="14"/>
      <c r="CH2927" s="7"/>
      <c r="CI2927" s="14"/>
      <c r="CJ2927" s="7"/>
      <c r="CK2927" s="14"/>
      <c r="CL2927" s="7"/>
      <c r="CM2927" s="14"/>
    </row>
    <row r="2928" spans="1:91" x14ac:dyDescent="0.3">
      <c r="A2928" s="10">
        <v>151</v>
      </c>
      <c r="B2928" s="36" t="s">
        <v>852</v>
      </c>
      <c r="G2928" s="36" t="s">
        <v>8355</v>
      </c>
      <c r="K2928" s="7"/>
      <c r="L2928" s="7" t="s">
        <v>834</v>
      </c>
      <c r="M2928" s="7" t="s">
        <v>669</v>
      </c>
      <c r="N2928" s="4"/>
      <c r="O2928" s="4"/>
      <c r="P2928" s="4"/>
      <c r="Q2928" s="4"/>
      <c r="R2928" s="4"/>
      <c r="S2928" s="4"/>
      <c r="T2928" s="4"/>
      <c r="U2928" s="4"/>
      <c r="V2928" s="4"/>
      <c r="W2928" s="4"/>
      <c r="X2928" s="4"/>
      <c r="Y2928" s="4"/>
      <c r="Z2928" s="4"/>
      <c r="AA2928" s="4"/>
      <c r="AB2928" s="4"/>
      <c r="AC2928" s="4"/>
      <c r="AD2928" s="4"/>
      <c r="AE2928" s="4"/>
      <c r="AF2928" s="4"/>
      <c r="AG2928" s="4"/>
      <c r="AH2928" s="4"/>
      <c r="AI2928" s="4"/>
      <c r="AJ2928" s="4"/>
      <c r="AK2928" s="4"/>
      <c r="AL2928" s="4"/>
      <c r="AM2928" s="4"/>
      <c r="AN2928" s="4"/>
      <c r="AO2928" s="4"/>
      <c r="AP2928" s="4"/>
      <c r="AQ2928" s="4"/>
      <c r="AR2928" s="4"/>
      <c r="AS2928" s="4"/>
      <c r="AT2928" s="4"/>
      <c r="AU2928" s="4"/>
      <c r="AV2928" s="4"/>
      <c r="AW2928" s="4"/>
      <c r="AX2928" s="4"/>
      <c r="AY2928" s="4"/>
      <c r="AZ2928" s="4"/>
      <c r="BA2928" s="4"/>
      <c r="BB2928" s="4"/>
      <c r="BC2928" s="4"/>
      <c r="BD2928" s="4"/>
      <c r="BE2928" s="4"/>
      <c r="BF2928" s="4"/>
      <c r="BG2928" s="4"/>
      <c r="BH2928" s="4"/>
      <c r="BI2928" s="4"/>
      <c r="BJ2928" s="4"/>
      <c r="BK2928" s="4"/>
      <c r="BL2928" s="4"/>
      <c r="BM2928" s="4"/>
      <c r="BN2928" s="4"/>
      <c r="BO2928" s="4"/>
      <c r="BP2928" s="4"/>
      <c r="BQ2928" s="4"/>
      <c r="BR2928" s="4"/>
      <c r="BS2928" s="4"/>
      <c r="BT2928" s="4"/>
      <c r="BU2928" s="4"/>
      <c r="BV2928" s="4"/>
      <c r="BW2928" s="4"/>
      <c r="BZ2928" s="7"/>
      <c r="CF2928" s="7"/>
      <c r="CG2928" s="14"/>
      <c r="CH2928" s="7"/>
      <c r="CI2928" s="14"/>
      <c r="CJ2928" s="7"/>
      <c r="CK2928" s="14"/>
      <c r="CL2928" s="7"/>
      <c r="CM2928" s="14"/>
    </row>
    <row r="2929" spans="1:91" x14ac:dyDescent="0.3">
      <c r="A2929" s="10">
        <v>151</v>
      </c>
      <c r="B2929" s="36" t="s">
        <v>913</v>
      </c>
      <c r="G2929" s="36" t="s">
        <v>8356</v>
      </c>
      <c r="K2929" s="7"/>
      <c r="L2929" s="7" t="s">
        <v>834</v>
      </c>
      <c r="M2929" s="7" t="s">
        <v>669</v>
      </c>
      <c r="N2929" s="4"/>
      <c r="O2929" s="4"/>
      <c r="P2929" s="4"/>
      <c r="Q2929" s="4"/>
      <c r="R2929" s="4"/>
      <c r="S2929" s="4"/>
      <c r="T2929" s="4"/>
      <c r="U2929" s="4"/>
      <c r="V2929" s="4"/>
      <c r="W2929" s="4"/>
      <c r="X2929" s="4"/>
      <c r="Y2929" s="4"/>
      <c r="Z2929" s="4"/>
      <c r="AA2929" s="4"/>
      <c r="AB2929" s="4"/>
      <c r="AC2929" s="4"/>
      <c r="AD2929" s="4"/>
      <c r="AE2929" s="4"/>
      <c r="AF2929" s="4"/>
      <c r="AG2929" s="4"/>
      <c r="AH2929" s="4"/>
      <c r="AI2929" s="4"/>
      <c r="AJ2929" s="4"/>
      <c r="AK2929" s="4"/>
      <c r="AL2929" s="4"/>
      <c r="AM2929" s="4"/>
      <c r="AN2929" s="4"/>
      <c r="AO2929" s="4"/>
      <c r="AP2929" s="4"/>
      <c r="AQ2929" s="4"/>
      <c r="AR2929" s="4"/>
      <c r="AS2929" s="4"/>
      <c r="AT2929" s="4"/>
      <c r="AU2929" s="4"/>
      <c r="AV2929" s="4"/>
      <c r="AW2929" s="4"/>
      <c r="AX2929" s="4"/>
      <c r="AY2929" s="4"/>
      <c r="AZ2929" s="4"/>
      <c r="BA2929" s="4"/>
      <c r="BB2929" s="4"/>
      <c r="BC2929" s="4"/>
      <c r="BD2929" s="4"/>
      <c r="BE2929" s="4"/>
      <c r="BF2929" s="4"/>
      <c r="BG2929" s="4"/>
      <c r="BH2929" s="4"/>
      <c r="BI2929" s="4"/>
      <c r="BJ2929" s="4"/>
      <c r="BK2929" s="4"/>
      <c r="BL2929" s="4"/>
      <c r="BM2929" s="4"/>
      <c r="BN2929" s="4"/>
      <c r="BO2929" s="4"/>
      <c r="BP2929" s="4"/>
      <c r="BQ2929" s="4"/>
      <c r="BR2929" s="4"/>
      <c r="BS2929" s="4"/>
      <c r="BT2929" s="4"/>
      <c r="BU2929" s="4"/>
      <c r="BV2929" s="4"/>
      <c r="BW2929" s="4"/>
      <c r="BZ2929" s="7"/>
      <c r="CF2929" s="7"/>
      <c r="CG2929" s="14"/>
      <c r="CH2929" s="7"/>
      <c r="CI2929" s="14"/>
      <c r="CJ2929" s="7"/>
      <c r="CK2929" s="14"/>
      <c r="CL2929" s="7"/>
      <c r="CM2929" s="14"/>
    </row>
    <row r="2930" spans="1:91" x14ac:dyDescent="0.3">
      <c r="A2930" s="10">
        <v>151</v>
      </c>
      <c r="B2930" s="36" t="s">
        <v>1094</v>
      </c>
      <c r="G2930" s="36" t="s">
        <v>8357</v>
      </c>
      <c r="K2930" s="7"/>
      <c r="L2930" s="7" t="s">
        <v>834</v>
      </c>
      <c r="M2930" s="7" t="s">
        <v>618</v>
      </c>
      <c r="N2930" s="4"/>
      <c r="O2930" s="4"/>
      <c r="P2930" s="4"/>
      <c r="Q2930" s="4"/>
      <c r="R2930" s="4"/>
      <c r="S2930" s="4"/>
      <c r="T2930" s="4"/>
      <c r="U2930" s="4"/>
      <c r="V2930" s="4"/>
      <c r="W2930" s="4"/>
      <c r="X2930" s="4"/>
      <c r="Y2930" s="4"/>
      <c r="Z2930" s="4"/>
      <c r="AA2930" s="4"/>
      <c r="AB2930" s="4"/>
      <c r="AC2930" s="4"/>
      <c r="AD2930" s="4"/>
      <c r="AE2930" s="4"/>
      <c r="AF2930" s="4"/>
      <c r="AG2930" s="4"/>
      <c r="AH2930" s="4"/>
      <c r="AI2930" s="4"/>
      <c r="AJ2930" s="4"/>
      <c r="AK2930" s="4"/>
      <c r="AL2930" s="4"/>
      <c r="AM2930" s="4"/>
      <c r="AN2930" s="4"/>
      <c r="AO2930" s="4"/>
      <c r="AP2930" s="4"/>
      <c r="AQ2930" s="4"/>
      <c r="AR2930" s="4"/>
      <c r="AS2930" s="4"/>
      <c r="AT2930" s="4"/>
      <c r="AU2930" s="4"/>
      <c r="AV2930" s="4"/>
      <c r="AW2930" s="4"/>
      <c r="AX2930" s="4"/>
      <c r="AY2930" s="4"/>
      <c r="AZ2930" s="4"/>
      <c r="BA2930" s="4"/>
      <c r="BB2930" s="4"/>
      <c r="BC2930" s="4"/>
      <c r="BD2930" s="4"/>
      <c r="BE2930" s="4"/>
      <c r="BF2930" s="4"/>
      <c r="BG2930" s="4"/>
      <c r="BH2930" s="4"/>
      <c r="BI2930" s="4"/>
      <c r="BJ2930" s="4"/>
      <c r="BK2930" s="4"/>
      <c r="BL2930" s="4"/>
      <c r="BM2930" s="4"/>
      <c r="BN2930" s="4"/>
      <c r="BO2930" s="4"/>
      <c r="BP2930" s="4"/>
      <c r="BQ2930" s="4"/>
      <c r="BR2930" s="4"/>
      <c r="BS2930" s="4"/>
      <c r="BT2930" s="4"/>
      <c r="BU2930" s="4"/>
      <c r="BV2930" s="4"/>
      <c r="BW2930" s="4"/>
      <c r="BZ2930" s="7"/>
      <c r="CF2930" s="7"/>
      <c r="CG2930" s="14"/>
      <c r="CH2930" s="7"/>
      <c r="CI2930" s="14"/>
      <c r="CJ2930" s="7"/>
      <c r="CK2930" s="14"/>
      <c r="CL2930" s="7"/>
      <c r="CM2930" s="14"/>
    </row>
    <row r="2931" spans="1:91" x14ac:dyDescent="0.3">
      <c r="A2931" s="10">
        <v>151</v>
      </c>
      <c r="B2931" s="36" t="s">
        <v>1176</v>
      </c>
      <c r="G2931" s="36" t="s">
        <v>8358</v>
      </c>
      <c r="K2931" s="7"/>
      <c r="L2931" s="7" t="s">
        <v>834</v>
      </c>
      <c r="M2931" s="7" t="s">
        <v>624</v>
      </c>
      <c r="N2931" s="4"/>
      <c r="O2931" s="4"/>
      <c r="P2931" s="4"/>
      <c r="Q2931" s="4"/>
      <c r="R2931" s="4"/>
      <c r="S2931" s="4"/>
      <c r="T2931" s="4"/>
      <c r="U2931" s="4"/>
      <c r="V2931" s="4"/>
      <c r="W2931" s="4"/>
      <c r="X2931" s="4"/>
      <c r="Y2931" s="4"/>
      <c r="Z2931" s="4"/>
      <c r="AA2931" s="4"/>
      <c r="AB2931" s="4"/>
      <c r="AC2931" s="4"/>
      <c r="AD2931" s="4"/>
      <c r="AE2931" s="4"/>
      <c r="AF2931" s="4"/>
      <c r="AG2931" s="4"/>
      <c r="AH2931" s="4"/>
      <c r="AI2931" s="4"/>
      <c r="AJ2931" s="4"/>
      <c r="AK2931" s="4"/>
      <c r="AL2931" s="4"/>
      <c r="AM2931" s="4"/>
      <c r="AN2931" s="4"/>
      <c r="AO2931" s="4"/>
      <c r="AP2931" s="4"/>
      <c r="AQ2931" s="4"/>
      <c r="AR2931" s="4"/>
      <c r="AS2931" s="4"/>
      <c r="AT2931" s="4"/>
      <c r="AU2931" s="4"/>
      <c r="AV2931" s="4"/>
      <c r="AW2931" s="4"/>
      <c r="AX2931" s="4"/>
      <c r="AY2931" s="4"/>
      <c r="AZ2931" s="4"/>
      <c r="BA2931" s="4"/>
      <c r="BB2931" s="4"/>
      <c r="BC2931" s="4"/>
      <c r="BD2931" s="4"/>
      <c r="BE2931" s="4"/>
      <c r="BF2931" s="4"/>
      <c r="BG2931" s="4"/>
      <c r="BH2931" s="4"/>
      <c r="BI2931" s="4"/>
      <c r="BJ2931" s="4"/>
      <c r="BK2931" s="4"/>
      <c r="BL2931" s="4"/>
      <c r="BM2931" s="4"/>
      <c r="BN2931" s="4"/>
      <c r="BO2931" s="4"/>
      <c r="BP2931" s="4"/>
      <c r="BQ2931" s="4"/>
      <c r="BR2931" s="4"/>
      <c r="BS2931" s="4"/>
      <c r="BT2931" s="4"/>
      <c r="BU2931" s="4"/>
      <c r="BV2931" s="4"/>
      <c r="BW2931" s="4"/>
      <c r="BZ2931" s="7"/>
      <c r="CF2931" s="7"/>
      <c r="CG2931" s="14"/>
      <c r="CH2931" s="7"/>
      <c r="CI2931" s="14"/>
      <c r="CJ2931" s="7"/>
      <c r="CK2931" s="14"/>
      <c r="CL2931" s="7"/>
      <c r="CM2931" s="14"/>
    </row>
    <row r="2932" spans="1:91" x14ac:dyDescent="0.3">
      <c r="A2932" s="10">
        <v>151</v>
      </c>
      <c r="B2932" s="36" t="s">
        <v>1025</v>
      </c>
      <c r="G2932" s="36" t="s">
        <v>8359</v>
      </c>
      <c r="K2932" s="7"/>
      <c r="L2932" s="7" t="s">
        <v>834</v>
      </c>
      <c r="M2932" s="7" t="s">
        <v>615</v>
      </c>
      <c r="N2932" s="4"/>
      <c r="O2932" s="4"/>
      <c r="P2932" s="4"/>
      <c r="Q2932" s="4"/>
      <c r="R2932" s="4"/>
      <c r="S2932" s="4"/>
      <c r="T2932" s="4"/>
      <c r="U2932" s="4"/>
      <c r="V2932" s="4"/>
      <c r="W2932" s="4"/>
      <c r="X2932" s="4"/>
      <c r="Y2932" s="4"/>
      <c r="Z2932" s="4"/>
      <c r="AA2932" s="4"/>
      <c r="AB2932" s="4"/>
      <c r="AC2932" s="4"/>
      <c r="AD2932" s="4"/>
      <c r="AE2932" s="4"/>
      <c r="AF2932" s="4"/>
      <c r="AG2932" s="4"/>
      <c r="AH2932" s="4"/>
      <c r="AI2932" s="4"/>
      <c r="AJ2932" s="4"/>
      <c r="AK2932" s="4"/>
      <c r="AL2932" s="4"/>
      <c r="AM2932" s="4"/>
      <c r="AN2932" s="4"/>
      <c r="AO2932" s="4"/>
      <c r="AP2932" s="4"/>
      <c r="AQ2932" s="4"/>
      <c r="AR2932" s="4"/>
      <c r="AS2932" s="4"/>
      <c r="AT2932" s="4"/>
      <c r="AU2932" s="4"/>
      <c r="AV2932" s="4"/>
      <c r="AW2932" s="4"/>
      <c r="AX2932" s="4"/>
      <c r="AY2932" s="4"/>
      <c r="AZ2932" s="4"/>
      <c r="BA2932" s="4"/>
      <c r="BB2932" s="4"/>
      <c r="BC2932" s="4"/>
      <c r="BD2932" s="4"/>
      <c r="BE2932" s="4"/>
      <c r="BF2932" s="4"/>
      <c r="BG2932" s="4"/>
      <c r="BH2932" s="4"/>
      <c r="BI2932" s="4"/>
      <c r="BJ2932" s="4"/>
      <c r="BK2932" s="4"/>
      <c r="BL2932" s="4"/>
      <c r="BM2932" s="4"/>
      <c r="BN2932" s="4"/>
      <c r="BO2932" s="4"/>
      <c r="BP2932" s="4"/>
      <c r="BQ2932" s="4"/>
      <c r="BR2932" s="4"/>
      <c r="BS2932" s="4"/>
      <c r="BT2932" s="4"/>
      <c r="BU2932" s="4"/>
      <c r="BV2932" s="4"/>
      <c r="BW2932" s="4"/>
      <c r="BZ2932" s="7"/>
      <c r="CF2932" s="7"/>
      <c r="CG2932" s="14"/>
      <c r="CH2932" s="7"/>
      <c r="CI2932" s="14"/>
      <c r="CJ2932" s="7"/>
      <c r="CK2932" s="14"/>
      <c r="CL2932" s="7"/>
      <c r="CM2932" s="14"/>
    </row>
    <row r="2933" spans="1:91" x14ac:dyDescent="0.3">
      <c r="A2933" s="10">
        <v>151</v>
      </c>
      <c r="B2933" s="36" t="s">
        <v>1025</v>
      </c>
      <c r="G2933" s="36" t="s">
        <v>8360</v>
      </c>
      <c r="K2933" s="7"/>
      <c r="L2933" s="7" t="s">
        <v>834</v>
      </c>
      <c r="M2933" s="7" t="s">
        <v>678</v>
      </c>
      <c r="N2933" s="4"/>
      <c r="O2933" s="4"/>
      <c r="P2933" s="4"/>
      <c r="Q2933" s="4"/>
      <c r="R2933" s="4"/>
      <c r="S2933" s="4"/>
      <c r="T2933" s="4"/>
      <c r="U2933" s="4"/>
      <c r="V2933" s="4"/>
      <c r="W2933" s="4"/>
      <c r="X2933" s="4"/>
      <c r="Y2933" s="4"/>
      <c r="Z2933" s="4"/>
      <c r="AA2933" s="4"/>
      <c r="AB2933" s="4"/>
      <c r="AC2933" s="4"/>
      <c r="AD2933" s="4"/>
      <c r="AE2933" s="4"/>
      <c r="AF2933" s="4"/>
      <c r="AG2933" s="4"/>
      <c r="AH2933" s="4"/>
      <c r="AI2933" s="4"/>
      <c r="AJ2933" s="4"/>
      <c r="AK2933" s="4"/>
      <c r="AL2933" s="4"/>
      <c r="AM2933" s="4"/>
      <c r="AN2933" s="4"/>
      <c r="AO2933" s="4"/>
      <c r="AP2933" s="4"/>
      <c r="AQ2933" s="4"/>
      <c r="AR2933" s="4"/>
      <c r="AS2933" s="4"/>
      <c r="AT2933" s="4"/>
      <c r="AU2933" s="4"/>
      <c r="AV2933" s="4"/>
      <c r="AW2933" s="4"/>
      <c r="AX2933" s="4"/>
      <c r="AY2933" s="4"/>
      <c r="AZ2933" s="4"/>
      <c r="BA2933" s="4"/>
      <c r="BB2933" s="4"/>
      <c r="BC2933" s="4"/>
      <c r="BD2933" s="4"/>
      <c r="BE2933" s="4"/>
      <c r="BF2933" s="4"/>
      <c r="BG2933" s="4"/>
      <c r="BH2933" s="4"/>
      <c r="BI2933" s="4"/>
      <c r="BJ2933" s="4"/>
      <c r="BK2933" s="4"/>
      <c r="BL2933" s="4"/>
      <c r="BM2933" s="4"/>
      <c r="BN2933" s="4"/>
      <c r="BO2933" s="4"/>
      <c r="BP2933" s="4"/>
      <c r="BQ2933" s="4"/>
      <c r="BR2933" s="4"/>
      <c r="BS2933" s="4"/>
      <c r="BT2933" s="4"/>
      <c r="BU2933" s="4"/>
      <c r="BV2933" s="4"/>
      <c r="BW2933" s="4"/>
      <c r="BZ2933" s="7"/>
      <c r="CF2933" s="7"/>
      <c r="CG2933" s="14"/>
      <c r="CH2933" s="7"/>
      <c r="CI2933" s="14"/>
      <c r="CJ2933" s="7"/>
      <c r="CK2933" s="14"/>
      <c r="CL2933" s="7"/>
      <c r="CM2933" s="14"/>
    </row>
    <row r="2934" spans="1:91" x14ac:dyDescent="0.3">
      <c r="A2934" s="10">
        <v>151</v>
      </c>
      <c r="B2934" s="36" t="s">
        <v>2208</v>
      </c>
      <c r="G2934" s="36" t="s">
        <v>8361</v>
      </c>
      <c r="K2934" s="7"/>
      <c r="L2934" s="7" t="s">
        <v>834</v>
      </c>
      <c r="M2934" s="7" t="s">
        <v>678</v>
      </c>
      <c r="N2934" s="4"/>
      <c r="O2934" s="4"/>
      <c r="P2934" s="4"/>
      <c r="Q2934" s="4"/>
      <c r="R2934" s="4"/>
      <c r="S2934" s="4"/>
      <c r="T2934" s="4"/>
      <c r="U2934" s="4"/>
      <c r="V2934" s="4"/>
      <c r="W2934" s="4"/>
      <c r="X2934" s="4"/>
      <c r="Y2934" s="4"/>
      <c r="Z2934" s="4"/>
      <c r="AA2934" s="4"/>
      <c r="AB2934" s="4"/>
      <c r="AC2934" s="4"/>
      <c r="AD2934" s="4"/>
      <c r="AE2934" s="4"/>
      <c r="AF2934" s="4"/>
      <c r="AG2934" s="4"/>
      <c r="AH2934" s="4"/>
      <c r="AI2934" s="4"/>
      <c r="AJ2934" s="4"/>
      <c r="AK2934" s="4"/>
      <c r="AL2934" s="4"/>
      <c r="AM2934" s="4"/>
      <c r="AN2934" s="4"/>
      <c r="AO2934" s="4"/>
      <c r="AP2934" s="4"/>
      <c r="AQ2934" s="4"/>
      <c r="AR2934" s="4"/>
      <c r="AS2934" s="4"/>
      <c r="AT2934" s="4"/>
      <c r="AU2934" s="4"/>
      <c r="AV2934" s="4"/>
      <c r="AW2934" s="4"/>
      <c r="AX2934" s="4"/>
      <c r="AY2934" s="4"/>
      <c r="AZ2934" s="4"/>
      <c r="BA2934" s="4"/>
      <c r="BB2934" s="4"/>
      <c r="BC2934" s="4"/>
      <c r="BD2934" s="4"/>
      <c r="BE2934" s="4"/>
      <c r="BF2934" s="4"/>
      <c r="BG2934" s="4"/>
      <c r="BH2934" s="4"/>
      <c r="BI2934" s="4"/>
      <c r="BJ2934" s="4"/>
      <c r="BK2934" s="4"/>
      <c r="BL2934" s="4"/>
      <c r="BM2934" s="4"/>
      <c r="BN2934" s="4"/>
      <c r="BO2934" s="4"/>
      <c r="BP2934" s="4"/>
      <c r="BQ2934" s="4"/>
      <c r="BR2934" s="4"/>
      <c r="BS2934" s="4"/>
      <c r="BT2934" s="4"/>
      <c r="BU2934" s="4"/>
      <c r="BV2934" s="4"/>
      <c r="BW2934" s="4"/>
      <c r="BZ2934" s="7"/>
      <c r="CF2934" s="7"/>
      <c r="CG2934" s="14"/>
      <c r="CH2934" s="7"/>
      <c r="CI2934" s="14"/>
      <c r="CJ2934" s="7"/>
      <c r="CK2934" s="14"/>
      <c r="CL2934" s="7"/>
      <c r="CM2934" s="14"/>
    </row>
    <row r="2935" spans="1:91" x14ac:dyDescent="0.3">
      <c r="A2935" s="10">
        <v>151</v>
      </c>
      <c r="B2935" s="36" t="s">
        <v>1028</v>
      </c>
      <c r="G2935" s="36" t="s">
        <v>8362</v>
      </c>
      <c r="K2935" s="7"/>
      <c r="L2935" s="7" t="s">
        <v>834</v>
      </c>
      <c r="M2935" s="7" t="s">
        <v>669</v>
      </c>
      <c r="N2935" s="4"/>
      <c r="O2935" s="4"/>
      <c r="P2935" s="4"/>
      <c r="Q2935" s="4"/>
      <c r="R2935" s="4"/>
      <c r="S2935" s="4"/>
      <c r="T2935" s="4"/>
      <c r="U2935" s="4"/>
      <c r="V2935" s="4"/>
      <c r="W2935" s="4"/>
      <c r="X2935" s="4"/>
      <c r="Y2935" s="4"/>
      <c r="Z2935" s="4"/>
      <c r="AA2935" s="4"/>
      <c r="AB2935" s="4"/>
      <c r="AC2935" s="4"/>
      <c r="AD2935" s="4"/>
      <c r="AE2935" s="4"/>
      <c r="AF2935" s="4"/>
      <c r="AG2935" s="4"/>
      <c r="AH2935" s="4"/>
      <c r="AI2935" s="4"/>
      <c r="AJ2935" s="4"/>
      <c r="AK2935" s="4"/>
      <c r="AL2935" s="4"/>
      <c r="AM2935" s="4"/>
      <c r="AN2935" s="4"/>
      <c r="AO2935" s="4"/>
      <c r="AP2935" s="4"/>
      <c r="AQ2935" s="4"/>
      <c r="AR2935" s="4"/>
      <c r="AS2935" s="4"/>
      <c r="AT2935" s="4"/>
      <c r="AU2935" s="4"/>
      <c r="AV2935" s="4"/>
      <c r="AW2935" s="4"/>
      <c r="AX2935" s="4"/>
      <c r="AY2935" s="4"/>
      <c r="AZ2935" s="4"/>
      <c r="BA2935" s="4"/>
      <c r="BB2935" s="4"/>
      <c r="BC2935" s="4"/>
      <c r="BD2935" s="4"/>
      <c r="BE2935" s="4"/>
      <c r="BF2935" s="4"/>
      <c r="BG2935" s="4"/>
      <c r="BH2935" s="4"/>
      <c r="BI2935" s="4"/>
      <c r="BJ2935" s="4"/>
      <c r="BK2935" s="4"/>
      <c r="BL2935" s="4"/>
      <c r="BM2935" s="4"/>
      <c r="BN2935" s="4"/>
      <c r="BO2935" s="4"/>
      <c r="BP2935" s="4"/>
      <c r="BQ2935" s="4"/>
      <c r="BR2935" s="4"/>
      <c r="BS2935" s="4"/>
      <c r="BT2935" s="4"/>
      <c r="BU2935" s="4"/>
      <c r="BV2935" s="4"/>
      <c r="BW2935" s="4"/>
      <c r="BZ2935" s="7"/>
      <c r="CF2935" s="7"/>
      <c r="CG2935" s="14"/>
      <c r="CH2935" s="7"/>
      <c r="CI2935" s="14"/>
      <c r="CJ2935" s="7"/>
      <c r="CK2935" s="14"/>
      <c r="CL2935" s="7"/>
      <c r="CM2935" s="14"/>
    </row>
    <row r="2936" spans="1:91" x14ac:dyDescent="0.3">
      <c r="A2936" s="10">
        <v>151</v>
      </c>
      <c r="B2936" s="36" t="s">
        <v>1025</v>
      </c>
      <c r="G2936" s="36" t="s">
        <v>8363</v>
      </c>
      <c r="K2936" s="7"/>
      <c r="L2936" s="7" t="s">
        <v>834</v>
      </c>
      <c r="M2936" s="7" t="s">
        <v>615</v>
      </c>
      <c r="N2936" s="4"/>
      <c r="O2936" s="4"/>
      <c r="P2936" s="4"/>
      <c r="Q2936" s="4"/>
      <c r="R2936" s="4"/>
      <c r="S2936" s="4"/>
      <c r="T2936" s="4"/>
      <c r="U2936" s="4"/>
      <c r="V2936" s="4"/>
      <c r="W2936" s="4"/>
      <c r="X2936" s="4"/>
      <c r="Y2936" s="4"/>
      <c r="Z2936" s="4"/>
      <c r="AA2936" s="4"/>
      <c r="AB2936" s="4"/>
      <c r="AC2936" s="4"/>
      <c r="AD2936" s="4"/>
      <c r="AE2936" s="4"/>
      <c r="AF2936" s="4"/>
      <c r="AG2936" s="4"/>
      <c r="AH2936" s="4"/>
      <c r="AI2936" s="4"/>
      <c r="AJ2936" s="4"/>
      <c r="AK2936" s="4"/>
      <c r="AL2936" s="4"/>
      <c r="AM2936" s="4"/>
      <c r="AN2936" s="4"/>
      <c r="AO2936" s="4"/>
      <c r="AP2936" s="4"/>
      <c r="AQ2936" s="4"/>
      <c r="AR2936" s="4"/>
      <c r="AS2936" s="4"/>
      <c r="AT2936" s="4"/>
      <c r="AU2936" s="4"/>
      <c r="AV2936" s="4"/>
      <c r="AW2936" s="4"/>
      <c r="AX2936" s="4"/>
      <c r="AY2936" s="4"/>
      <c r="AZ2936" s="4"/>
      <c r="BA2936" s="4"/>
      <c r="BB2936" s="4"/>
      <c r="BC2936" s="4"/>
      <c r="BD2936" s="4"/>
      <c r="BE2936" s="4"/>
      <c r="BF2936" s="4"/>
      <c r="BG2936" s="4"/>
      <c r="BH2936" s="4"/>
      <c r="BI2936" s="4"/>
      <c r="BJ2936" s="4"/>
      <c r="BK2936" s="4"/>
      <c r="BL2936" s="4"/>
      <c r="BM2936" s="4"/>
      <c r="BN2936" s="4"/>
      <c r="BO2936" s="4"/>
      <c r="BP2936" s="4"/>
      <c r="BQ2936" s="4"/>
      <c r="BR2936" s="4"/>
      <c r="BS2936" s="4"/>
      <c r="BT2936" s="4"/>
      <c r="BU2936" s="4"/>
      <c r="BV2936" s="4"/>
      <c r="BW2936" s="4"/>
      <c r="BZ2936" s="7"/>
      <c r="CF2936" s="7"/>
      <c r="CG2936" s="14"/>
      <c r="CH2936" s="7"/>
      <c r="CI2936" s="14"/>
      <c r="CJ2936" s="7"/>
      <c r="CK2936" s="14"/>
      <c r="CL2936" s="7"/>
      <c r="CM2936" s="14"/>
    </row>
    <row r="2937" spans="1:91" x14ac:dyDescent="0.3">
      <c r="A2937" s="10">
        <v>151</v>
      </c>
      <c r="B2937" s="36" t="s">
        <v>1094</v>
      </c>
      <c r="G2937" s="36" t="s">
        <v>8364</v>
      </c>
      <c r="K2937" s="7"/>
      <c r="L2937" s="7" t="s">
        <v>834</v>
      </c>
      <c r="M2937" s="7" t="s">
        <v>678</v>
      </c>
      <c r="N2937" s="4"/>
      <c r="O2937" s="4"/>
      <c r="P2937" s="4"/>
      <c r="Q2937" s="4"/>
      <c r="R2937" s="4"/>
      <c r="S2937" s="4"/>
      <c r="T2937" s="4"/>
      <c r="U2937" s="4"/>
      <c r="V2937" s="4"/>
      <c r="W2937" s="4"/>
      <c r="X2937" s="4"/>
      <c r="Y2937" s="4"/>
      <c r="Z2937" s="4"/>
      <c r="AA2937" s="4"/>
      <c r="AB2937" s="4"/>
      <c r="AC2937" s="4"/>
      <c r="AD2937" s="4"/>
      <c r="AE2937" s="4"/>
      <c r="AF2937" s="4"/>
      <c r="AG2937" s="4"/>
      <c r="AH2937" s="4"/>
      <c r="AI2937" s="4"/>
      <c r="AJ2937" s="4"/>
      <c r="AK2937" s="4"/>
      <c r="AL2937" s="4"/>
      <c r="AM2937" s="4"/>
      <c r="AN2937" s="4"/>
      <c r="AO2937" s="4"/>
      <c r="AP2937" s="4"/>
      <c r="AQ2937" s="4"/>
      <c r="AR2937" s="4"/>
      <c r="AS2937" s="4"/>
      <c r="AT2937" s="4"/>
      <c r="AU2937" s="4"/>
      <c r="AV2937" s="4"/>
      <c r="AW2937" s="4"/>
      <c r="AX2937" s="4"/>
      <c r="AY2937" s="4"/>
      <c r="AZ2937" s="4"/>
      <c r="BA2937" s="4"/>
      <c r="BB2937" s="4"/>
      <c r="BC2937" s="4"/>
      <c r="BD2937" s="4"/>
      <c r="BE2937" s="4"/>
      <c r="BF2937" s="4"/>
      <c r="BG2937" s="4"/>
      <c r="BH2937" s="4"/>
      <c r="BI2937" s="4"/>
      <c r="BJ2937" s="4"/>
      <c r="BK2937" s="4"/>
      <c r="BL2937" s="4"/>
      <c r="BM2937" s="4"/>
      <c r="BN2937" s="4"/>
      <c r="BO2937" s="4"/>
      <c r="BP2937" s="4"/>
      <c r="BQ2937" s="4"/>
      <c r="BR2937" s="4"/>
      <c r="BS2937" s="4"/>
      <c r="BT2937" s="4"/>
      <c r="BU2937" s="4"/>
      <c r="BV2937" s="4"/>
      <c r="BW2937" s="4"/>
      <c r="BZ2937" s="7"/>
      <c r="CF2937" s="7"/>
      <c r="CG2937" s="14"/>
      <c r="CH2937" s="7"/>
      <c r="CI2937" s="14"/>
      <c r="CJ2937" s="7"/>
      <c r="CK2937" s="14"/>
      <c r="CL2937" s="7"/>
      <c r="CM2937" s="14"/>
    </row>
    <row r="2938" spans="1:91" x14ac:dyDescent="0.3">
      <c r="A2938" s="10">
        <v>151</v>
      </c>
      <c r="B2938" s="36" t="s">
        <v>860</v>
      </c>
      <c r="G2938" s="36" t="s">
        <v>8365</v>
      </c>
      <c r="K2938" s="7"/>
      <c r="L2938" s="7" t="s">
        <v>834</v>
      </c>
      <c r="M2938" s="7" t="s">
        <v>639</v>
      </c>
      <c r="N2938" s="4"/>
      <c r="O2938" s="4"/>
      <c r="P2938" s="4"/>
      <c r="Q2938" s="4"/>
      <c r="R2938" s="4"/>
      <c r="S2938" s="4"/>
      <c r="T2938" s="4"/>
      <c r="U2938" s="4"/>
      <c r="V2938" s="4"/>
      <c r="W2938" s="4"/>
      <c r="X2938" s="4"/>
      <c r="Y2938" s="4"/>
      <c r="Z2938" s="4"/>
      <c r="AA2938" s="4"/>
      <c r="AB2938" s="4"/>
      <c r="AC2938" s="4"/>
      <c r="AD2938" s="4"/>
      <c r="AE2938" s="4"/>
      <c r="AF2938" s="4"/>
      <c r="AG2938" s="4"/>
      <c r="AH2938" s="4"/>
      <c r="AI2938" s="4"/>
      <c r="AJ2938" s="4"/>
      <c r="AK2938" s="4"/>
      <c r="AL2938" s="4"/>
      <c r="AM2938" s="4"/>
      <c r="AN2938" s="4"/>
      <c r="AO2938" s="4"/>
      <c r="AP2938" s="4"/>
      <c r="AQ2938" s="4"/>
      <c r="AR2938" s="4"/>
      <c r="AS2938" s="4"/>
      <c r="AT2938" s="4"/>
      <c r="AU2938" s="4"/>
      <c r="AV2938" s="4"/>
      <c r="AW2938" s="4"/>
      <c r="AX2938" s="4"/>
      <c r="AY2938" s="4"/>
      <c r="AZ2938" s="4"/>
      <c r="BA2938" s="4"/>
      <c r="BB2938" s="4"/>
      <c r="BC2938" s="4"/>
      <c r="BD2938" s="4"/>
      <c r="BE2938" s="4"/>
      <c r="BF2938" s="4"/>
      <c r="BG2938" s="4"/>
      <c r="BH2938" s="4"/>
      <c r="BI2938" s="4"/>
      <c r="BJ2938" s="4"/>
      <c r="BK2938" s="4"/>
      <c r="BL2938" s="4"/>
      <c r="BM2938" s="4"/>
      <c r="BN2938" s="4"/>
      <c r="BO2938" s="4"/>
      <c r="BP2938" s="4"/>
      <c r="BQ2938" s="4"/>
      <c r="BR2938" s="4"/>
      <c r="BS2938" s="4"/>
      <c r="BT2938" s="4"/>
      <c r="BU2938" s="4"/>
      <c r="BV2938" s="4"/>
      <c r="BW2938" s="4"/>
      <c r="BZ2938" s="7"/>
      <c r="CF2938" s="7"/>
      <c r="CG2938" s="14"/>
      <c r="CH2938" s="7"/>
      <c r="CI2938" s="14"/>
      <c r="CJ2938" s="7"/>
      <c r="CK2938" s="14"/>
      <c r="CL2938" s="7"/>
      <c r="CM2938" s="14"/>
    </row>
    <row r="2939" spans="1:91" x14ac:dyDescent="0.3">
      <c r="A2939" s="10">
        <v>151</v>
      </c>
      <c r="B2939" s="36" t="s">
        <v>3700</v>
      </c>
      <c r="G2939" s="36" t="s">
        <v>8366</v>
      </c>
      <c r="K2939" s="7"/>
      <c r="L2939" s="7" t="s">
        <v>834</v>
      </c>
      <c r="M2939" s="7" t="s">
        <v>669</v>
      </c>
      <c r="N2939" s="4"/>
      <c r="O2939" s="4"/>
      <c r="P2939" s="4"/>
      <c r="Q2939" s="4"/>
      <c r="R2939" s="4"/>
      <c r="S2939" s="4"/>
      <c r="T2939" s="4"/>
      <c r="U2939" s="4"/>
      <c r="V2939" s="4"/>
      <c r="W2939" s="4"/>
      <c r="X2939" s="4"/>
      <c r="Y2939" s="4"/>
      <c r="Z2939" s="4"/>
      <c r="AA2939" s="4"/>
      <c r="AB2939" s="4"/>
      <c r="AC2939" s="4"/>
      <c r="AD2939" s="4"/>
      <c r="AE2939" s="4"/>
      <c r="AF2939" s="4"/>
      <c r="AG2939" s="4"/>
      <c r="AH2939" s="4"/>
      <c r="AI2939" s="4"/>
      <c r="AJ2939" s="4"/>
      <c r="AK2939" s="4"/>
      <c r="AL2939" s="4"/>
      <c r="AM2939" s="4"/>
      <c r="AN2939" s="4"/>
      <c r="AO2939" s="4"/>
      <c r="AP2939" s="4"/>
      <c r="AQ2939" s="4"/>
      <c r="AR2939" s="4"/>
      <c r="AS2939" s="4"/>
      <c r="AT2939" s="4"/>
      <c r="AU2939" s="4"/>
      <c r="AV2939" s="4"/>
      <c r="AW2939" s="4"/>
      <c r="AX2939" s="4"/>
      <c r="AY2939" s="4"/>
      <c r="AZ2939" s="4"/>
      <c r="BA2939" s="4"/>
      <c r="BB2939" s="4"/>
      <c r="BC2939" s="4"/>
      <c r="BD2939" s="4"/>
      <c r="BE2939" s="4"/>
      <c r="BF2939" s="4"/>
      <c r="BG2939" s="4"/>
      <c r="BH2939" s="4"/>
      <c r="BI2939" s="4"/>
      <c r="BJ2939" s="4"/>
      <c r="BK2939" s="4"/>
      <c r="BL2939" s="4"/>
      <c r="BM2939" s="4"/>
      <c r="BN2939" s="4"/>
      <c r="BO2939" s="4"/>
      <c r="BP2939" s="4"/>
      <c r="BQ2939" s="4"/>
      <c r="BR2939" s="4"/>
      <c r="BS2939" s="4"/>
      <c r="BT2939" s="4"/>
      <c r="BU2939" s="4"/>
      <c r="BV2939" s="4"/>
      <c r="BW2939" s="4"/>
      <c r="BZ2939" s="7"/>
      <c r="CF2939" s="7"/>
      <c r="CG2939" s="14"/>
      <c r="CH2939" s="7"/>
      <c r="CI2939" s="14"/>
      <c r="CJ2939" s="7"/>
      <c r="CK2939" s="14"/>
      <c r="CL2939" s="7"/>
      <c r="CM2939" s="14"/>
    </row>
    <row r="2940" spans="1:91" x14ac:dyDescent="0.3">
      <c r="A2940" s="10">
        <v>151</v>
      </c>
      <c r="B2940" s="36" t="s">
        <v>860</v>
      </c>
      <c r="G2940" s="36" t="s">
        <v>8367</v>
      </c>
      <c r="K2940" s="7"/>
      <c r="L2940" s="7" t="s">
        <v>834</v>
      </c>
      <c r="M2940" s="7" t="s">
        <v>615</v>
      </c>
      <c r="N2940" s="4"/>
      <c r="O2940" s="4"/>
      <c r="P2940" s="4"/>
      <c r="Q2940" s="4"/>
      <c r="R2940" s="4"/>
      <c r="S2940" s="4"/>
      <c r="T2940" s="4"/>
      <c r="U2940" s="4"/>
      <c r="V2940" s="4"/>
      <c r="W2940" s="4"/>
      <c r="X2940" s="4"/>
      <c r="Y2940" s="4"/>
      <c r="Z2940" s="4"/>
      <c r="AA2940" s="4"/>
      <c r="AB2940" s="4"/>
      <c r="AC2940" s="4"/>
      <c r="AD2940" s="4"/>
      <c r="AE2940" s="4"/>
      <c r="AF2940" s="4"/>
      <c r="AG2940" s="4"/>
      <c r="AH2940" s="4"/>
      <c r="AI2940" s="4"/>
      <c r="AJ2940" s="4"/>
      <c r="AK2940" s="4"/>
      <c r="AL2940" s="4"/>
      <c r="AM2940" s="4"/>
      <c r="AN2940" s="4"/>
      <c r="AO2940" s="4"/>
      <c r="AP2940" s="4"/>
      <c r="AQ2940" s="4"/>
      <c r="AR2940" s="4"/>
      <c r="AS2940" s="4"/>
      <c r="AT2940" s="4"/>
      <c r="AU2940" s="4"/>
      <c r="AV2940" s="4"/>
      <c r="AW2940" s="4"/>
      <c r="AX2940" s="4"/>
      <c r="AY2940" s="4"/>
      <c r="AZ2940" s="4"/>
      <c r="BA2940" s="4"/>
      <c r="BB2940" s="4"/>
      <c r="BC2940" s="4"/>
      <c r="BD2940" s="4"/>
      <c r="BE2940" s="4"/>
      <c r="BF2940" s="4"/>
      <c r="BG2940" s="4"/>
      <c r="BH2940" s="4"/>
      <c r="BI2940" s="4"/>
      <c r="BJ2940" s="4"/>
      <c r="BK2940" s="4"/>
      <c r="BL2940" s="4"/>
      <c r="BM2940" s="4"/>
      <c r="BN2940" s="4"/>
      <c r="BO2940" s="4"/>
      <c r="BP2940" s="4"/>
      <c r="BQ2940" s="4"/>
      <c r="BR2940" s="4"/>
      <c r="BS2940" s="4"/>
      <c r="BT2940" s="4"/>
      <c r="BU2940" s="4"/>
      <c r="BV2940" s="4"/>
      <c r="BW2940" s="4"/>
      <c r="BZ2940" s="7"/>
      <c r="CF2940" s="7"/>
      <c r="CG2940" s="14"/>
      <c r="CH2940" s="7"/>
      <c r="CI2940" s="14"/>
      <c r="CJ2940" s="7"/>
      <c r="CK2940" s="14"/>
      <c r="CL2940" s="7"/>
      <c r="CM2940" s="14"/>
    </row>
    <row r="2941" spans="1:91" x14ac:dyDescent="0.3">
      <c r="A2941" s="10">
        <v>151</v>
      </c>
      <c r="B2941" s="36" t="s">
        <v>886</v>
      </c>
      <c r="G2941" s="36" t="s">
        <v>8368</v>
      </c>
      <c r="K2941" s="7"/>
      <c r="L2941" s="7" t="s">
        <v>834</v>
      </c>
      <c r="M2941" s="7" t="s">
        <v>669</v>
      </c>
      <c r="N2941" s="4"/>
      <c r="O2941" s="4"/>
      <c r="P2941" s="4"/>
      <c r="Q2941" s="4"/>
      <c r="R2941" s="4"/>
      <c r="S2941" s="4"/>
      <c r="T2941" s="4"/>
      <c r="U2941" s="4"/>
      <c r="V2941" s="4"/>
      <c r="W2941" s="4"/>
      <c r="X2941" s="4"/>
      <c r="Y2941" s="4"/>
      <c r="Z2941" s="4"/>
      <c r="AA2941" s="4"/>
      <c r="AB2941" s="4"/>
      <c r="AC2941" s="4"/>
      <c r="AD2941" s="4"/>
      <c r="AE2941" s="4"/>
      <c r="AF2941" s="4"/>
      <c r="AG2941" s="4"/>
      <c r="AH2941" s="4"/>
      <c r="AI2941" s="4"/>
      <c r="AJ2941" s="4"/>
      <c r="AK2941" s="4"/>
      <c r="AL2941" s="4"/>
      <c r="AM2941" s="4"/>
      <c r="AN2941" s="4"/>
      <c r="AO2941" s="4"/>
      <c r="AP2941" s="4"/>
      <c r="AQ2941" s="4"/>
      <c r="AR2941" s="4"/>
      <c r="AS2941" s="4"/>
      <c r="AT2941" s="4"/>
      <c r="AU2941" s="4"/>
      <c r="AV2941" s="4"/>
      <c r="AW2941" s="4"/>
      <c r="AX2941" s="4"/>
      <c r="AY2941" s="4"/>
      <c r="AZ2941" s="4"/>
      <c r="BA2941" s="4"/>
      <c r="BB2941" s="4"/>
      <c r="BC2941" s="4"/>
      <c r="BD2941" s="4"/>
      <c r="BE2941" s="4"/>
      <c r="BF2941" s="4"/>
      <c r="BG2941" s="4"/>
      <c r="BH2941" s="4"/>
      <c r="BI2941" s="4"/>
      <c r="BJ2941" s="4"/>
      <c r="BK2941" s="4"/>
      <c r="BL2941" s="4"/>
      <c r="BM2941" s="4"/>
      <c r="BN2941" s="4"/>
      <c r="BO2941" s="4"/>
      <c r="BP2941" s="4"/>
      <c r="BQ2941" s="4"/>
      <c r="BR2941" s="4"/>
      <c r="BS2941" s="4"/>
      <c r="BT2941" s="4"/>
      <c r="BU2941" s="4"/>
      <c r="BV2941" s="4"/>
      <c r="BW2941" s="4"/>
      <c r="BZ2941" s="7"/>
      <c r="CF2941" s="7"/>
      <c r="CG2941" s="14"/>
      <c r="CH2941" s="7"/>
      <c r="CI2941" s="14"/>
      <c r="CJ2941" s="7"/>
      <c r="CK2941" s="14"/>
      <c r="CL2941" s="7"/>
      <c r="CM2941" s="14"/>
    </row>
    <row r="2942" spans="1:91" x14ac:dyDescent="0.3">
      <c r="A2942" s="10">
        <v>151</v>
      </c>
      <c r="B2942" s="36" t="s">
        <v>886</v>
      </c>
      <c r="G2942" s="36" t="s">
        <v>8369</v>
      </c>
      <c r="K2942" s="7"/>
      <c r="L2942" s="7" t="s">
        <v>834</v>
      </c>
      <c r="M2942" s="7" t="s">
        <v>669</v>
      </c>
      <c r="N2942" s="4"/>
      <c r="O2942" s="4"/>
      <c r="P2942" s="4"/>
      <c r="Q2942" s="4"/>
      <c r="R2942" s="4"/>
      <c r="S2942" s="4"/>
      <c r="T2942" s="4"/>
      <c r="U2942" s="4"/>
      <c r="V2942" s="4"/>
      <c r="W2942" s="4"/>
      <c r="X2942" s="4"/>
      <c r="Y2942" s="4"/>
      <c r="Z2942" s="4"/>
      <c r="AA2942" s="4"/>
      <c r="AB2942" s="4"/>
      <c r="AC2942" s="4"/>
      <c r="AD2942" s="4"/>
      <c r="AE2942" s="4"/>
      <c r="AF2942" s="4"/>
      <c r="AG2942" s="4"/>
      <c r="AH2942" s="4"/>
      <c r="AI2942" s="4"/>
      <c r="AJ2942" s="4"/>
      <c r="AK2942" s="4"/>
      <c r="AL2942" s="4"/>
      <c r="AM2942" s="4"/>
      <c r="AN2942" s="4"/>
      <c r="AO2942" s="4"/>
      <c r="AP2942" s="4"/>
      <c r="AQ2942" s="4"/>
      <c r="AR2942" s="4"/>
      <c r="AS2942" s="4"/>
      <c r="AT2942" s="4"/>
      <c r="AU2942" s="4"/>
      <c r="AV2942" s="4"/>
      <c r="AW2942" s="4"/>
      <c r="AX2942" s="4"/>
      <c r="AY2942" s="4"/>
      <c r="AZ2942" s="4"/>
      <c r="BA2942" s="4"/>
      <c r="BB2942" s="4"/>
      <c r="BC2942" s="4"/>
      <c r="BD2942" s="4"/>
      <c r="BE2942" s="4"/>
      <c r="BF2942" s="4"/>
      <c r="BG2942" s="4"/>
      <c r="BH2942" s="4"/>
      <c r="BI2942" s="4"/>
      <c r="BJ2942" s="4"/>
      <c r="BK2942" s="4"/>
      <c r="BL2942" s="4"/>
      <c r="BM2942" s="4"/>
      <c r="BN2942" s="4"/>
      <c r="BO2942" s="4"/>
      <c r="BP2942" s="4"/>
      <c r="BQ2942" s="4"/>
      <c r="BR2942" s="4"/>
      <c r="BS2942" s="4"/>
      <c r="BT2942" s="4"/>
      <c r="BU2942" s="4"/>
      <c r="BV2942" s="4"/>
      <c r="BW2942" s="4"/>
      <c r="BZ2942" s="7"/>
      <c r="CF2942" s="7"/>
      <c r="CG2942" s="14"/>
      <c r="CH2942" s="7"/>
      <c r="CI2942" s="14"/>
      <c r="CJ2942" s="7"/>
      <c r="CK2942" s="14"/>
      <c r="CL2942" s="7"/>
      <c r="CM2942" s="14"/>
    </row>
    <row r="2943" spans="1:91" x14ac:dyDescent="0.3">
      <c r="A2943" s="10">
        <v>151</v>
      </c>
      <c r="B2943" s="36" t="s">
        <v>860</v>
      </c>
      <c r="G2943" s="36" t="s">
        <v>8370</v>
      </c>
      <c r="K2943" s="7"/>
      <c r="L2943" s="7" t="s">
        <v>834</v>
      </c>
      <c r="M2943" s="7" t="s">
        <v>639</v>
      </c>
      <c r="N2943" s="4"/>
      <c r="O2943" s="4"/>
      <c r="P2943" s="4"/>
      <c r="Q2943" s="4"/>
      <c r="R2943" s="4"/>
      <c r="S2943" s="4"/>
      <c r="T2943" s="4"/>
      <c r="U2943" s="4"/>
      <c r="V2943" s="4"/>
      <c r="W2943" s="4"/>
      <c r="X2943" s="4"/>
      <c r="Y2943" s="4"/>
      <c r="Z2943" s="4"/>
      <c r="AA2943" s="4"/>
      <c r="AB2943" s="4"/>
      <c r="AC2943" s="4"/>
      <c r="AD2943" s="4"/>
      <c r="AE2943" s="4"/>
      <c r="AF2943" s="4"/>
      <c r="AG2943" s="4"/>
      <c r="AH2943" s="4"/>
      <c r="AI2943" s="4"/>
      <c r="AJ2943" s="4"/>
      <c r="AK2943" s="4"/>
      <c r="AL2943" s="4"/>
      <c r="AM2943" s="4"/>
      <c r="AN2943" s="4"/>
      <c r="AO2943" s="4"/>
      <c r="AP2943" s="4"/>
      <c r="AQ2943" s="4"/>
      <c r="AR2943" s="4"/>
      <c r="AS2943" s="4"/>
      <c r="AT2943" s="4"/>
      <c r="AU2943" s="4"/>
      <c r="AV2943" s="4"/>
      <c r="AW2943" s="4"/>
      <c r="AX2943" s="4"/>
      <c r="AY2943" s="4"/>
      <c r="AZ2943" s="4"/>
      <c r="BA2943" s="4"/>
      <c r="BB2943" s="4"/>
      <c r="BC2943" s="4"/>
      <c r="BD2943" s="4"/>
      <c r="BE2943" s="4"/>
      <c r="BF2943" s="4"/>
      <c r="BG2943" s="4"/>
      <c r="BH2943" s="4"/>
      <c r="BI2943" s="4"/>
      <c r="BJ2943" s="4"/>
      <c r="BK2943" s="4"/>
      <c r="BL2943" s="4"/>
      <c r="BM2943" s="4"/>
      <c r="BN2943" s="4"/>
      <c r="BO2943" s="4"/>
      <c r="BP2943" s="4"/>
      <c r="BQ2943" s="4"/>
      <c r="BR2943" s="4"/>
      <c r="BS2943" s="4"/>
      <c r="BT2943" s="4"/>
      <c r="BU2943" s="4"/>
      <c r="BV2943" s="4"/>
      <c r="BW2943" s="4"/>
      <c r="BZ2943" s="7"/>
      <c r="CF2943" s="7"/>
      <c r="CG2943" s="14"/>
      <c r="CH2943" s="7"/>
      <c r="CI2943" s="14"/>
      <c r="CJ2943" s="7"/>
      <c r="CK2943" s="14"/>
      <c r="CL2943" s="7"/>
      <c r="CM2943" s="14"/>
    </row>
    <row r="2944" spans="1:91" x14ac:dyDescent="0.3">
      <c r="A2944" s="10">
        <v>151</v>
      </c>
      <c r="B2944" s="36" t="s">
        <v>1058</v>
      </c>
      <c r="G2944" s="36" t="s">
        <v>8371</v>
      </c>
      <c r="K2944" s="7"/>
      <c r="L2944" s="7" t="s">
        <v>834</v>
      </c>
      <c r="M2944" s="7" t="s">
        <v>615</v>
      </c>
      <c r="N2944" s="4"/>
      <c r="O2944" s="4"/>
      <c r="P2944" s="4"/>
      <c r="Q2944" s="4"/>
      <c r="R2944" s="4"/>
      <c r="S2944" s="4"/>
      <c r="T2944" s="4"/>
      <c r="U2944" s="4"/>
      <c r="V2944" s="4"/>
      <c r="W2944" s="4"/>
      <c r="X2944" s="4"/>
      <c r="Y2944" s="4"/>
      <c r="Z2944" s="4"/>
      <c r="AA2944" s="4"/>
      <c r="AB2944" s="4"/>
      <c r="AC2944" s="4"/>
      <c r="AD2944" s="4"/>
      <c r="AE2944" s="4"/>
      <c r="AF2944" s="4"/>
      <c r="AG2944" s="4"/>
      <c r="AH2944" s="4"/>
      <c r="AI2944" s="4"/>
      <c r="AJ2944" s="4"/>
      <c r="AK2944" s="4"/>
      <c r="AL2944" s="4"/>
      <c r="AM2944" s="4"/>
      <c r="AN2944" s="4"/>
      <c r="AO2944" s="4"/>
      <c r="AP2944" s="4"/>
      <c r="AQ2944" s="4"/>
      <c r="AR2944" s="4"/>
      <c r="AS2944" s="4"/>
      <c r="AT2944" s="4"/>
      <c r="AU2944" s="4"/>
      <c r="AV2944" s="4"/>
      <c r="AW2944" s="4"/>
      <c r="AX2944" s="4"/>
      <c r="AY2944" s="4"/>
      <c r="AZ2944" s="4"/>
      <c r="BA2944" s="4"/>
      <c r="BB2944" s="4"/>
      <c r="BC2944" s="4"/>
      <c r="BD2944" s="4"/>
      <c r="BE2944" s="4"/>
      <c r="BF2944" s="4"/>
      <c r="BG2944" s="4"/>
      <c r="BH2944" s="4"/>
      <c r="BI2944" s="4"/>
      <c r="BJ2944" s="4"/>
      <c r="BK2944" s="4"/>
      <c r="BL2944" s="4"/>
      <c r="BM2944" s="4"/>
      <c r="BN2944" s="4"/>
      <c r="BO2944" s="4"/>
      <c r="BP2944" s="4"/>
      <c r="BQ2944" s="4"/>
      <c r="BR2944" s="4"/>
      <c r="BS2944" s="4"/>
      <c r="BT2944" s="4"/>
      <c r="BU2944" s="4"/>
      <c r="BV2944" s="4"/>
      <c r="BW2944" s="4"/>
      <c r="BZ2944" s="7"/>
      <c r="CF2944" s="7"/>
      <c r="CG2944" s="14"/>
      <c r="CH2944" s="7"/>
      <c r="CI2944" s="14"/>
      <c r="CJ2944" s="7"/>
      <c r="CK2944" s="14"/>
      <c r="CL2944" s="7"/>
      <c r="CM2944" s="14"/>
    </row>
    <row r="2945" spans="1:91" x14ac:dyDescent="0.3">
      <c r="A2945" s="10">
        <v>151</v>
      </c>
      <c r="B2945" s="36" t="s">
        <v>973</v>
      </c>
      <c r="G2945" s="36" t="s">
        <v>8372</v>
      </c>
      <c r="K2945" s="7"/>
      <c r="L2945" s="7" t="s">
        <v>834</v>
      </c>
      <c r="M2945" s="7" t="s">
        <v>615</v>
      </c>
      <c r="N2945" s="4"/>
      <c r="O2945" s="4"/>
      <c r="P2945" s="4"/>
      <c r="Q2945" s="4"/>
      <c r="R2945" s="4"/>
      <c r="S2945" s="4"/>
      <c r="T2945" s="4"/>
      <c r="U2945" s="4"/>
      <c r="V2945" s="4"/>
      <c r="W2945" s="4"/>
      <c r="X2945" s="4"/>
      <c r="Y2945" s="4"/>
      <c r="Z2945" s="4"/>
      <c r="AA2945" s="4"/>
      <c r="AB2945" s="4"/>
      <c r="AC2945" s="4"/>
      <c r="AD2945" s="4"/>
      <c r="AE2945" s="4"/>
      <c r="AF2945" s="4"/>
      <c r="AG2945" s="4"/>
      <c r="AH2945" s="4"/>
      <c r="AI2945" s="4"/>
      <c r="AJ2945" s="4"/>
      <c r="AK2945" s="4"/>
      <c r="AL2945" s="4"/>
      <c r="AM2945" s="4"/>
      <c r="AN2945" s="4"/>
      <c r="AO2945" s="4"/>
      <c r="AP2945" s="4"/>
      <c r="AQ2945" s="4"/>
      <c r="AR2945" s="4"/>
      <c r="AS2945" s="4"/>
      <c r="AT2945" s="4"/>
      <c r="AU2945" s="4"/>
      <c r="AV2945" s="4"/>
      <c r="AW2945" s="4"/>
      <c r="AX2945" s="4"/>
      <c r="AY2945" s="4"/>
      <c r="AZ2945" s="4"/>
      <c r="BA2945" s="4"/>
      <c r="BB2945" s="4"/>
      <c r="BC2945" s="4"/>
      <c r="BD2945" s="4"/>
      <c r="BE2945" s="4"/>
      <c r="BF2945" s="4"/>
      <c r="BG2945" s="4"/>
      <c r="BH2945" s="4"/>
      <c r="BI2945" s="4"/>
      <c r="BJ2945" s="4"/>
      <c r="BK2945" s="4"/>
      <c r="BL2945" s="4"/>
      <c r="BM2945" s="4"/>
      <c r="BN2945" s="4"/>
      <c r="BO2945" s="4"/>
      <c r="BP2945" s="4"/>
      <c r="BQ2945" s="4"/>
      <c r="BR2945" s="4"/>
      <c r="BS2945" s="4"/>
      <c r="BT2945" s="4"/>
      <c r="BU2945" s="4"/>
      <c r="BV2945" s="4"/>
      <c r="BW2945" s="4"/>
      <c r="BZ2945" s="7"/>
      <c r="CF2945" s="7"/>
      <c r="CG2945" s="14"/>
      <c r="CH2945" s="7"/>
      <c r="CI2945" s="14"/>
      <c r="CJ2945" s="7"/>
      <c r="CK2945" s="14"/>
      <c r="CL2945" s="7"/>
      <c r="CM2945" s="14"/>
    </row>
    <row r="2946" spans="1:91" x14ac:dyDescent="0.3">
      <c r="A2946" s="10">
        <v>151</v>
      </c>
      <c r="B2946" s="36" t="s">
        <v>900</v>
      </c>
      <c r="G2946" s="36" t="s">
        <v>8373</v>
      </c>
      <c r="K2946" s="7"/>
      <c r="L2946" s="7" t="s">
        <v>834</v>
      </c>
      <c r="M2946" s="7" t="s">
        <v>615</v>
      </c>
      <c r="N2946" s="4"/>
      <c r="O2946" s="4"/>
      <c r="P2946" s="4"/>
      <c r="Q2946" s="4"/>
      <c r="R2946" s="4"/>
      <c r="S2946" s="4"/>
      <c r="T2946" s="4"/>
      <c r="U2946" s="4"/>
      <c r="V2946" s="4"/>
      <c r="W2946" s="4"/>
      <c r="X2946" s="4"/>
      <c r="Y2946" s="4"/>
      <c r="Z2946" s="4"/>
      <c r="AA2946" s="4"/>
      <c r="AB2946" s="4"/>
      <c r="AC2946" s="4"/>
      <c r="AD2946" s="4"/>
      <c r="AE2946" s="4"/>
      <c r="AF2946" s="4"/>
      <c r="AG2946" s="4"/>
      <c r="AH2946" s="4"/>
      <c r="AI2946" s="4"/>
      <c r="AJ2946" s="4"/>
      <c r="AK2946" s="4"/>
      <c r="AL2946" s="4"/>
      <c r="AM2946" s="4"/>
      <c r="AN2946" s="4"/>
      <c r="AO2946" s="4"/>
      <c r="AP2946" s="4"/>
      <c r="AQ2946" s="4"/>
      <c r="AR2946" s="4"/>
      <c r="AS2946" s="4"/>
      <c r="AT2946" s="4"/>
      <c r="AU2946" s="4"/>
      <c r="AV2946" s="4"/>
      <c r="AW2946" s="4"/>
      <c r="AX2946" s="4"/>
      <c r="AY2946" s="4"/>
      <c r="AZ2946" s="4"/>
      <c r="BA2946" s="4"/>
      <c r="BB2946" s="4"/>
      <c r="BC2946" s="4"/>
      <c r="BD2946" s="4"/>
      <c r="BE2946" s="4"/>
      <c r="BF2946" s="4"/>
      <c r="BG2946" s="4"/>
      <c r="BH2946" s="4"/>
      <c r="BI2946" s="4"/>
      <c r="BJ2946" s="4"/>
      <c r="BK2946" s="4"/>
      <c r="BL2946" s="4"/>
      <c r="BM2946" s="4"/>
      <c r="BN2946" s="4"/>
      <c r="BO2946" s="4"/>
      <c r="BP2946" s="4"/>
      <c r="BQ2946" s="4"/>
      <c r="BR2946" s="4"/>
      <c r="BS2946" s="4"/>
      <c r="BT2946" s="4"/>
      <c r="BU2946" s="4"/>
      <c r="BV2946" s="4"/>
      <c r="BW2946" s="4"/>
      <c r="BZ2946" s="7"/>
      <c r="CF2946" s="7"/>
      <c r="CG2946" s="14"/>
      <c r="CH2946" s="7"/>
      <c r="CI2946" s="14"/>
      <c r="CJ2946" s="7"/>
      <c r="CK2946" s="14"/>
      <c r="CL2946" s="7"/>
      <c r="CM2946" s="14"/>
    </row>
    <row r="2947" spans="1:91" x14ac:dyDescent="0.3">
      <c r="A2947" s="10">
        <v>151</v>
      </c>
      <c r="B2947" s="36" t="s">
        <v>900</v>
      </c>
      <c r="G2947" s="36" t="s">
        <v>8374</v>
      </c>
      <c r="K2947" s="7"/>
      <c r="L2947" s="7" t="s">
        <v>834</v>
      </c>
      <c r="M2947" s="7" t="s">
        <v>633</v>
      </c>
      <c r="N2947" s="4"/>
      <c r="O2947" s="4"/>
      <c r="P2947" s="4"/>
      <c r="Q2947" s="4"/>
      <c r="R2947" s="4"/>
      <c r="S2947" s="4"/>
      <c r="T2947" s="4"/>
      <c r="U2947" s="4"/>
      <c r="V2947" s="4"/>
      <c r="W2947" s="4"/>
      <c r="X2947" s="4"/>
      <c r="Y2947" s="4"/>
      <c r="Z2947" s="4"/>
      <c r="AA2947" s="4"/>
      <c r="AB2947" s="4"/>
      <c r="AC2947" s="4"/>
      <c r="AD2947" s="4"/>
      <c r="AE2947" s="4"/>
      <c r="AF2947" s="4"/>
      <c r="AG2947" s="4"/>
      <c r="AH2947" s="4"/>
      <c r="AI2947" s="4"/>
      <c r="AJ2947" s="4"/>
      <c r="AK2947" s="4"/>
      <c r="AL2947" s="4"/>
      <c r="AM2947" s="4"/>
      <c r="AN2947" s="4"/>
      <c r="AO2947" s="4"/>
      <c r="AP2947" s="4"/>
      <c r="AQ2947" s="4"/>
      <c r="AR2947" s="4"/>
      <c r="AS2947" s="4"/>
      <c r="AT2947" s="4"/>
      <c r="AU2947" s="4"/>
      <c r="AV2947" s="4"/>
      <c r="AW2947" s="4"/>
      <c r="AX2947" s="4"/>
      <c r="AY2947" s="4"/>
      <c r="AZ2947" s="4"/>
      <c r="BA2947" s="4"/>
      <c r="BB2947" s="4"/>
      <c r="BC2947" s="4"/>
      <c r="BD2947" s="4"/>
      <c r="BE2947" s="4"/>
      <c r="BF2947" s="4"/>
      <c r="BG2947" s="4"/>
      <c r="BH2947" s="4"/>
      <c r="BI2947" s="4"/>
      <c r="BJ2947" s="4"/>
      <c r="BK2947" s="4"/>
      <c r="BL2947" s="4"/>
      <c r="BM2947" s="4"/>
      <c r="BN2947" s="4"/>
      <c r="BO2947" s="4"/>
      <c r="BP2947" s="4"/>
      <c r="BQ2947" s="4"/>
      <c r="BR2947" s="4"/>
      <c r="BS2947" s="4"/>
      <c r="BT2947" s="4"/>
      <c r="BU2947" s="4"/>
      <c r="BV2947" s="4"/>
      <c r="BW2947" s="4"/>
      <c r="BZ2947" s="7"/>
      <c r="CF2947" s="7"/>
      <c r="CG2947" s="14"/>
      <c r="CH2947" s="7"/>
      <c r="CI2947" s="14"/>
      <c r="CJ2947" s="7"/>
      <c r="CK2947" s="14"/>
      <c r="CL2947" s="7"/>
      <c r="CM2947" s="14"/>
    </row>
    <row r="2948" spans="1:91" x14ac:dyDescent="0.3">
      <c r="A2948" s="10">
        <v>151</v>
      </c>
      <c r="B2948" s="36" t="s">
        <v>1936</v>
      </c>
      <c r="G2948" s="36" t="s">
        <v>8375</v>
      </c>
      <c r="K2948" s="7"/>
      <c r="L2948" s="7" t="s">
        <v>834</v>
      </c>
      <c r="M2948" s="7" t="s">
        <v>615</v>
      </c>
      <c r="N2948" s="4"/>
      <c r="O2948" s="4"/>
      <c r="P2948" s="4"/>
      <c r="Q2948" s="4"/>
      <c r="R2948" s="4"/>
      <c r="S2948" s="4"/>
      <c r="T2948" s="4"/>
      <c r="U2948" s="4"/>
      <c r="V2948" s="4"/>
      <c r="W2948" s="4"/>
      <c r="X2948" s="4"/>
      <c r="Y2948" s="4"/>
      <c r="Z2948" s="4"/>
      <c r="AA2948" s="4"/>
      <c r="AB2948" s="4"/>
      <c r="AC2948" s="4"/>
      <c r="AD2948" s="4"/>
      <c r="AE2948" s="4"/>
      <c r="AF2948" s="4"/>
      <c r="AG2948" s="4"/>
      <c r="AH2948" s="4"/>
      <c r="AI2948" s="4"/>
      <c r="AJ2948" s="4"/>
      <c r="AK2948" s="4"/>
      <c r="AL2948" s="4"/>
      <c r="AM2948" s="4"/>
      <c r="AN2948" s="4"/>
      <c r="AO2948" s="4"/>
      <c r="AP2948" s="4"/>
      <c r="AQ2948" s="4"/>
      <c r="AR2948" s="4"/>
      <c r="AS2948" s="4"/>
      <c r="AT2948" s="4"/>
      <c r="AU2948" s="4"/>
      <c r="AV2948" s="4"/>
      <c r="AW2948" s="4"/>
      <c r="AX2948" s="4"/>
      <c r="AY2948" s="4"/>
      <c r="AZ2948" s="4"/>
      <c r="BA2948" s="4"/>
      <c r="BB2948" s="4"/>
      <c r="BC2948" s="4"/>
      <c r="BD2948" s="4"/>
      <c r="BE2948" s="4"/>
      <c r="BF2948" s="4"/>
      <c r="BG2948" s="4"/>
      <c r="BH2948" s="4"/>
      <c r="BI2948" s="4"/>
      <c r="BJ2948" s="4"/>
      <c r="BK2948" s="4"/>
      <c r="BL2948" s="4"/>
      <c r="BM2948" s="4"/>
      <c r="BN2948" s="4"/>
      <c r="BO2948" s="4"/>
      <c r="BP2948" s="4"/>
      <c r="BQ2948" s="4"/>
      <c r="BR2948" s="4"/>
      <c r="BS2948" s="4"/>
      <c r="BT2948" s="4"/>
      <c r="BU2948" s="4"/>
      <c r="BV2948" s="4"/>
      <c r="BW2948" s="4"/>
      <c r="BZ2948" s="7"/>
      <c r="CF2948" s="7"/>
      <c r="CG2948" s="14"/>
      <c r="CH2948" s="7"/>
      <c r="CI2948" s="14"/>
      <c r="CJ2948" s="7"/>
      <c r="CK2948" s="14"/>
      <c r="CL2948" s="7"/>
      <c r="CM2948" s="14"/>
    </row>
    <row r="2949" spans="1:91" x14ac:dyDescent="0.3">
      <c r="A2949" s="10">
        <v>151</v>
      </c>
      <c r="B2949" s="36" t="s">
        <v>860</v>
      </c>
      <c r="G2949" s="36" t="s">
        <v>8376</v>
      </c>
      <c r="K2949" s="7"/>
      <c r="L2949" s="7" t="s">
        <v>834</v>
      </c>
      <c r="M2949" s="7" t="s">
        <v>639</v>
      </c>
      <c r="N2949" s="4"/>
      <c r="O2949" s="4"/>
      <c r="P2949" s="4"/>
      <c r="Q2949" s="4"/>
      <c r="R2949" s="4"/>
      <c r="S2949" s="4"/>
      <c r="T2949" s="4"/>
      <c r="U2949" s="4"/>
      <c r="V2949" s="4"/>
      <c r="W2949" s="4"/>
      <c r="X2949" s="4"/>
      <c r="Y2949" s="4"/>
      <c r="Z2949" s="4"/>
      <c r="AA2949" s="4"/>
      <c r="AB2949" s="4"/>
      <c r="AC2949" s="4"/>
      <c r="AD2949" s="4"/>
      <c r="AE2949" s="4"/>
      <c r="AF2949" s="4"/>
      <c r="AG2949" s="4"/>
      <c r="AH2949" s="4"/>
      <c r="AI2949" s="4"/>
      <c r="AJ2949" s="4"/>
      <c r="AK2949" s="4"/>
      <c r="AL2949" s="4"/>
      <c r="AM2949" s="4"/>
      <c r="AN2949" s="4"/>
      <c r="AO2949" s="4"/>
      <c r="AP2949" s="4"/>
      <c r="AQ2949" s="4"/>
      <c r="AR2949" s="4"/>
      <c r="AS2949" s="4"/>
      <c r="AT2949" s="4"/>
      <c r="AU2949" s="4"/>
      <c r="AV2949" s="4"/>
      <c r="AW2949" s="4"/>
      <c r="AX2949" s="4"/>
      <c r="AY2949" s="4"/>
      <c r="AZ2949" s="4"/>
      <c r="BA2949" s="4"/>
      <c r="BB2949" s="4"/>
      <c r="BC2949" s="4"/>
      <c r="BD2949" s="4"/>
      <c r="BE2949" s="4"/>
      <c r="BF2949" s="4"/>
      <c r="BG2949" s="4"/>
      <c r="BH2949" s="4"/>
      <c r="BI2949" s="4"/>
      <c r="BJ2949" s="4"/>
      <c r="BK2949" s="4"/>
      <c r="BL2949" s="4"/>
      <c r="BM2949" s="4"/>
      <c r="BN2949" s="4"/>
      <c r="BO2949" s="4"/>
      <c r="BP2949" s="4"/>
      <c r="BQ2949" s="4"/>
      <c r="BR2949" s="4"/>
      <c r="BS2949" s="4"/>
      <c r="BT2949" s="4"/>
      <c r="BU2949" s="4"/>
      <c r="BV2949" s="4"/>
      <c r="BW2949" s="4"/>
      <c r="BZ2949" s="7"/>
      <c r="CF2949" s="7"/>
      <c r="CG2949" s="14"/>
      <c r="CH2949" s="7"/>
      <c r="CI2949" s="14"/>
      <c r="CJ2949" s="7"/>
      <c r="CK2949" s="14"/>
      <c r="CL2949" s="7"/>
      <c r="CM2949" s="14"/>
    </row>
    <row r="2950" spans="1:91" x14ac:dyDescent="0.3">
      <c r="A2950" s="10">
        <v>151</v>
      </c>
      <c r="B2950" s="36" t="s">
        <v>863</v>
      </c>
      <c r="G2950" s="36" t="s">
        <v>8377</v>
      </c>
      <c r="K2950" s="7"/>
      <c r="L2950" s="7" t="s">
        <v>834</v>
      </c>
      <c r="M2950" s="7" t="s">
        <v>669</v>
      </c>
      <c r="N2950" s="4"/>
      <c r="O2950" s="4"/>
      <c r="P2950" s="4"/>
      <c r="Q2950" s="4"/>
      <c r="R2950" s="4"/>
      <c r="S2950" s="4"/>
      <c r="T2950" s="4"/>
      <c r="U2950" s="4"/>
      <c r="V2950" s="4"/>
      <c r="W2950" s="4"/>
      <c r="X2950" s="4"/>
      <c r="Y2950" s="4"/>
      <c r="Z2950" s="4"/>
      <c r="AA2950" s="4"/>
      <c r="AB2950" s="4"/>
      <c r="AC2950" s="4"/>
      <c r="AD2950" s="4"/>
      <c r="AE2950" s="4"/>
      <c r="AF2950" s="4"/>
      <c r="AG2950" s="4"/>
      <c r="AH2950" s="4"/>
      <c r="AI2950" s="4"/>
      <c r="AJ2950" s="4"/>
      <c r="AK2950" s="4"/>
      <c r="AL2950" s="4"/>
      <c r="AM2950" s="4"/>
      <c r="AN2950" s="4"/>
      <c r="AO2950" s="4"/>
      <c r="AP2950" s="4"/>
      <c r="AQ2950" s="4"/>
      <c r="AR2950" s="4"/>
      <c r="AS2950" s="4"/>
      <c r="AT2950" s="4"/>
      <c r="AU2950" s="4"/>
      <c r="AV2950" s="4"/>
      <c r="AW2950" s="4"/>
      <c r="AX2950" s="4"/>
      <c r="AY2950" s="4"/>
      <c r="AZ2950" s="4"/>
      <c r="BA2950" s="4"/>
      <c r="BB2950" s="4"/>
      <c r="BC2950" s="4"/>
      <c r="BD2950" s="4"/>
      <c r="BE2950" s="4"/>
      <c r="BF2950" s="4"/>
      <c r="BG2950" s="4"/>
      <c r="BH2950" s="4"/>
      <c r="BI2950" s="4"/>
      <c r="BJ2950" s="4"/>
      <c r="BK2950" s="4"/>
      <c r="BL2950" s="4"/>
      <c r="BM2950" s="4"/>
      <c r="BN2950" s="4"/>
      <c r="BO2950" s="4"/>
      <c r="BP2950" s="4"/>
      <c r="BQ2950" s="4"/>
      <c r="BR2950" s="4"/>
      <c r="BS2950" s="4"/>
      <c r="BT2950" s="4"/>
      <c r="BU2950" s="4"/>
      <c r="BV2950" s="4"/>
      <c r="BW2950" s="4"/>
      <c r="BZ2950" s="7"/>
      <c r="CF2950" s="7"/>
      <c r="CG2950" s="14"/>
      <c r="CH2950" s="7"/>
      <c r="CI2950" s="14"/>
      <c r="CJ2950" s="7"/>
      <c r="CK2950" s="14"/>
      <c r="CL2950" s="7"/>
      <c r="CM2950" s="14"/>
    </row>
    <row r="2951" spans="1:91" x14ac:dyDescent="0.3">
      <c r="A2951" s="10">
        <v>151</v>
      </c>
      <c r="B2951" s="36" t="s">
        <v>860</v>
      </c>
      <c r="G2951" s="36" t="s">
        <v>8378</v>
      </c>
      <c r="K2951" s="7"/>
      <c r="L2951" s="7" t="s">
        <v>834</v>
      </c>
      <c r="M2951" s="7" t="s">
        <v>621</v>
      </c>
      <c r="N2951" s="4"/>
      <c r="O2951" s="4"/>
      <c r="P2951" s="4"/>
      <c r="Q2951" s="4"/>
      <c r="R2951" s="4"/>
      <c r="S2951" s="4"/>
      <c r="T2951" s="4"/>
      <c r="U2951" s="4"/>
      <c r="V2951" s="4"/>
      <c r="W2951" s="4"/>
      <c r="X2951" s="4"/>
      <c r="Y2951" s="4"/>
      <c r="Z2951" s="4"/>
      <c r="AA2951" s="4"/>
      <c r="AB2951" s="4"/>
      <c r="AC2951" s="4"/>
      <c r="AD2951" s="4"/>
      <c r="AE2951" s="4"/>
      <c r="AF2951" s="4"/>
      <c r="AG2951" s="4"/>
      <c r="AH2951" s="4"/>
      <c r="AI2951" s="4"/>
      <c r="AJ2951" s="4"/>
      <c r="AK2951" s="4"/>
      <c r="AL2951" s="4"/>
      <c r="AM2951" s="4"/>
      <c r="AN2951" s="4"/>
      <c r="AO2951" s="4"/>
      <c r="AP2951" s="4"/>
      <c r="AQ2951" s="4"/>
      <c r="AR2951" s="4"/>
      <c r="AS2951" s="4"/>
      <c r="AT2951" s="4"/>
      <c r="AU2951" s="4"/>
      <c r="AV2951" s="4"/>
      <c r="AW2951" s="4"/>
      <c r="AX2951" s="4"/>
      <c r="AY2951" s="4"/>
      <c r="AZ2951" s="4"/>
      <c r="BA2951" s="4"/>
      <c r="BB2951" s="4"/>
      <c r="BC2951" s="4"/>
      <c r="BD2951" s="4"/>
      <c r="BE2951" s="4"/>
      <c r="BF2951" s="4"/>
      <c r="BG2951" s="4"/>
      <c r="BH2951" s="4"/>
      <c r="BI2951" s="4"/>
      <c r="BJ2951" s="4"/>
      <c r="BK2951" s="4"/>
      <c r="BL2951" s="4"/>
      <c r="BM2951" s="4"/>
      <c r="BN2951" s="4"/>
      <c r="BO2951" s="4"/>
      <c r="BP2951" s="4"/>
      <c r="BQ2951" s="4"/>
      <c r="BR2951" s="4"/>
      <c r="BS2951" s="4"/>
      <c r="BT2951" s="4"/>
      <c r="BU2951" s="4"/>
      <c r="BV2951" s="4"/>
      <c r="BW2951" s="4"/>
      <c r="BZ2951" s="7"/>
      <c r="CF2951" s="7"/>
      <c r="CG2951" s="14"/>
      <c r="CH2951" s="7"/>
      <c r="CI2951" s="14"/>
      <c r="CJ2951" s="7"/>
      <c r="CK2951" s="14"/>
      <c r="CL2951" s="7"/>
      <c r="CM2951" s="14"/>
    </row>
    <row r="2952" spans="1:91" x14ac:dyDescent="0.3">
      <c r="A2952" s="10">
        <v>151</v>
      </c>
      <c r="B2952" s="36" t="s">
        <v>900</v>
      </c>
      <c r="G2952" s="36" t="s">
        <v>8379</v>
      </c>
      <c r="K2952" s="7"/>
      <c r="L2952" s="7" t="s">
        <v>834</v>
      </c>
      <c r="M2952" s="7" t="s">
        <v>633</v>
      </c>
      <c r="N2952" s="4"/>
      <c r="O2952" s="4"/>
      <c r="P2952" s="4"/>
      <c r="Q2952" s="4"/>
      <c r="R2952" s="4"/>
      <c r="S2952" s="4"/>
      <c r="T2952" s="4"/>
      <c r="U2952" s="4"/>
      <c r="V2952" s="4"/>
      <c r="W2952" s="4"/>
      <c r="X2952" s="4"/>
      <c r="Y2952" s="4"/>
      <c r="Z2952" s="4"/>
      <c r="AA2952" s="4"/>
      <c r="AB2952" s="4"/>
      <c r="AC2952" s="4"/>
      <c r="AD2952" s="4"/>
      <c r="AE2952" s="4"/>
      <c r="AF2952" s="4"/>
      <c r="AG2952" s="4"/>
      <c r="AH2952" s="4"/>
      <c r="AI2952" s="4"/>
      <c r="AJ2952" s="4"/>
      <c r="AK2952" s="4"/>
      <c r="AL2952" s="4"/>
      <c r="AM2952" s="4"/>
      <c r="AN2952" s="4"/>
      <c r="AO2952" s="4"/>
      <c r="AP2952" s="4"/>
      <c r="AQ2952" s="4"/>
      <c r="AR2952" s="4"/>
      <c r="AS2952" s="4"/>
      <c r="AT2952" s="4"/>
      <c r="AU2952" s="4"/>
      <c r="AV2952" s="4"/>
      <c r="AW2952" s="4"/>
      <c r="AX2952" s="4"/>
      <c r="AY2952" s="4"/>
      <c r="AZ2952" s="4"/>
      <c r="BA2952" s="4"/>
      <c r="BB2952" s="4"/>
      <c r="BC2952" s="4"/>
      <c r="BD2952" s="4"/>
      <c r="BE2952" s="4"/>
      <c r="BF2952" s="4"/>
      <c r="BG2952" s="4"/>
      <c r="BH2952" s="4"/>
      <c r="BI2952" s="4"/>
      <c r="BJ2952" s="4"/>
      <c r="BK2952" s="4"/>
      <c r="BL2952" s="4"/>
      <c r="BM2952" s="4"/>
      <c r="BN2952" s="4"/>
      <c r="BO2952" s="4"/>
      <c r="BP2952" s="4"/>
      <c r="BQ2952" s="4"/>
      <c r="BR2952" s="4"/>
      <c r="BS2952" s="4"/>
      <c r="BT2952" s="4"/>
      <c r="BU2952" s="4"/>
      <c r="BV2952" s="4"/>
      <c r="BW2952" s="4"/>
      <c r="BZ2952" s="7"/>
      <c r="CF2952" s="7"/>
      <c r="CG2952" s="14"/>
      <c r="CH2952" s="7"/>
      <c r="CI2952" s="14"/>
      <c r="CJ2952" s="7"/>
      <c r="CK2952" s="14"/>
      <c r="CL2952" s="7"/>
      <c r="CM2952" s="14"/>
    </row>
    <row r="2953" spans="1:91" x14ac:dyDescent="0.3">
      <c r="A2953" s="10">
        <v>151</v>
      </c>
      <c r="B2953" s="36" t="s">
        <v>1025</v>
      </c>
      <c r="G2953" s="36" t="s">
        <v>8380</v>
      </c>
      <c r="K2953" s="7"/>
      <c r="L2953" s="7" t="s">
        <v>834</v>
      </c>
      <c r="M2953" s="7" t="s">
        <v>669</v>
      </c>
      <c r="N2953" s="4"/>
      <c r="O2953" s="4"/>
      <c r="P2953" s="4"/>
      <c r="Q2953" s="4"/>
      <c r="R2953" s="4"/>
      <c r="S2953" s="4"/>
      <c r="T2953" s="4"/>
      <c r="U2953" s="4"/>
      <c r="V2953" s="4"/>
      <c r="W2953" s="4"/>
      <c r="X2953" s="4"/>
      <c r="Y2953" s="4"/>
      <c r="Z2953" s="4"/>
      <c r="AA2953" s="4"/>
      <c r="AB2953" s="4"/>
      <c r="AC2953" s="4"/>
      <c r="AD2953" s="4"/>
      <c r="AE2953" s="4"/>
      <c r="AF2953" s="4"/>
      <c r="AG2953" s="4"/>
      <c r="AH2953" s="4"/>
      <c r="AI2953" s="4"/>
      <c r="AJ2953" s="4"/>
      <c r="AK2953" s="4"/>
      <c r="AL2953" s="4"/>
      <c r="AM2953" s="4"/>
      <c r="AN2953" s="4"/>
      <c r="AO2953" s="4"/>
      <c r="AP2953" s="4"/>
      <c r="AQ2953" s="4"/>
      <c r="AR2953" s="4"/>
      <c r="AS2953" s="4"/>
      <c r="AT2953" s="4"/>
      <c r="AU2953" s="4"/>
      <c r="AV2953" s="4"/>
      <c r="AW2953" s="4"/>
      <c r="AX2953" s="4"/>
      <c r="AY2953" s="4"/>
      <c r="AZ2953" s="4"/>
      <c r="BA2953" s="4"/>
      <c r="BB2953" s="4"/>
      <c r="BC2953" s="4"/>
      <c r="BD2953" s="4"/>
      <c r="BE2953" s="4"/>
      <c r="BF2953" s="4"/>
      <c r="BG2953" s="4"/>
      <c r="BH2953" s="4"/>
      <c r="BI2953" s="4"/>
      <c r="BJ2953" s="4"/>
      <c r="BK2953" s="4"/>
      <c r="BL2953" s="4"/>
      <c r="BM2953" s="4"/>
      <c r="BN2953" s="4"/>
      <c r="BO2953" s="4"/>
      <c r="BP2953" s="4"/>
      <c r="BQ2953" s="4"/>
      <c r="BR2953" s="4"/>
      <c r="BS2953" s="4"/>
      <c r="BT2953" s="4"/>
      <c r="BU2953" s="4"/>
      <c r="BV2953" s="4"/>
      <c r="BW2953" s="4"/>
      <c r="BZ2953" s="7"/>
      <c r="CF2953" s="7"/>
      <c r="CG2953" s="14"/>
      <c r="CH2953" s="7"/>
      <c r="CI2953" s="14"/>
      <c r="CJ2953" s="7"/>
      <c r="CK2953" s="14"/>
      <c r="CL2953" s="7"/>
      <c r="CM2953" s="14"/>
    </row>
    <row r="2954" spans="1:91" x14ac:dyDescent="0.3">
      <c r="A2954" s="10">
        <v>151</v>
      </c>
      <c r="B2954" s="36" t="s">
        <v>1025</v>
      </c>
      <c r="G2954" s="36" t="s">
        <v>8381</v>
      </c>
      <c r="K2954" s="7"/>
      <c r="L2954" s="7" t="s">
        <v>834</v>
      </c>
      <c r="M2954" s="7" t="s">
        <v>678</v>
      </c>
      <c r="N2954" s="4"/>
      <c r="O2954" s="4"/>
      <c r="P2954" s="4"/>
      <c r="Q2954" s="4"/>
      <c r="R2954" s="4"/>
      <c r="S2954" s="4"/>
      <c r="T2954" s="4"/>
      <c r="U2954" s="4"/>
      <c r="V2954" s="4"/>
      <c r="W2954" s="4"/>
      <c r="X2954" s="4"/>
      <c r="Y2954" s="4"/>
      <c r="Z2954" s="4"/>
      <c r="AA2954" s="4"/>
      <c r="AB2954" s="4"/>
      <c r="AC2954" s="4"/>
      <c r="AD2954" s="4"/>
      <c r="AE2954" s="4"/>
      <c r="AF2954" s="4"/>
      <c r="AG2954" s="4"/>
      <c r="AH2954" s="4"/>
      <c r="AI2954" s="4"/>
      <c r="AJ2954" s="4"/>
      <c r="AK2954" s="4"/>
      <c r="AL2954" s="4"/>
      <c r="AM2954" s="4"/>
      <c r="AN2954" s="4"/>
      <c r="AO2954" s="4"/>
      <c r="AP2954" s="4"/>
      <c r="AQ2954" s="4"/>
      <c r="AR2954" s="4"/>
      <c r="AS2954" s="4"/>
      <c r="AT2954" s="4"/>
      <c r="AU2954" s="4"/>
      <c r="AV2954" s="4"/>
      <c r="AW2954" s="4"/>
      <c r="AX2954" s="4"/>
      <c r="AY2954" s="4"/>
      <c r="AZ2954" s="4"/>
      <c r="BA2954" s="4"/>
      <c r="BB2954" s="4"/>
      <c r="BC2954" s="4"/>
      <c r="BD2954" s="4"/>
      <c r="BE2954" s="4"/>
      <c r="BF2954" s="4"/>
      <c r="BG2954" s="4"/>
      <c r="BH2954" s="4"/>
      <c r="BI2954" s="4"/>
      <c r="BJ2954" s="4"/>
      <c r="BK2954" s="4"/>
      <c r="BL2954" s="4"/>
      <c r="BM2954" s="4"/>
      <c r="BN2954" s="4"/>
      <c r="BO2954" s="4"/>
      <c r="BP2954" s="4"/>
      <c r="BQ2954" s="4"/>
      <c r="BR2954" s="4"/>
      <c r="BS2954" s="4"/>
      <c r="BT2954" s="4"/>
      <c r="BU2954" s="4"/>
      <c r="BV2954" s="4"/>
      <c r="BW2954" s="4"/>
      <c r="BZ2954" s="7"/>
      <c r="CF2954" s="7"/>
      <c r="CG2954" s="14"/>
      <c r="CH2954" s="7"/>
      <c r="CI2954" s="14"/>
      <c r="CJ2954" s="7"/>
      <c r="CK2954" s="14"/>
      <c r="CL2954" s="7"/>
      <c r="CM2954" s="14"/>
    </row>
    <row r="2955" spans="1:91" x14ac:dyDescent="0.3">
      <c r="A2955" s="10">
        <v>151</v>
      </c>
      <c r="B2955" s="36" t="s">
        <v>830</v>
      </c>
      <c r="G2955" s="36" t="s">
        <v>8382</v>
      </c>
      <c r="K2955" s="7"/>
      <c r="L2955" s="7" t="s">
        <v>834</v>
      </c>
      <c r="M2955" s="7" t="s">
        <v>639</v>
      </c>
      <c r="N2955" s="4"/>
      <c r="O2955" s="4"/>
      <c r="P2955" s="4"/>
      <c r="Q2955" s="4"/>
      <c r="R2955" s="4"/>
      <c r="S2955" s="4"/>
      <c r="T2955" s="4"/>
      <c r="U2955" s="4"/>
      <c r="V2955" s="4"/>
      <c r="W2955" s="4"/>
      <c r="X2955" s="4"/>
      <c r="Y2955" s="4"/>
      <c r="Z2955" s="4"/>
      <c r="AA2955" s="4"/>
      <c r="AB2955" s="4"/>
      <c r="AC2955" s="4"/>
      <c r="AD2955" s="4"/>
      <c r="AE2955" s="4"/>
      <c r="AF2955" s="4"/>
      <c r="AG2955" s="4"/>
      <c r="AH2955" s="4"/>
      <c r="AI2955" s="4"/>
      <c r="AJ2955" s="4"/>
      <c r="AK2955" s="4"/>
      <c r="AL2955" s="4"/>
      <c r="AM2955" s="4"/>
      <c r="AN2955" s="4"/>
      <c r="AO2955" s="4"/>
      <c r="AP2955" s="4"/>
      <c r="AQ2955" s="4"/>
      <c r="AR2955" s="4"/>
      <c r="AS2955" s="4"/>
      <c r="AT2955" s="4"/>
      <c r="AU2955" s="4"/>
      <c r="AV2955" s="4"/>
      <c r="AW2955" s="4"/>
      <c r="AX2955" s="4"/>
      <c r="AY2955" s="4"/>
      <c r="AZ2955" s="4"/>
      <c r="BA2955" s="4"/>
      <c r="BB2955" s="4"/>
      <c r="BC2955" s="4"/>
      <c r="BD2955" s="4"/>
      <c r="BE2955" s="4"/>
      <c r="BF2955" s="4"/>
      <c r="BG2955" s="4"/>
      <c r="BH2955" s="4"/>
      <c r="BI2955" s="4"/>
      <c r="BJ2955" s="4"/>
      <c r="BK2955" s="4"/>
      <c r="BL2955" s="4"/>
      <c r="BM2955" s="4"/>
      <c r="BN2955" s="4"/>
      <c r="BO2955" s="4"/>
      <c r="BP2955" s="4"/>
      <c r="BQ2955" s="4"/>
      <c r="BR2955" s="4"/>
      <c r="BS2955" s="4"/>
      <c r="BT2955" s="4"/>
      <c r="BU2955" s="4"/>
      <c r="BV2955" s="4"/>
      <c r="BW2955" s="4"/>
      <c r="BZ2955" s="7"/>
      <c r="CF2955" s="7"/>
      <c r="CG2955" s="14"/>
      <c r="CH2955" s="7"/>
      <c r="CI2955" s="14"/>
      <c r="CJ2955" s="7"/>
      <c r="CK2955" s="14"/>
      <c r="CL2955" s="7"/>
      <c r="CM2955" s="14"/>
    </row>
    <row r="2956" spans="1:91" x14ac:dyDescent="0.3">
      <c r="A2956" s="10">
        <v>151</v>
      </c>
      <c r="B2956" s="36" t="s">
        <v>1025</v>
      </c>
      <c r="G2956" s="36" t="s">
        <v>8383</v>
      </c>
      <c r="K2956" s="7"/>
      <c r="L2956" s="7" t="s">
        <v>834</v>
      </c>
      <c r="M2956" s="7" t="s">
        <v>669</v>
      </c>
      <c r="N2956" s="4"/>
      <c r="O2956" s="4"/>
      <c r="P2956" s="4"/>
      <c r="Q2956" s="4"/>
      <c r="R2956" s="4"/>
      <c r="S2956" s="4"/>
      <c r="T2956" s="4"/>
      <c r="U2956" s="4"/>
      <c r="V2956" s="4"/>
      <c r="W2956" s="4"/>
      <c r="X2956" s="4"/>
      <c r="Y2956" s="4"/>
      <c r="Z2956" s="4"/>
      <c r="AA2956" s="4"/>
      <c r="AB2956" s="4"/>
      <c r="AC2956" s="4"/>
      <c r="AD2956" s="4"/>
      <c r="AE2956" s="4"/>
      <c r="AF2956" s="4"/>
      <c r="AG2956" s="4"/>
      <c r="AH2956" s="4"/>
      <c r="AI2956" s="4"/>
      <c r="AJ2956" s="4"/>
      <c r="AK2956" s="4"/>
      <c r="AL2956" s="4"/>
      <c r="AM2956" s="4"/>
      <c r="AN2956" s="4"/>
      <c r="AO2956" s="4"/>
      <c r="AP2956" s="4"/>
      <c r="AQ2956" s="4"/>
      <c r="AR2956" s="4"/>
      <c r="AS2956" s="4"/>
      <c r="AT2956" s="4"/>
      <c r="AU2956" s="4"/>
      <c r="AV2956" s="4"/>
      <c r="AW2956" s="4"/>
      <c r="AX2956" s="4"/>
      <c r="AY2956" s="4"/>
      <c r="AZ2956" s="4"/>
      <c r="BA2956" s="4"/>
      <c r="BB2956" s="4"/>
      <c r="BC2956" s="4"/>
      <c r="BD2956" s="4"/>
      <c r="BE2956" s="4"/>
      <c r="BF2956" s="4"/>
      <c r="BG2956" s="4"/>
      <c r="BH2956" s="4"/>
      <c r="BI2956" s="4"/>
      <c r="BJ2956" s="4"/>
      <c r="BK2956" s="4"/>
      <c r="BL2956" s="4"/>
      <c r="BM2956" s="4"/>
      <c r="BN2956" s="4"/>
      <c r="BO2956" s="4"/>
      <c r="BP2956" s="4"/>
      <c r="BQ2956" s="4"/>
      <c r="BR2956" s="4"/>
      <c r="BS2956" s="4"/>
      <c r="BT2956" s="4"/>
      <c r="BU2956" s="4"/>
      <c r="BV2956" s="4"/>
      <c r="BW2956" s="4"/>
      <c r="BZ2956" s="7"/>
      <c r="CF2956" s="7"/>
      <c r="CG2956" s="14"/>
      <c r="CH2956" s="7"/>
      <c r="CI2956" s="14"/>
      <c r="CJ2956" s="7"/>
      <c r="CK2956" s="14"/>
      <c r="CL2956" s="7"/>
      <c r="CM2956" s="14"/>
    </row>
    <row r="2957" spans="1:91" x14ac:dyDescent="0.3">
      <c r="A2957" s="10">
        <v>151</v>
      </c>
      <c r="B2957" s="36" t="s">
        <v>1025</v>
      </c>
      <c r="G2957" s="36" t="s">
        <v>8384</v>
      </c>
      <c r="K2957" s="7"/>
      <c r="L2957" s="7" t="s">
        <v>834</v>
      </c>
      <c r="M2957" s="7" t="s">
        <v>669</v>
      </c>
      <c r="N2957" s="4"/>
      <c r="O2957" s="4"/>
      <c r="P2957" s="4"/>
      <c r="Q2957" s="4"/>
      <c r="R2957" s="4"/>
      <c r="S2957" s="4"/>
      <c r="T2957" s="4"/>
      <c r="U2957" s="4"/>
      <c r="V2957" s="4"/>
      <c r="W2957" s="4"/>
      <c r="X2957" s="4"/>
      <c r="Y2957" s="4"/>
      <c r="Z2957" s="4"/>
      <c r="AA2957" s="4"/>
      <c r="AB2957" s="4"/>
      <c r="AC2957" s="4"/>
      <c r="AD2957" s="4"/>
      <c r="AE2957" s="4"/>
      <c r="AF2957" s="4"/>
      <c r="AG2957" s="4"/>
      <c r="AH2957" s="4"/>
      <c r="AI2957" s="4"/>
      <c r="AJ2957" s="4"/>
      <c r="AK2957" s="4"/>
      <c r="AL2957" s="4"/>
      <c r="AM2957" s="4"/>
      <c r="AN2957" s="4"/>
      <c r="AO2957" s="4"/>
      <c r="AP2957" s="4"/>
      <c r="AQ2957" s="4"/>
      <c r="AR2957" s="4"/>
      <c r="AS2957" s="4"/>
      <c r="AT2957" s="4"/>
      <c r="AU2957" s="4"/>
      <c r="AV2957" s="4"/>
      <c r="AW2957" s="4"/>
      <c r="AX2957" s="4"/>
      <c r="AY2957" s="4"/>
      <c r="AZ2957" s="4"/>
      <c r="BA2957" s="4"/>
      <c r="BB2957" s="4"/>
      <c r="BC2957" s="4"/>
      <c r="BD2957" s="4"/>
      <c r="BE2957" s="4"/>
      <c r="BF2957" s="4"/>
      <c r="BG2957" s="4"/>
      <c r="BH2957" s="4"/>
      <c r="BI2957" s="4"/>
      <c r="BJ2957" s="4"/>
      <c r="BK2957" s="4"/>
      <c r="BL2957" s="4"/>
      <c r="BM2957" s="4"/>
      <c r="BN2957" s="4"/>
      <c r="BO2957" s="4"/>
      <c r="BP2957" s="4"/>
      <c r="BQ2957" s="4"/>
      <c r="BR2957" s="4"/>
      <c r="BS2957" s="4"/>
      <c r="BT2957" s="4"/>
      <c r="BU2957" s="4"/>
      <c r="BV2957" s="4"/>
      <c r="BW2957" s="4"/>
      <c r="BZ2957" s="7"/>
      <c r="CF2957" s="7"/>
      <c r="CG2957" s="14"/>
      <c r="CH2957" s="7"/>
      <c r="CI2957" s="14"/>
      <c r="CJ2957" s="7"/>
      <c r="CK2957" s="14"/>
      <c r="CL2957" s="7"/>
      <c r="CM2957" s="14"/>
    </row>
    <row r="2958" spans="1:91" x14ac:dyDescent="0.3">
      <c r="A2958" s="10">
        <v>151</v>
      </c>
      <c r="B2958" s="36" t="s">
        <v>1176</v>
      </c>
      <c r="G2958" s="36" t="s">
        <v>8385</v>
      </c>
      <c r="K2958" s="7"/>
      <c r="L2958" s="7" t="s">
        <v>834</v>
      </c>
      <c r="M2958" s="7" t="s">
        <v>624</v>
      </c>
      <c r="N2958" s="4"/>
      <c r="O2958" s="4"/>
      <c r="P2958" s="4"/>
      <c r="Q2958" s="4"/>
      <c r="R2958" s="4"/>
      <c r="S2958" s="4"/>
      <c r="T2958" s="4"/>
      <c r="U2958" s="4"/>
      <c r="V2958" s="4"/>
      <c r="W2958" s="4"/>
      <c r="X2958" s="4"/>
      <c r="Y2958" s="4"/>
      <c r="Z2958" s="4"/>
      <c r="AA2958" s="4"/>
      <c r="AB2958" s="4"/>
      <c r="AC2958" s="4"/>
      <c r="AD2958" s="4"/>
      <c r="AE2958" s="4"/>
      <c r="AF2958" s="4"/>
      <c r="AG2958" s="4"/>
      <c r="AH2958" s="4"/>
      <c r="AI2958" s="4"/>
      <c r="AJ2958" s="4"/>
      <c r="AK2958" s="4"/>
      <c r="AL2958" s="4"/>
      <c r="AM2958" s="4"/>
      <c r="AN2958" s="4"/>
      <c r="AO2958" s="4"/>
      <c r="AP2958" s="4"/>
      <c r="AQ2958" s="4"/>
      <c r="AR2958" s="4"/>
      <c r="AS2958" s="4"/>
      <c r="AT2958" s="4"/>
      <c r="AU2958" s="4"/>
      <c r="AV2958" s="4"/>
      <c r="AW2958" s="4"/>
      <c r="AX2958" s="4"/>
      <c r="AY2958" s="4"/>
      <c r="AZ2958" s="4"/>
      <c r="BA2958" s="4"/>
      <c r="BB2958" s="4"/>
      <c r="BC2958" s="4"/>
      <c r="BD2958" s="4"/>
      <c r="BE2958" s="4"/>
      <c r="BF2958" s="4"/>
      <c r="BG2958" s="4"/>
      <c r="BH2958" s="4"/>
      <c r="BI2958" s="4"/>
      <c r="BJ2958" s="4"/>
      <c r="BK2958" s="4"/>
      <c r="BL2958" s="4"/>
      <c r="BM2958" s="4"/>
      <c r="BN2958" s="4"/>
      <c r="BO2958" s="4"/>
      <c r="BP2958" s="4"/>
      <c r="BQ2958" s="4"/>
      <c r="BR2958" s="4"/>
      <c r="BS2958" s="4"/>
      <c r="BT2958" s="4"/>
      <c r="BU2958" s="4"/>
      <c r="BV2958" s="4"/>
      <c r="BW2958" s="4"/>
      <c r="BZ2958" s="7"/>
      <c r="CF2958" s="7"/>
      <c r="CG2958" s="14"/>
      <c r="CH2958" s="7"/>
      <c r="CI2958" s="14"/>
      <c r="CJ2958" s="7"/>
      <c r="CK2958" s="14"/>
      <c r="CL2958" s="7"/>
      <c r="CM2958" s="14"/>
    </row>
    <row r="2959" spans="1:91" x14ac:dyDescent="0.3">
      <c r="A2959" s="10">
        <v>151</v>
      </c>
      <c r="B2959" s="36" t="s">
        <v>3542</v>
      </c>
      <c r="G2959" s="36" t="s">
        <v>8386</v>
      </c>
      <c r="K2959" s="7"/>
      <c r="L2959" s="7" t="s">
        <v>834</v>
      </c>
      <c r="M2959" s="7" t="s">
        <v>5917</v>
      </c>
      <c r="N2959" s="4"/>
      <c r="O2959" s="4"/>
      <c r="P2959" s="4"/>
      <c r="Q2959" s="4"/>
      <c r="R2959" s="4"/>
      <c r="S2959" s="4"/>
      <c r="T2959" s="4"/>
      <c r="U2959" s="4"/>
      <c r="V2959" s="4"/>
      <c r="W2959" s="4"/>
      <c r="X2959" s="4"/>
      <c r="Y2959" s="4"/>
      <c r="Z2959" s="4"/>
      <c r="AA2959" s="4"/>
      <c r="AB2959" s="4"/>
      <c r="AC2959" s="4"/>
      <c r="AD2959" s="4"/>
      <c r="AE2959" s="4"/>
      <c r="AF2959" s="4"/>
      <c r="AG2959" s="4"/>
      <c r="AH2959" s="4"/>
      <c r="AI2959" s="4"/>
      <c r="AJ2959" s="4"/>
      <c r="AK2959" s="4"/>
      <c r="AL2959" s="4"/>
      <c r="AM2959" s="4"/>
      <c r="AN2959" s="4"/>
      <c r="AO2959" s="4"/>
      <c r="AP2959" s="4"/>
      <c r="AQ2959" s="4"/>
      <c r="AR2959" s="4"/>
      <c r="AS2959" s="4"/>
      <c r="AT2959" s="4"/>
      <c r="AU2959" s="4"/>
      <c r="AV2959" s="4"/>
      <c r="AW2959" s="4"/>
      <c r="AX2959" s="4"/>
      <c r="AY2959" s="4"/>
      <c r="AZ2959" s="4"/>
      <c r="BA2959" s="4"/>
      <c r="BB2959" s="4"/>
      <c r="BC2959" s="4"/>
      <c r="BD2959" s="4"/>
      <c r="BE2959" s="4"/>
      <c r="BF2959" s="4"/>
      <c r="BG2959" s="4"/>
      <c r="BH2959" s="4"/>
      <c r="BI2959" s="4"/>
      <c r="BJ2959" s="4"/>
      <c r="BK2959" s="4"/>
      <c r="BL2959" s="4"/>
      <c r="BM2959" s="4"/>
      <c r="BN2959" s="4"/>
      <c r="BO2959" s="4"/>
      <c r="BP2959" s="4"/>
      <c r="BQ2959" s="4"/>
      <c r="BR2959" s="4"/>
      <c r="BS2959" s="4"/>
      <c r="BT2959" s="4"/>
      <c r="BU2959" s="4"/>
      <c r="BV2959" s="4"/>
      <c r="BW2959" s="4"/>
      <c r="BZ2959" s="7"/>
      <c r="CF2959" s="7"/>
      <c r="CG2959" s="14"/>
      <c r="CH2959" s="7"/>
      <c r="CI2959" s="14"/>
      <c r="CJ2959" s="7"/>
      <c r="CK2959" s="14"/>
      <c r="CL2959" s="7"/>
      <c r="CM2959" s="14"/>
    </row>
    <row r="2960" spans="1:91" x14ac:dyDescent="0.3">
      <c r="A2960" s="10">
        <v>151</v>
      </c>
      <c r="B2960" s="36" t="s">
        <v>913</v>
      </c>
      <c r="G2960" s="36" t="s">
        <v>2929</v>
      </c>
      <c r="K2960" s="7"/>
      <c r="L2960" s="7" t="s">
        <v>834</v>
      </c>
      <c r="M2960" s="7" t="s">
        <v>5917</v>
      </c>
      <c r="N2960" s="4"/>
      <c r="O2960" s="4"/>
      <c r="P2960" s="4"/>
      <c r="Q2960" s="4"/>
      <c r="R2960" s="4"/>
      <c r="S2960" s="4"/>
      <c r="T2960" s="4"/>
      <c r="U2960" s="4"/>
      <c r="V2960" s="4"/>
      <c r="W2960" s="4"/>
      <c r="X2960" s="4"/>
      <c r="Y2960" s="4"/>
      <c r="Z2960" s="4"/>
      <c r="AA2960" s="4"/>
      <c r="AB2960" s="4"/>
      <c r="AC2960" s="4"/>
      <c r="AD2960" s="4"/>
      <c r="AE2960" s="4"/>
      <c r="AF2960" s="4"/>
      <c r="AG2960" s="4"/>
      <c r="AH2960" s="4"/>
      <c r="AI2960" s="4"/>
      <c r="AJ2960" s="4"/>
      <c r="AK2960" s="4"/>
      <c r="AL2960" s="4"/>
      <c r="AM2960" s="4"/>
      <c r="AN2960" s="4"/>
      <c r="AO2960" s="4"/>
      <c r="AP2960" s="4"/>
      <c r="AQ2960" s="4"/>
      <c r="AR2960" s="4"/>
      <c r="AS2960" s="4"/>
      <c r="AT2960" s="4"/>
      <c r="AU2960" s="4"/>
      <c r="AV2960" s="4"/>
      <c r="AW2960" s="4"/>
      <c r="AX2960" s="4"/>
      <c r="AY2960" s="4"/>
      <c r="AZ2960" s="4"/>
      <c r="BA2960" s="4"/>
      <c r="BB2960" s="4"/>
      <c r="BC2960" s="4"/>
      <c r="BD2960" s="4"/>
      <c r="BE2960" s="4"/>
      <c r="BF2960" s="4"/>
      <c r="BG2960" s="4"/>
      <c r="BH2960" s="4"/>
      <c r="BI2960" s="4"/>
      <c r="BJ2960" s="4"/>
      <c r="BK2960" s="4"/>
      <c r="BL2960" s="4"/>
      <c r="BM2960" s="4"/>
      <c r="BN2960" s="4"/>
      <c r="BO2960" s="4"/>
      <c r="BP2960" s="4"/>
      <c r="BQ2960" s="4"/>
      <c r="BR2960" s="4"/>
      <c r="BS2960" s="4"/>
      <c r="BT2960" s="4"/>
      <c r="BU2960" s="4"/>
      <c r="BV2960" s="4"/>
      <c r="BW2960" s="4"/>
      <c r="BZ2960" s="7"/>
      <c r="CF2960" s="7"/>
      <c r="CG2960" s="14"/>
      <c r="CH2960" s="7"/>
      <c r="CI2960" s="14"/>
      <c r="CJ2960" s="7"/>
      <c r="CK2960" s="14"/>
      <c r="CL2960" s="7"/>
      <c r="CM2960" s="14"/>
    </row>
    <row r="2961" spans="1:91" x14ac:dyDescent="0.3">
      <c r="A2961" s="10">
        <v>151</v>
      </c>
      <c r="B2961" s="36" t="s">
        <v>1058</v>
      </c>
      <c r="G2961" s="36" t="s">
        <v>8387</v>
      </c>
      <c r="K2961" s="7"/>
      <c r="L2961" s="7" t="s">
        <v>834</v>
      </c>
      <c r="M2961" s="7" t="s">
        <v>636</v>
      </c>
      <c r="N2961" s="4"/>
      <c r="O2961" s="4"/>
      <c r="P2961" s="4"/>
      <c r="Q2961" s="4"/>
      <c r="R2961" s="4"/>
      <c r="S2961" s="4"/>
      <c r="T2961" s="4"/>
      <c r="U2961" s="4"/>
      <c r="V2961" s="4"/>
      <c r="W2961" s="4"/>
      <c r="X2961" s="4"/>
      <c r="Y2961" s="4"/>
      <c r="Z2961" s="4"/>
      <c r="AA2961" s="4"/>
      <c r="AB2961" s="4"/>
      <c r="AC2961" s="4"/>
      <c r="AD2961" s="4"/>
      <c r="AE2961" s="4"/>
      <c r="AF2961" s="4"/>
      <c r="AG2961" s="4"/>
      <c r="AH2961" s="4"/>
      <c r="AI2961" s="4"/>
      <c r="AJ2961" s="4"/>
      <c r="AK2961" s="4"/>
      <c r="AL2961" s="4"/>
      <c r="AM2961" s="4"/>
      <c r="AN2961" s="4"/>
      <c r="AO2961" s="4"/>
      <c r="AP2961" s="4"/>
      <c r="AQ2961" s="4"/>
      <c r="AR2961" s="4"/>
      <c r="AS2961" s="4"/>
      <c r="AT2961" s="4"/>
      <c r="AU2961" s="4"/>
      <c r="AV2961" s="4"/>
      <c r="AW2961" s="4"/>
      <c r="AX2961" s="4"/>
      <c r="AY2961" s="4"/>
      <c r="AZ2961" s="4"/>
      <c r="BA2961" s="4"/>
      <c r="BB2961" s="4"/>
      <c r="BC2961" s="4"/>
      <c r="BD2961" s="4"/>
      <c r="BE2961" s="4"/>
      <c r="BF2961" s="4"/>
      <c r="BG2961" s="4"/>
      <c r="BH2961" s="4"/>
      <c r="BI2961" s="4"/>
      <c r="BJ2961" s="4"/>
      <c r="BK2961" s="4"/>
      <c r="BL2961" s="4"/>
      <c r="BM2961" s="4"/>
      <c r="BN2961" s="4"/>
      <c r="BO2961" s="4"/>
      <c r="BP2961" s="4"/>
      <c r="BQ2961" s="4"/>
      <c r="BR2961" s="4"/>
      <c r="BS2961" s="4"/>
      <c r="BT2961" s="4"/>
      <c r="BU2961" s="4"/>
      <c r="BV2961" s="4"/>
      <c r="BW2961" s="4"/>
      <c r="BZ2961" s="7"/>
      <c r="CF2961" s="7"/>
      <c r="CG2961" s="14"/>
      <c r="CH2961" s="7"/>
      <c r="CI2961" s="14"/>
      <c r="CJ2961" s="7"/>
      <c r="CK2961" s="14"/>
      <c r="CL2961" s="7"/>
      <c r="CM2961" s="14"/>
    </row>
    <row r="2962" spans="1:91" x14ac:dyDescent="0.3">
      <c r="A2962" s="10">
        <v>151</v>
      </c>
      <c r="B2962" s="36" t="s">
        <v>5148</v>
      </c>
      <c r="G2962" s="36" t="s">
        <v>8388</v>
      </c>
      <c r="K2962" s="7"/>
      <c r="L2962" s="7" t="s">
        <v>834</v>
      </c>
      <c r="M2962" s="7" t="s">
        <v>669</v>
      </c>
      <c r="N2962" s="4"/>
      <c r="O2962" s="4"/>
      <c r="P2962" s="4"/>
      <c r="Q2962" s="4"/>
      <c r="R2962" s="4"/>
      <c r="S2962" s="4"/>
      <c r="T2962" s="4"/>
      <c r="U2962" s="4"/>
      <c r="V2962" s="4"/>
      <c r="W2962" s="4"/>
      <c r="X2962" s="4"/>
      <c r="Y2962" s="4"/>
      <c r="Z2962" s="4"/>
      <c r="AA2962" s="4"/>
      <c r="AB2962" s="4"/>
      <c r="AC2962" s="4"/>
      <c r="AD2962" s="4"/>
      <c r="AE2962" s="4"/>
      <c r="AF2962" s="4"/>
      <c r="AG2962" s="4"/>
      <c r="AH2962" s="4"/>
      <c r="AI2962" s="4"/>
      <c r="AJ2962" s="4"/>
      <c r="AK2962" s="4"/>
      <c r="AL2962" s="4"/>
      <c r="AM2962" s="4"/>
      <c r="AN2962" s="4"/>
      <c r="AO2962" s="4"/>
      <c r="AP2962" s="4"/>
      <c r="AQ2962" s="4"/>
      <c r="AR2962" s="4"/>
      <c r="AS2962" s="4"/>
      <c r="AT2962" s="4"/>
      <c r="AU2962" s="4"/>
      <c r="AV2962" s="4"/>
      <c r="AW2962" s="4"/>
      <c r="AX2962" s="4"/>
      <c r="AY2962" s="4"/>
      <c r="AZ2962" s="4"/>
      <c r="BA2962" s="4"/>
      <c r="BB2962" s="4"/>
      <c r="BC2962" s="4"/>
      <c r="BD2962" s="4"/>
      <c r="BE2962" s="4"/>
      <c r="BF2962" s="4"/>
      <c r="BG2962" s="4"/>
      <c r="BH2962" s="4"/>
      <c r="BI2962" s="4"/>
      <c r="BJ2962" s="4"/>
      <c r="BK2962" s="4"/>
      <c r="BL2962" s="4"/>
      <c r="BM2962" s="4"/>
      <c r="BN2962" s="4"/>
      <c r="BO2962" s="4"/>
      <c r="BP2962" s="4"/>
      <c r="BQ2962" s="4"/>
      <c r="BR2962" s="4"/>
      <c r="BS2962" s="4"/>
      <c r="BT2962" s="4"/>
      <c r="BU2962" s="4"/>
      <c r="BV2962" s="4"/>
      <c r="BW2962" s="4"/>
      <c r="BZ2962" s="7"/>
      <c r="CF2962" s="7"/>
      <c r="CG2962" s="14"/>
      <c r="CH2962" s="7"/>
      <c r="CI2962" s="14"/>
      <c r="CJ2962" s="7"/>
      <c r="CK2962" s="14"/>
      <c r="CL2962" s="7"/>
      <c r="CM2962" s="14"/>
    </row>
    <row r="2963" spans="1:91" x14ac:dyDescent="0.3">
      <c r="A2963" s="10">
        <v>151</v>
      </c>
      <c r="B2963" s="36" t="s">
        <v>860</v>
      </c>
      <c r="G2963" s="36" t="s">
        <v>8389</v>
      </c>
      <c r="K2963" s="7"/>
      <c r="L2963" s="7" t="s">
        <v>834</v>
      </c>
      <c r="M2963" s="7" t="s">
        <v>618</v>
      </c>
      <c r="N2963" s="4"/>
      <c r="O2963" s="4"/>
      <c r="P2963" s="4"/>
      <c r="Q2963" s="4"/>
      <c r="R2963" s="4"/>
      <c r="S2963" s="4"/>
      <c r="T2963" s="4"/>
      <c r="U2963" s="4"/>
      <c r="V2963" s="4"/>
      <c r="W2963" s="4"/>
      <c r="X2963" s="4"/>
      <c r="Y2963" s="4"/>
      <c r="Z2963" s="4"/>
      <c r="AA2963" s="4"/>
      <c r="AB2963" s="4"/>
      <c r="AC2963" s="4"/>
      <c r="AD2963" s="4"/>
      <c r="AE2963" s="4"/>
      <c r="AF2963" s="4"/>
      <c r="AG2963" s="4"/>
      <c r="AH2963" s="4"/>
      <c r="AI2963" s="4"/>
      <c r="AJ2963" s="4"/>
      <c r="AK2963" s="4"/>
      <c r="AL2963" s="4"/>
      <c r="AM2963" s="4"/>
      <c r="AN2963" s="4"/>
      <c r="AO2963" s="4"/>
      <c r="AP2963" s="4"/>
      <c r="AQ2963" s="4"/>
      <c r="AR2963" s="4"/>
      <c r="AS2963" s="4"/>
      <c r="AT2963" s="4"/>
      <c r="AU2963" s="4"/>
      <c r="AV2963" s="4"/>
      <c r="AW2963" s="4"/>
      <c r="AX2963" s="4"/>
      <c r="AY2963" s="4"/>
      <c r="AZ2963" s="4"/>
      <c r="BA2963" s="4"/>
      <c r="BB2963" s="4"/>
      <c r="BC2963" s="4"/>
      <c r="BD2963" s="4"/>
      <c r="BE2963" s="4"/>
      <c r="BF2963" s="4"/>
      <c r="BG2963" s="4"/>
      <c r="BH2963" s="4"/>
      <c r="BI2963" s="4"/>
      <c r="BJ2963" s="4"/>
      <c r="BK2963" s="4"/>
      <c r="BL2963" s="4"/>
      <c r="BM2963" s="4"/>
      <c r="BN2963" s="4"/>
      <c r="BO2963" s="4"/>
      <c r="BP2963" s="4"/>
      <c r="BQ2963" s="4"/>
      <c r="BR2963" s="4"/>
      <c r="BS2963" s="4"/>
      <c r="BT2963" s="4"/>
      <c r="BU2963" s="4"/>
      <c r="BV2963" s="4"/>
      <c r="BW2963" s="4"/>
      <c r="BZ2963" s="7"/>
      <c r="CF2963" s="7"/>
      <c r="CG2963" s="14"/>
      <c r="CH2963" s="7"/>
      <c r="CI2963" s="14"/>
      <c r="CJ2963" s="7"/>
      <c r="CK2963" s="14"/>
      <c r="CL2963" s="7"/>
      <c r="CM2963" s="14"/>
    </row>
    <row r="2964" spans="1:91" x14ac:dyDescent="0.3">
      <c r="A2964" s="10">
        <v>151</v>
      </c>
      <c r="B2964" s="36" t="s">
        <v>1028</v>
      </c>
      <c r="G2964" s="36" t="s">
        <v>8390</v>
      </c>
      <c r="K2964" s="7"/>
      <c r="L2964" s="7" t="s">
        <v>834</v>
      </c>
      <c r="M2964" s="7" t="s">
        <v>615</v>
      </c>
      <c r="N2964" s="4"/>
      <c r="O2964" s="4"/>
      <c r="P2964" s="4"/>
      <c r="Q2964" s="4"/>
      <c r="R2964" s="4"/>
      <c r="S2964" s="4"/>
      <c r="T2964" s="4"/>
      <c r="U2964" s="4"/>
      <c r="V2964" s="4"/>
      <c r="W2964" s="4"/>
      <c r="X2964" s="4"/>
      <c r="Y2964" s="4"/>
      <c r="Z2964" s="4"/>
      <c r="AA2964" s="4"/>
      <c r="AB2964" s="4"/>
      <c r="AC2964" s="4"/>
      <c r="AD2964" s="4"/>
      <c r="AE2964" s="4"/>
      <c r="AF2964" s="4"/>
      <c r="AG2964" s="4"/>
      <c r="AH2964" s="4"/>
      <c r="AI2964" s="4"/>
      <c r="AJ2964" s="4"/>
      <c r="AK2964" s="4"/>
      <c r="AL2964" s="4"/>
      <c r="AM2964" s="4"/>
      <c r="AN2964" s="4"/>
      <c r="AO2964" s="4"/>
      <c r="AP2964" s="4"/>
      <c r="AQ2964" s="4"/>
      <c r="AR2964" s="4"/>
      <c r="AS2964" s="4"/>
      <c r="AT2964" s="4"/>
      <c r="AU2964" s="4"/>
      <c r="AV2964" s="4"/>
      <c r="AW2964" s="4"/>
      <c r="AX2964" s="4"/>
      <c r="AY2964" s="4"/>
      <c r="AZ2964" s="4"/>
      <c r="BA2964" s="4"/>
      <c r="BB2964" s="4"/>
      <c r="BC2964" s="4"/>
      <c r="BD2964" s="4"/>
      <c r="BE2964" s="4"/>
      <c r="BF2964" s="4"/>
      <c r="BG2964" s="4"/>
      <c r="BH2964" s="4"/>
      <c r="BI2964" s="4"/>
      <c r="BJ2964" s="4"/>
      <c r="BK2964" s="4"/>
      <c r="BL2964" s="4"/>
      <c r="BM2964" s="4"/>
      <c r="BN2964" s="4"/>
      <c r="BO2964" s="4"/>
      <c r="BP2964" s="4"/>
      <c r="BQ2964" s="4"/>
      <c r="BR2964" s="4"/>
      <c r="BS2964" s="4"/>
      <c r="BT2964" s="4"/>
      <c r="BU2964" s="4"/>
      <c r="BV2964" s="4"/>
      <c r="BW2964" s="4"/>
      <c r="BZ2964" s="7"/>
      <c r="CF2964" s="7"/>
      <c r="CG2964" s="14"/>
      <c r="CH2964" s="7"/>
      <c r="CI2964" s="14"/>
      <c r="CJ2964" s="7"/>
      <c r="CK2964" s="14"/>
      <c r="CL2964" s="7"/>
      <c r="CM2964" s="14"/>
    </row>
    <row r="2965" spans="1:91" x14ac:dyDescent="0.3">
      <c r="A2965" s="10">
        <v>151</v>
      </c>
      <c r="B2965" s="36" t="s">
        <v>1058</v>
      </c>
      <c r="G2965" s="36" t="s">
        <v>8391</v>
      </c>
      <c r="K2965" s="7"/>
      <c r="L2965" s="7" t="s">
        <v>834</v>
      </c>
      <c r="M2965" s="7" t="s">
        <v>621</v>
      </c>
      <c r="N2965" s="4"/>
      <c r="O2965" s="4"/>
      <c r="P2965" s="4"/>
      <c r="Q2965" s="4"/>
      <c r="R2965" s="4"/>
      <c r="S2965" s="4"/>
      <c r="T2965" s="4"/>
      <c r="U2965" s="4"/>
      <c r="V2965" s="4"/>
      <c r="W2965" s="4"/>
      <c r="X2965" s="4"/>
      <c r="Y2965" s="4"/>
      <c r="Z2965" s="4"/>
      <c r="AA2965" s="4"/>
      <c r="AB2965" s="4"/>
      <c r="AC2965" s="4"/>
      <c r="AD2965" s="4"/>
      <c r="AE2965" s="4"/>
      <c r="AF2965" s="4"/>
      <c r="AG2965" s="4"/>
      <c r="AH2965" s="4"/>
      <c r="AI2965" s="4"/>
      <c r="AJ2965" s="4"/>
      <c r="AK2965" s="4"/>
      <c r="AL2965" s="4"/>
      <c r="AM2965" s="4"/>
      <c r="AN2965" s="4"/>
      <c r="AO2965" s="4"/>
      <c r="AP2965" s="4"/>
      <c r="AQ2965" s="4"/>
      <c r="AR2965" s="4"/>
      <c r="AS2965" s="4"/>
      <c r="AT2965" s="4"/>
      <c r="AU2965" s="4"/>
      <c r="AV2965" s="4"/>
      <c r="AW2965" s="4"/>
      <c r="AX2965" s="4"/>
      <c r="AY2965" s="4"/>
      <c r="AZ2965" s="4"/>
      <c r="BA2965" s="4"/>
      <c r="BB2965" s="4"/>
      <c r="BC2965" s="4"/>
      <c r="BD2965" s="4"/>
      <c r="BE2965" s="4"/>
      <c r="BF2965" s="4"/>
      <c r="BG2965" s="4"/>
      <c r="BH2965" s="4"/>
      <c r="BI2965" s="4"/>
      <c r="BJ2965" s="4"/>
      <c r="BK2965" s="4"/>
      <c r="BL2965" s="4"/>
      <c r="BM2965" s="4"/>
      <c r="BN2965" s="4"/>
      <c r="BO2965" s="4"/>
      <c r="BP2965" s="4"/>
      <c r="BQ2965" s="4"/>
      <c r="BR2965" s="4"/>
      <c r="BS2965" s="4"/>
      <c r="BT2965" s="4"/>
      <c r="BU2965" s="4"/>
      <c r="BV2965" s="4"/>
      <c r="BW2965" s="4"/>
      <c r="BZ2965" s="7"/>
      <c r="CF2965" s="7"/>
      <c r="CG2965" s="14"/>
      <c r="CH2965" s="7"/>
      <c r="CI2965" s="14"/>
      <c r="CJ2965" s="7"/>
      <c r="CK2965" s="14"/>
      <c r="CL2965" s="7"/>
      <c r="CM2965" s="14"/>
    </row>
    <row r="2966" spans="1:91" x14ac:dyDescent="0.3">
      <c r="A2966" s="10">
        <v>151</v>
      </c>
      <c r="B2966" s="36" t="s">
        <v>860</v>
      </c>
      <c r="G2966" s="36" t="s">
        <v>8392</v>
      </c>
      <c r="K2966" s="7"/>
      <c r="L2966" s="7" t="s">
        <v>834</v>
      </c>
      <c r="M2966" s="7" t="s">
        <v>669</v>
      </c>
      <c r="N2966" s="4"/>
      <c r="O2966" s="4"/>
      <c r="P2966" s="4"/>
      <c r="Q2966" s="4"/>
      <c r="R2966" s="4"/>
      <c r="S2966" s="4"/>
      <c r="T2966" s="4"/>
      <c r="U2966" s="4"/>
      <c r="V2966" s="4"/>
      <c r="W2966" s="4"/>
      <c r="X2966" s="4"/>
      <c r="Y2966" s="4"/>
      <c r="Z2966" s="4"/>
      <c r="AA2966" s="4"/>
      <c r="AB2966" s="4"/>
      <c r="AC2966" s="4"/>
      <c r="AD2966" s="4"/>
      <c r="AE2966" s="4"/>
      <c r="AF2966" s="4"/>
      <c r="AG2966" s="4"/>
      <c r="AH2966" s="4"/>
      <c r="AI2966" s="4"/>
      <c r="AJ2966" s="4"/>
      <c r="AK2966" s="4"/>
      <c r="AL2966" s="4"/>
      <c r="AM2966" s="4"/>
      <c r="AN2966" s="4"/>
      <c r="AO2966" s="4"/>
      <c r="AP2966" s="4"/>
      <c r="AQ2966" s="4"/>
      <c r="AR2966" s="4"/>
      <c r="AS2966" s="4"/>
      <c r="AT2966" s="4"/>
      <c r="AU2966" s="4"/>
      <c r="AV2966" s="4"/>
      <c r="AW2966" s="4"/>
      <c r="AX2966" s="4"/>
      <c r="AY2966" s="4"/>
      <c r="AZ2966" s="4"/>
      <c r="BA2966" s="4"/>
      <c r="BB2966" s="4"/>
      <c r="BC2966" s="4"/>
      <c r="BD2966" s="4"/>
      <c r="BE2966" s="4"/>
      <c r="BF2966" s="4"/>
      <c r="BG2966" s="4"/>
      <c r="BH2966" s="4"/>
      <c r="BI2966" s="4"/>
      <c r="BJ2966" s="4"/>
      <c r="BK2966" s="4"/>
      <c r="BL2966" s="4"/>
      <c r="BM2966" s="4"/>
      <c r="BN2966" s="4"/>
      <c r="BO2966" s="4"/>
      <c r="BP2966" s="4"/>
      <c r="BQ2966" s="4"/>
      <c r="BR2966" s="4"/>
      <c r="BS2966" s="4"/>
      <c r="BT2966" s="4"/>
      <c r="BU2966" s="4"/>
      <c r="BV2966" s="4"/>
      <c r="BW2966" s="4"/>
      <c r="BZ2966" s="7"/>
      <c r="CF2966" s="7"/>
      <c r="CG2966" s="14"/>
      <c r="CH2966" s="7"/>
      <c r="CI2966" s="14"/>
      <c r="CJ2966" s="7"/>
      <c r="CK2966" s="14"/>
      <c r="CL2966" s="7"/>
      <c r="CM2966" s="14"/>
    </row>
    <row r="2967" spans="1:91" x14ac:dyDescent="0.3">
      <c r="A2967" s="10">
        <v>151</v>
      </c>
      <c r="B2967" s="36" t="s">
        <v>860</v>
      </c>
      <c r="G2967" s="36" t="s">
        <v>8393</v>
      </c>
      <c r="K2967" s="7"/>
      <c r="L2967" s="7" t="s">
        <v>834</v>
      </c>
      <c r="M2967" s="7" t="s">
        <v>669</v>
      </c>
      <c r="N2967" s="4"/>
      <c r="O2967" s="4"/>
      <c r="P2967" s="4"/>
      <c r="Q2967" s="4"/>
      <c r="R2967" s="4"/>
      <c r="S2967" s="4"/>
      <c r="T2967" s="4"/>
      <c r="U2967" s="4"/>
      <c r="V2967" s="4"/>
      <c r="W2967" s="4"/>
      <c r="X2967" s="4"/>
      <c r="Y2967" s="4"/>
      <c r="Z2967" s="4"/>
      <c r="AA2967" s="4"/>
      <c r="AB2967" s="4"/>
      <c r="AC2967" s="4"/>
      <c r="AD2967" s="4"/>
      <c r="AE2967" s="4"/>
      <c r="AF2967" s="4"/>
      <c r="AG2967" s="4"/>
      <c r="AH2967" s="4"/>
      <c r="AI2967" s="4"/>
      <c r="AJ2967" s="4"/>
      <c r="AK2967" s="4"/>
      <c r="AL2967" s="4"/>
      <c r="AM2967" s="4"/>
      <c r="AN2967" s="4"/>
      <c r="AO2967" s="4"/>
      <c r="AP2967" s="4"/>
      <c r="AQ2967" s="4"/>
      <c r="AR2967" s="4"/>
      <c r="AS2967" s="4"/>
      <c r="AT2967" s="4"/>
      <c r="AU2967" s="4"/>
      <c r="AV2967" s="4"/>
      <c r="AW2967" s="4"/>
      <c r="AX2967" s="4"/>
      <c r="AY2967" s="4"/>
      <c r="AZ2967" s="4"/>
      <c r="BA2967" s="4"/>
      <c r="BB2967" s="4"/>
      <c r="BC2967" s="4"/>
      <c r="BD2967" s="4"/>
      <c r="BE2967" s="4"/>
      <c r="BF2967" s="4"/>
      <c r="BG2967" s="4"/>
      <c r="BH2967" s="4"/>
      <c r="BI2967" s="4"/>
      <c r="BJ2967" s="4"/>
      <c r="BK2967" s="4"/>
      <c r="BL2967" s="4"/>
      <c r="BM2967" s="4"/>
      <c r="BN2967" s="4"/>
      <c r="BO2967" s="4"/>
      <c r="BP2967" s="4"/>
      <c r="BQ2967" s="4"/>
      <c r="BR2967" s="4"/>
      <c r="BS2967" s="4"/>
      <c r="BT2967" s="4"/>
      <c r="BU2967" s="4"/>
      <c r="BV2967" s="4"/>
      <c r="BW2967" s="4"/>
      <c r="BZ2967" s="7"/>
      <c r="CF2967" s="7"/>
      <c r="CG2967" s="14"/>
      <c r="CH2967" s="7"/>
      <c r="CI2967" s="14"/>
      <c r="CJ2967" s="7"/>
      <c r="CK2967" s="14"/>
      <c r="CL2967" s="7"/>
      <c r="CM2967" s="14"/>
    </row>
    <row r="2968" spans="1:91" x14ac:dyDescent="0.3">
      <c r="A2968" s="10">
        <v>151</v>
      </c>
      <c r="B2968" s="36" t="s">
        <v>1058</v>
      </c>
      <c r="G2968" s="36" t="s">
        <v>8394</v>
      </c>
      <c r="K2968" s="7"/>
      <c r="L2968" s="7" t="s">
        <v>834</v>
      </c>
      <c r="M2968" s="7" t="s">
        <v>669</v>
      </c>
      <c r="N2968" s="4"/>
      <c r="O2968" s="4"/>
      <c r="P2968" s="4"/>
      <c r="Q2968" s="4"/>
      <c r="R2968" s="4"/>
      <c r="S2968" s="4"/>
      <c r="T2968" s="4"/>
      <c r="U2968" s="4"/>
      <c r="V2968" s="4"/>
      <c r="W2968" s="4"/>
      <c r="X2968" s="4"/>
      <c r="Y2968" s="4"/>
      <c r="Z2968" s="4"/>
      <c r="AA2968" s="4"/>
      <c r="AB2968" s="4"/>
      <c r="AC2968" s="4"/>
      <c r="AD2968" s="4"/>
      <c r="AE2968" s="4"/>
      <c r="AF2968" s="4"/>
      <c r="AG2968" s="4"/>
      <c r="AH2968" s="4"/>
      <c r="AI2968" s="4"/>
      <c r="AJ2968" s="4"/>
      <c r="AK2968" s="4"/>
      <c r="AL2968" s="4"/>
      <c r="AM2968" s="4"/>
      <c r="AN2968" s="4"/>
      <c r="AO2968" s="4"/>
      <c r="AP2968" s="4"/>
      <c r="AQ2968" s="4"/>
      <c r="AR2968" s="4"/>
      <c r="AS2968" s="4"/>
      <c r="AT2968" s="4"/>
      <c r="AU2968" s="4"/>
      <c r="AV2968" s="4"/>
      <c r="AW2968" s="4"/>
      <c r="AX2968" s="4"/>
      <c r="AY2968" s="4"/>
      <c r="AZ2968" s="4"/>
      <c r="BA2968" s="4"/>
      <c r="BB2968" s="4"/>
      <c r="BC2968" s="4"/>
      <c r="BD2968" s="4"/>
      <c r="BE2968" s="4"/>
      <c r="BF2968" s="4"/>
      <c r="BG2968" s="4"/>
      <c r="BH2968" s="4"/>
      <c r="BI2968" s="4"/>
      <c r="BJ2968" s="4"/>
      <c r="BK2968" s="4"/>
      <c r="BL2968" s="4"/>
      <c r="BM2968" s="4"/>
      <c r="BN2968" s="4"/>
      <c r="BO2968" s="4"/>
      <c r="BP2968" s="4"/>
      <c r="BQ2968" s="4"/>
      <c r="BR2968" s="4"/>
      <c r="BS2968" s="4"/>
      <c r="BT2968" s="4"/>
      <c r="BU2968" s="4"/>
      <c r="BV2968" s="4"/>
      <c r="BW2968" s="4"/>
      <c r="BZ2968" s="7"/>
      <c r="CF2968" s="7"/>
      <c r="CG2968" s="14"/>
      <c r="CH2968" s="7"/>
      <c r="CI2968" s="14"/>
      <c r="CJ2968" s="7"/>
      <c r="CK2968" s="14"/>
      <c r="CL2968" s="7"/>
      <c r="CM2968" s="14"/>
    </row>
    <row r="2969" spans="1:91" x14ac:dyDescent="0.3">
      <c r="A2969" s="10">
        <v>151</v>
      </c>
      <c r="B2969" s="36" t="s">
        <v>1058</v>
      </c>
      <c r="G2969" s="36" t="s">
        <v>8395</v>
      </c>
      <c r="K2969" s="7"/>
      <c r="L2969" s="7" t="s">
        <v>834</v>
      </c>
      <c r="M2969" s="7" t="s">
        <v>669</v>
      </c>
      <c r="N2969" s="4"/>
      <c r="O2969" s="4"/>
      <c r="P2969" s="4"/>
      <c r="Q2969" s="4"/>
      <c r="R2969" s="4"/>
      <c r="S2969" s="4"/>
      <c r="T2969" s="4"/>
      <c r="U2969" s="4"/>
      <c r="V2969" s="4"/>
      <c r="W2969" s="4"/>
      <c r="X2969" s="4"/>
      <c r="Y2969" s="4"/>
      <c r="Z2969" s="4"/>
      <c r="AA2969" s="4"/>
      <c r="AB2969" s="4"/>
      <c r="AC2969" s="4"/>
      <c r="AD2969" s="4"/>
      <c r="AE2969" s="4"/>
      <c r="AF2969" s="4"/>
      <c r="AG2969" s="4"/>
      <c r="AH2969" s="4"/>
      <c r="AI2969" s="4"/>
      <c r="AJ2969" s="4"/>
      <c r="AK2969" s="4"/>
      <c r="AL2969" s="4"/>
      <c r="AM2969" s="4"/>
      <c r="AN2969" s="4"/>
      <c r="AO2969" s="4"/>
      <c r="AP2969" s="4"/>
      <c r="AQ2969" s="4"/>
      <c r="AR2969" s="4"/>
      <c r="AS2969" s="4"/>
      <c r="AT2969" s="4"/>
      <c r="AU2969" s="4"/>
      <c r="AV2969" s="4"/>
      <c r="AW2969" s="4"/>
      <c r="AX2969" s="4"/>
      <c r="AY2969" s="4"/>
      <c r="AZ2969" s="4"/>
      <c r="BA2969" s="4"/>
      <c r="BB2969" s="4"/>
      <c r="BC2969" s="4"/>
      <c r="BD2969" s="4"/>
      <c r="BE2969" s="4"/>
      <c r="BF2969" s="4"/>
      <c r="BG2969" s="4"/>
      <c r="BH2969" s="4"/>
      <c r="BI2969" s="4"/>
      <c r="BJ2969" s="4"/>
      <c r="BK2969" s="4"/>
      <c r="BL2969" s="4"/>
      <c r="BM2969" s="4"/>
      <c r="BN2969" s="4"/>
      <c r="BO2969" s="4"/>
      <c r="BP2969" s="4"/>
      <c r="BQ2969" s="4"/>
      <c r="BR2969" s="4"/>
      <c r="BS2969" s="4"/>
      <c r="BT2969" s="4"/>
      <c r="BU2969" s="4"/>
      <c r="BV2969" s="4"/>
      <c r="BW2969" s="4"/>
      <c r="BZ2969" s="7"/>
      <c r="CF2969" s="7"/>
      <c r="CG2969" s="14"/>
      <c r="CH2969" s="7"/>
      <c r="CI2969" s="14"/>
      <c r="CJ2969" s="7"/>
      <c r="CK2969" s="14"/>
      <c r="CL2969" s="7"/>
      <c r="CM2969" s="14"/>
    </row>
    <row r="2970" spans="1:91" x14ac:dyDescent="0.3">
      <c r="A2970" s="10">
        <v>151</v>
      </c>
      <c r="B2970" s="36" t="s">
        <v>1058</v>
      </c>
      <c r="G2970" s="36" t="s">
        <v>8396</v>
      </c>
      <c r="K2970" s="7"/>
      <c r="L2970" s="7" t="s">
        <v>834</v>
      </c>
      <c r="M2970" s="7" t="s">
        <v>669</v>
      </c>
      <c r="N2970" s="4"/>
      <c r="O2970" s="4"/>
      <c r="P2970" s="4"/>
      <c r="Q2970" s="4"/>
      <c r="R2970" s="4"/>
      <c r="S2970" s="4"/>
      <c r="T2970" s="4"/>
      <c r="U2970" s="4"/>
      <c r="V2970" s="4"/>
      <c r="W2970" s="4"/>
      <c r="X2970" s="4"/>
      <c r="Y2970" s="4"/>
      <c r="Z2970" s="4"/>
      <c r="AA2970" s="4"/>
      <c r="AB2970" s="4"/>
      <c r="AC2970" s="4"/>
      <c r="AD2970" s="4"/>
      <c r="AE2970" s="4"/>
      <c r="AF2970" s="4"/>
      <c r="AG2970" s="4"/>
      <c r="AH2970" s="4"/>
      <c r="AI2970" s="4"/>
      <c r="AJ2970" s="4"/>
      <c r="AK2970" s="4"/>
      <c r="AL2970" s="4"/>
      <c r="AM2970" s="4"/>
      <c r="AN2970" s="4"/>
      <c r="AO2970" s="4"/>
      <c r="AP2970" s="4"/>
      <c r="AQ2970" s="4"/>
      <c r="AR2970" s="4"/>
      <c r="AS2970" s="4"/>
      <c r="AT2970" s="4"/>
      <c r="AU2970" s="4"/>
      <c r="AV2970" s="4"/>
      <c r="AW2970" s="4"/>
      <c r="AX2970" s="4"/>
      <c r="AY2970" s="4"/>
      <c r="AZ2970" s="4"/>
      <c r="BA2970" s="4"/>
      <c r="BB2970" s="4"/>
      <c r="BC2970" s="4"/>
      <c r="BD2970" s="4"/>
      <c r="BE2970" s="4"/>
      <c r="BF2970" s="4"/>
      <c r="BG2970" s="4"/>
      <c r="BH2970" s="4"/>
      <c r="BI2970" s="4"/>
      <c r="BJ2970" s="4"/>
      <c r="BK2970" s="4"/>
      <c r="BL2970" s="4"/>
      <c r="BM2970" s="4"/>
      <c r="BN2970" s="4"/>
      <c r="BO2970" s="4"/>
      <c r="BP2970" s="4"/>
      <c r="BQ2970" s="4"/>
      <c r="BR2970" s="4"/>
      <c r="BS2970" s="4"/>
      <c r="BT2970" s="4"/>
      <c r="BU2970" s="4"/>
      <c r="BV2970" s="4"/>
      <c r="BW2970" s="4"/>
      <c r="BZ2970" s="7"/>
      <c r="CF2970" s="7"/>
      <c r="CG2970" s="14"/>
      <c r="CH2970" s="7"/>
      <c r="CI2970" s="14"/>
      <c r="CJ2970" s="7"/>
      <c r="CK2970" s="14"/>
      <c r="CL2970" s="7"/>
      <c r="CM2970" s="14"/>
    </row>
    <row r="2971" spans="1:91" x14ac:dyDescent="0.3">
      <c r="A2971" s="10">
        <v>151</v>
      </c>
      <c r="B2971" s="36" t="s">
        <v>1058</v>
      </c>
      <c r="G2971" s="36" t="s">
        <v>8397</v>
      </c>
      <c r="K2971" s="7"/>
      <c r="L2971" s="7" t="s">
        <v>834</v>
      </c>
      <c r="M2971" s="7" t="s">
        <v>669</v>
      </c>
      <c r="N2971" s="4"/>
      <c r="O2971" s="4"/>
      <c r="P2971" s="4"/>
      <c r="Q2971" s="4"/>
      <c r="R2971" s="4"/>
      <c r="S2971" s="4"/>
      <c r="T2971" s="4"/>
      <c r="U2971" s="4"/>
      <c r="V2971" s="4"/>
      <c r="W2971" s="4"/>
      <c r="X2971" s="4"/>
      <c r="Y2971" s="4"/>
      <c r="Z2971" s="4"/>
      <c r="AA2971" s="4"/>
      <c r="AB2971" s="4"/>
      <c r="AC2971" s="4"/>
      <c r="AD2971" s="4"/>
      <c r="AE2971" s="4"/>
      <c r="AF2971" s="4"/>
      <c r="AG2971" s="4"/>
      <c r="AH2971" s="4"/>
      <c r="AI2971" s="4"/>
      <c r="AJ2971" s="4"/>
      <c r="AK2971" s="4"/>
      <c r="AL2971" s="4"/>
      <c r="AM2971" s="4"/>
      <c r="AN2971" s="4"/>
      <c r="AO2971" s="4"/>
      <c r="AP2971" s="4"/>
      <c r="AQ2971" s="4"/>
      <c r="AR2971" s="4"/>
      <c r="AS2971" s="4"/>
      <c r="AT2971" s="4"/>
      <c r="AU2971" s="4"/>
      <c r="AV2971" s="4"/>
      <c r="AW2971" s="4"/>
      <c r="AX2971" s="4"/>
      <c r="AY2971" s="4"/>
      <c r="AZ2971" s="4"/>
      <c r="BA2971" s="4"/>
      <c r="BB2971" s="4"/>
      <c r="BC2971" s="4"/>
      <c r="BD2971" s="4"/>
      <c r="BE2971" s="4"/>
      <c r="BF2971" s="4"/>
      <c r="BG2971" s="4"/>
      <c r="BH2971" s="4"/>
      <c r="BI2971" s="4"/>
      <c r="BJ2971" s="4"/>
      <c r="BK2971" s="4"/>
      <c r="BL2971" s="4"/>
      <c r="BM2971" s="4"/>
      <c r="BN2971" s="4"/>
      <c r="BO2971" s="4"/>
      <c r="BP2971" s="4"/>
      <c r="BQ2971" s="4"/>
      <c r="BR2971" s="4"/>
      <c r="BS2971" s="4"/>
      <c r="BT2971" s="4"/>
      <c r="BU2971" s="4"/>
      <c r="BV2971" s="4"/>
      <c r="BW2971" s="4"/>
      <c r="BZ2971" s="7"/>
      <c r="CF2971" s="7"/>
      <c r="CG2971" s="14"/>
      <c r="CH2971" s="7"/>
      <c r="CI2971" s="14"/>
      <c r="CJ2971" s="7"/>
      <c r="CK2971" s="14"/>
      <c r="CL2971" s="7"/>
      <c r="CM2971" s="14"/>
    </row>
    <row r="2972" spans="1:91" x14ac:dyDescent="0.3">
      <c r="A2972" s="10">
        <v>151</v>
      </c>
      <c r="B2972" s="36" t="s">
        <v>888</v>
      </c>
      <c r="G2972" s="36" t="s">
        <v>8398</v>
      </c>
      <c r="K2972" s="7"/>
      <c r="L2972" s="7" t="s">
        <v>834</v>
      </c>
      <c r="M2972" s="7" t="s">
        <v>765</v>
      </c>
      <c r="N2972" s="4"/>
      <c r="O2972" s="4"/>
      <c r="P2972" s="4"/>
      <c r="Q2972" s="4"/>
      <c r="R2972" s="4"/>
      <c r="S2972" s="4"/>
      <c r="T2972" s="4"/>
      <c r="U2972" s="4"/>
      <c r="V2972" s="4"/>
      <c r="W2972" s="4"/>
      <c r="X2972" s="4"/>
      <c r="Y2972" s="4"/>
      <c r="Z2972" s="4"/>
      <c r="AA2972" s="4"/>
      <c r="AB2972" s="4"/>
      <c r="AC2972" s="4"/>
      <c r="AD2972" s="4"/>
      <c r="AE2972" s="4"/>
      <c r="AF2972" s="4"/>
      <c r="AG2972" s="4"/>
      <c r="AH2972" s="4"/>
      <c r="AI2972" s="4"/>
      <c r="AJ2972" s="4"/>
      <c r="AK2972" s="4"/>
      <c r="AL2972" s="4"/>
      <c r="AM2972" s="4"/>
      <c r="AN2972" s="4"/>
      <c r="AO2972" s="4"/>
      <c r="AP2972" s="4"/>
      <c r="AQ2972" s="4"/>
      <c r="AR2972" s="4"/>
      <c r="AS2972" s="4"/>
      <c r="AT2972" s="4"/>
      <c r="AU2972" s="4"/>
      <c r="AV2972" s="4"/>
      <c r="AW2972" s="4"/>
      <c r="AX2972" s="4"/>
      <c r="AY2972" s="4"/>
      <c r="AZ2972" s="4"/>
      <c r="BA2972" s="4"/>
      <c r="BB2972" s="4"/>
      <c r="BC2972" s="4"/>
      <c r="BD2972" s="4"/>
      <c r="BE2972" s="4"/>
      <c r="BF2972" s="4"/>
      <c r="BG2972" s="4"/>
      <c r="BH2972" s="4"/>
      <c r="BI2972" s="4"/>
      <c r="BJ2972" s="4"/>
      <c r="BK2972" s="4"/>
      <c r="BL2972" s="4"/>
      <c r="BM2972" s="4"/>
      <c r="BN2972" s="4"/>
      <c r="BO2972" s="4"/>
      <c r="BP2972" s="4"/>
      <c r="BQ2972" s="4"/>
      <c r="BR2972" s="4"/>
      <c r="BS2972" s="4"/>
      <c r="BT2972" s="4"/>
      <c r="BU2972" s="4"/>
      <c r="BV2972" s="4"/>
      <c r="BW2972" s="4"/>
      <c r="BZ2972" s="7"/>
      <c r="CF2972" s="7"/>
      <c r="CG2972" s="14"/>
      <c r="CH2972" s="7"/>
      <c r="CI2972" s="14"/>
      <c r="CJ2972" s="7"/>
      <c r="CK2972" s="14"/>
      <c r="CL2972" s="7"/>
      <c r="CM2972" s="14"/>
    </row>
    <row r="2973" spans="1:91" x14ac:dyDescent="0.3">
      <c r="A2973" s="10">
        <v>151</v>
      </c>
      <c r="B2973" s="36" t="s">
        <v>1058</v>
      </c>
      <c r="G2973" s="36" t="s">
        <v>8399</v>
      </c>
      <c r="K2973" s="7"/>
      <c r="L2973" s="7" t="s">
        <v>834</v>
      </c>
      <c r="M2973" s="7" t="s">
        <v>636</v>
      </c>
      <c r="N2973" s="4"/>
      <c r="O2973" s="4"/>
      <c r="P2973" s="4"/>
      <c r="Q2973" s="4"/>
      <c r="R2973" s="4"/>
      <c r="S2973" s="4"/>
      <c r="T2973" s="4"/>
      <c r="U2973" s="4"/>
      <c r="V2973" s="4"/>
      <c r="W2973" s="4"/>
      <c r="X2973" s="4"/>
      <c r="Y2973" s="4"/>
      <c r="Z2973" s="4"/>
      <c r="AA2973" s="4"/>
      <c r="AB2973" s="4"/>
      <c r="AC2973" s="4"/>
      <c r="AD2973" s="4"/>
      <c r="AE2973" s="4"/>
      <c r="AF2973" s="4"/>
      <c r="AG2973" s="4"/>
      <c r="AH2973" s="4"/>
      <c r="AI2973" s="4"/>
      <c r="AJ2973" s="4"/>
      <c r="AK2973" s="4"/>
      <c r="AL2973" s="4"/>
      <c r="AM2973" s="4"/>
      <c r="AN2973" s="4"/>
      <c r="AO2973" s="4"/>
      <c r="AP2973" s="4"/>
      <c r="AQ2973" s="4"/>
      <c r="AR2973" s="4"/>
      <c r="AS2973" s="4"/>
      <c r="AT2973" s="4"/>
      <c r="AU2973" s="4"/>
      <c r="AV2973" s="4"/>
      <c r="AW2973" s="4"/>
      <c r="AX2973" s="4"/>
      <c r="AY2973" s="4"/>
      <c r="AZ2973" s="4"/>
      <c r="BA2973" s="4"/>
      <c r="BB2973" s="4"/>
      <c r="BC2973" s="4"/>
      <c r="BD2973" s="4"/>
      <c r="BE2973" s="4"/>
      <c r="BF2973" s="4"/>
      <c r="BG2973" s="4"/>
      <c r="BH2973" s="4"/>
      <c r="BI2973" s="4"/>
      <c r="BJ2973" s="4"/>
      <c r="BK2973" s="4"/>
      <c r="BL2973" s="4"/>
      <c r="BM2973" s="4"/>
      <c r="BN2973" s="4"/>
      <c r="BO2973" s="4"/>
      <c r="BP2973" s="4"/>
      <c r="BQ2973" s="4"/>
      <c r="BR2973" s="4"/>
      <c r="BS2973" s="4"/>
      <c r="BT2973" s="4"/>
      <c r="BU2973" s="4"/>
      <c r="BV2973" s="4"/>
      <c r="BW2973" s="4"/>
      <c r="BZ2973" s="7"/>
      <c r="CF2973" s="7"/>
      <c r="CG2973" s="14"/>
      <c r="CH2973" s="7"/>
      <c r="CI2973" s="14"/>
      <c r="CJ2973" s="7"/>
      <c r="CK2973" s="14"/>
      <c r="CL2973" s="7"/>
      <c r="CM2973" s="14"/>
    </row>
    <row r="2974" spans="1:91" x14ac:dyDescent="0.3">
      <c r="A2974" s="10">
        <v>151</v>
      </c>
      <c r="B2974" s="36" t="s">
        <v>1094</v>
      </c>
      <c r="G2974" s="36" t="s">
        <v>8400</v>
      </c>
      <c r="K2974" s="7"/>
      <c r="L2974" s="7" t="s">
        <v>834</v>
      </c>
      <c r="M2974" s="7" t="s">
        <v>669</v>
      </c>
      <c r="N2974" s="4"/>
      <c r="O2974" s="4"/>
      <c r="P2974" s="4"/>
      <c r="Q2974" s="4"/>
      <c r="R2974" s="4"/>
      <c r="S2974" s="4"/>
      <c r="T2974" s="4"/>
      <c r="U2974" s="4"/>
      <c r="V2974" s="4"/>
      <c r="W2974" s="4"/>
      <c r="X2974" s="4"/>
      <c r="Y2974" s="4"/>
      <c r="Z2974" s="4"/>
      <c r="AA2974" s="4"/>
      <c r="AB2974" s="4"/>
      <c r="AC2974" s="4"/>
      <c r="AD2974" s="4"/>
      <c r="AE2974" s="4"/>
      <c r="AF2974" s="4"/>
      <c r="AG2974" s="4"/>
      <c r="AH2974" s="4"/>
      <c r="AI2974" s="4"/>
      <c r="AJ2974" s="4"/>
      <c r="AK2974" s="4"/>
      <c r="AL2974" s="4"/>
      <c r="AM2974" s="4"/>
      <c r="AN2974" s="4"/>
      <c r="AO2974" s="4"/>
      <c r="AP2974" s="4"/>
      <c r="AQ2974" s="4"/>
      <c r="AR2974" s="4"/>
      <c r="AS2974" s="4"/>
      <c r="AT2974" s="4"/>
      <c r="AU2974" s="4"/>
      <c r="AV2974" s="4"/>
      <c r="AW2974" s="4"/>
      <c r="AX2974" s="4"/>
      <c r="AY2974" s="4"/>
      <c r="AZ2974" s="4"/>
      <c r="BA2974" s="4"/>
      <c r="BB2974" s="4"/>
      <c r="BC2974" s="4"/>
      <c r="BD2974" s="4"/>
      <c r="BE2974" s="4"/>
      <c r="BF2974" s="4"/>
      <c r="BG2974" s="4"/>
      <c r="BH2974" s="4"/>
      <c r="BI2974" s="4"/>
      <c r="BJ2974" s="4"/>
      <c r="BK2974" s="4"/>
      <c r="BL2974" s="4"/>
      <c r="BM2974" s="4"/>
      <c r="BN2974" s="4"/>
      <c r="BO2974" s="4"/>
      <c r="BP2974" s="4"/>
      <c r="BQ2974" s="4"/>
      <c r="BR2974" s="4"/>
      <c r="BS2974" s="4"/>
      <c r="BT2974" s="4"/>
      <c r="BU2974" s="4"/>
      <c r="BV2974" s="4"/>
      <c r="BW2974" s="4"/>
      <c r="BZ2974" s="7"/>
      <c r="CF2974" s="7"/>
      <c r="CG2974" s="14"/>
      <c r="CH2974" s="7"/>
      <c r="CI2974" s="14"/>
      <c r="CJ2974" s="7"/>
      <c r="CK2974" s="14"/>
      <c r="CL2974" s="7"/>
      <c r="CM2974" s="14"/>
    </row>
    <row r="2975" spans="1:91" x14ac:dyDescent="0.3">
      <c r="A2975" s="10">
        <v>151</v>
      </c>
      <c r="B2975" s="36" t="s">
        <v>863</v>
      </c>
      <c r="G2975" s="36" t="s">
        <v>8401</v>
      </c>
      <c r="K2975" s="7"/>
      <c r="L2975" s="7" t="s">
        <v>834</v>
      </c>
      <c r="M2975" s="7" t="s">
        <v>669</v>
      </c>
      <c r="N2975" s="4"/>
      <c r="O2975" s="4"/>
      <c r="P2975" s="4"/>
      <c r="Q2975" s="4"/>
      <c r="R2975" s="4"/>
      <c r="S2975" s="4"/>
      <c r="T2975" s="4"/>
      <c r="U2975" s="4"/>
      <c r="V2975" s="4"/>
      <c r="W2975" s="4"/>
      <c r="X2975" s="4"/>
      <c r="Y2975" s="4"/>
      <c r="Z2975" s="4"/>
      <c r="AA2975" s="4"/>
      <c r="AB2975" s="4"/>
      <c r="AC2975" s="4"/>
      <c r="AD2975" s="4"/>
      <c r="AE2975" s="4"/>
      <c r="AF2975" s="4"/>
      <c r="AG2975" s="4"/>
      <c r="AH2975" s="4"/>
      <c r="AI2975" s="4"/>
      <c r="AJ2975" s="4"/>
      <c r="AK2975" s="4"/>
      <c r="AL2975" s="4"/>
      <c r="AM2975" s="4"/>
      <c r="AN2975" s="4"/>
      <c r="AO2975" s="4"/>
      <c r="AP2975" s="4"/>
      <c r="AQ2975" s="4"/>
      <c r="AR2975" s="4"/>
      <c r="AS2975" s="4"/>
      <c r="AT2975" s="4"/>
      <c r="AU2975" s="4"/>
      <c r="AV2975" s="4"/>
      <c r="AW2975" s="4"/>
      <c r="AX2975" s="4"/>
      <c r="AY2975" s="4"/>
      <c r="AZ2975" s="4"/>
      <c r="BA2975" s="4"/>
      <c r="BB2975" s="4"/>
      <c r="BC2975" s="4"/>
      <c r="BD2975" s="4"/>
      <c r="BE2975" s="4"/>
      <c r="BF2975" s="4"/>
      <c r="BG2975" s="4"/>
      <c r="BH2975" s="4"/>
      <c r="BI2975" s="4"/>
      <c r="BJ2975" s="4"/>
      <c r="BK2975" s="4"/>
      <c r="BL2975" s="4"/>
      <c r="BM2975" s="4"/>
      <c r="BN2975" s="4"/>
      <c r="BO2975" s="4"/>
      <c r="BP2975" s="4"/>
      <c r="BQ2975" s="4"/>
      <c r="BR2975" s="4"/>
      <c r="BS2975" s="4"/>
      <c r="BT2975" s="4"/>
      <c r="BU2975" s="4"/>
      <c r="BV2975" s="4"/>
      <c r="BW2975" s="4"/>
      <c r="BZ2975" s="7"/>
      <c r="CF2975" s="7"/>
      <c r="CG2975" s="14"/>
      <c r="CH2975" s="7"/>
      <c r="CI2975" s="14"/>
      <c r="CJ2975" s="7"/>
      <c r="CK2975" s="14"/>
      <c r="CL2975" s="7"/>
      <c r="CM2975" s="14"/>
    </row>
    <row r="2976" spans="1:91" x14ac:dyDescent="0.3">
      <c r="A2976" s="10">
        <v>151</v>
      </c>
      <c r="B2976" s="36" t="s">
        <v>1139</v>
      </c>
      <c r="G2976" s="36" t="s">
        <v>8402</v>
      </c>
      <c r="K2976" s="7"/>
      <c r="L2976" s="7" t="s">
        <v>834</v>
      </c>
      <c r="M2976" s="7" t="s">
        <v>669</v>
      </c>
      <c r="N2976" s="4"/>
      <c r="O2976" s="4"/>
      <c r="P2976" s="4"/>
      <c r="Q2976" s="4"/>
      <c r="R2976" s="4"/>
      <c r="S2976" s="4"/>
      <c r="T2976" s="4"/>
      <c r="U2976" s="4"/>
      <c r="V2976" s="4"/>
      <c r="W2976" s="4"/>
      <c r="X2976" s="4"/>
      <c r="Y2976" s="4"/>
      <c r="Z2976" s="4"/>
      <c r="AA2976" s="4"/>
      <c r="AB2976" s="4"/>
      <c r="AC2976" s="4"/>
      <c r="AD2976" s="4"/>
      <c r="AE2976" s="4"/>
      <c r="AF2976" s="4"/>
      <c r="AG2976" s="4"/>
      <c r="AH2976" s="4"/>
      <c r="AI2976" s="4"/>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4"/>
      <c r="BH2976" s="4"/>
      <c r="BI2976" s="4"/>
      <c r="BJ2976" s="4"/>
      <c r="BK2976" s="4"/>
      <c r="BL2976" s="4"/>
      <c r="BM2976" s="4"/>
      <c r="BN2976" s="4"/>
      <c r="BO2976" s="4"/>
      <c r="BP2976" s="4"/>
      <c r="BQ2976" s="4"/>
      <c r="BR2976" s="4"/>
      <c r="BS2976" s="4"/>
      <c r="BT2976" s="4"/>
      <c r="BU2976" s="4"/>
      <c r="BV2976" s="4"/>
      <c r="BW2976" s="4"/>
      <c r="BZ2976" s="7"/>
      <c r="CF2976" s="7"/>
      <c r="CG2976" s="14"/>
      <c r="CH2976" s="7"/>
      <c r="CI2976" s="14"/>
      <c r="CJ2976" s="7"/>
      <c r="CK2976" s="14"/>
      <c r="CL2976" s="7"/>
      <c r="CM2976" s="14"/>
    </row>
    <row r="2977" spans="1:91" x14ac:dyDescent="0.3">
      <c r="A2977" s="10">
        <v>151</v>
      </c>
      <c r="B2977" s="36" t="s">
        <v>860</v>
      </c>
      <c r="G2977" s="36" t="s">
        <v>8403</v>
      </c>
      <c r="K2977" s="7"/>
      <c r="L2977" s="7" t="s">
        <v>834</v>
      </c>
      <c r="M2977" s="7" t="s">
        <v>5917</v>
      </c>
      <c r="N2977" s="4"/>
      <c r="O2977" s="4"/>
      <c r="P2977" s="4"/>
      <c r="Q2977" s="4"/>
      <c r="R2977" s="4"/>
      <c r="S2977" s="4"/>
      <c r="T2977" s="4"/>
      <c r="U2977" s="4"/>
      <c r="V2977" s="4"/>
      <c r="W2977" s="4"/>
      <c r="X2977" s="4"/>
      <c r="Y2977" s="4"/>
      <c r="Z2977" s="4"/>
      <c r="AA2977" s="4"/>
      <c r="AB2977" s="4"/>
      <c r="AC2977" s="4"/>
      <c r="AD2977" s="4"/>
      <c r="AE2977" s="4"/>
      <c r="AF2977" s="4"/>
      <c r="AG2977" s="4"/>
      <c r="AH2977" s="4"/>
      <c r="AI2977" s="4"/>
      <c r="AJ2977" s="4"/>
      <c r="AK2977" s="4"/>
      <c r="AL2977" s="4"/>
      <c r="AM2977" s="4"/>
      <c r="AN2977" s="4"/>
      <c r="AO2977" s="4"/>
      <c r="AP2977" s="4"/>
      <c r="AQ2977" s="4"/>
      <c r="AR2977" s="4"/>
      <c r="AS2977" s="4"/>
      <c r="AT2977" s="4"/>
      <c r="AU2977" s="4"/>
      <c r="AV2977" s="4"/>
      <c r="AW2977" s="4"/>
      <c r="AX2977" s="4"/>
      <c r="AY2977" s="4"/>
      <c r="AZ2977" s="4"/>
      <c r="BA2977" s="4"/>
      <c r="BB2977" s="4"/>
      <c r="BC2977" s="4"/>
      <c r="BD2977" s="4"/>
      <c r="BE2977" s="4"/>
      <c r="BF2977" s="4"/>
      <c r="BG2977" s="4"/>
      <c r="BH2977" s="4"/>
      <c r="BI2977" s="4"/>
      <c r="BJ2977" s="4"/>
      <c r="BK2977" s="4"/>
      <c r="BL2977" s="4"/>
      <c r="BM2977" s="4"/>
      <c r="BN2977" s="4"/>
      <c r="BO2977" s="4"/>
      <c r="BP2977" s="4"/>
      <c r="BQ2977" s="4"/>
      <c r="BR2977" s="4"/>
      <c r="BS2977" s="4"/>
      <c r="BT2977" s="4"/>
      <c r="BU2977" s="4"/>
      <c r="BV2977" s="4"/>
      <c r="BW2977" s="4"/>
      <c r="BZ2977" s="7"/>
      <c r="CF2977" s="7"/>
      <c r="CG2977" s="14"/>
      <c r="CH2977" s="7"/>
      <c r="CI2977" s="14"/>
      <c r="CJ2977" s="7"/>
      <c r="CK2977" s="14"/>
      <c r="CL2977" s="7"/>
      <c r="CM2977" s="14"/>
    </row>
    <row r="2978" spans="1:91" x14ac:dyDescent="0.3">
      <c r="A2978" s="10">
        <v>151</v>
      </c>
      <c r="B2978" s="36" t="s">
        <v>7792</v>
      </c>
      <c r="G2978" s="36" t="s">
        <v>8404</v>
      </c>
      <c r="K2978" s="7"/>
      <c r="L2978" s="7" t="s">
        <v>834</v>
      </c>
      <c r="M2978" s="7" t="s">
        <v>669</v>
      </c>
      <c r="N2978" s="4"/>
      <c r="O2978" s="4"/>
      <c r="P2978" s="4"/>
      <c r="Q2978" s="4"/>
      <c r="R2978" s="4"/>
      <c r="S2978" s="4"/>
      <c r="T2978" s="4"/>
      <c r="U2978" s="4"/>
      <c r="V2978" s="4"/>
      <c r="W2978" s="4"/>
      <c r="X2978" s="4"/>
      <c r="Y2978" s="4"/>
      <c r="Z2978" s="4"/>
      <c r="AA2978" s="4"/>
      <c r="AB2978" s="4"/>
      <c r="AC2978" s="4"/>
      <c r="AD2978" s="4"/>
      <c r="AE2978" s="4"/>
      <c r="AF2978" s="4"/>
      <c r="AG2978" s="4"/>
      <c r="AH2978" s="4"/>
      <c r="AI2978" s="4"/>
      <c r="AJ2978" s="4"/>
      <c r="AK2978" s="4"/>
      <c r="AL2978" s="4"/>
      <c r="AM2978" s="4"/>
      <c r="AN2978" s="4"/>
      <c r="AO2978" s="4"/>
      <c r="AP2978" s="4"/>
      <c r="AQ2978" s="4"/>
      <c r="AR2978" s="4"/>
      <c r="AS2978" s="4"/>
      <c r="AT2978" s="4"/>
      <c r="AU2978" s="4"/>
      <c r="AV2978" s="4"/>
      <c r="AW2978" s="4"/>
      <c r="AX2978" s="4"/>
      <c r="AY2978" s="4"/>
      <c r="AZ2978" s="4"/>
      <c r="BA2978" s="4"/>
      <c r="BB2978" s="4"/>
      <c r="BC2978" s="4"/>
      <c r="BD2978" s="4"/>
      <c r="BE2978" s="4"/>
      <c r="BF2978" s="4"/>
      <c r="BG2978" s="4"/>
      <c r="BH2978" s="4"/>
      <c r="BI2978" s="4"/>
      <c r="BJ2978" s="4"/>
      <c r="BK2978" s="4"/>
      <c r="BL2978" s="4"/>
      <c r="BM2978" s="4"/>
      <c r="BN2978" s="4"/>
      <c r="BO2978" s="4"/>
      <c r="BP2978" s="4"/>
      <c r="BQ2978" s="4"/>
      <c r="BR2978" s="4"/>
      <c r="BS2978" s="4"/>
      <c r="BT2978" s="4"/>
      <c r="BU2978" s="4"/>
      <c r="BV2978" s="4"/>
      <c r="BW2978" s="4"/>
      <c r="BZ2978" s="7"/>
      <c r="CF2978" s="7"/>
      <c r="CG2978" s="14"/>
      <c r="CH2978" s="7"/>
      <c r="CI2978" s="14"/>
      <c r="CJ2978" s="7"/>
      <c r="CK2978" s="14"/>
      <c r="CL2978" s="7"/>
      <c r="CM2978" s="14"/>
    </row>
    <row r="2979" spans="1:91" x14ac:dyDescent="0.3">
      <c r="A2979" s="10">
        <v>151</v>
      </c>
      <c r="B2979" s="36" t="s">
        <v>1058</v>
      </c>
      <c r="G2979" s="36" t="s">
        <v>8405</v>
      </c>
      <c r="K2979" s="7"/>
      <c r="L2979" s="7" t="s">
        <v>834</v>
      </c>
      <c r="M2979" s="7" t="s">
        <v>639</v>
      </c>
      <c r="N2979" s="4"/>
      <c r="O2979" s="4"/>
      <c r="P2979" s="4"/>
      <c r="Q2979" s="4"/>
      <c r="R2979" s="4"/>
      <c r="S2979" s="4"/>
      <c r="T2979" s="4"/>
      <c r="U2979" s="4"/>
      <c r="V2979" s="4"/>
      <c r="W2979" s="4"/>
      <c r="X2979" s="4"/>
      <c r="Y2979" s="4"/>
      <c r="Z2979" s="4"/>
      <c r="AA2979" s="4"/>
      <c r="AB2979" s="4"/>
      <c r="AC2979" s="4"/>
      <c r="AD2979" s="4"/>
      <c r="AE2979" s="4"/>
      <c r="AF2979" s="4"/>
      <c r="AG2979" s="4"/>
      <c r="AH2979" s="4"/>
      <c r="AI2979" s="4"/>
      <c r="AJ2979" s="4"/>
      <c r="AK2979" s="4"/>
      <c r="AL2979" s="4"/>
      <c r="AM2979" s="4"/>
      <c r="AN2979" s="4"/>
      <c r="AO2979" s="4"/>
      <c r="AP2979" s="4"/>
      <c r="AQ2979" s="4"/>
      <c r="AR2979" s="4"/>
      <c r="AS2979" s="4"/>
      <c r="AT2979" s="4"/>
      <c r="AU2979" s="4"/>
      <c r="AV2979" s="4"/>
      <c r="AW2979" s="4"/>
      <c r="AX2979" s="4"/>
      <c r="AY2979" s="4"/>
      <c r="AZ2979" s="4"/>
      <c r="BA2979" s="4"/>
      <c r="BB2979" s="4"/>
      <c r="BC2979" s="4"/>
      <c r="BD2979" s="4"/>
      <c r="BE2979" s="4"/>
      <c r="BF2979" s="4"/>
      <c r="BG2979" s="4"/>
      <c r="BH2979" s="4"/>
      <c r="BI2979" s="4"/>
      <c r="BJ2979" s="4"/>
      <c r="BK2979" s="4"/>
      <c r="BL2979" s="4"/>
      <c r="BM2979" s="4"/>
      <c r="BN2979" s="4"/>
      <c r="BO2979" s="4"/>
      <c r="BP2979" s="4"/>
      <c r="BQ2979" s="4"/>
      <c r="BR2979" s="4"/>
      <c r="BS2979" s="4"/>
      <c r="BT2979" s="4"/>
      <c r="BU2979" s="4"/>
      <c r="BV2979" s="4"/>
      <c r="BW2979" s="4"/>
      <c r="BZ2979" s="7"/>
      <c r="CF2979" s="7"/>
      <c r="CG2979" s="14"/>
      <c r="CH2979" s="7"/>
      <c r="CI2979" s="14"/>
      <c r="CJ2979" s="7"/>
      <c r="CK2979" s="14"/>
      <c r="CL2979" s="7"/>
      <c r="CM2979" s="14"/>
    </row>
    <row r="2980" spans="1:91" x14ac:dyDescent="0.3">
      <c r="A2980" s="10">
        <v>151</v>
      </c>
      <c r="B2980" s="36" t="s">
        <v>1058</v>
      </c>
      <c r="G2980" s="36" t="s">
        <v>8406</v>
      </c>
      <c r="K2980" s="7"/>
      <c r="L2980" s="7" t="s">
        <v>834</v>
      </c>
      <c r="M2980" s="7" t="s">
        <v>669</v>
      </c>
      <c r="N2980" s="4"/>
      <c r="O2980" s="4"/>
      <c r="P2980" s="4"/>
      <c r="Q2980" s="4"/>
      <c r="R2980" s="4"/>
      <c r="S2980" s="4"/>
      <c r="T2980" s="4"/>
      <c r="U2980" s="4"/>
      <c r="V2980" s="4"/>
      <c r="W2980" s="4"/>
      <c r="X2980" s="4"/>
      <c r="Y2980" s="4"/>
      <c r="Z2980" s="4"/>
      <c r="AA2980" s="4"/>
      <c r="AB2980" s="4"/>
      <c r="AC2980" s="4"/>
      <c r="AD2980" s="4"/>
      <c r="AE2980" s="4"/>
      <c r="AF2980" s="4"/>
      <c r="AG2980" s="4"/>
      <c r="AH2980" s="4"/>
      <c r="AI2980" s="4"/>
      <c r="AJ2980" s="4"/>
      <c r="AK2980" s="4"/>
      <c r="AL2980" s="4"/>
      <c r="AM2980" s="4"/>
      <c r="AN2980" s="4"/>
      <c r="AO2980" s="4"/>
      <c r="AP2980" s="4"/>
      <c r="AQ2980" s="4"/>
      <c r="AR2980" s="4"/>
      <c r="AS2980" s="4"/>
      <c r="AT2980" s="4"/>
      <c r="AU2980" s="4"/>
      <c r="AV2980" s="4"/>
      <c r="AW2980" s="4"/>
      <c r="AX2980" s="4"/>
      <c r="AY2980" s="4"/>
      <c r="AZ2980" s="4"/>
      <c r="BA2980" s="4"/>
      <c r="BB2980" s="4"/>
      <c r="BC2980" s="4"/>
      <c r="BD2980" s="4"/>
      <c r="BE2980" s="4"/>
      <c r="BF2980" s="4"/>
      <c r="BG2980" s="4"/>
      <c r="BH2980" s="4"/>
      <c r="BI2980" s="4"/>
      <c r="BJ2980" s="4"/>
      <c r="BK2980" s="4"/>
      <c r="BL2980" s="4"/>
      <c r="BM2980" s="4"/>
      <c r="BN2980" s="4"/>
      <c r="BO2980" s="4"/>
      <c r="BP2980" s="4"/>
      <c r="BQ2980" s="4"/>
      <c r="BR2980" s="4"/>
      <c r="BS2980" s="4"/>
      <c r="BT2980" s="4"/>
      <c r="BU2980" s="4"/>
      <c r="BV2980" s="4"/>
      <c r="BW2980" s="4"/>
      <c r="BZ2980" s="7"/>
      <c r="CF2980" s="7"/>
      <c r="CG2980" s="14"/>
      <c r="CH2980" s="7"/>
      <c r="CI2980" s="14"/>
      <c r="CJ2980" s="7"/>
      <c r="CK2980" s="14"/>
      <c r="CL2980" s="7"/>
      <c r="CM2980" s="14"/>
    </row>
    <row r="2981" spans="1:91" x14ac:dyDescent="0.3">
      <c r="A2981" s="10">
        <v>151</v>
      </c>
      <c r="B2981" s="36" t="s">
        <v>1058</v>
      </c>
      <c r="G2981" s="36" t="s">
        <v>8407</v>
      </c>
      <c r="K2981" s="7"/>
      <c r="L2981" s="7" t="s">
        <v>834</v>
      </c>
      <c r="M2981" s="7" t="s">
        <v>636</v>
      </c>
      <c r="N2981" s="4"/>
      <c r="O2981" s="4"/>
      <c r="P2981" s="4"/>
      <c r="Q2981" s="4"/>
      <c r="R2981" s="4"/>
      <c r="S2981" s="4"/>
      <c r="T2981" s="4"/>
      <c r="U2981" s="4"/>
      <c r="V2981" s="4"/>
      <c r="W2981" s="4"/>
      <c r="X2981" s="4"/>
      <c r="Y2981" s="4"/>
      <c r="Z2981" s="4"/>
      <c r="AA2981" s="4"/>
      <c r="AB2981" s="4"/>
      <c r="AC2981" s="4"/>
      <c r="AD2981" s="4"/>
      <c r="AE2981" s="4"/>
      <c r="AF2981" s="4"/>
      <c r="AG2981" s="4"/>
      <c r="AH2981" s="4"/>
      <c r="AI2981" s="4"/>
      <c r="AJ2981" s="4"/>
      <c r="AK2981" s="4"/>
      <c r="AL2981" s="4"/>
      <c r="AM2981" s="4"/>
      <c r="AN2981" s="4"/>
      <c r="AO2981" s="4"/>
      <c r="AP2981" s="4"/>
      <c r="AQ2981" s="4"/>
      <c r="AR2981" s="4"/>
      <c r="AS2981" s="4"/>
      <c r="AT2981" s="4"/>
      <c r="AU2981" s="4"/>
      <c r="AV2981" s="4"/>
      <c r="AW2981" s="4"/>
      <c r="AX2981" s="4"/>
      <c r="AY2981" s="4"/>
      <c r="AZ2981" s="4"/>
      <c r="BA2981" s="4"/>
      <c r="BB2981" s="4"/>
      <c r="BC2981" s="4"/>
      <c r="BD2981" s="4"/>
      <c r="BE2981" s="4"/>
      <c r="BF2981" s="4"/>
      <c r="BG2981" s="4"/>
      <c r="BH2981" s="4"/>
      <c r="BI2981" s="4"/>
      <c r="BJ2981" s="4"/>
      <c r="BK2981" s="4"/>
      <c r="BL2981" s="4"/>
      <c r="BM2981" s="4"/>
      <c r="BN2981" s="4"/>
      <c r="BO2981" s="4"/>
      <c r="BP2981" s="4"/>
      <c r="BQ2981" s="4"/>
      <c r="BR2981" s="4"/>
      <c r="BS2981" s="4"/>
      <c r="BT2981" s="4"/>
      <c r="BU2981" s="4"/>
      <c r="BV2981" s="4"/>
      <c r="BW2981" s="4"/>
      <c r="BZ2981" s="7"/>
      <c r="CF2981" s="7"/>
      <c r="CG2981" s="14"/>
      <c r="CH2981" s="7"/>
      <c r="CI2981" s="14"/>
      <c r="CJ2981" s="7"/>
      <c r="CK2981" s="14"/>
      <c r="CL2981" s="7"/>
      <c r="CM2981" s="14"/>
    </row>
    <row r="2982" spans="1:91" x14ac:dyDescent="0.3">
      <c r="A2982" s="10">
        <v>151</v>
      </c>
      <c r="B2982" s="36" t="s">
        <v>860</v>
      </c>
      <c r="G2982" s="36" t="s">
        <v>8408</v>
      </c>
      <c r="K2982" s="7"/>
      <c r="L2982" s="7" t="s">
        <v>834</v>
      </c>
      <c r="M2982" s="7" t="s">
        <v>669</v>
      </c>
      <c r="N2982" s="4"/>
      <c r="O2982" s="4"/>
      <c r="P2982" s="4"/>
      <c r="Q2982" s="4"/>
      <c r="R2982" s="4"/>
      <c r="S2982" s="4"/>
      <c r="T2982" s="4"/>
      <c r="U2982" s="4"/>
      <c r="V2982" s="4"/>
      <c r="W2982" s="4"/>
      <c r="X2982" s="4"/>
      <c r="Y2982" s="4"/>
      <c r="Z2982" s="4"/>
      <c r="AA2982" s="4"/>
      <c r="AB2982" s="4"/>
      <c r="AC2982" s="4"/>
      <c r="AD2982" s="4"/>
      <c r="AE2982" s="4"/>
      <c r="AF2982" s="4"/>
      <c r="AG2982" s="4"/>
      <c r="AH2982" s="4"/>
      <c r="AI2982" s="4"/>
      <c r="AJ2982" s="4"/>
      <c r="AK2982" s="4"/>
      <c r="AL2982" s="4"/>
      <c r="AM2982" s="4"/>
      <c r="AN2982" s="4"/>
      <c r="AO2982" s="4"/>
      <c r="AP2982" s="4"/>
      <c r="AQ2982" s="4"/>
      <c r="AR2982" s="4"/>
      <c r="AS2982" s="4"/>
      <c r="AT2982" s="4"/>
      <c r="AU2982" s="4"/>
      <c r="AV2982" s="4"/>
      <c r="AW2982" s="4"/>
      <c r="AX2982" s="4"/>
      <c r="AY2982" s="4"/>
      <c r="AZ2982" s="4"/>
      <c r="BA2982" s="4"/>
      <c r="BB2982" s="4"/>
      <c r="BC2982" s="4"/>
      <c r="BD2982" s="4"/>
      <c r="BE2982" s="4"/>
      <c r="BF2982" s="4"/>
      <c r="BG2982" s="4"/>
      <c r="BH2982" s="4"/>
      <c r="BI2982" s="4"/>
      <c r="BJ2982" s="4"/>
      <c r="BK2982" s="4"/>
      <c r="BL2982" s="4"/>
      <c r="BM2982" s="4"/>
      <c r="BN2982" s="4"/>
      <c r="BO2982" s="4"/>
      <c r="BP2982" s="4"/>
      <c r="BQ2982" s="4"/>
      <c r="BR2982" s="4"/>
      <c r="BS2982" s="4"/>
      <c r="BT2982" s="4"/>
      <c r="BU2982" s="4"/>
      <c r="BV2982" s="4"/>
      <c r="BW2982" s="4"/>
      <c r="BZ2982" s="7"/>
      <c r="CF2982" s="7"/>
      <c r="CG2982" s="14"/>
      <c r="CH2982" s="7"/>
      <c r="CI2982" s="14"/>
      <c r="CJ2982" s="7"/>
      <c r="CK2982" s="14"/>
      <c r="CL2982" s="7"/>
      <c r="CM2982" s="14"/>
    </row>
    <row r="2983" spans="1:91" x14ac:dyDescent="0.3">
      <c r="A2983" s="10">
        <v>151</v>
      </c>
      <c r="B2983" s="36" t="s">
        <v>868</v>
      </c>
      <c r="G2983" s="36" t="s">
        <v>8409</v>
      </c>
      <c r="K2983" s="7"/>
      <c r="L2983" s="7" t="s">
        <v>834</v>
      </c>
      <c r="M2983" s="7" t="s">
        <v>678</v>
      </c>
      <c r="N2983" s="4"/>
      <c r="O2983" s="4"/>
      <c r="P2983" s="4"/>
      <c r="Q2983" s="4"/>
      <c r="R2983" s="4"/>
      <c r="S2983" s="4"/>
      <c r="T2983" s="4"/>
      <c r="U2983" s="4"/>
      <c r="V2983" s="4"/>
      <c r="W2983" s="4"/>
      <c r="X2983" s="4"/>
      <c r="Y2983" s="4"/>
      <c r="Z2983" s="4"/>
      <c r="AA2983" s="4"/>
      <c r="AB2983" s="4"/>
      <c r="AC2983" s="4"/>
      <c r="AD2983" s="4"/>
      <c r="AE2983" s="4"/>
      <c r="AF2983" s="4"/>
      <c r="AG2983" s="4"/>
      <c r="AH2983" s="4"/>
      <c r="AI2983" s="4"/>
      <c r="AJ2983" s="4"/>
      <c r="AK2983" s="4"/>
      <c r="AL2983" s="4"/>
      <c r="AM2983" s="4"/>
      <c r="AN2983" s="4"/>
      <c r="AO2983" s="4"/>
      <c r="AP2983" s="4"/>
      <c r="AQ2983" s="4"/>
      <c r="AR2983" s="4"/>
      <c r="AS2983" s="4"/>
      <c r="AT2983" s="4"/>
      <c r="AU2983" s="4"/>
      <c r="AV2983" s="4"/>
      <c r="AW2983" s="4"/>
      <c r="AX2983" s="4"/>
      <c r="AY2983" s="4"/>
      <c r="AZ2983" s="4"/>
      <c r="BA2983" s="4"/>
      <c r="BB2983" s="4"/>
      <c r="BC2983" s="4"/>
      <c r="BD2983" s="4"/>
      <c r="BE2983" s="4"/>
      <c r="BF2983" s="4"/>
      <c r="BG2983" s="4"/>
      <c r="BH2983" s="4"/>
      <c r="BI2983" s="4"/>
      <c r="BJ2983" s="4"/>
      <c r="BK2983" s="4"/>
      <c r="BL2983" s="4"/>
      <c r="BM2983" s="4"/>
      <c r="BN2983" s="4"/>
      <c r="BO2983" s="4"/>
      <c r="BP2983" s="4"/>
      <c r="BQ2983" s="4"/>
      <c r="BR2983" s="4"/>
      <c r="BS2983" s="4"/>
      <c r="BT2983" s="4"/>
      <c r="BU2983" s="4"/>
      <c r="BV2983" s="4"/>
      <c r="BW2983" s="4"/>
      <c r="BZ2983" s="7"/>
      <c r="CF2983" s="7"/>
      <c r="CG2983" s="14"/>
      <c r="CH2983" s="7"/>
      <c r="CI2983" s="14"/>
      <c r="CJ2983" s="7"/>
      <c r="CK2983" s="14"/>
      <c r="CL2983" s="7"/>
      <c r="CM2983" s="14"/>
    </row>
    <row r="2984" spans="1:91" x14ac:dyDescent="0.3">
      <c r="A2984" s="10">
        <v>151</v>
      </c>
      <c r="B2984" s="36" t="s">
        <v>868</v>
      </c>
      <c r="G2984" s="36" t="s">
        <v>8410</v>
      </c>
      <c r="K2984" s="7"/>
      <c r="L2984" s="7" t="s">
        <v>834</v>
      </c>
      <c r="M2984" s="7" t="s">
        <v>615</v>
      </c>
      <c r="N2984" s="4"/>
      <c r="O2984" s="4"/>
      <c r="P2984" s="4"/>
      <c r="Q2984" s="4"/>
      <c r="R2984" s="4"/>
      <c r="S2984" s="4"/>
      <c r="T2984" s="4"/>
      <c r="U2984" s="4"/>
      <c r="V2984" s="4"/>
      <c r="W2984" s="4"/>
      <c r="X2984" s="4"/>
      <c r="Y2984" s="4"/>
      <c r="Z2984" s="4"/>
      <c r="AA2984" s="4"/>
      <c r="AB2984" s="4"/>
      <c r="AC2984" s="4"/>
      <c r="AD2984" s="4"/>
      <c r="AE2984" s="4"/>
      <c r="AF2984" s="4"/>
      <c r="AG2984" s="4"/>
      <c r="AH2984" s="4"/>
      <c r="AI2984" s="4"/>
      <c r="AJ2984" s="4"/>
      <c r="AK2984" s="4"/>
      <c r="AL2984" s="4"/>
      <c r="AM2984" s="4"/>
      <c r="AN2984" s="4"/>
      <c r="AO2984" s="4"/>
      <c r="AP2984" s="4"/>
      <c r="AQ2984" s="4"/>
      <c r="AR2984" s="4"/>
      <c r="AS2984" s="4"/>
      <c r="AT2984" s="4"/>
      <c r="AU2984" s="4"/>
      <c r="AV2984" s="4"/>
      <c r="AW2984" s="4"/>
      <c r="AX2984" s="4"/>
      <c r="AY2984" s="4"/>
      <c r="AZ2984" s="4"/>
      <c r="BA2984" s="4"/>
      <c r="BB2984" s="4"/>
      <c r="BC2984" s="4"/>
      <c r="BD2984" s="4"/>
      <c r="BE2984" s="4"/>
      <c r="BF2984" s="4"/>
      <c r="BG2984" s="4"/>
      <c r="BH2984" s="4"/>
      <c r="BI2984" s="4"/>
      <c r="BJ2984" s="4"/>
      <c r="BK2984" s="4"/>
      <c r="BL2984" s="4"/>
      <c r="BM2984" s="4"/>
      <c r="BN2984" s="4"/>
      <c r="BO2984" s="4"/>
      <c r="BP2984" s="4"/>
      <c r="BQ2984" s="4"/>
      <c r="BR2984" s="4"/>
      <c r="BS2984" s="4"/>
      <c r="BT2984" s="4"/>
      <c r="BU2984" s="4"/>
      <c r="BV2984" s="4"/>
      <c r="BW2984" s="4"/>
      <c r="BZ2984" s="7"/>
      <c r="CF2984" s="7"/>
      <c r="CG2984" s="14"/>
      <c r="CH2984" s="7"/>
      <c r="CI2984" s="14"/>
      <c r="CJ2984" s="7"/>
      <c r="CK2984" s="14"/>
      <c r="CL2984" s="7"/>
      <c r="CM2984" s="14"/>
    </row>
    <row r="2985" spans="1:91" x14ac:dyDescent="0.3">
      <c r="A2985" s="10">
        <v>151</v>
      </c>
      <c r="B2985" s="36" t="s">
        <v>1094</v>
      </c>
      <c r="G2985" s="36" t="s">
        <v>8411</v>
      </c>
      <c r="K2985" s="7"/>
      <c r="L2985" s="7" t="s">
        <v>834</v>
      </c>
      <c r="M2985" s="7" t="s">
        <v>669</v>
      </c>
      <c r="N2985" s="4"/>
      <c r="O2985" s="4"/>
      <c r="P2985" s="4"/>
      <c r="Q2985" s="4"/>
      <c r="R2985" s="4"/>
      <c r="S2985" s="4"/>
      <c r="T2985" s="4"/>
      <c r="U2985" s="4"/>
      <c r="V2985" s="4"/>
      <c r="W2985" s="4"/>
      <c r="X2985" s="4"/>
      <c r="Y2985" s="4"/>
      <c r="Z2985" s="4"/>
      <c r="AA2985" s="4"/>
      <c r="AB2985" s="4"/>
      <c r="AC2985" s="4"/>
      <c r="AD2985" s="4"/>
      <c r="AE2985" s="4"/>
      <c r="AF2985" s="4"/>
      <c r="AG2985" s="4"/>
      <c r="AH2985" s="4"/>
      <c r="AI2985" s="4"/>
      <c r="AJ2985" s="4"/>
      <c r="AK2985" s="4"/>
      <c r="AL2985" s="4"/>
      <c r="AM2985" s="4"/>
      <c r="AN2985" s="4"/>
      <c r="AO2985" s="4"/>
      <c r="AP2985" s="4"/>
      <c r="AQ2985" s="4"/>
      <c r="AR2985" s="4"/>
      <c r="AS2985" s="4"/>
      <c r="AT2985" s="4"/>
      <c r="AU2985" s="4"/>
      <c r="AV2985" s="4"/>
      <c r="AW2985" s="4"/>
      <c r="AX2985" s="4"/>
      <c r="AY2985" s="4"/>
      <c r="AZ2985" s="4"/>
      <c r="BA2985" s="4"/>
      <c r="BB2985" s="4"/>
      <c r="BC2985" s="4"/>
      <c r="BD2985" s="4"/>
      <c r="BE2985" s="4"/>
      <c r="BF2985" s="4"/>
      <c r="BG2985" s="4"/>
      <c r="BH2985" s="4"/>
      <c r="BI2985" s="4"/>
      <c r="BJ2985" s="4"/>
      <c r="BK2985" s="4"/>
      <c r="BL2985" s="4"/>
      <c r="BM2985" s="4"/>
      <c r="BN2985" s="4"/>
      <c r="BO2985" s="4"/>
      <c r="BP2985" s="4"/>
      <c r="BQ2985" s="4"/>
      <c r="BR2985" s="4"/>
      <c r="BS2985" s="4"/>
      <c r="BT2985" s="4"/>
      <c r="BU2985" s="4"/>
      <c r="BV2985" s="4"/>
      <c r="BW2985" s="4"/>
      <c r="BZ2985" s="7"/>
      <c r="CF2985" s="7"/>
      <c r="CG2985" s="14"/>
      <c r="CH2985" s="7"/>
      <c r="CI2985" s="14"/>
      <c r="CJ2985" s="7"/>
      <c r="CK2985" s="14"/>
      <c r="CL2985" s="7"/>
      <c r="CM2985" s="14"/>
    </row>
    <row r="2986" spans="1:91" x14ac:dyDescent="0.3">
      <c r="A2986" s="10">
        <v>151</v>
      </c>
      <c r="B2986" s="36" t="s">
        <v>1025</v>
      </c>
      <c r="G2986" s="36" t="s">
        <v>8412</v>
      </c>
      <c r="K2986" s="7"/>
      <c r="L2986" s="7" t="s">
        <v>834</v>
      </c>
      <c r="M2986" s="7" t="s">
        <v>669</v>
      </c>
      <c r="N2986" s="4"/>
      <c r="O2986" s="4"/>
      <c r="P2986" s="4"/>
      <c r="Q2986" s="4"/>
      <c r="R2986" s="4"/>
      <c r="S2986" s="4"/>
      <c r="T2986" s="4"/>
      <c r="U2986" s="4"/>
      <c r="V2986" s="4"/>
      <c r="W2986" s="4"/>
      <c r="X2986" s="4"/>
      <c r="Y2986" s="4"/>
      <c r="Z2986" s="4"/>
      <c r="AA2986" s="4"/>
      <c r="AB2986" s="4"/>
      <c r="AC2986" s="4"/>
      <c r="AD2986" s="4"/>
      <c r="AE2986" s="4"/>
      <c r="AF2986" s="4"/>
      <c r="AG2986" s="4"/>
      <c r="AH2986" s="4"/>
      <c r="AI2986" s="4"/>
      <c r="AJ2986" s="4"/>
      <c r="AK2986" s="4"/>
      <c r="AL2986" s="4"/>
      <c r="AM2986" s="4"/>
      <c r="AN2986" s="4"/>
      <c r="AO2986" s="4"/>
      <c r="AP2986" s="4"/>
      <c r="AQ2986" s="4"/>
      <c r="AR2986" s="4"/>
      <c r="AS2986" s="4"/>
      <c r="AT2986" s="4"/>
      <c r="AU2986" s="4"/>
      <c r="AV2986" s="4"/>
      <c r="AW2986" s="4"/>
      <c r="AX2986" s="4"/>
      <c r="AY2986" s="4"/>
      <c r="AZ2986" s="4"/>
      <c r="BA2986" s="4"/>
      <c r="BB2986" s="4"/>
      <c r="BC2986" s="4"/>
      <c r="BD2986" s="4"/>
      <c r="BE2986" s="4"/>
      <c r="BF2986" s="4"/>
      <c r="BG2986" s="4"/>
      <c r="BH2986" s="4"/>
      <c r="BI2986" s="4"/>
      <c r="BJ2986" s="4"/>
      <c r="BK2986" s="4"/>
      <c r="BL2986" s="4"/>
      <c r="BM2986" s="4"/>
      <c r="BN2986" s="4"/>
      <c r="BO2986" s="4"/>
      <c r="BP2986" s="4"/>
      <c r="BQ2986" s="4"/>
      <c r="BR2986" s="4"/>
      <c r="BS2986" s="4"/>
      <c r="BT2986" s="4"/>
      <c r="BU2986" s="4"/>
      <c r="BV2986" s="4"/>
      <c r="BW2986" s="4"/>
      <c r="BZ2986" s="7"/>
      <c r="CF2986" s="7"/>
      <c r="CG2986" s="14"/>
      <c r="CH2986" s="7"/>
      <c r="CI2986" s="14"/>
      <c r="CJ2986" s="7"/>
      <c r="CK2986" s="14"/>
      <c r="CL2986" s="7"/>
      <c r="CM2986" s="14"/>
    </row>
    <row r="2987" spans="1:91" x14ac:dyDescent="0.3">
      <c r="A2987" s="10">
        <v>151</v>
      </c>
      <c r="B2987" s="36" t="s">
        <v>900</v>
      </c>
      <c r="G2987" s="36" t="s">
        <v>8413</v>
      </c>
      <c r="K2987" s="7"/>
      <c r="L2987" s="7" t="s">
        <v>834</v>
      </c>
      <c r="M2987" s="7" t="s">
        <v>669</v>
      </c>
      <c r="N2987" s="4"/>
      <c r="O2987" s="4"/>
      <c r="P2987" s="4"/>
      <c r="Q2987" s="4"/>
      <c r="R2987" s="4"/>
      <c r="S2987" s="4"/>
      <c r="T2987" s="4"/>
      <c r="U2987" s="4"/>
      <c r="V2987" s="4"/>
      <c r="W2987" s="4"/>
      <c r="X2987" s="4"/>
      <c r="Y2987" s="4"/>
      <c r="Z2987" s="4"/>
      <c r="AA2987" s="4"/>
      <c r="AB2987" s="4"/>
      <c r="AC2987" s="4"/>
      <c r="AD2987" s="4"/>
      <c r="AE2987" s="4"/>
      <c r="AF2987" s="4"/>
      <c r="AG2987" s="4"/>
      <c r="AH2987" s="4"/>
      <c r="AI2987" s="4"/>
      <c r="AJ2987" s="4"/>
      <c r="AK2987" s="4"/>
      <c r="AL2987" s="4"/>
      <c r="AM2987" s="4"/>
      <c r="AN2987" s="4"/>
      <c r="AO2987" s="4"/>
      <c r="AP2987" s="4"/>
      <c r="AQ2987" s="4"/>
      <c r="AR2987" s="4"/>
      <c r="AS2987" s="4"/>
      <c r="AT2987" s="4"/>
      <c r="AU2987" s="4"/>
      <c r="AV2987" s="4"/>
      <c r="AW2987" s="4"/>
      <c r="AX2987" s="4"/>
      <c r="AY2987" s="4"/>
      <c r="AZ2987" s="4"/>
      <c r="BA2987" s="4"/>
      <c r="BB2987" s="4"/>
      <c r="BC2987" s="4"/>
      <c r="BD2987" s="4"/>
      <c r="BE2987" s="4"/>
      <c r="BF2987" s="4"/>
      <c r="BG2987" s="4"/>
      <c r="BH2987" s="4"/>
      <c r="BI2987" s="4"/>
      <c r="BJ2987" s="4"/>
      <c r="BK2987" s="4"/>
      <c r="BL2987" s="4"/>
      <c r="BM2987" s="4"/>
      <c r="BN2987" s="4"/>
      <c r="BO2987" s="4"/>
      <c r="BP2987" s="4"/>
      <c r="BQ2987" s="4"/>
      <c r="BR2987" s="4"/>
      <c r="BS2987" s="4"/>
      <c r="BT2987" s="4"/>
      <c r="BU2987" s="4"/>
      <c r="BV2987" s="4"/>
      <c r="BW2987" s="4"/>
      <c r="BZ2987" s="7"/>
      <c r="CF2987" s="7"/>
      <c r="CG2987" s="14"/>
      <c r="CH2987" s="7"/>
      <c r="CI2987" s="14"/>
      <c r="CJ2987" s="7"/>
      <c r="CK2987" s="14"/>
      <c r="CL2987" s="7"/>
      <c r="CM2987" s="14"/>
    </row>
    <row r="2988" spans="1:91" x14ac:dyDescent="0.3">
      <c r="A2988" s="10">
        <v>151</v>
      </c>
      <c r="B2988" s="36" t="s">
        <v>886</v>
      </c>
      <c r="G2988" s="36" t="s">
        <v>8414</v>
      </c>
      <c r="K2988" s="7"/>
      <c r="L2988" s="7" t="s">
        <v>834</v>
      </c>
      <c r="M2988" s="7" t="s">
        <v>669</v>
      </c>
      <c r="N2988" s="4"/>
      <c r="O2988" s="4"/>
      <c r="P2988" s="4"/>
      <c r="Q2988" s="4"/>
      <c r="R2988" s="4"/>
      <c r="S2988" s="4"/>
      <c r="T2988" s="4"/>
      <c r="U2988" s="4"/>
      <c r="V2988" s="4"/>
      <c r="W2988" s="4"/>
      <c r="X2988" s="4"/>
      <c r="Y2988" s="4"/>
      <c r="Z2988" s="4"/>
      <c r="AA2988" s="4"/>
      <c r="AB2988" s="4"/>
      <c r="AC2988" s="4"/>
      <c r="AD2988" s="4"/>
      <c r="AE2988" s="4"/>
      <c r="AF2988" s="4"/>
      <c r="AG2988" s="4"/>
      <c r="AH2988" s="4"/>
      <c r="AI2988" s="4"/>
      <c r="AJ2988" s="4"/>
      <c r="AK2988" s="4"/>
      <c r="AL2988" s="4"/>
      <c r="AM2988" s="4"/>
      <c r="AN2988" s="4"/>
      <c r="AO2988" s="4"/>
      <c r="AP2988" s="4"/>
      <c r="AQ2988" s="4"/>
      <c r="AR2988" s="4"/>
      <c r="AS2988" s="4"/>
      <c r="AT2988" s="4"/>
      <c r="AU2988" s="4"/>
      <c r="AV2988" s="4"/>
      <c r="AW2988" s="4"/>
      <c r="AX2988" s="4"/>
      <c r="AY2988" s="4"/>
      <c r="AZ2988" s="4"/>
      <c r="BA2988" s="4"/>
      <c r="BB2988" s="4"/>
      <c r="BC2988" s="4"/>
      <c r="BD2988" s="4"/>
      <c r="BE2988" s="4"/>
      <c r="BF2988" s="4"/>
      <c r="BG2988" s="4"/>
      <c r="BH2988" s="4"/>
      <c r="BI2988" s="4"/>
      <c r="BJ2988" s="4"/>
      <c r="BK2988" s="4"/>
      <c r="BL2988" s="4"/>
      <c r="BM2988" s="4"/>
      <c r="BN2988" s="4"/>
      <c r="BO2988" s="4"/>
      <c r="BP2988" s="4"/>
      <c r="BQ2988" s="4"/>
      <c r="BR2988" s="4"/>
      <c r="BS2988" s="4"/>
      <c r="BT2988" s="4"/>
      <c r="BU2988" s="4"/>
      <c r="BV2988" s="4"/>
      <c r="BW2988" s="4"/>
      <c r="BZ2988" s="7"/>
      <c r="CF2988" s="7"/>
      <c r="CG2988" s="14"/>
      <c r="CH2988" s="7"/>
      <c r="CI2988" s="14"/>
      <c r="CJ2988" s="7"/>
      <c r="CK2988" s="14"/>
      <c r="CL2988" s="7"/>
      <c r="CM2988" s="14"/>
    </row>
    <row r="2989" spans="1:91" x14ac:dyDescent="0.3">
      <c r="A2989" s="10">
        <v>151</v>
      </c>
      <c r="B2989" s="36" t="s">
        <v>868</v>
      </c>
      <c r="G2989" s="36" t="s">
        <v>8415</v>
      </c>
      <c r="K2989" s="7"/>
      <c r="L2989" s="7" t="s">
        <v>834</v>
      </c>
      <c r="M2989" s="7" t="s">
        <v>669</v>
      </c>
      <c r="N2989" s="4"/>
      <c r="O2989" s="4"/>
      <c r="P2989" s="4"/>
      <c r="Q2989" s="4"/>
      <c r="R2989" s="4"/>
      <c r="S2989" s="4"/>
      <c r="T2989" s="4"/>
      <c r="U2989" s="4"/>
      <c r="V2989" s="4"/>
      <c r="W2989" s="4"/>
      <c r="X2989" s="4"/>
      <c r="Y2989" s="4"/>
      <c r="Z2989" s="4"/>
      <c r="AA2989" s="4"/>
      <c r="AB2989" s="4"/>
      <c r="AC2989" s="4"/>
      <c r="AD2989" s="4"/>
      <c r="AE2989" s="4"/>
      <c r="AF2989" s="4"/>
      <c r="AG2989" s="4"/>
      <c r="AH2989" s="4"/>
      <c r="AI2989" s="4"/>
      <c r="AJ2989" s="4"/>
      <c r="AK2989" s="4"/>
      <c r="AL2989" s="4"/>
      <c r="AM2989" s="4"/>
      <c r="AN2989" s="4"/>
      <c r="AO2989" s="4"/>
      <c r="AP2989" s="4"/>
      <c r="AQ2989" s="4"/>
      <c r="AR2989" s="4"/>
      <c r="AS2989" s="4"/>
      <c r="AT2989" s="4"/>
      <c r="AU2989" s="4"/>
      <c r="AV2989" s="4"/>
      <c r="AW2989" s="4"/>
      <c r="AX2989" s="4"/>
      <c r="AY2989" s="4"/>
      <c r="AZ2989" s="4"/>
      <c r="BA2989" s="4"/>
      <c r="BB2989" s="4"/>
      <c r="BC2989" s="4"/>
      <c r="BD2989" s="4"/>
      <c r="BE2989" s="4"/>
      <c r="BF2989" s="4"/>
      <c r="BG2989" s="4"/>
      <c r="BH2989" s="4"/>
      <c r="BI2989" s="4"/>
      <c r="BJ2989" s="4"/>
      <c r="BK2989" s="4"/>
      <c r="BL2989" s="4"/>
      <c r="BM2989" s="4"/>
      <c r="BN2989" s="4"/>
      <c r="BO2989" s="4"/>
      <c r="BP2989" s="4"/>
      <c r="BQ2989" s="4"/>
      <c r="BR2989" s="4"/>
      <c r="BS2989" s="4"/>
      <c r="BT2989" s="4"/>
      <c r="BU2989" s="4"/>
      <c r="BV2989" s="4"/>
      <c r="BW2989" s="4"/>
      <c r="BZ2989" s="7"/>
      <c r="CF2989" s="7"/>
      <c r="CG2989" s="14"/>
      <c r="CH2989" s="7"/>
      <c r="CI2989" s="14"/>
      <c r="CJ2989" s="7"/>
      <c r="CK2989" s="14"/>
      <c r="CL2989" s="7"/>
      <c r="CM2989" s="14"/>
    </row>
    <row r="2990" spans="1:91" x14ac:dyDescent="0.3">
      <c r="A2990" s="10">
        <v>151</v>
      </c>
      <c r="B2990" s="36" t="s">
        <v>868</v>
      </c>
      <c r="G2990" s="36" t="s">
        <v>8416</v>
      </c>
      <c r="K2990" s="7"/>
      <c r="L2990" s="7" t="s">
        <v>834</v>
      </c>
      <c r="M2990" s="7" t="s">
        <v>669</v>
      </c>
      <c r="N2990" s="4"/>
      <c r="O2990" s="4"/>
      <c r="P2990" s="4"/>
      <c r="Q2990" s="4"/>
      <c r="R2990" s="4"/>
      <c r="S2990" s="4"/>
      <c r="T2990" s="4"/>
      <c r="U2990" s="4"/>
      <c r="V2990" s="4"/>
      <c r="W2990" s="4"/>
      <c r="X2990" s="4"/>
      <c r="Y2990" s="4"/>
      <c r="Z2990" s="4"/>
      <c r="AA2990" s="4"/>
      <c r="AB2990" s="4"/>
      <c r="AC2990" s="4"/>
      <c r="AD2990" s="4"/>
      <c r="AE2990" s="4"/>
      <c r="AF2990" s="4"/>
      <c r="AG2990" s="4"/>
      <c r="AH2990" s="4"/>
      <c r="AI2990" s="4"/>
      <c r="AJ2990" s="4"/>
      <c r="AK2990" s="4"/>
      <c r="AL2990" s="4"/>
      <c r="AM2990" s="4"/>
      <c r="AN2990" s="4"/>
      <c r="AO2990" s="4"/>
      <c r="AP2990" s="4"/>
      <c r="AQ2990" s="4"/>
      <c r="AR2990" s="4"/>
      <c r="AS2990" s="4"/>
      <c r="AT2990" s="4"/>
      <c r="AU2990" s="4"/>
      <c r="AV2990" s="4"/>
      <c r="AW2990" s="4"/>
      <c r="AX2990" s="4"/>
      <c r="AY2990" s="4"/>
      <c r="AZ2990" s="4"/>
      <c r="BA2990" s="4"/>
      <c r="BB2990" s="4"/>
      <c r="BC2990" s="4"/>
      <c r="BD2990" s="4"/>
      <c r="BE2990" s="4"/>
      <c r="BF2990" s="4"/>
      <c r="BG2990" s="4"/>
      <c r="BH2990" s="4"/>
      <c r="BI2990" s="4"/>
      <c r="BJ2990" s="4"/>
      <c r="BK2990" s="4"/>
      <c r="BL2990" s="4"/>
      <c r="BM2990" s="4"/>
      <c r="BN2990" s="4"/>
      <c r="BO2990" s="4"/>
      <c r="BP2990" s="4"/>
      <c r="BQ2990" s="4"/>
      <c r="BR2990" s="4"/>
      <c r="BS2990" s="4"/>
      <c r="BT2990" s="4"/>
      <c r="BU2990" s="4"/>
      <c r="BV2990" s="4"/>
      <c r="BW2990" s="4"/>
      <c r="BZ2990" s="7"/>
      <c r="CF2990" s="7"/>
      <c r="CG2990" s="14"/>
      <c r="CH2990" s="7"/>
      <c r="CI2990" s="14"/>
      <c r="CJ2990" s="7"/>
      <c r="CK2990" s="14"/>
      <c r="CL2990" s="7"/>
      <c r="CM2990" s="14"/>
    </row>
    <row r="2991" spans="1:91" x14ac:dyDescent="0.3">
      <c r="A2991" s="10">
        <v>151</v>
      </c>
      <c r="B2991" s="36" t="s">
        <v>1036</v>
      </c>
      <c r="G2991" s="36" t="s">
        <v>8417</v>
      </c>
      <c r="K2991" s="7"/>
      <c r="L2991" s="7" t="s">
        <v>834</v>
      </c>
      <c r="M2991" s="7" t="s">
        <v>618</v>
      </c>
      <c r="N2991" s="4"/>
      <c r="O2991" s="4"/>
      <c r="P2991" s="4"/>
      <c r="Q2991" s="4"/>
      <c r="R2991" s="4"/>
      <c r="S2991" s="4"/>
      <c r="T2991" s="4"/>
      <c r="U2991" s="4"/>
      <c r="V2991" s="4"/>
      <c r="W2991" s="4"/>
      <c r="X2991" s="4"/>
      <c r="Y2991" s="4"/>
      <c r="Z2991" s="4"/>
      <c r="AA2991" s="4"/>
      <c r="AB2991" s="4"/>
      <c r="AC2991" s="4"/>
      <c r="AD2991" s="4"/>
      <c r="AE2991" s="4"/>
      <c r="AF2991" s="4"/>
      <c r="AG2991" s="4"/>
      <c r="AH2991" s="4"/>
      <c r="AI2991" s="4"/>
      <c r="AJ2991" s="4"/>
      <c r="AK2991" s="4"/>
      <c r="AL2991" s="4"/>
      <c r="AM2991" s="4"/>
      <c r="AN2991" s="4"/>
      <c r="AO2991" s="4"/>
      <c r="AP2991" s="4"/>
      <c r="AQ2991" s="4"/>
      <c r="AR2991" s="4"/>
      <c r="AS2991" s="4"/>
      <c r="AT2991" s="4"/>
      <c r="AU2991" s="4"/>
      <c r="AV2991" s="4"/>
      <c r="AW2991" s="4"/>
      <c r="AX2991" s="4"/>
      <c r="AY2991" s="4"/>
      <c r="AZ2991" s="4"/>
      <c r="BA2991" s="4"/>
      <c r="BB2991" s="4"/>
      <c r="BC2991" s="4"/>
      <c r="BD2991" s="4"/>
      <c r="BE2991" s="4"/>
      <c r="BF2991" s="4"/>
      <c r="BG2991" s="4"/>
      <c r="BH2991" s="4"/>
      <c r="BI2991" s="4"/>
      <c r="BJ2991" s="4"/>
      <c r="BK2991" s="4"/>
      <c r="BL2991" s="4"/>
      <c r="BM2991" s="4"/>
      <c r="BN2991" s="4"/>
      <c r="BO2991" s="4"/>
      <c r="BP2991" s="4"/>
      <c r="BQ2991" s="4"/>
      <c r="BR2991" s="4"/>
      <c r="BS2991" s="4"/>
      <c r="BT2991" s="4"/>
      <c r="BU2991" s="4"/>
      <c r="BV2991" s="4"/>
      <c r="BW2991" s="4"/>
      <c r="BZ2991" s="7"/>
      <c r="CF2991" s="7"/>
      <c r="CG2991" s="14"/>
      <c r="CH2991" s="7"/>
      <c r="CI2991" s="14"/>
      <c r="CJ2991" s="7"/>
      <c r="CK2991" s="14"/>
      <c r="CL2991" s="7"/>
      <c r="CM2991" s="14"/>
    </row>
    <row r="2992" spans="1:91" x14ac:dyDescent="0.3">
      <c r="A2992" s="10">
        <v>151</v>
      </c>
      <c r="B2992" s="36" t="s">
        <v>891</v>
      </c>
      <c r="G2992" s="36" t="s">
        <v>8418</v>
      </c>
      <c r="K2992" s="7"/>
      <c r="L2992" s="7" t="s">
        <v>834</v>
      </c>
      <c r="M2992" s="7" t="s">
        <v>615</v>
      </c>
      <c r="N2992" s="4"/>
      <c r="O2992" s="4"/>
      <c r="P2992" s="4"/>
      <c r="Q2992" s="4"/>
      <c r="R2992" s="4"/>
      <c r="S2992" s="4"/>
      <c r="T2992" s="4"/>
      <c r="U2992" s="4"/>
      <c r="V2992" s="4"/>
      <c r="W2992" s="4"/>
      <c r="X2992" s="4"/>
      <c r="Y2992" s="4"/>
      <c r="Z2992" s="4"/>
      <c r="AA2992" s="4"/>
      <c r="AB2992" s="4"/>
      <c r="AC2992" s="4"/>
      <c r="AD2992" s="4"/>
      <c r="AE2992" s="4"/>
      <c r="AF2992" s="4"/>
      <c r="AG2992" s="4"/>
      <c r="AH2992" s="4"/>
      <c r="AI2992" s="4"/>
      <c r="AJ2992" s="4"/>
      <c r="AK2992" s="4"/>
      <c r="AL2992" s="4"/>
      <c r="AM2992" s="4"/>
      <c r="AN2992" s="4"/>
      <c r="AO2992" s="4"/>
      <c r="AP2992" s="4"/>
      <c r="AQ2992" s="4"/>
      <c r="AR2992" s="4"/>
      <c r="AS2992" s="4"/>
      <c r="AT2992" s="4"/>
      <c r="AU2992" s="4"/>
      <c r="AV2992" s="4"/>
      <c r="AW2992" s="4"/>
      <c r="AX2992" s="4"/>
      <c r="AY2992" s="4"/>
      <c r="AZ2992" s="4"/>
      <c r="BA2992" s="4"/>
      <c r="BB2992" s="4"/>
      <c r="BC2992" s="4"/>
      <c r="BD2992" s="4"/>
      <c r="BE2992" s="4"/>
      <c r="BF2992" s="4"/>
      <c r="BG2992" s="4"/>
      <c r="BH2992" s="4"/>
      <c r="BI2992" s="4"/>
      <c r="BJ2992" s="4"/>
      <c r="BK2992" s="4"/>
      <c r="BL2992" s="4"/>
      <c r="BM2992" s="4"/>
      <c r="BN2992" s="4"/>
      <c r="BO2992" s="4"/>
      <c r="BP2992" s="4"/>
      <c r="BQ2992" s="4"/>
      <c r="BR2992" s="4"/>
      <c r="BS2992" s="4"/>
      <c r="BT2992" s="4"/>
      <c r="BU2992" s="4"/>
      <c r="BV2992" s="4"/>
      <c r="BW2992" s="4"/>
      <c r="BZ2992" s="7"/>
      <c r="CF2992" s="7"/>
      <c r="CG2992" s="14"/>
      <c r="CH2992" s="7"/>
      <c r="CI2992" s="14"/>
      <c r="CJ2992" s="7"/>
      <c r="CK2992" s="14"/>
      <c r="CL2992" s="7"/>
      <c r="CM2992" s="14"/>
    </row>
    <row r="2993" spans="1:91" x14ac:dyDescent="0.3">
      <c r="A2993" s="10">
        <v>151</v>
      </c>
      <c r="B2993" s="36" t="s">
        <v>1025</v>
      </c>
      <c r="G2993" s="36" t="s">
        <v>8419</v>
      </c>
      <c r="K2993" s="7"/>
      <c r="L2993" s="7" t="s">
        <v>834</v>
      </c>
      <c r="M2993" s="7" t="s">
        <v>669</v>
      </c>
      <c r="N2993" s="4"/>
      <c r="O2993" s="4"/>
      <c r="P2993" s="4"/>
      <c r="Q2993" s="4"/>
      <c r="R2993" s="4"/>
      <c r="S2993" s="4"/>
      <c r="T2993" s="4"/>
      <c r="U2993" s="4"/>
      <c r="V2993" s="4"/>
      <c r="W2993" s="4"/>
      <c r="X2993" s="4"/>
      <c r="Y2993" s="4"/>
      <c r="Z2993" s="4"/>
      <c r="AA2993" s="4"/>
      <c r="AB2993" s="4"/>
      <c r="AC2993" s="4"/>
      <c r="AD2993" s="4"/>
      <c r="AE2993" s="4"/>
      <c r="AF2993" s="4"/>
      <c r="AG2993" s="4"/>
      <c r="AH2993" s="4"/>
      <c r="AI2993" s="4"/>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4"/>
      <c r="BH2993" s="4"/>
      <c r="BI2993" s="4"/>
      <c r="BJ2993" s="4"/>
      <c r="BK2993" s="4"/>
      <c r="BL2993" s="4"/>
      <c r="BM2993" s="4"/>
      <c r="BN2993" s="4"/>
      <c r="BO2993" s="4"/>
      <c r="BP2993" s="4"/>
      <c r="BQ2993" s="4"/>
      <c r="BR2993" s="4"/>
      <c r="BS2993" s="4"/>
      <c r="BT2993" s="4"/>
      <c r="BU2993" s="4"/>
      <c r="BV2993" s="4"/>
      <c r="BW2993" s="4"/>
      <c r="BZ2993" s="7"/>
      <c r="CF2993" s="7"/>
      <c r="CG2993" s="14"/>
      <c r="CH2993" s="7"/>
      <c r="CI2993" s="14"/>
      <c r="CJ2993" s="7"/>
      <c r="CK2993" s="14"/>
      <c r="CL2993" s="7"/>
      <c r="CM2993" s="14"/>
    </row>
    <row r="2994" spans="1:91" x14ac:dyDescent="0.3">
      <c r="A2994" s="10">
        <v>151</v>
      </c>
      <c r="B2994" s="36" t="s">
        <v>1094</v>
      </c>
      <c r="G2994" s="36" t="s">
        <v>8420</v>
      </c>
      <c r="K2994" s="7"/>
      <c r="L2994" s="7" t="s">
        <v>834</v>
      </c>
      <c r="M2994" s="7" t="s">
        <v>633</v>
      </c>
      <c r="N2994" s="4"/>
      <c r="O2994" s="4"/>
      <c r="P2994" s="4"/>
      <c r="Q2994" s="4"/>
      <c r="R2994" s="4"/>
      <c r="S2994" s="4"/>
      <c r="T2994" s="4"/>
      <c r="U2994" s="4"/>
      <c r="V2994" s="4"/>
      <c r="W2994" s="4"/>
      <c r="X2994" s="4"/>
      <c r="Y2994" s="4"/>
      <c r="Z2994" s="4"/>
      <c r="AA2994" s="4"/>
      <c r="AB2994" s="4"/>
      <c r="AC2994" s="4"/>
      <c r="AD2994" s="4"/>
      <c r="AE2994" s="4"/>
      <c r="AF2994" s="4"/>
      <c r="AG2994" s="4"/>
      <c r="AH2994" s="4"/>
      <c r="AI2994" s="4"/>
      <c r="AJ2994" s="4"/>
      <c r="AK2994" s="4"/>
      <c r="AL2994" s="4"/>
      <c r="AM2994" s="4"/>
      <c r="AN2994" s="4"/>
      <c r="AO2994" s="4"/>
      <c r="AP2994" s="4"/>
      <c r="AQ2994" s="4"/>
      <c r="AR2994" s="4"/>
      <c r="AS2994" s="4"/>
      <c r="AT2994" s="4"/>
      <c r="AU2994" s="4"/>
      <c r="AV2994" s="4"/>
      <c r="AW2994" s="4"/>
      <c r="AX2994" s="4"/>
      <c r="AY2994" s="4"/>
      <c r="AZ2994" s="4"/>
      <c r="BA2994" s="4"/>
      <c r="BB2994" s="4"/>
      <c r="BC2994" s="4"/>
      <c r="BD2994" s="4"/>
      <c r="BE2994" s="4"/>
      <c r="BF2994" s="4"/>
      <c r="BG2994" s="4"/>
      <c r="BH2994" s="4"/>
      <c r="BI2994" s="4"/>
      <c r="BJ2994" s="4"/>
      <c r="BK2994" s="4"/>
      <c r="BL2994" s="4"/>
      <c r="BM2994" s="4"/>
      <c r="BN2994" s="4"/>
      <c r="BO2994" s="4"/>
      <c r="BP2994" s="4"/>
      <c r="BQ2994" s="4"/>
      <c r="BR2994" s="4"/>
      <c r="BS2994" s="4"/>
      <c r="BT2994" s="4"/>
      <c r="BU2994" s="4"/>
      <c r="BV2994" s="4"/>
      <c r="BW2994" s="4"/>
      <c r="BZ2994" s="7"/>
      <c r="CF2994" s="7"/>
      <c r="CG2994" s="14"/>
      <c r="CH2994" s="7"/>
      <c r="CI2994" s="14"/>
      <c r="CJ2994" s="7"/>
      <c r="CK2994" s="14"/>
      <c r="CL2994" s="7"/>
      <c r="CM2994" s="14"/>
    </row>
    <row r="2995" spans="1:91" x14ac:dyDescent="0.3">
      <c r="A2995" s="10">
        <v>151</v>
      </c>
      <c r="B2995" s="36" t="s">
        <v>1698</v>
      </c>
      <c r="G2995" s="36" t="s">
        <v>8421</v>
      </c>
      <c r="K2995" s="7"/>
      <c r="L2995" s="7" t="s">
        <v>834</v>
      </c>
      <c r="M2995" s="7" t="s">
        <v>615</v>
      </c>
      <c r="N2995" s="4"/>
      <c r="O2995" s="4"/>
      <c r="P2995" s="4"/>
      <c r="Q2995" s="4"/>
      <c r="R2995" s="4"/>
      <c r="S2995" s="4"/>
      <c r="T2995" s="4"/>
      <c r="U2995" s="4"/>
      <c r="V2995" s="4"/>
      <c r="W2995" s="4"/>
      <c r="X2995" s="4"/>
      <c r="Y2995" s="4"/>
      <c r="Z2995" s="4"/>
      <c r="AA2995" s="4"/>
      <c r="AB2995" s="4"/>
      <c r="AC2995" s="4"/>
      <c r="AD2995" s="4"/>
      <c r="AE2995" s="4"/>
      <c r="AF2995" s="4"/>
      <c r="AG2995" s="4"/>
      <c r="AH2995" s="4"/>
      <c r="AI2995" s="4"/>
      <c r="AJ2995" s="4"/>
      <c r="AK2995" s="4"/>
      <c r="AL2995" s="4"/>
      <c r="AM2995" s="4"/>
      <c r="AN2995" s="4"/>
      <c r="AO2995" s="4"/>
      <c r="AP2995" s="4"/>
      <c r="AQ2995" s="4"/>
      <c r="AR2995" s="4"/>
      <c r="AS2995" s="4"/>
      <c r="AT2995" s="4"/>
      <c r="AU2995" s="4"/>
      <c r="AV2995" s="4"/>
      <c r="AW2995" s="4"/>
      <c r="AX2995" s="4"/>
      <c r="AY2995" s="4"/>
      <c r="AZ2995" s="4"/>
      <c r="BA2995" s="4"/>
      <c r="BB2995" s="4"/>
      <c r="BC2995" s="4"/>
      <c r="BD2995" s="4"/>
      <c r="BE2995" s="4"/>
      <c r="BF2995" s="4"/>
      <c r="BG2995" s="4"/>
      <c r="BH2995" s="4"/>
      <c r="BI2995" s="4"/>
      <c r="BJ2995" s="4"/>
      <c r="BK2995" s="4"/>
      <c r="BL2995" s="4"/>
      <c r="BM2995" s="4"/>
      <c r="BN2995" s="4"/>
      <c r="BO2995" s="4"/>
      <c r="BP2995" s="4"/>
      <c r="BQ2995" s="4"/>
      <c r="BR2995" s="4"/>
      <c r="BS2995" s="4"/>
      <c r="BT2995" s="4"/>
      <c r="BU2995" s="4"/>
      <c r="BV2995" s="4"/>
      <c r="BW2995" s="4"/>
      <c r="BZ2995" s="7"/>
      <c r="CF2995" s="7"/>
      <c r="CG2995" s="14"/>
      <c r="CH2995" s="7"/>
      <c r="CI2995" s="14"/>
      <c r="CJ2995" s="7"/>
      <c r="CK2995" s="14"/>
      <c r="CL2995" s="7"/>
      <c r="CM2995" s="14"/>
    </row>
    <row r="2996" spans="1:91" x14ac:dyDescent="0.3">
      <c r="A2996" s="10">
        <v>151</v>
      </c>
      <c r="B2996" s="36" t="s">
        <v>2259</v>
      </c>
      <c r="G2996" s="36" t="s">
        <v>8422</v>
      </c>
      <c r="K2996" s="7"/>
      <c r="L2996" s="7" t="s">
        <v>834</v>
      </c>
      <c r="M2996" s="7" t="s">
        <v>669</v>
      </c>
      <c r="N2996" s="4"/>
      <c r="O2996" s="4"/>
      <c r="P2996" s="4"/>
      <c r="Q2996" s="4"/>
      <c r="R2996" s="4"/>
      <c r="S2996" s="4"/>
      <c r="T2996" s="4"/>
      <c r="U2996" s="4"/>
      <c r="V2996" s="4"/>
      <c r="W2996" s="4"/>
      <c r="X2996" s="4"/>
      <c r="Y2996" s="4"/>
      <c r="Z2996" s="4"/>
      <c r="AA2996" s="4"/>
      <c r="AB2996" s="4"/>
      <c r="AC2996" s="4"/>
      <c r="AD2996" s="4"/>
      <c r="AE2996" s="4"/>
      <c r="AF2996" s="4"/>
      <c r="AG2996" s="4"/>
      <c r="AH2996" s="4"/>
      <c r="AI2996" s="4"/>
      <c r="AJ2996" s="4"/>
      <c r="AK2996" s="4"/>
      <c r="AL2996" s="4"/>
      <c r="AM2996" s="4"/>
      <c r="AN2996" s="4"/>
      <c r="AO2996" s="4"/>
      <c r="AP2996" s="4"/>
      <c r="AQ2996" s="4"/>
      <c r="AR2996" s="4"/>
      <c r="AS2996" s="4"/>
      <c r="AT2996" s="4"/>
      <c r="AU2996" s="4"/>
      <c r="AV2996" s="4"/>
      <c r="AW2996" s="4"/>
      <c r="AX2996" s="4"/>
      <c r="AY2996" s="4"/>
      <c r="AZ2996" s="4"/>
      <c r="BA2996" s="4"/>
      <c r="BB2996" s="4"/>
      <c r="BC2996" s="4"/>
      <c r="BD2996" s="4"/>
      <c r="BE2996" s="4"/>
      <c r="BF2996" s="4"/>
      <c r="BG2996" s="4"/>
      <c r="BH2996" s="4"/>
      <c r="BI2996" s="4"/>
      <c r="BJ2996" s="4"/>
      <c r="BK2996" s="4"/>
      <c r="BL2996" s="4"/>
      <c r="BM2996" s="4"/>
      <c r="BN2996" s="4"/>
      <c r="BO2996" s="4"/>
      <c r="BP2996" s="4"/>
      <c r="BQ2996" s="4"/>
      <c r="BR2996" s="4"/>
      <c r="BS2996" s="4"/>
      <c r="BT2996" s="4"/>
      <c r="BU2996" s="4"/>
      <c r="BV2996" s="4"/>
      <c r="BW2996" s="4"/>
      <c r="BZ2996" s="7"/>
      <c r="CF2996" s="7"/>
      <c r="CG2996" s="14"/>
      <c r="CH2996" s="7"/>
      <c r="CI2996" s="14"/>
      <c r="CJ2996" s="7"/>
      <c r="CK2996" s="14"/>
      <c r="CL2996" s="7"/>
      <c r="CM2996" s="14"/>
    </row>
    <row r="2997" spans="1:91" x14ac:dyDescent="0.3">
      <c r="A2997" s="10">
        <v>151</v>
      </c>
      <c r="B2997" s="36" t="s">
        <v>1025</v>
      </c>
      <c r="G2997" s="36" t="s">
        <v>8423</v>
      </c>
      <c r="K2997" s="7"/>
      <c r="L2997" s="7" t="s">
        <v>834</v>
      </c>
      <c r="M2997" s="7" t="s">
        <v>618</v>
      </c>
      <c r="N2997" s="4"/>
      <c r="O2997" s="4"/>
      <c r="P2997" s="4"/>
      <c r="Q2997" s="4"/>
      <c r="R2997" s="4"/>
      <c r="S2997" s="4"/>
      <c r="T2997" s="4"/>
      <c r="U2997" s="4"/>
      <c r="V2997" s="4"/>
      <c r="W2997" s="4"/>
      <c r="X2997" s="4"/>
      <c r="Y2997" s="4"/>
      <c r="Z2997" s="4"/>
      <c r="AA2997" s="4"/>
      <c r="AB2997" s="4"/>
      <c r="AC2997" s="4"/>
      <c r="AD2997" s="4"/>
      <c r="AE2997" s="4"/>
      <c r="AF2997" s="4"/>
      <c r="AG2997" s="4"/>
      <c r="AH2997" s="4"/>
      <c r="AI2997" s="4"/>
      <c r="AJ2997" s="4"/>
      <c r="AK2997" s="4"/>
      <c r="AL2997" s="4"/>
      <c r="AM2997" s="4"/>
      <c r="AN2997" s="4"/>
      <c r="AO2997" s="4"/>
      <c r="AP2997" s="4"/>
      <c r="AQ2997" s="4"/>
      <c r="AR2997" s="4"/>
      <c r="AS2997" s="4"/>
      <c r="AT2997" s="4"/>
      <c r="AU2997" s="4"/>
      <c r="AV2997" s="4"/>
      <c r="AW2997" s="4"/>
      <c r="AX2997" s="4"/>
      <c r="AY2997" s="4"/>
      <c r="AZ2997" s="4"/>
      <c r="BA2997" s="4"/>
      <c r="BB2997" s="4"/>
      <c r="BC2997" s="4"/>
      <c r="BD2997" s="4"/>
      <c r="BE2997" s="4"/>
      <c r="BF2997" s="4"/>
      <c r="BG2997" s="4"/>
      <c r="BH2997" s="4"/>
      <c r="BI2997" s="4"/>
      <c r="BJ2997" s="4"/>
      <c r="BK2997" s="4"/>
      <c r="BL2997" s="4"/>
      <c r="BM2997" s="4"/>
      <c r="BN2997" s="4"/>
      <c r="BO2997" s="4"/>
      <c r="BP2997" s="4"/>
      <c r="BQ2997" s="4"/>
      <c r="BR2997" s="4"/>
      <c r="BS2997" s="4"/>
      <c r="BT2997" s="4"/>
      <c r="BU2997" s="4"/>
      <c r="BV2997" s="4"/>
      <c r="BW2997" s="4"/>
      <c r="BZ2997" s="7"/>
      <c r="CF2997" s="7"/>
      <c r="CG2997" s="14"/>
      <c r="CH2997" s="7"/>
      <c r="CI2997" s="14"/>
      <c r="CJ2997" s="7"/>
      <c r="CK2997" s="14"/>
      <c r="CL2997" s="7"/>
      <c r="CM2997" s="14"/>
    </row>
    <row r="2998" spans="1:91" x14ac:dyDescent="0.3">
      <c r="A2998" s="10">
        <v>151</v>
      </c>
      <c r="B2998" s="36" t="s">
        <v>900</v>
      </c>
      <c r="G2998" s="36" t="s">
        <v>8424</v>
      </c>
      <c r="K2998" s="7"/>
      <c r="L2998" s="7" t="s">
        <v>834</v>
      </c>
      <c r="M2998" s="7" t="s">
        <v>615</v>
      </c>
      <c r="N2998" s="4"/>
      <c r="O2998" s="4"/>
      <c r="P2998" s="4"/>
      <c r="Q2998" s="4"/>
      <c r="R2998" s="4"/>
      <c r="S2998" s="4"/>
      <c r="T2998" s="4"/>
      <c r="U2998" s="4"/>
      <c r="V2998" s="4"/>
      <c r="W2998" s="4"/>
      <c r="X2998" s="4"/>
      <c r="Y2998" s="4"/>
      <c r="Z2998" s="4"/>
      <c r="AA2998" s="4"/>
      <c r="AB2998" s="4"/>
      <c r="AC2998" s="4"/>
      <c r="AD2998" s="4"/>
      <c r="AE2998" s="4"/>
      <c r="AF2998" s="4"/>
      <c r="AG2998" s="4"/>
      <c r="AH2998" s="4"/>
      <c r="AI2998" s="4"/>
      <c r="AJ2998" s="4"/>
      <c r="AK2998" s="4"/>
      <c r="AL2998" s="4"/>
      <c r="AM2998" s="4"/>
      <c r="AN2998" s="4"/>
      <c r="AO2998" s="4"/>
      <c r="AP2998" s="4"/>
      <c r="AQ2998" s="4"/>
      <c r="AR2998" s="4"/>
      <c r="AS2998" s="4"/>
      <c r="AT2998" s="4"/>
      <c r="AU2998" s="4"/>
      <c r="AV2998" s="4"/>
      <c r="AW2998" s="4"/>
      <c r="AX2998" s="4"/>
      <c r="AY2998" s="4"/>
      <c r="AZ2998" s="4"/>
      <c r="BA2998" s="4"/>
      <c r="BB2998" s="4"/>
      <c r="BC2998" s="4"/>
      <c r="BD2998" s="4"/>
      <c r="BE2998" s="4"/>
      <c r="BF2998" s="4"/>
      <c r="BG2998" s="4"/>
      <c r="BH2998" s="4"/>
      <c r="BI2998" s="4"/>
      <c r="BJ2998" s="4"/>
      <c r="BK2998" s="4"/>
      <c r="BL2998" s="4"/>
      <c r="BM2998" s="4"/>
      <c r="BN2998" s="4"/>
      <c r="BO2998" s="4"/>
      <c r="BP2998" s="4"/>
      <c r="BQ2998" s="4"/>
      <c r="BR2998" s="4"/>
      <c r="BS2998" s="4"/>
      <c r="BT2998" s="4"/>
      <c r="BU2998" s="4"/>
      <c r="BV2998" s="4"/>
      <c r="BW2998" s="4"/>
      <c r="BZ2998" s="7"/>
      <c r="CF2998" s="7"/>
      <c r="CG2998" s="14"/>
      <c r="CH2998" s="7"/>
      <c r="CI2998" s="14"/>
      <c r="CJ2998" s="7"/>
      <c r="CK2998" s="14"/>
      <c r="CL2998" s="7"/>
      <c r="CM2998" s="14"/>
    </row>
    <row r="2999" spans="1:91" x14ac:dyDescent="0.3">
      <c r="A2999" s="10">
        <v>151</v>
      </c>
      <c r="B2999" s="36" t="s">
        <v>863</v>
      </c>
      <c r="G2999" s="36" t="s">
        <v>8425</v>
      </c>
      <c r="K2999" s="7"/>
      <c r="L2999" s="7" t="s">
        <v>834</v>
      </c>
      <c r="M2999" s="7" t="s">
        <v>651</v>
      </c>
      <c r="N2999" s="4"/>
      <c r="O2999" s="4"/>
      <c r="P2999" s="4"/>
      <c r="Q2999" s="4"/>
      <c r="R2999" s="4"/>
      <c r="S2999" s="4"/>
      <c r="T2999" s="4"/>
      <c r="U2999" s="4"/>
      <c r="V2999" s="4"/>
      <c r="W2999" s="4"/>
      <c r="X2999" s="4"/>
      <c r="Y2999" s="4"/>
      <c r="Z2999" s="4"/>
      <c r="AA2999" s="4"/>
      <c r="AB2999" s="4"/>
      <c r="AC2999" s="4"/>
      <c r="AD2999" s="4"/>
      <c r="AE2999" s="4"/>
      <c r="AF2999" s="4"/>
      <c r="AG2999" s="4"/>
      <c r="AH2999" s="4"/>
      <c r="AI2999" s="4"/>
      <c r="AJ2999" s="4"/>
      <c r="AK2999" s="4"/>
      <c r="AL2999" s="4"/>
      <c r="AM2999" s="4"/>
      <c r="AN2999" s="4"/>
      <c r="AO2999" s="4"/>
      <c r="AP2999" s="4"/>
      <c r="AQ2999" s="4"/>
      <c r="AR2999" s="4"/>
      <c r="AS2999" s="4"/>
      <c r="AT2999" s="4"/>
      <c r="AU2999" s="4"/>
      <c r="AV2999" s="4"/>
      <c r="AW2999" s="4"/>
      <c r="AX2999" s="4"/>
      <c r="AY2999" s="4"/>
      <c r="AZ2999" s="4"/>
      <c r="BA2999" s="4"/>
      <c r="BB2999" s="4"/>
      <c r="BC2999" s="4"/>
      <c r="BD2999" s="4"/>
      <c r="BE2999" s="4"/>
      <c r="BF2999" s="4"/>
      <c r="BG2999" s="4"/>
      <c r="BH2999" s="4"/>
      <c r="BI2999" s="4"/>
      <c r="BJ2999" s="4"/>
      <c r="BK2999" s="4"/>
      <c r="BL2999" s="4"/>
      <c r="BM2999" s="4"/>
      <c r="BN2999" s="4"/>
      <c r="BO2999" s="4"/>
      <c r="BP2999" s="4"/>
      <c r="BQ2999" s="4"/>
      <c r="BR2999" s="4"/>
      <c r="BS2999" s="4"/>
      <c r="BT2999" s="4"/>
      <c r="BU2999" s="4"/>
      <c r="BV2999" s="4"/>
      <c r="BW2999" s="4"/>
      <c r="BZ2999" s="7"/>
      <c r="CF2999" s="7"/>
      <c r="CG2999" s="14"/>
      <c r="CH2999" s="7"/>
      <c r="CI2999" s="14"/>
      <c r="CJ2999" s="7"/>
      <c r="CK2999" s="14"/>
      <c r="CL2999" s="7"/>
      <c r="CM2999" s="14"/>
    </row>
    <row r="3000" spans="1:91" x14ac:dyDescent="0.3">
      <c r="A3000" s="10">
        <v>151</v>
      </c>
      <c r="B3000" s="36" t="s">
        <v>1036</v>
      </c>
      <c r="G3000" s="36" t="s">
        <v>8426</v>
      </c>
      <c r="K3000" s="7"/>
      <c r="L3000" s="7" t="s">
        <v>834</v>
      </c>
      <c r="M3000" s="7" t="s">
        <v>621</v>
      </c>
      <c r="N3000" s="4"/>
      <c r="O3000" s="4"/>
      <c r="P3000" s="4"/>
      <c r="Q3000" s="4"/>
      <c r="R3000" s="4"/>
      <c r="S3000" s="4"/>
      <c r="T3000" s="4"/>
      <c r="U3000" s="4"/>
      <c r="V3000" s="4"/>
      <c r="W3000" s="4"/>
      <c r="X3000" s="4"/>
      <c r="Y3000" s="4"/>
      <c r="Z3000" s="4"/>
      <c r="AA3000" s="4"/>
      <c r="AB3000" s="4"/>
      <c r="AC3000" s="4"/>
      <c r="AD3000" s="4"/>
      <c r="AE3000" s="4"/>
      <c r="AF3000" s="4"/>
      <c r="AG3000" s="4"/>
      <c r="AH3000" s="4"/>
      <c r="AI3000" s="4"/>
      <c r="AJ3000" s="4"/>
      <c r="AK3000" s="4"/>
      <c r="AL3000" s="4"/>
      <c r="AM3000" s="4"/>
      <c r="AN3000" s="4"/>
      <c r="AO3000" s="4"/>
      <c r="AP3000" s="4"/>
      <c r="AQ3000" s="4"/>
      <c r="AR3000" s="4"/>
      <c r="AS3000" s="4"/>
      <c r="AT3000" s="4"/>
      <c r="AU3000" s="4"/>
      <c r="AV3000" s="4"/>
      <c r="AW3000" s="4"/>
      <c r="AX3000" s="4"/>
      <c r="AY3000" s="4"/>
      <c r="AZ3000" s="4"/>
      <c r="BA3000" s="4"/>
      <c r="BB3000" s="4"/>
      <c r="BC3000" s="4"/>
      <c r="BD3000" s="4"/>
      <c r="BE3000" s="4"/>
      <c r="BF3000" s="4"/>
      <c r="BG3000" s="4"/>
      <c r="BH3000" s="4"/>
      <c r="BI3000" s="4"/>
      <c r="BJ3000" s="4"/>
      <c r="BK3000" s="4"/>
      <c r="BL3000" s="4"/>
      <c r="BM3000" s="4"/>
      <c r="BN3000" s="4"/>
      <c r="BO3000" s="4"/>
      <c r="BP3000" s="4"/>
      <c r="BQ3000" s="4"/>
      <c r="BR3000" s="4"/>
      <c r="BS3000" s="4"/>
      <c r="BT3000" s="4"/>
      <c r="BU3000" s="4"/>
      <c r="BV3000" s="4"/>
      <c r="BW3000" s="4"/>
      <c r="BZ3000" s="7"/>
      <c r="CF3000" s="7"/>
      <c r="CG3000" s="14"/>
      <c r="CH3000" s="7"/>
      <c r="CI3000" s="14"/>
      <c r="CJ3000" s="7"/>
      <c r="CK3000" s="14"/>
      <c r="CL3000" s="7"/>
      <c r="CM3000" s="14"/>
    </row>
    <row r="3001" spans="1:91" x14ac:dyDescent="0.3">
      <c r="A3001" s="10">
        <v>151</v>
      </c>
      <c r="B3001" s="36" t="s">
        <v>1036</v>
      </c>
      <c r="G3001" s="36" t="s">
        <v>8427</v>
      </c>
      <c r="K3001" s="7"/>
      <c r="L3001" s="7" t="s">
        <v>834</v>
      </c>
      <c r="M3001" s="7" t="s">
        <v>621</v>
      </c>
      <c r="N3001" s="4"/>
      <c r="O3001" s="4"/>
      <c r="P3001" s="4"/>
      <c r="Q3001" s="4"/>
      <c r="R3001" s="4"/>
      <c r="S3001" s="4"/>
      <c r="T3001" s="4"/>
      <c r="U3001" s="4"/>
      <c r="V3001" s="4"/>
      <c r="W3001" s="4"/>
      <c r="X3001" s="4"/>
      <c r="Y3001" s="4"/>
      <c r="Z3001" s="4"/>
      <c r="AA3001" s="4"/>
      <c r="AB3001" s="4"/>
      <c r="AC3001" s="4"/>
      <c r="AD3001" s="4"/>
      <c r="AE3001" s="4"/>
      <c r="AF3001" s="4"/>
      <c r="AG3001" s="4"/>
      <c r="AH3001" s="4"/>
      <c r="AI3001" s="4"/>
      <c r="AJ3001" s="4"/>
      <c r="AK3001" s="4"/>
      <c r="AL3001" s="4"/>
      <c r="AM3001" s="4"/>
      <c r="AN3001" s="4"/>
      <c r="AO3001" s="4"/>
      <c r="AP3001" s="4"/>
      <c r="AQ3001" s="4"/>
      <c r="AR3001" s="4"/>
      <c r="AS3001" s="4"/>
      <c r="AT3001" s="4"/>
      <c r="AU3001" s="4"/>
      <c r="AV3001" s="4"/>
      <c r="AW3001" s="4"/>
      <c r="AX3001" s="4"/>
      <c r="AY3001" s="4"/>
      <c r="AZ3001" s="4"/>
      <c r="BA3001" s="4"/>
      <c r="BB3001" s="4"/>
      <c r="BC3001" s="4"/>
      <c r="BD3001" s="4"/>
      <c r="BE3001" s="4"/>
      <c r="BF3001" s="4"/>
      <c r="BG3001" s="4"/>
      <c r="BH3001" s="4"/>
      <c r="BI3001" s="4"/>
      <c r="BJ3001" s="4"/>
      <c r="BK3001" s="4"/>
      <c r="BL3001" s="4"/>
      <c r="BM3001" s="4"/>
      <c r="BN3001" s="4"/>
      <c r="BO3001" s="4"/>
      <c r="BP3001" s="4"/>
      <c r="BQ3001" s="4"/>
      <c r="BR3001" s="4"/>
      <c r="BS3001" s="4"/>
      <c r="BT3001" s="4"/>
      <c r="BU3001" s="4"/>
      <c r="BV3001" s="4"/>
      <c r="BW3001" s="4"/>
      <c r="BZ3001" s="7"/>
      <c r="CF3001" s="7"/>
      <c r="CG3001" s="14"/>
      <c r="CH3001" s="7"/>
      <c r="CI3001" s="14"/>
      <c r="CJ3001" s="7"/>
      <c r="CK3001" s="14"/>
      <c r="CL3001" s="7"/>
      <c r="CM3001" s="14"/>
    </row>
    <row r="3002" spans="1:91" x14ac:dyDescent="0.3">
      <c r="A3002" s="10">
        <v>151</v>
      </c>
      <c r="B3002" s="36" t="s">
        <v>7059</v>
      </c>
      <c r="G3002" s="36" t="s">
        <v>8428</v>
      </c>
      <c r="K3002" s="7"/>
      <c r="L3002" s="7" t="s">
        <v>834</v>
      </c>
      <c r="M3002" s="7" t="s">
        <v>669</v>
      </c>
      <c r="N3002" s="4"/>
      <c r="O3002" s="4"/>
      <c r="P3002" s="4"/>
      <c r="Q3002" s="4"/>
      <c r="R3002" s="4"/>
      <c r="S3002" s="4"/>
      <c r="T3002" s="4"/>
      <c r="U3002" s="4"/>
      <c r="V3002" s="4"/>
      <c r="W3002" s="4"/>
      <c r="X3002" s="4"/>
      <c r="Y3002" s="4"/>
      <c r="Z3002" s="4"/>
      <c r="AA3002" s="4"/>
      <c r="AB3002" s="4"/>
      <c r="AC3002" s="4"/>
      <c r="AD3002" s="4"/>
      <c r="AE3002" s="4"/>
      <c r="AF3002" s="4"/>
      <c r="AG3002" s="4"/>
      <c r="AH3002" s="4"/>
      <c r="AI3002" s="4"/>
      <c r="AJ3002" s="4"/>
      <c r="AK3002" s="4"/>
      <c r="AL3002" s="4"/>
      <c r="AM3002" s="4"/>
      <c r="AN3002" s="4"/>
      <c r="AO3002" s="4"/>
      <c r="AP3002" s="4"/>
      <c r="AQ3002" s="4"/>
      <c r="AR3002" s="4"/>
      <c r="AS3002" s="4"/>
      <c r="AT3002" s="4"/>
      <c r="AU3002" s="4"/>
      <c r="AV3002" s="4"/>
      <c r="AW3002" s="4"/>
      <c r="AX3002" s="4"/>
      <c r="AY3002" s="4"/>
      <c r="AZ3002" s="4"/>
      <c r="BA3002" s="4"/>
      <c r="BB3002" s="4"/>
      <c r="BC3002" s="4"/>
      <c r="BD3002" s="4"/>
      <c r="BE3002" s="4"/>
      <c r="BF3002" s="4"/>
      <c r="BG3002" s="4"/>
      <c r="BH3002" s="4"/>
      <c r="BI3002" s="4"/>
      <c r="BJ3002" s="4"/>
      <c r="BK3002" s="4"/>
      <c r="BL3002" s="4"/>
      <c r="BM3002" s="4"/>
      <c r="BN3002" s="4"/>
      <c r="BO3002" s="4"/>
      <c r="BP3002" s="4"/>
      <c r="BQ3002" s="4"/>
      <c r="BR3002" s="4"/>
      <c r="BS3002" s="4"/>
      <c r="BT3002" s="4"/>
      <c r="BU3002" s="4"/>
      <c r="BV3002" s="4"/>
      <c r="BW3002" s="4"/>
      <c r="BZ3002" s="7"/>
      <c r="CF3002" s="7"/>
      <c r="CG3002" s="14"/>
      <c r="CH3002" s="7"/>
      <c r="CI3002" s="14"/>
      <c r="CJ3002" s="7"/>
      <c r="CK3002" s="14"/>
      <c r="CL3002" s="7"/>
      <c r="CM3002" s="14"/>
    </row>
    <row r="3003" spans="1:91" x14ac:dyDescent="0.3">
      <c r="A3003" s="10">
        <v>151</v>
      </c>
      <c r="B3003" s="36" t="s">
        <v>1036</v>
      </c>
      <c r="G3003" s="36" t="s">
        <v>8429</v>
      </c>
      <c r="K3003" s="7"/>
      <c r="L3003" s="7" t="s">
        <v>834</v>
      </c>
      <c r="M3003" s="7" t="s">
        <v>618</v>
      </c>
      <c r="N3003" s="4"/>
      <c r="O3003" s="4"/>
      <c r="P3003" s="4"/>
      <c r="Q3003" s="4"/>
      <c r="R3003" s="4"/>
      <c r="S3003" s="4"/>
      <c r="T3003" s="4"/>
      <c r="U3003" s="4"/>
      <c r="V3003" s="4"/>
      <c r="W3003" s="4"/>
      <c r="X3003" s="4"/>
      <c r="Y3003" s="4"/>
      <c r="Z3003" s="4"/>
      <c r="AA3003" s="4"/>
      <c r="AB3003" s="4"/>
      <c r="AC3003" s="4"/>
      <c r="AD3003" s="4"/>
      <c r="AE3003" s="4"/>
      <c r="AF3003" s="4"/>
      <c r="AG3003" s="4"/>
      <c r="AH3003" s="4"/>
      <c r="AI3003" s="4"/>
      <c r="AJ3003" s="4"/>
      <c r="AK3003" s="4"/>
      <c r="AL3003" s="4"/>
      <c r="AM3003" s="4"/>
      <c r="AN3003" s="4"/>
      <c r="AO3003" s="4"/>
      <c r="AP3003" s="4"/>
      <c r="AQ3003" s="4"/>
      <c r="AR3003" s="4"/>
      <c r="AS3003" s="4"/>
      <c r="AT3003" s="4"/>
      <c r="AU3003" s="4"/>
      <c r="AV3003" s="4"/>
      <c r="AW3003" s="4"/>
      <c r="AX3003" s="4"/>
      <c r="AY3003" s="4"/>
      <c r="AZ3003" s="4"/>
      <c r="BA3003" s="4"/>
      <c r="BB3003" s="4"/>
      <c r="BC3003" s="4"/>
      <c r="BD3003" s="4"/>
      <c r="BE3003" s="4"/>
      <c r="BF3003" s="4"/>
      <c r="BG3003" s="4"/>
      <c r="BH3003" s="4"/>
      <c r="BI3003" s="4"/>
      <c r="BJ3003" s="4"/>
      <c r="BK3003" s="4"/>
      <c r="BL3003" s="4"/>
      <c r="BM3003" s="4"/>
      <c r="BN3003" s="4"/>
      <c r="BO3003" s="4"/>
      <c r="BP3003" s="4"/>
      <c r="BQ3003" s="4"/>
      <c r="BR3003" s="4"/>
      <c r="BS3003" s="4"/>
      <c r="BT3003" s="4"/>
      <c r="BU3003" s="4"/>
      <c r="BV3003" s="4"/>
      <c r="BW3003" s="4"/>
      <c r="BZ3003" s="7"/>
      <c r="CF3003" s="7"/>
      <c r="CG3003" s="14"/>
      <c r="CH3003" s="7"/>
      <c r="CI3003" s="14"/>
      <c r="CJ3003" s="7"/>
      <c r="CK3003" s="14"/>
      <c r="CL3003" s="7"/>
      <c r="CM3003" s="14"/>
    </row>
    <row r="3004" spans="1:91" x14ac:dyDescent="0.3">
      <c r="A3004" s="10">
        <v>151</v>
      </c>
      <c r="B3004" s="36" t="s">
        <v>6983</v>
      </c>
      <c r="G3004" s="36" t="s">
        <v>8430</v>
      </c>
      <c r="K3004" s="7"/>
      <c r="L3004" s="7" t="s">
        <v>834</v>
      </c>
      <c r="M3004" s="7" t="s">
        <v>669</v>
      </c>
      <c r="N3004" s="4"/>
      <c r="O3004" s="4"/>
      <c r="P3004" s="4"/>
      <c r="Q3004" s="4"/>
      <c r="R3004" s="4"/>
      <c r="S3004" s="4"/>
      <c r="T3004" s="4"/>
      <c r="U3004" s="4"/>
      <c r="V3004" s="4"/>
      <c r="W3004" s="4"/>
      <c r="X3004" s="4"/>
      <c r="Y3004" s="4"/>
      <c r="Z3004" s="4"/>
      <c r="AA3004" s="4"/>
      <c r="AB3004" s="4"/>
      <c r="AC3004" s="4"/>
      <c r="AD3004" s="4"/>
      <c r="AE3004" s="4"/>
      <c r="AF3004" s="4"/>
      <c r="AG3004" s="4"/>
      <c r="AH3004" s="4"/>
      <c r="AI3004" s="4"/>
      <c r="AJ3004" s="4"/>
      <c r="AK3004" s="4"/>
      <c r="AL3004" s="4"/>
      <c r="AM3004" s="4"/>
      <c r="AN3004" s="4"/>
      <c r="AO3004" s="4"/>
      <c r="AP3004" s="4"/>
      <c r="AQ3004" s="4"/>
      <c r="AR3004" s="4"/>
      <c r="AS3004" s="4"/>
      <c r="AT3004" s="4"/>
      <c r="AU3004" s="4"/>
      <c r="AV3004" s="4"/>
      <c r="AW3004" s="4"/>
      <c r="AX3004" s="4"/>
      <c r="AY3004" s="4"/>
      <c r="AZ3004" s="4"/>
      <c r="BA3004" s="4"/>
      <c r="BB3004" s="4"/>
      <c r="BC3004" s="4"/>
      <c r="BD3004" s="4"/>
      <c r="BE3004" s="4"/>
      <c r="BF3004" s="4"/>
      <c r="BG3004" s="4"/>
      <c r="BH3004" s="4"/>
      <c r="BI3004" s="4"/>
      <c r="BJ3004" s="4"/>
      <c r="BK3004" s="4"/>
      <c r="BL3004" s="4"/>
      <c r="BM3004" s="4"/>
      <c r="BN3004" s="4"/>
      <c r="BO3004" s="4"/>
      <c r="BP3004" s="4"/>
      <c r="BQ3004" s="4"/>
      <c r="BR3004" s="4"/>
      <c r="BS3004" s="4"/>
      <c r="BT3004" s="4"/>
      <c r="BU3004" s="4"/>
      <c r="BV3004" s="4"/>
      <c r="BW3004" s="4"/>
      <c r="BZ3004" s="7"/>
      <c r="CF3004" s="7"/>
      <c r="CG3004" s="14"/>
      <c r="CH3004" s="7"/>
      <c r="CI3004" s="14"/>
      <c r="CJ3004" s="7"/>
      <c r="CK3004" s="14"/>
      <c r="CL3004" s="7"/>
      <c r="CM3004" s="14"/>
    </row>
    <row r="3005" spans="1:91" x14ac:dyDescent="0.3">
      <c r="A3005" s="10">
        <v>151</v>
      </c>
      <c r="B3005" s="36" t="s">
        <v>1025</v>
      </c>
      <c r="G3005" s="36" t="s">
        <v>8431</v>
      </c>
      <c r="K3005" s="7"/>
      <c r="L3005" s="7" t="s">
        <v>834</v>
      </c>
      <c r="M3005" s="7" t="s">
        <v>615</v>
      </c>
      <c r="N3005" s="4"/>
      <c r="O3005" s="4"/>
      <c r="P3005" s="4"/>
      <c r="Q3005" s="4"/>
      <c r="R3005" s="4"/>
      <c r="S3005" s="4"/>
      <c r="T3005" s="4"/>
      <c r="U3005" s="4"/>
      <c r="V3005" s="4"/>
      <c r="W3005" s="4"/>
      <c r="X3005" s="4"/>
      <c r="Y3005" s="4"/>
      <c r="Z3005" s="4"/>
      <c r="AA3005" s="4"/>
      <c r="AB3005" s="4"/>
      <c r="AC3005" s="4"/>
      <c r="AD3005" s="4"/>
      <c r="AE3005" s="4"/>
      <c r="AF3005" s="4"/>
      <c r="AG3005" s="4"/>
      <c r="AH3005" s="4"/>
      <c r="AI3005" s="4"/>
      <c r="AJ3005" s="4"/>
      <c r="AK3005" s="4"/>
      <c r="AL3005" s="4"/>
      <c r="AM3005" s="4"/>
      <c r="AN3005" s="4"/>
      <c r="AO3005" s="4"/>
      <c r="AP3005" s="4"/>
      <c r="AQ3005" s="4"/>
      <c r="AR3005" s="4"/>
      <c r="AS3005" s="4"/>
      <c r="AT3005" s="4"/>
      <c r="AU3005" s="4"/>
      <c r="AV3005" s="4"/>
      <c r="AW3005" s="4"/>
      <c r="AX3005" s="4"/>
      <c r="AY3005" s="4"/>
      <c r="AZ3005" s="4"/>
      <c r="BA3005" s="4"/>
      <c r="BB3005" s="4"/>
      <c r="BC3005" s="4"/>
      <c r="BD3005" s="4"/>
      <c r="BE3005" s="4"/>
      <c r="BF3005" s="4"/>
      <c r="BG3005" s="4"/>
      <c r="BH3005" s="4"/>
      <c r="BI3005" s="4"/>
      <c r="BJ3005" s="4"/>
      <c r="BK3005" s="4"/>
      <c r="BL3005" s="4"/>
      <c r="BM3005" s="4"/>
      <c r="BN3005" s="4"/>
      <c r="BO3005" s="4"/>
      <c r="BP3005" s="4"/>
      <c r="BQ3005" s="4"/>
      <c r="BR3005" s="4"/>
      <c r="BS3005" s="4"/>
      <c r="BT3005" s="4"/>
      <c r="BU3005" s="4"/>
      <c r="BV3005" s="4"/>
      <c r="BW3005" s="4"/>
      <c r="BZ3005" s="7"/>
      <c r="CF3005" s="7"/>
      <c r="CG3005" s="14"/>
      <c r="CH3005" s="7"/>
      <c r="CI3005" s="14"/>
      <c r="CJ3005" s="7"/>
      <c r="CK3005" s="14"/>
      <c r="CL3005" s="7"/>
      <c r="CM3005" s="14"/>
    </row>
    <row r="3006" spans="1:91" x14ac:dyDescent="0.3">
      <c r="A3006" s="10">
        <v>151</v>
      </c>
      <c r="B3006" s="36" t="s">
        <v>860</v>
      </c>
      <c r="G3006" s="36" t="s">
        <v>8432</v>
      </c>
      <c r="K3006" s="7"/>
      <c r="L3006" s="7" t="s">
        <v>834</v>
      </c>
      <c r="M3006" s="7" t="s">
        <v>669</v>
      </c>
      <c r="N3006" s="4"/>
      <c r="O3006" s="4"/>
      <c r="P3006" s="4"/>
      <c r="Q3006" s="4"/>
      <c r="R3006" s="4"/>
      <c r="S3006" s="4"/>
      <c r="T3006" s="4"/>
      <c r="U3006" s="4"/>
      <c r="V3006" s="4"/>
      <c r="W3006" s="4"/>
      <c r="X3006" s="4"/>
      <c r="Y3006" s="4"/>
      <c r="Z3006" s="4"/>
      <c r="AA3006" s="4"/>
      <c r="AB3006" s="4"/>
      <c r="AC3006" s="4"/>
      <c r="AD3006" s="4"/>
      <c r="AE3006" s="4"/>
      <c r="AF3006" s="4"/>
      <c r="AG3006" s="4"/>
      <c r="AH3006" s="4"/>
      <c r="AI3006" s="4"/>
      <c r="AJ3006" s="4"/>
      <c r="AK3006" s="4"/>
      <c r="AL3006" s="4"/>
      <c r="AM3006" s="4"/>
      <c r="AN3006" s="4"/>
      <c r="AO3006" s="4"/>
      <c r="AP3006" s="4"/>
      <c r="AQ3006" s="4"/>
      <c r="AR3006" s="4"/>
      <c r="AS3006" s="4"/>
      <c r="AT3006" s="4"/>
      <c r="AU3006" s="4"/>
      <c r="AV3006" s="4"/>
      <c r="AW3006" s="4"/>
      <c r="AX3006" s="4"/>
      <c r="AY3006" s="4"/>
      <c r="AZ3006" s="4"/>
      <c r="BA3006" s="4"/>
      <c r="BB3006" s="4"/>
      <c r="BC3006" s="4"/>
      <c r="BD3006" s="4"/>
      <c r="BE3006" s="4"/>
      <c r="BF3006" s="4"/>
      <c r="BG3006" s="4"/>
      <c r="BH3006" s="4"/>
      <c r="BI3006" s="4"/>
      <c r="BJ3006" s="4"/>
      <c r="BK3006" s="4"/>
      <c r="BL3006" s="4"/>
      <c r="BM3006" s="4"/>
      <c r="BN3006" s="4"/>
      <c r="BO3006" s="4"/>
      <c r="BP3006" s="4"/>
      <c r="BQ3006" s="4"/>
      <c r="BR3006" s="4"/>
      <c r="BS3006" s="4"/>
      <c r="BT3006" s="4"/>
      <c r="BU3006" s="4"/>
      <c r="BV3006" s="4"/>
      <c r="BW3006" s="4"/>
      <c r="BZ3006" s="7"/>
      <c r="CF3006" s="7"/>
      <c r="CG3006" s="14"/>
      <c r="CH3006" s="7"/>
      <c r="CI3006" s="14"/>
      <c r="CJ3006" s="7"/>
      <c r="CK3006" s="14"/>
      <c r="CL3006" s="7"/>
      <c r="CM3006" s="14"/>
    </row>
    <row r="3007" spans="1:91" x14ac:dyDescent="0.3">
      <c r="A3007" s="10">
        <v>151</v>
      </c>
      <c r="B3007" s="36" t="s">
        <v>1025</v>
      </c>
      <c r="G3007" s="36" t="s">
        <v>8433</v>
      </c>
      <c r="K3007" s="7"/>
      <c r="L3007" s="7" t="s">
        <v>834</v>
      </c>
      <c r="M3007" s="7" t="s">
        <v>669</v>
      </c>
      <c r="N3007" s="4"/>
      <c r="O3007" s="4"/>
      <c r="P3007" s="4"/>
      <c r="Q3007" s="4"/>
      <c r="R3007" s="4"/>
      <c r="S3007" s="4"/>
      <c r="T3007" s="4"/>
      <c r="U3007" s="4"/>
      <c r="V3007" s="4"/>
      <c r="W3007" s="4"/>
      <c r="X3007" s="4"/>
      <c r="Y3007" s="4"/>
      <c r="Z3007" s="4"/>
      <c r="AA3007" s="4"/>
      <c r="AB3007" s="4"/>
      <c r="AC3007" s="4"/>
      <c r="AD3007" s="4"/>
      <c r="AE3007" s="4"/>
      <c r="AF3007" s="4"/>
      <c r="AG3007" s="4"/>
      <c r="AH3007" s="4"/>
      <c r="AI3007" s="4"/>
      <c r="AJ3007" s="4"/>
      <c r="AK3007" s="4"/>
      <c r="AL3007" s="4"/>
      <c r="AM3007" s="4"/>
      <c r="AN3007" s="4"/>
      <c r="AO3007" s="4"/>
      <c r="AP3007" s="4"/>
      <c r="AQ3007" s="4"/>
      <c r="AR3007" s="4"/>
      <c r="AS3007" s="4"/>
      <c r="AT3007" s="4"/>
      <c r="AU3007" s="4"/>
      <c r="AV3007" s="4"/>
      <c r="AW3007" s="4"/>
      <c r="AX3007" s="4"/>
      <c r="AY3007" s="4"/>
      <c r="AZ3007" s="4"/>
      <c r="BA3007" s="4"/>
      <c r="BB3007" s="4"/>
      <c r="BC3007" s="4"/>
      <c r="BD3007" s="4"/>
      <c r="BE3007" s="4"/>
      <c r="BF3007" s="4"/>
      <c r="BG3007" s="4"/>
      <c r="BH3007" s="4"/>
      <c r="BI3007" s="4"/>
      <c r="BJ3007" s="4"/>
      <c r="BK3007" s="4"/>
      <c r="BL3007" s="4"/>
      <c r="BM3007" s="4"/>
      <c r="BN3007" s="4"/>
      <c r="BO3007" s="4"/>
      <c r="BP3007" s="4"/>
      <c r="BQ3007" s="4"/>
      <c r="BR3007" s="4"/>
      <c r="BS3007" s="4"/>
      <c r="BT3007" s="4"/>
      <c r="BU3007" s="4"/>
      <c r="BV3007" s="4"/>
      <c r="BW3007" s="4"/>
      <c r="BZ3007" s="7"/>
      <c r="CF3007" s="7"/>
      <c r="CG3007" s="14"/>
      <c r="CH3007" s="7"/>
      <c r="CI3007" s="14"/>
      <c r="CJ3007" s="7"/>
      <c r="CK3007" s="14"/>
      <c r="CL3007" s="7"/>
      <c r="CM3007" s="14"/>
    </row>
    <row r="3008" spans="1:91" x14ac:dyDescent="0.3">
      <c r="A3008" s="10">
        <v>151</v>
      </c>
      <c r="B3008" s="36" t="s">
        <v>1028</v>
      </c>
      <c r="G3008" s="36" t="s">
        <v>8434</v>
      </c>
      <c r="K3008" s="7"/>
      <c r="L3008" s="7" t="s">
        <v>834</v>
      </c>
      <c r="M3008" s="7" t="s">
        <v>615</v>
      </c>
      <c r="N3008" s="4"/>
      <c r="O3008" s="4"/>
      <c r="P3008" s="4"/>
      <c r="Q3008" s="4"/>
      <c r="R3008" s="4"/>
      <c r="S3008" s="4"/>
      <c r="T3008" s="4"/>
      <c r="U3008" s="4"/>
      <c r="V3008" s="4"/>
      <c r="W3008" s="4"/>
      <c r="X3008" s="4"/>
      <c r="Y3008" s="4"/>
      <c r="Z3008" s="4"/>
      <c r="AA3008" s="4"/>
      <c r="AB3008" s="4"/>
      <c r="AC3008" s="4"/>
      <c r="AD3008" s="4"/>
      <c r="AE3008" s="4"/>
      <c r="AF3008" s="4"/>
      <c r="AG3008" s="4"/>
      <c r="AH3008" s="4"/>
      <c r="AI3008" s="4"/>
      <c r="AJ3008" s="4"/>
      <c r="AK3008" s="4"/>
      <c r="AL3008" s="4"/>
      <c r="AM3008" s="4"/>
      <c r="AN3008" s="4"/>
      <c r="AO3008" s="4"/>
      <c r="AP3008" s="4"/>
      <c r="AQ3008" s="4"/>
      <c r="AR3008" s="4"/>
      <c r="AS3008" s="4"/>
      <c r="AT3008" s="4"/>
      <c r="AU3008" s="4"/>
      <c r="AV3008" s="4"/>
      <c r="AW3008" s="4"/>
      <c r="AX3008" s="4"/>
      <c r="AY3008" s="4"/>
      <c r="AZ3008" s="4"/>
      <c r="BA3008" s="4"/>
      <c r="BB3008" s="4"/>
      <c r="BC3008" s="4"/>
      <c r="BD3008" s="4"/>
      <c r="BE3008" s="4"/>
      <c r="BF3008" s="4"/>
      <c r="BG3008" s="4"/>
      <c r="BH3008" s="4"/>
      <c r="BI3008" s="4"/>
      <c r="BJ3008" s="4"/>
      <c r="BK3008" s="4"/>
      <c r="BL3008" s="4"/>
      <c r="BM3008" s="4"/>
      <c r="BN3008" s="4"/>
      <c r="BO3008" s="4"/>
      <c r="BP3008" s="4"/>
      <c r="BQ3008" s="4"/>
      <c r="BR3008" s="4"/>
      <c r="BS3008" s="4"/>
      <c r="BT3008" s="4"/>
      <c r="BU3008" s="4"/>
      <c r="BV3008" s="4"/>
      <c r="BW3008" s="4"/>
      <c r="BZ3008" s="7"/>
      <c r="CF3008" s="7"/>
      <c r="CG3008" s="14"/>
      <c r="CH3008" s="7"/>
      <c r="CI3008" s="14"/>
      <c r="CJ3008" s="7"/>
      <c r="CK3008" s="14"/>
      <c r="CL3008" s="7"/>
      <c r="CM3008" s="14"/>
    </row>
    <row r="3009" spans="1:91" x14ac:dyDescent="0.3">
      <c r="A3009" s="10">
        <v>151</v>
      </c>
      <c r="B3009" s="36" t="s">
        <v>863</v>
      </c>
      <c r="G3009" s="36" t="s">
        <v>8435</v>
      </c>
      <c r="K3009" s="7"/>
      <c r="L3009" s="7" t="s">
        <v>834</v>
      </c>
      <c r="M3009" s="7" t="s">
        <v>669</v>
      </c>
      <c r="N3009" s="4"/>
      <c r="O3009" s="4"/>
      <c r="P3009" s="4"/>
      <c r="Q3009" s="4"/>
      <c r="R3009" s="4"/>
      <c r="S3009" s="4"/>
      <c r="T3009" s="4"/>
      <c r="U3009" s="4"/>
      <c r="V3009" s="4"/>
      <c r="W3009" s="4"/>
      <c r="X3009" s="4"/>
      <c r="Y3009" s="4"/>
      <c r="Z3009" s="4"/>
      <c r="AA3009" s="4"/>
      <c r="AB3009" s="4"/>
      <c r="AC3009" s="4"/>
      <c r="AD3009" s="4"/>
      <c r="AE3009" s="4"/>
      <c r="AF3009" s="4"/>
      <c r="AG3009" s="4"/>
      <c r="AH3009" s="4"/>
      <c r="AI3009" s="4"/>
      <c r="AJ3009" s="4"/>
      <c r="AK3009" s="4"/>
      <c r="AL3009" s="4"/>
      <c r="AM3009" s="4"/>
      <c r="AN3009" s="4"/>
      <c r="AO3009" s="4"/>
      <c r="AP3009" s="4"/>
      <c r="AQ3009" s="4"/>
      <c r="AR3009" s="4"/>
      <c r="AS3009" s="4"/>
      <c r="AT3009" s="4"/>
      <c r="AU3009" s="4"/>
      <c r="AV3009" s="4"/>
      <c r="AW3009" s="4"/>
      <c r="AX3009" s="4"/>
      <c r="AY3009" s="4"/>
      <c r="AZ3009" s="4"/>
      <c r="BA3009" s="4"/>
      <c r="BB3009" s="4"/>
      <c r="BC3009" s="4"/>
      <c r="BD3009" s="4"/>
      <c r="BE3009" s="4"/>
      <c r="BF3009" s="4"/>
      <c r="BG3009" s="4"/>
      <c r="BH3009" s="4"/>
      <c r="BI3009" s="4"/>
      <c r="BJ3009" s="4"/>
      <c r="BK3009" s="4"/>
      <c r="BL3009" s="4"/>
      <c r="BM3009" s="4"/>
      <c r="BN3009" s="4"/>
      <c r="BO3009" s="4"/>
      <c r="BP3009" s="4"/>
      <c r="BQ3009" s="4"/>
      <c r="BR3009" s="4"/>
      <c r="BS3009" s="4"/>
      <c r="BT3009" s="4"/>
      <c r="BU3009" s="4"/>
      <c r="BV3009" s="4"/>
      <c r="BW3009" s="4"/>
      <c r="BZ3009" s="7"/>
      <c r="CF3009" s="7"/>
      <c r="CG3009" s="14"/>
      <c r="CH3009" s="7"/>
      <c r="CI3009" s="14"/>
      <c r="CJ3009" s="7"/>
      <c r="CK3009" s="14"/>
      <c r="CL3009" s="7"/>
      <c r="CM3009" s="14"/>
    </row>
    <row r="3010" spans="1:91" x14ac:dyDescent="0.3">
      <c r="A3010" s="10">
        <v>151</v>
      </c>
      <c r="B3010" s="36" t="s">
        <v>6983</v>
      </c>
      <c r="G3010" s="36" t="s">
        <v>8436</v>
      </c>
      <c r="K3010" s="7"/>
      <c r="L3010" s="7" t="s">
        <v>834</v>
      </c>
      <c r="M3010" s="7" t="s">
        <v>669</v>
      </c>
      <c r="N3010" s="4"/>
      <c r="O3010" s="4"/>
      <c r="P3010" s="4"/>
      <c r="Q3010" s="4"/>
      <c r="R3010" s="4"/>
      <c r="S3010" s="4"/>
      <c r="T3010" s="4"/>
      <c r="U3010" s="4"/>
      <c r="V3010" s="4"/>
      <c r="W3010" s="4"/>
      <c r="X3010" s="4"/>
      <c r="Y3010" s="4"/>
      <c r="Z3010" s="4"/>
      <c r="AA3010" s="4"/>
      <c r="AB3010" s="4"/>
      <c r="AC3010" s="4"/>
      <c r="AD3010" s="4"/>
      <c r="AE3010" s="4"/>
      <c r="AF3010" s="4"/>
      <c r="AG3010" s="4"/>
      <c r="AH3010" s="4"/>
      <c r="AI3010" s="4"/>
      <c r="AJ3010" s="4"/>
      <c r="AK3010" s="4"/>
      <c r="AL3010" s="4"/>
      <c r="AM3010" s="4"/>
      <c r="AN3010" s="4"/>
      <c r="AO3010" s="4"/>
      <c r="AP3010" s="4"/>
      <c r="AQ3010" s="4"/>
      <c r="AR3010" s="4"/>
      <c r="AS3010" s="4"/>
      <c r="AT3010" s="4"/>
      <c r="AU3010" s="4"/>
      <c r="AV3010" s="4"/>
      <c r="AW3010" s="4"/>
      <c r="AX3010" s="4"/>
      <c r="AY3010" s="4"/>
      <c r="AZ3010" s="4"/>
      <c r="BA3010" s="4"/>
      <c r="BB3010" s="4"/>
      <c r="BC3010" s="4"/>
      <c r="BD3010" s="4"/>
      <c r="BE3010" s="4"/>
      <c r="BF3010" s="4"/>
      <c r="BG3010" s="4"/>
      <c r="BH3010" s="4"/>
      <c r="BI3010" s="4"/>
      <c r="BJ3010" s="4"/>
      <c r="BK3010" s="4"/>
      <c r="BL3010" s="4"/>
      <c r="BM3010" s="4"/>
      <c r="BN3010" s="4"/>
      <c r="BO3010" s="4"/>
      <c r="BP3010" s="4"/>
      <c r="BQ3010" s="4"/>
      <c r="BR3010" s="4"/>
      <c r="BS3010" s="4"/>
      <c r="BT3010" s="4"/>
      <c r="BU3010" s="4"/>
      <c r="BV3010" s="4"/>
      <c r="BW3010" s="4"/>
      <c r="BZ3010" s="7"/>
      <c r="CF3010" s="7"/>
      <c r="CG3010" s="14"/>
      <c r="CH3010" s="7"/>
      <c r="CI3010" s="14"/>
      <c r="CJ3010" s="7"/>
      <c r="CK3010" s="14"/>
      <c r="CL3010" s="7"/>
      <c r="CM3010" s="14"/>
    </row>
    <row r="3011" spans="1:91" x14ac:dyDescent="0.3">
      <c r="A3011" s="10">
        <v>151</v>
      </c>
      <c r="B3011" s="36" t="s">
        <v>6983</v>
      </c>
      <c r="G3011" s="36" t="s">
        <v>8437</v>
      </c>
      <c r="K3011" s="7"/>
      <c r="L3011" s="7" t="s">
        <v>834</v>
      </c>
      <c r="M3011" s="7" t="s">
        <v>669</v>
      </c>
      <c r="N3011" s="4"/>
      <c r="O3011" s="4"/>
      <c r="P3011" s="4"/>
      <c r="Q3011" s="4"/>
      <c r="R3011" s="4"/>
      <c r="S3011" s="4"/>
      <c r="T3011" s="4"/>
      <c r="U3011" s="4"/>
      <c r="V3011" s="4"/>
      <c r="W3011" s="4"/>
      <c r="X3011" s="4"/>
      <c r="Y3011" s="4"/>
      <c r="Z3011" s="4"/>
      <c r="AA3011" s="4"/>
      <c r="AB3011" s="4"/>
      <c r="AC3011" s="4"/>
      <c r="AD3011" s="4"/>
      <c r="AE3011" s="4"/>
      <c r="AF3011" s="4"/>
      <c r="AG3011" s="4"/>
      <c r="AH3011" s="4"/>
      <c r="AI3011" s="4"/>
      <c r="AJ3011" s="4"/>
      <c r="AK3011" s="4"/>
      <c r="AL3011" s="4"/>
      <c r="AM3011" s="4"/>
      <c r="AN3011" s="4"/>
      <c r="AO3011" s="4"/>
      <c r="AP3011" s="4"/>
      <c r="AQ3011" s="4"/>
      <c r="AR3011" s="4"/>
      <c r="AS3011" s="4"/>
      <c r="AT3011" s="4"/>
      <c r="AU3011" s="4"/>
      <c r="AV3011" s="4"/>
      <c r="AW3011" s="4"/>
      <c r="AX3011" s="4"/>
      <c r="AY3011" s="4"/>
      <c r="AZ3011" s="4"/>
      <c r="BA3011" s="4"/>
      <c r="BB3011" s="4"/>
      <c r="BC3011" s="4"/>
      <c r="BD3011" s="4"/>
      <c r="BE3011" s="4"/>
      <c r="BF3011" s="4"/>
      <c r="BG3011" s="4"/>
      <c r="BH3011" s="4"/>
      <c r="BI3011" s="4"/>
      <c r="BJ3011" s="4"/>
      <c r="BK3011" s="4"/>
      <c r="BL3011" s="4"/>
      <c r="BM3011" s="4"/>
      <c r="BN3011" s="4"/>
      <c r="BO3011" s="4"/>
      <c r="BP3011" s="4"/>
      <c r="BQ3011" s="4"/>
      <c r="BR3011" s="4"/>
      <c r="BS3011" s="4"/>
      <c r="BT3011" s="4"/>
      <c r="BU3011" s="4"/>
      <c r="BV3011" s="4"/>
      <c r="BW3011" s="4"/>
      <c r="BZ3011" s="7"/>
      <c r="CF3011" s="7"/>
      <c r="CG3011" s="14"/>
      <c r="CH3011" s="7"/>
      <c r="CI3011" s="14"/>
      <c r="CJ3011" s="7"/>
      <c r="CK3011" s="14"/>
      <c r="CL3011" s="7"/>
      <c r="CM3011" s="14"/>
    </row>
    <row r="3012" spans="1:91" x14ac:dyDescent="0.3">
      <c r="A3012" s="10">
        <v>151</v>
      </c>
      <c r="B3012" s="36" t="s">
        <v>6983</v>
      </c>
      <c r="G3012" s="36" t="s">
        <v>8438</v>
      </c>
      <c r="K3012" s="7"/>
      <c r="L3012" s="7" t="s">
        <v>834</v>
      </c>
      <c r="M3012" s="7" t="s">
        <v>669</v>
      </c>
      <c r="N3012" s="4"/>
      <c r="O3012" s="4"/>
      <c r="P3012" s="4"/>
      <c r="Q3012" s="4"/>
      <c r="R3012" s="4"/>
      <c r="S3012" s="4"/>
      <c r="T3012" s="4"/>
      <c r="U3012" s="4"/>
      <c r="V3012" s="4"/>
      <c r="W3012" s="4"/>
      <c r="X3012" s="4"/>
      <c r="Y3012" s="4"/>
      <c r="Z3012" s="4"/>
      <c r="AA3012" s="4"/>
      <c r="AB3012" s="4"/>
      <c r="AC3012" s="4"/>
      <c r="AD3012" s="4"/>
      <c r="AE3012" s="4"/>
      <c r="AF3012" s="4"/>
      <c r="AG3012" s="4"/>
      <c r="AH3012" s="4"/>
      <c r="AI3012" s="4"/>
      <c r="AJ3012" s="4"/>
      <c r="AK3012" s="4"/>
      <c r="AL3012" s="4"/>
      <c r="AM3012" s="4"/>
      <c r="AN3012" s="4"/>
      <c r="AO3012" s="4"/>
      <c r="AP3012" s="4"/>
      <c r="AQ3012" s="4"/>
      <c r="AR3012" s="4"/>
      <c r="AS3012" s="4"/>
      <c r="AT3012" s="4"/>
      <c r="AU3012" s="4"/>
      <c r="AV3012" s="4"/>
      <c r="AW3012" s="4"/>
      <c r="AX3012" s="4"/>
      <c r="AY3012" s="4"/>
      <c r="AZ3012" s="4"/>
      <c r="BA3012" s="4"/>
      <c r="BB3012" s="4"/>
      <c r="BC3012" s="4"/>
      <c r="BD3012" s="4"/>
      <c r="BE3012" s="4"/>
      <c r="BF3012" s="4"/>
      <c r="BG3012" s="4"/>
      <c r="BH3012" s="4"/>
      <c r="BI3012" s="4"/>
      <c r="BJ3012" s="4"/>
      <c r="BK3012" s="4"/>
      <c r="BL3012" s="4"/>
      <c r="BM3012" s="4"/>
      <c r="BN3012" s="4"/>
      <c r="BO3012" s="4"/>
      <c r="BP3012" s="4"/>
      <c r="BQ3012" s="4"/>
      <c r="BR3012" s="4"/>
      <c r="BS3012" s="4"/>
      <c r="BT3012" s="4"/>
      <c r="BU3012" s="4"/>
      <c r="BV3012" s="4"/>
      <c r="BW3012" s="4"/>
      <c r="BZ3012" s="7"/>
      <c r="CF3012" s="7"/>
      <c r="CG3012" s="14"/>
      <c r="CH3012" s="7"/>
      <c r="CI3012" s="14"/>
      <c r="CJ3012" s="7"/>
      <c r="CK3012" s="14"/>
      <c r="CL3012" s="7"/>
      <c r="CM3012" s="14"/>
    </row>
    <row r="3013" spans="1:91" x14ac:dyDescent="0.3">
      <c r="A3013" s="10">
        <v>151</v>
      </c>
      <c r="B3013" s="36" t="s">
        <v>6983</v>
      </c>
      <c r="G3013" s="36" t="s">
        <v>8439</v>
      </c>
      <c r="K3013" s="7"/>
      <c r="L3013" s="7" t="s">
        <v>834</v>
      </c>
      <c r="M3013" s="7" t="s">
        <v>669</v>
      </c>
      <c r="N3013" s="4"/>
      <c r="O3013" s="4"/>
      <c r="P3013" s="4"/>
      <c r="Q3013" s="4"/>
      <c r="R3013" s="4"/>
      <c r="S3013" s="4"/>
      <c r="T3013" s="4"/>
      <c r="U3013" s="4"/>
      <c r="V3013" s="4"/>
      <c r="W3013" s="4"/>
      <c r="X3013" s="4"/>
      <c r="Y3013" s="4"/>
      <c r="Z3013" s="4"/>
      <c r="AA3013" s="4"/>
      <c r="AB3013" s="4"/>
      <c r="AC3013" s="4"/>
      <c r="AD3013" s="4"/>
      <c r="AE3013" s="4"/>
      <c r="AF3013" s="4"/>
      <c r="AG3013" s="4"/>
      <c r="AH3013" s="4"/>
      <c r="AI3013" s="4"/>
      <c r="AJ3013" s="4"/>
      <c r="AK3013" s="4"/>
      <c r="AL3013" s="4"/>
      <c r="AM3013" s="4"/>
      <c r="AN3013" s="4"/>
      <c r="AO3013" s="4"/>
      <c r="AP3013" s="4"/>
      <c r="AQ3013" s="4"/>
      <c r="AR3013" s="4"/>
      <c r="AS3013" s="4"/>
      <c r="AT3013" s="4"/>
      <c r="AU3013" s="4"/>
      <c r="AV3013" s="4"/>
      <c r="AW3013" s="4"/>
      <c r="AX3013" s="4"/>
      <c r="AY3013" s="4"/>
      <c r="AZ3013" s="4"/>
      <c r="BA3013" s="4"/>
      <c r="BB3013" s="4"/>
      <c r="BC3013" s="4"/>
      <c r="BD3013" s="4"/>
      <c r="BE3013" s="4"/>
      <c r="BF3013" s="4"/>
      <c r="BG3013" s="4"/>
      <c r="BH3013" s="4"/>
      <c r="BI3013" s="4"/>
      <c r="BJ3013" s="4"/>
      <c r="BK3013" s="4"/>
      <c r="BL3013" s="4"/>
      <c r="BM3013" s="4"/>
      <c r="BN3013" s="4"/>
      <c r="BO3013" s="4"/>
      <c r="BP3013" s="4"/>
      <c r="BQ3013" s="4"/>
      <c r="BR3013" s="4"/>
      <c r="BS3013" s="4"/>
      <c r="BT3013" s="4"/>
      <c r="BU3013" s="4"/>
      <c r="BV3013" s="4"/>
      <c r="BW3013" s="4"/>
      <c r="BZ3013" s="7"/>
      <c r="CF3013" s="7"/>
      <c r="CG3013" s="14"/>
      <c r="CH3013" s="7"/>
      <c r="CI3013" s="14"/>
      <c r="CJ3013" s="7"/>
      <c r="CK3013" s="14"/>
      <c r="CL3013" s="7"/>
      <c r="CM3013" s="14"/>
    </row>
    <row r="3014" spans="1:91" x14ac:dyDescent="0.3">
      <c r="A3014" s="10">
        <v>151</v>
      </c>
      <c r="B3014" s="36" t="s">
        <v>6983</v>
      </c>
      <c r="G3014" s="36" t="s">
        <v>8440</v>
      </c>
      <c r="K3014" s="7"/>
      <c r="L3014" s="7" t="s">
        <v>834</v>
      </c>
      <c r="M3014" s="7" t="s">
        <v>669</v>
      </c>
      <c r="N3014" s="4"/>
      <c r="O3014" s="4"/>
      <c r="P3014" s="4"/>
      <c r="Q3014" s="4"/>
      <c r="R3014" s="4"/>
      <c r="S3014" s="4"/>
      <c r="T3014" s="4"/>
      <c r="U3014" s="4"/>
      <c r="V3014" s="4"/>
      <c r="W3014" s="4"/>
      <c r="X3014" s="4"/>
      <c r="Y3014" s="4"/>
      <c r="Z3014" s="4"/>
      <c r="AA3014" s="4"/>
      <c r="AB3014" s="4"/>
      <c r="AC3014" s="4"/>
      <c r="AD3014" s="4"/>
      <c r="AE3014" s="4"/>
      <c r="AF3014" s="4"/>
      <c r="AG3014" s="4"/>
      <c r="AH3014" s="4"/>
      <c r="AI3014" s="4"/>
      <c r="AJ3014" s="4"/>
      <c r="AK3014" s="4"/>
      <c r="AL3014" s="4"/>
      <c r="AM3014" s="4"/>
      <c r="AN3014" s="4"/>
      <c r="AO3014" s="4"/>
      <c r="AP3014" s="4"/>
      <c r="AQ3014" s="4"/>
      <c r="AR3014" s="4"/>
      <c r="AS3014" s="4"/>
      <c r="AT3014" s="4"/>
      <c r="AU3014" s="4"/>
      <c r="AV3014" s="4"/>
      <c r="AW3014" s="4"/>
      <c r="AX3014" s="4"/>
      <c r="AY3014" s="4"/>
      <c r="AZ3014" s="4"/>
      <c r="BA3014" s="4"/>
      <c r="BB3014" s="4"/>
      <c r="BC3014" s="4"/>
      <c r="BD3014" s="4"/>
      <c r="BE3014" s="4"/>
      <c r="BF3014" s="4"/>
      <c r="BG3014" s="4"/>
      <c r="BH3014" s="4"/>
      <c r="BI3014" s="4"/>
      <c r="BJ3014" s="4"/>
      <c r="BK3014" s="4"/>
      <c r="BL3014" s="4"/>
      <c r="BM3014" s="4"/>
      <c r="BN3014" s="4"/>
      <c r="BO3014" s="4"/>
      <c r="BP3014" s="4"/>
      <c r="BQ3014" s="4"/>
      <c r="BR3014" s="4"/>
      <c r="BS3014" s="4"/>
      <c r="BT3014" s="4"/>
      <c r="BU3014" s="4"/>
      <c r="BV3014" s="4"/>
      <c r="BW3014" s="4"/>
      <c r="BZ3014" s="7"/>
      <c r="CF3014" s="7"/>
      <c r="CG3014" s="14"/>
      <c r="CH3014" s="7"/>
      <c r="CI3014" s="14"/>
      <c r="CJ3014" s="7"/>
      <c r="CK3014" s="14"/>
      <c r="CL3014" s="7"/>
      <c r="CM3014" s="14"/>
    </row>
    <row r="3015" spans="1:91" x14ac:dyDescent="0.3">
      <c r="A3015" s="10">
        <v>151</v>
      </c>
      <c r="B3015" s="36" t="s">
        <v>6983</v>
      </c>
      <c r="G3015" s="36" t="s">
        <v>8441</v>
      </c>
      <c r="K3015" s="7"/>
      <c r="L3015" s="7" t="s">
        <v>834</v>
      </c>
      <c r="M3015" s="7" t="s">
        <v>669</v>
      </c>
      <c r="N3015" s="4"/>
      <c r="O3015" s="4"/>
      <c r="P3015" s="4"/>
      <c r="Q3015" s="4"/>
      <c r="R3015" s="4"/>
      <c r="S3015" s="4"/>
      <c r="T3015" s="4"/>
      <c r="U3015" s="4"/>
      <c r="V3015" s="4"/>
      <c r="W3015" s="4"/>
      <c r="X3015" s="4"/>
      <c r="Y3015" s="4"/>
      <c r="Z3015" s="4"/>
      <c r="AA3015" s="4"/>
      <c r="AB3015" s="4"/>
      <c r="AC3015" s="4"/>
      <c r="AD3015" s="4"/>
      <c r="AE3015" s="4"/>
      <c r="AF3015" s="4"/>
      <c r="AG3015" s="4"/>
      <c r="AH3015" s="4"/>
      <c r="AI3015" s="4"/>
      <c r="AJ3015" s="4"/>
      <c r="AK3015" s="4"/>
      <c r="AL3015" s="4"/>
      <c r="AM3015" s="4"/>
      <c r="AN3015" s="4"/>
      <c r="AO3015" s="4"/>
      <c r="AP3015" s="4"/>
      <c r="AQ3015" s="4"/>
      <c r="AR3015" s="4"/>
      <c r="AS3015" s="4"/>
      <c r="AT3015" s="4"/>
      <c r="AU3015" s="4"/>
      <c r="AV3015" s="4"/>
      <c r="AW3015" s="4"/>
      <c r="AX3015" s="4"/>
      <c r="AY3015" s="4"/>
      <c r="AZ3015" s="4"/>
      <c r="BA3015" s="4"/>
      <c r="BB3015" s="4"/>
      <c r="BC3015" s="4"/>
      <c r="BD3015" s="4"/>
      <c r="BE3015" s="4"/>
      <c r="BF3015" s="4"/>
      <c r="BG3015" s="4"/>
      <c r="BH3015" s="4"/>
      <c r="BI3015" s="4"/>
      <c r="BJ3015" s="4"/>
      <c r="BK3015" s="4"/>
      <c r="BL3015" s="4"/>
      <c r="BM3015" s="4"/>
      <c r="BN3015" s="4"/>
      <c r="BO3015" s="4"/>
      <c r="BP3015" s="4"/>
      <c r="BQ3015" s="4"/>
      <c r="BR3015" s="4"/>
      <c r="BS3015" s="4"/>
      <c r="BT3015" s="4"/>
      <c r="BU3015" s="4"/>
      <c r="BV3015" s="4"/>
      <c r="BW3015" s="4"/>
      <c r="BZ3015" s="7"/>
      <c r="CF3015" s="7"/>
      <c r="CG3015" s="14"/>
      <c r="CH3015" s="7"/>
      <c r="CI3015" s="14"/>
      <c r="CJ3015" s="7"/>
      <c r="CK3015" s="14"/>
      <c r="CL3015" s="7"/>
      <c r="CM3015" s="14"/>
    </row>
    <row r="3016" spans="1:91" x14ac:dyDescent="0.3">
      <c r="A3016" s="10">
        <v>151</v>
      </c>
      <c r="B3016" s="36" t="s">
        <v>1025</v>
      </c>
      <c r="G3016" s="36" t="s">
        <v>8442</v>
      </c>
      <c r="K3016" s="7"/>
      <c r="L3016" s="7" t="s">
        <v>834</v>
      </c>
      <c r="M3016" s="7" t="s">
        <v>669</v>
      </c>
      <c r="N3016" s="4"/>
      <c r="O3016" s="4"/>
      <c r="P3016" s="4"/>
      <c r="Q3016" s="4"/>
      <c r="R3016" s="4"/>
      <c r="S3016" s="4"/>
      <c r="T3016" s="4"/>
      <c r="U3016" s="4"/>
      <c r="V3016" s="4"/>
      <c r="W3016" s="4"/>
      <c r="X3016" s="4"/>
      <c r="Y3016" s="4"/>
      <c r="Z3016" s="4"/>
      <c r="AA3016" s="4"/>
      <c r="AB3016" s="4"/>
      <c r="AC3016" s="4"/>
      <c r="AD3016" s="4"/>
      <c r="AE3016" s="4"/>
      <c r="AF3016" s="4"/>
      <c r="AG3016" s="4"/>
      <c r="AH3016" s="4"/>
      <c r="AI3016" s="4"/>
      <c r="AJ3016" s="4"/>
      <c r="AK3016" s="4"/>
      <c r="AL3016" s="4"/>
      <c r="AM3016" s="4"/>
      <c r="AN3016" s="4"/>
      <c r="AO3016" s="4"/>
      <c r="AP3016" s="4"/>
      <c r="AQ3016" s="4"/>
      <c r="AR3016" s="4"/>
      <c r="AS3016" s="4"/>
      <c r="AT3016" s="4"/>
      <c r="AU3016" s="4"/>
      <c r="AV3016" s="4"/>
      <c r="AW3016" s="4"/>
      <c r="AX3016" s="4"/>
      <c r="AY3016" s="4"/>
      <c r="AZ3016" s="4"/>
      <c r="BA3016" s="4"/>
      <c r="BB3016" s="4"/>
      <c r="BC3016" s="4"/>
      <c r="BD3016" s="4"/>
      <c r="BE3016" s="4"/>
      <c r="BF3016" s="4"/>
      <c r="BG3016" s="4"/>
      <c r="BH3016" s="4"/>
      <c r="BI3016" s="4"/>
      <c r="BJ3016" s="4"/>
      <c r="BK3016" s="4"/>
      <c r="BL3016" s="4"/>
      <c r="BM3016" s="4"/>
      <c r="BN3016" s="4"/>
      <c r="BO3016" s="4"/>
      <c r="BP3016" s="4"/>
      <c r="BQ3016" s="4"/>
      <c r="BR3016" s="4"/>
      <c r="BS3016" s="4"/>
      <c r="BT3016" s="4"/>
      <c r="BU3016" s="4"/>
      <c r="BV3016" s="4"/>
      <c r="BW3016" s="4"/>
      <c r="BZ3016" s="7"/>
      <c r="CF3016" s="7"/>
      <c r="CG3016" s="14"/>
      <c r="CH3016" s="7"/>
      <c r="CI3016" s="14"/>
      <c r="CJ3016" s="7"/>
      <c r="CK3016" s="14"/>
      <c r="CL3016" s="7"/>
      <c r="CM3016" s="14"/>
    </row>
    <row r="3017" spans="1:91" x14ac:dyDescent="0.3">
      <c r="A3017" s="10">
        <v>151</v>
      </c>
      <c r="B3017" s="36" t="s">
        <v>1036</v>
      </c>
      <c r="G3017" s="36" t="s">
        <v>8443</v>
      </c>
      <c r="K3017" s="7"/>
      <c r="L3017" s="7" t="s">
        <v>834</v>
      </c>
      <c r="M3017" s="7" t="s">
        <v>621</v>
      </c>
      <c r="N3017" s="4"/>
      <c r="O3017" s="4"/>
      <c r="P3017" s="4"/>
      <c r="Q3017" s="4"/>
      <c r="R3017" s="4"/>
      <c r="S3017" s="4"/>
      <c r="T3017" s="4"/>
      <c r="U3017" s="4"/>
      <c r="V3017" s="4"/>
      <c r="W3017" s="4"/>
      <c r="X3017" s="4"/>
      <c r="Y3017" s="4"/>
      <c r="Z3017" s="4"/>
      <c r="AA3017" s="4"/>
      <c r="AB3017" s="4"/>
      <c r="AC3017" s="4"/>
      <c r="AD3017" s="4"/>
      <c r="AE3017" s="4"/>
      <c r="AF3017" s="4"/>
      <c r="AG3017" s="4"/>
      <c r="AH3017" s="4"/>
      <c r="AI3017" s="4"/>
      <c r="AJ3017" s="4"/>
      <c r="AK3017" s="4"/>
      <c r="AL3017" s="4"/>
      <c r="AM3017" s="4"/>
      <c r="AN3017" s="4"/>
      <c r="AO3017" s="4"/>
      <c r="AP3017" s="4"/>
      <c r="AQ3017" s="4"/>
      <c r="AR3017" s="4"/>
      <c r="AS3017" s="4"/>
      <c r="AT3017" s="4"/>
      <c r="AU3017" s="4"/>
      <c r="AV3017" s="4"/>
      <c r="AW3017" s="4"/>
      <c r="AX3017" s="4"/>
      <c r="AY3017" s="4"/>
      <c r="AZ3017" s="4"/>
      <c r="BA3017" s="4"/>
      <c r="BB3017" s="4"/>
      <c r="BC3017" s="4"/>
      <c r="BD3017" s="4"/>
      <c r="BE3017" s="4"/>
      <c r="BF3017" s="4"/>
      <c r="BG3017" s="4"/>
      <c r="BH3017" s="4"/>
      <c r="BI3017" s="4"/>
      <c r="BJ3017" s="4"/>
      <c r="BK3017" s="4"/>
      <c r="BL3017" s="4"/>
      <c r="BM3017" s="4"/>
      <c r="BN3017" s="4"/>
      <c r="BO3017" s="4"/>
      <c r="BP3017" s="4"/>
      <c r="BQ3017" s="4"/>
      <c r="BR3017" s="4"/>
      <c r="BS3017" s="4"/>
      <c r="BT3017" s="4"/>
      <c r="BU3017" s="4"/>
      <c r="BV3017" s="4"/>
      <c r="BW3017" s="4"/>
      <c r="BZ3017" s="7"/>
      <c r="CF3017" s="7"/>
      <c r="CG3017" s="14"/>
      <c r="CH3017" s="7"/>
      <c r="CI3017" s="14"/>
      <c r="CJ3017" s="7"/>
      <c r="CK3017" s="14"/>
      <c r="CL3017" s="7"/>
      <c r="CM3017" s="14"/>
    </row>
    <row r="3018" spans="1:91" x14ac:dyDescent="0.3">
      <c r="A3018" s="10">
        <v>151</v>
      </c>
      <c r="B3018" s="36" t="s">
        <v>1153</v>
      </c>
      <c r="G3018" s="36" t="s">
        <v>8444</v>
      </c>
      <c r="K3018" s="7"/>
      <c r="L3018" s="7" t="s">
        <v>834</v>
      </c>
      <c r="M3018" s="7" t="s">
        <v>765</v>
      </c>
      <c r="N3018" s="4"/>
      <c r="O3018" s="4"/>
      <c r="P3018" s="4"/>
      <c r="Q3018" s="4"/>
      <c r="R3018" s="4"/>
      <c r="S3018" s="4"/>
      <c r="T3018" s="4"/>
      <c r="U3018" s="4"/>
      <c r="V3018" s="4"/>
      <c r="W3018" s="4"/>
      <c r="X3018" s="4"/>
      <c r="Y3018" s="4"/>
      <c r="Z3018" s="4"/>
      <c r="AA3018" s="4"/>
      <c r="AB3018" s="4"/>
      <c r="AC3018" s="4"/>
      <c r="AD3018" s="4"/>
      <c r="AE3018" s="4"/>
      <c r="AF3018" s="4"/>
      <c r="AG3018" s="4"/>
      <c r="AH3018" s="4"/>
      <c r="AI3018" s="4"/>
      <c r="AJ3018" s="4"/>
      <c r="AK3018" s="4"/>
      <c r="AL3018" s="4"/>
      <c r="AM3018" s="4"/>
      <c r="AN3018" s="4"/>
      <c r="AO3018" s="4"/>
      <c r="AP3018" s="4"/>
      <c r="AQ3018" s="4"/>
      <c r="AR3018" s="4"/>
      <c r="AS3018" s="4"/>
      <c r="AT3018" s="4"/>
      <c r="AU3018" s="4"/>
      <c r="AV3018" s="4"/>
      <c r="AW3018" s="4"/>
      <c r="AX3018" s="4"/>
      <c r="AY3018" s="4"/>
      <c r="AZ3018" s="4"/>
      <c r="BA3018" s="4"/>
      <c r="BB3018" s="4"/>
      <c r="BC3018" s="4"/>
      <c r="BD3018" s="4"/>
      <c r="BE3018" s="4"/>
      <c r="BF3018" s="4"/>
      <c r="BG3018" s="4"/>
      <c r="BH3018" s="4"/>
      <c r="BI3018" s="4"/>
      <c r="BJ3018" s="4"/>
      <c r="BK3018" s="4"/>
      <c r="BL3018" s="4"/>
      <c r="BM3018" s="4"/>
      <c r="BN3018" s="4"/>
      <c r="BO3018" s="4"/>
      <c r="BP3018" s="4"/>
      <c r="BQ3018" s="4"/>
      <c r="BR3018" s="4"/>
      <c r="BS3018" s="4"/>
      <c r="BT3018" s="4"/>
      <c r="BU3018" s="4"/>
      <c r="BV3018" s="4"/>
      <c r="BW3018" s="4"/>
      <c r="BZ3018" s="7"/>
      <c r="CF3018" s="7"/>
      <c r="CG3018" s="14"/>
      <c r="CH3018" s="7"/>
      <c r="CI3018" s="14"/>
      <c r="CJ3018" s="7"/>
      <c r="CK3018" s="14"/>
      <c r="CL3018" s="7"/>
      <c r="CM3018" s="14"/>
    </row>
    <row r="3019" spans="1:91" x14ac:dyDescent="0.3">
      <c r="A3019" s="10">
        <v>151</v>
      </c>
      <c r="B3019" s="36" t="s">
        <v>886</v>
      </c>
      <c r="G3019" s="36" t="s">
        <v>8445</v>
      </c>
      <c r="K3019" s="7"/>
      <c r="L3019" s="7" t="s">
        <v>834</v>
      </c>
      <c r="M3019" s="7" t="s">
        <v>669</v>
      </c>
      <c r="N3019" s="4"/>
      <c r="O3019" s="4"/>
      <c r="P3019" s="4"/>
      <c r="Q3019" s="4"/>
      <c r="R3019" s="4"/>
      <c r="S3019" s="4"/>
      <c r="T3019" s="4"/>
      <c r="U3019" s="4"/>
      <c r="V3019" s="4"/>
      <c r="W3019" s="4"/>
      <c r="X3019" s="4"/>
      <c r="Y3019" s="4"/>
      <c r="Z3019" s="4"/>
      <c r="AA3019" s="4"/>
      <c r="AB3019" s="4"/>
      <c r="AC3019" s="4"/>
      <c r="AD3019" s="4"/>
      <c r="AE3019" s="4"/>
      <c r="AF3019" s="4"/>
      <c r="AG3019" s="4"/>
      <c r="AH3019" s="4"/>
      <c r="AI3019" s="4"/>
      <c r="AJ3019" s="4"/>
      <c r="AK3019" s="4"/>
      <c r="AL3019" s="4"/>
      <c r="AM3019" s="4"/>
      <c r="AN3019" s="4"/>
      <c r="AO3019" s="4"/>
      <c r="AP3019" s="4"/>
      <c r="AQ3019" s="4"/>
      <c r="AR3019" s="4"/>
      <c r="AS3019" s="4"/>
      <c r="AT3019" s="4"/>
      <c r="AU3019" s="4"/>
      <c r="AV3019" s="4"/>
      <c r="AW3019" s="4"/>
      <c r="AX3019" s="4"/>
      <c r="AY3019" s="4"/>
      <c r="AZ3019" s="4"/>
      <c r="BA3019" s="4"/>
      <c r="BB3019" s="4"/>
      <c r="BC3019" s="4"/>
      <c r="BD3019" s="4"/>
      <c r="BE3019" s="4"/>
      <c r="BF3019" s="4"/>
      <c r="BG3019" s="4"/>
      <c r="BH3019" s="4"/>
      <c r="BI3019" s="4"/>
      <c r="BJ3019" s="4"/>
      <c r="BK3019" s="4"/>
      <c r="BL3019" s="4"/>
      <c r="BM3019" s="4"/>
      <c r="BN3019" s="4"/>
      <c r="BO3019" s="4"/>
      <c r="BP3019" s="4"/>
      <c r="BQ3019" s="4"/>
      <c r="BR3019" s="4"/>
      <c r="BS3019" s="4"/>
      <c r="BT3019" s="4"/>
      <c r="BU3019" s="4"/>
      <c r="BV3019" s="4"/>
      <c r="BW3019" s="4"/>
      <c r="BZ3019" s="7"/>
      <c r="CF3019" s="7"/>
      <c r="CG3019" s="14"/>
      <c r="CH3019" s="7"/>
      <c r="CI3019" s="14"/>
      <c r="CJ3019" s="7"/>
      <c r="CK3019" s="14"/>
      <c r="CL3019" s="7"/>
      <c r="CM3019" s="14"/>
    </row>
    <row r="3020" spans="1:91" x14ac:dyDescent="0.3">
      <c r="A3020" s="10">
        <v>151</v>
      </c>
      <c r="B3020" s="36" t="s">
        <v>1397</v>
      </c>
      <c r="G3020" s="36" t="s">
        <v>8446</v>
      </c>
      <c r="K3020" s="7"/>
      <c r="L3020" s="7" t="s">
        <v>834</v>
      </c>
      <c r="M3020" s="7" t="s">
        <v>669</v>
      </c>
      <c r="N3020" s="4"/>
      <c r="O3020" s="4"/>
      <c r="P3020" s="4"/>
      <c r="Q3020" s="4"/>
      <c r="R3020" s="4"/>
      <c r="S3020" s="4"/>
      <c r="T3020" s="4"/>
      <c r="U3020" s="4"/>
      <c r="V3020" s="4"/>
      <c r="W3020" s="4"/>
      <c r="X3020" s="4"/>
      <c r="Y3020" s="4"/>
      <c r="Z3020" s="4"/>
      <c r="AA3020" s="4"/>
      <c r="AB3020" s="4"/>
      <c r="AC3020" s="4"/>
      <c r="AD3020" s="4"/>
      <c r="AE3020" s="4"/>
      <c r="AF3020" s="4"/>
      <c r="AG3020" s="4"/>
      <c r="AH3020" s="4"/>
      <c r="AI3020" s="4"/>
      <c r="AJ3020" s="4"/>
      <c r="AK3020" s="4"/>
      <c r="AL3020" s="4"/>
      <c r="AM3020" s="4"/>
      <c r="AN3020" s="4"/>
      <c r="AO3020" s="4"/>
      <c r="AP3020" s="4"/>
      <c r="AQ3020" s="4"/>
      <c r="AR3020" s="4"/>
      <c r="AS3020" s="4"/>
      <c r="AT3020" s="4"/>
      <c r="AU3020" s="4"/>
      <c r="AV3020" s="4"/>
      <c r="AW3020" s="4"/>
      <c r="AX3020" s="4"/>
      <c r="AY3020" s="4"/>
      <c r="AZ3020" s="4"/>
      <c r="BA3020" s="4"/>
      <c r="BB3020" s="4"/>
      <c r="BC3020" s="4"/>
      <c r="BD3020" s="4"/>
      <c r="BE3020" s="4"/>
      <c r="BF3020" s="4"/>
      <c r="BG3020" s="4"/>
      <c r="BH3020" s="4"/>
      <c r="BI3020" s="4"/>
      <c r="BJ3020" s="4"/>
      <c r="BK3020" s="4"/>
      <c r="BL3020" s="4"/>
      <c r="BM3020" s="4"/>
      <c r="BN3020" s="4"/>
      <c r="BO3020" s="4"/>
      <c r="BP3020" s="4"/>
      <c r="BQ3020" s="4"/>
      <c r="BR3020" s="4"/>
      <c r="BS3020" s="4"/>
      <c r="BT3020" s="4"/>
      <c r="BU3020" s="4"/>
      <c r="BV3020" s="4"/>
      <c r="BW3020" s="4"/>
      <c r="BZ3020" s="7"/>
      <c r="CF3020" s="7"/>
      <c r="CG3020" s="14"/>
      <c r="CH3020" s="7"/>
      <c r="CI3020" s="14"/>
      <c r="CJ3020" s="7"/>
      <c r="CK3020" s="14"/>
      <c r="CL3020" s="7"/>
      <c r="CM3020" s="14"/>
    </row>
    <row r="3021" spans="1:91" x14ac:dyDescent="0.3">
      <c r="A3021" s="10">
        <v>151</v>
      </c>
      <c r="B3021" s="36" t="s">
        <v>1025</v>
      </c>
      <c r="G3021" s="36" t="s">
        <v>8447</v>
      </c>
      <c r="K3021" s="7"/>
      <c r="L3021" s="7" t="s">
        <v>834</v>
      </c>
      <c r="M3021" s="7" t="s">
        <v>669</v>
      </c>
      <c r="N3021" s="4"/>
      <c r="O3021" s="4"/>
      <c r="P3021" s="4"/>
      <c r="Q3021" s="4"/>
      <c r="R3021" s="4"/>
      <c r="S3021" s="4"/>
      <c r="T3021" s="4"/>
      <c r="U3021" s="4"/>
      <c r="V3021" s="4"/>
      <c r="W3021" s="4"/>
      <c r="X3021" s="4"/>
      <c r="Y3021" s="4"/>
      <c r="Z3021" s="4"/>
      <c r="AA3021" s="4"/>
      <c r="AB3021" s="4"/>
      <c r="AC3021" s="4"/>
      <c r="AD3021" s="4"/>
      <c r="AE3021" s="4"/>
      <c r="AF3021" s="4"/>
      <c r="AG3021" s="4"/>
      <c r="AH3021" s="4"/>
      <c r="AI3021" s="4"/>
      <c r="AJ3021" s="4"/>
      <c r="AK3021" s="4"/>
      <c r="AL3021" s="4"/>
      <c r="AM3021" s="4"/>
      <c r="AN3021" s="4"/>
      <c r="AO3021" s="4"/>
      <c r="AP3021" s="4"/>
      <c r="AQ3021" s="4"/>
      <c r="AR3021" s="4"/>
      <c r="AS3021" s="4"/>
      <c r="AT3021" s="4"/>
      <c r="AU3021" s="4"/>
      <c r="AV3021" s="4"/>
      <c r="AW3021" s="4"/>
      <c r="AX3021" s="4"/>
      <c r="AY3021" s="4"/>
      <c r="AZ3021" s="4"/>
      <c r="BA3021" s="4"/>
      <c r="BB3021" s="4"/>
      <c r="BC3021" s="4"/>
      <c r="BD3021" s="4"/>
      <c r="BE3021" s="4"/>
      <c r="BF3021" s="4"/>
      <c r="BG3021" s="4"/>
      <c r="BH3021" s="4"/>
      <c r="BI3021" s="4"/>
      <c r="BJ3021" s="4"/>
      <c r="BK3021" s="4"/>
      <c r="BL3021" s="4"/>
      <c r="BM3021" s="4"/>
      <c r="BN3021" s="4"/>
      <c r="BO3021" s="4"/>
      <c r="BP3021" s="4"/>
      <c r="BQ3021" s="4"/>
      <c r="BR3021" s="4"/>
      <c r="BS3021" s="4"/>
      <c r="BT3021" s="4"/>
      <c r="BU3021" s="4"/>
      <c r="BV3021" s="4"/>
      <c r="BW3021" s="4"/>
      <c r="BZ3021" s="7"/>
      <c r="CF3021" s="7"/>
      <c r="CG3021" s="14"/>
      <c r="CH3021" s="7"/>
      <c r="CI3021" s="14"/>
      <c r="CJ3021" s="7"/>
      <c r="CK3021" s="14"/>
      <c r="CL3021" s="7"/>
      <c r="CM3021" s="14"/>
    </row>
    <row r="3022" spans="1:91" x14ac:dyDescent="0.3">
      <c r="A3022" s="10">
        <v>151</v>
      </c>
      <c r="B3022" s="36" t="s">
        <v>1448</v>
      </c>
      <c r="G3022" s="36" t="s">
        <v>8448</v>
      </c>
      <c r="K3022" s="7"/>
      <c r="L3022" s="7" t="s">
        <v>834</v>
      </c>
      <c r="M3022" s="7" t="s">
        <v>615</v>
      </c>
      <c r="N3022" s="4"/>
      <c r="O3022" s="4"/>
      <c r="P3022" s="4"/>
      <c r="Q3022" s="4"/>
      <c r="R3022" s="4"/>
      <c r="S3022" s="4"/>
      <c r="T3022" s="4"/>
      <c r="U3022" s="4"/>
      <c r="V3022" s="4"/>
      <c r="W3022" s="4"/>
      <c r="X3022" s="4"/>
      <c r="Y3022" s="4"/>
      <c r="Z3022" s="4"/>
      <c r="AA3022" s="4"/>
      <c r="AB3022" s="4"/>
      <c r="AC3022" s="4"/>
      <c r="AD3022" s="4"/>
      <c r="AE3022" s="4"/>
      <c r="AF3022" s="4"/>
      <c r="AG3022" s="4"/>
      <c r="AH3022" s="4"/>
      <c r="AI3022" s="4"/>
      <c r="AJ3022" s="4"/>
      <c r="AK3022" s="4"/>
      <c r="AL3022" s="4"/>
      <c r="AM3022" s="4"/>
      <c r="AN3022" s="4"/>
      <c r="AO3022" s="4"/>
      <c r="AP3022" s="4"/>
      <c r="AQ3022" s="4"/>
      <c r="AR3022" s="4"/>
      <c r="AS3022" s="4"/>
      <c r="AT3022" s="4"/>
      <c r="AU3022" s="4"/>
      <c r="AV3022" s="4"/>
      <c r="AW3022" s="4"/>
      <c r="AX3022" s="4"/>
      <c r="AY3022" s="4"/>
      <c r="AZ3022" s="4"/>
      <c r="BA3022" s="4"/>
      <c r="BB3022" s="4"/>
      <c r="BC3022" s="4"/>
      <c r="BD3022" s="4"/>
      <c r="BE3022" s="4"/>
      <c r="BF3022" s="4"/>
      <c r="BG3022" s="4"/>
      <c r="BH3022" s="4"/>
      <c r="BI3022" s="4"/>
      <c r="BJ3022" s="4"/>
      <c r="BK3022" s="4"/>
      <c r="BL3022" s="4"/>
      <c r="BM3022" s="4"/>
      <c r="BN3022" s="4"/>
      <c r="BO3022" s="4"/>
      <c r="BP3022" s="4"/>
      <c r="BQ3022" s="4"/>
      <c r="BR3022" s="4"/>
      <c r="BS3022" s="4"/>
      <c r="BT3022" s="4"/>
      <c r="BU3022" s="4"/>
      <c r="BV3022" s="4"/>
      <c r="BW3022" s="4"/>
      <c r="BZ3022" s="7"/>
      <c r="CF3022" s="7"/>
      <c r="CG3022" s="14"/>
      <c r="CH3022" s="7"/>
      <c r="CI3022" s="14"/>
      <c r="CJ3022" s="7"/>
      <c r="CK3022" s="14"/>
      <c r="CL3022" s="7"/>
      <c r="CM3022" s="14"/>
    </row>
    <row r="3023" spans="1:91" x14ac:dyDescent="0.3">
      <c r="A3023" s="10">
        <v>151</v>
      </c>
      <c r="B3023" s="36" t="s">
        <v>1226</v>
      </c>
      <c r="G3023" s="36" t="s">
        <v>8449</v>
      </c>
      <c r="K3023" s="7"/>
      <c r="L3023" s="7" t="s">
        <v>834</v>
      </c>
      <c r="M3023" s="7" t="s">
        <v>615</v>
      </c>
      <c r="N3023" s="4"/>
      <c r="O3023" s="4"/>
      <c r="P3023" s="4"/>
      <c r="Q3023" s="4"/>
      <c r="R3023" s="4"/>
      <c r="S3023" s="4"/>
      <c r="T3023" s="4"/>
      <c r="U3023" s="4"/>
      <c r="V3023" s="4"/>
      <c r="W3023" s="4"/>
      <c r="X3023" s="4"/>
      <c r="Y3023" s="4"/>
      <c r="Z3023" s="4"/>
      <c r="AA3023" s="4"/>
      <c r="AB3023" s="4"/>
      <c r="AC3023" s="4"/>
      <c r="AD3023" s="4"/>
      <c r="AE3023" s="4"/>
      <c r="AF3023" s="4"/>
      <c r="AG3023" s="4"/>
      <c r="AH3023" s="4"/>
      <c r="AI3023" s="4"/>
      <c r="AJ3023" s="4"/>
      <c r="AK3023" s="4"/>
      <c r="AL3023" s="4"/>
      <c r="AM3023" s="4"/>
      <c r="AN3023" s="4"/>
      <c r="AO3023" s="4"/>
      <c r="AP3023" s="4"/>
      <c r="AQ3023" s="4"/>
      <c r="AR3023" s="4"/>
      <c r="AS3023" s="4"/>
      <c r="AT3023" s="4"/>
      <c r="AU3023" s="4"/>
      <c r="AV3023" s="4"/>
      <c r="AW3023" s="4"/>
      <c r="AX3023" s="4"/>
      <c r="AY3023" s="4"/>
      <c r="AZ3023" s="4"/>
      <c r="BA3023" s="4"/>
      <c r="BB3023" s="4"/>
      <c r="BC3023" s="4"/>
      <c r="BD3023" s="4"/>
      <c r="BE3023" s="4"/>
      <c r="BF3023" s="4"/>
      <c r="BG3023" s="4"/>
      <c r="BH3023" s="4"/>
      <c r="BI3023" s="4"/>
      <c r="BJ3023" s="4"/>
      <c r="BK3023" s="4"/>
      <c r="BL3023" s="4"/>
      <c r="BM3023" s="4"/>
      <c r="BN3023" s="4"/>
      <c r="BO3023" s="4"/>
      <c r="BP3023" s="4"/>
      <c r="BQ3023" s="4"/>
      <c r="BR3023" s="4"/>
      <c r="BS3023" s="4"/>
      <c r="BT3023" s="4"/>
      <c r="BU3023" s="4"/>
      <c r="BV3023" s="4"/>
      <c r="BW3023" s="4"/>
      <c r="BZ3023" s="7"/>
      <c r="CF3023" s="7"/>
      <c r="CG3023" s="14"/>
      <c r="CH3023" s="7"/>
      <c r="CI3023" s="14"/>
      <c r="CJ3023" s="7"/>
      <c r="CK3023" s="14"/>
      <c r="CL3023" s="7"/>
      <c r="CM3023" s="14"/>
    </row>
    <row r="3024" spans="1:91" x14ac:dyDescent="0.3">
      <c r="A3024" s="10">
        <v>151</v>
      </c>
      <c r="B3024" s="36" t="s">
        <v>886</v>
      </c>
      <c r="G3024" s="36" t="s">
        <v>8450</v>
      </c>
      <c r="K3024" s="7"/>
      <c r="L3024" s="7" t="s">
        <v>834</v>
      </c>
      <c r="M3024" s="7" t="s">
        <v>669</v>
      </c>
      <c r="N3024" s="4"/>
      <c r="O3024" s="4"/>
      <c r="P3024" s="4"/>
      <c r="Q3024" s="4"/>
      <c r="R3024" s="4"/>
      <c r="S3024" s="4"/>
      <c r="T3024" s="4"/>
      <c r="U3024" s="4"/>
      <c r="V3024" s="4"/>
      <c r="W3024" s="4"/>
      <c r="X3024" s="4"/>
      <c r="Y3024" s="4"/>
      <c r="Z3024" s="4"/>
      <c r="AA3024" s="4"/>
      <c r="AB3024" s="4"/>
      <c r="AC3024" s="4"/>
      <c r="AD3024" s="4"/>
      <c r="AE3024" s="4"/>
      <c r="AF3024" s="4"/>
      <c r="AG3024" s="4"/>
      <c r="AH3024" s="4"/>
      <c r="AI3024" s="4"/>
      <c r="AJ3024" s="4"/>
      <c r="AK3024" s="4"/>
      <c r="AL3024" s="4"/>
      <c r="AM3024" s="4"/>
      <c r="AN3024" s="4"/>
      <c r="AO3024" s="4"/>
      <c r="AP3024" s="4"/>
      <c r="AQ3024" s="4"/>
      <c r="AR3024" s="4"/>
      <c r="AS3024" s="4"/>
      <c r="AT3024" s="4"/>
      <c r="AU3024" s="4"/>
      <c r="AV3024" s="4"/>
      <c r="AW3024" s="4"/>
      <c r="AX3024" s="4"/>
      <c r="AY3024" s="4"/>
      <c r="AZ3024" s="4"/>
      <c r="BA3024" s="4"/>
      <c r="BB3024" s="4"/>
      <c r="BC3024" s="4"/>
      <c r="BD3024" s="4"/>
      <c r="BE3024" s="4"/>
      <c r="BF3024" s="4"/>
      <c r="BG3024" s="4"/>
      <c r="BH3024" s="4"/>
      <c r="BI3024" s="4"/>
      <c r="BJ3024" s="4"/>
      <c r="BK3024" s="4"/>
      <c r="BL3024" s="4"/>
      <c r="BM3024" s="4"/>
      <c r="BN3024" s="4"/>
      <c r="BO3024" s="4"/>
      <c r="BP3024" s="4"/>
      <c r="BQ3024" s="4"/>
      <c r="BR3024" s="4"/>
      <c r="BS3024" s="4"/>
      <c r="BT3024" s="4"/>
      <c r="BU3024" s="4"/>
      <c r="BV3024" s="4"/>
      <c r="BW3024" s="4"/>
      <c r="BZ3024" s="7"/>
      <c r="CF3024" s="7"/>
      <c r="CG3024" s="14"/>
      <c r="CH3024" s="7"/>
      <c r="CI3024" s="14"/>
      <c r="CJ3024" s="7"/>
      <c r="CK3024" s="14"/>
      <c r="CL3024" s="7"/>
      <c r="CM3024" s="14"/>
    </row>
    <row r="3025" spans="1:91" x14ac:dyDescent="0.3">
      <c r="A3025" s="10">
        <v>151</v>
      </c>
      <c r="B3025" s="36" t="s">
        <v>1541</v>
      </c>
      <c r="G3025" s="36" t="s">
        <v>8451</v>
      </c>
      <c r="K3025" s="7"/>
      <c r="L3025" s="7" t="s">
        <v>834</v>
      </c>
      <c r="M3025" s="7" t="s">
        <v>669</v>
      </c>
      <c r="N3025" s="4"/>
      <c r="O3025" s="4"/>
      <c r="P3025" s="4"/>
      <c r="Q3025" s="4"/>
      <c r="R3025" s="4"/>
      <c r="S3025" s="4"/>
      <c r="T3025" s="4"/>
      <c r="U3025" s="4"/>
      <c r="V3025" s="4"/>
      <c r="W3025" s="4"/>
      <c r="X3025" s="4"/>
      <c r="Y3025" s="4"/>
      <c r="Z3025" s="4"/>
      <c r="AA3025" s="4"/>
      <c r="AB3025" s="4"/>
      <c r="AC3025" s="4"/>
      <c r="AD3025" s="4"/>
      <c r="AE3025" s="4"/>
      <c r="AF3025" s="4"/>
      <c r="AG3025" s="4"/>
      <c r="AH3025" s="4"/>
      <c r="AI3025" s="4"/>
      <c r="AJ3025" s="4"/>
      <c r="AK3025" s="4"/>
      <c r="AL3025" s="4"/>
      <c r="AM3025" s="4"/>
      <c r="AN3025" s="4"/>
      <c r="AO3025" s="4"/>
      <c r="AP3025" s="4"/>
      <c r="AQ3025" s="4"/>
      <c r="AR3025" s="4"/>
      <c r="AS3025" s="4"/>
      <c r="AT3025" s="4"/>
      <c r="AU3025" s="4"/>
      <c r="AV3025" s="4"/>
      <c r="AW3025" s="4"/>
      <c r="AX3025" s="4"/>
      <c r="AY3025" s="4"/>
      <c r="AZ3025" s="4"/>
      <c r="BA3025" s="4"/>
      <c r="BB3025" s="4"/>
      <c r="BC3025" s="4"/>
      <c r="BD3025" s="4"/>
      <c r="BE3025" s="4"/>
      <c r="BF3025" s="4"/>
      <c r="BG3025" s="4"/>
      <c r="BH3025" s="4"/>
      <c r="BI3025" s="4"/>
      <c r="BJ3025" s="4"/>
      <c r="BK3025" s="4"/>
      <c r="BL3025" s="4"/>
      <c r="BM3025" s="4"/>
      <c r="BN3025" s="4"/>
      <c r="BO3025" s="4"/>
      <c r="BP3025" s="4"/>
      <c r="BQ3025" s="4"/>
      <c r="BR3025" s="4"/>
      <c r="BS3025" s="4"/>
      <c r="BT3025" s="4"/>
      <c r="BU3025" s="4"/>
      <c r="BV3025" s="4"/>
      <c r="BW3025" s="4"/>
      <c r="BZ3025" s="7"/>
      <c r="CF3025" s="7"/>
      <c r="CG3025" s="14"/>
      <c r="CH3025" s="7"/>
      <c r="CI3025" s="14"/>
      <c r="CJ3025" s="7"/>
      <c r="CK3025" s="14"/>
      <c r="CL3025" s="7"/>
      <c r="CM3025" s="14"/>
    </row>
    <row r="3026" spans="1:91" x14ac:dyDescent="0.3">
      <c r="A3026" s="10">
        <v>151</v>
      </c>
      <c r="B3026" s="36" t="s">
        <v>860</v>
      </c>
      <c r="G3026" s="36" t="s">
        <v>8452</v>
      </c>
      <c r="K3026" s="7"/>
      <c r="L3026" s="7" t="s">
        <v>834</v>
      </c>
      <c r="M3026" s="7" t="s">
        <v>615</v>
      </c>
      <c r="N3026" s="4"/>
      <c r="O3026" s="4"/>
      <c r="P3026" s="4"/>
      <c r="Q3026" s="4"/>
      <c r="R3026" s="4"/>
      <c r="S3026" s="4"/>
      <c r="T3026" s="4"/>
      <c r="U3026" s="4"/>
      <c r="V3026" s="4"/>
      <c r="W3026" s="4"/>
      <c r="X3026" s="4"/>
      <c r="Y3026" s="4"/>
      <c r="Z3026" s="4"/>
      <c r="AA3026" s="4"/>
      <c r="AB3026" s="4"/>
      <c r="AC3026" s="4"/>
      <c r="AD3026" s="4"/>
      <c r="AE3026" s="4"/>
      <c r="AF3026" s="4"/>
      <c r="AG3026" s="4"/>
      <c r="AH3026" s="4"/>
      <c r="AI3026" s="4"/>
      <c r="AJ3026" s="4"/>
      <c r="AK3026" s="4"/>
      <c r="AL3026" s="4"/>
      <c r="AM3026" s="4"/>
      <c r="AN3026" s="4"/>
      <c r="AO3026" s="4"/>
      <c r="AP3026" s="4"/>
      <c r="AQ3026" s="4"/>
      <c r="AR3026" s="4"/>
      <c r="AS3026" s="4"/>
      <c r="AT3026" s="4"/>
      <c r="AU3026" s="4"/>
      <c r="AV3026" s="4"/>
      <c r="AW3026" s="4"/>
      <c r="AX3026" s="4"/>
      <c r="AY3026" s="4"/>
      <c r="AZ3026" s="4"/>
      <c r="BA3026" s="4"/>
      <c r="BB3026" s="4"/>
      <c r="BC3026" s="4"/>
      <c r="BD3026" s="4"/>
      <c r="BE3026" s="4"/>
      <c r="BF3026" s="4"/>
      <c r="BG3026" s="4"/>
      <c r="BH3026" s="4"/>
      <c r="BI3026" s="4"/>
      <c r="BJ3026" s="4"/>
      <c r="BK3026" s="4"/>
      <c r="BL3026" s="4"/>
      <c r="BM3026" s="4"/>
      <c r="BN3026" s="4"/>
      <c r="BO3026" s="4"/>
      <c r="BP3026" s="4"/>
      <c r="BQ3026" s="4"/>
      <c r="BR3026" s="4"/>
      <c r="BS3026" s="4"/>
      <c r="BT3026" s="4"/>
      <c r="BU3026" s="4"/>
      <c r="BV3026" s="4"/>
      <c r="BW3026" s="4"/>
      <c r="BZ3026" s="7"/>
      <c r="CF3026" s="7"/>
      <c r="CG3026" s="14"/>
      <c r="CH3026" s="7"/>
      <c r="CI3026" s="14"/>
      <c r="CJ3026" s="7"/>
      <c r="CK3026" s="14"/>
      <c r="CL3026" s="7"/>
      <c r="CM3026" s="14"/>
    </row>
    <row r="3027" spans="1:91" x14ac:dyDescent="0.3">
      <c r="A3027" s="10">
        <v>151</v>
      </c>
      <c r="B3027" s="36" t="s">
        <v>886</v>
      </c>
      <c r="G3027" s="36" t="s">
        <v>8453</v>
      </c>
      <c r="K3027" s="7"/>
      <c r="L3027" s="7" t="s">
        <v>834</v>
      </c>
      <c r="M3027" s="7" t="s">
        <v>669</v>
      </c>
      <c r="N3027" s="4"/>
      <c r="O3027" s="4"/>
      <c r="P3027" s="4"/>
      <c r="Q3027" s="4"/>
      <c r="R3027" s="4"/>
      <c r="S3027" s="4"/>
      <c r="T3027" s="4"/>
      <c r="U3027" s="4"/>
      <c r="V3027" s="4"/>
      <c r="W3027" s="4"/>
      <c r="X3027" s="4"/>
      <c r="Y3027" s="4"/>
      <c r="Z3027" s="4"/>
      <c r="AA3027" s="4"/>
      <c r="AB3027" s="4"/>
      <c r="AC3027" s="4"/>
      <c r="AD3027" s="4"/>
      <c r="AE3027" s="4"/>
      <c r="AF3027" s="4"/>
      <c r="AG3027" s="4"/>
      <c r="AH3027" s="4"/>
      <c r="AI3027" s="4"/>
      <c r="AJ3027" s="4"/>
      <c r="AK3027" s="4"/>
      <c r="AL3027" s="4"/>
      <c r="AM3027" s="4"/>
      <c r="AN3027" s="4"/>
      <c r="AO3027" s="4"/>
      <c r="AP3027" s="4"/>
      <c r="AQ3027" s="4"/>
      <c r="AR3027" s="4"/>
      <c r="AS3027" s="4"/>
      <c r="AT3027" s="4"/>
      <c r="AU3027" s="4"/>
      <c r="AV3027" s="4"/>
      <c r="AW3027" s="4"/>
      <c r="AX3027" s="4"/>
      <c r="AY3027" s="4"/>
      <c r="AZ3027" s="4"/>
      <c r="BA3027" s="4"/>
      <c r="BB3027" s="4"/>
      <c r="BC3027" s="4"/>
      <c r="BD3027" s="4"/>
      <c r="BE3027" s="4"/>
      <c r="BF3027" s="4"/>
      <c r="BG3027" s="4"/>
      <c r="BH3027" s="4"/>
      <c r="BI3027" s="4"/>
      <c r="BJ3027" s="4"/>
      <c r="BK3027" s="4"/>
      <c r="BL3027" s="4"/>
      <c r="BM3027" s="4"/>
      <c r="BN3027" s="4"/>
      <c r="BO3027" s="4"/>
      <c r="BP3027" s="4"/>
      <c r="BQ3027" s="4"/>
      <c r="BR3027" s="4"/>
      <c r="BS3027" s="4"/>
      <c r="BT3027" s="4"/>
      <c r="BU3027" s="4"/>
      <c r="BV3027" s="4"/>
      <c r="BW3027" s="4"/>
      <c r="BZ3027" s="7"/>
      <c r="CF3027" s="7"/>
      <c r="CG3027" s="14"/>
      <c r="CH3027" s="7"/>
      <c r="CI3027" s="14"/>
      <c r="CJ3027" s="7"/>
      <c r="CK3027" s="14"/>
      <c r="CL3027" s="7"/>
      <c r="CM3027" s="14"/>
    </row>
    <row r="3028" spans="1:91" x14ac:dyDescent="0.3">
      <c r="A3028" s="10">
        <v>151</v>
      </c>
      <c r="B3028" s="36" t="s">
        <v>886</v>
      </c>
      <c r="G3028" s="36" t="s">
        <v>8454</v>
      </c>
      <c r="K3028" s="7"/>
      <c r="L3028" s="7" t="s">
        <v>834</v>
      </c>
      <c r="M3028" s="7" t="s">
        <v>669</v>
      </c>
      <c r="N3028" s="4"/>
      <c r="O3028" s="4"/>
      <c r="P3028" s="4"/>
      <c r="Q3028" s="4"/>
      <c r="R3028" s="4"/>
      <c r="S3028" s="4"/>
      <c r="T3028" s="4"/>
      <c r="U3028" s="4"/>
      <c r="V3028" s="4"/>
      <c r="W3028" s="4"/>
      <c r="X3028" s="4"/>
      <c r="Y3028" s="4"/>
      <c r="Z3028" s="4"/>
      <c r="AA3028" s="4"/>
      <c r="AB3028" s="4"/>
      <c r="AC3028" s="4"/>
      <c r="AD3028" s="4"/>
      <c r="AE3028" s="4"/>
      <c r="AF3028" s="4"/>
      <c r="AG3028" s="4"/>
      <c r="AH3028" s="4"/>
      <c r="AI3028" s="4"/>
      <c r="AJ3028" s="4"/>
      <c r="AK3028" s="4"/>
      <c r="AL3028" s="4"/>
      <c r="AM3028" s="4"/>
      <c r="AN3028" s="4"/>
      <c r="AO3028" s="4"/>
      <c r="AP3028" s="4"/>
      <c r="AQ3028" s="4"/>
      <c r="AR3028" s="4"/>
      <c r="AS3028" s="4"/>
      <c r="AT3028" s="4"/>
      <c r="AU3028" s="4"/>
      <c r="AV3028" s="4"/>
      <c r="AW3028" s="4"/>
      <c r="AX3028" s="4"/>
      <c r="AY3028" s="4"/>
      <c r="AZ3028" s="4"/>
      <c r="BA3028" s="4"/>
      <c r="BB3028" s="4"/>
      <c r="BC3028" s="4"/>
      <c r="BD3028" s="4"/>
      <c r="BE3028" s="4"/>
      <c r="BF3028" s="4"/>
      <c r="BG3028" s="4"/>
      <c r="BH3028" s="4"/>
      <c r="BI3028" s="4"/>
      <c r="BJ3028" s="4"/>
      <c r="BK3028" s="4"/>
      <c r="BL3028" s="4"/>
      <c r="BM3028" s="4"/>
      <c r="BN3028" s="4"/>
      <c r="BO3028" s="4"/>
      <c r="BP3028" s="4"/>
      <c r="BQ3028" s="4"/>
      <c r="BR3028" s="4"/>
      <c r="BS3028" s="4"/>
      <c r="BT3028" s="4"/>
      <c r="BU3028" s="4"/>
      <c r="BV3028" s="4"/>
      <c r="BW3028" s="4"/>
      <c r="BZ3028" s="7"/>
      <c r="CF3028" s="7"/>
      <c r="CG3028" s="14"/>
      <c r="CH3028" s="7"/>
      <c r="CI3028" s="14"/>
      <c r="CJ3028" s="7"/>
      <c r="CK3028" s="14"/>
      <c r="CL3028" s="7"/>
      <c r="CM3028" s="14"/>
    </row>
    <row r="3029" spans="1:91" x14ac:dyDescent="0.3">
      <c r="A3029" s="10">
        <v>151</v>
      </c>
      <c r="B3029" s="36" t="s">
        <v>886</v>
      </c>
      <c r="G3029" s="36" t="s">
        <v>8455</v>
      </c>
      <c r="K3029" s="7"/>
      <c r="L3029" s="7" t="s">
        <v>834</v>
      </c>
      <c r="M3029" s="7" t="s">
        <v>615</v>
      </c>
      <c r="N3029" s="4"/>
      <c r="O3029" s="4"/>
      <c r="P3029" s="4"/>
      <c r="Q3029" s="4"/>
      <c r="R3029" s="4"/>
      <c r="S3029" s="4"/>
      <c r="T3029" s="4"/>
      <c r="U3029" s="4"/>
      <c r="V3029" s="4"/>
      <c r="W3029" s="4"/>
      <c r="X3029" s="4"/>
      <c r="Y3029" s="4"/>
      <c r="Z3029" s="4"/>
      <c r="AA3029" s="4"/>
      <c r="AB3029" s="4"/>
      <c r="AC3029" s="4"/>
      <c r="AD3029" s="4"/>
      <c r="AE3029" s="4"/>
      <c r="AF3029" s="4"/>
      <c r="AG3029" s="4"/>
      <c r="AH3029" s="4"/>
      <c r="AI3029" s="4"/>
      <c r="AJ3029" s="4"/>
      <c r="AK3029" s="4"/>
      <c r="AL3029" s="4"/>
      <c r="AM3029" s="4"/>
      <c r="AN3029" s="4"/>
      <c r="AO3029" s="4"/>
      <c r="AP3029" s="4"/>
      <c r="AQ3029" s="4"/>
      <c r="AR3029" s="4"/>
      <c r="AS3029" s="4"/>
      <c r="AT3029" s="4"/>
      <c r="AU3029" s="4"/>
      <c r="AV3029" s="4"/>
      <c r="AW3029" s="4"/>
      <c r="AX3029" s="4"/>
      <c r="AY3029" s="4"/>
      <c r="AZ3029" s="4"/>
      <c r="BA3029" s="4"/>
      <c r="BB3029" s="4"/>
      <c r="BC3029" s="4"/>
      <c r="BD3029" s="4"/>
      <c r="BE3029" s="4"/>
      <c r="BF3029" s="4"/>
      <c r="BG3029" s="4"/>
      <c r="BH3029" s="4"/>
      <c r="BI3029" s="4"/>
      <c r="BJ3029" s="4"/>
      <c r="BK3029" s="4"/>
      <c r="BL3029" s="4"/>
      <c r="BM3029" s="4"/>
      <c r="BN3029" s="4"/>
      <c r="BO3029" s="4"/>
      <c r="BP3029" s="4"/>
      <c r="BQ3029" s="4"/>
      <c r="BR3029" s="4"/>
      <c r="BS3029" s="4"/>
      <c r="BT3029" s="4"/>
      <c r="BU3029" s="4"/>
      <c r="BV3029" s="4"/>
      <c r="BW3029" s="4"/>
      <c r="BZ3029" s="7"/>
      <c r="CF3029" s="7"/>
      <c r="CG3029" s="14"/>
      <c r="CH3029" s="7"/>
      <c r="CI3029" s="14"/>
      <c r="CJ3029" s="7"/>
      <c r="CK3029" s="14"/>
      <c r="CL3029" s="7"/>
      <c r="CM3029" s="14"/>
    </row>
    <row r="3030" spans="1:91" x14ac:dyDescent="0.3">
      <c r="A3030" s="10">
        <v>151</v>
      </c>
      <c r="B3030" s="36" t="s">
        <v>1028</v>
      </c>
      <c r="G3030" s="36" t="s">
        <v>8456</v>
      </c>
      <c r="K3030" s="7"/>
      <c r="L3030" s="7" t="s">
        <v>834</v>
      </c>
      <c r="M3030" s="7" t="s">
        <v>669</v>
      </c>
      <c r="N3030" s="4"/>
      <c r="O3030" s="4"/>
      <c r="P3030" s="4"/>
      <c r="Q3030" s="4"/>
      <c r="R3030" s="4"/>
      <c r="S3030" s="4"/>
      <c r="T3030" s="4"/>
      <c r="U3030" s="4"/>
      <c r="V3030" s="4"/>
      <c r="W3030" s="4"/>
      <c r="X3030" s="4"/>
      <c r="Y3030" s="4"/>
      <c r="Z3030" s="4"/>
      <c r="AA3030" s="4"/>
      <c r="AB3030" s="4"/>
      <c r="AC3030" s="4"/>
      <c r="AD3030" s="4"/>
      <c r="AE3030" s="4"/>
      <c r="AF3030" s="4"/>
      <c r="AG3030" s="4"/>
      <c r="AH3030" s="4"/>
      <c r="AI3030" s="4"/>
      <c r="AJ3030" s="4"/>
      <c r="AK3030" s="4"/>
      <c r="AL3030" s="4"/>
      <c r="AM3030" s="4"/>
      <c r="AN3030" s="4"/>
      <c r="AO3030" s="4"/>
      <c r="AP3030" s="4"/>
      <c r="AQ3030" s="4"/>
      <c r="AR3030" s="4"/>
      <c r="AS3030" s="4"/>
      <c r="AT3030" s="4"/>
      <c r="AU3030" s="4"/>
      <c r="AV3030" s="4"/>
      <c r="AW3030" s="4"/>
      <c r="AX3030" s="4"/>
      <c r="AY3030" s="4"/>
      <c r="AZ3030" s="4"/>
      <c r="BA3030" s="4"/>
      <c r="BB3030" s="4"/>
      <c r="BC3030" s="4"/>
      <c r="BD3030" s="4"/>
      <c r="BE3030" s="4"/>
      <c r="BF3030" s="4"/>
      <c r="BG3030" s="4"/>
      <c r="BH3030" s="4"/>
      <c r="BI3030" s="4"/>
      <c r="BJ3030" s="4"/>
      <c r="BK3030" s="4"/>
      <c r="BL3030" s="4"/>
      <c r="BM3030" s="4"/>
      <c r="BN3030" s="4"/>
      <c r="BO3030" s="4"/>
      <c r="BP3030" s="4"/>
      <c r="BQ3030" s="4"/>
      <c r="BR3030" s="4"/>
      <c r="BS3030" s="4"/>
      <c r="BT3030" s="4"/>
      <c r="BU3030" s="4"/>
      <c r="BV3030" s="4"/>
      <c r="BW3030" s="4"/>
      <c r="BZ3030" s="7"/>
      <c r="CF3030" s="7"/>
      <c r="CG3030" s="14"/>
      <c r="CH3030" s="7"/>
      <c r="CI3030" s="14"/>
      <c r="CJ3030" s="7"/>
      <c r="CK3030" s="14"/>
      <c r="CL3030" s="7"/>
      <c r="CM3030" s="14"/>
    </row>
    <row r="3031" spans="1:91" x14ac:dyDescent="0.3">
      <c r="A3031" s="10">
        <v>151</v>
      </c>
      <c r="B3031" s="36" t="s">
        <v>830</v>
      </c>
      <c r="G3031" s="36" t="s">
        <v>8457</v>
      </c>
      <c r="K3031" s="7"/>
      <c r="L3031" s="7" t="s">
        <v>834</v>
      </c>
      <c r="M3031" s="7" t="s">
        <v>615</v>
      </c>
      <c r="N3031" s="4"/>
      <c r="O3031" s="4"/>
      <c r="P3031" s="4"/>
      <c r="Q3031" s="4"/>
      <c r="R3031" s="4"/>
      <c r="S3031" s="4"/>
      <c r="T3031" s="4"/>
      <c r="U3031" s="4"/>
      <c r="V3031" s="4"/>
      <c r="W3031" s="4"/>
      <c r="X3031" s="4"/>
      <c r="Y3031" s="4"/>
      <c r="Z3031" s="4"/>
      <c r="AA3031" s="4"/>
      <c r="AB3031" s="4"/>
      <c r="AC3031" s="4"/>
      <c r="AD3031" s="4"/>
      <c r="AE3031" s="4"/>
      <c r="AF3031" s="4"/>
      <c r="AG3031" s="4"/>
      <c r="AH3031" s="4"/>
      <c r="AI3031" s="4"/>
      <c r="AJ3031" s="4"/>
      <c r="AK3031" s="4"/>
      <c r="AL3031" s="4"/>
      <c r="AM3031" s="4"/>
      <c r="AN3031" s="4"/>
      <c r="AO3031" s="4"/>
      <c r="AP3031" s="4"/>
      <c r="AQ3031" s="4"/>
      <c r="AR3031" s="4"/>
      <c r="AS3031" s="4"/>
      <c r="AT3031" s="4"/>
      <c r="AU3031" s="4"/>
      <c r="AV3031" s="4"/>
      <c r="AW3031" s="4"/>
      <c r="AX3031" s="4"/>
      <c r="AY3031" s="4"/>
      <c r="AZ3031" s="4"/>
      <c r="BA3031" s="4"/>
      <c r="BB3031" s="4"/>
      <c r="BC3031" s="4"/>
      <c r="BD3031" s="4"/>
      <c r="BE3031" s="4"/>
      <c r="BF3031" s="4"/>
      <c r="BG3031" s="4"/>
      <c r="BH3031" s="4"/>
      <c r="BI3031" s="4"/>
      <c r="BJ3031" s="4"/>
      <c r="BK3031" s="4"/>
      <c r="BL3031" s="4"/>
      <c r="BM3031" s="4"/>
      <c r="BN3031" s="4"/>
      <c r="BO3031" s="4"/>
      <c r="BP3031" s="4"/>
      <c r="BQ3031" s="4"/>
      <c r="BR3031" s="4"/>
      <c r="BS3031" s="4"/>
      <c r="BT3031" s="4"/>
      <c r="BU3031" s="4"/>
      <c r="BV3031" s="4"/>
      <c r="BW3031" s="4"/>
      <c r="BZ3031" s="7"/>
      <c r="CF3031" s="7"/>
      <c r="CG3031" s="14"/>
      <c r="CH3031" s="7"/>
      <c r="CI3031" s="14"/>
      <c r="CJ3031" s="7"/>
      <c r="CK3031" s="14"/>
      <c r="CL3031" s="7"/>
      <c r="CM3031" s="14"/>
    </row>
    <row r="3032" spans="1:91" x14ac:dyDescent="0.3">
      <c r="A3032" s="10">
        <v>151</v>
      </c>
      <c r="B3032" s="36" t="s">
        <v>913</v>
      </c>
      <c r="G3032" s="36" t="s">
        <v>8458</v>
      </c>
      <c r="K3032" s="7"/>
      <c r="L3032" s="7" t="s">
        <v>834</v>
      </c>
      <c r="M3032" s="7" t="s">
        <v>615</v>
      </c>
      <c r="N3032" s="4"/>
      <c r="O3032" s="4"/>
      <c r="P3032" s="4"/>
      <c r="Q3032" s="4"/>
      <c r="R3032" s="4"/>
      <c r="S3032" s="4"/>
      <c r="T3032" s="4"/>
      <c r="U3032" s="4"/>
      <c r="V3032" s="4"/>
      <c r="W3032" s="4"/>
      <c r="X3032" s="4"/>
      <c r="Y3032" s="4"/>
      <c r="Z3032" s="4"/>
      <c r="AA3032" s="4"/>
      <c r="AB3032" s="4"/>
      <c r="AC3032" s="4"/>
      <c r="AD3032" s="4"/>
      <c r="AE3032" s="4"/>
      <c r="AF3032" s="4"/>
      <c r="AG3032" s="4"/>
      <c r="AH3032" s="4"/>
      <c r="AI3032" s="4"/>
      <c r="AJ3032" s="4"/>
      <c r="AK3032" s="4"/>
      <c r="AL3032" s="4"/>
      <c r="AM3032" s="4"/>
      <c r="AN3032" s="4"/>
      <c r="AO3032" s="4"/>
      <c r="AP3032" s="4"/>
      <c r="AQ3032" s="4"/>
      <c r="AR3032" s="4"/>
      <c r="AS3032" s="4"/>
      <c r="AT3032" s="4"/>
      <c r="AU3032" s="4"/>
      <c r="AV3032" s="4"/>
      <c r="AW3032" s="4"/>
      <c r="AX3032" s="4"/>
      <c r="AY3032" s="4"/>
      <c r="AZ3032" s="4"/>
      <c r="BA3032" s="4"/>
      <c r="BB3032" s="4"/>
      <c r="BC3032" s="4"/>
      <c r="BD3032" s="4"/>
      <c r="BE3032" s="4"/>
      <c r="BF3032" s="4"/>
      <c r="BG3032" s="4"/>
      <c r="BH3032" s="4"/>
      <c r="BI3032" s="4"/>
      <c r="BJ3032" s="4"/>
      <c r="BK3032" s="4"/>
      <c r="BL3032" s="4"/>
      <c r="BM3032" s="4"/>
      <c r="BN3032" s="4"/>
      <c r="BO3032" s="4"/>
      <c r="BP3032" s="4"/>
      <c r="BQ3032" s="4"/>
      <c r="BR3032" s="4"/>
      <c r="BS3032" s="4"/>
      <c r="BT3032" s="4"/>
      <c r="BU3032" s="4"/>
      <c r="BV3032" s="4"/>
      <c r="BW3032" s="4"/>
      <c r="BZ3032" s="7"/>
      <c r="CF3032" s="7"/>
      <c r="CG3032" s="14"/>
      <c r="CH3032" s="7"/>
      <c r="CI3032" s="14"/>
      <c r="CJ3032" s="7"/>
      <c r="CK3032" s="14"/>
      <c r="CL3032" s="7"/>
      <c r="CM3032" s="14"/>
    </row>
    <row r="3033" spans="1:91" x14ac:dyDescent="0.3">
      <c r="A3033" s="10">
        <v>151</v>
      </c>
      <c r="B3033" s="36" t="s">
        <v>873</v>
      </c>
      <c r="G3033" s="36" t="s">
        <v>8459</v>
      </c>
      <c r="K3033" s="7"/>
      <c r="L3033" s="7" t="s">
        <v>834</v>
      </c>
      <c r="M3033" s="7" t="s">
        <v>669</v>
      </c>
      <c r="N3033" s="4"/>
      <c r="O3033" s="4"/>
      <c r="P3033" s="4"/>
      <c r="Q3033" s="4"/>
      <c r="R3033" s="4"/>
      <c r="S3033" s="4"/>
      <c r="T3033" s="4"/>
      <c r="U3033" s="4"/>
      <c r="V3033" s="4"/>
      <c r="W3033" s="4"/>
      <c r="X3033" s="4"/>
      <c r="Y3033" s="4"/>
      <c r="Z3033" s="4"/>
      <c r="AA3033" s="4"/>
      <c r="AB3033" s="4"/>
      <c r="AC3033" s="4"/>
      <c r="AD3033" s="4"/>
      <c r="AE3033" s="4"/>
      <c r="AF3033" s="4"/>
      <c r="AG3033" s="4"/>
      <c r="AH3033" s="4"/>
      <c r="AI3033" s="4"/>
      <c r="AJ3033" s="4"/>
      <c r="AK3033" s="4"/>
      <c r="AL3033" s="4"/>
      <c r="AM3033" s="4"/>
      <c r="AN3033" s="4"/>
      <c r="AO3033" s="4"/>
      <c r="AP3033" s="4"/>
      <c r="AQ3033" s="4"/>
      <c r="AR3033" s="4"/>
      <c r="AS3033" s="4"/>
      <c r="AT3033" s="4"/>
      <c r="AU3033" s="4"/>
      <c r="AV3033" s="4"/>
      <c r="AW3033" s="4"/>
      <c r="AX3033" s="4"/>
      <c r="AY3033" s="4"/>
      <c r="AZ3033" s="4"/>
      <c r="BA3033" s="4"/>
      <c r="BB3033" s="4"/>
      <c r="BC3033" s="4"/>
      <c r="BD3033" s="4"/>
      <c r="BE3033" s="4"/>
      <c r="BF3033" s="4"/>
      <c r="BG3033" s="4"/>
      <c r="BH3033" s="4"/>
      <c r="BI3033" s="4"/>
      <c r="BJ3033" s="4"/>
      <c r="BK3033" s="4"/>
      <c r="BL3033" s="4"/>
      <c r="BM3033" s="4"/>
      <c r="BN3033" s="4"/>
      <c r="BO3033" s="4"/>
      <c r="BP3033" s="4"/>
      <c r="BQ3033" s="4"/>
      <c r="BR3033" s="4"/>
      <c r="BS3033" s="4"/>
      <c r="BT3033" s="4"/>
      <c r="BU3033" s="4"/>
      <c r="BV3033" s="4"/>
      <c r="BW3033" s="4"/>
      <c r="BZ3033" s="7"/>
      <c r="CF3033" s="7"/>
      <c r="CG3033" s="14"/>
      <c r="CH3033" s="7"/>
      <c r="CI3033" s="14"/>
      <c r="CJ3033" s="7"/>
      <c r="CK3033" s="14"/>
      <c r="CL3033" s="7"/>
      <c r="CM3033" s="14"/>
    </row>
    <row r="3034" spans="1:91" x14ac:dyDescent="0.3">
      <c r="A3034" s="10">
        <v>151</v>
      </c>
      <c r="B3034" s="36" t="s">
        <v>900</v>
      </c>
      <c r="G3034" s="36" t="s">
        <v>8460</v>
      </c>
      <c r="K3034" s="7"/>
      <c r="L3034" s="7" t="s">
        <v>834</v>
      </c>
      <c r="M3034" s="7" t="s">
        <v>636</v>
      </c>
      <c r="N3034" s="4"/>
      <c r="O3034" s="4"/>
      <c r="P3034" s="4"/>
      <c r="Q3034" s="4"/>
      <c r="R3034" s="4"/>
      <c r="S3034" s="4"/>
      <c r="T3034" s="4"/>
      <c r="U3034" s="4"/>
      <c r="V3034" s="4"/>
      <c r="W3034" s="4"/>
      <c r="X3034" s="4"/>
      <c r="Y3034" s="4"/>
      <c r="Z3034" s="4"/>
      <c r="AA3034" s="4"/>
      <c r="AB3034" s="4"/>
      <c r="AC3034" s="4"/>
      <c r="AD3034" s="4"/>
      <c r="AE3034" s="4"/>
      <c r="AF3034" s="4"/>
      <c r="AG3034" s="4"/>
      <c r="AH3034" s="4"/>
      <c r="AI3034" s="4"/>
      <c r="AJ3034" s="4"/>
      <c r="AK3034" s="4"/>
      <c r="AL3034" s="4"/>
      <c r="AM3034" s="4"/>
      <c r="AN3034" s="4"/>
      <c r="AO3034" s="4"/>
      <c r="AP3034" s="4"/>
      <c r="AQ3034" s="4"/>
      <c r="AR3034" s="4"/>
      <c r="AS3034" s="4"/>
      <c r="AT3034" s="4"/>
      <c r="AU3034" s="4"/>
      <c r="AV3034" s="4"/>
      <c r="AW3034" s="4"/>
      <c r="AX3034" s="4"/>
      <c r="AY3034" s="4"/>
      <c r="AZ3034" s="4"/>
      <c r="BA3034" s="4"/>
      <c r="BB3034" s="4"/>
      <c r="BC3034" s="4"/>
      <c r="BD3034" s="4"/>
      <c r="BE3034" s="4"/>
      <c r="BF3034" s="4"/>
      <c r="BG3034" s="4"/>
      <c r="BH3034" s="4"/>
      <c r="BI3034" s="4"/>
      <c r="BJ3034" s="4"/>
      <c r="BK3034" s="4"/>
      <c r="BL3034" s="4"/>
      <c r="BM3034" s="4"/>
      <c r="BN3034" s="4"/>
      <c r="BO3034" s="4"/>
      <c r="BP3034" s="4"/>
      <c r="BQ3034" s="4"/>
      <c r="BR3034" s="4"/>
      <c r="BS3034" s="4"/>
      <c r="BT3034" s="4"/>
      <c r="BU3034" s="4"/>
      <c r="BV3034" s="4"/>
      <c r="BW3034" s="4"/>
      <c r="BZ3034" s="7"/>
      <c r="CF3034" s="7"/>
      <c r="CG3034" s="14"/>
      <c r="CH3034" s="7"/>
      <c r="CI3034" s="14"/>
      <c r="CJ3034" s="7"/>
      <c r="CK3034" s="14"/>
      <c r="CL3034" s="7"/>
      <c r="CM3034" s="14"/>
    </row>
    <row r="3035" spans="1:91" x14ac:dyDescent="0.3">
      <c r="A3035" s="10">
        <v>151</v>
      </c>
      <c r="B3035" s="36" t="s">
        <v>1058</v>
      </c>
      <c r="G3035" s="36" t="s">
        <v>8461</v>
      </c>
      <c r="K3035" s="7"/>
      <c r="L3035" s="7" t="s">
        <v>834</v>
      </c>
      <c r="M3035" s="7" t="s">
        <v>636</v>
      </c>
      <c r="N3035" s="4"/>
      <c r="O3035" s="4"/>
      <c r="P3035" s="4"/>
      <c r="Q3035" s="4"/>
      <c r="R3035" s="4"/>
      <c r="S3035" s="4"/>
      <c r="T3035" s="4"/>
      <c r="U3035" s="4"/>
      <c r="V3035" s="4"/>
      <c r="W3035" s="4"/>
      <c r="X3035" s="4"/>
      <c r="Y3035" s="4"/>
      <c r="Z3035" s="4"/>
      <c r="AA3035" s="4"/>
      <c r="AB3035" s="4"/>
      <c r="AC3035" s="4"/>
      <c r="AD3035" s="4"/>
      <c r="AE3035" s="4"/>
      <c r="AF3035" s="4"/>
      <c r="AG3035" s="4"/>
      <c r="AH3035" s="4"/>
      <c r="AI3035" s="4"/>
      <c r="AJ3035" s="4"/>
      <c r="AK3035" s="4"/>
      <c r="AL3035" s="4"/>
      <c r="AM3035" s="4"/>
      <c r="AN3035" s="4"/>
      <c r="AO3035" s="4"/>
      <c r="AP3035" s="4"/>
      <c r="AQ3035" s="4"/>
      <c r="AR3035" s="4"/>
      <c r="AS3035" s="4"/>
      <c r="AT3035" s="4"/>
      <c r="AU3035" s="4"/>
      <c r="AV3035" s="4"/>
      <c r="AW3035" s="4"/>
      <c r="AX3035" s="4"/>
      <c r="AY3035" s="4"/>
      <c r="AZ3035" s="4"/>
      <c r="BA3035" s="4"/>
      <c r="BB3035" s="4"/>
      <c r="BC3035" s="4"/>
      <c r="BD3035" s="4"/>
      <c r="BE3035" s="4"/>
      <c r="BF3035" s="4"/>
      <c r="BG3035" s="4"/>
      <c r="BH3035" s="4"/>
      <c r="BI3035" s="4"/>
      <c r="BJ3035" s="4"/>
      <c r="BK3035" s="4"/>
      <c r="BL3035" s="4"/>
      <c r="BM3035" s="4"/>
      <c r="BN3035" s="4"/>
      <c r="BO3035" s="4"/>
      <c r="BP3035" s="4"/>
      <c r="BQ3035" s="4"/>
      <c r="BR3035" s="4"/>
      <c r="BS3035" s="4"/>
      <c r="BT3035" s="4"/>
      <c r="BU3035" s="4"/>
      <c r="BV3035" s="4"/>
      <c r="BW3035" s="4"/>
      <c r="BZ3035" s="7"/>
      <c r="CF3035" s="7"/>
      <c r="CG3035" s="14"/>
      <c r="CH3035" s="7"/>
      <c r="CI3035" s="14"/>
      <c r="CJ3035" s="7"/>
      <c r="CK3035" s="14"/>
      <c r="CL3035" s="7"/>
      <c r="CM3035" s="14"/>
    </row>
    <row r="3036" spans="1:91" x14ac:dyDescent="0.3">
      <c r="A3036" s="10">
        <v>151</v>
      </c>
      <c r="B3036" s="36" t="s">
        <v>1058</v>
      </c>
      <c r="G3036" s="36" t="s">
        <v>8462</v>
      </c>
      <c r="K3036" s="7"/>
      <c r="L3036" s="7" t="s">
        <v>834</v>
      </c>
      <c r="M3036" s="7" t="s">
        <v>669</v>
      </c>
      <c r="N3036" s="4"/>
      <c r="O3036" s="4"/>
      <c r="P3036" s="4"/>
      <c r="Q3036" s="4"/>
      <c r="R3036" s="4"/>
      <c r="S3036" s="4"/>
      <c r="T3036" s="4"/>
      <c r="U3036" s="4"/>
      <c r="V3036" s="4"/>
      <c r="W3036" s="4"/>
      <c r="X3036" s="4"/>
      <c r="Y3036" s="4"/>
      <c r="Z3036" s="4"/>
      <c r="AA3036" s="4"/>
      <c r="AB3036" s="4"/>
      <c r="AC3036" s="4"/>
      <c r="AD3036" s="4"/>
      <c r="AE3036" s="4"/>
      <c r="AF3036" s="4"/>
      <c r="AG3036" s="4"/>
      <c r="AH3036" s="4"/>
      <c r="AI3036" s="4"/>
      <c r="AJ3036" s="4"/>
      <c r="AK3036" s="4"/>
      <c r="AL3036" s="4"/>
      <c r="AM3036" s="4"/>
      <c r="AN3036" s="4"/>
      <c r="AO3036" s="4"/>
      <c r="AP3036" s="4"/>
      <c r="AQ3036" s="4"/>
      <c r="AR3036" s="4"/>
      <c r="AS3036" s="4"/>
      <c r="AT3036" s="4"/>
      <c r="AU3036" s="4"/>
      <c r="AV3036" s="4"/>
      <c r="AW3036" s="4"/>
      <c r="AX3036" s="4"/>
      <c r="AY3036" s="4"/>
      <c r="AZ3036" s="4"/>
      <c r="BA3036" s="4"/>
      <c r="BB3036" s="4"/>
      <c r="BC3036" s="4"/>
      <c r="BD3036" s="4"/>
      <c r="BE3036" s="4"/>
      <c r="BF3036" s="4"/>
      <c r="BG3036" s="4"/>
      <c r="BH3036" s="4"/>
      <c r="BI3036" s="4"/>
      <c r="BJ3036" s="4"/>
      <c r="BK3036" s="4"/>
      <c r="BL3036" s="4"/>
      <c r="BM3036" s="4"/>
      <c r="BN3036" s="4"/>
      <c r="BO3036" s="4"/>
      <c r="BP3036" s="4"/>
      <c r="BQ3036" s="4"/>
      <c r="BR3036" s="4"/>
      <c r="BS3036" s="4"/>
      <c r="BT3036" s="4"/>
      <c r="BU3036" s="4"/>
      <c r="BV3036" s="4"/>
      <c r="BW3036" s="4"/>
      <c r="BZ3036" s="7"/>
      <c r="CF3036" s="7"/>
      <c r="CG3036" s="14"/>
      <c r="CH3036" s="7"/>
      <c r="CI3036" s="14"/>
      <c r="CJ3036" s="7"/>
      <c r="CK3036" s="14"/>
      <c r="CL3036" s="7"/>
      <c r="CM3036" s="14"/>
    </row>
    <row r="3037" spans="1:91" x14ac:dyDescent="0.3">
      <c r="A3037" s="10">
        <v>151</v>
      </c>
      <c r="B3037" s="36" t="s">
        <v>1036</v>
      </c>
      <c r="G3037" s="36" t="s">
        <v>8463</v>
      </c>
      <c r="K3037" s="7"/>
      <c r="L3037" s="7" t="s">
        <v>834</v>
      </c>
      <c r="M3037" s="7" t="s">
        <v>618</v>
      </c>
      <c r="N3037" s="4"/>
      <c r="O3037" s="4"/>
      <c r="P3037" s="4"/>
      <c r="Q3037" s="4"/>
      <c r="R3037" s="4"/>
      <c r="S3037" s="4"/>
      <c r="T3037" s="4"/>
      <c r="U3037" s="4"/>
      <c r="V3037" s="4"/>
      <c r="W3037" s="4"/>
      <c r="X3037" s="4"/>
      <c r="Y3037" s="4"/>
      <c r="Z3037" s="4"/>
      <c r="AA3037" s="4"/>
      <c r="AB3037" s="4"/>
      <c r="AC3037" s="4"/>
      <c r="AD3037" s="4"/>
      <c r="AE3037" s="4"/>
      <c r="AF3037" s="4"/>
      <c r="AG3037" s="4"/>
      <c r="AH3037" s="4"/>
      <c r="AI3037" s="4"/>
      <c r="AJ3037" s="4"/>
      <c r="AK3037" s="4"/>
      <c r="AL3037" s="4"/>
      <c r="AM3037" s="4"/>
      <c r="AN3037" s="4"/>
      <c r="AO3037" s="4"/>
      <c r="AP3037" s="4"/>
      <c r="AQ3037" s="4"/>
      <c r="AR3037" s="4"/>
      <c r="AS3037" s="4"/>
      <c r="AT3037" s="4"/>
      <c r="AU3037" s="4"/>
      <c r="AV3037" s="4"/>
      <c r="AW3037" s="4"/>
      <c r="AX3037" s="4"/>
      <c r="AY3037" s="4"/>
      <c r="AZ3037" s="4"/>
      <c r="BA3037" s="4"/>
      <c r="BB3037" s="4"/>
      <c r="BC3037" s="4"/>
      <c r="BD3037" s="4"/>
      <c r="BE3037" s="4"/>
      <c r="BF3037" s="4"/>
      <c r="BG3037" s="4"/>
      <c r="BH3037" s="4"/>
      <c r="BI3037" s="4"/>
      <c r="BJ3037" s="4"/>
      <c r="BK3037" s="4"/>
      <c r="BL3037" s="4"/>
      <c r="BM3037" s="4"/>
      <c r="BN3037" s="4"/>
      <c r="BO3037" s="4"/>
      <c r="BP3037" s="4"/>
      <c r="BQ3037" s="4"/>
      <c r="BR3037" s="4"/>
      <c r="BS3037" s="4"/>
      <c r="BT3037" s="4"/>
      <c r="BU3037" s="4"/>
      <c r="BV3037" s="4"/>
      <c r="BW3037" s="4"/>
      <c r="BZ3037" s="7"/>
      <c r="CF3037" s="7"/>
      <c r="CG3037" s="14"/>
      <c r="CH3037" s="7"/>
      <c r="CI3037" s="14"/>
      <c r="CJ3037" s="7"/>
      <c r="CK3037" s="14"/>
      <c r="CL3037" s="7"/>
      <c r="CM3037" s="14"/>
    </row>
    <row r="3038" spans="1:91" x14ac:dyDescent="0.3">
      <c r="A3038" s="10">
        <v>151</v>
      </c>
      <c r="B3038" s="36" t="s">
        <v>860</v>
      </c>
      <c r="G3038" s="36" t="s">
        <v>8464</v>
      </c>
      <c r="K3038" s="7"/>
      <c r="L3038" s="7" t="s">
        <v>834</v>
      </c>
      <c r="M3038" s="7" t="s">
        <v>780</v>
      </c>
      <c r="N3038" s="4"/>
      <c r="O3038" s="4"/>
      <c r="P3038" s="4"/>
      <c r="Q3038" s="4"/>
      <c r="R3038" s="4"/>
      <c r="S3038" s="4"/>
      <c r="T3038" s="4"/>
      <c r="U3038" s="4"/>
      <c r="V3038" s="4"/>
      <c r="W3038" s="4"/>
      <c r="X3038" s="4"/>
      <c r="Y3038" s="4"/>
      <c r="Z3038" s="4"/>
      <c r="AA3038" s="4"/>
      <c r="AB3038" s="4"/>
      <c r="AC3038" s="4"/>
      <c r="AD3038" s="4"/>
      <c r="AE3038" s="4"/>
      <c r="AF3038" s="4"/>
      <c r="AG3038" s="4"/>
      <c r="AH3038" s="4"/>
      <c r="AI3038" s="4"/>
      <c r="AJ3038" s="4"/>
      <c r="AK3038" s="4"/>
      <c r="AL3038" s="4"/>
      <c r="AM3038" s="4"/>
      <c r="AN3038" s="4"/>
      <c r="AO3038" s="4"/>
      <c r="AP3038" s="4"/>
      <c r="AQ3038" s="4"/>
      <c r="AR3038" s="4"/>
      <c r="AS3038" s="4"/>
      <c r="AT3038" s="4"/>
      <c r="AU3038" s="4"/>
      <c r="AV3038" s="4"/>
      <c r="AW3038" s="4"/>
      <c r="AX3038" s="4"/>
      <c r="AY3038" s="4"/>
      <c r="AZ3038" s="4"/>
      <c r="BA3038" s="4"/>
      <c r="BB3038" s="4"/>
      <c r="BC3038" s="4"/>
      <c r="BD3038" s="4"/>
      <c r="BE3038" s="4"/>
      <c r="BF3038" s="4"/>
      <c r="BG3038" s="4"/>
      <c r="BH3038" s="4"/>
      <c r="BI3038" s="4"/>
      <c r="BJ3038" s="4"/>
      <c r="BK3038" s="4"/>
      <c r="BL3038" s="4"/>
      <c r="BM3038" s="4"/>
      <c r="BN3038" s="4"/>
      <c r="BO3038" s="4"/>
      <c r="BP3038" s="4"/>
      <c r="BQ3038" s="4"/>
      <c r="BR3038" s="4"/>
      <c r="BS3038" s="4"/>
      <c r="BT3038" s="4"/>
      <c r="BU3038" s="4"/>
      <c r="BV3038" s="4"/>
      <c r="BW3038" s="4"/>
      <c r="BZ3038" s="7"/>
      <c r="CF3038" s="7"/>
      <c r="CG3038" s="14"/>
      <c r="CH3038" s="7"/>
      <c r="CI3038" s="14"/>
      <c r="CJ3038" s="7"/>
      <c r="CK3038" s="14"/>
      <c r="CL3038" s="7"/>
      <c r="CM3038" s="14"/>
    </row>
    <row r="3039" spans="1:91" x14ac:dyDescent="0.3">
      <c r="A3039" s="10">
        <v>151</v>
      </c>
      <c r="B3039" s="36" t="s">
        <v>1058</v>
      </c>
      <c r="G3039" s="36" t="s">
        <v>8465</v>
      </c>
      <c r="K3039" s="7"/>
      <c r="L3039" s="7" t="s">
        <v>834</v>
      </c>
      <c r="M3039" s="7" t="s">
        <v>615</v>
      </c>
      <c r="N3039" s="4"/>
      <c r="O3039" s="4"/>
      <c r="P3039" s="4"/>
      <c r="Q3039" s="4"/>
      <c r="R3039" s="4"/>
      <c r="S3039" s="4"/>
      <c r="T3039" s="4"/>
      <c r="U3039" s="4"/>
      <c r="V3039" s="4"/>
      <c r="W3039" s="4"/>
      <c r="X3039" s="4"/>
      <c r="Y3039" s="4"/>
      <c r="Z3039" s="4"/>
      <c r="AA3039" s="4"/>
      <c r="AB3039" s="4"/>
      <c r="AC3039" s="4"/>
      <c r="AD3039" s="4"/>
      <c r="AE3039" s="4"/>
      <c r="AF3039" s="4"/>
      <c r="AG3039" s="4"/>
      <c r="AH3039" s="4"/>
      <c r="AI3039" s="4"/>
      <c r="AJ3039" s="4"/>
      <c r="AK3039" s="4"/>
      <c r="AL3039" s="4"/>
      <c r="AM3039" s="4"/>
      <c r="AN3039" s="4"/>
      <c r="AO3039" s="4"/>
      <c r="AP3039" s="4"/>
      <c r="AQ3039" s="4"/>
      <c r="AR3039" s="4"/>
      <c r="AS3039" s="4"/>
      <c r="AT3039" s="4"/>
      <c r="AU3039" s="4"/>
      <c r="AV3039" s="4"/>
      <c r="AW3039" s="4"/>
      <c r="AX3039" s="4"/>
      <c r="AY3039" s="4"/>
      <c r="AZ3039" s="4"/>
      <c r="BA3039" s="4"/>
      <c r="BB3039" s="4"/>
      <c r="BC3039" s="4"/>
      <c r="BD3039" s="4"/>
      <c r="BE3039" s="4"/>
      <c r="BF3039" s="4"/>
      <c r="BG3039" s="4"/>
      <c r="BH3039" s="4"/>
      <c r="BI3039" s="4"/>
      <c r="BJ3039" s="4"/>
      <c r="BK3039" s="4"/>
      <c r="BL3039" s="4"/>
      <c r="BM3039" s="4"/>
      <c r="BN3039" s="4"/>
      <c r="BO3039" s="4"/>
      <c r="BP3039" s="4"/>
      <c r="BQ3039" s="4"/>
      <c r="BR3039" s="4"/>
      <c r="BS3039" s="4"/>
      <c r="BT3039" s="4"/>
      <c r="BU3039" s="4"/>
      <c r="BV3039" s="4"/>
      <c r="BW3039" s="4"/>
      <c r="BZ3039" s="7"/>
      <c r="CF3039" s="7"/>
      <c r="CG3039" s="14"/>
      <c r="CH3039" s="7"/>
      <c r="CI3039" s="14"/>
      <c r="CJ3039" s="7"/>
      <c r="CK3039" s="14"/>
      <c r="CL3039" s="7"/>
      <c r="CM3039" s="14"/>
    </row>
    <row r="3040" spans="1:91" x14ac:dyDescent="0.3">
      <c r="A3040" s="10">
        <v>151</v>
      </c>
      <c r="B3040" s="36" t="s">
        <v>1235</v>
      </c>
      <c r="G3040" s="36" t="s">
        <v>8466</v>
      </c>
      <c r="K3040" s="7"/>
      <c r="L3040" s="7" t="s">
        <v>834</v>
      </c>
      <c r="M3040" s="7" t="s">
        <v>669</v>
      </c>
      <c r="N3040" s="4"/>
      <c r="O3040" s="4"/>
      <c r="P3040" s="4"/>
      <c r="Q3040" s="4"/>
      <c r="R3040" s="4"/>
      <c r="S3040" s="4"/>
      <c r="T3040" s="4"/>
      <c r="U3040" s="4"/>
      <c r="V3040" s="4"/>
      <c r="W3040" s="4"/>
      <c r="X3040" s="4"/>
      <c r="Y3040" s="4"/>
      <c r="Z3040" s="4"/>
      <c r="AA3040" s="4"/>
      <c r="AB3040" s="4"/>
      <c r="AC3040" s="4"/>
      <c r="AD3040" s="4"/>
      <c r="AE3040" s="4"/>
      <c r="AF3040" s="4"/>
      <c r="AG3040" s="4"/>
      <c r="AH3040" s="4"/>
      <c r="AI3040" s="4"/>
      <c r="AJ3040" s="4"/>
      <c r="AK3040" s="4"/>
      <c r="AL3040" s="4"/>
      <c r="AM3040" s="4"/>
      <c r="AN3040" s="4"/>
      <c r="AO3040" s="4"/>
      <c r="AP3040" s="4"/>
      <c r="AQ3040" s="4"/>
      <c r="AR3040" s="4"/>
      <c r="AS3040" s="4"/>
      <c r="AT3040" s="4"/>
      <c r="AU3040" s="4"/>
      <c r="AV3040" s="4"/>
      <c r="AW3040" s="4"/>
      <c r="AX3040" s="4"/>
      <c r="AY3040" s="4"/>
      <c r="AZ3040" s="4"/>
      <c r="BA3040" s="4"/>
      <c r="BB3040" s="4"/>
      <c r="BC3040" s="4"/>
      <c r="BD3040" s="4"/>
      <c r="BE3040" s="4"/>
      <c r="BF3040" s="4"/>
      <c r="BG3040" s="4"/>
      <c r="BH3040" s="4"/>
      <c r="BI3040" s="4"/>
      <c r="BJ3040" s="4"/>
      <c r="BK3040" s="4"/>
      <c r="BL3040" s="4"/>
      <c r="BM3040" s="4"/>
      <c r="BN3040" s="4"/>
      <c r="BO3040" s="4"/>
      <c r="BP3040" s="4"/>
      <c r="BQ3040" s="4"/>
      <c r="BR3040" s="4"/>
      <c r="BS3040" s="4"/>
      <c r="BT3040" s="4"/>
      <c r="BU3040" s="4"/>
      <c r="BV3040" s="4"/>
      <c r="BW3040" s="4"/>
      <c r="BZ3040" s="7"/>
      <c r="CF3040" s="7"/>
      <c r="CG3040" s="14"/>
      <c r="CH3040" s="7"/>
      <c r="CI3040" s="14"/>
      <c r="CJ3040" s="7"/>
      <c r="CK3040" s="14"/>
      <c r="CL3040" s="7"/>
      <c r="CM3040" s="14"/>
    </row>
    <row r="3041" spans="1:91" x14ac:dyDescent="0.3">
      <c r="A3041" s="10">
        <v>151</v>
      </c>
      <c r="B3041" s="36" t="s">
        <v>907</v>
      </c>
      <c r="G3041" s="36" t="s">
        <v>8467</v>
      </c>
      <c r="K3041" s="7"/>
      <c r="L3041" s="7" t="s">
        <v>834</v>
      </c>
      <c r="M3041" s="7" t="s">
        <v>669</v>
      </c>
      <c r="N3041" s="4"/>
      <c r="O3041" s="4"/>
      <c r="P3041" s="4"/>
      <c r="Q3041" s="4"/>
      <c r="R3041" s="4"/>
      <c r="S3041" s="4"/>
      <c r="T3041" s="4"/>
      <c r="U3041" s="4"/>
      <c r="V3041" s="4"/>
      <c r="W3041" s="4"/>
      <c r="X3041" s="4"/>
      <c r="Y3041" s="4"/>
      <c r="Z3041" s="4"/>
      <c r="AA3041" s="4"/>
      <c r="AB3041" s="4"/>
      <c r="AC3041" s="4"/>
      <c r="AD3041" s="4"/>
      <c r="AE3041" s="4"/>
      <c r="AF3041" s="4"/>
      <c r="AG3041" s="4"/>
      <c r="AH3041" s="4"/>
      <c r="AI3041" s="4"/>
      <c r="AJ3041" s="4"/>
      <c r="AK3041" s="4"/>
      <c r="AL3041" s="4"/>
      <c r="AM3041" s="4"/>
      <c r="AN3041" s="4"/>
      <c r="AO3041" s="4"/>
      <c r="AP3041" s="4"/>
      <c r="AQ3041" s="4"/>
      <c r="AR3041" s="4"/>
      <c r="AS3041" s="4"/>
      <c r="AT3041" s="4"/>
      <c r="AU3041" s="4"/>
      <c r="AV3041" s="4"/>
      <c r="AW3041" s="4"/>
      <c r="AX3041" s="4"/>
      <c r="AY3041" s="4"/>
      <c r="AZ3041" s="4"/>
      <c r="BA3041" s="4"/>
      <c r="BB3041" s="4"/>
      <c r="BC3041" s="4"/>
      <c r="BD3041" s="4"/>
      <c r="BE3041" s="4"/>
      <c r="BF3041" s="4"/>
      <c r="BG3041" s="4"/>
      <c r="BH3041" s="4"/>
      <c r="BI3041" s="4"/>
      <c r="BJ3041" s="4"/>
      <c r="BK3041" s="4"/>
      <c r="BL3041" s="4"/>
      <c r="BM3041" s="4"/>
      <c r="BN3041" s="4"/>
      <c r="BO3041" s="4"/>
      <c r="BP3041" s="4"/>
      <c r="BQ3041" s="4"/>
      <c r="BR3041" s="4"/>
      <c r="BS3041" s="4"/>
      <c r="BT3041" s="4"/>
      <c r="BU3041" s="4"/>
      <c r="BV3041" s="4"/>
      <c r="BW3041" s="4"/>
      <c r="BZ3041" s="7"/>
      <c r="CF3041" s="7"/>
      <c r="CG3041" s="14"/>
      <c r="CH3041" s="7"/>
      <c r="CI3041" s="14"/>
      <c r="CJ3041" s="7"/>
      <c r="CK3041" s="14"/>
      <c r="CL3041" s="7"/>
      <c r="CM3041" s="14"/>
    </row>
    <row r="3042" spans="1:91" x14ac:dyDescent="0.3">
      <c r="A3042" s="10">
        <v>151</v>
      </c>
      <c r="B3042" s="36" t="s">
        <v>913</v>
      </c>
      <c r="G3042" s="36" t="s">
        <v>8468</v>
      </c>
      <c r="K3042" s="7"/>
      <c r="L3042" s="7" t="s">
        <v>834</v>
      </c>
      <c r="M3042" s="7" t="s">
        <v>621</v>
      </c>
      <c r="N3042" s="4"/>
      <c r="O3042" s="4"/>
      <c r="P3042" s="4"/>
      <c r="Q3042" s="4"/>
      <c r="R3042" s="4"/>
      <c r="S3042" s="4"/>
      <c r="T3042" s="4"/>
      <c r="U3042" s="4"/>
      <c r="V3042" s="4"/>
      <c r="W3042" s="4"/>
      <c r="X3042" s="4"/>
      <c r="Y3042" s="4"/>
      <c r="Z3042" s="4"/>
      <c r="AA3042" s="4"/>
      <c r="AB3042" s="4"/>
      <c r="AC3042" s="4"/>
      <c r="AD3042" s="4"/>
      <c r="AE3042" s="4"/>
      <c r="AF3042" s="4"/>
      <c r="AG3042" s="4"/>
      <c r="AH3042" s="4"/>
      <c r="AI3042" s="4"/>
      <c r="AJ3042" s="4"/>
      <c r="AK3042" s="4"/>
      <c r="AL3042" s="4"/>
      <c r="AM3042" s="4"/>
      <c r="AN3042" s="4"/>
      <c r="AO3042" s="4"/>
      <c r="AP3042" s="4"/>
      <c r="AQ3042" s="4"/>
      <c r="AR3042" s="4"/>
      <c r="AS3042" s="4"/>
      <c r="AT3042" s="4"/>
      <c r="AU3042" s="4"/>
      <c r="AV3042" s="4"/>
      <c r="AW3042" s="4"/>
      <c r="AX3042" s="4"/>
      <c r="AY3042" s="4"/>
      <c r="AZ3042" s="4"/>
      <c r="BA3042" s="4"/>
      <c r="BB3042" s="4"/>
      <c r="BC3042" s="4"/>
      <c r="BD3042" s="4"/>
      <c r="BE3042" s="4"/>
      <c r="BF3042" s="4"/>
      <c r="BG3042" s="4"/>
      <c r="BH3042" s="4"/>
      <c r="BI3042" s="4"/>
      <c r="BJ3042" s="4"/>
      <c r="BK3042" s="4"/>
      <c r="BL3042" s="4"/>
      <c r="BM3042" s="4"/>
      <c r="BN3042" s="4"/>
      <c r="BO3042" s="4"/>
      <c r="BP3042" s="4"/>
      <c r="BQ3042" s="4"/>
      <c r="BR3042" s="4"/>
      <c r="BS3042" s="4"/>
      <c r="BT3042" s="4"/>
      <c r="BU3042" s="4"/>
      <c r="BV3042" s="4"/>
      <c r="BW3042" s="4"/>
      <c r="BZ3042" s="7"/>
      <c r="CF3042" s="7"/>
      <c r="CG3042" s="14"/>
      <c r="CH3042" s="7"/>
      <c r="CI3042" s="14"/>
      <c r="CJ3042" s="7"/>
      <c r="CK3042" s="14"/>
      <c r="CL3042" s="7"/>
      <c r="CM3042" s="14"/>
    </row>
    <row r="3043" spans="1:91" x14ac:dyDescent="0.3">
      <c r="A3043" s="10">
        <v>151</v>
      </c>
      <c r="B3043" s="36" t="s">
        <v>1397</v>
      </c>
      <c r="G3043" s="36" t="s">
        <v>8469</v>
      </c>
      <c r="K3043" s="7"/>
      <c r="L3043" s="7" t="s">
        <v>834</v>
      </c>
      <c r="M3043" s="7" t="s">
        <v>669</v>
      </c>
      <c r="N3043" s="4"/>
      <c r="O3043" s="4"/>
      <c r="P3043" s="4"/>
      <c r="Q3043" s="4"/>
      <c r="R3043" s="4"/>
      <c r="S3043" s="4"/>
      <c r="T3043" s="4"/>
      <c r="U3043" s="4"/>
      <c r="V3043" s="4"/>
      <c r="W3043" s="4"/>
      <c r="X3043" s="4"/>
      <c r="Y3043" s="4"/>
      <c r="Z3043" s="4"/>
      <c r="AA3043" s="4"/>
      <c r="AB3043" s="4"/>
      <c r="AC3043" s="4"/>
      <c r="AD3043" s="4"/>
      <c r="AE3043" s="4"/>
      <c r="AF3043" s="4"/>
      <c r="AG3043" s="4"/>
      <c r="AH3043" s="4"/>
      <c r="AI3043" s="4"/>
      <c r="AJ3043" s="4"/>
      <c r="AK3043" s="4"/>
      <c r="AL3043" s="4"/>
      <c r="AM3043" s="4"/>
      <c r="AN3043" s="4"/>
      <c r="AO3043" s="4"/>
      <c r="AP3043" s="4"/>
      <c r="AQ3043" s="4"/>
      <c r="AR3043" s="4"/>
      <c r="AS3043" s="4"/>
      <c r="AT3043" s="4"/>
      <c r="AU3043" s="4"/>
      <c r="AV3043" s="4"/>
      <c r="AW3043" s="4"/>
      <c r="AX3043" s="4"/>
      <c r="AY3043" s="4"/>
      <c r="AZ3043" s="4"/>
      <c r="BA3043" s="4"/>
      <c r="BB3043" s="4"/>
      <c r="BC3043" s="4"/>
      <c r="BD3043" s="4"/>
      <c r="BE3043" s="4"/>
      <c r="BF3043" s="4"/>
      <c r="BG3043" s="4"/>
      <c r="BH3043" s="4"/>
      <c r="BI3043" s="4"/>
      <c r="BJ3043" s="4"/>
      <c r="BK3043" s="4"/>
      <c r="BL3043" s="4"/>
      <c r="BM3043" s="4"/>
      <c r="BN3043" s="4"/>
      <c r="BO3043" s="4"/>
      <c r="BP3043" s="4"/>
      <c r="BQ3043" s="4"/>
      <c r="BR3043" s="4"/>
      <c r="BS3043" s="4"/>
      <c r="BT3043" s="4"/>
      <c r="BU3043" s="4"/>
      <c r="BV3043" s="4"/>
      <c r="BW3043" s="4"/>
      <c r="BZ3043" s="7"/>
      <c r="CF3043" s="7"/>
      <c r="CG3043" s="14"/>
      <c r="CH3043" s="7"/>
      <c r="CI3043" s="14"/>
      <c r="CJ3043" s="7"/>
      <c r="CK3043" s="14"/>
      <c r="CL3043" s="7"/>
      <c r="CM3043" s="14"/>
    </row>
    <row r="3044" spans="1:91" x14ac:dyDescent="0.3">
      <c r="A3044" s="10">
        <v>151</v>
      </c>
      <c r="B3044" s="36" t="s">
        <v>1025</v>
      </c>
      <c r="G3044" s="36" t="s">
        <v>8470</v>
      </c>
      <c r="K3044" s="7"/>
      <c r="L3044" s="7" t="s">
        <v>834</v>
      </c>
      <c r="M3044" s="7" t="s">
        <v>669</v>
      </c>
      <c r="N3044" s="4"/>
      <c r="O3044" s="4"/>
      <c r="P3044" s="4"/>
      <c r="Q3044" s="4"/>
      <c r="R3044" s="4"/>
      <c r="S3044" s="4"/>
      <c r="T3044" s="4"/>
      <c r="U3044" s="4"/>
      <c r="V3044" s="4"/>
      <c r="W3044" s="4"/>
      <c r="X3044" s="4"/>
      <c r="Y3044" s="4"/>
      <c r="Z3044" s="4"/>
      <c r="AA3044" s="4"/>
      <c r="AB3044" s="4"/>
      <c r="AC3044" s="4"/>
      <c r="AD3044" s="4"/>
      <c r="AE3044" s="4"/>
      <c r="AF3044" s="4"/>
      <c r="AG3044" s="4"/>
      <c r="AH3044" s="4"/>
      <c r="AI3044" s="4"/>
      <c r="AJ3044" s="4"/>
      <c r="AK3044" s="4"/>
      <c r="AL3044" s="4"/>
      <c r="AM3044" s="4"/>
      <c r="AN3044" s="4"/>
      <c r="AO3044" s="4"/>
      <c r="AP3044" s="4"/>
      <c r="AQ3044" s="4"/>
      <c r="AR3044" s="4"/>
      <c r="AS3044" s="4"/>
      <c r="AT3044" s="4"/>
      <c r="AU3044" s="4"/>
      <c r="AV3044" s="4"/>
      <c r="AW3044" s="4"/>
      <c r="AX3044" s="4"/>
      <c r="AY3044" s="4"/>
      <c r="AZ3044" s="4"/>
      <c r="BA3044" s="4"/>
      <c r="BB3044" s="4"/>
      <c r="BC3044" s="4"/>
      <c r="BD3044" s="4"/>
      <c r="BE3044" s="4"/>
      <c r="BF3044" s="4"/>
      <c r="BG3044" s="4"/>
      <c r="BH3044" s="4"/>
      <c r="BI3044" s="4"/>
      <c r="BJ3044" s="4"/>
      <c r="BK3044" s="4"/>
      <c r="BL3044" s="4"/>
      <c r="BM3044" s="4"/>
      <c r="BN3044" s="4"/>
      <c r="BO3044" s="4"/>
      <c r="BP3044" s="4"/>
      <c r="BQ3044" s="4"/>
      <c r="BR3044" s="4"/>
      <c r="BS3044" s="4"/>
      <c r="BT3044" s="4"/>
      <c r="BU3044" s="4"/>
      <c r="BV3044" s="4"/>
      <c r="BW3044" s="4"/>
      <c r="BZ3044" s="7"/>
      <c r="CF3044" s="7"/>
      <c r="CG3044" s="14"/>
      <c r="CH3044" s="7"/>
      <c r="CI3044" s="14"/>
      <c r="CJ3044" s="7"/>
      <c r="CK3044" s="14"/>
      <c r="CL3044" s="7"/>
      <c r="CM3044" s="14"/>
    </row>
    <row r="3045" spans="1:91" x14ac:dyDescent="0.3">
      <c r="A3045" s="10">
        <v>151</v>
      </c>
      <c r="B3045" s="36" t="s">
        <v>1025</v>
      </c>
      <c r="G3045" s="36" t="s">
        <v>8471</v>
      </c>
      <c r="K3045" s="7"/>
      <c r="L3045" s="7" t="s">
        <v>834</v>
      </c>
      <c r="M3045" s="7" t="s">
        <v>669</v>
      </c>
      <c r="N3045" s="4"/>
      <c r="O3045" s="4"/>
      <c r="P3045" s="4"/>
      <c r="Q3045" s="4"/>
      <c r="R3045" s="4"/>
      <c r="S3045" s="4"/>
      <c r="T3045" s="4"/>
      <c r="U3045" s="4"/>
      <c r="V3045" s="4"/>
      <c r="W3045" s="4"/>
      <c r="X3045" s="4"/>
      <c r="Y3045" s="4"/>
      <c r="Z3045" s="4"/>
      <c r="AA3045" s="4"/>
      <c r="AB3045" s="4"/>
      <c r="AC3045" s="4"/>
      <c r="AD3045" s="4"/>
      <c r="AE3045" s="4"/>
      <c r="AF3045" s="4"/>
      <c r="AG3045" s="4"/>
      <c r="AH3045" s="4"/>
      <c r="AI3045" s="4"/>
      <c r="AJ3045" s="4"/>
      <c r="AK3045" s="4"/>
      <c r="AL3045" s="4"/>
      <c r="AM3045" s="4"/>
      <c r="AN3045" s="4"/>
      <c r="AO3045" s="4"/>
      <c r="AP3045" s="4"/>
      <c r="AQ3045" s="4"/>
      <c r="AR3045" s="4"/>
      <c r="AS3045" s="4"/>
      <c r="AT3045" s="4"/>
      <c r="AU3045" s="4"/>
      <c r="AV3045" s="4"/>
      <c r="AW3045" s="4"/>
      <c r="AX3045" s="4"/>
      <c r="AY3045" s="4"/>
      <c r="AZ3045" s="4"/>
      <c r="BA3045" s="4"/>
      <c r="BB3045" s="4"/>
      <c r="BC3045" s="4"/>
      <c r="BD3045" s="4"/>
      <c r="BE3045" s="4"/>
      <c r="BF3045" s="4"/>
      <c r="BG3045" s="4"/>
      <c r="BH3045" s="4"/>
      <c r="BI3045" s="4"/>
      <c r="BJ3045" s="4"/>
      <c r="BK3045" s="4"/>
      <c r="BL3045" s="4"/>
      <c r="BM3045" s="4"/>
      <c r="BN3045" s="4"/>
      <c r="BO3045" s="4"/>
      <c r="BP3045" s="4"/>
      <c r="BQ3045" s="4"/>
      <c r="BR3045" s="4"/>
      <c r="BS3045" s="4"/>
      <c r="BT3045" s="4"/>
      <c r="BU3045" s="4"/>
      <c r="BV3045" s="4"/>
      <c r="BW3045" s="4"/>
      <c r="BZ3045" s="7"/>
      <c r="CF3045" s="7"/>
      <c r="CG3045" s="14"/>
      <c r="CH3045" s="7"/>
      <c r="CI3045" s="14"/>
      <c r="CJ3045" s="7"/>
      <c r="CK3045" s="14"/>
      <c r="CL3045" s="7"/>
      <c r="CM3045" s="14"/>
    </row>
    <row r="3046" spans="1:91" x14ac:dyDescent="0.3">
      <c r="A3046" s="10">
        <v>151</v>
      </c>
      <c r="B3046" s="36" t="s">
        <v>907</v>
      </c>
      <c r="G3046" s="36" t="s">
        <v>8472</v>
      </c>
      <c r="K3046" s="7"/>
      <c r="L3046" s="7" t="s">
        <v>834</v>
      </c>
      <c r="M3046" s="7" t="s">
        <v>669</v>
      </c>
      <c r="N3046" s="4"/>
      <c r="O3046" s="4"/>
      <c r="P3046" s="4"/>
      <c r="Q3046" s="4"/>
      <c r="R3046" s="4"/>
      <c r="S3046" s="4"/>
      <c r="T3046" s="4"/>
      <c r="U3046" s="4"/>
      <c r="V3046" s="4"/>
      <c r="W3046" s="4"/>
      <c r="X3046" s="4"/>
      <c r="Y3046" s="4"/>
      <c r="Z3046" s="4"/>
      <c r="AA3046" s="4"/>
      <c r="AB3046" s="4"/>
      <c r="AC3046" s="4"/>
      <c r="AD3046" s="4"/>
      <c r="AE3046" s="4"/>
      <c r="AF3046" s="4"/>
      <c r="AG3046" s="4"/>
      <c r="AH3046" s="4"/>
      <c r="AI3046" s="4"/>
      <c r="AJ3046" s="4"/>
      <c r="AK3046" s="4"/>
      <c r="AL3046" s="4"/>
      <c r="AM3046" s="4"/>
      <c r="AN3046" s="4"/>
      <c r="AO3046" s="4"/>
      <c r="AP3046" s="4"/>
      <c r="AQ3046" s="4"/>
      <c r="AR3046" s="4"/>
      <c r="AS3046" s="4"/>
      <c r="AT3046" s="4"/>
      <c r="AU3046" s="4"/>
      <c r="AV3046" s="4"/>
      <c r="AW3046" s="4"/>
      <c r="AX3046" s="4"/>
      <c r="AY3046" s="4"/>
      <c r="AZ3046" s="4"/>
      <c r="BA3046" s="4"/>
      <c r="BB3046" s="4"/>
      <c r="BC3046" s="4"/>
      <c r="BD3046" s="4"/>
      <c r="BE3046" s="4"/>
      <c r="BF3046" s="4"/>
      <c r="BG3046" s="4"/>
      <c r="BH3046" s="4"/>
      <c r="BI3046" s="4"/>
      <c r="BJ3046" s="4"/>
      <c r="BK3046" s="4"/>
      <c r="BL3046" s="4"/>
      <c r="BM3046" s="4"/>
      <c r="BN3046" s="4"/>
      <c r="BO3046" s="4"/>
      <c r="BP3046" s="4"/>
      <c r="BQ3046" s="4"/>
      <c r="BR3046" s="4"/>
      <c r="BS3046" s="4"/>
      <c r="BT3046" s="4"/>
      <c r="BU3046" s="4"/>
      <c r="BV3046" s="4"/>
      <c r="BW3046" s="4"/>
      <c r="BZ3046" s="7"/>
      <c r="CF3046" s="7"/>
      <c r="CG3046" s="14"/>
      <c r="CH3046" s="7"/>
      <c r="CI3046" s="14"/>
      <c r="CJ3046" s="7"/>
      <c r="CK3046" s="14"/>
      <c r="CL3046" s="7"/>
      <c r="CM3046" s="14"/>
    </row>
    <row r="3047" spans="1:91" x14ac:dyDescent="0.3">
      <c r="A3047" s="10">
        <v>151</v>
      </c>
      <c r="B3047" s="36" t="s">
        <v>868</v>
      </c>
      <c r="G3047" s="36" t="s">
        <v>8473</v>
      </c>
      <c r="K3047" s="7"/>
      <c r="L3047" s="7" t="s">
        <v>834</v>
      </c>
      <c r="M3047" s="7" t="s">
        <v>624</v>
      </c>
      <c r="N3047" s="4"/>
      <c r="O3047" s="4"/>
      <c r="P3047" s="4"/>
      <c r="Q3047" s="4"/>
      <c r="R3047" s="4"/>
      <c r="S3047" s="4"/>
      <c r="T3047" s="4"/>
      <c r="U3047" s="4"/>
      <c r="V3047" s="4"/>
      <c r="W3047" s="4"/>
      <c r="X3047" s="4"/>
      <c r="Y3047" s="4"/>
      <c r="Z3047" s="4"/>
      <c r="AA3047" s="4"/>
      <c r="AB3047" s="4"/>
      <c r="AC3047" s="4"/>
      <c r="AD3047" s="4"/>
      <c r="AE3047" s="4"/>
      <c r="AF3047" s="4"/>
      <c r="AG3047" s="4"/>
      <c r="AH3047" s="4"/>
      <c r="AI3047" s="4"/>
      <c r="AJ3047" s="4"/>
      <c r="AK3047" s="4"/>
      <c r="AL3047" s="4"/>
      <c r="AM3047" s="4"/>
      <c r="AN3047" s="4"/>
      <c r="AO3047" s="4"/>
      <c r="AP3047" s="4"/>
      <c r="AQ3047" s="4"/>
      <c r="AR3047" s="4"/>
      <c r="AS3047" s="4"/>
      <c r="AT3047" s="4"/>
      <c r="AU3047" s="4"/>
      <c r="AV3047" s="4"/>
      <c r="AW3047" s="4"/>
      <c r="AX3047" s="4"/>
      <c r="AY3047" s="4"/>
      <c r="AZ3047" s="4"/>
      <c r="BA3047" s="4"/>
      <c r="BB3047" s="4"/>
      <c r="BC3047" s="4"/>
      <c r="BD3047" s="4"/>
      <c r="BE3047" s="4"/>
      <c r="BF3047" s="4"/>
      <c r="BG3047" s="4"/>
      <c r="BH3047" s="4"/>
      <c r="BI3047" s="4"/>
      <c r="BJ3047" s="4"/>
      <c r="BK3047" s="4"/>
      <c r="BL3047" s="4"/>
      <c r="BM3047" s="4"/>
      <c r="BN3047" s="4"/>
      <c r="BO3047" s="4"/>
      <c r="BP3047" s="4"/>
      <c r="BQ3047" s="4"/>
      <c r="BR3047" s="4"/>
      <c r="BS3047" s="4"/>
      <c r="BT3047" s="4"/>
      <c r="BU3047" s="4"/>
      <c r="BV3047" s="4"/>
      <c r="BW3047" s="4"/>
      <c r="BZ3047" s="7"/>
      <c r="CF3047" s="7"/>
      <c r="CG3047" s="14"/>
      <c r="CH3047" s="7"/>
      <c r="CI3047" s="14"/>
      <c r="CJ3047" s="7"/>
      <c r="CK3047" s="14"/>
      <c r="CL3047" s="7"/>
      <c r="CM3047" s="14"/>
    </row>
    <row r="3048" spans="1:91" x14ac:dyDescent="0.3">
      <c r="A3048" s="10">
        <v>151</v>
      </c>
      <c r="B3048" s="36" t="s">
        <v>1226</v>
      </c>
      <c r="G3048" s="36" t="s">
        <v>8474</v>
      </c>
      <c r="K3048" s="7"/>
      <c r="L3048" s="7" t="s">
        <v>834</v>
      </c>
      <c r="M3048" s="7" t="s">
        <v>5917</v>
      </c>
      <c r="N3048" s="4"/>
      <c r="O3048" s="4"/>
      <c r="P3048" s="4"/>
      <c r="Q3048" s="4"/>
      <c r="R3048" s="4"/>
      <c r="S3048" s="4"/>
      <c r="T3048" s="4"/>
      <c r="U3048" s="4"/>
      <c r="V3048" s="4"/>
      <c r="W3048" s="4"/>
      <c r="X3048" s="4"/>
      <c r="Y3048" s="4"/>
      <c r="Z3048" s="4"/>
      <c r="AA3048" s="4"/>
      <c r="AB3048" s="4"/>
      <c r="AC3048" s="4"/>
      <c r="AD3048" s="4"/>
      <c r="AE3048" s="4"/>
      <c r="AF3048" s="4"/>
      <c r="AG3048" s="4"/>
      <c r="AH3048" s="4"/>
      <c r="AI3048" s="4"/>
      <c r="AJ3048" s="4"/>
      <c r="AK3048" s="4"/>
      <c r="AL3048" s="4"/>
      <c r="AM3048" s="4"/>
      <c r="AN3048" s="4"/>
      <c r="AO3048" s="4"/>
      <c r="AP3048" s="4"/>
      <c r="AQ3048" s="4"/>
      <c r="AR3048" s="4"/>
      <c r="AS3048" s="4"/>
      <c r="AT3048" s="4"/>
      <c r="AU3048" s="4"/>
      <c r="AV3048" s="4"/>
      <c r="AW3048" s="4"/>
      <c r="AX3048" s="4"/>
      <c r="AY3048" s="4"/>
      <c r="AZ3048" s="4"/>
      <c r="BA3048" s="4"/>
      <c r="BB3048" s="4"/>
      <c r="BC3048" s="4"/>
      <c r="BD3048" s="4"/>
      <c r="BE3048" s="4"/>
      <c r="BF3048" s="4"/>
      <c r="BG3048" s="4"/>
      <c r="BH3048" s="4"/>
      <c r="BI3048" s="4"/>
      <c r="BJ3048" s="4"/>
      <c r="BK3048" s="4"/>
      <c r="BL3048" s="4"/>
      <c r="BM3048" s="4"/>
      <c r="BN3048" s="4"/>
      <c r="BO3048" s="4"/>
      <c r="BP3048" s="4"/>
      <c r="BQ3048" s="4"/>
      <c r="BR3048" s="4"/>
      <c r="BS3048" s="4"/>
      <c r="BT3048" s="4"/>
      <c r="BU3048" s="4"/>
      <c r="BV3048" s="4"/>
      <c r="BW3048" s="4"/>
      <c r="BZ3048" s="7"/>
      <c r="CF3048" s="7"/>
      <c r="CG3048" s="14"/>
      <c r="CH3048" s="7"/>
      <c r="CI3048" s="14"/>
      <c r="CJ3048" s="7"/>
      <c r="CK3048" s="14"/>
      <c r="CL3048" s="7"/>
      <c r="CM3048" s="14"/>
    </row>
    <row r="3049" spans="1:91" x14ac:dyDescent="0.3">
      <c r="A3049" s="10">
        <v>151</v>
      </c>
      <c r="B3049" s="36" t="s">
        <v>886</v>
      </c>
      <c r="G3049" s="36" t="s">
        <v>8475</v>
      </c>
      <c r="K3049" s="7"/>
      <c r="L3049" s="7" t="s">
        <v>834</v>
      </c>
      <c r="M3049" s="7" t="s">
        <v>669</v>
      </c>
      <c r="N3049" s="4"/>
      <c r="O3049" s="4"/>
      <c r="P3049" s="4"/>
      <c r="Q3049" s="4"/>
      <c r="R3049" s="4"/>
      <c r="S3049" s="4"/>
      <c r="T3049" s="4"/>
      <c r="U3049" s="4"/>
      <c r="V3049" s="4"/>
      <c r="W3049" s="4"/>
      <c r="X3049" s="4"/>
      <c r="Y3049" s="4"/>
      <c r="Z3049" s="4"/>
      <c r="AA3049" s="4"/>
      <c r="AB3049" s="4"/>
      <c r="AC3049" s="4"/>
      <c r="AD3049" s="4"/>
      <c r="AE3049" s="4"/>
      <c r="AF3049" s="4"/>
      <c r="AG3049" s="4"/>
      <c r="AH3049" s="4"/>
      <c r="AI3049" s="4"/>
      <c r="AJ3049" s="4"/>
      <c r="AK3049" s="4"/>
      <c r="AL3049" s="4"/>
      <c r="AM3049" s="4"/>
      <c r="AN3049" s="4"/>
      <c r="AO3049" s="4"/>
      <c r="AP3049" s="4"/>
      <c r="AQ3049" s="4"/>
      <c r="AR3049" s="4"/>
      <c r="AS3049" s="4"/>
      <c r="AT3049" s="4"/>
      <c r="AU3049" s="4"/>
      <c r="AV3049" s="4"/>
      <c r="AW3049" s="4"/>
      <c r="AX3049" s="4"/>
      <c r="AY3049" s="4"/>
      <c r="AZ3049" s="4"/>
      <c r="BA3049" s="4"/>
      <c r="BB3049" s="4"/>
      <c r="BC3049" s="4"/>
      <c r="BD3049" s="4"/>
      <c r="BE3049" s="4"/>
      <c r="BF3049" s="4"/>
      <c r="BG3049" s="4"/>
      <c r="BH3049" s="4"/>
      <c r="BI3049" s="4"/>
      <c r="BJ3049" s="4"/>
      <c r="BK3049" s="4"/>
      <c r="BL3049" s="4"/>
      <c r="BM3049" s="4"/>
      <c r="BN3049" s="4"/>
      <c r="BO3049" s="4"/>
      <c r="BP3049" s="4"/>
      <c r="BQ3049" s="4"/>
      <c r="BR3049" s="4"/>
      <c r="BS3049" s="4"/>
      <c r="BT3049" s="4"/>
      <c r="BU3049" s="4"/>
      <c r="BV3049" s="4"/>
      <c r="BW3049" s="4"/>
      <c r="BZ3049" s="7"/>
      <c r="CF3049" s="7"/>
      <c r="CG3049" s="14"/>
      <c r="CH3049" s="7"/>
      <c r="CI3049" s="14"/>
      <c r="CJ3049" s="7"/>
      <c r="CK3049" s="14"/>
      <c r="CL3049" s="7"/>
      <c r="CM3049" s="14"/>
    </row>
    <row r="3050" spans="1:91" x14ac:dyDescent="0.3">
      <c r="A3050" s="10">
        <v>151</v>
      </c>
      <c r="B3050" s="36" t="s">
        <v>1527</v>
      </c>
      <c r="G3050" s="36" t="s">
        <v>8476</v>
      </c>
      <c r="K3050" s="7"/>
      <c r="L3050" s="7" t="s">
        <v>834</v>
      </c>
      <c r="M3050" s="7" t="s">
        <v>618</v>
      </c>
      <c r="N3050" s="4"/>
      <c r="O3050" s="4"/>
      <c r="P3050" s="4"/>
      <c r="Q3050" s="4"/>
      <c r="R3050" s="4"/>
      <c r="S3050" s="4"/>
      <c r="T3050" s="4"/>
      <c r="U3050" s="4"/>
      <c r="V3050" s="4"/>
      <c r="W3050" s="4"/>
      <c r="X3050" s="4"/>
      <c r="Y3050" s="4"/>
      <c r="Z3050" s="4"/>
      <c r="AA3050" s="4"/>
      <c r="AB3050" s="4"/>
      <c r="AC3050" s="4"/>
      <c r="AD3050" s="4"/>
      <c r="AE3050" s="4"/>
      <c r="AF3050" s="4"/>
      <c r="AG3050" s="4"/>
      <c r="AH3050" s="4"/>
      <c r="AI3050" s="4"/>
      <c r="AJ3050" s="4"/>
      <c r="AK3050" s="4"/>
      <c r="AL3050" s="4"/>
      <c r="AM3050" s="4"/>
      <c r="AN3050" s="4"/>
      <c r="AO3050" s="4"/>
      <c r="AP3050" s="4"/>
      <c r="AQ3050" s="4"/>
      <c r="AR3050" s="4"/>
      <c r="AS3050" s="4"/>
      <c r="AT3050" s="4"/>
      <c r="AU3050" s="4"/>
      <c r="AV3050" s="4"/>
      <c r="AW3050" s="4"/>
      <c r="AX3050" s="4"/>
      <c r="AY3050" s="4"/>
      <c r="AZ3050" s="4"/>
      <c r="BA3050" s="4"/>
      <c r="BB3050" s="4"/>
      <c r="BC3050" s="4"/>
      <c r="BD3050" s="4"/>
      <c r="BE3050" s="4"/>
      <c r="BF3050" s="4"/>
      <c r="BG3050" s="4"/>
      <c r="BH3050" s="4"/>
      <c r="BI3050" s="4"/>
      <c r="BJ3050" s="4"/>
      <c r="BK3050" s="4"/>
      <c r="BL3050" s="4"/>
      <c r="BM3050" s="4"/>
      <c r="BN3050" s="4"/>
      <c r="BO3050" s="4"/>
      <c r="BP3050" s="4"/>
      <c r="BQ3050" s="4"/>
      <c r="BR3050" s="4"/>
      <c r="BS3050" s="4"/>
      <c r="BT3050" s="4"/>
      <c r="BU3050" s="4"/>
      <c r="BV3050" s="4"/>
      <c r="BW3050" s="4"/>
      <c r="BZ3050" s="7"/>
      <c r="CF3050" s="7"/>
      <c r="CG3050" s="14"/>
      <c r="CH3050" s="7"/>
      <c r="CI3050" s="14"/>
      <c r="CJ3050" s="7"/>
      <c r="CK3050" s="14"/>
      <c r="CL3050" s="7"/>
      <c r="CM3050" s="14"/>
    </row>
    <row r="3051" spans="1:91" x14ac:dyDescent="0.3">
      <c r="A3051" s="10">
        <v>151</v>
      </c>
      <c r="B3051" s="36" t="s">
        <v>1025</v>
      </c>
      <c r="G3051" s="36" t="s">
        <v>8477</v>
      </c>
      <c r="K3051" s="7"/>
      <c r="L3051" s="7" t="s">
        <v>834</v>
      </c>
      <c r="M3051" s="7" t="s">
        <v>615</v>
      </c>
      <c r="N3051" s="4"/>
      <c r="O3051" s="4"/>
      <c r="P3051" s="4"/>
      <c r="Q3051" s="4"/>
      <c r="R3051" s="4"/>
      <c r="S3051" s="4"/>
      <c r="T3051" s="4"/>
      <c r="U3051" s="4"/>
      <c r="V3051" s="4"/>
      <c r="W3051" s="4"/>
      <c r="X3051" s="4"/>
      <c r="Y3051" s="4"/>
      <c r="Z3051" s="4"/>
      <c r="AA3051" s="4"/>
      <c r="AB3051" s="4"/>
      <c r="AC3051" s="4"/>
      <c r="AD3051" s="4"/>
      <c r="AE3051" s="4"/>
      <c r="AF3051" s="4"/>
      <c r="AG3051" s="4"/>
      <c r="AH3051" s="4"/>
      <c r="AI3051" s="4"/>
      <c r="AJ3051" s="4"/>
      <c r="AK3051" s="4"/>
      <c r="AL3051" s="4"/>
      <c r="AM3051" s="4"/>
      <c r="AN3051" s="4"/>
      <c r="AO3051" s="4"/>
      <c r="AP3051" s="4"/>
      <c r="AQ3051" s="4"/>
      <c r="AR3051" s="4"/>
      <c r="AS3051" s="4"/>
      <c r="AT3051" s="4"/>
      <c r="AU3051" s="4"/>
      <c r="AV3051" s="4"/>
      <c r="AW3051" s="4"/>
      <c r="AX3051" s="4"/>
      <c r="AY3051" s="4"/>
      <c r="AZ3051" s="4"/>
      <c r="BA3051" s="4"/>
      <c r="BB3051" s="4"/>
      <c r="BC3051" s="4"/>
      <c r="BD3051" s="4"/>
      <c r="BE3051" s="4"/>
      <c r="BF3051" s="4"/>
      <c r="BG3051" s="4"/>
      <c r="BH3051" s="4"/>
      <c r="BI3051" s="4"/>
      <c r="BJ3051" s="4"/>
      <c r="BK3051" s="4"/>
      <c r="BL3051" s="4"/>
      <c r="BM3051" s="4"/>
      <c r="BN3051" s="4"/>
      <c r="BO3051" s="4"/>
      <c r="BP3051" s="4"/>
      <c r="BQ3051" s="4"/>
      <c r="BR3051" s="4"/>
      <c r="BS3051" s="4"/>
      <c r="BT3051" s="4"/>
      <c r="BU3051" s="4"/>
      <c r="BV3051" s="4"/>
      <c r="BW3051" s="4"/>
      <c r="BZ3051" s="7"/>
      <c r="CF3051" s="7"/>
      <c r="CG3051" s="14"/>
      <c r="CH3051" s="7"/>
      <c r="CI3051" s="14"/>
      <c r="CJ3051" s="7"/>
      <c r="CK3051" s="14"/>
      <c r="CL3051" s="7"/>
      <c r="CM3051" s="14"/>
    </row>
    <row r="3052" spans="1:91" x14ac:dyDescent="0.3">
      <c r="A3052" s="10">
        <v>151</v>
      </c>
      <c r="B3052" s="36" t="s">
        <v>913</v>
      </c>
      <c r="G3052" s="36" t="s">
        <v>8478</v>
      </c>
      <c r="K3052" s="7"/>
      <c r="L3052" s="7" t="s">
        <v>834</v>
      </c>
      <c r="M3052" s="7" t="s">
        <v>615</v>
      </c>
      <c r="N3052" s="4"/>
      <c r="O3052" s="4"/>
      <c r="P3052" s="4"/>
      <c r="Q3052" s="4"/>
      <c r="R3052" s="4"/>
      <c r="S3052" s="4"/>
      <c r="T3052" s="4"/>
      <c r="U3052" s="4"/>
      <c r="V3052" s="4"/>
      <c r="W3052" s="4"/>
      <c r="X3052" s="4"/>
      <c r="Y3052" s="4"/>
      <c r="Z3052" s="4"/>
      <c r="AA3052" s="4"/>
      <c r="AB3052" s="4"/>
      <c r="AC3052" s="4"/>
      <c r="AD3052" s="4"/>
      <c r="AE3052" s="4"/>
      <c r="AF3052" s="4"/>
      <c r="AG3052" s="4"/>
      <c r="AH3052" s="4"/>
      <c r="AI3052" s="4"/>
      <c r="AJ3052" s="4"/>
      <c r="AK3052" s="4"/>
      <c r="AL3052" s="4"/>
      <c r="AM3052" s="4"/>
      <c r="AN3052" s="4"/>
      <c r="AO3052" s="4"/>
      <c r="AP3052" s="4"/>
      <c r="AQ3052" s="4"/>
      <c r="AR3052" s="4"/>
      <c r="AS3052" s="4"/>
      <c r="AT3052" s="4"/>
      <c r="AU3052" s="4"/>
      <c r="AV3052" s="4"/>
      <c r="AW3052" s="4"/>
      <c r="AX3052" s="4"/>
      <c r="AY3052" s="4"/>
      <c r="AZ3052" s="4"/>
      <c r="BA3052" s="4"/>
      <c r="BB3052" s="4"/>
      <c r="BC3052" s="4"/>
      <c r="BD3052" s="4"/>
      <c r="BE3052" s="4"/>
      <c r="BF3052" s="4"/>
      <c r="BG3052" s="4"/>
      <c r="BH3052" s="4"/>
      <c r="BI3052" s="4"/>
      <c r="BJ3052" s="4"/>
      <c r="BK3052" s="4"/>
      <c r="BL3052" s="4"/>
      <c r="BM3052" s="4"/>
      <c r="BN3052" s="4"/>
      <c r="BO3052" s="4"/>
      <c r="BP3052" s="4"/>
      <c r="BQ3052" s="4"/>
      <c r="BR3052" s="4"/>
      <c r="BS3052" s="4"/>
      <c r="BT3052" s="4"/>
      <c r="BU3052" s="4"/>
      <c r="BV3052" s="4"/>
      <c r="BW3052" s="4"/>
      <c r="BZ3052" s="7"/>
      <c r="CF3052" s="7"/>
      <c r="CG3052" s="14"/>
      <c r="CH3052" s="7"/>
      <c r="CI3052" s="14"/>
      <c r="CJ3052" s="7"/>
      <c r="CK3052" s="14"/>
      <c r="CL3052" s="7"/>
      <c r="CM3052" s="14"/>
    </row>
    <row r="3053" spans="1:91" x14ac:dyDescent="0.3">
      <c r="A3053" s="10">
        <v>151</v>
      </c>
      <c r="B3053" s="36" t="s">
        <v>8479</v>
      </c>
      <c r="G3053" s="36" t="s">
        <v>8480</v>
      </c>
      <c r="K3053" s="7"/>
      <c r="L3053" s="7" t="s">
        <v>834</v>
      </c>
      <c r="M3053" s="7" t="s">
        <v>624</v>
      </c>
      <c r="N3053" s="4"/>
      <c r="O3053" s="4"/>
      <c r="P3053" s="4"/>
      <c r="Q3053" s="4"/>
      <c r="R3053" s="4"/>
      <c r="S3053" s="4"/>
      <c r="T3053" s="4"/>
      <c r="U3053" s="4"/>
      <c r="V3053" s="4"/>
      <c r="W3053" s="4"/>
      <c r="X3053" s="4"/>
      <c r="Y3053" s="4"/>
      <c r="Z3053" s="4"/>
      <c r="AA3053" s="4"/>
      <c r="AB3053" s="4"/>
      <c r="AC3053" s="4"/>
      <c r="AD3053" s="4"/>
      <c r="AE3053" s="4"/>
      <c r="AF3053" s="4"/>
      <c r="AG3053" s="4"/>
      <c r="AH3053" s="4"/>
      <c r="AI3053" s="4"/>
      <c r="AJ3053" s="4"/>
      <c r="AK3053" s="4"/>
      <c r="AL3053" s="4"/>
      <c r="AM3053" s="4"/>
      <c r="AN3053" s="4"/>
      <c r="AO3053" s="4"/>
      <c r="AP3053" s="4"/>
      <c r="AQ3053" s="4"/>
      <c r="AR3053" s="4"/>
      <c r="AS3053" s="4"/>
      <c r="AT3053" s="4"/>
      <c r="AU3053" s="4"/>
      <c r="AV3053" s="4"/>
      <c r="AW3053" s="4"/>
      <c r="AX3053" s="4"/>
      <c r="AY3053" s="4"/>
      <c r="AZ3053" s="4"/>
      <c r="BA3053" s="4"/>
      <c r="BB3053" s="4"/>
      <c r="BC3053" s="4"/>
      <c r="BD3053" s="4"/>
      <c r="BE3053" s="4"/>
      <c r="BF3053" s="4"/>
      <c r="BG3053" s="4"/>
      <c r="BH3053" s="4"/>
      <c r="BI3053" s="4"/>
      <c r="BJ3053" s="4"/>
      <c r="BK3053" s="4"/>
      <c r="BL3053" s="4"/>
      <c r="BM3053" s="4"/>
      <c r="BN3053" s="4"/>
      <c r="BO3053" s="4"/>
      <c r="BP3053" s="4"/>
      <c r="BQ3053" s="4"/>
      <c r="BR3053" s="4"/>
      <c r="BS3053" s="4"/>
      <c r="BT3053" s="4"/>
      <c r="BU3053" s="4"/>
      <c r="BV3053" s="4"/>
      <c r="BW3053" s="4"/>
      <c r="BZ3053" s="7"/>
      <c r="CF3053" s="7"/>
      <c r="CG3053" s="14"/>
      <c r="CH3053" s="7"/>
      <c r="CI3053" s="14"/>
      <c r="CJ3053" s="7"/>
      <c r="CK3053" s="14"/>
      <c r="CL3053" s="7"/>
      <c r="CM3053" s="14"/>
    </row>
    <row r="3054" spans="1:91" x14ac:dyDescent="0.3">
      <c r="A3054" s="10">
        <v>151</v>
      </c>
      <c r="B3054" s="36" t="s">
        <v>1235</v>
      </c>
      <c r="G3054" s="36" t="s">
        <v>8481</v>
      </c>
      <c r="K3054" s="7"/>
      <c r="L3054" s="7" t="s">
        <v>834</v>
      </c>
      <c r="M3054" s="7" t="s">
        <v>669</v>
      </c>
      <c r="N3054" s="4"/>
      <c r="O3054" s="4"/>
      <c r="P3054" s="4"/>
      <c r="Q3054" s="4"/>
      <c r="R3054" s="4"/>
      <c r="S3054" s="4"/>
      <c r="T3054" s="4"/>
      <c r="U3054" s="4"/>
      <c r="V3054" s="4"/>
      <c r="W3054" s="4"/>
      <c r="X3054" s="4"/>
      <c r="Y3054" s="4"/>
      <c r="Z3054" s="4"/>
      <c r="AA3054" s="4"/>
      <c r="AB3054" s="4"/>
      <c r="AC3054" s="4"/>
      <c r="AD3054" s="4"/>
      <c r="AE3054" s="4"/>
      <c r="AF3054" s="4"/>
      <c r="AG3054" s="4"/>
      <c r="AH3054" s="4"/>
      <c r="AI3054" s="4"/>
      <c r="AJ3054" s="4"/>
      <c r="AK3054" s="4"/>
      <c r="AL3054" s="4"/>
      <c r="AM3054" s="4"/>
      <c r="AN3054" s="4"/>
      <c r="AO3054" s="4"/>
      <c r="AP3054" s="4"/>
      <c r="AQ3054" s="4"/>
      <c r="AR3054" s="4"/>
      <c r="AS3054" s="4"/>
      <c r="AT3054" s="4"/>
      <c r="AU3054" s="4"/>
      <c r="AV3054" s="4"/>
      <c r="AW3054" s="4"/>
      <c r="AX3054" s="4"/>
      <c r="AY3054" s="4"/>
      <c r="AZ3054" s="4"/>
      <c r="BA3054" s="4"/>
      <c r="BB3054" s="4"/>
      <c r="BC3054" s="4"/>
      <c r="BD3054" s="4"/>
      <c r="BE3054" s="4"/>
      <c r="BF3054" s="4"/>
      <c r="BG3054" s="4"/>
      <c r="BH3054" s="4"/>
      <c r="BI3054" s="4"/>
      <c r="BJ3054" s="4"/>
      <c r="BK3054" s="4"/>
      <c r="BL3054" s="4"/>
      <c r="BM3054" s="4"/>
      <c r="BN3054" s="4"/>
      <c r="BO3054" s="4"/>
      <c r="BP3054" s="4"/>
      <c r="BQ3054" s="4"/>
      <c r="BR3054" s="4"/>
      <c r="BS3054" s="4"/>
      <c r="BT3054" s="4"/>
      <c r="BU3054" s="4"/>
      <c r="BV3054" s="4"/>
      <c r="BW3054" s="4"/>
      <c r="BZ3054" s="7"/>
      <c r="CF3054" s="7"/>
      <c r="CG3054" s="14"/>
      <c r="CH3054" s="7"/>
      <c r="CI3054" s="14"/>
      <c r="CJ3054" s="7"/>
      <c r="CK3054" s="14"/>
      <c r="CL3054" s="7"/>
      <c r="CM3054" s="14"/>
    </row>
    <row r="3055" spans="1:91" x14ac:dyDescent="0.3">
      <c r="A3055" s="10">
        <v>151</v>
      </c>
      <c r="B3055" s="36" t="s">
        <v>1058</v>
      </c>
      <c r="G3055" s="36" t="s">
        <v>8482</v>
      </c>
      <c r="K3055" s="7"/>
      <c r="L3055" s="7" t="s">
        <v>834</v>
      </c>
      <c r="M3055" s="7" t="s">
        <v>669</v>
      </c>
      <c r="N3055" s="4"/>
      <c r="O3055" s="4"/>
      <c r="P3055" s="4"/>
      <c r="Q3055" s="4"/>
      <c r="R3055" s="4"/>
      <c r="S3055" s="4"/>
      <c r="T3055" s="4"/>
      <c r="U3055" s="4"/>
      <c r="V3055" s="4"/>
      <c r="W3055" s="4"/>
      <c r="X3055" s="4"/>
      <c r="Y3055" s="4"/>
      <c r="Z3055" s="4"/>
      <c r="AA3055" s="4"/>
      <c r="AB3055" s="4"/>
      <c r="AC3055" s="4"/>
      <c r="AD3055" s="4"/>
      <c r="AE3055" s="4"/>
      <c r="AF3055" s="4"/>
      <c r="AG3055" s="4"/>
      <c r="AH3055" s="4"/>
      <c r="AI3055" s="4"/>
      <c r="AJ3055" s="4"/>
      <c r="AK3055" s="4"/>
      <c r="AL3055" s="4"/>
      <c r="AM3055" s="4"/>
      <c r="AN3055" s="4"/>
      <c r="AO3055" s="4"/>
      <c r="AP3055" s="4"/>
      <c r="AQ3055" s="4"/>
      <c r="AR3055" s="4"/>
      <c r="AS3055" s="4"/>
      <c r="AT3055" s="4"/>
      <c r="AU3055" s="4"/>
      <c r="AV3055" s="4"/>
      <c r="AW3055" s="4"/>
      <c r="AX3055" s="4"/>
      <c r="AY3055" s="4"/>
      <c r="AZ3055" s="4"/>
      <c r="BA3055" s="4"/>
      <c r="BB3055" s="4"/>
      <c r="BC3055" s="4"/>
      <c r="BD3055" s="4"/>
      <c r="BE3055" s="4"/>
      <c r="BF3055" s="4"/>
      <c r="BG3055" s="4"/>
      <c r="BH3055" s="4"/>
      <c r="BI3055" s="4"/>
      <c r="BJ3055" s="4"/>
      <c r="BK3055" s="4"/>
      <c r="BL3055" s="4"/>
      <c r="BM3055" s="4"/>
      <c r="BN3055" s="4"/>
      <c r="BO3055" s="4"/>
      <c r="BP3055" s="4"/>
      <c r="BQ3055" s="4"/>
      <c r="BR3055" s="4"/>
      <c r="BS3055" s="4"/>
      <c r="BT3055" s="4"/>
      <c r="BU3055" s="4"/>
      <c r="BV3055" s="4"/>
      <c r="BW3055" s="4"/>
      <c r="BZ3055" s="7"/>
      <c r="CF3055" s="7"/>
      <c r="CG3055" s="14"/>
      <c r="CH3055" s="7"/>
      <c r="CI3055" s="14"/>
      <c r="CJ3055" s="7"/>
      <c r="CK3055" s="14"/>
      <c r="CL3055" s="7"/>
      <c r="CM3055" s="14"/>
    </row>
    <row r="3056" spans="1:91" x14ac:dyDescent="0.3">
      <c r="A3056" s="10">
        <v>151</v>
      </c>
      <c r="B3056" s="36" t="s">
        <v>860</v>
      </c>
      <c r="G3056" s="36" t="s">
        <v>8483</v>
      </c>
      <c r="K3056" s="7"/>
      <c r="L3056" s="7" t="s">
        <v>834</v>
      </c>
      <c r="M3056" s="7" t="s">
        <v>669</v>
      </c>
      <c r="N3056" s="4"/>
      <c r="O3056" s="4"/>
      <c r="P3056" s="4"/>
      <c r="Q3056" s="4"/>
      <c r="R3056" s="4"/>
      <c r="S3056" s="4"/>
      <c r="T3056" s="4"/>
      <c r="U3056" s="4"/>
      <c r="V3056" s="4"/>
      <c r="W3056" s="4"/>
      <c r="X3056" s="4"/>
      <c r="Y3056" s="4"/>
      <c r="Z3056" s="4"/>
      <c r="AA3056" s="4"/>
      <c r="AB3056" s="4"/>
      <c r="AC3056" s="4"/>
      <c r="AD3056" s="4"/>
      <c r="AE3056" s="4"/>
      <c r="AF3056" s="4"/>
      <c r="AG3056" s="4"/>
      <c r="AH3056" s="4"/>
      <c r="AI3056" s="4"/>
      <c r="AJ3056" s="4"/>
      <c r="AK3056" s="4"/>
      <c r="AL3056" s="4"/>
      <c r="AM3056" s="4"/>
      <c r="AN3056" s="4"/>
      <c r="AO3056" s="4"/>
      <c r="AP3056" s="4"/>
      <c r="AQ3056" s="4"/>
      <c r="AR3056" s="4"/>
      <c r="AS3056" s="4"/>
      <c r="AT3056" s="4"/>
      <c r="AU3056" s="4"/>
      <c r="AV3056" s="4"/>
      <c r="AW3056" s="4"/>
      <c r="AX3056" s="4"/>
      <c r="AY3056" s="4"/>
      <c r="AZ3056" s="4"/>
      <c r="BA3056" s="4"/>
      <c r="BB3056" s="4"/>
      <c r="BC3056" s="4"/>
      <c r="BD3056" s="4"/>
      <c r="BE3056" s="4"/>
      <c r="BF3056" s="4"/>
      <c r="BG3056" s="4"/>
      <c r="BH3056" s="4"/>
      <c r="BI3056" s="4"/>
      <c r="BJ3056" s="4"/>
      <c r="BK3056" s="4"/>
      <c r="BL3056" s="4"/>
      <c r="BM3056" s="4"/>
      <c r="BN3056" s="4"/>
      <c r="BO3056" s="4"/>
      <c r="BP3056" s="4"/>
      <c r="BQ3056" s="4"/>
      <c r="BR3056" s="4"/>
      <c r="BS3056" s="4"/>
      <c r="BT3056" s="4"/>
      <c r="BU3056" s="4"/>
      <c r="BV3056" s="4"/>
      <c r="BW3056" s="4"/>
      <c r="BZ3056" s="7"/>
      <c r="CF3056" s="7"/>
      <c r="CG3056" s="14"/>
      <c r="CH3056" s="7"/>
      <c r="CI3056" s="14"/>
      <c r="CJ3056" s="7"/>
      <c r="CK3056" s="14"/>
      <c r="CL3056" s="7"/>
      <c r="CM3056" s="14"/>
    </row>
    <row r="3057" spans="1:91" x14ac:dyDescent="0.3">
      <c r="A3057" s="10">
        <v>151</v>
      </c>
      <c r="B3057" s="36" t="s">
        <v>7261</v>
      </c>
      <c r="G3057" s="36" t="s">
        <v>8484</v>
      </c>
      <c r="K3057" s="7"/>
      <c r="L3057" s="7" t="s">
        <v>834</v>
      </c>
      <c r="M3057" s="7" t="s">
        <v>669</v>
      </c>
      <c r="N3057" s="4"/>
      <c r="O3057" s="4"/>
      <c r="P3057" s="4"/>
      <c r="Q3057" s="4"/>
      <c r="R3057" s="4"/>
      <c r="S3057" s="4"/>
      <c r="T3057" s="4"/>
      <c r="U3057" s="4"/>
      <c r="V3057" s="4"/>
      <c r="W3057" s="4"/>
      <c r="X3057" s="4"/>
      <c r="Y3057" s="4"/>
      <c r="Z3057" s="4"/>
      <c r="AA3057" s="4"/>
      <c r="AB3057" s="4"/>
      <c r="AC3057" s="4"/>
      <c r="AD3057" s="4"/>
      <c r="AE3057" s="4"/>
      <c r="AF3057" s="4"/>
      <c r="AG3057" s="4"/>
      <c r="AH3057" s="4"/>
      <c r="AI3057" s="4"/>
      <c r="AJ3057" s="4"/>
      <c r="AK3057" s="4"/>
      <c r="AL3057" s="4"/>
      <c r="AM3057" s="4"/>
      <c r="AN3057" s="4"/>
      <c r="AO3057" s="4"/>
      <c r="AP3057" s="4"/>
      <c r="AQ3057" s="4"/>
      <c r="AR3057" s="4"/>
      <c r="AS3057" s="4"/>
      <c r="AT3057" s="4"/>
      <c r="AU3057" s="4"/>
      <c r="AV3057" s="4"/>
      <c r="AW3057" s="4"/>
      <c r="AX3057" s="4"/>
      <c r="AY3057" s="4"/>
      <c r="AZ3057" s="4"/>
      <c r="BA3057" s="4"/>
      <c r="BB3057" s="4"/>
      <c r="BC3057" s="4"/>
      <c r="BD3057" s="4"/>
      <c r="BE3057" s="4"/>
      <c r="BF3057" s="4"/>
      <c r="BG3057" s="4"/>
      <c r="BH3057" s="4"/>
      <c r="BI3057" s="4"/>
      <c r="BJ3057" s="4"/>
      <c r="BK3057" s="4"/>
      <c r="BL3057" s="4"/>
      <c r="BM3057" s="4"/>
      <c r="BN3057" s="4"/>
      <c r="BO3057" s="4"/>
      <c r="BP3057" s="4"/>
      <c r="BQ3057" s="4"/>
      <c r="BR3057" s="4"/>
      <c r="BS3057" s="4"/>
      <c r="BT3057" s="4"/>
      <c r="BU3057" s="4"/>
      <c r="BV3057" s="4"/>
      <c r="BW3057" s="4"/>
      <c r="BZ3057" s="7"/>
      <c r="CF3057" s="7"/>
      <c r="CG3057" s="14"/>
      <c r="CH3057" s="7"/>
      <c r="CI3057" s="14"/>
      <c r="CJ3057" s="7"/>
      <c r="CK3057" s="14"/>
      <c r="CL3057" s="7"/>
      <c r="CM3057" s="14"/>
    </row>
    <row r="3058" spans="1:91" x14ac:dyDescent="0.3">
      <c r="A3058" s="10">
        <v>151</v>
      </c>
      <c r="B3058" s="36" t="s">
        <v>3587</v>
      </c>
      <c r="G3058" s="36" t="s">
        <v>8485</v>
      </c>
      <c r="K3058" s="7"/>
      <c r="L3058" s="7" t="s">
        <v>834</v>
      </c>
      <c r="M3058" s="7" t="s">
        <v>615</v>
      </c>
      <c r="N3058" s="4"/>
      <c r="O3058" s="4"/>
      <c r="P3058" s="4"/>
      <c r="Q3058" s="4"/>
      <c r="R3058" s="4"/>
      <c r="S3058" s="4"/>
      <c r="T3058" s="4"/>
      <c r="U3058" s="4"/>
      <c r="V3058" s="4"/>
      <c r="W3058" s="4"/>
      <c r="X3058" s="4"/>
      <c r="Y3058" s="4"/>
      <c r="Z3058" s="4"/>
      <c r="AA3058" s="4"/>
      <c r="AB3058" s="4"/>
      <c r="AC3058" s="4"/>
      <c r="AD3058" s="4"/>
      <c r="AE3058" s="4"/>
      <c r="AF3058" s="4"/>
      <c r="AG3058" s="4"/>
      <c r="AH3058" s="4"/>
      <c r="AI3058" s="4"/>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c r="BF3058" s="4"/>
      <c r="BG3058" s="4"/>
      <c r="BH3058" s="4"/>
      <c r="BI3058" s="4"/>
      <c r="BJ3058" s="4"/>
      <c r="BK3058" s="4"/>
      <c r="BL3058" s="4"/>
      <c r="BM3058" s="4"/>
      <c r="BN3058" s="4"/>
      <c r="BO3058" s="4"/>
      <c r="BP3058" s="4"/>
      <c r="BQ3058" s="4"/>
      <c r="BR3058" s="4"/>
      <c r="BS3058" s="4"/>
      <c r="BT3058" s="4"/>
      <c r="BU3058" s="4"/>
      <c r="BV3058" s="4"/>
      <c r="BW3058" s="4"/>
      <c r="BZ3058" s="7"/>
      <c r="CF3058" s="7"/>
      <c r="CG3058" s="14"/>
      <c r="CH3058" s="7"/>
      <c r="CI3058" s="14"/>
      <c r="CJ3058" s="7"/>
      <c r="CK3058" s="14"/>
      <c r="CL3058" s="7"/>
      <c r="CM3058" s="14"/>
    </row>
    <row r="3059" spans="1:91" x14ac:dyDescent="0.3">
      <c r="A3059" s="10">
        <v>151</v>
      </c>
      <c r="B3059" s="36" t="s">
        <v>921</v>
      </c>
      <c r="G3059" s="36" t="s">
        <v>8486</v>
      </c>
      <c r="K3059" s="7"/>
      <c r="L3059" s="7" t="s">
        <v>834</v>
      </c>
      <c r="M3059" s="7" t="s">
        <v>618</v>
      </c>
      <c r="N3059" s="4"/>
      <c r="O3059" s="4"/>
      <c r="P3059" s="4"/>
      <c r="Q3059" s="4"/>
      <c r="R3059" s="4"/>
      <c r="S3059" s="4"/>
      <c r="T3059" s="4"/>
      <c r="U3059" s="4"/>
      <c r="V3059" s="4"/>
      <c r="W3059" s="4"/>
      <c r="X3059" s="4"/>
      <c r="Y3059" s="4"/>
      <c r="Z3059" s="4"/>
      <c r="AA3059" s="4"/>
      <c r="AB3059" s="4"/>
      <c r="AC3059" s="4"/>
      <c r="AD3059" s="4"/>
      <c r="AE3059" s="4"/>
      <c r="AF3059" s="4"/>
      <c r="AG3059" s="4"/>
      <c r="AH3059" s="4"/>
      <c r="AI3059" s="4"/>
      <c r="AJ3059" s="4"/>
      <c r="AK3059" s="4"/>
      <c r="AL3059" s="4"/>
      <c r="AM3059" s="4"/>
      <c r="AN3059" s="4"/>
      <c r="AO3059" s="4"/>
      <c r="AP3059" s="4"/>
      <c r="AQ3059" s="4"/>
      <c r="AR3059" s="4"/>
      <c r="AS3059" s="4"/>
      <c r="AT3059" s="4"/>
      <c r="AU3059" s="4"/>
      <c r="AV3059" s="4"/>
      <c r="AW3059" s="4"/>
      <c r="AX3059" s="4"/>
      <c r="AY3059" s="4"/>
      <c r="AZ3059" s="4"/>
      <c r="BA3059" s="4"/>
      <c r="BB3059" s="4"/>
      <c r="BC3059" s="4"/>
      <c r="BD3059" s="4"/>
      <c r="BE3059" s="4"/>
      <c r="BF3059" s="4"/>
      <c r="BG3059" s="4"/>
      <c r="BH3059" s="4"/>
      <c r="BI3059" s="4"/>
      <c r="BJ3059" s="4"/>
      <c r="BK3059" s="4"/>
      <c r="BL3059" s="4"/>
      <c r="BM3059" s="4"/>
      <c r="BN3059" s="4"/>
      <c r="BO3059" s="4"/>
      <c r="BP3059" s="4"/>
      <c r="BQ3059" s="4"/>
      <c r="BR3059" s="4"/>
      <c r="BS3059" s="4"/>
      <c r="BT3059" s="4"/>
      <c r="BU3059" s="4"/>
      <c r="BV3059" s="4"/>
      <c r="BW3059" s="4"/>
      <c r="BZ3059" s="7"/>
      <c r="CF3059" s="7"/>
      <c r="CG3059" s="14"/>
      <c r="CH3059" s="7"/>
      <c r="CI3059" s="14"/>
      <c r="CJ3059" s="7"/>
      <c r="CK3059" s="14"/>
      <c r="CL3059" s="7"/>
      <c r="CM3059" s="14"/>
    </row>
    <row r="3060" spans="1:91" x14ac:dyDescent="0.3">
      <c r="A3060" s="10">
        <v>151</v>
      </c>
      <c r="B3060" s="36" t="s">
        <v>848</v>
      </c>
      <c r="G3060" s="36" t="s">
        <v>8487</v>
      </c>
      <c r="K3060" s="7"/>
      <c r="L3060" s="7" t="s">
        <v>834</v>
      </c>
      <c r="M3060" s="7" t="s">
        <v>615</v>
      </c>
      <c r="N3060" s="4"/>
      <c r="O3060" s="4"/>
      <c r="P3060" s="4"/>
      <c r="Q3060" s="4"/>
      <c r="R3060" s="4"/>
      <c r="S3060" s="4"/>
      <c r="T3060" s="4"/>
      <c r="U3060" s="4"/>
      <c r="V3060" s="4"/>
      <c r="W3060" s="4"/>
      <c r="X3060" s="4"/>
      <c r="Y3060" s="4"/>
      <c r="Z3060" s="4"/>
      <c r="AA3060" s="4"/>
      <c r="AB3060" s="4"/>
      <c r="AC3060" s="4"/>
      <c r="AD3060" s="4"/>
      <c r="AE3060" s="4"/>
      <c r="AF3060" s="4"/>
      <c r="AG3060" s="4"/>
      <c r="AH3060" s="4"/>
      <c r="AI3060" s="4"/>
      <c r="AJ3060" s="4"/>
      <c r="AK3060" s="4"/>
      <c r="AL3060" s="4"/>
      <c r="AM3060" s="4"/>
      <c r="AN3060" s="4"/>
      <c r="AO3060" s="4"/>
      <c r="AP3060" s="4"/>
      <c r="AQ3060" s="4"/>
      <c r="AR3060" s="4"/>
      <c r="AS3060" s="4"/>
      <c r="AT3060" s="4"/>
      <c r="AU3060" s="4"/>
      <c r="AV3060" s="4"/>
      <c r="AW3060" s="4"/>
      <c r="AX3060" s="4"/>
      <c r="AY3060" s="4"/>
      <c r="AZ3060" s="4"/>
      <c r="BA3060" s="4"/>
      <c r="BB3060" s="4"/>
      <c r="BC3060" s="4"/>
      <c r="BD3060" s="4"/>
      <c r="BE3060" s="4"/>
      <c r="BF3060" s="4"/>
      <c r="BG3060" s="4"/>
      <c r="BH3060" s="4"/>
      <c r="BI3060" s="4"/>
      <c r="BJ3060" s="4"/>
      <c r="BK3060" s="4"/>
      <c r="BL3060" s="4"/>
      <c r="BM3060" s="4"/>
      <c r="BN3060" s="4"/>
      <c r="BO3060" s="4"/>
      <c r="BP3060" s="4"/>
      <c r="BQ3060" s="4"/>
      <c r="BR3060" s="4"/>
      <c r="BS3060" s="4"/>
      <c r="BT3060" s="4"/>
      <c r="BU3060" s="4"/>
      <c r="BV3060" s="4"/>
      <c r="BW3060" s="4"/>
      <c r="BZ3060" s="7"/>
      <c r="CF3060" s="7"/>
      <c r="CG3060" s="14"/>
      <c r="CH3060" s="7"/>
      <c r="CI3060" s="14"/>
      <c r="CJ3060" s="7"/>
      <c r="CK3060" s="14"/>
      <c r="CL3060" s="7"/>
      <c r="CM3060" s="14"/>
    </row>
    <row r="3061" spans="1:91" x14ac:dyDescent="0.3">
      <c r="A3061" s="10">
        <v>151</v>
      </c>
      <c r="B3061" s="36" t="s">
        <v>868</v>
      </c>
      <c r="G3061" s="36" t="s">
        <v>8488</v>
      </c>
      <c r="K3061" s="7"/>
      <c r="L3061" s="7" t="s">
        <v>834</v>
      </c>
      <c r="M3061" s="7" t="s">
        <v>618</v>
      </c>
      <c r="N3061" s="4"/>
      <c r="O3061" s="4"/>
      <c r="P3061" s="4"/>
      <c r="Q3061" s="4"/>
      <c r="R3061" s="4"/>
      <c r="S3061" s="4"/>
      <c r="T3061" s="4"/>
      <c r="U3061" s="4"/>
      <c r="V3061" s="4"/>
      <c r="W3061" s="4"/>
      <c r="X3061" s="4"/>
      <c r="Y3061" s="4"/>
      <c r="Z3061" s="4"/>
      <c r="AA3061" s="4"/>
      <c r="AB3061" s="4"/>
      <c r="AC3061" s="4"/>
      <c r="AD3061" s="4"/>
      <c r="AE3061" s="4"/>
      <c r="AF3061" s="4"/>
      <c r="AG3061" s="4"/>
      <c r="AH3061" s="4"/>
      <c r="AI3061" s="4"/>
      <c r="AJ3061" s="4"/>
      <c r="AK3061" s="4"/>
      <c r="AL3061" s="4"/>
      <c r="AM3061" s="4"/>
      <c r="AN3061" s="4"/>
      <c r="AO3061" s="4"/>
      <c r="AP3061" s="4"/>
      <c r="AQ3061" s="4"/>
      <c r="AR3061" s="4"/>
      <c r="AS3061" s="4"/>
      <c r="AT3061" s="4"/>
      <c r="AU3061" s="4"/>
      <c r="AV3061" s="4"/>
      <c r="AW3061" s="4"/>
      <c r="AX3061" s="4"/>
      <c r="AY3061" s="4"/>
      <c r="AZ3061" s="4"/>
      <c r="BA3061" s="4"/>
      <c r="BB3061" s="4"/>
      <c r="BC3061" s="4"/>
      <c r="BD3061" s="4"/>
      <c r="BE3061" s="4"/>
      <c r="BF3061" s="4"/>
      <c r="BG3061" s="4"/>
      <c r="BH3061" s="4"/>
      <c r="BI3061" s="4"/>
      <c r="BJ3061" s="4"/>
      <c r="BK3061" s="4"/>
      <c r="BL3061" s="4"/>
      <c r="BM3061" s="4"/>
      <c r="BN3061" s="4"/>
      <c r="BO3061" s="4"/>
      <c r="BP3061" s="4"/>
      <c r="BQ3061" s="4"/>
      <c r="BR3061" s="4"/>
      <c r="BS3061" s="4"/>
      <c r="BT3061" s="4"/>
      <c r="BU3061" s="4"/>
      <c r="BV3061" s="4"/>
      <c r="BW3061" s="4"/>
      <c r="BZ3061" s="7"/>
      <c r="CF3061" s="7"/>
      <c r="CG3061" s="14"/>
      <c r="CH3061" s="7"/>
      <c r="CI3061" s="14"/>
      <c r="CJ3061" s="7"/>
      <c r="CK3061" s="14"/>
      <c r="CL3061" s="7"/>
      <c r="CM3061" s="14"/>
    </row>
    <row r="3062" spans="1:91" x14ac:dyDescent="0.3">
      <c r="A3062" s="10">
        <v>151</v>
      </c>
      <c r="B3062" s="36" t="s">
        <v>868</v>
      </c>
      <c r="G3062" s="36" t="s">
        <v>8489</v>
      </c>
      <c r="K3062" s="7"/>
      <c r="L3062" s="7" t="s">
        <v>834</v>
      </c>
      <c r="M3062" s="7" t="s">
        <v>615</v>
      </c>
      <c r="N3062" s="4"/>
      <c r="O3062" s="4"/>
      <c r="P3062" s="4"/>
      <c r="Q3062" s="4"/>
      <c r="R3062" s="4"/>
      <c r="S3062" s="4"/>
      <c r="T3062" s="4"/>
      <c r="U3062" s="4"/>
      <c r="V3062" s="4"/>
      <c r="W3062" s="4"/>
      <c r="X3062" s="4"/>
      <c r="Y3062" s="4"/>
      <c r="Z3062" s="4"/>
      <c r="AA3062" s="4"/>
      <c r="AB3062" s="4"/>
      <c r="AC3062" s="4"/>
      <c r="AD3062" s="4"/>
      <c r="AE3062" s="4"/>
      <c r="AF3062" s="4"/>
      <c r="AG3062" s="4"/>
      <c r="AH3062" s="4"/>
      <c r="AI3062" s="4"/>
      <c r="AJ3062" s="4"/>
      <c r="AK3062" s="4"/>
      <c r="AL3062" s="4"/>
      <c r="AM3062" s="4"/>
      <c r="AN3062" s="4"/>
      <c r="AO3062" s="4"/>
      <c r="AP3062" s="4"/>
      <c r="AQ3062" s="4"/>
      <c r="AR3062" s="4"/>
      <c r="AS3062" s="4"/>
      <c r="AT3062" s="4"/>
      <c r="AU3062" s="4"/>
      <c r="AV3062" s="4"/>
      <c r="AW3062" s="4"/>
      <c r="AX3062" s="4"/>
      <c r="AY3062" s="4"/>
      <c r="AZ3062" s="4"/>
      <c r="BA3062" s="4"/>
      <c r="BB3062" s="4"/>
      <c r="BC3062" s="4"/>
      <c r="BD3062" s="4"/>
      <c r="BE3062" s="4"/>
      <c r="BF3062" s="4"/>
      <c r="BG3062" s="4"/>
      <c r="BH3062" s="4"/>
      <c r="BI3062" s="4"/>
      <c r="BJ3062" s="4"/>
      <c r="BK3062" s="4"/>
      <c r="BL3062" s="4"/>
      <c r="BM3062" s="4"/>
      <c r="BN3062" s="4"/>
      <c r="BO3062" s="4"/>
      <c r="BP3062" s="4"/>
      <c r="BQ3062" s="4"/>
      <c r="BR3062" s="4"/>
      <c r="BS3062" s="4"/>
      <c r="BT3062" s="4"/>
      <c r="BU3062" s="4"/>
      <c r="BV3062" s="4"/>
      <c r="BW3062" s="4"/>
      <c r="BZ3062" s="7"/>
      <c r="CF3062" s="7"/>
      <c r="CG3062" s="14"/>
      <c r="CH3062" s="7"/>
      <c r="CI3062" s="14"/>
      <c r="CJ3062" s="7"/>
      <c r="CK3062" s="14"/>
      <c r="CL3062" s="7"/>
      <c r="CM3062" s="14"/>
    </row>
    <row r="3063" spans="1:91" x14ac:dyDescent="0.3">
      <c r="A3063" s="10">
        <v>151</v>
      </c>
      <c r="B3063" s="36" t="s">
        <v>1028</v>
      </c>
      <c r="G3063" s="36" t="s">
        <v>8490</v>
      </c>
      <c r="K3063" s="7"/>
      <c r="L3063" s="7" t="s">
        <v>834</v>
      </c>
      <c r="M3063" s="7" t="s">
        <v>615</v>
      </c>
      <c r="N3063" s="4"/>
      <c r="O3063" s="4"/>
      <c r="P3063" s="4"/>
      <c r="Q3063" s="4"/>
      <c r="R3063" s="4"/>
      <c r="S3063" s="4"/>
      <c r="T3063" s="4"/>
      <c r="U3063" s="4"/>
      <c r="V3063" s="4"/>
      <c r="W3063" s="4"/>
      <c r="X3063" s="4"/>
      <c r="Y3063" s="4"/>
      <c r="Z3063" s="4"/>
      <c r="AA3063" s="4"/>
      <c r="AB3063" s="4"/>
      <c r="AC3063" s="4"/>
      <c r="AD3063" s="4"/>
      <c r="AE3063" s="4"/>
      <c r="AF3063" s="4"/>
      <c r="AG3063" s="4"/>
      <c r="AH3063" s="4"/>
      <c r="AI3063" s="4"/>
      <c r="AJ3063" s="4"/>
      <c r="AK3063" s="4"/>
      <c r="AL3063" s="4"/>
      <c r="AM3063" s="4"/>
      <c r="AN3063" s="4"/>
      <c r="AO3063" s="4"/>
      <c r="AP3063" s="4"/>
      <c r="AQ3063" s="4"/>
      <c r="AR3063" s="4"/>
      <c r="AS3063" s="4"/>
      <c r="AT3063" s="4"/>
      <c r="AU3063" s="4"/>
      <c r="AV3063" s="4"/>
      <c r="AW3063" s="4"/>
      <c r="AX3063" s="4"/>
      <c r="AY3063" s="4"/>
      <c r="AZ3063" s="4"/>
      <c r="BA3063" s="4"/>
      <c r="BB3063" s="4"/>
      <c r="BC3063" s="4"/>
      <c r="BD3063" s="4"/>
      <c r="BE3063" s="4"/>
      <c r="BF3063" s="4"/>
      <c r="BG3063" s="4"/>
      <c r="BH3063" s="4"/>
      <c r="BI3063" s="4"/>
      <c r="BJ3063" s="4"/>
      <c r="BK3063" s="4"/>
      <c r="BL3063" s="4"/>
      <c r="BM3063" s="4"/>
      <c r="BN3063" s="4"/>
      <c r="BO3063" s="4"/>
      <c r="BP3063" s="4"/>
      <c r="BQ3063" s="4"/>
      <c r="BR3063" s="4"/>
      <c r="BS3063" s="4"/>
      <c r="BT3063" s="4"/>
      <c r="BU3063" s="4"/>
      <c r="BV3063" s="4"/>
      <c r="BW3063" s="4"/>
      <c r="BZ3063" s="7"/>
      <c r="CF3063" s="7"/>
      <c r="CG3063" s="14"/>
      <c r="CH3063" s="7"/>
      <c r="CI3063" s="14"/>
      <c r="CJ3063" s="7"/>
      <c r="CK3063" s="14"/>
      <c r="CL3063" s="7"/>
      <c r="CM3063" s="14"/>
    </row>
    <row r="3064" spans="1:91" x14ac:dyDescent="0.3">
      <c r="A3064" s="10">
        <v>151</v>
      </c>
      <c r="B3064" s="36" t="s">
        <v>913</v>
      </c>
      <c r="G3064" s="36" t="s">
        <v>8491</v>
      </c>
      <c r="K3064" s="7"/>
      <c r="L3064" s="7" t="s">
        <v>834</v>
      </c>
      <c r="M3064" s="7" t="s">
        <v>615</v>
      </c>
      <c r="N3064" s="4"/>
      <c r="O3064" s="4"/>
      <c r="P3064" s="4"/>
      <c r="Q3064" s="4"/>
      <c r="R3064" s="4"/>
      <c r="S3064" s="4"/>
      <c r="T3064" s="4"/>
      <c r="U3064" s="4"/>
      <c r="V3064" s="4"/>
      <c r="W3064" s="4"/>
      <c r="X3064" s="4"/>
      <c r="Y3064" s="4"/>
      <c r="Z3064" s="4"/>
      <c r="AA3064" s="4"/>
      <c r="AB3064" s="4"/>
      <c r="AC3064" s="4"/>
      <c r="AD3064" s="4"/>
      <c r="AE3064" s="4"/>
      <c r="AF3064" s="4"/>
      <c r="AG3064" s="4"/>
      <c r="AH3064" s="4"/>
      <c r="AI3064" s="4"/>
      <c r="AJ3064" s="4"/>
      <c r="AK3064" s="4"/>
      <c r="AL3064" s="4"/>
      <c r="AM3064" s="4"/>
      <c r="AN3064" s="4"/>
      <c r="AO3064" s="4"/>
      <c r="AP3064" s="4"/>
      <c r="AQ3064" s="4"/>
      <c r="AR3064" s="4"/>
      <c r="AS3064" s="4"/>
      <c r="AT3064" s="4"/>
      <c r="AU3064" s="4"/>
      <c r="AV3064" s="4"/>
      <c r="AW3064" s="4"/>
      <c r="AX3064" s="4"/>
      <c r="AY3064" s="4"/>
      <c r="AZ3064" s="4"/>
      <c r="BA3064" s="4"/>
      <c r="BB3064" s="4"/>
      <c r="BC3064" s="4"/>
      <c r="BD3064" s="4"/>
      <c r="BE3064" s="4"/>
      <c r="BF3064" s="4"/>
      <c r="BG3064" s="4"/>
      <c r="BH3064" s="4"/>
      <c r="BI3064" s="4"/>
      <c r="BJ3064" s="4"/>
      <c r="BK3064" s="4"/>
      <c r="BL3064" s="4"/>
      <c r="BM3064" s="4"/>
      <c r="BN3064" s="4"/>
      <c r="BO3064" s="4"/>
      <c r="BP3064" s="4"/>
      <c r="BQ3064" s="4"/>
      <c r="BR3064" s="4"/>
      <c r="BS3064" s="4"/>
      <c r="BT3064" s="4"/>
      <c r="BU3064" s="4"/>
      <c r="BV3064" s="4"/>
      <c r="BW3064" s="4"/>
      <c r="BZ3064" s="7"/>
      <c r="CF3064" s="7"/>
      <c r="CG3064" s="14"/>
      <c r="CH3064" s="7"/>
      <c r="CI3064" s="14"/>
      <c r="CJ3064" s="7"/>
      <c r="CK3064" s="14"/>
      <c r="CL3064" s="7"/>
      <c r="CM3064" s="14"/>
    </row>
    <row r="3065" spans="1:91" x14ac:dyDescent="0.3">
      <c r="A3065" s="10">
        <v>151</v>
      </c>
      <c r="B3065" s="36" t="s">
        <v>916</v>
      </c>
      <c r="G3065" s="36" t="s">
        <v>8492</v>
      </c>
      <c r="K3065" s="7"/>
      <c r="L3065" s="7" t="s">
        <v>834</v>
      </c>
      <c r="M3065" s="7" t="s">
        <v>618</v>
      </c>
      <c r="N3065" s="4"/>
      <c r="O3065" s="4"/>
      <c r="P3065" s="4"/>
      <c r="Q3065" s="4"/>
      <c r="R3065" s="4"/>
      <c r="S3065" s="4"/>
      <c r="T3065" s="4"/>
      <c r="U3065" s="4"/>
      <c r="V3065" s="4"/>
      <c r="W3065" s="4"/>
      <c r="X3065" s="4"/>
      <c r="Y3065" s="4"/>
      <c r="Z3065" s="4"/>
      <c r="AA3065" s="4"/>
      <c r="AB3065" s="4"/>
      <c r="AC3065" s="4"/>
      <c r="AD3065" s="4"/>
      <c r="AE3065" s="4"/>
      <c r="AF3065" s="4"/>
      <c r="AG3065" s="4"/>
      <c r="AH3065" s="4"/>
      <c r="AI3065" s="4"/>
      <c r="AJ3065" s="4"/>
      <c r="AK3065" s="4"/>
      <c r="AL3065" s="4"/>
      <c r="AM3065" s="4"/>
      <c r="AN3065" s="4"/>
      <c r="AO3065" s="4"/>
      <c r="AP3065" s="4"/>
      <c r="AQ3065" s="4"/>
      <c r="AR3065" s="4"/>
      <c r="AS3065" s="4"/>
      <c r="AT3065" s="4"/>
      <c r="AU3065" s="4"/>
      <c r="AV3065" s="4"/>
      <c r="AW3065" s="4"/>
      <c r="AX3065" s="4"/>
      <c r="AY3065" s="4"/>
      <c r="AZ3065" s="4"/>
      <c r="BA3065" s="4"/>
      <c r="BB3065" s="4"/>
      <c r="BC3065" s="4"/>
      <c r="BD3065" s="4"/>
      <c r="BE3065" s="4"/>
      <c r="BF3065" s="4"/>
      <c r="BG3065" s="4"/>
      <c r="BH3065" s="4"/>
      <c r="BI3065" s="4"/>
      <c r="BJ3065" s="4"/>
      <c r="BK3065" s="4"/>
      <c r="BL3065" s="4"/>
      <c r="BM3065" s="4"/>
      <c r="BN3065" s="4"/>
      <c r="BO3065" s="4"/>
      <c r="BP3065" s="4"/>
      <c r="BQ3065" s="4"/>
      <c r="BR3065" s="4"/>
      <c r="BS3065" s="4"/>
      <c r="BT3065" s="4"/>
      <c r="BU3065" s="4"/>
      <c r="BV3065" s="4"/>
      <c r="BW3065" s="4"/>
      <c r="BZ3065" s="7"/>
      <c r="CF3065" s="7"/>
      <c r="CG3065" s="14"/>
      <c r="CH3065" s="7"/>
      <c r="CI3065" s="14"/>
      <c r="CJ3065" s="7"/>
      <c r="CK3065" s="14"/>
      <c r="CL3065" s="7"/>
      <c r="CM3065" s="14"/>
    </row>
    <row r="3066" spans="1:91" x14ac:dyDescent="0.3">
      <c r="A3066" s="10">
        <v>151</v>
      </c>
      <c r="B3066" s="36" t="s">
        <v>1025</v>
      </c>
      <c r="G3066" s="36" t="s">
        <v>8493</v>
      </c>
      <c r="K3066" s="7"/>
      <c r="L3066" s="7" t="s">
        <v>834</v>
      </c>
      <c r="M3066" s="7" t="s">
        <v>669</v>
      </c>
      <c r="N3066" s="4"/>
      <c r="O3066" s="4"/>
      <c r="P3066" s="4"/>
      <c r="Q3066" s="4"/>
      <c r="R3066" s="4"/>
      <c r="S3066" s="4"/>
      <c r="T3066" s="4"/>
      <c r="U3066" s="4"/>
      <c r="V3066" s="4"/>
      <c r="W3066" s="4"/>
      <c r="X3066" s="4"/>
      <c r="Y3066" s="4"/>
      <c r="Z3066" s="4"/>
      <c r="AA3066" s="4"/>
      <c r="AB3066" s="4"/>
      <c r="AC3066" s="4"/>
      <c r="AD3066" s="4"/>
      <c r="AE3066" s="4"/>
      <c r="AF3066" s="4"/>
      <c r="AG3066" s="4"/>
      <c r="AH3066" s="4"/>
      <c r="AI3066" s="4"/>
      <c r="AJ3066" s="4"/>
      <c r="AK3066" s="4"/>
      <c r="AL3066" s="4"/>
      <c r="AM3066" s="4"/>
      <c r="AN3066" s="4"/>
      <c r="AO3066" s="4"/>
      <c r="AP3066" s="4"/>
      <c r="AQ3066" s="4"/>
      <c r="AR3066" s="4"/>
      <c r="AS3066" s="4"/>
      <c r="AT3066" s="4"/>
      <c r="AU3066" s="4"/>
      <c r="AV3066" s="4"/>
      <c r="AW3066" s="4"/>
      <c r="AX3066" s="4"/>
      <c r="AY3066" s="4"/>
      <c r="AZ3066" s="4"/>
      <c r="BA3066" s="4"/>
      <c r="BB3066" s="4"/>
      <c r="BC3066" s="4"/>
      <c r="BD3066" s="4"/>
      <c r="BE3066" s="4"/>
      <c r="BF3066" s="4"/>
      <c r="BG3066" s="4"/>
      <c r="BH3066" s="4"/>
      <c r="BI3066" s="4"/>
      <c r="BJ3066" s="4"/>
      <c r="BK3066" s="4"/>
      <c r="BL3066" s="4"/>
      <c r="BM3066" s="4"/>
      <c r="BN3066" s="4"/>
      <c r="BO3066" s="4"/>
      <c r="BP3066" s="4"/>
      <c r="BQ3066" s="4"/>
      <c r="BR3066" s="4"/>
      <c r="BS3066" s="4"/>
      <c r="BT3066" s="4"/>
      <c r="BU3066" s="4"/>
      <c r="BV3066" s="4"/>
      <c r="BW3066" s="4"/>
      <c r="BZ3066" s="7"/>
      <c r="CF3066" s="7"/>
      <c r="CG3066" s="14"/>
      <c r="CH3066" s="7"/>
      <c r="CI3066" s="14"/>
      <c r="CJ3066" s="7"/>
      <c r="CK3066" s="14"/>
      <c r="CL3066" s="7"/>
      <c r="CM3066" s="14"/>
    </row>
    <row r="3067" spans="1:91" x14ac:dyDescent="0.3">
      <c r="A3067" s="10">
        <v>151</v>
      </c>
      <c r="B3067" s="36" t="s">
        <v>5148</v>
      </c>
      <c r="G3067" s="36" t="s">
        <v>8494</v>
      </c>
      <c r="K3067" s="7"/>
      <c r="L3067" s="7" t="s">
        <v>834</v>
      </c>
      <c r="M3067" s="7" t="s">
        <v>669</v>
      </c>
      <c r="N3067" s="4"/>
      <c r="O3067" s="4"/>
      <c r="P3067" s="4"/>
      <c r="Q3067" s="4"/>
      <c r="R3067" s="4"/>
      <c r="S3067" s="4"/>
      <c r="T3067" s="4"/>
      <c r="U3067" s="4"/>
      <c r="V3067" s="4"/>
      <c r="W3067" s="4"/>
      <c r="X3067" s="4"/>
      <c r="Y3067" s="4"/>
      <c r="Z3067" s="4"/>
      <c r="AA3067" s="4"/>
      <c r="AB3067" s="4"/>
      <c r="AC3067" s="4"/>
      <c r="AD3067" s="4"/>
      <c r="AE3067" s="4"/>
      <c r="AF3067" s="4"/>
      <c r="AG3067" s="4"/>
      <c r="AH3067" s="4"/>
      <c r="AI3067" s="4"/>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c r="BF3067" s="4"/>
      <c r="BG3067" s="4"/>
      <c r="BH3067" s="4"/>
      <c r="BI3067" s="4"/>
      <c r="BJ3067" s="4"/>
      <c r="BK3067" s="4"/>
      <c r="BL3067" s="4"/>
      <c r="BM3067" s="4"/>
      <c r="BN3067" s="4"/>
      <c r="BO3067" s="4"/>
      <c r="BP3067" s="4"/>
      <c r="BQ3067" s="4"/>
      <c r="BR3067" s="4"/>
      <c r="BS3067" s="4"/>
      <c r="BT3067" s="4"/>
      <c r="BU3067" s="4"/>
      <c r="BV3067" s="4"/>
      <c r="BW3067" s="4"/>
      <c r="BZ3067" s="7"/>
      <c r="CF3067" s="7"/>
      <c r="CG3067" s="14"/>
      <c r="CH3067" s="7"/>
      <c r="CI3067" s="14"/>
      <c r="CJ3067" s="7"/>
      <c r="CK3067" s="14"/>
      <c r="CL3067" s="7"/>
      <c r="CM3067" s="14"/>
    </row>
    <row r="3068" spans="1:91" x14ac:dyDescent="0.3">
      <c r="A3068" s="10">
        <v>151</v>
      </c>
      <c r="B3068" s="36" t="s">
        <v>921</v>
      </c>
      <c r="G3068" s="36" t="s">
        <v>8495</v>
      </c>
      <c r="K3068" s="7"/>
      <c r="L3068" s="7" t="s">
        <v>834</v>
      </c>
      <c r="M3068" s="7" t="s">
        <v>618</v>
      </c>
      <c r="N3068" s="4"/>
      <c r="O3068" s="4"/>
      <c r="P3068" s="4"/>
      <c r="Q3068" s="4"/>
      <c r="R3068" s="4"/>
      <c r="S3068" s="4"/>
      <c r="T3068" s="4"/>
      <c r="U3068" s="4"/>
      <c r="V3068" s="4"/>
      <c r="W3068" s="4"/>
      <c r="X3068" s="4"/>
      <c r="Y3068" s="4"/>
      <c r="Z3068" s="4"/>
      <c r="AA3068" s="4"/>
      <c r="AB3068" s="4"/>
      <c r="AC3068" s="4"/>
      <c r="AD3068" s="4"/>
      <c r="AE3068" s="4"/>
      <c r="AF3068" s="4"/>
      <c r="AG3068" s="4"/>
      <c r="AH3068" s="4"/>
      <c r="AI3068" s="4"/>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c r="BF3068" s="4"/>
      <c r="BG3068" s="4"/>
      <c r="BH3068" s="4"/>
      <c r="BI3068" s="4"/>
      <c r="BJ3068" s="4"/>
      <c r="BK3068" s="4"/>
      <c r="BL3068" s="4"/>
      <c r="BM3068" s="4"/>
      <c r="BN3068" s="4"/>
      <c r="BO3068" s="4"/>
      <c r="BP3068" s="4"/>
      <c r="BQ3068" s="4"/>
      <c r="BR3068" s="4"/>
      <c r="BS3068" s="4"/>
      <c r="BT3068" s="4"/>
      <c r="BU3068" s="4"/>
      <c r="BV3068" s="4"/>
      <c r="BW3068" s="4"/>
      <c r="BZ3068" s="7"/>
      <c r="CF3068" s="7"/>
      <c r="CG3068" s="14"/>
      <c r="CH3068" s="7"/>
      <c r="CI3068" s="14"/>
      <c r="CJ3068" s="7"/>
      <c r="CK3068" s="14"/>
      <c r="CL3068" s="7"/>
      <c r="CM3068" s="14"/>
    </row>
    <row r="3069" spans="1:91" x14ac:dyDescent="0.3">
      <c r="A3069" s="10">
        <v>151</v>
      </c>
      <c r="B3069" s="36" t="s">
        <v>913</v>
      </c>
      <c r="G3069" s="36" t="s">
        <v>8496</v>
      </c>
      <c r="K3069" s="7"/>
      <c r="L3069" s="7" t="s">
        <v>834</v>
      </c>
      <c r="M3069" s="7" t="s">
        <v>618</v>
      </c>
      <c r="N3069" s="4"/>
      <c r="O3069" s="4"/>
      <c r="P3069" s="4"/>
      <c r="Q3069" s="4"/>
      <c r="R3069" s="4"/>
      <c r="S3069" s="4"/>
      <c r="T3069" s="4"/>
      <c r="U3069" s="4"/>
      <c r="V3069" s="4"/>
      <c r="W3069" s="4"/>
      <c r="X3069" s="4"/>
      <c r="Y3069" s="4"/>
      <c r="Z3069" s="4"/>
      <c r="AA3069" s="4"/>
      <c r="AB3069" s="4"/>
      <c r="AC3069" s="4"/>
      <c r="AD3069" s="4"/>
      <c r="AE3069" s="4"/>
      <c r="AF3069" s="4"/>
      <c r="AG3069" s="4"/>
      <c r="AH3069" s="4"/>
      <c r="AI3069" s="4"/>
      <c r="AJ3069" s="4"/>
      <c r="AK3069" s="4"/>
      <c r="AL3069" s="4"/>
      <c r="AM3069" s="4"/>
      <c r="AN3069" s="4"/>
      <c r="AO3069" s="4"/>
      <c r="AP3069" s="4"/>
      <c r="AQ3069" s="4"/>
      <c r="AR3069" s="4"/>
      <c r="AS3069" s="4"/>
      <c r="AT3069" s="4"/>
      <c r="AU3069" s="4"/>
      <c r="AV3069" s="4"/>
      <c r="AW3069" s="4"/>
      <c r="AX3069" s="4"/>
      <c r="AY3069" s="4"/>
      <c r="AZ3069" s="4"/>
      <c r="BA3069" s="4"/>
      <c r="BB3069" s="4"/>
      <c r="BC3069" s="4"/>
      <c r="BD3069" s="4"/>
      <c r="BE3069" s="4"/>
      <c r="BF3069" s="4"/>
      <c r="BG3069" s="4"/>
      <c r="BH3069" s="4"/>
      <c r="BI3069" s="4"/>
      <c r="BJ3069" s="4"/>
      <c r="BK3069" s="4"/>
      <c r="BL3069" s="4"/>
      <c r="BM3069" s="4"/>
      <c r="BN3069" s="4"/>
      <c r="BO3069" s="4"/>
      <c r="BP3069" s="4"/>
      <c r="BQ3069" s="4"/>
      <c r="BR3069" s="4"/>
      <c r="BS3069" s="4"/>
      <c r="BT3069" s="4"/>
      <c r="BU3069" s="4"/>
      <c r="BV3069" s="4"/>
      <c r="BW3069" s="4"/>
      <c r="BZ3069" s="7"/>
      <c r="CF3069" s="7"/>
      <c r="CG3069" s="14"/>
      <c r="CH3069" s="7"/>
      <c r="CI3069" s="14"/>
      <c r="CJ3069" s="7"/>
      <c r="CK3069" s="14"/>
      <c r="CL3069" s="7"/>
      <c r="CM3069" s="14"/>
    </row>
    <row r="3070" spans="1:91" x14ac:dyDescent="0.3">
      <c r="A3070" s="10">
        <v>151</v>
      </c>
      <c r="B3070" s="36" t="s">
        <v>913</v>
      </c>
      <c r="G3070" s="36" t="s">
        <v>8497</v>
      </c>
      <c r="K3070" s="7"/>
      <c r="L3070" s="7" t="s">
        <v>834</v>
      </c>
      <c r="M3070" s="7" t="s">
        <v>618</v>
      </c>
      <c r="N3070" s="4"/>
      <c r="O3070" s="4"/>
      <c r="P3070" s="4"/>
      <c r="Q3070" s="4"/>
      <c r="R3070" s="4"/>
      <c r="S3070" s="4"/>
      <c r="T3070" s="4"/>
      <c r="U3070" s="4"/>
      <c r="V3070" s="4"/>
      <c r="W3070" s="4"/>
      <c r="X3070" s="4"/>
      <c r="Y3070" s="4"/>
      <c r="Z3070" s="4"/>
      <c r="AA3070" s="4"/>
      <c r="AB3070" s="4"/>
      <c r="AC3070" s="4"/>
      <c r="AD3070" s="4"/>
      <c r="AE3070" s="4"/>
      <c r="AF3070" s="4"/>
      <c r="AG3070" s="4"/>
      <c r="AH3070" s="4"/>
      <c r="AI3070" s="4"/>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c r="BF3070" s="4"/>
      <c r="BG3070" s="4"/>
      <c r="BH3070" s="4"/>
      <c r="BI3070" s="4"/>
      <c r="BJ3070" s="4"/>
      <c r="BK3070" s="4"/>
      <c r="BL3070" s="4"/>
      <c r="BM3070" s="4"/>
      <c r="BN3070" s="4"/>
      <c r="BO3070" s="4"/>
      <c r="BP3070" s="4"/>
      <c r="BQ3070" s="4"/>
      <c r="BR3070" s="4"/>
      <c r="BS3070" s="4"/>
      <c r="BT3070" s="4"/>
      <c r="BU3070" s="4"/>
      <c r="BV3070" s="4"/>
      <c r="BW3070" s="4"/>
      <c r="BZ3070" s="7"/>
      <c r="CF3070" s="7"/>
      <c r="CG3070" s="14"/>
      <c r="CH3070" s="7"/>
      <c r="CI3070" s="14"/>
      <c r="CJ3070" s="7"/>
      <c r="CK3070" s="14"/>
      <c r="CL3070" s="7"/>
      <c r="CM3070" s="14"/>
    </row>
    <row r="3071" spans="1:91" x14ac:dyDescent="0.3">
      <c r="A3071" s="10">
        <v>151</v>
      </c>
      <c r="B3071" s="36" t="s">
        <v>860</v>
      </c>
      <c r="G3071" s="36" t="s">
        <v>8498</v>
      </c>
      <c r="K3071" s="7"/>
      <c r="L3071" s="7" t="s">
        <v>834</v>
      </c>
      <c r="M3071" s="7" t="s">
        <v>669</v>
      </c>
      <c r="N3071" s="4"/>
      <c r="O3071" s="4"/>
      <c r="P3071" s="4"/>
      <c r="Q3071" s="4"/>
      <c r="R3071" s="4"/>
      <c r="S3071" s="4"/>
      <c r="T3071" s="4"/>
      <c r="U3071" s="4"/>
      <c r="V3071" s="4"/>
      <c r="W3071" s="4"/>
      <c r="X3071" s="4"/>
      <c r="Y3071" s="4"/>
      <c r="Z3071" s="4"/>
      <c r="AA3071" s="4"/>
      <c r="AB3071" s="4"/>
      <c r="AC3071" s="4"/>
      <c r="AD3071" s="4"/>
      <c r="AE3071" s="4"/>
      <c r="AF3071" s="4"/>
      <c r="AG3071" s="4"/>
      <c r="AH3071" s="4"/>
      <c r="AI3071" s="4"/>
      <c r="AJ3071" s="4"/>
      <c r="AK3071" s="4"/>
      <c r="AL3071" s="4"/>
      <c r="AM3071" s="4"/>
      <c r="AN3071" s="4"/>
      <c r="AO3071" s="4"/>
      <c r="AP3071" s="4"/>
      <c r="AQ3071" s="4"/>
      <c r="AR3071" s="4"/>
      <c r="AS3071" s="4"/>
      <c r="AT3071" s="4"/>
      <c r="AU3071" s="4"/>
      <c r="AV3071" s="4"/>
      <c r="AW3071" s="4"/>
      <c r="AX3071" s="4"/>
      <c r="AY3071" s="4"/>
      <c r="AZ3071" s="4"/>
      <c r="BA3071" s="4"/>
      <c r="BB3071" s="4"/>
      <c r="BC3071" s="4"/>
      <c r="BD3071" s="4"/>
      <c r="BE3071" s="4"/>
      <c r="BF3071" s="4"/>
      <c r="BG3071" s="4"/>
      <c r="BH3071" s="4"/>
      <c r="BI3071" s="4"/>
      <c r="BJ3071" s="4"/>
      <c r="BK3071" s="4"/>
      <c r="BL3071" s="4"/>
      <c r="BM3071" s="4"/>
      <c r="BN3071" s="4"/>
      <c r="BO3071" s="4"/>
      <c r="BP3071" s="4"/>
      <c r="BQ3071" s="4"/>
      <c r="BR3071" s="4"/>
      <c r="BS3071" s="4"/>
      <c r="BT3071" s="4"/>
      <c r="BU3071" s="4"/>
      <c r="BV3071" s="4"/>
      <c r="BW3071" s="4"/>
      <c r="BZ3071" s="7"/>
      <c r="CF3071" s="7"/>
      <c r="CG3071" s="14"/>
      <c r="CH3071" s="7"/>
      <c r="CI3071" s="14"/>
      <c r="CJ3071" s="7"/>
      <c r="CK3071" s="14"/>
      <c r="CL3071" s="7"/>
      <c r="CM3071" s="14"/>
    </row>
    <row r="3072" spans="1:91" x14ac:dyDescent="0.3">
      <c r="A3072" s="10">
        <v>151</v>
      </c>
      <c r="B3072" s="36" t="s">
        <v>860</v>
      </c>
      <c r="G3072" s="36" t="s">
        <v>8499</v>
      </c>
      <c r="K3072" s="7"/>
      <c r="L3072" s="7" t="s">
        <v>834</v>
      </c>
      <c r="M3072" s="7" t="s">
        <v>669</v>
      </c>
      <c r="N3072" s="4"/>
      <c r="O3072" s="4"/>
      <c r="P3072" s="4"/>
      <c r="Q3072" s="4"/>
      <c r="R3072" s="4"/>
      <c r="S3072" s="4"/>
      <c r="T3072" s="4"/>
      <c r="U3072" s="4"/>
      <c r="V3072" s="4"/>
      <c r="W3072" s="4"/>
      <c r="X3072" s="4"/>
      <c r="Y3072" s="4"/>
      <c r="Z3072" s="4"/>
      <c r="AA3072" s="4"/>
      <c r="AB3072" s="4"/>
      <c r="AC3072" s="4"/>
      <c r="AD3072" s="4"/>
      <c r="AE3072" s="4"/>
      <c r="AF3072" s="4"/>
      <c r="AG3072" s="4"/>
      <c r="AH3072" s="4"/>
      <c r="AI3072" s="4"/>
      <c r="AJ3072" s="4"/>
      <c r="AK3072" s="4"/>
      <c r="AL3072" s="4"/>
      <c r="AM3072" s="4"/>
      <c r="AN3072" s="4"/>
      <c r="AO3072" s="4"/>
      <c r="AP3072" s="4"/>
      <c r="AQ3072" s="4"/>
      <c r="AR3072" s="4"/>
      <c r="AS3072" s="4"/>
      <c r="AT3072" s="4"/>
      <c r="AU3072" s="4"/>
      <c r="AV3072" s="4"/>
      <c r="AW3072" s="4"/>
      <c r="AX3072" s="4"/>
      <c r="AY3072" s="4"/>
      <c r="AZ3072" s="4"/>
      <c r="BA3072" s="4"/>
      <c r="BB3072" s="4"/>
      <c r="BC3072" s="4"/>
      <c r="BD3072" s="4"/>
      <c r="BE3072" s="4"/>
      <c r="BF3072" s="4"/>
      <c r="BG3072" s="4"/>
      <c r="BH3072" s="4"/>
      <c r="BI3072" s="4"/>
      <c r="BJ3072" s="4"/>
      <c r="BK3072" s="4"/>
      <c r="BL3072" s="4"/>
      <c r="BM3072" s="4"/>
      <c r="BN3072" s="4"/>
      <c r="BO3072" s="4"/>
      <c r="BP3072" s="4"/>
      <c r="BQ3072" s="4"/>
      <c r="BR3072" s="4"/>
      <c r="BS3072" s="4"/>
      <c r="BT3072" s="4"/>
      <c r="BU3072" s="4"/>
      <c r="BV3072" s="4"/>
      <c r="BW3072" s="4"/>
      <c r="BZ3072" s="7"/>
      <c r="CF3072" s="7"/>
      <c r="CG3072" s="14"/>
      <c r="CH3072" s="7"/>
      <c r="CI3072" s="14"/>
      <c r="CJ3072" s="7"/>
      <c r="CK3072" s="14"/>
      <c r="CL3072" s="7"/>
      <c r="CM3072" s="14"/>
    </row>
    <row r="3073" spans="1:91" x14ac:dyDescent="0.3">
      <c r="A3073" s="10">
        <v>151</v>
      </c>
      <c r="B3073" s="36" t="s">
        <v>1349</v>
      </c>
      <c r="G3073" s="36" t="s">
        <v>8500</v>
      </c>
      <c r="K3073" s="7"/>
      <c r="L3073" s="7" t="s">
        <v>834</v>
      </c>
      <c r="M3073" s="7" t="s">
        <v>765</v>
      </c>
      <c r="N3073" s="4"/>
      <c r="O3073" s="4"/>
      <c r="P3073" s="4"/>
      <c r="Q3073" s="4"/>
      <c r="R3073" s="4"/>
      <c r="S3073" s="4"/>
      <c r="T3073" s="4"/>
      <c r="U3073" s="4"/>
      <c r="V3073" s="4"/>
      <c r="W3073" s="4"/>
      <c r="X3073" s="4"/>
      <c r="Y3073" s="4"/>
      <c r="Z3073" s="4"/>
      <c r="AA3073" s="4"/>
      <c r="AB3073" s="4"/>
      <c r="AC3073" s="4"/>
      <c r="AD3073" s="4"/>
      <c r="AE3073" s="4"/>
      <c r="AF3073" s="4"/>
      <c r="AG3073" s="4"/>
      <c r="AH3073" s="4"/>
      <c r="AI3073" s="4"/>
      <c r="AJ3073" s="4"/>
      <c r="AK3073" s="4"/>
      <c r="AL3073" s="4"/>
      <c r="AM3073" s="4"/>
      <c r="AN3073" s="4"/>
      <c r="AO3073" s="4"/>
      <c r="AP3073" s="4"/>
      <c r="AQ3073" s="4"/>
      <c r="AR3073" s="4"/>
      <c r="AS3073" s="4"/>
      <c r="AT3073" s="4"/>
      <c r="AU3073" s="4"/>
      <c r="AV3073" s="4"/>
      <c r="AW3073" s="4"/>
      <c r="AX3073" s="4"/>
      <c r="AY3073" s="4"/>
      <c r="AZ3073" s="4"/>
      <c r="BA3073" s="4"/>
      <c r="BB3073" s="4"/>
      <c r="BC3073" s="4"/>
      <c r="BD3073" s="4"/>
      <c r="BE3073" s="4"/>
      <c r="BF3073" s="4"/>
      <c r="BG3073" s="4"/>
      <c r="BH3073" s="4"/>
      <c r="BI3073" s="4"/>
      <c r="BJ3073" s="4"/>
      <c r="BK3073" s="4"/>
      <c r="BL3073" s="4"/>
      <c r="BM3073" s="4"/>
      <c r="BN3073" s="4"/>
      <c r="BO3073" s="4"/>
      <c r="BP3073" s="4"/>
      <c r="BQ3073" s="4"/>
      <c r="BR3073" s="4"/>
      <c r="BS3073" s="4"/>
      <c r="BT3073" s="4"/>
      <c r="BU3073" s="4"/>
      <c r="BV3073" s="4"/>
      <c r="BW3073" s="4"/>
      <c r="BZ3073" s="7"/>
      <c r="CF3073" s="7"/>
      <c r="CG3073" s="14"/>
      <c r="CH3073" s="7"/>
      <c r="CI3073" s="14"/>
      <c r="CJ3073" s="7"/>
      <c r="CK3073" s="14"/>
      <c r="CL3073" s="7"/>
      <c r="CM3073" s="14"/>
    </row>
    <row r="3074" spans="1:91" x14ac:dyDescent="0.3">
      <c r="A3074" s="10">
        <v>151</v>
      </c>
      <c r="B3074" s="36" t="s">
        <v>860</v>
      </c>
      <c r="G3074" s="36" t="s">
        <v>8501</v>
      </c>
      <c r="K3074" s="7"/>
      <c r="L3074" s="7" t="s">
        <v>834</v>
      </c>
      <c r="M3074" s="7" t="s">
        <v>765</v>
      </c>
      <c r="N3074" s="4"/>
      <c r="O3074" s="4"/>
      <c r="P3074" s="4"/>
      <c r="Q3074" s="4"/>
      <c r="R3074" s="4"/>
      <c r="S3074" s="4"/>
      <c r="T3074" s="4"/>
      <c r="U3074" s="4"/>
      <c r="V3074" s="4"/>
      <c r="W3074" s="4"/>
      <c r="X3074" s="4"/>
      <c r="Y3074" s="4"/>
      <c r="Z3074" s="4"/>
      <c r="AA3074" s="4"/>
      <c r="AB3074" s="4"/>
      <c r="AC3074" s="4"/>
      <c r="AD3074" s="4"/>
      <c r="AE3074" s="4"/>
      <c r="AF3074" s="4"/>
      <c r="AG3074" s="4"/>
      <c r="AH3074" s="4"/>
      <c r="AI3074" s="4"/>
      <c r="AJ3074" s="4"/>
      <c r="AK3074" s="4"/>
      <c r="AL3074" s="4"/>
      <c r="AM3074" s="4"/>
      <c r="AN3074" s="4"/>
      <c r="AO3074" s="4"/>
      <c r="AP3074" s="4"/>
      <c r="AQ3074" s="4"/>
      <c r="AR3074" s="4"/>
      <c r="AS3074" s="4"/>
      <c r="AT3074" s="4"/>
      <c r="AU3074" s="4"/>
      <c r="AV3074" s="4"/>
      <c r="AW3074" s="4"/>
      <c r="AX3074" s="4"/>
      <c r="AY3074" s="4"/>
      <c r="AZ3074" s="4"/>
      <c r="BA3074" s="4"/>
      <c r="BB3074" s="4"/>
      <c r="BC3074" s="4"/>
      <c r="BD3074" s="4"/>
      <c r="BE3074" s="4"/>
      <c r="BF3074" s="4"/>
      <c r="BG3074" s="4"/>
      <c r="BH3074" s="4"/>
      <c r="BI3074" s="4"/>
      <c r="BJ3074" s="4"/>
      <c r="BK3074" s="4"/>
      <c r="BL3074" s="4"/>
      <c r="BM3074" s="4"/>
      <c r="BN3074" s="4"/>
      <c r="BO3074" s="4"/>
      <c r="BP3074" s="4"/>
      <c r="BQ3074" s="4"/>
      <c r="BR3074" s="4"/>
      <c r="BS3074" s="4"/>
      <c r="BT3074" s="4"/>
      <c r="BU3074" s="4"/>
      <c r="BV3074" s="4"/>
      <c r="BW3074" s="4"/>
      <c r="BZ3074" s="7"/>
      <c r="CF3074" s="7"/>
      <c r="CG3074" s="14"/>
      <c r="CH3074" s="7"/>
      <c r="CI3074" s="14"/>
      <c r="CJ3074" s="7"/>
      <c r="CK3074" s="14"/>
      <c r="CL3074" s="7"/>
      <c r="CM3074" s="14"/>
    </row>
    <row r="3075" spans="1:91" x14ac:dyDescent="0.3">
      <c r="A3075" s="10">
        <v>151</v>
      </c>
      <c r="B3075" s="36" t="s">
        <v>7261</v>
      </c>
      <c r="G3075" s="36" t="s">
        <v>8502</v>
      </c>
      <c r="K3075" s="7"/>
      <c r="L3075" s="7" t="s">
        <v>834</v>
      </c>
      <c r="M3075" s="7" t="s">
        <v>669</v>
      </c>
      <c r="N3075" s="4"/>
      <c r="O3075" s="4"/>
      <c r="P3075" s="4"/>
      <c r="Q3075" s="4"/>
      <c r="R3075" s="4"/>
      <c r="S3075" s="4"/>
      <c r="T3075" s="4"/>
      <c r="U3075" s="4"/>
      <c r="V3075" s="4"/>
      <c r="W3075" s="4"/>
      <c r="X3075" s="4"/>
      <c r="Y3075" s="4"/>
      <c r="Z3075" s="4"/>
      <c r="AA3075" s="4"/>
      <c r="AB3075" s="4"/>
      <c r="AC3075" s="4"/>
      <c r="AD3075" s="4"/>
      <c r="AE3075" s="4"/>
      <c r="AF3075" s="4"/>
      <c r="AG3075" s="4"/>
      <c r="AH3075" s="4"/>
      <c r="AI3075" s="4"/>
      <c r="AJ3075" s="4"/>
      <c r="AK3075" s="4"/>
      <c r="AL3075" s="4"/>
      <c r="AM3075" s="4"/>
      <c r="AN3075" s="4"/>
      <c r="AO3075" s="4"/>
      <c r="AP3075" s="4"/>
      <c r="AQ3075" s="4"/>
      <c r="AR3075" s="4"/>
      <c r="AS3075" s="4"/>
      <c r="AT3075" s="4"/>
      <c r="AU3075" s="4"/>
      <c r="AV3075" s="4"/>
      <c r="AW3075" s="4"/>
      <c r="AX3075" s="4"/>
      <c r="AY3075" s="4"/>
      <c r="AZ3075" s="4"/>
      <c r="BA3075" s="4"/>
      <c r="BB3075" s="4"/>
      <c r="BC3075" s="4"/>
      <c r="BD3075" s="4"/>
      <c r="BE3075" s="4"/>
      <c r="BF3075" s="4"/>
      <c r="BG3075" s="4"/>
      <c r="BH3075" s="4"/>
      <c r="BI3075" s="4"/>
      <c r="BJ3075" s="4"/>
      <c r="BK3075" s="4"/>
      <c r="BL3075" s="4"/>
      <c r="BM3075" s="4"/>
      <c r="BN3075" s="4"/>
      <c r="BO3075" s="4"/>
      <c r="BP3075" s="4"/>
      <c r="BQ3075" s="4"/>
      <c r="BR3075" s="4"/>
      <c r="BS3075" s="4"/>
      <c r="BT3075" s="4"/>
      <c r="BU3075" s="4"/>
      <c r="BV3075" s="4"/>
      <c r="BW3075" s="4"/>
      <c r="BZ3075" s="7"/>
      <c r="CF3075" s="7"/>
      <c r="CG3075" s="14"/>
      <c r="CH3075" s="7"/>
      <c r="CI3075" s="14"/>
      <c r="CJ3075" s="7"/>
      <c r="CK3075" s="14"/>
      <c r="CL3075" s="7"/>
      <c r="CM3075" s="14"/>
    </row>
    <row r="3076" spans="1:91" x14ac:dyDescent="0.3">
      <c r="A3076" s="10">
        <v>151</v>
      </c>
      <c r="B3076" s="36" t="s">
        <v>868</v>
      </c>
      <c r="G3076" s="36" t="s">
        <v>8503</v>
      </c>
      <c r="K3076" s="7"/>
      <c r="L3076" s="7" t="s">
        <v>834</v>
      </c>
      <c r="M3076" s="7" t="s">
        <v>669</v>
      </c>
      <c r="N3076" s="4"/>
      <c r="O3076" s="4"/>
      <c r="P3076" s="4"/>
      <c r="Q3076" s="4"/>
      <c r="R3076" s="4"/>
      <c r="S3076" s="4"/>
      <c r="T3076" s="4"/>
      <c r="U3076" s="4"/>
      <c r="V3076" s="4"/>
      <c r="W3076" s="4"/>
      <c r="X3076" s="4"/>
      <c r="Y3076" s="4"/>
      <c r="Z3076" s="4"/>
      <c r="AA3076" s="4"/>
      <c r="AB3076" s="4"/>
      <c r="AC3076" s="4"/>
      <c r="AD3076" s="4"/>
      <c r="AE3076" s="4"/>
      <c r="AF3076" s="4"/>
      <c r="AG3076" s="4"/>
      <c r="AH3076" s="4"/>
      <c r="AI3076" s="4"/>
      <c r="AJ3076" s="4"/>
      <c r="AK3076" s="4"/>
      <c r="AL3076" s="4"/>
      <c r="AM3076" s="4"/>
      <c r="AN3076" s="4"/>
      <c r="AO3076" s="4"/>
      <c r="AP3076" s="4"/>
      <c r="AQ3076" s="4"/>
      <c r="AR3076" s="4"/>
      <c r="AS3076" s="4"/>
      <c r="AT3076" s="4"/>
      <c r="AU3076" s="4"/>
      <c r="AV3076" s="4"/>
      <c r="AW3076" s="4"/>
      <c r="AX3076" s="4"/>
      <c r="AY3076" s="4"/>
      <c r="AZ3076" s="4"/>
      <c r="BA3076" s="4"/>
      <c r="BB3076" s="4"/>
      <c r="BC3076" s="4"/>
      <c r="BD3076" s="4"/>
      <c r="BE3076" s="4"/>
      <c r="BF3076" s="4"/>
      <c r="BG3076" s="4"/>
      <c r="BH3076" s="4"/>
      <c r="BI3076" s="4"/>
      <c r="BJ3076" s="4"/>
      <c r="BK3076" s="4"/>
      <c r="BL3076" s="4"/>
      <c r="BM3076" s="4"/>
      <c r="BN3076" s="4"/>
      <c r="BO3076" s="4"/>
      <c r="BP3076" s="4"/>
      <c r="BQ3076" s="4"/>
      <c r="BR3076" s="4"/>
      <c r="BS3076" s="4"/>
      <c r="BT3076" s="4"/>
      <c r="BU3076" s="4"/>
      <c r="BV3076" s="4"/>
      <c r="BW3076" s="4"/>
      <c r="BZ3076" s="7"/>
      <c r="CF3076" s="7"/>
      <c r="CG3076" s="14"/>
      <c r="CH3076" s="7"/>
      <c r="CI3076" s="14"/>
      <c r="CJ3076" s="7"/>
      <c r="CK3076" s="14"/>
      <c r="CL3076" s="7"/>
      <c r="CM3076" s="14"/>
    </row>
    <row r="3077" spans="1:91" x14ac:dyDescent="0.3">
      <c r="A3077" s="10">
        <v>151</v>
      </c>
      <c r="B3077" s="36" t="s">
        <v>1025</v>
      </c>
      <c r="G3077" s="36" t="s">
        <v>8504</v>
      </c>
      <c r="K3077" s="7"/>
      <c r="L3077" s="7" t="s">
        <v>834</v>
      </c>
      <c r="M3077" s="7" t="s">
        <v>639</v>
      </c>
      <c r="N3077" s="4"/>
      <c r="O3077" s="4"/>
      <c r="P3077" s="4"/>
      <c r="Q3077" s="4"/>
      <c r="R3077" s="4"/>
      <c r="S3077" s="4"/>
      <c r="T3077" s="4"/>
      <c r="U3077" s="4"/>
      <c r="V3077" s="4"/>
      <c r="W3077" s="4"/>
      <c r="X3077" s="4"/>
      <c r="Y3077" s="4"/>
      <c r="Z3077" s="4"/>
      <c r="AA3077" s="4"/>
      <c r="AB3077" s="4"/>
      <c r="AC3077" s="4"/>
      <c r="AD3077" s="4"/>
      <c r="AE3077" s="4"/>
      <c r="AF3077" s="4"/>
      <c r="AG3077" s="4"/>
      <c r="AH3077" s="4"/>
      <c r="AI3077" s="4"/>
      <c r="AJ3077" s="4"/>
      <c r="AK3077" s="4"/>
      <c r="AL3077" s="4"/>
      <c r="AM3077" s="4"/>
      <c r="AN3077" s="4"/>
      <c r="AO3077" s="4"/>
      <c r="AP3077" s="4"/>
      <c r="AQ3077" s="4"/>
      <c r="AR3077" s="4"/>
      <c r="AS3077" s="4"/>
      <c r="AT3077" s="4"/>
      <c r="AU3077" s="4"/>
      <c r="AV3077" s="4"/>
      <c r="AW3077" s="4"/>
      <c r="AX3077" s="4"/>
      <c r="AY3077" s="4"/>
      <c r="AZ3077" s="4"/>
      <c r="BA3077" s="4"/>
      <c r="BB3077" s="4"/>
      <c r="BC3077" s="4"/>
      <c r="BD3077" s="4"/>
      <c r="BE3077" s="4"/>
      <c r="BF3077" s="4"/>
      <c r="BG3077" s="4"/>
      <c r="BH3077" s="4"/>
      <c r="BI3077" s="4"/>
      <c r="BJ3077" s="4"/>
      <c r="BK3077" s="4"/>
      <c r="BL3077" s="4"/>
      <c r="BM3077" s="4"/>
      <c r="BN3077" s="4"/>
      <c r="BO3077" s="4"/>
      <c r="BP3077" s="4"/>
      <c r="BQ3077" s="4"/>
      <c r="BR3077" s="4"/>
      <c r="BS3077" s="4"/>
      <c r="BT3077" s="4"/>
      <c r="BU3077" s="4"/>
      <c r="BV3077" s="4"/>
      <c r="BW3077" s="4"/>
      <c r="BZ3077" s="7"/>
      <c r="CF3077" s="7"/>
      <c r="CG3077" s="14"/>
      <c r="CH3077" s="7"/>
      <c r="CI3077" s="14"/>
      <c r="CJ3077" s="7"/>
      <c r="CK3077" s="14"/>
      <c r="CL3077" s="7"/>
      <c r="CM3077" s="14"/>
    </row>
    <row r="3078" spans="1:91" x14ac:dyDescent="0.3">
      <c r="A3078" s="10">
        <v>151</v>
      </c>
      <c r="B3078" s="36" t="s">
        <v>886</v>
      </c>
      <c r="G3078" s="36" t="s">
        <v>8505</v>
      </c>
      <c r="K3078" s="7"/>
      <c r="L3078" s="7" t="s">
        <v>834</v>
      </c>
      <c r="M3078" s="7" t="s">
        <v>669</v>
      </c>
      <c r="N3078" s="4"/>
      <c r="O3078" s="4"/>
      <c r="P3078" s="4"/>
      <c r="Q3078" s="4"/>
      <c r="R3078" s="4"/>
      <c r="S3078" s="4"/>
      <c r="T3078" s="4"/>
      <c r="U3078" s="4"/>
      <c r="V3078" s="4"/>
      <c r="W3078" s="4"/>
      <c r="X3078" s="4"/>
      <c r="Y3078" s="4"/>
      <c r="Z3078" s="4"/>
      <c r="AA3078" s="4"/>
      <c r="AB3078" s="4"/>
      <c r="AC3078" s="4"/>
      <c r="AD3078" s="4"/>
      <c r="AE3078" s="4"/>
      <c r="AF3078" s="4"/>
      <c r="AG3078" s="4"/>
      <c r="AH3078" s="4"/>
      <c r="AI3078" s="4"/>
      <c r="AJ3078" s="4"/>
      <c r="AK3078" s="4"/>
      <c r="AL3078" s="4"/>
      <c r="AM3078" s="4"/>
      <c r="AN3078" s="4"/>
      <c r="AO3078" s="4"/>
      <c r="AP3078" s="4"/>
      <c r="AQ3078" s="4"/>
      <c r="AR3078" s="4"/>
      <c r="AS3078" s="4"/>
      <c r="AT3078" s="4"/>
      <c r="AU3078" s="4"/>
      <c r="AV3078" s="4"/>
      <c r="AW3078" s="4"/>
      <c r="AX3078" s="4"/>
      <c r="AY3078" s="4"/>
      <c r="AZ3078" s="4"/>
      <c r="BA3078" s="4"/>
      <c r="BB3078" s="4"/>
      <c r="BC3078" s="4"/>
      <c r="BD3078" s="4"/>
      <c r="BE3078" s="4"/>
      <c r="BF3078" s="4"/>
      <c r="BG3078" s="4"/>
      <c r="BH3078" s="4"/>
      <c r="BI3078" s="4"/>
      <c r="BJ3078" s="4"/>
      <c r="BK3078" s="4"/>
      <c r="BL3078" s="4"/>
      <c r="BM3078" s="4"/>
      <c r="BN3078" s="4"/>
      <c r="BO3078" s="4"/>
      <c r="BP3078" s="4"/>
      <c r="BQ3078" s="4"/>
      <c r="BR3078" s="4"/>
      <c r="BS3078" s="4"/>
      <c r="BT3078" s="4"/>
      <c r="BU3078" s="4"/>
      <c r="BV3078" s="4"/>
      <c r="BW3078" s="4"/>
      <c r="BZ3078" s="7"/>
      <c r="CF3078" s="7"/>
      <c r="CG3078" s="14"/>
      <c r="CH3078" s="7"/>
      <c r="CI3078" s="14"/>
      <c r="CJ3078" s="7"/>
      <c r="CK3078" s="14"/>
      <c r="CL3078" s="7"/>
      <c r="CM3078" s="14"/>
    </row>
    <row r="3079" spans="1:91" x14ac:dyDescent="0.3">
      <c r="A3079" s="10">
        <v>151</v>
      </c>
      <c r="B3079" s="36" t="s">
        <v>840</v>
      </c>
      <c r="G3079" s="36" t="s">
        <v>8506</v>
      </c>
      <c r="K3079" s="7"/>
      <c r="L3079" s="7" t="s">
        <v>834</v>
      </c>
      <c r="M3079" s="7" t="s">
        <v>618</v>
      </c>
      <c r="N3079" s="4"/>
      <c r="O3079" s="4"/>
      <c r="P3079" s="4"/>
      <c r="Q3079" s="4"/>
      <c r="R3079" s="4"/>
      <c r="S3079" s="4"/>
      <c r="T3079" s="4"/>
      <c r="U3079" s="4"/>
      <c r="V3079" s="4"/>
      <c r="W3079" s="4"/>
      <c r="X3079" s="4"/>
      <c r="Y3079" s="4"/>
      <c r="Z3079" s="4"/>
      <c r="AA3079" s="4"/>
      <c r="AB3079" s="4"/>
      <c r="AC3079" s="4"/>
      <c r="AD3079" s="4"/>
      <c r="AE3079" s="4"/>
      <c r="AF3079" s="4"/>
      <c r="AG3079" s="4"/>
      <c r="AH3079" s="4"/>
      <c r="AI3079" s="4"/>
      <c r="AJ3079" s="4"/>
      <c r="AK3079" s="4"/>
      <c r="AL3079" s="4"/>
      <c r="AM3079" s="4"/>
      <c r="AN3079" s="4"/>
      <c r="AO3079" s="4"/>
      <c r="AP3079" s="4"/>
      <c r="AQ3079" s="4"/>
      <c r="AR3079" s="4"/>
      <c r="AS3079" s="4"/>
      <c r="AT3079" s="4"/>
      <c r="AU3079" s="4"/>
      <c r="AV3079" s="4"/>
      <c r="AW3079" s="4"/>
      <c r="AX3079" s="4"/>
      <c r="AY3079" s="4"/>
      <c r="AZ3079" s="4"/>
      <c r="BA3079" s="4"/>
      <c r="BB3079" s="4"/>
      <c r="BC3079" s="4"/>
      <c r="BD3079" s="4"/>
      <c r="BE3079" s="4"/>
      <c r="BF3079" s="4"/>
      <c r="BG3079" s="4"/>
      <c r="BH3079" s="4"/>
      <c r="BI3079" s="4"/>
      <c r="BJ3079" s="4"/>
      <c r="BK3079" s="4"/>
      <c r="BL3079" s="4"/>
      <c r="BM3079" s="4"/>
      <c r="BN3079" s="4"/>
      <c r="BO3079" s="4"/>
      <c r="BP3079" s="4"/>
      <c r="BQ3079" s="4"/>
      <c r="BR3079" s="4"/>
      <c r="BS3079" s="4"/>
      <c r="BT3079" s="4"/>
      <c r="BU3079" s="4"/>
      <c r="BV3079" s="4"/>
      <c r="BW3079" s="4"/>
      <c r="BZ3079" s="7"/>
      <c r="CF3079" s="7"/>
      <c r="CG3079" s="14"/>
      <c r="CH3079" s="7"/>
      <c r="CI3079" s="14"/>
      <c r="CJ3079" s="7"/>
      <c r="CK3079" s="14"/>
      <c r="CL3079" s="7"/>
      <c r="CM3079" s="14"/>
    </row>
    <row r="3080" spans="1:91" x14ac:dyDescent="0.3">
      <c r="A3080" s="10">
        <v>151</v>
      </c>
      <c r="B3080" s="36" t="s">
        <v>1025</v>
      </c>
      <c r="G3080" s="36" t="s">
        <v>8507</v>
      </c>
      <c r="K3080" s="7"/>
      <c r="L3080" s="7" t="s">
        <v>834</v>
      </c>
      <c r="M3080" s="7" t="s">
        <v>639</v>
      </c>
      <c r="N3080" s="4"/>
      <c r="O3080" s="4"/>
      <c r="P3080" s="4"/>
      <c r="Q3080" s="4"/>
      <c r="R3080" s="4"/>
      <c r="S3080" s="4"/>
      <c r="T3080" s="4"/>
      <c r="U3080" s="4"/>
      <c r="V3080" s="4"/>
      <c r="W3080" s="4"/>
      <c r="X3080" s="4"/>
      <c r="Y3080" s="4"/>
      <c r="Z3080" s="4"/>
      <c r="AA3080" s="4"/>
      <c r="AB3080" s="4"/>
      <c r="AC3080" s="4"/>
      <c r="AD3080" s="4"/>
      <c r="AE3080" s="4"/>
      <c r="AF3080" s="4"/>
      <c r="AG3080" s="4"/>
      <c r="AH3080" s="4"/>
      <c r="AI3080" s="4"/>
      <c r="AJ3080" s="4"/>
      <c r="AK3080" s="4"/>
      <c r="AL3080" s="4"/>
      <c r="AM3080" s="4"/>
      <c r="AN3080" s="4"/>
      <c r="AO3080" s="4"/>
      <c r="AP3080" s="4"/>
      <c r="AQ3080" s="4"/>
      <c r="AR3080" s="4"/>
      <c r="AS3080" s="4"/>
      <c r="AT3080" s="4"/>
      <c r="AU3080" s="4"/>
      <c r="AV3080" s="4"/>
      <c r="AW3080" s="4"/>
      <c r="AX3080" s="4"/>
      <c r="AY3080" s="4"/>
      <c r="AZ3080" s="4"/>
      <c r="BA3080" s="4"/>
      <c r="BB3080" s="4"/>
      <c r="BC3080" s="4"/>
      <c r="BD3080" s="4"/>
      <c r="BE3080" s="4"/>
      <c r="BF3080" s="4"/>
      <c r="BG3080" s="4"/>
      <c r="BH3080" s="4"/>
      <c r="BI3080" s="4"/>
      <c r="BJ3080" s="4"/>
      <c r="BK3080" s="4"/>
      <c r="BL3080" s="4"/>
      <c r="BM3080" s="4"/>
      <c r="BN3080" s="4"/>
      <c r="BO3080" s="4"/>
      <c r="BP3080" s="4"/>
      <c r="BQ3080" s="4"/>
      <c r="BR3080" s="4"/>
      <c r="BS3080" s="4"/>
      <c r="BT3080" s="4"/>
      <c r="BU3080" s="4"/>
      <c r="BV3080" s="4"/>
      <c r="BW3080" s="4"/>
      <c r="BZ3080" s="7"/>
      <c r="CF3080" s="7"/>
      <c r="CG3080" s="14"/>
      <c r="CH3080" s="7"/>
      <c r="CI3080" s="14"/>
      <c r="CJ3080" s="7"/>
      <c r="CK3080" s="14"/>
      <c r="CL3080" s="7"/>
      <c r="CM3080" s="14"/>
    </row>
    <row r="3081" spans="1:91" x14ac:dyDescent="0.3">
      <c r="A3081" s="10">
        <v>151</v>
      </c>
      <c r="B3081" s="36" t="s">
        <v>1554</v>
      </c>
      <c r="G3081" s="36" t="s">
        <v>8508</v>
      </c>
      <c r="K3081" s="7"/>
      <c r="L3081" s="7" t="s">
        <v>834</v>
      </c>
      <c r="M3081" s="7" t="s">
        <v>615</v>
      </c>
      <c r="N3081" s="4"/>
      <c r="O3081" s="4"/>
      <c r="P3081" s="4"/>
      <c r="Q3081" s="4"/>
      <c r="R3081" s="4"/>
      <c r="S3081" s="4"/>
      <c r="T3081" s="4"/>
      <c r="U3081" s="4"/>
      <c r="V3081" s="4"/>
      <c r="W3081" s="4"/>
      <c r="X3081" s="4"/>
      <c r="Y3081" s="4"/>
      <c r="Z3081" s="4"/>
      <c r="AA3081" s="4"/>
      <c r="AB3081" s="4"/>
      <c r="AC3081" s="4"/>
      <c r="AD3081" s="4"/>
      <c r="AE3081" s="4"/>
      <c r="AF3081" s="4"/>
      <c r="AG3081" s="4"/>
      <c r="AH3081" s="4"/>
      <c r="AI3081" s="4"/>
      <c r="AJ3081" s="4"/>
      <c r="AK3081" s="4"/>
      <c r="AL3081" s="4"/>
      <c r="AM3081" s="4"/>
      <c r="AN3081" s="4"/>
      <c r="AO3081" s="4"/>
      <c r="AP3081" s="4"/>
      <c r="AQ3081" s="4"/>
      <c r="AR3081" s="4"/>
      <c r="AS3081" s="4"/>
      <c r="AT3081" s="4"/>
      <c r="AU3081" s="4"/>
      <c r="AV3081" s="4"/>
      <c r="AW3081" s="4"/>
      <c r="AX3081" s="4"/>
      <c r="AY3081" s="4"/>
      <c r="AZ3081" s="4"/>
      <c r="BA3081" s="4"/>
      <c r="BB3081" s="4"/>
      <c r="BC3081" s="4"/>
      <c r="BD3081" s="4"/>
      <c r="BE3081" s="4"/>
      <c r="BF3081" s="4"/>
      <c r="BG3081" s="4"/>
      <c r="BH3081" s="4"/>
      <c r="BI3081" s="4"/>
      <c r="BJ3081" s="4"/>
      <c r="BK3081" s="4"/>
      <c r="BL3081" s="4"/>
      <c r="BM3081" s="4"/>
      <c r="BN3081" s="4"/>
      <c r="BO3081" s="4"/>
      <c r="BP3081" s="4"/>
      <c r="BQ3081" s="4"/>
      <c r="BR3081" s="4"/>
      <c r="BS3081" s="4"/>
      <c r="BT3081" s="4"/>
      <c r="BU3081" s="4"/>
      <c r="BV3081" s="4"/>
      <c r="BW3081" s="4"/>
      <c r="BZ3081" s="7"/>
      <c r="CF3081" s="7"/>
      <c r="CG3081" s="14"/>
      <c r="CH3081" s="7"/>
      <c r="CI3081" s="14"/>
      <c r="CJ3081" s="7"/>
      <c r="CK3081" s="14"/>
      <c r="CL3081" s="7"/>
      <c r="CM3081" s="14"/>
    </row>
    <row r="3082" spans="1:91" x14ac:dyDescent="0.3">
      <c r="A3082" s="10">
        <v>151</v>
      </c>
      <c r="B3082" s="36" t="s">
        <v>1025</v>
      </c>
      <c r="G3082" s="36" t="s">
        <v>8509</v>
      </c>
      <c r="K3082" s="7"/>
      <c r="L3082" s="7" t="s">
        <v>834</v>
      </c>
      <c r="M3082" s="7" t="s">
        <v>618</v>
      </c>
      <c r="N3082" s="4"/>
      <c r="O3082" s="4"/>
      <c r="P3082" s="4"/>
      <c r="Q3082" s="4"/>
      <c r="R3082" s="4"/>
      <c r="S3082" s="4"/>
      <c r="T3082" s="4"/>
      <c r="U3082" s="4"/>
      <c r="V3082" s="4"/>
      <c r="W3082" s="4"/>
      <c r="X3082" s="4"/>
      <c r="Y3082" s="4"/>
      <c r="Z3082" s="4"/>
      <c r="AA3082" s="4"/>
      <c r="AB3082" s="4"/>
      <c r="AC3082" s="4"/>
      <c r="AD3082" s="4"/>
      <c r="AE3082" s="4"/>
      <c r="AF3082" s="4"/>
      <c r="AG3082" s="4"/>
      <c r="AH3082" s="4"/>
      <c r="AI3082" s="4"/>
      <c r="AJ3082" s="4"/>
      <c r="AK3082" s="4"/>
      <c r="AL3082" s="4"/>
      <c r="AM3082" s="4"/>
      <c r="AN3082" s="4"/>
      <c r="AO3082" s="4"/>
      <c r="AP3082" s="4"/>
      <c r="AQ3082" s="4"/>
      <c r="AR3082" s="4"/>
      <c r="AS3082" s="4"/>
      <c r="AT3082" s="4"/>
      <c r="AU3082" s="4"/>
      <c r="AV3082" s="4"/>
      <c r="AW3082" s="4"/>
      <c r="AX3082" s="4"/>
      <c r="AY3082" s="4"/>
      <c r="AZ3082" s="4"/>
      <c r="BA3082" s="4"/>
      <c r="BB3082" s="4"/>
      <c r="BC3082" s="4"/>
      <c r="BD3082" s="4"/>
      <c r="BE3082" s="4"/>
      <c r="BF3082" s="4"/>
      <c r="BG3082" s="4"/>
      <c r="BH3082" s="4"/>
      <c r="BI3082" s="4"/>
      <c r="BJ3082" s="4"/>
      <c r="BK3082" s="4"/>
      <c r="BL3082" s="4"/>
      <c r="BM3082" s="4"/>
      <c r="BN3082" s="4"/>
      <c r="BO3082" s="4"/>
      <c r="BP3082" s="4"/>
      <c r="BQ3082" s="4"/>
      <c r="BR3082" s="4"/>
      <c r="BS3082" s="4"/>
      <c r="BT3082" s="4"/>
      <c r="BU3082" s="4"/>
      <c r="BV3082" s="4"/>
      <c r="BW3082" s="4"/>
      <c r="BZ3082" s="7"/>
      <c r="CF3082" s="7"/>
      <c r="CG3082" s="14"/>
      <c r="CH3082" s="7"/>
      <c r="CI3082" s="14"/>
      <c r="CJ3082" s="7"/>
      <c r="CK3082" s="14"/>
      <c r="CL3082" s="7"/>
      <c r="CM3082" s="14"/>
    </row>
    <row r="3083" spans="1:91" x14ac:dyDescent="0.3">
      <c r="A3083" s="10">
        <v>151</v>
      </c>
      <c r="B3083" s="36" t="s">
        <v>860</v>
      </c>
      <c r="G3083" s="36" t="s">
        <v>8510</v>
      </c>
      <c r="K3083" s="7"/>
      <c r="L3083" s="7" t="s">
        <v>834</v>
      </c>
      <c r="M3083" s="7" t="s">
        <v>669</v>
      </c>
      <c r="N3083" s="4"/>
      <c r="O3083" s="4"/>
      <c r="P3083" s="4"/>
      <c r="Q3083" s="4"/>
      <c r="R3083" s="4"/>
      <c r="S3083" s="4"/>
      <c r="T3083" s="4"/>
      <c r="U3083" s="4"/>
      <c r="V3083" s="4"/>
      <c r="W3083" s="4"/>
      <c r="X3083" s="4"/>
      <c r="Y3083" s="4"/>
      <c r="Z3083" s="4"/>
      <c r="AA3083" s="4"/>
      <c r="AB3083" s="4"/>
      <c r="AC3083" s="4"/>
      <c r="AD3083" s="4"/>
      <c r="AE3083" s="4"/>
      <c r="AF3083" s="4"/>
      <c r="AG3083" s="4"/>
      <c r="AH3083" s="4"/>
      <c r="AI3083" s="4"/>
      <c r="AJ3083" s="4"/>
      <c r="AK3083" s="4"/>
      <c r="AL3083" s="4"/>
      <c r="AM3083" s="4"/>
      <c r="AN3083" s="4"/>
      <c r="AO3083" s="4"/>
      <c r="AP3083" s="4"/>
      <c r="AQ3083" s="4"/>
      <c r="AR3083" s="4"/>
      <c r="AS3083" s="4"/>
      <c r="AT3083" s="4"/>
      <c r="AU3083" s="4"/>
      <c r="AV3083" s="4"/>
      <c r="AW3083" s="4"/>
      <c r="AX3083" s="4"/>
      <c r="AY3083" s="4"/>
      <c r="AZ3083" s="4"/>
      <c r="BA3083" s="4"/>
      <c r="BB3083" s="4"/>
      <c r="BC3083" s="4"/>
      <c r="BD3083" s="4"/>
      <c r="BE3083" s="4"/>
      <c r="BF3083" s="4"/>
      <c r="BG3083" s="4"/>
      <c r="BH3083" s="4"/>
      <c r="BI3083" s="4"/>
      <c r="BJ3083" s="4"/>
      <c r="BK3083" s="4"/>
      <c r="BL3083" s="4"/>
      <c r="BM3083" s="4"/>
      <c r="BN3083" s="4"/>
      <c r="BO3083" s="4"/>
      <c r="BP3083" s="4"/>
      <c r="BQ3083" s="4"/>
      <c r="BR3083" s="4"/>
      <c r="BS3083" s="4"/>
      <c r="BT3083" s="4"/>
      <c r="BU3083" s="4"/>
      <c r="BV3083" s="4"/>
      <c r="BW3083" s="4"/>
      <c r="BZ3083" s="7"/>
      <c r="CF3083" s="7"/>
      <c r="CG3083" s="14"/>
      <c r="CH3083" s="7"/>
      <c r="CI3083" s="14"/>
      <c r="CJ3083" s="7"/>
      <c r="CK3083" s="14"/>
      <c r="CL3083" s="7"/>
      <c r="CM3083" s="14"/>
    </row>
    <row r="3084" spans="1:91" x14ac:dyDescent="0.3">
      <c r="A3084" s="10">
        <v>151</v>
      </c>
      <c r="B3084" s="36" t="s">
        <v>1025</v>
      </c>
      <c r="G3084" s="36" t="s">
        <v>8511</v>
      </c>
      <c r="K3084" s="7"/>
      <c r="L3084" s="7" t="s">
        <v>834</v>
      </c>
      <c r="M3084" s="7" t="s">
        <v>669</v>
      </c>
      <c r="N3084" s="4"/>
      <c r="O3084" s="4"/>
      <c r="P3084" s="4"/>
      <c r="Q3084" s="4"/>
      <c r="R3084" s="4"/>
      <c r="S3084" s="4"/>
      <c r="T3084" s="4"/>
      <c r="U3084" s="4"/>
      <c r="V3084" s="4"/>
      <c r="W3084" s="4"/>
      <c r="X3084" s="4"/>
      <c r="Y3084" s="4"/>
      <c r="Z3084" s="4"/>
      <c r="AA3084" s="4"/>
      <c r="AB3084" s="4"/>
      <c r="AC3084" s="4"/>
      <c r="AD3084" s="4"/>
      <c r="AE3084" s="4"/>
      <c r="AF3084" s="4"/>
      <c r="AG3084" s="4"/>
      <c r="AH3084" s="4"/>
      <c r="AI3084" s="4"/>
      <c r="AJ3084" s="4"/>
      <c r="AK3084" s="4"/>
      <c r="AL3084" s="4"/>
      <c r="AM3084" s="4"/>
      <c r="AN3084" s="4"/>
      <c r="AO3084" s="4"/>
      <c r="AP3084" s="4"/>
      <c r="AQ3084" s="4"/>
      <c r="AR3084" s="4"/>
      <c r="AS3084" s="4"/>
      <c r="AT3084" s="4"/>
      <c r="AU3084" s="4"/>
      <c r="AV3084" s="4"/>
      <c r="AW3084" s="4"/>
      <c r="AX3084" s="4"/>
      <c r="AY3084" s="4"/>
      <c r="AZ3084" s="4"/>
      <c r="BA3084" s="4"/>
      <c r="BB3084" s="4"/>
      <c r="BC3084" s="4"/>
      <c r="BD3084" s="4"/>
      <c r="BE3084" s="4"/>
      <c r="BF3084" s="4"/>
      <c r="BG3084" s="4"/>
      <c r="BH3084" s="4"/>
      <c r="BI3084" s="4"/>
      <c r="BJ3084" s="4"/>
      <c r="BK3084" s="4"/>
      <c r="BL3084" s="4"/>
      <c r="BM3084" s="4"/>
      <c r="BN3084" s="4"/>
      <c r="BO3084" s="4"/>
      <c r="BP3084" s="4"/>
      <c r="BQ3084" s="4"/>
      <c r="BR3084" s="4"/>
      <c r="BS3084" s="4"/>
      <c r="BT3084" s="4"/>
      <c r="BU3084" s="4"/>
      <c r="BV3084" s="4"/>
      <c r="BW3084" s="4"/>
      <c r="BZ3084" s="7"/>
      <c r="CF3084" s="7"/>
      <c r="CG3084" s="14"/>
      <c r="CH3084" s="7"/>
      <c r="CI3084" s="14"/>
      <c r="CJ3084" s="7"/>
      <c r="CK3084" s="14"/>
      <c r="CL3084" s="7"/>
      <c r="CM3084" s="14"/>
    </row>
    <row r="3085" spans="1:91" x14ac:dyDescent="0.3">
      <c r="A3085" s="10">
        <v>151</v>
      </c>
      <c r="B3085" s="36" t="s">
        <v>2850</v>
      </c>
      <c r="G3085" s="36" t="s">
        <v>8512</v>
      </c>
      <c r="K3085" s="7"/>
      <c r="L3085" s="7" t="s">
        <v>834</v>
      </c>
      <c r="M3085" s="7" t="s">
        <v>615</v>
      </c>
      <c r="N3085" s="4"/>
      <c r="O3085" s="4"/>
      <c r="P3085" s="4"/>
      <c r="Q3085" s="4"/>
      <c r="R3085" s="4"/>
      <c r="S3085" s="4"/>
      <c r="T3085" s="4"/>
      <c r="U3085" s="4"/>
      <c r="V3085" s="4"/>
      <c r="W3085" s="4"/>
      <c r="X3085" s="4"/>
      <c r="Y3085" s="4"/>
      <c r="Z3085" s="4"/>
      <c r="AA3085" s="4"/>
      <c r="AB3085" s="4"/>
      <c r="AC3085" s="4"/>
      <c r="AD3085" s="4"/>
      <c r="AE3085" s="4"/>
      <c r="AF3085" s="4"/>
      <c r="AG3085" s="4"/>
      <c r="AH3085" s="4"/>
      <c r="AI3085" s="4"/>
      <c r="AJ3085" s="4"/>
      <c r="AK3085" s="4"/>
      <c r="AL3085" s="4"/>
      <c r="AM3085" s="4"/>
      <c r="AN3085" s="4"/>
      <c r="AO3085" s="4"/>
      <c r="AP3085" s="4"/>
      <c r="AQ3085" s="4"/>
      <c r="AR3085" s="4"/>
      <c r="AS3085" s="4"/>
      <c r="AT3085" s="4"/>
      <c r="AU3085" s="4"/>
      <c r="AV3085" s="4"/>
      <c r="AW3085" s="4"/>
      <c r="AX3085" s="4"/>
      <c r="AY3085" s="4"/>
      <c r="AZ3085" s="4"/>
      <c r="BA3085" s="4"/>
      <c r="BB3085" s="4"/>
      <c r="BC3085" s="4"/>
      <c r="BD3085" s="4"/>
      <c r="BE3085" s="4"/>
      <c r="BF3085" s="4"/>
      <c r="BG3085" s="4"/>
      <c r="BH3085" s="4"/>
      <c r="BI3085" s="4"/>
      <c r="BJ3085" s="4"/>
      <c r="BK3085" s="4"/>
      <c r="BL3085" s="4"/>
      <c r="BM3085" s="4"/>
      <c r="BN3085" s="4"/>
      <c r="BO3085" s="4"/>
      <c r="BP3085" s="4"/>
      <c r="BQ3085" s="4"/>
      <c r="BR3085" s="4"/>
      <c r="BS3085" s="4"/>
      <c r="BT3085" s="4"/>
      <c r="BU3085" s="4"/>
      <c r="BV3085" s="4"/>
      <c r="BW3085" s="4"/>
      <c r="BZ3085" s="7"/>
      <c r="CF3085" s="7"/>
      <c r="CG3085" s="14"/>
      <c r="CH3085" s="7"/>
      <c r="CI3085" s="14"/>
      <c r="CJ3085" s="7"/>
      <c r="CK3085" s="14"/>
      <c r="CL3085" s="7"/>
      <c r="CM3085" s="14"/>
    </row>
    <row r="3086" spans="1:91" x14ac:dyDescent="0.3">
      <c r="A3086" s="10">
        <v>151</v>
      </c>
      <c r="B3086" s="36" t="s">
        <v>1025</v>
      </c>
      <c r="G3086" s="36" t="s">
        <v>8513</v>
      </c>
      <c r="K3086" s="7"/>
      <c r="L3086" s="7" t="s">
        <v>834</v>
      </c>
      <c r="M3086" s="7" t="s">
        <v>678</v>
      </c>
      <c r="N3086" s="4"/>
      <c r="O3086" s="4"/>
      <c r="P3086" s="4"/>
      <c r="Q3086" s="4"/>
      <c r="R3086" s="4"/>
      <c r="S3086" s="4"/>
      <c r="T3086" s="4"/>
      <c r="U3086" s="4"/>
      <c r="V3086" s="4"/>
      <c r="W3086" s="4"/>
      <c r="X3086" s="4"/>
      <c r="Y3086" s="4"/>
      <c r="Z3086" s="4"/>
      <c r="AA3086" s="4"/>
      <c r="AB3086" s="4"/>
      <c r="AC3086" s="4"/>
      <c r="AD3086" s="4"/>
      <c r="AE3086" s="4"/>
      <c r="AF3086" s="4"/>
      <c r="AG3086" s="4"/>
      <c r="AH3086" s="4"/>
      <c r="AI3086" s="4"/>
      <c r="AJ3086" s="4"/>
      <c r="AK3086" s="4"/>
      <c r="AL3086" s="4"/>
      <c r="AM3086" s="4"/>
      <c r="AN3086" s="4"/>
      <c r="AO3086" s="4"/>
      <c r="AP3086" s="4"/>
      <c r="AQ3086" s="4"/>
      <c r="AR3086" s="4"/>
      <c r="AS3086" s="4"/>
      <c r="AT3086" s="4"/>
      <c r="AU3086" s="4"/>
      <c r="AV3086" s="4"/>
      <c r="AW3086" s="4"/>
      <c r="AX3086" s="4"/>
      <c r="AY3086" s="4"/>
      <c r="AZ3086" s="4"/>
      <c r="BA3086" s="4"/>
      <c r="BB3086" s="4"/>
      <c r="BC3086" s="4"/>
      <c r="BD3086" s="4"/>
      <c r="BE3086" s="4"/>
      <c r="BF3086" s="4"/>
      <c r="BG3086" s="4"/>
      <c r="BH3086" s="4"/>
      <c r="BI3086" s="4"/>
      <c r="BJ3086" s="4"/>
      <c r="BK3086" s="4"/>
      <c r="BL3086" s="4"/>
      <c r="BM3086" s="4"/>
      <c r="BN3086" s="4"/>
      <c r="BO3086" s="4"/>
      <c r="BP3086" s="4"/>
      <c r="BQ3086" s="4"/>
      <c r="BR3086" s="4"/>
      <c r="BS3086" s="4"/>
      <c r="BT3086" s="4"/>
      <c r="BU3086" s="4"/>
      <c r="BV3086" s="4"/>
      <c r="BW3086" s="4"/>
      <c r="BZ3086" s="7"/>
      <c r="CF3086" s="7"/>
      <c r="CG3086" s="14"/>
      <c r="CH3086" s="7"/>
      <c r="CI3086" s="14"/>
      <c r="CJ3086" s="7"/>
      <c r="CK3086" s="14"/>
      <c r="CL3086" s="7"/>
      <c r="CM3086" s="14"/>
    </row>
    <row r="3087" spans="1:91" x14ac:dyDescent="0.3">
      <c r="A3087" s="10">
        <v>151</v>
      </c>
      <c r="B3087" s="36" t="s">
        <v>860</v>
      </c>
      <c r="G3087" s="36" t="s">
        <v>8514</v>
      </c>
      <c r="K3087" s="7"/>
      <c r="L3087" s="7" t="s">
        <v>834</v>
      </c>
      <c r="M3087" s="7" t="s">
        <v>5184</v>
      </c>
      <c r="N3087" s="4"/>
      <c r="O3087" s="4"/>
      <c r="P3087" s="4"/>
      <c r="Q3087" s="4"/>
      <c r="R3087" s="4"/>
      <c r="S3087" s="4"/>
      <c r="T3087" s="4"/>
      <c r="U3087" s="4"/>
      <c r="V3087" s="4"/>
      <c r="W3087" s="4"/>
      <c r="X3087" s="4"/>
      <c r="Y3087" s="4"/>
      <c r="Z3087" s="4"/>
      <c r="AA3087" s="4"/>
      <c r="AB3087" s="4"/>
      <c r="AC3087" s="4"/>
      <c r="AD3087" s="4"/>
      <c r="AE3087" s="4"/>
      <c r="AF3087" s="4"/>
      <c r="AG3087" s="4"/>
      <c r="AH3087" s="4"/>
      <c r="AI3087" s="4"/>
      <c r="AJ3087" s="4"/>
      <c r="AK3087" s="4"/>
      <c r="AL3087" s="4"/>
      <c r="AM3087" s="4"/>
      <c r="AN3087" s="4"/>
      <c r="AO3087" s="4"/>
      <c r="AP3087" s="4"/>
      <c r="AQ3087" s="4"/>
      <c r="AR3087" s="4"/>
      <c r="AS3087" s="4"/>
      <c r="AT3087" s="4"/>
      <c r="AU3087" s="4"/>
      <c r="AV3087" s="4"/>
      <c r="AW3087" s="4"/>
      <c r="AX3087" s="4"/>
      <c r="AY3087" s="4"/>
      <c r="AZ3087" s="4"/>
      <c r="BA3087" s="4"/>
      <c r="BB3087" s="4"/>
      <c r="BC3087" s="4"/>
      <c r="BD3087" s="4"/>
      <c r="BE3087" s="4"/>
      <c r="BF3087" s="4"/>
      <c r="BG3087" s="4"/>
      <c r="BH3087" s="4"/>
      <c r="BI3087" s="4"/>
      <c r="BJ3087" s="4"/>
      <c r="BK3087" s="4"/>
      <c r="BL3087" s="4"/>
      <c r="BM3087" s="4"/>
      <c r="BN3087" s="4"/>
      <c r="BO3087" s="4"/>
      <c r="BP3087" s="4"/>
      <c r="BQ3087" s="4"/>
      <c r="BR3087" s="4"/>
      <c r="BS3087" s="4"/>
      <c r="BT3087" s="4"/>
      <c r="BU3087" s="4"/>
      <c r="BV3087" s="4"/>
      <c r="BW3087" s="4"/>
      <c r="BZ3087" s="7"/>
      <c r="CF3087" s="7"/>
      <c r="CG3087" s="14"/>
      <c r="CH3087" s="7"/>
      <c r="CI3087" s="14"/>
      <c r="CJ3087" s="7"/>
      <c r="CK3087" s="14"/>
      <c r="CL3087" s="7"/>
      <c r="CM3087" s="14"/>
    </row>
    <row r="3088" spans="1:91" x14ac:dyDescent="0.3">
      <c r="A3088" s="10">
        <v>151</v>
      </c>
      <c r="B3088" s="36" t="s">
        <v>891</v>
      </c>
      <c r="G3088" s="36" t="s">
        <v>8515</v>
      </c>
      <c r="K3088" s="7"/>
      <c r="L3088" s="7" t="s">
        <v>834</v>
      </c>
      <c r="M3088" s="7" t="s">
        <v>669</v>
      </c>
      <c r="N3088" s="4"/>
      <c r="O3088" s="4"/>
      <c r="P3088" s="4"/>
      <c r="Q3088" s="4"/>
      <c r="R3088" s="4"/>
      <c r="S3088" s="4"/>
      <c r="T3088" s="4"/>
      <c r="U3088" s="4"/>
      <c r="V3088" s="4"/>
      <c r="W3088" s="4"/>
      <c r="X3088" s="4"/>
      <c r="Y3088" s="4"/>
      <c r="Z3088" s="4"/>
      <c r="AA3088" s="4"/>
      <c r="AB3088" s="4"/>
      <c r="AC3088" s="4"/>
      <c r="AD3088" s="4"/>
      <c r="AE3088" s="4"/>
      <c r="AF3088" s="4"/>
      <c r="AG3088" s="4"/>
      <c r="AH3088" s="4"/>
      <c r="AI3088" s="4"/>
      <c r="AJ3088" s="4"/>
      <c r="AK3088" s="4"/>
      <c r="AL3088" s="4"/>
      <c r="AM3088" s="4"/>
      <c r="AN3088" s="4"/>
      <c r="AO3088" s="4"/>
      <c r="AP3088" s="4"/>
      <c r="AQ3088" s="4"/>
      <c r="AR3088" s="4"/>
      <c r="AS3088" s="4"/>
      <c r="AT3088" s="4"/>
      <c r="AU3088" s="4"/>
      <c r="AV3088" s="4"/>
      <c r="AW3088" s="4"/>
      <c r="AX3088" s="4"/>
      <c r="AY3088" s="4"/>
      <c r="AZ3088" s="4"/>
      <c r="BA3088" s="4"/>
      <c r="BB3088" s="4"/>
      <c r="BC3088" s="4"/>
      <c r="BD3088" s="4"/>
      <c r="BE3088" s="4"/>
      <c r="BF3088" s="4"/>
      <c r="BG3088" s="4"/>
      <c r="BH3088" s="4"/>
      <c r="BI3088" s="4"/>
      <c r="BJ3088" s="4"/>
      <c r="BK3088" s="4"/>
      <c r="BL3088" s="4"/>
      <c r="BM3088" s="4"/>
      <c r="BN3088" s="4"/>
      <c r="BO3088" s="4"/>
      <c r="BP3088" s="4"/>
      <c r="BQ3088" s="4"/>
      <c r="BR3088" s="4"/>
      <c r="BS3088" s="4"/>
      <c r="BT3088" s="4"/>
      <c r="BU3088" s="4"/>
      <c r="BV3088" s="4"/>
      <c r="BW3088" s="4"/>
      <c r="BZ3088" s="7"/>
      <c r="CF3088" s="7"/>
      <c r="CG3088" s="14"/>
      <c r="CH3088" s="7"/>
      <c r="CI3088" s="14"/>
      <c r="CJ3088" s="7"/>
      <c r="CK3088" s="14"/>
      <c r="CL3088" s="7"/>
      <c r="CM3088" s="14"/>
    </row>
    <row r="3089" spans="1:91" x14ac:dyDescent="0.3">
      <c r="A3089" s="10">
        <v>151</v>
      </c>
      <c r="B3089" s="36" t="s">
        <v>868</v>
      </c>
      <c r="G3089" s="36" t="s">
        <v>8516</v>
      </c>
      <c r="K3089" s="7"/>
      <c r="L3089" s="7" t="s">
        <v>834</v>
      </c>
      <c r="M3089" s="7" t="s">
        <v>636</v>
      </c>
      <c r="N3089" s="4"/>
      <c r="O3089" s="4"/>
      <c r="P3089" s="4"/>
      <c r="Q3089" s="4"/>
      <c r="R3089" s="4"/>
      <c r="S3089" s="4"/>
      <c r="T3089" s="4"/>
      <c r="U3089" s="4"/>
      <c r="V3089" s="4"/>
      <c r="W3089" s="4"/>
      <c r="X3089" s="4"/>
      <c r="Y3089" s="4"/>
      <c r="Z3089" s="4"/>
      <c r="AA3089" s="4"/>
      <c r="AB3089" s="4"/>
      <c r="AC3089" s="4"/>
      <c r="AD3089" s="4"/>
      <c r="AE3089" s="4"/>
      <c r="AF3089" s="4"/>
      <c r="AG3089" s="4"/>
      <c r="AH3089" s="4"/>
      <c r="AI3089" s="4"/>
      <c r="AJ3089" s="4"/>
      <c r="AK3089" s="4"/>
      <c r="AL3089" s="4"/>
      <c r="AM3089" s="4"/>
      <c r="AN3089" s="4"/>
      <c r="AO3089" s="4"/>
      <c r="AP3089" s="4"/>
      <c r="AQ3089" s="4"/>
      <c r="AR3089" s="4"/>
      <c r="AS3089" s="4"/>
      <c r="AT3089" s="4"/>
      <c r="AU3089" s="4"/>
      <c r="AV3089" s="4"/>
      <c r="AW3089" s="4"/>
      <c r="AX3089" s="4"/>
      <c r="AY3089" s="4"/>
      <c r="AZ3089" s="4"/>
      <c r="BA3089" s="4"/>
      <c r="BB3089" s="4"/>
      <c r="BC3089" s="4"/>
      <c r="BD3089" s="4"/>
      <c r="BE3089" s="4"/>
      <c r="BF3089" s="4"/>
      <c r="BG3089" s="4"/>
      <c r="BH3089" s="4"/>
      <c r="BI3089" s="4"/>
      <c r="BJ3089" s="4"/>
      <c r="BK3089" s="4"/>
      <c r="BL3089" s="4"/>
      <c r="BM3089" s="4"/>
      <c r="BN3089" s="4"/>
      <c r="BO3089" s="4"/>
      <c r="BP3089" s="4"/>
      <c r="BQ3089" s="4"/>
      <c r="BR3089" s="4"/>
      <c r="BS3089" s="4"/>
      <c r="BT3089" s="4"/>
      <c r="BU3089" s="4"/>
      <c r="BV3089" s="4"/>
      <c r="BW3089" s="4"/>
      <c r="BZ3089" s="7"/>
      <c r="CF3089" s="7"/>
      <c r="CG3089" s="14"/>
      <c r="CH3089" s="7"/>
      <c r="CI3089" s="14"/>
      <c r="CJ3089" s="7"/>
      <c r="CK3089" s="14"/>
      <c r="CL3089" s="7"/>
      <c r="CM3089" s="14"/>
    </row>
    <row r="3090" spans="1:91" x14ac:dyDescent="0.3">
      <c r="A3090" s="10">
        <v>151</v>
      </c>
      <c r="B3090" s="36" t="s">
        <v>868</v>
      </c>
      <c r="G3090" s="36" t="s">
        <v>8517</v>
      </c>
      <c r="K3090" s="7"/>
      <c r="L3090" s="7" t="s">
        <v>834</v>
      </c>
      <c r="M3090" s="7" t="s">
        <v>678</v>
      </c>
      <c r="N3090" s="4"/>
      <c r="O3090" s="4"/>
      <c r="P3090" s="4"/>
      <c r="Q3090" s="4"/>
      <c r="R3090" s="4"/>
      <c r="S3090" s="4"/>
      <c r="T3090" s="4"/>
      <c r="U3090" s="4"/>
      <c r="V3090" s="4"/>
      <c r="W3090" s="4"/>
      <c r="X3090" s="4"/>
      <c r="Y3090" s="4"/>
      <c r="Z3090" s="4"/>
      <c r="AA3090" s="4"/>
      <c r="AB3090" s="4"/>
      <c r="AC3090" s="4"/>
      <c r="AD3090" s="4"/>
      <c r="AE3090" s="4"/>
      <c r="AF3090" s="4"/>
      <c r="AG3090" s="4"/>
      <c r="AH3090" s="4"/>
      <c r="AI3090" s="4"/>
      <c r="AJ3090" s="4"/>
      <c r="AK3090" s="4"/>
      <c r="AL3090" s="4"/>
      <c r="AM3090" s="4"/>
      <c r="AN3090" s="4"/>
      <c r="AO3090" s="4"/>
      <c r="AP3090" s="4"/>
      <c r="AQ3090" s="4"/>
      <c r="AR3090" s="4"/>
      <c r="AS3090" s="4"/>
      <c r="AT3090" s="4"/>
      <c r="AU3090" s="4"/>
      <c r="AV3090" s="4"/>
      <c r="AW3090" s="4"/>
      <c r="AX3090" s="4"/>
      <c r="AY3090" s="4"/>
      <c r="AZ3090" s="4"/>
      <c r="BA3090" s="4"/>
      <c r="BB3090" s="4"/>
      <c r="BC3090" s="4"/>
      <c r="BD3090" s="4"/>
      <c r="BE3090" s="4"/>
      <c r="BF3090" s="4"/>
      <c r="BG3090" s="4"/>
      <c r="BH3090" s="4"/>
      <c r="BI3090" s="4"/>
      <c r="BJ3090" s="4"/>
      <c r="BK3090" s="4"/>
      <c r="BL3090" s="4"/>
      <c r="BM3090" s="4"/>
      <c r="BN3090" s="4"/>
      <c r="BO3090" s="4"/>
      <c r="BP3090" s="4"/>
      <c r="BQ3090" s="4"/>
      <c r="BR3090" s="4"/>
      <c r="BS3090" s="4"/>
      <c r="BT3090" s="4"/>
      <c r="BU3090" s="4"/>
      <c r="BV3090" s="4"/>
      <c r="BW3090" s="4"/>
      <c r="BZ3090" s="7"/>
      <c r="CF3090" s="7"/>
      <c r="CG3090" s="14"/>
      <c r="CH3090" s="7"/>
      <c r="CI3090" s="14"/>
      <c r="CJ3090" s="7"/>
      <c r="CK3090" s="14"/>
      <c r="CL3090" s="7"/>
      <c r="CM3090" s="14"/>
    </row>
    <row r="3091" spans="1:91" x14ac:dyDescent="0.3">
      <c r="A3091" s="10">
        <v>151</v>
      </c>
      <c r="B3091" s="36" t="s">
        <v>1058</v>
      </c>
      <c r="G3091" s="36" t="s">
        <v>8518</v>
      </c>
      <c r="K3091" s="7"/>
      <c r="L3091" s="7" t="s">
        <v>834</v>
      </c>
      <c r="M3091" s="7" t="s">
        <v>624</v>
      </c>
      <c r="N3091" s="4"/>
      <c r="O3091" s="4"/>
      <c r="P3091" s="4"/>
      <c r="Q3091" s="4"/>
      <c r="R3091" s="4"/>
      <c r="S3091" s="4"/>
      <c r="T3091" s="4"/>
      <c r="U3091" s="4"/>
      <c r="V3091" s="4"/>
      <c r="W3091" s="4"/>
      <c r="X3091" s="4"/>
      <c r="Y3091" s="4"/>
      <c r="Z3091" s="4"/>
      <c r="AA3091" s="4"/>
      <c r="AB3091" s="4"/>
      <c r="AC3091" s="4"/>
      <c r="AD3091" s="4"/>
      <c r="AE3091" s="4"/>
      <c r="AF3091" s="4"/>
      <c r="AG3091" s="4"/>
      <c r="AH3091" s="4"/>
      <c r="AI3091" s="4"/>
      <c r="AJ3091" s="4"/>
      <c r="AK3091" s="4"/>
      <c r="AL3091" s="4"/>
      <c r="AM3091" s="4"/>
      <c r="AN3091" s="4"/>
      <c r="AO3091" s="4"/>
      <c r="AP3091" s="4"/>
      <c r="AQ3091" s="4"/>
      <c r="AR3091" s="4"/>
      <c r="AS3091" s="4"/>
      <c r="AT3091" s="4"/>
      <c r="AU3091" s="4"/>
      <c r="AV3091" s="4"/>
      <c r="AW3091" s="4"/>
      <c r="AX3091" s="4"/>
      <c r="AY3091" s="4"/>
      <c r="AZ3091" s="4"/>
      <c r="BA3091" s="4"/>
      <c r="BB3091" s="4"/>
      <c r="BC3091" s="4"/>
      <c r="BD3091" s="4"/>
      <c r="BE3091" s="4"/>
      <c r="BF3091" s="4"/>
      <c r="BG3091" s="4"/>
      <c r="BH3091" s="4"/>
      <c r="BI3091" s="4"/>
      <c r="BJ3091" s="4"/>
      <c r="BK3091" s="4"/>
      <c r="BL3091" s="4"/>
      <c r="BM3091" s="4"/>
      <c r="BN3091" s="4"/>
      <c r="BO3091" s="4"/>
      <c r="BP3091" s="4"/>
      <c r="BQ3091" s="4"/>
      <c r="BR3091" s="4"/>
      <c r="BS3091" s="4"/>
      <c r="BT3091" s="4"/>
      <c r="BU3091" s="4"/>
      <c r="BV3091" s="4"/>
      <c r="BW3091" s="4"/>
      <c r="BZ3091" s="7"/>
      <c r="CF3091" s="7"/>
      <c r="CG3091" s="14"/>
      <c r="CH3091" s="7"/>
      <c r="CI3091" s="14"/>
      <c r="CJ3091" s="7"/>
      <c r="CK3091" s="14"/>
      <c r="CL3091" s="7"/>
      <c r="CM3091" s="14"/>
    </row>
    <row r="3092" spans="1:91" x14ac:dyDescent="0.3">
      <c r="A3092" s="10">
        <v>151</v>
      </c>
      <c r="B3092" s="36" t="s">
        <v>4495</v>
      </c>
      <c r="G3092" s="36" t="s">
        <v>8519</v>
      </c>
      <c r="K3092" s="7"/>
      <c r="L3092" s="7" t="s">
        <v>834</v>
      </c>
      <c r="M3092" s="7" t="s">
        <v>678</v>
      </c>
      <c r="N3092" s="4"/>
      <c r="O3092" s="4"/>
      <c r="P3092" s="4"/>
      <c r="Q3092" s="4"/>
      <c r="R3092" s="4"/>
      <c r="S3092" s="4"/>
      <c r="T3092" s="4"/>
      <c r="U3092" s="4"/>
      <c r="V3092" s="4"/>
      <c r="W3092" s="4"/>
      <c r="X3092" s="4"/>
      <c r="Y3092" s="4"/>
      <c r="Z3092" s="4"/>
      <c r="AA3092" s="4"/>
      <c r="AB3092" s="4"/>
      <c r="AC3092" s="4"/>
      <c r="AD3092" s="4"/>
      <c r="AE3092" s="4"/>
      <c r="AF3092" s="4"/>
      <c r="AG3092" s="4"/>
      <c r="AH3092" s="4"/>
      <c r="AI3092" s="4"/>
      <c r="AJ3092" s="4"/>
      <c r="AK3092" s="4"/>
      <c r="AL3092" s="4"/>
      <c r="AM3092" s="4"/>
      <c r="AN3092" s="4"/>
      <c r="AO3092" s="4"/>
      <c r="AP3092" s="4"/>
      <c r="AQ3092" s="4"/>
      <c r="AR3092" s="4"/>
      <c r="AS3092" s="4"/>
      <c r="AT3092" s="4"/>
      <c r="AU3092" s="4"/>
      <c r="AV3092" s="4"/>
      <c r="AW3092" s="4"/>
      <c r="AX3092" s="4"/>
      <c r="AY3092" s="4"/>
      <c r="AZ3092" s="4"/>
      <c r="BA3092" s="4"/>
      <c r="BB3092" s="4"/>
      <c r="BC3092" s="4"/>
      <c r="BD3092" s="4"/>
      <c r="BE3092" s="4"/>
      <c r="BF3092" s="4"/>
      <c r="BG3092" s="4"/>
      <c r="BH3092" s="4"/>
      <c r="BI3092" s="4"/>
      <c r="BJ3092" s="4"/>
      <c r="BK3092" s="4"/>
      <c r="BL3092" s="4"/>
      <c r="BM3092" s="4"/>
      <c r="BN3092" s="4"/>
      <c r="BO3092" s="4"/>
      <c r="BP3092" s="4"/>
      <c r="BQ3092" s="4"/>
      <c r="BR3092" s="4"/>
      <c r="BS3092" s="4"/>
      <c r="BT3092" s="4"/>
      <c r="BU3092" s="4"/>
      <c r="BV3092" s="4"/>
      <c r="BW3092" s="4"/>
      <c r="BZ3092" s="7"/>
      <c r="CF3092" s="7"/>
      <c r="CG3092" s="14"/>
      <c r="CH3092" s="7"/>
      <c r="CI3092" s="14"/>
      <c r="CJ3092" s="7"/>
      <c r="CK3092" s="14"/>
      <c r="CL3092" s="7"/>
      <c r="CM3092" s="14"/>
    </row>
    <row r="3093" spans="1:91" x14ac:dyDescent="0.3">
      <c r="A3093" s="10">
        <v>151</v>
      </c>
      <c r="B3093" s="36" t="s">
        <v>1235</v>
      </c>
      <c r="G3093" s="36" t="s">
        <v>8520</v>
      </c>
      <c r="K3093" s="7"/>
      <c r="L3093" s="7" t="s">
        <v>834</v>
      </c>
      <c r="M3093" s="7" t="s">
        <v>669</v>
      </c>
      <c r="N3093" s="4"/>
      <c r="O3093" s="4"/>
      <c r="P3093" s="4"/>
      <c r="Q3093" s="4"/>
      <c r="R3093" s="4"/>
      <c r="S3093" s="4"/>
      <c r="T3093" s="4"/>
      <c r="U3093" s="4"/>
      <c r="V3093" s="4"/>
      <c r="W3093" s="4"/>
      <c r="X3093" s="4"/>
      <c r="Y3093" s="4"/>
      <c r="Z3093" s="4"/>
      <c r="AA3093" s="4"/>
      <c r="AB3093" s="4"/>
      <c r="AC3093" s="4"/>
      <c r="AD3093" s="4"/>
      <c r="AE3093" s="4"/>
      <c r="AF3093" s="4"/>
      <c r="AG3093" s="4"/>
      <c r="AH3093" s="4"/>
      <c r="AI3093" s="4"/>
      <c r="AJ3093" s="4"/>
      <c r="AK3093" s="4"/>
      <c r="AL3093" s="4"/>
      <c r="AM3093" s="4"/>
      <c r="AN3093" s="4"/>
      <c r="AO3093" s="4"/>
      <c r="AP3093" s="4"/>
      <c r="AQ3093" s="4"/>
      <c r="AR3093" s="4"/>
      <c r="AS3093" s="4"/>
      <c r="AT3093" s="4"/>
      <c r="AU3093" s="4"/>
      <c r="AV3093" s="4"/>
      <c r="AW3093" s="4"/>
      <c r="AX3093" s="4"/>
      <c r="AY3093" s="4"/>
      <c r="AZ3093" s="4"/>
      <c r="BA3093" s="4"/>
      <c r="BB3093" s="4"/>
      <c r="BC3093" s="4"/>
      <c r="BD3093" s="4"/>
      <c r="BE3093" s="4"/>
      <c r="BF3093" s="4"/>
      <c r="BG3093" s="4"/>
      <c r="BH3093" s="4"/>
      <c r="BI3093" s="4"/>
      <c r="BJ3093" s="4"/>
      <c r="BK3093" s="4"/>
      <c r="BL3093" s="4"/>
      <c r="BM3093" s="4"/>
      <c r="BN3093" s="4"/>
      <c r="BO3093" s="4"/>
      <c r="BP3093" s="4"/>
      <c r="BQ3093" s="4"/>
      <c r="BR3093" s="4"/>
      <c r="BS3093" s="4"/>
      <c r="BT3093" s="4"/>
      <c r="BU3093" s="4"/>
      <c r="BV3093" s="4"/>
      <c r="BW3093" s="4"/>
      <c r="BZ3093" s="7"/>
      <c r="CF3093" s="7"/>
      <c r="CG3093" s="14"/>
      <c r="CH3093" s="7"/>
      <c r="CI3093" s="14"/>
      <c r="CJ3093" s="7"/>
      <c r="CK3093" s="14"/>
      <c r="CL3093" s="7"/>
      <c r="CM3093" s="14"/>
    </row>
    <row r="3094" spans="1:91" x14ac:dyDescent="0.3">
      <c r="A3094" s="10">
        <v>151</v>
      </c>
      <c r="B3094" s="36" t="s">
        <v>1226</v>
      </c>
      <c r="G3094" s="36" t="s">
        <v>8521</v>
      </c>
      <c r="K3094" s="7"/>
      <c r="L3094" s="7" t="s">
        <v>834</v>
      </c>
      <c r="M3094" s="7" t="s">
        <v>615</v>
      </c>
      <c r="N3094" s="4"/>
      <c r="O3094" s="4"/>
      <c r="P3094" s="4"/>
      <c r="Q3094" s="4"/>
      <c r="R3094" s="4"/>
      <c r="S3094" s="4"/>
      <c r="T3094" s="4"/>
      <c r="U3094" s="4"/>
      <c r="V3094" s="4"/>
      <c r="W3094" s="4"/>
      <c r="X3094" s="4"/>
      <c r="Y3094" s="4"/>
      <c r="Z3094" s="4"/>
      <c r="AA3094" s="4"/>
      <c r="AB3094" s="4"/>
      <c r="AC3094" s="4"/>
      <c r="AD3094" s="4"/>
      <c r="AE3094" s="4"/>
      <c r="AF3094" s="4"/>
      <c r="AG3094" s="4"/>
      <c r="AH3094" s="4"/>
      <c r="AI3094" s="4"/>
      <c r="AJ3094" s="4"/>
      <c r="AK3094" s="4"/>
      <c r="AL3094" s="4"/>
      <c r="AM3094" s="4"/>
      <c r="AN3094" s="4"/>
      <c r="AO3094" s="4"/>
      <c r="AP3094" s="4"/>
      <c r="AQ3094" s="4"/>
      <c r="AR3094" s="4"/>
      <c r="AS3094" s="4"/>
      <c r="AT3094" s="4"/>
      <c r="AU3094" s="4"/>
      <c r="AV3094" s="4"/>
      <c r="AW3094" s="4"/>
      <c r="AX3094" s="4"/>
      <c r="AY3094" s="4"/>
      <c r="AZ3094" s="4"/>
      <c r="BA3094" s="4"/>
      <c r="BB3094" s="4"/>
      <c r="BC3094" s="4"/>
      <c r="BD3094" s="4"/>
      <c r="BE3094" s="4"/>
      <c r="BF3094" s="4"/>
      <c r="BG3094" s="4"/>
      <c r="BH3094" s="4"/>
      <c r="BI3094" s="4"/>
      <c r="BJ3094" s="4"/>
      <c r="BK3094" s="4"/>
      <c r="BL3094" s="4"/>
      <c r="BM3094" s="4"/>
      <c r="BN3094" s="4"/>
      <c r="BO3094" s="4"/>
      <c r="BP3094" s="4"/>
      <c r="BQ3094" s="4"/>
      <c r="BR3094" s="4"/>
      <c r="BS3094" s="4"/>
      <c r="BT3094" s="4"/>
      <c r="BU3094" s="4"/>
      <c r="BV3094" s="4"/>
      <c r="BW3094" s="4"/>
      <c r="BZ3094" s="7"/>
      <c r="CF3094" s="7"/>
      <c r="CG3094" s="14"/>
      <c r="CH3094" s="7"/>
      <c r="CI3094" s="14"/>
      <c r="CJ3094" s="7"/>
      <c r="CK3094" s="14"/>
      <c r="CL3094" s="7"/>
      <c r="CM3094" s="14"/>
    </row>
    <row r="3095" spans="1:91" x14ac:dyDescent="0.3">
      <c r="A3095" s="10">
        <v>151</v>
      </c>
      <c r="B3095" s="36" t="s">
        <v>1028</v>
      </c>
      <c r="G3095" s="36" t="s">
        <v>8522</v>
      </c>
      <c r="K3095" s="7"/>
      <c r="L3095" s="7" t="s">
        <v>834</v>
      </c>
      <c r="M3095" s="7" t="s">
        <v>615</v>
      </c>
      <c r="N3095" s="4"/>
      <c r="O3095" s="4"/>
      <c r="P3095" s="4"/>
      <c r="Q3095" s="4"/>
      <c r="R3095" s="4"/>
      <c r="S3095" s="4"/>
      <c r="T3095" s="4"/>
      <c r="U3095" s="4"/>
      <c r="V3095" s="4"/>
      <c r="W3095" s="4"/>
      <c r="X3095" s="4"/>
      <c r="Y3095" s="4"/>
      <c r="Z3095" s="4"/>
      <c r="AA3095" s="4"/>
      <c r="AB3095" s="4"/>
      <c r="AC3095" s="4"/>
      <c r="AD3095" s="4"/>
      <c r="AE3095" s="4"/>
      <c r="AF3095" s="4"/>
      <c r="AG3095" s="4"/>
      <c r="AH3095" s="4"/>
      <c r="AI3095" s="4"/>
      <c r="AJ3095" s="4"/>
      <c r="AK3095" s="4"/>
      <c r="AL3095" s="4"/>
      <c r="AM3095" s="4"/>
      <c r="AN3095" s="4"/>
      <c r="AO3095" s="4"/>
      <c r="AP3095" s="4"/>
      <c r="AQ3095" s="4"/>
      <c r="AR3095" s="4"/>
      <c r="AS3095" s="4"/>
      <c r="AT3095" s="4"/>
      <c r="AU3095" s="4"/>
      <c r="AV3095" s="4"/>
      <c r="AW3095" s="4"/>
      <c r="AX3095" s="4"/>
      <c r="AY3095" s="4"/>
      <c r="AZ3095" s="4"/>
      <c r="BA3095" s="4"/>
      <c r="BB3095" s="4"/>
      <c r="BC3095" s="4"/>
      <c r="BD3095" s="4"/>
      <c r="BE3095" s="4"/>
      <c r="BF3095" s="4"/>
      <c r="BG3095" s="4"/>
      <c r="BH3095" s="4"/>
      <c r="BI3095" s="4"/>
      <c r="BJ3095" s="4"/>
      <c r="BK3095" s="4"/>
      <c r="BL3095" s="4"/>
      <c r="BM3095" s="4"/>
      <c r="BN3095" s="4"/>
      <c r="BO3095" s="4"/>
      <c r="BP3095" s="4"/>
      <c r="BQ3095" s="4"/>
      <c r="BR3095" s="4"/>
      <c r="BS3095" s="4"/>
      <c r="BT3095" s="4"/>
      <c r="BU3095" s="4"/>
      <c r="BV3095" s="4"/>
      <c r="BW3095" s="4"/>
      <c r="BZ3095" s="7"/>
      <c r="CF3095" s="7"/>
      <c r="CG3095" s="14"/>
      <c r="CH3095" s="7"/>
      <c r="CI3095" s="14"/>
      <c r="CJ3095" s="7"/>
      <c r="CK3095" s="14"/>
      <c r="CL3095" s="7"/>
      <c r="CM3095" s="14"/>
    </row>
    <row r="3096" spans="1:91" x14ac:dyDescent="0.3">
      <c r="A3096" s="10">
        <v>151</v>
      </c>
      <c r="B3096" s="36" t="s">
        <v>1028</v>
      </c>
      <c r="G3096" s="36" t="s">
        <v>8523</v>
      </c>
      <c r="K3096" s="7"/>
      <c r="L3096" s="7" t="s">
        <v>834</v>
      </c>
      <c r="M3096" s="7" t="s">
        <v>669</v>
      </c>
      <c r="N3096" s="4"/>
      <c r="O3096" s="4"/>
      <c r="P3096" s="4"/>
      <c r="Q3096" s="4"/>
      <c r="R3096" s="4"/>
      <c r="S3096" s="4"/>
      <c r="T3096" s="4"/>
      <c r="U3096" s="4"/>
      <c r="V3096" s="4"/>
      <c r="W3096" s="4"/>
      <c r="X3096" s="4"/>
      <c r="Y3096" s="4"/>
      <c r="Z3096" s="4"/>
      <c r="AA3096" s="4"/>
      <c r="AB3096" s="4"/>
      <c r="AC3096" s="4"/>
      <c r="AD3096" s="4"/>
      <c r="AE3096" s="4"/>
      <c r="AF3096" s="4"/>
      <c r="AG3096" s="4"/>
      <c r="AH3096" s="4"/>
      <c r="AI3096" s="4"/>
      <c r="AJ3096" s="4"/>
      <c r="AK3096" s="4"/>
      <c r="AL3096" s="4"/>
      <c r="AM3096" s="4"/>
      <c r="AN3096" s="4"/>
      <c r="AO3096" s="4"/>
      <c r="AP3096" s="4"/>
      <c r="AQ3096" s="4"/>
      <c r="AR3096" s="4"/>
      <c r="AS3096" s="4"/>
      <c r="AT3096" s="4"/>
      <c r="AU3096" s="4"/>
      <c r="AV3096" s="4"/>
      <c r="AW3096" s="4"/>
      <c r="AX3096" s="4"/>
      <c r="AY3096" s="4"/>
      <c r="AZ3096" s="4"/>
      <c r="BA3096" s="4"/>
      <c r="BB3096" s="4"/>
      <c r="BC3096" s="4"/>
      <c r="BD3096" s="4"/>
      <c r="BE3096" s="4"/>
      <c r="BF3096" s="4"/>
      <c r="BG3096" s="4"/>
      <c r="BH3096" s="4"/>
      <c r="BI3096" s="4"/>
      <c r="BJ3096" s="4"/>
      <c r="BK3096" s="4"/>
      <c r="BL3096" s="4"/>
      <c r="BM3096" s="4"/>
      <c r="BN3096" s="4"/>
      <c r="BO3096" s="4"/>
      <c r="BP3096" s="4"/>
      <c r="BQ3096" s="4"/>
      <c r="BR3096" s="4"/>
      <c r="BS3096" s="4"/>
      <c r="BT3096" s="4"/>
      <c r="BU3096" s="4"/>
      <c r="BV3096" s="4"/>
      <c r="BW3096" s="4"/>
      <c r="BZ3096" s="7"/>
      <c r="CF3096" s="7"/>
      <c r="CG3096" s="14"/>
      <c r="CH3096" s="7"/>
      <c r="CI3096" s="14"/>
      <c r="CJ3096" s="7"/>
      <c r="CK3096" s="14"/>
      <c r="CL3096" s="7"/>
      <c r="CM3096" s="14"/>
    </row>
    <row r="3097" spans="1:91" x14ac:dyDescent="0.3">
      <c r="A3097" s="10">
        <v>151</v>
      </c>
      <c r="B3097" s="36" t="s">
        <v>1025</v>
      </c>
      <c r="G3097" s="36" t="s">
        <v>8524</v>
      </c>
      <c r="K3097" s="7"/>
      <c r="L3097" s="7" t="s">
        <v>834</v>
      </c>
      <c r="M3097" s="7" t="s">
        <v>669</v>
      </c>
      <c r="N3097" s="4"/>
      <c r="O3097" s="4"/>
      <c r="P3097" s="4"/>
      <c r="Q3097" s="4"/>
      <c r="R3097" s="4"/>
      <c r="S3097" s="4"/>
      <c r="T3097" s="4"/>
      <c r="U3097" s="4"/>
      <c r="V3097" s="4"/>
      <c r="W3097" s="4"/>
      <c r="X3097" s="4"/>
      <c r="Y3097" s="4"/>
      <c r="Z3097" s="4"/>
      <c r="AA3097" s="4"/>
      <c r="AB3097" s="4"/>
      <c r="AC3097" s="4"/>
      <c r="AD3097" s="4"/>
      <c r="AE3097" s="4"/>
      <c r="AF3097" s="4"/>
      <c r="AG3097" s="4"/>
      <c r="AH3097" s="4"/>
      <c r="AI3097" s="4"/>
      <c r="AJ3097" s="4"/>
      <c r="AK3097" s="4"/>
      <c r="AL3097" s="4"/>
      <c r="AM3097" s="4"/>
      <c r="AN3097" s="4"/>
      <c r="AO3097" s="4"/>
      <c r="AP3097" s="4"/>
      <c r="AQ3097" s="4"/>
      <c r="AR3097" s="4"/>
      <c r="AS3097" s="4"/>
      <c r="AT3097" s="4"/>
      <c r="AU3097" s="4"/>
      <c r="AV3097" s="4"/>
      <c r="AW3097" s="4"/>
      <c r="AX3097" s="4"/>
      <c r="AY3097" s="4"/>
      <c r="AZ3097" s="4"/>
      <c r="BA3097" s="4"/>
      <c r="BB3097" s="4"/>
      <c r="BC3097" s="4"/>
      <c r="BD3097" s="4"/>
      <c r="BE3097" s="4"/>
      <c r="BF3097" s="4"/>
      <c r="BG3097" s="4"/>
      <c r="BH3097" s="4"/>
      <c r="BI3097" s="4"/>
      <c r="BJ3097" s="4"/>
      <c r="BK3097" s="4"/>
      <c r="BL3097" s="4"/>
      <c r="BM3097" s="4"/>
      <c r="BN3097" s="4"/>
      <c r="BO3097" s="4"/>
      <c r="BP3097" s="4"/>
      <c r="BQ3097" s="4"/>
      <c r="BR3097" s="4"/>
      <c r="BS3097" s="4"/>
      <c r="BT3097" s="4"/>
      <c r="BU3097" s="4"/>
      <c r="BV3097" s="4"/>
      <c r="BW3097" s="4"/>
      <c r="BZ3097" s="7"/>
      <c r="CF3097" s="7"/>
      <c r="CG3097" s="14"/>
      <c r="CH3097" s="7"/>
      <c r="CI3097" s="14"/>
      <c r="CJ3097" s="7"/>
      <c r="CK3097" s="14"/>
      <c r="CL3097" s="7"/>
      <c r="CM3097" s="14"/>
    </row>
    <row r="3098" spans="1:91" x14ac:dyDescent="0.3">
      <c r="A3098" s="10">
        <v>151</v>
      </c>
      <c r="B3098" s="36" t="s">
        <v>868</v>
      </c>
      <c r="G3098" s="36" t="s">
        <v>8525</v>
      </c>
      <c r="K3098" s="7"/>
      <c r="L3098" s="7" t="s">
        <v>834</v>
      </c>
      <c r="M3098" s="7" t="s">
        <v>678</v>
      </c>
      <c r="N3098" s="4"/>
      <c r="O3098" s="4"/>
      <c r="P3098" s="4"/>
      <c r="Q3098" s="4"/>
      <c r="R3098" s="4"/>
      <c r="S3098" s="4"/>
      <c r="T3098" s="4"/>
      <c r="U3098" s="4"/>
      <c r="V3098" s="4"/>
      <c r="W3098" s="4"/>
      <c r="X3098" s="4"/>
      <c r="Y3098" s="4"/>
      <c r="Z3098" s="4"/>
      <c r="AA3098" s="4"/>
      <c r="AB3098" s="4"/>
      <c r="AC3098" s="4"/>
      <c r="AD3098" s="4"/>
      <c r="AE3098" s="4"/>
      <c r="AF3098" s="4"/>
      <c r="AG3098" s="4"/>
      <c r="AH3098" s="4"/>
      <c r="AI3098" s="4"/>
      <c r="AJ3098" s="4"/>
      <c r="AK3098" s="4"/>
      <c r="AL3098" s="4"/>
      <c r="AM3098" s="4"/>
      <c r="AN3098" s="4"/>
      <c r="AO3098" s="4"/>
      <c r="AP3098" s="4"/>
      <c r="AQ3098" s="4"/>
      <c r="AR3098" s="4"/>
      <c r="AS3098" s="4"/>
      <c r="AT3098" s="4"/>
      <c r="AU3098" s="4"/>
      <c r="AV3098" s="4"/>
      <c r="AW3098" s="4"/>
      <c r="AX3098" s="4"/>
      <c r="AY3098" s="4"/>
      <c r="AZ3098" s="4"/>
      <c r="BA3098" s="4"/>
      <c r="BB3098" s="4"/>
      <c r="BC3098" s="4"/>
      <c r="BD3098" s="4"/>
      <c r="BE3098" s="4"/>
      <c r="BF3098" s="4"/>
      <c r="BG3098" s="4"/>
      <c r="BH3098" s="4"/>
      <c r="BI3098" s="4"/>
      <c r="BJ3098" s="4"/>
      <c r="BK3098" s="4"/>
      <c r="BL3098" s="4"/>
      <c r="BM3098" s="4"/>
      <c r="BN3098" s="4"/>
      <c r="BO3098" s="4"/>
      <c r="BP3098" s="4"/>
      <c r="BQ3098" s="4"/>
      <c r="BR3098" s="4"/>
      <c r="BS3098" s="4"/>
      <c r="BT3098" s="4"/>
      <c r="BU3098" s="4"/>
      <c r="BV3098" s="4"/>
      <c r="BW3098" s="4"/>
      <c r="BZ3098" s="7"/>
      <c r="CF3098" s="7"/>
      <c r="CG3098" s="14"/>
      <c r="CH3098" s="7"/>
      <c r="CI3098" s="14"/>
      <c r="CJ3098" s="7"/>
      <c r="CK3098" s="14"/>
      <c r="CL3098" s="7"/>
      <c r="CM3098" s="14"/>
    </row>
    <row r="3099" spans="1:91" x14ac:dyDescent="0.3">
      <c r="A3099" s="10">
        <v>151</v>
      </c>
      <c r="B3099" s="36" t="s">
        <v>913</v>
      </c>
      <c r="G3099" s="36" t="s">
        <v>8526</v>
      </c>
      <c r="K3099" s="7"/>
      <c r="L3099" s="7" t="s">
        <v>834</v>
      </c>
      <c r="M3099" s="7" t="s">
        <v>618</v>
      </c>
      <c r="N3099" s="4"/>
      <c r="O3099" s="4"/>
      <c r="P3099" s="4"/>
      <c r="Q3099" s="4"/>
      <c r="R3099" s="4"/>
      <c r="S3099" s="4"/>
      <c r="T3099" s="4"/>
      <c r="U3099" s="4"/>
      <c r="V3099" s="4"/>
      <c r="W3099" s="4"/>
      <c r="X3099" s="4"/>
      <c r="Y3099" s="4"/>
      <c r="Z3099" s="4"/>
      <c r="AA3099" s="4"/>
      <c r="AB3099" s="4"/>
      <c r="AC3099" s="4"/>
      <c r="AD3099" s="4"/>
      <c r="AE3099" s="4"/>
      <c r="AF3099" s="4"/>
      <c r="AG3099" s="4"/>
      <c r="AH3099" s="4"/>
      <c r="AI3099" s="4"/>
      <c r="AJ3099" s="4"/>
      <c r="AK3099" s="4"/>
      <c r="AL3099" s="4"/>
      <c r="AM3099" s="4"/>
      <c r="AN3099" s="4"/>
      <c r="AO3099" s="4"/>
      <c r="AP3099" s="4"/>
      <c r="AQ3099" s="4"/>
      <c r="AR3099" s="4"/>
      <c r="AS3099" s="4"/>
      <c r="AT3099" s="4"/>
      <c r="AU3099" s="4"/>
      <c r="AV3099" s="4"/>
      <c r="AW3099" s="4"/>
      <c r="AX3099" s="4"/>
      <c r="AY3099" s="4"/>
      <c r="AZ3099" s="4"/>
      <c r="BA3099" s="4"/>
      <c r="BB3099" s="4"/>
      <c r="BC3099" s="4"/>
      <c r="BD3099" s="4"/>
      <c r="BE3099" s="4"/>
      <c r="BF3099" s="4"/>
      <c r="BG3099" s="4"/>
      <c r="BH3099" s="4"/>
      <c r="BI3099" s="4"/>
      <c r="BJ3099" s="4"/>
      <c r="BK3099" s="4"/>
      <c r="BL3099" s="4"/>
      <c r="BM3099" s="4"/>
      <c r="BN3099" s="4"/>
      <c r="BO3099" s="4"/>
      <c r="BP3099" s="4"/>
      <c r="BQ3099" s="4"/>
      <c r="BR3099" s="4"/>
      <c r="BS3099" s="4"/>
      <c r="BT3099" s="4"/>
      <c r="BU3099" s="4"/>
      <c r="BV3099" s="4"/>
      <c r="BW3099" s="4"/>
      <c r="BZ3099" s="7"/>
      <c r="CF3099" s="7"/>
      <c r="CG3099" s="14"/>
      <c r="CH3099" s="7"/>
      <c r="CI3099" s="14"/>
      <c r="CJ3099" s="7"/>
      <c r="CK3099" s="14"/>
      <c r="CL3099" s="7"/>
      <c r="CM3099" s="14"/>
    </row>
    <row r="3100" spans="1:91" x14ac:dyDescent="0.3">
      <c r="A3100" s="10">
        <v>151</v>
      </c>
      <c r="B3100" s="36" t="s">
        <v>900</v>
      </c>
      <c r="G3100" s="36" t="s">
        <v>8527</v>
      </c>
      <c r="K3100" s="7"/>
      <c r="L3100" s="7" t="s">
        <v>834</v>
      </c>
      <c r="M3100" s="7" t="s">
        <v>615</v>
      </c>
      <c r="N3100" s="4"/>
      <c r="O3100" s="4"/>
      <c r="P3100" s="4"/>
      <c r="Q3100" s="4"/>
      <c r="R3100" s="4"/>
      <c r="S3100" s="4"/>
      <c r="T3100" s="4"/>
      <c r="U3100" s="4"/>
      <c r="V3100" s="4"/>
      <c r="W3100" s="4"/>
      <c r="X3100" s="4"/>
      <c r="Y3100" s="4"/>
      <c r="Z3100" s="4"/>
      <c r="AA3100" s="4"/>
      <c r="AB3100" s="4"/>
      <c r="AC3100" s="4"/>
      <c r="AD3100" s="4"/>
      <c r="AE3100" s="4"/>
      <c r="AF3100" s="4"/>
      <c r="AG3100" s="4"/>
      <c r="AH3100" s="4"/>
      <c r="AI3100" s="4"/>
      <c r="AJ3100" s="4"/>
      <c r="AK3100" s="4"/>
      <c r="AL3100" s="4"/>
      <c r="AM3100" s="4"/>
      <c r="AN3100" s="4"/>
      <c r="AO3100" s="4"/>
      <c r="AP3100" s="4"/>
      <c r="AQ3100" s="4"/>
      <c r="AR3100" s="4"/>
      <c r="AS3100" s="4"/>
      <c r="AT3100" s="4"/>
      <c r="AU3100" s="4"/>
      <c r="AV3100" s="4"/>
      <c r="AW3100" s="4"/>
      <c r="AX3100" s="4"/>
      <c r="AY3100" s="4"/>
      <c r="AZ3100" s="4"/>
      <c r="BA3100" s="4"/>
      <c r="BB3100" s="4"/>
      <c r="BC3100" s="4"/>
      <c r="BD3100" s="4"/>
      <c r="BE3100" s="4"/>
      <c r="BF3100" s="4"/>
      <c r="BG3100" s="4"/>
      <c r="BH3100" s="4"/>
      <c r="BI3100" s="4"/>
      <c r="BJ3100" s="4"/>
      <c r="BK3100" s="4"/>
      <c r="BL3100" s="4"/>
      <c r="BM3100" s="4"/>
      <c r="BN3100" s="4"/>
      <c r="BO3100" s="4"/>
      <c r="BP3100" s="4"/>
      <c r="BQ3100" s="4"/>
      <c r="BR3100" s="4"/>
      <c r="BS3100" s="4"/>
      <c r="BT3100" s="4"/>
      <c r="BU3100" s="4"/>
      <c r="BV3100" s="4"/>
      <c r="BW3100" s="4"/>
      <c r="BZ3100" s="7"/>
      <c r="CF3100" s="7"/>
      <c r="CG3100" s="14"/>
      <c r="CH3100" s="7"/>
      <c r="CI3100" s="14"/>
      <c r="CJ3100" s="7"/>
      <c r="CK3100" s="14"/>
      <c r="CL3100" s="7"/>
      <c r="CM3100" s="14"/>
    </row>
    <row r="3101" spans="1:91" x14ac:dyDescent="0.3">
      <c r="A3101" s="10">
        <v>151</v>
      </c>
      <c r="B3101" s="36" t="s">
        <v>1025</v>
      </c>
      <c r="G3101" s="36" t="s">
        <v>8528</v>
      </c>
      <c r="K3101" s="7"/>
      <c r="L3101" s="7" t="s">
        <v>834</v>
      </c>
      <c r="M3101" s="7" t="s">
        <v>615</v>
      </c>
      <c r="N3101" s="4"/>
      <c r="O3101" s="4"/>
      <c r="P3101" s="4"/>
      <c r="Q3101" s="4"/>
      <c r="R3101" s="4"/>
      <c r="S3101" s="4"/>
      <c r="T3101" s="4"/>
      <c r="U3101" s="4"/>
      <c r="V3101" s="4"/>
      <c r="W3101" s="4"/>
      <c r="X3101" s="4"/>
      <c r="Y3101" s="4"/>
      <c r="Z3101" s="4"/>
      <c r="AA3101" s="4"/>
      <c r="AB3101" s="4"/>
      <c r="AC3101" s="4"/>
      <c r="AD3101" s="4"/>
      <c r="AE3101" s="4"/>
      <c r="AF3101" s="4"/>
      <c r="AG3101" s="4"/>
      <c r="AH3101" s="4"/>
      <c r="AI3101" s="4"/>
      <c r="AJ3101" s="4"/>
      <c r="AK3101" s="4"/>
      <c r="AL3101" s="4"/>
      <c r="AM3101" s="4"/>
      <c r="AN3101" s="4"/>
      <c r="AO3101" s="4"/>
      <c r="AP3101" s="4"/>
      <c r="AQ3101" s="4"/>
      <c r="AR3101" s="4"/>
      <c r="AS3101" s="4"/>
      <c r="AT3101" s="4"/>
      <c r="AU3101" s="4"/>
      <c r="AV3101" s="4"/>
      <c r="AW3101" s="4"/>
      <c r="AX3101" s="4"/>
      <c r="AY3101" s="4"/>
      <c r="AZ3101" s="4"/>
      <c r="BA3101" s="4"/>
      <c r="BB3101" s="4"/>
      <c r="BC3101" s="4"/>
      <c r="BD3101" s="4"/>
      <c r="BE3101" s="4"/>
      <c r="BF3101" s="4"/>
      <c r="BG3101" s="4"/>
      <c r="BH3101" s="4"/>
      <c r="BI3101" s="4"/>
      <c r="BJ3101" s="4"/>
      <c r="BK3101" s="4"/>
      <c r="BL3101" s="4"/>
      <c r="BM3101" s="4"/>
      <c r="BN3101" s="4"/>
      <c r="BO3101" s="4"/>
      <c r="BP3101" s="4"/>
      <c r="BQ3101" s="4"/>
      <c r="BR3101" s="4"/>
      <c r="BS3101" s="4"/>
      <c r="BT3101" s="4"/>
      <c r="BU3101" s="4"/>
      <c r="BV3101" s="4"/>
      <c r="BW3101" s="4"/>
      <c r="BZ3101" s="7"/>
      <c r="CF3101" s="7"/>
      <c r="CG3101" s="14"/>
      <c r="CH3101" s="7"/>
      <c r="CI3101" s="14"/>
      <c r="CJ3101" s="7"/>
      <c r="CK3101" s="14"/>
      <c r="CL3101" s="7"/>
      <c r="CM3101" s="14"/>
    </row>
    <row r="3102" spans="1:91" x14ac:dyDescent="0.3">
      <c r="A3102" s="10">
        <v>151</v>
      </c>
      <c r="B3102" s="36" t="s">
        <v>924</v>
      </c>
      <c r="G3102" s="36" t="s">
        <v>8529</v>
      </c>
      <c r="K3102" s="7"/>
      <c r="L3102" s="7" t="s">
        <v>834</v>
      </c>
      <c r="M3102" s="7" t="s">
        <v>5917</v>
      </c>
      <c r="N3102" s="4"/>
      <c r="O3102" s="4"/>
      <c r="P3102" s="4"/>
      <c r="Q3102" s="4"/>
      <c r="R3102" s="4"/>
      <c r="S3102" s="4"/>
      <c r="T3102" s="4"/>
      <c r="U3102" s="4"/>
      <c r="V3102" s="4"/>
      <c r="W3102" s="4"/>
      <c r="X3102" s="4"/>
      <c r="Y3102" s="4"/>
      <c r="Z3102" s="4"/>
      <c r="AA3102" s="4"/>
      <c r="AB3102" s="4"/>
      <c r="AC3102" s="4"/>
      <c r="AD3102" s="4"/>
      <c r="AE3102" s="4"/>
      <c r="AF3102" s="4"/>
      <c r="AG3102" s="4"/>
      <c r="AH3102" s="4"/>
      <c r="AI3102" s="4"/>
      <c r="AJ3102" s="4"/>
      <c r="AK3102" s="4"/>
      <c r="AL3102" s="4"/>
      <c r="AM3102" s="4"/>
      <c r="AN3102" s="4"/>
      <c r="AO3102" s="4"/>
      <c r="AP3102" s="4"/>
      <c r="AQ3102" s="4"/>
      <c r="AR3102" s="4"/>
      <c r="AS3102" s="4"/>
      <c r="AT3102" s="4"/>
      <c r="AU3102" s="4"/>
      <c r="AV3102" s="4"/>
      <c r="AW3102" s="4"/>
      <c r="AX3102" s="4"/>
      <c r="AY3102" s="4"/>
      <c r="AZ3102" s="4"/>
      <c r="BA3102" s="4"/>
      <c r="BB3102" s="4"/>
      <c r="BC3102" s="4"/>
      <c r="BD3102" s="4"/>
      <c r="BE3102" s="4"/>
      <c r="BF3102" s="4"/>
      <c r="BG3102" s="4"/>
      <c r="BH3102" s="4"/>
      <c r="BI3102" s="4"/>
      <c r="BJ3102" s="4"/>
      <c r="BK3102" s="4"/>
      <c r="BL3102" s="4"/>
      <c r="BM3102" s="4"/>
      <c r="BN3102" s="4"/>
      <c r="BO3102" s="4"/>
      <c r="BP3102" s="4"/>
      <c r="BQ3102" s="4"/>
      <c r="BR3102" s="4"/>
      <c r="BS3102" s="4"/>
      <c r="BT3102" s="4"/>
      <c r="BU3102" s="4"/>
      <c r="BV3102" s="4"/>
      <c r="BW3102" s="4"/>
      <c r="BZ3102" s="7"/>
      <c r="CF3102" s="7"/>
      <c r="CG3102" s="14"/>
      <c r="CH3102" s="7"/>
      <c r="CI3102" s="14"/>
      <c r="CJ3102" s="7"/>
      <c r="CK3102" s="14"/>
      <c r="CL3102" s="7"/>
      <c r="CM3102" s="14"/>
    </row>
    <row r="3103" spans="1:91" x14ac:dyDescent="0.3">
      <c r="A3103" s="10">
        <v>151</v>
      </c>
      <c r="B3103" s="36" t="s">
        <v>1058</v>
      </c>
      <c r="G3103" s="36" t="s">
        <v>8530</v>
      </c>
      <c r="K3103" s="7"/>
      <c r="L3103" s="7" t="s">
        <v>834</v>
      </c>
      <c r="M3103" s="7" t="s">
        <v>639</v>
      </c>
      <c r="N3103" s="4"/>
      <c r="O3103" s="4"/>
      <c r="P3103" s="4"/>
      <c r="Q3103" s="4"/>
      <c r="R3103" s="4"/>
      <c r="S3103" s="4"/>
      <c r="T3103" s="4"/>
      <c r="U3103" s="4"/>
      <c r="V3103" s="4"/>
      <c r="W3103" s="4"/>
      <c r="X3103" s="4"/>
      <c r="Y3103" s="4"/>
      <c r="Z3103" s="4"/>
      <c r="AA3103" s="4"/>
      <c r="AB3103" s="4"/>
      <c r="AC3103" s="4"/>
      <c r="AD3103" s="4"/>
      <c r="AE3103" s="4"/>
      <c r="AF3103" s="4"/>
      <c r="AG3103" s="4"/>
      <c r="AH3103" s="4"/>
      <c r="AI3103" s="4"/>
      <c r="AJ3103" s="4"/>
      <c r="AK3103" s="4"/>
      <c r="AL3103" s="4"/>
      <c r="AM3103" s="4"/>
      <c r="AN3103" s="4"/>
      <c r="AO3103" s="4"/>
      <c r="AP3103" s="4"/>
      <c r="AQ3103" s="4"/>
      <c r="AR3103" s="4"/>
      <c r="AS3103" s="4"/>
      <c r="AT3103" s="4"/>
      <c r="AU3103" s="4"/>
      <c r="AV3103" s="4"/>
      <c r="AW3103" s="4"/>
      <c r="AX3103" s="4"/>
      <c r="AY3103" s="4"/>
      <c r="AZ3103" s="4"/>
      <c r="BA3103" s="4"/>
      <c r="BB3103" s="4"/>
      <c r="BC3103" s="4"/>
      <c r="BD3103" s="4"/>
      <c r="BE3103" s="4"/>
      <c r="BF3103" s="4"/>
      <c r="BG3103" s="4"/>
      <c r="BH3103" s="4"/>
      <c r="BI3103" s="4"/>
      <c r="BJ3103" s="4"/>
      <c r="BK3103" s="4"/>
      <c r="BL3103" s="4"/>
      <c r="BM3103" s="4"/>
      <c r="BN3103" s="4"/>
      <c r="BO3103" s="4"/>
      <c r="BP3103" s="4"/>
      <c r="BQ3103" s="4"/>
      <c r="BR3103" s="4"/>
      <c r="BS3103" s="4"/>
      <c r="BT3103" s="4"/>
      <c r="BU3103" s="4"/>
      <c r="BV3103" s="4"/>
      <c r="BW3103" s="4"/>
      <c r="BZ3103" s="7"/>
      <c r="CF3103" s="7"/>
      <c r="CG3103" s="14"/>
      <c r="CH3103" s="7"/>
      <c r="CI3103" s="14"/>
      <c r="CJ3103" s="7"/>
      <c r="CK3103" s="14"/>
      <c r="CL3103" s="7"/>
      <c r="CM3103" s="14"/>
    </row>
    <row r="3104" spans="1:91" x14ac:dyDescent="0.3">
      <c r="A3104" s="10">
        <v>151</v>
      </c>
      <c r="B3104" s="36" t="s">
        <v>1025</v>
      </c>
      <c r="G3104" s="36" t="s">
        <v>8531</v>
      </c>
      <c r="K3104" s="7"/>
      <c r="L3104" s="7" t="s">
        <v>834</v>
      </c>
      <c r="M3104" s="7" t="s">
        <v>669</v>
      </c>
      <c r="N3104" s="4"/>
      <c r="O3104" s="4"/>
      <c r="P3104" s="4"/>
      <c r="Q3104" s="4"/>
      <c r="R3104" s="4"/>
      <c r="S3104" s="4"/>
      <c r="T3104" s="4"/>
      <c r="U3104" s="4"/>
      <c r="V3104" s="4"/>
      <c r="W3104" s="4"/>
      <c r="X3104" s="4"/>
      <c r="Y3104" s="4"/>
      <c r="Z3104" s="4"/>
      <c r="AA3104" s="4"/>
      <c r="AB3104" s="4"/>
      <c r="AC3104" s="4"/>
      <c r="AD3104" s="4"/>
      <c r="AE3104" s="4"/>
      <c r="AF3104" s="4"/>
      <c r="AG3104" s="4"/>
      <c r="AH3104" s="4"/>
      <c r="AI3104" s="4"/>
      <c r="AJ3104" s="4"/>
      <c r="AK3104" s="4"/>
      <c r="AL3104" s="4"/>
      <c r="AM3104" s="4"/>
      <c r="AN3104" s="4"/>
      <c r="AO3104" s="4"/>
      <c r="AP3104" s="4"/>
      <c r="AQ3104" s="4"/>
      <c r="AR3104" s="4"/>
      <c r="AS3104" s="4"/>
      <c r="AT3104" s="4"/>
      <c r="AU3104" s="4"/>
      <c r="AV3104" s="4"/>
      <c r="AW3104" s="4"/>
      <c r="AX3104" s="4"/>
      <c r="AY3104" s="4"/>
      <c r="AZ3104" s="4"/>
      <c r="BA3104" s="4"/>
      <c r="BB3104" s="4"/>
      <c r="BC3104" s="4"/>
      <c r="BD3104" s="4"/>
      <c r="BE3104" s="4"/>
      <c r="BF3104" s="4"/>
      <c r="BG3104" s="4"/>
      <c r="BH3104" s="4"/>
      <c r="BI3104" s="4"/>
      <c r="BJ3104" s="4"/>
      <c r="BK3104" s="4"/>
      <c r="BL3104" s="4"/>
      <c r="BM3104" s="4"/>
      <c r="BN3104" s="4"/>
      <c r="BO3104" s="4"/>
      <c r="BP3104" s="4"/>
      <c r="BQ3104" s="4"/>
      <c r="BR3104" s="4"/>
      <c r="BS3104" s="4"/>
      <c r="BT3104" s="4"/>
      <c r="BU3104" s="4"/>
      <c r="BV3104" s="4"/>
      <c r="BW3104" s="4"/>
      <c r="BZ3104" s="7"/>
      <c r="CF3104" s="7"/>
      <c r="CG3104" s="14"/>
      <c r="CH3104" s="7"/>
      <c r="CI3104" s="14"/>
      <c r="CJ3104" s="7"/>
      <c r="CK3104" s="14"/>
      <c r="CL3104" s="7"/>
      <c r="CM3104" s="14"/>
    </row>
    <row r="3105" spans="1:91" x14ac:dyDescent="0.3">
      <c r="A3105" s="10">
        <v>151</v>
      </c>
      <c r="B3105" s="36" t="s">
        <v>1036</v>
      </c>
      <c r="G3105" s="36" t="s">
        <v>8532</v>
      </c>
      <c r="K3105" s="7"/>
      <c r="L3105" s="7" t="s">
        <v>834</v>
      </c>
      <c r="M3105" s="7" t="s">
        <v>618</v>
      </c>
      <c r="N3105" s="4"/>
      <c r="O3105" s="4"/>
      <c r="P3105" s="4"/>
      <c r="Q3105" s="4"/>
      <c r="R3105" s="4"/>
      <c r="S3105" s="4"/>
      <c r="T3105" s="4"/>
      <c r="U3105" s="4"/>
      <c r="V3105" s="4"/>
      <c r="W3105" s="4"/>
      <c r="X3105" s="4"/>
      <c r="Y3105" s="4"/>
      <c r="Z3105" s="4"/>
      <c r="AA3105" s="4"/>
      <c r="AB3105" s="4"/>
      <c r="AC3105" s="4"/>
      <c r="AD3105" s="4"/>
      <c r="AE3105" s="4"/>
      <c r="AF3105" s="4"/>
      <c r="AG3105" s="4"/>
      <c r="AH3105" s="4"/>
      <c r="AI3105" s="4"/>
      <c r="AJ3105" s="4"/>
      <c r="AK3105" s="4"/>
      <c r="AL3105" s="4"/>
      <c r="AM3105" s="4"/>
      <c r="AN3105" s="4"/>
      <c r="AO3105" s="4"/>
      <c r="AP3105" s="4"/>
      <c r="AQ3105" s="4"/>
      <c r="AR3105" s="4"/>
      <c r="AS3105" s="4"/>
      <c r="AT3105" s="4"/>
      <c r="AU3105" s="4"/>
      <c r="AV3105" s="4"/>
      <c r="AW3105" s="4"/>
      <c r="AX3105" s="4"/>
      <c r="AY3105" s="4"/>
      <c r="AZ3105" s="4"/>
      <c r="BA3105" s="4"/>
      <c r="BB3105" s="4"/>
      <c r="BC3105" s="4"/>
      <c r="BD3105" s="4"/>
      <c r="BE3105" s="4"/>
      <c r="BF3105" s="4"/>
      <c r="BG3105" s="4"/>
      <c r="BH3105" s="4"/>
      <c r="BI3105" s="4"/>
      <c r="BJ3105" s="4"/>
      <c r="BK3105" s="4"/>
      <c r="BL3105" s="4"/>
      <c r="BM3105" s="4"/>
      <c r="BN3105" s="4"/>
      <c r="BO3105" s="4"/>
      <c r="BP3105" s="4"/>
      <c r="BQ3105" s="4"/>
      <c r="BR3105" s="4"/>
      <c r="BS3105" s="4"/>
      <c r="BT3105" s="4"/>
      <c r="BU3105" s="4"/>
      <c r="BV3105" s="4"/>
      <c r="BW3105" s="4"/>
      <c r="BZ3105" s="7"/>
      <c r="CF3105" s="7"/>
      <c r="CG3105" s="14"/>
      <c r="CH3105" s="7"/>
      <c r="CI3105" s="14"/>
      <c r="CJ3105" s="7"/>
      <c r="CK3105" s="14"/>
      <c r="CL3105" s="7"/>
      <c r="CM3105" s="14"/>
    </row>
    <row r="3106" spans="1:91" x14ac:dyDescent="0.3">
      <c r="A3106" s="10">
        <v>151</v>
      </c>
      <c r="B3106" s="36" t="s">
        <v>973</v>
      </c>
      <c r="G3106" s="36" t="s">
        <v>8533</v>
      </c>
      <c r="K3106" s="7"/>
      <c r="L3106" s="7" t="s">
        <v>834</v>
      </c>
      <c r="M3106" s="7" t="s">
        <v>615</v>
      </c>
      <c r="N3106" s="4"/>
      <c r="O3106" s="4"/>
      <c r="P3106" s="4"/>
      <c r="Q3106" s="4"/>
      <c r="R3106" s="4"/>
      <c r="S3106" s="4"/>
      <c r="T3106" s="4"/>
      <c r="U3106" s="4"/>
      <c r="V3106" s="4"/>
      <c r="W3106" s="4"/>
      <c r="X3106" s="4"/>
      <c r="Y3106" s="4"/>
      <c r="Z3106" s="4"/>
      <c r="AA3106" s="4"/>
      <c r="AB3106" s="4"/>
      <c r="AC3106" s="4"/>
      <c r="AD3106" s="4"/>
      <c r="AE3106" s="4"/>
      <c r="AF3106" s="4"/>
      <c r="AG3106" s="4"/>
      <c r="AH3106" s="4"/>
      <c r="AI3106" s="4"/>
      <c r="AJ3106" s="4"/>
      <c r="AK3106" s="4"/>
      <c r="AL3106" s="4"/>
      <c r="AM3106" s="4"/>
      <c r="AN3106" s="4"/>
      <c r="AO3106" s="4"/>
      <c r="AP3106" s="4"/>
      <c r="AQ3106" s="4"/>
      <c r="AR3106" s="4"/>
      <c r="AS3106" s="4"/>
      <c r="AT3106" s="4"/>
      <c r="AU3106" s="4"/>
      <c r="AV3106" s="4"/>
      <c r="AW3106" s="4"/>
      <c r="AX3106" s="4"/>
      <c r="AY3106" s="4"/>
      <c r="AZ3106" s="4"/>
      <c r="BA3106" s="4"/>
      <c r="BB3106" s="4"/>
      <c r="BC3106" s="4"/>
      <c r="BD3106" s="4"/>
      <c r="BE3106" s="4"/>
      <c r="BF3106" s="4"/>
      <c r="BG3106" s="4"/>
      <c r="BH3106" s="4"/>
      <c r="BI3106" s="4"/>
      <c r="BJ3106" s="4"/>
      <c r="BK3106" s="4"/>
      <c r="BL3106" s="4"/>
      <c r="BM3106" s="4"/>
      <c r="BN3106" s="4"/>
      <c r="BO3106" s="4"/>
      <c r="BP3106" s="4"/>
      <c r="BQ3106" s="4"/>
      <c r="BR3106" s="4"/>
      <c r="BS3106" s="4"/>
      <c r="BT3106" s="4"/>
      <c r="BU3106" s="4"/>
      <c r="BV3106" s="4"/>
      <c r="BW3106" s="4"/>
      <c r="BZ3106" s="7"/>
      <c r="CF3106" s="7"/>
      <c r="CG3106" s="14"/>
      <c r="CH3106" s="7"/>
      <c r="CI3106" s="14"/>
      <c r="CJ3106" s="7"/>
      <c r="CK3106" s="14"/>
      <c r="CL3106" s="7"/>
      <c r="CM3106" s="14"/>
    </row>
    <row r="3107" spans="1:91" x14ac:dyDescent="0.3">
      <c r="A3107" s="10">
        <v>151</v>
      </c>
      <c r="B3107" s="36" t="s">
        <v>1025</v>
      </c>
      <c r="G3107" s="36" t="s">
        <v>8534</v>
      </c>
      <c r="K3107" s="7"/>
      <c r="L3107" s="7" t="s">
        <v>834</v>
      </c>
      <c r="M3107" s="7" t="s">
        <v>669</v>
      </c>
      <c r="N3107" s="4"/>
      <c r="O3107" s="4"/>
      <c r="P3107" s="4"/>
      <c r="Q3107" s="4"/>
      <c r="R3107" s="4"/>
      <c r="S3107" s="4"/>
      <c r="T3107" s="4"/>
      <c r="U3107" s="4"/>
      <c r="V3107" s="4"/>
      <c r="W3107" s="4"/>
      <c r="X3107" s="4"/>
      <c r="Y3107" s="4"/>
      <c r="Z3107" s="4"/>
      <c r="AA3107" s="4"/>
      <c r="AB3107" s="4"/>
      <c r="AC3107" s="4"/>
      <c r="AD3107" s="4"/>
      <c r="AE3107" s="4"/>
      <c r="AF3107" s="4"/>
      <c r="AG3107" s="4"/>
      <c r="AH3107" s="4"/>
      <c r="AI3107" s="4"/>
      <c r="AJ3107" s="4"/>
      <c r="AK3107" s="4"/>
      <c r="AL3107" s="4"/>
      <c r="AM3107" s="4"/>
      <c r="AN3107" s="4"/>
      <c r="AO3107" s="4"/>
      <c r="AP3107" s="4"/>
      <c r="AQ3107" s="4"/>
      <c r="AR3107" s="4"/>
      <c r="AS3107" s="4"/>
      <c r="AT3107" s="4"/>
      <c r="AU3107" s="4"/>
      <c r="AV3107" s="4"/>
      <c r="AW3107" s="4"/>
      <c r="AX3107" s="4"/>
      <c r="AY3107" s="4"/>
      <c r="AZ3107" s="4"/>
      <c r="BA3107" s="4"/>
      <c r="BB3107" s="4"/>
      <c r="BC3107" s="4"/>
      <c r="BD3107" s="4"/>
      <c r="BE3107" s="4"/>
      <c r="BF3107" s="4"/>
      <c r="BG3107" s="4"/>
      <c r="BH3107" s="4"/>
      <c r="BI3107" s="4"/>
      <c r="BJ3107" s="4"/>
      <c r="BK3107" s="4"/>
      <c r="BL3107" s="4"/>
      <c r="BM3107" s="4"/>
      <c r="BN3107" s="4"/>
      <c r="BO3107" s="4"/>
      <c r="BP3107" s="4"/>
      <c r="BQ3107" s="4"/>
      <c r="BR3107" s="4"/>
      <c r="BS3107" s="4"/>
      <c r="BT3107" s="4"/>
      <c r="BU3107" s="4"/>
      <c r="BV3107" s="4"/>
      <c r="BW3107" s="4"/>
      <c r="BZ3107" s="7"/>
      <c r="CF3107" s="7"/>
      <c r="CG3107" s="14"/>
      <c r="CH3107" s="7"/>
      <c r="CI3107" s="14"/>
      <c r="CJ3107" s="7"/>
      <c r="CK3107" s="14"/>
      <c r="CL3107" s="7"/>
      <c r="CM3107" s="14"/>
    </row>
    <row r="3108" spans="1:91" x14ac:dyDescent="0.3">
      <c r="A3108" s="10">
        <v>151</v>
      </c>
      <c r="B3108" s="36" t="s">
        <v>852</v>
      </c>
      <c r="G3108" s="36" t="s">
        <v>3754</v>
      </c>
      <c r="K3108" s="7"/>
      <c r="L3108" s="7" t="s">
        <v>834</v>
      </c>
      <c r="M3108" s="7" t="s">
        <v>5917</v>
      </c>
      <c r="N3108" s="4"/>
      <c r="O3108" s="4"/>
      <c r="P3108" s="4"/>
      <c r="Q3108" s="4"/>
      <c r="R3108" s="4"/>
      <c r="S3108" s="4"/>
      <c r="T3108" s="4"/>
      <c r="U3108" s="4"/>
      <c r="V3108" s="4"/>
      <c r="W3108" s="4"/>
      <c r="X3108" s="4"/>
      <c r="Y3108" s="4"/>
      <c r="Z3108" s="4"/>
      <c r="AA3108" s="4"/>
      <c r="AB3108" s="4"/>
      <c r="AC3108" s="4"/>
      <c r="AD3108" s="4"/>
      <c r="AE3108" s="4"/>
      <c r="AF3108" s="4"/>
      <c r="AG3108" s="4"/>
      <c r="AH3108" s="4"/>
      <c r="AI3108" s="4"/>
      <c r="AJ3108" s="4"/>
      <c r="AK3108" s="4"/>
      <c r="AL3108" s="4"/>
      <c r="AM3108" s="4"/>
      <c r="AN3108" s="4"/>
      <c r="AO3108" s="4"/>
      <c r="AP3108" s="4"/>
      <c r="AQ3108" s="4"/>
      <c r="AR3108" s="4"/>
      <c r="AS3108" s="4"/>
      <c r="AT3108" s="4"/>
      <c r="AU3108" s="4"/>
      <c r="AV3108" s="4"/>
      <c r="AW3108" s="4"/>
      <c r="AX3108" s="4"/>
      <c r="AY3108" s="4"/>
      <c r="AZ3108" s="4"/>
      <c r="BA3108" s="4"/>
      <c r="BB3108" s="4"/>
      <c r="BC3108" s="4"/>
      <c r="BD3108" s="4"/>
      <c r="BE3108" s="4"/>
      <c r="BF3108" s="4"/>
      <c r="BG3108" s="4"/>
      <c r="BH3108" s="4"/>
      <c r="BI3108" s="4"/>
      <c r="BJ3108" s="4"/>
      <c r="BK3108" s="4"/>
      <c r="BL3108" s="4"/>
      <c r="BM3108" s="4"/>
      <c r="BN3108" s="4"/>
      <c r="BO3108" s="4"/>
      <c r="BP3108" s="4"/>
      <c r="BQ3108" s="4"/>
      <c r="BR3108" s="4"/>
      <c r="BS3108" s="4"/>
      <c r="BT3108" s="4"/>
      <c r="BU3108" s="4"/>
      <c r="BV3108" s="4"/>
      <c r="BW3108" s="4"/>
      <c r="BZ3108" s="7"/>
      <c r="CF3108" s="7"/>
      <c r="CG3108" s="14"/>
      <c r="CH3108" s="7"/>
      <c r="CI3108" s="14"/>
      <c r="CJ3108" s="7"/>
      <c r="CK3108" s="14"/>
      <c r="CL3108" s="7"/>
      <c r="CM3108" s="14"/>
    </row>
    <row r="3109" spans="1:91" x14ac:dyDescent="0.3">
      <c r="A3109" s="10">
        <v>151</v>
      </c>
      <c r="B3109" s="36" t="s">
        <v>1058</v>
      </c>
      <c r="G3109" s="36" t="s">
        <v>8535</v>
      </c>
      <c r="K3109" s="7"/>
      <c r="L3109" s="7" t="s">
        <v>834</v>
      </c>
      <c r="M3109" s="7" t="s">
        <v>615</v>
      </c>
      <c r="N3109" s="4"/>
      <c r="O3109" s="4"/>
      <c r="P3109" s="4"/>
      <c r="Q3109" s="4"/>
      <c r="R3109" s="4"/>
      <c r="S3109" s="4"/>
      <c r="T3109" s="4"/>
      <c r="U3109" s="4"/>
      <c r="V3109" s="4"/>
      <c r="W3109" s="4"/>
      <c r="X3109" s="4"/>
      <c r="Y3109" s="4"/>
      <c r="Z3109" s="4"/>
      <c r="AA3109" s="4"/>
      <c r="AB3109" s="4"/>
      <c r="AC3109" s="4"/>
      <c r="AD3109" s="4"/>
      <c r="AE3109" s="4"/>
      <c r="AF3109" s="4"/>
      <c r="AG3109" s="4"/>
      <c r="AH3109" s="4"/>
      <c r="AI3109" s="4"/>
      <c r="AJ3109" s="4"/>
      <c r="AK3109" s="4"/>
      <c r="AL3109" s="4"/>
      <c r="AM3109" s="4"/>
      <c r="AN3109" s="4"/>
      <c r="AO3109" s="4"/>
      <c r="AP3109" s="4"/>
      <c r="AQ3109" s="4"/>
      <c r="AR3109" s="4"/>
      <c r="AS3109" s="4"/>
      <c r="AT3109" s="4"/>
      <c r="AU3109" s="4"/>
      <c r="AV3109" s="4"/>
      <c r="AW3109" s="4"/>
      <c r="AX3109" s="4"/>
      <c r="AY3109" s="4"/>
      <c r="AZ3109" s="4"/>
      <c r="BA3109" s="4"/>
      <c r="BB3109" s="4"/>
      <c r="BC3109" s="4"/>
      <c r="BD3109" s="4"/>
      <c r="BE3109" s="4"/>
      <c r="BF3109" s="4"/>
      <c r="BG3109" s="4"/>
      <c r="BH3109" s="4"/>
      <c r="BI3109" s="4"/>
      <c r="BJ3109" s="4"/>
      <c r="BK3109" s="4"/>
      <c r="BL3109" s="4"/>
      <c r="BM3109" s="4"/>
      <c r="BN3109" s="4"/>
      <c r="BO3109" s="4"/>
      <c r="BP3109" s="4"/>
      <c r="BQ3109" s="4"/>
      <c r="BR3109" s="4"/>
      <c r="BS3109" s="4"/>
      <c r="BT3109" s="4"/>
      <c r="BU3109" s="4"/>
      <c r="BV3109" s="4"/>
      <c r="BW3109" s="4"/>
      <c r="BZ3109" s="7"/>
      <c r="CF3109" s="7"/>
      <c r="CG3109" s="14"/>
      <c r="CH3109" s="7"/>
      <c r="CI3109" s="14"/>
      <c r="CJ3109" s="7"/>
      <c r="CK3109" s="14"/>
      <c r="CL3109" s="7"/>
      <c r="CM3109" s="14"/>
    </row>
    <row r="3110" spans="1:91" x14ac:dyDescent="0.3">
      <c r="A3110" s="10">
        <v>151</v>
      </c>
      <c r="B3110" s="36" t="s">
        <v>1527</v>
      </c>
      <c r="G3110" s="36" t="s">
        <v>8536</v>
      </c>
      <c r="K3110" s="7"/>
      <c r="L3110" s="7" t="s">
        <v>834</v>
      </c>
      <c r="M3110" s="7" t="s">
        <v>606</v>
      </c>
      <c r="N3110" s="4"/>
      <c r="O3110" s="4"/>
      <c r="P3110" s="4"/>
      <c r="Q3110" s="4"/>
      <c r="R3110" s="4"/>
      <c r="S3110" s="4"/>
      <c r="T3110" s="4"/>
      <c r="U3110" s="4"/>
      <c r="V3110" s="4"/>
      <c r="W3110" s="4"/>
      <c r="X3110" s="4"/>
      <c r="Y3110" s="4"/>
      <c r="Z3110" s="4"/>
      <c r="AA3110" s="4"/>
      <c r="AB3110" s="4"/>
      <c r="AC3110" s="4"/>
      <c r="AD3110" s="4"/>
      <c r="AE3110" s="4"/>
      <c r="AF3110" s="4"/>
      <c r="AG3110" s="4"/>
      <c r="AH3110" s="4"/>
      <c r="AI3110" s="4"/>
      <c r="AJ3110" s="4"/>
      <c r="AK3110" s="4"/>
      <c r="AL3110" s="4"/>
      <c r="AM3110" s="4"/>
      <c r="AN3110" s="4"/>
      <c r="AO3110" s="4"/>
      <c r="AP3110" s="4"/>
      <c r="AQ3110" s="4"/>
      <c r="AR3110" s="4"/>
      <c r="AS3110" s="4"/>
      <c r="AT3110" s="4"/>
      <c r="AU3110" s="4"/>
      <c r="AV3110" s="4"/>
      <c r="AW3110" s="4"/>
      <c r="AX3110" s="4"/>
      <c r="AY3110" s="4"/>
      <c r="AZ3110" s="4"/>
      <c r="BA3110" s="4"/>
      <c r="BB3110" s="4"/>
      <c r="BC3110" s="4"/>
      <c r="BD3110" s="4"/>
      <c r="BE3110" s="4"/>
      <c r="BF3110" s="4"/>
      <c r="BG3110" s="4"/>
      <c r="BH3110" s="4"/>
      <c r="BI3110" s="4"/>
      <c r="BJ3110" s="4"/>
      <c r="BK3110" s="4"/>
      <c r="BL3110" s="4"/>
      <c r="BM3110" s="4"/>
      <c r="BN3110" s="4"/>
      <c r="BO3110" s="4"/>
      <c r="BP3110" s="4"/>
      <c r="BQ3110" s="4"/>
      <c r="BR3110" s="4"/>
      <c r="BS3110" s="4"/>
      <c r="BT3110" s="4"/>
      <c r="BU3110" s="4"/>
      <c r="BV3110" s="4"/>
      <c r="BW3110" s="4"/>
      <c r="BZ3110" s="7"/>
      <c r="CF3110" s="7"/>
      <c r="CG3110" s="14"/>
      <c r="CH3110" s="7"/>
      <c r="CI3110" s="14"/>
      <c r="CJ3110" s="7"/>
      <c r="CK3110" s="14"/>
      <c r="CL3110" s="7"/>
      <c r="CM3110" s="14"/>
    </row>
    <row r="3111" spans="1:91" x14ac:dyDescent="0.3">
      <c r="A3111" s="10">
        <v>151</v>
      </c>
      <c r="B3111" s="36" t="s">
        <v>1025</v>
      </c>
      <c r="G3111" s="36" t="s">
        <v>8537</v>
      </c>
      <c r="K3111" s="7"/>
      <c r="L3111" s="7" t="s">
        <v>834</v>
      </c>
      <c r="M3111" s="7" t="s">
        <v>678</v>
      </c>
      <c r="N3111" s="4"/>
      <c r="O3111" s="4"/>
      <c r="P3111" s="4"/>
      <c r="Q3111" s="4"/>
      <c r="R3111" s="4"/>
      <c r="S3111" s="4"/>
      <c r="T3111" s="4"/>
      <c r="U3111" s="4"/>
      <c r="V3111" s="4"/>
      <c r="W3111" s="4"/>
      <c r="X3111" s="4"/>
      <c r="Y3111" s="4"/>
      <c r="Z3111" s="4"/>
      <c r="AA3111" s="4"/>
      <c r="AB3111" s="4"/>
      <c r="AC3111" s="4"/>
      <c r="AD3111" s="4"/>
      <c r="AE3111" s="4"/>
      <c r="AF3111" s="4"/>
      <c r="AG3111" s="4"/>
      <c r="AH3111" s="4"/>
      <c r="AI3111" s="4"/>
      <c r="AJ3111" s="4"/>
      <c r="AK3111" s="4"/>
      <c r="AL3111" s="4"/>
      <c r="AM3111" s="4"/>
      <c r="AN3111" s="4"/>
      <c r="AO3111" s="4"/>
      <c r="AP3111" s="4"/>
      <c r="AQ3111" s="4"/>
      <c r="AR3111" s="4"/>
      <c r="AS3111" s="4"/>
      <c r="AT3111" s="4"/>
      <c r="AU3111" s="4"/>
      <c r="AV3111" s="4"/>
      <c r="AW3111" s="4"/>
      <c r="AX3111" s="4"/>
      <c r="AY3111" s="4"/>
      <c r="AZ3111" s="4"/>
      <c r="BA3111" s="4"/>
      <c r="BB3111" s="4"/>
      <c r="BC3111" s="4"/>
      <c r="BD3111" s="4"/>
      <c r="BE3111" s="4"/>
      <c r="BF3111" s="4"/>
      <c r="BG3111" s="4"/>
      <c r="BH3111" s="4"/>
      <c r="BI3111" s="4"/>
      <c r="BJ3111" s="4"/>
      <c r="BK3111" s="4"/>
      <c r="BL3111" s="4"/>
      <c r="BM3111" s="4"/>
      <c r="BN3111" s="4"/>
      <c r="BO3111" s="4"/>
      <c r="BP3111" s="4"/>
      <c r="BQ3111" s="4"/>
      <c r="BR3111" s="4"/>
      <c r="BS3111" s="4"/>
      <c r="BT3111" s="4"/>
      <c r="BU3111" s="4"/>
      <c r="BV3111" s="4"/>
      <c r="BW3111" s="4"/>
      <c r="BZ3111" s="7"/>
      <c r="CF3111" s="7"/>
      <c r="CG3111" s="14"/>
      <c r="CH3111" s="7"/>
      <c r="CI3111" s="14"/>
      <c r="CJ3111" s="7"/>
      <c r="CK3111" s="14"/>
      <c r="CL3111" s="7"/>
      <c r="CM3111" s="14"/>
    </row>
    <row r="3112" spans="1:91" x14ac:dyDescent="0.3">
      <c r="A3112" s="10">
        <v>151</v>
      </c>
      <c r="B3112" s="36" t="s">
        <v>1025</v>
      </c>
      <c r="G3112" s="36" t="s">
        <v>8538</v>
      </c>
      <c r="K3112" s="7"/>
      <c r="L3112" s="7" t="s">
        <v>834</v>
      </c>
      <c r="M3112" s="7" t="s">
        <v>615</v>
      </c>
      <c r="N3112" s="4"/>
      <c r="O3112" s="4"/>
      <c r="P3112" s="4"/>
      <c r="Q3112" s="4"/>
      <c r="R3112" s="4"/>
      <c r="S3112" s="4"/>
      <c r="T3112" s="4"/>
      <c r="U3112" s="4"/>
      <c r="V3112" s="4"/>
      <c r="W3112" s="4"/>
      <c r="X3112" s="4"/>
      <c r="Y3112" s="4"/>
      <c r="Z3112" s="4"/>
      <c r="AA3112" s="4"/>
      <c r="AB3112" s="4"/>
      <c r="AC3112" s="4"/>
      <c r="AD3112" s="4"/>
      <c r="AE3112" s="4"/>
      <c r="AF3112" s="4"/>
      <c r="AG3112" s="4"/>
      <c r="AH3112" s="4"/>
      <c r="AI3112" s="4"/>
      <c r="AJ3112" s="4"/>
      <c r="AK3112" s="4"/>
      <c r="AL3112" s="4"/>
      <c r="AM3112" s="4"/>
      <c r="AN3112" s="4"/>
      <c r="AO3112" s="4"/>
      <c r="AP3112" s="4"/>
      <c r="AQ3112" s="4"/>
      <c r="AR3112" s="4"/>
      <c r="AS3112" s="4"/>
      <c r="AT3112" s="4"/>
      <c r="AU3112" s="4"/>
      <c r="AV3112" s="4"/>
      <c r="AW3112" s="4"/>
      <c r="AX3112" s="4"/>
      <c r="AY3112" s="4"/>
      <c r="AZ3112" s="4"/>
      <c r="BA3112" s="4"/>
      <c r="BB3112" s="4"/>
      <c r="BC3112" s="4"/>
      <c r="BD3112" s="4"/>
      <c r="BE3112" s="4"/>
      <c r="BF3112" s="4"/>
      <c r="BG3112" s="4"/>
      <c r="BH3112" s="4"/>
      <c r="BI3112" s="4"/>
      <c r="BJ3112" s="4"/>
      <c r="BK3112" s="4"/>
      <c r="BL3112" s="4"/>
      <c r="BM3112" s="4"/>
      <c r="BN3112" s="4"/>
      <c r="BO3112" s="4"/>
      <c r="BP3112" s="4"/>
      <c r="BQ3112" s="4"/>
      <c r="BR3112" s="4"/>
      <c r="BS3112" s="4"/>
      <c r="BT3112" s="4"/>
      <c r="BU3112" s="4"/>
      <c r="BV3112" s="4"/>
      <c r="BW3112" s="4"/>
      <c r="BZ3112" s="7"/>
      <c r="CF3112" s="7"/>
      <c r="CG3112" s="14"/>
      <c r="CH3112" s="7"/>
      <c r="CI3112" s="14"/>
      <c r="CJ3112" s="7"/>
      <c r="CK3112" s="14"/>
      <c r="CL3112" s="7"/>
      <c r="CM3112" s="14"/>
    </row>
    <row r="3113" spans="1:91" x14ac:dyDescent="0.3">
      <c r="A3113" s="10">
        <v>151</v>
      </c>
      <c r="B3113" s="36" t="s">
        <v>860</v>
      </c>
      <c r="G3113" s="36" t="s">
        <v>8539</v>
      </c>
      <c r="K3113" s="7"/>
      <c r="L3113" s="7" t="s">
        <v>834</v>
      </c>
      <c r="M3113" s="7" t="s">
        <v>615</v>
      </c>
      <c r="N3113" s="4"/>
      <c r="O3113" s="4"/>
      <c r="P3113" s="4"/>
      <c r="Q3113" s="4"/>
      <c r="R3113" s="4"/>
      <c r="S3113" s="4"/>
      <c r="T3113" s="4"/>
      <c r="U3113" s="4"/>
      <c r="V3113" s="4"/>
      <c r="W3113" s="4"/>
      <c r="X3113" s="4"/>
      <c r="Y3113" s="4"/>
      <c r="Z3113" s="4"/>
      <c r="AA3113" s="4"/>
      <c r="AB3113" s="4"/>
      <c r="AC3113" s="4"/>
      <c r="AD3113" s="4"/>
      <c r="AE3113" s="4"/>
      <c r="AF3113" s="4"/>
      <c r="AG3113" s="4"/>
      <c r="AH3113" s="4"/>
      <c r="AI3113" s="4"/>
      <c r="AJ3113" s="4"/>
      <c r="AK3113" s="4"/>
      <c r="AL3113" s="4"/>
      <c r="AM3113" s="4"/>
      <c r="AN3113" s="4"/>
      <c r="AO3113" s="4"/>
      <c r="AP3113" s="4"/>
      <c r="AQ3113" s="4"/>
      <c r="AR3113" s="4"/>
      <c r="AS3113" s="4"/>
      <c r="AT3113" s="4"/>
      <c r="AU3113" s="4"/>
      <c r="AV3113" s="4"/>
      <c r="AW3113" s="4"/>
      <c r="AX3113" s="4"/>
      <c r="AY3113" s="4"/>
      <c r="AZ3113" s="4"/>
      <c r="BA3113" s="4"/>
      <c r="BB3113" s="4"/>
      <c r="BC3113" s="4"/>
      <c r="BD3113" s="4"/>
      <c r="BE3113" s="4"/>
      <c r="BF3113" s="4"/>
      <c r="BG3113" s="4"/>
      <c r="BH3113" s="4"/>
      <c r="BI3113" s="4"/>
      <c r="BJ3113" s="4"/>
      <c r="BK3113" s="4"/>
      <c r="BL3113" s="4"/>
      <c r="BM3113" s="4"/>
      <c r="BN3113" s="4"/>
      <c r="BO3113" s="4"/>
      <c r="BP3113" s="4"/>
      <c r="BQ3113" s="4"/>
      <c r="BR3113" s="4"/>
      <c r="BS3113" s="4"/>
      <c r="BT3113" s="4"/>
      <c r="BU3113" s="4"/>
      <c r="BV3113" s="4"/>
      <c r="BW3113" s="4"/>
      <c r="BZ3113" s="7"/>
      <c r="CF3113" s="7"/>
      <c r="CG3113" s="14"/>
      <c r="CH3113" s="7"/>
      <c r="CI3113" s="14"/>
      <c r="CJ3113" s="7"/>
      <c r="CK3113" s="14"/>
      <c r="CL3113" s="7"/>
      <c r="CM3113" s="14"/>
    </row>
    <row r="3114" spans="1:91" x14ac:dyDescent="0.3">
      <c r="A3114" s="10">
        <v>151</v>
      </c>
      <c r="B3114" s="36" t="s">
        <v>1025</v>
      </c>
      <c r="G3114" s="36" t="s">
        <v>8540</v>
      </c>
      <c r="K3114" s="7"/>
      <c r="L3114" s="7" t="s">
        <v>834</v>
      </c>
      <c r="M3114" s="7" t="s">
        <v>615</v>
      </c>
      <c r="N3114" s="4"/>
      <c r="O3114" s="4"/>
      <c r="P3114" s="4"/>
      <c r="Q3114" s="4"/>
      <c r="R3114" s="4"/>
      <c r="S3114" s="4"/>
      <c r="T3114" s="4"/>
      <c r="U3114" s="4"/>
      <c r="V3114" s="4"/>
      <c r="W3114" s="4"/>
      <c r="X3114" s="4"/>
      <c r="Y3114" s="4"/>
      <c r="Z3114" s="4"/>
      <c r="AA3114" s="4"/>
      <c r="AB3114" s="4"/>
      <c r="AC3114" s="4"/>
      <c r="AD3114" s="4"/>
      <c r="AE3114" s="4"/>
      <c r="AF3114" s="4"/>
      <c r="AG3114" s="4"/>
      <c r="AH3114" s="4"/>
      <c r="AI3114" s="4"/>
      <c r="AJ3114" s="4"/>
      <c r="AK3114" s="4"/>
      <c r="AL3114" s="4"/>
      <c r="AM3114" s="4"/>
      <c r="AN3114" s="4"/>
      <c r="AO3114" s="4"/>
      <c r="AP3114" s="4"/>
      <c r="AQ3114" s="4"/>
      <c r="AR3114" s="4"/>
      <c r="AS3114" s="4"/>
      <c r="AT3114" s="4"/>
      <c r="AU3114" s="4"/>
      <c r="AV3114" s="4"/>
      <c r="AW3114" s="4"/>
      <c r="AX3114" s="4"/>
      <c r="AY3114" s="4"/>
      <c r="AZ3114" s="4"/>
      <c r="BA3114" s="4"/>
      <c r="BB3114" s="4"/>
      <c r="BC3114" s="4"/>
      <c r="BD3114" s="4"/>
      <c r="BE3114" s="4"/>
      <c r="BF3114" s="4"/>
      <c r="BG3114" s="4"/>
      <c r="BH3114" s="4"/>
      <c r="BI3114" s="4"/>
      <c r="BJ3114" s="4"/>
      <c r="BK3114" s="4"/>
      <c r="BL3114" s="4"/>
      <c r="BM3114" s="4"/>
      <c r="BN3114" s="4"/>
      <c r="BO3114" s="4"/>
      <c r="BP3114" s="4"/>
      <c r="BQ3114" s="4"/>
      <c r="BR3114" s="4"/>
      <c r="BS3114" s="4"/>
      <c r="BT3114" s="4"/>
      <c r="BU3114" s="4"/>
      <c r="BV3114" s="4"/>
      <c r="BW3114" s="4"/>
      <c r="BZ3114" s="7"/>
      <c r="CF3114" s="7"/>
      <c r="CG3114" s="14"/>
      <c r="CH3114" s="7"/>
      <c r="CI3114" s="14"/>
      <c r="CJ3114" s="7"/>
      <c r="CK3114" s="14"/>
      <c r="CL3114" s="7"/>
      <c r="CM3114" s="14"/>
    </row>
    <row r="3115" spans="1:91" x14ac:dyDescent="0.3">
      <c r="A3115" s="10">
        <v>151</v>
      </c>
      <c r="B3115" s="36" t="s">
        <v>913</v>
      </c>
      <c r="G3115" s="36" t="s">
        <v>8541</v>
      </c>
      <c r="K3115" s="7"/>
      <c r="L3115" s="7" t="s">
        <v>834</v>
      </c>
      <c r="M3115" s="7" t="s">
        <v>687</v>
      </c>
      <c r="N3115" s="4"/>
      <c r="O3115" s="4"/>
      <c r="P3115" s="4"/>
      <c r="Q3115" s="4"/>
      <c r="R3115" s="4"/>
      <c r="S3115" s="4"/>
      <c r="T3115" s="4"/>
      <c r="U3115" s="4"/>
      <c r="V3115" s="4"/>
      <c r="W3115" s="4"/>
      <c r="X3115" s="4"/>
      <c r="Y3115" s="4"/>
      <c r="Z3115" s="4"/>
      <c r="AA3115" s="4"/>
      <c r="AB3115" s="4"/>
      <c r="AC3115" s="4"/>
      <c r="AD3115" s="4"/>
      <c r="AE3115" s="4"/>
      <c r="AF3115" s="4"/>
      <c r="AG3115" s="4"/>
      <c r="AH3115" s="4"/>
      <c r="AI3115" s="4"/>
      <c r="AJ3115" s="4"/>
      <c r="AK3115" s="4"/>
      <c r="AL3115" s="4"/>
      <c r="AM3115" s="4"/>
      <c r="AN3115" s="4"/>
      <c r="AO3115" s="4"/>
      <c r="AP3115" s="4"/>
      <c r="AQ3115" s="4"/>
      <c r="AR3115" s="4"/>
      <c r="AS3115" s="4"/>
      <c r="AT3115" s="4"/>
      <c r="AU3115" s="4"/>
      <c r="AV3115" s="4"/>
      <c r="AW3115" s="4"/>
      <c r="AX3115" s="4"/>
      <c r="AY3115" s="4"/>
      <c r="AZ3115" s="4"/>
      <c r="BA3115" s="4"/>
      <c r="BB3115" s="4"/>
      <c r="BC3115" s="4"/>
      <c r="BD3115" s="4"/>
      <c r="BE3115" s="4"/>
      <c r="BF3115" s="4"/>
      <c r="BG3115" s="4"/>
      <c r="BH3115" s="4"/>
      <c r="BI3115" s="4"/>
      <c r="BJ3115" s="4"/>
      <c r="BK3115" s="4"/>
      <c r="BL3115" s="4"/>
      <c r="BM3115" s="4"/>
      <c r="BN3115" s="4"/>
      <c r="BO3115" s="4"/>
      <c r="BP3115" s="4"/>
      <c r="BQ3115" s="4"/>
      <c r="BR3115" s="4"/>
      <c r="BS3115" s="4"/>
      <c r="BT3115" s="4"/>
      <c r="BU3115" s="4"/>
      <c r="BV3115" s="4"/>
      <c r="BW3115" s="4"/>
      <c r="BZ3115" s="7"/>
      <c r="CF3115" s="7"/>
      <c r="CG3115" s="14"/>
      <c r="CH3115" s="7"/>
      <c r="CI3115" s="14"/>
      <c r="CJ3115" s="7"/>
      <c r="CK3115" s="14"/>
      <c r="CL3115" s="7"/>
      <c r="CM3115" s="14"/>
    </row>
    <row r="3116" spans="1:91" x14ac:dyDescent="0.3">
      <c r="A3116" s="10">
        <v>151</v>
      </c>
      <c r="B3116" s="36" t="s">
        <v>973</v>
      </c>
      <c r="G3116" s="36" t="s">
        <v>8542</v>
      </c>
      <c r="K3116" s="7"/>
      <c r="L3116" s="7" t="s">
        <v>834</v>
      </c>
      <c r="M3116" s="7" t="s">
        <v>615</v>
      </c>
      <c r="N3116" s="4"/>
      <c r="O3116" s="4"/>
      <c r="P3116" s="4"/>
      <c r="Q3116" s="4"/>
      <c r="R3116" s="4"/>
      <c r="S3116" s="4"/>
      <c r="T3116" s="4"/>
      <c r="U3116" s="4"/>
      <c r="V3116" s="4"/>
      <c r="W3116" s="4"/>
      <c r="X3116" s="4"/>
      <c r="Y3116" s="4"/>
      <c r="Z3116" s="4"/>
      <c r="AA3116" s="4"/>
      <c r="AB3116" s="4"/>
      <c r="AC3116" s="4"/>
      <c r="AD3116" s="4"/>
      <c r="AE3116" s="4"/>
      <c r="AF3116" s="4"/>
      <c r="AG3116" s="4"/>
      <c r="AH3116" s="4"/>
      <c r="AI3116" s="4"/>
      <c r="AJ3116" s="4"/>
      <c r="AK3116" s="4"/>
      <c r="AL3116" s="4"/>
      <c r="AM3116" s="4"/>
      <c r="AN3116" s="4"/>
      <c r="AO3116" s="4"/>
      <c r="AP3116" s="4"/>
      <c r="AQ3116" s="4"/>
      <c r="AR3116" s="4"/>
      <c r="AS3116" s="4"/>
      <c r="AT3116" s="4"/>
      <c r="AU3116" s="4"/>
      <c r="AV3116" s="4"/>
      <c r="AW3116" s="4"/>
      <c r="AX3116" s="4"/>
      <c r="AY3116" s="4"/>
      <c r="AZ3116" s="4"/>
      <c r="BA3116" s="4"/>
      <c r="BB3116" s="4"/>
      <c r="BC3116" s="4"/>
      <c r="BD3116" s="4"/>
      <c r="BE3116" s="4"/>
      <c r="BF3116" s="4"/>
      <c r="BG3116" s="4"/>
      <c r="BH3116" s="4"/>
      <c r="BI3116" s="4"/>
      <c r="BJ3116" s="4"/>
      <c r="BK3116" s="4"/>
      <c r="BL3116" s="4"/>
      <c r="BM3116" s="4"/>
      <c r="BN3116" s="4"/>
      <c r="BO3116" s="4"/>
      <c r="BP3116" s="4"/>
      <c r="BQ3116" s="4"/>
      <c r="BR3116" s="4"/>
      <c r="BS3116" s="4"/>
      <c r="BT3116" s="4"/>
      <c r="BU3116" s="4"/>
      <c r="BV3116" s="4"/>
      <c r="BW3116" s="4"/>
      <c r="BZ3116" s="7"/>
      <c r="CF3116" s="7"/>
      <c r="CG3116" s="14"/>
      <c r="CH3116" s="7"/>
      <c r="CI3116" s="14"/>
      <c r="CJ3116" s="7"/>
      <c r="CK3116" s="14"/>
      <c r="CL3116" s="7"/>
      <c r="CM3116" s="14"/>
    </row>
    <row r="3117" spans="1:91" x14ac:dyDescent="0.3">
      <c r="A3117" s="10">
        <v>151</v>
      </c>
      <c r="B3117" s="36" t="s">
        <v>1036</v>
      </c>
      <c r="G3117" s="36" t="s">
        <v>8543</v>
      </c>
      <c r="K3117" s="7"/>
      <c r="L3117" s="7" t="s">
        <v>834</v>
      </c>
      <c r="M3117" s="7" t="s">
        <v>621</v>
      </c>
      <c r="N3117" s="4"/>
      <c r="O3117" s="4"/>
      <c r="P3117" s="4"/>
      <c r="Q3117" s="4"/>
      <c r="R3117" s="4"/>
      <c r="S3117" s="4"/>
      <c r="T3117" s="4"/>
      <c r="U3117" s="4"/>
      <c r="V3117" s="4"/>
      <c r="W3117" s="4"/>
      <c r="X3117" s="4"/>
      <c r="Y3117" s="4"/>
      <c r="Z3117" s="4"/>
      <c r="AA3117" s="4"/>
      <c r="AB3117" s="4"/>
      <c r="AC3117" s="4"/>
      <c r="AD3117" s="4"/>
      <c r="AE3117" s="4"/>
      <c r="AF3117" s="4"/>
      <c r="AG3117" s="4"/>
      <c r="AH3117" s="4"/>
      <c r="AI3117" s="4"/>
      <c r="AJ3117" s="4"/>
      <c r="AK3117" s="4"/>
      <c r="AL3117" s="4"/>
      <c r="AM3117" s="4"/>
      <c r="AN3117" s="4"/>
      <c r="AO3117" s="4"/>
      <c r="AP3117" s="4"/>
      <c r="AQ3117" s="4"/>
      <c r="AR3117" s="4"/>
      <c r="AS3117" s="4"/>
      <c r="AT3117" s="4"/>
      <c r="AU3117" s="4"/>
      <c r="AV3117" s="4"/>
      <c r="AW3117" s="4"/>
      <c r="AX3117" s="4"/>
      <c r="AY3117" s="4"/>
      <c r="AZ3117" s="4"/>
      <c r="BA3117" s="4"/>
      <c r="BB3117" s="4"/>
      <c r="BC3117" s="4"/>
      <c r="BD3117" s="4"/>
      <c r="BE3117" s="4"/>
      <c r="BF3117" s="4"/>
      <c r="BG3117" s="4"/>
      <c r="BH3117" s="4"/>
      <c r="BI3117" s="4"/>
      <c r="BJ3117" s="4"/>
      <c r="BK3117" s="4"/>
      <c r="BL3117" s="4"/>
      <c r="BM3117" s="4"/>
      <c r="BN3117" s="4"/>
      <c r="BO3117" s="4"/>
      <c r="BP3117" s="4"/>
      <c r="BQ3117" s="4"/>
      <c r="BR3117" s="4"/>
      <c r="BS3117" s="4"/>
      <c r="BT3117" s="4"/>
      <c r="BU3117" s="4"/>
      <c r="BV3117" s="4"/>
      <c r="BW3117" s="4"/>
      <c r="BZ3117" s="7"/>
      <c r="CF3117" s="7"/>
      <c r="CG3117" s="14"/>
      <c r="CH3117" s="7"/>
      <c r="CI3117" s="14"/>
      <c r="CJ3117" s="7"/>
      <c r="CK3117" s="14"/>
      <c r="CL3117" s="7"/>
      <c r="CM3117" s="14"/>
    </row>
    <row r="3118" spans="1:91" x14ac:dyDescent="0.3">
      <c r="A3118" s="10">
        <v>151</v>
      </c>
      <c r="B3118" s="36" t="s">
        <v>1058</v>
      </c>
      <c r="G3118" s="36" t="s">
        <v>8544</v>
      </c>
      <c r="K3118" s="7"/>
      <c r="L3118" s="7" t="s">
        <v>834</v>
      </c>
      <c r="M3118" s="7" t="s">
        <v>618</v>
      </c>
      <c r="N3118" s="4"/>
      <c r="O3118" s="4"/>
      <c r="P3118" s="4"/>
      <c r="Q3118" s="4"/>
      <c r="R3118" s="4"/>
      <c r="S3118" s="4"/>
      <c r="T3118" s="4"/>
      <c r="U3118" s="4"/>
      <c r="V3118" s="4"/>
      <c r="W3118" s="4"/>
      <c r="X3118" s="4"/>
      <c r="Y3118" s="4"/>
      <c r="Z3118" s="4"/>
      <c r="AA3118" s="4"/>
      <c r="AB3118" s="4"/>
      <c r="AC3118" s="4"/>
      <c r="AD3118" s="4"/>
      <c r="AE3118" s="4"/>
      <c r="AF3118" s="4"/>
      <c r="AG3118" s="4"/>
      <c r="AH3118" s="4"/>
      <c r="AI3118" s="4"/>
      <c r="AJ3118" s="4"/>
      <c r="AK3118" s="4"/>
      <c r="AL3118" s="4"/>
      <c r="AM3118" s="4"/>
      <c r="AN3118" s="4"/>
      <c r="AO3118" s="4"/>
      <c r="AP3118" s="4"/>
      <c r="AQ3118" s="4"/>
      <c r="AR3118" s="4"/>
      <c r="AS3118" s="4"/>
      <c r="AT3118" s="4"/>
      <c r="AU3118" s="4"/>
      <c r="AV3118" s="4"/>
      <c r="AW3118" s="4"/>
      <c r="AX3118" s="4"/>
      <c r="AY3118" s="4"/>
      <c r="AZ3118" s="4"/>
      <c r="BA3118" s="4"/>
      <c r="BB3118" s="4"/>
      <c r="BC3118" s="4"/>
      <c r="BD3118" s="4"/>
      <c r="BE3118" s="4"/>
      <c r="BF3118" s="4"/>
      <c r="BG3118" s="4"/>
      <c r="BH3118" s="4"/>
      <c r="BI3118" s="4"/>
      <c r="BJ3118" s="4"/>
      <c r="BK3118" s="4"/>
      <c r="BL3118" s="4"/>
      <c r="BM3118" s="4"/>
      <c r="BN3118" s="4"/>
      <c r="BO3118" s="4"/>
      <c r="BP3118" s="4"/>
      <c r="BQ3118" s="4"/>
      <c r="BR3118" s="4"/>
      <c r="BS3118" s="4"/>
      <c r="BT3118" s="4"/>
      <c r="BU3118" s="4"/>
      <c r="BV3118" s="4"/>
      <c r="BW3118" s="4"/>
      <c r="BZ3118" s="7"/>
      <c r="CF3118" s="7"/>
      <c r="CG3118" s="14"/>
      <c r="CH3118" s="7"/>
      <c r="CI3118" s="14"/>
      <c r="CJ3118" s="7"/>
      <c r="CK3118" s="14"/>
      <c r="CL3118" s="7"/>
      <c r="CM3118" s="14"/>
    </row>
    <row r="3119" spans="1:91" x14ac:dyDescent="0.3">
      <c r="A3119" s="10">
        <v>151</v>
      </c>
      <c r="B3119" s="36" t="s">
        <v>895</v>
      </c>
      <c r="G3119" s="36" t="s">
        <v>8545</v>
      </c>
      <c r="K3119" s="7"/>
      <c r="L3119" s="7" t="s">
        <v>834</v>
      </c>
      <c r="M3119" s="7" t="s">
        <v>618</v>
      </c>
      <c r="N3119" s="4"/>
      <c r="O3119" s="4"/>
      <c r="P3119" s="4"/>
      <c r="Q3119" s="4"/>
      <c r="R3119" s="4"/>
      <c r="S3119" s="4"/>
      <c r="T3119" s="4"/>
      <c r="U3119" s="4"/>
      <c r="V3119" s="4"/>
      <c r="W3119" s="4"/>
      <c r="X3119" s="4"/>
      <c r="Y3119" s="4"/>
      <c r="Z3119" s="4"/>
      <c r="AA3119" s="4"/>
      <c r="AB3119" s="4"/>
      <c r="AC3119" s="4"/>
      <c r="AD3119" s="4"/>
      <c r="AE3119" s="4"/>
      <c r="AF3119" s="4"/>
      <c r="AG3119" s="4"/>
      <c r="AH3119" s="4"/>
      <c r="AI3119" s="4"/>
      <c r="AJ3119" s="4"/>
      <c r="AK3119" s="4"/>
      <c r="AL3119" s="4"/>
      <c r="AM3119" s="4"/>
      <c r="AN3119" s="4"/>
      <c r="AO3119" s="4"/>
      <c r="AP3119" s="4"/>
      <c r="AQ3119" s="4"/>
      <c r="AR3119" s="4"/>
      <c r="AS3119" s="4"/>
      <c r="AT3119" s="4"/>
      <c r="AU3119" s="4"/>
      <c r="AV3119" s="4"/>
      <c r="AW3119" s="4"/>
      <c r="AX3119" s="4"/>
      <c r="AY3119" s="4"/>
      <c r="AZ3119" s="4"/>
      <c r="BA3119" s="4"/>
      <c r="BB3119" s="4"/>
      <c r="BC3119" s="4"/>
      <c r="BD3119" s="4"/>
      <c r="BE3119" s="4"/>
      <c r="BF3119" s="4"/>
      <c r="BG3119" s="4"/>
      <c r="BH3119" s="4"/>
      <c r="BI3119" s="4"/>
      <c r="BJ3119" s="4"/>
      <c r="BK3119" s="4"/>
      <c r="BL3119" s="4"/>
      <c r="BM3119" s="4"/>
      <c r="BN3119" s="4"/>
      <c r="BO3119" s="4"/>
      <c r="BP3119" s="4"/>
      <c r="BQ3119" s="4"/>
      <c r="BR3119" s="4"/>
      <c r="BS3119" s="4"/>
      <c r="BT3119" s="4"/>
      <c r="BU3119" s="4"/>
      <c r="BV3119" s="4"/>
      <c r="BW3119" s="4"/>
      <c r="BZ3119" s="7"/>
      <c r="CF3119" s="7"/>
      <c r="CG3119" s="14"/>
      <c r="CH3119" s="7"/>
      <c r="CI3119" s="14"/>
      <c r="CJ3119" s="7"/>
      <c r="CK3119" s="14"/>
      <c r="CL3119" s="7"/>
      <c r="CM3119" s="14"/>
    </row>
    <row r="3120" spans="1:91" x14ac:dyDescent="0.3">
      <c r="A3120" s="10">
        <v>151</v>
      </c>
      <c r="B3120" s="36" t="s">
        <v>895</v>
      </c>
      <c r="G3120" s="36" t="s">
        <v>8546</v>
      </c>
      <c r="K3120" s="7"/>
      <c r="L3120" s="7" t="s">
        <v>834</v>
      </c>
      <c r="M3120" s="7" t="s">
        <v>618</v>
      </c>
      <c r="N3120" s="4"/>
      <c r="O3120" s="4"/>
      <c r="P3120" s="4"/>
      <c r="Q3120" s="4"/>
      <c r="R3120" s="4"/>
      <c r="S3120" s="4"/>
      <c r="T3120" s="4"/>
      <c r="U3120" s="4"/>
      <c r="V3120" s="4"/>
      <c r="W3120" s="4"/>
      <c r="X3120" s="4"/>
      <c r="Y3120" s="4"/>
      <c r="Z3120" s="4"/>
      <c r="AA3120" s="4"/>
      <c r="AB3120" s="4"/>
      <c r="AC3120" s="4"/>
      <c r="AD3120" s="4"/>
      <c r="AE3120" s="4"/>
      <c r="AF3120" s="4"/>
      <c r="AG3120" s="4"/>
      <c r="AH3120" s="4"/>
      <c r="AI3120" s="4"/>
      <c r="AJ3120" s="4"/>
      <c r="AK3120" s="4"/>
      <c r="AL3120" s="4"/>
      <c r="AM3120" s="4"/>
      <c r="AN3120" s="4"/>
      <c r="AO3120" s="4"/>
      <c r="AP3120" s="4"/>
      <c r="AQ3120" s="4"/>
      <c r="AR3120" s="4"/>
      <c r="AS3120" s="4"/>
      <c r="AT3120" s="4"/>
      <c r="AU3120" s="4"/>
      <c r="AV3120" s="4"/>
      <c r="AW3120" s="4"/>
      <c r="AX3120" s="4"/>
      <c r="AY3120" s="4"/>
      <c r="AZ3120" s="4"/>
      <c r="BA3120" s="4"/>
      <c r="BB3120" s="4"/>
      <c r="BC3120" s="4"/>
      <c r="BD3120" s="4"/>
      <c r="BE3120" s="4"/>
      <c r="BF3120" s="4"/>
      <c r="BG3120" s="4"/>
      <c r="BH3120" s="4"/>
      <c r="BI3120" s="4"/>
      <c r="BJ3120" s="4"/>
      <c r="BK3120" s="4"/>
      <c r="BL3120" s="4"/>
      <c r="BM3120" s="4"/>
      <c r="BN3120" s="4"/>
      <c r="BO3120" s="4"/>
      <c r="BP3120" s="4"/>
      <c r="BQ3120" s="4"/>
      <c r="BR3120" s="4"/>
      <c r="BS3120" s="4"/>
      <c r="BT3120" s="4"/>
      <c r="BU3120" s="4"/>
      <c r="BV3120" s="4"/>
      <c r="BW3120" s="4"/>
      <c r="BZ3120" s="7"/>
      <c r="CF3120" s="7"/>
      <c r="CG3120" s="14"/>
      <c r="CH3120" s="7"/>
      <c r="CI3120" s="14"/>
      <c r="CJ3120" s="7"/>
      <c r="CK3120" s="14"/>
      <c r="CL3120" s="7"/>
      <c r="CM3120" s="14"/>
    </row>
    <row r="3121" spans="1:91" x14ac:dyDescent="0.3">
      <c r="A3121" s="10">
        <v>151</v>
      </c>
      <c r="B3121" s="36" t="s">
        <v>1028</v>
      </c>
      <c r="G3121" s="36" t="s">
        <v>8547</v>
      </c>
      <c r="K3121" s="7"/>
      <c r="L3121" s="7" t="s">
        <v>834</v>
      </c>
      <c r="M3121" s="7" t="s">
        <v>618</v>
      </c>
      <c r="N3121" s="4"/>
      <c r="O3121" s="4"/>
      <c r="P3121" s="4"/>
      <c r="Q3121" s="4"/>
      <c r="R3121" s="4"/>
      <c r="S3121" s="4"/>
      <c r="T3121" s="4"/>
      <c r="U3121" s="4"/>
      <c r="V3121" s="4"/>
      <c r="W3121" s="4"/>
      <c r="X3121" s="4"/>
      <c r="Y3121" s="4"/>
      <c r="Z3121" s="4"/>
      <c r="AA3121" s="4"/>
      <c r="AB3121" s="4"/>
      <c r="AC3121" s="4"/>
      <c r="AD3121" s="4"/>
      <c r="AE3121" s="4"/>
      <c r="AF3121" s="4"/>
      <c r="AG3121" s="4"/>
      <c r="AH3121" s="4"/>
      <c r="AI3121" s="4"/>
      <c r="AJ3121" s="4"/>
      <c r="AK3121" s="4"/>
      <c r="AL3121" s="4"/>
      <c r="AM3121" s="4"/>
      <c r="AN3121" s="4"/>
      <c r="AO3121" s="4"/>
      <c r="AP3121" s="4"/>
      <c r="AQ3121" s="4"/>
      <c r="AR3121" s="4"/>
      <c r="AS3121" s="4"/>
      <c r="AT3121" s="4"/>
      <c r="AU3121" s="4"/>
      <c r="AV3121" s="4"/>
      <c r="AW3121" s="4"/>
      <c r="AX3121" s="4"/>
      <c r="AY3121" s="4"/>
      <c r="AZ3121" s="4"/>
      <c r="BA3121" s="4"/>
      <c r="BB3121" s="4"/>
      <c r="BC3121" s="4"/>
      <c r="BD3121" s="4"/>
      <c r="BE3121" s="4"/>
      <c r="BF3121" s="4"/>
      <c r="BG3121" s="4"/>
      <c r="BH3121" s="4"/>
      <c r="BI3121" s="4"/>
      <c r="BJ3121" s="4"/>
      <c r="BK3121" s="4"/>
      <c r="BL3121" s="4"/>
      <c r="BM3121" s="4"/>
      <c r="BN3121" s="4"/>
      <c r="BO3121" s="4"/>
      <c r="BP3121" s="4"/>
      <c r="BQ3121" s="4"/>
      <c r="BR3121" s="4"/>
      <c r="BS3121" s="4"/>
      <c r="BT3121" s="4"/>
      <c r="BU3121" s="4"/>
      <c r="BV3121" s="4"/>
      <c r="BW3121" s="4"/>
      <c r="BZ3121" s="7"/>
      <c r="CF3121" s="7"/>
      <c r="CG3121" s="14"/>
      <c r="CH3121" s="7"/>
      <c r="CI3121" s="14"/>
      <c r="CJ3121" s="7"/>
      <c r="CK3121" s="14"/>
      <c r="CL3121" s="7"/>
      <c r="CM3121" s="14"/>
    </row>
    <row r="3122" spans="1:91" x14ac:dyDescent="0.3">
      <c r="A3122" s="10">
        <v>151</v>
      </c>
      <c r="B3122" s="36" t="s">
        <v>868</v>
      </c>
      <c r="G3122" s="36" t="s">
        <v>8548</v>
      </c>
      <c r="K3122" s="7"/>
      <c r="L3122" s="7" t="s">
        <v>834</v>
      </c>
      <c r="M3122" s="7" t="s">
        <v>639</v>
      </c>
      <c r="N3122" s="4"/>
      <c r="O3122" s="4"/>
      <c r="P3122" s="4"/>
      <c r="Q3122" s="4"/>
      <c r="R3122" s="4"/>
      <c r="S3122" s="4"/>
      <c r="T3122" s="4"/>
      <c r="U3122" s="4"/>
      <c r="V3122" s="4"/>
      <c r="W3122" s="4"/>
      <c r="X3122" s="4"/>
      <c r="Y3122" s="4"/>
      <c r="Z3122" s="4"/>
      <c r="AA3122" s="4"/>
      <c r="AB3122" s="4"/>
      <c r="AC3122" s="4"/>
      <c r="AD3122" s="4"/>
      <c r="AE3122" s="4"/>
      <c r="AF3122" s="4"/>
      <c r="AG3122" s="4"/>
      <c r="AH3122" s="4"/>
      <c r="AI3122" s="4"/>
      <c r="AJ3122" s="4"/>
      <c r="AK3122" s="4"/>
      <c r="AL3122" s="4"/>
      <c r="AM3122" s="4"/>
      <c r="AN3122" s="4"/>
      <c r="AO3122" s="4"/>
      <c r="AP3122" s="4"/>
      <c r="AQ3122" s="4"/>
      <c r="AR3122" s="4"/>
      <c r="AS3122" s="4"/>
      <c r="AT3122" s="4"/>
      <c r="AU3122" s="4"/>
      <c r="AV3122" s="4"/>
      <c r="AW3122" s="4"/>
      <c r="AX3122" s="4"/>
      <c r="AY3122" s="4"/>
      <c r="AZ3122" s="4"/>
      <c r="BA3122" s="4"/>
      <c r="BB3122" s="4"/>
      <c r="BC3122" s="4"/>
      <c r="BD3122" s="4"/>
      <c r="BE3122" s="4"/>
      <c r="BF3122" s="4"/>
      <c r="BG3122" s="4"/>
      <c r="BH3122" s="4"/>
      <c r="BI3122" s="4"/>
      <c r="BJ3122" s="4"/>
      <c r="BK3122" s="4"/>
      <c r="BL3122" s="4"/>
      <c r="BM3122" s="4"/>
      <c r="BN3122" s="4"/>
      <c r="BO3122" s="4"/>
      <c r="BP3122" s="4"/>
      <c r="BQ3122" s="4"/>
      <c r="BR3122" s="4"/>
      <c r="BS3122" s="4"/>
      <c r="BT3122" s="4"/>
      <c r="BU3122" s="4"/>
      <c r="BV3122" s="4"/>
      <c r="BW3122" s="4"/>
      <c r="BZ3122" s="7"/>
      <c r="CF3122" s="7"/>
      <c r="CG3122" s="14"/>
      <c r="CH3122" s="7"/>
      <c r="CI3122" s="14"/>
      <c r="CJ3122" s="7"/>
      <c r="CK3122" s="14"/>
      <c r="CL3122" s="7"/>
      <c r="CM3122" s="14"/>
    </row>
    <row r="3123" spans="1:91" x14ac:dyDescent="0.3">
      <c r="A3123" s="10">
        <v>151</v>
      </c>
      <c r="B3123" s="36" t="s">
        <v>1025</v>
      </c>
      <c r="G3123" s="36" t="s">
        <v>8549</v>
      </c>
      <c r="K3123" s="7"/>
      <c r="L3123" s="7" t="s">
        <v>834</v>
      </c>
      <c r="M3123" s="7" t="s">
        <v>618</v>
      </c>
      <c r="N3123" s="4"/>
      <c r="O3123" s="4"/>
      <c r="P3123" s="4"/>
      <c r="Q3123" s="4"/>
      <c r="R3123" s="4"/>
      <c r="S3123" s="4"/>
      <c r="T3123" s="4"/>
      <c r="U3123" s="4"/>
      <c r="V3123" s="4"/>
      <c r="W3123" s="4"/>
      <c r="X3123" s="4"/>
      <c r="Y3123" s="4"/>
      <c r="Z3123" s="4"/>
      <c r="AA3123" s="4"/>
      <c r="AB3123" s="4"/>
      <c r="AC3123" s="4"/>
      <c r="AD3123" s="4"/>
      <c r="AE3123" s="4"/>
      <c r="AF3123" s="4"/>
      <c r="AG3123" s="4"/>
      <c r="AH3123" s="4"/>
      <c r="AI3123" s="4"/>
      <c r="AJ3123" s="4"/>
      <c r="AK3123" s="4"/>
      <c r="AL3123" s="4"/>
      <c r="AM3123" s="4"/>
      <c r="AN3123" s="4"/>
      <c r="AO3123" s="4"/>
      <c r="AP3123" s="4"/>
      <c r="AQ3123" s="4"/>
      <c r="AR3123" s="4"/>
      <c r="AS3123" s="4"/>
      <c r="AT3123" s="4"/>
      <c r="AU3123" s="4"/>
      <c r="AV3123" s="4"/>
      <c r="AW3123" s="4"/>
      <c r="AX3123" s="4"/>
      <c r="AY3123" s="4"/>
      <c r="AZ3123" s="4"/>
      <c r="BA3123" s="4"/>
      <c r="BB3123" s="4"/>
      <c r="BC3123" s="4"/>
      <c r="BD3123" s="4"/>
      <c r="BE3123" s="4"/>
      <c r="BF3123" s="4"/>
      <c r="BG3123" s="4"/>
      <c r="BH3123" s="4"/>
      <c r="BI3123" s="4"/>
      <c r="BJ3123" s="4"/>
      <c r="BK3123" s="4"/>
      <c r="BL3123" s="4"/>
      <c r="BM3123" s="4"/>
      <c r="BN3123" s="4"/>
      <c r="BO3123" s="4"/>
      <c r="BP3123" s="4"/>
      <c r="BQ3123" s="4"/>
      <c r="BR3123" s="4"/>
      <c r="BS3123" s="4"/>
      <c r="BT3123" s="4"/>
      <c r="BU3123" s="4"/>
      <c r="BV3123" s="4"/>
      <c r="BW3123" s="4"/>
      <c r="BZ3123" s="7"/>
      <c r="CF3123" s="7"/>
      <c r="CG3123" s="14"/>
      <c r="CH3123" s="7"/>
      <c r="CI3123" s="14"/>
      <c r="CJ3123" s="7"/>
      <c r="CK3123" s="14"/>
      <c r="CL3123" s="7"/>
      <c r="CM3123" s="14"/>
    </row>
    <row r="3124" spans="1:91" x14ac:dyDescent="0.3">
      <c r="A3124" s="10">
        <v>151</v>
      </c>
      <c r="B3124" s="36" t="s">
        <v>857</v>
      </c>
      <c r="G3124" s="36" t="s">
        <v>8550</v>
      </c>
      <c r="K3124" s="7"/>
      <c r="L3124" s="7" t="s">
        <v>834</v>
      </c>
      <c r="M3124" s="7" t="s">
        <v>618</v>
      </c>
      <c r="N3124" s="4"/>
      <c r="O3124" s="4"/>
      <c r="P3124" s="4"/>
      <c r="Q3124" s="4"/>
      <c r="R3124" s="4"/>
      <c r="S3124" s="4"/>
      <c r="T3124" s="4"/>
      <c r="U3124" s="4"/>
      <c r="V3124" s="4"/>
      <c r="W3124" s="4"/>
      <c r="X3124" s="4"/>
      <c r="Y3124" s="4"/>
      <c r="Z3124" s="4"/>
      <c r="AA3124" s="4"/>
      <c r="AB3124" s="4"/>
      <c r="AC3124" s="4"/>
      <c r="AD3124" s="4"/>
      <c r="AE3124" s="4"/>
      <c r="AF3124" s="4"/>
      <c r="AG3124" s="4"/>
      <c r="AH3124" s="4"/>
      <c r="AI3124" s="4"/>
      <c r="AJ3124" s="4"/>
      <c r="AK3124" s="4"/>
      <c r="AL3124" s="4"/>
      <c r="AM3124" s="4"/>
      <c r="AN3124" s="4"/>
      <c r="AO3124" s="4"/>
      <c r="AP3124" s="4"/>
      <c r="AQ3124" s="4"/>
      <c r="AR3124" s="4"/>
      <c r="AS3124" s="4"/>
      <c r="AT3124" s="4"/>
      <c r="AU3124" s="4"/>
      <c r="AV3124" s="4"/>
      <c r="AW3124" s="4"/>
      <c r="AX3124" s="4"/>
      <c r="AY3124" s="4"/>
      <c r="AZ3124" s="4"/>
      <c r="BA3124" s="4"/>
      <c r="BB3124" s="4"/>
      <c r="BC3124" s="4"/>
      <c r="BD3124" s="4"/>
      <c r="BE3124" s="4"/>
      <c r="BF3124" s="4"/>
      <c r="BG3124" s="4"/>
      <c r="BH3124" s="4"/>
      <c r="BI3124" s="4"/>
      <c r="BJ3124" s="4"/>
      <c r="BK3124" s="4"/>
      <c r="BL3124" s="4"/>
      <c r="BM3124" s="4"/>
      <c r="BN3124" s="4"/>
      <c r="BO3124" s="4"/>
      <c r="BP3124" s="4"/>
      <c r="BQ3124" s="4"/>
      <c r="BR3124" s="4"/>
      <c r="BS3124" s="4"/>
      <c r="BT3124" s="4"/>
      <c r="BU3124" s="4"/>
      <c r="BV3124" s="4"/>
      <c r="BW3124" s="4"/>
      <c r="BZ3124" s="7"/>
      <c r="CF3124" s="7"/>
      <c r="CG3124" s="14"/>
      <c r="CH3124" s="7"/>
      <c r="CI3124" s="14"/>
      <c r="CJ3124" s="7"/>
      <c r="CK3124" s="14"/>
      <c r="CL3124" s="7"/>
      <c r="CM3124" s="14"/>
    </row>
    <row r="3125" spans="1:91" x14ac:dyDescent="0.3">
      <c r="A3125" s="10">
        <v>151</v>
      </c>
      <c r="B3125" s="36" t="s">
        <v>1025</v>
      </c>
      <c r="G3125" s="36" t="s">
        <v>8551</v>
      </c>
      <c r="K3125" s="7"/>
      <c r="L3125" s="7" t="s">
        <v>834</v>
      </c>
      <c r="M3125" s="7" t="s">
        <v>624</v>
      </c>
      <c r="N3125" s="4"/>
      <c r="O3125" s="4"/>
      <c r="P3125" s="4"/>
      <c r="Q3125" s="4"/>
      <c r="R3125" s="4"/>
      <c r="S3125" s="4"/>
      <c r="T3125" s="4"/>
      <c r="U3125" s="4"/>
      <c r="V3125" s="4"/>
      <c r="W3125" s="4"/>
      <c r="X3125" s="4"/>
      <c r="Y3125" s="4"/>
      <c r="Z3125" s="4"/>
      <c r="AA3125" s="4"/>
      <c r="AB3125" s="4"/>
      <c r="AC3125" s="4"/>
      <c r="AD3125" s="4"/>
      <c r="AE3125" s="4"/>
      <c r="AF3125" s="4"/>
      <c r="AG3125" s="4"/>
      <c r="AH3125" s="4"/>
      <c r="AI3125" s="4"/>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4"/>
      <c r="BH3125" s="4"/>
      <c r="BI3125" s="4"/>
      <c r="BJ3125" s="4"/>
      <c r="BK3125" s="4"/>
      <c r="BL3125" s="4"/>
      <c r="BM3125" s="4"/>
      <c r="BN3125" s="4"/>
      <c r="BO3125" s="4"/>
      <c r="BP3125" s="4"/>
      <c r="BQ3125" s="4"/>
      <c r="BR3125" s="4"/>
      <c r="BS3125" s="4"/>
      <c r="BT3125" s="4"/>
      <c r="BU3125" s="4"/>
      <c r="BV3125" s="4"/>
      <c r="BW3125" s="4"/>
      <c r="BZ3125" s="7"/>
      <c r="CF3125" s="7"/>
      <c r="CG3125" s="14"/>
      <c r="CH3125" s="7"/>
      <c r="CI3125" s="14"/>
      <c r="CJ3125" s="7"/>
      <c r="CK3125" s="14"/>
      <c r="CL3125" s="7"/>
      <c r="CM3125" s="14"/>
    </row>
    <row r="3126" spans="1:91" x14ac:dyDescent="0.3">
      <c r="A3126" s="10">
        <v>151</v>
      </c>
      <c r="B3126" s="36" t="s">
        <v>860</v>
      </c>
      <c r="G3126" s="36" t="s">
        <v>8552</v>
      </c>
      <c r="K3126" s="7"/>
      <c r="L3126" s="7" t="s">
        <v>834</v>
      </c>
      <c r="M3126" s="7" t="s">
        <v>669</v>
      </c>
      <c r="N3126" s="4"/>
      <c r="O3126" s="4"/>
      <c r="P3126" s="4"/>
      <c r="Q3126" s="4"/>
      <c r="R3126" s="4"/>
      <c r="S3126" s="4"/>
      <c r="T3126" s="4"/>
      <c r="U3126" s="4"/>
      <c r="V3126" s="4"/>
      <c r="W3126" s="4"/>
      <c r="X3126" s="4"/>
      <c r="Y3126" s="4"/>
      <c r="Z3126" s="4"/>
      <c r="AA3126" s="4"/>
      <c r="AB3126" s="4"/>
      <c r="AC3126" s="4"/>
      <c r="AD3126" s="4"/>
      <c r="AE3126" s="4"/>
      <c r="AF3126" s="4"/>
      <c r="AG3126" s="4"/>
      <c r="AH3126" s="4"/>
      <c r="AI3126" s="4"/>
      <c r="AJ3126" s="4"/>
      <c r="AK3126" s="4"/>
      <c r="AL3126" s="4"/>
      <c r="AM3126" s="4"/>
      <c r="AN3126" s="4"/>
      <c r="AO3126" s="4"/>
      <c r="AP3126" s="4"/>
      <c r="AQ3126" s="4"/>
      <c r="AR3126" s="4"/>
      <c r="AS3126" s="4"/>
      <c r="AT3126" s="4"/>
      <c r="AU3126" s="4"/>
      <c r="AV3126" s="4"/>
      <c r="AW3126" s="4"/>
      <c r="AX3126" s="4"/>
      <c r="AY3126" s="4"/>
      <c r="AZ3126" s="4"/>
      <c r="BA3126" s="4"/>
      <c r="BB3126" s="4"/>
      <c r="BC3126" s="4"/>
      <c r="BD3126" s="4"/>
      <c r="BE3126" s="4"/>
      <c r="BF3126" s="4"/>
      <c r="BG3126" s="4"/>
      <c r="BH3126" s="4"/>
      <c r="BI3126" s="4"/>
      <c r="BJ3126" s="4"/>
      <c r="BK3126" s="4"/>
      <c r="BL3126" s="4"/>
      <c r="BM3126" s="4"/>
      <c r="BN3126" s="4"/>
      <c r="BO3126" s="4"/>
      <c r="BP3126" s="4"/>
      <c r="BQ3126" s="4"/>
      <c r="BR3126" s="4"/>
      <c r="BS3126" s="4"/>
      <c r="BT3126" s="4"/>
      <c r="BU3126" s="4"/>
      <c r="BV3126" s="4"/>
      <c r="BW3126" s="4"/>
      <c r="BZ3126" s="7"/>
      <c r="CF3126" s="7"/>
      <c r="CG3126" s="14"/>
      <c r="CH3126" s="7"/>
      <c r="CI3126" s="14"/>
      <c r="CJ3126" s="7"/>
      <c r="CK3126" s="14"/>
      <c r="CL3126" s="7"/>
      <c r="CM3126" s="14"/>
    </row>
    <row r="3127" spans="1:91" x14ac:dyDescent="0.3">
      <c r="A3127" s="10">
        <v>151</v>
      </c>
      <c r="B3127" s="36" t="s">
        <v>886</v>
      </c>
      <c r="G3127" s="36" t="s">
        <v>8553</v>
      </c>
      <c r="K3127" s="7"/>
      <c r="L3127" s="7" t="s">
        <v>834</v>
      </c>
      <c r="M3127" s="7" t="s">
        <v>669</v>
      </c>
      <c r="N3127" s="4"/>
      <c r="O3127" s="4"/>
      <c r="P3127" s="4"/>
      <c r="Q3127" s="4"/>
      <c r="R3127" s="4"/>
      <c r="S3127" s="4"/>
      <c r="T3127" s="4"/>
      <c r="U3127" s="4"/>
      <c r="V3127" s="4"/>
      <c r="W3127" s="4"/>
      <c r="X3127" s="4"/>
      <c r="Y3127" s="4"/>
      <c r="Z3127" s="4"/>
      <c r="AA3127" s="4"/>
      <c r="AB3127" s="4"/>
      <c r="AC3127" s="4"/>
      <c r="AD3127" s="4"/>
      <c r="AE3127" s="4"/>
      <c r="AF3127" s="4"/>
      <c r="AG3127" s="4"/>
      <c r="AH3127" s="4"/>
      <c r="AI3127" s="4"/>
      <c r="AJ3127" s="4"/>
      <c r="AK3127" s="4"/>
      <c r="AL3127" s="4"/>
      <c r="AM3127" s="4"/>
      <c r="AN3127" s="4"/>
      <c r="AO3127" s="4"/>
      <c r="AP3127" s="4"/>
      <c r="AQ3127" s="4"/>
      <c r="AR3127" s="4"/>
      <c r="AS3127" s="4"/>
      <c r="AT3127" s="4"/>
      <c r="AU3127" s="4"/>
      <c r="AV3127" s="4"/>
      <c r="AW3127" s="4"/>
      <c r="AX3127" s="4"/>
      <c r="AY3127" s="4"/>
      <c r="AZ3127" s="4"/>
      <c r="BA3127" s="4"/>
      <c r="BB3127" s="4"/>
      <c r="BC3127" s="4"/>
      <c r="BD3127" s="4"/>
      <c r="BE3127" s="4"/>
      <c r="BF3127" s="4"/>
      <c r="BG3127" s="4"/>
      <c r="BH3127" s="4"/>
      <c r="BI3127" s="4"/>
      <c r="BJ3127" s="4"/>
      <c r="BK3127" s="4"/>
      <c r="BL3127" s="4"/>
      <c r="BM3127" s="4"/>
      <c r="BN3127" s="4"/>
      <c r="BO3127" s="4"/>
      <c r="BP3127" s="4"/>
      <c r="BQ3127" s="4"/>
      <c r="BR3127" s="4"/>
      <c r="BS3127" s="4"/>
      <c r="BT3127" s="4"/>
      <c r="BU3127" s="4"/>
      <c r="BV3127" s="4"/>
      <c r="BW3127" s="4"/>
      <c r="BZ3127" s="7"/>
      <c r="CF3127" s="7"/>
      <c r="CG3127" s="14"/>
      <c r="CH3127" s="7"/>
      <c r="CI3127" s="14"/>
      <c r="CJ3127" s="7"/>
      <c r="CK3127" s="14"/>
      <c r="CL3127" s="7"/>
      <c r="CM3127" s="14"/>
    </row>
    <row r="3128" spans="1:91" x14ac:dyDescent="0.3">
      <c r="A3128" s="10">
        <v>151</v>
      </c>
      <c r="B3128" s="36" t="s">
        <v>921</v>
      </c>
      <c r="G3128" s="36" t="s">
        <v>8554</v>
      </c>
      <c r="K3128" s="7"/>
      <c r="L3128" s="7" t="s">
        <v>834</v>
      </c>
      <c r="M3128" s="7" t="s">
        <v>618</v>
      </c>
      <c r="N3128" s="4"/>
      <c r="O3128" s="4"/>
      <c r="P3128" s="4"/>
      <c r="Q3128" s="4"/>
      <c r="R3128" s="4"/>
      <c r="S3128" s="4"/>
      <c r="T3128" s="4"/>
      <c r="U3128" s="4"/>
      <c r="V3128" s="4"/>
      <c r="W3128" s="4"/>
      <c r="X3128" s="4"/>
      <c r="Y3128" s="4"/>
      <c r="Z3128" s="4"/>
      <c r="AA3128" s="4"/>
      <c r="AB3128" s="4"/>
      <c r="AC3128" s="4"/>
      <c r="AD3128" s="4"/>
      <c r="AE3128" s="4"/>
      <c r="AF3128" s="4"/>
      <c r="AG3128" s="4"/>
      <c r="AH3128" s="4"/>
      <c r="AI3128" s="4"/>
      <c r="AJ3128" s="4"/>
      <c r="AK3128" s="4"/>
      <c r="AL3128" s="4"/>
      <c r="AM3128" s="4"/>
      <c r="AN3128" s="4"/>
      <c r="AO3128" s="4"/>
      <c r="AP3128" s="4"/>
      <c r="AQ3128" s="4"/>
      <c r="AR3128" s="4"/>
      <c r="AS3128" s="4"/>
      <c r="AT3128" s="4"/>
      <c r="AU3128" s="4"/>
      <c r="AV3128" s="4"/>
      <c r="AW3128" s="4"/>
      <c r="AX3128" s="4"/>
      <c r="AY3128" s="4"/>
      <c r="AZ3128" s="4"/>
      <c r="BA3128" s="4"/>
      <c r="BB3128" s="4"/>
      <c r="BC3128" s="4"/>
      <c r="BD3128" s="4"/>
      <c r="BE3128" s="4"/>
      <c r="BF3128" s="4"/>
      <c r="BG3128" s="4"/>
      <c r="BH3128" s="4"/>
      <c r="BI3128" s="4"/>
      <c r="BJ3128" s="4"/>
      <c r="BK3128" s="4"/>
      <c r="BL3128" s="4"/>
      <c r="BM3128" s="4"/>
      <c r="BN3128" s="4"/>
      <c r="BO3128" s="4"/>
      <c r="BP3128" s="4"/>
      <c r="BQ3128" s="4"/>
      <c r="BR3128" s="4"/>
      <c r="BS3128" s="4"/>
      <c r="BT3128" s="4"/>
      <c r="BU3128" s="4"/>
      <c r="BV3128" s="4"/>
      <c r="BW3128" s="4"/>
      <c r="BZ3128" s="7"/>
      <c r="CF3128" s="7"/>
      <c r="CG3128" s="14"/>
      <c r="CH3128" s="7"/>
      <c r="CI3128" s="14"/>
      <c r="CJ3128" s="7"/>
      <c r="CK3128" s="14"/>
      <c r="CL3128" s="7"/>
      <c r="CM3128" s="14"/>
    </row>
    <row r="3129" spans="1:91" x14ac:dyDescent="0.3">
      <c r="A3129" s="10">
        <v>151</v>
      </c>
      <c r="B3129" s="36" t="s">
        <v>921</v>
      </c>
      <c r="G3129" s="36" t="s">
        <v>8555</v>
      </c>
      <c r="K3129" s="7"/>
      <c r="L3129" s="7" t="s">
        <v>834</v>
      </c>
      <c r="M3129" s="7" t="s">
        <v>618</v>
      </c>
      <c r="N3129" s="4"/>
      <c r="O3129" s="4"/>
      <c r="P3129" s="4"/>
      <c r="Q3129" s="4"/>
      <c r="R3129" s="4"/>
      <c r="S3129" s="4"/>
      <c r="T3129" s="4"/>
      <c r="U3129" s="4"/>
      <c r="V3129" s="4"/>
      <c r="W3129" s="4"/>
      <c r="X3129" s="4"/>
      <c r="Y3129" s="4"/>
      <c r="Z3129" s="4"/>
      <c r="AA3129" s="4"/>
      <c r="AB3129" s="4"/>
      <c r="AC3129" s="4"/>
      <c r="AD3129" s="4"/>
      <c r="AE3129" s="4"/>
      <c r="AF3129" s="4"/>
      <c r="AG3129" s="4"/>
      <c r="AH3129" s="4"/>
      <c r="AI3129" s="4"/>
      <c r="AJ3129" s="4"/>
      <c r="AK3129" s="4"/>
      <c r="AL3129" s="4"/>
      <c r="AM3129" s="4"/>
      <c r="AN3129" s="4"/>
      <c r="AO3129" s="4"/>
      <c r="AP3129" s="4"/>
      <c r="AQ3129" s="4"/>
      <c r="AR3129" s="4"/>
      <c r="AS3129" s="4"/>
      <c r="AT3129" s="4"/>
      <c r="AU3129" s="4"/>
      <c r="AV3129" s="4"/>
      <c r="AW3129" s="4"/>
      <c r="AX3129" s="4"/>
      <c r="AY3129" s="4"/>
      <c r="AZ3129" s="4"/>
      <c r="BA3129" s="4"/>
      <c r="BB3129" s="4"/>
      <c r="BC3129" s="4"/>
      <c r="BD3129" s="4"/>
      <c r="BE3129" s="4"/>
      <c r="BF3129" s="4"/>
      <c r="BG3129" s="4"/>
      <c r="BH3129" s="4"/>
      <c r="BI3129" s="4"/>
      <c r="BJ3129" s="4"/>
      <c r="BK3129" s="4"/>
      <c r="BL3129" s="4"/>
      <c r="BM3129" s="4"/>
      <c r="BN3129" s="4"/>
      <c r="BO3129" s="4"/>
      <c r="BP3129" s="4"/>
      <c r="BQ3129" s="4"/>
      <c r="BR3129" s="4"/>
      <c r="BS3129" s="4"/>
      <c r="BT3129" s="4"/>
      <c r="BU3129" s="4"/>
      <c r="BV3129" s="4"/>
      <c r="BW3129" s="4"/>
      <c r="BZ3129" s="7"/>
      <c r="CF3129" s="7"/>
      <c r="CG3129" s="14"/>
      <c r="CH3129" s="7"/>
      <c r="CI3129" s="14"/>
      <c r="CJ3129" s="7"/>
      <c r="CK3129" s="14"/>
      <c r="CL3129" s="7"/>
      <c r="CM3129" s="14"/>
    </row>
    <row r="3130" spans="1:91" x14ac:dyDescent="0.3">
      <c r="A3130" s="10">
        <v>151</v>
      </c>
      <c r="B3130" s="36" t="s">
        <v>921</v>
      </c>
      <c r="G3130" s="36" t="s">
        <v>8556</v>
      </c>
      <c r="K3130" s="7"/>
      <c r="L3130" s="7" t="s">
        <v>834</v>
      </c>
      <c r="M3130" s="7" t="s">
        <v>618</v>
      </c>
      <c r="N3130" s="4"/>
      <c r="O3130" s="4"/>
      <c r="P3130" s="4"/>
      <c r="Q3130" s="4"/>
      <c r="R3130" s="4"/>
      <c r="S3130" s="4"/>
      <c r="T3130" s="4"/>
      <c r="U3130" s="4"/>
      <c r="V3130" s="4"/>
      <c r="W3130" s="4"/>
      <c r="X3130" s="4"/>
      <c r="Y3130" s="4"/>
      <c r="Z3130" s="4"/>
      <c r="AA3130" s="4"/>
      <c r="AB3130" s="4"/>
      <c r="AC3130" s="4"/>
      <c r="AD3130" s="4"/>
      <c r="AE3130" s="4"/>
      <c r="AF3130" s="4"/>
      <c r="AG3130" s="4"/>
      <c r="AH3130" s="4"/>
      <c r="AI3130" s="4"/>
      <c r="AJ3130" s="4"/>
      <c r="AK3130" s="4"/>
      <c r="AL3130" s="4"/>
      <c r="AM3130" s="4"/>
      <c r="AN3130" s="4"/>
      <c r="AO3130" s="4"/>
      <c r="AP3130" s="4"/>
      <c r="AQ3130" s="4"/>
      <c r="AR3130" s="4"/>
      <c r="AS3130" s="4"/>
      <c r="AT3130" s="4"/>
      <c r="AU3130" s="4"/>
      <c r="AV3130" s="4"/>
      <c r="AW3130" s="4"/>
      <c r="AX3130" s="4"/>
      <c r="AY3130" s="4"/>
      <c r="AZ3130" s="4"/>
      <c r="BA3130" s="4"/>
      <c r="BB3130" s="4"/>
      <c r="BC3130" s="4"/>
      <c r="BD3130" s="4"/>
      <c r="BE3130" s="4"/>
      <c r="BF3130" s="4"/>
      <c r="BG3130" s="4"/>
      <c r="BH3130" s="4"/>
      <c r="BI3130" s="4"/>
      <c r="BJ3130" s="4"/>
      <c r="BK3130" s="4"/>
      <c r="BL3130" s="4"/>
      <c r="BM3130" s="4"/>
      <c r="BN3130" s="4"/>
      <c r="BO3130" s="4"/>
      <c r="BP3130" s="4"/>
      <c r="BQ3130" s="4"/>
      <c r="BR3130" s="4"/>
      <c r="BS3130" s="4"/>
      <c r="BT3130" s="4"/>
      <c r="BU3130" s="4"/>
      <c r="BV3130" s="4"/>
      <c r="BW3130" s="4"/>
      <c r="BZ3130" s="7"/>
      <c r="CF3130" s="7"/>
      <c r="CG3130" s="14"/>
      <c r="CH3130" s="7"/>
      <c r="CI3130" s="14"/>
      <c r="CJ3130" s="7"/>
      <c r="CK3130" s="14"/>
      <c r="CL3130" s="7"/>
      <c r="CM3130" s="14"/>
    </row>
    <row r="3131" spans="1:91" x14ac:dyDescent="0.3">
      <c r="A3131" s="10">
        <v>151</v>
      </c>
      <c r="B3131" s="36" t="s">
        <v>860</v>
      </c>
      <c r="G3131" s="36" t="s">
        <v>8557</v>
      </c>
      <c r="K3131" s="7"/>
      <c r="L3131" s="7" t="s">
        <v>834</v>
      </c>
      <c r="M3131" s="7" t="s">
        <v>669</v>
      </c>
      <c r="N3131" s="4"/>
      <c r="O3131" s="4"/>
      <c r="P3131" s="4"/>
      <c r="Q3131" s="4"/>
      <c r="R3131" s="4"/>
      <c r="S3131" s="4"/>
      <c r="T3131" s="4"/>
      <c r="U3131" s="4"/>
      <c r="V3131" s="4"/>
      <c r="W3131" s="4"/>
      <c r="X3131" s="4"/>
      <c r="Y3131" s="4"/>
      <c r="Z3131" s="4"/>
      <c r="AA3131" s="4"/>
      <c r="AB3131" s="4"/>
      <c r="AC3131" s="4"/>
      <c r="AD3131" s="4"/>
      <c r="AE3131" s="4"/>
      <c r="AF3131" s="4"/>
      <c r="AG3131" s="4"/>
      <c r="AH3131" s="4"/>
      <c r="AI3131" s="4"/>
      <c r="AJ3131" s="4"/>
      <c r="AK3131" s="4"/>
      <c r="AL3131" s="4"/>
      <c r="AM3131" s="4"/>
      <c r="AN3131" s="4"/>
      <c r="AO3131" s="4"/>
      <c r="AP3131" s="4"/>
      <c r="AQ3131" s="4"/>
      <c r="AR3131" s="4"/>
      <c r="AS3131" s="4"/>
      <c r="AT3131" s="4"/>
      <c r="AU3131" s="4"/>
      <c r="AV3131" s="4"/>
      <c r="AW3131" s="4"/>
      <c r="AX3131" s="4"/>
      <c r="AY3131" s="4"/>
      <c r="AZ3131" s="4"/>
      <c r="BA3131" s="4"/>
      <c r="BB3131" s="4"/>
      <c r="BC3131" s="4"/>
      <c r="BD3131" s="4"/>
      <c r="BE3131" s="4"/>
      <c r="BF3131" s="4"/>
      <c r="BG3131" s="4"/>
      <c r="BH3131" s="4"/>
      <c r="BI3131" s="4"/>
      <c r="BJ3131" s="4"/>
      <c r="BK3131" s="4"/>
      <c r="BL3131" s="4"/>
      <c r="BM3131" s="4"/>
      <c r="BN3131" s="4"/>
      <c r="BO3131" s="4"/>
      <c r="BP3131" s="4"/>
      <c r="BQ3131" s="4"/>
      <c r="BR3131" s="4"/>
      <c r="BS3131" s="4"/>
      <c r="BT3131" s="4"/>
      <c r="BU3131" s="4"/>
      <c r="BV3131" s="4"/>
      <c r="BW3131" s="4"/>
      <c r="BZ3131" s="7"/>
      <c r="CF3131" s="7"/>
      <c r="CG3131" s="14"/>
      <c r="CH3131" s="7"/>
      <c r="CI3131" s="14"/>
      <c r="CJ3131" s="7"/>
      <c r="CK3131" s="14"/>
      <c r="CL3131" s="7"/>
      <c r="CM3131" s="14"/>
    </row>
    <row r="3132" spans="1:91" x14ac:dyDescent="0.3">
      <c r="A3132" s="10">
        <v>151</v>
      </c>
      <c r="B3132" s="36" t="s">
        <v>1025</v>
      </c>
      <c r="G3132" s="36" t="s">
        <v>8558</v>
      </c>
      <c r="K3132" s="7"/>
      <c r="L3132" s="7" t="s">
        <v>834</v>
      </c>
      <c r="M3132" s="7" t="s">
        <v>669</v>
      </c>
      <c r="N3132" s="4"/>
      <c r="O3132" s="4"/>
      <c r="P3132" s="4"/>
      <c r="Q3132" s="4"/>
      <c r="R3132" s="4"/>
      <c r="S3132" s="4"/>
      <c r="T3132" s="4"/>
      <c r="U3132" s="4"/>
      <c r="V3132" s="4"/>
      <c r="W3132" s="4"/>
      <c r="X3132" s="4"/>
      <c r="Y3132" s="4"/>
      <c r="Z3132" s="4"/>
      <c r="AA3132" s="4"/>
      <c r="AB3132" s="4"/>
      <c r="AC3132" s="4"/>
      <c r="AD3132" s="4"/>
      <c r="AE3132" s="4"/>
      <c r="AF3132" s="4"/>
      <c r="AG3132" s="4"/>
      <c r="AH3132" s="4"/>
      <c r="AI3132" s="4"/>
      <c r="AJ3132" s="4"/>
      <c r="AK3132" s="4"/>
      <c r="AL3132" s="4"/>
      <c r="AM3132" s="4"/>
      <c r="AN3132" s="4"/>
      <c r="AO3132" s="4"/>
      <c r="AP3132" s="4"/>
      <c r="AQ3132" s="4"/>
      <c r="AR3132" s="4"/>
      <c r="AS3132" s="4"/>
      <c r="AT3132" s="4"/>
      <c r="AU3132" s="4"/>
      <c r="AV3132" s="4"/>
      <c r="AW3132" s="4"/>
      <c r="AX3132" s="4"/>
      <c r="AY3132" s="4"/>
      <c r="AZ3132" s="4"/>
      <c r="BA3132" s="4"/>
      <c r="BB3132" s="4"/>
      <c r="BC3132" s="4"/>
      <c r="BD3132" s="4"/>
      <c r="BE3132" s="4"/>
      <c r="BF3132" s="4"/>
      <c r="BG3132" s="4"/>
      <c r="BH3132" s="4"/>
      <c r="BI3132" s="4"/>
      <c r="BJ3132" s="4"/>
      <c r="BK3132" s="4"/>
      <c r="BL3132" s="4"/>
      <c r="BM3132" s="4"/>
      <c r="BN3132" s="4"/>
      <c r="BO3132" s="4"/>
      <c r="BP3132" s="4"/>
      <c r="BQ3132" s="4"/>
      <c r="BR3132" s="4"/>
      <c r="BS3132" s="4"/>
      <c r="BT3132" s="4"/>
      <c r="BU3132" s="4"/>
      <c r="BV3132" s="4"/>
      <c r="BW3132" s="4"/>
      <c r="BZ3132" s="7"/>
      <c r="CF3132" s="7"/>
      <c r="CG3132" s="14"/>
      <c r="CH3132" s="7"/>
      <c r="CI3132" s="14"/>
      <c r="CJ3132" s="7"/>
      <c r="CK3132" s="14"/>
      <c r="CL3132" s="7"/>
      <c r="CM3132" s="14"/>
    </row>
    <row r="3133" spans="1:91" x14ac:dyDescent="0.3">
      <c r="A3133" s="10">
        <v>151</v>
      </c>
      <c r="B3133" s="36" t="s">
        <v>852</v>
      </c>
      <c r="G3133" s="36" t="s">
        <v>8559</v>
      </c>
      <c r="K3133" s="7"/>
      <c r="L3133" s="7" t="s">
        <v>834</v>
      </c>
      <c r="M3133" s="7" t="s">
        <v>669</v>
      </c>
      <c r="N3133" s="4"/>
      <c r="O3133" s="4"/>
      <c r="P3133" s="4"/>
      <c r="Q3133" s="4"/>
      <c r="R3133" s="4"/>
      <c r="S3133" s="4"/>
      <c r="T3133" s="4"/>
      <c r="U3133" s="4"/>
      <c r="V3133" s="4"/>
      <c r="W3133" s="4"/>
      <c r="X3133" s="4"/>
      <c r="Y3133" s="4"/>
      <c r="Z3133" s="4"/>
      <c r="AA3133" s="4"/>
      <c r="AB3133" s="4"/>
      <c r="AC3133" s="4"/>
      <c r="AD3133" s="4"/>
      <c r="AE3133" s="4"/>
      <c r="AF3133" s="4"/>
      <c r="AG3133" s="4"/>
      <c r="AH3133" s="4"/>
      <c r="AI3133" s="4"/>
      <c r="AJ3133" s="4"/>
      <c r="AK3133" s="4"/>
      <c r="AL3133" s="4"/>
      <c r="AM3133" s="4"/>
      <c r="AN3133" s="4"/>
      <c r="AO3133" s="4"/>
      <c r="AP3133" s="4"/>
      <c r="AQ3133" s="4"/>
      <c r="AR3133" s="4"/>
      <c r="AS3133" s="4"/>
      <c r="AT3133" s="4"/>
      <c r="AU3133" s="4"/>
      <c r="AV3133" s="4"/>
      <c r="AW3133" s="4"/>
      <c r="AX3133" s="4"/>
      <c r="AY3133" s="4"/>
      <c r="AZ3133" s="4"/>
      <c r="BA3133" s="4"/>
      <c r="BB3133" s="4"/>
      <c r="BC3133" s="4"/>
      <c r="BD3133" s="4"/>
      <c r="BE3133" s="4"/>
      <c r="BF3133" s="4"/>
      <c r="BG3133" s="4"/>
      <c r="BH3133" s="4"/>
      <c r="BI3133" s="4"/>
      <c r="BJ3133" s="4"/>
      <c r="BK3133" s="4"/>
      <c r="BL3133" s="4"/>
      <c r="BM3133" s="4"/>
      <c r="BN3133" s="4"/>
      <c r="BO3133" s="4"/>
      <c r="BP3133" s="4"/>
      <c r="BQ3133" s="4"/>
      <c r="BR3133" s="4"/>
      <c r="BS3133" s="4"/>
      <c r="BT3133" s="4"/>
      <c r="BU3133" s="4"/>
      <c r="BV3133" s="4"/>
      <c r="BW3133" s="4"/>
      <c r="BZ3133" s="7"/>
      <c r="CF3133" s="7"/>
      <c r="CG3133" s="14"/>
      <c r="CH3133" s="7"/>
      <c r="CI3133" s="14"/>
      <c r="CJ3133" s="7"/>
      <c r="CK3133" s="14"/>
      <c r="CL3133" s="7"/>
      <c r="CM3133" s="14"/>
    </row>
    <row r="3134" spans="1:91" x14ac:dyDescent="0.3">
      <c r="A3134" s="10">
        <v>151</v>
      </c>
      <c r="B3134" s="36" t="s">
        <v>852</v>
      </c>
      <c r="G3134" s="36" t="s">
        <v>8560</v>
      </c>
      <c r="K3134" s="7"/>
      <c r="L3134" s="7" t="s">
        <v>834</v>
      </c>
      <c r="M3134" s="7" t="s">
        <v>8561</v>
      </c>
      <c r="N3134" s="4"/>
      <c r="O3134" s="4"/>
      <c r="P3134" s="4"/>
      <c r="Q3134" s="4"/>
      <c r="R3134" s="4"/>
      <c r="S3134" s="4"/>
      <c r="T3134" s="4"/>
      <c r="U3134" s="4"/>
      <c r="V3134" s="4"/>
      <c r="W3134" s="4"/>
      <c r="X3134" s="4"/>
      <c r="Y3134" s="4"/>
      <c r="Z3134" s="4"/>
      <c r="AA3134" s="4"/>
      <c r="AB3134" s="4"/>
      <c r="AC3134" s="4"/>
      <c r="AD3134" s="4"/>
      <c r="AE3134" s="4"/>
      <c r="AF3134" s="4"/>
      <c r="AG3134" s="4"/>
      <c r="AH3134" s="4"/>
      <c r="AI3134" s="4"/>
      <c r="AJ3134" s="4"/>
      <c r="AK3134" s="4"/>
      <c r="AL3134" s="4"/>
      <c r="AM3134" s="4"/>
      <c r="AN3134" s="4"/>
      <c r="AO3134" s="4"/>
      <c r="AP3134" s="4"/>
      <c r="AQ3134" s="4"/>
      <c r="AR3134" s="4"/>
      <c r="AS3134" s="4"/>
      <c r="AT3134" s="4"/>
      <c r="AU3134" s="4"/>
      <c r="AV3134" s="4"/>
      <c r="AW3134" s="4"/>
      <c r="AX3134" s="4"/>
      <c r="AY3134" s="4"/>
      <c r="AZ3134" s="4"/>
      <c r="BA3134" s="4"/>
      <c r="BB3134" s="4"/>
      <c r="BC3134" s="4"/>
      <c r="BD3134" s="4"/>
      <c r="BE3134" s="4"/>
      <c r="BF3134" s="4"/>
      <c r="BG3134" s="4"/>
      <c r="BH3134" s="4"/>
      <c r="BI3134" s="4"/>
      <c r="BJ3134" s="4"/>
      <c r="BK3134" s="4"/>
      <c r="BL3134" s="4"/>
      <c r="BM3134" s="4"/>
      <c r="BN3134" s="4"/>
      <c r="BO3134" s="4"/>
      <c r="BP3134" s="4"/>
      <c r="BQ3134" s="4"/>
      <c r="BR3134" s="4"/>
      <c r="BS3134" s="4"/>
      <c r="BT3134" s="4"/>
      <c r="BU3134" s="4"/>
      <c r="BV3134" s="4"/>
      <c r="BW3134" s="4"/>
      <c r="BZ3134" s="7"/>
      <c r="CF3134" s="7"/>
      <c r="CG3134" s="14"/>
      <c r="CH3134" s="7"/>
      <c r="CI3134" s="14"/>
      <c r="CJ3134" s="7"/>
      <c r="CK3134" s="14"/>
      <c r="CL3134" s="7"/>
      <c r="CM3134" s="14"/>
    </row>
    <row r="3135" spans="1:91" x14ac:dyDescent="0.3">
      <c r="A3135" s="10">
        <v>151</v>
      </c>
      <c r="B3135" s="36" t="s">
        <v>913</v>
      </c>
      <c r="G3135" s="36" t="s">
        <v>8562</v>
      </c>
      <c r="K3135" s="7"/>
      <c r="L3135" s="7" t="s">
        <v>834</v>
      </c>
      <c r="M3135" s="7" t="s">
        <v>615</v>
      </c>
      <c r="N3135" s="4"/>
      <c r="O3135" s="4"/>
      <c r="P3135" s="4"/>
      <c r="Q3135" s="4"/>
      <c r="R3135" s="4"/>
      <c r="S3135" s="4"/>
      <c r="T3135" s="4"/>
      <c r="U3135" s="4"/>
      <c r="V3135" s="4"/>
      <c r="W3135" s="4"/>
      <c r="X3135" s="4"/>
      <c r="Y3135" s="4"/>
      <c r="Z3135" s="4"/>
      <c r="AA3135" s="4"/>
      <c r="AB3135" s="4"/>
      <c r="AC3135" s="4"/>
      <c r="AD3135" s="4"/>
      <c r="AE3135" s="4"/>
      <c r="AF3135" s="4"/>
      <c r="AG3135" s="4"/>
      <c r="AH3135" s="4"/>
      <c r="AI3135" s="4"/>
      <c r="AJ3135" s="4"/>
      <c r="AK3135" s="4"/>
      <c r="AL3135" s="4"/>
      <c r="AM3135" s="4"/>
      <c r="AN3135" s="4"/>
      <c r="AO3135" s="4"/>
      <c r="AP3135" s="4"/>
      <c r="AQ3135" s="4"/>
      <c r="AR3135" s="4"/>
      <c r="AS3135" s="4"/>
      <c r="AT3135" s="4"/>
      <c r="AU3135" s="4"/>
      <c r="AV3135" s="4"/>
      <c r="AW3135" s="4"/>
      <c r="AX3135" s="4"/>
      <c r="AY3135" s="4"/>
      <c r="AZ3135" s="4"/>
      <c r="BA3135" s="4"/>
      <c r="BB3135" s="4"/>
      <c r="BC3135" s="4"/>
      <c r="BD3135" s="4"/>
      <c r="BE3135" s="4"/>
      <c r="BF3135" s="4"/>
      <c r="BG3135" s="4"/>
      <c r="BH3135" s="4"/>
      <c r="BI3135" s="4"/>
      <c r="BJ3135" s="4"/>
      <c r="BK3135" s="4"/>
      <c r="BL3135" s="4"/>
      <c r="BM3135" s="4"/>
      <c r="BN3135" s="4"/>
      <c r="BO3135" s="4"/>
      <c r="BP3135" s="4"/>
      <c r="BQ3135" s="4"/>
      <c r="BR3135" s="4"/>
      <c r="BS3135" s="4"/>
      <c r="BT3135" s="4"/>
      <c r="BU3135" s="4"/>
      <c r="BV3135" s="4"/>
      <c r="BW3135" s="4"/>
      <c r="BZ3135" s="7"/>
      <c r="CF3135" s="7"/>
      <c r="CG3135" s="14"/>
      <c r="CH3135" s="7"/>
      <c r="CI3135" s="14"/>
      <c r="CJ3135" s="7"/>
      <c r="CK3135" s="14"/>
      <c r="CL3135" s="7"/>
      <c r="CM3135" s="14"/>
    </row>
    <row r="3136" spans="1:91" x14ac:dyDescent="0.3">
      <c r="A3136" s="10">
        <v>151</v>
      </c>
      <c r="B3136" s="36" t="s">
        <v>886</v>
      </c>
      <c r="G3136" s="36" t="s">
        <v>8563</v>
      </c>
      <c r="K3136" s="7"/>
      <c r="L3136" s="7" t="s">
        <v>834</v>
      </c>
      <c r="M3136" s="7" t="s">
        <v>618</v>
      </c>
      <c r="N3136" s="4"/>
      <c r="O3136" s="4"/>
      <c r="P3136" s="4"/>
      <c r="Q3136" s="4"/>
      <c r="R3136" s="4"/>
      <c r="S3136" s="4"/>
      <c r="T3136" s="4"/>
      <c r="U3136" s="4"/>
      <c r="V3136" s="4"/>
      <c r="W3136" s="4"/>
      <c r="X3136" s="4"/>
      <c r="Y3136" s="4"/>
      <c r="Z3136" s="4"/>
      <c r="AA3136" s="4"/>
      <c r="AB3136" s="4"/>
      <c r="AC3136" s="4"/>
      <c r="AD3136" s="4"/>
      <c r="AE3136" s="4"/>
      <c r="AF3136" s="4"/>
      <c r="AG3136" s="4"/>
      <c r="AH3136" s="4"/>
      <c r="AI3136" s="4"/>
      <c r="AJ3136" s="4"/>
      <c r="AK3136" s="4"/>
      <c r="AL3136" s="4"/>
      <c r="AM3136" s="4"/>
      <c r="AN3136" s="4"/>
      <c r="AO3136" s="4"/>
      <c r="AP3136" s="4"/>
      <c r="AQ3136" s="4"/>
      <c r="AR3136" s="4"/>
      <c r="AS3136" s="4"/>
      <c r="AT3136" s="4"/>
      <c r="AU3136" s="4"/>
      <c r="AV3136" s="4"/>
      <c r="AW3136" s="4"/>
      <c r="AX3136" s="4"/>
      <c r="AY3136" s="4"/>
      <c r="AZ3136" s="4"/>
      <c r="BA3136" s="4"/>
      <c r="BB3136" s="4"/>
      <c r="BC3136" s="4"/>
      <c r="BD3136" s="4"/>
      <c r="BE3136" s="4"/>
      <c r="BF3136" s="4"/>
      <c r="BG3136" s="4"/>
      <c r="BH3136" s="4"/>
      <c r="BI3136" s="4"/>
      <c r="BJ3136" s="4"/>
      <c r="BK3136" s="4"/>
      <c r="BL3136" s="4"/>
      <c r="BM3136" s="4"/>
      <c r="BN3136" s="4"/>
      <c r="BO3136" s="4"/>
      <c r="BP3136" s="4"/>
      <c r="BQ3136" s="4"/>
      <c r="BR3136" s="4"/>
      <c r="BS3136" s="4"/>
      <c r="BT3136" s="4"/>
      <c r="BU3136" s="4"/>
      <c r="BV3136" s="4"/>
      <c r="BW3136" s="4"/>
      <c r="BZ3136" s="7"/>
      <c r="CF3136" s="7"/>
      <c r="CG3136" s="14"/>
      <c r="CH3136" s="7"/>
      <c r="CI3136" s="14"/>
      <c r="CJ3136" s="7"/>
      <c r="CK3136" s="14"/>
      <c r="CL3136" s="7"/>
      <c r="CM3136" s="14"/>
    </row>
    <row r="3137" spans="1:91" x14ac:dyDescent="0.3">
      <c r="A3137" s="10">
        <v>151</v>
      </c>
      <c r="B3137" s="36" t="s">
        <v>895</v>
      </c>
      <c r="G3137" s="36" t="s">
        <v>8564</v>
      </c>
      <c r="K3137" s="7"/>
      <c r="L3137" s="7" t="s">
        <v>834</v>
      </c>
      <c r="M3137" s="7" t="s">
        <v>621</v>
      </c>
      <c r="N3137" s="4"/>
      <c r="O3137" s="4"/>
      <c r="P3137" s="4"/>
      <c r="Q3137" s="4"/>
      <c r="R3137" s="4"/>
      <c r="S3137" s="4"/>
      <c r="T3137" s="4"/>
      <c r="U3137" s="4"/>
      <c r="V3137" s="4"/>
      <c r="W3137" s="4"/>
      <c r="X3137" s="4"/>
      <c r="Y3137" s="4"/>
      <c r="Z3137" s="4"/>
      <c r="AA3137" s="4"/>
      <c r="AB3137" s="4"/>
      <c r="AC3137" s="4"/>
      <c r="AD3137" s="4"/>
      <c r="AE3137" s="4"/>
      <c r="AF3137" s="4"/>
      <c r="AG3137" s="4"/>
      <c r="AH3137" s="4"/>
      <c r="AI3137" s="4"/>
      <c r="AJ3137" s="4"/>
      <c r="AK3137" s="4"/>
      <c r="AL3137" s="4"/>
      <c r="AM3137" s="4"/>
      <c r="AN3137" s="4"/>
      <c r="AO3137" s="4"/>
      <c r="AP3137" s="4"/>
      <c r="AQ3137" s="4"/>
      <c r="AR3137" s="4"/>
      <c r="AS3137" s="4"/>
      <c r="AT3137" s="4"/>
      <c r="AU3137" s="4"/>
      <c r="AV3137" s="4"/>
      <c r="AW3137" s="4"/>
      <c r="AX3137" s="4"/>
      <c r="AY3137" s="4"/>
      <c r="AZ3137" s="4"/>
      <c r="BA3137" s="4"/>
      <c r="BB3137" s="4"/>
      <c r="BC3137" s="4"/>
      <c r="BD3137" s="4"/>
      <c r="BE3137" s="4"/>
      <c r="BF3137" s="4"/>
      <c r="BG3137" s="4"/>
      <c r="BH3137" s="4"/>
      <c r="BI3137" s="4"/>
      <c r="BJ3137" s="4"/>
      <c r="BK3137" s="4"/>
      <c r="BL3137" s="4"/>
      <c r="BM3137" s="4"/>
      <c r="BN3137" s="4"/>
      <c r="BO3137" s="4"/>
      <c r="BP3137" s="4"/>
      <c r="BQ3137" s="4"/>
      <c r="BR3137" s="4"/>
      <c r="BS3137" s="4"/>
      <c r="BT3137" s="4"/>
      <c r="BU3137" s="4"/>
      <c r="BV3137" s="4"/>
      <c r="BW3137" s="4"/>
      <c r="BZ3137" s="7"/>
      <c r="CF3137" s="7"/>
      <c r="CG3137" s="14"/>
      <c r="CH3137" s="7"/>
      <c r="CI3137" s="14"/>
      <c r="CJ3137" s="7"/>
      <c r="CK3137" s="14"/>
      <c r="CL3137" s="7"/>
      <c r="CM3137" s="14"/>
    </row>
    <row r="3138" spans="1:91" x14ac:dyDescent="0.3">
      <c r="A3138" s="10">
        <v>151</v>
      </c>
      <c r="B3138" s="36" t="s">
        <v>4495</v>
      </c>
      <c r="G3138" s="36" t="s">
        <v>8565</v>
      </c>
      <c r="K3138" s="7"/>
      <c r="L3138" s="7" t="s">
        <v>834</v>
      </c>
      <c r="M3138" s="7" t="s">
        <v>678</v>
      </c>
      <c r="N3138" s="4"/>
      <c r="O3138" s="4"/>
      <c r="P3138" s="4"/>
      <c r="Q3138" s="4"/>
      <c r="R3138" s="4"/>
      <c r="S3138" s="4"/>
      <c r="T3138" s="4"/>
      <c r="U3138" s="4"/>
      <c r="V3138" s="4"/>
      <c r="W3138" s="4"/>
      <c r="X3138" s="4"/>
      <c r="Y3138" s="4"/>
      <c r="Z3138" s="4"/>
      <c r="AA3138" s="4"/>
      <c r="AB3138" s="4"/>
      <c r="AC3138" s="4"/>
      <c r="AD3138" s="4"/>
      <c r="AE3138" s="4"/>
      <c r="AF3138" s="4"/>
      <c r="AG3138" s="4"/>
      <c r="AH3138" s="4"/>
      <c r="AI3138" s="4"/>
      <c r="AJ3138" s="4"/>
      <c r="AK3138" s="4"/>
      <c r="AL3138" s="4"/>
      <c r="AM3138" s="4"/>
      <c r="AN3138" s="4"/>
      <c r="AO3138" s="4"/>
      <c r="AP3138" s="4"/>
      <c r="AQ3138" s="4"/>
      <c r="AR3138" s="4"/>
      <c r="AS3138" s="4"/>
      <c r="AT3138" s="4"/>
      <c r="AU3138" s="4"/>
      <c r="AV3138" s="4"/>
      <c r="AW3138" s="4"/>
      <c r="AX3138" s="4"/>
      <c r="AY3138" s="4"/>
      <c r="AZ3138" s="4"/>
      <c r="BA3138" s="4"/>
      <c r="BB3138" s="4"/>
      <c r="BC3138" s="4"/>
      <c r="BD3138" s="4"/>
      <c r="BE3138" s="4"/>
      <c r="BF3138" s="4"/>
      <c r="BG3138" s="4"/>
      <c r="BH3138" s="4"/>
      <c r="BI3138" s="4"/>
      <c r="BJ3138" s="4"/>
      <c r="BK3138" s="4"/>
      <c r="BL3138" s="4"/>
      <c r="BM3138" s="4"/>
      <c r="BN3138" s="4"/>
      <c r="BO3138" s="4"/>
      <c r="BP3138" s="4"/>
      <c r="BQ3138" s="4"/>
      <c r="BR3138" s="4"/>
      <c r="BS3138" s="4"/>
      <c r="BT3138" s="4"/>
      <c r="BU3138" s="4"/>
      <c r="BV3138" s="4"/>
      <c r="BW3138" s="4"/>
      <c r="BZ3138" s="7"/>
      <c r="CF3138" s="7"/>
      <c r="CG3138" s="14"/>
      <c r="CH3138" s="7"/>
      <c r="CI3138" s="14"/>
      <c r="CJ3138" s="7"/>
      <c r="CK3138" s="14"/>
      <c r="CL3138" s="7"/>
      <c r="CM3138" s="14"/>
    </row>
    <row r="3139" spans="1:91" x14ac:dyDescent="0.3">
      <c r="A3139" s="10">
        <v>151</v>
      </c>
      <c r="B3139" s="36" t="s">
        <v>868</v>
      </c>
      <c r="G3139" s="36" t="s">
        <v>8566</v>
      </c>
      <c r="K3139" s="7"/>
      <c r="L3139" s="7" t="s">
        <v>834</v>
      </c>
      <c r="M3139" s="7" t="s">
        <v>678</v>
      </c>
      <c r="N3139" s="4"/>
      <c r="O3139" s="4"/>
      <c r="P3139" s="4"/>
      <c r="Q3139" s="4"/>
      <c r="R3139" s="4"/>
      <c r="S3139" s="4"/>
      <c r="T3139" s="4"/>
      <c r="U3139" s="4"/>
      <c r="V3139" s="4"/>
      <c r="W3139" s="4"/>
      <c r="X3139" s="4"/>
      <c r="Y3139" s="4"/>
      <c r="Z3139" s="4"/>
      <c r="AA3139" s="4"/>
      <c r="AB3139" s="4"/>
      <c r="AC3139" s="4"/>
      <c r="AD3139" s="4"/>
      <c r="AE3139" s="4"/>
      <c r="AF3139" s="4"/>
      <c r="AG3139" s="4"/>
      <c r="AH3139" s="4"/>
      <c r="AI3139" s="4"/>
      <c r="AJ3139" s="4"/>
      <c r="AK3139" s="4"/>
      <c r="AL3139" s="4"/>
      <c r="AM3139" s="4"/>
      <c r="AN3139" s="4"/>
      <c r="AO3139" s="4"/>
      <c r="AP3139" s="4"/>
      <c r="AQ3139" s="4"/>
      <c r="AR3139" s="4"/>
      <c r="AS3139" s="4"/>
      <c r="AT3139" s="4"/>
      <c r="AU3139" s="4"/>
      <c r="AV3139" s="4"/>
      <c r="AW3139" s="4"/>
      <c r="AX3139" s="4"/>
      <c r="AY3139" s="4"/>
      <c r="AZ3139" s="4"/>
      <c r="BA3139" s="4"/>
      <c r="BB3139" s="4"/>
      <c r="BC3139" s="4"/>
      <c r="BD3139" s="4"/>
      <c r="BE3139" s="4"/>
      <c r="BF3139" s="4"/>
      <c r="BG3139" s="4"/>
      <c r="BH3139" s="4"/>
      <c r="BI3139" s="4"/>
      <c r="BJ3139" s="4"/>
      <c r="BK3139" s="4"/>
      <c r="BL3139" s="4"/>
      <c r="BM3139" s="4"/>
      <c r="BN3139" s="4"/>
      <c r="BO3139" s="4"/>
      <c r="BP3139" s="4"/>
      <c r="BQ3139" s="4"/>
      <c r="BR3139" s="4"/>
      <c r="BS3139" s="4"/>
      <c r="BT3139" s="4"/>
      <c r="BU3139" s="4"/>
      <c r="BV3139" s="4"/>
      <c r="BW3139" s="4"/>
      <c r="BZ3139" s="7"/>
      <c r="CF3139" s="7"/>
      <c r="CG3139" s="14"/>
      <c r="CH3139" s="7"/>
      <c r="CI3139" s="14"/>
      <c r="CJ3139" s="7"/>
      <c r="CK3139" s="14"/>
      <c r="CL3139" s="7"/>
      <c r="CM3139" s="14"/>
    </row>
    <row r="3140" spans="1:91" x14ac:dyDescent="0.3">
      <c r="A3140" s="10">
        <v>151</v>
      </c>
      <c r="B3140" s="36" t="s">
        <v>2208</v>
      </c>
      <c r="G3140" s="36" t="s">
        <v>8567</v>
      </c>
      <c r="K3140" s="7"/>
      <c r="L3140" s="7" t="s">
        <v>834</v>
      </c>
      <c r="M3140" s="7" t="s">
        <v>678</v>
      </c>
      <c r="N3140" s="4"/>
      <c r="O3140" s="4"/>
      <c r="P3140" s="4"/>
      <c r="Q3140" s="4"/>
      <c r="R3140" s="4"/>
      <c r="S3140" s="4"/>
      <c r="T3140" s="4"/>
      <c r="U3140" s="4"/>
      <c r="V3140" s="4"/>
      <c r="W3140" s="4"/>
      <c r="X3140" s="4"/>
      <c r="Y3140" s="4"/>
      <c r="Z3140" s="4"/>
      <c r="AA3140" s="4"/>
      <c r="AB3140" s="4"/>
      <c r="AC3140" s="4"/>
      <c r="AD3140" s="4"/>
      <c r="AE3140" s="4"/>
      <c r="AF3140" s="4"/>
      <c r="AG3140" s="4"/>
      <c r="AH3140" s="4"/>
      <c r="AI3140" s="4"/>
      <c r="AJ3140" s="4"/>
      <c r="AK3140" s="4"/>
      <c r="AL3140" s="4"/>
      <c r="AM3140" s="4"/>
      <c r="AN3140" s="4"/>
      <c r="AO3140" s="4"/>
      <c r="AP3140" s="4"/>
      <c r="AQ3140" s="4"/>
      <c r="AR3140" s="4"/>
      <c r="AS3140" s="4"/>
      <c r="AT3140" s="4"/>
      <c r="AU3140" s="4"/>
      <c r="AV3140" s="4"/>
      <c r="AW3140" s="4"/>
      <c r="AX3140" s="4"/>
      <c r="AY3140" s="4"/>
      <c r="AZ3140" s="4"/>
      <c r="BA3140" s="4"/>
      <c r="BB3140" s="4"/>
      <c r="BC3140" s="4"/>
      <c r="BD3140" s="4"/>
      <c r="BE3140" s="4"/>
      <c r="BF3140" s="4"/>
      <c r="BG3140" s="4"/>
      <c r="BH3140" s="4"/>
      <c r="BI3140" s="4"/>
      <c r="BJ3140" s="4"/>
      <c r="BK3140" s="4"/>
      <c r="BL3140" s="4"/>
      <c r="BM3140" s="4"/>
      <c r="BN3140" s="4"/>
      <c r="BO3140" s="4"/>
      <c r="BP3140" s="4"/>
      <c r="BQ3140" s="4"/>
      <c r="BR3140" s="4"/>
      <c r="BS3140" s="4"/>
      <c r="BT3140" s="4"/>
      <c r="BU3140" s="4"/>
      <c r="BV3140" s="4"/>
      <c r="BW3140" s="4"/>
      <c r="BZ3140" s="7"/>
      <c r="CF3140" s="7"/>
      <c r="CG3140" s="14"/>
      <c r="CH3140" s="7"/>
      <c r="CI3140" s="14"/>
      <c r="CJ3140" s="7"/>
      <c r="CK3140" s="14"/>
      <c r="CL3140" s="7"/>
      <c r="CM3140" s="14"/>
    </row>
    <row r="3141" spans="1:91" x14ac:dyDescent="0.3">
      <c r="A3141" s="10">
        <v>151</v>
      </c>
      <c r="B3141" s="36" t="s">
        <v>895</v>
      </c>
      <c r="G3141" s="36" t="s">
        <v>8568</v>
      </c>
      <c r="K3141" s="7"/>
      <c r="L3141" s="7" t="s">
        <v>834</v>
      </c>
      <c r="M3141" s="7" t="s">
        <v>678</v>
      </c>
      <c r="N3141" s="4"/>
      <c r="O3141" s="4"/>
      <c r="P3141" s="4"/>
      <c r="Q3141" s="4"/>
      <c r="R3141" s="4"/>
      <c r="S3141" s="4"/>
      <c r="T3141" s="4"/>
      <c r="U3141" s="4"/>
      <c r="V3141" s="4"/>
      <c r="W3141" s="4"/>
      <c r="X3141" s="4"/>
      <c r="Y3141" s="4"/>
      <c r="Z3141" s="4"/>
      <c r="AA3141" s="4"/>
      <c r="AB3141" s="4"/>
      <c r="AC3141" s="4"/>
      <c r="AD3141" s="4"/>
      <c r="AE3141" s="4"/>
      <c r="AF3141" s="4"/>
      <c r="AG3141" s="4"/>
      <c r="AH3141" s="4"/>
      <c r="AI3141" s="4"/>
      <c r="AJ3141" s="4"/>
      <c r="AK3141" s="4"/>
      <c r="AL3141" s="4"/>
      <c r="AM3141" s="4"/>
      <c r="AN3141" s="4"/>
      <c r="AO3141" s="4"/>
      <c r="AP3141" s="4"/>
      <c r="AQ3141" s="4"/>
      <c r="AR3141" s="4"/>
      <c r="AS3141" s="4"/>
      <c r="AT3141" s="4"/>
      <c r="AU3141" s="4"/>
      <c r="AV3141" s="4"/>
      <c r="AW3141" s="4"/>
      <c r="AX3141" s="4"/>
      <c r="AY3141" s="4"/>
      <c r="AZ3141" s="4"/>
      <c r="BA3141" s="4"/>
      <c r="BB3141" s="4"/>
      <c r="BC3141" s="4"/>
      <c r="BD3141" s="4"/>
      <c r="BE3141" s="4"/>
      <c r="BF3141" s="4"/>
      <c r="BG3141" s="4"/>
      <c r="BH3141" s="4"/>
      <c r="BI3141" s="4"/>
      <c r="BJ3141" s="4"/>
      <c r="BK3141" s="4"/>
      <c r="BL3141" s="4"/>
      <c r="BM3141" s="4"/>
      <c r="BN3141" s="4"/>
      <c r="BO3141" s="4"/>
      <c r="BP3141" s="4"/>
      <c r="BQ3141" s="4"/>
      <c r="BR3141" s="4"/>
      <c r="BS3141" s="4"/>
      <c r="BT3141" s="4"/>
      <c r="BU3141" s="4"/>
      <c r="BV3141" s="4"/>
      <c r="BW3141" s="4"/>
      <c r="BZ3141" s="7"/>
      <c r="CF3141" s="7"/>
      <c r="CG3141" s="14"/>
      <c r="CH3141" s="7"/>
      <c r="CI3141" s="14"/>
      <c r="CJ3141" s="7"/>
      <c r="CK3141" s="14"/>
      <c r="CL3141" s="7"/>
      <c r="CM3141" s="14"/>
    </row>
    <row r="3142" spans="1:91" x14ac:dyDescent="0.3">
      <c r="A3142" s="10">
        <v>151</v>
      </c>
      <c r="B3142" s="36" t="s">
        <v>7792</v>
      </c>
      <c r="G3142" s="36" t="s">
        <v>8569</v>
      </c>
      <c r="K3142" s="7"/>
      <c r="L3142" s="7" t="s">
        <v>834</v>
      </c>
      <c r="M3142" s="7" t="s">
        <v>618</v>
      </c>
      <c r="N3142" s="4"/>
      <c r="O3142" s="4"/>
      <c r="P3142" s="4"/>
      <c r="Q3142" s="4"/>
      <c r="R3142" s="4"/>
      <c r="S3142" s="4"/>
      <c r="T3142" s="4"/>
      <c r="U3142" s="4"/>
      <c r="V3142" s="4"/>
      <c r="W3142" s="4"/>
      <c r="X3142" s="4"/>
      <c r="Y3142" s="4"/>
      <c r="Z3142" s="4"/>
      <c r="AA3142" s="4"/>
      <c r="AB3142" s="4"/>
      <c r="AC3142" s="4"/>
      <c r="AD3142" s="4"/>
      <c r="AE3142" s="4"/>
      <c r="AF3142" s="4"/>
      <c r="AG3142" s="4"/>
      <c r="AH3142" s="4"/>
      <c r="AI3142" s="4"/>
      <c r="AJ3142" s="4"/>
      <c r="AK3142" s="4"/>
      <c r="AL3142" s="4"/>
      <c r="AM3142" s="4"/>
      <c r="AN3142" s="4"/>
      <c r="AO3142" s="4"/>
      <c r="AP3142" s="4"/>
      <c r="AQ3142" s="4"/>
      <c r="AR3142" s="4"/>
      <c r="AS3142" s="4"/>
      <c r="AT3142" s="4"/>
      <c r="AU3142" s="4"/>
      <c r="AV3142" s="4"/>
      <c r="AW3142" s="4"/>
      <c r="AX3142" s="4"/>
      <c r="AY3142" s="4"/>
      <c r="AZ3142" s="4"/>
      <c r="BA3142" s="4"/>
      <c r="BB3142" s="4"/>
      <c r="BC3142" s="4"/>
      <c r="BD3142" s="4"/>
      <c r="BE3142" s="4"/>
      <c r="BF3142" s="4"/>
      <c r="BG3142" s="4"/>
      <c r="BH3142" s="4"/>
      <c r="BI3142" s="4"/>
      <c r="BJ3142" s="4"/>
      <c r="BK3142" s="4"/>
      <c r="BL3142" s="4"/>
      <c r="BM3142" s="4"/>
      <c r="BN3142" s="4"/>
      <c r="BO3142" s="4"/>
      <c r="BP3142" s="4"/>
      <c r="BQ3142" s="4"/>
      <c r="BR3142" s="4"/>
      <c r="BS3142" s="4"/>
      <c r="BT3142" s="4"/>
      <c r="BU3142" s="4"/>
      <c r="BV3142" s="4"/>
      <c r="BW3142" s="4"/>
      <c r="BZ3142" s="7"/>
      <c r="CF3142" s="7"/>
      <c r="CG3142" s="14"/>
      <c r="CH3142" s="7"/>
      <c r="CI3142" s="14"/>
      <c r="CJ3142" s="7"/>
      <c r="CK3142" s="14"/>
      <c r="CL3142" s="7"/>
      <c r="CM3142" s="14"/>
    </row>
    <row r="3143" spans="1:91" x14ac:dyDescent="0.3">
      <c r="A3143" s="10">
        <v>151</v>
      </c>
      <c r="B3143" s="36" t="s">
        <v>863</v>
      </c>
      <c r="G3143" s="36" t="s">
        <v>8570</v>
      </c>
      <c r="K3143" s="7"/>
      <c r="L3143" s="7" t="s">
        <v>834</v>
      </c>
      <c r="M3143" s="7" t="s">
        <v>678</v>
      </c>
      <c r="N3143" s="4"/>
      <c r="O3143" s="4"/>
      <c r="P3143" s="4"/>
      <c r="Q3143" s="4"/>
      <c r="R3143" s="4"/>
      <c r="S3143" s="4"/>
      <c r="T3143" s="4"/>
      <c r="U3143" s="4"/>
      <c r="V3143" s="4"/>
      <c r="W3143" s="4"/>
      <c r="X3143" s="4"/>
      <c r="Y3143" s="4"/>
      <c r="Z3143" s="4"/>
      <c r="AA3143" s="4"/>
      <c r="AB3143" s="4"/>
      <c r="AC3143" s="4"/>
      <c r="AD3143" s="4"/>
      <c r="AE3143" s="4"/>
      <c r="AF3143" s="4"/>
      <c r="AG3143" s="4"/>
      <c r="AH3143" s="4"/>
      <c r="AI3143" s="4"/>
      <c r="AJ3143" s="4"/>
      <c r="AK3143" s="4"/>
      <c r="AL3143" s="4"/>
      <c r="AM3143" s="4"/>
      <c r="AN3143" s="4"/>
      <c r="AO3143" s="4"/>
      <c r="AP3143" s="4"/>
      <c r="AQ3143" s="4"/>
      <c r="AR3143" s="4"/>
      <c r="AS3143" s="4"/>
      <c r="AT3143" s="4"/>
      <c r="AU3143" s="4"/>
      <c r="AV3143" s="4"/>
      <c r="AW3143" s="4"/>
      <c r="AX3143" s="4"/>
      <c r="AY3143" s="4"/>
      <c r="AZ3143" s="4"/>
      <c r="BA3143" s="4"/>
      <c r="BB3143" s="4"/>
      <c r="BC3143" s="4"/>
      <c r="BD3143" s="4"/>
      <c r="BE3143" s="4"/>
      <c r="BF3143" s="4"/>
      <c r="BG3143" s="4"/>
      <c r="BH3143" s="4"/>
      <c r="BI3143" s="4"/>
      <c r="BJ3143" s="4"/>
      <c r="BK3143" s="4"/>
      <c r="BL3143" s="4"/>
      <c r="BM3143" s="4"/>
      <c r="BN3143" s="4"/>
      <c r="BO3143" s="4"/>
      <c r="BP3143" s="4"/>
      <c r="BQ3143" s="4"/>
      <c r="BR3143" s="4"/>
      <c r="BS3143" s="4"/>
      <c r="BT3143" s="4"/>
      <c r="BU3143" s="4"/>
      <c r="BV3143" s="4"/>
      <c r="BW3143" s="4"/>
      <c r="BZ3143" s="7"/>
      <c r="CF3143" s="7"/>
      <c r="CG3143" s="14"/>
      <c r="CH3143" s="7"/>
      <c r="CI3143" s="14"/>
      <c r="CJ3143" s="7"/>
      <c r="CK3143" s="14"/>
      <c r="CL3143" s="7"/>
      <c r="CM3143" s="14"/>
    </row>
    <row r="3144" spans="1:91" x14ac:dyDescent="0.3">
      <c r="A3144" s="10">
        <v>151</v>
      </c>
      <c r="B3144" s="36" t="s">
        <v>3700</v>
      </c>
      <c r="G3144" s="36" t="s">
        <v>8571</v>
      </c>
      <c r="K3144" s="7"/>
      <c r="L3144" s="7" t="s">
        <v>834</v>
      </c>
      <c r="M3144" s="7" t="s">
        <v>618</v>
      </c>
      <c r="N3144" s="4"/>
      <c r="O3144" s="4"/>
      <c r="P3144" s="4"/>
      <c r="Q3144" s="4"/>
      <c r="R3144" s="4"/>
      <c r="S3144" s="4"/>
      <c r="T3144" s="4"/>
      <c r="U3144" s="4"/>
      <c r="V3144" s="4"/>
      <c r="W3144" s="4"/>
      <c r="X3144" s="4"/>
      <c r="Y3144" s="4"/>
      <c r="Z3144" s="4"/>
      <c r="AA3144" s="4"/>
      <c r="AB3144" s="4"/>
      <c r="AC3144" s="4"/>
      <c r="AD3144" s="4"/>
      <c r="AE3144" s="4"/>
      <c r="AF3144" s="4"/>
      <c r="AG3144" s="4"/>
      <c r="AH3144" s="4"/>
      <c r="AI3144" s="4"/>
      <c r="AJ3144" s="4"/>
      <c r="AK3144" s="4"/>
      <c r="AL3144" s="4"/>
      <c r="AM3144" s="4"/>
      <c r="AN3144" s="4"/>
      <c r="AO3144" s="4"/>
      <c r="AP3144" s="4"/>
      <c r="AQ3144" s="4"/>
      <c r="AR3144" s="4"/>
      <c r="AS3144" s="4"/>
      <c r="AT3144" s="4"/>
      <c r="AU3144" s="4"/>
      <c r="AV3144" s="4"/>
      <c r="AW3144" s="4"/>
      <c r="AX3144" s="4"/>
      <c r="AY3144" s="4"/>
      <c r="AZ3144" s="4"/>
      <c r="BA3144" s="4"/>
      <c r="BB3144" s="4"/>
      <c r="BC3144" s="4"/>
      <c r="BD3144" s="4"/>
      <c r="BE3144" s="4"/>
      <c r="BF3144" s="4"/>
      <c r="BG3144" s="4"/>
      <c r="BH3144" s="4"/>
      <c r="BI3144" s="4"/>
      <c r="BJ3144" s="4"/>
      <c r="BK3144" s="4"/>
      <c r="BL3144" s="4"/>
      <c r="BM3144" s="4"/>
      <c r="BN3144" s="4"/>
      <c r="BO3144" s="4"/>
      <c r="BP3144" s="4"/>
      <c r="BQ3144" s="4"/>
      <c r="BR3144" s="4"/>
      <c r="BS3144" s="4"/>
      <c r="BT3144" s="4"/>
      <c r="BU3144" s="4"/>
      <c r="BV3144" s="4"/>
      <c r="BW3144" s="4"/>
      <c r="BZ3144" s="7"/>
      <c r="CF3144" s="7"/>
      <c r="CG3144" s="14"/>
      <c r="CH3144" s="7"/>
      <c r="CI3144" s="14"/>
      <c r="CJ3144" s="7"/>
      <c r="CK3144" s="14"/>
      <c r="CL3144" s="7"/>
      <c r="CM3144" s="14"/>
    </row>
    <row r="3145" spans="1:91" x14ac:dyDescent="0.3">
      <c r="A3145" s="10">
        <v>151</v>
      </c>
      <c r="B3145" s="36" t="s">
        <v>913</v>
      </c>
      <c r="G3145" s="36" t="s">
        <v>8572</v>
      </c>
      <c r="K3145" s="7"/>
      <c r="L3145" s="7" t="s">
        <v>834</v>
      </c>
      <c r="M3145" s="7" t="s">
        <v>618</v>
      </c>
      <c r="N3145" s="4"/>
      <c r="O3145" s="4"/>
      <c r="P3145" s="4"/>
      <c r="Q3145" s="4"/>
      <c r="R3145" s="4"/>
      <c r="S3145" s="4"/>
      <c r="T3145" s="4"/>
      <c r="U3145" s="4"/>
      <c r="V3145" s="4"/>
      <c r="W3145" s="4"/>
      <c r="X3145" s="4"/>
      <c r="Y3145" s="4"/>
      <c r="Z3145" s="4"/>
      <c r="AA3145" s="4"/>
      <c r="AB3145" s="4"/>
      <c r="AC3145" s="4"/>
      <c r="AD3145" s="4"/>
      <c r="AE3145" s="4"/>
      <c r="AF3145" s="4"/>
      <c r="AG3145" s="4"/>
      <c r="AH3145" s="4"/>
      <c r="AI3145" s="4"/>
      <c r="AJ3145" s="4"/>
      <c r="AK3145" s="4"/>
      <c r="AL3145" s="4"/>
      <c r="AM3145" s="4"/>
      <c r="AN3145" s="4"/>
      <c r="AO3145" s="4"/>
      <c r="AP3145" s="4"/>
      <c r="AQ3145" s="4"/>
      <c r="AR3145" s="4"/>
      <c r="AS3145" s="4"/>
      <c r="AT3145" s="4"/>
      <c r="AU3145" s="4"/>
      <c r="AV3145" s="4"/>
      <c r="AW3145" s="4"/>
      <c r="AX3145" s="4"/>
      <c r="AY3145" s="4"/>
      <c r="AZ3145" s="4"/>
      <c r="BA3145" s="4"/>
      <c r="BB3145" s="4"/>
      <c r="BC3145" s="4"/>
      <c r="BD3145" s="4"/>
      <c r="BE3145" s="4"/>
      <c r="BF3145" s="4"/>
      <c r="BG3145" s="4"/>
      <c r="BH3145" s="4"/>
      <c r="BI3145" s="4"/>
      <c r="BJ3145" s="4"/>
      <c r="BK3145" s="4"/>
      <c r="BL3145" s="4"/>
      <c r="BM3145" s="4"/>
      <c r="BN3145" s="4"/>
      <c r="BO3145" s="4"/>
      <c r="BP3145" s="4"/>
      <c r="BQ3145" s="4"/>
      <c r="BR3145" s="4"/>
      <c r="BS3145" s="4"/>
      <c r="BT3145" s="4"/>
      <c r="BU3145" s="4"/>
      <c r="BV3145" s="4"/>
      <c r="BW3145" s="4"/>
      <c r="BZ3145" s="7"/>
      <c r="CF3145" s="7"/>
      <c r="CG3145" s="14"/>
      <c r="CH3145" s="7"/>
      <c r="CI3145" s="14"/>
      <c r="CJ3145" s="7"/>
      <c r="CK3145" s="14"/>
      <c r="CL3145" s="7"/>
      <c r="CM3145" s="14"/>
    </row>
    <row r="3146" spans="1:91" x14ac:dyDescent="0.3">
      <c r="A3146" s="10">
        <v>151</v>
      </c>
      <c r="B3146" s="36" t="s">
        <v>1025</v>
      </c>
      <c r="G3146" s="36" t="s">
        <v>8573</v>
      </c>
      <c r="K3146" s="7"/>
      <c r="L3146" s="7" t="s">
        <v>834</v>
      </c>
      <c r="M3146" s="7" t="s">
        <v>762</v>
      </c>
      <c r="N3146" s="4"/>
      <c r="O3146" s="4"/>
      <c r="P3146" s="4"/>
      <c r="Q3146" s="4"/>
      <c r="R3146" s="4"/>
      <c r="S3146" s="4"/>
      <c r="T3146" s="4"/>
      <c r="U3146" s="4"/>
      <c r="V3146" s="4"/>
      <c r="W3146" s="4"/>
      <c r="X3146" s="4"/>
      <c r="Y3146" s="4"/>
      <c r="Z3146" s="4"/>
      <c r="AA3146" s="4"/>
      <c r="AB3146" s="4"/>
      <c r="AC3146" s="4"/>
      <c r="AD3146" s="4"/>
      <c r="AE3146" s="4"/>
      <c r="AF3146" s="4"/>
      <c r="AG3146" s="4"/>
      <c r="AH3146" s="4"/>
      <c r="AI3146" s="4"/>
      <c r="AJ3146" s="4"/>
      <c r="AK3146" s="4"/>
      <c r="AL3146" s="4"/>
      <c r="AM3146" s="4"/>
      <c r="AN3146" s="4"/>
      <c r="AO3146" s="4"/>
      <c r="AP3146" s="4"/>
      <c r="AQ3146" s="4"/>
      <c r="AR3146" s="4"/>
      <c r="AS3146" s="4"/>
      <c r="AT3146" s="4"/>
      <c r="AU3146" s="4"/>
      <c r="AV3146" s="4"/>
      <c r="AW3146" s="4"/>
      <c r="AX3146" s="4"/>
      <c r="AY3146" s="4"/>
      <c r="AZ3146" s="4"/>
      <c r="BA3146" s="4"/>
      <c r="BB3146" s="4"/>
      <c r="BC3146" s="4"/>
      <c r="BD3146" s="4"/>
      <c r="BE3146" s="4"/>
      <c r="BF3146" s="4"/>
      <c r="BG3146" s="4"/>
      <c r="BH3146" s="4"/>
      <c r="BI3146" s="4"/>
      <c r="BJ3146" s="4"/>
      <c r="BK3146" s="4"/>
      <c r="BL3146" s="4"/>
      <c r="BM3146" s="4"/>
      <c r="BN3146" s="4"/>
      <c r="BO3146" s="4"/>
      <c r="BP3146" s="4"/>
      <c r="BQ3146" s="4"/>
      <c r="BR3146" s="4"/>
      <c r="BS3146" s="4"/>
      <c r="BT3146" s="4"/>
      <c r="BU3146" s="4"/>
      <c r="BV3146" s="4"/>
      <c r="BW3146" s="4"/>
      <c r="BZ3146" s="7"/>
      <c r="CF3146" s="7"/>
      <c r="CG3146" s="14"/>
      <c r="CH3146" s="7"/>
      <c r="CI3146" s="14"/>
      <c r="CJ3146" s="7"/>
      <c r="CK3146" s="14"/>
      <c r="CL3146" s="7"/>
      <c r="CM3146" s="14"/>
    </row>
    <row r="3147" spans="1:91" x14ac:dyDescent="0.3">
      <c r="A3147" s="10">
        <v>151</v>
      </c>
      <c r="B3147" s="36" t="s">
        <v>2208</v>
      </c>
      <c r="G3147" s="36" t="s">
        <v>8574</v>
      </c>
      <c r="K3147" s="7"/>
      <c r="L3147" s="7" t="s">
        <v>834</v>
      </c>
      <c r="M3147" s="7" t="s">
        <v>5917</v>
      </c>
      <c r="N3147" s="4"/>
      <c r="O3147" s="4"/>
      <c r="P3147" s="4"/>
      <c r="Q3147" s="4"/>
      <c r="R3147" s="4"/>
      <c r="S3147" s="4"/>
      <c r="T3147" s="4"/>
      <c r="U3147" s="4"/>
      <c r="V3147" s="4"/>
      <c r="W3147" s="4"/>
      <c r="X3147" s="4"/>
      <c r="Y3147" s="4"/>
      <c r="Z3147" s="4"/>
      <c r="AA3147" s="4"/>
      <c r="AB3147" s="4"/>
      <c r="AC3147" s="4"/>
      <c r="AD3147" s="4"/>
      <c r="AE3147" s="4"/>
      <c r="AF3147" s="4"/>
      <c r="AG3147" s="4"/>
      <c r="AH3147" s="4"/>
      <c r="AI3147" s="4"/>
      <c r="AJ3147" s="4"/>
      <c r="AK3147" s="4"/>
      <c r="AL3147" s="4"/>
      <c r="AM3147" s="4"/>
      <c r="AN3147" s="4"/>
      <c r="AO3147" s="4"/>
      <c r="AP3147" s="4"/>
      <c r="AQ3147" s="4"/>
      <c r="AR3147" s="4"/>
      <c r="AS3147" s="4"/>
      <c r="AT3147" s="4"/>
      <c r="AU3147" s="4"/>
      <c r="AV3147" s="4"/>
      <c r="AW3147" s="4"/>
      <c r="AX3147" s="4"/>
      <c r="AY3147" s="4"/>
      <c r="AZ3147" s="4"/>
      <c r="BA3147" s="4"/>
      <c r="BB3147" s="4"/>
      <c r="BC3147" s="4"/>
      <c r="BD3147" s="4"/>
      <c r="BE3147" s="4"/>
      <c r="BF3147" s="4"/>
      <c r="BG3147" s="4"/>
      <c r="BH3147" s="4"/>
      <c r="BI3147" s="4"/>
      <c r="BJ3147" s="4"/>
      <c r="BK3147" s="4"/>
      <c r="BL3147" s="4"/>
      <c r="BM3147" s="4"/>
      <c r="BN3147" s="4"/>
      <c r="BO3147" s="4"/>
      <c r="BP3147" s="4"/>
      <c r="BQ3147" s="4"/>
      <c r="BR3147" s="4"/>
      <c r="BS3147" s="4"/>
      <c r="BT3147" s="4"/>
      <c r="BU3147" s="4"/>
      <c r="BV3147" s="4"/>
      <c r="BW3147" s="4"/>
      <c r="BZ3147" s="7"/>
      <c r="CF3147" s="7"/>
      <c r="CG3147" s="14"/>
      <c r="CH3147" s="7"/>
      <c r="CI3147" s="14"/>
      <c r="CJ3147" s="7"/>
      <c r="CK3147" s="14"/>
      <c r="CL3147" s="7"/>
      <c r="CM3147" s="14"/>
    </row>
    <row r="3148" spans="1:91" x14ac:dyDescent="0.3">
      <c r="A3148" s="10">
        <v>151</v>
      </c>
      <c r="B3148" s="36" t="s">
        <v>1025</v>
      </c>
      <c r="G3148" s="36" t="s">
        <v>8575</v>
      </c>
      <c r="K3148" s="7"/>
      <c r="L3148" s="7" t="s">
        <v>834</v>
      </c>
      <c r="M3148" s="7" t="s">
        <v>612</v>
      </c>
      <c r="N3148" s="4"/>
      <c r="O3148" s="4"/>
      <c r="P3148" s="4"/>
      <c r="Q3148" s="4"/>
      <c r="R3148" s="4"/>
      <c r="S3148" s="4"/>
      <c r="T3148" s="4"/>
      <c r="U3148" s="4"/>
      <c r="V3148" s="4"/>
      <c r="W3148" s="4"/>
      <c r="X3148" s="4"/>
      <c r="Y3148" s="4"/>
      <c r="Z3148" s="4"/>
      <c r="AA3148" s="4"/>
      <c r="AB3148" s="4"/>
      <c r="AC3148" s="4"/>
      <c r="AD3148" s="4"/>
      <c r="AE3148" s="4"/>
      <c r="AF3148" s="4"/>
      <c r="AG3148" s="4"/>
      <c r="AH3148" s="4"/>
      <c r="AI3148" s="4"/>
      <c r="AJ3148" s="4"/>
      <c r="AK3148" s="4"/>
      <c r="AL3148" s="4"/>
      <c r="AM3148" s="4"/>
      <c r="AN3148" s="4"/>
      <c r="AO3148" s="4"/>
      <c r="AP3148" s="4"/>
      <c r="AQ3148" s="4"/>
      <c r="AR3148" s="4"/>
      <c r="AS3148" s="4"/>
      <c r="AT3148" s="4"/>
      <c r="AU3148" s="4"/>
      <c r="AV3148" s="4"/>
      <c r="AW3148" s="4"/>
      <c r="AX3148" s="4"/>
      <c r="AY3148" s="4"/>
      <c r="AZ3148" s="4"/>
      <c r="BA3148" s="4"/>
      <c r="BB3148" s="4"/>
      <c r="BC3148" s="4"/>
      <c r="BD3148" s="4"/>
      <c r="BE3148" s="4"/>
      <c r="BF3148" s="4"/>
      <c r="BG3148" s="4"/>
      <c r="BH3148" s="4"/>
      <c r="BI3148" s="4"/>
      <c r="BJ3148" s="4"/>
      <c r="BK3148" s="4"/>
      <c r="BL3148" s="4"/>
      <c r="BM3148" s="4"/>
      <c r="BN3148" s="4"/>
      <c r="BO3148" s="4"/>
      <c r="BP3148" s="4"/>
      <c r="BQ3148" s="4"/>
      <c r="BR3148" s="4"/>
      <c r="BS3148" s="4"/>
      <c r="BT3148" s="4"/>
      <c r="BU3148" s="4"/>
      <c r="BV3148" s="4"/>
      <c r="BW3148" s="4"/>
      <c r="BZ3148" s="7"/>
      <c r="CF3148" s="7"/>
      <c r="CG3148" s="14"/>
      <c r="CH3148" s="7"/>
      <c r="CI3148" s="14"/>
      <c r="CJ3148" s="7"/>
      <c r="CK3148" s="14"/>
      <c r="CL3148" s="7"/>
      <c r="CM3148" s="14"/>
    </row>
    <row r="3149" spans="1:91" x14ac:dyDescent="0.3">
      <c r="A3149" s="10">
        <v>151</v>
      </c>
      <c r="B3149" s="36" t="s">
        <v>1028</v>
      </c>
      <c r="G3149" s="36" t="s">
        <v>8576</v>
      </c>
      <c r="K3149" s="7"/>
      <c r="L3149" s="7" t="s">
        <v>834</v>
      </c>
      <c r="M3149" s="7" t="s">
        <v>669</v>
      </c>
      <c r="N3149" s="4"/>
      <c r="O3149" s="4"/>
      <c r="P3149" s="4"/>
      <c r="Q3149" s="4"/>
      <c r="R3149" s="4"/>
      <c r="S3149" s="4"/>
      <c r="T3149" s="4"/>
      <c r="U3149" s="4"/>
      <c r="V3149" s="4"/>
      <c r="W3149" s="4"/>
      <c r="X3149" s="4"/>
      <c r="Y3149" s="4"/>
      <c r="Z3149" s="4"/>
      <c r="AA3149" s="4"/>
      <c r="AB3149" s="4"/>
      <c r="AC3149" s="4"/>
      <c r="AD3149" s="4"/>
      <c r="AE3149" s="4"/>
      <c r="AF3149" s="4"/>
      <c r="AG3149" s="4"/>
      <c r="AH3149" s="4"/>
      <c r="AI3149" s="4"/>
      <c r="AJ3149" s="4"/>
      <c r="AK3149" s="4"/>
      <c r="AL3149" s="4"/>
      <c r="AM3149" s="4"/>
      <c r="AN3149" s="4"/>
      <c r="AO3149" s="4"/>
      <c r="AP3149" s="4"/>
      <c r="AQ3149" s="4"/>
      <c r="AR3149" s="4"/>
      <c r="AS3149" s="4"/>
      <c r="AT3149" s="4"/>
      <c r="AU3149" s="4"/>
      <c r="AV3149" s="4"/>
      <c r="AW3149" s="4"/>
      <c r="AX3149" s="4"/>
      <c r="AY3149" s="4"/>
      <c r="AZ3149" s="4"/>
      <c r="BA3149" s="4"/>
      <c r="BB3149" s="4"/>
      <c r="BC3149" s="4"/>
      <c r="BD3149" s="4"/>
      <c r="BE3149" s="4"/>
      <c r="BF3149" s="4"/>
      <c r="BG3149" s="4"/>
      <c r="BH3149" s="4"/>
      <c r="BI3149" s="4"/>
      <c r="BJ3149" s="4"/>
      <c r="BK3149" s="4"/>
      <c r="BL3149" s="4"/>
      <c r="BM3149" s="4"/>
      <c r="BN3149" s="4"/>
      <c r="BO3149" s="4"/>
      <c r="BP3149" s="4"/>
      <c r="BQ3149" s="4"/>
      <c r="BR3149" s="4"/>
      <c r="BS3149" s="4"/>
      <c r="BT3149" s="4"/>
      <c r="BU3149" s="4"/>
      <c r="BV3149" s="4"/>
      <c r="BW3149" s="4"/>
      <c r="BZ3149" s="7"/>
      <c r="CF3149" s="7"/>
      <c r="CG3149" s="14"/>
      <c r="CH3149" s="7"/>
      <c r="CI3149" s="14"/>
      <c r="CJ3149" s="7"/>
      <c r="CK3149" s="14"/>
      <c r="CL3149" s="7"/>
      <c r="CM3149" s="14"/>
    </row>
    <row r="3150" spans="1:91" x14ac:dyDescent="0.3">
      <c r="A3150" s="10">
        <v>151</v>
      </c>
      <c r="B3150" s="36" t="s">
        <v>860</v>
      </c>
      <c r="G3150" s="36" t="s">
        <v>8577</v>
      </c>
      <c r="K3150" s="7"/>
      <c r="L3150" s="7" t="s">
        <v>834</v>
      </c>
      <c r="M3150" s="7" t="s">
        <v>669</v>
      </c>
      <c r="N3150" s="4"/>
      <c r="O3150" s="4"/>
      <c r="P3150" s="4"/>
      <c r="Q3150" s="4"/>
      <c r="R3150" s="4"/>
      <c r="S3150" s="4"/>
      <c r="T3150" s="4"/>
      <c r="U3150" s="4"/>
      <c r="V3150" s="4"/>
      <c r="W3150" s="4"/>
      <c r="X3150" s="4"/>
      <c r="Y3150" s="4"/>
      <c r="Z3150" s="4"/>
      <c r="AA3150" s="4"/>
      <c r="AB3150" s="4"/>
      <c r="AC3150" s="4"/>
      <c r="AD3150" s="4"/>
      <c r="AE3150" s="4"/>
      <c r="AF3150" s="4"/>
      <c r="AG3150" s="4"/>
      <c r="AH3150" s="4"/>
      <c r="AI3150" s="4"/>
      <c r="AJ3150" s="4"/>
      <c r="AK3150" s="4"/>
      <c r="AL3150" s="4"/>
      <c r="AM3150" s="4"/>
      <c r="AN3150" s="4"/>
      <c r="AO3150" s="4"/>
      <c r="AP3150" s="4"/>
      <c r="AQ3150" s="4"/>
      <c r="AR3150" s="4"/>
      <c r="AS3150" s="4"/>
      <c r="AT3150" s="4"/>
      <c r="AU3150" s="4"/>
      <c r="AV3150" s="4"/>
      <c r="AW3150" s="4"/>
      <c r="AX3150" s="4"/>
      <c r="AY3150" s="4"/>
      <c r="AZ3150" s="4"/>
      <c r="BA3150" s="4"/>
      <c r="BB3150" s="4"/>
      <c r="BC3150" s="4"/>
      <c r="BD3150" s="4"/>
      <c r="BE3150" s="4"/>
      <c r="BF3150" s="4"/>
      <c r="BG3150" s="4"/>
      <c r="BH3150" s="4"/>
      <c r="BI3150" s="4"/>
      <c r="BJ3150" s="4"/>
      <c r="BK3150" s="4"/>
      <c r="BL3150" s="4"/>
      <c r="BM3150" s="4"/>
      <c r="BN3150" s="4"/>
      <c r="BO3150" s="4"/>
      <c r="BP3150" s="4"/>
      <c r="BQ3150" s="4"/>
      <c r="BR3150" s="4"/>
      <c r="BS3150" s="4"/>
      <c r="BT3150" s="4"/>
      <c r="BU3150" s="4"/>
      <c r="BV3150" s="4"/>
      <c r="BW3150" s="4"/>
      <c r="BZ3150" s="7"/>
      <c r="CF3150" s="7"/>
      <c r="CG3150" s="14"/>
      <c r="CH3150" s="7"/>
      <c r="CI3150" s="14"/>
      <c r="CJ3150" s="7"/>
      <c r="CK3150" s="14"/>
      <c r="CL3150" s="7"/>
      <c r="CM3150" s="14"/>
    </row>
    <row r="3151" spans="1:91" x14ac:dyDescent="0.3">
      <c r="A3151" s="10">
        <v>151</v>
      </c>
      <c r="B3151" s="36" t="s">
        <v>1094</v>
      </c>
      <c r="G3151" s="36" t="s">
        <v>8578</v>
      </c>
      <c r="K3151" s="7"/>
      <c r="L3151" s="7" t="s">
        <v>834</v>
      </c>
      <c r="M3151" s="7" t="s">
        <v>678</v>
      </c>
      <c r="N3151" s="4"/>
      <c r="O3151" s="4"/>
      <c r="P3151" s="4"/>
      <c r="Q3151" s="4"/>
      <c r="R3151" s="4"/>
      <c r="S3151" s="4"/>
      <c r="T3151" s="4"/>
      <c r="U3151" s="4"/>
      <c r="V3151" s="4"/>
      <c r="W3151" s="4"/>
      <c r="X3151" s="4"/>
      <c r="Y3151" s="4"/>
      <c r="Z3151" s="4"/>
      <c r="AA3151" s="4"/>
      <c r="AB3151" s="4"/>
      <c r="AC3151" s="4"/>
      <c r="AD3151" s="4"/>
      <c r="AE3151" s="4"/>
      <c r="AF3151" s="4"/>
      <c r="AG3151" s="4"/>
      <c r="AH3151" s="4"/>
      <c r="AI3151" s="4"/>
      <c r="AJ3151" s="4"/>
      <c r="AK3151" s="4"/>
      <c r="AL3151" s="4"/>
      <c r="AM3151" s="4"/>
      <c r="AN3151" s="4"/>
      <c r="AO3151" s="4"/>
      <c r="AP3151" s="4"/>
      <c r="AQ3151" s="4"/>
      <c r="AR3151" s="4"/>
      <c r="AS3151" s="4"/>
      <c r="AT3151" s="4"/>
      <c r="AU3151" s="4"/>
      <c r="AV3151" s="4"/>
      <c r="AW3151" s="4"/>
      <c r="AX3151" s="4"/>
      <c r="AY3151" s="4"/>
      <c r="AZ3151" s="4"/>
      <c r="BA3151" s="4"/>
      <c r="BB3151" s="4"/>
      <c r="BC3151" s="4"/>
      <c r="BD3151" s="4"/>
      <c r="BE3151" s="4"/>
      <c r="BF3151" s="4"/>
      <c r="BG3151" s="4"/>
      <c r="BH3151" s="4"/>
      <c r="BI3151" s="4"/>
      <c r="BJ3151" s="4"/>
      <c r="BK3151" s="4"/>
      <c r="BL3151" s="4"/>
      <c r="BM3151" s="4"/>
      <c r="BN3151" s="4"/>
      <c r="BO3151" s="4"/>
      <c r="BP3151" s="4"/>
      <c r="BQ3151" s="4"/>
      <c r="BR3151" s="4"/>
      <c r="BS3151" s="4"/>
      <c r="BT3151" s="4"/>
      <c r="BU3151" s="4"/>
      <c r="BV3151" s="4"/>
      <c r="BW3151" s="4"/>
      <c r="BZ3151" s="7"/>
      <c r="CF3151" s="7"/>
      <c r="CG3151" s="14"/>
      <c r="CH3151" s="7"/>
      <c r="CI3151" s="14"/>
      <c r="CJ3151" s="7"/>
      <c r="CK3151" s="14"/>
      <c r="CL3151" s="7"/>
      <c r="CM3151" s="14"/>
    </row>
    <row r="3152" spans="1:91" x14ac:dyDescent="0.3">
      <c r="A3152" s="10">
        <v>151</v>
      </c>
      <c r="B3152" s="36" t="s">
        <v>1025</v>
      </c>
      <c r="G3152" s="36" t="s">
        <v>8579</v>
      </c>
      <c r="K3152" s="7"/>
      <c r="L3152" s="7" t="s">
        <v>834</v>
      </c>
      <c r="M3152" s="7" t="s">
        <v>615</v>
      </c>
      <c r="N3152" s="4"/>
      <c r="O3152" s="4"/>
      <c r="P3152" s="4"/>
      <c r="Q3152" s="4"/>
      <c r="R3152" s="4"/>
      <c r="S3152" s="4"/>
      <c r="T3152" s="4"/>
      <c r="U3152" s="4"/>
      <c r="V3152" s="4"/>
      <c r="W3152" s="4"/>
      <c r="X3152" s="4"/>
      <c r="Y3152" s="4"/>
      <c r="Z3152" s="4"/>
      <c r="AA3152" s="4"/>
      <c r="AB3152" s="4"/>
      <c r="AC3152" s="4"/>
      <c r="AD3152" s="4"/>
      <c r="AE3152" s="4"/>
      <c r="AF3152" s="4"/>
      <c r="AG3152" s="4"/>
      <c r="AH3152" s="4"/>
      <c r="AI3152" s="4"/>
      <c r="AJ3152" s="4"/>
      <c r="AK3152" s="4"/>
      <c r="AL3152" s="4"/>
      <c r="AM3152" s="4"/>
      <c r="AN3152" s="4"/>
      <c r="AO3152" s="4"/>
      <c r="AP3152" s="4"/>
      <c r="AQ3152" s="4"/>
      <c r="AR3152" s="4"/>
      <c r="AS3152" s="4"/>
      <c r="AT3152" s="4"/>
      <c r="AU3152" s="4"/>
      <c r="AV3152" s="4"/>
      <c r="AW3152" s="4"/>
      <c r="AX3152" s="4"/>
      <c r="AY3152" s="4"/>
      <c r="AZ3152" s="4"/>
      <c r="BA3152" s="4"/>
      <c r="BB3152" s="4"/>
      <c r="BC3152" s="4"/>
      <c r="BD3152" s="4"/>
      <c r="BE3152" s="4"/>
      <c r="BF3152" s="4"/>
      <c r="BG3152" s="4"/>
      <c r="BH3152" s="4"/>
      <c r="BI3152" s="4"/>
      <c r="BJ3152" s="4"/>
      <c r="BK3152" s="4"/>
      <c r="BL3152" s="4"/>
      <c r="BM3152" s="4"/>
      <c r="BN3152" s="4"/>
      <c r="BO3152" s="4"/>
      <c r="BP3152" s="4"/>
      <c r="BQ3152" s="4"/>
      <c r="BR3152" s="4"/>
      <c r="BS3152" s="4"/>
      <c r="BT3152" s="4"/>
      <c r="BU3152" s="4"/>
      <c r="BV3152" s="4"/>
      <c r="BW3152" s="4"/>
      <c r="BZ3152" s="7"/>
      <c r="CF3152" s="7"/>
      <c r="CG3152" s="14"/>
      <c r="CH3152" s="7"/>
      <c r="CI3152" s="14"/>
      <c r="CJ3152" s="7"/>
      <c r="CK3152" s="14"/>
      <c r="CL3152" s="7"/>
      <c r="CM3152" s="14"/>
    </row>
    <row r="3153" spans="1:91" x14ac:dyDescent="0.3">
      <c r="A3153" s="10">
        <v>151</v>
      </c>
      <c r="B3153" s="36" t="s">
        <v>860</v>
      </c>
      <c r="G3153" s="36" t="s">
        <v>8580</v>
      </c>
      <c r="K3153" s="7"/>
      <c r="L3153" s="7" t="s">
        <v>834</v>
      </c>
      <c r="M3153" s="7" t="s">
        <v>615</v>
      </c>
      <c r="N3153" s="4"/>
      <c r="O3153" s="4"/>
      <c r="P3153" s="4"/>
      <c r="Q3153" s="4"/>
      <c r="R3153" s="4"/>
      <c r="S3153" s="4"/>
      <c r="T3153" s="4"/>
      <c r="U3153" s="4"/>
      <c r="V3153" s="4"/>
      <c r="W3153" s="4"/>
      <c r="X3153" s="4"/>
      <c r="Y3153" s="4"/>
      <c r="Z3153" s="4"/>
      <c r="AA3153" s="4"/>
      <c r="AB3153" s="4"/>
      <c r="AC3153" s="4"/>
      <c r="AD3153" s="4"/>
      <c r="AE3153" s="4"/>
      <c r="AF3153" s="4"/>
      <c r="AG3153" s="4"/>
      <c r="AH3153" s="4"/>
      <c r="AI3153" s="4"/>
      <c r="AJ3153" s="4"/>
      <c r="AK3153" s="4"/>
      <c r="AL3153" s="4"/>
      <c r="AM3153" s="4"/>
      <c r="AN3153" s="4"/>
      <c r="AO3153" s="4"/>
      <c r="AP3153" s="4"/>
      <c r="AQ3153" s="4"/>
      <c r="AR3153" s="4"/>
      <c r="AS3153" s="4"/>
      <c r="AT3153" s="4"/>
      <c r="AU3153" s="4"/>
      <c r="AV3153" s="4"/>
      <c r="AW3153" s="4"/>
      <c r="AX3153" s="4"/>
      <c r="AY3153" s="4"/>
      <c r="AZ3153" s="4"/>
      <c r="BA3153" s="4"/>
      <c r="BB3153" s="4"/>
      <c r="BC3153" s="4"/>
      <c r="BD3153" s="4"/>
      <c r="BE3153" s="4"/>
      <c r="BF3153" s="4"/>
      <c r="BG3153" s="4"/>
      <c r="BH3153" s="4"/>
      <c r="BI3153" s="4"/>
      <c r="BJ3153" s="4"/>
      <c r="BK3153" s="4"/>
      <c r="BL3153" s="4"/>
      <c r="BM3153" s="4"/>
      <c r="BN3153" s="4"/>
      <c r="BO3153" s="4"/>
      <c r="BP3153" s="4"/>
      <c r="BQ3153" s="4"/>
      <c r="BR3153" s="4"/>
      <c r="BS3153" s="4"/>
      <c r="BT3153" s="4"/>
      <c r="BU3153" s="4"/>
      <c r="BV3153" s="4"/>
      <c r="BW3153" s="4"/>
      <c r="BZ3153" s="7"/>
      <c r="CF3153" s="7"/>
      <c r="CG3153" s="14"/>
      <c r="CH3153" s="7"/>
      <c r="CI3153" s="14"/>
      <c r="CJ3153" s="7"/>
      <c r="CK3153" s="14"/>
      <c r="CL3153" s="7"/>
      <c r="CM3153" s="14"/>
    </row>
    <row r="3154" spans="1:91" x14ac:dyDescent="0.3">
      <c r="A3154" s="10">
        <v>151</v>
      </c>
      <c r="B3154" s="36" t="s">
        <v>1572</v>
      </c>
      <c r="G3154" s="36" t="s">
        <v>8581</v>
      </c>
      <c r="K3154" s="7"/>
      <c r="L3154" s="7" t="s">
        <v>834</v>
      </c>
      <c r="M3154" s="7" t="s">
        <v>639</v>
      </c>
      <c r="N3154" s="4"/>
      <c r="O3154" s="4"/>
      <c r="P3154" s="4"/>
      <c r="Q3154" s="4"/>
      <c r="R3154" s="4"/>
      <c r="S3154" s="4"/>
      <c r="T3154" s="4"/>
      <c r="U3154" s="4"/>
      <c r="V3154" s="4"/>
      <c r="W3154" s="4"/>
      <c r="X3154" s="4"/>
      <c r="Y3154" s="4"/>
      <c r="Z3154" s="4"/>
      <c r="AA3154" s="4"/>
      <c r="AB3154" s="4"/>
      <c r="AC3154" s="4"/>
      <c r="AD3154" s="4"/>
      <c r="AE3154" s="4"/>
      <c r="AF3154" s="4"/>
      <c r="AG3154" s="4"/>
      <c r="AH3154" s="4"/>
      <c r="AI3154" s="4"/>
      <c r="AJ3154" s="4"/>
      <c r="AK3154" s="4"/>
      <c r="AL3154" s="4"/>
      <c r="AM3154" s="4"/>
      <c r="AN3154" s="4"/>
      <c r="AO3154" s="4"/>
      <c r="AP3154" s="4"/>
      <c r="AQ3154" s="4"/>
      <c r="AR3154" s="4"/>
      <c r="AS3154" s="4"/>
      <c r="AT3154" s="4"/>
      <c r="AU3154" s="4"/>
      <c r="AV3154" s="4"/>
      <c r="AW3154" s="4"/>
      <c r="AX3154" s="4"/>
      <c r="AY3154" s="4"/>
      <c r="AZ3154" s="4"/>
      <c r="BA3154" s="4"/>
      <c r="BB3154" s="4"/>
      <c r="BC3154" s="4"/>
      <c r="BD3154" s="4"/>
      <c r="BE3154" s="4"/>
      <c r="BF3154" s="4"/>
      <c r="BG3154" s="4"/>
      <c r="BH3154" s="4"/>
      <c r="BI3154" s="4"/>
      <c r="BJ3154" s="4"/>
      <c r="BK3154" s="4"/>
      <c r="BL3154" s="4"/>
      <c r="BM3154" s="4"/>
      <c r="BN3154" s="4"/>
      <c r="BO3154" s="4"/>
      <c r="BP3154" s="4"/>
      <c r="BQ3154" s="4"/>
      <c r="BR3154" s="4"/>
      <c r="BS3154" s="4"/>
      <c r="BT3154" s="4"/>
      <c r="BU3154" s="4"/>
      <c r="BV3154" s="4"/>
      <c r="BW3154" s="4"/>
      <c r="BZ3154" s="7"/>
      <c r="CF3154" s="7"/>
      <c r="CG3154" s="14"/>
      <c r="CH3154" s="7"/>
      <c r="CI3154" s="14"/>
      <c r="CJ3154" s="7"/>
      <c r="CK3154" s="14"/>
      <c r="CL3154" s="7"/>
      <c r="CM3154" s="14"/>
    </row>
    <row r="3155" spans="1:91" x14ac:dyDescent="0.3">
      <c r="A3155" s="10">
        <v>151</v>
      </c>
      <c r="B3155" s="36" t="s">
        <v>860</v>
      </c>
      <c r="G3155" s="36" t="s">
        <v>8582</v>
      </c>
      <c r="K3155" s="7"/>
      <c r="L3155" s="7" t="s">
        <v>834</v>
      </c>
      <c r="M3155" s="7" t="s">
        <v>621</v>
      </c>
      <c r="N3155" s="4"/>
      <c r="O3155" s="4"/>
      <c r="P3155" s="4"/>
      <c r="Q3155" s="4"/>
      <c r="R3155" s="4"/>
      <c r="S3155" s="4"/>
      <c r="T3155" s="4"/>
      <c r="U3155" s="4"/>
      <c r="V3155" s="4"/>
      <c r="W3155" s="4"/>
      <c r="X3155" s="4"/>
      <c r="Y3155" s="4"/>
      <c r="Z3155" s="4"/>
      <c r="AA3155" s="4"/>
      <c r="AB3155" s="4"/>
      <c r="AC3155" s="4"/>
      <c r="AD3155" s="4"/>
      <c r="AE3155" s="4"/>
      <c r="AF3155" s="4"/>
      <c r="AG3155" s="4"/>
      <c r="AH3155" s="4"/>
      <c r="AI3155" s="4"/>
      <c r="AJ3155" s="4"/>
      <c r="AK3155" s="4"/>
      <c r="AL3155" s="4"/>
      <c r="AM3155" s="4"/>
      <c r="AN3155" s="4"/>
      <c r="AO3155" s="4"/>
      <c r="AP3155" s="4"/>
      <c r="AQ3155" s="4"/>
      <c r="AR3155" s="4"/>
      <c r="AS3155" s="4"/>
      <c r="AT3155" s="4"/>
      <c r="AU3155" s="4"/>
      <c r="AV3155" s="4"/>
      <c r="AW3155" s="4"/>
      <c r="AX3155" s="4"/>
      <c r="AY3155" s="4"/>
      <c r="AZ3155" s="4"/>
      <c r="BA3155" s="4"/>
      <c r="BB3155" s="4"/>
      <c r="BC3155" s="4"/>
      <c r="BD3155" s="4"/>
      <c r="BE3155" s="4"/>
      <c r="BF3155" s="4"/>
      <c r="BG3155" s="4"/>
      <c r="BH3155" s="4"/>
      <c r="BI3155" s="4"/>
      <c r="BJ3155" s="4"/>
      <c r="BK3155" s="4"/>
      <c r="BL3155" s="4"/>
      <c r="BM3155" s="4"/>
      <c r="BN3155" s="4"/>
      <c r="BO3155" s="4"/>
      <c r="BP3155" s="4"/>
      <c r="BQ3155" s="4"/>
      <c r="BR3155" s="4"/>
      <c r="BS3155" s="4"/>
      <c r="BT3155" s="4"/>
      <c r="BU3155" s="4"/>
      <c r="BV3155" s="4"/>
      <c r="BW3155" s="4"/>
      <c r="BZ3155" s="7"/>
      <c r="CF3155" s="7"/>
      <c r="CG3155" s="14"/>
      <c r="CH3155" s="7"/>
      <c r="CI3155" s="14"/>
      <c r="CJ3155" s="7"/>
      <c r="CK3155" s="14"/>
      <c r="CL3155" s="7"/>
      <c r="CM3155" s="14"/>
    </row>
    <row r="3156" spans="1:91" x14ac:dyDescent="0.3">
      <c r="A3156" s="10">
        <v>151</v>
      </c>
      <c r="B3156" s="36" t="s">
        <v>1025</v>
      </c>
      <c r="G3156" s="36" t="s">
        <v>8583</v>
      </c>
      <c r="K3156" s="7"/>
      <c r="L3156" s="7" t="s">
        <v>834</v>
      </c>
      <c r="M3156" s="7" t="s">
        <v>669</v>
      </c>
      <c r="N3156" s="4"/>
      <c r="O3156" s="4"/>
      <c r="P3156" s="4"/>
      <c r="Q3156" s="4"/>
      <c r="R3156" s="4"/>
      <c r="S3156" s="4"/>
      <c r="T3156" s="4"/>
      <c r="U3156" s="4"/>
      <c r="V3156" s="4"/>
      <c r="W3156" s="4"/>
      <c r="X3156" s="4"/>
      <c r="Y3156" s="4"/>
      <c r="Z3156" s="4"/>
      <c r="AA3156" s="4"/>
      <c r="AB3156" s="4"/>
      <c r="AC3156" s="4"/>
      <c r="AD3156" s="4"/>
      <c r="AE3156" s="4"/>
      <c r="AF3156" s="4"/>
      <c r="AG3156" s="4"/>
      <c r="AH3156" s="4"/>
      <c r="AI3156" s="4"/>
      <c r="AJ3156" s="4"/>
      <c r="AK3156" s="4"/>
      <c r="AL3156" s="4"/>
      <c r="AM3156" s="4"/>
      <c r="AN3156" s="4"/>
      <c r="AO3156" s="4"/>
      <c r="AP3156" s="4"/>
      <c r="AQ3156" s="4"/>
      <c r="AR3156" s="4"/>
      <c r="AS3156" s="4"/>
      <c r="AT3156" s="4"/>
      <c r="AU3156" s="4"/>
      <c r="AV3156" s="4"/>
      <c r="AW3156" s="4"/>
      <c r="AX3156" s="4"/>
      <c r="AY3156" s="4"/>
      <c r="AZ3156" s="4"/>
      <c r="BA3156" s="4"/>
      <c r="BB3156" s="4"/>
      <c r="BC3156" s="4"/>
      <c r="BD3156" s="4"/>
      <c r="BE3156" s="4"/>
      <c r="BF3156" s="4"/>
      <c r="BG3156" s="4"/>
      <c r="BH3156" s="4"/>
      <c r="BI3156" s="4"/>
      <c r="BJ3156" s="4"/>
      <c r="BK3156" s="4"/>
      <c r="BL3156" s="4"/>
      <c r="BM3156" s="4"/>
      <c r="BN3156" s="4"/>
      <c r="BO3156" s="4"/>
      <c r="BP3156" s="4"/>
      <c r="BQ3156" s="4"/>
      <c r="BR3156" s="4"/>
      <c r="BS3156" s="4"/>
      <c r="BT3156" s="4"/>
      <c r="BU3156" s="4"/>
      <c r="BV3156" s="4"/>
      <c r="BW3156" s="4"/>
      <c r="BZ3156" s="7"/>
      <c r="CF3156" s="7"/>
      <c r="CG3156" s="14"/>
      <c r="CH3156" s="7"/>
      <c r="CI3156" s="14"/>
      <c r="CJ3156" s="7"/>
      <c r="CK3156" s="14"/>
      <c r="CL3156" s="7"/>
      <c r="CM3156" s="14"/>
    </row>
    <row r="3157" spans="1:91" x14ac:dyDescent="0.3">
      <c r="A3157" s="10">
        <v>151</v>
      </c>
      <c r="B3157" s="36" t="s">
        <v>1107</v>
      </c>
      <c r="G3157" s="36" t="s">
        <v>8584</v>
      </c>
      <c r="K3157" s="7"/>
      <c r="L3157" s="7" t="s">
        <v>834</v>
      </c>
      <c r="M3157" s="7" t="s">
        <v>618</v>
      </c>
      <c r="N3157" s="4"/>
      <c r="O3157" s="4"/>
      <c r="P3157" s="4"/>
      <c r="Q3157" s="4"/>
      <c r="R3157" s="4"/>
      <c r="S3157" s="4"/>
      <c r="T3157" s="4"/>
      <c r="U3157" s="4"/>
      <c r="V3157" s="4"/>
      <c r="W3157" s="4"/>
      <c r="X3157" s="4"/>
      <c r="Y3157" s="4"/>
      <c r="Z3157" s="4"/>
      <c r="AA3157" s="4"/>
      <c r="AB3157" s="4"/>
      <c r="AC3157" s="4"/>
      <c r="AD3157" s="4"/>
      <c r="AE3157" s="4"/>
      <c r="AF3157" s="4"/>
      <c r="AG3157" s="4"/>
      <c r="AH3157" s="4"/>
      <c r="AI3157" s="4"/>
      <c r="AJ3157" s="4"/>
      <c r="AK3157" s="4"/>
      <c r="AL3157" s="4"/>
      <c r="AM3157" s="4"/>
      <c r="AN3157" s="4"/>
      <c r="AO3157" s="4"/>
      <c r="AP3157" s="4"/>
      <c r="AQ3157" s="4"/>
      <c r="AR3157" s="4"/>
      <c r="AS3157" s="4"/>
      <c r="AT3157" s="4"/>
      <c r="AU3157" s="4"/>
      <c r="AV3157" s="4"/>
      <c r="AW3157" s="4"/>
      <c r="AX3157" s="4"/>
      <c r="AY3157" s="4"/>
      <c r="AZ3157" s="4"/>
      <c r="BA3157" s="4"/>
      <c r="BB3157" s="4"/>
      <c r="BC3157" s="4"/>
      <c r="BD3157" s="4"/>
      <c r="BE3157" s="4"/>
      <c r="BF3157" s="4"/>
      <c r="BG3157" s="4"/>
      <c r="BH3157" s="4"/>
      <c r="BI3157" s="4"/>
      <c r="BJ3157" s="4"/>
      <c r="BK3157" s="4"/>
      <c r="BL3157" s="4"/>
      <c r="BM3157" s="4"/>
      <c r="BN3157" s="4"/>
      <c r="BO3157" s="4"/>
      <c r="BP3157" s="4"/>
      <c r="BQ3157" s="4"/>
      <c r="BR3157" s="4"/>
      <c r="BS3157" s="4"/>
      <c r="BT3157" s="4"/>
      <c r="BU3157" s="4"/>
      <c r="BV3157" s="4"/>
      <c r="BW3157" s="4"/>
      <c r="BZ3157" s="7"/>
      <c r="CF3157" s="7"/>
      <c r="CG3157" s="14"/>
      <c r="CH3157" s="7"/>
      <c r="CI3157" s="14"/>
      <c r="CJ3157" s="7"/>
      <c r="CK3157" s="14"/>
      <c r="CL3157" s="7"/>
      <c r="CM3157" s="14"/>
    </row>
    <row r="3158" spans="1:91" x14ac:dyDescent="0.3">
      <c r="A3158" s="10">
        <v>151</v>
      </c>
      <c r="B3158" s="36" t="s">
        <v>860</v>
      </c>
      <c r="G3158" s="36" t="s">
        <v>8585</v>
      </c>
      <c r="K3158" s="7"/>
      <c r="L3158" s="7" t="s">
        <v>834</v>
      </c>
      <c r="M3158" s="7" t="s">
        <v>618</v>
      </c>
      <c r="N3158" s="4"/>
      <c r="O3158" s="4"/>
      <c r="P3158" s="4"/>
      <c r="Q3158" s="4"/>
      <c r="R3158" s="4"/>
      <c r="S3158" s="4"/>
      <c r="T3158" s="4"/>
      <c r="U3158" s="4"/>
      <c r="V3158" s="4"/>
      <c r="W3158" s="4"/>
      <c r="X3158" s="4"/>
      <c r="Y3158" s="4"/>
      <c r="Z3158" s="4"/>
      <c r="AA3158" s="4"/>
      <c r="AB3158" s="4"/>
      <c r="AC3158" s="4"/>
      <c r="AD3158" s="4"/>
      <c r="AE3158" s="4"/>
      <c r="AF3158" s="4"/>
      <c r="AG3158" s="4"/>
      <c r="AH3158" s="4"/>
      <c r="AI3158" s="4"/>
      <c r="AJ3158" s="4"/>
      <c r="AK3158" s="4"/>
      <c r="AL3158" s="4"/>
      <c r="AM3158" s="4"/>
      <c r="AN3158" s="4"/>
      <c r="AO3158" s="4"/>
      <c r="AP3158" s="4"/>
      <c r="AQ3158" s="4"/>
      <c r="AR3158" s="4"/>
      <c r="AS3158" s="4"/>
      <c r="AT3158" s="4"/>
      <c r="AU3158" s="4"/>
      <c r="AV3158" s="4"/>
      <c r="AW3158" s="4"/>
      <c r="AX3158" s="4"/>
      <c r="AY3158" s="4"/>
      <c r="AZ3158" s="4"/>
      <c r="BA3158" s="4"/>
      <c r="BB3158" s="4"/>
      <c r="BC3158" s="4"/>
      <c r="BD3158" s="4"/>
      <c r="BE3158" s="4"/>
      <c r="BF3158" s="4"/>
      <c r="BG3158" s="4"/>
      <c r="BH3158" s="4"/>
      <c r="BI3158" s="4"/>
      <c r="BJ3158" s="4"/>
      <c r="BK3158" s="4"/>
      <c r="BL3158" s="4"/>
      <c r="BM3158" s="4"/>
      <c r="BN3158" s="4"/>
      <c r="BO3158" s="4"/>
      <c r="BP3158" s="4"/>
      <c r="BQ3158" s="4"/>
      <c r="BR3158" s="4"/>
      <c r="BS3158" s="4"/>
      <c r="BT3158" s="4"/>
      <c r="BU3158" s="4"/>
      <c r="BV3158" s="4"/>
      <c r="BW3158" s="4"/>
      <c r="BZ3158" s="7"/>
      <c r="CF3158" s="7"/>
      <c r="CG3158" s="14"/>
      <c r="CH3158" s="7"/>
      <c r="CI3158" s="14"/>
      <c r="CJ3158" s="7"/>
      <c r="CK3158" s="14"/>
      <c r="CL3158" s="7"/>
      <c r="CM3158" s="14"/>
    </row>
    <row r="3159" spans="1:91" x14ac:dyDescent="0.3">
      <c r="A3159" s="10">
        <v>151</v>
      </c>
      <c r="B3159" s="36" t="s">
        <v>921</v>
      </c>
      <c r="G3159" s="36" t="s">
        <v>8586</v>
      </c>
      <c r="K3159" s="7"/>
      <c r="L3159" s="7" t="s">
        <v>834</v>
      </c>
      <c r="M3159" s="7" t="s">
        <v>618</v>
      </c>
      <c r="N3159" s="4"/>
      <c r="O3159" s="4"/>
      <c r="P3159" s="4"/>
      <c r="Q3159" s="4"/>
      <c r="R3159" s="4"/>
      <c r="S3159" s="4"/>
      <c r="T3159" s="4"/>
      <c r="U3159" s="4"/>
      <c r="V3159" s="4"/>
      <c r="W3159" s="4"/>
      <c r="X3159" s="4"/>
      <c r="Y3159" s="4"/>
      <c r="Z3159" s="4"/>
      <c r="AA3159" s="4"/>
      <c r="AB3159" s="4"/>
      <c r="AC3159" s="4"/>
      <c r="AD3159" s="4"/>
      <c r="AE3159" s="4"/>
      <c r="AF3159" s="4"/>
      <c r="AG3159" s="4"/>
      <c r="AH3159" s="4"/>
      <c r="AI3159" s="4"/>
      <c r="AJ3159" s="4"/>
      <c r="AK3159" s="4"/>
      <c r="AL3159" s="4"/>
      <c r="AM3159" s="4"/>
      <c r="AN3159" s="4"/>
      <c r="AO3159" s="4"/>
      <c r="AP3159" s="4"/>
      <c r="AQ3159" s="4"/>
      <c r="AR3159" s="4"/>
      <c r="AS3159" s="4"/>
      <c r="AT3159" s="4"/>
      <c r="AU3159" s="4"/>
      <c r="AV3159" s="4"/>
      <c r="AW3159" s="4"/>
      <c r="AX3159" s="4"/>
      <c r="AY3159" s="4"/>
      <c r="AZ3159" s="4"/>
      <c r="BA3159" s="4"/>
      <c r="BB3159" s="4"/>
      <c r="BC3159" s="4"/>
      <c r="BD3159" s="4"/>
      <c r="BE3159" s="4"/>
      <c r="BF3159" s="4"/>
      <c r="BG3159" s="4"/>
      <c r="BH3159" s="4"/>
      <c r="BI3159" s="4"/>
      <c r="BJ3159" s="4"/>
      <c r="BK3159" s="4"/>
      <c r="BL3159" s="4"/>
      <c r="BM3159" s="4"/>
      <c r="BN3159" s="4"/>
      <c r="BO3159" s="4"/>
      <c r="BP3159" s="4"/>
      <c r="BQ3159" s="4"/>
      <c r="BR3159" s="4"/>
      <c r="BS3159" s="4"/>
      <c r="BT3159" s="4"/>
      <c r="BU3159" s="4"/>
      <c r="BV3159" s="4"/>
      <c r="BW3159" s="4"/>
      <c r="BZ3159" s="7"/>
      <c r="CF3159" s="7"/>
      <c r="CG3159" s="14"/>
      <c r="CH3159" s="7"/>
      <c r="CI3159" s="14"/>
      <c r="CJ3159" s="7"/>
      <c r="CK3159" s="14"/>
      <c r="CL3159" s="7"/>
      <c r="CM3159" s="14"/>
    </row>
    <row r="3160" spans="1:91" x14ac:dyDescent="0.3">
      <c r="A3160" s="10">
        <v>151</v>
      </c>
      <c r="B3160" s="36" t="s">
        <v>1559</v>
      </c>
      <c r="G3160" s="36" t="s">
        <v>8587</v>
      </c>
      <c r="K3160" s="7"/>
      <c r="L3160" s="7" t="s">
        <v>834</v>
      </c>
      <c r="M3160" s="7" t="s">
        <v>5917</v>
      </c>
      <c r="N3160" s="4"/>
      <c r="O3160" s="4"/>
      <c r="P3160" s="4"/>
      <c r="Q3160" s="4"/>
      <c r="R3160" s="4"/>
      <c r="S3160" s="4"/>
      <c r="T3160" s="4"/>
      <c r="U3160" s="4"/>
      <c r="V3160" s="4"/>
      <c r="W3160" s="4"/>
      <c r="X3160" s="4"/>
      <c r="Y3160" s="4"/>
      <c r="Z3160" s="4"/>
      <c r="AA3160" s="4"/>
      <c r="AB3160" s="4"/>
      <c r="AC3160" s="4"/>
      <c r="AD3160" s="4"/>
      <c r="AE3160" s="4"/>
      <c r="AF3160" s="4"/>
      <c r="AG3160" s="4"/>
      <c r="AH3160" s="4"/>
      <c r="AI3160" s="4"/>
      <c r="AJ3160" s="4"/>
      <c r="AK3160" s="4"/>
      <c r="AL3160" s="4"/>
      <c r="AM3160" s="4"/>
      <c r="AN3160" s="4"/>
      <c r="AO3160" s="4"/>
      <c r="AP3160" s="4"/>
      <c r="AQ3160" s="4"/>
      <c r="AR3160" s="4"/>
      <c r="AS3160" s="4"/>
      <c r="AT3160" s="4"/>
      <c r="AU3160" s="4"/>
      <c r="AV3160" s="4"/>
      <c r="AW3160" s="4"/>
      <c r="AX3160" s="4"/>
      <c r="AY3160" s="4"/>
      <c r="AZ3160" s="4"/>
      <c r="BA3160" s="4"/>
      <c r="BB3160" s="4"/>
      <c r="BC3160" s="4"/>
      <c r="BD3160" s="4"/>
      <c r="BE3160" s="4"/>
      <c r="BF3160" s="4"/>
      <c r="BG3160" s="4"/>
      <c r="BH3160" s="4"/>
      <c r="BI3160" s="4"/>
      <c r="BJ3160" s="4"/>
      <c r="BK3160" s="4"/>
      <c r="BL3160" s="4"/>
      <c r="BM3160" s="4"/>
      <c r="BN3160" s="4"/>
      <c r="BO3160" s="4"/>
      <c r="BP3160" s="4"/>
      <c r="BQ3160" s="4"/>
      <c r="BR3160" s="4"/>
      <c r="BS3160" s="4"/>
      <c r="BT3160" s="4"/>
      <c r="BU3160" s="4"/>
      <c r="BV3160" s="4"/>
      <c r="BW3160" s="4"/>
      <c r="BZ3160" s="7"/>
      <c r="CF3160" s="7"/>
      <c r="CG3160" s="14"/>
      <c r="CH3160" s="7"/>
      <c r="CI3160" s="14"/>
      <c r="CJ3160" s="7"/>
      <c r="CK3160" s="14"/>
      <c r="CL3160" s="7"/>
      <c r="CM3160" s="14"/>
    </row>
    <row r="3161" spans="1:91" x14ac:dyDescent="0.3">
      <c r="A3161" s="10">
        <v>151</v>
      </c>
      <c r="B3161" s="36" t="s">
        <v>900</v>
      </c>
      <c r="G3161" s="36" t="s">
        <v>8588</v>
      </c>
      <c r="K3161" s="7"/>
      <c r="L3161" s="7" t="s">
        <v>834</v>
      </c>
      <c r="M3161" s="7" t="s">
        <v>615</v>
      </c>
      <c r="N3161" s="4"/>
      <c r="O3161" s="4"/>
      <c r="P3161" s="4"/>
      <c r="Q3161" s="4"/>
      <c r="R3161" s="4"/>
      <c r="S3161" s="4"/>
      <c r="T3161" s="4"/>
      <c r="U3161" s="4"/>
      <c r="V3161" s="4"/>
      <c r="W3161" s="4"/>
      <c r="X3161" s="4"/>
      <c r="Y3161" s="4"/>
      <c r="Z3161" s="4"/>
      <c r="AA3161" s="4"/>
      <c r="AB3161" s="4"/>
      <c r="AC3161" s="4"/>
      <c r="AD3161" s="4"/>
      <c r="AE3161" s="4"/>
      <c r="AF3161" s="4"/>
      <c r="AG3161" s="4"/>
      <c r="AH3161" s="4"/>
      <c r="AI3161" s="4"/>
      <c r="AJ3161" s="4"/>
      <c r="AK3161" s="4"/>
      <c r="AL3161" s="4"/>
      <c r="AM3161" s="4"/>
      <c r="AN3161" s="4"/>
      <c r="AO3161" s="4"/>
      <c r="AP3161" s="4"/>
      <c r="AQ3161" s="4"/>
      <c r="AR3161" s="4"/>
      <c r="AS3161" s="4"/>
      <c r="AT3161" s="4"/>
      <c r="AU3161" s="4"/>
      <c r="AV3161" s="4"/>
      <c r="AW3161" s="4"/>
      <c r="AX3161" s="4"/>
      <c r="AY3161" s="4"/>
      <c r="AZ3161" s="4"/>
      <c r="BA3161" s="4"/>
      <c r="BB3161" s="4"/>
      <c r="BC3161" s="4"/>
      <c r="BD3161" s="4"/>
      <c r="BE3161" s="4"/>
      <c r="BF3161" s="4"/>
      <c r="BG3161" s="4"/>
      <c r="BH3161" s="4"/>
      <c r="BI3161" s="4"/>
      <c r="BJ3161" s="4"/>
      <c r="BK3161" s="4"/>
      <c r="BL3161" s="4"/>
      <c r="BM3161" s="4"/>
      <c r="BN3161" s="4"/>
      <c r="BO3161" s="4"/>
      <c r="BP3161" s="4"/>
      <c r="BQ3161" s="4"/>
      <c r="BR3161" s="4"/>
      <c r="BS3161" s="4"/>
      <c r="BT3161" s="4"/>
      <c r="BU3161" s="4"/>
      <c r="BV3161" s="4"/>
      <c r="BW3161" s="4"/>
      <c r="BZ3161" s="7"/>
      <c r="CF3161" s="7"/>
      <c r="CG3161" s="14"/>
      <c r="CH3161" s="7"/>
      <c r="CI3161" s="14"/>
      <c r="CJ3161" s="7"/>
      <c r="CK3161" s="14"/>
      <c r="CL3161" s="7"/>
      <c r="CM3161" s="14"/>
    </row>
    <row r="3162" spans="1:91" x14ac:dyDescent="0.3">
      <c r="A3162" s="10">
        <v>151</v>
      </c>
      <c r="B3162" s="36" t="s">
        <v>1025</v>
      </c>
      <c r="G3162" s="36" t="s">
        <v>8589</v>
      </c>
      <c r="K3162" s="7"/>
      <c r="L3162" s="7" t="s">
        <v>834</v>
      </c>
      <c r="M3162" s="7" t="s">
        <v>687</v>
      </c>
      <c r="N3162" s="4"/>
      <c r="O3162" s="4"/>
      <c r="P3162" s="4"/>
      <c r="Q3162" s="4"/>
      <c r="R3162" s="4"/>
      <c r="S3162" s="4"/>
      <c r="T3162" s="4"/>
      <c r="U3162" s="4"/>
      <c r="V3162" s="4"/>
      <c r="W3162" s="4"/>
      <c r="X3162" s="4"/>
      <c r="Y3162" s="4"/>
      <c r="Z3162" s="4"/>
      <c r="AA3162" s="4"/>
      <c r="AB3162" s="4"/>
      <c r="AC3162" s="4"/>
      <c r="AD3162" s="4"/>
      <c r="AE3162" s="4"/>
      <c r="AF3162" s="4"/>
      <c r="AG3162" s="4"/>
      <c r="AH3162" s="4"/>
      <c r="AI3162" s="4"/>
      <c r="AJ3162" s="4"/>
      <c r="AK3162" s="4"/>
      <c r="AL3162" s="4"/>
      <c r="AM3162" s="4"/>
      <c r="AN3162" s="4"/>
      <c r="AO3162" s="4"/>
      <c r="AP3162" s="4"/>
      <c r="AQ3162" s="4"/>
      <c r="AR3162" s="4"/>
      <c r="AS3162" s="4"/>
      <c r="AT3162" s="4"/>
      <c r="AU3162" s="4"/>
      <c r="AV3162" s="4"/>
      <c r="AW3162" s="4"/>
      <c r="AX3162" s="4"/>
      <c r="AY3162" s="4"/>
      <c r="AZ3162" s="4"/>
      <c r="BA3162" s="4"/>
      <c r="BB3162" s="4"/>
      <c r="BC3162" s="4"/>
      <c r="BD3162" s="4"/>
      <c r="BE3162" s="4"/>
      <c r="BF3162" s="4"/>
      <c r="BG3162" s="4"/>
      <c r="BH3162" s="4"/>
      <c r="BI3162" s="4"/>
      <c r="BJ3162" s="4"/>
      <c r="BK3162" s="4"/>
      <c r="BL3162" s="4"/>
      <c r="BM3162" s="4"/>
      <c r="BN3162" s="4"/>
      <c r="BO3162" s="4"/>
      <c r="BP3162" s="4"/>
      <c r="BQ3162" s="4"/>
      <c r="BR3162" s="4"/>
      <c r="BS3162" s="4"/>
      <c r="BT3162" s="4"/>
      <c r="BU3162" s="4"/>
      <c r="BV3162" s="4"/>
      <c r="BW3162" s="4"/>
      <c r="BZ3162" s="7"/>
      <c r="CF3162" s="7"/>
      <c r="CG3162" s="14"/>
      <c r="CH3162" s="7"/>
      <c r="CI3162" s="14"/>
      <c r="CJ3162" s="7"/>
      <c r="CK3162" s="14"/>
      <c r="CL3162" s="7"/>
      <c r="CM3162" s="14"/>
    </row>
    <row r="3163" spans="1:91" x14ac:dyDescent="0.3">
      <c r="A3163" s="10">
        <v>151</v>
      </c>
      <c r="B3163" s="36" t="s">
        <v>1058</v>
      </c>
      <c r="G3163" s="36" t="s">
        <v>8590</v>
      </c>
      <c r="K3163" s="7"/>
      <c r="L3163" s="7" t="s">
        <v>834</v>
      </c>
      <c r="M3163" s="7" t="s">
        <v>639</v>
      </c>
      <c r="N3163" s="4"/>
      <c r="O3163" s="4"/>
      <c r="P3163" s="4"/>
      <c r="Q3163" s="4"/>
      <c r="R3163" s="4"/>
      <c r="S3163" s="4"/>
      <c r="T3163" s="4"/>
      <c r="U3163" s="4"/>
      <c r="V3163" s="4"/>
      <c r="W3163" s="4"/>
      <c r="X3163" s="4"/>
      <c r="Y3163" s="4"/>
      <c r="Z3163" s="4"/>
      <c r="AA3163" s="4"/>
      <c r="AB3163" s="4"/>
      <c r="AC3163" s="4"/>
      <c r="AD3163" s="4"/>
      <c r="AE3163" s="4"/>
      <c r="AF3163" s="4"/>
      <c r="AG3163" s="4"/>
      <c r="AH3163" s="4"/>
      <c r="AI3163" s="4"/>
      <c r="AJ3163" s="4"/>
      <c r="AK3163" s="4"/>
      <c r="AL3163" s="4"/>
      <c r="AM3163" s="4"/>
      <c r="AN3163" s="4"/>
      <c r="AO3163" s="4"/>
      <c r="AP3163" s="4"/>
      <c r="AQ3163" s="4"/>
      <c r="AR3163" s="4"/>
      <c r="AS3163" s="4"/>
      <c r="AT3163" s="4"/>
      <c r="AU3163" s="4"/>
      <c r="AV3163" s="4"/>
      <c r="AW3163" s="4"/>
      <c r="AX3163" s="4"/>
      <c r="AY3163" s="4"/>
      <c r="AZ3163" s="4"/>
      <c r="BA3163" s="4"/>
      <c r="BB3163" s="4"/>
      <c r="BC3163" s="4"/>
      <c r="BD3163" s="4"/>
      <c r="BE3163" s="4"/>
      <c r="BF3163" s="4"/>
      <c r="BG3163" s="4"/>
      <c r="BH3163" s="4"/>
      <c r="BI3163" s="4"/>
      <c r="BJ3163" s="4"/>
      <c r="BK3163" s="4"/>
      <c r="BL3163" s="4"/>
      <c r="BM3163" s="4"/>
      <c r="BN3163" s="4"/>
      <c r="BO3163" s="4"/>
      <c r="BP3163" s="4"/>
      <c r="BQ3163" s="4"/>
      <c r="BR3163" s="4"/>
      <c r="BS3163" s="4"/>
      <c r="BT3163" s="4"/>
      <c r="BU3163" s="4"/>
      <c r="BV3163" s="4"/>
      <c r="BW3163" s="4"/>
      <c r="BZ3163" s="7"/>
      <c r="CF3163" s="7"/>
      <c r="CG3163" s="14"/>
      <c r="CH3163" s="7"/>
      <c r="CI3163" s="14"/>
      <c r="CJ3163" s="7"/>
      <c r="CK3163" s="14"/>
      <c r="CL3163" s="7"/>
      <c r="CM3163" s="14"/>
    </row>
    <row r="3164" spans="1:91" x14ac:dyDescent="0.3">
      <c r="A3164" s="10">
        <v>151</v>
      </c>
      <c r="B3164" s="36" t="s">
        <v>905</v>
      </c>
      <c r="G3164" s="36" t="s">
        <v>8591</v>
      </c>
      <c r="K3164" s="7"/>
      <c r="L3164" s="7" t="s">
        <v>834</v>
      </c>
      <c r="M3164" s="7" t="s">
        <v>621</v>
      </c>
      <c r="N3164" s="4"/>
      <c r="O3164" s="4"/>
      <c r="P3164" s="4"/>
      <c r="Q3164" s="4"/>
      <c r="R3164" s="4"/>
      <c r="S3164" s="4"/>
      <c r="T3164" s="4"/>
      <c r="U3164" s="4"/>
      <c r="V3164" s="4"/>
      <c r="W3164" s="4"/>
      <c r="X3164" s="4"/>
      <c r="Y3164" s="4"/>
      <c r="Z3164" s="4"/>
      <c r="AA3164" s="4"/>
      <c r="AB3164" s="4"/>
      <c r="AC3164" s="4"/>
      <c r="AD3164" s="4"/>
      <c r="AE3164" s="4"/>
      <c r="AF3164" s="4"/>
      <c r="AG3164" s="4"/>
      <c r="AH3164" s="4"/>
      <c r="AI3164" s="4"/>
      <c r="AJ3164" s="4"/>
      <c r="AK3164" s="4"/>
      <c r="AL3164" s="4"/>
      <c r="AM3164" s="4"/>
      <c r="AN3164" s="4"/>
      <c r="AO3164" s="4"/>
      <c r="AP3164" s="4"/>
      <c r="AQ3164" s="4"/>
      <c r="AR3164" s="4"/>
      <c r="AS3164" s="4"/>
      <c r="AT3164" s="4"/>
      <c r="AU3164" s="4"/>
      <c r="AV3164" s="4"/>
      <c r="AW3164" s="4"/>
      <c r="AX3164" s="4"/>
      <c r="AY3164" s="4"/>
      <c r="AZ3164" s="4"/>
      <c r="BA3164" s="4"/>
      <c r="BB3164" s="4"/>
      <c r="BC3164" s="4"/>
      <c r="BD3164" s="4"/>
      <c r="BE3164" s="4"/>
      <c r="BF3164" s="4"/>
      <c r="BG3164" s="4"/>
      <c r="BH3164" s="4"/>
      <c r="BI3164" s="4"/>
      <c r="BJ3164" s="4"/>
      <c r="BK3164" s="4"/>
      <c r="BL3164" s="4"/>
      <c r="BM3164" s="4"/>
      <c r="BN3164" s="4"/>
      <c r="BO3164" s="4"/>
      <c r="BP3164" s="4"/>
      <c r="BQ3164" s="4"/>
      <c r="BR3164" s="4"/>
      <c r="BS3164" s="4"/>
      <c r="BT3164" s="4"/>
      <c r="BU3164" s="4"/>
      <c r="BV3164" s="4"/>
      <c r="BW3164" s="4"/>
      <c r="BZ3164" s="7"/>
      <c r="CF3164" s="7"/>
      <c r="CG3164" s="14"/>
      <c r="CH3164" s="7"/>
      <c r="CI3164" s="14"/>
      <c r="CJ3164" s="7"/>
      <c r="CK3164" s="14"/>
      <c r="CL3164" s="7"/>
      <c r="CM3164" s="14"/>
    </row>
    <row r="3165" spans="1:91" x14ac:dyDescent="0.3">
      <c r="A3165" s="10">
        <v>151</v>
      </c>
      <c r="B3165" s="36" t="s">
        <v>2208</v>
      </c>
      <c r="G3165" s="36" t="s">
        <v>8592</v>
      </c>
      <c r="K3165" s="7"/>
      <c r="L3165" s="7" t="s">
        <v>834</v>
      </c>
      <c r="M3165" s="7" t="s">
        <v>615</v>
      </c>
      <c r="N3165" s="4"/>
      <c r="O3165" s="4"/>
      <c r="P3165" s="4"/>
      <c r="Q3165" s="4"/>
      <c r="R3165" s="4"/>
      <c r="S3165" s="4"/>
      <c r="T3165" s="4"/>
      <c r="U3165" s="4"/>
      <c r="V3165" s="4"/>
      <c r="W3165" s="4"/>
      <c r="X3165" s="4"/>
      <c r="Y3165" s="4"/>
      <c r="Z3165" s="4"/>
      <c r="AA3165" s="4"/>
      <c r="AB3165" s="4"/>
      <c r="AC3165" s="4"/>
      <c r="AD3165" s="4"/>
      <c r="AE3165" s="4"/>
      <c r="AF3165" s="4"/>
      <c r="AG3165" s="4"/>
      <c r="AH3165" s="4"/>
      <c r="AI3165" s="4"/>
      <c r="AJ3165" s="4"/>
      <c r="AK3165" s="4"/>
      <c r="AL3165" s="4"/>
      <c r="AM3165" s="4"/>
      <c r="AN3165" s="4"/>
      <c r="AO3165" s="4"/>
      <c r="AP3165" s="4"/>
      <c r="AQ3165" s="4"/>
      <c r="AR3165" s="4"/>
      <c r="AS3165" s="4"/>
      <c r="AT3165" s="4"/>
      <c r="AU3165" s="4"/>
      <c r="AV3165" s="4"/>
      <c r="AW3165" s="4"/>
      <c r="AX3165" s="4"/>
      <c r="AY3165" s="4"/>
      <c r="AZ3165" s="4"/>
      <c r="BA3165" s="4"/>
      <c r="BB3165" s="4"/>
      <c r="BC3165" s="4"/>
      <c r="BD3165" s="4"/>
      <c r="BE3165" s="4"/>
      <c r="BF3165" s="4"/>
      <c r="BG3165" s="4"/>
      <c r="BH3165" s="4"/>
      <c r="BI3165" s="4"/>
      <c r="BJ3165" s="4"/>
      <c r="BK3165" s="4"/>
      <c r="BL3165" s="4"/>
      <c r="BM3165" s="4"/>
      <c r="BN3165" s="4"/>
      <c r="BO3165" s="4"/>
      <c r="BP3165" s="4"/>
      <c r="BQ3165" s="4"/>
      <c r="BR3165" s="4"/>
      <c r="BS3165" s="4"/>
      <c r="BT3165" s="4"/>
      <c r="BU3165" s="4"/>
      <c r="BV3165" s="4"/>
      <c r="BW3165" s="4"/>
      <c r="BZ3165" s="7"/>
      <c r="CF3165" s="7"/>
      <c r="CG3165" s="14"/>
      <c r="CH3165" s="7"/>
      <c r="CI3165" s="14"/>
      <c r="CJ3165" s="7"/>
      <c r="CK3165" s="14"/>
      <c r="CL3165" s="7"/>
      <c r="CM3165" s="14"/>
    </row>
    <row r="3166" spans="1:91" x14ac:dyDescent="0.3">
      <c r="A3166" s="10">
        <v>151</v>
      </c>
      <c r="B3166" s="36" t="s">
        <v>921</v>
      </c>
      <c r="G3166" s="36" t="s">
        <v>8593</v>
      </c>
      <c r="K3166" s="7"/>
      <c r="L3166" s="7" t="s">
        <v>834</v>
      </c>
      <c r="M3166" s="7" t="s">
        <v>618</v>
      </c>
      <c r="N3166" s="4"/>
      <c r="O3166" s="4"/>
      <c r="P3166" s="4"/>
      <c r="Q3166" s="4"/>
      <c r="R3166" s="4"/>
      <c r="S3166" s="4"/>
      <c r="T3166" s="4"/>
      <c r="U3166" s="4"/>
      <c r="V3166" s="4"/>
      <c r="W3166" s="4"/>
      <c r="X3166" s="4"/>
      <c r="Y3166" s="4"/>
      <c r="Z3166" s="4"/>
      <c r="AA3166" s="4"/>
      <c r="AB3166" s="4"/>
      <c r="AC3166" s="4"/>
      <c r="AD3166" s="4"/>
      <c r="AE3166" s="4"/>
      <c r="AF3166" s="4"/>
      <c r="AG3166" s="4"/>
      <c r="AH3166" s="4"/>
      <c r="AI3166" s="4"/>
      <c r="AJ3166" s="4"/>
      <c r="AK3166" s="4"/>
      <c r="AL3166" s="4"/>
      <c r="AM3166" s="4"/>
      <c r="AN3166" s="4"/>
      <c r="AO3166" s="4"/>
      <c r="AP3166" s="4"/>
      <c r="AQ3166" s="4"/>
      <c r="AR3166" s="4"/>
      <c r="AS3166" s="4"/>
      <c r="AT3166" s="4"/>
      <c r="AU3166" s="4"/>
      <c r="AV3166" s="4"/>
      <c r="AW3166" s="4"/>
      <c r="AX3166" s="4"/>
      <c r="AY3166" s="4"/>
      <c r="AZ3166" s="4"/>
      <c r="BA3166" s="4"/>
      <c r="BB3166" s="4"/>
      <c r="BC3166" s="4"/>
      <c r="BD3166" s="4"/>
      <c r="BE3166" s="4"/>
      <c r="BF3166" s="4"/>
      <c r="BG3166" s="4"/>
      <c r="BH3166" s="4"/>
      <c r="BI3166" s="4"/>
      <c r="BJ3166" s="4"/>
      <c r="BK3166" s="4"/>
      <c r="BL3166" s="4"/>
      <c r="BM3166" s="4"/>
      <c r="BN3166" s="4"/>
      <c r="BO3166" s="4"/>
      <c r="BP3166" s="4"/>
      <c r="BQ3166" s="4"/>
      <c r="BR3166" s="4"/>
      <c r="BS3166" s="4"/>
      <c r="BT3166" s="4"/>
      <c r="BU3166" s="4"/>
      <c r="BV3166" s="4"/>
      <c r="BW3166" s="4"/>
      <c r="BZ3166" s="7"/>
      <c r="CF3166" s="7"/>
      <c r="CG3166" s="14"/>
      <c r="CH3166" s="7"/>
      <c r="CI3166" s="14"/>
      <c r="CJ3166" s="7"/>
      <c r="CK3166" s="14"/>
      <c r="CL3166" s="7"/>
      <c r="CM3166" s="14"/>
    </row>
    <row r="3167" spans="1:91" x14ac:dyDescent="0.3">
      <c r="A3167" s="10">
        <v>151</v>
      </c>
      <c r="B3167" s="36" t="s">
        <v>863</v>
      </c>
      <c r="G3167" s="36" t="s">
        <v>8594</v>
      </c>
      <c r="K3167" s="7"/>
      <c r="L3167" s="7" t="s">
        <v>834</v>
      </c>
      <c r="M3167" s="7" t="s">
        <v>651</v>
      </c>
      <c r="N3167" s="4"/>
      <c r="O3167" s="4"/>
      <c r="P3167" s="4"/>
      <c r="Q3167" s="4"/>
      <c r="R3167" s="4"/>
      <c r="S3167" s="4"/>
      <c r="T3167" s="4"/>
      <c r="U3167" s="4"/>
      <c r="V3167" s="4"/>
      <c r="W3167" s="4"/>
      <c r="X3167" s="4"/>
      <c r="Y3167" s="4"/>
      <c r="Z3167" s="4"/>
      <c r="AA3167" s="4"/>
      <c r="AB3167" s="4"/>
      <c r="AC3167" s="4"/>
      <c r="AD3167" s="4"/>
      <c r="AE3167" s="4"/>
      <c r="AF3167" s="4"/>
      <c r="AG3167" s="4"/>
      <c r="AH3167" s="4"/>
      <c r="AI3167" s="4"/>
      <c r="AJ3167" s="4"/>
      <c r="AK3167" s="4"/>
      <c r="AL3167" s="4"/>
      <c r="AM3167" s="4"/>
      <c r="AN3167" s="4"/>
      <c r="AO3167" s="4"/>
      <c r="AP3167" s="4"/>
      <c r="AQ3167" s="4"/>
      <c r="AR3167" s="4"/>
      <c r="AS3167" s="4"/>
      <c r="AT3167" s="4"/>
      <c r="AU3167" s="4"/>
      <c r="AV3167" s="4"/>
      <c r="AW3167" s="4"/>
      <c r="AX3167" s="4"/>
      <c r="AY3167" s="4"/>
      <c r="AZ3167" s="4"/>
      <c r="BA3167" s="4"/>
      <c r="BB3167" s="4"/>
      <c r="BC3167" s="4"/>
      <c r="BD3167" s="4"/>
      <c r="BE3167" s="4"/>
      <c r="BF3167" s="4"/>
      <c r="BG3167" s="4"/>
      <c r="BH3167" s="4"/>
      <c r="BI3167" s="4"/>
      <c r="BJ3167" s="4"/>
      <c r="BK3167" s="4"/>
      <c r="BL3167" s="4"/>
      <c r="BM3167" s="4"/>
      <c r="BN3167" s="4"/>
      <c r="BO3167" s="4"/>
      <c r="BP3167" s="4"/>
      <c r="BQ3167" s="4"/>
      <c r="BR3167" s="4"/>
      <c r="BS3167" s="4"/>
      <c r="BT3167" s="4"/>
      <c r="BU3167" s="4"/>
      <c r="BV3167" s="4"/>
      <c r="BW3167" s="4"/>
      <c r="BZ3167" s="7"/>
      <c r="CF3167" s="7"/>
      <c r="CG3167" s="14"/>
      <c r="CH3167" s="7"/>
      <c r="CI3167" s="14"/>
      <c r="CJ3167" s="7"/>
      <c r="CK3167" s="14"/>
      <c r="CL3167" s="7"/>
      <c r="CM3167" s="14"/>
    </row>
    <row r="3168" spans="1:91" x14ac:dyDescent="0.3">
      <c r="A3168" s="10">
        <v>151</v>
      </c>
      <c r="B3168" s="36" t="s">
        <v>860</v>
      </c>
      <c r="G3168" s="36" t="s">
        <v>8595</v>
      </c>
      <c r="K3168" s="7"/>
      <c r="L3168" s="7" t="s">
        <v>834</v>
      </c>
      <c r="M3168" s="7" t="s">
        <v>687</v>
      </c>
      <c r="N3168" s="4"/>
      <c r="O3168" s="4"/>
      <c r="P3168" s="4"/>
      <c r="Q3168" s="4"/>
      <c r="R3168" s="4"/>
      <c r="S3168" s="4"/>
      <c r="T3168" s="4"/>
      <c r="U3168" s="4"/>
      <c r="V3168" s="4"/>
      <c r="W3168" s="4"/>
      <c r="X3168" s="4"/>
      <c r="Y3168" s="4"/>
      <c r="Z3168" s="4"/>
      <c r="AA3168" s="4"/>
      <c r="AB3168" s="4"/>
      <c r="AC3168" s="4"/>
      <c r="AD3168" s="4"/>
      <c r="AE3168" s="4"/>
      <c r="AF3168" s="4"/>
      <c r="AG3168" s="4"/>
      <c r="AH3168" s="4"/>
      <c r="AI3168" s="4"/>
      <c r="AJ3168" s="4"/>
      <c r="AK3168" s="4"/>
      <c r="AL3168" s="4"/>
      <c r="AM3168" s="4"/>
      <c r="AN3168" s="4"/>
      <c r="AO3168" s="4"/>
      <c r="AP3168" s="4"/>
      <c r="AQ3168" s="4"/>
      <c r="AR3168" s="4"/>
      <c r="AS3168" s="4"/>
      <c r="AT3168" s="4"/>
      <c r="AU3168" s="4"/>
      <c r="AV3168" s="4"/>
      <c r="AW3168" s="4"/>
      <c r="AX3168" s="4"/>
      <c r="AY3168" s="4"/>
      <c r="AZ3168" s="4"/>
      <c r="BA3168" s="4"/>
      <c r="BB3168" s="4"/>
      <c r="BC3168" s="4"/>
      <c r="BD3168" s="4"/>
      <c r="BE3168" s="4"/>
      <c r="BF3168" s="4"/>
      <c r="BG3168" s="4"/>
      <c r="BH3168" s="4"/>
      <c r="BI3168" s="4"/>
      <c r="BJ3168" s="4"/>
      <c r="BK3168" s="4"/>
      <c r="BL3168" s="4"/>
      <c r="BM3168" s="4"/>
      <c r="BN3168" s="4"/>
      <c r="BO3168" s="4"/>
      <c r="BP3168" s="4"/>
      <c r="BQ3168" s="4"/>
      <c r="BR3168" s="4"/>
      <c r="BS3168" s="4"/>
      <c r="BT3168" s="4"/>
      <c r="BU3168" s="4"/>
      <c r="BV3168" s="4"/>
      <c r="BW3168" s="4"/>
      <c r="BZ3168" s="7"/>
      <c r="CF3168" s="7"/>
      <c r="CG3168" s="14"/>
      <c r="CH3168" s="7"/>
      <c r="CI3168" s="14"/>
      <c r="CJ3168" s="7"/>
      <c r="CK3168" s="14"/>
      <c r="CL3168" s="7"/>
      <c r="CM3168" s="14"/>
    </row>
    <row r="3169" spans="1:91" x14ac:dyDescent="0.3">
      <c r="A3169" s="10">
        <v>151</v>
      </c>
      <c r="B3169" s="36" t="s">
        <v>1025</v>
      </c>
      <c r="G3169" s="36" t="s">
        <v>8596</v>
      </c>
      <c r="K3169" s="7"/>
      <c r="L3169" s="7" t="s">
        <v>834</v>
      </c>
      <c r="M3169" s="7" t="s">
        <v>639</v>
      </c>
      <c r="N3169" s="4"/>
      <c r="O3169" s="4"/>
      <c r="P3169" s="4"/>
      <c r="Q3169" s="4"/>
      <c r="R3169" s="4"/>
      <c r="S3169" s="4"/>
      <c r="T3169" s="4"/>
      <c r="U3169" s="4"/>
      <c r="V3169" s="4"/>
      <c r="W3169" s="4"/>
      <c r="X3169" s="4"/>
      <c r="Y3169" s="4"/>
      <c r="Z3169" s="4"/>
      <c r="AA3169" s="4"/>
      <c r="AB3169" s="4"/>
      <c r="AC3169" s="4"/>
      <c r="AD3169" s="4"/>
      <c r="AE3169" s="4"/>
      <c r="AF3169" s="4"/>
      <c r="AG3169" s="4"/>
      <c r="AH3169" s="4"/>
      <c r="AI3169" s="4"/>
      <c r="AJ3169" s="4"/>
      <c r="AK3169" s="4"/>
      <c r="AL3169" s="4"/>
      <c r="AM3169" s="4"/>
      <c r="AN3169" s="4"/>
      <c r="AO3169" s="4"/>
      <c r="AP3169" s="4"/>
      <c r="AQ3169" s="4"/>
      <c r="AR3169" s="4"/>
      <c r="AS3169" s="4"/>
      <c r="AT3169" s="4"/>
      <c r="AU3169" s="4"/>
      <c r="AV3169" s="4"/>
      <c r="AW3169" s="4"/>
      <c r="AX3169" s="4"/>
      <c r="AY3169" s="4"/>
      <c r="AZ3169" s="4"/>
      <c r="BA3169" s="4"/>
      <c r="BB3169" s="4"/>
      <c r="BC3169" s="4"/>
      <c r="BD3169" s="4"/>
      <c r="BE3169" s="4"/>
      <c r="BF3169" s="4"/>
      <c r="BG3169" s="4"/>
      <c r="BH3169" s="4"/>
      <c r="BI3169" s="4"/>
      <c r="BJ3169" s="4"/>
      <c r="BK3169" s="4"/>
      <c r="BL3169" s="4"/>
      <c r="BM3169" s="4"/>
      <c r="BN3169" s="4"/>
      <c r="BO3169" s="4"/>
      <c r="BP3169" s="4"/>
      <c r="BQ3169" s="4"/>
      <c r="BR3169" s="4"/>
      <c r="BS3169" s="4"/>
      <c r="BT3169" s="4"/>
      <c r="BU3169" s="4"/>
      <c r="BV3169" s="4"/>
      <c r="BW3169" s="4"/>
      <c r="BZ3169" s="7"/>
      <c r="CF3169" s="7"/>
      <c r="CG3169" s="14"/>
      <c r="CH3169" s="7"/>
      <c r="CI3169" s="14"/>
      <c r="CJ3169" s="7"/>
      <c r="CK3169" s="14"/>
      <c r="CL3169" s="7"/>
      <c r="CM3169" s="14"/>
    </row>
    <row r="3170" spans="1:91" x14ac:dyDescent="0.3">
      <c r="A3170" s="10">
        <v>151</v>
      </c>
      <c r="B3170" s="36" t="s">
        <v>1036</v>
      </c>
      <c r="G3170" s="36" t="s">
        <v>8597</v>
      </c>
      <c r="K3170" s="7"/>
      <c r="L3170" s="7" t="s">
        <v>834</v>
      </c>
      <c r="M3170" s="7" t="s">
        <v>615</v>
      </c>
      <c r="N3170" s="4"/>
      <c r="O3170" s="4"/>
      <c r="P3170" s="4"/>
      <c r="Q3170" s="4"/>
      <c r="R3170" s="4"/>
      <c r="S3170" s="4"/>
      <c r="T3170" s="4"/>
      <c r="U3170" s="4"/>
      <c r="V3170" s="4"/>
      <c r="W3170" s="4"/>
      <c r="X3170" s="4"/>
      <c r="Y3170" s="4"/>
      <c r="Z3170" s="4"/>
      <c r="AA3170" s="4"/>
      <c r="AB3170" s="4"/>
      <c r="AC3170" s="4"/>
      <c r="AD3170" s="4"/>
      <c r="AE3170" s="4"/>
      <c r="AF3170" s="4"/>
      <c r="AG3170" s="4"/>
      <c r="AH3170" s="4"/>
      <c r="AI3170" s="4"/>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4"/>
      <c r="BH3170" s="4"/>
      <c r="BI3170" s="4"/>
      <c r="BJ3170" s="4"/>
      <c r="BK3170" s="4"/>
      <c r="BL3170" s="4"/>
      <c r="BM3170" s="4"/>
      <c r="BN3170" s="4"/>
      <c r="BO3170" s="4"/>
      <c r="BP3170" s="4"/>
      <c r="BQ3170" s="4"/>
      <c r="BR3170" s="4"/>
      <c r="BS3170" s="4"/>
      <c r="BT3170" s="4"/>
      <c r="BU3170" s="4"/>
      <c r="BV3170" s="4"/>
      <c r="BW3170" s="4"/>
      <c r="BZ3170" s="7"/>
      <c r="CF3170" s="7"/>
      <c r="CG3170" s="14"/>
      <c r="CH3170" s="7"/>
      <c r="CI3170" s="14"/>
      <c r="CJ3170" s="7"/>
      <c r="CK3170" s="14"/>
      <c r="CL3170" s="7"/>
      <c r="CM3170" s="14"/>
    </row>
    <row r="3171" spans="1:91" x14ac:dyDescent="0.3">
      <c r="A3171" s="10">
        <v>151</v>
      </c>
      <c r="B3171" s="36" t="s">
        <v>905</v>
      </c>
      <c r="G3171" s="36" t="s">
        <v>8598</v>
      </c>
      <c r="K3171" s="7"/>
      <c r="L3171" s="7" t="s">
        <v>834</v>
      </c>
      <c r="M3171" s="7" t="s">
        <v>765</v>
      </c>
      <c r="N3171" s="4"/>
      <c r="O3171" s="4"/>
      <c r="P3171" s="4"/>
      <c r="Q3171" s="4"/>
      <c r="R3171" s="4"/>
      <c r="S3171" s="4"/>
      <c r="T3171" s="4"/>
      <c r="U3171" s="4"/>
      <c r="V3171" s="4"/>
      <c r="W3171" s="4"/>
      <c r="X3171" s="4"/>
      <c r="Y3171" s="4"/>
      <c r="Z3171" s="4"/>
      <c r="AA3171" s="4"/>
      <c r="AB3171" s="4"/>
      <c r="AC3171" s="4"/>
      <c r="AD3171" s="4"/>
      <c r="AE3171" s="4"/>
      <c r="AF3171" s="4"/>
      <c r="AG3171" s="4"/>
      <c r="AH3171" s="4"/>
      <c r="AI3171" s="4"/>
      <c r="AJ3171" s="4"/>
      <c r="AK3171" s="4"/>
      <c r="AL3171" s="4"/>
      <c r="AM3171" s="4"/>
      <c r="AN3171" s="4"/>
      <c r="AO3171" s="4"/>
      <c r="AP3171" s="4"/>
      <c r="AQ3171" s="4"/>
      <c r="AR3171" s="4"/>
      <c r="AS3171" s="4"/>
      <c r="AT3171" s="4"/>
      <c r="AU3171" s="4"/>
      <c r="AV3171" s="4"/>
      <c r="AW3171" s="4"/>
      <c r="AX3171" s="4"/>
      <c r="AY3171" s="4"/>
      <c r="AZ3171" s="4"/>
      <c r="BA3171" s="4"/>
      <c r="BB3171" s="4"/>
      <c r="BC3171" s="4"/>
      <c r="BD3171" s="4"/>
      <c r="BE3171" s="4"/>
      <c r="BF3171" s="4"/>
      <c r="BG3171" s="4"/>
      <c r="BH3171" s="4"/>
      <c r="BI3171" s="4"/>
      <c r="BJ3171" s="4"/>
      <c r="BK3171" s="4"/>
      <c r="BL3171" s="4"/>
      <c r="BM3171" s="4"/>
      <c r="BN3171" s="4"/>
      <c r="BO3171" s="4"/>
      <c r="BP3171" s="4"/>
      <c r="BQ3171" s="4"/>
      <c r="BR3171" s="4"/>
      <c r="BS3171" s="4"/>
      <c r="BT3171" s="4"/>
      <c r="BU3171" s="4"/>
      <c r="BV3171" s="4"/>
      <c r="BW3171" s="4"/>
      <c r="BZ3171" s="7"/>
      <c r="CF3171" s="7"/>
      <c r="CG3171" s="14"/>
      <c r="CH3171" s="7"/>
      <c r="CI3171" s="14"/>
      <c r="CJ3171" s="7"/>
      <c r="CK3171" s="14"/>
      <c r="CL3171" s="7"/>
      <c r="CM3171" s="14"/>
    </row>
    <row r="3172" spans="1:91" x14ac:dyDescent="0.3">
      <c r="A3172" s="10">
        <v>151</v>
      </c>
      <c r="B3172" s="36" t="s">
        <v>860</v>
      </c>
      <c r="G3172" s="36" t="s">
        <v>8599</v>
      </c>
      <c r="K3172" s="7"/>
      <c r="L3172" s="7" t="s">
        <v>834</v>
      </c>
      <c r="M3172" s="7" t="s">
        <v>639</v>
      </c>
      <c r="N3172" s="4"/>
      <c r="O3172" s="4"/>
      <c r="P3172" s="4"/>
      <c r="Q3172" s="4"/>
      <c r="R3172" s="4"/>
      <c r="S3172" s="4"/>
      <c r="T3172" s="4"/>
      <c r="U3172" s="4"/>
      <c r="V3172" s="4"/>
      <c r="W3172" s="4"/>
      <c r="X3172" s="4"/>
      <c r="Y3172" s="4"/>
      <c r="Z3172" s="4"/>
      <c r="AA3172" s="4"/>
      <c r="AB3172" s="4"/>
      <c r="AC3172" s="4"/>
      <c r="AD3172" s="4"/>
      <c r="AE3172" s="4"/>
      <c r="AF3172" s="4"/>
      <c r="AG3172" s="4"/>
      <c r="AH3172" s="4"/>
      <c r="AI3172" s="4"/>
      <c r="AJ3172" s="4"/>
      <c r="AK3172" s="4"/>
      <c r="AL3172" s="4"/>
      <c r="AM3172" s="4"/>
      <c r="AN3172" s="4"/>
      <c r="AO3172" s="4"/>
      <c r="AP3172" s="4"/>
      <c r="AQ3172" s="4"/>
      <c r="AR3172" s="4"/>
      <c r="AS3172" s="4"/>
      <c r="AT3172" s="4"/>
      <c r="AU3172" s="4"/>
      <c r="AV3172" s="4"/>
      <c r="AW3172" s="4"/>
      <c r="AX3172" s="4"/>
      <c r="AY3172" s="4"/>
      <c r="AZ3172" s="4"/>
      <c r="BA3172" s="4"/>
      <c r="BB3172" s="4"/>
      <c r="BC3172" s="4"/>
      <c r="BD3172" s="4"/>
      <c r="BE3172" s="4"/>
      <c r="BF3172" s="4"/>
      <c r="BG3172" s="4"/>
      <c r="BH3172" s="4"/>
      <c r="BI3172" s="4"/>
      <c r="BJ3172" s="4"/>
      <c r="BK3172" s="4"/>
      <c r="BL3172" s="4"/>
      <c r="BM3172" s="4"/>
      <c r="BN3172" s="4"/>
      <c r="BO3172" s="4"/>
      <c r="BP3172" s="4"/>
      <c r="BQ3172" s="4"/>
      <c r="BR3172" s="4"/>
      <c r="BS3172" s="4"/>
      <c r="BT3172" s="4"/>
      <c r="BU3172" s="4"/>
      <c r="BV3172" s="4"/>
      <c r="BW3172" s="4"/>
      <c r="BZ3172" s="7"/>
      <c r="CF3172" s="7"/>
      <c r="CG3172" s="14"/>
      <c r="CH3172" s="7"/>
      <c r="CI3172" s="14"/>
      <c r="CJ3172" s="7"/>
      <c r="CK3172" s="14"/>
      <c r="CL3172" s="7"/>
      <c r="CM3172" s="14"/>
    </row>
    <row r="3173" spans="1:91" x14ac:dyDescent="0.3">
      <c r="A3173" s="10">
        <v>151</v>
      </c>
      <c r="B3173" s="36" t="s">
        <v>1058</v>
      </c>
      <c r="G3173" s="36" t="s">
        <v>8600</v>
      </c>
      <c r="K3173" s="7"/>
      <c r="L3173" s="7" t="s">
        <v>834</v>
      </c>
      <c r="M3173" s="7" t="s">
        <v>618</v>
      </c>
      <c r="N3173" s="4"/>
      <c r="O3173" s="4"/>
      <c r="P3173" s="4"/>
      <c r="Q3173" s="4"/>
      <c r="R3173" s="4"/>
      <c r="S3173" s="4"/>
      <c r="T3173" s="4"/>
      <c r="U3173" s="4"/>
      <c r="V3173" s="4"/>
      <c r="W3173" s="4"/>
      <c r="X3173" s="4"/>
      <c r="Y3173" s="4"/>
      <c r="Z3173" s="4"/>
      <c r="AA3173" s="4"/>
      <c r="AB3173" s="4"/>
      <c r="AC3173" s="4"/>
      <c r="AD3173" s="4"/>
      <c r="AE3173" s="4"/>
      <c r="AF3173" s="4"/>
      <c r="AG3173" s="4"/>
      <c r="AH3173" s="4"/>
      <c r="AI3173" s="4"/>
      <c r="AJ3173" s="4"/>
      <c r="AK3173" s="4"/>
      <c r="AL3173" s="4"/>
      <c r="AM3173" s="4"/>
      <c r="AN3173" s="4"/>
      <c r="AO3173" s="4"/>
      <c r="AP3173" s="4"/>
      <c r="AQ3173" s="4"/>
      <c r="AR3173" s="4"/>
      <c r="AS3173" s="4"/>
      <c r="AT3173" s="4"/>
      <c r="AU3173" s="4"/>
      <c r="AV3173" s="4"/>
      <c r="AW3173" s="4"/>
      <c r="AX3173" s="4"/>
      <c r="AY3173" s="4"/>
      <c r="AZ3173" s="4"/>
      <c r="BA3173" s="4"/>
      <c r="BB3173" s="4"/>
      <c r="BC3173" s="4"/>
      <c r="BD3173" s="4"/>
      <c r="BE3173" s="4"/>
      <c r="BF3173" s="4"/>
      <c r="BG3173" s="4"/>
      <c r="BH3173" s="4"/>
      <c r="BI3173" s="4"/>
      <c r="BJ3173" s="4"/>
      <c r="BK3173" s="4"/>
      <c r="BL3173" s="4"/>
      <c r="BM3173" s="4"/>
      <c r="BN3173" s="4"/>
      <c r="BO3173" s="4"/>
      <c r="BP3173" s="4"/>
      <c r="BQ3173" s="4"/>
      <c r="BR3173" s="4"/>
      <c r="BS3173" s="4"/>
      <c r="BT3173" s="4"/>
      <c r="BU3173" s="4"/>
      <c r="BV3173" s="4"/>
      <c r="BW3173" s="4"/>
      <c r="BZ3173" s="7"/>
      <c r="CF3173" s="7"/>
      <c r="CG3173" s="14"/>
      <c r="CH3173" s="7"/>
      <c r="CI3173" s="14"/>
      <c r="CJ3173" s="7"/>
      <c r="CK3173" s="14"/>
      <c r="CL3173" s="7"/>
      <c r="CM3173" s="14"/>
    </row>
    <row r="3174" spans="1:91" x14ac:dyDescent="0.3">
      <c r="A3174" s="10">
        <v>151</v>
      </c>
      <c r="B3174" s="36" t="s">
        <v>1025</v>
      </c>
      <c r="G3174" s="36" t="s">
        <v>8601</v>
      </c>
      <c r="K3174" s="7"/>
      <c r="L3174" s="7" t="s">
        <v>834</v>
      </c>
      <c r="M3174" s="7" t="s">
        <v>669</v>
      </c>
      <c r="N3174" s="4"/>
      <c r="O3174" s="4"/>
      <c r="P3174" s="4"/>
      <c r="Q3174" s="4"/>
      <c r="R3174" s="4"/>
      <c r="S3174" s="4"/>
      <c r="T3174" s="4"/>
      <c r="U3174" s="4"/>
      <c r="V3174" s="4"/>
      <c r="W3174" s="4"/>
      <c r="X3174" s="4"/>
      <c r="Y3174" s="4"/>
      <c r="Z3174" s="4"/>
      <c r="AA3174" s="4"/>
      <c r="AB3174" s="4"/>
      <c r="AC3174" s="4"/>
      <c r="AD3174" s="4"/>
      <c r="AE3174" s="4"/>
      <c r="AF3174" s="4"/>
      <c r="AG3174" s="4"/>
      <c r="AH3174" s="4"/>
      <c r="AI3174" s="4"/>
      <c r="AJ3174" s="4"/>
      <c r="AK3174" s="4"/>
      <c r="AL3174" s="4"/>
      <c r="AM3174" s="4"/>
      <c r="AN3174" s="4"/>
      <c r="AO3174" s="4"/>
      <c r="AP3174" s="4"/>
      <c r="AQ3174" s="4"/>
      <c r="AR3174" s="4"/>
      <c r="AS3174" s="4"/>
      <c r="AT3174" s="4"/>
      <c r="AU3174" s="4"/>
      <c r="AV3174" s="4"/>
      <c r="AW3174" s="4"/>
      <c r="AX3174" s="4"/>
      <c r="AY3174" s="4"/>
      <c r="AZ3174" s="4"/>
      <c r="BA3174" s="4"/>
      <c r="BB3174" s="4"/>
      <c r="BC3174" s="4"/>
      <c r="BD3174" s="4"/>
      <c r="BE3174" s="4"/>
      <c r="BF3174" s="4"/>
      <c r="BG3174" s="4"/>
      <c r="BH3174" s="4"/>
      <c r="BI3174" s="4"/>
      <c r="BJ3174" s="4"/>
      <c r="BK3174" s="4"/>
      <c r="BL3174" s="4"/>
      <c r="BM3174" s="4"/>
      <c r="BN3174" s="4"/>
      <c r="BO3174" s="4"/>
      <c r="BP3174" s="4"/>
      <c r="BQ3174" s="4"/>
      <c r="BR3174" s="4"/>
      <c r="BS3174" s="4"/>
      <c r="BT3174" s="4"/>
      <c r="BU3174" s="4"/>
      <c r="BV3174" s="4"/>
      <c r="BW3174" s="4"/>
      <c r="BZ3174" s="7"/>
      <c r="CF3174" s="7"/>
      <c r="CG3174" s="14"/>
      <c r="CH3174" s="7"/>
      <c r="CI3174" s="14"/>
      <c r="CJ3174" s="7"/>
      <c r="CK3174" s="14"/>
      <c r="CL3174" s="7"/>
      <c r="CM3174" s="14"/>
    </row>
    <row r="3175" spans="1:91" x14ac:dyDescent="0.3">
      <c r="A3175" s="10">
        <v>151</v>
      </c>
      <c r="B3175" s="36" t="s">
        <v>1025</v>
      </c>
      <c r="G3175" s="36" t="s">
        <v>8602</v>
      </c>
      <c r="K3175" s="7"/>
      <c r="L3175" s="7" t="s">
        <v>834</v>
      </c>
      <c r="M3175" s="7" t="s">
        <v>669</v>
      </c>
      <c r="N3175" s="4"/>
      <c r="O3175" s="4"/>
      <c r="P3175" s="4"/>
      <c r="Q3175" s="4"/>
      <c r="R3175" s="4"/>
      <c r="S3175" s="4"/>
      <c r="T3175" s="4"/>
      <c r="U3175" s="4"/>
      <c r="V3175" s="4"/>
      <c r="W3175" s="4"/>
      <c r="X3175" s="4"/>
      <c r="Y3175" s="4"/>
      <c r="Z3175" s="4"/>
      <c r="AA3175" s="4"/>
      <c r="AB3175" s="4"/>
      <c r="AC3175" s="4"/>
      <c r="AD3175" s="4"/>
      <c r="AE3175" s="4"/>
      <c r="AF3175" s="4"/>
      <c r="AG3175" s="4"/>
      <c r="AH3175" s="4"/>
      <c r="AI3175" s="4"/>
      <c r="AJ3175" s="4"/>
      <c r="AK3175" s="4"/>
      <c r="AL3175" s="4"/>
      <c r="AM3175" s="4"/>
      <c r="AN3175" s="4"/>
      <c r="AO3175" s="4"/>
      <c r="AP3175" s="4"/>
      <c r="AQ3175" s="4"/>
      <c r="AR3175" s="4"/>
      <c r="AS3175" s="4"/>
      <c r="AT3175" s="4"/>
      <c r="AU3175" s="4"/>
      <c r="AV3175" s="4"/>
      <c r="AW3175" s="4"/>
      <c r="AX3175" s="4"/>
      <c r="AY3175" s="4"/>
      <c r="AZ3175" s="4"/>
      <c r="BA3175" s="4"/>
      <c r="BB3175" s="4"/>
      <c r="BC3175" s="4"/>
      <c r="BD3175" s="4"/>
      <c r="BE3175" s="4"/>
      <c r="BF3175" s="4"/>
      <c r="BG3175" s="4"/>
      <c r="BH3175" s="4"/>
      <c r="BI3175" s="4"/>
      <c r="BJ3175" s="4"/>
      <c r="BK3175" s="4"/>
      <c r="BL3175" s="4"/>
      <c r="BM3175" s="4"/>
      <c r="BN3175" s="4"/>
      <c r="BO3175" s="4"/>
      <c r="BP3175" s="4"/>
      <c r="BQ3175" s="4"/>
      <c r="BR3175" s="4"/>
      <c r="BS3175" s="4"/>
      <c r="BT3175" s="4"/>
      <c r="BU3175" s="4"/>
      <c r="BV3175" s="4"/>
      <c r="BW3175" s="4"/>
      <c r="BZ3175" s="7"/>
      <c r="CF3175" s="7"/>
      <c r="CG3175" s="14"/>
      <c r="CH3175" s="7"/>
      <c r="CI3175" s="14"/>
      <c r="CJ3175" s="7"/>
      <c r="CK3175" s="14"/>
      <c r="CL3175" s="7"/>
      <c r="CM3175" s="14"/>
    </row>
    <row r="3176" spans="1:91" x14ac:dyDescent="0.3">
      <c r="A3176" s="10">
        <v>151</v>
      </c>
      <c r="B3176" s="36" t="s">
        <v>1025</v>
      </c>
      <c r="G3176" s="36" t="s">
        <v>8603</v>
      </c>
      <c r="K3176" s="7"/>
      <c r="L3176" s="7" t="s">
        <v>834</v>
      </c>
      <c r="M3176" s="7" t="s">
        <v>615</v>
      </c>
      <c r="N3176" s="4"/>
      <c r="O3176" s="4"/>
      <c r="P3176" s="4"/>
      <c r="Q3176" s="4"/>
      <c r="R3176" s="4"/>
      <c r="S3176" s="4"/>
      <c r="T3176" s="4"/>
      <c r="U3176" s="4"/>
      <c r="V3176" s="4"/>
      <c r="W3176" s="4"/>
      <c r="X3176" s="4"/>
      <c r="Y3176" s="4"/>
      <c r="Z3176" s="4"/>
      <c r="AA3176" s="4"/>
      <c r="AB3176" s="4"/>
      <c r="AC3176" s="4"/>
      <c r="AD3176" s="4"/>
      <c r="AE3176" s="4"/>
      <c r="AF3176" s="4"/>
      <c r="AG3176" s="4"/>
      <c r="AH3176" s="4"/>
      <c r="AI3176" s="4"/>
      <c r="AJ3176" s="4"/>
      <c r="AK3176" s="4"/>
      <c r="AL3176" s="4"/>
      <c r="AM3176" s="4"/>
      <c r="AN3176" s="4"/>
      <c r="AO3176" s="4"/>
      <c r="AP3176" s="4"/>
      <c r="AQ3176" s="4"/>
      <c r="AR3176" s="4"/>
      <c r="AS3176" s="4"/>
      <c r="AT3176" s="4"/>
      <c r="AU3176" s="4"/>
      <c r="AV3176" s="4"/>
      <c r="AW3176" s="4"/>
      <c r="AX3176" s="4"/>
      <c r="AY3176" s="4"/>
      <c r="AZ3176" s="4"/>
      <c r="BA3176" s="4"/>
      <c r="BB3176" s="4"/>
      <c r="BC3176" s="4"/>
      <c r="BD3176" s="4"/>
      <c r="BE3176" s="4"/>
      <c r="BF3176" s="4"/>
      <c r="BG3176" s="4"/>
      <c r="BH3176" s="4"/>
      <c r="BI3176" s="4"/>
      <c r="BJ3176" s="4"/>
      <c r="BK3176" s="4"/>
      <c r="BL3176" s="4"/>
      <c r="BM3176" s="4"/>
      <c r="BN3176" s="4"/>
      <c r="BO3176" s="4"/>
      <c r="BP3176" s="4"/>
      <c r="BQ3176" s="4"/>
      <c r="BR3176" s="4"/>
      <c r="BS3176" s="4"/>
      <c r="BT3176" s="4"/>
      <c r="BU3176" s="4"/>
      <c r="BV3176" s="4"/>
      <c r="BW3176" s="4"/>
      <c r="BZ3176" s="7"/>
      <c r="CF3176" s="7"/>
      <c r="CG3176" s="14"/>
      <c r="CH3176" s="7"/>
      <c r="CI3176" s="14"/>
      <c r="CJ3176" s="7"/>
      <c r="CK3176" s="14"/>
      <c r="CL3176" s="7"/>
      <c r="CM3176" s="14"/>
    </row>
    <row r="3177" spans="1:91" x14ac:dyDescent="0.3">
      <c r="A3177" s="10">
        <v>151</v>
      </c>
      <c r="B3177" s="36" t="s">
        <v>1235</v>
      </c>
      <c r="G3177" s="36" t="s">
        <v>8604</v>
      </c>
      <c r="K3177" s="7"/>
      <c r="L3177" s="7" t="s">
        <v>834</v>
      </c>
      <c r="M3177" s="7" t="s">
        <v>669</v>
      </c>
      <c r="N3177" s="4"/>
      <c r="O3177" s="4"/>
      <c r="P3177" s="4"/>
      <c r="Q3177" s="4"/>
      <c r="R3177" s="4"/>
      <c r="S3177" s="4"/>
      <c r="T3177" s="4"/>
      <c r="U3177" s="4"/>
      <c r="V3177" s="4"/>
      <c r="W3177" s="4"/>
      <c r="X3177" s="4"/>
      <c r="Y3177" s="4"/>
      <c r="Z3177" s="4"/>
      <c r="AA3177" s="4"/>
      <c r="AB3177" s="4"/>
      <c r="AC3177" s="4"/>
      <c r="AD3177" s="4"/>
      <c r="AE3177" s="4"/>
      <c r="AF3177" s="4"/>
      <c r="AG3177" s="4"/>
      <c r="AH3177" s="4"/>
      <c r="AI3177" s="4"/>
      <c r="AJ3177" s="4"/>
      <c r="AK3177" s="4"/>
      <c r="AL3177" s="4"/>
      <c r="AM3177" s="4"/>
      <c r="AN3177" s="4"/>
      <c r="AO3177" s="4"/>
      <c r="AP3177" s="4"/>
      <c r="AQ3177" s="4"/>
      <c r="AR3177" s="4"/>
      <c r="AS3177" s="4"/>
      <c r="AT3177" s="4"/>
      <c r="AU3177" s="4"/>
      <c r="AV3177" s="4"/>
      <c r="AW3177" s="4"/>
      <c r="AX3177" s="4"/>
      <c r="AY3177" s="4"/>
      <c r="AZ3177" s="4"/>
      <c r="BA3177" s="4"/>
      <c r="BB3177" s="4"/>
      <c r="BC3177" s="4"/>
      <c r="BD3177" s="4"/>
      <c r="BE3177" s="4"/>
      <c r="BF3177" s="4"/>
      <c r="BG3177" s="4"/>
      <c r="BH3177" s="4"/>
      <c r="BI3177" s="4"/>
      <c r="BJ3177" s="4"/>
      <c r="BK3177" s="4"/>
      <c r="BL3177" s="4"/>
      <c r="BM3177" s="4"/>
      <c r="BN3177" s="4"/>
      <c r="BO3177" s="4"/>
      <c r="BP3177" s="4"/>
      <c r="BQ3177" s="4"/>
      <c r="BR3177" s="4"/>
      <c r="BS3177" s="4"/>
      <c r="BT3177" s="4"/>
      <c r="BU3177" s="4"/>
      <c r="BV3177" s="4"/>
      <c r="BW3177" s="4"/>
      <c r="BZ3177" s="7"/>
      <c r="CF3177" s="7"/>
      <c r="CG3177" s="14"/>
      <c r="CH3177" s="7"/>
      <c r="CI3177" s="14"/>
      <c r="CJ3177" s="7"/>
      <c r="CK3177" s="14"/>
      <c r="CL3177" s="7"/>
      <c r="CM3177" s="14"/>
    </row>
    <row r="3178" spans="1:91" x14ac:dyDescent="0.3">
      <c r="A3178" s="10">
        <v>151</v>
      </c>
      <c r="B3178" s="36" t="s">
        <v>891</v>
      </c>
      <c r="G3178" s="36" t="s">
        <v>8605</v>
      </c>
      <c r="K3178" s="7"/>
      <c r="L3178" s="7" t="s">
        <v>834</v>
      </c>
      <c r="M3178" s="7" t="s">
        <v>678</v>
      </c>
      <c r="N3178" s="4"/>
      <c r="O3178" s="4"/>
      <c r="P3178" s="4"/>
      <c r="Q3178" s="4"/>
      <c r="R3178" s="4"/>
      <c r="S3178" s="4"/>
      <c r="T3178" s="4"/>
      <c r="U3178" s="4"/>
      <c r="V3178" s="4"/>
      <c r="W3178" s="4"/>
      <c r="X3178" s="4"/>
      <c r="Y3178" s="4"/>
      <c r="Z3178" s="4"/>
      <c r="AA3178" s="4"/>
      <c r="AB3178" s="4"/>
      <c r="AC3178" s="4"/>
      <c r="AD3178" s="4"/>
      <c r="AE3178" s="4"/>
      <c r="AF3178" s="4"/>
      <c r="AG3178" s="4"/>
      <c r="AH3178" s="4"/>
      <c r="AI3178" s="4"/>
      <c r="AJ3178" s="4"/>
      <c r="AK3178" s="4"/>
      <c r="AL3178" s="4"/>
      <c r="AM3178" s="4"/>
      <c r="AN3178" s="4"/>
      <c r="AO3178" s="4"/>
      <c r="AP3178" s="4"/>
      <c r="AQ3178" s="4"/>
      <c r="AR3178" s="4"/>
      <c r="AS3178" s="4"/>
      <c r="AT3178" s="4"/>
      <c r="AU3178" s="4"/>
      <c r="AV3178" s="4"/>
      <c r="AW3178" s="4"/>
      <c r="AX3178" s="4"/>
      <c r="AY3178" s="4"/>
      <c r="AZ3178" s="4"/>
      <c r="BA3178" s="4"/>
      <c r="BB3178" s="4"/>
      <c r="BC3178" s="4"/>
      <c r="BD3178" s="4"/>
      <c r="BE3178" s="4"/>
      <c r="BF3178" s="4"/>
      <c r="BG3178" s="4"/>
      <c r="BH3178" s="4"/>
      <c r="BI3178" s="4"/>
      <c r="BJ3178" s="4"/>
      <c r="BK3178" s="4"/>
      <c r="BL3178" s="4"/>
      <c r="BM3178" s="4"/>
      <c r="BN3178" s="4"/>
      <c r="BO3178" s="4"/>
      <c r="BP3178" s="4"/>
      <c r="BQ3178" s="4"/>
      <c r="BR3178" s="4"/>
      <c r="BS3178" s="4"/>
      <c r="BT3178" s="4"/>
      <c r="BU3178" s="4"/>
      <c r="BV3178" s="4"/>
      <c r="BW3178" s="4"/>
      <c r="BZ3178" s="7"/>
      <c r="CF3178" s="7"/>
      <c r="CG3178" s="14"/>
      <c r="CH3178" s="7"/>
      <c r="CI3178" s="14"/>
      <c r="CJ3178" s="7"/>
      <c r="CK3178" s="14"/>
      <c r="CL3178" s="7"/>
      <c r="CM3178" s="14"/>
    </row>
    <row r="3179" spans="1:91" x14ac:dyDescent="0.3">
      <c r="A3179" s="10">
        <v>151</v>
      </c>
      <c r="B3179" s="36" t="s">
        <v>886</v>
      </c>
      <c r="G3179" s="36" t="s">
        <v>8606</v>
      </c>
      <c r="K3179" s="7"/>
      <c r="L3179" s="7" t="s">
        <v>834</v>
      </c>
      <c r="M3179" s="7" t="s">
        <v>669</v>
      </c>
      <c r="N3179" s="4"/>
      <c r="O3179" s="4"/>
      <c r="P3179" s="4"/>
      <c r="Q3179" s="4"/>
      <c r="R3179" s="4"/>
      <c r="S3179" s="4"/>
      <c r="T3179" s="4"/>
      <c r="U3179" s="4"/>
      <c r="V3179" s="4"/>
      <c r="W3179" s="4"/>
      <c r="X3179" s="4"/>
      <c r="Y3179" s="4"/>
      <c r="Z3179" s="4"/>
      <c r="AA3179" s="4"/>
      <c r="AB3179" s="4"/>
      <c r="AC3179" s="4"/>
      <c r="AD3179" s="4"/>
      <c r="AE3179" s="4"/>
      <c r="AF3179" s="4"/>
      <c r="AG3179" s="4"/>
      <c r="AH3179" s="4"/>
      <c r="AI3179" s="4"/>
      <c r="AJ3179" s="4"/>
      <c r="AK3179" s="4"/>
      <c r="AL3179" s="4"/>
      <c r="AM3179" s="4"/>
      <c r="AN3179" s="4"/>
      <c r="AO3179" s="4"/>
      <c r="AP3179" s="4"/>
      <c r="AQ3179" s="4"/>
      <c r="AR3179" s="4"/>
      <c r="AS3179" s="4"/>
      <c r="AT3179" s="4"/>
      <c r="AU3179" s="4"/>
      <c r="AV3179" s="4"/>
      <c r="AW3179" s="4"/>
      <c r="AX3179" s="4"/>
      <c r="AY3179" s="4"/>
      <c r="AZ3179" s="4"/>
      <c r="BA3179" s="4"/>
      <c r="BB3179" s="4"/>
      <c r="BC3179" s="4"/>
      <c r="BD3179" s="4"/>
      <c r="BE3179" s="4"/>
      <c r="BF3179" s="4"/>
      <c r="BG3179" s="4"/>
      <c r="BH3179" s="4"/>
      <c r="BI3179" s="4"/>
      <c r="BJ3179" s="4"/>
      <c r="BK3179" s="4"/>
      <c r="BL3179" s="4"/>
      <c r="BM3179" s="4"/>
      <c r="BN3179" s="4"/>
      <c r="BO3179" s="4"/>
      <c r="BP3179" s="4"/>
      <c r="BQ3179" s="4"/>
      <c r="BR3179" s="4"/>
      <c r="BS3179" s="4"/>
      <c r="BT3179" s="4"/>
      <c r="BU3179" s="4"/>
      <c r="BV3179" s="4"/>
      <c r="BW3179" s="4"/>
      <c r="BZ3179" s="7"/>
      <c r="CF3179" s="7"/>
      <c r="CG3179" s="14"/>
      <c r="CH3179" s="7"/>
      <c r="CI3179" s="14"/>
      <c r="CJ3179" s="7"/>
      <c r="CK3179" s="14"/>
      <c r="CL3179" s="7"/>
      <c r="CM3179" s="14"/>
    </row>
    <row r="3180" spans="1:91" x14ac:dyDescent="0.3">
      <c r="A3180" s="10">
        <v>151</v>
      </c>
      <c r="B3180" s="36" t="s">
        <v>1028</v>
      </c>
      <c r="G3180" s="36" t="s">
        <v>8607</v>
      </c>
      <c r="K3180" s="7"/>
      <c r="L3180" s="7" t="s">
        <v>834</v>
      </c>
      <c r="M3180" s="7" t="s">
        <v>615</v>
      </c>
      <c r="N3180" s="4"/>
      <c r="O3180" s="4"/>
      <c r="P3180" s="4"/>
      <c r="Q3180" s="4"/>
      <c r="R3180" s="4"/>
      <c r="S3180" s="4"/>
      <c r="T3180" s="4"/>
      <c r="U3180" s="4"/>
      <c r="V3180" s="4"/>
      <c r="W3180" s="4"/>
      <c r="X3180" s="4"/>
      <c r="Y3180" s="4"/>
      <c r="Z3180" s="4"/>
      <c r="AA3180" s="4"/>
      <c r="AB3180" s="4"/>
      <c r="AC3180" s="4"/>
      <c r="AD3180" s="4"/>
      <c r="AE3180" s="4"/>
      <c r="AF3180" s="4"/>
      <c r="AG3180" s="4"/>
      <c r="AH3180" s="4"/>
      <c r="AI3180" s="4"/>
      <c r="AJ3180" s="4"/>
      <c r="AK3180" s="4"/>
      <c r="AL3180" s="4"/>
      <c r="AM3180" s="4"/>
      <c r="AN3180" s="4"/>
      <c r="AO3180" s="4"/>
      <c r="AP3180" s="4"/>
      <c r="AQ3180" s="4"/>
      <c r="AR3180" s="4"/>
      <c r="AS3180" s="4"/>
      <c r="AT3180" s="4"/>
      <c r="AU3180" s="4"/>
      <c r="AV3180" s="4"/>
      <c r="AW3180" s="4"/>
      <c r="AX3180" s="4"/>
      <c r="AY3180" s="4"/>
      <c r="AZ3180" s="4"/>
      <c r="BA3180" s="4"/>
      <c r="BB3180" s="4"/>
      <c r="BC3180" s="4"/>
      <c r="BD3180" s="4"/>
      <c r="BE3180" s="4"/>
      <c r="BF3180" s="4"/>
      <c r="BG3180" s="4"/>
      <c r="BH3180" s="4"/>
      <c r="BI3180" s="4"/>
      <c r="BJ3180" s="4"/>
      <c r="BK3180" s="4"/>
      <c r="BL3180" s="4"/>
      <c r="BM3180" s="4"/>
      <c r="BN3180" s="4"/>
      <c r="BO3180" s="4"/>
      <c r="BP3180" s="4"/>
      <c r="BQ3180" s="4"/>
      <c r="BR3180" s="4"/>
      <c r="BS3180" s="4"/>
      <c r="BT3180" s="4"/>
      <c r="BU3180" s="4"/>
      <c r="BV3180" s="4"/>
      <c r="BW3180" s="4"/>
      <c r="BZ3180" s="7"/>
      <c r="CF3180" s="7"/>
      <c r="CG3180" s="14"/>
      <c r="CH3180" s="7"/>
      <c r="CI3180" s="14"/>
      <c r="CJ3180" s="7"/>
      <c r="CK3180" s="14"/>
      <c r="CL3180" s="7"/>
      <c r="CM3180" s="14"/>
    </row>
    <row r="3181" spans="1:91" x14ac:dyDescent="0.3">
      <c r="A3181" s="10">
        <v>151</v>
      </c>
      <c r="B3181" s="36" t="s">
        <v>1058</v>
      </c>
      <c r="G3181" s="36" t="s">
        <v>8608</v>
      </c>
      <c r="K3181" s="7"/>
      <c r="L3181" s="7" t="s">
        <v>834</v>
      </c>
      <c r="M3181" s="7" t="s">
        <v>669</v>
      </c>
      <c r="N3181" s="4"/>
      <c r="O3181" s="4"/>
      <c r="P3181" s="4"/>
      <c r="Q3181" s="4"/>
      <c r="R3181" s="4"/>
      <c r="S3181" s="4"/>
      <c r="T3181" s="4"/>
      <c r="U3181" s="4"/>
      <c r="V3181" s="4"/>
      <c r="W3181" s="4"/>
      <c r="X3181" s="4"/>
      <c r="Y3181" s="4"/>
      <c r="Z3181" s="4"/>
      <c r="AA3181" s="4"/>
      <c r="AB3181" s="4"/>
      <c r="AC3181" s="4"/>
      <c r="AD3181" s="4"/>
      <c r="AE3181" s="4"/>
      <c r="AF3181" s="4"/>
      <c r="AG3181" s="4"/>
      <c r="AH3181" s="4"/>
      <c r="AI3181" s="4"/>
      <c r="AJ3181" s="4"/>
      <c r="AK3181" s="4"/>
      <c r="AL3181" s="4"/>
      <c r="AM3181" s="4"/>
      <c r="AN3181" s="4"/>
      <c r="AO3181" s="4"/>
      <c r="AP3181" s="4"/>
      <c r="AQ3181" s="4"/>
      <c r="AR3181" s="4"/>
      <c r="AS3181" s="4"/>
      <c r="AT3181" s="4"/>
      <c r="AU3181" s="4"/>
      <c r="AV3181" s="4"/>
      <c r="AW3181" s="4"/>
      <c r="AX3181" s="4"/>
      <c r="AY3181" s="4"/>
      <c r="AZ3181" s="4"/>
      <c r="BA3181" s="4"/>
      <c r="BB3181" s="4"/>
      <c r="BC3181" s="4"/>
      <c r="BD3181" s="4"/>
      <c r="BE3181" s="4"/>
      <c r="BF3181" s="4"/>
      <c r="BG3181" s="4"/>
      <c r="BH3181" s="4"/>
      <c r="BI3181" s="4"/>
      <c r="BJ3181" s="4"/>
      <c r="BK3181" s="4"/>
      <c r="BL3181" s="4"/>
      <c r="BM3181" s="4"/>
      <c r="BN3181" s="4"/>
      <c r="BO3181" s="4"/>
      <c r="BP3181" s="4"/>
      <c r="BQ3181" s="4"/>
      <c r="BR3181" s="4"/>
      <c r="BS3181" s="4"/>
      <c r="BT3181" s="4"/>
      <c r="BU3181" s="4"/>
      <c r="BV3181" s="4"/>
      <c r="BW3181" s="4"/>
      <c r="BZ3181" s="7"/>
      <c r="CF3181" s="7"/>
      <c r="CG3181" s="14"/>
      <c r="CH3181" s="7"/>
      <c r="CI3181" s="14"/>
      <c r="CJ3181" s="7"/>
      <c r="CK3181" s="14"/>
      <c r="CL3181" s="7"/>
      <c r="CM3181" s="14"/>
    </row>
    <row r="3182" spans="1:91" x14ac:dyDescent="0.3">
      <c r="A3182" s="10">
        <v>151</v>
      </c>
      <c r="B3182" s="36" t="s">
        <v>1698</v>
      </c>
      <c r="G3182" s="36" t="s">
        <v>8609</v>
      </c>
      <c r="K3182" s="7"/>
      <c r="L3182" s="7" t="s">
        <v>834</v>
      </c>
      <c r="M3182" s="7" t="s">
        <v>618</v>
      </c>
      <c r="N3182" s="4"/>
      <c r="O3182" s="4"/>
      <c r="P3182" s="4"/>
      <c r="Q3182" s="4"/>
      <c r="R3182" s="4"/>
      <c r="S3182" s="4"/>
      <c r="T3182" s="4"/>
      <c r="U3182" s="4"/>
      <c r="V3182" s="4"/>
      <c r="W3182" s="4"/>
      <c r="X3182" s="4"/>
      <c r="Y3182" s="4"/>
      <c r="Z3182" s="4"/>
      <c r="AA3182" s="4"/>
      <c r="AB3182" s="4"/>
      <c r="AC3182" s="4"/>
      <c r="AD3182" s="4"/>
      <c r="AE3182" s="4"/>
      <c r="AF3182" s="4"/>
      <c r="AG3182" s="4"/>
      <c r="AH3182" s="4"/>
      <c r="AI3182" s="4"/>
      <c r="AJ3182" s="4"/>
      <c r="AK3182" s="4"/>
      <c r="AL3182" s="4"/>
      <c r="AM3182" s="4"/>
      <c r="AN3182" s="4"/>
      <c r="AO3182" s="4"/>
      <c r="AP3182" s="4"/>
      <c r="AQ3182" s="4"/>
      <c r="AR3182" s="4"/>
      <c r="AS3182" s="4"/>
      <c r="AT3182" s="4"/>
      <c r="AU3182" s="4"/>
      <c r="AV3182" s="4"/>
      <c r="AW3182" s="4"/>
      <c r="AX3182" s="4"/>
      <c r="AY3182" s="4"/>
      <c r="AZ3182" s="4"/>
      <c r="BA3182" s="4"/>
      <c r="BB3182" s="4"/>
      <c r="BC3182" s="4"/>
      <c r="BD3182" s="4"/>
      <c r="BE3182" s="4"/>
      <c r="BF3182" s="4"/>
      <c r="BG3182" s="4"/>
      <c r="BH3182" s="4"/>
      <c r="BI3182" s="4"/>
      <c r="BJ3182" s="4"/>
      <c r="BK3182" s="4"/>
      <c r="BL3182" s="4"/>
      <c r="BM3182" s="4"/>
      <c r="BN3182" s="4"/>
      <c r="BO3182" s="4"/>
      <c r="BP3182" s="4"/>
      <c r="BQ3182" s="4"/>
      <c r="BR3182" s="4"/>
      <c r="BS3182" s="4"/>
      <c r="BT3182" s="4"/>
      <c r="BU3182" s="4"/>
      <c r="BV3182" s="4"/>
      <c r="BW3182" s="4"/>
      <c r="BZ3182" s="7"/>
      <c r="CF3182" s="7"/>
      <c r="CG3182" s="14"/>
      <c r="CH3182" s="7"/>
      <c r="CI3182" s="14"/>
      <c r="CJ3182" s="7"/>
      <c r="CK3182" s="14"/>
      <c r="CL3182" s="7"/>
      <c r="CM3182" s="14"/>
    </row>
    <row r="3183" spans="1:91" x14ac:dyDescent="0.3">
      <c r="A3183" s="10">
        <v>151</v>
      </c>
      <c r="B3183" s="36" t="s">
        <v>895</v>
      </c>
      <c r="G3183" s="36" t="s">
        <v>8610</v>
      </c>
      <c r="K3183" s="7"/>
      <c r="L3183" s="7" t="s">
        <v>834</v>
      </c>
      <c r="M3183" s="7" t="s">
        <v>618</v>
      </c>
      <c r="N3183" s="4"/>
      <c r="O3183" s="4"/>
      <c r="P3183" s="4"/>
      <c r="Q3183" s="4"/>
      <c r="R3183" s="4"/>
      <c r="S3183" s="4"/>
      <c r="T3183" s="4"/>
      <c r="U3183" s="4"/>
      <c r="V3183" s="4"/>
      <c r="W3183" s="4"/>
      <c r="X3183" s="4"/>
      <c r="Y3183" s="4"/>
      <c r="Z3183" s="4"/>
      <c r="AA3183" s="4"/>
      <c r="AB3183" s="4"/>
      <c r="AC3183" s="4"/>
      <c r="AD3183" s="4"/>
      <c r="AE3183" s="4"/>
      <c r="AF3183" s="4"/>
      <c r="AG3183" s="4"/>
      <c r="AH3183" s="4"/>
      <c r="AI3183" s="4"/>
      <c r="AJ3183" s="4"/>
      <c r="AK3183" s="4"/>
      <c r="AL3183" s="4"/>
      <c r="AM3183" s="4"/>
      <c r="AN3183" s="4"/>
      <c r="AO3183" s="4"/>
      <c r="AP3183" s="4"/>
      <c r="AQ3183" s="4"/>
      <c r="AR3183" s="4"/>
      <c r="AS3183" s="4"/>
      <c r="AT3183" s="4"/>
      <c r="AU3183" s="4"/>
      <c r="AV3183" s="4"/>
      <c r="AW3183" s="4"/>
      <c r="AX3183" s="4"/>
      <c r="AY3183" s="4"/>
      <c r="AZ3183" s="4"/>
      <c r="BA3183" s="4"/>
      <c r="BB3183" s="4"/>
      <c r="BC3183" s="4"/>
      <c r="BD3183" s="4"/>
      <c r="BE3183" s="4"/>
      <c r="BF3183" s="4"/>
      <c r="BG3183" s="4"/>
      <c r="BH3183" s="4"/>
      <c r="BI3183" s="4"/>
      <c r="BJ3183" s="4"/>
      <c r="BK3183" s="4"/>
      <c r="BL3183" s="4"/>
      <c r="BM3183" s="4"/>
      <c r="BN3183" s="4"/>
      <c r="BO3183" s="4"/>
      <c r="BP3183" s="4"/>
      <c r="BQ3183" s="4"/>
      <c r="BR3183" s="4"/>
      <c r="BS3183" s="4"/>
      <c r="BT3183" s="4"/>
      <c r="BU3183" s="4"/>
      <c r="BV3183" s="4"/>
      <c r="BW3183" s="4"/>
      <c r="BZ3183" s="7"/>
      <c r="CF3183" s="7"/>
      <c r="CG3183" s="14"/>
      <c r="CH3183" s="7"/>
      <c r="CI3183" s="14"/>
      <c r="CJ3183" s="7"/>
      <c r="CK3183" s="14"/>
      <c r="CL3183" s="7"/>
      <c r="CM3183" s="14"/>
    </row>
    <row r="3184" spans="1:91" x14ac:dyDescent="0.3">
      <c r="A3184" s="10">
        <v>151</v>
      </c>
      <c r="B3184" s="36" t="s">
        <v>852</v>
      </c>
      <c r="G3184" s="36" t="s">
        <v>8611</v>
      </c>
      <c r="K3184" s="7"/>
      <c r="L3184" s="7" t="s">
        <v>834</v>
      </c>
      <c r="M3184" s="7" t="s">
        <v>627</v>
      </c>
      <c r="N3184" s="4"/>
      <c r="O3184" s="4"/>
      <c r="P3184" s="4"/>
      <c r="Q3184" s="4"/>
      <c r="R3184" s="4"/>
      <c r="S3184" s="4"/>
      <c r="T3184" s="4"/>
      <c r="U3184" s="4"/>
      <c r="V3184" s="4"/>
      <c r="W3184" s="4"/>
      <c r="X3184" s="4"/>
      <c r="Y3184" s="4"/>
      <c r="Z3184" s="4"/>
      <c r="AA3184" s="4"/>
      <c r="AB3184" s="4"/>
      <c r="AC3184" s="4"/>
      <c r="AD3184" s="4"/>
      <c r="AE3184" s="4"/>
      <c r="AF3184" s="4"/>
      <c r="AG3184" s="4"/>
      <c r="AH3184" s="4"/>
      <c r="AI3184" s="4"/>
      <c r="AJ3184" s="4"/>
      <c r="AK3184" s="4"/>
      <c r="AL3184" s="4"/>
      <c r="AM3184" s="4"/>
      <c r="AN3184" s="4"/>
      <c r="AO3184" s="4"/>
      <c r="AP3184" s="4"/>
      <c r="AQ3184" s="4"/>
      <c r="AR3184" s="4"/>
      <c r="AS3184" s="4"/>
      <c r="AT3184" s="4"/>
      <c r="AU3184" s="4"/>
      <c r="AV3184" s="4"/>
      <c r="AW3184" s="4"/>
      <c r="AX3184" s="4"/>
      <c r="AY3184" s="4"/>
      <c r="AZ3184" s="4"/>
      <c r="BA3184" s="4"/>
      <c r="BB3184" s="4"/>
      <c r="BC3184" s="4"/>
      <c r="BD3184" s="4"/>
      <c r="BE3184" s="4"/>
      <c r="BF3184" s="4"/>
      <c r="BG3184" s="4"/>
      <c r="BH3184" s="4"/>
      <c r="BI3184" s="4"/>
      <c r="BJ3184" s="4"/>
      <c r="BK3184" s="4"/>
      <c r="BL3184" s="4"/>
      <c r="BM3184" s="4"/>
      <c r="BN3184" s="4"/>
      <c r="BO3184" s="4"/>
      <c r="BP3184" s="4"/>
      <c r="BQ3184" s="4"/>
      <c r="BR3184" s="4"/>
      <c r="BS3184" s="4"/>
      <c r="BT3184" s="4"/>
      <c r="BU3184" s="4"/>
      <c r="BV3184" s="4"/>
      <c r="BW3184" s="4"/>
      <c r="BZ3184" s="7"/>
      <c r="CF3184" s="7"/>
      <c r="CG3184" s="14"/>
      <c r="CH3184" s="7"/>
      <c r="CI3184" s="14"/>
      <c r="CJ3184" s="7"/>
      <c r="CK3184" s="14"/>
      <c r="CL3184" s="7"/>
      <c r="CM3184" s="14"/>
    </row>
    <row r="3185" spans="1:91" x14ac:dyDescent="0.3">
      <c r="A3185" s="10">
        <v>151</v>
      </c>
      <c r="B3185" s="36" t="s">
        <v>888</v>
      </c>
      <c r="G3185" s="36" t="s">
        <v>8612</v>
      </c>
      <c r="K3185" s="7"/>
      <c r="L3185" s="7" t="s">
        <v>834</v>
      </c>
      <c r="M3185" s="7" t="s">
        <v>765</v>
      </c>
      <c r="N3185" s="4"/>
      <c r="O3185" s="4"/>
      <c r="P3185" s="4"/>
      <c r="Q3185" s="4"/>
      <c r="R3185" s="4"/>
      <c r="S3185" s="4"/>
      <c r="T3185" s="4"/>
      <c r="U3185" s="4"/>
      <c r="V3185" s="4"/>
      <c r="W3185" s="4"/>
      <c r="X3185" s="4"/>
      <c r="Y3185" s="4"/>
      <c r="Z3185" s="4"/>
      <c r="AA3185" s="4"/>
      <c r="AB3185" s="4"/>
      <c r="AC3185" s="4"/>
      <c r="AD3185" s="4"/>
      <c r="AE3185" s="4"/>
      <c r="AF3185" s="4"/>
      <c r="AG3185" s="4"/>
      <c r="AH3185" s="4"/>
      <c r="AI3185" s="4"/>
      <c r="AJ3185" s="4"/>
      <c r="AK3185" s="4"/>
      <c r="AL3185" s="4"/>
      <c r="AM3185" s="4"/>
      <c r="AN3185" s="4"/>
      <c r="AO3185" s="4"/>
      <c r="AP3185" s="4"/>
      <c r="AQ3185" s="4"/>
      <c r="AR3185" s="4"/>
      <c r="AS3185" s="4"/>
      <c r="AT3185" s="4"/>
      <c r="AU3185" s="4"/>
      <c r="AV3185" s="4"/>
      <c r="AW3185" s="4"/>
      <c r="AX3185" s="4"/>
      <c r="AY3185" s="4"/>
      <c r="AZ3185" s="4"/>
      <c r="BA3185" s="4"/>
      <c r="BB3185" s="4"/>
      <c r="BC3185" s="4"/>
      <c r="BD3185" s="4"/>
      <c r="BE3185" s="4"/>
      <c r="BF3185" s="4"/>
      <c r="BG3185" s="4"/>
      <c r="BH3185" s="4"/>
      <c r="BI3185" s="4"/>
      <c r="BJ3185" s="4"/>
      <c r="BK3185" s="4"/>
      <c r="BL3185" s="4"/>
      <c r="BM3185" s="4"/>
      <c r="BN3185" s="4"/>
      <c r="BO3185" s="4"/>
      <c r="BP3185" s="4"/>
      <c r="BQ3185" s="4"/>
      <c r="BR3185" s="4"/>
      <c r="BS3185" s="4"/>
      <c r="BT3185" s="4"/>
      <c r="BU3185" s="4"/>
      <c r="BV3185" s="4"/>
      <c r="BW3185" s="4"/>
      <c r="BZ3185" s="7"/>
      <c r="CF3185" s="7"/>
      <c r="CG3185" s="14"/>
      <c r="CH3185" s="7"/>
      <c r="CI3185" s="14"/>
      <c r="CJ3185" s="7"/>
      <c r="CK3185" s="14"/>
      <c r="CL3185" s="7"/>
      <c r="CM3185" s="14"/>
    </row>
    <row r="3186" spans="1:91" x14ac:dyDescent="0.3">
      <c r="A3186" s="10">
        <v>151</v>
      </c>
      <c r="B3186" s="36" t="s">
        <v>913</v>
      </c>
      <c r="G3186" s="36" t="s">
        <v>8613</v>
      </c>
      <c r="K3186" s="7"/>
      <c r="L3186" s="7" t="s">
        <v>834</v>
      </c>
      <c r="M3186" s="7" t="s">
        <v>615</v>
      </c>
      <c r="N3186" s="4"/>
      <c r="O3186" s="4"/>
      <c r="P3186" s="4"/>
      <c r="Q3186" s="4"/>
      <c r="R3186" s="4"/>
      <c r="S3186" s="4"/>
      <c r="T3186" s="4"/>
      <c r="U3186" s="4"/>
      <c r="V3186" s="4"/>
      <c r="W3186" s="4"/>
      <c r="X3186" s="4"/>
      <c r="Y3186" s="4"/>
      <c r="Z3186" s="4"/>
      <c r="AA3186" s="4"/>
      <c r="AB3186" s="4"/>
      <c r="AC3186" s="4"/>
      <c r="AD3186" s="4"/>
      <c r="AE3186" s="4"/>
      <c r="AF3186" s="4"/>
      <c r="AG3186" s="4"/>
      <c r="AH3186" s="4"/>
      <c r="AI3186" s="4"/>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4"/>
      <c r="BH3186" s="4"/>
      <c r="BI3186" s="4"/>
      <c r="BJ3186" s="4"/>
      <c r="BK3186" s="4"/>
      <c r="BL3186" s="4"/>
      <c r="BM3186" s="4"/>
      <c r="BN3186" s="4"/>
      <c r="BO3186" s="4"/>
      <c r="BP3186" s="4"/>
      <c r="BQ3186" s="4"/>
      <c r="BR3186" s="4"/>
      <c r="BS3186" s="4"/>
      <c r="BT3186" s="4"/>
      <c r="BU3186" s="4"/>
      <c r="BV3186" s="4"/>
      <c r="BW3186" s="4"/>
      <c r="BZ3186" s="7"/>
      <c r="CF3186" s="7"/>
      <c r="CG3186" s="14"/>
      <c r="CH3186" s="7"/>
      <c r="CI3186" s="14"/>
      <c r="CJ3186" s="7"/>
      <c r="CK3186" s="14"/>
      <c r="CL3186" s="7"/>
      <c r="CM3186" s="14"/>
    </row>
    <row r="3187" spans="1:91" x14ac:dyDescent="0.3">
      <c r="A3187" s="10">
        <v>151</v>
      </c>
      <c r="B3187" s="36" t="s">
        <v>921</v>
      </c>
      <c r="G3187" s="36" t="s">
        <v>8614</v>
      </c>
      <c r="K3187" s="7"/>
      <c r="L3187" s="7" t="s">
        <v>834</v>
      </c>
      <c r="M3187" s="7" t="s">
        <v>618</v>
      </c>
      <c r="N3187" s="4"/>
      <c r="O3187" s="4"/>
      <c r="P3187" s="4"/>
      <c r="Q3187" s="4"/>
      <c r="R3187" s="4"/>
      <c r="S3187" s="4"/>
      <c r="T3187" s="4"/>
      <c r="U3187" s="4"/>
      <c r="V3187" s="4"/>
      <c r="W3187" s="4"/>
      <c r="X3187" s="4"/>
      <c r="Y3187" s="4"/>
      <c r="Z3187" s="4"/>
      <c r="AA3187" s="4"/>
      <c r="AB3187" s="4"/>
      <c r="AC3187" s="4"/>
      <c r="AD3187" s="4"/>
      <c r="AE3187" s="4"/>
      <c r="AF3187" s="4"/>
      <c r="AG3187" s="4"/>
      <c r="AH3187" s="4"/>
      <c r="AI3187" s="4"/>
      <c r="AJ3187" s="4"/>
      <c r="AK3187" s="4"/>
      <c r="AL3187" s="4"/>
      <c r="AM3187" s="4"/>
      <c r="AN3187" s="4"/>
      <c r="AO3187" s="4"/>
      <c r="AP3187" s="4"/>
      <c r="AQ3187" s="4"/>
      <c r="AR3187" s="4"/>
      <c r="AS3187" s="4"/>
      <c r="AT3187" s="4"/>
      <c r="AU3187" s="4"/>
      <c r="AV3187" s="4"/>
      <c r="AW3187" s="4"/>
      <c r="AX3187" s="4"/>
      <c r="AY3187" s="4"/>
      <c r="AZ3187" s="4"/>
      <c r="BA3187" s="4"/>
      <c r="BB3187" s="4"/>
      <c r="BC3187" s="4"/>
      <c r="BD3187" s="4"/>
      <c r="BE3187" s="4"/>
      <c r="BF3187" s="4"/>
      <c r="BG3187" s="4"/>
      <c r="BH3187" s="4"/>
      <c r="BI3187" s="4"/>
      <c r="BJ3187" s="4"/>
      <c r="BK3187" s="4"/>
      <c r="BL3187" s="4"/>
      <c r="BM3187" s="4"/>
      <c r="BN3187" s="4"/>
      <c r="BO3187" s="4"/>
      <c r="BP3187" s="4"/>
      <c r="BQ3187" s="4"/>
      <c r="BR3187" s="4"/>
      <c r="BS3187" s="4"/>
      <c r="BT3187" s="4"/>
      <c r="BU3187" s="4"/>
      <c r="BV3187" s="4"/>
      <c r="BW3187" s="4"/>
      <c r="BZ3187" s="7"/>
      <c r="CF3187" s="7"/>
      <c r="CG3187" s="14"/>
      <c r="CH3187" s="7"/>
      <c r="CI3187" s="14"/>
      <c r="CJ3187" s="7"/>
      <c r="CK3187" s="14"/>
      <c r="CL3187" s="7"/>
      <c r="CM3187" s="14"/>
    </row>
    <row r="3188" spans="1:91" x14ac:dyDescent="0.3">
      <c r="A3188" s="10">
        <v>151</v>
      </c>
      <c r="B3188" s="36" t="s">
        <v>921</v>
      </c>
      <c r="G3188" s="36" t="s">
        <v>8615</v>
      </c>
      <c r="K3188" s="7"/>
      <c r="L3188" s="7" t="s">
        <v>834</v>
      </c>
      <c r="M3188" s="7" t="s">
        <v>618</v>
      </c>
      <c r="N3188" s="4"/>
      <c r="O3188" s="4"/>
      <c r="P3188" s="4"/>
      <c r="Q3188" s="4"/>
      <c r="R3188" s="4"/>
      <c r="S3188" s="4"/>
      <c r="T3188" s="4"/>
      <c r="U3188" s="4"/>
      <c r="V3188" s="4"/>
      <c r="W3188" s="4"/>
      <c r="X3188" s="4"/>
      <c r="Y3188" s="4"/>
      <c r="Z3188" s="4"/>
      <c r="AA3188" s="4"/>
      <c r="AB3188" s="4"/>
      <c r="AC3188" s="4"/>
      <c r="AD3188" s="4"/>
      <c r="AE3188" s="4"/>
      <c r="AF3188" s="4"/>
      <c r="AG3188" s="4"/>
      <c r="AH3188" s="4"/>
      <c r="AI3188" s="4"/>
      <c r="AJ3188" s="4"/>
      <c r="AK3188" s="4"/>
      <c r="AL3188" s="4"/>
      <c r="AM3188" s="4"/>
      <c r="AN3188" s="4"/>
      <c r="AO3188" s="4"/>
      <c r="AP3188" s="4"/>
      <c r="AQ3188" s="4"/>
      <c r="AR3188" s="4"/>
      <c r="AS3188" s="4"/>
      <c r="AT3188" s="4"/>
      <c r="AU3188" s="4"/>
      <c r="AV3188" s="4"/>
      <c r="AW3188" s="4"/>
      <c r="AX3188" s="4"/>
      <c r="AY3188" s="4"/>
      <c r="AZ3188" s="4"/>
      <c r="BA3188" s="4"/>
      <c r="BB3188" s="4"/>
      <c r="BC3188" s="4"/>
      <c r="BD3188" s="4"/>
      <c r="BE3188" s="4"/>
      <c r="BF3188" s="4"/>
      <c r="BG3188" s="4"/>
      <c r="BH3188" s="4"/>
      <c r="BI3188" s="4"/>
      <c r="BJ3188" s="4"/>
      <c r="BK3188" s="4"/>
      <c r="BL3188" s="4"/>
      <c r="BM3188" s="4"/>
      <c r="BN3188" s="4"/>
      <c r="BO3188" s="4"/>
      <c r="BP3188" s="4"/>
      <c r="BQ3188" s="4"/>
      <c r="BR3188" s="4"/>
      <c r="BS3188" s="4"/>
      <c r="BT3188" s="4"/>
      <c r="BU3188" s="4"/>
      <c r="BV3188" s="4"/>
      <c r="BW3188" s="4"/>
      <c r="BZ3188" s="7"/>
      <c r="CF3188" s="7"/>
      <c r="CG3188" s="14"/>
      <c r="CH3188" s="7"/>
      <c r="CI3188" s="14"/>
      <c r="CJ3188" s="7"/>
      <c r="CK3188" s="14"/>
      <c r="CL3188" s="7"/>
      <c r="CM3188" s="14"/>
    </row>
    <row r="3189" spans="1:91" x14ac:dyDescent="0.3">
      <c r="A3189" s="10">
        <v>151</v>
      </c>
      <c r="B3189" s="36" t="s">
        <v>1448</v>
      </c>
      <c r="G3189" s="36" t="s">
        <v>8616</v>
      </c>
      <c r="K3189" s="7"/>
      <c r="L3189" s="7" t="s">
        <v>834</v>
      </c>
      <c r="M3189" s="7" t="s">
        <v>618</v>
      </c>
      <c r="N3189" s="4"/>
      <c r="O3189" s="4"/>
      <c r="P3189" s="4"/>
      <c r="Q3189" s="4"/>
      <c r="R3189" s="4"/>
      <c r="S3189" s="4"/>
      <c r="T3189" s="4"/>
      <c r="U3189" s="4"/>
      <c r="V3189" s="4"/>
      <c r="W3189" s="4"/>
      <c r="X3189" s="4"/>
      <c r="Y3189" s="4"/>
      <c r="Z3189" s="4"/>
      <c r="AA3189" s="4"/>
      <c r="AB3189" s="4"/>
      <c r="AC3189" s="4"/>
      <c r="AD3189" s="4"/>
      <c r="AE3189" s="4"/>
      <c r="AF3189" s="4"/>
      <c r="AG3189" s="4"/>
      <c r="AH3189" s="4"/>
      <c r="AI3189" s="4"/>
      <c r="AJ3189" s="4"/>
      <c r="AK3189" s="4"/>
      <c r="AL3189" s="4"/>
      <c r="AM3189" s="4"/>
      <c r="AN3189" s="4"/>
      <c r="AO3189" s="4"/>
      <c r="AP3189" s="4"/>
      <c r="AQ3189" s="4"/>
      <c r="AR3189" s="4"/>
      <c r="AS3189" s="4"/>
      <c r="AT3189" s="4"/>
      <c r="AU3189" s="4"/>
      <c r="AV3189" s="4"/>
      <c r="AW3189" s="4"/>
      <c r="AX3189" s="4"/>
      <c r="AY3189" s="4"/>
      <c r="AZ3189" s="4"/>
      <c r="BA3189" s="4"/>
      <c r="BB3189" s="4"/>
      <c r="BC3189" s="4"/>
      <c r="BD3189" s="4"/>
      <c r="BE3189" s="4"/>
      <c r="BF3189" s="4"/>
      <c r="BG3189" s="4"/>
      <c r="BH3189" s="4"/>
      <c r="BI3189" s="4"/>
      <c r="BJ3189" s="4"/>
      <c r="BK3189" s="4"/>
      <c r="BL3189" s="4"/>
      <c r="BM3189" s="4"/>
      <c r="BN3189" s="4"/>
      <c r="BO3189" s="4"/>
      <c r="BP3189" s="4"/>
      <c r="BQ3189" s="4"/>
      <c r="BR3189" s="4"/>
      <c r="BS3189" s="4"/>
      <c r="BT3189" s="4"/>
      <c r="BU3189" s="4"/>
      <c r="BV3189" s="4"/>
      <c r="BW3189" s="4"/>
      <c r="BZ3189" s="7"/>
      <c r="CF3189" s="7"/>
      <c r="CG3189" s="14"/>
      <c r="CH3189" s="7"/>
      <c r="CI3189" s="14"/>
      <c r="CJ3189" s="7"/>
      <c r="CK3189" s="14"/>
      <c r="CL3189" s="7"/>
      <c r="CM3189" s="14"/>
    </row>
    <row r="3190" spans="1:91" x14ac:dyDescent="0.3">
      <c r="A3190" s="10">
        <v>151</v>
      </c>
      <c r="B3190" s="36" t="s">
        <v>921</v>
      </c>
      <c r="G3190" s="36" t="s">
        <v>8617</v>
      </c>
      <c r="K3190" s="7"/>
      <c r="L3190" s="7" t="s">
        <v>834</v>
      </c>
      <c r="M3190" s="7" t="s">
        <v>639</v>
      </c>
      <c r="N3190" s="4"/>
      <c r="O3190" s="4"/>
      <c r="P3190" s="4"/>
      <c r="Q3190" s="4"/>
      <c r="R3190" s="4"/>
      <c r="S3190" s="4"/>
      <c r="T3190" s="4"/>
      <c r="U3190" s="4"/>
      <c r="V3190" s="4"/>
      <c r="W3190" s="4"/>
      <c r="X3190" s="4"/>
      <c r="Y3190" s="4"/>
      <c r="Z3190" s="4"/>
      <c r="AA3190" s="4"/>
      <c r="AB3190" s="4"/>
      <c r="AC3190" s="4"/>
      <c r="AD3190" s="4"/>
      <c r="AE3190" s="4"/>
      <c r="AF3190" s="4"/>
      <c r="AG3190" s="4"/>
      <c r="AH3190" s="4"/>
      <c r="AI3190" s="4"/>
      <c r="AJ3190" s="4"/>
      <c r="AK3190" s="4"/>
      <c r="AL3190" s="4"/>
      <c r="AM3190" s="4"/>
      <c r="AN3190" s="4"/>
      <c r="AO3190" s="4"/>
      <c r="AP3190" s="4"/>
      <c r="AQ3190" s="4"/>
      <c r="AR3190" s="4"/>
      <c r="AS3190" s="4"/>
      <c r="AT3190" s="4"/>
      <c r="AU3190" s="4"/>
      <c r="AV3190" s="4"/>
      <c r="AW3190" s="4"/>
      <c r="AX3190" s="4"/>
      <c r="AY3190" s="4"/>
      <c r="AZ3190" s="4"/>
      <c r="BA3190" s="4"/>
      <c r="BB3190" s="4"/>
      <c r="BC3190" s="4"/>
      <c r="BD3190" s="4"/>
      <c r="BE3190" s="4"/>
      <c r="BF3190" s="4"/>
      <c r="BG3190" s="4"/>
      <c r="BH3190" s="4"/>
      <c r="BI3190" s="4"/>
      <c r="BJ3190" s="4"/>
      <c r="BK3190" s="4"/>
      <c r="BL3190" s="4"/>
      <c r="BM3190" s="4"/>
      <c r="BN3190" s="4"/>
      <c r="BO3190" s="4"/>
      <c r="BP3190" s="4"/>
      <c r="BQ3190" s="4"/>
      <c r="BR3190" s="4"/>
      <c r="BS3190" s="4"/>
      <c r="BT3190" s="4"/>
      <c r="BU3190" s="4"/>
      <c r="BV3190" s="4"/>
      <c r="BW3190" s="4"/>
      <c r="BZ3190" s="7"/>
      <c r="CF3190" s="7"/>
      <c r="CG3190" s="14"/>
      <c r="CH3190" s="7"/>
      <c r="CI3190" s="14"/>
      <c r="CJ3190" s="7"/>
      <c r="CK3190" s="14"/>
      <c r="CL3190" s="7"/>
      <c r="CM3190" s="14"/>
    </row>
    <row r="3191" spans="1:91" x14ac:dyDescent="0.3">
      <c r="A3191" s="10">
        <v>151</v>
      </c>
      <c r="B3191" s="36" t="s">
        <v>860</v>
      </c>
      <c r="G3191" s="36" t="s">
        <v>8618</v>
      </c>
      <c r="K3191" s="7"/>
      <c r="L3191" s="7" t="s">
        <v>834</v>
      </c>
      <c r="M3191" s="7" t="s">
        <v>615</v>
      </c>
      <c r="N3191" s="4"/>
      <c r="O3191" s="4"/>
      <c r="P3191" s="4"/>
      <c r="Q3191" s="4"/>
      <c r="R3191" s="4"/>
      <c r="S3191" s="4"/>
      <c r="T3191" s="4"/>
      <c r="U3191" s="4"/>
      <c r="V3191" s="4"/>
      <c r="W3191" s="4"/>
      <c r="X3191" s="4"/>
      <c r="Y3191" s="4"/>
      <c r="Z3191" s="4"/>
      <c r="AA3191" s="4"/>
      <c r="AB3191" s="4"/>
      <c r="AC3191" s="4"/>
      <c r="AD3191" s="4"/>
      <c r="AE3191" s="4"/>
      <c r="AF3191" s="4"/>
      <c r="AG3191" s="4"/>
      <c r="AH3191" s="4"/>
      <c r="AI3191" s="4"/>
      <c r="AJ3191" s="4"/>
      <c r="AK3191" s="4"/>
      <c r="AL3191" s="4"/>
      <c r="AM3191" s="4"/>
      <c r="AN3191" s="4"/>
      <c r="AO3191" s="4"/>
      <c r="AP3191" s="4"/>
      <c r="AQ3191" s="4"/>
      <c r="AR3191" s="4"/>
      <c r="AS3191" s="4"/>
      <c r="AT3191" s="4"/>
      <c r="AU3191" s="4"/>
      <c r="AV3191" s="4"/>
      <c r="AW3191" s="4"/>
      <c r="AX3191" s="4"/>
      <c r="AY3191" s="4"/>
      <c r="AZ3191" s="4"/>
      <c r="BA3191" s="4"/>
      <c r="BB3191" s="4"/>
      <c r="BC3191" s="4"/>
      <c r="BD3191" s="4"/>
      <c r="BE3191" s="4"/>
      <c r="BF3191" s="4"/>
      <c r="BG3191" s="4"/>
      <c r="BH3191" s="4"/>
      <c r="BI3191" s="4"/>
      <c r="BJ3191" s="4"/>
      <c r="BK3191" s="4"/>
      <c r="BL3191" s="4"/>
      <c r="BM3191" s="4"/>
      <c r="BN3191" s="4"/>
      <c r="BO3191" s="4"/>
      <c r="BP3191" s="4"/>
      <c r="BQ3191" s="4"/>
      <c r="BR3191" s="4"/>
      <c r="BS3191" s="4"/>
      <c r="BT3191" s="4"/>
      <c r="BU3191" s="4"/>
      <c r="BV3191" s="4"/>
      <c r="BW3191" s="4"/>
      <c r="BZ3191" s="7"/>
      <c r="CF3191" s="7"/>
      <c r="CG3191" s="14"/>
      <c r="CH3191" s="7"/>
      <c r="CI3191" s="14"/>
      <c r="CJ3191" s="7"/>
      <c r="CK3191" s="14"/>
      <c r="CL3191" s="7"/>
      <c r="CM3191" s="14"/>
    </row>
    <row r="3192" spans="1:91" x14ac:dyDescent="0.3">
      <c r="A3192" s="10">
        <v>151</v>
      </c>
      <c r="B3192" s="36" t="s">
        <v>1036</v>
      </c>
      <c r="G3192" s="36" t="s">
        <v>8619</v>
      </c>
      <c r="K3192" s="7"/>
      <c r="L3192" s="7" t="s">
        <v>834</v>
      </c>
      <c r="M3192" s="7" t="s">
        <v>618</v>
      </c>
      <c r="N3192" s="4"/>
      <c r="O3192" s="4"/>
      <c r="P3192" s="4"/>
      <c r="Q3192" s="4"/>
      <c r="R3192" s="4"/>
      <c r="S3192" s="4"/>
      <c r="T3192" s="4"/>
      <c r="U3192" s="4"/>
      <c r="V3192" s="4"/>
      <c r="W3192" s="4"/>
      <c r="X3192" s="4"/>
      <c r="Y3192" s="4"/>
      <c r="Z3192" s="4"/>
      <c r="AA3192" s="4"/>
      <c r="AB3192" s="4"/>
      <c r="AC3192" s="4"/>
      <c r="AD3192" s="4"/>
      <c r="AE3192" s="4"/>
      <c r="AF3192" s="4"/>
      <c r="AG3192" s="4"/>
      <c r="AH3192" s="4"/>
      <c r="AI3192" s="4"/>
      <c r="AJ3192" s="4"/>
      <c r="AK3192" s="4"/>
      <c r="AL3192" s="4"/>
      <c r="AM3192" s="4"/>
      <c r="AN3192" s="4"/>
      <c r="AO3192" s="4"/>
      <c r="AP3192" s="4"/>
      <c r="AQ3192" s="4"/>
      <c r="AR3192" s="4"/>
      <c r="AS3192" s="4"/>
      <c r="AT3192" s="4"/>
      <c r="AU3192" s="4"/>
      <c r="AV3192" s="4"/>
      <c r="AW3192" s="4"/>
      <c r="AX3192" s="4"/>
      <c r="AY3192" s="4"/>
      <c r="AZ3192" s="4"/>
      <c r="BA3192" s="4"/>
      <c r="BB3192" s="4"/>
      <c r="BC3192" s="4"/>
      <c r="BD3192" s="4"/>
      <c r="BE3192" s="4"/>
      <c r="BF3192" s="4"/>
      <c r="BG3192" s="4"/>
      <c r="BH3192" s="4"/>
      <c r="BI3192" s="4"/>
      <c r="BJ3192" s="4"/>
      <c r="BK3192" s="4"/>
      <c r="BL3192" s="4"/>
      <c r="BM3192" s="4"/>
      <c r="BN3192" s="4"/>
      <c r="BO3192" s="4"/>
      <c r="BP3192" s="4"/>
      <c r="BQ3192" s="4"/>
      <c r="BR3192" s="4"/>
      <c r="BS3192" s="4"/>
      <c r="BT3192" s="4"/>
      <c r="BU3192" s="4"/>
      <c r="BV3192" s="4"/>
      <c r="BW3192" s="4"/>
      <c r="BZ3192" s="7"/>
      <c r="CF3192" s="7"/>
      <c r="CG3192" s="14"/>
      <c r="CH3192" s="7"/>
      <c r="CI3192" s="14"/>
      <c r="CJ3192" s="7"/>
      <c r="CK3192" s="14"/>
      <c r="CL3192" s="7"/>
      <c r="CM3192" s="14"/>
    </row>
    <row r="3193" spans="1:91" x14ac:dyDescent="0.3">
      <c r="A3193" s="10">
        <v>151</v>
      </c>
      <c r="B3193" s="36" t="s">
        <v>3700</v>
      </c>
      <c r="E3193" t="s">
        <v>8620</v>
      </c>
      <c r="G3193" s="36" t="s">
        <v>8621</v>
      </c>
      <c r="K3193" s="7"/>
      <c r="L3193" s="7" t="s">
        <v>834</v>
      </c>
      <c r="M3193" s="7" t="s">
        <v>8620</v>
      </c>
      <c r="N3193" s="4"/>
      <c r="O3193" s="4"/>
      <c r="P3193" s="4"/>
      <c r="Q3193" s="4"/>
      <c r="R3193" s="4"/>
      <c r="S3193" s="4"/>
      <c r="T3193" s="4"/>
      <c r="U3193" s="4"/>
      <c r="V3193" s="4"/>
      <c r="W3193" s="4"/>
      <c r="X3193" s="4"/>
      <c r="Y3193" s="4"/>
      <c r="Z3193" s="4"/>
      <c r="AA3193" s="4"/>
      <c r="AB3193" s="4"/>
      <c r="AC3193" s="4"/>
      <c r="AD3193" s="4"/>
      <c r="AE3193" s="4"/>
      <c r="AF3193" s="4"/>
      <c r="AG3193" s="4"/>
      <c r="AH3193" s="4"/>
      <c r="AI3193" s="4"/>
      <c r="AJ3193" s="4"/>
      <c r="AK3193" s="4"/>
      <c r="AL3193" s="4"/>
      <c r="AM3193" s="4"/>
      <c r="AN3193" s="4"/>
      <c r="AO3193" s="4"/>
      <c r="AP3193" s="4"/>
      <c r="AQ3193" s="4"/>
      <c r="AR3193" s="4"/>
      <c r="AS3193" s="4"/>
      <c r="AT3193" s="4"/>
      <c r="AU3193" s="4"/>
      <c r="AV3193" s="4"/>
      <c r="AW3193" s="4"/>
      <c r="AX3193" s="4"/>
      <c r="AY3193" s="4"/>
      <c r="AZ3193" s="4"/>
      <c r="BA3193" s="4"/>
      <c r="BB3193" s="4"/>
      <c r="BC3193" s="4"/>
      <c r="BD3193" s="4"/>
      <c r="BE3193" s="4"/>
      <c r="BF3193" s="4"/>
      <c r="BG3193" s="4"/>
      <c r="BH3193" s="4"/>
      <c r="BI3193" s="4"/>
      <c r="BJ3193" s="4"/>
      <c r="BK3193" s="4"/>
      <c r="BL3193" s="4"/>
      <c r="BM3193" s="4"/>
      <c r="BN3193" s="4"/>
      <c r="BO3193" s="4"/>
      <c r="BP3193" s="4"/>
      <c r="BQ3193" s="4"/>
      <c r="BR3193" s="4"/>
      <c r="BS3193" s="4"/>
      <c r="BT3193" s="4"/>
      <c r="BU3193" s="4"/>
      <c r="BV3193" s="4"/>
      <c r="BW3193" s="4"/>
      <c r="BZ3193" s="7"/>
      <c r="CF3193" s="7"/>
      <c r="CG3193" s="14"/>
      <c r="CH3193" s="7"/>
      <c r="CI3193" s="14"/>
      <c r="CJ3193" s="7"/>
      <c r="CK3193" s="14"/>
      <c r="CL3193" s="7"/>
      <c r="CM3193" s="14"/>
    </row>
    <row r="3194" spans="1:91" x14ac:dyDescent="0.3">
      <c r="A3194" s="10">
        <v>151</v>
      </c>
      <c r="B3194" s="36" t="s">
        <v>1025</v>
      </c>
      <c r="G3194" s="36" t="s">
        <v>8622</v>
      </c>
      <c r="K3194" s="7"/>
      <c r="L3194" s="7" t="s">
        <v>834</v>
      </c>
      <c r="M3194" s="7" t="s">
        <v>684</v>
      </c>
      <c r="N3194" s="4"/>
      <c r="O3194" s="4"/>
      <c r="P3194" s="4"/>
      <c r="Q3194" s="4"/>
      <c r="R3194" s="4"/>
      <c r="S3194" s="4"/>
      <c r="T3194" s="4"/>
      <c r="U3194" s="4"/>
      <c r="V3194" s="4"/>
      <c r="W3194" s="4"/>
      <c r="X3194" s="4"/>
      <c r="Y3194" s="4"/>
      <c r="Z3194" s="4"/>
      <c r="AA3194" s="4"/>
      <c r="AB3194" s="4"/>
      <c r="AC3194" s="4"/>
      <c r="AD3194" s="4"/>
      <c r="AE3194" s="4"/>
      <c r="AF3194" s="4"/>
      <c r="AG3194" s="4"/>
      <c r="AH3194" s="4"/>
      <c r="AI3194" s="4"/>
      <c r="AJ3194" s="4"/>
      <c r="AK3194" s="4"/>
      <c r="AL3194" s="4"/>
      <c r="AM3194" s="4"/>
      <c r="AN3194" s="4"/>
      <c r="AO3194" s="4"/>
      <c r="AP3194" s="4"/>
      <c r="AQ3194" s="4"/>
      <c r="AR3194" s="4"/>
      <c r="AS3194" s="4"/>
      <c r="AT3194" s="4"/>
      <c r="AU3194" s="4"/>
      <c r="AV3194" s="4"/>
      <c r="AW3194" s="4"/>
      <c r="AX3194" s="4"/>
      <c r="AY3194" s="4"/>
      <c r="AZ3194" s="4"/>
      <c r="BA3194" s="4"/>
      <c r="BB3194" s="4"/>
      <c r="BC3194" s="4"/>
      <c r="BD3194" s="4"/>
      <c r="BE3194" s="4"/>
      <c r="BF3194" s="4"/>
      <c r="BG3194" s="4"/>
      <c r="BH3194" s="4"/>
      <c r="BI3194" s="4"/>
      <c r="BJ3194" s="4"/>
      <c r="BK3194" s="4"/>
      <c r="BL3194" s="4"/>
      <c r="BM3194" s="4"/>
      <c r="BN3194" s="4"/>
      <c r="BO3194" s="4"/>
      <c r="BP3194" s="4"/>
      <c r="BQ3194" s="4"/>
      <c r="BR3194" s="4"/>
      <c r="BS3194" s="4"/>
      <c r="BT3194" s="4"/>
      <c r="BU3194" s="4"/>
      <c r="BV3194" s="4"/>
      <c r="BW3194" s="4"/>
      <c r="BZ3194" s="7"/>
      <c r="CF3194" s="7"/>
      <c r="CG3194" s="14"/>
      <c r="CH3194" s="7"/>
      <c r="CI3194" s="14"/>
      <c r="CJ3194" s="7"/>
      <c r="CK3194" s="14"/>
      <c r="CL3194" s="7"/>
      <c r="CM3194" s="14"/>
    </row>
    <row r="3195" spans="1:91" x14ac:dyDescent="0.3">
      <c r="A3195" s="10">
        <v>151</v>
      </c>
      <c r="B3195" s="36" t="s">
        <v>1025</v>
      </c>
      <c r="G3195" s="36" t="s">
        <v>8623</v>
      </c>
      <c r="K3195" s="7"/>
      <c r="L3195" s="7" t="s">
        <v>834</v>
      </c>
      <c r="M3195" s="7" t="s">
        <v>684</v>
      </c>
      <c r="N3195" s="4"/>
      <c r="O3195" s="4"/>
      <c r="P3195" s="4"/>
      <c r="Q3195" s="4"/>
      <c r="R3195" s="4"/>
      <c r="S3195" s="4"/>
      <c r="T3195" s="4"/>
      <c r="U3195" s="4"/>
      <c r="V3195" s="4"/>
      <c r="W3195" s="4"/>
      <c r="X3195" s="4"/>
      <c r="Y3195" s="4"/>
      <c r="Z3195" s="4"/>
      <c r="AA3195" s="4"/>
      <c r="AB3195" s="4"/>
      <c r="AC3195" s="4"/>
      <c r="AD3195" s="4"/>
      <c r="AE3195" s="4"/>
      <c r="AF3195" s="4"/>
      <c r="AG3195" s="4"/>
      <c r="AH3195" s="4"/>
      <c r="AI3195" s="4"/>
      <c r="AJ3195" s="4"/>
      <c r="AK3195" s="4"/>
      <c r="AL3195" s="4"/>
      <c r="AM3195" s="4"/>
      <c r="AN3195" s="4"/>
      <c r="AO3195" s="4"/>
      <c r="AP3195" s="4"/>
      <c r="AQ3195" s="4"/>
      <c r="AR3195" s="4"/>
      <c r="AS3195" s="4"/>
      <c r="AT3195" s="4"/>
      <c r="AU3195" s="4"/>
      <c r="AV3195" s="4"/>
      <c r="AW3195" s="4"/>
      <c r="AX3195" s="4"/>
      <c r="AY3195" s="4"/>
      <c r="AZ3195" s="4"/>
      <c r="BA3195" s="4"/>
      <c r="BB3195" s="4"/>
      <c r="BC3195" s="4"/>
      <c r="BD3195" s="4"/>
      <c r="BE3195" s="4"/>
      <c r="BF3195" s="4"/>
      <c r="BG3195" s="4"/>
      <c r="BH3195" s="4"/>
      <c r="BI3195" s="4"/>
      <c r="BJ3195" s="4"/>
      <c r="BK3195" s="4"/>
      <c r="BL3195" s="4"/>
      <c r="BM3195" s="4"/>
      <c r="BN3195" s="4"/>
      <c r="BO3195" s="4"/>
      <c r="BP3195" s="4"/>
      <c r="BQ3195" s="4"/>
      <c r="BR3195" s="4"/>
      <c r="BS3195" s="4"/>
      <c r="BT3195" s="4"/>
      <c r="BU3195" s="4"/>
      <c r="BV3195" s="4"/>
      <c r="BW3195" s="4"/>
      <c r="BZ3195" s="7"/>
      <c r="CF3195" s="7"/>
      <c r="CG3195" s="14"/>
      <c r="CH3195" s="7"/>
      <c r="CI3195" s="14"/>
      <c r="CJ3195" s="7"/>
      <c r="CK3195" s="14"/>
      <c r="CL3195" s="7"/>
      <c r="CM3195" s="14"/>
    </row>
    <row r="3196" spans="1:91" x14ac:dyDescent="0.3">
      <c r="A3196" s="10">
        <v>151</v>
      </c>
      <c r="B3196" s="36" t="s">
        <v>1025</v>
      </c>
      <c r="G3196" s="36" t="s">
        <v>8624</v>
      </c>
      <c r="K3196" s="7"/>
      <c r="L3196" s="7" t="s">
        <v>834</v>
      </c>
      <c r="M3196" s="7" t="s">
        <v>684</v>
      </c>
      <c r="N3196" s="4"/>
      <c r="O3196" s="4"/>
      <c r="P3196" s="4"/>
      <c r="Q3196" s="4"/>
      <c r="R3196" s="4"/>
      <c r="S3196" s="4"/>
      <c r="T3196" s="4"/>
      <c r="U3196" s="4"/>
      <c r="V3196" s="4"/>
      <c r="W3196" s="4"/>
      <c r="X3196" s="4"/>
      <c r="Y3196" s="4"/>
      <c r="Z3196" s="4"/>
      <c r="AA3196" s="4"/>
      <c r="AB3196" s="4"/>
      <c r="AC3196" s="4"/>
      <c r="AD3196" s="4"/>
      <c r="AE3196" s="4"/>
      <c r="AF3196" s="4"/>
      <c r="AG3196" s="4"/>
      <c r="AH3196" s="4"/>
      <c r="AI3196" s="4"/>
      <c r="AJ3196" s="4"/>
      <c r="AK3196" s="4"/>
      <c r="AL3196" s="4"/>
      <c r="AM3196" s="4"/>
      <c r="AN3196" s="4"/>
      <c r="AO3196" s="4"/>
      <c r="AP3196" s="4"/>
      <c r="AQ3196" s="4"/>
      <c r="AR3196" s="4"/>
      <c r="AS3196" s="4"/>
      <c r="AT3196" s="4"/>
      <c r="AU3196" s="4"/>
      <c r="AV3196" s="4"/>
      <c r="AW3196" s="4"/>
      <c r="AX3196" s="4"/>
      <c r="AY3196" s="4"/>
      <c r="AZ3196" s="4"/>
      <c r="BA3196" s="4"/>
      <c r="BB3196" s="4"/>
      <c r="BC3196" s="4"/>
      <c r="BD3196" s="4"/>
      <c r="BE3196" s="4"/>
      <c r="BF3196" s="4"/>
      <c r="BG3196" s="4"/>
      <c r="BH3196" s="4"/>
      <c r="BI3196" s="4"/>
      <c r="BJ3196" s="4"/>
      <c r="BK3196" s="4"/>
      <c r="BL3196" s="4"/>
      <c r="BM3196" s="4"/>
      <c r="BN3196" s="4"/>
      <c r="BO3196" s="4"/>
      <c r="BP3196" s="4"/>
      <c r="BQ3196" s="4"/>
      <c r="BR3196" s="4"/>
      <c r="BS3196" s="4"/>
      <c r="BT3196" s="4"/>
      <c r="BU3196" s="4"/>
      <c r="BV3196" s="4"/>
      <c r="BW3196" s="4"/>
      <c r="BZ3196" s="7"/>
      <c r="CF3196" s="7"/>
      <c r="CG3196" s="14"/>
      <c r="CH3196" s="7"/>
      <c r="CI3196" s="14"/>
      <c r="CJ3196" s="7"/>
      <c r="CK3196" s="14"/>
      <c r="CL3196" s="7"/>
      <c r="CM3196" s="14"/>
    </row>
    <row r="3197" spans="1:91" x14ac:dyDescent="0.3">
      <c r="A3197" s="10" t="s">
        <v>6039</v>
      </c>
      <c r="B3197" s="39" t="s">
        <v>1025</v>
      </c>
      <c r="E3197" t="s">
        <v>953</v>
      </c>
      <c r="G3197" s="36" t="s">
        <v>4969</v>
      </c>
      <c r="K3197" s="7"/>
      <c r="L3197" s="7" t="s">
        <v>834</v>
      </c>
      <c r="M3197" s="7" t="s">
        <v>603</v>
      </c>
      <c r="N3197" s="4"/>
      <c r="O3197" s="4"/>
      <c r="P3197" s="4"/>
      <c r="Q3197" s="4"/>
      <c r="R3197" s="4"/>
      <c r="S3197" s="4"/>
      <c r="T3197" s="4"/>
      <c r="U3197" s="4"/>
      <c r="V3197" s="4"/>
      <c r="W3197" s="4"/>
      <c r="X3197" s="4"/>
      <c r="Y3197" s="4"/>
      <c r="Z3197" s="4"/>
      <c r="AA3197" s="4"/>
      <c r="AB3197" s="4"/>
      <c r="AC3197" s="4"/>
      <c r="AD3197" s="4"/>
      <c r="AE3197" s="4"/>
      <c r="AF3197" s="4"/>
      <c r="AG3197" s="4"/>
      <c r="AH3197" s="4"/>
      <c r="AI3197" s="4"/>
      <c r="AJ3197" s="4"/>
      <c r="AK3197" s="4"/>
      <c r="AL3197" s="4"/>
      <c r="AM3197" s="4"/>
      <c r="AN3197" s="4"/>
      <c r="AO3197" s="4"/>
      <c r="AP3197" s="4"/>
      <c r="AQ3197" s="4"/>
      <c r="AR3197" s="4"/>
      <c r="AS3197" s="4"/>
      <c r="AT3197" s="4"/>
      <c r="AU3197" s="4"/>
      <c r="AV3197" s="4"/>
      <c r="AW3197" s="4"/>
      <c r="AX3197" s="4"/>
      <c r="AY3197" s="4"/>
      <c r="AZ3197" s="4"/>
      <c r="BA3197" s="4"/>
      <c r="BB3197" s="4"/>
      <c r="BC3197" s="4"/>
      <c r="BD3197" s="4"/>
      <c r="BE3197" s="4"/>
      <c r="BF3197" s="4"/>
      <c r="BG3197" s="4"/>
      <c r="BH3197" s="4"/>
      <c r="BI3197" s="4"/>
      <c r="BJ3197" s="4"/>
      <c r="BK3197" s="4"/>
      <c r="BL3197" s="4"/>
      <c r="BM3197" s="4"/>
      <c r="BN3197" s="4"/>
      <c r="BO3197" s="4"/>
      <c r="BP3197" s="4"/>
      <c r="BQ3197" s="4"/>
      <c r="BR3197" s="4"/>
      <c r="BS3197" s="4"/>
      <c r="BT3197" s="4"/>
      <c r="BU3197" s="4"/>
      <c r="BV3197" s="4"/>
      <c r="BW3197" s="4"/>
      <c r="BZ3197" s="7"/>
      <c r="CF3197" s="7"/>
      <c r="CG3197" s="14"/>
      <c r="CH3197" s="7"/>
      <c r="CI3197" s="14"/>
      <c r="CJ3197" s="7"/>
      <c r="CK3197" s="14"/>
      <c r="CL3197" s="7"/>
      <c r="CM3197" s="14"/>
    </row>
    <row r="3198" spans="1:91" x14ac:dyDescent="0.3">
      <c r="A3198" s="10">
        <v>151</v>
      </c>
      <c r="B3198" s="36" t="s">
        <v>1025</v>
      </c>
      <c r="G3198" s="36" t="s">
        <v>8625</v>
      </c>
      <c r="K3198" s="7"/>
      <c r="L3198" s="7" t="s">
        <v>834</v>
      </c>
      <c r="M3198" s="7" t="s">
        <v>651</v>
      </c>
      <c r="N3198" s="4"/>
      <c r="O3198" s="4"/>
      <c r="P3198" s="4"/>
      <c r="Q3198" s="4"/>
      <c r="R3198" s="4"/>
      <c r="S3198" s="4"/>
      <c r="T3198" s="4"/>
      <c r="U3198" s="4"/>
      <c r="V3198" s="4"/>
      <c r="W3198" s="4"/>
      <c r="X3198" s="4"/>
      <c r="Y3198" s="4"/>
      <c r="Z3198" s="4"/>
      <c r="AA3198" s="4"/>
      <c r="AB3198" s="4"/>
      <c r="AC3198" s="4"/>
      <c r="AD3198" s="4"/>
      <c r="AE3198" s="4"/>
      <c r="AF3198" s="4"/>
      <c r="AG3198" s="4"/>
      <c r="AH3198" s="4"/>
      <c r="AI3198" s="4"/>
      <c r="AJ3198" s="4"/>
      <c r="AK3198" s="4"/>
      <c r="AL3198" s="4"/>
      <c r="AM3198" s="4"/>
      <c r="AN3198" s="4"/>
      <c r="AO3198" s="4"/>
      <c r="AP3198" s="4"/>
      <c r="AQ3198" s="4"/>
      <c r="AR3198" s="4"/>
      <c r="AS3198" s="4"/>
      <c r="AT3198" s="4"/>
      <c r="AU3198" s="4"/>
      <c r="AV3198" s="4"/>
      <c r="AW3198" s="4"/>
      <c r="AX3198" s="4"/>
      <c r="AY3198" s="4"/>
      <c r="AZ3198" s="4"/>
      <c r="BA3198" s="4"/>
      <c r="BB3198" s="4"/>
      <c r="BC3198" s="4"/>
      <c r="BD3198" s="4"/>
      <c r="BE3198" s="4"/>
      <c r="BF3198" s="4"/>
      <c r="BG3198" s="4"/>
      <c r="BH3198" s="4"/>
      <c r="BI3198" s="4"/>
      <c r="BJ3198" s="4"/>
      <c r="BK3198" s="4"/>
      <c r="BL3198" s="4"/>
      <c r="BM3198" s="4"/>
      <c r="BN3198" s="4"/>
      <c r="BO3198" s="4"/>
      <c r="BP3198" s="4"/>
      <c r="BQ3198" s="4"/>
      <c r="BR3198" s="4"/>
      <c r="BS3198" s="4"/>
      <c r="BT3198" s="4"/>
      <c r="BU3198" s="4"/>
      <c r="BV3198" s="4"/>
      <c r="BW3198" s="4"/>
      <c r="BZ3198" s="7"/>
      <c r="CF3198" s="7"/>
      <c r="CG3198" s="14"/>
      <c r="CH3198" s="7"/>
      <c r="CI3198" s="14"/>
      <c r="CJ3198" s="7"/>
      <c r="CK3198" s="14"/>
      <c r="CL3198" s="7"/>
      <c r="CM3198" s="14"/>
    </row>
    <row r="3199" spans="1:91" x14ac:dyDescent="0.3">
      <c r="A3199" s="10">
        <v>151</v>
      </c>
      <c r="B3199" s="36" t="s">
        <v>913</v>
      </c>
      <c r="G3199" s="36" t="s">
        <v>8626</v>
      </c>
      <c r="K3199" s="7"/>
      <c r="L3199" s="7" t="s">
        <v>834</v>
      </c>
      <c r="M3199" s="7" t="s">
        <v>618</v>
      </c>
      <c r="N3199" s="4"/>
      <c r="O3199" s="4"/>
      <c r="P3199" s="4"/>
      <c r="Q3199" s="4"/>
      <c r="R3199" s="4"/>
      <c r="S3199" s="4"/>
      <c r="T3199" s="4"/>
      <c r="U3199" s="4"/>
      <c r="V3199" s="4"/>
      <c r="W3199" s="4"/>
      <c r="X3199" s="4"/>
      <c r="Y3199" s="4"/>
      <c r="Z3199" s="4"/>
      <c r="AA3199" s="4"/>
      <c r="AB3199" s="4"/>
      <c r="AC3199" s="4"/>
      <c r="AD3199" s="4"/>
      <c r="AE3199" s="4"/>
      <c r="AF3199" s="4"/>
      <c r="AG3199" s="4"/>
      <c r="AH3199" s="4"/>
      <c r="AI3199" s="4"/>
      <c r="AJ3199" s="4"/>
      <c r="AK3199" s="4"/>
      <c r="AL3199" s="4"/>
      <c r="AM3199" s="4"/>
      <c r="AN3199" s="4"/>
      <c r="AO3199" s="4"/>
      <c r="AP3199" s="4"/>
      <c r="AQ3199" s="4"/>
      <c r="AR3199" s="4"/>
      <c r="AS3199" s="4"/>
      <c r="AT3199" s="4"/>
      <c r="AU3199" s="4"/>
      <c r="AV3199" s="4"/>
      <c r="AW3199" s="4"/>
      <c r="AX3199" s="4"/>
      <c r="AY3199" s="4"/>
      <c r="AZ3199" s="4"/>
      <c r="BA3199" s="4"/>
      <c r="BB3199" s="4"/>
      <c r="BC3199" s="4"/>
      <c r="BD3199" s="4"/>
      <c r="BE3199" s="4"/>
      <c r="BF3199" s="4"/>
      <c r="BG3199" s="4"/>
      <c r="BH3199" s="4"/>
      <c r="BI3199" s="4"/>
      <c r="BJ3199" s="4"/>
      <c r="BK3199" s="4"/>
      <c r="BL3199" s="4"/>
      <c r="BM3199" s="4"/>
      <c r="BN3199" s="4"/>
      <c r="BO3199" s="4"/>
      <c r="BP3199" s="4"/>
      <c r="BQ3199" s="4"/>
      <c r="BR3199" s="4"/>
      <c r="BS3199" s="4"/>
      <c r="BT3199" s="4"/>
      <c r="BU3199" s="4"/>
      <c r="BV3199" s="4"/>
      <c r="BW3199" s="4"/>
      <c r="BZ3199" s="7"/>
      <c r="CF3199" s="7"/>
      <c r="CG3199" s="14"/>
      <c r="CH3199" s="7"/>
      <c r="CI3199" s="14"/>
      <c r="CJ3199" s="7"/>
      <c r="CK3199" s="14"/>
      <c r="CL3199" s="7"/>
      <c r="CM3199" s="14"/>
    </row>
    <row r="3200" spans="1:91" x14ac:dyDescent="0.3">
      <c r="A3200" s="10">
        <v>151</v>
      </c>
      <c r="B3200" s="36" t="s">
        <v>1025</v>
      </c>
      <c r="G3200" s="36" t="s">
        <v>8627</v>
      </c>
      <c r="K3200" s="7"/>
      <c r="L3200" s="7" t="s">
        <v>834</v>
      </c>
      <c r="M3200" s="7" t="s">
        <v>717</v>
      </c>
      <c r="N3200" s="4"/>
      <c r="O3200" s="4"/>
      <c r="P3200" s="4"/>
      <c r="Q3200" s="4"/>
      <c r="R3200" s="4"/>
      <c r="S3200" s="4"/>
      <c r="T3200" s="4"/>
      <c r="U3200" s="4"/>
      <c r="V3200" s="4"/>
      <c r="W3200" s="4"/>
      <c r="X3200" s="4"/>
      <c r="Y3200" s="4"/>
      <c r="Z3200" s="4"/>
      <c r="AA3200" s="4"/>
      <c r="AB3200" s="4"/>
      <c r="AC3200" s="4"/>
      <c r="AD3200" s="4"/>
      <c r="AE3200" s="4"/>
      <c r="AF3200" s="4"/>
      <c r="AG3200" s="4"/>
      <c r="AH3200" s="4"/>
      <c r="AI3200" s="4"/>
      <c r="AJ3200" s="4"/>
      <c r="AK3200" s="4"/>
      <c r="AL3200" s="4"/>
      <c r="AM3200" s="4"/>
      <c r="AN3200" s="4"/>
      <c r="AO3200" s="4"/>
      <c r="AP3200" s="4"/>
      <c r="AQ3200" s="4"/>
      <c r="AR3200" s="4"/>
      <c r="AS3200" s="4"/>
      <c r="AT3200" s="4"/>
      <c r="AU3200" s="4"/>
      <c r="AV3200" s="4"/>
      <c r="AW3200" s="4"/>
      <c r="AX3200" s="4"/>
      <c r="AY3200" s="4"/>
      <c r="AZ3200" s="4"/>
      <c r="BA3200" s="4"/>
      <c r="BB3200" s="4"/>
      <c r="BC3200" s="4"/>
      <c r="BD3200" s="4"/>
      <c r="BE3200" s="4"/>
      <c r="BF3200" s="4"/>
      <c r="BG3200" s="4"/>
      <c r="BH3200" s="4"/>
      <c r="BI3200" s="4"/>
      <c r="BJ3200" s="4"/>
      <c r="BK3200" s="4"/>
      <c r="BL3200" s="4"/>
      <c r="BM3200" s="4"/>
      <c r="BN3200" s="4"/>
      <c r="BO3200" s="4"/>
      <c r="BP3200" s="4"/>
      <c r="BQ3200" s="4"/>
      <c r="BR3200" s="4"/>
      <c r="BS3200" s="4"/>
      <c r="BT3200" s="4"/>
      <c r="BU3200" s="4"/>
      <c r="BV3200" s="4"/>
      <c r="BW3200" s="4"/>
      <c r="BZ3200" s="7"/>
      <c r="CF3200" s="7"/>
      <c r="CG3200" s="14"/>
      <c r="CH3200" s="7"/>
      <c r="CI3200" s="14"/>
      <c r="CJ3200" s="7"/>
      <c r="CK3200" s="14"/>
      <c r="CL3200" s="7"/>
      <c r="CM3200" s="14"/>
    </row>
    <row r="3201" spans="1:91" x14ac:dyDescent="0.3">
      <c r="A3201" s="10">
        <v>151</v>
      </c>
      <c r="B3201" s="36" t="s">
        <v>1025</v>
      </c>
      <c r="E3201" t="s">
        <v>8620</v>
      </c>
      <c r="G3201" s="36" t="s">
        <v>8628</v>
      </c>
      <c r="K3201" s="7"/>
      <c r="L3201" s="7" t="s">
        <v>834</v>
      </c>
      <c r="M3201" s="7" t="s">
        <v>8620</v>
      </c>
      <c r="N3201" s="4"/>
      <c r="O3201" s="4"/>
      <c r="P3201" s="4"/>
      <c r="Q3201" s="4"/>
      <c r="R3201" s="4"/>
      <c r="S3201" s="4"/>
      <c r="T3201" s="4"/>
      <c r="U3201" s="4"/>
      <c r="V3201" s="4"/>
      <c r="W3201" s="4"/>
      <c r="X3201" s="4"/>
      <c r="Y3201" s="4"/>
      <c r="Z3201" s="4"/>
      <c r="AA3201" s="4"/>
      <c r="AB3201" s="4"/>
      <c r="AC3201" s="4"/>
      <c r="AD3201" s="4"/>
      <c r="AE3201" s="4"/>
      <c r="AF3201" s="4"/>
      <c r="AG3201" s="4"/>
      <c r="AH3201" s="4"/>
      <c r="AI3201" s="4"/>
      <c r="AJ3201" s="4"/>
      <c r="AK3201" s="4"/>
      <c r="AL3201" s="4"/>
      <c r="AM3201" s="4"/>
      <c r="AN3201" s="4"/>
      <c r="AO3201" s="4"/>
      <c r="AP3201" s="4"/>
      <c r="AQ3201" s="4"/>
      <c r="AR3201" s="4"/>
      <c r="AS3201" s="4"/>
      <c r="AT3201" s="4"/>
      <c r="AU3201" s="4"/>
      <c r="AV3201" s="4"/>
      <c r="AW3201" s="4"/>
      <c r="AX3201" s="4"/>
      <c r="AY3201" s="4"/>
      <c r="AZ3201" s="4"/>
      <c r="BA3201" s="4"/>
      <c r="BB3201" s="4"/>
      <c r="BC3201" s="4"/>
      <c r="BD3201" s="4"/>
      <c r="BE3201" s="4"/>
      <c r="BF3201" s="4"/>
      <c r="BG3201" s="4"/>
      <c r="BH3201" s="4"/>
      <c r="BI3201" s="4"/>
      <c r="BJ3201" s="4"/>
      <c r="BK3201" s="4"/>
      <c r="BL3201" s="4"/>
      <c r="BM3201" s="4"/>
      <c r="BN3201" s="4"/>
      <c r="BO3201" s="4"/>
      <c r="BP3201" s="4"/>
      <c r="BQ3201" s="4"/>
      <c r="BR3201" s="4"/>
      <c r="BS3201" s="4"/>
      <c r="BT3201" s="4"/>
      <c r="BU3201" s="4"/>
      <c r="BV3201" s="4"/>
      <c r="BW3201" s="4"/>
      <c r="BZ3201" s="7"/>
      <c r="CF3201" s="7"/>
      <c r="CG3201" s="14"/>
      <c r="CH3201" s="7"/>
      <c r="CI3201" s="14"/>
      <c r="CJ3201" s="7"/>
      <c r="CK3201" s="14"/>
      <c r="CL3201" s="7"/>
      <c r="CM3201" s="14"/>
    </row>
    <row r="3202" spans="1:91" x14ac:dyDescent="0.3">
      <c r="A3202" s="10">
        <v>151</v>
      </c>
      <c r="B3202" s="36" t="s">
        <v>1025</v>
      </c>
      <c r="E3202" t="s">
        <v>8620</v>
      </c>
      <c r="G3202" s="36" t="s">
        <v>8629</v>
      </c>
      <c r="K3202" s="7"/>
      <c r="L3202" s="7" t="s">
        <v>834</v>
      </c>
      <c r="M3202" s="7" t="s">
        <v>8620</v>
      </c>
      <c r="N3202" s="4"/>
      <c r="O3202" s="4"/>
      <c r="P3202" s="4"/>
      <c r="Q3202" s="4"/>
      <c r="R3202" s="4"/>
      <c r="S3202" s="4"/>
      <c r="T3202" s="4"/>
      <c r="U3202" s="4"/>
      <c r="V3202" s="4"/>
      <c r="W3202" s="4"/>
      <c r="X3202" s="4"/>
      <c r="Y3202" s="4"/>
      <c r="Z3202" s="4"/>
      <c r="AA3202" s="4"/>
      <c r="AB3202" s="4"/>
      <c r="AC3202" s="4"/>
      <c r="AD3202" s="4"/>
      <c r="AE3202" s="4"/>
      <c r="AF3202" s="4"/>
      <c r="AG3202" s="4"/>
      <c r="AH3202" s="4"/>
      <c r="AI3202" s="4"/>
      <c r="AJ3202" s="4"/>
      <c r="AK3202" s="4"/>
      <c r="AL3202" s="4"/>
      <c r="AM3202" s="4"/>
      <c r="AN3202" s="4"/>
      <c r="AO3202" s="4"/>
      <c r="AP3202" s="4"/>
      <c r="AQ3202" s="4"/>
      <c r="AR3202" s="4"/>
      <c r="AS3202" s="4"/>
      <c r="AT3202" s="4"/>
      <c r="AU3202" s="4"/>
      <c r="AV3202" s="4"/>
      <c r="AW3202" s="4"/>
      <c r="AX3202" s="4"/>
      <c r="AY3202" s="4"/>
      <c r="AZ3202" s="4"/>
      <c r="BA3202" s="4"/>
      <c r="BB3202" s="4"/>
      <c r="BC3202" s="4"/>
      <c r="BD3202" s="4"/>
      <c r="BE3202" s="4"/>
      <c r="BF3202" s="4"/>
      <c r="BG3202" s="4"/>
      <c r="BH3202" s="4"/>
      <c r="BI3202" s="4"/>
      <c r="BJ3202" s="4"/>
      <c r="BK3202" s="4"/>
      <c r="BL3202" s="4"/>
      <c r="BM3202" s="4"/>
      <c r="BN3202" s="4"/>
      <c r="BO3202" s="4"/>
      <c r="BP3202" s="4"/>
      <c r="BQ3202" s="4"/>
      <c r="BR3202" s="4"/>
      <c r="BS3202" s="4"/>
      <c r="BT3202" s="4"/>
      <c r="BU3202" s="4"/>
      <c r="BV3202" s="4"/>
      <c r="BW3202" s="4"/>
      <c r="BZ3202" s="7"/>
      <c r="CF3202" s="7"/>
      <c r="CG3202" s="14"/>
      <c r="CH3202" s="7"/>
      <c r="CI3202" s="14"/>
      <c r="CJ3202" s="7"/>
      <c r="CK3202" s="14"/>
      <c r="CL3202" s="7"/>
      <c r="CM3202" s="14"/>
    </row>
    <row r="3203" spans="1:91" x14ac:dyDescent="0.3">
      <c r="A3203" s="10">
        <v>151</v>
      </c>
      <c r="B3203" s="36" t="s">
        <v>1025</v>
      </c>
      <c r="G3203" s="36" t="s">
        <v>8630</v>
      </c>
      <c r="K3203" s="7"/>
      <c r="L3203" s="7" t="s">
        <v>834</v>
      </c>
      <c r="M3203" s="7" t="s">
        <v>717</v>
      </c>
      <c r="N3203" s="4"/>
      <c r="O3203" s="4"/>
      <c r="P3203" s="4"/>
      <c r="Q3203" s="4"/>
      <c r="R3203" s="4"/>
      <c r="S3203" s="4"/>
      <c r="T3203" s="4"/>
      <c r="U3203" s="4"/>
      <c r="V3203" s="4"/>
      <c r="W3203" s="4"/>
      <c r="X3203" s="4"/>
      <c r="Y3203" s="4"/>
      <c r="Z3203" s="4"/>
      <c r="AA3203" s="4"/>
      <c r="AB3203" s="4"/>
      <c r="AC3203" s="4"/>
      <c r="AD3203" s="4"/>
      <c r="AE3203" s="4"/>
      <c r="AF3203" s="4"/>
      <c r="AG3203" s="4"/>
      <c r="AH3203" s="4"/>
      <c r="AI3203" s="4"/>
      <c r="AJ3203" s="4"/>
      <c r="AK3203" s="4"/>
      <c r="AL3203" s="4"/>
      <c r="AM3203" s="4"/>
      <c r="AN3203" s="4"/>
      <c r="AO3203" s="4"/>
      <c r="AP3203" s="4"/>
      <c r="AQ3203" s="4"/>
      <c r="AR3203" s="4"/>
      <c r="AS3203" s="4"/>
      <c r="AT3203" s="4"/>
      <c r="AU3203" s="4"/>
      <c r="AV3203" s="4"/>
      <c r="AW3203" s="4"/>
      <c r="AX3203" s="4"/>
      <c r="AY3203" s="4"/>
      <c r="AZ3203" s="4"/>
      <c r="BA3203" s="4"/>
      <c r="BB3203" s="4"/>
      <c r="BC3203" s="4"/>
      <c r="BD3203" s="4"/>
      <c r="BE3203" s="4"/>
      <c r="BF3203" s="4"/>
      <c r="BG3203" s="4"/>
      <c r="BH3203" s="4"/>
      <c r="BI3203" s="4"/>
      <c r="BJ3203" s="4"/>
      <c r="BK3203" s="4"/>
      <c r="BL3203" s="4"/>
      <c r="BM3203" s="4"/>
      <c r="BN3203" s="4"/>
      <c r="BO3203" s="4"/>
      <c r="BP3203" s="4"/>
      <c r="BQ3203" s="4"/>
      <c r="BR3203" s="4"/>
      <c r="BS3203" s="4"/>
      <c r="BT3203" s="4"/>
      <c r="BU3203" s="4"/>
      <c r="BV3203" s="4"/>
      <c r="BW3203" s="4"/>
      <c r="BZ3203" s="7"/>
      <c r="CF3203" s="7"/>
      <c r="CG3203" s="14"/>
      <c r="CH3203" s="7"/>
      <c r="CI3203" s="14"/>
      <c r="CJ3203" s="7"/>
      <c r="CK3203" s="14"/>
      <c r="CL3203" s="7"/>
      <c r="CM3203" s="14"/>
    </row>
    <row r="3204" spans="1:91" x14ac:dyDescent="0.3">
      <c r="A3204" s="10">
        <v>151</v>
      </c>
      <c r="B3204" s="36" t="s">
        <v>1025</v>
      </c>
      <c r="G3204" s="36" t="s">
        <v>8631</v>
      </c>
      <c r="K3204" s="7"/>
      <c r="L3204" s="7" t="s">
        <v>834</v>
      </c>
      <c r="M3204" s="7" t="s">
        <v>696</v>
      </c>
      <c r="N3204" s="4"/>
      <c r="O3204" s="4"/>
      <c r="P3204" s="4"/>
      <c r="Q3204" s="4"/>
      <c r="R3204" s="4"/>
      <c r="S3204" s="4"/>
      <c r="T3204" s="4"/>
      <c r="U3204" s="4"/>
      <c r="V3204" s="4"/>
      <c r="W3204" s="4"/>
      <c r="X3204" s="4"/>
      <c r="Y3204" s="4"/>
      <c r="Z3204" s="4"/>
      <c r="AA3204" s="4"/>
      <c r="AB3204" s="4"/>
      <c r="AC3204" s="4"/>
      <c r="AD3204" s="4"/>
      <c r="AE3204" s="4"/>
      <c r="AF3204" s="4"/>
      <c r="AG3204" s="4"/>
      <c r="AH3204" s="4"/>
      <c r="AI3204" s="4"/>
      <c r="AJ3204" s="4"/>
      <c r="AK3204" s="4"/>
      <c r="AL3204" s="4"/>
      <c r="AM3204" s="4"/>
      <c r="AN3204" s="4"/>
      <c r="AO3204" s="4"/>
      <c r="AP3204" s="4"/>
      <c r="AQ3204" s="4"/>
      <c r="AR3204" s="4"/>
      <c r="AS3204" s="4"/>
      <c r="AT3204" s="4"/>
      <c r="AU3204" s="4"/>
      <c r="AV3204" s="4"/>
      <c r="AW3204" s="4"/>
      <c r="AX3204" s="4"/>
      <c r="AY3204" s="4"/>
      <c r="AZ3204" s="4"/>
      <c r="BA3204" s="4"/>
      <c r="BB3204" s="4"/>
      <c r="BC3204" s="4"/>
      <c r="BD3204" s="4"/>
      <c r="BE3204" s="4"/>
      <c r="BF3204" s="4"/>
      <c r="BG3204" s="4"/>
      <c r="BH3204" s="4"/>
      <c r="BI3204" s="4"/>
      <c r="BJ3204" s="4"/>
      <c r="BK3204" s="4"/>
      <c r="BL3204" s="4"/>
      <c r="BM3204" s="4"/>
      <c r="BN3204" s="4"/>
      <c r="BO3204" s="4"/>
      <c r="BP3204" s="4"/>
      <c r="BQ3204" s="4"/>
      <c r="BR3204" s="4"/>
      <c r="BS3204" s="4"/>
      <c r="BT3204" s="4"/>
      <c r="BU3204" s="4"/>
      <c r="BV3204" s="4"/>
      <c r="BW3204" s="4"/>
      <c r="BZ3204" s="7"/>
      <c r="CF3204" s="7"/>
      <c r="CG3204" s="14"/>
      <c r="CH3204" s="7"/>
      <c r="CI3204" s="14"/>
      <c r="CJ3204" s="7"/>
      <c r="CK3204" s="14"/>
      <c r="CL3204" s="7"/>
      <c r="CM3204" s="14"/>
    </row>
    <row r="3205" spans="1:91" x14ac:dyDescent="0.3">
      <c r="A3205" s="10">
        <v>151</v>
      </c>
      <c r="B3205" s="36" t="s">
        <v>1025</v>
      </c>
      <c r="E3205" t="s">
        <v>953</v>
      </c>
      <c r="G3205" s="36" t="s">
        <v>8632</v>
      </c>
      <c r="K3205" s="7"/>
      <c r="L3205" s="7" t="s">
        <v>834</v>
      </c>
      <c r="M3205" s="7" t="s">
        <v>603</v>
      </c>
      <c r="N3205" s="4"/>
      <c r="O3205" s="4"/>
      <c r="P3205" s="4"/>
      <c r="Q3205" s="4"/>
      <c r="R3205" s="4"/>
      <c r="S3205" s="4"/>
      <c r="T3205" s="4"/>
      <c r="U3205" s="4"/>
      <c r="V3205" s="4"/>
      <c r="W3205" s="4"/>
      <c r="X3205" s="4"/>
      <c r="Y3205" s="4"/>
      <c r="Z3205" s="4"/>
      <c r="AA3205" s="4"/>
      <c r="AB3205" s="4"/>
      <c r="AC3205" s="4"/>
      <c r="AD3205" s="4"/>
      <c r="AE3205" s="4"/>
      <c r="AF3205" s="4"/>
      <c r="AG3205" s="4"/>
      <c r="AH3205" s="4"/>
      <c r="AI3205" s="4"/>
      <c r="AJ3205" s="4"/>
      <c r="AK3205" s="4"/>
      <c r="AL3205" s="4"/>
      <c r="AM3205" s="4"/>
      <c r="AN3205" s="4"/>
      <c r="AO3205" s="4"/>
      <c r="AP3205" s="4"/>
      <c r="AQ3205" s="4"/>
      <c r="AR3205" s="4"/>
      <c r="AS3205" s="4"/>
      <c r="AT3205" s="4"/>
      <c r="AU3205" s="4"/>
      <c r="AV3205" s="4"/>
      <c r="AW3205" s="4"/>
      <c r="AX3205" s="4"/>
      <c r="AY3205" s="4"/>
      <c r="AZ3205" s="4"/>
      <c r="BA3205" s="4"/>
      <c r="BB3205" s="4"/>
      <c r="BC3205" s="4"/>
      <c r="BD3205" s="4"/>
      <c r="BE3205" s="4"/>
      <c r="BF3205" s="4"/>
      <c r="BG3205" s="4"/>
      <c r="BH3205" s="4"/>
      <c r="BI3205" s="4"/>
      <c r="BJ3205" s="4"/>
      <c r="BK3205" s="4"/>
      <c r="BL3205" s="4"/>
      <c r="BM3205" s="4"/>
      <c r="BN3205" s="4"/>
      <c r="BO3205" s="4"/>
      <c r="BP3205" s="4"/>
      <c r="BQ3205" s="4"/>
      <c r="BR3205" s="4"/>
      <c r="BS3205" s="4"/>
      <c r="BT3205" s="4"/>
      <c r="BU3205" s="4"/>
      <c r="BV3205" s="4"/>
      <c r="BW3205" s="4"/>
      <c r="BZ3205" s="7"/>
      <c r="CF3205" s="7"/>
      <c r="CG3205" s="14"/>
      <c r="CH3205" s="7"/>
      <c r="CI3205" s="14"/>
      <c r="CJ3205" s="7"/>
      <c r="CK3205" s="14"/>
      <c r="CL3205" s="7"/>
      <c r="CM3205" s="14"/>
    </row>
    <row r="3206" spans="1:91" x14ac:dyDescent="0.3">
      <c r="A3206" s="10">
        <v>151</v>
      </c>
      <c r="B3206" s="36" t="s">
        <v>1235</v>
      </c>
      <c r="G3206" s="36" t="s">
        <v>8633</v>
      </c>
      <c r="K3206" s="7"/>
      <c r="L3206" s="7" t="s">
        <v>834</v>
      </c>
      <c r="M3206" s="7" t="s">
        <v>8634</v>
      </c>
      <c r="N3206" s="4"/>
      <c r="O3206" s="4"/>
      <c r="P3206" s="4"/>
      <c r="Q3206" s="4"/>
      <c r="R3206" s="4"/>
      <c r="S3206" s="4"/>
      <c r="T3206" s="4"/>
      <c r="U3206" s="4"/>
      <c r="V3206" s="4"/>
      <c r="W3206" s="4"/>
      <c r="X3206" s="4"/>
      <c r="Y3206" s="4"/>
      <c r="Z3206" s="4"/>
      <c r="AA3206" s="4"/>
      <c r="AB3206" s="4"/>
      <c r="AC3206" s="4"/>
      <c r="AD3206" s="4"/>
      <c r="AE3206" s="4"/>
      <c r="AF3206" s="4"/>
      <c r="AG3206" s="4"/>
      <c r="AH3206" s="4"/>
      <c r="AI3206" s="4"/>
      <c r="AJ3206" s="4"/>
      <c r="AK3206" s="4"/>
      <c r="AL3206" s="4"/>
      <c r="AM3206" s="4"/>
      <c r="AN3206" s="4"/>
      <c r="AO3206" s="4"/>
      <c r="AP3206" s="4"/>
      <c r="AQ3206" s="4"/>
      <c r="AR3206" s="4"/>
      <c r="AS3206" s="4"/>
      <c r="AT3206" s="4"/>
      <c r="AU3206" s="4"/>
      <c r="AV3206" s="4"/>
      <c r="AW3206" s="4"/>
      <c r="AX3206" s="4"/>
      <c r="AY3206" s="4"/>
      <c r="AZ3206" s="4"/>
      <c r="BA3206" s="4"/>
      <c r="BB3206" s="4"/>
      <c r="BC3206" s="4"/>
      <c r="BD3206" s="4"/>
      <c r="BE3206" s="4"/>
      <c r="BF3206" s="4"/>
      <c r="BG3206" s="4"/>
      <c r="BH3206" s="4"/>
      <c r="BI3206" s="4"/>
      <c r="BJ3206" s="4"/>
      <c r="BK3206" s="4"/>
      <c r="BL3206" s="4"/>
      <c r="BM3206" s="4"/>
      <c r="BN3206" s="4"/>
      <c r="BO3206" s="4"/>
      <c r="BP3206" s="4"/>
      <c r="BQ3206" s="4"/>
      <c r="BR3206" s="4"/>
      <c r="BS3206" s="4"/>
      <c r="BT3206" s="4"/>
      <c r="BU3206" s="4"/>
      <c r="BV3206" s="4"/>
      <c r="BW3206" s="4"/>
      <c r="BZ3206" s="7"/>
      <c r="CF3206" s="7"/>
      <c r="CG3206" s="14"/>
      <c r="CH3206" s="7"/>
      <c r="CI3206" s="14"/>
      <c r="CJ3206" s="7"/>
      <c r="CK3206" s="14"/>
      <c r="CL3206" s="7"/>
      <c r="CM3206" s="14"/>
    </row>
    <row r="3207" spans="1:91" x14ac:dyDescent="0.3">
      <c r="A3207" s="10">
        <v>151</v>
      </c>
      <c r="B3207" s="36" t="s">
        <v>1025</v>
      </c>
      <c r="E3207" t="s">
        <v>8620</v>
      </c>
      <c r="G3207" s="36" t="s">
        <v>8635</v>
      </c>
      <c r="K3207" s="7"/>
      <c r="L3207" s="7" t="s">
        <v>834</v>
      </c>
      <c r="M3207" s="7" t="s">
        <v>8620</v>
      </c>
      <c r="N3207" s="4"/>
      <c r="O3207" s="4"/>
      <c r="P3207" s="4"/>
      <c r="Q3207" s="4"/>
      <c r="R3207" s="4"/>
      <c r="S3207" s="4"/>
      <c r="T3207" s="4"/>
      <c r="U3207" s="4"/>
      <c r="V3207" s="4"/>
      <c r="W3207" s="4"/>
      <c r="X3207" s="4"/>
      <c r="Y3207" s="4"/>
      <c r="Z3207" s="4"/>
      <c r="AA3207" s="4"/>
      <c r="AB3207" s="4"/>
      <c r="AC3207" s="4"/>
      <c r="AD3207" s="4"/>
      <c r="AE3207" s="4"/>
      <c r="AF3207" s="4"/>
      <c r="AG3207" s="4"/>
      <c r="AH3207" s="4"/>
      <c r="AI3207" s="4"/>
      <c r="AJ3207" s="4"/>
      <c r="AK3207" s="4"/>
      <c r="AL3207" s="4"/>
      <c r="AM3207" s="4"/>
      <c r="AN3207" s="4"/>
      <c r="AO3207" s="4"/>
      <c r="AP3207" s="4"/>
      <c r="AQ3207" s="4"/>
      <c r="AR3207" s="4"/>
      <c r="AS3207" s="4"/>
      <c r="AT3207" s="4"/>
      <c r="AU3207" s="4"/>
      <c r="AV3207" s="4"/>
      <c r="AW3207" s="4"/>
      <c r="AX3207" s="4"/>
      <c r="AY3207" s="4"/>
      <c r="AZ3207" s="4"/>
      <c r="BA3207" s="4"/>
      <c r="BB3207" s="4"/>
      <c r="BC3207" s="4"/>
      <c r="BD3207" s="4"/>
      <c r="BE3207" s="4"/>
      <c r="BF3207" s="4"/>
      <c r="BG3207" s="4"/>
      <c r="BH3207" s="4"/>
      <c r="BI3207" s="4"/>
      <c r="BJ3207" s="4"/>
      <c r="BK3207" s="4"/>
      <c r="BL3207" s="4"/>
      <c r="BM3207" s="4"/>
      <c r="BN3207" s="4"/>
      <c r="BO3207" s="4"/>
      <c r="BP3207" s="4"/>
      <c r="BQ3207" s="4"/>
      <c r="BR3207" s="4"/>
      <c r="BS3207" s="4"/>
      <c r="BT3207" s="4"/>
      <c r="BU3207" s="4"/>
      <c r="BV3207" s="4"/>
      <c r="BW3207" s="4"/>
      <c r="BZ3207" s="7"/>
      <c r="CF3207" s="7"/>
      <c r="CG3207" s="14"/>
      <c r="CH3207" s="7"/>
      <c r="CI3207" s="14"/>
      <c r="CJ3207" s="7"/>
      <c r="CK3207" s="14"/>
      <c r="CL3207" s="7"/>
      <c r="CM3207" s="14"/>
    </row>
    <row r="3208" spans="1:91" x14ac:dyDescent="0.3">
      <c r="A3208" s="10">
        <v>151</v>
      </c>
      <c r="B3208" s="36" t="s">
        <v>1025</v>
      </c>
      <c r="G3208" s="36" t="s">
        <v>8636</v>
      </c>
      <c r="K3208" s="7"/>
      <c r="L3208" s="7" t="s">
        <v>834</v>
      </c>
      <c r="M3208" s="7" t="s">
        <v>8561</v>
      </c>
      <c r="N3208" s="4"/>
      <c r="O3208" s="4"/>
      <c r="P3208" s="4"/>
      <c r="Q3208" s="4"/>
      <c r="R3208" s="4"/>
      <c r="S3208" s="4"/>
      <c r="T3208" s="4"/>
      <c r="U3208" s="4"/>
      <c r="V3208" s="4"/>
      <c r="W3208" s="4"/>
      <c r="X3208" s="4"/>
      <c r="Y3208" s="4"/>
      <c r="Z3208" s="4"/>
      <c r="AA3208" s="4"/>
      <c r="AB3208" s="4"/>
      <c r="AC3208" s="4"/>
      <c r="AD3208" s="4"/>
      <c r="AE3208" s="4"/>
      <c r="AF3208" s="4"/>
      <c r="AG3208" s="4"/>
      <c r="AH3208" s="4"/>
      <c r="AI3208" s="4"/>
      <c r="AJ3208" s="4"/>
      <c r="AK3208" s="4"/>
      <c r="AL3208" s="4"/>
      <c r="AM3208" s="4"/>
      <c r="AN3208" s="4"/>
      <c r="AO3208" s="4"/>
      <c r="AP3208" s="4"/>
      <c r="AQ3208" s="4"/>
      <c r="AR3208" s="4"/>
      <c r="AS3208" s="4"/>
      <c r="AT3208" s="4"/>
      <c r="AU3208" s="4"/>
      <c r="AV3208" s="4"/>
      <c r="AW3208" s="4"/>
      <c r="AX3208" s="4"/>
      <c r="AY3208" s="4"/>
      <c r="AZ3208" s="4"/>
      <c r="BA3208" s="4"/>
      <c r="BB3208" s="4"/>
      <c r="BC3208" s="4"/>
      <c r="BD3208" s="4"/>
      <c r="BE3208" s="4"/>
      <c r="BF3208" s="4"/>
      <c r="BG3208" s="4"/>
      <c r="BH3208" s="4"/>
      <c r="BI3208" s="4"/>
      <c r="BJ3208" s="4"/>
      <c r="BK3208" s="4"/>
      <c r="BL3208" s="4"/>
      <c r="BM3208" s="4"/>
      <c r="BN3208" s="4"/>
      <c r="BO3208" s="4"/>
      <c r="BP3208" s="4"/>
      <c r="BQ3208" s="4"/>
      <c r="BR3208" s="4"/>
      <c r="BS3208" s="4"/>
      <c r="BT3208" s="4"/>
      <c r="BU3208" s="4"/>
      <c r="BV3208" s="4"/>
      <c r="BW3208" s="4"/>
      <c r="BZ3208" s="7"/>
      <c r="CF3208" s="7"/>
      <c r="CG3208" s="14"/>
      <c r="CH3208" s="7"/>
      <c r="CI3208" s="14"/>
      <c r="CJ3208" s="7"/>
      <c r="CK3208" s="14"/>
      <c r="CL3208" s="7"/>
      <c r="CM3208" s="14"/>
    </row>
    <row r="3209" spans="1:91" x14ac:dyDescent="0.3">
      <c r="A3209" s="10">
        <v>151</v>
      </c>
      <c r="B3209" s="36" t="s">
        <v>1025</v>
      </c>
      <c r="E3209" t="s">
        <v>8620</v>
      </c>
      <c r="G3209" s="36" t="s">
        <v>8637</v>
      </c>
      <c r="K3209" s="7"/>
      <c r="L3209" s="7" t="s">
        <v>834</v>
      </c>
      <c r="M3209" s="7" t="s">
        <v>8620</v>
      </c>
      <c r="N3209" s="4"/>
      <c r="O3209" s="4"/>
      <c r="P3209" s="4"/>
      <c r="Q3209" s="4"/>
      <c r="R3209" s="4"/>
      <c r="S3209" s="4"/>
      <c r="T3209" s="4"/>
      <c r="U3209" s="4"/>
      <c r="V3209" s="4"/>
      <c r="W3209" s="4"/>
      <c r="X3209" s="4"/>
      <c r="Y3209" s="4"/>
      <c r="Z3209" s="4"/>
      <c r="AA3209" s="4"/>
      <c r="AB3209" s="4"/>
      <c r="AC3209" s="4"/>
      <c r="AD3209" s="4"/>
      <c r="AE3209" s="4"/>
      <c r="AF3209" s="4"/>
      <c r="AG3209" s="4"/>
      <c r="AH3209" s="4"/>
      <c r="AI3209" s="4"/>
      <c r="AJ3209" s="4"/>
      <c r="AK3209" s="4"/>
      <c r="AL3209" s="4"/>
      <c r="AM3209" s="4"/>
      <c r="AN3209" s="4"/>
      <c r="AO3209" s="4"/>
      <c r="AP3209" s="4"/>
      <c r="AQ3209" s="4"/>
      <c r="AR3209" s="4"/>
      <c r="AS3209" s="4"/>
      <c r="AT3209" s="4"/>
      <c r="AU3209" s="4"/>
      <c r="AV3209" s="4"/>
      <c r="AW3209" s="4"/>
      <c r="AX3209" s="4"/>
      <c r="AY3209" s="4"/>
      <c r="AZ3209" s="4"/>
      <c r="BA3209" s="4"/>
      <c r="BB3209" s="4"/>
      <c r="BC3209" s="4"/>
      <c r="BD3209" s="4"/>
      <c r="BE3209" s="4"/>
      <c r="BF3209" s="4"/>
      <c r="BG3209" s="4"/>
      <c r="BH3209" s="4"/>
      <c r="BI3209" s="4"/>
      <c r="BJ3209" s="4"/>
      <c r="BK3209" s="4"/>
      <c r="BL3209" s="4"/>
      <c r="BM3209" s="4"/>
      <c r="BN3209" s="4"/>
      <c r="BO3209" s="4"/>
      <c r="BP3209" s="4"/>
      <c r="BQ3209" s="4"/>
      <c r="BR3209" s="4"/>
      <c r="BS3209" s="4"/>
      <c r="BT3209" s="4"/>
      <c r="BU3209" s="4"/>
      <c r="BV3209" s="4"/>
      <c r="BW3209" s="4"/>
      <c r="BZ3209" s="7"/>
      <c r="CF3209" s="7"/>
      <c r="CG3209" s="14"/>
      <c r="CH3209" s="7"/>
      <c r="CI3209" s="14"/>
      <c r="CJ3209" s="7"/>
      <c r="CK3209" s="14"/>
      <c r="CL3209" s="7"/>
      <c r="CM3209" s="14"/>
    </row>
    <row r="3210" spans="1:91" x14ac:dyDescent="0.3">
      <c r="A3210" s="10">
        <v>151</v>
      </c>
      <c r="B3210" s="36" t="s">
        <v>1025</v>
      </c>
      <c r="G3210" s="36" t="s">
        <v>8638</v>
      </c>
      <c r="K3210" s="7"/>
      <c r="L3210" s="7" t="s">
        <v>834</v>
      </c>
      <c r="M3210" s="7" t="s">
        <v>696</v>
      </c>
      <c r="N3210" s="4"/>
      <c r="O3210" s="4"/>
      <c r="P3210" s="4"/>
      <c r="Q3210" s="4"/>
      <c r="R3210" s="4"/>
      <c r="S3210" s="4"/>
      <c r="T3210" s="4"/>
      <c r="U3210" s="4"/>
      <c r="V3210" s="4"/>
      <c r="W3210" s="4"/>
      <c r="X3210" s="4"/>
      <c r="Y3210" s="4"/>
      <c r="Z3210" s="4"/>
      <c r="AA3210" s="4"/>
      <c r="AB3210" s="4"/>
      <c r="AC3210" s="4"/>
      <c r="AD3210" s="4"/>
      <c r="AE3210" s="4"/>
      <c r="AF3210" s="4"/>
      <c r="AG3210" s="4"/>
      <c r="AH3210" s="4"/>
      <c r="AI3210" s="4"/>
      <c r="AJ3210" s="4"/>
      <c r="AK3210" s="4"/>
      <c r="AL3210" s="4"/>
      <c r="AM3210" s="4"/>
      <c r="AN3210" s="4"/>
      <c r="AO3210" s="4"/>
      <c r="AP3210" s="4"/>
      <c r="AQ3210" s="4"/>
      <c r="AR3210" s="4"/>
      <c r="AS3210" s="4"/>
      <c r="AT3210" s="4"/>
      <c r="AU3210" s="4"/>
      <c r="AV3210" s="4"/>
      <c r="AW3210" s="4"/>
      <c r="AX3210" s="4"/>
      <c r="AY3210" s="4"/>
      <c r="AZ3210" s="4"/>
      <c r="BA3210" s="4"/>
      <c r="BB3210" s="4"/>
      <c r="BC3210" s="4"/>
      <c r="BD3210" s="4"/>
      <c r="BE3210" s="4"/>
      <c r="BF3210" s="4"/>
      <c r="BG3210" s="4"/>
      <c r="BH3210" s="4"/>
      <c r="BI3210" s="4"/>
      <c r="BJ3210" s="4"/>
      <c r="BK3210" s="4"/>
      <c r="BL3210" s="4"/>
      <c r="BM3210" s="4"/>
      <c r="BN3210" s="4"/>
      <c r="BO3210" s="4"/>
      <c r="BP3210" s="4"/>
      <c r="BQ3210" s="4"/>
      <c r="BR3210" s="4"/>
      <c r="BS3210" s="4"/>
      <c r="BT3210" s="4"/>
      <c r="BU3210" s="4"/>
      <c r="BV3210" s="4"/>
      <c r="BW3210" s="4"/>
      <c r="BZ3210" s="7"/>
      <c r="CF3210" s="7"/>
      <c r="CG3210" s="14"/>
      <c r="CH3210" s="7"/>
      <c r="CI3210" s="14"/>
      <c r="CJ3210" s="7"/>
      <c r="CK3210" s="14"/>
      <c r="CL3210" s="7"/>
      <c r="CM3210" s="14"/>
    </row>
    <row r="3211" spans="1:91" x14ac:dyDescent="0.3">
      <c r="A3211" s="10">
        <v>151</v>
      </c>
      <c r="B3211" s="36" t="s">
        <v>1025</v>
      </c>
      <c r="G3211" s="36" t="s">
        <v>8639</v>
      </c>
      <c r="K3211" s="7"/>
      <c r="L3211" s="7" t="s">
        <v>834</v>
      </c>
      <c r="M3211" s="7" t="s">
        <v>696</v>
      </c>
      <c r="N3211" s="4"/>
      <c r="O3211" s="4"/>
      <c r="P3211" s="4"/>
      <c r="Q3211" s="4"/>
      <c r="R3211" s="4"/>
      <c r="S3211" s="4"/>
      <c r="T3211" s="4"/>
      <c r="U3211" s="4"/>
      <c r="V3211" s="4"/>
      <c r="W3211" s="4"/>
      <c r="X3211" s="4"/>
      <c r="Y3211" s="4"/>
      <c r="Z3211" s="4"/>
      <c r="AA3211" s="4"/>
      <c r="AB3211" s="4"/>
      <c r="AC3211" s="4"/>
      <c r="AD3211" s="4"/>
      <c r="AE3211" s="4"/>
      <c r="AF3211" s="4"/>
      <c r="AG3211" s="4"/>
      <c r="AH3211" s="4"/>
      <c r="AI3211" s="4"/>
      <c r="AJ3211" s="4"/>
      <c r="AK3211" s="4"/>
      <c r="AL3211" s="4"/>
      <c r="AM3211" s="4"/>
      <c r="AN3211" s="4"/>
      <c r="AO3211" s="4"/>
      <c r="AP3211" s="4"/>
      <c r="AQ3211" s="4"/>
      <c r="AR3211" s="4"/>
      <c r="AS3211" s="4"/>
      <c r="AT3211" s="4"/>
      <c r="AU3211" s="4"/>
      <c r="AV3211" s="4"/>
      <c r="AW3211" s="4"/>
      <c r="AX3211" s="4"/>
      <c r="AY3211" s="4"/>
      <c r="AZ3211" s="4"/>
      <c r="BA3211" s="4"/>
      <c r="BB3211" s="4"/>
      <c r="BC3211" s="4"/>
      <c r="BD3211" s="4"/>
      <c r="BE3211" s="4"/>
      <c r="BF3211" s="4"/>
      <c r="BG3211" s="4"/>
      <c r="BH3211" s="4"/>
      <c r="BI3211" s="4"/>
      <c r="BJ3211" s="4"/>
      <c r="BK3211" s="4"/>
      <c r="BL3211" s="4"/>
      <c r="BM3211" s="4"/>
      <c r="BN3211" s="4"/>
      <c r="BO3211" s="4"/>
      <c r="BP3211" s="4"/>
      <c r="BQ3211" s="4"/>
      <c r="BR3211" s="4"/>
      <c r="BS3211" s="4"/>
      <c r="BT3211" s="4"/>
      <c r="BU3211" s="4"/>
      <c r="BV3211" s="4"/>
      <c r="BW3211" s="4"/>
      <c r="BZ3211" s="7"/>
      <c r="CF3211" s="7"/>
      <c r="CG3211" s="14"/>
      <c r="CH3211" s="7"/>
      <c r="CI3211" s="14"/>
      <c r="CJ3211" s="7"/>
      <c r="CK3211" s="14"/>
      <c r="CL3211" s="7"/>
      <c r="CM3211" s="14"/>
    </row>
    <row r="3212" spans="1:91" x14ac:dyDescent="0.3">
      <c r="A3212" s="10">
        <v>151</v>
      </c>
      <c r="B3212" s="36" t="s">
        <v>863</v>
      </c>
      <c r="E3212" t="s">
        <v>8620</v>
      </c>
      <c r="G3212" s="36" t="s">
        <v>8640</v>
      </c>
      <c r="K3212" s="7"/>
      <c r="L3212" s="7" t="s">
        <v>834</v>
      </c>
      <c r="M3212" s="7" t="s">
        <v>8620</v>
      </c>
      <c r="N3212" s="4"/>
      <c r="O3212" s="4"/>
      <c r="P3212" s="4"/>
      <c r="Q3212" s="4"/>
      <c r="R3212" s="4"/>
      <c r="S3212" s="4"/>
      <c r="T3212" s="4"/>
      <c r="U3212" s="4"/>
      <c r="V3212" s="4"/>
      <c r="W3212" s="4"/>
      <c r="X3212" s="4"/>
      <c r="Y3212" s="4"/>
      <c r="Z3212" s="4"/>
      <c r="AA3212" s="4"/>
      <c r="AB3212" s="4"/>
      <c r="AC3212" s="4"/>
      <c r="AD3212" s="4"/>
      <c r="AE3212" s="4"/>
      <c r="AF3212" s="4"/>
      <c r="AG3212" s="4"/>
      <c r="AH3212" s="4"/>
      <c r="AI3212" s="4"/>
      <c r="AJ3212" s="4"/>
      <c r="AK3212" s="4"/>
      <c r="AL3212" s="4"/>
      <c r="AM3212" s="4"/>
      <c r="AN3212" s="4"/>
      <c r="AO3212" s="4"/>
      <c r="AP3212" s="4"/>
      <c r="AQ3212" s="4"/>
      <c r="AR3212" s="4"/>
      <c r="AS3212" s="4"/>
      <c r="AT3212" s="4"/>
      <c r="AU3212" s="4"/>
      <c r="AV3212" s="4"/>
      <c r="AW3212" s="4"/>
      <c r="AX3212" s="4"/>
      <c r="AY3212" s="4"/>
      <c r="AZ3212" s="4"/>
      <c r="BA3212" s="4"/>
      <c r="BB3212" s="4"/>
      <c r="BC3212" s="4"/>
      <c r="BD3212" s="4"/>
      <c r="BE3212" s="4"/>
      <c r="BF3212" s="4"/>
      <c r="BG3212" s="4"/>
      <c r="BH3212" s="4"/>
      <c r="BI3212" s="4"/>
      <c r="BJ3212" s="4"/>
      <c r="BK3212" s="4"/>
      <c r="BL3212" s="4"/>
      <c r="BM3212" s="4"/>
      <c r="BN3212" s="4"/>
      <c r="BO3212" s="4"/>
      <c r="BP3212" s="4"/>
      <c r="BQ3212" s="4"/>
      <c r="BR3212" s="4"/>
      <c r="BS3212" s="4"/>
      <c r="BT3212" s="4"/>
      <c r="BU3212" s="4"/>
      <c r="BV3212" s="4"/>
      <c r="BW3212" s="4"/>
      <c r="BZ3212" s="7"/>
      <c r="CF3212" s="7"/>
      <c r="CG3212" s="14"/>
      <c r="CH3212" s="7"/>
      <c r="CI3212" s="14"/>
      <c r="CJ3212" s="7"/>
      <c r="CK3212" s="14"/>
      <c r="CL3212" s="7"/>
      <c r="CM3212" s="14"/>
    </row>
    <row r="3213" spans="1:91" x14ac:dyDescent="0.3">
      <c r="A3213" s="10">
        <v>151</v>
      </c>
      <c r="B3213" s="36" t="s">
        <v>1025</v>
      </c>
      <c r="E3213" t="s">
        <v>8620</v>
      </c>
      <c r="G3213" s="36" t="s">
        <v>8641</v>
      </c>
      <c r="K3213" s="7"/>
      <c r="L3213" s="7" t="s">
        <v>834</v>
      </c>
      <c r="M3213" s="7" t="s">
        <v>8620</v>
      </c>
      <c r="N3213" s="4"/>
      <c r="O3213" s="4"/>
      <c r="P3213" s="4"/>
      <c r="Q3213" s="4"/>
      <c r="R3213" s="4"/>
      <c r="S3213" s="4"/>
      <c r="T3213" s="4"/>
      <c r="U3213" s="4"/>
      <c r="V3213" s="4"/>
      <c r="W3213" s="4"/>
      <c r="X3213" s="4"/>
      <c r="Y3213" s="4"/>
      <c r="Z3213" s="4"/>
      <c r="AA3213" s="4"/>
      <c r="AB3213" s="4"/>
      <c r="AC3213" s="4"/>
      <c r="AD3213" s="4"/>
      <c r="AE3213" s="4"/>
      <c r="AF3213" s="4"/>
      <c r="AG3213" s="4"/>
      <c r="AH3213" s="4"/>
      <c r="AI3213" s="4"/>
      <c r="AJ3213" s="4"/>
      <c r="AK3213" s="4"/>
      <c r="AL3213" s="4"/>
      <c r="AM3213" s="4"/>
      <c r="AN3213" s="4"/>
      <c r="AO3213" s="4"/>
      <c r="AP3213" s="4"/>
      <c r="AQ3213" s="4"/>
      <c r="AR3213" s="4"/>
      <c r="AS3213" s="4"/>
      <c r="AT3213" s="4"/>
      <c r="AU3213" s="4"/>
      <c r="AV3213" s="4"/>
      <c r="AW3213" s="4"/>
      <c r="AX3213" s="4"/>
      <c r="AY3213" s="4"/>
      <c r="AZ3213" s="4"/>
      <c r="BA3213" s="4"/>
      <c r="BB3213" s="4"/>
      <c r="BC3213" s="4"/>
      <c r="BD3213" s="4"/>
      <c r="BE3213" s="4"/>
      <c r="BF3213" s="4"/>
      <c r="BG3213" s="4"/>
      <c r="BH3213" s="4"/>
      <c r="BI3213" s="4"/>
      <c r="BJ3213" s="4"/>
      <c r="BK3213" s="4"/>
      <c r="BL3213" s="4"/>
      <c r="BM3213" s="4"/>
      <c r="BN3213" s="4"/>
      <c r="BO3213" s="4"/>
      <c r="BP3213" s="4"/>
      <c r="BQ3213" s="4"/>
      <c r="BR3213" s="4"/>
      <c r="BS3213" s="4"/>
      <c r="BT3213" s="4"/>
      <c r="BU3213" s="4"/>
      <c r="BV3213" s="4"/>
      <c r="BW3213" s="4"/>
      <c r="BZ3213" s="7"/>
      <c r="CF3213" s="7"/>
      <c r="CG3213" s="14"/>
      <c r="CH3213" s="7"/>
      <c r="CI3213" s="14"/>
      <c r="CJ3213" s="7"/>
      <c r="CK3213" s="14"/>
      <c r="CL3213" s="7"/>
      <c r="CM3213" s="14"/>
    </row>
    <row r="3214" spans="1:91" x14ac:dyDescent="0.3">
      <c r="A3214" s="10">
        <v>151</v>
      </c>
      <c r="B3214" s="36" t="s">
        <v>1025</v>
      </c>
      <c r="G3214" s="36" t="s">
        <v>8642</v>
      </c>
      <c r="K3214" s="7"/>
      <c r="L3214" s="7" t="s">
        <v>834</v>
      </c>
      <c r="M3214" s="7" t="s">
        <v>618</v>
      </c>
      <c r="N3214" s="4"/>
      <c r="O3214" s="4"/>
      <c r="P3214" s="4"/>
      <c r="Q3214" s="4"/>
      <c r="R3214" s="4"/>
      <c r="S3214" s="4"/>
      <c r="T3214" s="4"/>
      <c r="U3214" s="4"/>
      <c r="V3214" s="4"/>
      <c r="W3214" s="4"/>
      <c r="X3214" s="4"/>
      <c r="Y3214" s="4"/>
      <c r="Z3214" s="4"/>
      <c r="AA3214" s="4"/>
      <c r="AB3214" s="4"/>
      <c r="AC3214" s="4"/>
      <c r="AD3214" s="4"/>
      <c r="AE3214" s="4"/>
      <c r="AF3214" s="4"/>
      <c r="AG3214" s="4"/>
      <c r="AH3214" s="4"/>
      <c r="AI3214" s="4"/>
      <c r="AJ3214" s="4"/>
      <c r="AK3214" s="4"/>
      <c r="AL3214" s="4"/>
      <c r="AM3214" s="4"/>
      <c r="AN3214" s="4"/>
      <c r="AO3214" s="4"/>
      <c r="AP3214" s="4"/>
      <c r="AQ3214" s="4"/>
      <c r="AR3214" s="4"/>
      <c r="AS3214" s="4"/>
      <c r="AT3214" s="4"/>
      <c r="AU3214" s="4"/>
      <c r="AV3214" s="4"/>
      <c r="AW3214" s="4"/>
      <c r="AX3214" s="4"/>
      <c r="AY3214" s="4"/>
      <c r="AZ3214" s="4"/>
      <c r="BA3214" s="4"/>
      <c r="BB3214" s="4"/>
      <c r="BC3214" s="4"/>
      <c r="BD3214" s="4"/>
      <c r="BE3214" s="4"/>
      <c r="BF3214" s="4"/>
      <c r="BG3214" s="4"/>
      <c r="BH3214" s="4"/>
      <c r="BI3214" s="4"/>
      <c r="BJ3214" s="4"/>
      <c r="BK3214" s="4"/>
      <c r="BL3214" s="4"/>
      <c r="BM3214" s="4"/>
      <c r="BN3214" s="4"/>
      <c r="BO3214" s="4"/>
      <c r="BP3214" s="4"/>
      <c r="BQ3214" s="4"/>
      <c r="BR3214" s="4"/>
      <c r="BS3214" s="4"/>
      <c r="BT3214" s="4"/>
      <c r="BU3214" s="4"/>
      <c r="BV3214" s="4"/>
      <c r="BW3214" s="4"/>
      <c r="BZ3214" s="7"/>
      <c r="CF3214" s="7"/>
      <c r="CG3214" s="14"/>
      <c r="CH3214" s="7"/>
      <c r="CI3214" s="14"/>
      <c r="CJ3214" s="7"/>
      <c r="CK3214" s="14"/>
      <c r="CL3214" s="7"/>
      <c r="CM3214" s="14"/>
    </row>
    <row r="3215" spans="1:91" x14ac:dyDescent="0.3">
      <c r="A3215" s="10">
        <v>151</v>
      </c>
      <c r="B3215" s="36" t="s">
        <v>854</v>
      </c>
      <c r="G3215" s="36" t="s">
        <v>8643</v>
      </c>
      <c r="K3215" s="7"/>
      <c r="L3215" s="7" t="s">
        <v>834</v>
      </c>
      <c r="M3215" s="7" t="s">
        <v>615</v>
      </c>
      <c r="N3215" s="4"/>
      <c r="O3215" s="4"/>
      <c r="P3215" s="4"/>
      <c r="Q3215" s="4"/>
      <c r="R3215" s="4"/>
      <c r="S3215" s="4"/>
      <c r="T3215" s="4"/>
      <c r="U3215" s="4"/>
      <c r="V3215" s="4"/>
      <c r="W3215" s="4"/>
      <c r="X3215" s="4"/>
      <c r="Y3215" s="4"/>
      <c r="Z3215" s="4"/>
      <c r="AA3215" s="4"/>
      <c r="AB3215" s="4"/>
      <c r="AC3215" s="4"/>
      <c r="AD3215" s="4"/>
      <c r="AE3215" s="4"/>
      <c r="AF3215" s="4"/>
      <c r="AG3215" s="4"/>
      <c r="AH3215" s="4"/>
      <c r="AI3215" s="4"/>
      <c r="AJ3215" s="4"/>
      <c r="AK3215" s="4"/>
      <c r="AL3215" s="4"/>
      <c r="AM3215" s="4"/>
      <c r="AN3215" s="4"/>
      <c r="AO3215" s="4"/>
      <c r="AP3215" s="4"/>
      <c r="AQ3215" s="4"/>
      <c r="AR3215" s="4"/>
      <c r="AS3215" s="4"/>
      <c r="AT3215" s="4"/>
      <c r="AU3215" s="4"/>
      <c r="AV3215" s="4"/>
      <c r="AW3215" s="4"/>
      <c r="AX3215" s="4"/>
      <c r="AY3215" s="4"/>
      <c r="AZ3215" s="4"/>
      <c r="BA3215" s="4"/>
      <c r="BB3215" s="4"/>
      <c r="BC3215" s="4"/>
      <c r="BD3215" s="4"/>
      <c r="BE3215" s="4"/>
      <c r="BF3215" s="4"/>
      <c r="BG3215" s="4"/>
      <c r="BH3215" s="4"/>
      <c r="BI3215" s="4"/>
      <c r="BJ3215" s="4"/>
      <c r="BK3215" s="4"/>
      <c r="BL3215" s="4"/>
      <c r="BM3215" s="4"/>
      <c r="BN3215" s="4"/>
      <c r="BO3215" s="4"/>
      <c r="BP3215" s="4"/>
      <c r="BQ3215" s="4"/>
      <c r="BR3215" s="4"/>
      <c r="BS3215" s="4"/>
      <c r="BT3215" s="4"/>
      <c r="BU3215" s="4"/>
      <c r="BV3215" s="4"/>
      <c r="BW3215" s="4"/>
      <c r="BZ3215" s="7"/>
      <c r="CF3215" s="7"/>
      <c r="CG3215" s="14"/>
      <c r="CH3215" s="7"/>
      <c r="CI3215" s="14"/>
      <c r="CJ3215" s="7"/>
      <c r="CK3215" s="14"/>
      <c r="CL3215" s="7"/>
      <c r="CM3215" s="14"/>
    </row>
    <row r="3216" spans="1:91" x14ac:dyDescent="0.3">
      <c r="A3216" s="10">
        <v>151</v>
      </c>
      <c r="B3216" s="36" t="s">
        <v>1025</v>
      </c>
      <c r="E3216" t="s">
        <v>953</v>
      </c>
      <c r="G3216" s="36" t="s">
        <v>8644</v>
      </c>
      <c r="K3216" s="7"/>
      <c r="L3216" s="7" t="s">
        <v>834</v>
      </c>
      <c r="M3216" s="7" t="s">
        <v>603</v>
      </c>
      <c r="N3216" s="4"/>
      <c r="O3216" s="4"/>
      <c r="P3216" s="4"/>
      <c r="Q3216" s="4"/>
      <c r="R3216" s="4"/>
      <c r="S3216" s="4"/>
      <c r="T3216" s="4"/>
      <c r="U3216" s="4"/>
      <c r="V3216" s="4"/>
      <c r="W3216" s="4"/>
      <c r="X3216" s="4"/>
      <c r="Y3216" s="4"/>
      <c r="Z3216" s="4"/>
      <c r="AA3216" s="4"/>
      <c r="AB3216" s="4"/>
      <c r="AC3216" s="4"/>
      <c r="AD3216" s="4"/>
      <c r="AE3216" s="4"/>
      <c r="AF3216" s="4"/>
      <c r="AG3216" s="4"/>
      <c r="AH3216" s="4"/>
      <c r="AI3216" s="4"/>
      <c r="AJ3216" s="4"/>
      <c r="AK3216" s="4"/>
      <c r="AL3216" s="4"/>
      <c r="AM3216" s="4"/>
      <c r="AN3216" s="4"/>
      <c r="AO3216" s="4"/>
      <c r="AP3216" s="4"/>
      <c r="AQ3216" s="4"/>
      <c r="AR3216" s="4"/>
      <c r="AS3216" s="4"/>
      <c r="AT3216" s="4"/>
      <c r="AU3216" s="4"/>
      <c r="AV3216" s="4"/>
      <c r="AW3216" s="4"/>
      <c r="AX3216" s="4"/>
      <c r="AY3216" s="4"/>
      <c r="AZ3216" s="4"/>
      <c r="BA3216" s="4"/>
      <c r="BB3216" s="4"/>
      <c r="BC3216" s="4"/>
      <c r="BD3216" s="4"/>
      <c r="BE3216" s="4"/>
      <c r="BF3216" s="4"/>
      <c r="BG3216" s="4"/>
      <c r="BH3216" s="4"/>
      <c r="BI3216" s="4"/>
      <c r="BJ3216" s="4"/>
      <c r="BK3216" s="4"/>
      <c r="BL3216" s="4"/>
      <c r="BM3216" s="4"/>
      <c r="BN3216" s="4"/>
      <c r="BO3216" s="4"/>
      <c r="BP3216" s="4"/>
      <c r="BQ3216" s="4"/>
      <c r="BR3216" s="4"/>
      <c r="BS3216" s="4"/>
      <c r="BT3216" s="4"/>
      <c r="BU3216" s="4"/>
      <c r="BV3216" s="4"/>
      <c r="BW3216" s="4"/>
      <c r="BZ3216" s="7"/>
      <c r="CF3216" s="7"/>
      <c r="CG3216" s="14"/>
      <c r="CH3216" s="7"/>
      <c r="CI3216" s="14"/>
      <c r="CJ3216" s="7"/>
      <c r="CK3216" s="14"/>
      <c r="CL3216" s="7"/>
      <c r="CM3216" s="14"/>
    </row>
    <row r="3217" spans="1:91" x14ac:dyDescent="0.3">
      <c r="A3217" s="10">
        <v>151</v>
      </c>
      <c r="B3217" s="36" t="s">
        <v>1025</v>
      </c>
      <c r="E3217" t="s">
        <v>953</v>
      </c>
      <c r="G3217" s="36" t="s">
        <v>8645</v>
      </c>
      <c r="K3217" s="7"/>
      <c r="L3217" s="7" t="s">
        <v>834</v>
      </c>
      <c r="M3217" s="7" t="s">
        <v>603</v>
      </c>
      <c r="N3217" s="4"/>
      <c r="O3217" s="4"/>
      <c r="P3217" s="4"/>
      <c r="Q3217" s="4"/>
      <c r="R3217" s="4"/>
      <c r="S3217" s="4"/>
      <c r="T3217" s="4"/>
      <c r="U3217" s="4"/>
      <c r="V3217" s="4"/>
      <c r="W3217" s="4"/>
      <c r="X3217" s="4"/>
      <c r="Y3217" s="4"/>
      <c r="Z3217" s="4"/>
      <c r="AA3217" s="4"/>
      <c r="AB3217" s="4"/>
      <c r="AC3217" s="4"/>
      <c r="AD3217" s="4"/>
      <c r="AE3217" s="4"/>
      <c r="AF3217" s="4"/>
      <c r="AG3217" s="4"/>
      <c r="AH3217" s="4"/>
      <c r="AI3217" s="4"/>
      <c r="AJ3217" s="4"/>
      <c r="AK3217" s="4"/>
      <c r="AL3217" s="4"/>
      <c r="AM3217" s="4"/>
      <c r="AN3217" s="4"/>
      <c r="AO3217" s="4"/>
      <c r="AP3217" s="4"/>
      <c r="AQ3217" s="4"/>
      <c r="AR3217" s="4"/>
      <c r="AS3217" s="4"/>
      <c r="AT3217" s="4"/>
      <c r="AU3217" s="4"/>
      <c r="AV3217" s="4"/>
      <c r="AW3217" s="4"/>
      <c r="AX3217" s="4"/>
      <c r="AY3217" s="4"/>
      <c r="AZ3217" s="4"/>
      <c r="BA3217" s="4"/>
      <c r="BB3217" s="4"/>
      <c r="BC3217" s="4"/>
      <c r="BD3217" s="4"/>
      <c r="BE3217" s="4"/>
      <c r="BF3217" s="4"/>
      <c r="BG3217" s="4"/>
      <c r="BH3217" s="4"/>
      <c r="BI3217" s="4"/>
      <c r="BJ3217" s="4"/>
      <c r="BK3217" s="4"/>
      <c r="BL3217" s="4"/>
      <c r="BM3217" s="4"/>
      <c r="BN3217" s="4"/>
      <c r="BO3217" s="4"/>
      <c r="BP3217" s="4"/>
      <c r="BQ3217" s="4"/>
      <c r="BR3217" s="4"/>
      <c r="BS3217" s="4"/>
      <c r="BT3217" s="4"/>
      <c r="BU3217" s="4"/>
      <c r="BV3217" s="4"/>
      <c r="BW3217" s="4"/>
      <c r="BZ3217" s="7"/>
      <c r="CF3217" s="7"/>
      <c r="CG3217" s="14"/>
      <c r="CH3217" s="7"/>
      <c r="CI3217" s="14"/>
      <c r="CJ3217" s="7"/>
      <c r="CK3217" s="14"/>
      <c r="CL3217" s="7"/>
      <c r="CM3217" s="14"/>
    </row>
    <row r="3218" spans="1:91" x14ac:dyDescent="0.3">
      <c r="A3218" s="10">
        <v>151</v>
      </c>
      <c r="B3218" s="36" t="s">
        <v>860</v>
      </c>
      <c r="E3218" t="s">
        <v>8620</v>
      </c>
      <c r="G3218" s="36" t="s">
        <v>8646</v>
      </c>
      <c r="K3218" s="7"/>
      <c r="L3218" s="7" t="s">
        <v>834</v>
      </c>
      <c r="M3218" s="7" t="s">
        <v>8620</v>
      </c>
      <c r="N3218" s="4"/>
      <c r="O3218" s="4"/>
      <c r="P3218" s="4"/>
      <c r="Q3218" s="4"/>
      <c r="R3218" s="4"/>
      <c r="S3218" s="4"/>
      <c r="T3218" s="4"/>
      <c r="U3218" s="4"/>
      <c r="V3218" s="4"/>
      <c r="W3218" s="4"/>
      <c r="X3218" s="4"/>
      <c r="Y3218" s="4"/>
      <c r="Z3218" s="4"/>
      <c r="AA3218" s="4"/>
      <c r="AB3218" s="4"/>
      <c r="AC3218" s="4"/>
      <c r="AD3218" s="4"/>
      <c r="AE3218" s="4"/>
      <c r="AF3218" s="4"/>
      <c r="AG3218" s="4"/>
      <c r="AH3218" s="4"/>
      <c r="AI3218" s="4"/>
      <c r="AJ3218" s="4"/>
      <c r="AK3218" s="4"/>
      <c r="AL3218" s="4"/>
      <c r="AM3218" s="4"/>
      <c r="AN3218" s="4"/>
      <c r="AO3218" s="4"/>
      <c r="AP3218" s="4"/>
      <c r="AQ3218" s="4"/>
      <c r="AR3218" s="4"/>
      <c r="AS3218" s="4"/>
      <c r="AT3218" s="4"/>
      <c r="AU3218" s="4"/>
      <c r="AV3218" s="4"/>
      <c r="AW3218" s="4"/>
      <c r="AX3218" s="4"/>
      <c r="AY3218" s="4"/>
      <c r="AZ3218" s="4"/>
      <c r="BA3218" s="4"/>
      <c r="BB3218" s="4"/>
      <c r="BC3218" s="4"/>
      <c r="BD3218" s="4"/>
      <c r="BE3218" s="4"/>
      <c r="BF3218" s="4"/>
      <c r="BG3218" s="4"/>
      <c r="BH3218" s="4"/>
      <c r="BI3218" s="4"/>
      <c r="BJ3218" s="4"/>
      <c r="BK3218" s="4"/>
      <c r="BL3218" s="4"/>
      <c r="BM3218" s="4"/>
      <c r="BN3218" s="4"/>
      <c r="BO3218" s="4"/>
      <c r="BP3218" s="4"/>
      <c r="BQ3218" s="4"/>
      <c r="BR3218" s="4"/>
      <c r="BS3218" s="4"/>
      <c r="BT3218" s="4"/>
      <c r="BU3218" s="4"/>
      <c r="BV3218" s="4"/>
      <c r="BW3218" s="4"/>
      <c r="BZ3218" s="7"/>
      <c r="CF3218" s="7"/>
      <c r="CG3218" s="14"/>
      <c r="CH3218" s="7"/>
      <c r="CI3218" s="14"/>
      <c r="CJ3218" s="7"/>
      <c r="CK3218" s="14"/>
      <c r="CL3218" s="7"/>
      <c r="CM3218" s="14"/>
    </row>
    <row r="3219" spans="1:91" x14ac:dyDescent="0.3">
      <c r="A3219" s="10">
        <v>151</v>
      </c>
      <c r="B3219" s="36" t="s">
        <v>1007</v>
      </c>
      <c r="E3219" t="s">
        <v>8620</v>
      </c>
      <c r="G3219" s="36" t="s">
        <v>8647</v>
      </c>
      <c r="K3219" s="7"/>
      <c r="L3219" s="7" t="s">
        <v>834</v>
      </c>
      <c r="M3219" s="7" t="s">
        <v>8620</v>
      </c>
      <c r="N3219" s="4"/>
      <c r="O3219" s="4"/>
      <c r="P3219" s="4"/>
      <c r="Q3219" s="4"/>
      <c r="R3219" s="4"/>
      <c r="S3219" s="4"/>
      <c r="T3219" s="4"/>
      <c r="U3219" s="4"/>
      <c r="V3219" s="4"/>
      <c r="W3219" s="4"/>
      <c r="X3219" s="4"/>
      <c r="Y3219" s="4"/>
      <c r="Z3219" s="4"/>
      <c r="AA3219" s="4"/>
      <c r="AB3219" s="4"/>
      <c r="AC3219" s="4"/>
      <c r="AD3219" s="4"/>
      <c r="AE3219" s="4"/>
      <c r="AF3219" s="4"/>
      <c r="AG3219" s="4"/>
      <c r="AH3219" s="4"/>
      <c r="AI3219" s="4"/>
      <c r="AJ3219" s="4"/>
      <c r="AK3219" s="4"/>
      <c r="AL3219" s="4"/>
      <c r="AM3219" s="4"/>
      <c r="AN3219" s="4"/>
      <c r="AO3219" s="4"/>
      <c r="AP3219" s="4"/>
      <c r="AQ3219" s="4"/>
      <c r="AR3219" s="4"/>
      <c r="AS3219" s="4"/>
      <c r="AT3219" s="4"/>
      <c r="AU3219" s="4"/>
      <c r="AV3219" s="4"/>
      <c r="AW3219" s="4"/>
      <c r="AX3219" s="4"/>
      <c r="AY3219" s="4"/>
      <c r="AZ3219" s="4"/>
      <c r="BA3219" s="4"/>
      <c r="BB3219" s="4"/>
      <c r="BC3219" s="4"/>
      <c r="BD3219" s="4"/>
      <c r="BE3219" s="4"/>
      <c r="BF3219" s="4"/>
      <c r="BG3219" s="4"/>
      <c r="BH3219" s="4"/>
      <c r="BI3219" s="4"/>
      <c r="BJ3219" s="4"/>
      <c r="BK3219" s="4"/>
      <c r="BL3219" s="4"/>
      <c r="BM3219" s="4"/>
      <c r="BN3219" s="4"/>
      <c r="BO3219" s="4"/>
      <c r="BP3219" s="4"/>
      <c r="BQ3219" s="4"/>
      <c r="BR3219" s="4"/>
      <c r="BS3219" s="4"/>
      <c r="BT3219" s="4"/>
      <c r="BU3219" s="4"/>
      <c r="BV3219" s="4"/>
      <c r="BW3219" s="4"/>
      <c r="BZ3219" s="7"/>
      <c r="CF3219" s="7"/>
      <c r="CG3219" s="14"/>
      <c r="CH3219" s="7"/>
      <c r="CI3219" s="14"/>
      <c r="CJ3219" s="7"/>
      <c r="CK3219" s="14"/>
      <c r="CL3219" s="7"/>
      <c r="CM3219" s="14"/>
    </row>
    <row r="3220" spans="1:91" x14ac:dyDescent="0.3">
      <c r="A3220" s="10">
        <v>151</v>
      </c>
      <c r="B3220" s="36" t="s">
        <v>1025</v>
      </c>
      <c r="E3220" t="s">
        <v>8620</v>
      </c>
      <c r="G3220" s="36" t="s">
        <v>8648</v>
      </c>
      <c r="K3220" s="7"/>
      <c r="L3220" s="7" t="s">
        <v>834</v>
      </c>
      <c r="M3220" s="7" t="s">
        <v>8620</v>
      </c>
      <c r="N3220" s="4"/>
      <c r="O3220" s="4"/>
      <c r="P3220" s="4"/>
      <c r="Q3220" s="4"/>
      <c r="R3220" s="4"/>
      <c r="S3220" s="4"/>
      <c r="T3220" s="4"/>
      <c r="U3220" s="4"/>
      <c r="V3220" s="4"/>
      <c r="W3220" s="4"/>
      <c r="X3220" s="4"/>
      <c r="Y3220" s="4"/>
      <c r="Z3220" s="4"/>
      <c r="AA3220" s="4"/>
      <c r="AB3220" s="4"/>
      <c r="AC3220" s="4"/>
      <c r="AD3220" s="4"/>
      <c r="AE3220" s="4"/>
      <c r="AF3220" s="4"/>
      <c r="AG3220" s="4"/>
      <c r="AH3220" s="4"/>
      <c r="AI3220" s="4"/>
      <c r="AJ3220" s="4"/>
      <c r="AK3220" s="4"/>
      <c r="AL3220" s="4"/>
      <c r="AM3220" s="4"/>
      <c r="AN3220" s="4"/>
      <c r="AO3220" s="4"/>
      <c r="AP3220" s="4"/>
      <c r="AQ3220" s="4"/>
      <c r="AR3220" s="4"/>
      <c r="AS3220" s="4"/>
      <c r="AT3220" s="4"/>
      <c r="AU3220" s="4"/>
      <c r="AV3220" s="4"/>
      <c r="AW3220" s="4"/>
      <c r="AX3220" s="4"/>
      <c r="AY3220" s="4"/>
      <c r="AZ3220" s="4"/>
      <c r="BA3220" s="4"/>
      <c r="BB3220" s="4"/>
      <c r="BC3220" s="4"/>
      <c r="BD3220" s="4"/>
      <c r="BE3220" s="4"/>
      <c r="BF3220" s="4"/>
      <c r="BG3220" s="4"/>
      <c r="BH3220" s="4"/>
      <c r="BI3220" s="4"/>
      <c r="BJ3220" s="4"/>
      <c r="BK3220" s="4"/>
      <c r="BL3220" s="4"/>
      <c r="BM3220" s="4"/>
      <c r="BN3220" s="4"/>
      <c r="BO3220" s="4"/>
      <c r="BP3220" s="4"/>
      <c r="BQ3220" s="4"/>
      <c r="BR3220" s="4"/>
      <c r="BS3220" s="4"/>
      <c r="BT3220" s="4"/>
      <c r="BU3220" s="4"/>
      <c r="BV3220" s="4"/>
      <c r="BW3220" s="4"/>
      <c r="BZ3220" s="7"/>
      <c r="CF3220" s="7"/>
      <c r="CG3220" s="14"/>
      <c r="CH3220" s="7"/>
      <c r="CI3220" s="14"/>
      <c r="CJ3220" s="7"/>
      <c r="CK3220" s="14"/>
      <c r="CL3220" s="7"/>
      <c r="CM3220" s="14"/>
    </row>
    <row r="3221" spans="1:91" x14ac:dyDescent="0.3">
      <c r="A3221" s="10">
        <v>151</v>
      </c>
      <c r="B3221" s="36" t="s">
        <v>1025</v>
      </c>
      <c r="G3221" s="36" t="s">
        <v>1263</v>
      </c>
      <c r="K3221" s="7"/>
      <c r="L3221" s="7" t="s">
        <v>834</v>
      </c>
      <c r="M3221" s="7" t="s">
        <v>609</v>
      </c>
      <c r="N3221" s="4"/>
      <c r="O3221" s="4"/>
      <c r="P3221" s="4"/>
      <c r="Q3221" s="4"/>
      <c r="R3221" s="4"/>
      <c r="S3221" s="4"/>
      <c r="T3221" s="4"/>
      <c r="U3221" s="4"/>
      <c r="V3221" s="4"/>
      <c r="W3221" s="4"/>
      <c r="X3221" s="4"/>
      <c r="Y3221" s="4"/>
      <c r="Z3221" s="4"/>
      <c r="AA3221" s="4"/>
      <c r="AB3221" s="4"/>
      <c r="AC3221" s="4"/>
      <c r="AD3221" s="4"/>
      <c r="AE3221" s="4"/>
      <c r="AF3221" s="4"/>
      <c r="AG3221" s="4"/>
      <c r="AH3221" s="4"/>
      <c r="AI3221" s="4"/>
      <c r="AJ3221" s="4"/>
      <c r="AK3221" s="4"/>
      <c r="AL3221" s="4"/>
      <c r="AM3221" s="4"/>
      <c r="AN3221" s="4"/>
      <c r="AO3221" s="4"/>
      <c r="AP3221" s="4"/>
      <c r="AQ3221" s="4"/>
      <c r="AR3221" s="4"/>
      <c r="AS3221" s="4"/>
      <c r="AT3221" s="4"/>
      <c r="AU3221" s="4"/>
      <c r="AV3221" s="4"/>
      <c r="AW3221" s="4"/>
      <c r="AX3221" s="4"/>
      <c r="AY3221" s="4"/>
      <c r="AZ3221" s="4"/>
      <c r="BA3221" s="4"/>
      <c r="BB3221" s="4"/>
      <c r="BC3221" s="4"/>
      <c r="BD3221" s="4"/>
      <c r="BE3221" s="4"/>
      <c r="BF3221" s="4"/>
      <c r="BG3221" s="4"/>
      <c r="BH3221" s="4"/>
      <c r="BI3221" s="4"/>
      <c r="BJ3221" s="4"/>
      <c r="BK3221" s="4"/>
      <c r="BL3221" s="4"/>
      <c r="BM3221" s="4"/>
      <c r="BN3221" s="4"/>
      <c r="BO3221" s="4"/>
      <c r="BP3221" s="4"/>
      <c r="BQ3221" s="4"/>
      <c r="BR3221" s="4"/>
      <c r="BS3221" s="4"/>
      <c r="BT3221" s="4"/>
      <c r="BU3221" s="4"/>
      <c r="BV3221" s="4"/>
      <c r="BW3221" s="4"/>
      <c r="BZ3221" s="7"/>
      <c r="CF3221" s="7"/>
      <c r="CG3221" s="14"/>
      <c r="CH3221" s="7"/>
      <c r="CI3221" s="14"/>
      <c r="CJ3221" s="7"/>
      <c r="CK3221" s="14"/>
      <c r="CL3221" s="7"/>
      <c r="CM3221" s="14"/>
    </row>
    <row r="3222" spans="1:91" x14ac:dyDescent="0.3">
      <c r="A3222" s="10">
        <v>151</v>
      </c>
      <c r="B3222" s="36" t="s">
        <v>1025</v>
      </c>
      <c r="E3222" t="s">
        <v>8620</v>
      </c>
      <c r="G3222" s="36" t="s">
        <v>8649</v>
      </c>
      <c r="K3222" s="7"/>
      <c r="L3222" s="7" t="s">
        <v>834</v>
      </c>
      <c r="M3222" s="7" t="s">
        <v>8620</v>
      </c>
      <c r="N3222" s="4"/>
      <c r="O3222" s="4"/>
      <c r="P3222" s="4"/>
      <c r="Q3222" s="4"/>
      <c r="R3222" s="4"/>
      <c r="S3222" s="4"/>
      <c r="T3222" s="4"/>
      <c r="U3222" s="4"/>
      <c r="V3222" s="4"/>
      <c r="W3222" s="4"/>
      <c r="X3222" s="4"/>
      <c r="Y3222" s="4"/>
      <c r="Z3222" s="4"/>
      <c r="AA3222" s="4"/>
      <c r="AB3222" s="4"/>
      <c r="AC3222" s="4"/>
      <c r="AD3222" s="4"/>
      <c r="AE3222" s="4"/>
      <c r="AF3222" s="4"/>
      <c r="AG3222" s="4"/>
      <c r="AH3222" s="4"/>
      <c r="AI3222" s="4"/>
      <c r="AJ3222" s="4"/>
      <c r="AK3222" s="4"/>
      <c r="AL3222" s="4"/>
      <c r="AM3222" s="4"/>
      <c r="AN3222" s="4"/>
      <c r="AO3222" s="4"/>
      <c r="AP3222" s="4"/>
      <c r="AQ3222" s="4"/>
      <c r="AR3222" s="4"/>
      <c r="AS3222" s="4"/>
      <c r="AT3222" s="4"/>
      <c r="AU3222" s="4"/>
      <c r="AV3222" s="4"/>
      <c r="AW3222" s="4"/>
      <c r="AX3222" s="4"/>
      <c r="AY3222" s="4"/>
      <c r="AZ3222" s="4"/>
      <c r="BA3222" s="4"/>
      <c r="BB3222" s="4"/>
      <c r="BC3222" s="4"/>
      <c r="BD3222" s="4"/>
      <c r="BE3222" s="4"/>
      <c r="BF3222" s="4"/>
      <c r="BG3222" s="4"/>
      <c r="BH3222" s="4"/>
      <c r="BI3222" s="4"/>
      <c r="BJ3222" s="4"/>
      <c r="BK3222" s="4"/>
      <c r="BL3222" s="4"/>
      <c r="BM3222" s="4"/>
      <c r="BN3222" s="4"/>
      <c r="BO3222" s="4"/>
      <c r="BP3222" s="4"/>
      <c r="BQ3222" s="4"/>
      <c r="BR3222" s="4"/>
      <c r="BS3222" s="4"/>
      <c r="BT3222" s="4"/>
      <c r="BU3222" s="4"/>
      <c r="BV3222" s="4"/>
      <c r="BW3222" s="4"/>
      <c r="BZ3222" s="7"/>
      <c r="CF3222" s="7"/>
      <c r="CG3222" s="14"/>
      <c r="CH3222" s="7"/>
      <c r="CI3222" s="14"/>
      <c r="CJ3222" s="7"/>
      <c r="CK3222" s="14"/>
      <c r="CL3222" s="7"/>
      <c r="CM3222" s="14"/>
    </row>
    <row r="3223" spans="1:91" x14ac:dyDescent="0.3">
      <c r="A3223" s="10">
        <v>151</v>
      </c>
      <c r="B3223" s="36" t="s">
        <v>3542</v>
      </c>
      <c r="E3223" t="s">
        <v>8620</v>
      </c>
      <c r="G3223" s="36" t="s">
        <v>8650</v>
      </c>
      <c r="K3223" s="7"/>
      <c r="L3223" s="7" t="s">
        <v>834</v>
      </c>
      <c r="M3223" s="7" t="s">
        <v>8620</v>
      </c>
      <c r="N3223" s="4"/>
      <c r="O3223" s="4"/>
      <c r="P3223" s="4"/>
      <c r="Q3223" s="4"/>
      <c r="R3223" s="4"/>
      <c r="S3223" s="4"/>
      <c r="T3223" s="4"/>
      <c r="U3223" s="4"/>
      <c r="V3223" s="4"/>
      <c r="W3223" s="4"/>
      <c r="X3223" s="4"/>
      <c r="Y3223" s="4"/>
      <c r="Z3223" s="4"/>
      <c r="AA3223" s="4"/>
      <c r="AB3223" s="4"/>
      <c r="AC3223" s="4"/>
      <c r="AD3223" s="4"/>
      <c r="AE3223" s="4"/>
      <c r="AF3223" s="4"/>
      <c r="AG3223" s="4"/>
      <c r="AH3223" s="4"/>
      <c r="AI3223" s="4"/>
      <c r="AJ3223" s="4"/>
      <c r="AK3223" s="4"/>
      <c r="AL3223" s="4"/>
      <c r="AM3223" s="4"/>
      <c r="AN3223" s="4"/>
      <c r="AO3223" s="4"/>
      <c r="AP3223" s="4"/>
      <c r="AQ3223" s="4"/>
      <c r="AR3223" s="4"/>
      <c r="AS3223" s="4"/>
      <c r="AT3223" s="4"/>
      <c r="AU3223" s="4"/>
      <c r="AV3223" s="4"/>
      <c r="AW3223" s="4"/>
      <c r="AX3223" s="4"/>
      <c r="AY3223" s="4"/>
      <c r="AZ3223" s="4"/>
      <c r="BA3223" s="4"/>
      <c r="BB3223" s="4"/>
      <c r="BC3223" s="4"/>
      <c r="BD3223" s="4"/>
      <c r="BE3223" s="4"/>
      <c r="BF3223" s="4"/>
      <c r="BG3223" s="4"/>
      <c r="BH3223" s="4"/>
      <c r="BI3223" s="4"/>
      <c r="BJ3223" s="4"/>
      <c r="BK3223" s="4"/>
      <c r="BL3223" s="4"/>
      <c r="BM3223" s="4"/>
      <c r="BN3223" s="4"/>
      <c r="BO3223" s="4"/>
      <c r="BP3223" s="4"/>
      <c r="BQ3223" s="4"/>
      <c r="BR3223" s="4"/>
      <c r="BS3223" s="4"/>
      <c r="BT3223" s="4"/>
      <c r="BU3223" s="4"/>
      <c r="BV3223" s="4"/>
      <c r="BW3223" s="4"/>
      <c r="BZ3223" s="7"/>
      <c r="CF3223" s="7"/>
      <c r="CG3223" s="14"/>
      <c r="CH3223" s="7"/>
      <c r="CI3223" s="14"/>
      <c r="CJ3223" s="7"/>
      <c r="CK3223" s="14"/>
      <c r="CL3223" s="7"/>
      <c r="CM3223" s="14"/>
    </row>
    <row r="3224" spans="1:91" x14ac:dyDescent="0.3">
      <c r="A3224" s="10">
        <v>151</v>
      </c>
      <c r="B3224" s="36" t="s">
        <v>1025</v>
      </c>
      <c r="G3224" s="36" t="s">
        <v>8651</v>
      </c>
      <c r="K3224" s="7"/>
      <c r="L3224" s="7" t="s">
        <v>834</v>
      </c>
      <c r="M3224" s="7" t="s">
        <v>8652</v>
      </c>
      <c r="N3224" s="4"/>
      <c r="O3224" s="4"/>
      <c r="P3224" s="4"/>
      <c r="Q3224" s="4"/>
      <c r="R3224" s="4"/>
      <c r="S3224" s="4"/>
      <c r="T3224" s="4"/>
      <c r="U3224" s="4"/>
      <c r="V3224" s="4"/>
      <c r="W3224" s="4"/>
      <c r="X3224" s="4"/>
      <c r="Y3224" s="4"/>
      <c r="Z3224" s="4"/>
      <c r="AA3224" s="4"/>
      <c r="AB3224" s="4"/>
      <c r="AC3224" s="4"/>
      <c r="AD3224" s="4"/>
      <c r="AE3224" s="4"/>
      <c r="AF3224" s="4"/>
      <c r="AG3224" s="4"/>
      <c r="AH3224" s="4"/>
      <c r="AI3224" s="4"/>
      <c r="AJ3224" s="4"/>
      <c r="AK3224" s="4"/>
      <c r="AL3224" s="4"/>
      <c r="AM3224" s="4"/>
      <c r="AN3224" s="4"/>
      <c r="AO3224" s="4"/>
      <c r="AP3224" s="4"/>
      <c r="AQ3224" s="4"/>
      <c r="AR3224" s="4"/>
      <c r="AS3224" s="4"/>
      <c r="AT3224" s="4"/>
      <c r="AU3224" s="4"/>
      <c r="AV3224" s="4"/>
      <c r="AW3224" s="4"/>
      <c r="AX3224" s="4"/>
      <c r="AY3224" s="4"/>
      <c r="AZ3224" s="4"/>
      <c r="BA3224" s="4"/>
      <c r="BB3224" s="4"/>
      <c r="BC3224" s="4"/>
      <c r="BD3224" s="4"/>
      <c r="BE3224" s="4"/>
      <c r="BF3224" s="4"/>
      <c r="BG3224" s="4"/>
      <c r="BH3224" s="4"/>
      <c r="BI3224" s="4"/>
      <c r="BJ3224" s="4"/>
      <c r="BK3224" s="4"/>
      <c r="BL3224" s="4"/>
      <c r="BM3224" s="4"/>
      <c r="BN3224" s="4"/>
      <c r="BO3224" s="4"/>
      <c r="BP3224" s="4"/>
      <c r="BQ3224" s="4"/>
      <c r="BR3224" s="4"/>
      <c r="BS3224" s="4"/>
      <c r="BT3224" s="4"/>
      <c r="BU3224" s="4"/>
      <c r="BV3224" s="4"/>
      <c r="BW3224" s="4"/>
      <c r="BZ3224" s="7"/>
      <c r="CF3224" s="7"/>
      <c r="CG3224" s="14"/>
      <c r="CH3224" s="7"/>
      <c r="CI3224" s="14"/>
      <c r="CJ3224" s="7"/>
      <c r="CK3224" s="14"/>
      <c r="CL3224" s="7"/>
      <c r="CM3224" s="14"/>
    </row>
    <row r="3225" spans="1:91" x14ac:dyDescent="0.3">
      <c r="A3225" s="10">
        <v>151</v>
      </c>
      <c r="B3225" s="36" t="s">
        <v>886</v>
      </c>
      <c r="E3225" t="s">
        <v>953</v>
      </c>
      <c r="G3225" s="36" t="s">
        <v>8653</v>
      </c>
      <c r="K3225" s="7"/>
      <c r="L3225" s="7" t="s">
        <v>834</v>
      </c>
      <c r="M3225" s="7" t="s">
        <v>603</v>
      </c>
      <c r="N3225" s="4"/>
      <c r="O3225" s="4"/>
      <c r="P3225" s="4"/>
      <c r="Q3225" s="4"/>
      <c r="R3225" s="4"/>
      <c r="S3225" s="4"/>
      <c r="T3225" s="4"/>
      <c r="U3225" s="4"/>
      <c r="V3225" s="4"/>
      <c r="W3225" s="4"/>
      <c r="X3225" s="4"/>
      <c r="Y3225" s="4"/>
      <c r="Z3225" s="4"/>
      <c r="AA3225" s="4"/>
      <c r="AB3225" s="4"/>
      <c r="AC3225" s="4"/>
      <c r="AD3225" s="4"/>
      <c r="AE3225" s="4"/>
      <c r="AF3225" s="4"/>
      <c r="AG3225" s="4"/>
      <c r="AH3225" s="4"/>
      <c r="AI3225" s="4"/>
      <c r="AJ3225" s="4"/>
      <c r="AK3225" s="4"/>
      <c r="AL3225" s="4"/>
      <c r="AM3225" s="4"/>
      <c r="AN3225" s="4"/>
      <c r="AO3225" s="4"/>
      <c r="AP3225" s="4"/>
      <c r="AQ3225" s="4"/>
      <c r="AR3225" s="4"/>
      <c r="AS3225" s="4"/>
      <c r="AT3225" s="4"/>
      <c r="AU3225" s="4"/>
      <c r="AV3225" s="4"/>
      <c r="AW3225" s="4"/>
      <c r="AX3225" s="4"/>
      <c r="AY3225" s="4"/>
      <c r="AZ3225" s="4"/>
      <c r="BA3225" s="4"/>
      <c r="BB3225" s="4"/>
      <c r="BC3225" s="4"/>
      <c r="BD3225" s="4"/>
      <c r="BE3225" s="4"/>
      <c r="BF3225" s="4"/>
      <c r="BG3225" s="4"/>
      <c r="BH3225" s="4"/>
      <c r="BI3225" s="4"/>
      <c r="BJ3225" s="4"/>
      <c r="BK3225" s="4"/>
      <c r="BL3225" s="4"/>
      <c r="BM3225" s="4"/>
      <c r="BN3225" s="4"/>
      <c r="BO3225" s="4"/>
      <c r="BP3225" s="4"/>
      <c r="BQ3225" s="4"/>
      <c r="BR3225" s="4"/>
      <c r="BS3225" s="4"/>
      <c r="BT3225" s="4"/>
      <c r="BU3225" s="4"/>
      <c r="BV3225" s="4"/>
      <c r="BW3225" s="4"/>
      <c r="BZ3225" s="7"/>
      <c r="CF3225" s="7"/>
      <c r="CG3225" s="14"/>
      <c r="CH3225" s="7"/>
      <c r="CI3225" s="14"/>
      <c r="CJ3225" s="7"/>
      <c r="CK3225" s="14"/>
      <c r="CL3225" s="7"/>
      <c r="CM3225" s="14"/>
    </row>
    <row r="3226" spans="1:91" x14ac:dyDescent="0.3">
      <c r="A3226" s="10">
        <v>151</v>
      </c>
      <c r="B3226" s="36" t="s">
        <v>3542</v>
      </c>
      <c r="E3226" t="s">
        <v>8620</v>
      </c>
      <c r="G3226" s="36" t="s">
        <v>8654</v>
      </c>
      <c r="K3226" s="7"/>
      <c r="L3226" s="7" t="s">
        <v>834</v>
      </c>
      <c r="M3226" s="7" t="s">
        <v>8620</v>
      </c>
      <c r="N3226" s="4"/>
      <c r="O3226" s="4"/>
      <c r="P3226" s="4"/>
      <c r="Q3226" s="4"/>
      <c r="R3226" s="4"/>
      <c r="S3226" s="4"/>
      <c r="T3226" s="4"/>
      <c r="U3226" s="4"/>
      <c r="V3226" s="4"/>
      <c r="W3226" s="4"/>
      <c r="X3226" s="4"/>
      <c r="Y3226" s="4"/>
      <c r="Z3226" s="4"/>
      <c r="AA3226" s="4"/>
      <c r="AB3226" s="4"/>
      <c r="AC3226" s="4"/>
      <c r="AD3226" s="4"/>
      <c r="AE3226" s="4"/>
      <c r="AF3226" s="4"/>
      <c r="AG3226" s="4"/>
      <c r="AH3226" s="4"/>
      <c r="AI3226" s="4"/>
      <c r="AJ3226" s="4"/>
      <c r="AK3226" s="4"/>
      <c r="AL3226" s="4"/>
      <c r="AM3226" s="4"/>
      <c r="AN3226" s="4"/>
      <c r="AO3226" s="4"/>
      <c r="AP3226" s="4"/>
      <c r="AQ3226" s="4"/>
      <c r="AR3226" s="4"/>
      <c r="AS3226" s="4"/>
      <c r="AT3226" s="4"/>
      <c r="AU3226" s="4"/>
      <c r="AV3226" s="4"/>
      <c r="AW3226" s="4"/>
      <c r="AX3226" s="4"/>
      <c r="AY3226" s="4"/>
      <c r="AZ3226" s="4"/>
      <c r="BA3226" s="4"/>
      <c r="BB3226" s="4"/>
      <c r="BC3226" s="4"/>
      <c r="BD3226" s="4"/>
      <c r="BE3226" s="4"/>
      <c r="BF3226" s="4"/>
      <c r="BG3226" s="4"/>
      <c r="BH3226" s="4"/>
      <c r="BI3226" s="4"/>
      <c r="BJ3226" s="4"/>
      <c r="BK3226" s="4"/>
      <c r="BL3226" s="4"/>
      <c r="BM3226" s="4"/>
      <c r="BN3226" s="4"/>
      <c r="BO3226" s="4"/>
      <c r="BP3226" s="4"/>
      <c r="BQ3226" s="4"/>
      <c r="BR3226" s="4"/>
      <c r="BS3226" s="4"/>
      <c r="BT3226" s="4"/>
      <c r="BU3226" s="4"/>
      <c r="BV3226" s="4"/>
      <c r="BW3226" s="4"/>
      <c r="BZ3226" s="7"/>
      <c r="CF3226" s="7"/>
      <c r="CG3226" s="14"/>
      <c r="CH3226" s="7"/>
      <c r="CI3226" s="14"/>
      <c r="CJ3226" s="7"/>
      <c r="CK3226" s="14"/>
      <c r="CL3226" s="7"/>
      <c r="CM3226" s="14"/>
    </row>
    <row r="3227" spans="1:91" x14ac:dyDescent="0.3">
      <c r="A3227" s="10">
        <v>151</v>
      </c>
      <c r="B3227" s="36" t="s">
        <v>973</v>
      </c>
      <c r="E3227" t="s">
        <v>8620</v>
      </c>
      <c r="G3227" s="36" t="s">
        <v>8655</v>
      </c>
      <c r="K3227" s="7"/>
      <c r="L3227" s="7" t="s">
        <v>834</v>
      </c>
      <c r="M3227" s="7" t="s">
        <v>8620</v>
      </c>
      <c r="N3227" s="4"/>
      <c r="O3227" s="4"/>
      <c r="P3227" s="4"/>
      <c r="Q3227" s="4"/>
      <c r="R3227" s="4"/>
      <c r="S3227" s="4"/>
      <c r="T3227" s="4"/>
      <c r="U3227" s="4"/>
      <c r="V3227" s="4"/>
      <c r="W3227" s="4"/>
      <c r="X3227" s="4"/>
      <c r="Y3227" s="4"/>
      <c r="Z3227" s="4"/>
      <c r="AA3227" s="4"/>
      <c r="AB3227" s="4"/>
      <c r="AC3227" s="4"/>
      <c r="AD3227" s="4"/>
      <c r="AE3227" s="4"/>
      <c r="AF3227" s="4"/>
      <c r="AG3227" s="4"/>
      <c r="AH3227" s="4"/>
      <c r="AI3227" s="4"/>
      <c r="AJ3227" s="4"/>
      <c r="AK3227" s="4"/>
      <c r="AL3227" s="4"/>
      <c r="AM3227" s="4"/>
      <c r="AN3227" s="4"/>
      <c r="AO3227" s="4"/>
      <c r="AP3227" s="4"/>
      <c r="AQ3227" s="4"/>
      <c r="AR3227" s="4"/>
      <c r="AS3227" s="4"/>
      <c r="AT3227" s="4"/>
      <c r="AU3227" s="4"/>
      <c r="AV3227" s="4"/>
      <c r="AW3227" s="4"/>
      <c r="AX3227" s="4"/>
      <c r="AY3227" s="4"/>
      <c r="AZ3227" s="4"/>
      <c r="BA3227" s="4"/>
      <c r="BB3227" s="4"/>
      <c r="BC3227" s="4"/>
      <c r="BD3227" s="4"/>
      <c r="BE3227" s="4"/>
      <c r="BF3227" s="4"/>
      <c r="BG3227" s="4"/>
      <c r="BH3227" s="4"/>
      <c r="BI3227" s="4"/>
      <c r="BJ3227" s="4"/>
      <c r="BK3227" s="4"/>
      <c r="BL3227" s="4"/>
      <c r="BM3227" s="4"/>
      <c r="BN3227" s="4"/>
      <c r="BO3227" s="4"/>
      <c r="BP3227" s="4"/>
      <c r="BQ3227" s="4"/>
      <c r="BR3227" s="4"/>
      <c r="BS3227" s="4"/>
      <c r="BT3227" s="4"/>
      <c r="BU3227" s="4"/>
      <c r="BV3227" s="4"/>
      <c r="BW3227" s="4"/>
      <c r="BZ3227" s="7"/>
      <c r="CF3227" s="7"/>
      <c r="CG3227" s="14"/>
      <c r="CH3227" s="7"/>
      <c r="CI3227" s="14"/>
      <c r="CJ3227" s="7"/>
      <c r="CK3227" s="14"/>
      <c r="CL3227" s="7"/>
      <c r="CM3227" s="14"/>
    </row>
    <row r="3228" spans="1:91" x14ac:dyDescent="0.3">
      <c r="A3228" s="10">
        <v>151</v>
      </c>
      <c r="B3228" s="36" t="s">
        <v>1025</v>
      </c>
      <c r="G3228" s="36" t="s">
        <v>8656</v>
      </c>
      <c r="K3228" s="7"/>
      <c r="L3228" s="7" t="s">
        <v>834</v>
      </c>
      <c r="M3228" s="7" t="s">
        <v>696</v>
      </c>
      <c r="N3228" s="4"/>
      <c r="O3228" s="4"/>
      <c r="P3228" s="4"/>
      <c r="Q3228" s="4"/>
      <c r="R3228" s="4"/>
      <c r="S3228" s="4"/>
      <c r="T3228" s="4"/>
      <c r="U3228" s="4"/>
      <c r="V3228" s="4"/>
      <c r="W3228" s="4"/>
      <c r="X3228" s="4"/>
      <c r="Y3228" s="4"/>
      <c r="Z3228" s="4"/>
      <c r="AA3228" s="4"/>
      <c r="AB3228" s="4"/>
      <c r="AC3228" s="4"/>
      <c r="AD3228" s="4"/>
      <c r="AE3228" s="4"/>
      <c r="AF3228" s="4"/>
      <c r="AG3228" s="4"/>
      <c r="AH3228" s="4"/>
      <c r="AI3228" s="4"/>
      <c r="AJ3228" s="4"/>
      <c r="AK3228" s="4"/>
      <c r="AL3228" s="4"/>
      <c r="AM3228" s="4"/>
      <c r="AN3228" s="4"/>
      <c r="AO3228" s="4"/>
      <c r="AP3228" s="4"/>
      <c r="AQ3228" s="4"/>
      <c r="AR3228" s="4"/>
      <c r="AS3228" s="4"/>
      <c r="AT3228" s="4"/>
      <c r="AU3228" s="4"/>
      <c r="AV3228" s="4"/>
      <c r="AW3228" s="4"/>
      <c r="AX3228" s="4"/>
      <c r="AY3228" s="4"/>
      <c r="AZ3228" s="4"/>
      <c r="BA3228" s="4"/>
      <c r="BB3228" s="4"/>
      <c r="BC3228" s="4"/>
      <c r="BD3228" s="4"/>
      <c r="BE3228" s="4"/>
      <c r="BF3228" s="4"/>
      <c r="BG3228" s="4"/>
      <c r="BH3228" s="4"/>
      <c r="BI3228" s="4"/>
      <c r="BJ3228" s="4"/>
      <c r="BK3228" s="4"/>
      <c r="BL3228" s="4"/>
      <c r="BM3228" s="4"/>
      <c r="BN3228" s="4"/>
      <c r="BO3228" s="4"/>
      <c r="BP3228" s="4"/>
      <c r="BQ3228" s="4"/>
      <c r="BR3228" s="4"/>
      <c r="BS3228" s="4"/>
      <c r="BT3228" s="4"/>
      <c r="BU3228" s="4"/>
      <c r="BV3228" s="4"/>
      <c r="BW3228" s="4"/>
      <c r="BZ3228" s="7"/>
      <c r="CF3228" s="7"/>
      <c r="CG3228" s="14"/>
      <c r="CH3228" s="7"/>
      <c r="CI3228" s="14"/>
      <c r="CJ3228" s="7"/>
      <c r="CK3228" s="14"/>
      <c r="CL3228" s="7"/>
      <c r="CM3228" s="14"/>
    </row>
    <row r="3229" spans="1:91" x14ac:dyDescent="0.3">
      <c r="A3229" s="10">
        <v>151</v>
      </c>
      <c r="B3229" s="36" t="s">
        <v>888</v>
      </c>
      <c r="G3229" s="36" t="s">
        <v>8657</v>
      </c>
      <c r="K3229" s="7"/>
      <c r="L3229" s="7" t="s">
        <v>834</v>
      </c>
      <c r="M3229" s="7" t="s">
        <v>621</v>
      </c>
      <c r="N3229" s="4"/>
      <c r="O3229" s="4"/>
      <c r="P3229" s="4"/>
      <c r="Q3229" s="4"/>
      <c r="R3229" s="4"/>
      <c r="S3229" s="4"/>
      <c r="T3229" s="4"/>
      <c r="U3229" s="4"/>
      <c r="V3229" s="4"/>
      <c r="W3229" s="4"/>
      <c r="X3229" s="4"/>
      <c r="Y3229" s="4"/>
      <c r="Z3229" s="4"/>
      <c r="AA3229" s="4"/>
      <c r="AB3229" s="4"/>
      <c r="AC3229" s="4"/>
      <c r="AD3229" s="4"/>
      <c r="AE3229" s="4"/>
      <c r="AF3229" s="4"/>
      <c r="AG3229" s="4"/>
      <c r="AH3229" s="4"/>
      <c r="AI3229" s="4"/>
      <c r="AJ3229" s="4"/>
      <c r="AK3229" s="4"/>
      <c r="AL3229" s="4"/>
      <c r="AM3229" s="4"/>
      <c r="AN3229" s="4"/>
      <c r="AO3229" s="4"/>
      <c r="AP3229" s="4"/>
      <c r="AQ3229" s="4"/>
      <c r="AR3229" s="4"/>
      <c r="AS3229" s="4"/>
      <c r="AT3229" s="4"/>
      <c r="AU3229" s="4"/>
      <c r="AV3229" s="4"/>
      <c r="AW3229" s="4"/>
      <c r="AX3229" s="4"/>
      <c r="AY3229" s="4"/>
      <c r="AZ3229" s="4"/>
      <c r="BA3229" s="4"/>
      <c r="BB3229" s="4"/>
      <c r="BC3229" s="4"/>
      <c r="BD3229" s="4"/>
      <c r="BE3229" s="4"/>
      <c r="BF3229" s="4"/>
      <c r="BG3229" s="4"/>
      <c r="BH3229" s="4"/>
      <c r="BI3229" s="4"/>
      <c r="BJ3229" s="4"/>
      <c r="BK3229" s="4"/>
      <c r="BL3229" s="4"/>
      <c r="BM3229" s="4"/>
      <c r="BN3229" s="4"/>
      <c r="BO3229" s="4"/>
      <c r="BP3229" s="4"/>
      <c r="BQ3229" s="4"/>
      <c r="BR3229" s="4"/>
      <c r="BS3229" s="4"/>
      <c r="BT3229" s="4"/>
      <c r="BU3229" s="4"/>
      <c r="BV3229" s="4"/>
      <c r="BW3229" s="4"/>
      <c r="BZ3229" s="7"/>
      <c r="CF3229" s="7"/>
      <c r="CG3229" s="14"/>
      <c r="CH3229" s="7"/>
      <c r="CI3229" s="14"/>
      <c r="CJ3229" s="7"/>
      <c r="CK3229" s="14"/>
      <c r="CL3229" s="7"/>
      <c r="CM3229" s="14"/>
    </row>
    <row r="3230" spans="1:91" x14ac:dyDescent="0.3">
      <c r="A3230" s="10">
        <v>151</v>
      </c>
      <c r="B3230" s="36" t="s">
        <v>863</v>
      </c>
      <c r="G3230" s="36" t="s">
        <v>8658</v>
      </c>
      <c r="K3230" s="7"/>
      <c r="L3230" s="7" t="s">
        <v>834</v>
      </c>
      <c r="M3230" s="7" t="s">
        <v>8634</v>
      </c>
      <c r="N3230" s="4"/>
      <c r="O3230" s="4"/>
      <c r="P3230" s="4"/>
      <c r="Q3230" s="4"/>
      <c r="R3230" s="4"/>
      <c r="S3230" s="4"/>
      <c r="T3230" s="4"/>
      <c r="U3230" s="4"/>
      <c r="V3230" s="4"/>
      <c r="W3230" s="4"/>
      <c r="X3230" s="4"/>
      <c r="Y3230" s="4"/>
      <c r="Z3230" s="4"/>
      <c r="AA3230" s="4"/>
      <c r="AB3230" s="4"/>
      <c r="AC3230" s="4"/>
      <c r="AD3230" s="4"/>
      <c r="AE3230" s="4"/>
      <c r="AF3230" s="4"/>
      <c r="AG3230" s="4"/>
      <c r="AH3230" s="4"/>
      <c r="AI3230" s="4"/>
      <c r="AJ3230" s="4"/>
      <c r="AK3230" s="4"/>
      <c r="AL3230" s="4"/>
      <c r="AM3230" s="4"/>
      <c r="AN3230" s="4"/>
      <c r="AO3230" s="4"/>
      <c r="AP3230" s="4"/>
      <c r="AQ3230" s="4"/>
      <c r="AR3230" s="4"/>
      <c r="AS3230" s="4"/>
      <c r="AT3230" s="4"/>
      <c r="AU3230" s="4"/>
      <c r="AV3230" s="4"/>
      <c r="AW3230" s="4"/>
      <c r="AX3230" s="4"/>
      <c r="AY3230" s="4"/>
      <c r="AZ3230" s="4"/>
      <c r="BA3230" s="4"/>
      <c r="BB3230" s="4"/>
      <c r="BC3230" s="4"/>
      <c r="BD3230" s="4"/>
      <c r="BE3230" s="4"/>
      <c r="BF3230" s="4"/>
      <c r="BG3230" s="4"/>
      <c r="BH3230" s="4"/>
      <c r="BI3230" s="4"/>
      <c r="BJ3230" s="4"/>
      <c r="BK3230" s="4"/>
      <c r="BL3230" s="4"/>
      <c r="BM3230" s="4"/>
      <c r="BN3230" s="4"/>
      <c r="BO3230" s="4"/>
      <c r="BP3230" s="4"/>
      <c r="BQ3230" s="4"/>
      <c r="BR3230" s="4"/>
      <c r="BS3230" s="4"/>
      <c r="BT3230" s="4"/>
      <c r="BU3230" s="4"/>
      <c r="BV3230" s="4"/>
      <c r="BW3230" s="4"/>
      <c r="BZ3230" s="7"/>
      <c r="CF3230" s="7"/>
      <c r="CG3230" s="14"/>
      <c r="CH3230" s="7"/>
      <c r="CI3230" s="14"/>
      <c r="CJ3230" s="7"/>
      <c r="CK3230" s="14"/>
      <c r="CL3230" s="7"/>
      <c r="CM3230" s="14"/>
    </row>
    <row r="3231" spans="1:91" x14ac:dyDescent="0.3">
      <c r="A3231" s="10">
        <v>151</v>
      </c>
      <c r="B3231" s="36" t="s">
        <v>1025</v>
      </c>
      <c r="G3231" s="36" t="s">
        <v>8659</v>
      </c>
      <c r="K3231" s="7"/>
      <c r="L3231" s="7" t="s">
        <v>834</v>
      </c>
      <c r="M3231" s="7" t="s">
        <v>717</v>
      </c>
      <c r="N3231" s="4"/>
      <c r="O3231" s="4"/>
      <c r="P3231" s="4"/>
      <c r="Q3231" s="4"/>
      <c r="R3231" s="4"/>
      <c r="S3231" s="4"/>
      <c r="T3231" s="4"/>
      <c r="U3231" s="4"/>
      <c r="V3231" s="4"/>
      <c r="W3231" s="4"/>
      <c r="X3231" s="4"/>
      <c r="Y3231" s="4"/>
      <c r="Z3231" s="4"/>
      <c r="AA3231" s="4"/>
      <c r="AB3231" s="4"/>
      <c r="AC3231" s="4"/>
      <c r="AD3231" s="4"/>
      <c r="AE3231" s="4"/>
      <c r="AF3231" s="4"/>
      <c r="AG3231" s="4"/>
      <c r="AH3231" s="4"/>
      <c r="AI3231" s="4"/>
      <c r="AJ3231" s="4"/>
      <c r="AK3231" s="4"/>
      <c r="AL3231" s="4"/>
      <c r="AM3231" s="4"/>
      <c r="AN3231" s="4"/>
      <c r="AO3231" s="4"/>
      <c r="AP3231" s="4"/>
      <c r="AQ3231" s="4"/>
      <c r="AR3231" s="4"/>
      <c r="AS3231" s="4"/>
      <c r="AT3231" s="4"/>
      <c r="AU3231" s="4"/>
      <c r="AV3231" s="4"/>
      <c r="AW3231" s="4"/>
      <c r="AX3231" s="4"/>
      <c r="AY3231" s="4"/>
      <c r="AZ3231" s="4"/>
      <c r="BA3231" s="4"/>
      <c r="BB3231" s="4"/>
      <c r="BC3231" s="4"/>
      <c r="BD3231" s="4"/>
      <c r="BE3231" s="4"/>
      <c r="BF3231" s="4"/>
      <c r="BG3231" s="4"/>
      <c r="BH3231" s="4"/>
      <c r="BI3231" s="4"/>
      <c r="BJ3231" s="4"/>
      <c r="BK3231" s="4"/>
      <c r="BL3231" s="4"/>
      <c r="BM3231" s="4"/>
      <c r="BN3231" s="4"/>
      <c r="BO3231" s="4"/>
      <c r="BP3231" s="4"/>
      <c r="BQ3231" s="4"/>
      <c r="BR3231" s="4"/>
      <c r="BS3231" s="4"/>
      <c r="BT3231" s="4"/>
      <c r="BU3231" s="4"/>
      <c r="BV3231" s="4"/>
      <c r="BW3231" s="4"/>
      <c r="BZ3231" s="7"/>
      <c r="CF3231" s="7"/>
      <c r="CG3231" s="14"/>
      <c r="CH3231" s="7"/>
      <c r="CI3231" s="14"/>
      <c r="CJ3231" s="7"/>
      <c r="CK3231" s="14"/>
      <c r="CL3231" s="7"/>
      <c r="CM3231" s="14"/>
    </row>
    <row r="3232" spans="1:91" x14ac:dyDescent="0.3">
      <c r="A3232" s="10">
        <v>151</v>
      </c>
      <c r="B3232" s="36" t="s">
        <v>1025</v>
      </c>
      <c r="E3232" t="s">
        <v>8620</v>
      </c>
      <c r="G3232" s="36" t="s">
        <v>8660</v>
      </c>
      <c r="K3232" s="7"/>
      <c r="L3232" s="7" t="s">
        <v>834</v>
      </c>
      <c r="M3232" s="7" t="s">
        <v>8620</v>
      </c>
      <c r="N3232" s="4"/>
      <c r="O3232" s="4"/>
      <c r="P3232" s="4"/>
      <c r="Q3232" s="4"/>
      <c r="R3232" s="4"/>
      <c r="S3232" s="4"/>
      <c r="T3232" s="4"/>
      <c r="U3232" s="4"/>
      <c r="V3232" s="4"/>
      <c r="W3232" s="4"/>
      <c r="X3232" s="4"/>
      <c r="Y3232" s="4"/>
      <c r="Z3232" s="4"/>
      <c r="AA3232" s="4"/>
      <c r="AB3232" s="4"/>
      <c r="AC3232" s="4"/>
      <c r="AD3232" s="4"/>
      <c r="AE3232" s="4"/>
      <c r="AF3232" s="4"/>
      <c r="AG3232" s="4"/>
      <c r="AH3232" s="4"/>
      <c r="AI3232" s="4"/>
      <c r="AJ3232" s="4"/>
      <c r="AK3232" s="4"/>
      <c r="AL3232" s="4"/>
      <c r="AM3232" s="4"/>
      <c r="AN3232" s="4"/>
      <c r="AO3232" s="4"/>
      <c r="AP3232" s="4"/>
      <c r="AQ3232" s="4"/>
      <c r="AR3232" s="4"/>
      <c r="AS3232" s="4"/>
      <c r="AT3232" s="4"/>
      <c r="AU3232" s="4"/>
      <c r="AV3232" s="4"/>
      <c r="AW3232" s="4"/>
      <c r="AX3232" s="4"/>
      <c r="AY3232" s="4"/>
      <c r="AZ3232" s="4"/>
      <c r="BA3232" s="4"/>
      <c r="BB3232" s="4"/>
      <c r="BC3232" s="4"/>
      <c r="BD3232" s="4"/>
      <c r="BE3232" s="4"/>
      <c r="BF3232" s="4"/>
      <c r="BG3232" s="4"/>
      <c r="BH3232" s="4"/>
      <c r="BI3232" s="4"/>
      <c r="BJ3232" s="4"/>
      <c r="BK3232" s="4"/>
      <c r="BL3232" s="4"/>
      <c r="BM3232" s="4"/>
      <c r="BN3232" s="4"/>
      <c r="BO3232" s="4"/>
      <c r="BP3232" s="4"/>
      <c r="BQ3232" s="4"/>
      <c r="BR3232" s="4"/>
      <c r="BS3232" s="4"/>
      <c r="BT3232" s="4"/>
      <c r="BU3232" s="4"/>
      <c r="BV3232" s="4"/>
      <c r="BW3232" s="4"/>
      <c r="BZ3232" s="7"/>
      <c r="CF3232" s="7"/>
      <c r="CG3232" s="14"/>
      <c r="CH3232" s="7"/>
      <c r="CI3232" s="14"/>
      <c r="CJ3232" s="7"/>
      <c r="CK3232" s="14"/>
      <c r="CL3232" s="7"/>
      <c r="CM3232" s="14"/>
    </row>
    <row r="3233" spans="1:91" x14ac:dyDescent="0.3">
      <c r="A3233" s="10">
        <v>151</v>
      </c>
      <c r="B3233" s="36" t="s">
        <v>863</v>
      </c>
      <c r="E3233" t="s">
        <v>8620</v>
      </c>
      <c r="G3233" s="36" t="s">
        <v>8661</v>
      </c>
      <c r="K3233" s="7"/>
      <c r="L3233" s="7" t="s">
        <v>834</v>
      </c>
      <c r="M3233" s="7" t="s">
        <v>8620</v>
      </c>
      <c r="N3233" s="4"/>
      <c r="O3233" s="4"/>
      <c r="P3233" s="4"/>
      <c r="Q3233" s="4"/>
      <c r="R3233" s="4"/>
      <c r="S3233" s="4"/>
      <c r="T3233" s="4"/>
      <c r="U3233" s="4"/>
      <c r="V3233" s="4"/>
      <c r="W3233" s="4"/>
      <c r="X3233" s="4"/>
      <c r="Y3233" s="4"/>
      <c r="Z3233" s="4"/>
      <c r="AA3233" s="4"/>
      <c r="AB3233" s="4"/>
      <c r="AC3233" s="4"/>
      <c r="AD3233" s="4"/>
      <c r="AE3233" s="4"/>
      <c r="AF3233" s="4"/>
      <c r="AG3233" s="4"/>
      <c r="AH3233" s="4"/>
      <c r="AI3233" s="4"/>
      <c r="AJ3233" s="4"/>
      <c r="AK3233" s="4"/>
      <c r="AL3233" s="4"/>
      <c r="AM3233" s="4"/>
      <c r="AN3233" s="4"/>
      <c r="AO3233" s="4"/>
      <c r="AP3233" s="4"/>
      <c r="AQ3233" s="4"/>
      <c r="AR3233" s="4"/>
      <c r="AS3233" s="4"/>
      <c r="AT3233" s="4"/>
      <c r="AU3233" s="4"/>
      <c r="AV3233" s="4"/>
      <c r="AW3233" s="4"/>
      <c r="AX3233" s="4"/>
      <c r="AY3233" s="4"/>
      <c r="AZ3233" s="4"/>
      <c r="BA3233" s="4"/>
      <c r="BB3233" s="4"/>
      <c r="BC3233" s="4"/>
      <c r="BD3233" s="4"/>
      <c r="BE3233" s="4"/>
      <c r="BF3233" s="4"/>
      <c r="BG3233" s="4"/>
      <c r="BH3233" s="4"/>
      <c r="BI3233" s="4"/>
      <c r="BJ3233" s="4"/>
      <c r="BK3233" s="4"/>
      <c r="BL3233" s="4"/>
      <c r="BM3233" s="4"/>
      <c r="BN3233" s="4"/>
      <c r="BO3233" s="4"/>
      <c r="BP3233" s="4"/>
      <c r="BQ3233" s="4"/>
      <c r="BR3233" s="4"/>
      <c r="BS3233" s="4"/>
      <c r="BT3233" s="4"/>
      <c r="BU3233" s="4"/>
      <c r="BV3233" s="4"/>
      <c r="BW3233" s="4"/>
      <c r="BZ3233" s="7"/>
      <c r="CF3233" s="7"/>
      <c r="CG3233" s="14"/>
      <c r="CH3233" s="7"/>
      <c r="CI3233" s="14"/>
      <c r="CJ3233" s="7"/>
      <c r="CK3233" s="14"/>
      <c r="CL3233" s="7"/>
      <c r="CM3233" s="14"/>
    </row>
    <row r="3234" spans="1:91" x14ac:dyDescent="0.3">
      <c r="A3234" s="10">
        <v>151</v>
      </c>
      <c r="B3234" s="36" t="s">
        <v>863</v>
      </c>
      <c r="E3234" t="s">
        <v>8620</v>
      </c>
      <c r="G3234" s="36" t="s">
        <v>8662</v>
      </c>
      <c r="K3234" s="7"/>
      <c r="L3234" s="7" t="s">
        <v>834</v>
      </c>
      <c r="M3234" s="7" t="s">
        <v>8620</v>
      </c>
      <c r="N3234" s="4"/>
      <c r="O3234" s="4"/>
      <c r="P3234" s="4"/>
      <c r="Q3234" s="4"/>
      <c r="R3234" s="4"/>
      <c r="S3234" s="4"/>
      <c r="T3234" s="4"/>
      <c r="U3234" s="4"/>
      <c r="V3234" s="4"/>
      <c r="W3234" s="4"/>
      <c r="X3234" s="4"/>
      <c r="Y3234" s="4"/>
      <c r="Z3234" s="4"/>
      <c r="AA3234" s="4"/>
      <c r="AB3234" s="4"/>
      <c r="AC3234" s="4"/>
      <c r="AD3234" s="4"/>
      <c r="AE3234" s="4"/>
      <c r="AF3234" s="4"/>
      <c r="AG3234" s="4"/>
      <c r="AH3234" s="4"/>
      <c r="AI3234" s="4"/>
      <c r="AJ3234" s="4"/>
      <c r="AK3234" s="4"/>
      <c r="AL3234" s="4"/>
      <c r="AM3234" s="4"/>
      <c r="AN3234" s="4"/>
      <c r="AO3234" s="4"/>
      <c r="AP3234" s="4"/>
      <c r="AQ3234" s="4"/>
      <c r="AR3234" s="4"/>
      <c r="AS3234" s="4"/>
      <c r="AT3234" s="4"/>
      <c r="AU3234" s="4"/>
      <c r="AV3234" s="4"/>
      <c r="AW3234" s="4"/>
      <c r="AX3234" s="4"/>
      <c r="AY3234" s="4"/>
      <c r="AZ3234" s="4"/>
      <c r="BA3234" s="4"/>
      <c r="BB3234" s="4"/>
      <c r="BC3234" s="4"/>
      <c r="BD3234" s="4"/>
      <c r="BE3234" s="4"/>
      <c r="BF3234" s="4"/>
      <c r="BG3234" s="4"/>
      <c r="BH3234" s="4"/>
      <c r="BI3234" s="4"/>
      <c r="BJ3234" s="4"/>
      <c r="BK3234" s="4"/>
      <c r="BL3234" s="4"/>
      <c r="BM3234" s="4"/>
      <c r="BN3234" s="4"/>
      <c r="BO3234" s="4"/>
      <c r="BP3234" s="4"/>
      <c r="BQ3234" s="4"/>
      <c r="BR3234" s="4"/>
      <c r="BS3234" s="4"/>
      <c r="BT3234" s="4"/>
      <c r="BU3234" s="4"/>
      <c r="BV3234" s="4"/>
      <c r="BW3234" s="4"/>
      <c r="BZ3234" s="7"/>
      <c r="CF3234" s="7"/>
      <c r="CG3234" s="14"/>
      <c r="CH3234" s="7"/>
      <c r="CI3234" s="14"/>
      <c r="CJ3234" s="7"/>
      <c r="CK3234" s="14"/>
      <c r="CL3234" s="7"/>
      <c r="CM3234" s="14"/>
    </row>
    <row r="3235" spans="1:91" x14ac:dyDescent="0.3">
      <c r="A3235" s="10">
        <v>151</v>
      </c>
      <c r="B3235" s="36" t="s">
        <v>1025</v>
      </c>
      <c r="G3235" s="36" t="s">
        <v>8663</v>
      </c>
      <c r="K3235" s="7"/>
      <c r="L3235" s="7" t="s">
        <v>834</v>
      </c>
      <c r="M3235" s="7" t="s">
        <v>8634</v>
      </c>
      <c r="N3235" s="4"/>
      <c r="O3235" s="4"/>
      <c r="P3235" s="4"/>
      <c r="Q3235" s="4"/>
      <c r="R3235" s="4"/>
      <c r="S3235" s="4"/>
      <c r="T3235" s="4"/>
      <c r="U3235" s="4"/>
      <c r="V3235" s="4"/>
      <c r="W3235" s="4"/>
      <c r="X3235" s="4"/>
      <c r="Y3235" s="4"/>
      <c r="Z3235" s="4"/>
      <c r="AA3235" s="4"/>
      <c r="AB3235" s="4"/>
      <c r="AC3235" s="4"/>
      <c r="AD3235" s="4"/>
      <c r="AE3235" s="4"/>
      <c r="AF3235" s="4"/>
      <c r="AG3235" s="4"/>
      <c r="AH3235" s="4"/>
      <c r="AI3235" s="4"/>
      <c r="AJ3235" s="4"/>
      <c r="AK3235" s="4"/>
      <c r="AL3235" s="4"/>
      <c r="AM3235" s="4"/>
      <c r="AN3235" s="4"/>
      <c r="AO3235" s="4"/>
      <c r="AP3235" s="4"/>
      <c r="AQ3235" s="4"/>
      <c r="AR3235" s="4"/>
      <c r="AS3235" s="4"/>
      <c r="AT3235" s="4"/>
      <c r="AU3235" s="4"/>
      <c r="AV3235" s="4"/>
      <c r="AW3235" s="4"/>
      <c r="AX3235" s="4"/>
      <c r="AY3235" s="4"/>
      <c r="AZ3235" s="4"/>
      <c r="BA3235" s="4"/>
      <c r="BB3235" s="4"/>
      <c r="BC3235" s="4"/>
      <c r="BD3235" s="4"/>
      <c r="BE3235" s="4"/>
      <c r="BF3235" s="4"/>
      <c r="BG3235" s="4"/>
      <c r="BH3235" s="4"/>
      <c r="BI3235" s="4"/>
      <c r="BJ3235" s="4"/>
      <c r="BK3235" s="4"/>
      <c r="BL3235" s="4"/>
      <c r="BM3235" s="4"/>
      <c r="BN3235" s="4"/>
      <c r="BO3235" s="4"/>
      <c r="BP3235" s="4"/>
      <c r="BQ3235" s="4"/>
      <c r="BR3235" s="4"/>
      <c r="BS3235" s="4"/>
      <c r="BT3235" s="4"/>
      <c r="BU3235" s="4"/>
      <c r="BV3235" s="4"/>
      <c r="BW3235" s="4"/>
      <c r="BZ3235" s="7"/>
      <c r="CF3235" s="7"/>
      <c r="CG3235" s="14"/>
      <c r="CH3235" s="7"/>
      <c r="CI3235" s="14"/>
      <c r="CJ3235" s="7"/>
      <c r="CK3235" s="14"/>
      <c r="CL3235" s="7"/>
      <c r="CM3235" s="14"/>
    </row>
    <row r="3236" spans="1:91" x14ac:dyDescent="0.3">
      <c r="A3236" s="10">
        <v>151</v>
      </c>
      <c r="B3236" s="36" t="s">
        <v>860</v>
      </c>
      <c r="G3236" s="36" t="s">
        <v>8664</v>
      </c>
      <c r="K3236" s="7"/>
      <c r="L3236" s="7" t="s">
        <v>834</v>
      </c>
      <c r="M3236" s="7" t="s">
        <v>615</v>
      </c>
      <c r="N3236" s="4"/>
      <c r="O3236" s="4"/>
      <c r="P3236" s="4"/>
      <c r="Q3236" s="4"/>
      <c r="R3236" s="4"/>
      <c r="S3236" s="4"/>
      <c r="T3236" s="4"/>
      <c r="U3236" s="4"/>
      <c r="V3236" s="4"/>
      <c r="W3236" s="4"/>
      <c r="X3236" s="4"/>
      <c r="Y3236" s="4"/>
      <c r="Z3236" s="4"/>
      <c r="AA3236" s="4"/>
      <c r="AB3236" s="4"/>
      <c r="AC3236" s="4"/>
      <c r="AD3236" s="4"/>
      <c r="AE3236" s="4"/>
      <c r="AF3236" s="4"/>
      <c r="AG3236" s="4"/>
      <c r="AH3236" s="4"/>
      <c r="AI3236" s="4"/>
      <c r="AJ3236" s="4"/>
      <c r="AK3236" s="4"/>
      <c r="AL3236" s="4"/>
      <c r="AM3236" s="4"/>
      <c r="AN3236" s="4"/>
      <c r="AO3236" s="4"/>
      <c r="AP3236" s="4"/>
      <c r="AQ3236" s="4"/>
      <c r="AR3236" s="4"/>
      <c r="AS3236" s="4"/>
      <c r="AT3236" s="4"/>
      <c r="AU3236" s="4"/>
      <c r="AV3236" s="4"/>
      <c r="AW3236" s="4"/>
      <c r="AX3236" s="4"/>
      <c r="AY3236" s="4"/>
      <c r="AZ3236" s="4"/>
      <c r="BA3236" s="4"/>
      <c r="BB3236" s="4"/>
      <c r="BC3236" s="4"/>
      <c r="BD3236" s="4"/>
      <c r="BE3236" s="4"/>
      <c r="BF3236" s="4"/>
      <c r="BG3236" s="4"/>
      <c r="BH3236" s="4"/>
      <c r="BI3236" s="4"/>
      <c r="BJ3236" s="4"/>
      <c r="BK3236" s="4"/>
      <c r="BL3236" s="4"/>
      <c r="BM3236" s="4"/>
      <c r="BN3236" s="4"/>
      <c r="BO3236" s="4"/>
      <c r="BP3236" s="4"/>
      <c r="BQ3236" s="4"/>
      <c r="BR3236" s="4"/>
      <c r="BS3236" s="4"/>
      <c r="BT3236" s="4"/>
      <c r="BU3236" s="4"/>
      <c r="BV3236" s="4"/>
      <c r="BW3236" s="4"/>
      <c r="BZ3236" s="7"/>
      <c r="CF3236" s="7"/>
      <c r="CG3236" s="14"/>
      <c r="CH3236" s="7"/>
      <c r="CI3236" s="14"/>
      <c r="CJ3236" s="7"/>
      <c r="CK3236" s="14"/>
      <c r="CL3236" s="7"/>
      <c r="CM3236" s="14"/>
    </row>
    <row r="3237" spans="1:91" x14ac:dyDescent="0.3">
      <c r="A3237" s="10">
        <v>151</v>
      </c>
      <c r="B3237" s="36" t="s">
        <v>860</v>
      </c>
      <c r="G3237" s="36" t="s">
        <v>8665</v>
      </c>
      <c r="K3237" s="7"/>
      <c r="L3237" s="7" t="s">
        <v>834</v>
      </c>
      <c r="M3237" s="7" t="s">
        <v>609</v>
      </c>
      <c r="N3237" s="4"/>
      <c r="O3237" s="4"/>
      <c r="P3237" s="4"/>
      <c r="Q3237" s="4"/>
      <c r="R3237" s="4"/>
      <c r="S3237" s="4"/>
      <c r="T3237" s="4"/>
      <c r="U3237" s="4"/>
      <c r="V3237" s="4"/>
      <c r="W3237" s="4"/>
      <c r="X3237" s="4"/>
      <c r="Y3237" s="4"/>
      <c r="Z3237" s="4"/>
      <c r="AA3237" s="4"/>
      <c r="AB3237" s="4"/>
      <c r="AC3237" s="4"/>
      <c r="AD3237" s="4"/>
      <c r="AE3237" s="4"/>
      <c r="AF3237" s="4"/>
      <c r="AG3237" s="4"/>
      <c r="AH3237" s="4"/>
      <c r="AI3237" s="4"/>
      <c r="AJ3237" s="4"/>
      <c r="AK3237" s="4"/>
      <c r="AL3237" s="4"/>
      <c r="AM3237" s="4"/>
      <c r="AN3237" s="4"/>
      <c r="AO3237" s="4"/>
      <c r="AP3237" s="4"/>
      <c r="AQ3237" s="4"/>
      <c r="AR3237" s="4"/>
      <c r="AS3237" s="4"/>
      <c r="AT3237" s="4"/>
      <c r="AU3237" s="4"/>
      <c r="AV3237" s="4"/>
      <c r="AW3237" s="4"/>
      <c r="AX3237" s="4"/>
      <c r="AY3237" s="4"/>
      <c r="AZ3237" s="4"/>
      <c r="BA3237" s="4"/>
      <c r="BB3237" s="4"/>
      <c r="BC3237" s="4"/>
      <c r="BD3237" s="4"/>
      <c r="BE3237" s="4"/>
      <c r="BF3237" s="4"/>
      <c r="BG3237" s="4"/>
      <c r="BH3237" s="4"/>
      <c r="BI3237" s="4"/>
      <c r="BJ3237" s="4"/>
      <c r="BK3237" s="4"/>
      <c r="BL3237" s="4"/>
      <c r="BM3237" s="4"/>
      <c r="BN3237" s="4"/>
      <c r="BO3237" s="4"/>
      <c r="BP3237" s="4"/>
      <c r="BQ3237" s="4"/>
      <c r="BR3237" s="4"/>
      <c r="BS3237" s="4"/>
      <c r="BT3237" s="4"/>
      <c r="BU3237" s="4"/>
      <c r="BV3237" s="4"/>
      <c r="BW3237" s="4"/>
      <c r="BZ3237" s="7"/>
      <c r="CF3237" s="7"/>
      <c r="CG3237" s="14"/>
      <c r="CH3237" s="7"/>
      <c r="CI3237" s="14"/>
      <c r="CJ3237" s="7"/>
      <c r="CK3237" s="14"/>
      <c r="CL3237" s="7"/>
      <c r="CM3237" s="14"/>
    </row>
    <row r="3238" spans="1:91" x14ac:dyDescent="0.3">
      <c r="A3238" s="10">
        <v>151</v>
      </c>
      <c r="B3238" s="36" t="s">
        <v>860</v>
      </c>
      <c r="G3238" s="36" t="s">
        <v>8666</v>
      </c>
      <c r="K3238" s="7"/>
      <c r="L3238" s="7" t="s">
        <v>834</v>
      </c>
      <c r="M3238" s="7" t="s">
        <v>615</v>
      </c>
      <c r="N3238" s="4"/>
      <c r="O3238" s="4"/>
      <c r="P3238" s="4"/>
      <c r="Q3238" s="4"/>
      <c r="R3238" s="4"/>
      <c r="S3238" s="4"/>
      <c r="T3238" s="4"/>
      <c r="U3238" s="4"/>
      <c r="V3238" s="4"/>
      <c r="W3238" s="4"/>
      <c r="X3238" s="4"/>
      <c r="Y3238" s="4"/>
      <c r="Z3238" s="4"/>
      <c r="AA3238" s="4"/>
      <c r="AB3238" s="4"/>
      <c r="AC3238" s="4"/>
      <c r="AD3238" s="4"/>
      <c r="AE3238" s="4"/>
      <c r="AF3238" s="4"/>
      <c r="AG3238" s="4"/>
      <c r="AH3238" s="4"/>
      <c r="AI3238" s="4"/>
      <c r="AJ3238" s="4"/>
      <c r="AK3238" s="4"/>
      <c r="AL3238" s="4"/>
      <c r="AM3238" s="4"/>
      <c r="AN3238" s="4"/>
      <c r="AO3238" s="4"/>
      <c r="AP3238" s="4"/>
      <c r="AQ3238" s="4"/>
      <c r="AR3238" s="4"/>
      <c r="AS3238" s="4"/>
      <c r="AT3238" s="4"/>
      <c r="AU3238" s="4"/>
      <c r="AV3238" s="4"/>
      <c r="AW3238" s="4"/>
      <c r="AX3238" s="4"/>
      <c r="AY3238" s="4"/>
      <c r="AZ3238" s="4"/>
      <c r="BA3238" s="4"/>
      <c r="BB3238" s="4"/>
      <c r="BC3238" s="4"/>
      <c r="BD3238" s="4"/>
      <c r="BE3238" s="4"/>
      <c r="BF3238" s="4"/>
      <c r="BG3238" s="4"/>
      <c r="BH3238" s="4"/>
      <c r="BI3238" s="4"/>
      <c r="BJ3238" s="4"/>
      <c r="BK3238" s="4"/>
      <c r="BL3238" s="4"/>
      <c r="BM3238" s="4"/>
      <c r="BN3238" s="4"/>
      <c r="BO3238" s="4"/>
      <c r="BP3238" s="4"/>
      <c r="BQ3238" s="4"/>
      <c r="BR3238" s="4"/>
      <c r="BS3238" s="4"/>
      <c r="BT3238" s="4"/>
      <c r="BU3238" s="4"/>
      <c r="BV3238" s="4"/>
      <c r="BW3238" s="4"/>
      <c r="BZ3238" s="7"/>
      <c r="CF3238" s="7"/>
      <c r="CG3238" s="14"/>
      <c r="CH3238" s="7"/>
      <c r="CI3238" s="14"/>
      <c r="CJ3238" s="7"/>
      <c r="CK3238" s="14"/>
      <c r="CL3238" s="7"/>
      <c r="CM3238" s="14"/>
    </row>
    <row r="3239" spans="1:91" x14ac:dyDescent="0.3">
      <c r="A3239" s="10">
        <v>151</v>
      </c>
      <c r="B3239" s="36" t="s">
        <v>860</v>
      </c>
      <c r="G3239" s="36" t="s">
        <v>8667</v>
      </c>
      <c r="K3239" s="7"/>
      <c r="L3239" s="7" t="s">
        <v>834</v>
      </c>
      <c r="M3239" s="7" t="s">
        <v>684</v>
      </c>
      <c r="N3239" s="4"/>
      <c r="O3239" s="4"/>
      <c r="P3239" s="4"/>
      <c r="Q3239" s="4"/>
      <c r="R3239" s="4"/>
      <c r="S3239" s="4"/>
      <c r="T3239" s="4"/>
      <c r="U3239" s="4"/>
      <c r="V3239" s="4"/>
      <c r="W3239" s="4"/>
      <c r="X3239" s="4"/>
      <c r="Y3239" s="4"/>
      <c r="Z3239" s="4"/>
      <c r="AA3239" s="4"/>
      <c r="AB3239" s="4"/>
      <c r="AC3239" s="4"/>
      <c r="AD3239" s="4"/>
      <c r="AE3239" s="4"/>
      <c r="AF3239" s="4"/>
      <c r="AG3239" s="4"/>
      <c r="AH3239" s="4"/>
      <c r="AI3239" s="4"/>
      <c r="AJ3239" s="4"/>
      <c r="AK3239" s="4"/>
      <c r="AL3239" s="4"/>
      <c r="AM3239" s="4"/>
      <c r="AN3239" s="4"/>
      <c r="AO3239" s="4"/>
      <c r="AP3239" s="4"/>
      <c r="AQ3239" s="4"/>
      <c r="AR3239" s="4"/>
      <c r="AS3239" s="4"/>
      <c r="AT3239" s="4"/>
      <c r="AU3239" s="4"/>
      <c r="AV3239" s="4"/>
      <c r="AW3239" s="4"/>
      <c r="AX3239" s="4"/>
      <c r="AY3239" s="4"/>
      <c r="AZ3239" s="4"/>
      <c r="BA3239" s="4"/>
      <c r="BB3239" s="4"/>
      <c r="BC3239" s="4"/>
      <c r="BD3239" s="4"/>
      <c r="BE3239" s="4"/>
      <c r="BF3239" s="4"/>
      <c r="BG3239" s="4"/>
      <c r="BH3239" s="4"/>
      <c r="BI3239" s="4"/>
      <c r="BJ3239" s="4"/>
      <c r="BK3239" s="4"/>
      <c r="BL3239" s="4"/>
      <c r="BM3239" s="4"/>
      <c r="BN3239" s="4"/>
      <c r="BO3239" s="4"/>
      <c r="BP3239" s="4"/>
      <c r="BQ3239" s="4"/>
      <c r="BR3239" s="4"/>
      <c r="BS3239" s="4"/>
      <c r="BT3239" s="4"/>
      <c r="BU3239" s="4"/>
      <c r="BV3239" s="4"/>
      <c r="BW3239" s="4"/>
      <c r="BZ3239" s="7"/>
      <c r="CF3239" s="7"/>
      <c r="CG3239" s="14"/>
      <c r="CH3239" s="7"/>
      <c r="CI3239" s="14"/>
      <c r="CJ3239" s="7"/>
      <c r="CK3239" s="14"/>
      <c r="CL3239" s="7"/>
      <c r="CM3239" s="14"/>
    </row>
    <row r="3240" spans="1:91" x14ac:dyDescent="0.3">
      <c r="A3240" s="10">
        <v>151</v>
      </c>
      <c r="B3240" s="36" t="s">
        <v>4495</v>
      </c>
      <c r="G3240" s="36" t="s">
        <v>8668</v>
      </c>
      <c r="K3240" s="7"/>
      <c r="L3240" s="7" t="s">
        <v>834</v>
      </c>
      <c r="M3240" s="7" t="s">
        <v>684</v>
      </c>
      <c r="N3240" s="4"/>
      <c r="O3240" s="4"/>
      <c r="P3240" s="4"/>
      <c r="Q3240" s="4"/>
      <c r="R3240" s="4"/>
      <c r="S3240" s="4"/>
      <c r="T3240" s="4"/>
      <c r="U3240" s="4"/>
      <c r="V3240" s="4"/>
      <c r="W3240" s="4"/>
      <c r="X3240" s="4"/>
      <c r="Y3240" s="4"/>
      <c r="Z3240" s="4"/>
      <c r="AA3240" s="4"/>
      <c r="AB3240" s="4"/>
      <c r="AC3240" s="4"/>
      <c r="AD3240" s="4"/>
      <c r="AE3240" s="4"/>
      <c r="AF3240" s="4"/>
      <c r="AG3240" s="4"/>
      <c r="AH3240" s="4"/>
      <c r="AI3240" s="4"/>
      <c r="AJ3240" s="4"/>
      <c r="AK3240" s="4"/>
      <c r="AL3240" s="4"/>
      <c r="AM3240" s="4"/>
      <c r="AN3240" s="4"/>
      <c r="AO3240" s="4"/>
      <c r="AP3240" s="4"/>
      <c r="AQ3240" s="4"/>
      <c r="AR3240" s="4"/>
      <c r="AS3240" s="4"/>
      <c r="AT3240" s="4"/>
      <c r="AU3240" s="4"/>
      <c r="AV3240" s="4"/>
      <c r="AW3240" s="4"/>
      <c r="AX3240" s="4"/>
      <c r="AY3240" s="4"/>
      <c r="AZ3240" s="4"/>
      <c r="BA3240" s="4"/>
      <c r="BB3240" s="4"/>
      <c r="BC3240" s="4"/>
      <c r="BD3240" s="4"/>
      <c r="BE3240" s="4"/>
      <c r="BF3240" s="4"/>
      <c r="BG3240" s="4"/>
      <c r="BH3240" s="4"/>
      <c r="BI3240" s="4"/>
      <c r="BJ3240" s="4"/>
      <c r="BK3240" s="4"/>
      <c r="BL3240" s="4"/>
      <c r="BM3240" s="4"/>
      <c r="BN3240" s="4"/>
      <c r="BO3240" s="4"/>
      <c r="BP3240" s="4"/>
      <c r="BQ3240" s="4"/>
      <c r="BR3240" s="4"/>
      <c r="BS3240" s="4"/>
      <c r="BT3240" s="4"/>
      <c r="BU3240" s="4"/>
      <c r="BV3240" s="4"/>
      <c r="BW3240" s="4"/>
      <c r="BZ3240" s="7"/>
      <c r="CF3240" s="7"/>
      <c r="CG3240" s="14"/>
      <c r="CH3240" s="7"/>
      <c r="CI3240" s="14"/>
      <c r="CJ3240" s="7"/>
      <c r="CK3240" s="14"/>
      <c r="CL3240" s="7"/>
      <c r="CM3240" s="14"/>
    </row>
    <row r="3241" spans="1:91" x14ac:dyDescent="0.3">
      <c r="A3241" s="10">
        <v>151</v>
      </c>
      <c r="B3241" s="36" t="s">
        <v>860</v>
      </c>
      <c r="G3241" s="36" t="s">
        <v>8669</v>
      </c>
      <c r="K3241" s="7"/>
      <c r="L3241" s="7" t="s">
        <v>834</v>
      </c>
      <c r="M3241" s="7" t="s">
        <v>8561</v>
      </c>
      <c r="N3241" s="4"/>
      <c r="O3241" s="4"/>
      <c r="P3241" s="4"/>
      <c r="Q3241" s="4"/>
      <c r="R3241" s="4"/>
      <c r="S3241" s="4"/>
      <c r="T3241" s="4"/>
      <c r="U3241" s="4"/>
      <c r="V3241" s="4"/>
      <c r="W3241" s="4"/>
      <c r="X3241" s="4"/>
      <c r="Y3241" s="4"/>
      <c r="Z3241" s="4"/>
      <c r="AA3241" s="4"/>
      <c r="AB3241" s="4"/>
      <c r="AC3241" s="4"/>
      <c r="AD3241" s="4"/>
      <c r="AE3241" s="4"/>
      <c r="AF3241" s="4"/>
      <c r="AG3241" s="4"/>
      <c r="AH3241" s="4"/>
      <c r="AI3241" s="4"/>
      <c r="AJ3241" s="4"/>
      <c r="AK3241" s="4"/>
      <c r="AL3241" s="4"/>
      <c r="AM3241" s="4"/>
      <c r="AN3241" s="4"/>
      <c r="AO3241" s="4"/>
      <c r="AP3241" s="4"/>
      <c r="AQ3241" s="4"/>
      <c r="AR3241" s="4"/>
      <c r="AS3241" s="4"/>
      <c r="AT3241" s="4"/>
      <c r="AU3241" s="4"/>
      <c r="AV3241" s="4"/>
      <c r="AW3241" s="4"/>
      <c r="AX3241" s="4"/>
      <c r="AY3241" s="4"/>
      <c r="AZ3241" s="4"/>
      <c r="BA3241" s="4"/>
      <c r="BB3241" s="4"/>
      <c r="BC3241" s="4"/>
      <c r="BD3241" s="4"/>
      <c r="BE3241" s="4"/>
      <c r="BF3241" s="4"/>
      <c r="BG3241" s="4"/>
      <c r="BH3241" s="4"/>
      <c r="BI3241" s="4"/>
      <c r="BJ3241" s="4"/>
      <c r="BK3241" s="4"/>
      <c r="BL3241" s="4"/>
      <c r="BM3241" s="4"/>
      <c r="BN3241" s="4"/>
      <c r="BO3241" s="4"/>
      <c r="BP3241" s="4"/>
      <c r="BQ3241" s="4"/>
      <c r="BR3241" s="4"/>
      <c r="BS3241" s="4"/>
      <c r="BT3241" s="4"/>
      <c r="BU3241" s="4"/>
      <c r="BV3241" s="4"/>
      <c r="BW3241" s="4"/>
      <c r="BZ3241" s="7"/>
      <c r="CF3241" s="7"/>
      <c r="CG3241" s="14"/>
      <c r="CH3241" s="7"/>
      <c r="CI3241" s="14"/>
      <c r="CJ3241" s="7"/>
      <c r="CK3241" s="14"/>
      <c r="CL3241" s="7"/>
      <c r="CM3241" s="14"/>
    </row>
    <row r="3242" spans="1:91" x14ac:dyDescent="0.3">
      <c r="A3242" s="10">
        <v>151</v>
      </c>
      <c r="B3242" s="36" t="s">
        <v>1530</v>
      </c>
      <c r="E3242" t="s">
        <v>8620</v>
      </c>
      <c r="G3242" s="36" t="s">
        <v>8670</v>
      </c>
      <c r="K3242" s="7"/>
      <c r="L3242" s="7" t="s">
        <v>834</v>
      </c>
      <c r="M3242" s="7" t="s">
        <v>8620</v>
      </c>
      <c r="N3242" s="4"/>
      <c r="O3242" s="4"/>
      <c r="P3242" s="4"/>
      <c r="Q3242" s="4"/>
      <c r="R3242" s="4"/>
      <c r="S3242" s="4"/>
      <c r="T3242" s="4"/>
      <c r="U3242" s="4"/>
      <c r="V3242" s="4"/>
      <c r="W3242" s="4"/>
      <c r="X3242" s="4"/>
      <c r="Y3242" s="4"/>
      <c r="Z3242" s="4"/>
      <c r="AA3242" s="4"/>
      <c r="AB3242" s="4"/>
      <c r="AC3242" s="4"/>
      <c r="AD3242" s="4"/>
      <c r="AE3242" s="4"/>
      <c r="AF3242" s="4"/>
      <c r="AG3242" s="4"/>
      <c r="AH3242" s="4"/>
      <c r="AI3242" s="4"/>
      <c r="AJ3242" s="4"/>
      <c r="AK3242" s="4"/>
      <c r="AL3242" s="4"/>
      <c r="AM3242" s="4"/>
      <c r="AN3242" s="4"/>
      <c r="AO3242" s="4"/>
      <c r="AP3242" s="4"/>
      <c r="AQ3242" s="4"/>
      <c r="AR3242" s="4"/>
      <c r="AS3242" s="4"/>
      <c r="AT3242" s="4"/>
      <c r="AU3242" s="4"/>
      <c r="AV3242" s="4"/>
      <c r="AW3242" s="4"/>
      <c r="AX3242" s="4"/>
      <c r="AY3242" s="4"/>
      <c r="AZ3242" s="4"/>
      <c r="BA3242" s="4"/>
      <c r="BB3242" s="4"/>
      <c r="BC3242" s="4"/>
      <c r="BD3242" s="4"/>
      <c r="BE3242" s="4"/>
      <c r="BF3242" s="4"/>
      <c r="BG3242" s="4"/>
      <c r="BH3242" s="4"/>
      <c r="BI3242" s="4"/>
      <c r="BJ3242" s="4"/>
      <c r="BK3242" s="4"/>
      <c r="BL3242" s="4"/>
      <c r="BM3242" s="4"/>
      <c r="BN3242" s="4"/>
      <c r="BO3242" s="4"/>
      <c r="BP3242" s="4"/>
      <c r="BQ3242" s="4"/>
      <c r="BR3242" s="4"/>
      <c r="BS3242" s="4"/>
      <c r="BT3242" s="4"/>
      <c r="BU3242" s="4"/>
      <c r="BV3242" s="4"/>
      <c r="BW3242" s="4"/>
      <c r="BZ3242" s="7"/>
      <c r="CF3242" s="7"/>
      <c r="CG3242" s="14"/>
      <c r="CH3242" s="7"/>
      <c r="CI3242" s="14"/>
      <c r="CJ3242" s="7"/>
      <c r="CK3242" s="14"/>
      <c r="CL3242" s="7"/>
      <c r="CM3242" s="14"/>
    </row>
    <row r="3243" spans="1:91" x14ac:dyDescent="0.3">
      <c r="A3243" s="10">
        <v>151</v>
      </c>
      <c r="B3243" s="36" t="s">
        <v>1530</v>
      </c>
      <c r="E3243" t="s">
        <v>8620</v>
      </c>
      <c r="G3243" s="36" t="s">
        <v>8671</v>
      </c>
      <c r="K3243" s="7"/>
      <c r="L3243" s="7" t="s">
        <v>834</v>
      </c>
      <c r="M3243" s="7" t="s">
        <v>8620</v>
      </c>
      <c r="N3243" s="4"/>
      <c r="O3243" s="4"/>
      <c r="P3243" s="4"/>
      <c r="Q3243" s="4"/>
      <c r="R3243" s="4"/>
      <c r="S3243" s="4"/>
      <c r="T3243" s="4"/>
      <c r="U3243" s="4"/>
      <c r="V3243" s="4"/>
      <c r="W3243" s="4"/>
      <c r="X3243" s="4"/>
      <c r="Y3243" s="4"/>
      <c r="Z3243" s="4"/>
      <c r="AA3243" s="4"/>
      <c r="AB3243" s="4"/>
      <c r="AC3243" s="4"/>
      <c r="AD3243" s="4"/>
      <c r="AE3243" s="4"/>
      <c r="AF3243" s="4"/>
      <c r="AG3243" s="4"/>
      <c r="AH3243" s="4"/>
      <c r="AI3243" s="4"/>
      <c r="AJ3243" s="4"/>
      <c r="AK3243" s="4"/>
      <c r="AL3243" s="4"/>
      <c r="AM3243" s="4"/>
      <c r="AN3243" s="4"/>
      <c r="AO3243" s="4"/>
      <c r="AP3243" s="4"/>
      <c r="AQ3243" s="4"/>
      <c r="AR3243" s="4"/>
      <c r="AS3243" s="4"/>
      <c r="AT3243" s="4"/>
      <c r="AU3243" s="4"/>
      <c r="AV3243" s="4"/>
      <c r="AW3243" s="4"/>
      <c r="AX3243" s="4"/>
      <c r="AY3243" s="4"/>
      <c r="AZ3243" s="4"/>
      <c r="BA3243" s="4"/>
      <c r="BB3243" s="4"/>
      <c r="BC3243" s="4"/>
      <c r="BD3243" s="4"/>
      <c r="BE3243" s="4"/>
      <c r="BF3243" s="4"/>
      <c r="BG3243" s="4"/>
      <c r="BH3243" s="4"/>
      <c r="BI3243" s="4"/>
      <c r="BJ3243" s="4"/>
      <c r="BK3243" s="4"/>
      <c r="BL3243" s="4"/>
      <c r="BM3243" s="4"/>
      <c r="BN3243" s="4"/>
      <c r="BO3243" s="4"/>
      <c r="BP3243" s="4"/>
      <c r="BQ3243" s="4"/>
      <c r="BR3243" s="4"/>
      <c r="BS3243" s="4"/>
      <c r="BT3243" s="4"/>
      <c r="BU3243" s="4"/>
      <c r="BV3243" s="4"/>
      <c r="BW3243" s="4"/>
      <c r="BZ3243" s="7"/>
      <c r="CF3243" s="7"/>
      <c r="CG3243" s="14"/>
      <c r="CH3243" s="7"/>
      <c r="CI3243" s="14"/>
      <c r="CJ3243" s="7"/>
      <c r="CK3243" s="14"/>
      <c r="CL3243" s="7"/>
      <c r="CM3243" s="14"/>
    </row>
    <row r="3244" spans="1:91" x14ac:dyDescent="0.3">
      <c r="A3244" s="10">
        <v>151</v>
      </c>
      <c r="B3244" s="36" t="s">
        <v>1530</v>
      </c>
      <c r="E3244" t="s">
        <v>8620</v>
      </c>
      <c r="G3244" s="36" t="s">
        <v>8672</v>
      </c>
      <c r="K3244" s="7"/>
      <c r="L3244" s="7" t="s">
        <v>834</v>
      </c>
      <c r="M3244" s="7" t="s">
        <v>8620</v>
      </c>
      <c r="N3244" s="4"/>
      <c r="O3244" s="4"/>
      <c r="P3244" s="4"/>
      <c r="Q3244" s="4"/>
      <c r="R3244" s="4"/>
      <c r="S3244" s="4"/>
      <c r="T3244" s="4"/>
      <c r="U3244" s="4"/>
      <c r="V3244" s="4"/>
      <c r="W3244" s="4"/>
      <c r="X3244" s="4"/>
      <c r="Y3244" s="4"/>
      <c r="Z3244" s="4"/>
      <c r="AA3244" s="4"/>
      <c r="AB3244" s="4"/>
      <c r="AC3244" s="4"/>
      <c r="AD3244" s="4"/>
      <c r="AE3244" s="4"/>
      <c r="AF3244" s="4"/>
      <c r="AG3244" s="4"/>
      <c r="AH3244" s="4"/>
      <c r="AI3244" s="4"/>
      <c r="AJ3244" s="4"/>
      <c r="AK3244" s="4"/>
      <c r="AL3244" s="4"/>
      <c r="AM3244" s="4"/>
      <c r="AN3244" s="4"/>
      <c r="AO3244" s="4"/>
      <c r="AP3244" s="4"/>
      <c r="AQ3244" s="4"/>
      <c r="AR3244" s="4"/>
      <c r="AS3244" s="4"/>
      <c r="AT3244" s="4"/>
      <c r="AU3244" s="4"/>
      <c r="AV3244" s="4"/>
      <c r="AW3244" s="4"/>
      <c r="AX3244" s="4"/>
      <c r="AY3244" s="4"/>
      <c r="AZ3244" s="4"/>
      <c r="BA3244" s="4"/>
      <c r="BB3244" s="4"/>
      <c r="BC3244" s="4"/>
      <c r="BD3244" s="4"/>
      <c r="BE3244" s="4"/>
      <c r="BF3244" s="4"/>
      <c r="BG3244" s="4"/>
      <c r="BH3244" s="4"/>
      <c r="BI3244" s="4"/>
      <c r="BJ3244" s="4"/>
      <c r="BK3244" s="4"/>
      <c r="BL3244" s="4"/>
      <c r="BM3244" s="4"/>
      <c r="BN3244" s="4"/>
      <c r="BO3244" s="4"/>
      <c r="BP3244" s="4"/>
      <c r="BQ3244" s="4"/>
      <c r="BR3244" s="4"/>
      <c r="BS3244" s="4"/>
      <c r="BT3244" s="4"/>
      <c r="BU3244" s="4"/>
      <c r="BV3244" s="4"/>
      <c r="BW3244" s="4"/>
      <c r="BZ3244" s="7"/>
      <c r="CF3244" s="7"/>
      <c r="CG3244" s="14"/>
      <c r="CH3244" s="7"/>
      <c r="CI3244" s="14"/>
      <c r="CJ3244" s="7"/>
      <c r="CK3244" s="14"/>
      <c r="CL3244" s="7"/>
      <c r="CM3244" s="14"/>
    </row>
    <row r="3245" spans="1:91" x14ac:dyDescent="0.3">
      <c r="A3245" s="10">
        <v>151</v>
      </c>
      <c r="B3245" s="36" t="s">
        <v>1530</v>
      </c>
      <c r="E3245" t="s">
        <v>8620</v>
      </c>
      <c r="G3245" s="36" t="s">
        <v>8673</v>
      </c>
      <c r="K3245" s="7"/>
      <c r="L3245" s="7" t="s">
        <v>834</v>
      </c>
      <c r="M3245" s="7" t="s">
        <v>8620</v>
      </c>
      <c r="N3245" s="4"/>
      <c r="O3245" s="4"/>
      <c r="P3245" s="4"/>
      <c r="Q3245" s="4"/>
      <c r="R3245" s="4"/>
      <c r="S3245" s="4"/>
      <c r="T3245" s="4"/>
      <c r="U3245" s="4"/>
      <c r="V3245" s="4"/>
      <c r="W3245" s="4"/>
      <c r="X3245" s="4"/>
      <c r="Y3245" s="4"/>
      <c r="Z3245" s="4"/>
      <c r="AA3245" s="4"/>
      <c r="AB3245" s="4"/>
      <c r="AC3245" s="4"/>
      <c r="AD3245" s="4"/>
      <c r="AE3245" s="4"/>
      <c r="AF3245" s="4"/>
      <c r="AG3245" s="4"/>
      <c r="AH3245" s="4"/>
      <c r="AI3245" s="4"/>
      <c r="AJ3245" s="4"/>
      <c r="AK3245" s="4"/>
      <c r="AL3245" s="4"/>
      <c r="AM3245" s="4"/>
      <c r="AN3245" s="4"/>
      <c r="AO3245" s="4"/>
      <c r="AP3245" s="4"/>
      <c r="AQ3245" s="4"/>
      <c r="AR3245" s="4"/>
      <c r="AS3245" s="4"/>
      <c r="AT3245" s="4"/>
      <c r="AU3245" s="4"/>
      <c r="AV3245" s="4"/>
      <c r="AW3245" s="4"/>
      <c r="AX3245" s="4"/>
      <c r="AY3245" s="4"/>
      <c r="AZ3245" s="4"/>
      <c r="BA3245" s="4"/>
      <c r="BB3245" s="4"/>
      <c r="BC3245" s="4"/>
      <c r="BD3245" s="4"/>
      <c r="BE3245" s="4"/>
      <c r="BF3245" s="4"/>
      <c r="BG3245" s="4"/>
      <c r="BH3245" s="4"/>
      <c r="BI3245" s="4"/>
      <c r="BJ3245" s="4"/>
      <c r="BK3245" s="4"/>
      <c r="BL3245" s="4"/>
      <c r="BM3245" s="4"/>
      <c r="BN3245" s="4"/>
      <c r="BO3245" s="4"/>
      <c r="BP3245" s="4"/>
      <c r="BQ3245" s="4"/>
      <c r="BR3245" s="4"/>
      <c r="BS3245" s="4"/>
      <c r="BT3245" s="4"/>
      <c r="BU3245" s="4"/>
      <c r="BV3245" s="4"/>
      <c r="BW3245" s="4"/>
      <c r="BZ3245" s="7"/>
      <c r="CF3245" s="7"/>
      <c r="CG3245" s="14"/>
      <c r="CH3245" s="7"/>
      <c r="CI3245" s="14"/>
      <c r="CJ3245" s="7"/>
      <c r="CK3245" s="14"/>
      <c r="CL3245" s="7"/>
      <c r="CM3245" s="14"/>
    </row>
    <row r="3246" spans="1:91" x14ac:dyDescent="0.3">
      <c r="A3246" s="10">
        <v>151</v>
      </c>
      <c r="B3246" s="36" t="s">
        <v>907</v>
      </c>
      <c r="E3246" t="s">
        <v>8620</v>
      </c>
      <c r="G3246" s="36" t="s">
        <v>8674</v>
      </c>
      <c r="K3246" s="7"/>
      <c r="L3246" s="7" t="s">
        <v>834</v>
      </c>
      <c r="M3246" s="7" t="s">
        <v>8620</v>
      </c>
      <c r="N3246" s="4"/>
      <c r="O3246" s="4"/>
      <c r="P3246" s="4"/>
      <c r="Q3246" s="4"/>
      <c r="R3246" s="4"/>
      <c r="S3246" s="4"/>
      <c r="T3246" s="4"/>
      <c r="U3246" s="4"/>
      <c r="V3246" s="4"/>
      <c r="W3246" s="4"/>
      <c r="X3246" s="4"/>
      <c r="Y3246" s="4"/>
      <c r="Z3246" s="4"/>
      <c r="AA3246" s="4"/>
      <c r="AB3246" s="4"/>
      <c r="AC3246" s="4"/>
      <c r="AD3246" s="4"/>
      <c r="AE3246" s="4"/>
      <c r="AF3246" s="4"/>
      <c r="AG3246" s="4"/>
      <c r="AH3246" s="4"/>
      <c r="AI3246" s="4"/>
      <c r="AJ3246" s="4"/>
      <c r="AK3246" s="4"/>
      <c r="AL3246" s="4"/>
      <c r="AM3246" s="4"/>
      <c r="AN3246" s="4"/>
      <c r="AO3246" s="4"/>
      <c r="AP3246" s="4"/>
      <c r="AQ3246" s="4"/>
      <c r="AR3246" s="4"/>
      <c r="AS3246" s="4"/>
      <c r="AT3246" s="4"/>
      <c r="AU3246" s="4"/>
      <c r="AV3246" s="4"/>
      <c r="AW3246" s="4"/>
      <c r="AX3246" s="4"/>
      <c r="AY3246" s="4"/>
      <c r="AZ3246" s="4"/>
      <c r="BA3246" s="4"/>
      <c r="BB3246" s="4"/>
      <c r="BC3246" s="4"/>
      <c r="BD3246" s="4"/>
      <c r="BE3246" s="4"/>
      <c r="BF3246" s="4"/>
      <c r="BG3246" s="4"/>
      <c r="BH3246" s="4"/>
      <c r="BI3246" s="4"/>
      <c r="BJ3246" s="4"/>
      <c r="BK3246" s="4"/>
      <c r="BL3246" s="4"/>
      <c r="BM3246" s="4"/>
      <c r="BN3246" s="4"/>
      <c r="BO3246" s="4"/>
      <c r="BP3246" s="4"/>
      <c r="BQ3246" s="4"/>
      <c r="BR3246" s="4"/>
      <c r="BS3246" s="4"/>
      <c r="BT3246" s="4"/>
      <c r="BU3246" s="4"/>
      <c r="BV3246" s="4"/>
      <c r="BW3246" s="4"/>
      <c r="BZ3246" s="7"/>
      <c r="CF3246" s="7"/>
      <c r="CG3246" s="14"/>
      <c r="CH3246" s="7"/>
      <c r="CI3246" s="14"/>
      <c r="CJ3246" s="7"/>
      <c r="CK3246" s="14"/>
      <c r="CL3246" s="7"/>
      <c r="CM3246" s="14"/>
    </row>
    <row r="3247" spans="1:91" x14ac:dyDescent="0.3">
      <c r="A3247" s="10">
        <v>151</v>
      </c>
      <c r="B3247" s="36" t="s">
        <v>907</v>
      </c>
      <c r="E3247" t="s">
        <v>953</v>
      </c>
      <c r="G3247" s="36" t="s">
        <v>8675</v>
      </c>
      <c r="K3247" s="7"/>
      <c r="L3247" s="7" t="s">
        <v>834</v>
      </c>
      <c r="M3247" s="7" t="s">
        <v>603</v>
      </c>
      <c r="N3247" s="4"/>
      <c r="O3247" s="4"/>
      <c r="P3247" s="4"/>
      <c r="Q3247" s="4"/>
      <c r="R3247" s="4"/>
      <c r="S3247" s="4"/>
      <c r="T3247" s="4"/>
      <c r="U3247" s="4"/>
      <c r="V3247" s="4"/>
      <c r="W3247" s="4"/>
      <c r="X3247" s="4"/>
      <c r="Y3247" s="4"/>
      <c r="Z3247" s="4"/>
      <c r="AA3247" s="4"/>
      <c r="AB3247" s="4"/>
      <c r="AC3247" s="4"/>
      <c r="AD3247" s="4"/>
      <c r="AE3247" s="4"/>
      <c r="AF3247" s="4"/>
      <c r="AG3247" s="4"/>
      <c r="AH3247" s="4"/>
      <c r="AI3247" s="4"/>
      <c r="AJ3247" s="4"/>
      <c r="AK3247" s="4"/>
      <c r="AL3247" s="4"/>
      <c r="AM3247" s="4"/>
      <c r="AN3247" s="4"/>
      <c r="AO3247" s="4"/>
      <c r="AP3247" s="4"/>
      <c r="AQ3247" s="4"/>
      <c r="AR3247" s="4"/>
      <c r="AS3247" s="4"/>
      <c r="AT3247" s="4"/>
      <c r="AU3247" s="4"/>
      <c r="AV3247" s="4"/>
      <c r="AW3247" s="4"/>
      <c r="AX3247" s="4"/>
      <c r="AY3247" s="4"/>
      <c r="AZ3247" s="4"/>
      <c r="BA3247" s="4"/>
      <c r="BB3247" s="4"/>
      <c r="BC3247" s="4"/>
      <c r="BD3247" s="4"/>
      <c r="BE3247" s="4"/>
      <c r="BF3247" s="4"/>
      <c r="BG3247" s="4"/>
      <c r="BH3247" s="4"/>
      <c r="BI3247" s="4"/>
      <c r="BJ3247" s="4"/>
      <c r="BK3247" s="4"/>
      <c r="BL3247" s="4"/>
      <c r="BM3247" s="4"/>
      <c r="BN3247" s="4"/>
      <c r="BO3247" s="4"/>
      <c r="BP3247" s="4"/>
      <c r="BQ3247" s="4"/>
      <c r="BR3247" s="4"/>
      <c r="BS3247" s="4"/>
      <c r="BT3247" s="4"/>
      <c r="BU3247" s="4"/>
      <c r="BV3247" s="4"/>
      <c r="BW3247" s="4"/>
      <c r="BZ3247" s="7"/>
      <c r="CF3247" s="7"/>
      <c r="CG3247" s="14"/>
      <c r="CH3247" s="7"/>
      <c r="CI3247" s="14"/>
      <c r="CJ3247" s="7"/>
      <c r="CK3247" s="14"/>
      <c r="CL3247" s="7"/>
      <c r="CM3247" s="14"/>
    </row>
    <row r="3248" spans="1:91" x14ac:dyDescent="0.3">
      <c r="A3248" s="10">
        <v>151</v>
      </c>
      <c r="B3248" s="36" t="s">
        <v>860</v>
      </c>
      <c r="G3248" s="36" t="s">
        <v>8676</v>
      </c>
      <c r="K3248" s="7"/>
      <c r="L3248" s="7" t="s">
        <v>834</v>
      </c>
      <c r="M3248" s="7" t="s">
        <v>8561</v>
      </c>
      <c r="N3248" s="4"/>
      <c r="O3248" s="4"/>
      <c r="P3248" s="4"/>
      <c r="Q3248" s="4"/>
      <c r="R3248" s="4"/>
      <c r="S3248" s="4"/>
      <c r="T3248" s="4"/>
      <c r="U3248" s="4"/>
      <c r="V3248" s="4"/>
      <c r="W3248" s="4"/>
      <c r="X3248" s="4"/>
      <c r="Y3248" s="4"/>
      <c r="Z3248" s="4"/>
      <c r="AA3248" s="4"/>
      <c r="AB3248" s="4"/>
      <c r="AC3248" s="4"/>
      <c r="AD3248" s="4"/>
      <c r="AE3248" s="4"/>
      <c r="AF3248" s="4"/>
      <c r="AG3248" s="4"/>
      <c r="AH3248" s="4"/>
      <c r="AI3248" s="4"/>
      <c r="AJ3248" s="4"/>
      <c r="AK3248" s="4"/>
      <c r="AL3248" s="4"/>
      <c r="AM3248" s="4"/>
      <c r="AN3248" s="4"/>
      <c r="AO3248" s="4"/>
      <c r="AP3248" s="4"/>
      <c r="AQ3248" s="4"/>
      <c r="AR3248" s="4"/>
      <c r="AS3248" s="4"/>
      <c r="AT3248" s="4"/>
      <c r="AU3248" s="4"/>
      <c r="AV3248" s="4"/>
      <c r="AW3248" s="4"/>
      <c r="AX3248" s="4"/>
      <c r="AY3248" s="4"/>
      <c r="AZ3248" s="4"/>
      <c r="BA3248" s="4"/>
      <c r="BB3248" s="4"/>
      <c r="BC3248" s="4"/>
      <c r="BD3248" s="4"/>
      <c r="BE3248" s="4"/>
      <c r="BF3248" s="4"/>
      <c r="BG3248" s="4"/>
      <c r="BH3248" s="4"/>
      <c r="BI3248" s="4"/>
      <c r="BJ3248" s="4"/>
      <c r="BK3248" s="4"/>
      <c r="BL3248" s="4"/>
      <c r="BM3248" s="4"/>
      <c r="BN3248" s="4"/>
      <c r="BO3248" s="4"/>
      <c r="BP3248" s="4"/>
      <c r="BQ3248" s="4"/>
      <c r="BR3248" s="4"/>
      <c r="BS3248" s="4"/>
      <c r="BT3248" s="4"/>
      <c r="BU3248" s="4"/>
      <c r="BV3248" s="4"/>
      <c r="BW3248" s="4"/>
      <c r="BZ3248" s="7"/>
      <c r="CF3248" s="7"/>
      <c r="CG3248" s="14"/>
      <c r="CH3248" s="7"/>
      <c r="CI3248" s="14"/>
      <c r="CJ3248" s="7"/>
      <c r="CK3248" s="14"/>
      <c r="CL3248" s="7"/>
      <c r="CM3248" s="14"/>
    </row>
    <row r="3249" spans="1:91" x14ac:dyDescent="0.3">
      <c r="A3249" s="10">
        <v>151</v>
      </c>
      <c r="B3249" s="36" t="s">
        <v>863</v>
      </c>
      <c r="G3249" s="36" t="s">
        <v>5204</v>
      </c>
      <c r="K3249" s="7"/>
      <c r="L3249" s="7" t="s">
        <v>834</v>
      </c>
      <c r="M3249" s="7" t="s">
        <v>5184</v>
      </c>
      <c r="N3249" s="4"/>
      <c r="O3249" s="4"/>
      <c r="P3249" s="4"/>
      <c r="Q3249" s="4"/>
      <c r="R3249" s="4"/>
      <c r="S3249" s="4"/>
      <c r="T3249" s="4"/>
      <c r="U3249" s="4"/>
      <c r="V3249" s="4"/>
      <c r="W3249" s="4"/>
      <c r="X3249" s="4"/>
      <c r="Y3249" s="4"/>
      <c r="Z3249" s="4"/>
      <c r="AA3249" s="4"/>
      <c r="AB3249" s="4"/>
      <c r="AC3249" s="4"/>
      <c r="AD3249" s="4"/>
      <c r="AE3249" s="4"/>
      <c r="AF3249" s="4"/>
      <c r="AG3249" s="4"/>
      <c r="AH3249" s="4"/>
      <c r="AI3249" s="4"/>
      <c r="AJ3249" s="4"/>
      <c r="AK3249" s="4"/>
      <c r="AL3249" s="4"/>
      <c r="AM3249" s="4"/>
      <c r="AN3249" s="4"/>
      <c r="AO3249" s="4"/>
      <c r="AP3249" s="4"/>
      <c r="AQ3249" s="4"/>
      <c r="AR3249" s="4"/>
      <c r="AS3249" s="4"/>
      <c r="AT3249" s="4"/>
      <c r="AU3249" s="4"/>
      <c r="AV3249" s="4"/>
      <c r="AW3249" s="4"/>
      <c r="AX3249" s="4"/>
      <c r="AY3249" s="4"/>
      <c r="AZ3249" s="4"/>
      <c r="BA3249" s="4"/>
      <c r="BB3249" s="4"/>
      <c r="BC3249" s="4"/>
      <c r="BD3249" s="4"/>
      <c r="BE3249" s="4"/>
      <c r="BF3249" s="4"/>
      <c r="BG3249" s="4"/>
      <c r="BH3249" s="4"/>
      <c r="BI3249" s="4"/>
      <c r="BJ3249" s="4"/>
      <c r="BK3249" s="4"/>
      <c r="BL3249" s="4"/>
      <c r="BM3249" s="4"/>
      <c r="BN3249" s="4"/>
      <c r="BO3249" s="4"/>
      <c r="BP3249" s="4"/>
      <c r="BQ3249" s="4"/>
      <c r="BR3249" s="4"/>
      <c r="BS3249" s="4"/>
      <c r="BT3249" s="4"/>
      <c r="BU3249" s="4"/>
      <c r="BV3249" s="4"/>
      <c r="BW3249" s="4"/>
      <c r="BZ3249" s="7"/>
      <c r="CF3249" s="7"/>
      <c r="CG3249" s="14"/>
      <c r="CH3249" s="7"/>
      <c r="CI3249" s="14"/>
      <c r="CJ3249" s="7"/>
      <c r="CK3249" s="14"/>
      <c r="CL3249" s="7"/>
      <c r="CM3249" s="14"/>
    </row>
    <row r="3250" spans="1:91" x14ac:dyDescent="0.3">
      <c r="A3250" s="10">
        <v>151</v>
      </c>
      <c r="B3250" s="36" t="s">
        <v>863</v>
      </c>
      <c r="G3250" s="36" t="s">
        <v>8677</v>
      </c>
      <c r="K3250" s="7"/>
      <c r="L3250" s="7" t="s">
        <v>834</v>
      </c>
      <c r="M3250" s="7" t="s">
        <v>696</v>
      </c>
      <c r="N3250" s="4"/>
      <c r="O3250" s="4"/>
      <c r="P3250" s="4"/>
      <c r="Q3250" s="4"/>
      <c r="R3250" s="4"/>
      <c r="S3250" s="4"/>
      <c r="T3250" s="4"/>
      <c r="U3250" s="4"/>
      <c r="V3250" s="4"/>
      <c r="W3250" s="4"/>
      <c r="X3250" s="4"/>
      <c r="Y3250" s="4"/>
      <c r="Z3250" s="4"/>
      <c r="AA3250" s="4"/>
      <c r="AB3250" s="4"/>
      <c r="AC3250" s="4"/>
      <c r="AD3250" s="4"/>
      <c r="AE3250" s="4"/>
      <c r="AF3250" s="4"/>
      <c r="AG3250" s="4"/>
      <c r="AH3250" s="4"/>
      <c r="AI3250" s="4"/>
      <c r="AJ3250" s="4"/>
      <c r="AK3250" s="4"/>
      <c r="AL3250" s="4"/>
      <c r="AM3250" s="4"/>
      <c r="AN3250" s="4"/>
      <c r="AO3250" s="4"/>
      <c r="AP3250" s="4"/>
      <c r="AQ3250" s="4"/>
      <c r="AR3250" s="4"/>
      <c r="AS3250" s="4"/>
      <c r="AT3250" s="4"/>
      <c r="AU3250" s="4"/>
      <c r="AV3250" s="4"/>
      <c r="AW3250" s="4"/>
      <c r="AX3250" s="4"/>
      <c r="AY3250" s="4"/>
      <c r="AZ3250" s="4"/>
      <c r="BA3250" s="4"/>
      <c r="BB3250" s="4"/>
      <c r="BC3250" s="4"/>
      <c r="BD3250" s="4"/>
      <c r="BE3250" s="4"/>
      <c r="BF3250" s="4"/>
      <c r="BG3250" s="4"/>
      <c r="BH3250" s="4"/>
      <c r="BI3250" s="4"/>
      <c r="BJ3250" s="4"/>
      <c r="BK3250" s="4"/>
      <c r="BL3250" s="4"/>
      <c r="BM3250" s="4"/>
      <c r="BN3250" s="4"/>
      <c r="BO3250" s="4"/>
      <c r="BP3250" s="4"/>
      <c r="BQ3250" s="4"/>
      <c r="BR3250" s="4"/>
      <c r="BS3250" s="4"/>
      <c r="BT3250" s="4"/>
      <c r="BU3250" s="4"/>
      <c r="BV3250" s="4"/>
      <c r="BW3250" s="4"/>
      <c r="BZ3250" s="7"/>
      <c r="CF3250" s="7"/>
      <c r="CG3250" s="14"/>
      <c r="CH3250" s="7"/>
      <c r="CI3250" s="14"/>
      <c r="CJ3250" s="7"/>
      <c r="CK3250" s="14"/>
      <c r="CL3250" s="7"/>
      <c r="CM3250" s="14"/>
    </row>
    <row r="3251" spans="1:91" x14ac:dyDescent="0.3">
      <c r="A3251" s="10">
        <v>151</v>
      </c>
      <c r="B3251" s="36" t="s">
        <v>860</v>
      </c>
      <c r="G3251" s="36" t="s">
        <v>8678</v>
      </c>
      <c r="K3251" s="7"/>
      <c r="L3251" s="7" t="s">
        <v>834</v>
      </c>
      <c r="M3251" s="7" t="s">
        <v>684</v>
      </c>
      <c r="N3251" s="4"/>
      <c r="O3251" s="4"/>
      <c r="P3251" s="4"/>
      <c r="Q3251" s="4"/>
      <c r="R3251" s="4"/>
      <c r="S3251" s="4"/>
      <c r="T3251" s="4"/>
      <c r="U3251" s="4"/>
      <c r="V3251" s="4"/>
      <c r="W3251" s="4"/>
      <c r="X3251" s="4"/>
      <c r="Y3251" s="4"/>
      <c r="Z3251" s="4"/>
      <c r="AA3251" s="4"/>
      <c r="AB3251" s="4"/>
      <c r="AC3251" s="4"/>
      <c r="AD3251" s="4"/>
      <c r="AE3251" s="4"/>
      <c r="AF3251" s="4"/>
      <c r="AG3251" s="4"/>
      <c r="AH3251" s="4"/>
      <c r="AI3251" s="4"/>
      <c r="AJ3251" s="4"/>
      <c r="AK3251" s="4"/>
      <c r="AL3251" s="4"/>
      <c r="AM3251" s="4"/>
      <c r="AN3251" s="4"/>
      <c r="AO3251" s="4"/>
      <c r="AP3251" s="4"/>
      <c r="AQ3251" s="4"/>
      <c r="AR3251" s="4"/>
      <c r="AS3251" s="4"/>
      <c r="AT3251" s="4"/>
      <c r="AU3251" s="4"/>
      <c r="AV3251" s="4"/>
      <c r="AW3251" s="4"/>
      <c r="AX3251" s="4"/>
      <c r="AY3251" s="4"/>
      <c r="AZ3251" s="4"/>
      <c r="BA3251" s="4"/>
      <c r="BB3251" s="4"/>
      <c r="BC3251" s="4"/>
      <c r="BD3251" s="4"/>
      <c r="BE3251" s="4"/>
      <c r="BF3251" s="4"/>
      <c r="BG3251" s="4"/>
      <c r="BH3251" s="4"/>
      <c r="BI3251" s="4"/>
      <c r="BJ3251" s="4"/>
      <c r="BK3251" s="4"/>
      <c r="BL3251" s="4"/>
      <c r="BM3251" s="4"/>
      <c r="BN3251" s="4"/>
      <c r="BO3251" s="4"/>
      <c r="BP3251" s="4"/>
      <c r="BQ3251" s="4"/>
      <c r="BR3251" s="4"/>
      <c r="BS3251" s="4"/>
      <c r="BT3251" s="4"/>
      <c r="BU3251" s="4"/>
      <c r="BV3251" s="4"/>
      <c r="BW3251" s="4"/>
      <c r="BZ3251" s="7"/>
      <c r="CF3251" s="7"/>
      <c r="CG3251" s="14"/>
      <c r="CH3251" s="7"/>
      <c r="CI3251" s="14"/>
      <c r="CJ3251" s="7"/>
      <c r="CK3251" s="14"/>
      <c r="CL3251" s="7"/>
      <c r="CM3251" s="14"/>
    </row>
    <row r="3252" spans="1:91" x14ac:dyDescent="0.3">
      <c r="A3252" s="10">
        <v>151</v>
      </c>
      <c r="B3252" s="36" t="s">
        <v>860</v>
      </c>
      <c r="G3252" s="36" t="s">
        <v>8679</v>
      </c>
      <c r="K3252" s="7"/>
      <c r="L3252" s="7" t="s">
        <v>834</v>
      </c>
      <c r="M3252" s="7" t="s">
        <v>8561</v>
      </c>
      <c r="N3252" s="4"/>
      <c r="O3252" s="4"/>
      <c r="P3252" s="4"/>
      <c r="Q3252" s="4"/>
      <c r="R3252" s="4"/>
      <c r="S3252" s="4"/>
      <c r="T3252" s="4"/>
      <c r="U3252" s="4"/>
      <c r="V3252" s="4"/>
      <c r="W3252" s="4"/>
      <c r="X3252" s="4"/>
      <c r="Y3252" s="4"/>
      <c r="Z3252" s="4"/>
      <c r="AA3252" s="4"/>
      <c r="AB3252" s="4"/>
      <c r="AC3252" s="4"/>
      <c r="AD3252" s="4"/>
      <c r="AE3252" s="4"/>
      <c r="AF3252" s="4"/>
      <c r="AG3252" s="4"/>
      <c r="AH3252" s="4"/>
      <c r="AI3252" s="4"/>
      <c r="AJ3252" s="4"/>
      <c r="AK3252" s="4"/>
      <c r="AL3252" s="4"/>
      <c r="AM3252" s="4"/>
      <c r="AN3252" s="4"/>
      <c r="AO3252" s="4"/>
      <c r="AP3252" s="4"/>
      <c r="AQ3252" s="4"/>
      <c r="AR3252" s="4"/>
      <c r="AS3252" s="4"/>
      <c r="AT3252" s="4"/>
      <c r="AU3252" s="4"/>
      <c r="AV3252" s="4"/>
      <c r="AW3252" s="4"/>
      <c r="AX3252" s="4"/>
      <c r="AY3252" s="4"/>
      <c r="AZ3252" s="4"/>
      <c r="BA3252" s="4"/>
      <c r="BB3252" s="4"/>
      <c r="BC3252" s="4"/>
      <c r="BD3252" s="4"/>
      <c r="BE3252" s="4"/>
      <c r="BF3252" s="4"/>
      <c r="BG3252" s="4"/>
      <c r="BH3252" s="4"/>
      <c r="BI3252" s="4"/>
      <c r="BJ3252" s="4"/>
      <c r="BK3252" s="4"/>
      <c r="BL3252" s="4"/>
      <c r="BM3252" s="4"/>
      <c r="BN3252" s="4"/>
      <c r="BO3252" s="4"/>
      <c r="BP3252" s="4"/>
      <c r="BQ3252" s="4"/>
      <c r="BR3252" s="4"/>
      <c r="BS3252" s="4"/>
      <c r="BT3252" s="4"/>
      <c r="BU3252" s="4"/>
      <c r="BV3252" s="4"/>
      <c r="BW3252" s="4"/>
      <c r="BZ3252" s="7"/>
      <c r="CF3252" s="7"/>
      <c r="CG3252" s="14"/>
      <c r="CH3252" s="7"/>
      <c r="CI3252" s="14"/>
      <c r="CJ3252" s="7"/>
      <c r="CK3252" s="14"/>
      <c r="CL3252" s="7"/>
      <c r="CM3252" s="14"/>
    </row>
    <row r="3253" spans="1:91" x14ac:dyDescent="0.3">
      <c r="A3253" s="10">
        <v>151</v>
      </c>
      <c r="B3253" s="36" t="s">
        <v>860</v>
      </c>
      <c r="G3253" s="36" t="s">
        <v>8680</v>
      </c>
      <c r="K3253" s="7"/>
      <c r="L3253" s="7" t="s">
        <v>834</v>
      </c>
      <c r="M3253" s="7" t="s">
        <v>615</v>
      </c>
      <c r="N3253" s="4"/>
      <c r="O3253" s="4"/>
      <c r="P3253" s="4"/>
      <c r="Q3253" s="4"/>
      <c r="R3253" s="4"/>
      <c r="S3253" s="4"/>
      <c r="T3253" s="4"/>
      <c r="U3253" s="4"/>
      <c r="V3253" s="4"/>
      <c r="W3253" s="4"/>
      <c r="X3253" s="4"/>
      <c r="Y3253" s="4"/>
      <c r="Z3253" s="4"/>
      <c r="AA3253" s="4"/>
      <c r="AB3253" s="4"/>
      <c r="AC3253" s="4"/>
      <c r="AD3253" s="4"/>
      <c r="AE3253" s="4"/>
      <c r="AF3253" s="4"/>
      <c r="AG3253" s="4"/>
      <c r="AH3253" s="4"/>
      <c r="AI3253" s="4"/>
      <c r="AJ3253" s="4"/>
      <c r="AK3253" s="4"/>
      <c r="AL3253" s="4"/>
      <c r="AM3253" s="4"/>
      <c r="AN3253" s="4"/>
      <c r="AO3253" s="4"/>
      <c r="AP3253" s="4"/>
      <c r="AQ3253" s="4"/>
      <c r="AR3253" s="4"/>
      <c r="AS3253" s="4"/>
      <c r="AT3253" s="4"/>
      <c r="AU3253" s="4"/>
      <c r="AV3253" s="4"/>
      <c r="AW3253" s="4"/>
      <c r="AX3253" s="4"/>
      <c r="AY3253" s="4"/>
      <c r="AZ3253" s="4"/>
      <c r="BA3253" s="4"/>
      <c r="BB3253" s="4"/>
      <c r="BC3253" s="4"/>
      <c r="BD3253" s="4"/>
      <c r="BE3253" s="4"/>
      <c r="BF3253" s="4"/>
      <c r="BG3253" s="4"/>
      <c r="BH3253" s="4"/>
      <c r="BI3253" s="4"/>
      <c r="BJ3253" s="4"/>
      <c r="BK3253" s="4"/>
      <c r="BL3253" s="4"/>
      <c r="BM3253" s="4"/>
      <c r="BN3253" s="4"/>
      <c r="BO3253" s="4"/>
      <c r="BP3253" s="4"/>
      <c r="BQ3253" s="4"/>
      <c r="BR3253" s="4"/>
      <c r="BS3253" s="4"/>
      <c r="BT3253" s="4"/>
      <c r="BU3253" s="4"/>
      <c r="BV3253" s="4"/>
      <c r="BW3253" s="4"/>
      <c r="BZ3253" s="7"/>
      <c r="CF3253" s="7"/>
      <c r="CG3253" s="14"/>
      <c r="CH3253" s="7"/>
      <c r="CI3253" s="14"/>
      <c r="CJ3253" s="7"/>
      <c r="CK3253" s="14"/>
      <c r="CL3253" s="7"/>
      <c r="CM3253" s="14"/>
    </row>
    <row r="3254" spans="1:91" x14ac:dyDescent="0.3">
      <c r="A3254" s="10">
        <v>151</v>
      </c>
      <c r="B3254" s="36" t="s">
        <v>852</v>
      </c>
      <c r="G3254" s="36" t="s">
        <v>8681</v>
      </c>
      <c r="K3254" s="7"/>
      <c r="L3254" s="7" t="s">
        <v>834</v>
      </c>
      <c r="M3254" s="7" t="s">
        <v>615</v>
      </c>
      <c r="N3254" s="4"/>
      <c r="O3254" s="4"/>
      <c r="P3254" s="4"/>
      <c r="Q3254" s="4"/>
      <c r="R3254" s="4"/>
      <c r="S3254" s="4"/>
      <c r="T3254" s="4"/>
      <c r="U3254" s="4"/>
      <c r="V3254" s="4"/>
      <c r="W3254" s="4"/>
      <c r="X3254" s="4"/>
      <c r="Y3254" s="4"/>
      <c r="Z3254" s="4"/>
      <c r="AA3254" s="4"/>
      <c r="AB3254" s="4"/>
      <c r="AC3254" s="4"/>
      <c r="AD3254" s="4"/>
      <c r="AE3254" s="4"/>
      <c r="AF3254" s="4"/>
      <c r="AG3254" s="4"/>
      <c r="AH3254" s="4"/>
      <c r="AI3254" s="4"/>
      <c r="AJ3254" s="4"/>
      <c r="AK3254" s="4"/>
      <c r="AL3254" s="4"/>
      <c r="AM3254" s="4"/>
      <c r="AN3254" s="4"/>
      <c r="AO3254" s="4"/>
      <c r="AP3254" s="4"/>
      <c r="AQ3254" s="4"/>
      <c r="AR3254" s="4"/>
      <c r="AS3254" s="4"/>
      <c r="AT3254" s="4"/>
      <c r="AU3254" s="4"/>
      <c r="AV3254" s="4"/>
      <c r="AW3254" s="4"/>
      <c r="AX3254" s="4"/>
      <c r="AY3254" s="4"/>
      <c r="AZ3254" s="4"/>
      <c r="BA3254" s="4"/>
      <c r="BB3254" s="4"/>
      <c r="BC3254" s="4"/>
      <c r="BD3254" s="4"/>
      <c r="BE3254" s="4"/>
      <c r="BF3254" s="4"/>
      <c r="BG3254" s="4"/>
      <c r="BH3254" s="4"/>
      <c r="BI3254" s="4"/>
      <c r="BJ3254" s="4"/>
      <c r="BK3254" s="4"/>
      <c r="BL3254" s="4"/>
      <c r="BM3254" s="4"/>
      <c r="BN3254" s="4"/>
      <c r="BO3254" s="4"/>
      <c r="BP3254" s="4"/>
      <c r="BQ3254" s="4"/>
      <c r="BR3254" s="4"/>
      <c r="BS3254" s="4"/>
      <c r="BT3254" s="4"/>
      <c r="BU3254" s="4"/>
      <c r="BV3254" s="4"/>
      <c r="BW3254" s="4"/>
      <c r="BZ3254" s="7"/>
      <c r="CF3254" s="7"/>
      <c r="CG3254" s="14"/>
      <c r="CH3254" s="7"/>
      <c r="CI3254" s="14"/>
      <c r="CJ3254" s="7"/>
      <c r="CK3254" s="14"/>
      <c r="CL3254" s="7"/>
      <c r="CM3254" s="14"/>
    </row>
    <row r="3255" spans="1:91" x14ac:dyDescent="0.3">
      <c r="A3255" s="10">
        <v>151</v>
      </c>
      <c r="B3255" s="36" t="s">
        <v>860</v>
      </c>
      <c r="G3255" s="36" t="s">
        <v>8682</v>
      </c>
      <c r="K3255" s="7"/>
      <c r="L3255" s="7" t="s">
        <v>834</v>
      </c>
      <c r="M3255" s="7" t="s">
        <v>8561</v>
      </c>
      <c r="N3255" s="4"/>
      <c r="O3255" s="4"/>
      <c r="P3255" s="4"/>
      <c r="Q3255" s="4"/>
      <c r="R3255" s="4"/>
      <c r="S3255" s="4"/>
      <c r="T3255" s="4"/>
      <c r="U3255" s="4"/>
      <c r="V3255" s="4"/>
      <c r="W3255" s="4"/>
      <c r="X3255" s="4"/>
      <c r="Y3255" s="4"/>
      <c r="Z3255" s="4"/>
      <c r="AA3255" s="4"/>
      <c r="AB3255" s="4"/>
      <c r="AC3255" s="4"/>
      <c r="AD3255" s="4"/>
      <c r="AE3255" s="4"/>
      <c r="AF3255" s="4"/>
      <c r="AG3255" s="4"/>
      <c r="AH3255" s="4"/>
      <c r="AI3255" s="4"/>
      <c r="AJ3255" s="4"/>
      <c r="AK3255" s="4"/>
      <c r="AL3255" s="4"/>
      <c r="AM3255" s="4"/>
      <c r="AN3255" s="4"/>
      <c r="AO3255" s="4"/>
      <c r="AP3255" s="4"/>
      <c r="AQ3255" s="4"/>
      <c r="AR3255" s="4"/>
      <c r="AS3255" s="4"/>
      <c r="AT3255" s="4"/>
      <c r="AU3255" s="4"/>
      <c r="AV3255" s="4"/>
      <c r="AW3255" s="4"/>
      <c r="AX3255" s="4"/>
      <c r="AY3255" s="4"/>
      <c r="AZ3255" s="4"/>
      <c r="BA3255" s="4"/>
      <c r="BB3255" s="4"/>
      <c r="BC3255" s="4"/>
      <c r="BD3255" s="4"/>
      <c r="BE3255" s="4"/>
      <c r="BF3255" s="4"/>
      <c r="BG3255" s="4"/>
      <c r="BH3255" s="4"/>
      <c r="BI3255" s="4"/>
      <c r="BJ3255" s="4"/>
      <c r="BK3255" s="4"/>
      <c r="BL3255" s="4"/>
      <c r="BM3255" s="4"/>
      <c r="BN3255" s="4"/>
      <c r="BO3255" s="4"/>
      <c r="BP3255" s="4"/>
      <c r="BQ3255" s="4"/>
      <c r="BR3255" s="4"/>
      <c r="BS3255" s="4"/>
      <c r="BT3255" s="4"/>
      <c r="BU3255" s="4"/>
      <c r="BV3255" s="4"/>
      <c r="BW3255" s="4"/>
      <c r="BZ3255" s="7"/>
      <c r="CF3255" s="7"/>
      <c r="CG3255" s="14"/>
      <c r="CH3255" s="7"/>
      <c r="CI3255" s="14"/>
      <c r="CJ3255" s="7"/>
      <c r="CK3255" s="14"/>
      <c r="CL3255" s="7"/>
      <c r="CM3255" s="14"/>
    </row>
    <row r="3256" spans="1:91" x14ac:dyDescent="0.3">
      <c r="A3256" s="10">
        <v>151</v>
      </c>
      <c r="B3256" s="36" t="s">
        <v>1025</v>
      </c>
      <c r="G3256" s="36" t="s">
        <v>8683</v>
      </c>
      <c r="K3256" s="7"/>
      <c r="L3256" s="7" t="s">
        <v>834</v>
      </c>
      <c r="M3256" s="7" t="s">
        <v>8652</v>
      </c>
      <c r="N3256" s="4"/>
      <c r="O3256" s="4"/>
      <c r="P3256" s="4"/>
      <c r="Q3256" s="4"/>
      <c r="R3256" s="4"/>
      <c r="S3256" s="4"/>
      <c r="T3256" s="4"/>
      <c r="U3256" s="4"/>
      <c r="V3256" s="4"/>
      <c r="W3256" s="4"/>
      <c r="X3256" s="4"/>
      <c r="Y3256" s="4"/>
      <c r="Z3256" s="4"/>
      <c r="AA3256" s="4"/>
      <c r="AB3256" s="4"/>
      <c r="AC3256" s="4"/>
      <c r="AD3256" s="4"/>
      <c r="AE3256" s="4"/>
      <c r="AF3256" s="4"/>
      <c r="AG3256" s="4"/>
      <c r="AH3256" s="4"/>
      <c r="AI3256" s="4"/>
      <c r="AJ3256" s="4"/>
      <c r="AK3256" s="4"/>
      <c r="AL3256" s="4"/>
      <c r="AM3256" s="4"/>
      <c r="AN3256" s="4"/>
      <c r="AO3256" s="4"/>
      <c r="AP3256" s="4"/>
      <c r="AQ3256" s="4"/>
      <c r="AR3256" s="4"/>
      <c r="AS3256" s="4"/>
      <c r="AT3256" s="4"/>
      <c r="AU3256" s="4"/>
      <c r="AV3256" s="4"/>
      <c r="AW3256" s="4"/>
      <c r="AX3256" s="4"/>
      <c r="AY3256" s="4"/>
      <c r="AZ3256" s="4"/>
      <c r="BA3256" s="4"/>
      <c r="BB3256" s="4"/>
      <c r="BC3256" s="4"/>
      <c r="BD3256" s="4"/>
      <c r="BE3256" s="4"/>
      <c r="BF3256" s="4"/>
      <c r="BG3256" s="4"/>
      <c r="BH3256" s="4"/>
      <c r="BI3256" s="4"/>
      <c r="BJ3256" s="4"/>
      <c r="BK3256" s="4"/>
      <c r="BL3256" s="4"/>
      <c r="BM3256" s="4"/>
      <c r="BN3256" s="4"/>
      <c r="BO3256" s="4"/>
      <c r="BP3256" s="4"/>
      <c r="BQ3256" s="4"/>
      <c r="BR3256" s="4"/>
      <c r="BS3256" s="4"/>
      <c r="BT3256" s="4"/>
      <c r="BU3256" s="4"/>
      <c r="BV3256" s="4"/>
      <c r="BW3256" s="4"/>
      <c r="BZ3256" s="7"/>
      <c r="CF3256" s="7"/>
      <c r="CG3256" s="14"/>
      <c r="CH3256" s="7"/>
      <c r="CI3256" s="14"/>
      <c r="CJ3256" s="7"/>
      <c r="CK3256" s="14"/>
      <c r="CL3256" s="7"/>
      <c r="CM3256" s="14"/>
    </row>
    <row r="3257" spans="1:91" x14ac:dyDescent="0.3">
      <c r="A3257" s="10">
        <v>151</v>
      </c>
      <c r="B3257" s="36" t="s">
        <v>913</v>
      </c>
      <c r="G3257" s="36" t="s">
        <v>8684</v>
      </c>
      <c r="K3257" s="7"/>
      <c r="L3257" s="7" t="s">
        <v>834</v>
      </c>
      <c r="M3257" s="7" t="s">
        <v>5184</v>
      </c>
      <c r="N3257" s="4"/>
      <c r="O3257" s="4"/>
      <c r="P3257" s="4"/>
      <c r="Q3257" s="4"/>
      <c r="R3257" s="4"/>
      <c r="S3257" s="4"/>
      <c r="T3257" s="4"/>
      <c r="U3257" s="4"/>
      <c r="V3257" s="4"/>
      <c r="W3257" s="4"/>
      <c r="X3257" s="4"/>
      <c r="Y3257" s="4"/>
      <c r="Z3257" s="4"/>
      <c r="AA3257" s="4"/>
      <c r="AB3257" s="4"/>
      <c r="AC3257" s="4"/>
      <c r="AD3257" s="4"/>
      <c r="AE3257" s="4"/>
      <c r="AF3257" s="4"/>
      <c r="AG3257" s="4"/>
      <c r="AH3257" s="4"/>
      <c r="AI3257" s="4"/>
      <c r="AJ3257" s="4"/>
      <c r="AK3257" s="4"/>
      <c r="AL3257" s="4"/>
      <c r="AM3257" s="4"/>
      <c r="AN3257" s="4"/>
      <c r="AO3257" s="4"/>
      <c r="AP3257" s="4"/>
      <c r="AQ3257" s="4"/>
      <c r="AR3257" s="4"/>
      <c r="AS3257" s="4"/>
      <c r="AT3257" s="4"/>
      <c r="AU3257" s="4"/>
      <c r="AV3257" s="4"/>
      <c r="AW3257" s="4"/>
      <c r="AX3257" s="4"/>
      <c r="AY3257" s="4"/>
      <c r="AZ3257" s="4"/>
      <c r="BA3257" s="4"/>
      <c r="BB3257" s="4"/>
      <c r="BC3257" s="4"/>
      <c r="BD3257" s="4"/>
      <c r="BE3257" s="4"/>
      <c r="BF3257" s="4"/>
      <c r="BG3257" s="4"/>
      <c r="BH3257" s="4"/>
      <c r="BI3257" s="4"/>
      <c r="BJ3257" s="4"/>
      <c r="BK3257" s="4"/>
      <c r="BL3257" s="4"/>
      <c r="BM3257" s="4"/>
      <c r="BN3257" s="4"/>
      <c r="BO3257" s="4"/>
      <c r="BP3257" s="4"/>
      <c r="BQ3257" s="4"/>
      <c r="BR3257" s="4"/>
      <c r="BS3257" s="4"/>
      <c r="BT3257" s="4"/>
      <c r="BU3257" s="4"/>
      <c r="BV3257" s="4"/>
      <c r="BW3257" s="4"/>
      <c r="BZ3257" s="7"/>
      <c r="CF3257" s="7"/>
      <c r="CG3257" s="14"/>
      <c r="CH3257" s="7"/>
      <c r="CI3257" s="14"/>
      <c r="CJ3257" s="7"/>
      <c r="CK3257" s="14"/>
      <c r="CL3257" s="7"/>
      <c r="CM3257" s="14"/>
    </row>
    <row r="3258" spans="1:91" x14ac:dyDescent="0.3">
      <c r="A3258" s="10">
        <v>151</v>
      </c>
      <c r="B3258" s="36" t="s">
        <v>863</v>
      </c>
      <c r="G3258" s="36" t="s">
        <v>8685</v>
      </c>
      <c r="K3258" s="7"/>
      <c r="L3258" s="7" t="s">
        <v>834</v>
      </c>
      <c r="M3258" s="7" t="s">
        <v>651</v>
      </c>
      <c r="N3258" s="4"/>
      <c r="O3258" s="4"/>
      <c r="P3258" s="4"/>
      <c r="Q3258" s="4"/>
      <c r="R3258" s="4"/>
      <c r="S3258" s="4"/>
      <c r="T3258" s="4"/>
      <c r="U3258" s="4"/>
      <c r="V3258" s="4"/>
      <c r="W3258" s="4"/>
      <c r="X3258" s="4"/>
      <c r="Y3258" s="4"/>
      <c r="Z3258" s="4"/>
      <c r="AA3258" s="4"/>
      <c r="AB3258" s="4"/>
      <c r="AC3258" s="4"/>
      <c r="AD3258" s="4"/>
      <c r="AE3258" s="4"/>
      <c r="AF3258" s="4"/>
      <c r="AG3258" s="4"/>
      <c r="AH3258" s="4"/>
      <c r="AI3258" s="4"/>
      <c r="AJ3258" s="4"/>
      <c r="AK3258" s="4"/>
      <c r="AL3258" s="4"/>
      <c r="AM3258" s="4"/>
      <c r="AN3258" s="4"/>
      <c r="AO3258" s="4"/>
      <c r="AP3258" s="4"/>
      <c r="AQ3258" s="4"/>
      <c r="AR3258" s="4"/>
      <c r="AS3258" s="4"/>
      <c r="AT3258" s="4"/>
      <c r="AU3258" s="4"/>
      <c r="AV3258" s="4"/>
      <c r="AW3258" s="4"/>
      <c r="AX3258" s="4"/>
      <c r="AY3258" s="4"/>
      <c r="AZ3258" s="4"/>
      <c r="BA3258" s="4"/>
      <c r="BB3258" s="4"/>
      <c r="BC3258" s="4"/>
      <c r="BD3258" s="4"/>
      <c r="BE3258" s="4"/>
      <c r="BF3258" s="4"/>
      <c r="BG3258" s="4"/>
      <c r="BH3258" s="4"/>
      <c r="BI3258" s="4"/>
      <c r="BJ3258" s="4"/>
      <c r="BK3258" s="4"/>
      <c r="BL3258" s="4"/>
      <c r="BM3258" s="4"/>
      <c r="BN3258" s="4"/>
      <c r="BO3258" s="4"/>
      <c r="BP3258" s="4"/>
      <c r="BQ3258" s="4"/>
      <c r="BR3258" s="4"/>
      <c r="BS3258" s="4"/>
      <c r="BT3258" s="4"/>
      <c r="BU3258" s="4"/>
      <c r="BV3258" s="4"/>
      <c r="BW3258" s="4"/>
      <c r="BZ3258" s="7"/>
      <c r="CF3258" s="7"/>
      <c r="CG3258" s="14"/>
      <c r="CH3258" s="7"/>
      <c r="CI3258" s="14"/>
      <c r="CJ3258" s="7"/>
      <c r="CK3258" s="14"/>
      <c r="CL3258" s="7"/>
      <c r="CM3258" s="14"/>
    </row>
    <row r="3259" spans="1:91" x14ac:dyDescent="0.3">
      <c r="A3259" s="10">
        <v>151</v>
      </c>
      <c r="B3259" s="36" t="s">
        <v>886</v>
      </c>
      <c r="G3259" s="36" t="s">
        <v>8686</v>
      </c>
      <c r="K3259" s="7"/>
      <c r="L3259" s="7" t="s">
        <v>834</v>
      </c>
      <c r="M3259" s="7" t="s">
        <v>696</v>
      </c>
      <c r="N3259" s="4"/>
      <c r="O3259" s="4"/>
      <c r="P3259" s="4"/>
      <c r="Q3259" s="4"/>
      <c r="R3259" s="4"/>
      <c r="S3259" s="4"/>
      <c r="T3259" s="4"/>
      <c r="U3259" s="4"/>
      <c r="V3259" s="4"/>
      <c r="W3259" s="4"/>
      <c r="X3259" s="4"/>
      <c r="Y3259" s="4"/>
      <c r="Z3259" s="4"/>
      <c r="AA3259" s="4"/>
      <c r="AB3259" s="4"/>
      <c r="AC3259" s="4"/>
      <c r="AD3259" s="4"/>
      <c r="AE3259" s="4"/>
      <c r="AF3259" s="4"/>
      <c r="AG3259" s="4"/>
      <c r="AH3259" s="4"/>
      <c r="AI3259" s="4"/>
      <c r="AJ3259" s="4"/>
      <c r="AK3259" s="4"/>
      <c r="AL3259" s="4"/>
      <c r="AM3259" s="4"/>
      <c r="AN3259" s="4"/>
      <c r="AO3259" s="4"/>
      <c r="AP3259" s="4"/>
      <c r="AQ3259" s="4"/>
      <c r="AR3259" s="4"/>
      <c r="AS3259" s="4"/>
      <c r="AT3259" s="4"/>
      <c r="AU3259" s="4"/>
      <c r="AV3259" s="4"/>
      <c r="AW3259" s="4"/>
      <c r="AX3259" s="4"/>
      <c r="AY3259" s="4"/>
      <c r="AZ3259" s="4"/>
      <c r="BA3259" s="4"/>
      <c r="BB3259" s="4"/>
      <c r="BC3259" s="4"/>
      <c r="BD3259" s="4"/>
      <c r="BE3259" s="4"/>
      <c r="BF3259" s="4"/>
      <c r="BG3259" s="4"/>
      <c r="BH3259" s="4"/>
      <c r="BI3259" s="4"/>
      <c r="BJ3259" s="4"/>
      <c r="BK3259" s="4"/>
      <c r="BL3259" s="4"/>
      <c r="BM3259" s="4"/>
      <c r="BN3259" s="4"/>
      <c r="BO3259" s="4"/>
      <c r="BP3259" s="4"/>
      <c r="BQ3259" s="4"/>
      <c r="BR3259" s="4"/>
      <c r="BS3259" s="4"/>
      <c r="BT3259" s="4"/>
      <c r="BU3259" s="4"/>
      <c r="BV3259" s="4"/>
      <c r="BW3259" s="4"/>
      <c r="BZ3259" s="7"/>
      <c r="CF3259" s="7"/>
      <c r="CG3259" s="14"/>
      <c r="CH3259" s="7"/>
      <c r="CI3259" s="14"/>
      <c r="CJ3259" s="7"/>
      <c r="CK3259" s="14"/>
      <c r="CL3259" s="7"/>
      <c r="CM3259" s="14"/>
    </row>
    <row r="3260" spans="1:91" x14ac:dyDescent="0.3">
      <c r="A3260" s="10">
        <v>151</v>
      </c>
      <c r="B3260" s="36" t="s">
        <v>886</v>
      </c>
      <c r="E3260" t="s">
        <v>953</v>
      </c>
      <c r="G3260" s="36" t="s">
        <v>3838</v>
      </c>
      <c r="K3260" s="7"/>
      <c r="L3260" s="7" t="s">
        <v>834</v>
      </c>
      <c r="M3260" s="7" t="s">
        <v>603</v>
      </c>
      <c r="N3260" s="4"/>
      <c r="O3260" s="4"/>
      <c r="P3260" s="4"/>
      <c r="Q3260" s="4"/>
      <c r="R3260" s="4"/>
      <c r="S3260" s="4"/>
      <c r="T3260" s="4"/>
      <c r="U3260" s="4"/>
      <c r="V3260" s="4"/>
      <c r="W3260" s="4"/>
      <c r="X3260" s="4"/>
      <c r="Y3260" s="4"/>
      <c r="Z3260" s="4"/>
      <c r="AA3260" s="4"/>
      <c r="AB3260" s="4"/>
      <c r="AC3260" s="4"/>
      <c r="AD3260" s="4"/>
      <c r="AE3260" s="4"/>
      <c r="AF3260" s="4"/>
      <c r="AG3260" s="4"/>
      <c r="AH3260" s="4"/>
      <c r="AI3260" s="4"/>
      <c r="AJ3260" s="4"/>
      <c r="AK3260" s="4"/>
      <c r="AL3260" s="4"/>
      <c r="AM3260" s="4"/>
      <c r="AN3260" s="4"/>
      <c r="AO3260" s="4"/>
      <c r="AP3260" s="4"/>
      <c r="AQ3260" s="4"/>
      <c r="AR3260" s="4"/>
      <c r="AS3260" s="4"/>
      <c r="AT3260" s="4"/>
      <c r="AU3260" s="4"/>
      <c r="AV3260" s="4"/>
      <c r="AW3260" s="4"/>
      <c r="AX3260" s="4"/>
      <c r="AY3260" s="4"/>
      <c r="AZ3260" s="4"/>
      <c r="BA3260" s="4"/>
      <c r="BB3260" s="4"/>
      <c r="BC3260" s="4"/>
      <c r="BD3260" s="4"/>
      <c r="BE3260" s="4"/>
      <c r="BF3260" s="4"/>
      <c r="BG3260" s="4"/>
      <c r="BH3260" s="4"/>
      <c r="BI3260" s="4"/>
      <c r="BJ3260" s="4"/>
      <c r="BK3260" s="4"/>
      <c r="BL3260" s="4"/>
      <c r="BM3260" s="4"/>
      <c r="BN3260" s="4"/>
      <c r="BO3260" s="4"/>
      <c r="BP3260" s="4"/>
      <c r="BQ3260" s="4"/>
      <c r="BR3260" s="4"/>
      <c r="BS3260" s="4"/>
      <c r="BT3260" s="4"/>
      <c r="BU3260" s="4"/>
      <c r="BV3260" s="4"/>
      <c r="BW3260" s="4"/>
      <c r="BZ3260" s="7"/>
      <c r="CF3260" s="7"/>
      <c r="CG3260" s="14"/>
      <c r="CH3260" s="7"/>
      <c r="CI3260" s="14"/>
      <c r="CJ3260" s="7"/>
      <c r="CK3260" s="14"/>
      <c r="CL3260" s="7"/>
      <c r="CM3260" s="14"/>
    </row>
    <row r="3261" spans="1:91" x14ac:dyDescent="0.3">
      <c r="A3261" s="10">
        <v>151</v>
      </c>
      <c r="B3261" s="36" t="s">
        <v>8687</v>
      </c>
      <c r="E3261" t="s">
        <v>8620</v>
      </c>
      <c r="G3261" s="36" t="s">
        <v>8688</v>
      </c>
      <c r="K3261" s="7"/>
      <c r="L3261" s="7" t="s">
        <v>834</v>
      </c>
      <c r="M3261" s="7" t="s">
        <v>8620</v>
      </c>
      <c r="N3261" s="4"/>
      <c r="O3261" s="4"/>
      <c r="P3261" s="4"/>
      <c r="Q3261" s="4"/>
      <c r="R3261" s="4"/>
      <c r="S3261" s="4"/>
      <c r="T3261" s="4"/>
      <c r="U3261" s="4"/>
      <c r="V3261" s="4"/>
      <c r="W3261" s="4"/>
      <c r="X3261" s="4"/>
      <c r="Y3261" s="4"/>
      <c r="Z3261" s="4"/>
      <c r="AA3261" s="4"/>
      <c r="AB3261" s="4"/>
      <c r="AC3261" s="4"/>
      <c r="AD3261" s="4"/>
      <c r="AE3261" s="4"/>
      <c r="AF3261" s="4"/>
      <c r="AG3261" s="4"/>
      <c r="AH3261" s="4"/>
      <c r="AI3261" s="4"/>
      <c r="AJ3261" s="4"/>
      <c r="AK3261" s="4"/>
      <c r="AL3261" s="4"/>
      <c r="AM3261" s="4"/>
      <c r="AN3261" s="4"/>
      <c r="AO3261" s="4"/>
      <c r="AP3261" s="4"/>
      <c r="AQ3261" s="4"/>
      <c r="AR3261" s="4"/>
      <c r="AS3261" s="4"/>
      <c r="AT3261" s="4"/>
      <c r="AU3261" s="4"/>
      <c r="AV3261" s="4"/>
      <c r="AW3261" s="4"/>
      <c r="AX3261" s="4"/>
      <c r="AY3261" s="4"/>
      <c r="AZ3261" s="4"/>
      <c r="BA3261" s="4"/>
      <c r="BB3261" s="4"/>
      <c r="BC3261" s="4"/>
      <c r="BD3261" s="4"/>
      <c r="BE3261" s="4"/>
      <c r="BF3261" s="4"/>
      <c r="BG3261" s="4"/>
      <c r="BH3261" s="4"/>
      <c r="BI3261" s="4"/>
      <c r="BJ3261" s="4"/>
      <c r="BK3261" s="4"/>
      <c r="BL3261" s="4"/>
      <c r="BM3261" s="4"/>
      <c r="BN3261" s="4"/>
      <c r="BO3261" s="4"/>
      <c r="BP3261" s="4"/>
      <c r="BQ3261" s="4"/>
      <c r="BR3261" s="4"/>
      <c r="BS3261" s="4"/>
      <c r="BT3261" s="4"/>
      <c r="BU3261" s="4"/>
      <c r="BV3261" s="4"/>
      <c r="BW3261" s="4"/>
      <c r="BZ3261" s="7"/>
      <c r="CF3261" s="7"/>
      <c r="CG3261" s="14"/>
      <c r="CH3261" s="7"/>
      <c r="CI3261" s="14"/>
      <c r="CJ3261" s="7"/>
      <c r="CK3261" s="14"/>
      <c r="CL3261" s="7"/>
      <c r="CM3261" s="14"/>
    </row>
    <row r="3262" spans="1:91" x14ac:dyDescent="0.3">
      <c r="A3262" s="10">
        <v>151</v>
      </c>
      <c r="B3262" s="36" t="s">
        <v>860</v>
      </c>
      <c r="G3262" s="36" t="s">
        <v>8689</v>
      </c>
      <c r="K3262" s="7"/>
      <c r="L3262" s="7" t="s">
        <v>834</v>
      </c>
      <c r="M3262" s="7" t="s">
        <v>615</v>
      </c>
      <c r="N3262" s="4"/>
      <c r="O3262" s="4"/>
      <c r="P3262" s="4"/>
      <c r="Q3262" s="4"/>
      <c r="R3262" s="4"/>
      <c r="S3262" s="4"/>
      <c r="T3262" s="4"/>
      <c r="U3262" s="4"/>
      <c r="V3262" s="4"/>
      <c r="W3262" s="4"/>
      <c r="X3262" s="4"/>
      <c r="Y3262" s="4"/>
      <c r="Z3262" s="4"/>
      <c r="AA3262" s="4"/>
      <c r="AB3262" s="4"/>
      <c r="AC3262" s="4"/>
      <c r="AD3262" s="4"/>
      <c r="AE3262" s="4"/>
      <c r="AF3262" s="4"/>
      <c r="AG3262" s="4"/>
      <c r="AH3262" s="4"/>
      <c r="AI3262" s="4"/>
      <c r="AJ3262" s="4"/>
      <c r="AK3262" s="4"/>
      <c r="AL3262" s="4"/>
      <c r="AM3262" s="4"/>
      <c r="AN3262" s="4"/>
      <c r="AO3262" s="4"/>
      <c r="AP3262" s="4"/>
      <c r="AQ3262" s="4"/>
      <c r="AR3262" s="4"/>
      <c r="AS3262" s="4"/>
      <c r="AT3262" s="4"/>
      <c r="AU3262" s="4"/>
      <c r="AV3262" s="4"/>
      <c r="AW3262" s="4"/>
      <c r="AX3262" s="4"/>
      <c r="AY3262" s="4"/>
      <c r="AZ3262" s="4"/>
      <c r="BA3262" s="4"/>
      <c r="BB3262" s="4"/>
      <c r="BC3262" s="4"/>
      <c r="BD3262" s="4"/>
      <c r="BE3262" s="4"/>
      <c r="BF3262" s="4"/>
      <c r="BG3262" s="4"/>
      <c r="BH3262" s="4"/>
      <c r="BI3262" s="4"/>
      <c r="BJ3262" s="4"/>
      <c r="BK3262" s="4"/>
      <c r="BL3262" s="4"/>
      <c r="BM3262" s="4"/>
      <c r="BN3262" s="4"/>
      <c r="BO3262" s="4"/>
      <c r="BP3262" s="4"/>
      <c r="BQ3262" s="4"/>
      <c r="BR3262" s="4"/>
      <c r="BS3262" s="4"/>
      <c r="BT3262" s="4"/>
      <c r="BU3262" s="4"/>
      <c r="BV3262" s="4"/>
      <c r="BW3262" s="4"/>
      <c r="BZ3262" s="7"/>
      <c r="CF3262" s="7"/>
      <c r="CG3262" s="14"/>
      <c r="CH3262" s="7"/>
      <c r="CI3262" s="14"/>
      <c r="CJ3262" s="7"/>
      <c r="CK3262" s="14"/>
      <c r="CL3262" s="7"/>
      <c r="CM3262" s="14"/>
    </row>
    <row r="3263" spans="1:91" x14ac:dyDescent="0.3">
      <c r="A3263" s="10">
        <v>151</v>
      </c>
      <c r="B3263" s="36" t="s">
        <v>6875</v>
      </c>
      <c r="G3263" s="36" t="s">
        <v>8690</v>
      </c>
      <c r="K3263" s="7"/>
      <c r="L3263" s="7" t="s">
        <v>834</v>
      </c>
      <c r="M3263" s="7" t="s">
        <v>696</v>
      </c>
      <c r="N3263" s="4"/>
      <c r="O3263" s="4"/>
      <c r="P3263" s="4"/>
      <c r="Q3263" s="4"/>
      <c r="R3263" s="4"/>
      <c r="S3263" s="4"/>
      <c r="T3263" s="4"/>
      <c r="U3263" s="4"/>
      <c r="V3263" s="4"/>
      <c r="W3263" s="4"/>
      <c r="X3263" s="4"/>
      <c r="Y3263" s="4"/>
      <c r="Z3263" s="4"/>
      <c r="AA3263" s="4"/>
      <c r="AB3263" s="4"/>
      <c r="AC3263" s="4"/>
      <c r="AD3263" s="4"/>
      <c r="AE3263" s="4"/>
      <c r="AF3263" s="4"/>
      <c r="AG3263" s="4"/>
      <c r="AH3263" s="4"/>
      <c r="AI3263" s="4"/>
      <c r="AJ3263" s="4"/>
      <c r="AK3263" s="4"/>
      <c r="AL3263" s="4"/>
      <c r="AM3263" s="4"/>
      <c r="AN3263" s="4"/>
      <c r="AO3263" s="4"/>
      <c r="AP3263" s="4"/>
      <c r="AQ3263" s="4"/>
      <c r="AR3263" s="4"/>
      <c r="AS3263" s="4"/>
      <c r="AT3263" s="4"/>
      <c r="AU3263" s="4"/>
      <c r="AV3263" s="4"/>
      <c r="AW3263" s="4"/>
      <c r="AX3263" s="4"/>
      <c r="AY3263" s="4"/>
      <c r="AZ3263" s="4"/>
      <c r="BA3263" s="4"/>
      <c r="BB3263" s="4"/>
      <c r="BC3263" s="4"/>
      <c r="BD3263" s="4"/>
      <c r="BE3263" s="4"/>
      <c r="BF3263" s="4"/>
      <c r="BG3263" s="4"/>
      <c r="BH3263" s="4"/>
      <c r="BI3263" s="4"/>
      <c r="BJ3263" s="4"/>
      <c r="BK3263" s="4"/>
      <c r="BL3263" s="4"/>
      <c r="BM3263" s="4"/>
      <c r="BN3263" s="4"/>
      <c r="BO3263" s="4"/>
      <c r="BP3263" s="4"/>
      <c r="BQ3263" s="4"/>
      <c r="BR3263" s="4"/>
      <c r="BS3263" s="4"/>
      <c r="BT3263" s="4"/>
      <c r="BU3263" s="4"/>
      <c r="BV3263" s="4"/>
      <c r="BW3263" s="4"/>
      <c r="BZ3263" s="7"/>
      <c r="CF3263" s="7"/>
      <c r="CG3263" s="14"/>
      <c r="CH3263" s="7"/>
      <c r="CI3263" s="14"/>
      <c r="CJ3263" s="7"/>
      <c r="CK3263" s="14"/>
      <c r="CL3263" s="7"/>
      <c r="CM3263" s="14"/>
    </row>
    <row r="3264" spans="1:91" x14ac:dyDescent="0.3">
      <c r="A3264" s="10">
        <v>151</v>
      </c>
      <c r="B3264" s="36" t="s">
        <v>1007</v>
      </c>
      <c r="G3264" s="36" t="s">
        <v>8691</v>
      </c>
      <c r="K3264" s="7"/>
      <c r="L3264" s="7" t="s">
        <v>834</v>
      </c>
      <c r="M3264" s="7" t="s">
        <v>8634</v>
      </c>
      <c r="N3264" s="4"/>
      <c r="O3264" s="4"/>
      <c r="P3264" s="4"/>
      <c r="Q3264" s="4"/>
      <c r="R3264" s="4"/>
      <c r="S3264" s="4"/>
      <c r="T3264" s="4"/>
      <c r="U3264" s="4"/>
      <c r="V3264" s="4"/>
      <c r="W3264" s="4"/>
      <c r="X3264" s="4"/>
      <c r="Y3264" s="4"/>
      <c r="Z3264" s="4"/>
      <c r="AA3264" s="4"/>
      <c r="AB3264" s="4"/>
      <c r="AC3264" s="4"/>
      <c r="AD3264" s="4"/>
      <c r="AE3264" s="4"/>
      <c r="AF3264" s="4"/>
      <c r="AG3264" s="4"/>
      <c r="AH3264" s="4"/>
      <c r="AI3264" s="4"/>
      <c r="AJ3264" s="4"/>
      <c r="AK3264" s="4"/>
      <c r="AL3264" s="4"/>
      <c r="AM3264" s="4"/>
      <c r="AN3264" s="4"/>
      <c r="AO3264" s="4"/>
      <c r="AP3264" s="4"/>
      <c r="AQ3264" s="4"/>
      <c r="AR3264" s="4"/>
      <c r="AS3264" s="4"/>
      <c r="AT3264" s="4"/>
      <c r="AU3264" s="4"/>
      <c r="AV3264" s="4"/>
      <c r="AW3264" s="4"/>
      <c r="AX3264" s="4"/>
      <c r="AY3264" s="4"/>
      <c r="AZ3264" s="4"/>
      <c r="BA3264" s="4"/>
      <c r="BB3264" s="4"/>
      <c r="BC3264" s="4"/>
      <c r="BD3264" s="4"/>
      <c r="BE3264" s="4"/>
      <c r="BF3264" s="4"/>
      <c r="BG3264" s="4"/>
      <c r="BH3264" s="4"/>
      <c r="BI3264" s="4"/>
      <c r="BJ3264" s="4"/>
      <c r="BK3264" s="4"/>
      <c r="BL3264" s="4"/>
      <c r="BM3264" s="4"/>
      <c r="BN3264" s="4"/>
      <c r="BO3264" s="4"/>
      <c r="BP3264" s="4"/>
      <c r="BQ3264" s="4"/>
      <c r="BR3264" s="4"/>
      <c r="BS3264" s="4"/>
      <c r="BT3264" s="4"/>
      <c r="BU3264" s="4"/>
      <c r="BV3264" s="4"/>
      <c r="BW3264" s="4"/>
      <c r="BZ3264" s="7"/>
      <c r="CF3264" s="7"/>
      <c r="CG3264" s="14"/>
      <c r="CH3264" s="7"/>
      <c r="CI3264" s="14"/>
      <c r="CJ3264" s="7"/>
      <c r="CK3264" s="14"/>
      <c r="CL3264" s="7"/>
      <c r="CM3264" s="14"/>
    </row>
    <row r="3265" spans="1:91" x14ac:dyDescent="0.3">
      <c r="A3265" s="10">
        <v>151</v>
      </c>
      <c r="B3265" s="36" t="s">
        <v>1025</v>
      </c>
      <c r="G3265" s="36" t="s">
        <v>8692</v>
      </c>
      <c r="K3265" s="7"/>
      <c r="L3265" s="7" t="s">
        <v>834</v>
      </c>
      <c r="M3265" s="7" t="s">
        <v>696</v>
      </c>
      <c r="N3265" s="4"/>
      <c r="O3265" s="4"/>
      <c r="P3265" s="4"/>
      <c r="Q3265" s="4"/>
      <c r="R3265" s="4"/>
      <c r="S3265" s="4"/>
      <c r="T3265" s="4"/>
      <c r="U3265" s="4"/>
      <c r="V3265" s="4"/>
      <c r="W3265" s="4"/>
      <c r="X3265" s="4"/>
      <c r="Y3265" s="4"/>
      <c r="Z3265" s="4"/>
      <c r="AA3265" s="4"/>
      <c r="AB3265" s="4"/>
      <c r="AC3265" s="4"/>
      <c r="AD3265" s="4"/>
      <c r="AE3265" s="4"/>
      <c r="AF3265" s="4"/>
      <c r="AG3265" s="4"/>
      <c r="AH3265" s="4"/>
      <c r="AI3265" s="4"/>
      <c r="AJ3265" s="4"/>
      <c r="AK3265" s="4"/>
      <c r="AL3265" s="4"/>
      <c r="AM3265" s="4"/>
      <c r="AN3265" s="4"/>
      <c r="AO3265" s="4"/>
      <c r="AP3265" s="4"/>
      <c r="AQ3265" s="4"/>
      <c r="AR3265" s="4"/>
      <c r="AS3265" s="4"/>
      <c r="AT3265" s="4"/>
      <c r="AU3265" s="4"/>
      <c r="AV3265" s="4"/>
      <c r="AW3265" s="4"/>
      <c r="AX3265" s="4"/>
      <c r="AY3265" s="4"/>
      <c r="AZ3265" s="4"/>
      <c r="BA3265" s="4"/>
      <c r="BB3265" s="4"/>
      <c r="BC3265" s="4"/>
      <c r="BD3265" s="4"/>
      <c r="BE3265" s="4"/>
      <c r="BF3265" s="4"/>
      <c r="BG3265" s="4"/>
      <c r="BH3265" s="4"/>
      <c r="BI3265" s="4"/>
      <c r="BJ3265" s="4"/>
      <c r="BK3265" s="4"/>
      <c r="BL3265" s="4"/>
      <c r="BM3265" s="4"/>
      <c r="BN3265" s="4"/>
      <c r="BO3265" s="4"/>
      <c r="BP3265" s="4"/>
      <c r="BQ3265" s="4"/>
      <c r="BR3265" s="4"/>
      <c r="BS3265" s="4"/>
      <c r="BT3265" s="4"/>
      <c r="BU3265" s="4"/>
      <c r="BV3265" s="4"/>
      <c r="BW3265" s="4"/>
      <c r="BZ3265" s="7"/>
      <c r="CF3265" s="7"/>
      <c r="CG3265" s="14"/>
      <c r="CH3265" s="7"/>
      <c r="CI3265" s="14"/>
      <c r="CJ3265" s="7"/>
      <c r="CK3265" s="14"/>
      <c r="CL3265" s="7"/>
      <c r="CM3265" s="14"/>
    </row>
    <row r="3266" spans="1:91" x14ac:dyDescent="0.3">
      <c r="A3266" s="10">
        <v>151</v>
      </c>
      <c r="B3266" s="36" t="s">
        <v>863</v>
      </c>
      <c r="G3266" s="36" t="s">
        <v>8693</v>
      </c>
      <c r="K3266" s="7"/>
      <c r="L3266" s="7" t="s">
        <v>834</v>
      </c>
      <c r="M3266" s="7" t="s">
        <v>717</v>
      </c>
      <c r="N3266" s="4"/>
      <c r="O3266" s="4"/>
      <c r="P3266" s="4"/>
      <c r="Q3266" s="4"/>
      <c r="R3266" s="4"/>
      <c r="S3266" s="4"/>
      <c r="T3266" s="4"/>
      <c r="U3266" s="4"/>
      <c r="V3266" s="4"/>
      <c r="W3266" s="4"/>
      <c r="X3266" s="4"/>
      <c r="Y3266" s="4"/>
      <c r="Z3266" s="4"/>
      <c r="AA3266" s="4"/>
      <c r="AB3266" s="4"/>
      <c r="AC3266" s="4"/>
      <c r="AD3266" s="4"/>
      <c r="AE3266" s="4"/>
      <c r="AF3266" s="4"/>
      <c r="AG3266" s="4"/>
      <c r="AH3266" s="4"/>
      <c r="AI3266" s="4"/>
      <c r="AJ3266" s="4"/>
      <c r="AK3266" s="4"/>
      <c r="AL3266" s="4"/>
      <c r="AM3266" s="4"/>
      <c r="AN3266" s="4"/>
      <c r="AO3266" s="4"/>
      <c r="AP3266" s="4"/>
      <c r="AQ3266" s="4"/>
      <c r="AR3266" s="4"/>
      <c r="AS3266" s="4"/>
      <c r="AT3266" s="4"/>
      <c r="AU3266" s="4"/>
      <c r="AV3266" s="4"/>
      <c r="AW3266" s="4"/>
      <c r="AX3266" s="4"/>
      <c r="AY3266" s="4"/>
      <c r="AZ3266" s="4"/>
      <c r="BA3266" s="4"/>
      <c r="BB3266" s="4"/>
      <c r="BC3266" s="4"/>
      <c r="BD3266" s="4"/>
      <c r="BE3266" s="4"/>
      <c r="BF3266" s="4"/>
      <c r="BG3266" s="4"/>
      <c r="BH3266" s="4"/>
      <c r="BI3266" s="4"/>
      <c r="BJ3266" s="4"/>
      <c r="BK3266" s="4"/>
      <c r="BL3266" s="4"/>
      <c r="BM3266" s="4"/>
      <c r="BN3266" s="4"/>
      <c r="BO3266" s="4"/>
      <c r="BP3266" s="4"/>
      <c r="BQ3266" s="4"/>
      <c r="BR3266" s="4"/>
      <c r="BS3266" s="4"/>
      <c r="BT3266" s="4"/>
      <c r="BU3266" s="4"/>
      <c r="BV3266" s="4"/>
      <c r="BW3266" s="4"/>
      <c r="BZ3266" s="7"/>
      <c r="CF3266" s="7"/>
      <c r="CG3266" s="14"/>
      <c r="CH3266" s="7"/>
      <c r="CI3266" s="14"/>
      <c r="CJ3266" s="7"/>
      <c r="CK3266" s="14"/>
      <c r="CL3266" s="7"/>
      <c r="CM3266" s="14"/>
    </row>
    <row r="3267" spans="1:91" x14ac:dyDescent="0.3">
      <c r="A3267" s="10">
        <v>151</v>
      </c>
      <c r="B3267" s="36" t="s">
        <v>863</v>
      </c>
      <c r="G3267" s="36" t="s">
        <v>8694</v>
      </c>
      <c r="K3267" s="7"/>
      <c r="L3267" s="7" t="s">
        <v>834</v>
      </c>
      <c r="M3267" s="7" t="s">
        <v>5184</v>
      </c>
      <c r="N3267" s="4"/>
      <c r="O3267" s="4"/>
      <c r="P3267" s="4"/>
      <c r="Q3267" s="4"/>
      <c r="R3267" s="4"/>
      <c r="S3267" s="4"/>
      <c r="T3267" s="4"/>
      <c r="U3267" s="4"/>
      <c r="V3267" s="4"/>
      <c r="W3267" s="4"/>
      <c r="X3267" s="4"/>
      <c r="Y3267" s="4"/>
      <c r="Z3267" s="4"/>
      <c r="AA3267" s="4"/>
      <c r="AB3267" s="4"/>
      <c r="AC3267" s="4"/>
      <c r="AD3267" s="4"/>
      <c r="AE3267" s="4"/>
      <c r="AF3267" s="4"/>
      <c r="AG3267" s="4"/>
      <c r="AH3267" s="4"/>
      <c r="AI3267" s="4"/>
      <c r="AJ3267" s="4"/>
      <c r="AK3267" s="4"/>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4"/>
      <c r="BH3267" s="4"/>
      <c r="BI3267" s="4"/>
      <c r="BJ3267" s="4"/>
      <c r="BK3267" s="4"/>
      <c r="BL3267" s="4"/>
      <c r="BM3267" s="4"/>
      <c r="BN3267" s="4"/>
      <c r="BO3267" s="4"/>
      <c r="BP3267" s="4"/>
      <c r="BQ3267" s="4"/>
      <c r="BR3267" s="4"/>
      <c r="BS3267" s="4"/>
      <c r="BT3267" s="4"/>
      <c r="BU3267" s="4"/>
      <c r="BV3267" s="4"/>
      <c r="BW3267" s="4"/>
      <c r="BZ3267" s="7"/>
      <c r="CF3267" s="7"/>
      <c r="CG3267" s="14"/>
      <c r="CH3267" s="7"/>
      <c r="CI3267" s="14"/>
      <c r="CJ3267" s="7"/>
      <c r="CK3267" s="14"/>
      <c r="CL3267" s="7"/>
      <c r="CM3267" s="14"/>
    </row>
    <row r="3268" spans="1:91" x14ac:dyDescent="0.3">
      <c r="A3268" s="10">
        <v>151</v>
      </c>
      <c r="B3268" s="36" t="s">
        <v>863</v>
      </c>
      <c r="G3268" s="36" t="s">
        <v>8695</v>
      </c>
      <c r="K3268" s="7"/>
      <c r="L3268" s="7" t="s">
        <v>834</v>
      </c>
      <c r="M3268" s="7" t="s">
        <v>5184</v>
      </c>
      <c r="N3268" s="4"/>
      <c r="O3268" s="4"/>
      <c r="P3268" s="4"/>
      <c r="Q3268" s="4"/>
      <c r="R3268" s="4"/>
      <c r="S3268" s="4"/>
      <c r="T3268" s="4"/>
      <c r="U3268" s="4"/>
      <c r="V3268" s="4"/>
      <c r="W3268" s="4"/>
      <c r="X3268" s="4"/>
      <c r="Y3268" s="4"/>
      <c r="Z3268" s="4"/>
      <c r="AA3268" s="4"/>
      <c r="AB3268" s="4"/>
      <c r="AC3268" s="4"/>
      <c r="AD3268" s="4"/>
      <c r="AE3268" s="4"/>
      <c r="AF3268" s="4"/>
      <c r="AG3268" s="4"/>
      <c r="AH3268" s="4"/>
      <c r="AI3268" s="4"/>
      <c r="AJ3268" s="4"/>
      <c r="AK3268" s="4"/>
      <c r="AL3268" s="4"/>
      <c r="AM3268" s="4"/>
      <c r="AN3268" s="4"/>
      <c r="AO3268" s="4"/>
      <c r="AP3268" s="4"/>
      <c r="AQ3268" s="4"/>
      <c r="AR3268" s="4"/>
      <c r="AS3268" s="4"/>
      <c r="AT3268" s="4"/>
      <c r="AU3268" s="4"/>
      <c r="AV3268" s="4"/>
      <c r="AW3268" s="4"/>
      <c r="AX3268" s="4"/>
      <c r="AY3268" s="4"/>
      <c r="AZ3268" s="4"/>
      <c r="BA3268" s="4"/>
      <c r="BB3268" s="4"/>
      <c r="BC3268" s="4"/>
      <c r="BD3268" s="4"/>
      <c r="BE3268" s="4"/>
      <c r="BF3268" s="4"/>
      <c r="BG3268" s="4"/>
      <c r="BH3268" s="4"/>
      <c r="BI3268" s="4"/>
      <c r="BJ3268" s="4"/>
      <c r="BK3268" s="4"/>
      <c r="BL3268" s="4"/>
      <c r="BM3268" s="4"/>
      <c r="BN3268" s="4"/>
      <c r="BO3268" s="4"/>
      <c r="BP3268" s="4"/>
      <c r="BQ3268" s="4"/>
      <c r="BR3268" s="4"/>
      <c r="BS3268" s="4"/>
      <c r="BT3268" s="4"/>
      <c r="BU3268" s="4"/>
      <c r="BV3268" s="4"/>
      <c r="BW3268" s="4"/>
      <c r="BZ3268" s="7"/>
      <c r="CF3268" s="7"/>
      <c r="CG3268" s="14"/>
      <c r="CH3268" s="7"/>
      <c r="CI3268" s="14"/>
      <c r="CJ3268" s="7"/>
      <c r="CK3268" s="14"/>
      <c r="CL3268" s="7"/>
      <c r="CM3268" s="14"/>
    </row>
    <row r="3269" spans="1:91" x14ac:dyDescent="0.3">
      <c r="A3269" s="10">
        <v>151</v>
      </c>
      <c r="B3269" s="36" t="s">
        <v>1025</v>
      </c>
      <c r="G3269" s="36" t="s">
        <v>8696</v>
      </c>
      <c r="K3269" s="7"/>
      <c r="L3269" s="7" t="s">
        <v>834</v>
      </c>
      <c r="M3269" s="7" t="s">
        <v>8561</v>
      </c>
      <c r="N3269" s="4"/>
      <c r="O3269" s="4"/>
      <c r="P3269" s="4"/>
      <c r="Q3269" s="4"/>
      <c r="R3269" s="4"/>
      <c r="S3269" s="4"/>
      <c r="T3269" s="4"/>
      <c r="U3269" s="4"/>
      <c r="V3269" s="4"/>
      <c r="W3269" s="4"/>
      <c r="X3269" s="4"/>
      <c r="Y3269" s="4"/>
      <c r="Z3269" s="4"/>
      <c r="AA3269" s="4"/>
      <c r="AB3269" s="4"/>
      <c r="AC3269" s="4"/>
      <c r="AD3269" s="4"/>
      <c r="AE3269" s="4"/>
      <c r="AF3269" s="4"/>
      <c r="AG3269" s="4"/>
      <c r="AH3269" s="4"/>
      <c r="AI3269" s="4"/>
      <c r="AJ3269" s="4"/>
      <c r="AK3269" s="4"/>
      <c r="AL3269" s="4"/>
      <c r="AM3269" s="4"/>
      <c r="AN3269" s="4"/>
      <c r="AO3269" s="4"/>
      <c r="AP3269" s="4"/>
      <c r="AQ3269" s="4"/>
      <c r="AR3269" s="4"/>
      <c r="AS3269" s="4"/>
      <c r="AT3269" s="4"/>
      <c r="AU3269" s="4"/>
      <c r="AV3269" s="4"/>
      <c r="AW3269" s="4"/>
      <c r="AX3269" s="4"/>
      <c r="AY3269" s="4"/>
      <c r="AZ3269" s="4"/>
      <c r="BA3269" s="4"/>
      <c r="BB3269" s="4"/>
      <c r="BC3269" s="4"/>
      <c r="BD3269" s="4"/>
      <c r="BE3269" s="4"/>
      <c r="BF3269" s="4"/>
      <c r="BG3269" s="4"/>
      <c r="BH3269" s="4"/>
      <c r="BI3269" s="4"/>
      <c r="BJ3269" s="4"/>
      <c r="BK3269" s="4"/>
      <c r="BL3269" s="4"/>
      <c r="BM3269" s="4"/>
      <c r="BN3269" s="4"/>
      <c r="BO3269" s="4"/>
      <c r="BP3269" s="4"/>
      <c r="BQ3269" s="4"/>
      <c r="BR3269" s="4"/>
      <c r="BS3269" s="4"/>
      <c r="BT3269" s="4"/>
      <c r="BU3269" s="4"/>
      <c r="BV3269" s="4"/>
      <c r="BW3269" s="4"/>
      <c r="BZ3269" s="7"/>
      <c r="CF3269" s="7"/>
      <c r="CG3269" s="14"/>
      <c r="CH3269" s="7"/>
      <c r="CI3269" s="14"/>
      <c r="CJ3269" s="7"/>
      <c r="CK3269" s="14"/>
      <c r="CL3269" s="7"/>
      <c r="CM3269" s="14"/>
    </row>
    <row r="3270" spans="1:91" x14ac:dyDescent="0.3">
      <c r="A3270" s="10">
        <v>151</v>
      </c>
      <c r="B3270" s="36" t="s">
        <v>1007</v>
      </c>
      <c r="G3270" s="36" t="s">
        <v>8697</v>
      </c>
      <c r="K3270" s="7"/>
      <c r="L3270" s="7" t="s">
        <v>834</v>
      </c>
      <c r="M3270" s="7" t="s">
        <v>5184</v>
      </c>
      <c r="N3270" s="4"/>
      <c r="O3270" s="4"/>
      <c r="P3270" s="4"/>
      <c r="Q3270" s="4"/>
      <c r="R3270" s="4"/>
      <c r="S3270" s="4"/>
      <c r="T3270" s="4"/>
      <c r="U3270" s="4"/>
      <c r="V3270" s="4"/>
      <c r="W3270" s="4"/>
      <c r="X3270" s="4"/>
      <c r="Y3270" s="4"/>
      <c r="Z3270" s="4"/>
      <c r="AA3270" s="4"/>
      <c r="AB3270" s="4"/>
      <c r="AC3270" s="4"/>
      <c r="AD3270" s="4"/>
      <c r="AE3270" s="4"/>
      <c r="AF3270" s="4"/>
      <c r="AG3270" s="4"/>
      <c r="AH3270" s="4"/>
      <c r="AI3270" s="4"/>
      <c r="AJ3270" s="4"/>
      <c r="AK3270" s="4"/>
      <c r="AL3270" s="4"/>
      <c r="AM3270" s="4"/>
      <c r="AN3270" s="4"/>
      <c r="AO3270" s="4"/>
      <c r="AP3270" s="4"/>
      <c r="AQ3270" s="4"/>
      <c r="AR3270" s="4"/>
      <c r="AS3270" s="4"/>
      <c r="AT3270" s="4"/>
      <c r="AU3270" s="4"/>
      <c r="AV3270" s="4"/>
      <c r="AW3270" s="4"/>
      <c r="AX3270" s="4"/>
      <c r="AY3270" s="4"/>
      <c r="AZ3270" s="4"/>
      <c r="BA3270" s="4"/>
      <c r="BB3270" s="4"/>
      <c r="BC3270" s="4"/>
      <c r="BD3270" s="4"/>
      <c r="BE3270" s="4"/>
      <c r="BF3270" s="4"/>
      <c r="BG3270" s="4"/>
      <c r="BH3270" s="4"/>
      <c r="BI3270" s="4"/>
      <c r="BJ3270" s="4"/>
      <c r="BK3270" s="4"/>
      <c r="BL3270" s="4"/>
      <c r="BM3270" s="4"/>
      <c r="BN3270" s="4"/>
      <c r="BO3270" s="4"/>
      <c r="BP3270" s="4"/>
      <c r="BQ3270" s="4"/>
      <c r="BR3270" s="4"/>
      <c r="BS3270" s="4"/>
      <c r="BT3270" s="4"/>
      <c r="BU3270" s="4"/>
      <c r="BV3270" s="4"/>
      <c r="BW3270" s="4"/>
      <c r="BZ3270" s="7"/>
      <c r="CF3270" s="7"/>
      <c r="CG3270" s="14"/>
      <c r="CH3270" s="7"/>
      <c r="CI3270" s="14"/>
      <c r="CJ3270" s="7"/>
      <c r="CK3270" s="14"/>
      <c r="CL3270" s="7"/>
      <c r="CM3270" s="14"/>
    </row>
    <row r="3271" spans="1:91" x14ac:dyDescent="0.3">
      <c r="A3271" s="10">
        <v>151</v>
      </c>
      <c r="B3271" s="36" t="s">
        <v>895</v>
      </c>
      <c r="E3271" t="s">
        <v>8620</v>
      </c>
      <c r="G3271" s="36" t="s">
        <v>8698</v>
      </c>
      <c r="K3271" s="7"/>
      <c r="L3271" s="7" t="s">
        <v>834</v>
      </c>
      <c r="M3271" s="7" t="s">
        <v>8620</v>
      </c>
      <c r="N3271" s="4"/>
      <c r="O3271" s="4"/>
      <c r="P3271" s="4"/>
      <c r="Q3271" s="4"/>
      <c r="R3271" s="4"/>
      <c r="S3271" s="4"/>
      <c r="T3271" s="4"/>
      <c r="U3271" s="4"/>
      <c r="V3271" s="4"/>
      <c r="W3271" s="4"/>
      <c r="X3271" s="4"/>
      <c r="Y3271" s="4"/>
      <c r="Z3271" s="4"/>
      <c r="AA3271" s="4"/>
      <c r="AB3271" s="4"/>
      <c r="AC3271" s="4"/>
      <c r="AD3271" s="4"/>
      <c r="AE3271" s="4"/>
      <c r="AF3271" s="4"/>
      <c r="AG3271" s="4"/>
      <c r="AH3271" s="4"/>
      <c r="AI3271" s="4"/>
      <c r="AJ3271" s="4"/>
      <c r="AK3271" s="4"/>
      <c r="AL3271" s="4"/>
      <c r="AM3271" s="4"/>
      <c r="AN3271" s="4"/>
      <c r="AO3271" s="4"/>
      <c r="AP3271" s="4"/>
      <c r="AQ3271" s="4"/>
      <c r="AR3271" s="4"/>
      <c r="AS3271" s="4"/>
      <c r="AT3271" s="4"/>
      <c r="AU3271" s="4"/>
      <c r="AV3271" s="4"/>
      <c r="AW3271" s="4"/>
      <c r="AX3271" s="4"/>
      <c r="AY3271" s="4"/>
      <c r="AZ3271" s="4"/>
      <c r="BA3271" s="4"/>
      <c r="BB3271" s="4"/>
      <c r="BC3271" s="4"/>
      <c r="BD3271" s="4"/>
      <c r="BE3271" s="4"/>
      <c r="BF3271" s="4"/>
      <c r="BG3271" s="4"/>
      <c r="BH3271" s="4"/>
      <c r="BI3271" s="4"/>
      <c r="BJ3271" s="4"/>
      <c r="BK3271" s="4"/>
      <c r="BL3271" s="4"/>
      <c r="BM3271" s="4"/>
      <c r="BN3271" s="4"/>
      <c r="BO3271" s="4"/>
      <c r="BP3271" s="4"/>
      <c r="BQ3271" s="4"/>
      <c r="BR3271" s="4"/>
      <c r="BS3271" s="4"/>
      <c r="BT3271" s="4"/>
      <c r="BU3271" s="4"/>
      <c r="BV3271" s="4"/>
      <c r="BW3271" s="4"/>
      <c r="BZ3271" s="7"/>
      <c r="CF3271" s="7"/>
      <c r="CG3271" s="14"/>
      <c r="CH3271" s="7"/>
      <c r="CI3271" s="14"/>
      <c r="CJ3271" s="7"/>
      <c r="CK3271" s="14"/>
      <c r="CL3271" s="7"/>
      <c r="CM3271" s="14"/>
    </row>
    <row r="3272" spans="1:91" x14ac:dyDescent="0.3">
      <c r="A3272" s="10">
        <v>151</v>
      </c>
      <c r="B3272" s="36" t="s">
        <v>1308</v>
      </c>
      <c r="E3272" t="s">
        <v>953</v>
      </c>
      <c r="G3272" s="36" t="s">
        <v>8699</v>
      </c>
      <c r="K3272" s="7"/>
      <c r="L3272" s="7" t="s">
        <v>834</v>
      </c>
      <c r="M3272" s="7" t="s">
        <v>603</v>
      </c>
      <c r="N3272" s="4"/>
      <c r="O3272" s="4"/>
      <c r="P3272" s="4"/>
      <c r="Q3272" s="4"/>
      <c r="R3272" s="4"/>
      <c r="S3272" s="4"/>
      <c r="T3272" s="4"/>
      <c r="U3272" s="4"/>
      <c r="V3272" s="4"/>
      <c r="W3272" s="4"/>
      <c r="X3272" s="4"/>
      <c r="Y3272" s="4"/>
      <c r="Z3272" s="4"/>
      <c r="AA3272" s="4"/>
      <c r="AB3272" s="4"/>
      <c r="AC3272" s="4"/>
      <c r="AD3272" s="4"/>
      <c r="AE3272" s="4"/>
      <c r="AF3272" s="4"/>
      <c r="AG3272" s="4"/>
      <c r="AH3272" s="4"/>
      <c r="AI3272" s="4"/>
      <c r="AJ3272" s="4"/>
      <c r="AK3272" s="4"/>
      <c r="AL3272" s="4"/>
      <c r="AM3272" s="4"/>
      <c r="AN3272" s="4"/>
      <c r="AO3272" s="4"/>
      <c r="AP3272" s="4"/>
      <c r="AQ3272" s="4"/>
      <c r="AR3272" s="4"/>
      <c r="AS3272" s="4"/>
      <c r="AT3272" s="4"/>
      <c r="AU3272" s="4"/>
      <c r="AV3272" s="4"/>
      <c r="AW3272" s="4"/>
      <c r="AX3272" s="4"/>
      <c r="AY3272" s="4"/>
      <c r="AZ3272" s="4"/>
      <c r="BA3272" s="4"/>
      <c r="BB3272" s="4"/>
      <c r="BC3272" s="4"/>
      <c r="BD3272" s="4"/>
      <c r="BE3272" s="4"/>
      <c r="BF3272" s="4"/>
      <c r="BG3272" s="4"/>
      <c r="BH3272" s="4"/>
      <c r="BI3272" s="4"/>
      <c r="BJ3272" s="4"/>
      <c r="BK3272" s="4"/>
      <c r="BL3272" s="4"/>
      <c r="BM3272" s="4"/>
      <c r="BN3272" s="4"/>
      <c r="BO3272" s="4"/>
      <c r="BP3272" s="4"/>
      <c r="BQ3272" s="4"/>
      <c r="BR3272" s="4"/>
      <c r="BS3272" s="4"/>
      <c r="BT3272" s="4"/>
      <c r="BU3272" s="4"/>
      <c r="BV3272" s="4"/>
      <c r="BW3272" s="4"/>
      <c r="BZ3272" s="7"/>
      <c r="CF3272" s="7"/>
      <c r="CG3272" s="14"/>
      <c r="CH3272" s="7"/>
      <c r="CI3272" s="14"/>
      <c r="CJ3272" s="7"/>
      <c r="CK3272" s="14"/>
      <c r="CL3272" s="7"/>
      <c r="CM3272" s="14"/>
    </row>
    <row r="3273" spans="1:91" x14ac:dyDescent="0.3">
      <c r="A3273" s="10">
        <v>151</v>
      </c>
      <c r="B3273" s="36" t="s">
        <v>7792</v>
      </c>
      <c r="G3273" s="36" t="s">
        <v>8700</v>
      </c>
      <c r="K3273" s="7"/>
      <c r="L3273" s="7" t="s">
        <v>834</v>
      </c>
      <c r="M3273" s="7" t="s">
        <v>8701</v>
      </c>
      <c r="N3273" s="4"/>
      <c r="O3273" s="4"/>
      <c r="P3273" s="4"/>
      <c r="Q3273" s="4"/>
      <c r="R3273" s="4"/>
      <c r="S3273" s="4"/>
      <c r="T3273" s="4"/>
      <c r="U3273" s="4"/>
      <c r="V3273" s="4"/>
      <c r="W3273" s="4"/>
      <c r="X3273" s="4"/>
      <c r="Y3273" s="4"/>
      <c r="Z3273" s="4"/>
      <c r="AA3273" s="4"/>
      <c r="AB3273" s="4"/>
      <c r="AC3273" s="4"/>
      <c r="AD3273" s="4"/>
      <c r="AE3273" s="4"/>
      <c r="AF3273" s="4"/>
      <c r="AG3273" s="4"/>
      <c r="AH3273" s="4"/>
      <c r="AI3273" s="4"/>
      <c r="AJ3273" s="4"/>
      <c r="AK3273" s="4"/>
      <c r="AL3273" s="4"/>
      <c r="AM3273" s="4"/>
      <c r="AN3273" s="4"/>
      <c r="AO3273" s="4"/>
      <c r="AP3273" s="4"/>
      <c r="AQ3273" s="4"/>
      <c r="AR3273" s="4"/>
      <c r="AS3273" s="4"/>
      <c r="AT3273" s="4"/>
      <c r="AU3273" s="4"/>
      <c r="AV3273" s="4"/>
      <c r="AW3273" s="4"/>
      <c r="AX3273" s="4"/>
      <c r="AY3273" s="4"/>
      <c r="AZ3273" s="4"/>
      <c r="BA3273" s="4"/>
      <c r="BB3273" s="4"/>
      <c r="BC3273" s="4"/>
      <c r="BD3273" s="4"/>
      <c r="BE3273" s="4"/>
      <c r="BF3273" s="4"/>
      <c r="BG3273" s="4"/>
      <c r="BH3273" s="4"/>
      <c r="BI3273" s="4"/>
      <c r="BJ3273" s="4"/>
      <c r="BK3273" s="4"/>
      <c r="BL3273" s="4"/>
      <c r="BM3273" s="4"/>
      <c r="BN3273" s="4"/>
      <c r="BO3273" s="4"/>
      <c r="BP3273" s="4"/>
      <c r="BQ3273" s="4"/>
      <c r="BR3273" s="4"/>
      <c r="BS3273" s="4"/>
      <c r="BT3273" s="4"/>
      <c r="BU3273" s="4"/>
      <c r="BV3273" s="4"/>
      <c r="BW3273" s="4"/>
      <c r="BZ3273" s="7"/>
      <c r="CF3273" s="7"/>
      <c r="CG3273" s="14"/>
      <c r="CH3273" s="7"/>
      <c r="CI3273" s="14"/>
      <c r="CJ3273" s="7"/>
      <c r="CK3273" s="14"/>
      <c r="CL3273" s="7"/>
      <c r="CM3273" s="14"/>
    </row>
    <row r="3274" spans="1:91" x14ac:dyDescent="0.3">
      <c r="A3274" s="10">
        <v>151</v>
      </c>
      <c r="B3274" s="36" t="s">
        <v>1025</v>
      </c>
      <c r="E3274" t="s">
        <v>8620</v>
      </c>
      <c r="G3274" s="36" t="s">
        <v>8702</v>
      </c>
      <c r="K3274" s="7"/>
      <c r="L3274" s="7" t="s">
        <v>834</v>
      </c>
      <c r="M3274" s="7" t="s">
        <v>8620</v>
      </c>
      <c r="N3274" s="4"/>
      <c r="O3274" s="4"/>
      <c r="P3274" s="4"/>
      <c r="Q3274" s="4"/>
      <c r="R3274" s="4"/>
      <c r="S3274" s="4"/>
      <c r="T3274" s="4"/>
      <c r="U3274" s="4"/>
      <c r="V3274" s="4"/>
      <c r="W3274" s="4"/>
      <c r="X3274" s="4"/>
      <c r="Y3274" s="4"/>
      <c r="Z3274" s="4"/>
      <c r="AA3274" s="4"/>
      <c r="AB3274" s="4"/>
      <c r="AC3274" s="4"/>
      <c r="AD3274" s="4"/>
      <c r="AE3274" s="4"/>
      <c r="AF3274" s="4"/>
      <c r="AG3274" s="4"/>
      <c r="AH3274" s="4"/>
      <c r="AI3274" s="4"/>
      <c r="AJ3274" s="4"/>
      <c r="AK3274" s="4"/>
      <c r="AL3274" s="4"/>
      <c r="AM3274" s="4"/>
      <c r="AN3274" s="4"/>
      <c r="AO3274" s="4"/>
      <c r="AP3274" s="4"/>
      <c r="AQ3274" s="4"/>
      <c r="AR3274" s="4"/>
      <c r="AS3274" s="4"/>
      <c r="AT3274" s="4"/>
      <c r="AU3274" s="4"/>
      <c r="AV3274" s="4"/>
      <c r="AW3274" s="4"/>
      <c r="AX3274" s="4"/>
      <c r="AY3274" s="4"/>
      <c r="AZ3274" s="4"/>
      <c r="BA3274" s="4"/>
      <c r="BB3274" s="4"/>
      <c r="BC3274" s="4"/>
      <c r="BD3274" s="4"/>
      <c r="BE3274" s="4"/>
      <c r="BF3274" s="4"/>
      <c r="BG3274" s="4"/>
      <c r="BH3274" s="4"/>
      <c r="BI3274" s="4"/>
      <c r="BJ3274" s="4"/>
      <c r="BK3274" s="4"/>
      <c r="BL3274" s="4"/>
      <c r="BM3274" s="4"/>
      <c r="BN3274" s="4"/>
      <c r="BO3274" s="4"/>
      <c r="BP3274" s="4"/>
      <c r="BQ3274" s="4"/>
      <c r="BR3274" s="4"/>
      <c r="BS3274" s="4"/>
      <c r="BT3274" s="4"/>
      <c r="BU3274" s="4"/>
      <c r="BV3274" s="4"/>
      <c r="BW3274" s="4"/>
      <c r="BZ3274" s="7"/>
      <c r="CF3274" s="7"/>
      <c r="CG3274" s="14"/>
      <c r="CH3274" s="7"/>
      <c r="CI3274" s="14"/>
      <c r="CJ3274" s="7"/>
      <c r="CK3274" s="14"/>
      <c r="CL3274" s="7"/>
      <c r="CM3274" s="14"/>
    </row>
    <row r="3275" spans="1:91" x14ac:dyDescent="0.3">
      <c r="A3275" s="10">
        <v>151</v>
      </c>
      <c r="B3275" s="36" t="s">
        <v>8687</v>
      </c>
      <c r="E3275" t="s">
        <v>8620</v>
      </c>
      <c r="G3275" s="36" t="s">
        <v>8703</v>
      </c>
      <c r="K3275" s="7"/>
      <c r="L3275" s="7" t="s">
        <v>834</v>
      </c>
      <c r="M3275" s="7" t="s">
        <v>8620</v>
      </c>
      <c r="N3275" s="4"/>
      <c r="O3275" s="4"/>
      <c r="P3275" s="4"/>
      <c r="Q3275" s="4"/>
      <c r="R3275" s="4"/>
      <c r="S3275" s="4"/>
      <c r="T3275" s="4"/>
      <c r="U3275" s="4"/>
      <c r="V3275" s="4"/>
      <c r="W3275" s="4"/>
      <c r="X3275" s="4"/>
      <c r="Y3275" s="4"/>
      <c r="Z3275" s="4"/>
      <c r="AA3275" s="4"/>
      <c r="AB3275" s="4"/>
      <c r="AC3275" s="4"/>
      <c r="AD3275" s="4"/>
      <c r="AE3275" s="4"/>
      <c r="AF3275" s="4"/>
      <c r="AG3275" s="4"/>
      <c r="AH3275" s="4"/>
      <c r="AI3275" s="4"/>
      <c r="AJ3275" s="4"/>
      <c r="AK3275" s="4"/>
      <c r="AL3275" s="4"/>
      <c r="AM3275" s="4"/>
      <c r="AN3275" s="4"/>
      <c r="AO3275" s="4"/>
      <c r="AP3275" s="4"/>
      <c r="AQ3275" s="4"/>
      <c r="AR3275" s="4"/>
      <c r="AS3275" s="4"/>
      <c r="AT3275" s="4"/>
      <c r="AU3275" s="4"/>
      <c r="AV3275" s="4"/>
      <c r="AW3275" s="4"/>
      <c r="AX3275" s="4"/>
      <c r="AY3275" s="4"/>
      <c r="AZ3275" s="4"/>
      <c r="BA3275" s="4"/>
      <c r="BB3275" s="4"/>
      <c r="BC3275" s="4"/>
      <c r="BD3275" s="4"/>
      <c r="BE3275" s="4"/>
      <c r="BF3275" s="4"/>
      <c r="BG3275" s="4"/>
      <c r="BH3275" s="4"/>
      <c r="BI3275" s="4"/>
      <c r="BJ3275" s="4"/>
      <c r="BK3275" s="4"/>
      <c r="BL3275" s="4"/>
      <c r="BM3275" s="4"/>
      <c r="BN3275" s="4"/>
      <c r="BO3275" s="4"/>
      <c r="BP3275" s="4"/>
      <c r="BQ3275" s="4"/>
      <c r="BR3275" s="4"/>
      <c r="BS3275" s="4"/>
      <c r="BT3275" s="4"/>
      <c r="BU3275" s="4"/>
      <c r="BV3275" s="4"/>
      <c r="BW3275" s="4"/>
      <c r="BZ3275" s="7"/>
      <c r="CF3275" s="7"/>
      <c r="CG3275" s="14"/>
      <c r="CH3275" s="7"/>
      <c r="CI3275" s="14"/>
      <c r="CJ3275" s="7"/>
      <c r="CK3275" s="14"/>
      <c r="CL3275" s="7"/>
      <c r="CM3275" s="14"/>
    </row>
    <row r="3276" spans="1:91" x14ac:dyDescent="0.3">
      <c r="A3276" s="10">
        <v>151</v>
      </c>
      <c r="B3276" s="36" t="s">
        <v>863</v>
      </c>
      <c r="G3276" s="36" t="s">
        <v>8704</v>
      </c>
      <c r="K3276" s="7"/>
      <c r="L3276" s="7" t="s">
        <v>834</v>
      </c>
      <c r="M3276" s="7" t="s">
        <v>5184</v>
      </c>
      <c r="N3276" s="4"/>
      <c r="O3276" s="4"/>
      <c r="P3276" s="4"/>
      <c r="Q3276" s="4"/>
      <c r="R3276" s="4"/>
      <c r="S3276" s="4"/>
      <c r="T3276" s="4"/>
      <c r="U3276" s="4"/>
      <c r="V3276" s="4"/>
      <c r="W3276" s="4"/>
      <c r="X3276" s="4"/>
      <c r="Y3276" s="4"/>
      <c r="Z3276" s="4"/>
      <c r="AA3276" s="4"/>
      <c r="AB3276" s="4"/>
      <c r="AC3276" s="4"/>
      <c r="AD3276" s="4"/>
      <c r="AE3276" s="4"/>
      <c r="AF3276" s="4"/>
      <c r="AG3276" s="4"/>
      <c r="AH3276" s="4"/>
      <c r="AI3276" s="4"/>
      <c r="AJ3276" s="4"/>
      <c r="AK3276" s="4"/>
      <c r="AL3276" s="4"/>
      <c r="AM3276" s="4"/>
      <c r="AN3276" s="4"/>
      <c r="AO3276" s="4"/>
      <c r="AP3276" s="4"/>
      <c r="AQ3276" s="4"/>
      <c r="AR3276" s="4"/>
      <c r="AS3276" s="4"/>
      <c r="AT3276" s="4"/>
      <c r="AU3276" s="4"/>
      <c r="AV3276" s="4"/>
      <c r="AW3276" s="4"/>
      <c r="AX3276" s="4"/>
      <c r="AY3276" s="4"/>
      <c r="AZ3276" s="4"/>
      <c r="BA3276" s="4"/>
      <c r="BB3276" s="4"/>
      <c r="BC3276" s="4"/>
      <c r="BD3276" s="4"/>
      <c r="BE3276" s="4"/>
      <c r="BF3276" s="4"/>
      <c r="BG3276" s="4"/>
      <c r="BH3276" s="4"/>
      <c r="BI3276" s="4"/>
      <c r="BJ3276" s="4"/>
      <c r="BK3276" s="4"/>
      <c r="BL3276" s="4"/>
      <c r="BM3276" s="4"/>
      <c r="BN3276" s="4"/>
      <c r="BO3276" s="4"/>
      <c r="BP3276" s="4"/>
      <c r="BQ3276" s="4"/>
      <c r="BR3276" s="4"/>
      <c r="BS3276" s="4"/>
      <c r="BT3276" s="4"/>
      <c r="BU3276" s="4"/>
      <c r="BV3276" s="4"/>
      <c r="BW3276" s="4"/>
      <c r="BZ3276" s="7"/>
      <c r="CF3276" s="7"/>
      <c r="CG3276" s="14"/>
      <c r="CH3276" s="7"/>
      <c r="CI3276" s="14"/>
      <c r="CJ3276" s="7"/>
      <c r="CK3276" s="14"/>
      <c r="CL3276" s="7"/>
      <c r="CM3276" s="14"/>
    </row>
    <row r="3277" spans="1:91" x14ac:dyDescent="0.3">
      <c r="A3277" s="10">
        <v>151</v>
      </c>
      <c r="B3277" s="36" t="s">
        <v>863</v>
      </c>
      <c r="G3277" s="36" t="s">
        <v>8705</v>
      </c>
      <c r="K3277" s="7"/>
      <c r="L3277" s="7" t="s">
        <v>834</v>
      </c>
      <c r="M3277" s="7" t="s">
        <v>5184</v>
      </c>
      <c r="N3277" s="4"/>
      <c r="O3277" s="4"/>
      <c r="P3277" s="4"/>
      <c r="Q3277" s="4"/>
      <c r="R3277" s="4"/>
      <c r="S3277" s="4"/>
      <c r="T3277" s="4"/>
      <c r="U3277" s="4"/>
      <c r="V3277" s="4"/>
      <c r="W3277" s="4"/>
      <c r="X3277" s="4"/>
      <c r="Y3277" s="4"/>
      <c r="Z3277" s="4"/>
      <c r="AA3277" s="4"/>
      <c r="AB3277" s="4"/>
      <c r="AC3277" s="4"/>
      <c r="AD3277" s="4"/>
      <c r="AE3277" s="4"/>
      <c r="AF3277" s="4"/>
      <c r="AG3277" s="4"/>
      <c r="AH3277" s="4"/>
      <c r="AI3277" s="4"/>
      <c r="AJ3277" s="4"/>
      <c r="AK3277" s="4"/>
      <c r="AL3277" s="4"/>
      <c r="AM3277" s="4"/>
      <c r="AN3277" s="4"/>
      <c r="AO3277" s="4"/>
      <c r="AP3277" s="4"/>
      <c r="AQ3277" s="4"/>
      <c r="AR3277" s="4"/>
      <c r="AS3277" s="4"/>
      <c r="AT3277" s="4"/>
      <c r="AU3277" s="4"/>
      <c r="AV3277" s="4"/>
      <c r="AW3277" s="4"/>
      <c r="AX3277" s="4"/>
      <c r="AY3277" s="4"/>
      <c r="AZ3277" s="4"/>
      <c r="BA3277" s="4"/>
      <c r="BB3277" s="4"/>
      <c r="BC3277" s="4"/>
      <c r="BD3277" s="4"/>
      <c r="BE3277" s="4"/>
      <c r="BF3277" s="4"/>
      <c r="BG3277" s="4"/>
      <c r="BH3277" s="4"/>
      <c r="BI3277" s="4"/>
      <c r="BJ3277" s="4"/>
      <c r="BK3277" s="4"/>
      <c r="BL3277" s="4"/>
      <c r="BM3277" s="4"/>
      <c r="BN3277" s="4"/>
      <c r="BO3277" s="4"/>
      <c r="BP3277" s="4"/>
      <c r="BQ3277" s="4"/>
      <c r="BR3277" s="4"/>
      <c r="BS3277" s="4"/>
      <c r="BT3277" s="4"/>
      <c r="BU3277" s="4"/>
      <c r="BV3277" s="4"/>
      <c r="BW3277" s="4"/>
      <c r="BZ3277" s="7"/>
      <c r="CF3277" s="7"/>
      <c r="CG3277" s="14"/>
      <c r="CH3277" s="7"/>
      <c r="CI3277" s="14"/>
      <c r="CJ3277" s="7"/>
      <c r="CK3277" s="14"/>
      <c r="CL3277" s="7"/>
      <c r="CM3277" s="14"/>
    </row>
    <row r="3278" spans="1:91" x14ac:dyDescent="0.3">
      <c r="A3278" s="10">
        <v>151</v>
      </c>
      <c r="B3278" s="36" t="s">
        <v>1066</v>
      </c>
      <c r="E3278" t="s">
        <v>953</v>
      </c>
      <c r="G3278" s="36" t="s">
        <v>8706</v>
      </c>
      <c r="K3278" s="7"/>
      <c r="L3278" s="7" t="s">
        <v>834</v>
      </c>
      <c r="M3278" s="7" t="s">
        <v>603</v>
      </c>
      <c r="N3278" s="4"/>
      <c r="O3278" s="4"/>
      <c r="P3278" s="4"/>
      <c r="Q3278" s="4"/>
      <c r="R3278" s="4"/>
      <c r="S3278" s="4"/>
      <c r="T3278" s="4"/>
      <c r="U3278" s="4"/>
      <c r="V3278" s="4"/>
      <c r="W3278" s="4"/>
      <c r="X3278" s="4"/>
      <c r="Y3278" s="4"/>
      <c r="Z3278" s="4"/>
      <c r="AA3278" s="4"/>
      <c r="AB3278" s="4"/>
      <c r="AC3278" s="4"/>
      <c r="AD3278" s="4"/>
      <c r="AE3278" s="4"/>
      <c r="AF3278" s="4"/>
      <c r="AG3278" s="4"/>
      <c r="AH3278" s="4"/>
      <c r="AI3278" s="4"/>
      <c r="AJ3278" s="4"/>
      <c r="AK3278" s="4"/>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4"/>
      <c r="BH3278" s="4"/>
      <c r="BI3278" s="4"/>
      <c r="BJ3278" s="4"/>
      <c r="BK3278" s="4"/>
      <c r="BL3278" s="4"/>
      <c r="BM3278" s="4"/>
      <c r="BN3278" s="4"/>
      <c r="BO3278" s="4"/>
      <c r="BP3278" s="4"/>
      <c r="BQ3278" s="4"/>
      <c r="BR3278" s="4"/>
      <c r="BS3278" s="4"/>
      <c r="BT3278" s="4"/>
      <c r="BU3278" s="4"/>
      <c r="BV3278" s="4"/>
      <c r="BW3278" s="4"/>
      <c r="BZ3278" s="7"/>
      <c r="CF3278" s="7"/>
      <c r="CG3278" s="14"/>
      <c r="CH3278" s="7"/>
      <c r="CI3278" s="14"/>
      <c r="CJ3278" s="7"/>
      <c r="CK3278" s="14"/>
      <c r="CL3278" s="7"/>
      <c r="CM3278" s="14"/>
    </row>
    <row r="3279" spans="1:91" x14ac:dyDescent="0.3">
      <c r="A3279" s="10">
        <v>151</v>
      </c>
      <c r="B3279" s="36" t="s">
        <v>860</v>
      </c>
      <c r="G3279" s="36" t="s">
        <v>8707</v>
      </c>
      <c r="K3279" s="7"/>
      <c r="L3279" s="7" t="s">
        <v>834</v>
      </c>
      <c r="M3279" s="7" t="s">
        <v>609</v>
      </c>
      <c r="N3279" s="4"/>
      <c r="O3279" s="4"/>
      <c r="P3279" s="4"/>
      <c r="Q3279" s="4"/>
      <c r="R3279" s="4"/>
      <c r="S3279" s="4"/>
      <c r="T3279" s="4"/>
      <c r="U3279" s="4"/>
      <c r="V3279" s="4"/>
      <c r="W3279" s="4"/>
      <c r="X3279" s="4"/>
      <c r="Y3279" s="4"/>
      <c r="Z3279" s="4"/>
      <c r="AA3279" s="4"/>
      <c r="AB3279" s="4"/>
      <c r="AC3279" s="4"/>
      <c r="AD3279" s="4"/>
      <c r="AE3279" s="4"/>
      <c r="AF3279" s="4"/>
      <c r="AG3279" s="4"/>
      <c r="AH3279" s="4"/>
      <c r="AI3279" s="4"/>
      <c r="AJ3279" s="4"/>
      <c r="AK3279" s="4"/>
      <c r="AL3279" s="4"/>
      <c r="AM3279" s="4"/>
      <c r="AN3279" s="4"/>
      <c r="AO3279" s="4"/>
      <c r="AP3279" s="4"/>
      <c r="AQ3279" s="4"/>
      <c r="AR3279" s="4"/>
      <c r="AS3279" s="4"/>
      <c r="AT3279" s="4"/>
      <c r="AU3279" s="4"/>
      <c r="AV3279" s="4"/>
      <c r="AW3279" s="4"/>
      <c r="AX3279" s="4"/>
      <c r="AY3279" s="4"/>
      <c r="AZ3279" s="4"/>
      <c r="BA3279" s="4"/>
      <c r="BB3279" s="4"/>
      <c r="BC3279" s="4"/>
      <c r="BD3279" s="4"/>
      <c r="BE3279" s="4"/>
      <c r="BF3279" s="4"/>
      <c r="BG3279" s="4"/>
      <c r="BH3279" s="4"/>
      <c r="BI3279" s="4"/>
      <c r="BJ3279" s="4"/>
      <c r="BK3279" s="4"/>
      <c r="BL3279" s="4"/>
      <c r="BM3279" s="4"/>
      <c r="BN3279" s="4"/>
      <c r="BO3279" s="4"/>
      <c r="BP3279" s="4"/>
      <c r="BQ3279" s="4"/>
      <c r="BR3279" s="4"/>
      <c r="BS3279" s="4"/>
      <c r="BT3279" s="4"/>
      <c r="BU3279" s="4"/>
      <c r="BV3279" s="4"/>
      <c r="BW3279" s="4"/>
      <c r="BZ3279" s="7"/>
      <c r="CF3279" s="7"/>
      <c r="CG3279" s="14"/>
      <c r="CH3279" s="7"/>
      <c r="CI3279" s="14"/>
      <c r="CJ3279" s="7"/>
      <c r="CK3279" s="14"/>
      <c r="CL3279" s="7"/>
      <c r="CM3279" s="14"/>
    </row>
    <row r="3280" spans="1:91" x14ac:dyDescent="0.3">
      <c r="A3280" s="10">
        <v>151</v>
      </c>
      <c r="B3280" s="36" t="s">
        <v>860</v>
      </c>
      <c r="G3280" s="36" t="s">
        <v>8708</v>
      </c>
      <c r="K3280" s="7"/>
      <c r="L3280" s="7" t="s">
        <v>834</v>
      </c>
      <c r="M3280" s="7" t="s">
        <v>609</v>
      </c>
      <c r="N3280" s="4"/>
      <c r="O3280" s="4"/>
      <c r="P3280" s="4"/>
      <c r="Q3280" s="4"/>
      <c r="R3280" s="4"/>
      <c r="S3280" s="4"/>
      <c r="T3280" s="4"/>
      <c r="U3280" s="4"/>
      <c r="V3280" s="4"/>
      <c r="W3280" s="4"/>
      <c r="X3280" s="4"/>
      <c r="Y3280" s="4"/>
      <c r="Z3280" s="4"/>
      <c r="AA3280" s="4"/>
      <c r="AB3280" s="4"/>
      <c r="AC3280" s="4"/>
      <c r="AD3280" s="4"/>
      <c r="AE3280" s="4"/>
      <c r="AF3280" s="4"/>
      <c r="AG3280" s="4"/>
      <c r="AH3280" s="4"/>
      <c r="AI3280" s="4"/>
      <c r="AJ3280" s="4"/>
      <c r="AK3280" s="4"/>
      <c r="AL3280" s="4"/>
      <c r="AM3280" s="4"/>
      <c r="AN3280" s="4"/>
      <c r="AO3280" s="4"/>
      <c r="AP3280" s="4"/>
      <c r="AQ3280" s="4"/>
      <c r="AR3280" s="4"/>
      <c r="AS3280" s="4"/>
      <c r="AT3280" s="4"/>
      <c r="AU3280" s="4"/>
      <c r="AV3280" s="4"/>
      <c r="AW3280" s="4"/>
      <c r="AX3280" s="4"/>
      <c r="AY3280" s="4"/>
      <c r="AZ3280" s="4"/>
      <c r="BA3280" s="4"/>
      <c r="BB3280" s="4"/>
      <c r="BC3280" s="4"/>
      <c r="BD3280" s="4"/>
      <c r="BE3280" s="4"/>
      <c r="BF3280" s="4"/>
      <c r="BG3280" s="4"/>
      <c r="BH3280" s="4"/>
      <c r="BI3280" s="4"/>
      <c r="BJ3280" s="4"/>
      <c r="BK3280" s="4"/>
      <c r="BL3280" s="4"/>
      <c r="BM3280" s="4"/>
      <c r="BN3280" s="4"/>
      <c r="BO3280" s="4"/>
      <c r="BP3280" s="4"/>
      <c r="BQ3280" s="4"/>
      <c r="BR3280" s="4"/>
      <c r="BS3280" s="4"/>
      <c r="BT3280" s="4"/>
      <c r="BU3280" s="4"/>
      <c r="BV3280" s="4"/>
      <c r="BW3280" s="4"/>
      <c r="BZ3280" s="7"/>
      <c r="CF3280" s="7"/>
      <c r="CG3280" s="14"/>
      <c r="CH3280" s="7"/>
      <c r="CI3280" s="14"/>
      <c r="CJ3280" s="7"/>
      <c r="CK3280" s="14"/>
      <c r="CL3280" s="7"/>
      <c r="CM3280" s="14"/>
    </row>
    <row r="3281" spans="1:91" x14ac:dyDescent="0.3">
      <c r="A3281" s="10">
        <v>151</v>
      </c>
      <c r="B3281" s="36" t="s">
        <v>1025</v>
      </c>
      <c r="E3281" t="s">
        <v>953</v>
      </c>
      <c r="G3281" s="36" t="s">
        <v>8709</v>
      </c>
      <c r="K3281" s="7"/>
      <c r="L3281" s="7" t="s">
        <v>834</v>
      </c>
      <c r="M3281" s="7" t="s">
        <v>603</v>
      </c>
      <c r="N3281" s="4"/>
      <c r="O3281" s="4"/>
      <c r="P3281" s="4"/>
      <c r="Q3281" s="4"/>
      <c r="R3281" s="4"/>
      <c r="S3281" s="4"/>
      <c r="T3281" s="4"/>
      <c r="U3281" s="4"/>
      <c r="V3281" s="4"/>
      <c r="W3281" s="4"/>
      <c r="X3281" s="4"/>
      <c r="Y3281" s="4"/>
      <c r="Z3281" s="4"/>
      <c r="AA3281" s="4"/>
      <c r="AB3281" s="4"/>
      <c r="AC3281" s="4"/>
      <c r="AD3281" s="4"/>
      <c r="AE3281" s="4"/>
      <c r="AF3281" s="4"/>
      <c r="AG3281" s="4"/>
      <c r="AH3281" s="4"/>
      <c r="AI3281" s="4"/>
      <c r="AJ3281" s="4"/>
      <c r="AK3281" s="4"/>
      <c r="AL3281" s="4"/>
      <c r="AM3281" s="4"/>
      <c r="AN3281" s="4"/>
      <c r="AO3281" s="4"/>
      <c r="AP3281" s="4"/>
      <c r="AQ3281" s="4"/>
      <c r="AR3281" s="4"/>
      <c r="AS3281" s="4"/>
      <c r="AT3281" s="4"/>
      <c r="AU3281" s="4"/>
      <c r="AV3281" s="4"/>
      <c r="AW3281" s="4"/>
      <c r="AX3281" s="4"/>
      <c r="AY3281" s="4"/>
      <c r="AZ3281" s="4"/>
      <c r="BA3281" s="4"/>
      <c r="BB3281" s="4"/>
      <c r="BC3281" s="4"/>
      <c r="BD3281" s="4"/>
      <c r="BE3281" s="4"/>
      <c r="BF3281" s="4"/>
      <c r="BG3281" s="4"/>
      <c r="BH3281" s="4"/>
      <c r="BI3281" s="4"/>
      <c r="BJ3281" s="4"/>
      <c r="BK3281" s="4"/>
      <c r="BL3281" s="4"/>
      <c r="BM3281" s="4"/>
      <c r="BN3281" s="4"/>
      <c r="BO3281" s="4"/>
      <c r="BP3281" s="4"/>
      <c r="BQ3281" s="4"/>
      <c r="BR3281" s="4"/>
      <c r="BS3281" s="4"/>
      <c r="BT3281" s="4"/>
      <c r="BU3281" s="4"/>
      <c r="BV3281" s="4"/>
      <c r="BW3281" s="4"/>
      <c r="BZ3281" s="7"/>
      <c r="CF3281" s="7"/>
      <c r="CG3281" s="14"/>
      <c r="CH3281" s="7"/>
      <c r="CI3281" s="14"/>
      <c r="CJ3281" s="7"/>
      <c r="CK3281" s="14"/>
      <c r="CL3281" s="7"/>
      <c r="CM3281" s="14"/>
    </row>
    <row r="3282" spans="1:91" x14ac:dyDescent="0.3">
      <c r="A3282" s="10">
        <v>151</v>
      </c>
      <c r="B3282" s="36" t="s">
        <v>860</v>
      </c>
      <c r="G3282" s="36" t="s">
        <v>8710</v>
      </c>
      <c r="K3282" s="7"/>
      <c r="L3282" s="7" t="s">
        <v>834</v>
      </c>
      <c r="M3282" s="7" t="s">
        <v>684</v>
      </c>
      <c r="N3282" s="4"/>
      <c r="O3282" s="4"/>
      <c r="P3282" s="4"/>
      <c r="Q3282" s="4"/>
      <c r="R3282" s="4"/>
      <c r="S3282" s="4"/>
      <c r="T3282" s="4"/>
      <c r="U3282" s="4"/>
      <c r="V3282" s="4"/>
      <c r="W3282" s="4"/>
      <c r="X3282" s="4"/>
      <c r="Y3282" s="4"/>
      <c r="Z3282" s="4"/>
      <c r="AA3282" s="4"/>
      <c r="AB3282" s="4"/>
      <c r="AC3282" s="4"/>
      <c r="AD3282" s="4"/>
      <c r="AE3282" s="4"/>
      <c r="AF3282" s="4"/>
      <c r="AG3282" s="4"/>
      <c r="AH3282" s="4"/>
      <c r="AI3282" s="4"/>
      <c r="AJ3282" s="4"/>
      <c r="AK3282" s="4"/>
      <c r="AL3282" s="4"/>
      <c r="AM3282" s="4"/>
      <c r="AN3282" s="4"/>
      <c r="AO3282" s="4"/>
      <c r="AP3282" s="4"/>
      <c r="AQ3282" s="4"/>
      <c r="AR3282" s="4"/>
      <c r="AS3282" s="4"/>
      <c r="AT3282" s="4"/>
      <c r="AU3282" s="4"/>
      <c r="AV3282" s="4"/>
      <c r="AW3282" s="4"/>
      <c r="AX3282" s="4"/>
      <c r="AY3282" s="4"/>
      <c r="AZ3282" s="4"/>
      <c r="BA3282" s="4"/>
      <c r="BB3282" s="4"/>
      <c r="BC3282" s="4"/>
      <c r="BD3282" s="4"/>
      <c r="BE3282" s="4"/>
      <c r="BF3282" s="4"/>
      <c r="BG3282" s="4"/>
      <c r="BH3282" s="4"/>
      <c r="BI3282" s="4"/>
      <c r="BJ3282" s="4"/>
      <c r="BK3282" s="4"/>
      <c r="BL3282" s="4"/>
      <c r="BM3282" s="4"/>
      <c r="BN3282" s="4"/>
      <c r="BO3282" s="4"/>
      <c r="BP3282" s="4"/>
      <c r="BQ3282" s="4"/>
      <c r="BR3282" s="4"/>
      <c r="BS3282" s="4"/>
      <c r="BT3282" s="4"/>
      <c r="BU3282" s="4"/>
      <c r="BV3282" s="4"/>
      <c r="BW3282" s="4"/>
      <c r="BZ3282" s="7"/>
      <c r="CF3282" s="7"/>
      <c r="CG3282" s="14"/>
      <c r="CH3282" s="7"/>
      <c r="CI3282" s="14"/>
      <c r="CJ3282" s="7"/>
      <c r="CK3282" s="14"/>
      <c r="CL3282" s="7"/>
      <c r="CM3282" s="14"/>
    </row>
    <row r="3283" spans="1:91" x14ac:dyDescent="0.3">
      <c r="A3283" s="10">
        <v>151</v>
      </c>
      <c r="B3283" s="36" t="s">
        <v>1025</v>
      </c>
      <c r="E3283" t="s">
        <v>8620</v>
      </c>
      <c r="G3283" s="36" t="s">
        <v>8711</v>
      </c>
      <c r="K3283" s="7"/>
      <c r="L3283" s="7" t="s">
        <v>834</v>
      </c>
      <c r="M3283" s="7" t="s">
        <v>8620</v>
      </c>
      <c r="N3283" s="4"/>
      <c r="O3283" s="4"/>
      <c r="P3283" s="4"/>
      <c r="Q3283" s="4"/>
      <c r="R3283" s="4"/>
      <c r="S3283" s="4"/>
      <c r="T3283" s="4"/>
      <c r="U3283" s="4"/>
      <c r="V3283" s="4"/>
      <c r="W3283" s="4"/>
      <c r="X3283" s="4"/>
      <c r="Y3283" s="4"/>
      <c r="Z3283" s="4"/>
      <c r="AA3283" s="4"/>
      <c r="AB3283" s="4"/>
      <c r="AC3283" s="4"/>
      <c r="AD3283" s="4"/>
      <c r="AE3283" s="4"/>
      <c r="AF3283" s="4"/>
      <c r="AG3283" s="4"/>
      <c r="AH3283" s="4"/>
      <c r="AI3283" s="4"/>
      <c r="AJ3283" s="4"/>
      <c r="AK3283" s="4"/>
      <c r="AL3283" s="4"/>
      <c r="AM3283" s="4"/>
      <c r="AN3283" s="4"/>
      <c r="AO3283" s="4"/>
      <c r="AP3283" s="4"/>
      <c r="AQ3283" s="4"/>
      <c r="AR3283" s="4"/>
      <c r="AS3283" s="4"/>
      <c r="AT3283" s="4"/>
      <c r="AU3283" s="4"/>
      <c r="AV3283" s="4"/>
      <c r="AW3283" s="4"/>
      <c r="AX3283" s="4"/>
      <c r="AY3283" s="4"/>
      <c r="AZ3283" s="4"/>
      <c r="BA3283" s="4"/>
      <c r="BB3283" s="4"/>
      <c r="BC3283" s="4"/>
      <c r="BD3283" s="4"/>
      <c r="BE3283" s="4"/>
      <c r="BF3283" s="4"/>
      <c r="BG3283" s="4"/>
      <c r="BH3283" s="4"/>
      <c r="BI3283" s="4"/>
      <c r="BJ3283" s="4"/>
      <c r="BK3283" s="4"/>
      <c r="BL3283" s="4"/>
      <c r="BM3283" s="4"/>
      <c r="BN3283" s="4"/>
      <c r="BO3283" s="4"/>
      <c r="BP3283" s="4"/>
      <c r="BQ3283" s="4"/>
      <c r="BR3283" s="4"/>
      <c r="BS3283" s="4"/>
      <c r="BT3283" s="4"/>
      <c r="BU3283" s="4"/>
      <c r="BV3283" s="4"/>
      <c r="BW3283" s="4"/>
      <c r="BZ3283" s="7"/>
      <c r="CF3283" s="7"/>
      <c r="CG3283" s="14"/>
      <c r="CH3283" s="7"/>
      <c r="CI3283" s="14"/>
      <c r="CJ3283" s="7"/>
      <c r="CK3283" s="14"/>
      <c r="CL3283" s="7"/>
      <c r="CM3283" s="14"/>
    </row>
    <row r="3284" spans="1:91" x14ac:dyDescent="0.3">
      <c r="A3284" s="10" t="s">
        <v>6039</v>
      </c>
      <c r="B3284" s="39" t="s">
        <v>886</v>
      </c>
      <c r="E3284" t="s">
        <v>953</v>
      </c>
      <c r="G3284" s="36" t="s">
        <v>2610</v>
      </c>
      <c r="K3284" s="7"/>
      <c r="L3284" s="7" t="s">
        <v>834</v>
      </c>
      <c r="M3284" s="7" t="s">
        <v>603</v>
      </c>
      <c r="N3284" s="4"/>
      <c r="O3284" s="4"/>
      <c r="P3284" s="4"/>
      <c r="Q3284" s="4"/>
      <c r="R3284" s="4"/>
      <c r="S3284" s="4"/>
      <c r="T3284" s="4"/>
      <c r="U3284" s="4"/>
      <c r="V3284" s="4"/>
      <c r="W3284" s="4"/>
      <c r="X3284" s="4"/>
      <c r="Y3284" s="4"/>
      <c r="Z3284" s="4"/>
      <c r="AA3284" s="4"/>
      <c r="AB3284" s="4"/>
      <c r="AC3284" s="4"/>
      <c r="AD3284" s="4"/>
      <c r="AE3284" s="4"/>
      <c r="AF3284" s="4"/>
      <c r="AG3284" s="4"/>
      <c r="AH3284" s="4"/>
      <c r="AI3284" s="4"/>
      <c r="AJ3284" s="4"/>
      <c r="AK3284" s="4"/>
      <c r="AL3284" s="4"/>
      <c r="AM3284" s="4"/>
      <c r="AN3284" s="4"/>
      <c r="AO3284" s="4"/>
      <c r="AP3284" s="4"/>
      <c r="AQ3284" s="4"/>
      <c r="AR3284" s="4"/>
      <c r="AS3284" s="4"/>
      <c r="AT3284" s="4"/>
      <c r="AU3284" s="4"/>
      <c r="AV3284" s="4"/>
      <c r="AW3284" s="4"/>
      <c r="AX3284" s="4"/>
      <c r="AY3284" s="4"/>
      <c r="AZ3284" s="4"/>
      <c r="BA3284" s="4"/>
      <c r="BB3284" s="4"/>
      <c r="BC3284" s="4"/>
      <c r="BD3284" s="4"/>
      <c r="BE3284" s="4"/>
      <c r="BF3284" s="4"/>
      <c r="BG3284" s="4"/>
      <c r="BH3284" s="4"/>
      <c r="BI3284" s="4"/>
      <c r="BJ3284" s="4"/>
      <c r="BK3284" s="4"/>
      <c r="BL3284" s="4"/>
      <c r="BM3284" s="4"/>
      <c r="BN3284" s="4"/>
      <c r="BO3284" s="4"/>
      <c r="BP3284" s="4"/>
      <c r="BQ3284" s="4"/>
      <c r="BR3284" s="4"/>
      <c r="BS3284" s="4"/>
      <c r="BT3284" s="4"/>
      <c r="BU3284" s="4"/>
      <c r="BV3284" s="4"/>
      <c r="BW3284" s="4"/>
      <c r="BZ3284" s="7"/>
      <c r="CF3284" s="7"/>
      <c r="CG3284" s="14"/>
      <c r="CH3284" s="7"/>
      <c r="CI3284" s="14"/>
      <c r="CJ3284" s="7"/>
      <c r="CK3284" s="14"/>
      <c r="CL3284" s="7"/>
      <c r="CM3284" s="14"/>
    </row>
    <row r="3285" spans="1:91" x14ac:dyDescent="0.3">
      <c r="A3285" s="10">
        <v>151</v>
      </c>
      <c r="B3285" s="36" t="s">
        <v>863</v>
      </c>
      <c r="G3285" s="36" t="s">
        <v>8712</v>
      </c>
      <c r="K3285" s="7"/>
      <c r="L3285" s="7" t="s">
        <v>834</v>
      </c>
      <c r="M3285" s="7" t="s">
        <v>5184</v>
      </c>
      <c r="N3285" s="4"/>
      <c r="O3285" s="4"/>
      <c r="P3285" s="4"/>
      <c r="Q3285" s="4"/>
      <c r="R3285" s="4"/>
      <c r="S3285" s="4"/>
      <c r="T3285" s="4"/>
      <c r="U3285" s="4"/>
      <c r="V3285" s="4"/>
      <c r="W3285" s="4"/>
      <c r="X3285" s="4"/>
      <c r="Y3285" s="4"/>
      <c r="Z3285" s="4"/>
      <c r="AA3285" s="4"/>
      <c r="AB3285" s="4"/>
      <c r="AC3285" s="4"/>
      <c r="AD3285" s="4"/>
      <c r="AE3285" s="4"/>
      <c r="AF3285" s="4"/>
      <c r="AG3285" s="4"/>
      <c r="AH3285" s="4"/>
      <c r="AI3285" s="4"/>
      <c r="AJ3285" s="4"/>
      <c r="AK3285" s="4"/>
      <c r="AL3285" s="4"/>
      <c r="AM3285" s="4"/>
      <c r="AN3285" s="4"/>
      <c r="AO3285" s="4"/>
      <c r="AP3285" s="4"/>
      <c r="AQ3285" s="4"/>
      <c r="AR3285" s="4"/>
      <c r="AS3285" s="4"/>
      <c r="AT3285" s="4"/>
      <c r="AU3285" s="4"/>
      <c r="AV3285" s="4"/>
      <c r="AW3285" s="4"/>
      <c r="AX3285" s="4"/>
      <c r="AY3285" s="4"/>
      <c r="AZ3285" s="4"/>
      <c r="BA3285" s="4"/>
      <c r="BB3285" s="4"/>
      <c r="BC3285" s="4"/>
      <c r="BD3285" s="4"/>
      <c r="BE3285" s="4"/>
      <c r="BF3285" s="4"/>
      <c r="BG3285" s="4"/>
      <c r="BH3285" s="4"/>
      <c r="BI3285" s="4"/>
      <c r="BJ3285" s="4"/>
      <c r="BK3285" s="4"/>
      <c r="BL3285" s="4"/>
      <c r="BM3285" s="4"/>
      <c r="BN3285" s="4"/>
      <c r="BO3285" s="4"/>
      <c r="BP3285" s="4"/>
      <c r="BQ3285" s="4"/>
      <c r="BR3285" s="4"/>
      <c r="BS3285" s="4"/>
      <c r="BT3285" s="4"/>
      <c r="BU3285" s="4"/>
      <c r="BV3285" s="4"/>
      <c r="BW3285" s="4"/>
      <c r="BZ3285" s="7"/>
      <c r="CF3285" s="7"/>
      <c r="CG3285" s="14"/>
      <c r="CH3285" s="7"/>
      <c r="CI3285" s="14"/>
      <c r="CJ3285" s="7"/>
      <c r="CK3285" s="14"/>
      <c r="CL3285" s="7"/>
      <c r="CM3285" s="14"/>
    </row>
    <row r="3286" spans="1:91" x14ac:dyDescent="0.3">
      <c r="A3286" s="10">
        <v>151</v>
      </c>
      <c r="B3286" s="36" t="s">
        <v>863</v>
      </c>
      <c r="G3286" s="36" t="s">
        <v>8713</v>
      </c>
      <c r="K3286" s="7"/>
      <c r="L3286" s="7" t="s">
        <v>834</v>
      </c>
      <c r="M3286" s="7" t="s">
        <v>5184</v>
      </c>
      <c r="N3286" s="4"/>
      <c r="O3286" s="4"/>
      <c r="P3286" s="4"/>
      <c r="Q3286" s="4"/>
      <c r="R3286" s="4"/>
      <c r="S3286" s="4"/>
      <c r="T3286" s="4"/>
      <c r="U3286" s="4"/>
      <c r="V3286" s="4"/>
      <c r="W3286" s="4"/>
      <c r="X3286" s="4"/>
      <c r="Y3286" s="4"/>
      <c r="Z3286" s="4"/>
      <c r="AA3286" s="4"/>
      <c r="AB3286" s="4"/>
      <c r="AC3286" s="4"/>
      <c r="AD3286" s="4"/>
      <c r="AE3286" s="4"/>
      <c r="AF3286" s="4"/>
      <c r="AG3286" s="4"/>
      <c r="AH3286" s="4"/>
      <c r="AI3286" s="4"/>
      <c r="AJ3286" s="4"/>
      <c r="AK3286" s="4"/>
      <c r="AL3286" s="4"/>
      <c r="AM3286" s="4"/>
      <c r="AN3286" s="4"/>
      <c r="AO3286" s="4"/>
      <c r="AP3286" s="4"/>
      <c r="AQ3286" s="4"/>
      <c r="AR3286" s="4"/>
      <c r="AS3286" s="4"/>
      <c r="AT3286" s="4"/>
      <c r="AU3286" s="4"/>
      <c r="AV3286" s="4"/>
      <c r="AW3286" s="4"/>
      <c r="AX3286" s="4"/>
      <c r="AY3286" s="4"/>
      <c r="AZ3286" s="4"/>
      <c r="BA3286" s="4"/>
      <c r="BB3286" s="4"/>
      <c r="BC3286" s="4"/>
      <c r="BD3286" s="4"/>
      <c r="BE3286" s="4"/>
      <c r="BF3286" s="4"/>
      <c r="BG3286" s="4"/>
      <c r="BH3286" s="4"/>
      <c r="BI3286" s="4"/>
      <c r="BJ3286" s="4"/>
      <c r="BK3286" s="4"/>
      <c r="BL3286" s="4"/>
      <c r="BM3286" s="4"/>
      <c r="BN3286" s="4"/>
      <c r="BO3286" s="4"/>
      <c r="BP3286" s="4"/>
      <c r="BQ3286" s="4"/>
      <c r="BR3286" s="4"/>
      <c r="BS3286" s="4"/>
      <c r="BT3286" s="4"/>
      <c r="BU3286" s="4"/>
      <c r="BV3286" s="4"/>
      <c r="BW3286" s="4"/>
      <c r="BZ3286" s="7"/>
      <c r="CF3286" s="7"/>
      <c r="CG3286" s="14"/>
      <c r="CH3286" s="7"/>
      <c r="CI3286" s="14"/>
      <c r="CJ3286" s="7"/>
      <c r="CK3286" s="14"/>
      <c r="CL3286" s="7"/>
      <c r="CM3286" s="14"/>
    </row>
    <row r="3287" spans="1:91" x14ac:dyDescent="0.3">
      <c r="A3287" s="10">
        <v>151</v>
      </c>
      <c r="B3287" s="36" t="s">
        <v>848</v>
      </c>
      <c r="G3287" s="36" t="s">
        <v>8714</v>
      </c>
      <c r="K3287" s="7"/>
      <c r="L3287" s="7" t="s">
        <v>834</v>
      </c>
      <c r="M3287" s="7" t="s">
        <v>618</v>
      </c>
      <c r="N3287" s="4"/>
      <c r="O3287" s="4"/>
      <c r="P3287" s="4"/>
      <c r="Q3287" s="4"/>
      <c r="R3287" s="4"/>
      <c r="S3287" s="4"/>
      <c r="T3287" s="4"/>
      <c r="U3287" s="4"/>
      <c r="V3287" s="4"/>
      <c r="W3287" s="4"/>
      <c r="X3287" s="4"/>
      <c r="Y3287" s="4"/>
      <c r="Z3287" s="4"/>
      <c r="AA3287" s="4"/>
      <c r="AB3287" s="4"/>
      <c r="AC3287" s="4"/>
      <c r="AD3287" s="4"/>
      <c r="AE3287" s="4"/>
      <c r="AF3287" s="4"/>
      <c r="AG3287" s="4"/>
      <c r="AH3287" s="4"/>
      <c r="AI3287" s="4"/>
      <c r="AJ3287" s="4"/>
      <c r="AK3287" s="4"/>
      <c r="AL3287" s="4"/>
      <c r="AM3287" s="4"/>
      <c r="AN3287" s="4"/>
      <c r="AO3287" s="4"/>
      <c r="AP3287" s="4"/>
      <c r="AQ3287" s="4"/>
      <c r="AR3287" s="4"/>
      <c r="AS3287" s="4"/>
      <c r="AT3287" s="4"/>
      <c r="AU3287" s="4"/>
      <c r="AV3287" s="4"/>
      <c r="AW3287" s="4"/>
      <c r="AX3287" s="4"/>
      <c r="AY3287" s="4"/>
      <c r="AZ3287" s="4"/>
      <c r="BA3287" s="4"/>
      <c r="BB3287" s="4"/>
      <c r="BC3287" s="4"/>
      <c r="BD3287" s="4"/>
      <c r="BE3287" s="4"/>
      <c r="BF3287" s="4"/>
      <c r="BG3287" s="4"/>
      <c r="BH3287" s="4"/>
      <c r="BI3287" s="4"/>
      <c r="BJ3287" s="4"/>
      <c r="BK3287" s="4"/>
      <c r="BL3287" s="4"/>
      <c r="BM3287" s="4"/>
      <c r="BN3287" s="4"/>
      <c r="BO3287" s="4"/>
      <c r="BP3287" s="4"/>
      <c r="BQ3287" s="4"/>
      <c r="BR3287" s="4"/>
      <c r="BS3287" s="4"/>
      <c r="BT3287" s="4"/>
      <c r="BU3287" s="4"/>
      <c r="BV3287" s="4"/>
      <c r="BW3287" s="4"/>
      <c r="BZ3287" s="7"/>
      <c r="CF3287" s="7"/>
      <c r="CG3287" s="14"/>
      <c r="CH3287" s="7"/>
      <c r="CI3287" s="14"/>
      <c r="CJ3287" s="7"/>
      <c r="CK3287" s="14"/>
      <c r="CL3287" s="7"/>
      <c r="CM3287" s="14"/>
    </row>
    <row r="3288" spans="1:91" x14ac:dyDescent="0.3">
      <c r="A3288" s="10">
        <v>151</v>
      </c>
      <c r="B3288" s="36" t="s">
        <v>1058</v>
      </c>
      <c r="E3288" t="s">
        <v>953</v>
      </c>
      <c r="G3288" s="36" t="s">
        <v>8715</v>
      </c>
      <c r="K3288" s="7"/>
      <c r="L3288" s="7" t="s">
        <v>834</v>
      </c>
      <c r="M3288" s="7" t="s">
        <v>603</v>
      </c>
      <c r="N3288" s="4"/>
      <c r="O3288" s="4"/>
      <c r="P3288" s="4"/>
      <c r="Q3288" s="4"/>
      <c r="R3288" s="4"/>
      <c r="S3288" s="4"/>
      <c r="T3288" s="4"/>
      <c r="U3288" s="4"/>
      <c r="V3288" s="4"/>
      <c r="W3288" s="4"/>
      <c r="X3288" s="4"/>
      <c r="Y3288" s="4"/>
      <c r="Z3288" s="4"/>
      <c r="AA3288" s="4"/>
      <c r="AB3288" s="4"/>
      <c r="AC3288" s="4"/>
      <c r="AD3288" s="4"/>
      <c r="AE3288" s="4"/>
      <c r="AF3288" s="4"/>
      <c r="AG3288" s="4"/>
      <c r="AH3288" s="4"/>
      <c r="AI3288" s="4"/>
      <c r="AJ3288" s="4"/>
      <c r="AK3288" s="4"/>
      <c r="AL3288" s="4"/>
      <c r="AM3288" s="4"/>
      <c r="AN3288" s="4"/>
      <c r="AO3288" s="4"/>
      <c r="AP3288" s="4"/>
      <c r="AQ3288" s="4"/>
      <c r="AR3288" s="4"/>
      <c r="AS3288" s="4"/>
      <c r="AT3288" s="4"/>
      <c r="AU3288" s="4"/>
      <c r="AV3288" s="4"/>
      <c r="AW3288" s="4"/>
      <c r="AX3288" s="4"/>
      <c r="AY3288" s="4"/>
      <c r="AZ3288" s="4"/>
      <c r="BA3288" s="4"/>
      <c r="BB3288" s="4"/>
      <c r="BC3288" s="4"/>
      <c r="BD3288" s="4"/>
      <c r="BE3288" s="4"/>
      <c r="BF3288" s="4"/>
      <c r="BG3288" s="4"/>
      <c r="BH3288" s="4"/>
      <c r="BI3288" s="4"/>
      <c r="BJ3288" s="4"/>
      <c r="BK3288" s="4"/>
      <c r="BL3288" s="4"/>
      <c r="BM3288" s="4"/>
      <c r="BN3288" s="4"/>
      <c r="BO3288" s="4"/>
      <c r="BP3288" s="4"/>
      <c r="BQ3288" s="4"/>
      <c r="BR3288" s="4"/>
      <c r="BS3288" s="4"/>
      <c r="BT3288" s="4"/>
      <c r="BU3288" s="4"/>
      <c r="BV3288" s="4"/>
      <c r="BW3288" s="4"/>
      <c r="BZ3288" s="7"/>
      <c r="CF3288" s="7"/>
      <c r="CG3288" s="14"/>
      <c r="CH3288" s="7"/>
      <c r="CI3288" s="14"/>
      <c r="CJ3288" s="7"/>
      <c r="CK3288" s="14"/>
      <c r="CL3288" s="7"/>
      <c r="CM3288" s="14"/>
    </row>
    <row r="3289" spans="1:91" x14ac:dyDescent="0.3">
      <c r="A3289" s="10">
        <v>151</v>
      </c>
      <c r="B3289" s="36" t="s">
        <v>1176</v>
      </c>
      <c r="E3289" t="s">
        <v>953</v>
      </c>
      <c r="G3289" s="36" t="s">
        <v>8716</v>
      </c>
      <c r="K3289" s="7"/>
      <c r="L3289" s="7" t="s">
        <v>834</v>
      </c>
      <c r="M3289" s="7" t="s">
        <v>603</v>
      </c>
      <c r="N3289" s="4"/>
      <c r="O3289" s="4"/>
      <c r="P3289" s="4"/>
      <c r="Q3289" s="4"/>
      <c r="R3289" s="4"/>
      <c r="S3289" s="4"/>
      <c r="T3289" s="4"/>
      <c r="U3289" s="4"/>
      <c r="V3289" s="4"/>
      <c r="W3289" s="4"/>
      <c r="X3289" s="4"/>
      <c r="Y3289" s="4"/>
      <c r="Z3289" s="4"/>
      <c r="AA3289" s="4"/>
      <c r="AB3289" s="4"/>
      <c r="AC3289" s="4"/>
      <c r="AD3289" s="4"/>
      <c r="AE3289" s="4"/>
      <c r="AF3289" s="4"/>
      <c r="AG3289" s="4"/>
      <c r="AH3289" s="4"/>
      <c r="AI3289" s="4"/>
      <c r="AJ3289" s="4"/>
      <c r="AK3289" s="4"/>
      <c r="AL3289" s="4"/>
      <c r="AM3289" s="4"/>
      <c r="AN3289" s="4"/>
      <c r="AO3289" s="4"/>
      <c r="AP3289" s="4"/>
      <c r="AQ3289" s="4"/>
      <c r="AR3289" s="4"/>
      <c r="AS3289" s="4"/>
      <c r="AT3289" s="4"/>
      <c r="AU3289" s="4"/>
      <c r="AV3289" s="4"/>
      <c r="AW3289" s="4"/>
      <c r="AX3289" s="4"/>
      <c r="AY3289" s="4"/>
      <c r="AZ3289" s="4"/>
      <c r="BA3289" s="4"/>
      <c r="BB3289" s="4"/>
      <c r="BC3289" s="4"/>
      <c r="BD3289" s="4"/>
      <c r="BE3289" s="4"/>
      <c r="BF3289" s="4"/>
      <c r="BG3289" s="4"/>
      <c r="BH3289" s="4"/>
      <c r="BI3289" s="4"/>
      <c r="BJ3289" s="4"/>
      <c r="BK3289" s="4"/>
      <c r="BL3289" s="4"/>
      <c r="BM3289" s="4"/>
      <c r="BN3289" s="4"/>
      <c r="BO3289" s="4"/>
      <c r="BP3289" s="4"/>
      <c r="BQ3289" s="4"/>
      <c r="BR3289" s="4"/>
      <c r="BS3289" s="4"/>
      <c r="BT3289" s="4"/>
      <c r="BU3289" s="4"/>
      <c r="BV3289" s="4"/>
      <c r="BW3289" s="4"/>
      <c r="BZ3289" s="7"/>
      <c r="CF3289" s="7"/>
      <c r="CG3289" s="14"/>
      <c r="CH3289" s="7"/>
      <c r="CI3289" s="14"/>
      <c r="CJ3289" s="7"/>
      <c r="CK3289" s="14"/>
      <c r="CL3289" s="7"/>
      <c r="CM3289" s="14"/>
    </row>
    <row r="3290" spans="1:91" x14ac:dyDescent="0.3">
      <c r="A3290" s="10">
        <v>151</v>
      </c>
      <c r="B3290" s="36" t="s">
        <v>863</v>
      </c>
      <c r="G3290" s="36" t="s">
        <v>8717</v>
      </c>
      <c r="K3290" s="7"/>
      <c r="L3290" s="7" t="s">
        <v>834</v>
      </c>
      <c r="M3290" s="7" t="s">
        <v>8634</v>
      </c>
      <c r="N3290" s="4"/>
      <c r="O3290" s="4"/>
      <c r="P3290" s="4"/>
      <c r="Q3290" s="4"/>
      <c r="R3290" s="4"/>
      <c r="S3290" s="4"/>
      <c r="T3290" s="4"/>
      <c r="U3290" s="4"/>
      <c r="V3290" s="4"/>
      <c r="W3290" s="4"/>
      <c r="X3290" s="4"/>
      <c r="Y3290" s="4"/>
      <c r="Z3290" s="4"/>
      <c r="AA3290" s="4"/>
      <c r="AB3290" s="4"/>
      <c r="AC3290" s="4"/>
      <c r="AD3290" s="4"/>
      <c r="AE3290" s="4"/>
      <c r="AF3290" s="4"/>
      <c r="AG3290" s="4"/>
      <c r="AH3290" s="4"/>
      <c r="AI3290" s="4"/>
      <c r="AJ3290" s="4"/>
      <c r="AK3290" s="4"/>
      <c r="AL3290" s="4"/>
      <c r="AM3290" s="4"/>
      <c r="AN3290" s="4"/>
      <c r="AO3290" s="4"/>
      <c r="AP3290" s="4"/>
      <c r="AQ3290" s="4"/>
      <c r="AR3290" s="4"/>
      <c r="AS3290" s="4"/>
      <c r="AT3290" s="4"/>
      <c r="AU3290" s="4"/>
      <c r="AV3290" s="4"/>
      <c r="AW3290" s="4"/>
      <c r="AX3290" s="4"/>
      <c r="AY3290" s="4"/>
      <c r="AZ3290" s="4"/>
      <c r="BA3290" s="4"/>
      <c r="BB3290" s="4"/>
      <c r="BC3290" s="4"/>
      <c r="BD3290" s="4"/>
      <c r="BE3290" s="4"/>
      <c r="BF3290" s="4"/>
      <c r="BG3290" s="4"/>
      <c r="BH3290" s="4"/>
      <c r="BI3290" s="4"/>
      <c r="BJ3290" s="4"/>
      <c r="BK3290" s="4"/>
      <c r="BL3290" s="4"/>
      <c r="BM3290" s="4"/>
      <c r="BN3290" s="4"/>
      <c r="BO3290" s="4"/>
      <c r="BP3290" s="4"/>
      <c r="BQ3290" s="4"/>
      <c r="BR3290" s="4"/>
      <c r="BS3290" s="4"/>
      <c r="BT3290" s="4"/>
      <c r="BU3290" s="4"/>
      <c r="BV3290" s="4"/>
      <c r="BW3290" s="4"/>
      <c r="BZ3290" s="7"/>
      <c r="CF3290" s="7"/>
      <c r="CG3290" s="14"/>
      <c r="CH3290" s="7"/>
      <c r="CI3290" s="14"/>
      <c r="CJ3290" s="7"/>
      <c r="CK3290" s="14"/>
      <c r="CL3290" s="7"/>
      <c r="CM3290" s="14"/>
    </row>
    <row r="3291" spans="1:91" x14ac:dyDescent="0.3">
      <c r="A3291" s="10">
        <v>151</v>
      </c>
      <c r="B3291" s="36" t="s">
        <v>863</v>
      </c>
      <c r="E3291" t="s">
        <v>8620</v>
      </c>
      <c r="G3291" s="36" t="s">
        <v>8718</v>
      </c>
      <c r="K3291" s="7"/>
      <c r="L3291" s="7" t="s">
        <v>834</v>
      </c>
      <c r="M3291" s="7" t="s">
        <v>8620</v>
      </c>
      <c r="N3291" s="4"/>
      <c r="O3291" s="4"/>
      <c r="P3291" s="4"/>
      <c r="Q3291" s="4"/>
      <c r="R3291" s="4"/>
      <c r="S3291" s="4"/>
      <c r="T3291" s="4"/>
      <c r="U3291" s="4"/>
      <c r="V3291" s="4"/>
      <c r="W3291" s="4"/>
      <c r="X3291" s="4"/>
      <c r="Y3291" s="4"/>
      <c r="Z3291" s="4"/>
      <c r="AA3291" s="4"/>
      <c r="AB3291" s="4"/>
      <c r="AC3291" s="4"/>
      <c r="AD3291" s="4"/>
      <c r="AE3291" s="4"/>
      <c r="AF3291" s="4"/>
      <c r="AG3291" s="4"/>
      <c r="AH3291" s="4"/>
      <c r="AI3291" s="4"/>
      <c r="AJ3291" s="4"/>
      <c r="AK3291" s="4"/>
      <c r="AL3291" s="4"/>
      <c r="AM3291" s="4"/>
      <c r="AN3291" s="4"/>
      <c r="AO3291" s="4"/>
      <c r="AP3291" s="4"/>
      <c r="AQ3291" s="4"/>
      <c r="AR3291" s="4"/>
      <c r="AS3291" s="4"/>
      <c r="AT3291" s="4"/>
      <c r="AU3291" s="4"/>
      <c r="AV3291" s="4"/>
      <c r="AW3291" s="4"/>
      <c r="AX3291" s="4"/>
      <c r="AY3291" s="4"/>
      <c r="AZ3291" s="4"/>
      <c r="BA3291" s="4"/>
      <c r="BB3291" s="4"/>
      <c r="BC3291" s="4"/>
      <c r="BD3291" s="4"/>
      <c r="BE3291" s="4"/>
      <c r="BF3291" s="4"/>
      <c r="BG3291" s="4"/>
      <c r="BH3291" s="4"/>
      <c r="BI3291" s="4"/>
      <c r="BJ3291" s="4"/>
      <c r="BK3291" s="4"/>
      <c r="BL3291" s="4"/>
      <c r="BM3291" s="4"/>
      <c r="BN3291" s="4"/>
      <c r="BO3291" s="4"/>
      <c r="BP3291" s="4"/>
      <c r="BQ3291" s="4"/>
      <c r="BR3291" s="4"/>
      <c r="BS3291" s="4"/>
      <c r="BT3291" s="4"/>
      <c r="BU3291" s="4"/>
      <c r="BV3291" s="4"/>
      <c r="BW3291" s="4"/>
      <c r="BZ3291" s="7"/>
      <c r="CF3291" s="7"/>
      <c r="CG3291" s="14"/>
      <c r="CH3291" s="7"/>
      <c r="CI3291" s="14"/>
      <c r="CJ3291" s="7"/>
      <c r="CK3291" s="14"/>
      <c r="CL3291" s="7"/>
      <c r="CM3291" s="14"/>
    </row>
    <row r="3292" spans="1:91" x14ac:dyDescent="0.3">
      <c r="A3292" s="10">
        <v>151</v>
      </c>
      <c r="B3292" s="36" t="s">
        <v>900</v>
      </c>
      <c r="G3292" s="36" t="s">
        <v>8719</v>
      </c>
      <c r="K3292" s="7"/>
      <c r="L3292" s="7" t="s">
        <v>834</v>
      </c>
      <c r="M3292" s="7" t="s">
        <v>5184</v>
      </c>
      <c r="N3292" s="4"/>
      <c r="O3292" s="4"/>
      <c r="P3292" s="4"/>
      <c r="Q3292" s="4"/>
      <c r="R3292" s="4"/>
      <c r="S3292" s="4"/>
      <c r="T3292" s="4"/>
      <c r="U3292" s="4"/>
      <c r="V3292" s="4"/>
      <c r="W3292" s="4"/>
      <c r="X3292" s="4"/>
      <c r="Y3292" s="4"/>
      <c r="Z3292" s="4"/>
      <c r="AA3292" s="4"/>
      <c r="AB3292" s="4"/>
      <c r="AC3292" s="4"/>
      <c r="AD3292" s="4"/>
      <c r="AE3292" s="4"/>
      <c r="AF3292" s="4"/>
      <c r="AG3292" s="4"/>
      <c r="AH3292" s="4"/>
      <c r="AI3292" s="4"/>
      <c r="AJ3292" s="4"/>
      <c r="AK3292" s="4"/>
      <c r="AL3292" s="4"/>
      <c r="AM3292" s="4"/>
      <c r="AN3292" s="4"/>
      <c r="AO3292" s="4"/>
      <c r="AP3292" s="4"/>
      <c r="AQ3292" s="4"/>
      <c r="AR3292" s="4"/>
      <c r="AS3292" s="4"/>
      <c r="AT3292" s="4"/>
      <c r="AU3292" s="4"/>
      <c r="AV3292" s="4"/>
      <c r="AW3292" s="4"/>
      <c r="AX3292" s="4"/>
      <c r="AY3292" s="4"/>
      <c r="AZ3292" s="4"/>
      <c r="BA3292" s="4"/>
      <c r="BB3292" s="4"/>
      <c r="BC3292" s="4"/>
      <c r="BD3292" s="4"/>
      <c r="BE3292" s="4"/>
      <c r="BF3292" s="4"/>
      <c r="BG3292" s="4"/>
      <c r="BH3292" s="4"/>
      <c r="BI3292" s="4"/>
      <c r="BJ3292" s="4"/>
      <c r="BK3292" s="4"/>
      <c r="BL3292" s="4"/>
      <c r="BM3292" s="4"/>
      <c r="BN3292" s="4"/>
      <c r="BO3292" s="4"/>
      <c r="BP3292" s="4"/>
      <c r="BQ3292" s="4"/>
      <c r="BR3292" s="4"/>
      <c r="BS3292" s="4"/>
      <c r="BT3292" s="4"/>
      <c r="BU3292" s="4"/>
      <c r="BV3292" s="4"/>
      <c r="BW3292" s="4"/>
      <c r="BZ3292" s="7"/>
      <c r="CF3292" s="7"/>
      <c r="CG3292" s="14"/>
      <c r="CH3292" s="7"/>
      <c r="CI3292" s="14"/>
      <c r="CJ3292" s="7"/>
      <c r="CK3292" s="14"/>
      <c r="CL3292" s="7"/>
      <c r="CM3292" s="14"/>
    </row>
    <row r="3293" spans="1:91" x14ac:dyDescent="0.3">
      <c r="A3293" s="10">
        <v>151</v>
      </c>
      <c r="B3293" s="36" t="s">
        <v>895</v>
      </c>
      <c r="G3293" s="36" t="s">
        <v>8720</v>
      </c>
      <c r="K3293" s="7"/>
      <c r="L3293" s="7" t="s">
        <v>834</v>
      </c>
      <c r="M3293" s="7" t="s">
        <v>684</v>
      </c>
      <c r="N3293" s="4"/>
      <c r="O3293" s="4"/>
      <c r="P3293" s="4"/>
      <c r="Q3293" s="4"/>
      <c r="R3293" s="4"/>
      <c r="S3293" s="4"/>
      <c r="T3293" s="4"/>
      <c r="U3293" s="4"/>
      <c r="V3293" s="4"/>
      <c r="W3293" s="4"/>
      <c r="X3293" s="4"/>
      <c r="Y3293" s="4"/>
      <c r="Z3293" s="4"/>
      <c r="AA3293" s="4"/>
      <c r="AB3293" s="4"/>
      <c r="AC3293" s="4"/>
      <c r="AD3293" s="4"/>
      <c r="AE3293" s="4"/>
      <c r="AF3293" s="4"/>
      <c r="AG3293" s="4"/>
      <c r="AH3293" s="4"/>
      <c r="AI3293" s="4"/>
      <c r="AJ3293" s="4"/>
      <c r="AK3293" s="4"/>
      <c r="AL3293" s="4"/>
      <c r="AM3293" s="4"/>
      <c r="AN3293" s="4"/>
      <c r="AO3293" s="4"/>
      <c r="AP3293" s="4"/>
      <c r="AQ3293" s="4"/>
      <c r="AR3293" s="4"/>
      <c r="AS3293" s="4"/>
      <c r="AT3293" s="4"/>
      <c r="AU3293" s="4"/>
      <c r="AV3293" s="4"/>
      <c r="AW3293" s="4"/>
      <c r="AX3293" s="4"/>
      <c r="AY3293" s="4"/>
      <c r="AZ3293" s="4"/>
      <c r="BA3293" s="4"/>
      <c r="BB3293" s="4"/>
      <c r="BC3293" s="4"/>
      <c r="BD3293" s="4"/>
      <c r="BE3293" s="4"/>
      <c r="BF3293" s="4"/>
      <c r="BG3293" s="4"/>
      <c r="BH3293" s="4"/>
      <c r="BI3293" s="4"/>
      <c r="BJ3293" s="4"/>
      <c r="BK3293" s="4"/>
      <c r="BL3293" s="4"/>
      <c r="BM3293" s="4"/>
      <c r="BN3293" s="4"/>
      <c r="BO3293" s="4"/>
      <c r="BP3293" s="4"/>
      <c r="BQ3293" s="4"/>
      <c r="BR3293" s="4"/>
      <c r="BS3293" s="4"/>
      <c r="BT3293" s="4"/>
      <c r="BU3293" s="4"/>
      <c r="BV3293" s="4"/>
      <c r="BW3293" s="4"/>
      <c r="BZ3293" s="7"/>
      <c r="CF3293" s="7"/>
      <c r="CG3293" s="14"/>
      <c r="CH3293" s="7"/>
      <c r="CI3293" s="14"/>
      <c r="CJ3293" s="7"/>
      <c r="CK3293" s="14"/>
      <c r="CL3293" s="7"/>
      <c r="CM3293" s="14"/>
    </row>
    <row r="3294" spans="1:91" x14ac:dyDescent="0.3">
      <c r="A3294" s="10">
        <v>151</v>
      </c>
      <c r="B3294" s="36" t="s">
        <v>913</v>
      </c>
      <c r="G3294" s="36" t="s">
        <v>8721</v>
      </c>
      <c r="K3294" s="7"/>
      <c r="L3294" s="7" t="s">
        <v>834</v>
      </c>
      <c r="M3294" s="7" t="s">
        <v>717</v>
      </c>
      <c r="N3294" s="4"/>
      <c r="O3294" s="4"/>
      <c r="P3294" s="4"/>
      <c r="Q3294" s="4"/>
      <c r="R3294" s="4"/>
      <c r="S3294" s="4"/>
      <c r="T3294" s="4"/>
      <c r="U3294" s="4"/>
      <c r="V3294" s="4"/>
      <c r="W3294" s="4"/>
      <c r="X3294" s="4"/>
      <c r="Y3294" s="4"/>
      <c r="Z3294" s="4"/>
      <c r="AA3294" s="4"/>
      <c r="AB3294" s="4"/>
      <c r="AC3294" s="4"/>
      <c r="AD3294" s="4"/>
      <c r="AE3294" s="4"/>
      <c r="AF3294" s="4"/>
      <c r="AG3294" s="4"/>
      <c r="AH3294" s="4"/>
      <c r="AI3294" s="4"/>
      <c r="AJ3294" s="4"/>
      <c r="AK3294" s="4"/>
      <c r="AL3294" s="4"/>
      <c r="AM3294" s="4"/>
      <c r="AN3294" s="4"/>
      <c r="AO3294" s="4"/>
      <c r="AP3294" s="4"/>
      <c r="AQ3294" s="4"/>
      <c r="AR3294" s="4"/>
      <c r="AS3294" s="4"/>
      <c r="AT3294" s="4"/>
      <c r="AU3294" s="4"/>
      <c r="AV3294" s="4"/>
      <c r="AW3294" s="4"/>
      <c r="AX3294" s="4"/>
      <c r="AY3294" s="4"/>
      <c r="AZ3294" s="4"/>
      <c r="BA3294" s="4"/>
      <c r="BB3294" s="4"/>
      <c r="BC3294" s="4"/>
      <c r="BD3294" s="4"/>
      <c r="BE3294" s="4"/>
      <c r="BF3294" s="4"/>
      <c r="BG3294" s="4"/>
      <c r="BH3294" s="4"/>
      <c r="BI3294" s="4"/>
      <c r="BJ3294" s="4"/>
      <c r="BK3294" s="4"/>
      <c r="BL3294" s="4"/>
      <c r="BM3294" s="4"/>
      <c r="BN3294" s="4"/>
      <c r="BO3294" s="4"/>
      <c r="BP3294" s="4"/>
      <c r="BQ3294" s="4"/>
      <c r="BR3294" s="4"/>
      <c r="BS3294" s="4"/>
      <c r="BT3294" s="4"/>
      <c r="BU3294" s="4"/>
      <c r="BV3294" s="4"/>
      <c r="BW3294" s="4"/>
      <c r="BZ3294" s="7"/>
      <c r="CF3294" s="7"/>
      <c r="CG3294" s="14"/>
      <c r="CH3294" s="7"/>
      <c r="CI3294" s="14"/>
      <c r="CJ3294" s="7"/>
      <c r="CK3294" s="14"/>
      <c r="CL3294" s="7"/>
      <c r="CM3294" s="14"/>
    </row>
    <row r="3295" spans="1:91" x14ac:dyDescent="0.3">
      <c r="A3295" s="10">
        <v>151</v>
      </c>
      <c r="B3295" s="36" t="s">
        <v>913</v>
      </c>
      <c r="G3295" s="36" t="s">
        <v>8722</v>
      </c>
      <c r="K3295" s="7"/>
      <c r="L3295" s="7" t="s">
        <v>834</v>
      </c>
      <c r="M3295" s="7" t="s">
        <v>684</v>
      </c>
      <c r="N3295" s="4"/>
      <c r="O3295" s="4"/>
      <c r="P3295" s="4"/>
      <c r="Q3295" s="4"/>
      <c r="R3295" s="4"/>
      <c r="S3295" s="4"/>
      <c r="T3295" s="4"/>
      <c r="U3295" s="4"/>
      <c r="V3295" s="4"/>
      <c r="W3295" s="4"/>
      <c r="X3295" s="4"/>
      <c r="Y3295" s="4"/>
      <c r="Z3295" s="4"/>
      <c r="AA3295" s="4"/>
      <c r="AB3295" s="4"/>
      <c r="AC3295" s="4"/>
      <c r="AD3295" s="4"/>
      <c r="AE3295" s="4"/>
      <c r="AF3295" s="4"/>
      <c r="AG3295" s="4"/>
      <c r="AH3295" s="4"/>
      <c r="AI3295" s="4"/>
      <c r="AJ3295" s="4"/>
      <c r="AK3295" s="4"/>
      <c r="AL3295" s="4"/>
      <c r="AM3295" s="4"/>
      <c r="AN3295" s="4"/>
      <c r="AO3295" s="4"/>
      <c r="AP3295" s="4"/>
      <c r="AQ3295" s="4"/>
      <c r="AR3295" s="4"/>
      <c r="AS3295" s="4"/>
      <c r="AT3295" s="4"/>
      <c r="AU3295" s="4"/>
      <c r="AV3295" s="4"/>
      <c r="AW3295" s="4"/>
      <c r="AX3295" s="4"/>
      <c r="AY3295" s="4"/>
      <c r="AZ3295" s="4"/>
      <c r="BA3295" s="4"/>
      <c r="BB3295" s="4"/>
      <c r="BC3295" s="4"/>
      <c r="BD3295" s="4"/>
      <c r="BE3295" s="4"/>
      <c r="BF3295" s="4"/>
      <c r="BG3295" s="4"/>
      <c r="BH3295" s="4"/>
      <c r="BI3295" s="4"/>
      <c r="BJ3295" s="4"/>
      <c r="BK3295" s="4"/>
      <c r="BL3295" s="4"/>
      <c r="BM3295" s="4"/>
      <c r="BN3295" s="4"/>
      <c r="BO3295" s="4"/>
      <c r="BP3295" s="4"/>
      <c r="BQ3295" s="4"/>
      <c r="BR3295" s="4"/>
      <c r="BS3295" s="4"/>
      <c r="BT3295" s="4"/>
      <c r="BU3295" s="4"/>
      <c r="BV3295" s="4"/>
      <c r="BW3295" s="4"/>
      <c r="BZ3295" s="7"/>
      <c r="CF3295" s="7"/>
      <c r="CG3295" s="14"/>
      <c r="CH3295" s="7"/>
      <c r="CI3295" s="14"/>
      <c r="CJ3295" s="7"/>
      <c r="CK3295" s="14"/>
      <c r="CL3295" s="7"/>
      <c r="CM3295" s="14"/>
    </row>
    <row r="3296" spans="1:91" x14ac:dyDescent="0.3">
      <c r="A3296" s="10">
        <v>151</v>
      </c>
      <c r="B3296" s="36" t="s">
        <v>852</v>
      </c>
      <c r="D3296" t="s">
        <v>831</v>
      </c>
      <c r="G3296" s="37" t="s">
        <v>8723</v>
      </c>
      <c r="J3296" t="s">
        <v>9</v>
      </c>
      <c r="K3296" s="7"/>
      <c r="L3296" s="7" t="s">
        <v>834</v>
      </c>
      <c r="M3296" s="7" t="s">
        <v>717</v>
      </c>
      <c r="N3296" s="4"/>
      <c r="O3296" s="4"/>
      <c r="P3296" s="4"/>
      <c r="Q3296" s="4"/>
      <c r="R3296" s="4"/>
      <c r="S3296" s="4"/>
      <c r="T3296" s="4"/>
      <c r="U3296" s="4"/>
      <c r="V3296" s="4"/>
      <c r="W3296" s="4"/>
      <c r="X3296" s="4"/>
      <c r="Y3296" s="4"/>
      <c r="Z3296" s="4"/>
      <c r="AA3296" s="4"/>
      <c r="AB3296" s="4"/>
      <c r="AC3296" s="4"/>
      <c r="AD3296" s="4"/>
      <c r="AE3296" s="4"/>
      <c r="AF3296" s="4"/>
      <c r="AG3296" s="4"/>
      <c r="AH3296" s="4"/>
      <c r="AI3296" s="4"/>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4"/>
      <c r="BH3296" s="4"/>
      <c r="BI3296" s="4"/>
      <c r="BJ3296" s="4"/>
      <c r="BK3296" s="4"/>
      <c r="BL3296" s="4"/>
      <c r="BM3296" s="4"/>
      <c r="BN3296" s="4"/>
      <c r="BO3296" s="4"/>
      <c r="BP3296" s="4"/>
      <c r="BQ3296" s="4"/>
      <c r="BR3296" s="4"/>
      <c r="BS3296" s="4"/>
      <c r="BT3296" s="4"/>
      <c r="BU3296" s="4"/>
      <c r="BV3296" s="4"/>
      <c r="BW3296" s="4"/>
      <c r="BZ3296" s="7"/>
      <c r="CF3296" s="7"/>
      <c r="CG3296" s="14"/>
      <c r="CH3296" s="7"/>
      <c r="CI3296" s="14"/>
      <c r="CJ3296" s="7"/>
      <c r="CK3296" s="14"/>
      <c r="CL3296" s="7"/>
      <c r="CM3296" s="14"/>
    </row>
    <row r="3297" spans="1:91" x14ac:dyDescent="0.3">
      <c r="A3297" s="10">
        <v>151</v>
      </c>
      <c r="B3297" s="36" t="s">
        <v>1349</v>
      </c>
      <c r="G3297" s="36" t="s">
        <v>8724</v>
      </c>
      <c r="K3297" s="7"/>
      <c r="L3297" s="7" t="s">
        <v>834</v>
      </c>
      <c r="M3297" s="7" t="s">
        <v>5184</v>
      </c>
      <c r="N3297" s="4"/>
      <c r="O3297" s="4"/>
      <c r="P3297" s="4"/>
      <c r="Q3297" s="4"/>
      <c r="R3297" s="4"/>
      <c r="S3297" s="4"/>
      <c r="T3297" s="4"/>
      <c r="U3297" s="4"/>
      <c r="V3297" s="4"/>
      <c r="W3297" s="4"/>
      <c r="X3297" s="4"/>
      <c r="Y3297" s="4"/>
      <c r="Z3297" s="4"/>
      <c r="AA3297" s="4"/>
      <c r="AB3297" s="4"/>
      <c r="AC3297" s="4"/>
      <c r="AD3297" s="4"/>
      <c r="AE3297" s="4"/>
      <c r="AF3297" s="4"/>
      <c r="AG3297" s="4"/>
      <c r="AH3297" s="4"/>
      <c r="AI3297" s="4"/>
      <c r="AJ3297" s="4"/>
      <c r="AK3297" s="4"/>
      <c r="AL3297" s="4"/>
      <c r="AM3297" s="4"/>
      <c r="AN3297" s="4"/>
      <c r="AO3297" s="4"/>
      <c r="AP3297" s="4"/>
      <c r="AQ3297" s="4"/>
      <c r="AR3297" s="4"/>
      <c r="AS3297" s="4"/>
      <c r="AT3297" s="4"/>
      <c r="AU3297" s="4"/>
      <c r="AV3297" s="4"/>
      <c r="AW3297" s="4"/>
      <c r="AX3297" s="4"/>
      <c r="AY3297" s="4"/>
      <c r="AZ3297" s="4"/>
      <c r="BA3297" s="4"/>
      <c r="BB3297" s="4"/>
      <c r="BC3297" s="4"/>
      <c r="BD3297" s="4"/>
      <c r="BE3297" s="4"/>
      <c r="BF3297" s="4"/>
      <c r="BG3297" s="4"/>
      <c r="BH3297" s="4"/>
      <c r="BI3297" s="4"/>
      <c r="BJ3297" s="4"/>
      <c r="BK3297" s="4"/>
      <c r="BL3297" s="4"/>
      <c r="BM3297" s="4"/>
      <c r="BN3297" s="4"/>
      <c r="BO3297" s="4"/>
      <c r="BP3297" s="4"/>
      <c r="BQ3297" s="4"/>
      <c r="BR3297" s="4"/>
      <c r="BS3297" s="4"/>
      <c r="BT3297" s="4"/>
      <c r="BU3297" s="4"/>
      <c r="BV3297" s="4"/>
      <c r="BW3297" s="4"/>
      <c r="BZ3297" s="7"/>
      <c r="CF3297" s="7"/>
      <c r="CG3297" s="14"/>
      <c r="CH3297" s="7"/>
      <c r="CI3297" s="14"/>
      <c r="CJ3297" s="7"/>
      <c r="CK3297" s="14"/>
      <c r="CL3297" s="7"/>
      <c r="CM3297" s="14"/>
    </row>
    <row r="3298" spans="1:91" x14ac:dyDescent="0.3">
      <c r="A3298" s="10">
        <v>151</v>
      </c>
      <c r="B3298" s="36" t="s">
        <v>863</v>
      </c>
      <c r="E3298" t="s">
        <v>8620</v>
      </c>
      <c r="G3298" s="36" t="s">
        <v>8725</v>
      </c>
      <c r="K3298" s="7"/>
      <c r="L3298" s="7" t="s">
        <v>834</v>
      </c>
      <c r="M3298" s="7" t="s">
        <v>8620</v>
      </c>
      <c r="N3298" s="4"/>
      <c r="O3298" s="4"/>
      <c r="P3298" s="4"/>
      <c r="Q3298" s="4"/>
      <c r="R3298" s="4"/>
      <c r="S3298" s="4"/>
      <c r="T3298" s="4"/>
      <c r="U3298" s="4"/>
      <c r="V3298" s="4"/>
      <c r="W3298" s="4"/>
      <c r="X3298" s="4"/>
      <c r="Y3298" s="4"/>
      <c r="Z3298" s="4"/>
      <c r="AA3298" s="4"/>
      <c r="AB3298" s="4"/>
      <c r="AC3298" s="4"/>
      <c r="AD3298" s="4"/>
      <c r="AE3298" s="4"/>
      <c r="AF3298" s="4"/>
      <c r="AG3298" s="4"/>
      <c r="AH3298" s="4"/>
      <c r="AI3298" s="4"/>
      <c r="AJ3298" s="4"/>
      <c r="AK3298" s="4"/>
      <c r="AL3298" s="4"/>
      <c r="AM3298" s="4"/>
      <c r="AN3298" s="4"/>
      <c r="AO3298" s="4"/>
      <c r="AP3298" s="4"/>
      <c r="AQ3298" s="4"/>
      <c r="AR3298" s="4"/>
      <c r="AS3298" s="4"/>
      <c r="AT3298" s="4"/>
      <c r="AU3298" s="4"/>
      <c r="AV3298" s="4"/>
      <c r="AW3298" s="4"/>
      <c r="AX3298" s="4"/>
      <c r="AY3298" s="4"/>
      <c r="AZ3298" s="4"/>
      <c r="BA3298" s="4"/>
      <c r="BB3298" s="4"/>
      <c r="BC3298" s="4"/>
      <c r="BD3298" s="4"/>
      <c r="BE3298" s="4"/>
      <c r="BF3298" s="4"/>
      <c r="BG3298" s="4"/>
      <c r="BH3298" s="4"/>
      <c r="BI3298" s="4"/>
      <c r="BJ3298" s="4"/>
      <c r="BK3298" s="4"/>
      <c r="BL3298" s="4"/>
      <c r="BM3298" s="4"/>
      <c r="BN3298" s="4"/>
      <c r="BO3298" s="4"/>
      <c r="BP3298" s="4"/>
      <c r="BQ3298" s="4"/>
      <c r="BR3298" s="4"/>
      <c r="BS3298" s="4"/>
      <c r="BT3298" s="4"/>
      <c r="BU3298" s="4"/>
      <c r="BV3298" s="4"/>
      <c r="BW3298" s="4"/>
      <c r="BZ3298" s="7"/>
      <c r="CF3298" s="7"/>
      <c r="CG3298" s="14"/>
      <c r="CH3298" s="7"/>
      <c r="CI3298" s="14"/>
      <c r="CJ3298" s="7"/>
      <c r="CK3298" s="14"/>
      <c r="CL3298" s="7"/>
      <c r="CM3298" s="14"/>
    </row>
    <row r="3299" spans="1:91" x14ac:dyDescent="0.3">
      <c r="A3299" s="10">
        <v>151</v>
      </c>
      <c r="B3299" s="36" t="s">
        <v>1025</v>
      </c>
      <c r="E3299" t="s">
        <v>8620</v>
      </c>
      <c r="G3299" s="36" t="s">
        <v>8726</v>
      </c>
      <c r="K3299" s="7"/>
      <c r="L3299" s="7" t="s">
        <v>834</v>
      </c>
      <c r="M3299" s="7" t="s">
        <v>8620</v>
      </c>
      <c r="N3299" s="4"/>
      <c r="O3299" s="4"/>
      <c r="P3299" s="4"/>
      <c r="Q3299" s="4"/>
      <c r="R3299" s="4"/>
      <c r="S3299" s="4"/>
      <c r="T3299" s="4"/>
      <c r="U3299" s="4"/>
      <c r="V3299" s="4"/>
      <c r="W3299" s="4"/>
      <c r="X3299" s="4"/>
      <c r="Y3299" s="4"/>
      <c r="Z3299" s="4"/>
      <c r="AA3299" s="4"/>
      <c r="AB3299" s="4"/>
      <c r="AC3299" s="4"/>
      <c r="AD3299" s="4"/>
      <c r="AE3299" s="4"/>
      <c r="AF3299" s="4"/>
      <c r="AG3299" s="4"/>
      <c r="AH3299" s="4"/>
      <c r="AI3299" s="4"/>
      <c r="AJ3299" s="4"/>
      <c r="AK3299" s="4"/>
      <c r="AL3299" s="4"/>
      <c r="AM3299" s="4"/>
      <c r="AN3299" s="4"/>
      <c r="AO3299" s="4"/>
      <c r="AP3299" s="4"/>
      <c r="AQ3299" s="4"/>
      <c r="AR3299" s="4"/>
      <c r="AS3299" s="4"/>
      <c r="AT3299" s="4"/>
      <c r="AU3299" s="4"/>
      <c r="AV3299" s="4"/>
      <c r="AW3299" s="4"/>
      <c r="AX3299" s="4"/>
      <c r="AY3299" s="4"/>
      <c r="AZ3299" s="4"/>
      <c r="BA3299" s="4"/>
      <c r="BB3299" s="4"/>
      <c r="BC3299" s="4"/>
      <c r="BD3299" s="4"/>
      <c r="BE3299" s="4"/>
      <c r="BF3299" s="4"/>
      <c r="BG3299" s="4"/>
      <c r="BH3299" s="4"/>
      <c r="BI3299" s="4"/>
      <c r="BJ3299" s="4"/>
      <c r="BK3299" s="4"/>
      <c r="BL3299" s="4"/>
      <c r="BM3299" s="4"/>
      <c r="BN3299" s="4"/>
      <c r="BO3299" s="4"/>
      <c r="BP3299" s="4"/>
      <c r="BQ3299" s="4"/>
      <c r="BR3299" s="4"/>
      <c r="BS3299" s="4"/>
      <c r="BT3299" s="4"/>
      <c r="BU3299" s="4"/>
      <c r="BV3299" s="4"/>
      <c r="BW3299" s="4"/>
      <c r="BZ3299" s="7"/>
      <c r="CF3299" s="7"/>
      <c r="CG3299" s="14"/>
      <c r="CH3299" s="7"/>
      <c r="CI3299" s="14"/>
      <c r="CJ3299" s="7"/>
      <c r="CK3299" s="14"/>
      <c r="CL3299" s="7"/>
      <c r="CM3299" s="14"/>
    </row>
    <row r="3300" spans="1:91" x14ac:dyDescent="0.3">
      <c r="A3300" s="10">
        <v>151</v>
      </c>
      <c r="B3300" s="36" t="s">
        <v>1025</v>
      </c>
      <c r="G3300" s="36" t="s">
        <v>8727</v>
      </c>
      <c r="K3300" s="7"/>
      <c r="L3300" s="7" t="s">
        <v>834</v>
      </c>
      <c r="M3300" s="7" t="s">
        <v>684</v>
      </c>
      <c r="N3300" s="4"/>
      <c r="O3300" s="4"/>
      <c r="P3300" s="4"/>
      <c r="Q3300" s="4"/>
      <c r="R3300" s="4"/>
      <c r="S3300" s="4"/>
      <c r="T3300" s="4"/>
      <c r="U3300" s="4"/>
      <c r="V3300" s="4"/>
      <c r="W3300" s="4"/>
      <c r="X3300" s="4"/>
      <c r="Y3300" s="4"/>
      <c r="Z3300" s="4"/>
      <c r="AA3300" s="4"/>
      <c r="AB3300" s="4"/>
      <c r="AC3300" s="4"/>
      <c r="AD3300" s="4"/>
      <c r="AE3300" s="4"/>
      <c r="AF3300" s="4"/>
      <c r="AG3300" s="4"/>
      <c r="AH3300" s="4"/>
      <c r="AI3300" s="4"/>
      <c r="AJ3300" s="4"/>
      <c r="AK3300" s="4"/>
      <c r="AL3300" s="4"/>
      <c r="AM3300" s="4"/>
      <c r="AN3300" s="4"/>
      <c r="AO3300" s="4"/>
      <c r="AP3300" s="4"/>
      <c r="AQ3300" s="4"/>
      <c r="AR3300" s="4"/>
      <c r="AS3300" s="4"/>
      <c r="AT3300" s="4"/>
      <c r="AU3300" s="4"/>
      <c r="AV3300" s="4"/>
      <c r="AW3300" s="4"/>
      <c r="AX3300" s="4"/>
      <c r="AY3300" s="4"/>
      <c r="AZ3300" s="4"/>
      <c r="BA3300" s="4"/>
      <c r="BB3300" s="4"/>
      <c r="BC3300" s="4"/>
      <c r="BD3300" s="4"/>
      <c r="BE3300" s="4"/>
      <c r="BF3300" s="4"/>
      <c r="BG3300" s="4"/>
      <c r="BH3300" s="4"/>
      <c r="BI3300" s="4"/>
      <c r="BJ3300" s="4"/>
      <c r="BK3300" s="4"/>
      <c r="BL3300" s="4"/>
      <c r="BM3300" s="4"/>
      <c r="BN3300" s="4"/>
      <c r="BO3300" s="4"/>
      <c r="BP3300" s="4"/>
      <c r="BQ3300" s="4"/>
      <c r="BR3300" s="4"/>
      <c r="BS3300" s="4"/>
      <c r="BT3300" s="4"/>
      <c r="BU3300" s="4"/>
      <c r="BV3300" s="4"/>
      <c r="BW3300" s="4"/>
      <c r="BZ3300" s="7"/>
      <c r="CF3300" s="7"/>
      <c r="CG3300" s="14"/>
      <c r="CH3300" s="7"/>
      <c r="CI3300" s="14"/>
      <c r="CJ3300" s="7"/>
      <c r="CK3300" s="14"/>
      <c r="CL3300" s="7"/>
      <c r="CM3300" s="14"/>
    </row>
    <row r="3301" spans="1:91" x14ac:dyDescent="0.3">
      <c r="A3301" s="10">
        <v>151</v>
      </c>
      <c r="B3301" s="36" t="s">
        <v>860</v>
      </c>
      <c r="G3301" s="36" t="s">
        <v>8728</v>
      </c>
      <c r="K3301" s="7"/>
      <c r="L3301" s="7" t="s">
        <v>834</v>
      </c>
      <c r="M3301" s="7" t="s">
        <v>684</v>
      </c>
      <c r="N3301" s="4"/>
      <c r="O3301" s="4"/>
      <c r="P3301" s="4"/>
      <c r="Q3301" s="4"/>
      <c r="R3301" s="4"/>
      <c r="S3301" s="4"/>
      <c r="T3301" s="4"/>
      <c r="U3301" s="4"/>
      <c r="V3301" s="4"/>
      <c r="W3301" s="4"/>
      <c r="X3301" s="4"/>
      <c r="Y3301" s="4"/>
      <c r="Z3301" s="4"/>
      <c r="AA3301" s="4"/>
      <c r="AB3301" s="4"/>
      <c r="AC3301" s="4"/>
      <c r="AD3301" s="4"/>
      <c r="AE3301" s="4"/>
      <c r="AF3301" s="4"/>
      <c r="AG3301" s="4"/>
      <c r="AH3301" s="4"/>
      <c r="AI3301" s="4"/>
      <c r="AJ3301" s="4"/>
      <c r="AK3301" s="4"/>
      <c r="AL3301" s="4"/>
      <c r="AM3301" s="4"/>
      <c r="AN3301" s="4"/>
      <c r="AO3301" s="4"/>
      <c r="AP3301" s="4"/>
      <c r="AQ3301" s="4"/>
      <c r="AR3301" s="4"/>
      <c r="AS3301" s="4"/>
      <c r="AT3301" s="4"/>
      <c r="AU3301" s="4"/>
      <c r="AV3301" s="4"/>
      <c r="AW3301" s="4"/>
      <c r="AX3301" s="4"/>
      <c r="AY3301" s="4"/>
      <c r="AZ3301" s="4"/>
      <c r="BA3301" s="4"/>
      <c r="BB3301" s="4"/>
      <c r="BC3301" s="4"/>
      <c r="BD3301" s="4"/>
      <c r="BE3301" s="4"/>
      <c r="BF3301" s="4"/>
      <c r="BG3301" s="4"/>
      <c r="BH3301" s="4"/>
      <c r="BI3301" s="4"/>
      <c r="BJ3301" s="4"/>
      <c r="BK3301" s="4"/>
      <c r="BL3301" s="4"/>
      <c r="BM3301" s="4"/>
      <c r="BN3301" s="4"/>
      <c r="BO3301" s="4"/>
      <c r="BP3301" s="4"/>
      <c r="BQ3301" s="4"/>
      <c r="BR3301" s="4"/>
      <c r="BS3301" s="4"/>
      <c r="BT3301" s="4"/>
      <c r="BU3301" s="4"/>
      <c r="BV3301" s="4"/>
      <c r="BW3301" s="4"/>
      <c r="BZ3301" s="7"/>
      <c r="CF3301" s="7"/>
      <c r="CG3301" s="14"/>
      <c r="CH3301" s="7"/>
      <c r="CI3301" s="14"/>
      <c r="CJ3301" s="7"/>
      <c r="CK3301" s="14"/>
      <c r="CL3301" s="7"/>
      <c r="CM3301" s="14"/>
    </row>
    <row r="3302" spans="1:91" x14ac:dyDescent="0.3">
      <c r="A3302" s="10">
        <v>151</v>
      </c>
      <c r="B3302" s="36" t="s">
        <v>860</v>
      </c>
      <c r="G3302" s="36" t="s">
        <v>8729</v>
      </c>
      <c r="K3302" s="7"/>
      <c r="L3302" s="7" t="s">
        <v>834</v>
      </c>
      <c r="M3302" s="7" t="s">
        <v>684</v>
      </c>
      <c r="N3302" s="4"/>
      <c r="O3302" s="4"/>
      <c r="P3302" s="4"/>
      <c r="Q3302" s="4"/>
      <c r="R3302" s="4"/>
      <c r="S3302" s="4"/>
      <c r="T3302" s="4"/>
      <c r="U3302" s="4"/>
      <c r="V3302" s="4"/>
      <c r="W3302" s="4"/>
      <c r="X3302" s="4"/>
      <c r="Y3302" s="4"/>
      <c r="Z3302" s="4"/>
      <c r="AA3302" s="4"/>
      <c r="AB3302" s="4"/>
      <c r="AC3302" s="4"/>
      <c r="AD3302" s="4"/>
      <c r="AE3302" s="4"/>
      <c r="AF3302" s="4"/>
      <c r="AG3302" s="4"/>
      <c r="AH3302" s="4"/>
      <c r="AI3302" s="4"/>
      <c r="AJ3302" s="4"/>
      <c r="AK3302" s="4"/>
      <c r="AL3302" s="4"/>
      <c r="AM3302" s="4"/>
      <c r="AN3302" s="4"/>
      <c r="AO3302" s="4"/>
      <c r="AP3302" s="4"/>
      <c r="AQ3302" s="4"/>
      <c r="AR3302" s="4"/>
      <c r="AS3302" s="4"/>
      <c r="AT3302" s="4"/>
      <c r="AU3302" s="4"/>
      <c r="AV3302" s="4"/>
      <c r="AW3302" s="4"/>
      <c r="AX3302" s="4"/>
      <c r="AY3302" s="4"/>
      <c r="AZ3302" s="4"/>
      <c r="BA3302" s="4"/>
      <c r="BB3302" s="4"/>
      <c r="BC3302" s="4"/>
      <c r="BD3302" s="4"/>
      <c r="BE3302" s="4"/>
      <c r="BF3302" s="4"/>
      <c r="BG3302" s="4"/>
      <c r="BH3302" s="4"/>
      <c r="BI3302" s="4"/>
      <c r="BJ3302" s="4"/>
      <c r="BK3302" s="4"/>
      <c r="BL3302" s="4"/>
      <c r="BM3302" s="4"/>
      <c r="BN3302" s="4"/>
      <c r="BO3302" s="4"/>
      <c r="BP3302" s="4"/>
      <c r="BQ3302" s="4"/>
      <c r="BR3302" s="4"/>
      <c r="BS3302" s="4"/>
      <c r="BT3302" s="4"/>
      <c r="BU3302" s="4"/>
      <c r="BV3302" s="4"/>
      <c r="BW3302" s="4"/>
      <c r="BZ3302" s="7"/>
      <c r="CF3302" s="7"/>
      <c r="CG3302" s="14"/>
      <c r="CH3302" s="7"/>
      <c r="CI3302" s="14"/>
      <c r="CJ3302" s="7"/>
      <c r="CK3302" s="14"/>
      <c r="CL3302" s="7"/>
      <c r="CM3302" s="14"/>
    </row>
    <row r="3303" spans="1:91" x14ac:dyDescent="0.3">
      <c r="A3303" s="10">
        <v>151</v>
      </c>
      <c r="B3303" s="36" t="s">
        <v>1025</v>
      </c>
      <c r="G3303" s="36" t="s">
        <v>8730</v>
      </c>
      <c r="K3303" s="7"/>
      <c r="L3303" s="7" t="s">
        <v>834</v>
      </c>
      <c r="M3303" s="7" t="s">
        <v>8634</v>
      </c>
      <c r="N3303" s="4"/>
      <c r="O3303" s="4"/>
      <c r="P3303" s="4"/>
      <c r="Q3303" s="4"/>
      <c r="R3303" s="4"/>
      <c r="S3303" s="4"/>
      <c r="T3303" s="4"/>
      <c r="U3303" s="4"/>
      <c r="V3303" s="4"/>
      <c r="W3303" s="4"/>
      <c r="X3303" s="4"/>
      <c r="Y3303" s="4"/>
      <c r="Z3303" s="4"/>
      <c r="AA3303" s="4"/>
      <c r="AB3303" s="4"/>
      <c r="AC3303" s="4"/>
      <c r="AD3303" s="4"/>
      <c r="AE3303" s="4"/>
      <c r="AF3303" s="4"/>
      <c r="AG3303" s="4"/>
      <c r="AH3303" s="4"/>
      <c r="AI3303" s="4"/>
      <c r="AJ3303" s="4"/>
      <c r="AK3303" s="4"/>
      <c r="AL3303" s="4"/>
      <c r="AM3303" s="4"/>
      <c r="AN3303" s="4"/>
      <c r="AO3303" s="4"/>
      <c r="AP3303" s="4"/>
      <c r="AQ3303" s="4"/>
      <c r="AR3303" s="4"/>
      <c r="AS3303" s="4"/>
      <c r="AT3303" s="4"/>
      <c r="AU3303" s="4"/>
      <c r="AV3303" s="4"/>
      <c r="AW3303" s="4"/>
      <c r="AX3303" s="4"/>
      <c r="AY3303" s="4"/>
      <c r="AZ3303" s="4"/>
      <c r="BA3303" s="4"/>
      <c r="BB3303" s="4"/>
      <c r="BC3303" s="4"/>
      <c r="BD3303" s="4"/>
      <c r="BE3303" s="4"/>
      <c r="BF3303" s="4"/>
      <c r="BG3303" s="4"/>
      <c r="BH3303" s="4"/>
      <c r="BI3303" s="4"/>
      <c r="BJ3303" s="4"/>
      <c r="BK3303" s="4"/>
      <c r="BL3303" s="4"/>
      <c r="BM3303" s="4"/>
      <c r="BN3303" s="4"/>
      <c r="BO3303" s="4"/>
      <c r="BP3303" s="4"/>
      <c r="BQ3303" s="4"/>
      <c r="BR3303" s="4"/>
      <c r="BS3303" s="4"/>
      <c r="BT3303" s="4"/>
      <c r="BU3303" s="4"/>
      <c r="BV3303" s="4"/>
      <c r="BW3303" s="4"/>
      <c r="BZ3303" s="7"/>
      <c r="CF3303" s="7"/>
      <c r="CG3303" s="14"/>
      <c r="CH3303" s="7"/>
      <c r="CI3303" s="14"/>
      <c r="CJ3303" s="7"/>
      <c r="CK3303" s="14"/>
      <c r="CL3303" s="7"/>
      <c r="CM3303" s="14"/>
    </row>
    <row r="3304" spans="1:91" x14ac:dyDescent="0.3">
      <c r="A3304" s="10" t="s">
        <v>6039</v>
      </c>
      <c r="B3304" s="39" t="s">
        <v>1242</v>
      </c>
      <c r="E3304" t="s">
        <v>953</v>
      </c>
      <c r="G3304" s="36" t="s">
        <v>8731</v>
      </c>
      <c r="K3304" s="7"/>
      <c r="L3304" s="7" t="s">
        <v>834</v>
      </c>
      <c r="M3304" s="7" t="s">
        <v>603</v>
      </c>
      <c r="N3304" s="4"/>
      <c r="O3304" s="4"/>
      <c r="P3304" s="4"/>
      <c r="Q3304" s="4"/>
      <c r="R3304" s="4"/>
      <c r="S3304" s="4"/>
      <c r="T3304" s="4"/>
      <c r="U3304" s="4"/>
      <c r="V3304" s="4"/>
      <c r="W3304" s="4"/>
      <c r="X3304" s="4"/>
      <c r="Y3304" s="4"/>
      <c r="Z3304" s="4"/>
      <c r="AA3304" s="4"/>
      <c r="AB3304" s="4"/>
      <c r="AC3304" s="4"/>
      <c r="AD3304" s="4"/>
      <c r="AE3304" s="4"/>
      <c r="AF3304" s="4"/>
      <c r="AG3304" s="4"/>
      <c r="AH3304" s="4"/>
      <c r="AI3304" s="4"/>
      <c r="AJ3304" s="4"/>
      <c r="AK3304" s="4"/>
      <c r="AL3304" s="4"/>
      <c r="AM3304" s="4"/>
      <c r="AN3304" s="4"/>
      <c r="AO3304" s="4"/>
      <c r="AP3304" s="4"/>
      <c r="AQ3304" s="4"/>
      <c r="AR3304" s="4"/>
      <c r="AS3304" s="4"/>
      <c r="AT3304" s="4"/>
      <c r="AU3304" s="4"/>
      <c r="AV3304" s="4"/>
      <c r="AW3304" s="4"/>
      <c r="AX3304" s="4"/>
      <c r="AY3304" s="4"/>
      <c r="AZ3304" s="4"/>
      <c r="BA3304" s="4"/>
      <c r="BB3304" s="4"/>
      <c r="BC3304" s="4"/>
      <c r="BD3304" s="4"/>
      <c r="BE3304" s="4"/>
      <c r="BF3304" s="4"/>
      <c r="BG3304" s="4"/>
      <c r="BH3304" s="4"/>
      <c r="BI3304" s="4"/>
      <c r="BJ3304" s="4"/>
      <c r="BK3304" s="4"/>
      <c r="BL3304" s="4"/>
      <c r="BM3304" s="4"/>
      <c r="BN3304" s="4"/>
      <c r="BO3304" s="4"/>
      <c r="BP3304" s="4"/>
      <c r="BQ3304" s="4"/>
      <c r="BR3304" s="4"/>
      <c r="BS3304" s="4"/>
      <c r="BT3304" s="4"/>
      <c r="BU3304" s="4"/>
      <c r="BV3304" s="4"/>
      <c r="BW3304" s="4"/>
      <c r="BZ3304" s="7"/>
      <c r="CF3304" s="7"/>
      <c r="CG3304" s="14"/>
      <c r="CH3304" s="7"/>
      <c r="CI3304" s="14"/>
      <c r="CJ3304" s="7"/>
      <c r="CK3304" s="14"/>
      <c r="CL3304" s="7"/>
      <c r="CM3304" s="14"/>
    </row>
    <row r="3305" spans="1:91" x14ac:dyDescent="0.3">
      <c r="A3305" s="10">
        <v>151</v>
      </c>
      <c r="B3305" s="36" t="s">
        <v>860</v>
      </c>
      <c r="G3305" s="36" t="s">
        <v>8732</v>
      </c>
      <c r="K3305" s="7"/>
      <c r="L3305" s="7" t="s">
        <v>834</v>
      </c>
      <c r="M3305" s="7" t="s">
        <v>5184</v>
      </c>
      <c r="N3305" s="4"/>
      <c r="O3305" s="4"/>
      <c r="P3305" s="4"/>
      <c r="Q3305" s="4"/>
      <c r="R3305" s="4"/>
      <c r="S3305" s="4"/>
      <c r="T3305" s="4"/>
      <c r="U3305" s="4"/>
      <c r="V3305" s="4"/>
      <c r="W3305" s="4"/>
      <c r="X3305" s="4"/>
      <c r="Y3305" s="4"/>
      <c r="Z3305" s="4"/>
      <c r="AA3305" s="4"/>
      <c r="AB3305" s="4"/>
      <c r="AC3305" s="4"/>
      <c r="AD3305" s="4"/>
      <c r="AE3305" s="4"/>
      <c r="AF3305" s="4"/>
      <c r="AG3305" s="4"/>
      <c r="AH3305" s="4"/>
      <c r="AI3305" s="4"/>
      <c r="AJ3305" s="4"/>
      <c r="AK3305" s="4"/>
      <c r="AL3305" s="4"/>
      <c r="AM3305" s="4"/>
      <c r="AN3305" s="4"/>
      <c r="AO3305" s="4"/>
      <c r="AP3305" s="4"/>
      <c r="AQ3305" s="4"/>
      <c r="AR3305" s="4"/>
      <c r="AS3305" s="4"/>
      <c r="AT3305" s="4"/>
      <c r="AU3305" s="4"/>
      <c r="AV3305" s="4"/>
      <c r="AW3305" s="4"/>
      <c r="AX3305" s="4"/>
      <c r="AY3305" s="4"/>
      <c r="AZ3305" s="4"/>
      <c r="BA3305" s="4"/>
      <c r="BB3305" s="4"/>
      <c r="BC3305" s="4"/>
      <c r="BD3305" s="4"/>
      <c r="BE3305" s="4"/>
      <c r="BF3305" s="4"/>
      <c r="BG3305" s="4"/>
      <c r="BH3305" s="4"/>
      <c r="BI3305" s="4"/>
      <c r="BJ3305" s="4"/>
      <c r="BK3305" s="4"/>
      <c r="BL3305" s="4"/>
      <c r="BM3305" s="4"/>
      <c r="BN3305" s="4"/>
      <c r="BO3305" s="4"/>
      <c r="BP3305" s="4"/>
      <c r="BQ3305" s="4"/>
      <c r="BR3305" s="4"/>
      <c r="BS3305" s="4"/>
      <c r="BT3305" s="4"/>
      <c r="BU3305" s="4"/>
      <c r="BV3305" s="4"/>
      <c r="BW3305" s="4"/>
      <c r="BZ3305" s="7"/>
      <c r="CF3305" s="7"/>
      <c r="CG3305" s="14"/>
      <c r="CH3305" s="7"/>
      <c r="CI3305" s="14"/>
      <c r="CJ3305" s="7"/>
      <c r="CK3305" s="14"/>
      <c r="CL3305" s="7"/>
      <c r="CM3305" s="14"/>
    </row>
    <row r="3306" spans="1:91" x14ac:dyDescent="0.3">
      <c r="A3306" s="10">
        <v>151</v>
      </c>
      <c r="B3306" s="36" t="s">
        <v>860</v>
      </c>
      <c r="G3306" s="36" t="s">
        <v>8733</v>
      </c>
      <c r="K3306" s="7"/>
      <c r="L3306" s="7" t="s">
        <v>834</v>
      </c>
      <c r="M3306" s="7" t="s">
        <v>621</v>
      </c>
      <c r="N3306" s="4"/>
      <c r="O3306" s="4"/>
      <c r="P3306" s="4"/>
      <c r="Q3306" s="4"/>
      <c r="R3306" s="4"/>
      <c r="S3306" s="4"/>
      <c r="T3306" s="4"/>
      <c r="U3306" s="4"/>
      <c r="V3306" s="4"/>
      <c r="W3306" s="4"/>
      <c r="X3306" s="4"/>
      <c r="Y3306" s="4"/>
      <c r="Z3306" s="4"/>
      <c r="AA3306" s="4"/>
      <c r="AB3306" s="4"/>
      <c r="AC3306" s="4"/>
      <c r="AD3306" s="4"/>
      <c r="AE3306" s="4"/>
      <c r="AF3306" s="4"/>
      <c r="AG3306" s="4"/>
      <c r="AH3306" s="4"/>
      <c r="AI3306" s="4"/>
      <c r="AJ3306" s="4"/>
      <c r="AK3306" s="4"/>
      <c r="AL3306" s="4"/>
      <c r="AM3306" s="4"/>
      <c r="AN3306" s="4"/>
      <c r="AO3306" s="4"/>
      <c r="AP3306" s="4"/>
      <c r="AQ3306" s="4"/>
      <c r="AR3306" s="4"/>
      <c r="AS3306" s="4"/>
      <c r="AT3306" s="4"/>
      <c r="AU3306" s="4"/>
      <c r="AV3306" s="4"/>
      <c r="AW3306" s="4"/>
      <c r="AX3306" s="4"/>
      <c r="AY3306" s="4"/>
      <c r="AZ3306" s="4"/>
      <c r="BA3306" s="4"/>
      <c r="BB3306" s="4"/>
      <c r="BC3306" s="4"/>
      <c r="BD3306" s="4"/>
      <c r="BE3306" s="4"/>
      <c r="BF3306" s="4"/>
      <c r="BG3306" s="4"/>
      <c r="BH3306" s="4"/>
      <c r="BI3306" s="4"/>
      <c r="BJ3306" s="4"/>
      <c r="BK3306" s="4"/>
      <c r="BL3306" s="4"/>
      <c r="BM3306" s="4"/>
      <c r="BN3306" s="4"/>
      <c r="BO3306" s="4"/>
      <c r="BP3306" s="4"/>
      <c r="BQ3306" s="4"/>
      <c r="BR3306" s="4"/>
      <c r="BS3306" s="4"/>
      <c r="BT3306" s="4"/>
      <c r="BU3306" s="4"/>
      <c r="BV3306" s="4"/>
      <c r="BW3306" s="4"/>
      <c r="BZ3306" s="7"/>
      <c r="CF3306" s="7"/>
      <c r="CG3306" s="14"/>
      <c r="CH3306" s="7"/>
      <c r="CI3306" s="14"/>
      <c r="CJ3306" s="7"/>
      <c r="CK3306" s="14"/>
      <c r="CL3306" s="7"/>
      <c r="CM3306" s="14"/>
    </row>
    <row r="3307" spans="1:91" x14ac:dyDescent="0.3">
      <c r="A3307" s="10">
        <v>151</v>
      </c>
      <c r="B3307" s="36" t="s">
        <v>1036</v>
      </c>
      <c r="G3307" s="36" t="s">
        <v>8734</v>
      </c>
      <c r="K3307" s="7"/>
      <c r="L3307" s="7" t="s">
        <v>834</v>
      </c>
      <c r="M3307" s="7" t="s">
        <v>618</v>
      </c>
      <c r="N3307" s="4"/>
      <c r="O3307" s="4"/>
      <c r="P3307" s="4"/>
      <c r="Q3307" s="4"/>
      <c r="R3307" s="4"/>
      <c r="S3307" s="4"/>
      <c r="T3307" s="4"/>
      <c r="U3307" s="4"/>
      <c r="V3307" s="4"/>
      <c r="W3307" s="4"/>
      <c r="X3307" s="4"/>
      <c r="Y3307" s="4"/>
      <c r="Z3307" s="4"/>
      <c r="AA3307" s="4"/>
      <c r="AB3307" s="4"/>
      <c r="AC3307" s="4"/>
      <c r="AD3307" s="4"/>
      <c r="AE3307" s="4"/>
      <c r="AF3307" s="4"/>
      <c r="AG3307" s="4"/>
      <c r="AH3307" s="4"/>
      <c r="AI3307" s="4"/>
      <c r="AJ3307" s="4"/>
      <c r="AK3307" s="4"/>
      <c r="AL3307" s="4"/>
      <c r="AM3307" s="4"/>
      <c r="AN3307" s="4"/>
      <c r="AO3307" s="4"/>
      <c r="AP3307" s="4"/>
      <c r="AQ3307" s="4"/>
      <c r="AR3307" s="4"/>
      <c r="AS3307" s="4"/>
      <c r="AT3307" s="4"/>
      <c r="AU3307" s="4"/>
      <c r="AV3307" s="4"/>
      <c r="AW3307" s="4"/>
      <c r="AX3307" s="4"/>
      <c r="AY3307" s="4"/>
      <c r="AZ3307" s="4"/>
      <c r="BA3307" s="4"/>
      <c r="BB3307" s="4"/>
      <c r="BC3307" s="4"/>
      <c r="BD3307" s="4"/>
      <c r="BE3307" s="4"/>
      <c r="BF3307" s="4"/>
      <c r="BG3307" s="4"/>
      <c r="BH3307" s="4"/>
      <c r="BI3307" s="4"/>
      <c r="BJ3307" s="4"/>
      <c r="BK3307" s="4"/>
      <c r="BL3307" s="4"/>
      <c r="BM3307" s="4"/>
      <c r="BN3307" s="4"/>
      <c r="BO3307" s="4"/>
      <c r="BP3307" s="4"/>
      <c r="BQ3307" s="4"/>
      <c r="BR3307" s="4"/>
      <c r="BS3307" s="4"/>
      <c r="BT3307" s="4"/>
      <c r="BU3307" s="4"/>
      <c r="BV3307" s="4"/>
      <c r="BW3307" s="4"/>
      <c r="BZ3307" s="7"/>
      <c r="CF3307" s="7"/>
      <c r="CG3307" s="14"/>
      <c r="CH3307" s="7"/>
      <c r="CI3307" s="14"/>
      <c r="CJ3307" s="7"/>
      <c r="CK3307" s="14"/>
      <c r="CL3307" s="7"/>
      <c r="CM3307" s="14"/>
    </row>
    <row r="3308" spans="1:91" x14ac:dyDescent="0.3">
      <c r="A3308" s="10">
        <v>151</v>
      </c>
      <c r="B3308" s="36" t="s">
        <v>886</v>
      </c>
      <c r="G3308" s="36" t="s">
        <v>8735</v>
      </c>
      <c r="K3308" s="7"/>
      <c r="L3308" s="7" t="s">
        <v>834</v>
      </c>
      <c r="M3308" s="7" t="s">
        <v>696</v>
      </c>
      <c r="N3308" s="4"/>
      <c r="O3308" s="4"/>
      <c r="P3308" s="4"/>
      <c r="Q3308" s="4"/>
      <c r="R3308" s="4"/>
      <c r="S3308" s="4"/>
      <c r="T3308" s="4"/>
      <c r="U3308" s="4"/>
      <c r="V3308" s="4"/>
      <c r="W3308" s="4"/>
      <c r="X3308" s="4"/>
      <c r="Y3308" s="4"/>
      <c r="Z3308" s="4"/>
      <c r="AA3308" s="4"/>
      <c r="AB3308" s="4"/>
      <c r="AC3308" s="4"/>
      <c r="AD3308" s="4"/>
      <c r="AE3308" s="4"/>
      <c r="AF3308" s="4"/>
      <c r="AG3308" s="4"/>
      <c r="AH3308" s="4"/>
      <c r="AI3308" s="4"/>
      <c r="AJ3308" s="4"/>
      <c r="AK3308" s="4"/>
      <c r="AL3308" s="4"/>
      <c r="AM3308" s="4"/>
      <c r="AN3308" s="4"/>
      <c r="AO3308" s="4"/>
      <c r="AP3308" s="4"/>
      <c r="AQ3308" s="4"/>
      <c r="AR3308" s="4"/>
      <c r="AS3308" s="4"/>
      <c r="AT3308" s="4"/>
      <c r="AU3308" s="4"/>
      <c r="AV3308" s="4"/>
      <c r="AW3308" s="4"/>
      <c r="AX3308" s="4"/>
      <c r="AY3308" s="4"/>
      <c r="AZ3308" s="4"/>
      <c r="BA3308" s="4"/>
      <c r="BB3308" s="4"/>
      <c r="BC3308" s="4"/>
      <c r="BD3308" s="4"/>
      <c r="BE3308" s="4"/>
      <c r="BF3308" s="4"/>
      <c r="BG3308" s="4"/>
      <c r="BH3308" s="4"/>
      <c r="BI3308" s="4"/>
      <c r="BJ3308" s="4"/>
      <c r="BK3308" s="4"/>
      <c r="BL3308" s="4"/>
      <c r="BM3308" s="4"/>
      <c r="BN3308" s="4"/>
      <c r="BO3308" s="4"/>
      <c r="BP3308" s="4"/>
      <c r="BQ3308" s="4"/>
      <c r="BR3308" s="4"/>
      <c r="BS3308" s="4"/>
      <c r="BT3308" s="4"/>
      <c r="BU3308" s="4"/>
      <c r="BV3308" s="4"/>
      <c r="BW3308" s="4"/>
      <c r="BZ3308" s="7"/>
      <c r="CF3308" s="7"/>
      <c r="CG3308" s="14"/>
      <c r="CH3308" s="7"/>
      <c r="CI3308" s="14"/>
      <c r="CJ3308" s="7"/>
      <c r="CK3308" s="14"/>
      <c r="CL3308" s="7"/>
      <c r="CM3308" s="14"/>
    </row>
    <row r="3309" spans="1:91" x14ac:dyDescent="0.3">
      <c r="A3309" s="10">
        <v>151</v>
      </c>
      <c r="B3309" s="36" t="s">
        <v>891</v>
      </c>
      <c r="G3309" s="36" t="s">
        <v>8736</v>
      </c>
      <c r="K3309" s="7"/>
      <c r="L3309" s="7" t="s">
        <v>834</v>
      </c>
      <c r="M3309" s="7" t="s">
        <v>684</v>
      </c>
      <c r="N3309" s="4"/>
      <c r="O3309" s="4"/>
      <c r="P3309" s="4"/>
      <c r="Q3309" s="4"/>
      <c r="R3309" s="4"/>
      <c r="S3309" s="4"/>
      <c r="T3309" s="4"/>
      <c r="U3309" s="4"/>
      <c r="V3309" s="4"/>
      <c r="W3309" s="4"/>
      <c r="X3309" s="4"/>
      <c r="Y3309" s="4"/>
      <c r="Z3309" s="4"/>
      <c r="AA3309" s="4"/>
      <c r="AB3309" s="4"/>
      <c r="AC3309" s="4"/>
      <c r="AD3309" s="4"/>
      <c r="AE3309" s="4"/>
      <c r="AF3309" s="4"/>
      <c r="AG3309" s="4"/>
      <c r="AH3309" s="4"/>
      <c r="AI3309" s="4"/>
      <c r="AJ3309" s="4"/>
      <c r="AK3309" s="4"/>
      <c r="AL3309" s="4"/>
      <c r="AM3309" s="4"/>
      <c r="AN3309" s="4"/>
      <c r="AO3309" s="4"/>
      <c r="AP3309" s="4"/>
      <c r="AQ3309" s="4"/>
      <c r="AR3309" s="4"/>
      <c r="AS3309" s="4"/>
      <c r="AT3309" s="4"/>
      <c r="AU3309" s="4"/>
      <c r="AV3309" s="4"/>
      <c r="AW3309" s="4"/>
      <c r="AX3309" s="4"/>
      <c r="AY3309" s="4"/>
      <c r="AZ3309" s="4"/>
      <c r="BA3309" s="4"/>
      <c r="BB3309" s="4"/>
      <c r="BC3309" s="4"/>
      <c r="BD3309" s="4"/>
      <c r="BE3309" s="4"/>
      <c r="BF3309" s="4"/>
      <c r="BG3309" s="4"/>
      <c r="BH3309" s="4"/>
      <c r="BI3309" s="4"/>
      <c r="BJ3309" s="4"/>
      <c r="BK3309" s="4"/>
      <c r="BL3309" s="4"/>
      <c r="BM3309" s="4"/>
      <c r="BN3309" s="4"/>
      <c r="BO3309" s="4"/>
      <c r="BP3309" s="4"/>
      <c r="BQ3309" s="4"/>
      <c r="BR3309" s="4"/>
      <c r="BS3309" s="4"/>
      <c r="BT3309" s="4"/>
      <c r="BU3309" s="4"/>
      <c r="BV3309" s="4"/>
      <c r="BW3309" s="4"/>
      <c r="BZ3309" s="7"/>
      <c r="CF3309" s="7"/>
      <c r="CG3309" s="14"/>
      <c r="CH3309" s="7"/>
      <c r="CI3309" s="14"/>
      <c r="CJ3309" s="7"/>
      <c r="CK3309" s="14"/>
      <c r="CL3309" s="7"/>
      <c r="CM3309" s="14"/>
    </row>
    <row r="3310" spans="1:91" x14ac:dyDescent="0.3">
      <c r="A3310" s="10">
        <v>151</v>
      </c>
      <c r="B3310" s="36" t="s">
        <v>905</v>
      </c>
      <c r="G3310" s="36" t="s">
        <v>8737</v>
      </c>
      <c r="K3310" s="7"/>
      <c r="L3310" s="7" t="s">
        <v>834</v>
      </c>
      <c r="M3310" s="7" t="s">
        <v>717</v>
      </c>
      <c r="N3310" s="4"/>
      <c r="O3310" s="4"/>
      <c r="P3310" s="4"/>
      <c r="Q3310" s="4"/>
      <c r="R3310" s="4"/>
      <c r="S3310" s="4"/>
      <c r="T3310" s="4"/>
      <c r="U3310" s="4"/>
      <c r="V3310" s="4"/>
      <c r="W3310" s="4"/>
      <c r="X3310" s="4"/>
      <c r="Y3310" s="4"/>
      <c r="Z3310" s="4"/>
      <c r="AA3310" s="4"/>
      <c r="AB3310" s="4"/>
      <c r="AC3310" s="4"/>
      <c r="AD3310" s="4"/>
      <c r="AE3310" s="4"/>
      <c r="AF3310" s="4"/>
      <c r="AG3310" s="4"/>
      <c r="AH3310" s="4"/>
      <c r="AI3310" s="4"/>
      <c r="AJ3310" s="4"/>
      <c r="AK3310" s="4"/>
      <c r="AL3310" s="4"/>
      <c r="AM3310" s="4"/>
      <c r="AN3310" s="4"/>
      <c r="AO3310" s="4"/>
      <c r="AP3310" s="4"/>
      <c r="AQ3310" s="4"/>
      <c r="AR3310" s="4"/>
      <c r="AS3310" s="4"/>
      <c r="AT3310" s="4"/>
      <c r="AU3310" s="4"/>
      <c r="AV3310" s="4"/>
      <c r="AW3310" s="4"/>
      <c r="AX3310" s="4"/>
      <c r="AY3310" s="4"/>
      <c r="AZ3310" s="4"/>
      <c r="BA3310" s="4"/>
      <c r="BB3310" s="4"/>
      <c r="BC3310" s="4"/>
      <c r="BD3310" s="4"/>
      <c r="BE3310" s="4"/>
      <c r="BF3310" s="4"/>
      <c r="BG3310" s="4"/>
      <c r="BH3310" s="4"/>
      <c r="BI3310" s="4"/>
      <c r="BJ3310" s="4"/>
      <c r="BK3310" s="4"/>
      <c r="BL3310" s="4"/>
      <c r="BM3310" s="4"/>
      <c r="BN3310" s="4"/>
      <c r="BO3310" s="4"/>
      <c r="BP3310" s="4"/>
      <c r="BQ3310" s="4"/>
      <c r="BR3310" s="4"/>
      <c r="BS3310" s="4"/>
      <c r="BT3310" s="4"/>
      <c r="BU3310" s="4"/>
      <c r="BV3310" s="4"/>
      <c r="BW3310" s="4"/>
      <c r="BZ3310" s="7"/>
      <c r="CF3310" s="7"/>
      <c r="CG3310" s="14"/>
      <c r="CH3310" s="7"/>
      <c r="CI3310" s="14"/>
      <c r="CJ3310" s="7"/>
      <c r="CK3310" s="14"/>
      <c r="CL3310" s="7"/>
      <c r="CM3310" s="14"/>
    </row>
    <row r="3311" spans="1:91" x14ac:dyDescent="0.3">
      <c r="A3311" s="10">
        <v>151</v>
      </c>
      <c r="B3311" s="36" t="s">
        <v>860</v>
      </c>
      <c r="G3311" s="36" t="s">
        <v>8738</v>
      </c>
      <c r="K3311" s="7"/>
      <c r="L3311" s="7" t="s">
        <v>834</v>
      </c>
      <c r="M3311" s="7" t="s">
        <v>684</v>
      </c>
      <c r="N3311" s="4"/>
      <c r="O3311" s="4"/>
      <c r="P3311" s="4"/>
      <c r="Q3311" s="4"/>
      <c r="R3311" s="4"/>
      <c r="S3311" s="4"/>
      <c r="T3311" s="4"/>
      <c r="U3311" s="4"/>
      <c r="V3311" s="4"/>
      <c r="W3311" s="4"/>
      <c r="X3311" s="4"/>
      <c r="Y3311" s="4"/>
      <c r="Z3311" s="4"/>
      <c r="AA3311" s="4"/>
      <c r="AB3311" s="4"/>
      <c r="AC3311" s="4"/>
      <c r="AD3311" s="4"/>
      <c r="AE3311" s="4"/>
      <c r="AF3311" s="4"/>
      <c r="AG3311" s="4"/>
      <c r="AH3311" s="4"/>
      <c r="AI3311" s="4"/>
      <c r="AJ3311" s="4"/>
      <c r="AK3311" s="4"/>
      <c r="AL3311" s="4"/>
      <c r="AM3311" s="4"/>
      <c r="AN3311" s="4"/>
      <c r="AO3311" s="4"/>
      <c r="AP3311" s="4"/>
      <c r="AQ3311" s="4"/>
      <c r="AR3311" s="4"/>
      <c r="AS3311" s="4"/>
      <c r="AT3311" s="4"/>
      <c r="AU3311" s="4"/>
      <c r="AV3311" s="4"/>
      <c r="AW3311" s="4"/>
      <c r="AX3311" s="4"/>
      <c r="AY3311" s="4"/>
      <c r="AZ3311" s="4"/>
      <c r="BA3311" s="4"/>
      <c r="BB3311" s="4"/>
      <c r="BC3311" s="4"/>
      <c r="BD3311" s="4"/>
      <c r="BE3311" s="4"/>
      <c r="BF3311" s="4"/>
      <c r="BG3311" s="4"/>
      <c r="BH3311" s="4"/>
      <c r="BI3311" s="4"/>
      <c r="BJ3311" s="4"/>
      <c r="BK3311" s="4"/>
      <c r="BL3311" s="4"/>
      <c r="BM3311" s="4"/>
      <c r="BN3311" s="4"/>
      <c r="BO3311" s="4"/>
      <c r="BP3311" s="4"/>
      <c r="BQ3311" s="4"/>
      <c r="BR3311" s="4"/>
      <c r="BS3311" s="4"/>
      <c r="BT3311" s="4"/>
      <c r="BU3311" s="4"/>
      <c r="BV3311" s="4"/>
      <c r="BW3311" s="4"/>
      <c r="BZ3311" s="7"/>
      <c r="CF3311" s="7"/>
      <c r="CG3311" s="14"/>
      <c r="CH3311" s="7"/>
      <c r="CI3311" s="14"/>
      <c r="CJ3311" s="7"/>
      <c r="CK3311" s="14"/>
      <c r="CL3311" s="7"/>
      <c r="CM3311" s="14"/>
    </row>
    <row r="3312" spans="1:91" x14ac:dyDescent="0.3">
      <c r="A3312" s="10">
        <v>151</v>
      </c>
      <c r="B3312" s="36" t="s">
        <v>863</v>
      </c>
      <c r="G3312" s="36" t="s">
        <v>8739</v>
      </c>
      <c r="K3312" s="7"/>
      <c r="L3312" s="7" t="s">
        <v>834</v>
      </c>
      <c r="M3312" s="7" t="s">
        <v>5184</v>
      </c>
      <c r="N3312" s="4"/>
      <c r="O3312" s="4"/>
      <c r="P3312" s="4"/>
      <c r="Q3312" s="4"/>
      <c r="R3312" s="4"/>
      <c r="S3312" s="4"/>
      <c r="T3312" s="4"/>
      <c r="U3312" s="4"/>
      <c r="V3312" s="4"/>
      <c r="W3312" s="4"/>
      <c r="X3312" s="4"/>
      <c r="Y3312" s="4"/>
      <c r="Z3312" s="4"/>
      <c r="AA3312" s="4"/>
      <c r="AB3312" s="4"/>
      <c r="AC3312" s="4"/>
      <c r="AD3312" s="4"/>
      <c r="AE3312" s="4"/>
      <c r="AF3312" s="4"/>
      <c r="AG3312" s="4"/>
      <c r="AH3312" s="4"/>
      <c r="AI3312" s="4"/>
      <c r="AJ3312" s="4"/>
      <c r="AK3312" s="4"/>
      <c r="AL3312" s="4"/>
      <c r="AM3312" s="4"/>
      <c r="AN3312" s="4"/>
      <c r="AO3312" s="4"/>
      <c r="AP3312" s="4"/>
      <c r="AQ3312" s="4"/>
      <c r="AR3312" s="4"/>
      <c r="AS3312" s="4"/>
      <c r="AT3312" s="4"/>
      <c r="AU3312" s="4"/>
      <c r="AV3312" s="4"/>
      <c r="AW3312" s="4"/>
      <c r="AX3312" s="4"/>
      <c r="AY3312" s="4"/>
      <c r="AZ3312" s="4"/>
      <c r="BA3312" s="4"/>
      <c r="BB3312" s="4"/>
      <c r="BC3312" s="4"/>
      <c r="BD3312" s="4"/>
      <c r="BE3312" s="4"/>
      <c r="BF3312" s="4"/>
      <c r="BG3312" s="4"/>
      <c r="BH3312" s="4"/>
      <c r="BI3312" s="4"/>
      <c r="BJ3312" s="4"/>
      <c r="BK3312" s="4"/>
      <c r="BL3312" s="4"/>
      <c r="BM3312" s="4"/>
      <c r="BN3312" s="4"/>
      <c r="BO3312" s="4"/>
      <c r="BP3312" s="4"/>
      <c r="BQ3312" s="4"/>
      <c r="BR3312" s="4"/>
      <c r="BS3312" s="4"/>
      <c r="BT3312" s="4"/>
      <c r="BU3312" s="4"/>
      <c r="BV3312" s="4"/>
      <c r="BW3312" s="4"/>
      <c r="BZ3312" s="7"/>
      <c r="CF3312" s="7"/>
      <c r="CG3312" s="14"/>
      <c r="CH3312" s="7"/>
      <c r="CI3312" s="14"/>
      <c r="CJ3312" s="7"/>
      <c r="CK3312" s="14"/>
      <c r="CL3312" s="7"/>
      <c r="CM3312" s="14"/>
    </row>
    <row r="3313" spans="1:91" x14ac:dyDescent="0.3">
      <c r="A3313" s="10">
        <v>151</v>
      </c>
      <c r="B3313" s="36" t="s">
        <v>913</v>
      </c>
      <c r="G3313" s="36" t="s">
        <v>8740</v>
      </c>
      <c r="K3313" s="7"/>
      <c r="L3313" s="7" t="s">
        <v>834</v>
      </c>
      <c r="M3313" s="7" t="s">
        <v>684</v>
      </c>
      <c r="N3313" s="4"/>
      <c r="O3313" s="4"/>
      <c r="P3313" s="4"/>
      <c r="Q3313" s="4"/>
      <c r="R3313" s="4"/>
      <c r="S3313" s="4"/>
      <c r="T3313" s="4"/>
      <c r="U3313" s="4"/>
      <c r="V3313" s="4"/>
      <c r="W3313" s="4"/>
      <c r="X3313" s="4"/>
      <c r="Y3313" s="4"/>
      <c r="Z3313" s="4"/>
      <c r="AA3313" s="4"/>
      <c r="AB3313" s="4"/>
      <c r="AC3313" s="4"/>
      <c r="AD3313" s="4"/>
      <c r="AE3313" s="4"/>
      <c r="AF3313" s="4"/>
      <c r="AG3313" s="4"/>
      <c r="AH3313" s="4"/>
      <c r="AI3313" s="4"/>
      <c r="AJ3313" s="4"/>
      <c r="AK3313" s="4"/>
      <c r="AL3313" s="4"/>
      <c r="AM3313" s="4"/>
      <c r="AN3313" s="4"/>
      <c r="AO3313" s="4"/>
      <c r="AP3313" s="4"/>
      <c r="AQ3313" s="4"/>
      <c r="AR3313" s="4"/>
      <c r="AS3313" s="4"/>
      <c r="AT3313" s="4"/>
      <c r="AU3313" s="4"/>
      <c r="AV3313" s="4"/>
      <c r="AW3313" s="4"/>
      <c r="AX3313" s="4"/>
      <c r="AY3313" s="4"/>
      <c r="AZ3313" s="4"/>
      <c r="BA3313" s="4"/>
      <c r="BB3313" s="4"/>
      <c r="BC3313" s="4"/>
      <c r="BD3313" s="4"/>
      <c r="BE3313" s="4"/>
      <c r="BF3313" s="4"/>
      <c r="BG3313" s="4"/>
      <c r="BH3313" s="4"/>
      <c r="BI3313" s="4"/>
      <c r="BJ3313" s="4"/>
      <c r="BK3313" s="4"/>
      <c r="BL3313" s="4"/>
      <c r="BM3313" s="4"/>
      <c r="BN3313" s="4"/>
      <c r="BO3313" s="4"/>
      <c r="BP3313" s="4"/>
      <c r="BQ3313" s="4"/>
      <c r="BR3313" s="4"/>
      <c r="BS3313" s="4"/>
      <c r="BT3313" s="4"/>
      <c r="BU3313" s="4"/>
      <c r="BV3313" s="4"/>
      <c r="BW3313" s="4"/>
      <c r="BZ3313" s="7"/>
      <c r="CF3313" s="7"/>
      <c r="CG3313" s="14"/>
      <c r="CH3313" s="7"/>
      <c r="CI3313" s="14"/>
      <c r="CJ3313" s="7"/>
      <c r="CK3313" s="14"/>
      <c r="CL3313" s="7"/>
      <c r="CM3313" s="14"/>
    </row>
    <row r="3314" spans="1:91" x14ac:dyDescent="0.3">
      <c r="A3314" s="10">
        <v>151</v>
      </c>
      <c r="B3314" s="36" t="s">
        <v>1025</v>
      </c>
      <c r="G3314" s="36" t="s">
        <v>8741</v>
      </c>
      <c r="K3314" s="7"/>
      <c r="L3314" s="7" t="s">
        <v>834</v>
      </c>
      <c r="M3314" s="7" t="s">
        <v>618</v>
      </c>
      <c r="N3314" s="4"/>
      <c r="O3314" s="4"/>
      <c r="P3314" s="4"/>
      <c r="Q3314" s="4"/>
      <c r="R3314" s="4"/>
      <c r="S3314" s="4"/>
      <c r="T3314" s="4"/>
      <c r="U3314" s="4"/>
      <c r="V3314" s="4"/>
      <c r="W3314" s="4"/>
      <c r="X3314" s="4"/>
      <c r="Y3314" s="4"/>
      <c r="Z3314" s="4"/>
      <c r="AA3314" s="4"/>
      <c r="AB3314" s="4"/>
      <c r="AC3314" s="4"/>
      <c r="AD3314" s="4"/>
      <c r="AE3314" s="4"/>
      <c r="AF3314" s="4"/>
      <c r="AG3314" s="4"/>
      <c r="AH3314" s="4"/>
      <c r="AI3314" s="4"/>
      <c r="AJ3314" s="4"/>
      <c r="AK3314" s="4"/>
      <c r="AL3314" s="4"/>
      <c r="AM3314" s="4"/>
      <c r="AN3314" s="4"/>
      <c r="AO3314" s="4"/>
      <c r="AP3314" s="4"/>
      <c r="AQ3314" s="4"/>
      <c r="AR3314" s="4"/>
      <c r="AS3314" s="4"/>
      <c r="AT3314" s="4"/>
      <c r="AU3314" s="4"/>
      <c r="AV3314" s="4"/>
      <c r="AW3314" s="4"/>
      <c r="AX3314" s="4"/>
      <c r="AY3314" s="4"/>
      <c r="AZ3314" s="4"/>
      <c r="BA3314" s="4"/>
      <c r="BB3314" s="4"/>
      <c r="BC3314" s="4"/>
      <c r="BD3314" s="4"/>
      <c r="BE3314" s="4"/>
      <c r="BF3314" s="4"/>
      <c r="BG3314" s="4"/>
      <c r="BH3314" s="4"/>
      <c r="BI3314" s="4"/>
      <c r="BJ3314" s="4"/>
      <c r="BK3314" s="4"/>
      <c r="BL3314" s="4"/>
      <c r="BM3314" s="4"/>
      <c r="BN3314" s="4"/>
      <c r="BO3314" s="4"/>
      <c r="BP3314" s="4"/>
      <c r="BQ3314" s="4"/>
      <c r="BR3314" s="4"/>
      <c r="BS3314" s="4"/>
      <c r="BT3314" s="4"/>
      <c r="BU3314" s="4"/>
      <c r="BV3314" s="4"/>
      <c r="BW3314" s="4"/>
      <c r="BZ3314" s="7"/>
      <c r="CF3314" s="7"/>
      <c r="CG3314" s="14"/>
      <c r="CH3314" s="7"/>
      <c r="CI3314" s="14"/>
      <c r="CJ3314" s="7"/>
      <c r="CK3314" s="14"/>
      <c r="CL3314" s="7"/>
      <c r="CM3314" s="14"/>
    </row>
    <row r="3315" spans="1:91" x14ac:dyDescent="0.3">
      <c r="A3315" s="10">
        <v>151</v>
      </c>
      <c r="B3315" s="36" t="s">
        <v>1025</v>
      </c>
      <c r="E3315" t="s">
        <v>8620</v>
      </c>
      <c r="G3315" s="36" t="s">
        <v>8742</v>
      </c>
      <c r="K3315" s="7"/>
      <c r="L3315" s="7" t="s">
        <v>834</v>
      </c>
      <c r="M3315" s="7" t="s">
        <v>8620</v>
      </c>
      <c r="N3315" s="4"/>
      <c r="O3315" s="4"/>
      <c r="P3315" s="4"/>
      <c r="Q3315" s="4"/>
      <c r="R3315" s="4"/>
      <c r="S3315" s="4"/>
      <c r="T3315" s="4"/>
      <c r="U3315" s="4"/>
      <c r="V3315" s="4"/>
      <c r="W3315" s="4"/>
      <c r="X3315" s="4"/>
      <c r="Y3315" s="4"/>
      <c r="Z3315" s="4"/>
      <c r="AA3315" s="4"/>
      <c r="AB3315" s="4"/>
      <c r="AC3315" s="4"/>
      <c r="AD3315" s="4"/>
      <c r="AE3315" s="4"/>
      <c r="AF3315" s="4"/>
      <c r="AG3315" s="4"/>
      <c r="AH3315" s="4"/>
      <c r="AI3315" s="4"/>
      <c r="AJ3315" s="4"/>
      <c r="AK3315" s="4"/>
      <c r="AL3315" s="4"/>
      <c r="AM3315" s="4"/>
      <c r="AN3315" s="4"/>
      <c r="AO3315" s="4"/>
      <c r="AP3315" s="4"/>
      <c r="AQ3315" s="4"/>
      <c r="AR3315" s="4"/>
      <c r="AS3315" s="4"/>
      <c r="AT3315" s="4"/>
      <c r="AU3315" s="4"/>
      <c r="AV3315" s="4"/>
      <c r="AW3315" s="4"/>
      <c r="AX3315" s="4"/>
      <c r="AY3315" s="4"/>
      <c r="AZ3315" s="4"/>
      <c r="BA3315" s="4"/>
      <c r="BB3315" s="4"/>
      <c r="BC3315" s="4"/>
      <c r="BD3315" s="4"/>
      <c r="BE3315" s="4"/>
      <c r="BF3315" s="4"/>
      <c r="BG3315" s="4"/>
      <c r="BH3315" s="4"/>
      <c r="BI3315" s="4"/>
      <c r="BJ3315" s="4"/>
      <c r="BK3315" s="4"/>
      <c r="BL3315" s="4"/>
      <c r="BM3315" s="4"/>
      <c r="BN3315" s="4"/>
      <c r="BO3315" s="4"/>
      <c r="BP3315" s="4"/>
      <c r="BQ3315" s="4"/>
      <c r="BR3315" s="4"/>
      <c r="BS3315" s="4"/>
      <c r="BT3315" s="4"/>
      <c r="BU3315" s="4"/>
      <c r="BV3315" s="4"/>
      <c r="BW3315" s="4"/>
      <c r="BZ3315" s="7"/>
      <c r="CF3315" s="7"/>
      <c r="CG3315" s="14"/>
      <c r="CH3315" s="7"/>
      <c r="CI3315" s="14"/>
      <c r="CJ3315" s="7"/>
      <c r="CK3315" s="14"/>
      <c r="CL3315" s="7"/>
      <c r="CM3315" s="14"/>
    </row>
    <row r="3316" spans="1:91" x14ac:dyDescent="0.3">
      <c r="A3316" s="10">
        <v>151</v>
      </c>
      <c r="B3316" s="36" t="s">
        <v>1025</v>
      </c>
      <c r="E3316" t="s">
        <v>8620</v>
      </c>
      <c r="G3316" s="36" t="s">
        <v>8743</v>
      </c>
      <c r="K3316" s="7"/>
      <c r="L3316" s="7" t="s">
        <v>834</v>
      </c>
      <c r="M3316" s="7" t="s">
        <v>8620</v>
      </c>
      <c r="N3316" s="4"/>
      <c r="O3316" s="4"/>
      <c r="P3316" s="4"/>
      <c r="Q3316" s="4"/>
      <c r="R3316" s="4"/>
      <c r="S3316" s="4"/>
      <c r="T3316" s="4"/>
      <c r="U3316" s="4"/>
      <c r="V3316" s="4"/>
      <c r="W3316" s="4"/>
      <c r="X3316" s="4"/>
      <c r="Y3316" s="4"/>
      <c r="Z3316" s="4"/>
      <c r="AA3316" s="4"/>
      <c r="AB3316" s="4"/>
      <c r="AC3316" s="4"/>
      <c r="AD3316" s="4"/>
      <c r="AE3316" s="4"/>
      <c r="AF3316" s="4"/>
      <c r="AG3316" s="4"/>
      <c r="AH3316" s="4"/>
      <c r="AI3316" s="4"/>
      <c r="AJ3316" s="4"/>
      <c r="AK3316" s="4"/>
      <c r="AL3316" s="4"/>
      <c r="AM3316" s="4"/>
      <c r="AN3316" s="4"/>
      <c r="AO3316" s="4"/>
      <c r="AP3316" s="4"/>
      <c r="AQ3316" s="4"/>
      <c r="AR3316" s="4"/>
      <c r="AS3316" s="4"/>
      <c r="AT3316" s="4"/>
      <c r="AU3316" s="4"/>
      <c r="AV3316" s="4"/>
      <c r="AW3316" s="4"/>
      <c r="AX3316" s="4"/>
      <c r="AY3316" s="4"/>
      <c r="AZ3316" s="4"/>
      <c r="BA3316" s="4"/>
      <c r="BB3316" s="4"/>
      <c r="BC3316" s="4"/>
      <c r="BD3316" s="4"/>
      <c r="BE3316" s="4"/>
      <c r="BF3316" s="4"/>
      <c r="BG3316" s="4"/>
      <c r="BH3316" s="4"/>
      <c r="BI3316" s="4"/>
      <c r="BJ3316" s="4"/>
      <c r="BK3316" s="4"/>
      <c r="BL3316" s="4"/>
      <c r="BM3316" s="4"/>
      <c r="BN3316" s="4"/>
      <c r="BO3316" s="4"/>
      <c r="BP3316" s="4"/>
      <c r="BQ3316" s="4"/>
      <c r="BR3316" s="4"/>
      <c r="BS3316" s="4"/>
      <c r="BT3316" s="4"/>
      <c r="BU3316" s="4"/>
      <c r="BV3316" s="4"/>
      <c r="BW3316" s="4"/>
      <c r="BZ3316" s="7"/>
      <c r="CF3316" s="7"/>
      <c r="CG3316" s="14"/>
      <c r="CH3316" s="7"/>
      <c r="CI3316" s="14"/>
      <c r="CJ3316" s="7"/>
      <c r="CK3316" s="14"/>
      <c r="CL3316" s="7"/>
      <c r="CM3316" s="14"/>
    </row>
    <row r="3317" spans="1:91" x14ac:dyDescent="0.3">
      <c r="A3317" s="10">
        <v>151</v>
      </c>
      <c r="B3317" s="36" t="s">
        <v>913</v>
      </c>
      <c r="G3317" s="36" t="s">
        <v>8744</v>
      </c>
      <c r="K3317" s="7"/>
      <c r="L3317" s="7" t="s">
        <v>834</v>
      </c>
      <c r="M3317" s="7" t="s">
        <v>684</v>
      </c>
      <c r="N3317" s="4"/>
      <c r="O3317" s="4"/>
      <c r="P3317" s="4"/>
      <c r="Q3317" s="4"/>
      <c r="R3317" s="4"/>
      <c r="S3317" s="4"/>
      <c r="T3317" s="4"/>
      <c r="U3317" s="4"/>
      <c r="V3317" s="4"/>
      <c r="W3317" s="4"/>
      <c r="X3317" s="4"/>
      <c r="Y3317" s="4"/>
      <c r="Z3317" s="4"/>
      <c r="AA3317" s="4"/>
      <c r="AB3317" s="4"/>
      <c r="AC3317" s="4"/>
      <c r="AD3317" s="4"/>
      <c r="AE3317" s="4"/>
      <c r="AF3317" s="4"/>
      <c r="AG3317" s="4"/>
      <c r="AH3317" s="4"/>
      <c r="AI3317" s="4"/>
      <c r="AJ3317" s="4"/>
      <c r="AK3317" s="4"/>
      <c r="AL3317" s="4"/>
      <c r="AM3317" s="4"/>
      <c r="AN3317" s="4"/>
      <c r="AO3317" s="4"/>
      <c r="AP3317" s="4"/>
      <c r="AQ3317" s="4"/>
      <c r="AR3317" s="4"/>
      <c r="AS3317" s="4"/>
      <c r="AT3317" s="4"/>
      <c r="AU3317" s="4"/>
      <c r="AV3317" s="4"/>
      <c r="AW3317" s="4"/>
      <c r="AX3317" s="4"/>
      <c r="AY3317" s="4"/>
      <c r="AZ3317" s="4"/>
      <c r="BA3317" s="4"/>
      <c r="BB3317" s="4"/>
      <c r="BC3317" s="4"/>
      <c r="BD3317" s="4"/>
      <c r="BE3317" s="4"/>
      <c r="BF3317" s="4"/>
      <c r="BG3317" s="4"/>
      <c r="BH3317" s="4"/>
      <c r="BI3317" s="4"/>
      <c r="BJ3317" s="4"/>
      <c r="BK3317" s="4"/>
      <c r="BL3317" s="4"/>
      <c r="BM3317" s="4"/>
      <c r="BN3317" s="4"/>
      <c r="BO3317" s="4"/>
      <c r="BP3317" s="4"/>
      <c r="BQ3317" s="4"/>
      <c r="BR3317" s="4"/>
      <c r="BS3317" s="4"/>
      <c r="BT3317" s="4"/>
      <c r="BU3317" s="4"/>
      <c r="BV3317" s="4"/>
      <c r="BW3317" s="4"/>
      <c r="BZ3317" s="7"/>
      <c r="CF3317" s="7"/>
      <c r="CG3317" s="14"/>
      <c r="CH3317" s="7"/>
      <c r="CI3317" s="14"/>
      <c r="CJ3317" s="7"/>
      <c r="CK3317" s="14"/>
      <c r="CL3317" s="7"/>
      <c r="CM3317" s="14"/>
    </row>
    <row r="3318" spans="1:91" x14ac:dyDescent="0.3">
      <c r="A3318" s="10">
        <v>151</v>
      </c>
      <c r="B3318" s="36" t="s">
        <v>1025</v>
      </c>
      <c r="G3318" s="36" t="s">
        <v>8745</v>
      </c>
      <c r="K3318" s="7"/>
      <c r="L3318" s="7" t="s">
        <v>834</v>
      </c>
      <c r="M3318" s="7" t="s">
        <v>639</v>
      </c>
      <c r="N3318" s="4"/>
      <c r="O3318" s="4"/>
      <c r="P3318" s="4"/>
      <c r="Q3318" s="4"/>
      <c r="R3318" s="4"/>
      <c r="S3318" s="4"/>
      <c r="T3318" s="4"/>
      <c r="U3318" s="4"/>
      <c r="V3318" s="4"/>
      <c r="W3318" s="4"/>
      <c r="X3318" s="4"/>
      <c r="Y3318" s="4"/>
      <c r="Z3318" s="4"/>
      <c r="AA3318" s="4"/>
      <c r="AB3318" s="4"/>
      <c r="AC3318" s="4"/>
      <c r="AD3318" s="4"/>
      <c r="AE3318" s="4"/>
      <c r="AF3318" s="4"/>
      <c r="AG3318" s="4"/>
      <c r="AH3318" s="4"/>
      <c r="AI3318" s="4"/>
      <c r="AJ3318" s="4"/>
      <c r="AK3318" s="4"/>
      <c r="AL3318" s="4"/>
      <c r="AM3318" s="4"/>
      <c r="AN3318" s="4"/>
      <c r="AO3318" s="4"/>
      <c r="AP3318" s="4"/>
      <c r="AQ3318" s="4"/>
      <c r="AR3318" s="4"/>
      <c r="AS3318" s="4"/>
      <c r="AT3318" s="4"/>
      <c r="AU3318" s="4"/>
      <c r="AV3318" s="4"/>
      <c r="AW3318" s="4"/>
      <c r="AX3318" s="4"/>
      <c r="AY3318" s="4"/>
      <c r="AZ3318" s="4"/>
      <c r="BA3318" s="4"/>
      <c r="BB3318" s="4"/>
      <c r="BC3318" s="4"/>
      <c r="BD3318" s="4"/>
      <c r="BE3318" s="4"/>
      <c r="BF3318" s="4"/>
      <c r="BG3318" s="4"/>
      <c r="BH3318" s="4"/>
      <c r="BI3318" s="4"/>
      <c r="BJ3318" s="4"/>
      <c r="BK3318" s="4"/>
      <c r="BL3318" s="4"/>
      <c r="BM3318" s="4"/>
      <c r="BN3318" s="4"/>
      <c r="BO3318" s="4"/>
      <c r="BP3318" s="4"/>
      <c r="BQ3318" s="4"/>
      <c r="BR3318" s="4"/>
      <c r="BS3318" s="4"/>
      <c r="BT3318" s="4"/>
      <c r="BU3318" s="4"/>
      <c r="BV3318" s="4"/>
      <c r="BW3318" s="4"/>
      <c r="BZ3318" s="7"/>
      <c r="CF3318" s="7"/>
      <c r="CG3318" s="14"/>
      <c r="CH3318" s="7"/>
      <c r="CI3318" s="14"/>
      <c r="CJ3318" s="7"/>
      <c r="CK3318" s="14"/>
      <c r="CL3318" s="7"/>
      <c r="CM3318" s="14"/>
    </row>
    <row r="3319" spans="1:91" x14ac:dyDescent="0.3">
      <c r="A3319" s="10">
        <v>151</v>
      </c>
      <c r="B3319" s="36" t="s">
        <v>1025</v>
      </c>
      <c r="E3319" t="s">
        <v>8620</v>
      </c>
      <c r="G3319" s="36" t="s">
        <v>8746</v>
      </c>
      <c r="K3319" s="7"/>
      <c r="L3319" s="7" t="s">
        <v>834</v>
      </c>
      <c r="M3319" s="7" t="s">
        <v>8620</v>
      </c>
      <c r="N3319" s="4"/>
      <c r="O3319" s="4"/>
      <c r="P3319" s="4"/>
      <c r="Q3319" s="4"/>
      <c r="R3319" s="4"/>
      <c r="S3319" s="4"/>
      <c r="T3319" s="4"/>
      <c r="U3319" s="4"/>
      <c r="V3319" s="4"/>
      <c r="W3319" s="4"/>
      <c r="X3319" s="4"/>
      <c r="Y3319" s="4"/>
      <c r="Z3319" s="4"/>
      <c r="AA3319" s="4"/>
      <c r="AB3319" s="4"/>
      <c r="AC3319" s="4"/>
      <c r="AD3319" s="4"/>
      <c r="AE3319" s="4"/>
      <c r="AF3319" s="4"/>
      <c r="AG3319" s="4"/>
      <c r="AH3319" s="4"/>
      <c r="AI3319" s="4"/>
      <c r="AJ3319" s="4"/>
      <c r="AK3319" s="4"/>
      <c r="AL3319" s="4"/>
      <c r="AM3319" s="4"/>
      <c r="AN3319" s="4"/>
      <c r="AO3319" s="4"/>
      <c r="AP3319" s="4"/>
      <c r="AQ3319" s="4"/>
      <c r="AR3319" s="4"/>
      <c r="AS3319" s="4"/>
      <c r="AT3319" s="4"/>
      <c r="AU3319" s="4"/>
      <c r="AV3319" s="4"/>
      <c r="AW3319" s="4"/>
      <c r="AX3319" s="4"/>
      <c r="AY3319" s="4"/>
      <c r="AZ3319" s="4"/>
      <c r="BA3319" s="4"/>
      <c r="BB3319" s="4"/>
      <c r="BC3319" s="4"/>
      <c r="BD3319" s="4"/>
      <c r="BE3319" s="4"/>
      <c r="BF3319" s="4"/>
      <c r="BG3319" s="4"/>
      <c r="BH3319" s="4"/>
      <c r="BI3319" s="4"/>
      <c r="BJ3319" s="4"/>
      <c r="BK3319" s="4"/>
      <c r="BL3319" s="4"/>
      <c r="BM3319" s="4"/>
      <c r="BN3319" s="4"/>
      <c r="BO3319" s="4"/>
      <c r="BP3319" s="4"/>
      <c r="BQ3319" s="4"/>
      <c r="BR3319" s="4"/>
      <c r="BS3319" s="4"/>
      <c r="BT3319" s="4"/>
      <c r="BU3319" s="4"/>
      <c r="BV3319" s="4"/>
      <c r="BW3319" s="4"/>
      <c r="BZ3319" s="7"/>
      <c r="CF3319" s="7"/>
      <c r="CG3319" s="14"/>
      <c r="CH3319" s="7"/>
      <c r="CI3319" s="14"/>
      <c r="CJ3319" s="7"/>
      <c r="CK3319" s="14"/>
      <c r="CL3319" s="7"/>
      <c r="CM3319" s="14"/>
    </row>
    <row r="3320" spans="1:91" x14ac:dyDescent="0.3">
      <c r="A3320" s="10">
        <v>151</v>
      </c>
      <c r="B3320" s="36" t="s">
        <v>907</v>
      </c>
      <c r="E3320" t="s">
        <v>953</v>
      </c>
      <c r="G3320" s="36" t="s">
        <v>8747</v>
      </c>
      <c r="K3320" s="7"/>
      <c r="L3320" s="7" t="s">
        <v>834</v>
      </c>
      <c r="M3320" s="7" t="s">
        <v>603</v>
      </c>
      <c r="N3320" s="4"/>
      <c r="O3320" s="4"/>
      <c r="P3320" s="4"/>
      <c r="Q3320" s="4"/>
      <c r="R3320" s="4"/>
      <c r="S3320" s="4"/>
      <c r="T3320" s="4"/>
      <c r="U3320" s="4"/>
      <c r="V3320" s="4"/>
      <c r="W3320" s="4"/>
      <c r="X3320" s="4"/>
      <c r="Y3320" s="4"/>
      <c r="Z3320" s="4"/>
      <c r="AA3320" s="4"/>
      <c r="AB3320" s="4"/>
      <c r="AC3320" s="4"/>
      <c r="AD3320" s="4"/>
      <c r="AE3320" s="4"/>
      <c r="AF3320" s="4"/>
      <c r="AG3320" s="4"/>
      <c r="AH3320" s="4"/>
      <c r="AI3320" s="4"/>
      <c r="AJ3320" s="4"/>
      <c r="AK3320" s="4"/>
      <c r="AL3320" s="4"/>
      <c r="AM3320" s="4"/>
      <c r="AN3320" s="4"/>
      <c r="AO3320" s="4"/>
      <c r="AP3320" s="4"/>
      <c r="AQ3320" s="4"/>
      <c r="AR3320" s="4"/>
      <c r="AS3320" s="4"/>
      <c r="AT3320" s="4"/>
      <c r="AU3320" s="4"/>
      <c r="AV3320" s="4"/>
      <c r="AW3320" s="4"/>
      <c r="AX3320" s="4"/>
      <c r="AY3320" s="4"/>
      <c r="AZ3320" s="4"/>
      <c r="BA3320" s="4"/>
      <c r="BB3320" s="4"/>
      <c r="BC3320" s="4"/>
      <c r="BD3320" s="4"/>
      <c r="BE3320" s="4"/>
      <c r="BF3320" s="4"/>
      <c r="BG3320" s="4"/>
      <c r="BH3320" s="4"/>
      <c r="BI3320" s="4"/>
      <c r="BJ3320" s="4"/>
      <c r="BK3320" s="4"/>
      <c r="BL3320" s="4"/>
      <c r="BM3320" s="4"/>
      <c r="BN3320" s="4"/>
      <c r="BO3320" s="4"/>
      <c r="BP3320" s="4"/>
      <c r="BQ3320" s="4"/>
      <c r="BR3320" s="4"/>
      <c r="BS3320" s="4"/>
      <c r="BT3320" s="4"/>
      <c r="BU3320" s="4"/>
      <c r="BV3320" s="4"/>
      <c r="BW3320" s="4"/>
      <c r="BZ3320" s="7"/>
      <c r="CF3320" s="7"/>
      <c r="CG3320" s="14"/>
      <c r="CH3320" s="7"/>
      <c r="CI3320" s="14"/>
      <c r="CJ3320" s="7"/>
      <c r="CK3320" s="14"/>
      <c r="CL3320" s="7"/>
      <c r="CM3320" s="14"/>
    </row>
    <row r="3321" spans="1:91" x14ac:dyDescent="0.3">
      <c r="A3321" s="10">
        <v>151</v>
      </c>
      <c r="B3321" s="36" t="s">
        <v>1251</v>
      </c>
      <c r="G3321" s="36" t="s">
        <v>8748</v>
      </c>
      <c r="K3321" s="7"/>
      <c r="L3321" s="7" t="s">
        <v>834</v>
      </c>
      <c r="M3321" s="7" t="s">
        <v>618</v>
      </c>
      <c r="N3321" s="4"/>
      <c r="O3321" s="4"/>
      <c r="P3321" s="4"/>
      <c r="Q3321" s="4"/>
      <c r="R3321" s="4"/>
      <c r="S3321" s="4"/>
      <c r="T3321" s="4"/>
      <c r="U3321" s="4"/>
      <c r="V3321" s="4"/>
      <c r="W3321" s="4"/>
      <c r="X3321" s="4"/>
      <c r="Y3321" s="4"/>
      <c r="Z3321" s="4"/>
      <c r="AA3321" s="4"/>
      <c r="AB3321" s="4"/>
      <c r="AC3321" s="4"/>
      <c r="AD3321" s="4"/>
      <c r="AE3321" s="4"/>
      <c r="AF3321" s="4"/>
      <c r="AG3321" s="4"/>
      <c r="AH3321" s="4"/>
      <c r="AI3321" s="4"/>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4"/>
      <c r="BH3321" s="4"/>
      <c r="BI3321" s="4"/>
      <c r="BJ3321" s="4"/>
      <c r="BK3321" s="4"/>
      <c r="BL3321" s="4"/>
      <c r="BM3321" s="4"/>
      <c r="BN3321" s="4"/>
      <c r="BO3321" s="4"/>
      <c r="BP3321" s="4"/>
      <c r="BQ3321" s="4"/>
      <c r="BR3321" s="4"/>
      <c r="BS3321" s="4"/>
      <c r="BT3321" s="4"/>
      <c r="BU3321" s="4"/>
      <c r="BV3321" s="4"/>
      <c r="BW3321" s="4"/>
      <c r="BZ3321" s="7"/>
      <c r="CF3321" s="7"/>
      <c r="CG3321" s="14"/>
      <c r="CH3321" s="7"/>
      <c r="CI3321" s="14"/>
      <c r="CJ3321" s="7"/>
      <c r="CK3321" s="14"/>
      <c r="CL3321" s="7"/>
      <c r="CM3321" s="14"/>
    </row>
    <row r="3322" spans="1:91" x14ac:dyDescent="0.3">
      <c r="A3322" s="10">
        <v>151</v>
      </c>
      <c r="B3322" s="36" t="s">
        <v>1028</v>
      </c>
      <c r="G3322" s="36" t="s">
        <v>8749</v>
      </c>
      <c r="K3322" s="7"/>
      <c r="L3322" s="7" t="s">
        <v>834</v>
      </c>
      <c r="M3322" s="7" t="s">
        <v>615</v>
      </c>
      <c r="N3322" s="4"/>
      <c r="O3322" s="4"/>
      <c r="P3322" s="4"/>
      <c r="Q3322" s="4"/>
      <c r="R3322" s="4"/>
      <c r="S3322" s="4"/>
      <c r="T3322" s="4"/>
      <c r="U3322" s="4"/>
      <c r="V3322" s="4"/>
      <c r="W3322" s="4"/>
      <c r="X3322" s="4"/>
      <c r="Y3322" s="4"/>
      <c r="Z3322" s="4"/>
      <c r="AA3322" s="4"/>
      <c r="AB3322" s="4"/>
      <c r="AC3322" s="4"/>
      <c r="AD3322" s="4"/>
      <c r="AE3322" s="4"/>
      <c r="AF3322" s="4"/>
      <c r="AG3322" s="4"/>
      <c r="AH3322" s="4"/>
      <c r="AI3322" s="4"/>
      <c r="AJ3322" s="4"/>
      <c r="AK3322" s="4"/>
      <c r="AL3322" s="4"/>
      <c r="AM3322" s="4"/>
      <c r="AN3322" s="4"/>
      <c r="AO3322" s="4"/>
      <c r="AP3322" s="4"/>
      <c r="AQ3322" s="4"/>
      <c r="AR3322" s="4"/>
      <c r="AS3322" s="4"/>
      <c r="AT3322" s="4"/>
      <c r="AU3322" s="4"/>
      <c r="AV3322" s="4"/>
      <c r="AW3322" s="4"/>
      <c r="AX3322" s="4"/>
      <c r="AY3322" s="4"/>
      <c r="AZ3322" s="4"/>
      <c r="BA3322" s="4"/>
      <c r="BB3322" s="4"/>
      <c r="BC3322" s="4"/>
      <c r="BD3322" s="4"/>
      <c r="BE3322" s="4"/>
      <c r="BF3322" s="4"/>
      <c r="BG3322" s="4"/>
      <c r="BH3322" s="4"/>
      <c r="BI3322" s="4"/>
      <c r="BJ3322" s="4"/>
      <c r="BK3322" s="4"/>
      <c r="BL3322" s="4"/>
      <c r="BM3322" s="4"/>
      <c r="BN3322" s="4"/>
      <c r="BO3322" s="4"/>
      <c r="BP3322" s="4"/>
      <c r="BQ3322" s="4"/>
      <c r="BR3322" s="4"/>
      <c r="BS3322" s="4"/>
      <c r="BT3322" s="4"/>
      <c r="BU3322" s="4"/>
      <c r="BV3322" s="4"/>
      <c r="BW3322" s="4"/>
      <c r="BZ3322" s="7"/>
      <c r="CF3322" s="7"/>
      <c r="CG3322" s="14"/>
      <c r="CH3322" s="7"/>
      <c r="CI3322" s="14"/>
      <c r="CJ3322" s="7"/>
      <c r="CK3322" s="14"/>
      <c r="CL3322" s="7"/>
      <c r="CM3322" s="14"/>
    </row>
    <row r="3323" spans="1:91" x14ac:dyDescent="0.3">
      <c r="A3323" s="10">
        <v>151</v>
      </c>
      <c r="B3323" s="36" t="s">
        <v>907</v>
      </c>
      <c r="E3323" t="s">
        <v>953</v>
      </c>
      <c r="G3323" s="36" t="s">
        <v>8750</v>
      </c>
      <c r="K3323" s="7"/>
      <c r="L3323" s="7" t="s">
        <v>834</v>
      </c>
      <c r="M3323" s="7" t="s">
        <v>603</v>
      </c>
      <c r="N3323" s="4"/>
      <c r="O3323" s="4"/>
      <c r="P3323" s="4"/>
      <c r="Q3323" s="4"/>
      <c r="R3323" s="4"/>
      <c r="S3323" s="4"/>
      <c r="T3323" s="4"/>
      <c r="U3323" s="4"/>
      <c r="V3323" s="4"/>
      <c r="W3323" s="4"/>
      <c r="X3323" s="4"/>
      <c r="Y3323" s="4"/>
      <c r="Z3323" s="4"/>
      <c r="AA3323" s="4"/>
      <c r="AB3323" s="4"/>
      <c r="AC3323" s="4"/>
      <c r="AD3323" s="4"/>
      <c r="AE3323" s="4"/>
      <c r="AF3323" s="4"/>
      <c r="AG3323" s="4"/>
      <c r="AH3323" s="4"/>
      <c r="AI3323" s="4"/>
      <c r="AJ3323" s="4"/>
      <c r="AK3323" s="4"/>
      <c r="AL3323" s="4"/>
      <c r="AM3323" s="4"/>
      <c r="AN3323" s="4"/>
      <c r="AO3323" s="4"/>
      <c r="AP3323" s="4"/>
      <c r="AQ3323" s="4"/>
      <c r="AR3323" s="4"/>
      <c r="AS3323" s="4"/>
      <c r="AT3323" s="4"/>
      <c r="AU3323" s="4"/>
      <c r="AV3323" s="4"/>
      <c r="AW3323" s="4"/>
      <c r="AX3323" s="4"/>
      <c r="AY3323" s="4"/>
      <c r="AZ3323" s="4"/>
      <c r="BA3323" s="4"/>
      <c r="BB3323" s="4"/>
      <c r="BC3323" s="4"/>
      <c r="BD3323" s="4"/>
      <c r="BE3323" s="4"/>
      <c r="BF3323" s="4"/>
      <c r="BG3323" s="4"/>
      <c r="BH3323" s="4"/>
      <c r="BI3323" s="4"/>
      <c r="BJ3323" s="4"/>
      <c r="BK3323" s="4"/>
      <c r="BL3323" s="4"/>
      <c r="BM3323" s="4"/>
      <c r="BN3323" s="4"/>
      <c r="BO3323" s="4"/>
      <c r="BP3323" s="4"/>
      <c r="BQ3323" s="4"/>
      <c r="BR3323" s="4"/>
      <c r="BS3323" s="4"/>
      <c r="BT3323" s="4"/>
      <c r="BU3323" s="4"/>
      <c r="BV3323" s="4"/>
      <c r="BW3323" s="4"/>
      <c r="BZ3323" s="7"/>
      <c r="CF3323" s="7"/>
      <c r="CG3323" s="14"/>
      <c r="CH3323" s="7"/>
      <c r="CI3323" s="14"/>
      <c r="CJ3323" s="7"/>
      <c r="CK3323" s="14"/>
      <c r="CL3323" s="7"/>
      <c r="CM3323" s="14"/>
    </row>
    <row r="3324" spans="1:91" x14ac:dyDescent="0.3">
      <c r="A3324" s="10">
        <v>151</v>
      </c>
      <c r="B3324" s="6" t="s">
        <v>1248</v>
      </c>
      <c r="G3324" s="36" t="s">
        <v>8751</v>
      </c>
      <c r="K3324" s="7"/>
      <c r="L3324" s="7" t="s">
        <v>834</v>
      </c>
      <c r="M3324" s="7" t="s">
        <v>615</v>
      </c>
      <c r="N3324" s="4"/>
      <c r="O3324" s="4"/>
      <c r="P3324" s="4"/>
      <c r="Q3324" s="4"/>
      <c r="R3324" s="4"/>
      <c r="S3324" s="4"/>
      <c r="T3324" s="4"/>
      <c r="U3324" s="4"/>
      <c r="V3324" s="4"/>
      <c r="W3324" s="4"/>
      <c r="X3324" s="4"/>
      <c r="Y3324" s="4"/>
      <c r="Z3324" s="4"/>
      <c r="AA3324" s="4"/>
      <c r="AB3324" s="4"/>
      <c r="AC3324" s="4"/>
      <c r="AD3324" s="4"/>
      <c r="AE3324" s="4"/>
      <c r="AF3324" s="4"/>
      <c r="AG3324" s="4"/>
      <c r="AH3324" s="4"/>
      <c r="AI3324" s="4"/>
      <c r="AJ3324" s="4"/>
      <c r="AK3324" s="4"/>
      <c r="AL3324" s="4"/>
      <c r="AM3324" s="4"/>
      <c r="AN3324" s="4"/>
      <c r="AO3324" s="4"/>
      <c r="AP3324" s="4"/>
      <c r="AQ3324" s="4"/>
      <c r="AR3324" s="4"/>
      <c r="AS3324" s="4"/>
      <c r="AT3324" s="4"/>
      <c r="AU3324" s="4"/>
      <c r="AV3324" s="4"/>
      <c r="AW3324" s="4"/>
      <c r="AX3324" s="4"/>
      <c r="AY3324" s="4"/>
      <c r="AZ3324" s="4"/>
      <c r="BA3324" s="4"/>
      <c r="BB3324" s="4"/>
      <c r="BC3324" s="4"/>
      <c r="BD3324" s="4"/>
      <c r="BE3324" s="4"/>
      <c r="BF3324" s="4"/>
      <c r="BG3324" s="4"/>
      <c r="BH3324" s="4"/>
      <c r="BI3324" s="4"/>
      <c r="BJ3324" s="4"/>
      <c r="BK3324" s="4"/>
      <c r="BL3324" s="4"/>
      <c r="BM3324" s="4"/>
      <c r="BN3324" s="4"/>
      <c r="BO3324" s="4"/>
      <c r="BP3324" s="4"/>
      <c r="BQ3324" s="4"/>
      <c r="BR3324" s="4"/>
      <c r="BS3324" s="4"/>
      <c r="BT3324" s="4"/>
      <c r="BU3324" s="4"/>
      <c r="BV3324" s="4"/>
      <c r="BW3324" s="4"/>
      <c r="BZ3324" s="7"/>
      <c r="CF3324" s="7"/>
      <c r="CG3324" s="14"/>
      <c r="CH3324" s="7"/>
      <c r="CI3324" s="14"/>
      <c r="CJ3324" s="7"/>
      <c r="CK3324" s="14"/>
      <c r="CL3324" s="7"/>
      <c r="CM3324" s="14"/>
    </row>
    <row r="3325" spans="1:91" x14ac:dyDescent="0.3">
      <c r="A3325" s="10">
        <v>151</v>
      </c>
      <c r="B3325" s="36" t="s">
        <v>863</v>
      </c>
      <c r="G3325" s="36" t="s">
        <v>8752</v>
      </c>
      <c r="K3325" s="7"/>
      <c r="L3325" s="7" t="s">
        <v>834</v>
      </c>
      <c r="M3325" s="7" t="s">
        <v>5184</v>
      </c>
      <c r="N3325" s="4"/>
      <c r="O3325" s="4"/>
      <c r="P3325" s="4"/>
      <c r="Q3325" s="4"/>
      <c r="R3325" s="4"/>
      <c r="S3325" s="4"/>
      <c r="T3325" s="4"/>
      <c r="U3325" s="4"/>
      <c r="V3325" s="4"/>
      <c r="W3325" s="4"/>
      <c r="X3325" s="4"/>
      <c r="Y3325" s="4"/>
      <c r="Z3325" s="4"/>
      <c r="AA3325" s="4"/>
      <c r="AB3325" s="4"/>
      <c r="AC3325" s="4"/>
      <c r="AD3325" s="4"/>
      <c r="AE3325" s="4"/>
      <c r="AF3325" s="4"/>
      <c r="AG3325" s="4"/>
      <c r="AH3325" s="4"/>
      <c r="AI3325" s="4"/>
      <c r="AJ3325" s="4"/>
      <c r="AK3325" s="4"/>
      <c r="AL3325" s="4"/>
      <c r="AM3325" s="4"/>
      <c r="AN3325" s="4"/>
      <c r="AO3325" s="4"/>
      <c r="AP3325" s="4"/>
      <c r="AQ3325" s="4"/>
      <c r="AR3325" s="4"/>
      <c r="AS3325" s="4"/>
      <c r="AT3325" s="4"/>
      <c r="AU3325" s="4"/>
      <c r="AV3325" s="4"/>
      <c r="AW3325" s="4"/>
      <c r="AX3325" s="4"/>
      <c r="AY3325" s="4"/>
      <c r="AZ3325" s="4"/>
      <c r="BA3325" s="4"/>
      <c r="BB3325" s="4"/>
      <c r="BC3325" s="4"/>
      <c r="BD3325" s="4"/>
      <c r="BE3325" s="4"/>
      <c r="BF3325" s="4"/>
      <c r="BG3325" s="4"/>
      <c r="BH3325" s="4"/>
      <c r="BI3325" s="4"/>
      <c r="BJ3325" s="4"/>
      <c r="BK3325" s="4"/>
      <c r="BL3325" s="4"/>
      <c r="BM3325" s="4"/>
      <c r="BN3325" s="4"/>
      <c r="BO3325" s="4"/>
      <c r="BP3325" s="4"/>
      <c r="BQ3325" s="4"/>
      <c r="BR3325" s="4"/>
      <c r="BS3325" s="4"/>
      <c r="BT3325" s="4"/>
      <c r="BU3325" s="4"/>
      <c r="BV3325" s="4"/>
      <c r="BW3325" s="4"/>
      <c r="BZ3325" s="7"/>
      <c r="CF3325" s="7"/>
      <c r="CG3325" s="14"/>
      <c r="CH3325" s="7"/>
      <c r="CI3325" s="14"/>
      <c r="CJ3325" s="7"/>
      <c r="CK3325" s="14"/>
      <c r="CL3325" s="7"/>
      <c r="CM3325" s="14"/>
    </row>
    <row r="3326" spans="1:91" x14ac:dyDescent="0.3">
      <c r="A3326" s="10">
        <v>151</v>
      </c>
      <c r="B3326" s="36" t="s">
        <v>863</v>
      </c>
      <c r="G3326" s="36" t="s">
        <v>8753</v>
      </c>
      <c r="K3326" s="7"/>
      <c r="L3326" s="7" t="s">
        <v>834</v>
      </c>
      <c r="M3326" s="7" t="s">
        <v>5184</v>
      </c>
      <c r="N3326" s="4"/>
      <c r="O3326" s="4"/>
      <c r="P3326" s="4"/>
      <c r="Q3326" s="4"/>
      <c r="R3326" s="4"/>
      <c r="S3326" s="4"/>
      <c r="T3326" s="4"/>
      <c r="U3326" s="4"/>
      <c r="V3326" s="4"/>
      <c r="W3326" s="4"/>
      <c r="X3326" s="4"/>
      <c r="Y3326" s="4"/>
      <c r="Z3326" s="4"/>
      <c r="AA3326" s="4"/>
      <c r="AB3326" s="4"/>
      <c r="AC3326" s="4"/>
      <c r="AD3326" s="4"/>
      <c r="AE3326" s="4"/>
      <c r="AF3326" s="4"/>
      <c r="AG3326" s="4"/>
      <c r="AH3326" s="4"/>
      <c r="AI3326" s="4"/>
      <c r="AJ3326" s="4"/>
      <c r="AK3326" s="4"/>
      <c r="AL3326" s="4"/>
      <c r="AM3326" s="4"/>
      <c r="AN3326" s="4"/>
      <c r="AO3326" s="4"/>
      <c r="AP3326" s="4"/>
      <c r="AQ3326" s="4"/>
      <c r="AR3326" s="4"/>
      <c r="AS3326" s="4"/>
      <c r="AT3326" s="4"/>
      <c r="AU3326" s="4"/>
      <c r="AV3326" s="4"/>
      <c r="AW3326" s="4"/>
      <c r="AX3326" s="4"/>
      <c r="AY3326" s="4"/>
      <c r="AZ3326" s="4"/>
      <c r="BA3326" s="4"/>
      <c r="BB3326" s="4"/>
      <c r="BC3326" s="4"/>
      <c r="BD3326" s="4"/>
      <c r="BE3326" s="4"/>
      <c r="BF3326" s="4"/>
      <c r="BG3326" s="4"/>
      <c r="BH3326" s="4"/>
      <c r="BI3326" s="4"/>
      <c r="BJ3326" s="4"/>
      <c r="BK3326" s="4"/>
      <c r="BL3326" s="4"/>
      <c r="BM3326" s="4"/>
      <c r="BN3326" s="4"/>
      <c r="BO3326" s="4"/>
      <c r="BP3326" s="4"/>
      <c r="BQ3326" s="4"/>
      <c r="BR3326" s="4"/>
      <c r="BS3326" s="4"/>
      <c r="BT3326" s="4"/>
      <c r="BU3326" s="4"/>
      <c r="BV3326" s="4"/>
      <c r="BW3326" s="4"/>
      <c r="BZ3326" s="7"/>
      <c r="CF3326" s="7"/>
      <c r="CG3326" s="14"/>
      <c r="CH3326" s="7"/>
      <c r="CI3326" s="14"/>
      <c r="CJ3326" s="7"/>
      <c r="CK3326" s="14"/>
      <c r="CL3326" s="7"/>
      <c r="CM3326" s="14"/>
    </row>
    <row r="3327" spans="1:91" x14ac:dyDescent="0.3">
      <c r="A3327" s="10">
        <v>151</v>
      </c>
      <c r="B3327" s="36" t="s">
        <v>863</v>
      </c>
      <c r="G3327" s="36" t="s">
        <v>8754</v>
      </c>
      <c r="K3327" s="7"/>
      <c r="L3327" s="7" t="s">
        <v>834</v>
      </c>
      <c r="M3327" s="7" t="s">
        <v>5184</v>
      </c>
      <c r="N3327" s="4"/>
      <c r="O3327" s="4"/>
      <c r="P3327" s="4"/>
      <c r="Q3327" s="4"/>
      <c r="R3327" s="4"/>
      <c r="S3327" s="4"/>
      <c r="T3327" s="4"/>
      <c r="U3327" s="4"/>
      <c r="V3327" s="4"/>
      <c r="W3327" s="4"/>
      <c r="X3327" s="4"/>
      <c r="Y3327" s="4"/>
      <c r="Z3327" s="4"/>
      <c r="AA3327" s="4"/>
      <c r="AB3327" s="4"/>
      <c r="AC3327" s="4"/>
      <c r="AD3327" s="4"/>
      <c r="AE3327" s="4"/>
      <c r="AF3327" s="4"/>
      <c r="AG3327" s="4"/>
      <c r="AH3327" s="4"/>
      <c r="AI3327" s="4"/>
      <c r="AJ3327" s="4"/>
      <c r="AK3327" s="4"/>
      <c r="AL3327" s="4"/>
      <c r="AM3327" s="4"/>
      <c r="AN3327" s="4"/>
      <c r="AO3327" s="4"/>
      <c r="AP3327" s="4"/>
      <c r="AQ3327" s="4"/>
      <c r="AR3327" s="4"/>
      <c r="AS3327" s="4"/>
      <c r="AT3327" s="4"/>
      <c r="AU3327" s="4"/>
      <c r="AV3327" s="4"/>
      <c r="AW3327" s="4"/>
      <c r="AX3327" s="4"/>
      <c r="AY3327" s="4"/>
      <c r="AZ3327" s="4"/>
      <c r="BA3327" s="4"/>
      <c r="BB3327" s="4"/>
      <c r="BC3327" s="4"/>
      <c r="BD3327" s="4"/>
      <c r="BE3327" s="4"/>
      <c r="BF3327" s="4"/>
      <c r="BG3327" s="4"/>
      <c r="BH3327" s="4"/>
      <c r="BI3327" s="4"/>
      <c r="BJ3327" s="4"/>
      <c r="BK3327" s="4"/>
      <c r="BL3327" s="4"/>
      <c r="BM3327" s="4"/>
      <c r="BN3327" s="4"/>
      <c r="BO3327" s="4"/>
      <c r="BP3327" s="4"/>
      <c r="BQ3327" s="4"/>
      <c r="BR3327" s="4"/>
      <c r="BS3327" s="4"/>
      <c r="BT3327" s="4"/>
      <c r="BU3327" s="4"/>
      <c r="BV3327" s="4"/>
      <c r="BW3327" s="4"/>
      <c r="BZ3327" s="7"/>
      <c r="CF3327" s="7"/>
      <c r="CG3327" s="14"/>
      <c r="CH3327" s="7"/>
      <c r="CI3327" s="14"/>
      <c r="CJ3327" s="7"/>
      <c r="CK3327" s="14"/>
      <c r="CL3327" s="7"/>
      <c r="CM3327" s="14"/>
    </row>
    <row r="3328" spans="1:91" x14ac:dyDescent="0.3">
      <c r="A3328" s="10">
        <v>151</v>
      </c>
      <c r="B3328" s="36" t="s">
        <v>863</v>
      </c>
      <c r="G3328" s="36" t="s">
        <v>8755</v>
      </c>
      <c r="K3328" s="7"/>
      <c r="L3328" s="7" t="s">
        <v>834</v>
      </c>
      <c r="M3328" s="7" t="s">
        <v>5184</v>
      </c>
      <c r="N3328" s="4"/>
      <c r="O3328" s="4"/>
      <c r="P3328" s="4"/>
      <c r="Q3328" s="4"/>
      <c r="R3328" s="4"/>
      <c r="S3328" s="4"/>
      <c r="T3328" s="4"/>
      <c r="U3328" s="4"/>
      <c r="V3328" s="4"/>
      <c r="W3328" s="4"/>
      <c r="X3328" s="4"/>
      <c r="Y3328" s="4"/>
      <c r="Z3328" s="4"/>
      <c r="AA3328" s="4"/>
      <c r="AB3328" s="4"/>
      <c r="AC3328" s="4"/>
      <c r="AD3328" s="4"/>
      <c r="AE3328" s="4"/>
      <c r="AF3328" s="4"/>
      <c r="AG3328" s="4"/>
      <c r="AH3328" s="4"/>
      <c r="AI3328" s="4"/>
      <c r="AJ3328" s="4"/>
      <c r="AK3328" s="4"/>
      <c r="AL3328" s="4"/>
      <c r="AM3328" s="4"/>
      <c r="AN3328" s="4"/>
      <c r="AO3328" s="4"/>
      <c r="AP3328" s="4"/>
      <c r="AQ3328" s="4"/>
      <c r="AR3328" s="4"/>
      <c r="AS3328" s="4"/>
      <c r="AT3328" s="4"/>
      <c r="AU3328" s="4"/>
      <c r="AV3328" s="4"/>
      <c r="AW3328" s="4"/>
      <c r="AX3328" s="4"/>
      <c r="AY3328" s="4"/>
      <c r="AZ3328" s="4"/>
      <c r="BA3328" s="4"/>
      <c r="BB3328" s="4"/>
      <c r="BC3328" s="4"/>
      <c r="BD3328" s="4"/>
      <c r="BE3328" s="4"/>
      <c r="BF3328" s="4"/>
      <c r="BG3328" s="4"/>
      <c r="BH3328" s="4"/>
      <c r="BI3328" s="4"/>
      <c r="BJ3328" s="4"/>
      <c r="BK3328" s="4"/>
      <c r="BL3328" s="4"/>
      <c r="BM3328" s="4"/>
      <c r="BN3328" s="4"/>
      <c r="BO3328" s="4"/>
      <c r="BP3328" s="4"/>
      <c r="BQ3328" s="4"/>
      <c r="BR3328" s="4"/>
      <c r="BS3328" s="4"/>
      <c r="BT3328" s="4"/>
      <c r="BU3328" s="4"/>
      <c r="BV3328" s="4"/>
      <c r="BW3328" s="4"/>
      <c r="BZ3328" s="7"/>
      <c r="CF3328" s="7"/>
      <c r="CG3328" s="14"/>
      <c r="CH3328" s="7"/>
      <c r="CI3328" s="14"/>
      <c r="CJ3328" s="7"/>
      <c r="CK3328" s="14"/>
      <c r="CL3328" s="7"/>
      <c r="CM3328" s="14"/>
    </row>
    <row r="3329" spans="1:91" x14ac:dyDescent="0.3">
      <c r="A3329" s="10">
        <v>151</v>
      </c>
      <c r="B3329" s="36" t="s">
        <v>863</v>
      </c>
      <c r="G3329" s="36" t="s">
        <v>8756</v>
      </c>
      <c r="K3329" s="7"/>
      <c r="L3329" s="7" t="s">
        <v>834</v>
      </c>
      <c r="M3329" s="7" t="s">
        <v>5184</v>
      </c>
      <c r="N3329" s="4"/>
      <c r="O3329" s="4"/>
      <c r="P3329" s="4"/>
      <c r="Q3329" s="4"/>
      <c r="R3329" s="4"/>
      <c r="S3329" s="4"/>
      <c r="T3329" s="4"/>
      <c r="U3329" s="4"/>
      <c r="V3329" s="4"/>
      <c r="W3329" s="4"/>
      <c r="X3329" s="4"/>
      <c r="Y3329" s="4"/>
      <c r="Z3329" s="4"/>
      <c r="AA3329" s="4"/>
      <c r="AB3329" s="4"/>
      <c r="AC3329" s="4"/>
      <c r="AD3329" s="4"/>
      <c r="AE3329" s="4"/>
      <c r="AF3329" s="4"/>
      <c r="AG3329" s="4"/>
      <c r="AH3329" s="4"/>
      <c r="AI3329" s="4"/>
      <c r="AJ3329" s="4"/>
      <c r="AK3329" s="4"/>
      <c r="AL3329" s="4"/>
      <c r="AM3329" s="4"/>
      <c r="AN3329" s="4"/>
      <c r="AO3329" s="4"/>
      <c r="AP3329" s="4"/>
      <c r="AQ3329" s="4"/>
      <c r="AR3329" s="4"/>
      <c r="AS3329" s="4"/>
      <c r="AT3329" s="4"/>
      <c r="AU3329" s="4"/>
      <c r="AV3329" s="4"/>
      <c r="AW3329" s="4"/>
      <c r="AX3329" s="4"/>
      <c r="AY3329" s="4"/>
      <c r="AZ3329" s="4"/>
      <c r="BA3329" s="4"/>
      <c r="BB3329" s="4"/>
      <c r="BC3329" s="4"/>
      <c r="BD3329" s="4"/>
      <c r="BE3329" s="4"/>
      <c r="BF3329" s="4"/>
      <c r="BG3329" s="4"/>
      <c r="BH3329" s="4"/>
      <c r="BI3329" s="4"/>
      <c r="BJ3329" s="4"/>
      <c r="BK3329" s="4"/>
      <c r="BL3329" s="4"/>
      <c r="BM3329" s="4"/>
      <c r="BN3329" s="4"/>
      <c r="BO3329" s="4"/>
      <c r="BP3329" s="4"/>
      <c r="BQ3329" s="4"/>
      <c r="BR3329" s="4"/>
      <c r="BS3329" s="4"/>
      <c r="BT3329" s="4"/>
      <c r="BU3329" s="4"/>
      <c r="BV3329" s="4"/>
      <c r="BW3329" s="4"/>
      <c r="BZ3329" s="7"/>
      <c r="CF3329" s="7"/>
      <c r="CG3329" s="14"/>
      <c r="CH3329" s="7"/>
      <c r="CI3329" s="14"/>
      <c r="CJ3329" s="7"/>
      <c r="CK3329" s="14"/>
      <c r="CL3329" s="7"/>
      <c r="CM3329" s="14"/>
    </row>
    <row r="3330" spans="1:91" x14ac:dyDescent="0.3">
      <c r="A3330" s="10">
        <v>151</v>
      </c>
      <c r="B3330" s="36" t="s">
        <v>863</v>
      </c>
      <c r="G3330" s="36" t="s">
        <v>8757</v>
      </c>
      <c r="K3330" s="7"/>
      <c r="L3330" s="7" t="s">
        <v>834</v>
      </c>
      <c r="M3330" s="7" t="s">
        <v>5184</v>
      </c>
      <c r="N3330" s="4"/>
      <c r="O3330" s="4"/>
      <c r="P3330" s="4"/>
      <c r="Q3330" s="4"/>
      <c r="R3330" s="4"/>
      <c r="S3330" s="4"/>
      <c r="T3330" s="4"/>
      <c r="U3330" s="4"/>
      <c r="V3330" s="4"/>
      <c r="W3330" s="4"/>
      <c r="X3330" s="4"/>
      <c r="Y3330" s="4"/>
      <c r="Z3330" s="4"/>
      <c r="AA3330" s="4"/>
      <c r="AB3330" s="4"/>
      <c r="AC3330" s="4"/>
      <c r="AD3330" s="4"/>
      <c r="AE3330" s="4"/>
      <c r="AF3330" s="4"/>
      <c r="AG3330" s="4"/>
      <c r="AH3330" s="4"/>
      <c r="AI3330" s="4"/>
      <c r="AJ3330" s="4"/>
      <c r="AK3330" s="4"/>
      <c r="AL3330" s="4"/>
      <c r="AM3330" s="4"/>
      <c r="AN3330" s="4"/>
      <c r="AO3330" s="4"/>
      <c r="AP3330" s="4"/>
      <c r="AQ3330" s="4"/>
      <c r="AR3330" s="4"/>
      <c r="AS3330" s="4"/>
      <c r="AT3330" s="4"/>
      <c r="AU3330" s="4"/>
      <c r="AV3330" s="4"/>
      <c r="AW3330" s="4"/>
      <c r="AX3330" s="4"/>
      <c r="AY3330" s="4"/>
      <c r="AZ3330" s="4"/>
      <c r="BA3330" s="4"/>
      <c r="BB3330" s="4"/>
      <c r="BC3330" s="4"/>
      <c r="BD3330" s="4"/>
      <c r="BE3330" s="4"/>
      <c r="BF3330" s="4"/>
      <c r="BG3330" s="4"/>
      <c r="BH3330" s="4"/>
      <c r="BI3330" s="4"/>
      <c r="BJ3330" s="4"/>
      <c r="BK3330" s="4"/>
      <c r="BL3330" s="4"/>
      <c r="BM3330" s="4"/>
      <c r="BN3330" s="4"/>
      <c r="BO3330" s="4"/>
      <c r="BP3330" s="4"/>
      <c r="BQ3330" s="4"/>
      <c r="BR3330" s="4"/>
      <c r="BS3330" s="4"/>
      <c r="BT3330" s="4"/>
      <c r="BU3330" s="4"/>
      <c r="BV3330" s="4"/>
      <c r="BW3330" s="4"/>
      <c r="BZ3330" s="7"/>
      <c r="CF3330" s="7"/>
      <c r="CG3330" s="14"/>
      <c r="CH3330" s="7"/>
      <c r="CI3330" s="14"/>
      <c r="CJ3330" s="7"/>
      <c r="CK3330" s="14"/>
      <c r="CL3330" s="7"/>
      <c r="CM3330" s="14"/>
    </row>
    <row r="3331" spans="1:91" x14ac:dyDescent="0.3">
      <c r="A3331" s="10">
        <v>151</v>
      </c>
      <c r="B3331" s="36" t="s">
        <v>863</v>
      </c>
      <c r="G3331" s="36" t="s">
        <v>8758</v>
      </c>
      <c r="K3331" s="7"/>
      <c r="L3331" s="7" t="s">
        <v>834</v>
      </c>
      <c r="M3331" s="7" t="s">
        <v>5184</v>
      </c>
      <c r="N3331" s="4"/>
      <c r="O3331" s="4"/>
      <c r="P3331" s="4"/>
      <c r="Q3331" s="4"/>
      <c r="R3331" s="4"/>
      <c r="S3331" s="4"/>
      <c r="T3331" s="4"/>
      <c r="U3331" s="4"/>
      <c r="V3331" s="4"/>
      <c r="W3331" s="4"/>
      <c r="X3331" s="4"/>
      <c r="Y3331" s="4"/>
      <c r="Z3331" s="4"/>
      <c r="AA3331" s="4"/>
      <c r="AB3331" s="4"/>
      <c r="AC3331" s="4"/>
      <c r="AD3331" s="4"/>
      <c r="AE3331" s="4"/>
      <c r="AF3331" s="4"/>
      <c r="AG3331" s="4"/>
      <c r="AH3331" s="4"/>
      <c r="AI3331" s="4"/>
      <c r="AJ3331" s="4"/>
      <c r="AK3331" s="4"/>
      <c r="AL3331" s="4"/>
      <c r="AM3331" s="4"/>
      <c r="AN3331" s="4"/>
      <c r="AO3331" s="4"/>
      <c r="AP3331" s="4"/>
      <c r="AQ3331" s="4"/>
      <c r="AR3331" s="4"/>
      <c r="AS3331" s="4"/>
      <c r="AT3331" s="4"/>
      <c r="AU3331" s="4"/>
      <c r="AV3331" s="4"/>
      <c r="AW3331" s="4"/>
      <c r="AX3331" s="4"/>
      <c r="AY3331" s="4"/>
      <c r="AZ3331" s="4"/>
      <c r="BA3331" s="4"/>
      <c r="BB3331" s="4"/>
      <c r="BC3331" s="4"/>
      <c r="BD3331" s="4"/>
      <c r="BE3331" s="4"/>
      <c r="BF3331" s="4"/>
      <c r="BG3331" s="4"/>
      <c r="BH3331" s="4"/>
      <c r="BI3331" s="4"/>
      <c r="BJ3331" s="4"/>
      <c r="BK3331" s="4"/>
      <c r="BL3331" s="4"/>
      <c r="BM3331" s="4"/>
      <c r="BN3331" s="4"/>
      <c r="BO3331" s="4"/>
      <c r="BP3331" s="4"/>
      <c r="BQ3331" s="4"/>
      <c r="BR3331" s="4"/>
      <c r="BS3331" s="4"/>
      <c r="BT3331" s="4"/>
      <c r="BU3331" s="4"/>
      <c r="BV3331" s="4"/>
      <c r="BW3331" s="4"/>
      <c r="BZ3331" s="7"/>
      <c r="CF3331" s="7"/>
      <c r="CG3331" s="14"/>
      <c r="CH3331" s="7"/>
      <c r="CI3331" s="14"/>
      <c r="CJ3331" s="7"/>
      <c r="CK3331" s="14"/>
      <c r="CL3331" s="7"/>
      <c r="CM3331" s="14"/>
    </row>
    <row r="3332" spans="1:91" x14ac:dyDescent="0.3">
      <c r="A3332" s="10">
        <v>151</v>
      </c>
      <c r="B3332" s="36" t="s">
        <v>888</v>
      </c>
      <c r="G3332" s="36" t="s">
        <v>8759</v>
      </c>
      <c r="K3332" s="7"/>
      <c r="L3332" s="7" t="s">
        <v>834</v>
      </c>
      <c r="M3332" s="7" t="s">
        <v>687</v>
      </c>
      <c r="N3332" s="4"/>
      <c r="O3332" s="4"/>
      <c r="P3332" s="4"/>
      <c r="Q3332" s="4"/>
      <c r="R3332" s="4"/>
      <c r="S3332" s="4"/>
      <c r="T3332" s="4"/>
      <c r="U3332" s="4"/>
      <c r="V3332" s="4"/>
      <c r="W3332" s="4"/>
      <c r="X3332" s="4"/>
      <c r="Y3332" s="4"/>
      <c r="Z3332" s="4"/>
      <c r="AA3332" s="4"/>
      <c r="AB3332" s="4"/>
      <c r="AC3332" s="4"/>
      <c r="AD3332" s="4"/>
      <c r="AE3332" s="4"/>
      <c r="AF3332" s="4"/>
      <c r="AG3332" s="4"/>
      <c r="AH3332" s="4"/>
      <c r="AI3332" s="4"/>
      <c r="AJ3332" s="4"/>
      <c r="AK3332" s="4"/>
      <c r="AL3332" s="4"/>
      <c r="AM3332" s="4"/>
      <c r="AN3332" s="4"/>
      <c r="AO3332" s="4"/>
      <c r="AP3332" s="4"/>
      <c r="AQ3332" s="4"/>
      <c r="AR3332" s="4"/>
      <c r="AS3332" s="4"/>
      <c r="AT3332" s="4"/>
      <c r="AU3332" s="4"/>
      <c r="AV3332" s="4"/>
      <c r="AW3332" s="4"/>
      <c r="AX3332" s="4"/>
      <c r="AY3332" s="4"/>
      <c r="AZ3332" s="4"/>
      <c r="BA3332" s="4"/>
      <c r="BB3332" s="4"/>
      <c r="BC3332" s="4"/>
      <c r="BD3332" s="4"/>
      <c r="BE3332" s="4"/>
      <c r="BF3332" s="4"/>
      <c r="BG3332" s="4"/>
      <c r="BH3332" s="4"/>
      <c r="BI3332" s="4"/>
      <c r="BJ3332" s="4"/>
      <c r="BK3332" s="4"/>
      <c r="BL3332" s="4"/>
      <c r="BM3332" s="4"/>
      <c r="BN3332" s="4"/>
      <c r="BO3332" s="4"/>
      <c r="BP3332" s="4"/>
      <c r="BQ3332" s="4"/>
      <c r="BR3332" s="4"/>
      <c r="BS3332" s="4"/>
      <c r="BT3332" s="4"/>
      <c r="BU3332" s="4"/>
      <c r="BV3332" s="4"/>
      <c r="BW3332" s="4"/>
      <c r="BZ3332" s="7"/>
      <c r="CF3332" s="7"/>
      <c r="CG3332" s="14"/>
      <c r="CH3332" s="7"/>
      <c r="CI3332" s="14"/>
      <c r="CJ3332" s="7"/>
      <c r="CK3332" s="14"/>
      <c r="CL3332" s="7"/>
      <c r="CM3332" s="14"/>
    </row>
    <row r="3333" spans="1:91" x14ac:dyDescent="0.3">
      <c r="A3333" s="10">
        <v>151</v>
      </c>
      <c r="B3333" s="36" t="s">
        <v>2259</v>
      </c>
      <c r="E3333" t="s">
        <v>953</v>
      </c>
      <c r="G3333" s="36" t="s">
        <v>8760</v>
      </c>
      <c r="K3333" s="7"/>
      <c r="L3333" s="7" t="s">
        <v>834</v>
      </c>
      <c r="M3333" s="7" t="s">
        <v>603</v>
      </c>
      <c r="N3333" s="4"/>
      <c r="O3333" s="4"/>
      <c r="P3333" s="4"/>
      <c r="Q3333" s="4"/>
      <c r="R3333" s="4"/>
      <c r="S3333" s="4"/>
      <c r="T3333" s="4"/>
      <c r="U3333" s="4"/>
      <c r="V3333" s="4"/>
      <c r="W3333" s="4"/>
      <c r="X3333" s="4"/>
      <c r="Y3333" s="4"/>
      <c r="Z3333" s="4"/>
      <c r="AA3333" s="4"/>
      <c r="AB3333" s="4"/>
      <c r="AC3333" s="4"/>
      <c r="AD3333" s="4"/>
      <c r="AE3333" s="4"/>
      <c r="AF3333" s="4"/>
      <c r="AG3333" s="4"/>
      <c r="AH3333" s="4"/>
      <c r="AI3333" s="4"/>
      <c r="AJ3333" s="4"/>
      <c r="AK3333" s="4"/>
      <c r="AL3333" s="4"/>
      <c r="AM3333" s="4"/>
      <c r="AN3333" s="4"/>
      <c r="AO3333" s="4"/>
      <c r="AP3333" s="4"/>
      <c r="AQ3333" s="4"/>
      <c r="AR3333" s="4"/>
      <c r="AS3333" s="4"/>
      <c r="AT3333" s="4"/>
      <c r="AU3333" s="4"/>
      <c r="AV3333" s="4"/>
      <c r="AW3333" s="4"/>
      <c r="AX3333" s="4"/>
      <c r="AY3333" s="4"/>
      <c r="AZ3333" s="4"/>
      <c r="BA3333" s="4"/>
      <c r="BB3333" s="4"/>
      <c r="BC3333" s="4"/>
      <c r="BD3333" s="4"/>
      <c r="BE3333" s="4"/>
      <c r="BF3333" s="4"/>
      <c r="BG3333" s="4"/>
      <c r="BH3333" s="4"/>
      <c r="BI3333" s="4"/>
      <c r="BJ3333" s="4"/>
      <c r="BK3333" s="4"/>
      <c r="BL3333" s="4"/>
      <c r="BM3333" s="4"/>
      <c r="BN3333" s="4"/>
      <c r="BO3333" s="4"/>
      <c r="BP3333" s="4"/>
      <c r="BQ3333" s="4"/>
      <c r="BR3333" s="4"/>
      <c r="BS3333" s="4"/>
      <c r="BT3333" s="4"/>
      <c r="BU3333" s="4"/>
      <c r="BV3333" s="4"/>
      <c r="BW3333" s="4"/>
      <c r="BZ3333" s="7"/>
      <c r="CF3333" s="7"/>
      <c r="CG3333" s="14"/>
      <c r="CH3333" s="7"/>
      <c r="CI3333" s="14"/>
      <c r="CJ3333" s="7"/>
      <c r="CK3333" s="14"/>
      <c r="CL3333" s="7"/>
      <c r="CM3333" s="14"/>
    </row>
    <row r="3334" spans="1:91" x14ac:dyDescent="0.3">
      <c r="A3334" s="10">
        <v>151</v>
      </c>
      <c r="B3334" s="36" t="s">
        <v>1025</v>
      </c>
      <c r="G3334" s="36" t="s">
        <v>8761</v>
      </c>
      <c r="K3334" s="7"/>
      <c r="L3334" s="7" t="s">
        <v>834</v>
      </c>
      <c r="M3334" s="7" t="s">
        <v>696</v>
      </c>
      <c r="N3334" s="4"/>
      <c r="O3334" s="4"/>
      <c r="P3334" s="4"/>
      <c r="Q3334" s="4"/>
      <c r="R3334" s="4"/>
      <c r="S3334" s="4"/>
      <c r="T3334" s="4"/>
      <c r="U3334" s="4"/>
      <c r="V3334" s="4"/>
      <c r="W3334" s="4"/>
      <c r="X3334" s="4"/>
      <c r="Y3334" s="4"/>
      <c r="Z3334" s="4"/>
      <c r="AA3334" s="4"/>
      <c r="AB3334" s="4"/>
      <c r="AC3334" s="4"/>
      <c r="AD3334" s="4"/>
      <c r="AE3334" s="4"/>
      <c r="AF3334" s="4"/>
      <c r="AG3334" s="4"/>
      <c r="AH3334" s="4"/>
      <c r="AI3334" s="4"/>
      <c r="AJ3334" s="4"/>
      <c r="AK3334" s="4"/>
      <c r="AL3334" s="4"/>
      <c r="AM3334" s="4"/>
      <c r="AN3334" s="4"/>
      <c r="AO3334" s="4"/>
      <c r="AP3334" s="4"/>
      <c r="AQ3334" s="4"/>
      <c r="AR3334" s="4"/>
      <c r="AS3334" s="4"/>
      <c r="AT3334" s="4"/>
      <c r="AU3334" s="4"/>
      <c r="AV3334" s="4"/>
      <c r="AW3334" s="4"/>
      <c r="AX3334" s="4"/>
      <c r="AY3334" s="4"/>
      <c r="AZ3334" s="4"/>
      <c r="BA3334" s="4"/>
      <c r="BB3334" s="4"/>
      <c r="BC3334" s="4"/>
      <c r="BD3334" s="4"/>
      <c r="BE3334" s="4"/>
      <c r="BF3334" s="4"/>
      <c r="BG3334" s="4"/>
      <c r="BH3334" s="4"/>
      <c r="BI3334" s="4"/>
      <c r="BJ3334" s="4"/>
      <c r="BK3334" s="4"/>
      <c r="BL3334" s="4"/>
      <c r="BM3334" s="4"/>
      <c r="BN3334" s="4"/>
      <c r="BO3334" s="4"/>
      <c r="BP3334" s="4"/>
      <c r="BQ3334" s="4"/>
      <c r="BR3334" s="4"/>
      <c r="BS3334" s="4"/>
      <c r="BT3334" s="4"/>
      <c r="BU3334" s="4"/>
      <c r="BV3334" s="4"/>
      <c r="BW3334" s="4"/>
      <c r="BZ3334" s="7"/>
      <c r="CF3334" s="7"/>
      <c r="CG3334" s="14"/>
      <c r="CH3334" s="7"/>
      <c r="CI3334" s="14"/>
      <c r="CJ3334" s="7"/>
      <c r="CK3334" s="14"/>
      <c r="CL3334" s="7"/>
      <c r="CM3334" s="14"/>
    </row>
    <row r="3335" spans="1:91" x14ac:dyDescent="0.3">
      <c r="A3335" s="10">
        <v>151</v>
      </c>
      <c r="B3335" s="36" t="s">
        <v>949</v>
      </c>
      <c r="E3335" t="s">
        <v>953</v>
      </c>
      <c r="G3335" s="36" t="s">
        <v>954</v>
      </c>
      <c r="K3335" s="7"/>
      <c r="L3335" s="7" t="s">
        <v>834</v>
      </c>
      <c r="M3335" s="7" t="s">
        <v>603</v>
      </c>
      <c r="N3335" s="4"/>
      <c r="O3335" s="4"/>
      <c r="P3335" s="4"/>
      <c r="Q3335" s="4"/>
      <c r="R3335" s="4"/>
      <c r="S3335" s="4"/>
      <c r="T3335" s="4"/>
      <c r="U3335" s="4"/>
      <c r="V3335" s="4"/>
      <c r="W3335" s="4"/>
      <c r="X3335" s="4"/>
      <c r="Y3335" s="4"/>
      <c r="Z3335" s="4"/>
      <c r="AA3335" s="4"/>
      <c r="AB3335" s="4"/>
      <c r="AC3335" s="4"/>
      <c r="AD3335" s="4"/>
      <c r="AE3335" s="4"/>
      <c r="AF3335" s="4"/>
      <c r="AG3335" s="4"/>
      <c r="AH3335" s="4"/>
      <c r="AI3335" s="4"/>
      <c r="AJ3335" s="4"/>
      <c r="AK3335" s="4"/>
      <c r="AL3335" s="4"/>
      <c r="AM3335" s="4"/>
      <c r="AN3335" s="4"/>
      <c r="AO3335" s="4"/>
      <c r="AP3335" s="4"/>
      <c r="AQ3335" s="4"/>
      <c r="AR3335" s="4"/>
      <c r="AS3335" s="4"/>
      <c r="AT3335" s="4"/>
      <c r="AU3335" s="4"/>
      <c r="AV3335" s="4"/>
      <c r="AW3335" s="4"/>
      <c r="AX3335" s="4"/>
      <c r="AY3335" s="4"/>
      <c r="AZ3335" s="4"/>
      <c r="BA3335" s="4"/>
      <c r="BB3335" s="4"/>
      <c r="BC3335" s="4"/>
      <c r="BD3335" s="4"/>
      <c r="BE3335" s="4"/>
      <c r="BF3335" s="4"/>
      <c r="BG3335" s="4"/>
      <c r="BH3335" s="4"/>
      <c r="BI3335" s="4"/>
      <c r="BJ3335" s="4"/>
      <c r="BK3335" s="4"/>
      <c r="BL3335" s="4"/>
      <c r="BM3335" s="4"/>
      <c r="BN3335" s="4"/>
      <c r="BO3335" s="4"/>
      <c r="BP3335" s="4"/>
      <c r="BQ3335" s="4"/>
      <c r="BR3335" s="4"/>
      <c r="BS3335" s="4"/>
      <c r="BT3335" s="4"/>
      <c r="BU3335" s="4"/>
      <c r="BV3335" s="4"/>
      <c r="BW3335" s="4"/>
      <c r="BZ3335" s="7"/>
      <c r="CF3335" s="7"/>
      <c r="CG3335" s="14"/>
      <c r="CH3335" s="7"/>
      <c r="CI3335" s="14"/>
      <c r="CJ3335" s="7"/>
      <c r="CK3335" s="14"/>
      <c r="CL3335" s="7"/>
      <c r="CM3335" s="14"/>
    </row>
    <row r="3336" spans="1:91" x14ac:dyDescent="0.3">
      <c r="A3336" s="10">
        <v>151</v>
      </c>
      <c r="B3336" s="36" t="s">
        <v>975</v>
      </c>
      <c r="G3336" s="36" t="s">
        <v>8762</v>
      </c>
      <c r="K3336" s="7"/>
      <c r="L3336" s="7" t="s">
        <v>834</v>
      </c>
      <c r="M3336" s="7" t="s">
        <v>684</v>
      </c>
      <c r="N3336" s="4"/>
      <c r="O3336" s="4"/>
      <c r="P3336" s="4"/>
      <c r="Q3336" s="4"/>
      <c r="R3336" s="4"/>
      <c r="S3336" s="4"/>
      <c r="T3336" s="4"/>
      <c r="U3336" s="4"/>
      <c r="V3336" s="4"/>
      <c r="W3336" s="4"/>
      <c r="X3336" s="4"/>
      <c r="Y3336" s="4"/>
      <c r="Z3336" s="4"/>
      <c r="AA3336" s="4"/>
      <c r="AB3336" s="4"/>
      <c r="AC3336" s="4"/>
      <c r="AD3336" s="4"/>
      <c r="AE3336" s="4"/>
      <c r="AF3336" s="4"/>
      <c r="AG3336" s="4"/>
      <c r="AH3336" s="4"/>
      <c r="AI3336" s="4"/>
      <c r="AJ3336" s="4"/>
      <c r="AK3336" s="4"/>
      <c r="AL3336" s="4"/>
      <c r="AM3336" s="4"/>
      <c r="AN3336" s="4"/>
      <c r="AO3336" s="4"/>
      <c r="AP3336" s="4"/>
      <c r="AQ3336" s="4"/>
      <c r="AR3336" s="4"/>
      <c r="AS3336" s="4"/>
      <c r="AT3336" s="4"/>
      <c r="AU3336" s="4"/>
      <c r="AV3336" s="4"/>
      <c r="AW3336" s="4"/>
      <c r="AX3336" s="4"/>
      <c r="AY3336" s="4"/>
      <c r="AZ3336" s="4"/>
      <c r="BA3336" s="4"/>
      <c r="BB3336" s="4"/>
      <c r="BC3336" s="4"/>
      <c r="BD3336" s="4"/>
      <c r="BE3336" s="4"/>
      <c r="BF3336" s="4"/>
      <c r="BG3336" s="4"/>
      <c r="BH3336" s="4"/>
      <c r="BI3336" s="4"/>
      <c r="BJ3336" s="4"/>
      <c r="BK3336" s="4"/>
      <c r="BL3336" s="4"/>
      <c r="BM3336" s="4"/>
      <c r="BN3336" s="4"/>
      <c r="BO3336" s="4"/>
      <c r="BP3336" s="4"/>
      <c r="BQ3336" s="4"/>
      <c r="BR3336" s="4"/>
      <c r="BS3336" s="4"/>
      <c r="BT3336" s="4"/>
      <c r="BU3336" s="4"/>
      <c r="BV3336" s="4"/>
      <c r="BW3336" s="4"/>
      <c r="BZ3336" s="7"/>
      <c r="CF3336" s="7"/>
      <c r="CG3336" s="14"/>
      <c r="CH3336" s="7"/>
      <c r="CI3336" s="14"/>
      <c r="CJ3336" s="7"/>
      <c r="CK3336" s="14"/>
      <c r="CL3336" s="7"/>
      <c r="CM3336" s="14"/>
    </row>
    <row r="3337" spans="1:91" x14ac:dyDescent="0.3">
      <c r="A3337" s="10">
        <v>151</v>
      </c>
      <c r="B3337" s="36" t="s">
        <v>1025</v>
      </c>
      <c r="G3337" s="36" t="s">
        <v>8763</v>
      </c>
      <c r="K3337" s="7"/>
      <c r="L3337" s="7" t="s">
        <v>834</v>
      </c>
      <c r="M3337" s="7" t="s">
        <v>684</v>
      </c>
      <c r="N3337" s="4"/>
      <c r="O3337" s="4"/>
      <c r="P3337" s="4"/>
      <c r="Q3337" s="4"/>
      <c r="R3337" s="4"/>
      <c r="S3337" s="4"/>
      <c r="T3337" s="4"/>
      <c r="U3337" s="4"/>
      <c r="V3337" s="4"/>
      <c r="W3337" s="4"/>
      <c r="X3337" s="4"/>
      <c r="Y3337" s="4"/>
      <c r="Z3337" s="4"/>
      <c r="AA3337" s="4"/>
      <c r="AB3337" s="4"/>
      <c r="AC3337" s="4"/>
      <c r="AD3337" s="4"/>
      <c r="AE3337" s="4"/>
      <c r="AF3337" s="4"/>
      <c r="AG3337" s="4"/>
      <c r="AH3337" s="4"/>
      <c r="AI3337" s="4"/>
      <c r="AJ3337" s="4"/>
      <c r="AK3337" s="4"/>
      <c r="AL3337" s="4"/>
      <c r="AM3337" s="4"/>
      <c r="AN3337" s="4"/>
      <c r="AO3337" s="4"/>
      <c r="AP3337" s="4"/>
      <c r="AQ3337" s="4"/>
      <c r="AR3337" s="4"/>
      <c r="AS3337" s="4"/>
      <c r="AT3337" s="4"/>
      <c r="AU3337" s="4"/>
      <c r="AV3337" s="4"/>
      <c r="AW3337" s="4"/>
      <c r="AX3337" s="4"/>
      <c r="AY3337" s="4"/>
      <c r="AZ3337" s="4"/>
      <c r="BA3337" s="4"/>
      <c r="BB3337" s="4"/>
      <c r="BC3337" s="4"/>
      <c r="BD3337" s="4"/>
      <c r="BE3337" s="4"/>
      <c r="BF3337" s="4"/>
      <c r="BG3337" s="4"/>
      <c r="BH3337" s="4"/>
      <c r="BI3337" s="4"/>
      <c r="BJ3337" s="4"/>
      <c r="BK3337" s="4"/>
      <c r="BL3337" s="4"/>
      <c r="BM3337" s="4"/>
      <c r="BN3337" s="4"/>
      <c r="BO3337" s="4"/>
      <c r="BP3337" s="4"/>
      <c r="BQ3337" s="4"/>
      <c r="BR3337" s="4"/>
      <c r="BS3337" s="4"/>
      <c r="BT3337" s="4"/>
      <c r="BU3337" s="4"/>
      <c r="BV3337" s="4"/>
      <c r="BW3337" s="4"/>
      <c r="BZ3337" s="7"/>
      <c r="CF3337" s="7"/>
      <c r="CG3337" s="14"/>
      <c r="CH3337" s="7"/>
      <c r="CI3337" s="14"/>
      <c r="CJ3337" s="7"/>
      <c r="CK3337" s="14"/>
      <c r="CL3337" s="7"/>
      <c r="CM3337" s="14"/>
    </row>
    <row r="3338" spans="1:91" x14ac:dyDescent="0.3">
      <c r="A3338" s="10">
        <v>151</v>
      </c>
      <c r="B3338" s="36" t="s">
        <v>913</v>
      </c>
      <c r="G3338" s="36" t="s">
        <v>8764</v>
      </c>
      <c r="K3338" s="7"/>
      <c r="L3338" s="7" t="s">
        <v>834</v>
      </c>
      <c r="M3338" s="7" t="s">
        <v>696</v>
      </c>
      <c r="N3338" s="4"/>
      <c r="O3338" s="4"/>
      <c r="P3338" s="4"/>
      <c r="Q3338" s="4"/>
      <c r="R3338" s="4"/>
      <c r="S3338" s="4"/>
      <c r="T3338" s="4"/>
      <c r="U3338" s="4"/>
      <c r="V3338" s="4"/>
      <c r="W3338" s="4"/>
      <c r="X3338" s="4"/>
      <c r="Y3338" s="4"/>
      <c r="Z3338" s="4"/>
      <c r="AA3338" s="4"/>
      <c r="AB3338" s="4"/>
      <c r="AC3338" s="4"/>
      <c r="AD3338" s="4"/>
      <c r="AE3338" s="4"/>
      <c r="AF3338" s="4"/>
      <c r="AG3338" s="4"/>
      <c r="AH3338" s="4"/>
      <c r="AI3338" s="4"/>
      <c r="AJ3338" s="4"/>
      <c r="AK3338" s="4"/>
      <c r="AL3338" s="4"/>
      <c r="AM3338" s="4"/>
      <c r="AN3338" s="4"/>
      <c r="AO3338" s="4"/>
      <c r="AP3338" s="4"/>
      <c r="AQ3338" s="4"/>
      <c r="AR3338" s="4"/>
      <c r="AS3338" s="4"/>
      <c r="AT3338" s="4"/>
      <c r="AU3338" s="4"/>
      <c r="AV3338" s="4"/>
      <c r="AW3338" s="4"/>
      <c r="AX3338" s="4"/>
      <c r="AY3338" s="4"/>
      <c r="AZ3338" s="4"/>
      <c r="BA3338" s="4"/>
      <c r="BB3338" s="4"/>
      <c r="BC3338" s="4"/>
      <c r="BD3338" s="4"/>
      <c r="BE3338" s="4"/>
      <c r="BF3338" s="4"/>
      <c r="BG3338" s="4"/>
      <c r="BH3338" s="4"/>
      <c r="BI3338" s="4"/>
      <c r="BJ3338" s="4"/>
      <c r="BK3338" s="4"/>
      <c r="BL3338" s="4"/>
      <c r="BM3338" s="4"/>
      <c r="BN3338" s="4"/>
      <c r="BO3338" s="4"/>
      <c r="BP3338" s="4"/>
      <c r="BQ3338" s="4"/>
      <c r="BR3338" s="4"/>
      <c r="BS3338" s="4"/>
      <c r="BT3338" s="4"/>
      <c r="BU3338" s="4"/>
      <c r="BV3338" s="4"/>
      <c r="BW3338" s="4"/>
      <c r="BZ3338" s="7"/>
      <c r="CF3338" s="7"/>
      <c r="CG3338" s="14"/>
      <c r="CH3338" s="7"/>
      <c r="CI3338" s="14"/>
      <c r="CJ3338" s="7"/>
      <c r="CK3338" s="14"/>
      <c r="CL3338" s="7"/>
      <c r="CM3338" s="14"/>
    </row>
    <row r="3339" spans="1:91" x14ac:dyDescent="0.3">
      <c r="A3339" s="10">
        <v>151</v>
      </c>
      <c r="B3339" s="36" t="s">
        <v>916</v>
      </c>
      <c r="G3339" s="36" t="s">
        <v>8765</v>
      </c>
      <c r="K3339" s="7"/>
      <c r="L3339" s="7" t="s">
        <v>834</v>
      </c>
      <c r="M3339" s="7" t="s">
        <v>615</v>
      </c>
      <c r="N3339" s="4"/>
      <c r="O3339" s="4"/>
      <c r="P3339" s="4"/>
      <c r="Q3339" s="4"/>
      <c r="R3339" s="4"/>
      <c r="S3339" s="4"/>
      <c r="T3339" s="4"/>
      <c r="U3339" s="4"/>
      <c r="V3339" s="4"/>
      <c r="W3339" s="4"/>
      <c r="X3339" s="4"/>
      <c r="Y3339" s="4"/>
      <c r="Z3339" s="4"/>
      <c r="AA3339" s="4"/>
      <c r="AB3339" s="4"/>
      <c r="AC3339" s="4"/>
      <c r="AD3339" s="4"/>
      <c r="AE3339" s="4"/>
      <c r="AF3339" s="4"/>
      <c r="AG3339" s="4"/>
      <c r="AH3339" s="4"/>
      <c r="AI3339" s="4"/>
      <c r="AJ3339" s="4"/>
      <c r="AK3339" s="4"/>
      <c r="AL3339" s="4"/>
      <c r="AM3339" s="4"/>
      <c r="AN3339" s="4"/>
      <c r="AO3339" s="4"/>
      <c r="AP3339" s="4"/>
      <c r="AQ3339" s="4"/>
      <c r="AR3339" s="4"/>
      <c r="AS3339" s="4"/>
      <c r="AT3339" s="4"/>
      <c r="AU3339" s="4"/>
      <c r="AV3339" s="4"/>
      <c r="AW3339" s="4"/>
      <c r="AX3339" s="4"/>
      <c r="AY3339" s="4"/>
      <c r="AZ3339" s="4"/>
      <c r="BA3339" s="4"/>
      <c r="BB3339" s="4"/>
      <c r="BC3339" s="4"/>
      <c r="BD3339" s="4"/>
      <c r="BE3339" s="4"/>
      <c r="BF3339" s="4"/>
      <c r="BG3339" s="4"/>
      <c r="BH3339" s="4"/>
      <c r="BI3339" s="4"/>
      <c r="BJ3339" s="4"/>
      <c r="BK3339" s="4"/>
      <c r="BL3339" s="4"/>
      <c r="BM3339" s="4"/>
      <c r="BN3339" s="4"/>
      <c r="BO3339" s="4"/>
      <c r="BP3339" s="4"/>
      <c r="BQ3339" s="4"/>
      <c r="BR3339" s="4"/>
      <c r="BS3339" s="4"/>
      <c r="BT3339" s="4"/>
      <c r="BU3339" s="4"/>
      <c r="BV3339" s="4"/>
      <c r="BW3339" s="4"/>
      <c r="BZ3339" s="7"/>
      <c r="CF3339" s="7"/>
      <c r="CG3339" s="14"/>
      <c r="CH3339" s="7"/>
      <c r="CI3339" s="14"/>
      <c r="CJ3339" s="7"/>
      <c r="CK3339" s="14"/>
      <c r="CL3339" s="7"/>
      <c r="CM3339" s="14"/>
    </row>
    <row r="3340" spans="1:91" x14ac:dyDescent="0.3">
      <c r="A3340" s="10">
        <v>151</v>
      </c>
      <c r="B3340" s="36" t="s">
        <v>7792</v>
      </c>
      <c r="E3340" t="s">
        <v>953</v>
      </c>
      <c r="G3340" s="36" t="s">
        <v>8766</v>
      </c>
      <c r="K3340" s="7"/>
      <c r="L3340" s="7" t="s">
        <v>834</v>
      </c>
      <c r="M3340" s="7" t="s">
        <v>603</v>
      </c>
      <c r="N3340" s="4"/>
      <c r="O3340" s="4"/>
      <c r="P3340" s="4"/>
      <c r="Q3340" s="4"/>
      <c r="R3340" s="4"/>
      <c r="S3340" s="4"/>
      <c r="T3340" s="4"/>
      <c r="U3340" s="4"/>
      <c r="V3340" s="4"/>
      <c r="W3340" s="4"/>
      <c r="X3340" s="4"/>
      <c r="Y3340" s="4"/>
      <c r="Z3340" s="4"/>
      <c r="AA3340" s="4"/>
      <c r="AB3340" s="4"/>
      <c r="AC3340" s="4"/>
      <c r="AD3340" s="4"/>
      <c r="AE3340" s="4"/>
      <c r="AF3340" s="4"/>
      <c r="AG3340" s="4"/>
      <c r="AH3340" s="4"/>
      <c r="AI3340" s="4"/>
      <c r="AJ3340" s="4"/>
      <c r="AK3340" s="4"/>
      <c r="AL3340" s="4"/>
      <c r="AM3340" s="4"/>
      <c r="AN3340" s="4"/>
      <c r="AO3340" s="4"/>
      <c r="AP3340" s="4"/>
      <c r="AQ3340" s="4"/>
      <c r="AR3340" s="4"/>
      <c r="AS3340" s="4"/>
      <c r="AT3340" s="4"/>
      <c r="AU3340" s="4"/>
      <c r="AV3340" s="4"/>
      <c r="AW3340" s="4"/>
      <c r="AX3340" s="4"/>
      <c r="AY3340" s="4"/>
      <c r="AZ3340" s="4"/>
      <c r="BA3340" s="4"/>
      <c r="BB3340" s="4"/>
      <c r="BC3340" s="4"/>
      <c r="BD3340" s="4"/>
      <c r="BE3340" s="4"/>
      <c r="BF3340" s="4"/>
      <c r="BG3340" s="4"/>
      <c r="BH3340" s="4"/>
      <c r="BI3340" s="4"/>
      <c r="BJ3340" s="4"/>
      <c r="BK3340" s="4"/>
      <c r="BL3340" s="4"/>
      <c r="BM3340" s="4"/>
      <c r="BN3340" s="4"/>
      <c r="BO3340" s="4"/>
      <c r="BP3340" s="4"/>
      <c r="BQ3340" s="4"/>
      <c r="BR3340" s="4"/>
      <c r="BS3340" s="4"/>
      <c r="BT3340" s="4"/>
      <c r="BU3340" s="4"/>
      <c r="BV3340" s="4"/>
      <c r="BW3340" s="4"/>
      <c r="BZ3340" s="7"/>
      <c r="CF3340" s="7"/>
      <c r="CG3340" s="14"/>
      <c r="CH3340" s="7"/>
      <c r="CI3340" s="14"/>
      <c r="CJ3340" s="7"/>
      <c r="CK3340" s="14"/>
      <c r="CL3340" s="7"/>
      <c r="CM3340" s="14"/>
    </row>
    <row r="3341" spans="1:91" x14ac:dyDescent="0.3">
      <c r="A3341" s="10">
        <v>151</v>
      </c>
      <c r="B3341" s="36" t="s">
        <v>913</v>
      </c>
      <c r="G3341" s="36" t="s">
        <v>8767</v>
      </c>
      <c r="K3341" s="7"/>
      <c r="L3341" s="7" t="s">
        <v>834</v>
      </c>
      <c r="M3341" s="7" t="s">
        <v>717</v>
      </c>
      <c r="N3341" s="4"/>
      <c r="O3341" s="4"/>
      <c r="P3341" s="4"/>
      <c r="Q3341" s="4"/>
      <c r="R3341" s="4"/>
      <c r="S3341" s="4"/>
      <c r="T3341" s="4"/>
      <c r="U3341" s="4"/>
      <c r="V3341" s="4"/>
      <c r="W3341" s="4"/>
      <c r="X3341" s="4"/>
      <c r="Y3341" s="4"/>
      <c r="Z3341" s="4"/>
      <c r="AA3341" s="4"/>
      <c r="AB3341" s="4"/>
      <c r="AC3341" s="4"/>
      <c r="AD3341" s="4"/>
      <c r="AE3341" s="4"/>
      <c r="AF3341" s="4"/>
      <c r="AG3341" s="4"/>
      <c r="AH3341" s="4"/>
      <c r="AI3341" s="4"/>
      <c r="AJ3341" s="4"/>
      <c r="AK3341" s="4"/>
      <c r="AL3341" s="4"/>
      <c r="AM3341" s="4"/>
      <c r="AN3341" s="4"/>
      <c r="AO3341" s="4"/>
      <c r="AP3341" s="4"/>
      <c r="AQ3341" s="4"/>
      <c r="AR3341" s="4"/>
      <c r="AS3341" s="4"/>
      <c r="AT3341" s="4"/>
      <c r="AU3341" s="4"/>
      <c r="AV3341" s="4"/>
      <c r="AW3341" s="4"/>
      <c r="AX3341" s="4"/>
      <c r="AY3341" s="4"/>
      <c r="AZ3341" s="4"/>
      <c r="BA3341" s="4"/>
      <c r="BB3341" s="4"/>
      <c r="BC3341" s="4"/>
      <c r="BD3341" s="4"/>
      <c r="BE3341" s="4"/>
      <c r="BF3341" s="4"/>
      <c r="BG3341" s="4"/>
      <c r="BH3341" s="4"/>
      <c r="BI3341" s="4"/>
      <c r="BJ3341" s="4"/>
      <c r="BK3341" s="4"/>
      <c r="BL3341" s="4"/>
      <c r="BM3341" s="4"/>
      <c r="BN3341" s="4"/>
      <c r="BO3341" s="4"/>
      <c r="BP3341" s="4"/>
      <c r="BQ3341" s="4"/>
      <c r="BR3341" s="4"/>
      <c r="BS3341" s="4"/>
      <c r="BT3341" s="4"/>
      <c r="BU3341" s="4"/>
      <c r="BV3341" s="4"/>
      <c r="BW3341" s="4"/>
      <c r="BZ3341" s="7"/>
      <c r="CF3341" s="7"/>
      <c r="CG3341" s="14"/>
      <c r="CH3341" s="7"/>
      <c r="CI3341" s="14"/>
      <c r="CJ3341" s="7"/>
      <c r="CK3341" s="14"/>
      <c r="CL3341" s="7"/>
      <c r="CM3341" s="14"/>
    </row>
    <row r="3342" spans="1:91" x14ac:dyDescent="0.3">
      <c r="A3342" s="10">
        <v>151</v>
      </c>
      <c r="B3342" s="36" t="s">
        <v>863</v>
      </c>
      <c r="G3342" s="36" t="s">
        <v>8768</v>
      </c>
      <c r="K3342" s="7"/>
      <c r="L3342" s="7" t="s">
        <v>834</v>
      </c>
      <c r="M3342" s="7" t="s">
        <v>5184</v>
      </c>
      <c r="N3342" s="4"/>
      <c r="O3342" s="4"/>
      <c r="P3342" s="4"/>
      <c r="Q3342" s="4"/>
      <c r="R3342" s="4"/>
      <c r="S3342" s="4"/>
      <c r="T3342" s="4"/>
      <c r="U3342" s="4"/>
      <c r="V3342" s="4"/>
      <c r="W3342" s="4"/>
      <c r="X3342" s="4"/>
      <c r="Y3342" s="4"/>
      <c r="Z3342" s="4"/>
      <c r="AA3342" s="4"/>
      <c r="AB3342" s="4"/>
      <c r="AC3342" s="4"/>
      <c r="AD3342" s="4"/>
      <c r="AE3342" s="4"/>
      <c r="AF3342" s="4"/>
      <c r="AG3342" s="4"/>
      <c r="AH3342" s="4"/>
      <c r="AI3342" s="4"/>
      <c r="AJ3342" s="4"/>
      <c r="AK3342" s="4"/>
      <c r="AL3342" s="4"/>
      <c r="AM3342" s="4"/>
      <c r="AN3342" s="4"/>
      <c r="AO3342" s="4"/>
      <c r="AP3342" s="4"/>
      <c r="AQ3342" s="4"/>
      <c r="AR3342" s="4"/>
      <c r="AS3342" s="4"/>
      <c r="AT3342" s="4"/>
      <c r="AU3342" s="4"/>
      <c r="AV3342" s="4"/>
      <c r="AW3342" s="4"/>
      <c r="AX3342" s="4"/>
      <c r="AY3342" s="4"/>
      <c r="AZ3342" s="4"/>
      <c r="BA3342" s="4"/>
      <c r="BB3342" s="4"/>
      <c r="BC3342" s="4"/>
      <c r="BD3342" s="4"/>
      <c r="BE3342" s="4"/>
      <c r="BF3342" s="4"/>
      <c r="BG3342" s="4"/>
      <c r="BH3342" s="4"/>
      <c r="BI3342" s="4"/>
      <c r="BJ3342" s="4"/>
      <c r="BK3342" s="4"/>
      <c r="BL3342" s="4"/>
      <c r="BM3342" s="4"/>
      <c r="BN3342" s="4"/>
      <c r="BO3342" s="4"/>
      <c r="BP3342" s="4"/>
      <c r="BQ3342" s="4"/>
      <c r="BR3342" s="4"/>
      <c r="BS3342" s="4"/>
      <c r="BT3342" s="4"/>
      <c r="BU3342" s="4"/>
      <c r="BV3342" s="4"/>
      <c r="BW3342" s="4"/>
      <c r="BZ3342" s="7"/>
      <c r="CF3342" s="7"/>
      <c r="CG3342" s="14"/>
      <c r="CH3342" s="7"/>
      <c r="CI3342" s="14"/>
      <c r="CJ3342" s="7"/>
      <c r="CK3342" s="14"/>
      <c r="CL3342" s="7"/>
      <c r="CM3342" s="14"/>
    </row>
    <row r="3343" spans="1:91" x14ac:dyDescent="0.3">
      <c r="A3343" s="10">
        <v>151</v>
      </c>
      <c r="B3343" s="36" t="s">
        <v>1025</v>
      </c>
      <c r="G3343" s="36" t="s">
        <v>8769</v>
      </c>
      <c r="K3343" s="7"/>
      <c r="L3343" s="7" t="s">
        <v>834</v>
      </c>
      <c r="M3343" s="7" t="s">
        <v>684</v>
      </c>
      <c r="N3343" s="4"/>
      <c r="O3343" s="4"/>
      <c r="P3343" s="4"/>
      <c r="Q3343" s="4"/>
      <c r="R3343" s="4"/>
      <c r="S3343" s="4"/>
      <c r="T3343" s="4"/>
      <c r="U3343" s="4"/>
      <c r="V3343" s="4"/>
      <c r="W3343" s="4"/>
      <c r="X3343" s="4"/>
      <c r="Y3343" s="4"/>
      <c r="Z3343" s="4"/>
      <c r="AA3343" s="4"/>
      <c r="AB3343" s="4"/>
      <c r="AC3343" s="4"/>
      <c r="AD3343" s="4"/>
      <c r="AE3343" s="4"/>
      <c r="AF3343" s="4"/>
      <c r="AG3343" s="4"/>
      <c r="AH3343" s="4"/>
      <c r="AI3343" s="4"/>
      <c r="AJ3343" s="4"/>
      <c r="AK3343" s="4"/>
      <c r="AL3343" s="4"/>
      <c r="AM3343" s="4"/>
      <c r="AN3343" s="4"/>
      <c r="AO3343" s="4"/>
      <c r="AP3343" s="4"/>
      <c r="AQ3343" s="4"/>
      <c r="AR3343" s="4"/>
      <c r="AS3343" s="4"/>
      <c r="AT3343" s="4"/>
      <c r="AU3343" s="4"/>
      <c r="AV3343" s="4"/>
      <c r="AW3343" s="4"/>
      <c r="AX3343" s="4"/>
      <c r="AY3343" s="4"/>
      <c r="AZ3343" s="4"/>
      <c r="BA3343" s="4"/>
      <c r="BB3343" s="4"/>
      <c r="BC3343" s="4"/>
      <c r="BD3343" s="4"/>
      <c r="BE3343" s="4"/>
      <c r="BF3343" s="4"/>
      <c r="BG3343" s="4"/>
      <c r="BH3343" s="4"/>
      <c r="BI3343" s="4"/>
      <c r="BJ3343" s="4"/>
      <c r="BK3343" s="4"/>
      <c r="BL3343" s="4"/>
      <c r="BM3343" s="4"/>
      <c r="BN3343" s="4"/>
      <c r="BO3343" s="4"/>
      <c r="BP3343" s="4"/>
      <c r="BQ3343" s="4"/>
      <c r="BR3343" s="4"/>
      <c r="BS3343" s="4"/>
      <c r="BT3343" s="4"/>
      <c r="BU3343" s="4"/>
      <c r="BV3343" s="4"/>
      <c r="BW3343" s="4"/>
      <c r="BZ3343" s="7"/>
      <c r="CF3343" s="7"/>
      <c r="CG3343" s="14"/>
      <c r="CH3343" s="7"/>
      <c r="CI3343" s="14"/>
      <c r="CJ3343" s="7"/>
      <c r="CK3343" s="14"/>
      <c r="CL3343" s="7"/>
      <c r="CM3343" s="14"/>
    </row>
    <row r="3344" spans="1:91" x14ac:dyDescent="0.3">
      <c r="A3344" s="10">
        <v>151</v>
      </c>
      <c r="B3344" s="36" t="s">
        <v>1007</v>
      </c>
      <c r="G3344" s="36" t="s">
        <v>2340</v>
      </c>
      <c r="K3344" s="7"/>
      <c r="L3344" s="7" t="s">
        <v>834</v>
      </c>
      <c r="M3344" s="7" t="s">
        <v>717</v>
      </c>
      <c r="N3344" s="4"/>
      <c r="O3344" s="4"/>
      <c r="P3344" s="4"/>
      <c r="Q3344" s="4"/>
      <c r="R3344" s="4"/>
      <c r="S3344" s="4"/>
      <c r="T3344" s="4"/>
      <c r="U3344" s="4"/>
      <c r="V3344" s="4"/>
      <c r="W3344" s="4"/>
      <c r="X3344" s="4"/>
      <c r="Y3344" s="4"/>
      <c r="Z3344" s="4"/>
      <c r="AA3344" s="4"/>
      <c r="AB3344" s="4"/>
      <c r="AC3344" s="4"/>
      <c r="AD3344" s="4"/>
      <c r="AE3344" s="4"/>
      <c r="AF3344" s="4"/>
      <c r="AG3344" s="4"/>
      <c r="AH3344" s="4"/>
      <c r="AI3344" s="4"/>
      <c r="AJ3344" s="4"/>
      <c r="AK3344" s="4"/>
      <c r="AL3344" s="4"/>
      <c r="AM3344" s="4"/>
      <c r="AN3344" s="4"/>
      <c r="AO3344" s="4"/>
      <c r="AP3344" s="4"/>
      <c r="AQ3344" s="4"/>
      <c r="AR3344" s="4"/>
      <c r="AS3344" s="4"/>
      <c r="AT3344" s="4"/>
      <c r="AU3344" s="4"/>
      <c r="AV3344" s="4"/>
      <c r="AW3344" s="4"/>
      <c r="AX3344" s="4"/>
      <c r="AY3344" s="4"/>
      <c r="AZ3344" s="4"/>
      <c r="BA3344" s="4"/>
      <c r="BB3344" s="4"/>
      <c r="BC3344" s="4"/>
      <c r="BD3344" s="4"/>
      <c r="BE3344" s="4"/>
      <c r="BF3344" s="4"/>
      <c r="BG3344" s="4"/>
      <c r="BH3344" s="4"/>
      <c r="BI3344" s="4"/>
      <c r="BJ3344" s="4"/>
      <c r="BK3344" s="4"/>
      <c r="BL3344" s="4"/>
      <c r="BM3344" s="4"/>
      <c r="BN3344" s="4"/>
      <c r="BO3344" s="4"/>
      <c r="BP3344" s="4"/>
      <c r="BQ3344" s="4"/>
      <c r="BR3344" s="4"/>
      <c r="BS3344" s="4"/>
      <c r="BT3344" s="4"/>
      <c r="BU3344" s="4"/>
      <c r="BV3344" s="4"/>
      <c r="BW3344" s="4"/>
      <c r="BZ3344" s="7"/>
      <c r="CF3344" s="7"/>
      <c r="CG3344" s="14"/>
      <c r="CH3344" s="7"/>
      <c r="CI3344" s="14"/>
      <c r="CJ3344" s="7"/>
      <c r="CK3344" s="14"/>
      <c r="CL3344" s="7"/>
      <c r="CM3344" s="14"/>
    </row>
    <row r="3345" spans="1:91" x14ac:dyDescent="0.3">
      <c r="A3345" s="10">
        <v>151</v>
      </c>
      <c r="B3345" s="36" t="s">
        <v>907</v>
      </c>
      <c r="E3345" t="s">
        <v>953</v>
      </c>
      <c r="G3345" s="36" t="s">
        <v>8770</v>
      </c>
      <c r="K3345" s="7"/>
      <c r="L3345" s="7" t="s">
        <v>834</v>
      </c>
      <c r="M3345" s="7" t="s">
        <v>603</v>
      </c>
      <c r="N3345" s="4"/>
      <c r="O3345" s="4"/>
      <c r="P3345" s="4"/>
      <c r="Q3345" s="4"/>
      <c r="R3345" s="4"/>
      <c r="S3345" s="4"/>
      <c r="T3345" s="4"/>
      <c r="U3345" s="4"/>
      <c r="V3345" s="4"/>
      <c r="W3345" s="4"/>
      <c r="X3345" s="4"/>
      <c r="Y3345" s="4"/>
      <c r="Z3345" s="4"/>
      <c r="AA3345" s="4"/>
      <c r="AB3345" s="4"/>
      <c r="AC3345" s="4"/>
      <c r="AD3345" s="4"/>
      <c r="AE3345" s="4"/>
      <c r="AF3345" s="4"/>
      <c r="AG3345" s="4"/>
      <c r="AH3345" s="4"/>
      <c r="AI3345" s="4"/>
      <c r="AJ3345" s="4"/>
      <c r="AK3345" s="4"/>
      <c r="AL3345" s="4"/>
      <c r="AM3345" s="4"/>
      <c r="AN3345" s="4"/>
      <c r="AO3345" s="4"/>
      <c r="AP3345" s="4"/>
      <c r="AQ3345" s="4"/>
      <c r="AR3345" s="4"/>
      <c r="AS3345" s="4"/>
      <c r="AT3345" s="4"/>
      <c r="AU3345" s="4"/>
      <c r="AV3345" s="4"/>
      <c r="AW3345" s="4"/>
      <c r="AX3345" s="4"/>
      <c r="AY3345" s="4"/>
      <c r="AZ3345" s="4"/>
      <c r="BA3345" s="4"/>
      <c r="BB3345" s="4"/>
      <c r="BC3345" s="4"/>
      <c r="BD3345" s="4"/>
      <c r="BE3345" s="4"/>
      <c r="BF3345" s="4"/>
      <c r="BG3345" s="4"/>
      <c r="BH3345" s="4"/>
      <c r="BI3345" s="4"/>
      <c r="BJ3345" s="4"/>
      <c r="BK3345" s="4"/>
      <c r="BL3345" s="4"/>
      <c r="BM3345" s="4"/>
      <c r="BN3345" s="4"/>
      <c r="BO3345" s="4"/>
      <c r="BP3345" s="4"/>
      <c r="BQ3345" s="4"/>
      <c r="BR3345" s="4"/>
      <c r="BS3345" s="4"/>
      <c r="BT3345" s="4"/>
      <c r="BU3345" s="4"/>
      <c r="BV3345" s="4"/>
      <c r="BW3345" s="4"/>
      <c r="BZ3345" s="7"/>
      <c r="CF3345" s="7"/>
      <c r="CG3345" s="14"/>
      <c r="CH3345" s="7"/>
      <c r="CI3345" s="14"/>
      <c r="CJ3345" s="7"/>
      <c r="CK3345" s="14"/>
      <c r="CL3345" s="7"/>
      <c r="CM3345" s="14"/>
    </row>
    <row r="3346" spans="1:91" x14ac:dyDescent="0.3">
      <c r="A3346" s="10">
        <v>151</v>
      </c>
      <c r="B3346" s="36" t="s">
        <v>907</v>
      </c>
      <c r="E3346" t="s">
        <v>953</v>
      </c>
      <c r="G3346" s="36" t="s">
        <v>8771</v>
      </c>
      <c r="K3346" s="7"/>
      <c r="L3346" s="7" t="s">
        <v>834</v>
      </c>
      <c r="M3346" s="7" t="s">
        <v>603</v>
      </c>
      <c r="N3346" s="4"/>
      <c r="O3346" s="4"/>
      <c r="P3346" s="4"/>
      <c r="Q3346" s="4"/>
      <c r="R3346" s="4"/>
      <c r="S3346" s="4"/>
      <c r="T3346" s="4"/>
      <c r="U3346" s="4"/>
      <c r="V3346" s="4"/>
      <c r="W3346" s="4"/>
      <c r="X3346" s="4"/>
      <c r="Y3346" s="4"/>
      <c r="Z3346" s="4"/>
      <c r="AA3346" s="4"/>
      <c r="AB3346" s="4"/>
      <c r="AC3346" s="4"/>
      <c r="AD3346" s="4"/>
      <c r="AE3346" s="4"/>
      <c r="AF3346" s="4"/>
      <c r="AG3346" s="4"/>
      <c r="AH3346" s="4"/>
      <c r="AI3346" s="4"/>
      <c r="AJ3346" s="4"/>
      <c r="AK3346" s="4"/>
      <c r="AL3346" s="4"/>
      <c r="AM3346" s="4"/>
      <c r="AN3346" s="4"/>
      <c r="AO3346" s="4"/>
      <c r="AP3346" s="4"/>
      <c r="AQ3346" s="4"/>
      <c r="AR3346" s="4"/>
      <c r="AS3346" s="4"/>
      <c r="AT3346" s="4"/>
      <c r="AU3346" s="4"/>
      <c r="AV3346" s="4"/>
      <c r="AW3346" s="4"/>
      <c r="AX3346" s="4"/>
      <c r="AY3346" s="4"/>
      <c r="AZ3346" s="4"/>
      <c r="BA3346" s="4"/>
      <c r="BB3346" s="4"/>
      <c r="BC3346" s="4"/>
      <c r="BD3346" s="4"/>
      <c r="BE3346" s="4"/>
      <c r="BF3346" s="4"/>
      <c r="BG3346" s="4"/>
      <c r="BH3346" s="4"/>
      <c r="BI3346" s="4"/>
      <c r="BJ3346" s="4"/>
      <c r="BK3346" s="4"/>
      <c r="BL3346" s="4"/>
      <c r="BM3346" s="4"/>
      <c r="BN3346" s="4"/>
      <c r="BO3346" s="4"/>
      <c r="BP3346" s="4"/>
      <c r="BQ3346" s="4"/>
      <c r="BR3346" s="4"/>
      <c r="BS3346" s="4"/>
      <c r="BT3346" s="4"/>
      <c r="BU3346" s="4"/>
      <c r="BV3346" s="4"/>
      <c r="BW3346" s="4"/>
      <c r="BZ3346" s="7"/>
      <c r="CF3346" s="7"/>
      <c r="CG3346" s="14"/>
      <c r="CH3346" s="7"/>
      <c r="CI3346" s="14"/>
      <c r="CJ3346" s="7"/>
      <c r="CK3346" s="14"/>
      <c r="CL3346" s="7"/>
      <c r="CM3346" s="14"/>
    </row>
    <row r="3347" spans="1:91" x14ac:dyDescent="0.3">
      <c r="A3347" s="10">
        <v>151</v>
      </c>
      <c r="B3347" s="36" t="s">
        <v>907</v>
      </c>
      <c r="E3347" t="s">
        <v>953</v>
      </c>
      <c r="G3347" s="36" t="s">
        <v>8772</v>
      </c>
      <c r="K3347" s="7"/>
      <c r="L3347" s="7" t="s">
        <v>834</v>
      </c>
      <c r="M3347" s="7" t="s">
        <v>603</v>
      </c>
      <c r="N3347" s="4"/>
      <c r="O3347" s="4"/>
      <c r="P3347" s="4"/>
      <c r="Q3347" s="4"/>
      <c r="R3347" s="4"/>
      <c r="S3347" s="4"/>
      <c r="T3347" s="4"/>
      <c r="U3347" s="4"/>
      <c r="V3347" s="4"/>
      <c r="W3347" s="4"/>
      <c r="X3347" s="4"/>
      <c r="Y3347" s="4"/>
      <c r="Z3347" s="4"/>
      <c r="AA3347" s="4"/>
      <c r="AB3347" s="4"/>
      <c r="AC3347" s="4"/>
      <c r="AD3347" s="4"/>
      <c r="AE3347" s="4"/>
      <c r="AF3347" s="4"/>
      <c r="AG3347" s="4"/>
      <c r="AH3347" s="4"/>
      <c r="AI3347" s="4"/>
      <c r="AJ3347" s="4"/>
      <c r="AK3347" s="4"/>
      <c r="AL3347" s="4"/>
      <c r="AM3347" s="4"/>
      <c r="AN3347" s="4"/>
      <c r="AO3347" s="4"/>
      <c r="AP3347" s="4"/>
      <c r="AQ3347" s="4"/>
      <c r="AR3347" s="4"/>
      <c r="AS3347" s="4"/>
      <c r="AT3347" s="4"/>
      <c r="AU3347" s="4"/>
      <c r="AV3347" s="4"/>
      <c r="AW3347" s="4"/>
      <c r="AX3347" s="4"/>
      <c r="AY3347" s="4"/>
      <c r="AZ3347" s="4"/>
      <c r="BA3347" s="4"/>
      <c r="BB3347" s="4"/>
      <c r="BC3347" s="4"/>
      <c r="BD3347" s="4"/>
      <c r="BE3347" s="4"/>
      <c r="BF3347" s="4"/>
      <c r="BG3347" s="4"/>
      <c r="BH3347" s="4"/>
      <c r="BI3347" s="4"/>
      <c r="BJ3347" s="4"/>
      <c r="BK3347" s="4"/>
      <c r="BL3347" s="4"/>
      <c r="BM3347" s="4"/>
      <c r="BN3347" s="4"/>
      <c r="BO3347" s="4"/>
      <c r="BP3347" s="4"/>
      <c r="BQ3347" s="4"/>
      <c r="BR3347" s="4"/>
      <c r="BS3347" s="4"/>
      <c r="BT3347" s="4"/>
      <c r="BU3347" s="4"/>
      <c r="BV3347" s="4"/>
      <c r="BW3347" s="4"/>
      <c r="BZ3347" s="7"/>
      <c r="CF3347" s="7"/>
      <c r="CG3347" s="14"/>
      <c r="CH3347" s="7"/>
      <c r="CI3347" s="14"/>
      <c r="CJ3347" s="7"/>
      <c r="CK3347" s="14"/>
      <c r="CL3347" s="7"/>
      <c r="CM3347" s="14"/>
    </row>
    <row r="3348" spans="1:91" x14ac:dyDescent="0.3">
      <c r="A3348" s="10">
        <v>151</v>
      </c>
      <c r="B3348" s="36" t="s">
        <v>1025</v>
      </c>
      <c r="G3348" s="36" t="s">
        <v>8773</v>
      </c>
      <c r="K3348" s="7"/>
      <c r="L3348" s="7" t="s">
        <v>834</v>
      </c>
      <c r="M3348" s="7" t="s">
        <v>8634</v>
      </c>
      <c r="N3348" s="4"/>
      <c r="O3348" s="4"/>
      <c r="P3348" s="4"/>
      <c r="Q3348" s="4"/>
      <c r="R3348" s="4"/>
      <c r="S3348" s="4"/>
      <c r="T3348" s="4"/>
      <c r="U3348" s="4"/>
      <c r="V3348" s="4"/>
      <c r="W3348" s="4"/>
      <c r="X3348" s="4"/>
      <c r="Y3348" s="4"/>
      <c r="Z3348" s="4"/>
      <c r="AA3348" s="4"/>
      <c r="AB3348" s="4"/>
      <c r="AC3348" s="4"/>
      <c r="AD3348" s="4"/>
      <c r="AE3348" s="4"/>
      <c r="AF3348" s="4"/>
      <c r="AG3348" s="4"/>
      <c r="AH3348" s="4"/>
      <c r="AI3348" s="4"/>
      <c r="AJ3348" s="4"/>
      <c r="AK3348" s="4"/>
      <c r="AL3348" s="4"/>
      <c r="AM3348" s="4"/>
      <c r="AN3348" s="4"/>
      <c r="AO3348" s="4"/>
      <c r="AP3348" s="4"/>
      <c r="AQ3348" s="4"/>
      <c r="AR3348" s="4"/>
      <c r="AS3348" s="4"/>
      <c r="AT3348" s="4"/>
      <c r="AU3348" s="4"/>
      <c r="AV3348" s="4"/>
      <c r="AW3348" s="4"/>
      <c r="AX3348" s="4"/>
      <c r="AY3348" s="4"/>
      <c r="AZ3348" s="4"/>
      <c r="BA3348" s="4"/>
      <c r="BB3348" s="4"/>
      <c r="BC3348" s="4"/>
      <c r="BD3348" s="4"/>
      <c r="BE3348" s="4"/>
      <c r="BF3348" s="4"/>
      <c r="BG3348" s="4"/>
      <c r="BH3348" s="4"/>
      <c r="BI3348" s="4"/>
      <c r="BJ3348" s="4"/>
      <c r="BK3348" s="4"/>
      <c r="BL3348" s="4"/>
      <c r="BM3348" s="4"/>
      <c r="BN3348" s="4"/>
      <c r="BO3348" s="4"/>
      <c r="BP3348" s="4"/>
      <c r="BQ3348" s="4"/>
      <c r="BR3348" s="4"/>
      <c r="BS3348" s="4"/>
      <c r="BT3348" s="4"/>
      <c r="BU3348" s="4"/>
      <c r="BV3348" s="4"/>
      <c r="BW3348" s="4"/>
      <c r="BZ3348" s="7"/>
      <c r="CF3348" s="7"/>
      <c r="CG3348" s="14"/>
      <c r="CH3348" s="7"/>
      <c r="CI3348" s="14"/>
      <c r="CJ3348" s="7"/>
      <c r="CK3348" s="14"/>
      <c r="CL3348" s="7"/>
      <c r="CM3348" s="14"/>
    </row>
    <row r="3349" spans="1:91" x14ac:dyDescent="0.3">
      <c r="A3349" s="10">
        <v>151</v>
      </c>
      <c r="B3349" s="36" t="s">
        <v>1025</v>
      </c>
      <c r="G3349" s="36" t="s">
        <v>8774</v>
      </c>
      <c r="K3349" s="7"/>
      <c r="L3349" s="7" t="s">
        <v>834</v>
      </c>
      <c r="M3349" s="7" t="s">
        <v>8701</v>
      </c>
      <c r="N3349" s="4"/>
      <c r="O3349" s="4"/>
      <c r="P3349" s="4"/>
      <c r="Q3349" s="4"/>
      <c r="R3349" s="4"/>
      <c r="S3349" s="4"/>
      <c r="T3349" s="4"/>
      <c r="U3349" s="4"/>
      <c r="V3349" s="4"/>
      <c r="W3349" s="4"/>
      <c r="X3349" s="4"/>
      <c r="Y3349" s="4"/>
      <c r="Z3349" s="4"/>
      <c r="AA3349" s="4"/>
      <c r="AB3349" s="4"/>
      <c r="AC3349" s="4"/>
      <c r="AD3349" s="4"/>
      <c r="AE3349" s="4"/>
      <c r="AF3349" s="4"/>
      <c r="AG3349" s="4"/>
      <c r="AH3349" s="4"/>
      <c r="AI3349" s="4"/>
      <c r="AJ3349" s="4"/>
      <c r="AK3349" s="4"/>
      <c r="AL3349" s="4"/>
      <c r="AM3349" s="4"/>
      <c r="AN3349" s="4"/>
      <c r="AO3349" s="4"/>
      <c r="AP3349" s="4"/>
      <c r="AQ3349" s="4"/>
      <c r="AR3349" s="4"/>
      <c r="AS3349" s="4"/>
      <c r="AT3349" s="4"/>
      <c r="AU3349" s="4"/>
      <c r="AV3349" s="4"/>
      <c r="AW3349" s="4"/>
      <c r="AX3349" s="4"/>
      <c r="AY3349" s="4"/>
      <c r="AZ3349" s="4"/>
      <c r="BA3349" s="4"/>
      <c r="BB3349" s="4"/>
      <c r="BC3349" s="4"/>
      <c r="BD3349" s="4"/>
      <c r="BE3349" s="4"/>
      <c r="BF3349" s="4"/>
      <c r="BG3349" s="4"/>
      <c r="BH3349" s="4"/>
      <c r="BI3349" s="4"/>
      <c r="BJ3349" s="4"/>
      <c r="BK3349" s="4"/>
      <c r="BL3349" s="4"/>
      <c r="BM3349" s="4"/>
      <c r="BN3349" s="4"/>
      <c r="BO3349" s="4"/>
      <c r="BP3349" s="4"/>
      <c r="BQ3349" s="4"/>
      <c r="BR3349" s="4"/>
      <c r="BS3349" s="4"/>
      <c r="BT3349" s="4"/>
      <c r="BU3349" s="4"/>
      <c r="BV3349" s="4"/>
      <c r="BW3349" s="4"/>
      <c r="BZ3349" s="7"/>
      <c r="CF3349" s="7"/>
      <c r="CG3349" s="14"/>
      <c r="CH3349" s="7"/>
      <c r="CI3349" s="14"/>
      <c r="CJ3349" s="7"/>
      <c r="CK3349" s="14"/>
      <c r="CL3349" s="7"/>
      <c r="CM3349" s="14"/>
    </row>
    <row r="3350" spans="1:91" x14ac:dyDescent="0.3">
      <c r="A3350" s="10">
        <v>151</v>
      </c>
      <c r="B3350" s="36" t="s">
        <v>900</v>
      </c>
      <c r="E3350" t="s">
        <v>953</v>
      </c>
      <c r="G3350" s="36" t="s">
        <v>8775</v>
      </c>
      <c r="K3350" s="7"/>
      <c r="L3350" s="7" t="s">
        <v>834</v>
      </c>
      <c r="M3350" s="7" t="s">
        <v>603</v>
      </c>
      <c r="N3350" s="4"/>
      <c r="O3350" s="4"/>
      <c r="P3350" s="4"/>
      <c r="Q3350" s="4"/>
      <c r="R3350" s="4"/>
      <c r="S3350" s="4"/>
      <c r="T3350" s="4"/>
      <c r="U3350" s="4"/>
      <c r="V3350" s="4"/>
      <c r="W3350" s="4"/>
      <c r="X3350" s="4"/>
      <c r="Y3350" s="4"/>
      <c r="Z3350" s="4"/>
      <c r="AA3350" s="4"/>
      <c r="AB3350" s="4"/>
      <c r="AC3350" s="4"/>
      <c r="AD3350" s="4"/>
      <c r="AE3350" s="4"/>
      <c r="AF3350" s="4"/>
      <c r="AG3350" s="4"/>
      <c r="AH3350" s="4"/>
      <c r="AI3350" s="4"/>
      <c r="AJ3350" s="4"/>
      <c r="AK3350" s="4"/>
      <c r="AL3350" s="4"/>
      <c r="AM3350" s="4"/>
      <c r="AN3350" s="4"/>
      <c r="AO3350" s="4"/>
      <c r="AP3350" s="4"/>
      <c r="AQ3350" s="4"/>
      <c r="AR3350" s="4"/>
      <c r="AS3350" s="4"/>
      <c r="AT3350" s="4"/>
      <c r="AU3350" s="4"/>
      <c r="AV3350" s="4"/>
      <c r="AW3350" s="4"/>
      <c r="AX3350" s="4"/>
      <c r="AY3350" s="4"/>
      <c r="AZ3350" s="4"/>
      <c r="BA3350" s="4"/>
      <c r="BB3350" s="4"/>
      <c r="BC3350" s="4"/>
      <c r="BD3350" s="4"/>
      <c r="BE3350" s="4"/>
      <c r="BF3350" s="4"/>
      <c r="BG3350" s="4"/>
      <c r="BH3350" s="4"/>
      <c r="BI3350" s="4"/>
      <c r="BJ3350" s="4"/>
      <c r="BK3350" s="4"/>
      <c r="BL3350" s="4"/>
      <c r="BM3350" s="4"/>
      <c r="BN3350" s="4"/>
      <c r="BO3350" s="4"/>
      <c r="BP3350" s="4"/>
      <c r="BQ3350" s="4"/>
      <c r="BR3350" s="4"/>
      <c r="BS3350" s="4"/>
      <c r="BT3350" s="4"/>
      <c r="BU3350" s="4"/>
      <c r="BV3350" s="4"/>
      <c r="BW3350" s="4"/>
      <c r="BZ3350" s="7"/>
      <c r="CF3350" s="7"/>
      <c r="CG3350" s="14"/>
      <c r="CH3350" s="7"/>
      <c r="CI3350" s="14"/>
      <c r="CJ3350" s="7"/>
      <c r="CK3350" s="14"/>
      <c r="CL3350" s="7"/>
      <c r="CM3350" s="14"/>
    </row>
    <row r="3351" spans="1:91" x14ac:dyDescent="0.3">
      <c r="A3351" s="10">
        <v>151</v>
      </c>
      <c r="B3351" s="36" t="s">
        <v>900</v>
      </c>
      <c r="G3351" s="36" t="s">
        <v>8776</v>
      </c>
      <c r="K3351" s="7"/>
      <c r="L3351" s="7" t="s">
        <v>834</v>
      </c>
      <c r="M3351" s="7" t="s">
        <v>5184</v>
      </c>
      <c r="N3351" s="4"/>
      <c r="O3351" s="4"/>
      <c r="P3351" s="4"/>
      <c r="Q3351" s="4"/>
      <c r="R3351" s="4"/>
      <c r="S3351" s="4"/>
      <c r="T3351" s="4"/>
      <c r="U3351" s="4"/>
      <c r="V3351" s="4"/>
      <c r="W3351" s="4"/>
      <c r="X3351" s="4"/>
      <c r="Y3351" s="4"/>
      <c r="Z3351" s="4"/>
      <c r="AA3351" s="4"/>
      <c r="AB3351" s="4"/>
      <c r="AC3351" s="4"/>
      <c r="AD3351" s="4"/>
      <c r="AE3351" s="4"/>
      <c r="AF3351" s="4"/>
      <c r="AG3351" s="4"/>
      <c r="AH3351" s="4"/>
      <c r="AI3351" s="4"/>
      <c r="AJ3351" s="4"/>
      <c r="AK3351" s="4"/>
      <c r="AL3351" s="4"/>
      <c r="AM3351" s="4"/>
      <c r="AN3351" s="4"/>
      <c r="AO3351" s="4"/>
      <c r="AP3351" s="4"/>
      <c r="AQ3351" s="4"/>
      <c r="AR3351" s="4"/>
      <c r="AS3351" s="4"/>
      <c r="AT3351" s="4"/>
      <c r="AU3351" s="4"/>
      <c r="AV3351" s="4"/>
      <c r="AW3351" s="4"/>
      <c r="AX3351" s="4"/>
      <c r="AY3351" s="4"/>
      <c r="AZ3351" s="4"/>
      <c r="BA3351" s="4"/>
      <c r="BB3351" s="4"/>
      <c r="BC3351" s="4"/>
      <c r="BD3351" s="4"/>
      <c r="BE3351" s="4"/>
      <c r="BF3351" s="4"/>
      <c r="BG3351" s="4"/>
      <c r="BH3351" s="4"/>
      <c r="BI3351" s="4"/>
      <c r="BJ3351" s="4"/>
      <c r="BK3351" s="4"/>
      <c r="BL3351" s="4"/>
      <c r="BM3351" s="4"/>
      <c r="BN3351" s="4"/>
      <c r="BO3351" s="4"/>
      <c r="BP3351" s="4"/>
      <c r="BQ3351" s="4"/>
      <c r="BR3351" s="4"/>
      <c r="BS3351" s="4"/>
      <c r="BT3351" s="4"/>
      <c r="BU3351" s="4"/>
      <c r="BV3351" s="4"/>
      <c r="BW3351" s="4"/>
      <c r="BZ3351" s="7"/>
      <c r="CF3351" s="7"/>
      <c r="CG3351" s="14"/>
      <c r="CH3351" s="7"/>
      <c r="CI3351" s="14"/>
      <c r="CJ3351" s="7"/>
      <c r="CK3351" s="14"/>
      <c r="CL3351" s="7"/>
      <c r="CM3351" s="14"/>
    </row>
    <row r="3352" spans="1:91" x14ac:dyDescent="0.3">
      <c r="A3352" s="10">
        <v>151</v>
      </c>
      <c r="B3352" s="36" t="s">
        <v>900</v>
      </c>
      <c r="G3352" s="36" t="s">
        <v>8777</v>
      </c>
      <c r="K3352" s="7"/>
      <c r="L3352" s="7" t="s">
        <v>834</v>
      </c>
      <c r="M3352" s="7" t="s">
        <v>696</v>
      </c>
      <c r="N3352" s="4"/>
      <c r="O3352" s="4"/>
      <c r="P3352" s="4"/>
      <c r="Q3352" s="4"/>
      <c r="R3352" s="4"/>
      <c r="S3352" s="4"/>
      <c r="T3352" s="4"/>
      <c r="U3352" s="4"/>
      <c r="V3352" s="4"/>
      <c r="W3352" s="4"/>
      <c r="X3352" s="4"/>
      <c r="Y3352" s="4"/>
      <c r="Z3352" s="4"/>
      <c r="AA3352" s="4"/>
      <c r="AB3352" s="4"/>
      <c r="AC3352" s="4"/>
      <c r="AD3352" s="4"/>
      <c r="AE3352" s="4"/>
      <c r="AF3352" s="4"/>
      <c r="AG3352" s="4"/>
      <c r="AH3352" s="4"/>
      <c r="AI3352" s="4"/>
      <c r="AJ3352" s="4"/>
      <c r="AK3352" s="4"/>
      <c r="AL3352" s="4"/>
      <c r="AM3352" s="4"/>
      <c r="AN3352" s="4"/>
      <c r="AO3352" s="4"/>
      <c r="AP3352" s="4"/>
      <c r="AQ3352" s="4"/>
      <c r="AR3352" s="4"/>
      <c r="AS3352" s="4"/>
      <c r="AT3352" s="4"/>
      <c r="AU3352" s="4"/>
      <c r="AV3352" s="4"/>
      <c r="AW3352" s="4"/>
      <c r="AX3352" s="4"/>
      <c r="AY3352" s="4"/>
      <c r="AZ3352" s="4"/>
      <c r="BA3352" s="4"/>
      <c r="BB3352" s="4"/>
      <c r="BC3352" s="4"/>
      <c r="BD3352" s="4"/>
      <c r="BE3352" s="4"/>
      <c r="BF3352" s="4"/>
      <c r="BG3352" s="4"/>
      <c r="BH3352" s="4"/>
      <c r="BI3352" s="4"/>
      <c r="BJ3352" s="4"/>
      <c r="BK3352" s="4"/>
      <c r="BL3352" s="4"/>
      <c r="BM3352" s="4"/>
      <c r="BN3352" s="4"/>
      <c r="BO3352" s="4"/>
      <c r="BP3352" s="4"/>
      <c r="BQ3352" s="4"/>
      <c r="BR3352" s="4"/>
      <c r="BS3352" s="4"/>
      <c r="BT3352" s="4"/>
      <c r="BU3352" s="4"/>
      <c r="BV3352" s="4"/>
      <c r="BW3352" s="4"/>
      <c r="BZ3352" s="7"/>
      <c r="CF3352" s="7"/>
      <c r="CG3352" s="14"/>
      <c r="CH3352" s="7"/>
      <c r="CI3352" s="14"/>
      <c r="CJ3352" s="7"/>
      <c r="CK3352" s="14"/>
      <c r="CL3352" s="7"/>
      <c r="CM3352" s="14"/>
    </row>
    <row r="3353" spans="1:91" x14ac:dyDescent="0.3">
      <c r="A3353" s="10">
        <v>151</v>
      </c>
      <c r="B3353" s="36" t="s">
        <v>900</v>
      </c>
      <c r="E3353" t="s">
        <v>953</v>
      </c>
      <c r="G3353" s="36" t="s">
        <v>8778</v>
      </c>
      <c r="K3353" s="7"/>
      <c r="L3353" s="7" t="s">
        <v>834</v>
      </c>
      <c r="M3353" s="7" t="s">
        <v>603</v>
      </c>
      <c r="N3353" s="4"/>
      <c r="O3353" s="4"/>
      <c r="P3353" s="4"/>
      <c r="Q3353" s="4"/>
      <c r="R3353" s="4"/>
      <c r="S3353" s="4"/>
      <c r="T3353" s="4"/>
      <c r="U3353" s="4"/>
      <c r="V3353" s="4"/>
      <c r="W3353" s="4"/>
      <c r="X3353" s="4"/>
      <c r="Y3353" s="4"/>
      <c r="Z3353" s="4"/>
      <c r="AA3353" s="4"/>
      <c r="AB3353" s="4"/>
      <c r="AC3353" s="4"/>
      <c r="AD3353" s="4"/>
      <c r="AE3353" s="4"/>
      <c r="AF3353" s="4"/>
      <c r="AG3353" s="4"/>
      <c r="AH3353" s="4"/>
      <c r="AI3353" s="4"/>
      <c r="AJ3353" s="4"/>
      <c r="AK3353" s="4"/>
      <c r="AL3353" s="4"/>
      <c r="AM3353" s="4"/>
      <c r="AN3353" s="4"/>
      <c r="AO3353" s="4"/>
      <c r="AP3353" s="4"/>
      <c r="AQ3353" s="4"/>
      <c r="AR3353" s="4"/>
      <c r="AS3353" s="4"/>
      <c r="AT3353" s="4"/>
      <c r="AU3353" s="4"/>
      <c r="AV3353" s="4"/>
      <c r="AW3353" s="4"/>
      <c r="AX3353" s="4"/>
      <c r="AY3353" s="4"/>
      <c r="AZ3353" s="4"/>
      <c r="BA3353" s="4"/>
      <c r="BB3353" s="4"/>
      <c r="BC3353" s="4"/>
      <c r="BD3353" s="4"/>
      <c r="BE3353" s="4"/>
      <c r="BF3353" s="4"/>
      <c r="BG3353" s="4"/>
      <c r="BH3353" s="4"/>
      <c r="BI3353" s="4"/>
      <c r="BJ3353" s="4"/>
      <c r="BK3353" s="4"/>
      <c r="BL3353" s="4"/>
      <c r="BM3353" s="4"/>
      <c r="BN3353" s="4"/>
      <c r="BO3353" s="4"/>
      <c r="BP3353" s="4"/>
      <c r="BQ3353" s="4"/>
      <c r="BR3353" s="4"/>
      <c r="BS3353" s="4"/>
      <c r="BT3353" s="4"/>
      <c r="BU3353" s="4"/>
      <c r="BV3353" s="4"/>
      <c r="BW3353" s="4"/>
      <c r="BZ3353" s="7"/>
      <c r="CF3353" s="7"/>
      <c r="CG3353" s="14"/>
      <c r="CH3353" s="7"/>
      <c r="CI3353" s="14"/>
      <c r="CJ3353" s="7"/>
      <c r="CK3353" s="14"/>
      <c r="CL3353" s="7"/>
      <c r="CM3353" s="14"/>
    </row>
    <row r="3354" spans="1:91" x14ac:dyDescent="0.3">
      <c r="A3354" s="10">
        <v>151</v>
      </c>
      <c r="B3354" s="36" t="s">
        <v>900</v>
      </c>
      <c r="G3354" s="36" t="s">
        <v>8779</v>
      </c>
      <c r="K3354" s="7"/>
      <c r="L3354" s="7" t="s">
        <v>834</v>
      </c>
      <c r="M3354" s="7" t="s">
        <v>696</v>
      </c>
      <c r="N3354" s="4"/>
      <c r="O3354" s="4"/>
      <c r="P3354" s="4"/>
      <c r="Q3354" s="4"/>
      <c r="R3354" s="4"/>
      <c r="S3354" s="4"/>
      <c r="T3354" s="4"/>
      <c r="U3354" s="4"/>
      <c r="V3354" s="4"/>
      <c r="W3354" s="4"/>
      <c r="X3354" s="4"/>
      <c r="Y3354" s="4"/>
      <c r="Z3354" s="4"/>
      <c r="AA3354" s="4"/>
      <c r="AB3354" s="4"/>
      <c r="AC3354" s="4"/>
      <c r="AD3354" s="4"/>
      <c r="AE3354" s="4"/>
      <c r="AF3354" s="4"/>
      <c r="AG3354" s="4"/>
      <c r="AH3354" s="4"/>
      <c r="AI3354" s="4"/>
      <c r="AJ3354" s="4"/>
      <c r="AK3354" s="4"/>
      <c r="AL3354" s="4"/>
      <c r="AM3354" s="4"/>
      <c r="AN3354" s="4"/>
      <c r="AO3354" s="4"/>
      <c r="AP3354" s="4"/>
      <c r="AQ3354" s="4"/>
      <c r="AR3354" s="4"/>
      <c r="AS3354" s="4"/>
      <c r="AT3354" s="4"/>
      <c r="AU3354" s="4"/>
      <c r="AV3354" s="4"/>
      <c r="AW3354" s="4"/>
      <c r="AX3354" s="4"/>
      <c r="AY3354" s="4"/>
      <c r="AZ3354" s="4"/>
      <c r="BA3354" s="4"/>
      <c r="BB3354" s="4"/>
      <c r="BC3354" s="4"/>
      <c r="BD3354" s="4"/>
      <c r="BE3354" s="4"/>
      <c r="BF3354" s="4"/>
      <c r="BG3354" s="4"/>
      <c r="BH3354" s="4"/>
      <c r="BI3354" s="4"/>
      <c r="BJ3354" s="4"/>
      <c r="BK3354" s="4"/>
      <c r="BL3354" s="4"/>
      <c r="BM3354" s="4"/>
      <c r="BN3354" s="4"/>
      <c r="BO3354" s="4"/>
      <c r="BP3354" s="4"/>
      <c r="BQ3354" s="4"/>
      <c r="BR3354" s="4"/>
      <c r="BS3354" s="4"/>
      <c r="BT3354" s="4"/>
      <c r="BU3354" s="4"/>
      <c r="BV3354" s="4"/>
      <c r="BW3354" s="4"/>
      <c r="BZ3354" s="7"/>
      <c r="CF3354" s="7"/>
      <c r="CG3354" s="14"/>
      <c r="CH3354" s="7"/>
      <c r="CI3354" s="14"/>
      <c r="CJ3354" s="7"/>
      <c r="CK3354" s="14"/>
      <c r="CL3354" s="7"/>
      <c r="CM3354" s="14"/>
    </row>
    <row r="3355" spans="1:91" x14ac:dyDescent="0.3">
      <c r="A3355" s="10">
        <v>151</v>
      </c>
      <c r="B3355" s="36" t="s">
        <v>905</v>
      </c>
      <c r="G3355" s="36" t="s">
        <v>5185</v>
      </c>
      <c r="K3355" s="7"/>
      <c r="L3355" s="7" t="s">
        <v>834</v>
      </c>
      <c r="M3355" s="7" t="s">
        <v>5184</v>
      </c>
      <c r="N3355" s="4"/>
      <c r="O3355" s="4"/>
      <c r="P3355" s="4"/>
      <c r="Q3355" s="4"/>
      <c r="R3355" s="4"/>
      <c r="S3355" s="4"/>
      <c r="T3355" s="4"/>
      <c r="U3355" s="4"/>
      <c r="V3355" s="4"/>
      <c r="W3355" s="4"/>
      <c r="X3355" s="4"/>
      <c r="Y3355" s="4"/>
      <c r="Z3355" s="4"/>
      <c r="AA3355" s="4"/>
      <c r="AB3355" s="4"/>
      <c r="AC3355" s="4"/>
      <c r="AD3355" s="4"/>
      <c r="AE3355" s="4"/>
      <c r="AF3355" s="4"/>
      <c r="AG3355" s="4"/>
      <c r="AH3355" s="4"/>
      <c r="AI3355" s="4"/>
      <c r="AJ3355" s="4"/>
      <c r="AK3355" s="4"/>
      <c r="AL3355" s="4"/>
      <c r="AM3355" s="4"/>
      <c r="AN3355" s="4"/>
      <c r="AO3355" s="4"/>
      <c r="AP3355" s="4"/>
      <c r="AQ3355" s="4"/>
      <c r="AR3355" s="4"/>
      <c r="AS3355" s="4"/>
      <c r="AT3355" s="4"/>
      <c r="AU3355" s="4"/>
      <c r="AV3355" s="4"/>
      <c r="AW3355" s="4"/>
      <c r="AX3355" s="4"/>
      <c r="AY3355" s="4"/>
      <c r="AZ3355" s="4"/>
      <c r="BA3355" s="4"/>
      <c r="BB3355" s="4"/>
      <c r="BC3355" s="4"/>
      <c r="BD3355" s="4"/>
      <c r="BE3355" s="4"/>
      <c r="BF3355" s="4"/>
      <c r="BG3355" s="4"/>
      <c r="BH3355" s="4"/>
      <c r="BI3355" s="4"/>
      <c r="BJ3355" s="4"/>
      <c r="BK3355" s="4"/>
      <c r="BL3355" s="4"/>
      <c r="BM3355" s="4"/>
      <c r="BN3355" s="4"/>
      <c r="BO3355" s="4"/>
      <c r="BP3355" s="4"/>
      <c r="BQ3355" s="4"/>
      <c r="BR3355" s="4"/>
      <c r="BS3355" s="4"/>
      <c r="BT3355" s="4"/>
      <c r="BU3355" s="4"/>
      <c r="BV3355" s="4"/>
      <c r="BW3355" s="4"/>
      <c r="BZ3355" s="7"/>
      <c r="CF3355" s="7"/>
      <c r="CG3355" s="14"/>
      <c r="CH3355" s="7"/>
      <c r="CI3355" s="14"/>
      <c r="CJ3355" s="7"/>
      <c r="CK3355" s="14"/>
      <c r="CL3355" s="7"/>
      <c r="CM3355" s="14"/>
    </row>
    <row r="3356" spans="1:91" x14ac:dyDescent="0.3">
      <c r="A3356" s="10">
        <v>151</v>
      </c>
      <c r="B3356" s="36" t="s">
        <v>1058</v>
      </c>
      <c r="E3356" t="s">
        <v>953</v>
      </c>
      <c r="G3356" s="36" t="s">
        <v>8780</v>
      </c>
      <c r="K3356" s="7"/>
      <c r="L3356" s="7" t="s">
        <v>834</v>
      </c>
      <c r="M3356" s="7" t="s">
        <v>603</v>
      </c>
      <c r="N3356" s="4"/>
      <c r="O3356" s="4"/>
      <c r="P3356" s="4"/>
      <c r="Q3356" s="4"/>
      <c r="R3356" s="4"/>
      <c r="S3356" s="4"/>
      <c r="T3356" s="4"/>
      <c r="U3356" s="4"/>
      <c r="V3356" s="4"/>
      <c r="W3356" s="4"/>
      <c r="X3356" s="4"/>
      <c r="Y3356" s="4"/>
      <c r="Z3356" s="4"/>
      <c r="AA3356" s="4"/>
      <c r="AB3356" s="4"/>
      <c r="AC3356" s="4"/>
      <c r="AD3356" s="4"/>
      <c r="AE3356" s="4"/>
      <c r="AF3356" s="4"/>
      <c r="AG3356" s="4"/>
      <c r="AH3356" s="4"/>
      <c r="AI3356" s="4"/>
      <c r="AJ3356" s="4"/>
      <c r="AK3356" s="4"/>
      <c r="AL3356" s="4"/>
      <c r="AM3356" s="4"/>
      <c r="AN3356" s="4"/>
      <c r="AO3356" s="4"/>
      <c r="AP3356" s="4"/>
      <c r="AQ3356" s="4"/>
      <c r="AR3356" s="4"/>
      <c r="AS3356" s="4"/>
      <c r="AT3356" s="4"/>
      <c r="AU3356" s="4"/>
      <c r="AV3356" s="4"/>
      <c r="AW3356" s="4"/>
      <c r="AX3356" s="4"/>
      <c r="AY3356" s="4"/>
      <c r="AZ3356" s="4"/>
      <c r="BA3356" s="4"/>
      <c r="BB3356" s="4"/>
      <c r="BC3356" s="4"/>
      <c r="BD3356" s="4"/>
      <c r="BE3356" s="4"/>
      <c r="BF3356" s="4"/>
      <c r="BG3356" s="4"/>
      <c r="BH3356" s="4"/>
      <c r="BI3356" s="4"/>
      <c r="BJ3356" s="4"/>
      <c r="BK3356" s="4"/>
      <c r="BL3356" s="4"/>
      <c r="BM3356" s="4"/>
      <c r="BN3356" s="4"/>
      <c r="BO3356" s="4"/>
      <c r="BP3356" s="4"/>
      <c r="BQ3356" s="4"/>
      <c r="BR3356" s="4"/>
      <c r="BS3356" s="4"/>
      <c r="BT3356" s="4"/>
      <c r="BU3356" s="4"/>
      <c r="BV3356" s="4"/>
      <c r="BW3356" s="4"/>
      <c r="BZ3356" s="7"/>
      <c r="CF3356" s="7"/>
      <c r="CG3356" s="14"/>
      <c r="CH3356" s="7"/>
      <c r="CI3356" s="14"/>
      <c r="CJ3356" s="7"/>
      <c r="CK3356" s="14"/>
      <c r="CL3356" s="7"/>
      <c r="CM3356" s="14"/>
    </row>
    <row r="3357" spans="1:91" x14ac:dyDescent="0.3">
      <c r="A3357" s="10">
        <v>151</v>
      </c>
      <c r="B3357" s="36" t="s">
        <v>8781</v>
      </c>
      <c r="E3357" t="s">
        <v>953</v>
      </c>
      <c r="G3357" s="36" t="s">
        <v>8782</v>
      </c>
      <c r="K3357" s="7"/>
      <c r="L3357" s="7" t="s">
        <v>834</v>
      </c>
      <c r="M3357" s="7" t="s">
        <v>603</v>
      </c>
      <c r="N3357" s="4"/>
      <c r="O3357" s="4"/>
      <c r="P3357" s="4"/>
      <c r="Q3357" s="4"/>
      <c r="R3357" s="4"/>
      <c r="S3357" s="4"/>
      <c r="T3357" s="4"/>
      <c r="U3357" s="4"/>
      <c r="V3357" s="4"/>
      <c r="W3357" s="4"/>
      <c r="X3357" s="4"/>
      <c r="Y3357" s="4"/>
      <c r="Z3357" s="4"/>
      <c r="AA3357" s="4"/>
      <c r="AB3357" s="4"/>
      <c r="AC3357" s="4"/>
      <c r="AD3357" s="4"/>
      <c r="AE3357" s="4"/>
      <c r="AF3357" s="4"/>
      <c r="AG3357" s="4"/>
      <c r="AH3357" s="4"/>
      <c r="AI3357" s="4"/>
      <c r="AJ3357" s="4"/>
      <c r="AK3357" s="4"/>
      <c r="AL3357" s="4"/>
      <c r="AM3357" s="4"/>
      <c r="AN3357" s="4"/>
      <c r="AO3357" s="4"/>
      <c r="AP3357" s="4"/>
      <c r="AQ3357" s="4"/>
      <c r="AR3357" s="4"/>
      <c r="AS3357" s="4"/>
      <c r="AT3357" s="4"/>
      <c r="AU3357" s="4"/>
      <c r="AV3357" s="4"/>
      <c r="AW3357" s="4"/>
      <c r="AX3357" s="4"/>
      <c r="AY3357" s="4"/>
      <c r="AZ3357" s="4"/>
      <c r="BA3357" s="4"/>
      <c r="BB3357" s="4"/>
      <c r="BC3357" s="4"/>
      <c r="BD3357" s="4"/>
      <c r="BE3357" s="4"/>
      <c r="BF3357" s="4"/>
      <c r="BG3357" s="4"/>
      <c r="BH3357" s="4"/>
      <c r="BI3357" s="4"/>
      <c r="BJ3357" s="4"/>
      <c r="BK3357" s="4"/>
      <c r="BL3357" s="4"/>
      <c r="BM3357" s="4"/>
      <c r="BN3357" s="4"/>
      <c r="BO3357" s="4"/>
      <c r="BP3357" s="4"/>
      <c r="BQ3357" s="4"/>
      <c r="BR3357" s="4"/>
      <c r="BS3357" s="4"/>
      <c r="BT3357" s="4"/>
      <c r="BU3357" s="4"/>
      <c r="BV3357" s="4"/>
      <c r="BW3357" s="4"/>
      <c r="BZ3357" s="7"/>
      <c r="CF3357" s="7"/>
      <c r="CG3357" s="14"/>
      <c r="CH3357" s="7"/>
      <c r="CI3357" s="14"/>
      <c r="CJ3357" s="7"/>
      <c r="CK3357" s="14"/>
      <c r="CL3357" s="7"/>
      <c r="CM3357" s="14"/>
    </row>
    <row r="3358" spans="1:91" x14ac:dyDescent="0.3">
      <c r="A3358" s="10">
        <v>151</v>
      </c>
      <c r="B3358" s="36" t="s">
        <v>1025</v>
      </c>
      <c r="G3358" s="36" t="s">
        <v>8783</v>
      </c>
      <c r="K3358" s="7"/>
      <c r="L3358" s="7" t="s">
        <v>834</v>
      </c>
      <c r="M3358" s="7" t="s">
        <v>684</v>
      </c>
      <c r="N3358" s="4"/>
      <c r="O3358" s="4"/>
      <c r="P3358" s="4"/>
      <c r="Q3358" s="4"/>
      <c r="R3358" s="4"/>
      <c r="S3358" s="4"/>
      <c r="T3358" s="4"/>
      <c r="U3358" s="4"/>
      <c r="V3358" s="4"/>
      <c r="W3358" s="4"/>
      <c r="X3358" s="4"/>
      <c r="Y3358" s="4"/>
      <c r="Z3358" s="4"/>
      <c r="AA3358" s="4"/>
      <c r="AB3358" s="4"/>
      <c r="AC3358" s="4"/>
      <c r="AD3358" s="4"/>
      <c r="AE3358" s="4"/>
      <c r="AF3358" s="4"/>
      <c r="AG3358" s="4"/>
      <c r="AH3358" s="4"/>
      <c r="AI3358" s="4"/>
      <c r="AJ3358" s="4"/>
      <c r="AK3358" s="4"/>
      <c r="AL3358" s="4"/>
      <c r="AM3358" s="4"/>
      <c r="AN3358" s="4"/>
      <c r="AO3358" s="4"/>
      <c r="AP3358" s="4"/>
      <c r="AQ3358" s="4"/>
      <c r="AR3358" s="4"/>
      <c r="AS3358" s="4"/>
      <c r="AT3358" s="4"/>
      <c r="AU3358" s="4"/>
      <c r="AV3358" s="4"/>
      <c r="AW3358" s="4"/>
      <c r="AX3358" s="4"/>
      <c r="AY3358" s="4"/>
      <c r="AZ3358" s="4"/>
      <c r="BA3358" s="4"/>
      <c r="BB3358" s="4"/>
      <c r="BC3358" s="4"/>
      <c r="BD3358" s="4"/>
      <c r="BE3358" s="4"/>
      <c r="BF3358" s="4"/>
      <c r="BG3358" s="4"/>
      <c r="BH3358" s="4"/>
      <c r="BI3358" s="4"/>
      <c r="BJ3358" s="4"/>
      <c r="BK3358" s="4"/>
      <c r="BL3358" s="4"/>
      <c r="BM3358" s="4"/>
      <c r="BN3358" s="4"/>
      <c r="BO3358" s="4"/>
      <c r="BP3358" s="4"/>
      <c r="BQ3358" s="4"/>
      <c r="BR3358" s="4"/>
      <c r="BS3358" s="4"/>
      <c r="BT3358" s="4"/>
      <c r="BU3358" s="4"/>
      <c r="BV3358" s="4"/>
      <c r="BW3358" s="4"/>
      <c r="BZ3358" s="7"/>
      <c r="CF3358" s="7"/>
      <c r="CG3358" s="14"/>
      <c r="CH3358" s="7"/>
      <c r="CI3358" s="14"/>
      <c r="CJ3358" s="7"/>
      <c r="CK3358" s="14"/>
      <c r="CL3358" s="7"/>
      <c r="CM3358" s="14"/>
    </row>
    <row r="3359" spans="1:91" x14ac:dyDescent="0.3">
      <c r="A3359" s="10">
        <v>151</v>
      </c>
      <c r="B3359" s="36" t="s">
        <v>1025</v>
      </c>
      <c r="G3359" s="36" t="s">
        <v>8784</v>
      </c>
      <c r="K3359" s="7"/>
      <c r="L3359" s="7" t="s">
        <v>834</v>
      </c>
      <c r="M3359" s="7" t="s">
        <v>696</v>
      </c>
      <c r="N3359" s="4"/>
      <c r="O3359" s="4"/>
      <c r="P3359" s="4"/>
      <c r="Q3359" s="4"/>
      <c r="R3359" s="4"/>
      <c r="S3359" s="4"/>
      <c r="T3359" s="4"/>
      <c r="U3359" s="4"/>
      <c r="V3359" s="4"/>
      <c r="W3359" s="4"/>
      <c r="X3359" s="4"/>
      <c r="Y3359" s="4"/>
      <c r="Z3359" s="4"/>
      <c r="AA3359" s="4"/>
      <c r="AB3359" s="4"/>
      <c r="AC3359" s="4"/>
      <c r="AD3359" s="4"/>
      <c r="AE3359" s="4"/>
      <c r="AF3359" s="4"/>
      <c r="AG3359" s="4"/>
      <c r="AH3359" s="4"/>
      <c r="AI3359" s="4"/>
      <c r="AJ3359" s="4"/>
      <c r="AK3359" s="4"/>
      <c r="AL3359" s="4"/>
      <c r="AM3359" s="4"/>
      <c r="AN3359" s="4"/>
      <c r="AO3359" s="4"/>
      <c r="AP3359" s="4"/>
      <c r="AQ3359" s="4"/>
      <c r="AR3359" s="4"/>
      <c r="AS3359" s="4"/>
      <c r="AT3359" s="4"/>
      <c r="AU3359" s="4"/>
      <c r="AV3359" s="4"/>
      <c r="AW3359" s="4"/>
      <c r="AX3359" s="4"/>
      <c r="AY3359" s="4"/>
      <c r="AZ3359" s="4"/>
      <c r="BA3359" s="4"/>
      <c r="BB3359" s="4"/>
      <c r="BC3359" s="4"/>
      <c r="BD3359" s="4"/>
      <c r="BE3359" s="4"/>
      <c r="BF3359" s="4"/>
      <c r="BG3359" s="4"/>
      <c r="BH3359" s="4"/>
      <c r="BI3359" s="4"/>
      <c r="BJ3359" s="4"/>
      <c r="BK3359" s="4"/>
      <c r="BL3359" s="4"/>
      <c r="BM3359" s="4"/>
      <c r="BN3359" s="4"/>
      <c r="BO3359" s="4"/>
      <c r="BP3359" s="4"/>
      <c r="BQ3359" s="4"/>
      <c r="BR3359" s="4"/>
      <c r="BS3359" s="4"/>
      <c r="BT3359" s="4"/>
      <c r="BU3359" s="4"/>
      <c r="BV3359" s="4"/>
      <c r="BW3359" s="4"/>
      <c r="BZ3359" s="7"/>
      <c r="CF3359" s="7"/>
      <c r="CG3359" s="14"/>
      <c r="CH3359" s="7"/>
      <c r="CI3359" s="14"/>
      <c r="CJ3359" s="7"/>
      <c r="CK3359" s="14"/>
      <c r="CL3359" s="7"/>
      <c r="CM3359" s="14"/>
    </row>
    <row r="3360" spans="1:91" x14ac:dyDescent="0.3">
      <c r="A3360" s="10">
        <v>151</v>
      </c>
      <c r="B3360" s="36" t="s">
        <v>975</v>
      </c>
      <c r="G3360" s="36" t="s">
        <v>8785</v>
      </c>
      <c r="K3360" s="7"/>
      <c r="L3360" s="7" t="s">
        <v>834</v>
      </c>
      <c r="M3360" s="7" t="s">
        <v>684</v>
      </c>
      <c r="N3360" s="4"/>
      <c r="O3360" s="4"/>
      <c r="P3360" s="4"/>
      <c r="Q3360" s="4"/>
      <c r="R3360" s="4"/>
      <c r="S3360" s="4"/>
      <c r="T3360" s="4"/>
      <c r="U3360" s="4"/>
      <c r="V3360" s="4"/>
      <c r="W3360" s="4"/>
      <c r="X3360" s="4"/>
      <c r="Y3360" s="4"/>
      <c r="Z3360" s="4"/>
      <c r="AA3360" s="4"/>
      <c r="AB3360" s="4"/>
      <c r="AC3360" s="4"/>
      <c r="AD3360" s="4"/>
      <c r="AE3360" s="4"/>
      <c r="AF3360" s="4"/>
      <c r="AG3360" s="4"/>
      <c r="AH3360" s="4"/>
      <c r="AI3360" s="4"/>
      <c r="AJ3360" s="4"/>
      <c r="AK3360" s="4"/>
      <c r="AL3360" s="4"/>
      <c r="AM3360" s="4"/>
      <c r="AN3360" s="4"/>
      <c r="AO3360" s="4"/>
      <c r="AP3360" s="4"/>
      <c r="AQ3360" s="4"/>
      <c r="AR3360" s="4"/>
      <c r="AS3360" s="4"/>
      <c r="AT3360" s="4"/>
      <c r="AU3360" s="4"/>
      <c r="AV3360" s="4"/>
      <c r="AW3360" s="4"/>
      <c r="AX3360" s="4"/>
      <c r="AY3360" s="4"/>
      <c r="AZ3360" s="4"/>
      <c r="BA3360" s="4"/>
      <c r="BB3360" s="4"/>
      <c r="BC3360" s="4"/>
      <c r="BD3360" s="4"/>
      <c r="BE3360" s="4"/>
      <c r="BF3360" s="4"/>
      <c r="BG3360" s="4"/>
      <c r="BH3360" s="4"/>
      <c r="BI3360" s="4"/>
      <c r="BJ3360" s="4"/>
      <c r="BK3360" s="4"/>
      <c r="BL3360" s="4"/>
      <c r="BM3360" s="4"/>
      <c r="BN3360" s="4"/>
      <c r="BO3360" s="4"/>
      <c r="BP3360" s="4"/>
      <c r="BQ3360" s="4"/>
      <c r="BR3360" s="4"/>
      <c r="BS3360" s="4"/>
      <c r="BT3360" s="4"/>
      <c r="BU3360" s="4"/>
      <c r="BV3360" s="4"/>
      <c r="BW3360" s="4"/>
      <c r="BZ3360" s="7"/>
      <c r="CF3360" s="7"/>
      <c r="CG3360" s="14"/>
      <c r="CH3360" s="7"/>
      <c r="CI3360" s="14"/>
      <c r="CJ3360" s="7"/>
      <c r="CK3360" s="14"/>
      <c r="CL3360" s="7"/>
      <c r="CM3360" s="14"/>
    </row>
    <row r="3361" spans="1:91" x14ac:dyDescent="0.3">
      <c r="A3361" s="10">
        <v>151</v>
      </c>
      <c r="B3361" s="36" t="s">
        <v>863</v>
      </c>
      <c r="E3361" t="s">
        <v>8620</v>
      </c>
      <c r="G3361" s="36" t="s">
        <v>8786</v>
      </c>
      <c r="K3361" s="7"/>
      <c r="L3361" s="7" t="s">
        <v>834</v>
      </c>
      <c r="M3361" s="7" t="s">
        <v>8620</v>
      </c>
      <c r="N3361" s="4"/>
      <c r="O3361" s="4"/>
      <c r="P3361" s="4"/>
      <c r="Q3361" s="4"/>
      <c r="R3361" s="4"/>
      <c r="S3361" s="4"/>
      <c r="T3361" s="4"/>
      <c r="U3361" s="4"/>
      <c r="V3361" s="4"/>
      <c r="W3361" s="4"/>
      <c r="X3361" s="4"/>
      <c r="Y3361" s="4"/>
      <c r="Z3361" s="4"/>
      <c r="AA3361" s="4"/>
      <c r="AB3361" s="4"/>
      <c r="AC3361" s="4"/>
      <c r="AD3361" s="4"/>
      <c r="AE3361" s="4"/>
      <c r="AF3361" s="4"/>
      <c r="AG3361" s="4"/>
      <c r="AH3361" s="4"/>
      <c r="AI3361" s="4"/>
      <c r="AJ3361" s="4"/>
      <c r="AK3361" s="4"/>
      <c r="AL3361" s="4"/>
      <c r="AM3361" s="4"/>
      <c r="AN3361" s="4"/>
      <c r="AO3361" s="4"/>
      <c r="AP3361" s="4"/>
      <c r="AQ3361" s="4"/>
      <c r="AR3361" s="4"/>
      <c r="AS3361" s="4"/>
      <c r="AT3361" s="4"/>
      <c r="AU3361" s="4"/>
      <c r="AV3361" s="4"/>
      <c r="AW3361" s="4"/>
      <c r="AX3361" s="4"/>
      <c r="AY3361" s="4"/>
      <c r="AZ3361" s="4"/>
      <c r="BA3361" s="4"/>
      <c r="BB3361" s="4"/>
      <c r="BC3361" s="4"/>
      <c r="BD3361" s="4"/>
      <c r="BE3361" s="4"/>
      <c r="BF3361" s="4"/>
      <c r="BG3361" s="4"/>
      <c r="BH3361" s="4"/>
      <c r="BI3361" s="4"/>
      <c r="BJ3361" s="4"/>
      <c r="BK3361" s="4"/>
      <c r="BL3361" s="4"/>
      <c r="BM3361" s="4"/>
      <c r="BN3361" s="4"/>
      <c r="BO3361" s="4"/>
      <c r="BP3361" s="4"/>
      <c r="BQ3361" s="4"/>
      <c r="BR3361" s="4"/>
      <c r="BS3361" s="4"/>
      <c r="BT3361" s="4"/>
      <c r="BU3361" s="4"/>
      <c r="BV3361" s="4"/>
      <c r="BW3361" s="4"/>
      <c r="BZ3361" s="7"/>
      <c r="CF3361" s="7"/>
      <c r="CG3361" s="14"/>
      <c r="CH3361" s="7"/>
      <c r="CI3361" s="14"/>
      <c r="CJ3361" s="7"/>
      <c r="CK3361" s="14"/>
      <c r="CL3361" s="7"/>
      <c r="CM3361" s="14"/>
    </row>
    <row r="3362" spans="1:91" x14ac:dyDescent="0.3">
      <c r="A3362" s="10">
        <v>151</v>
      </c>
      <c r="B3362" s="36" t="s">
        <v>860</v>
      </c>
      <c r="G3362" s="36" t="s">
        <v>8787</v>
      </c>
      <c r="K3362" s="7"/>
      <c r="L3362" s="7" t="s">
        <v>834</v>
      </c>
      <c r="M3362" s="7" t="s">
        <v>684</v>
      </c>
      <c r="N3362" s="4"/>
      <c r="O3362" s="4"/>
      <c r="P3362" s="4"/>
      <c r="Q3362" s="4"/>
      <c r="R3362" s="4"/>
      <c r="S3362" s="4"/>
      <c r="T3362" s="4"/>
      <c r="U3362" s="4"/>
      <c r="V3362" s="4"/>
      <c r="W3362" s="4"/>
      <c r="X3362" s="4"/>
      <c r="Y3362" s="4"/>
      <c r="Z3362" s="4"/>
      <c r="AA3362" s="4"/>
      <c r="AB3362" s="4"/>
      <c r="AC3362" s="4"/>
      <c r="AD3362" s="4"/>
      <c r="AE3362" s="4"/>
      <c r="AF3362" s="4"/>
      <c r="AG3362" s="4"/>
      <c r="AH3362" s="4"/>
      <c r="AI3362" s="4"/>
      <c r="AJ3362" s="4"/>
      <c r="AK3362" s="4"/>
      <c r="AL3362" s="4"/>
      <c r="AM3362" s="4"/>
      <c r="AN3362" s="4"/>
      <c r="AO3362" s="4"/>
      <c r="AP3362" s="4"/>
      <c r="AQ3362" s="4"/>
      <c r="AR3362" s="4"/>
      <c r="AS3362" s="4"/>
      <c r="AT3362" s="4"/>
      <c r="AU3362" s="4"/>
      <c r="AV3362" s="4"/>
      <c r="AW3362" s="4"/>
      <c r="AX3362" s="4"/>
      <c r="AY3362" s="4"/>
      <c r="AZ3362" s="4"/>
      <c r="BA3362" s="4"/>
      <c r="BB3362" s="4"/>
      <c r="BC3362" s="4"/>
      <c r="BD3362" s="4"/>
      <c r="BE3362" s="4"/>
      <c r="BF3362" s="4"/>
      <c r="BG3362" s="4"/>
      <c r="BH3362" s="4"/>
      <c r="BI3362" s="4"/>
      <c r="BJ3362" s="4"/>
      <c r="BK3362" s="4"/>
      <c r="BL3362" s="4"/>
      <c r="BM3362" s="4"/>
      <c r="BN3362" s="4"/>
      <c r="BO3362" s="4"/>
      <c r="BP3362" s="4"/>
      <c r="BQ3362" s="4"/>
      <c r="BR3362" s="4"/>
      <c r="BS3362" s="4"/>
      <c r="BT3362" s="4"/>
      <c r="BU3362" s="4"/>
      <c r="BV3362" s="4"/>
      <c r="BW3362" s="4"/>
      <c r="BZ3362" s="7"/>
      <c r="CF3362" s="7"/>
      <c r="CG3362" s="14"/>
      <c r="CH3362" s="7"/>
      <c r="CI3362" s="14"/>
      <c r="CJ3362" s="7"/>
      <c r="CK3362" s="14"/>
      <c r="CL3362" s="7"/>
      <c r="CM3362" s="14"/>
    </row>
    <row r="3363" spans="1:91" x14ac:dyDescent="0.3">
      <c r="A3363" s="10">
        <v>151</v>
      </c>
      <c r="B3363" s="36" t="s">
        <v>860</v>
      </c>
      <c r="G3363" s="36" t="s">
        <v>8788</v>
      </c>
      <c r="K3363" s="7"/>
      <c r="L3363" s="7" t="s">
        <v>834</v>
      </c>
      <c r="M3363" s="7" t="s">
        <v>717</v>
      </c>
      <c r="N3363" s="4"/>
      <c r="O3363" s="4"/>
      <c r="P3363" s="4"/>
      <c r="Q3363" s="4"/>
      <c r="R3363" s="4"/>
      <c r="S3363" s="4"/>
      <c r="T3363" s="4"/>
      <c r="U3363" s="4"/>
      <c r="V3363" s="4"/>
      <c r="W3363" s="4"/>
      <c r="X3363" s="4"/>
      <c r="Y3363" s="4"/>
      <c r="Z3363" s="4"/>
      <c r="AA3363" s="4"/>
      <c r="AB3363" s="4"/>
      <c r="AC3363" s="4"/>
      <c r="AD3363" s="4"/>
      <c r="AE3363" s="4"/>
      <c r="AF3363" s="4"/>
      <c r="AG3363" s="4"/>
      <c r="AH3363" s="4"/>
      <c r="AI3363" s="4"/>
      <c r="AJ3363" s="4"/>
      <c r="AK3363" s="4"/>
      <c r="AL3363" s="4"/>
      <c r="AM3363" s="4"/>
      <c r="AN3363" s="4"/>
      <c r="AO3363" s="4"/>
      <c r="AP3363" s="4"/>
      <c r="AQ3363" s="4"/>
      <c r="AR3363" s="4"/>
      <c r="AS3363" s="4"/>
      <c r="AT3363" s="4"/>
      <c r="AU3363" s="4"/>
      <c r="AV3363" s="4"/>
      <c r="AW3363" s="4"/>
      <c r="AX3363" s="4"/>
      <c r="AY3363" s="4"/>
      <c r="AZ3363" s="4"/>
      <c r="BA3363" s="4"/>
      <c r="BB3363" s="4"/>
      <c r="BC3363" s="4"/>
      <c r="BD3363" s="4"/>
      <c r="BE3363" s="4"/>
      <c r="BF3363" s="4"/>
      <c r="BG3363" s="4"/>
      <c r="BH3363" s="4"/>
      <c r="BI3363" s="4"/>
      <c r="BJ3363" s="4"/>
      <c r="BK3363" s="4"/>
      <c r="BL3363" s="4"/>
      <c r="BM3363" s="4"/>
      <c r="BN3363" s="4"/>
      <c r="BO3363" s="4"/>
      <c r="BP3363" s="4"/>
      <c r="BQ3363" s="4"/>
      <c r="BR3363" s="4"/>
      <c r="BS3363" s="4"/>
      <c r="BT3363" s="4"/>
      <c r="BU3363" s="4"/>
      <c r="BV3363" s="4"/>
      <c r="BW3363" s="4"/>
      <c r="BZ3363" s="7"/>
      <c r="CF3363" s="7"/>
      <c r="CG3363" s="14"/>
      <c r="CH3363" s="7"/>
      <c r="CI3363" s="14"/>
      <c r="CJ3363" s="7"/>
      <c r="CK3363" s="14"/>
      <c r="CL3363" s="7"/>
      <c r="CM3363" s="14"/>
    </row>
    <row r="3364" spans="1:91" x14ac:dyDescent="0.3">
      <c r="A3364" s="10">
        <v>151</v>
      </c>
      <c r="B3364" s="36" t="s">
        <v>1235</v>
      </c>
      <c r="E3364" t="s">
        <v>953</v>
      </c>
      <c r="G3364" s="36" t="s">
        <v>2199</v>
      </c>
      <c r="K3364" s="7"/>
      <c r="L3364" s="7" t="s">
        <v>834</v>
      </c>
      <c r="M3364" s="7" t="s">
        <v>603</v>
      </c>
      <c r="N3364" s="4"/>
      <c r="O3364" s="4"/>
      <c r="P3364" s="4"/>
      <c r="Q3364" s="4"/>
      <c r="R3364" s="4"/>
      <c r="S3364" s="4"/>
      <c r="T3364" s="4"/>
      <c r="U3364" s="4"/>
      <c r="V3364" s="4"/>
      <c r="W3364" s="4"/>
      <c r="X3364" s="4"/>
      <c r="Y3364" s="4"/>
      <c r="Z3364" s="4"/>
      <c r="AA3364" s="4"/>
      <c r="AB3364" s="4"/>
      <c r="AC3364" s="4"/>
      <c r="AD3364" s="4"/>
      <c r="AE3364" s="4"/>
      <c r="AF3364" s="4"/>
      <c r="AG3364" s="4"/>
      <c r="AH3364" s="4"/>
      <c r="AI3364" s="4"/>
      <c r="AJ3364" s="4"/>
      <c r="AK3364" s="4"/>
      <c r="AL3364" s="4"/>
      <c r="AM3364" s="4"/>
      <c r="AN3364" s="4"/>
      <c r="AO3364" s="4"/>
      <c r="AP3364" s="4"/>
      <c r="AQ3364" s="4"/>
      <c r="AR3364" s="4"/>
      <c r="AS3364" s="4"/>
      <c r="AT3364" s="4"/>
      <c r="AU3364" s="4"/>
      <c r="AV3364" s="4"/>
      <c r="AW3364" s="4"/>
      <c r="AX3364" s="4"/>
      <c r="AY3364" s="4"/>
      <c r="AZ3364" s="4"/>
      <c r="BA3364" s="4"/>
      <c r="BB3364" s="4"/>
      <c r="BC3364" s="4"/>
      <c r="BD3364" s="4"/>
      <c r="BE3364" s="4"/>
      <c r="BF3364" s="4"/>
      <c r="BG3364" s="4"/>
      <c r="BH3364" s="4"/>
      <c r="BI3364" s="4"/>
      <c r="BJ3364" s="4"/>
      <c r="BK3364" s="4"/>
      <c r="BL3364" s="4"/>
      <c r="BM3364" s="4"/>
      <c r="BN3364" s="4"/>
      <c r="BO3364" s="4"/>
      <c r="BP3364" s="4"/>
      <c r="BQ3364" s="4"/>
      <c r="BR3364" s="4"/>
      <c r="BS3364" s="4"/>
      <c r="BT3364" s="4"/>
      <c r="BU3364" s="4"/>
      <c r="BV3364" s="4"/>
      <c r="BW3364" s="4"/>
      <c r="BZ3364" s="7"/>
      <c r="CF3364" s="7"/>
      <c r="CG3364" s="14"/>
      <c r="CH3364" s="7"/>
      <c r="CI3364" s="14"/>
      <c r="CJ3364" s="7"/>
      <c r="CK3364" s="14"/>
      <c r="CL3364" s="7"/>
      <c r="CM3364" s="14"/>
    </row>
    <row r="3365" spans="1:91" x14ac:dyDescent="0.3">
      <c r="A3365" s="10">
        <v>151</v>
      </c>
      <c r="B3365" s="36" t="s">
        <v>1036</v>
      </c>
      <c r="G3365" s="36" t="s">
        <v>8789</v>
      </c>
      <c r="K3365" s="7"/>
      <c r="L3365" s="7" t="s">
        <v>834</v>
      </c>
      <c r="M3365" s="7" t="s">
        <v>621</v>
      </c>
      <c r="N3365" s="4"/>
      <c r="O3365" s="4"/>
      <c r="P3365" s="4"/>
      <c r="Q3365" s="4"/>
      <c r="R3365" s="4"/>
      <c r="S3365" s="4"/>
      <c r="T3365" s="4"/>
      <c r="U3365" s="4"/>
      <c r="V3365" s="4"/>
      <c r="W3365" s="4"/>
      <c r="X3365" s="4"/>
      <c r="Y3365" s="4"/>
      <c r="Z3365" s="4"/>
      <c r="AA3365" s="4"/>
      <c r="AB3365" s="4"/>
      <c r="AC3365" s="4"/>
      <c r="AD3365" s="4"/>
      <c r="AE3365" s="4"/>
      <c r="AF3365" s="4"/>
      <c r="AG3365" s="4"/>
      <c r="AH3365" s="4"/>
      <c r="AI3365" s="4"/>
      <c r="AJ3365" s="4"/>
      <c r="AK3365" s="4"/>
      <c r="AL3365" s="4"/>
      <c r="AM3365" s="4"/>
      <c r="AN3365" s="4"/>
      <c r="AO3365" s="4"/>
      <c r="AP3365" s="4"/>
      <c r="AQ3365" s="4"/>
      <c r="AR3365" s="4"/>
      <c r="AS3365" s="4"/>
      <c r="AT3365" s="4"/>
      <c r="AU3365" s="4"/>
      <c r="AV3365" s="4"/>
      <c r="AW3365" s="4"/>
      <c r="AX3365" s="4"/>
      <c r="AY3365" s="4"/>
      <c r="AZ3365" s="4"/>
      <c r="BA3365" s="4"/>
      <c r="BB3365" s="4"/>
      <c r="BC3365" s="4"/>
      <c r="BD3365" s="4"/>
      <c r="BE3365" s="4"/>
      <c r="BF3365" s="4"/>
      <c r="BG3365" s="4"/>
      <c r="BH3365" s="4"/>
      <c r="BI3365" s="4"/>
      <c r="BJ3365" s="4"/>
      <c r="BK3365" s="4"/>
      <c r="BL3365" s="4"/>
      <c r="BM3365" s="4"/>
      <c r="BN3365" s="4"/>
      <c r="BO3365" s="4"/>
      <c r="BP3365" s="4"/>
      <c r="BQ3365" s="4"/>
      <c r="BR3365" s="4"/>
      <c r="BS3365" s="4"/>
      <c r="BT3365" s="4"/>
      <c r="BU3365" s="4"/>
      <c r="BV3365" s="4"/>
      <c r="BW3365" s="4"/>
      <c r="BZ3365" s="7"/>
      <c r="CF3365" s="7"/>
      <c r="CG3365" s="14"/>
      <c r="CH3365" s="7"/>
      <c r="CI3365" s="14"/>
      <c r="CJ3365" s="7"/>
      <c r="CK3365" s="14"/>
      <c r="CL3365" s="7"/>
      <c r="CM3365" s="14"/>
    </row>
    <row r="3366" spans="1:91" x14ac:dyDescent="0.3">
      <c r="A3366" s="10">
        <v>151</v>
      </c>
      <c r="B3366" s="36" t="s">
        <v>868</v>
      </c>
      <c r="G3366" s="36" t="s">
        <v>8790</v>
      </c>
      <c r="K3366" s="7"/>
      <c r="L3366" s="7" t="s">
        <v>834</v>
      </c>
      <c r="M3366" s="7" t="s">
        <v>5184</v>
      </c>
      <c r="N3366" s="4"/>
      <c r="O3366" s="4"/>
      <c r="P3366" s="4"/>
      <c r="Q3366" s="4"/>
      <c r="R3366" s="4"/>
      <c r="S3366" s="4"/>
      <c r="T3366" s="4"/>
      <c r="U3366" s="4"/>
      <c r="V3366" s="4"/>
      <c r="W3366" s="4"/>
      <c r="X3366" s="4"/>
      <c r="Y3366" s="4"/>
      <c r="Z3366" s="4"/>
      <c r="AA3366" s="4"/>
      <c r="AB3366" s="4"/>
      <c r="AC3366" s="4"/>
      <c r="AD3366" s="4"/>
      <c r="AE3366" s="4"/>
      <c r="AF3366" s="4"/>
      <c r="AG3366" s="4"/>
      <c r="AH3366" s="4"/>
      <c r="AI3366" s="4"/>
      <c r="AJ3366" s="4"/>
      <c r="AK3366" s="4"/>
      <c r="AL3366" s="4"/>
      <c r="AM3366" s="4"/>
      <c r="AN3366" s="4"/>
      <c r="AO3366" s="4"/>
      <c r="AP3366" s="4"/>
      <c r="AQ3366" s="4"/>
      <c r="AR3366" s="4"/>
      <c r="AS3366" s="4"/>
      <c r="AT3366" s="4"/>
      <c r="AU3366" s="4"/>
      <c r="AV3366" s="4"/>
      <c r="AW3366" s="4"/>
      <c r="AX3366" s="4"/>
      <c r="AY3366" s="4"/>
      <c r="AZ3366" s="4"/>
      <c r="BA3366" s="4"/>
      <c r="BB3366" s="4"/>
      <c r="BC3366" s="4"/>
      <c r="BD3366" s="4"/>
      <c r="BE3366" s="4"/>
      <c r="BF3366" s="4"/>
      <c r="BG3366" s="4"/>
      <c r="BH3366" s="4"/>
      <c r="BI3366" s="4"/>
      <c r="BJ3366" s="4"/>
      <c r="BK3366" s="4"/>
      <c r="BL3366" s="4"/>
      <c r="BM3366" s="4"/>
      <c r="BN3366" s="4"/>
      <c r="BO3366" s="4"/>
      <c r="BP3366" s="4"/>
      <c r="BQ3366" s="4"/>
      <c r="BR3366" s="4"/>
      <c r="BS3366" s="4"/>
      <c r="BT3366" s="4"/>
      <c r="BU3366" s="4"/>
      <c r="BV3366" s="4"/>
      <c r="BW3366" s="4"/>
      <c r="BZ3366" s="7"/>
      <c r="CF3366" s="7"/>
      <c r="CG3366" s="14"/>
      <c r="CH3366" s="7"/>
      <c r="CI3366" s="14"/>
      <c r="CJ3366" s="7"/>
      <c r="CK3366" s="14"/>
      <c r="CL3366" s="7"/>
      <c r="CM3366" s="14"/>
    </row>
    <row r="3367" spans="1:91" x14ac:dyDescent="0.3">
      <c r="A3367" s="10">
        <v>151</v>
      </c>
      <c r="B3367" s="36" t="s">
        <v>1244</v>
      </c>
      <c r="E3367" t="s">
        <v>953</v>
      </c>
      <c r="G3367" s="36" t="s">
        <v>8791</v>
      </c>
      <c r="K3367" s="7"/>
      <c r="L3367" s="7" t="s">
        <v>834</v>
      </c>
      <c r="M3367" s="7" t="s">
        <v>603</v>
      </c>
      <c r="N3367" s="4"/>
      <c r="O3367" s="4"/>
      <c r="P3367" s="4"/>
      <c r="Q3367" s="4"/>
      <c r="R3367" s="4"/>
      <c r="S3367" s="4"/>
      <c r="T3367" s="4"/>
      <c r="U3367" s="4"/>
      <c r="V3367" s="4"/>
      <c r="W3367" s="4"/>
      <c r="X3367" s="4"/>
      <c r="Y3367" s="4"/>
      <c r="Z3367" s="4"/>
      <c r="AA3367" s="4"/>
      <c r="AB3367" s="4"/>
      <c r="AC3367" s="4"/>
      <c r="AD3367" s="4"/>
      <c r="AE3367" s="4"/>
      <c r="AF3367" s="4"/>
      <c r="AG3367" s="4"/>
      <c r="AH3367" s="4"/>
      <c r="AI3367" s="4"/>
      <c r="AJ3367" s="4"/>
      <c r="AK3367" s="4"/>
      <c r="AL3367" s="4"/>
      <c r="AM3367" s="4"/>
      <c r="AN3367" s="4"/>
      <c r="AO3367" s="4"/>
      <c r="AP3367" s="4"/>
      <c r="AQ3367" s="4"/>
      <c r="AR3367" s="4"/>
      <c r="AS3367" s="4"/>
      <c r="AT3367" s="4"/>
      <c r="AU3367" s="4"/>
      <c r="AV3367" s="4"/>
      <c r="AW3367" s="4"/>
      <c r="AX3367" s="4"/>
      <c r="AY3367" s="4"/>
      <c r="AZ3367" s="4"/>
      <c r="BA3367" s="4"/>
      <c r="BB3367" s="4"/>
      <c r="BC3367" s="4"/>
      <c r="BD3367" s="4"/>
      <c r="BE3367" s="4"/>
      <c r="BF3367" s="4"/>
      <c r="BG3367" s="4"/>
      <c r="BH3367" s="4"/>
      <c r="BI3367" s="4"/>
      <c r="BJ3367" s="4"/>
      <c r="BK3367" s="4"/>
      <c r="BL3367" s="4"/>
      <c r="BM3367" s="4"/>
      <c r="BN3367" s="4"/>
      <c r="BO3367" s="4"/>
      <c r="BP3367" s="4"/>
      <c r="BQ3367" s="4"/>
      <c r="BR3367" s="4"/>
      <c r="BS3367" s="4"/>
      <c r="BT3367" s="4"/>
      <c r="BU3367" s="4"/>
      <c r="BV3367" s="4"/>
      <c r="BW3367" s="4"/>
      <c r="BZ3367" s="7"/>
      <c r="CF3367" s="7"/>
      <c r="CG3367" s="14"/>
      <c r="CH3367" s="7"/>
      <c r="CI3367" s="14"/>
      <c r="CJ3367" s="7"/>
      <c r="CK3367" s="14"/>
      <c r="CL3367" s="7"/>
      <c r="CM3367" s="14"/>
    </row>
    <row r="3368" spans="1:91" x14ac:dyDescent="0.3">
      <c r="A3368" s="10">
        <v>151</v>
      </c>
      <c r="B3368" s="36" t="s">
        <v>1058</v>
      </c>
      <c r="E3368" t="s">
        <v>953</v>
      </c>
      <c r="G3368" s="36" t="s">
        <v>8792</v>
      </c>
      <c r="K3368" s="7"/>
      <c r="L3368" s="7" t="s">
        <v>834</v>
      </c>
      <c r="M3368" s="7" t="s">
        <v>603</v>
      </c>
      <c r="N3368" s="4"/>
      <c r="O3368" s="4"/>
      <c r="P3368" s="4"/>
      <c r="Q3368" s="4"/>
      <c r="R3368" s="4"/>
      <c r="S3368" s="4"/>
      <c r="T3368" s="4"/>
      <c r="U3368" s="4"/>
      <c r="V3368" s="4"/>
      <c r="W3368" s="4"/>
      <c r="X3368" s="4"/>
      <c r="Y3368" s="4"/>
      <c r="Z3368" s="4"/>
      <c r="AA3368" s="4"/>
      <c r="AB3368" s="4"/>
      <c r="AC3368" s="4"/>
      <c r="AD3368" s="4"/>
      <c r="AE3368" s="4"/>
      <c r="AF3368" s="4"/>
      <c r="AG3368" s="4"/>
      <c r="AH3368" s="4"/>
      <c r="AI3368" s="4"/>
      <c r="AJ3368" s="4"/>
      <c r="AK3368" s="4"/>
      <c r="AL3368" s="4"/>
      <c r="AM3368" s="4"/>
      <c r="AN3368" s="4"/>
      <c r="AO3368" s="4"/>
      <c r="AP3368" s="4"/>
      <c r="AQ3368" s="4"/>
      <c r="AR3368" s="4"/>
      <c r="AS3368" s="4"/>
      <c r="AT3368" s="4"/>
      <c r="AU3368" s="4"/>
      <c r="AV3368" s="4"/>
      <c r="AW3368" s="4"/>
      <c r="AX3368" s="4"/>
      <c r="AY3368" s="4"/>
      <c r="AZ3368" s="4"/>
      <c r="BA3368" s="4"/>
      <c r="BB3368" s="4"/>
      <c r="BC3368" s="4"/>
      <c r="BD3368" s="4"/>
      <c r="BE3368" s="4"/>
      <c r="BF3368" s="4"/>
      <c r="BG3368" s="4"/>
      <c r="BH3368" s="4"/>
      <c r="BI3368" s="4"/>
      <c r="BJ3368" s="4"/>
      <c r="BK3368" s="4"/>
      <c r="BL3368" s="4"/>
      <c r="BM3368" s="4"/>
      <c r="BN3368" s="4"/>
      <c r="BO3368" s="4"/>
      <c r="BP3368" s="4"/>
      <c r="BQ3368" s="4"/>
      <c r="BR3368" s="4"/>
      <c r="BS3368" s="4"/>
      <c r="BT3368" s="4"/>
      <c r="BU3368" s="4"/>
      <c r="BV3368" s="4"/>
      <c r="BW3368" s="4"/>
      <c r="BZ3368" s="7"/>
      <c r="CF3368" s="7"/>
      <c r="CG3368" s="14"/>
      <c r="CH3368" s="7"/>
      <c r="CI3368" s="14"/>
      <c r="CJ3368" s="7"/>
      <c r="CK3368" s="14"/>
      <c r="CL3368" s="7"/>
      <c r="CM3368" s="14"/>
    </row>
    <row r="3369" spans="1:91" x14ac:dyDescent="0.3">
      <c r="A3369" s="10">
        <v>151</v>
      </c>
      <c r="B3369" s="36" t="s">
        <v>1058</v>
      </c>
      <c r="E3369" t="s">
        <v>953</v>
      </c>
      <c r="G3369" s="36" t="s">
        <v>8793</v>
      </c>
      <c r="K3369" s="7"/>
      <c r="L3369" s="7" t="s">
        <v>834</v>
      </c>
      <c r="M3369" s="7" t="s">
        <v>603</v>
      </c>
      <c r="N3369" s="4"/>
      <c r="O3369" s="4"/>
      <c r="P3369" s="4"/>
      <c r="Q3369" s="4"/>
      <c r="R3369" s="4"/>
      <c r="S3369" s="4"/>
      <c r="T3369" s="4"/>
      <c r="U3369" s="4"/>
      <c r="V3369" s="4"/>
      <c r="W3369" s="4"/>
      <c r="X3369" s="4"/>
      <c r="Y3369" s="4"/>
      <c r="Z3369" s="4"/>
      <c r="AA3369" s="4"/>
      <c r="AB3369" s="4"/>
      <c r="AC3369" s="4"/>
      <c r="AD3369" s="4"/>
      <c r="AE3369" s="4"/>
      <c r="AF3369" s="4"/>
      <c r="AG3369" s="4"/>
      <c r="AH3369" s="4"/>
      <c r="AI3369" s="4"/>
      <c r="AJ3369" s="4"/>
      <c r="AK3369" s="4"/>
      <c r="AL3369" s="4"/>
      <c r="AM3369" s="4"/>
      <c r="AN3369" s="4"/>
      <c r="AO3369" s="4"/>
      <c r="AP3369" s="4"/>
      <c r="AQ3369" s="4"/>
      <c r="AR3369" s="4"/>
      <c r="AS3369" s="4"/>
      <c r="AT3369" s="4"/>
      <c r="AU3369" s="4"/>
      <c r="AV3369" s="4"/>
      <c r="AW3369" s="4"/>
      <c r="AX3369" s="4"/>
      <c r="AY3369" s="4"/>
      <c r="AZ3369" s="4"/>
      <c r="BA3369" s="4"/>
      <c r="BB3369" s="4"/>
      <c r="BC3369" s="4"/>
      <c r="BD3369" s="4"/>
      <c r="BE3369" s="4"/>
      <c r="BF3369" s="4"/>
      <c r="BG3369" s="4"/>
      <c r="BH3369" s="4"/>
      <c r="BI3369" s="4"/>
      <c r="BJ3369" s="4"/>
      <c r="BK3369" s="4"/>
      <c r="BL3369" s="4"/>
      <c r="BM3369" s="4"/>
      <c r="BN3369" s="4"/>
      <c r="BO3369" s="4"/>
      <c r="BP3369" s="4"/>
      <c r="BQ3369" s="4"/>
      <c r="BR3369" s="4"/>
      <c r="BS3369" s="4"/>
      <c r="BT3369" s="4"/>
      <c r="BU3369" s="4"/>
      <c r="BV3369" s="4"/>
      <c r="BW3369" s="4"/>
      <c r="BZ3369" s="7"/>
      <c r="CF3369" s="7"/>
      <c r="CG3369" s="14"/>
      <c r="CH3369" s="7"/>
      <c r="CI3369" s="14"/>
      <c r="CJ3369" s="7"/>
      <c r="CK3369" s="14"/>
      <c r="CL3369" s="7"/>
      <c r="CM3369" s="14"/>
    </row>
    <row r="3370" spans="1:91" x14ac:dyDescent="0.3">
      <c r="A3370" s="10">
        <v>151</v>
      </c>
      <c r="B3370" s="36" t="s">
        <v>1058</v>
      </c>
      <c r="E3370" t="s">
        <v>953</v>
      </c>
      <c r="G3370" s="36" t="s">
        <v>8794</v>
      </c>
      <c r="K3370" s="7"/>
      <c r="L3370" s="7" t="s">
        <v>834</v>
      </c>
      <c r="M3370" s="7" t="s">
        <v>603</v>
      </c>
      <c r="N3370" s="4"/>
      <c r="O3370" s="4"/>
      <c r="P3370" s="4"/>
      <c r="Q3370" s="4"/>
      <c r="R3370" s="4"/>
      <c r="S3370" s="4"/>
      <c r="T3370" s="4"/>
      <c r="U3370" s="4"/>
      <c r="V3370" s="4"/>
      <c r="W3370" s="4"/>
      <c r="X3370" s="4"/>
      <c r="Y3370" s="4"/>
      <c r="Z3370" s="4"/>
      <c r="AA3370" s="4"/>
      <c r="AB3370" s="4"/>
      <c r="AC3370" s="4"/>
      <c r="AD3370" s="4"/>
      <c r="AE3370" s="4"/>
      <c r="AF3370" s="4"/>
      <c r="AG3370" s="4"/>
      <c r="AH3370" s="4"/>
      <c r="AI3370" s="4"/>
      <c r="AJ3370" s="4"/>
      <c r="AK3370" s="4"/>
      <c r="AL3370" s="4"/>
      <c r="AM3370" s="4"/>
      <c r="AN3370" s="4"/>
      <c r="AO3370" s="4"/>
      <c r="AP3370" s="4"/>
      <c r="AQ3370" s="4"/>
      <c r="AR3370" s="4"/>
      <c r="AS3370" s="4"/>
      <c r="AT3370" s="4"/>
      <c r="AU3370" s="4"/>
      <c r="AV3370" s="4"/>
      <c r="AW3370" s="4"/>
      <c r="AX3370" s="4"/>
      <c r="AY3370" s="4"/>
      <c r="AZ3370" s="4"/>
      <c r="BA3370" s="4"/>
      <c r="BB3370" s="4"/>
      <c r="BC3370" s="4"/>
      <c r="BD3370" s="4"/>
      <c r="BE3370" s="4"/>
      <c r="BF3370" s="4"/>
      <c r="BG3370" s="4"/>
      <c r="BH3370" s="4"/>
      <c r="BI3370" s="4"/>
      <c r="BJ3370" s="4"/>
      <c r="BK3370" s="4"/>
      <c r="BL3370" s="4"/>
      <c r="BM3370" s="4"/>
      <c r="BN3370" s="4"/>
      <c r="BO3370" s="4"/>
      <c r="BP3370" s="4"/>
      <c r="BQ3370" s="4"/>
      <c r="BR3370" s="4"/>
      <c r="BS3370" s="4"/>
      <c r="BT3370" s="4"/>
      <c r="BU3370" s="4"/>
      <c r="BV3370" s="4"/>
      <c r="BW3370" s="4"/>
      <c r="BZ3370" s="7"/>
      <c r="CF3370" s="7"/>
      <c r="CG3370" s="14"/>
      <c r="CH3370" s="7"/>
      <c r="CI3370" s="14"/>
      <c r="CJ3370" s="7"/>
      <c r="CK3370" s="14"/>
      <c r="CL3370" s="7"/>
      <c r="CM3370" s="14"/>
    </row>
    <row r="3371" spans="1:91" x14ac:dyDescent="0.3">
      <c r="A3371" s="10">
        <v>151</v>
      </c>
      <c r="B3371" s="36" t="s">
        <v>1058</v>
      </c>
      <c r="E3371" t="s">
        <v>953</v>
      </c>
      <c r="G3371" s="36" t="s">
        <v>8795</v>
      </c>
      <c r="K3371" s="7"/>
      <c r="L3371" s="7" t="s">
        <v>834</v>
      </c>
      <c r="M3371" s="7" t="s">
        <v>603</v>
      </c>
      <c r="N3371" s="4"/>
      <c r="O3371" s="4"/>
      <c r="P3371" s="4"/>
      <c r="Q3371" s="4"/>
      <c r="R3371" s="4"/>
      <c r="S3371" s="4"/>
      <c r="T3371" s="4"/>
      <c r="U3371" s="4"/>
      <c r="V3371" s="4"/>
      <c r="W3371" s="4"/>
      <c r="X3371" s="4"/>
      <c r="Y3371" s="4"/>
      <c r="Z3371" s="4"/>
      <c r="AA3371" s="4"/>
      <c r="AB3371" s="4"/>
      <c r="AC3371" s="4"/>
      <c r="AD3371" s="4"/>
      <c r="AE3371" s="4"/>
      <c r="AF3371" s="4"/>
      <c r="AG3371" s="4"/>
      <c r="AH3371" s="4"/>
      <c r="AI3371" s="4"/>
      <c r="AJ3371" s="4"/>
      <c r="AK3371" s="4"/>
      <c r="AL3371" s="4"/>
      <c r="AM3371" s="4"/>
      <c r="AN3371" s="4"/>
      <c r="AO3371" s="4"/>
      <c r="AP3371" s="4"/>
      <c r="AQ3371" s="4"/>
      <c r="AR3371" s="4"/>
      <c r="AS3371" s="4"/>
      <c r="AT3371" s="4"/>
      <c r="AU3371" s="4"/>
      <c r="AV3371" s="4"/>
      <c r="AW3371" s="4"/>
      <c r="AX3371" s="4"/>
      <c r="AY3371" s="4"/>
      <c r="AZ3371" s="4"/>
      <c r="BA3371" s="4"/>
      <c r="BB3371" s="4"/>
      <c r="BC3371" s="4"/>
      <c r="BD3371" s="4"/>
      <c r="BE3371" s="4"/>
      <c r="BF3371" s="4"/>
      <c r="BG3371" s="4"/>
      <c r="BH3371" s="4"/>
      <c r="BI3371" s="4"/>
      <c r="BJ3371" s="4"/>
      <c r="BK3371" s="4"/>
      <c r="BL3371" s="4"/>
      <c r="BM3371" s="4"/>
      <c r="BN3371" s="4"/>
      <c r="BO3371" s="4"/>
      <c r="BP3371" s="4"/>
      <c r="BQ3371" s="4"/>
      <c r="BR3371" s="4"/>
      <c r="BS3371" s="4"/>
      <c r="BT3371" s="4"/>
      <c r="BU3371" s="4"/>
      <c r="BV3371" s="4"/>
      <c r="BW3371" s="4"/>
      <c r="BZ3371" s="7"/>
      <c r="CF3371" s="7"/>
      <c r="CG3371" s="14"/>
      <c r="CH3371" s="7"/>
      <c r="CI3371" s="14"/>
      <c r="CJ3371" s="7"/>
      <c r="CK3371" s="14"/>
      <c r="CL3371" s="7"/>
      <c r="CM3371" s="14"/>
    </row>
    <row r="3372" spans="1:91" x14ac:dyDescent="0.3">
      <c r="A3372" s="10">
        <v>151</v>
      </c>
      <c r="B3372" s="36" t="s">
        <v>1058</v>
      </c>
      <c r="E3372" t="s">
        <v>953</v>
      </c>
      <c r="G3372" s="36" t="s">
        <v>8796</v>
      </c>
      <c r="K3372" s="7"/>
      <c r="L3372" s="7" t="s">
        <v>834</v>
      </c>
      <c r="M3372" s="7" t="s">
        <v>603</v>
      </c>
      <c r="N3372" s="4"/>
      <c r="O3372" s="4"/>
      <c r="P3372" s="4"/>
      <c r="Q3372" s="4"/>
      <c r="R3372" s="4"/>
      <c r="S3372" s="4"/>
      <c r="T3372" s="4"/>
      <c r="U3372" s="4"/>
      <c r="V3372" s="4"/>
      <c r="W3372" s="4"/>
      <c r="X3372" s="4"/>
      <c r="Y3372" s="4"/>
      <c r="Z3372" s="4"/>
      <c r="AA3372" s="4"/>
      <c r="AB3372" s="4"/>
      <c r="AC3372" s="4"/>
      <c r="AD3372" s="4"/>
      <c r="AE3372" s="4"/>
      <c r="AF3372" s="4"/>
      <c r="AG3372" s="4"/>
      <c r="AH3372" s="4"/>
      <c r="AI3372" s="4"/>
      <c r="AJ3372" s="4"/>
      <c r="AK3372" s="4"/>
      <c r="AL3372" s="4"/>
      <c r="AM3372" s="4"/>
      <c r="AN3372" s="4"/>
      <c r="AO3372" s="4"/>
      <c r="AP3372" s="4"/>
      <c r="AQ3372" s="4"/>
      <c r="AR3372" s="4"/>
      <c r="AS3372" s="4"/>
      <c r="AT3372" s="4"/>
      <c r="AU3372" s="4"/>
      <c r="AV3372" s="4"/>
      <c r="AW3372" s="4"/>
      <c r="AX3372" s="4"/>
      <c r="AY3372" s="4"/>
      <c r="AZ3372" s="4"/>
      <c r="BA3372" s="4"/>
      <c r="BB3372" s="4"/>
      <c r="BC3372" s="4"/>
      <c r="BD3372" s="4"/>
      <c r="BE3372" s="4"/>
      <c r="BF3372" s="4"/>
      <c r="BG3372" s="4"/>
      <c r="BH3372" s="4"/>
      <c r="BI3372" s="4"/>
      <c r="BJ3372" s="4"/>
      <c r="BK3372" s="4"/>
      <c r="BL3372" s="4"/>
      <c r="BM3372" s="4"/>
      <c r="BN3372" s="4"/>
      <c r="BO3372" s="4"/>
      <c r="BP3372" s="4"/>
      <c r="BQ3372" s="4"/>
      <c r="BR3372" s="4"/>
      <c r="BS3372" s="4"/>
      <c r="BT3372" s="4"/>
      <c r="BU3372" s="4"/>
      <c r="BV3372" s="4"/>
      <c r="BW3372" s="4"/>
      <c r="BZ3372" s="7"/>
      <c r="CF3372" s="7"/>
      <c r="CG3372" s="14"/>
      <c r="CH3372" s="7"/>
      <c r="CI3372" s="14"/>
      <c r="CJ3372" s="7"/>
      <c r="CK3372" s="14"/>
      <c r="CL3372" s="7"/>
      <c r="CM3372" s="14"/>
    </row>
    <row r="3373" spans="1:91" x14ac:dyDescent="0.3">
      <c r="A3373" s="10">
        <v>151</v>
      </c>
      <c r="B3373" s="36" t="s">
        <v>1058</v>
      </c>
      <c r="E3373" t="s">
        <v>953</v>
      </c>
      <c r="G3373" s="36" t="s">
        <v>8797</v>
      </c>
      <c r="K3373" s="7"/>
      <c r="L3373" s="7" t="s">
        <v>834</v>
      </c>
      <c r="M3373" s="7" t="s">
        <v>603</v>
      </c>
      <c r="N3373" s="4"/>
      <c r="O3373" s="4"/>
      <c r="P3373" s="4"/>
      <c r="Q3373" s="4"/>
      <c r="R3373" s="4"/>
      <c r="S3373" s="4"/>
      <c r="T3373" s="4"/>
      <c r="U3373" s="4"/>
      <c r="V3373" s="4"/>
      <c r="W3373" s="4"/>
      <c r="X3373" s="4"/>
      <c r="Y3373" s="4"/>
      <c r="Z3373" s="4"/>
      <c r="AA3373" s="4"/>
      <c r="AB3373" s="4"/>
      <c r="AC3373" s="4"/>
      <c r="AD3373" s="4"/>
      <c r="AE3373" s="4"/>
      <c r="AF3373" s="4"/>
      <c r="AG3373" s="4"/>
      <c r="AH3373" s="4"/>
      <c r="AI3373" s="4"/>
      <c r="AJ3373" s="4"/>
      <c r="AK3373" s="4"/>
      <c r="AL3373" s="4"/>
      <c r="AM3373" s="4"/>
      <c r="AN3373" s="4"/>
      <c r="AO3373" s="4"/>
      <c r="AP3373" s="4"/>
      <c r="AQ3373" s="4"/>
      <c r="AR3373" s="4"/>
      <c r="AS3373" s="4"/>
      <c r="AT3373" s="4"/>
      <c r="AU3373" s="4"/>
      <c r="AV3373" s="4"/>
      <c r="AW3373" s="4"/>
      <c r="AX3373" s="4"/>
      <c r="AY3373" s="4"/>
      <c r="AZ3373" s="4"/>
      <c r="BA3373" s="4"/>
      <c r="BB3373" s="4"/>
      <c r="BC3373" s="4"/>
      <c r="BD3373" s="4"/>
      <c r="BE3373" s="4"/>
      <c r="BF3373" s="4"/>
      <c r="BG3373" s="4"/>
      <c r="BH3373" s="4"/>
      <c r="BI3373" s="4"/>
      <c r="BJ3373" s="4"/>
      <c r="BK3373" s="4"/>
      <c r="BL3373" s="4"/>
      <c r="BM3373" s="4"/>
      <c r="BN3373" s="4"/>
      <c r="BO3373" s="4"/>
      <c r="BP3373" s="4"/>
      <c r="BQ3373" s="4"/>
      <c r="BR3373" s="4"/>
      <c r="BS3373" s="4"/>
      <c r="BT3373" s="4"/>
      <c r="BU3373" s="4"/>
      <c r="BV3373" s="4"/>
      <c r="BW3373" s="4"/>
      <c r="BZ3373" s="7"/>
      <c r="CF3373" s="7"/>
      <c r="CG3373" s="14"/>
      <c r="CH3373" s="7"/>
      <c r="CI3373" s="14"/>
      <c r="CJ3373" s="7"/>
      <c r="CK3373" s="14"/>
      <c r="CL3373" s="7"/>
      <c r="CM3373" s="14"/>
    </row>
    <row r="3374" spans="1:91" x14ac:dyDescent="0.3">
      <c r="A3374" s="10">
        <v>151</v>
      </c>
      <c r="B3374" s="36" t="s">
        <v>1058</v>
      </c>
      <c r="E3374" t="s">
        <v>953</v>
      </c>
      <c r="G3374" s="36" t="s">
        <v>8798</v>
      </c>
      <c r="K3374" s="7"/>
      <c r="L3374" s="7" t="s">
        <v>834</v>
      </c>
      <c r="M3374" s="7" t="s">
        <v>603</v>
      </c>
      <c r="N3374" s="4"/>
      <c r="O3374" s="4"/>
      <c r="P3374" s="4"/>
      <c r="Q3374" s="4"/>
      <c r="R3374" s="4"/>
      <c r="S3374" s="4"/>
      <c r="T3374" s="4"/>
      <c r="U3374" s="4"/>
      <c r="V3374" s="4"/>
      <c r="W3374" s="4"/>
      <c r="X3374" s="4"/>
      <c r="Y3374" s="4"/>
      <c r="Z3374" s="4"/>
      <c r="AA3374" s="4"/>
      <c r="AB3374" s="4"/>
      <c r="AC3374" s="4"/>
      <c r="AD3374" s="4"/>
      <c r="AE3374" s="4"/>
      <c r="AF3374" s="4"/>
      <c r="AG3374" s="4"/>
      <c r="AH3374" s="4"/>
      <c r="AI3374" s="4"/>
      <c r="AJ3374" s="4"/>
      <c r="AK3374" s="4"/>
      <c r="AL3374" s="4"/>
      <c r="AM3374" s="4"/>
      <c r="AN3374" s="4"/>
      <c r="AO3374" s="4"/>
      <c r="AP3374" s="4"/>
      <c r="AQ3374" s="4"/>
      <c r="AR3374" s="4"/>
      <c r="AS3374" s="4"/>
      <c r="AT3374" s="4"/>
      <c r="AU3374" s="4"/>
      <c r="AV3374" s="4"/>
      <c r="AW3374" s="4"/>
      <c r="AX3374" s="4"/>
      <c r="AY3374" s="4"/>
      <c r="AZ3374" s="4"/>
      <c r="BA3374" s="4"/>
      <c r="BB3374" s="4"/>
      <c r="BC3374" s="4"/>
      <c r="BD3374" s="4"/>
      <c r="BE3374" s="4"/>
      <c r="BF3374" s="4"/>
      <c r="BG3374" s="4"/>
      <c r="BH3374" s="4"/>
      <c r="BI3374" s="4"/>
      <c r="BJ3374" s="4"/>
      <c r="BK3374" s="4"/>
      <c r="BL3374" s="4"/>
      <c r="BM3374" s="4"/>
      <c r="BN3374" s="4"/>
      <c r="BO3374" s="4"/>
      <c r="BP3374" s="4"/>
      <c r="BQ3374" s="4"/>
      <c r="BR3374" s="4"/>
      <c r="BS3374" s="4"/>
      <c r="BT3374" s="4"/>
      <c r="BU3374" s="4"/>
      <c r="BV3374" s="4"/>
      <c r="BW3374" s="4"/>
      <c r="BZ3374" s="7"/>
      <c r="CF3374" s="7"/>
      <c r="CG3374" s="14"/>
      <c r="CH3374" s="7"/>
      <c r="CI3374" s="14"/>
      <c r="CJ3374" s="7"/>
      <c r="CK3374" s="14"/>
      <c r="CL3374" s="7"/>
      <c r="CM3374" s="14"/>
    </row>
    <row r="3375" spans="1:91" x14ac:dyDescent="0.3">
      <c r="A3375" s="10">
        <v>151</v>
      </c>
      <c r="B3375" s="36" t="s">
        <v>1058</v>
      </c>
      <c r="E3375" t="s">
        <v>953</v>
      </c>
      <c r="G3375" s="36" t="s">
        <v>8799</v>
      </c>
      <c r="K3375" s="7"/>
      <c r="L3375" s="7" t="s">
        <v>834</v>
      </c>
      <c r="M3375" s="7" t="s">
        <v>603</v>
      </c>
      <c r="N3375" s="4"/>
      <c r="O3375" s="4"/>
      <c r="P3375" s="4"/>
      <c r="Q3375" s="4"/>
      <c r="R3375" s="4"/>
      <c r="S3375" s="4"/>
      <c r="T3375" s="4"/>
      <c r="U3375" s="4"/>
      <c r="V3375" s="4"/>
      <c r="W3375" s="4"/>
      <c r="X3375" s="4"/>
      <c r="Y3375" s="4"/>
      <c r="Z3375" s="4"/>
      <c r="AA3375" s="4"/>
      <c r="AB3375" s="4"/>
      <c r="AC3375" s="4"/>
      <c r="AD3375" s="4"/>
      <c r="AE3375" s="4"/>
      <c r="AF3375" s="4"/>
      <c r="AG3375" s="4"/>
      <c r="AH3375" s="4"/>
      <c r="AI3375" s="4"/>
      <c r="AJ3375" s="4"/>
      <c r="AK3375" s="4"/>
      <c r="AL3375" s="4"/>
      <c r="AM3375" s="4"/>
      <c r="AN3375" s="4"/>
      <c r="AO3375" s="4"/>
      <c r="AP3375" s="4"/>
      <c r="AQ3375" s="4"/>
      <c r="AR3375" s="4"/>
      <c r="AS3375" s="4"/>
      <c r="AT3375" s="4"/>
      <c r="AU3375" s="4"/>
      <c r="AV3375" s="4"/>
      <c r="AW3375" s="4"/>
      <c r="AX3375" s="4"/>
      <c r="AY3375" s="4"/>
      <c r="AZ3375" s="4"/>
      <c r="BA3375" s="4"/>
      <c r="BB3375" s="4"/>
      <c r="BC3375" s="4"/>
      <c r="BD3375" s="4"/>
      <c r="BE3375" s="4"/>
      <c r="BF3375" s="4"/>
      <c r="BG3375" s="4"/>
      <c r="BH3375" s="4"/>
      <c r="BI3375" s="4"/>
      <c r="BJ3375" s="4"/>
      <c r="BK3375" s="4"/>
      <c r="BL3375" s="4"/>
      <c r="BM3375" s="4"/>
      <c r="BN3375" s="4"/>
      <c r="BO3375" s="4"/>
      <c r="BP3375" s="4"/>
      <c r="BQ3375" s="4"/>
      <c r="BR3375" s="4"/>
      <c r="BS3375" s="4"/>
      <c r="BT3375" s="4"/>
      <c r="BU3375" s="4"/>
      <c r="BV3375" s="4"/>
      <c r="BW3375" s="4"/>
      <c r="BZ3375" s="7"/>
      <c r="CF3375" s="7"/>
      <c r="CG3375" s="14"/>
      <c r="CH3375" s="7"/>
      <c r="CI3375" s="14"/>
      <c r="CJ3375" s="7"/>
      <c r="CK3375" s="14"/>
      <c r="CL3375" s="7"/>
      <c r="CM3375" s="14"/>
    </row>
    <row r="3376" spans="1:91" x14ac:dyDescent="0.3">
      <c r="A3376" s="10" t="s">
        <v>6039</v>
      </c>
      <c r="B3376" s="39" t="s">
        <v>1058</v>
      </c>
      <c r="E3376" t="s">
        <v>953</v>
      </c>
      <c r="G3376" s="36" t="s">
        <v>8800</v>
      </c>
      <c r="K3376" s="7"/>
      <c r="L3376" s="7" t="s">
        <v>834</v>
      </c>
      <c r="M3376" s="7" t="s">
        <v>603</v>
      </c>
      <c r="N3376" s="4"/>
      <c r="O3376" s="4"/>
      <c r="P3376" s="4"/>
      <c r="Q3376" s="4"/>
      <c r="R3376" s="4"/>
      <c r="S3376" s="4"/>
      <c r="T3376" s="4"/>
      <c r="U3376" s="4"/>
      <c r="V3376" s="4"/>
      <c r="W3376" s="4"/>
      <c r="X3376" s="4"/>
      <c r="Y3376" s="4"/>
      <c r="Z3376" s="4"/>
      <c r="AA3376" s="4"/>
      <c r="AB3376" s="4"/>
      <c r="AC3376" s="4"/>
      <c r="AD3376" s="4"/>
      <c r="AE3376" s="4"/>
      <c r="AF3376" s="4"/>
      <c r="AG3376" s="4"/>
      <c r="AH3376" s="4"/>
      <c r="AI3376" s="4"/>
      <c r="AJ3376" s="4"/>
      <c r="AK3376" s="4"/>
      <c r="AL3376" s="4"/>
      <c r="AM3376" s="4"/>
      <c r="AN3376" s="4"/>
      <c r="AO3376" s="4"/>
      <c r="AP3376" s="4"/>
      <c r="AQ3376" s="4"/>
      <c r="AR3376" s="4"/>
      <c r="AS3376" s="4"/>
      <c r="AT3376" s="4"/>
      <c r="AU3376" s="4"/>
      <c r="AV3376" s="4"/>
      <c r="AW3376" s="4"/>
      <c r="AX3376" s="4"/>
      <c r="AY3376" s="4"/>
      <c r="AZ3376" s="4"/>
      <c r="BA3376" s="4"/>
      <c r="BB3376" s="4"/>
      <c r="BC3376" s="4"/>
      <c r="BD3376" s="4"/>
      <c r="BE3376" s="4"/>
      <c r="BF3376" s="4"/>
      <c r="BG3376" s="4"/>
      <c r="BH3376" s="4"/>
      <c r="BI3376" s="4"/>
      <c r="BJ3376" s="4"/>
      <c r="BK3376" s="4"/>
      <c r="BL3376" s="4"/>
      <c r="BM3376" s="4"/>
      <c r="BN3376" s="4"/>
      <c r="BO3376" s="4"/>
      <c r="BP3376" s="4"/>
      <c r="BQ3376" s="4"/>
      <c r="BR3376" s="4"/>
      <c r="BS3376" s="4"/>
      <c r="BT3376" s="4"/>
      <c r="BU3376" s="4"/>
      <c r="BV3376" s="4"/>
      <c r="BW3376" s="4"/>
      <c r="BZ3376" s="7"/>
      <c r="CF3376" s="7"/>
      <c r="CG3376" s="14"/>
      <c r="CH3376" s="7"/>
      <c r="CI3376" s="14"/>
      <c r="CJ3376" s="7"/>
      <c r="CK3376" s="14"/>
      <c r="CL3376" s="7"/>
      <c r="CM3376" s="14"/>
    </row>
    <row r="3377" spans="1:91" x14ac:dyDescent="0.3">
      <c r="A3377" s="10">
        <v>151</v>
      </c>
      <c r="B3377" s="36" t="s">
        <v>1058</v>
      </c>
      <c r="G3377" s="36" t="s">
        <v>8801</v>
      </c>
      <c r="K3377" s="7"/>
      <c r="L3377" s="7" t="s">
        <v>834</v>
      </c>
      <c r="M3377" s="7" t="s">
        <v>5917</v>
      </c>
      <c r="N3377" s="4"/>
      <c r="O3377" s="4"/>
      <c r="P3377" s="4"/>
      <c r="Q3377" s="4"/>
      <c r="R3377" s="4"/>
      <c r="S3377" s="4"/>
      <c r="T3377" s="4"/>
      <c r="U3377" s="4"/>
      <c r="V3377" s="4"/>
      <c r="W3377" s="4"/>
      <c r="X3377" s="4"/>
      <c r="Y3377" s="4"/>
      <c r="Z3377" s="4"/>
      <c r="AA3377" s="4"/>
      <c r="AB3377" s="4"/>
      <c r="AC3377" s="4"/>
      <c r="AD3377" s="4"/>
      <c r="AE3377" s="4"/>
      <c r="AF3377" s="4"/>
      <c r="AG3377" s="4"/>
      <c r="AH3377" s="4"/>
      <c r="AI3377" s="4"/>
      <c r="AJ3377" s="4"/>
      <c r="AK3377" s="4"/>
      <c r="AL3377" s="4"/>
      <c r="AM3377" s="4"/>
      <c r="AN3377" s="4"/>
      <c r="AO3377" s="4"/>
      <c r="AP3377" s="4"/>
      <c r="AQ3377" s="4"/>
      <c r="AR3377" s="4"/>
      <c r="AS3377" s="4"/>
      <c r="AT3377" s="4"/>
      <c r="AU3377" s="4"/>
      <c r="AV3377" s="4"/>
      <c r="AW3377" s="4"/>
      <c r="AX3377" s="4"/>
      <c r="AY3377" s="4"/>
      <c r="AZ3377" s="4"/>
      <c r="BA3377" s="4"/>
      <c r="BB3377" s="4"/>
      <c r="BC3377" s="4"/>
      <c r="BD3377" s="4"/>
      <c r="BE3377" s="4"/>
      <c r="BF3377" s="4"/>
      <c r="BG3377" s="4"/>
      <c r="BH3377" s="4"/>
      <c r="BI3377" s="4"/>
      <c r="BJ3377" s="4"/>
      <c r="BK3377" s="4"/>
      <c r="BL3377" s="4"/>
      <c r="BM3377" s="4"/>
      <c r="BN3377" s="4"/>
      <c r="BO3377" s="4"/>
      <c r="BP3377" s="4"/>
      <c r="BQ3377" s="4"/>
      <c r="BR3377" s="4"/>
      <c r="BS3377" s="4"/>
      <c r="BT3377" s="4"/>
      <c r="BU3377" s="4"/>
      <c r="BV3377" s="4"/>
      <c r="BW3377" s="4"/>
      <c r="BZ3377" s="7"/>
      <c r="CF3377" s="7"/>
      <c r="CG3377" s="14"/>
      <c r="CH3377" s="7"/>
      <c r="CI3377" s="14"/>
      <c r="CJ3377" s="7"/>
      <c r="CK3377" s="14"/>
      <c r="CL3377" s="7"/>
      <c r="CM3377" s="14"/>
    </row>
    <row r="3378" spans="1:91" x14ac:dyDescent="0.3">
      <c r="A3378" s="10">
        <v>151</v>
      </c>
      <c r="B3378" s="36" t="s">
        <v>1058</v>
      </c>
      <c r="E3378" t="s">
        <v>953</v>
      </c>
      <c r="G3378" s="36" t="s">
        <v>8802</v>
      </c>
      <c r="K3378" s="7"/>
      <c r="L3378" s="7" t="s">
        <v>834</v>
      </c>
      <c r="M3378" s="7" t="s">
        <v>603</v>
      </c>
      <c r="N3378" s="4"/>
      <c r="O3378" s="4"/>
      <c r="P3378" s="4"/>
      <c r="Q3378" s="4"/>
      <c r="R3378" s="4"/>
      <c r="S3378" s="4"/>
      <c r="T3378" s="4"/>
      <c r="U3378" s="4"/>
      <c r="V3378" s="4"/>
      <c r="W3378" s="4"/>
      <c r="X3378" s="4"/>
      <c r="Y3378" s="4"/>
      <c r="Z3378" s="4"/>
      <c r="AA3378" s="4"/>
      <c r="AB3378" s="4"/>
      <c r="AC3378" s="4"/>
      <c r="AD3378" s="4"/>
      <c r="AE3378" s="4"/>
      <c r="AF3378" s="4"/>
      <c r="AG3378" s="4"/>
      <c r="AH3378" s="4"/>
      <c r="AI3378" s="4"/>
      <c r="AJ3378" s="4"/>
      <c r="AK3378" s="4"/>
      <c r="AL3378" s="4"/>
      <c r="AM3378" s="4"/>
      <c r="AN3378" s="4"/>
      <c r="AO3378" s="4"/>
      <c r="AP3378" s="4"/>
      <c r="AQ3378" s="4"/>
      <c r="AR3378" s="4"/>
      <c r="AS3378" s="4"/>
      <c r="AT3378" s="4"/>
      <c r="AU3378" s="4"/>
      <c r="AV3378" s="4"/>
      <c r="AW3378" s="4"/>
      <c r="AX3378" s="4"/>
      <c r="AY3378" s="4"/>
      <c r="AZ3378" s="4"/>
      <c r="BA3378" s="4"/>
      <c r="BB3378" s="4"/>
      <c r="BC3378" s="4"/>
      <c r="BD3378" s="4"/>
      <c r="BE3378" s="4"/>
      <c r="BF3378" s="4"/>
      <c r="BG3378" s="4"/>
      <c r="BH3378" s="4"/>
      <c r="BI3378" s="4"/>
      <c r="BJ3378" s="4"/>
      <c r="BK3378" s="4"/>
      <c r="BL3378" s="4"/>
      <c r="BM3378" s="4"/>
      <c r="BN3378" s="4"/>
      <c r="BO3378" s="4"/>
      <c r="BP3378" s="4"/>
      <c r="BQ3378" s="4"/>
      <c r="BR3378" s="4"/>
      <c r="BS3378" s="4"/>
      <c r="BT3378" s="4"/>
      <c r="BU3378" s="4"/>
      <c r="BV3378" s="4"/>
      <c r="BW3378" s="4"/>
      <c r="BZ3378" s="7"/>
      <c r="CF3378" s="7"/>
      <c r="CG3378" s="14"/>
      <c r="CH3378" s="7"/>
      <c r="CI3378" s="14"/>
      <c r="CJ3378" s="7"/>
      <c r="CK3378" s="14"/>
      <c r="CL3378" s="7"/>
      <c r="CM3378" s="14"/>
    </row>
    <row r="3379" spans="1:91" x14ac:dyDescent="0.3">
      <c r="A3379" s="10">
        <v>151</v>
      </c>
      <c r="B3379" s="36" t="s">
        <v>1058</v>
      </c>
      <c r="E3379" t="s">
        <v>953</v>
      </c>
      <c r="G3379" s="36" t="s">
        <v>8803</v>
      </c>
      <c r="K3379" s="7"/>
      <c r="L3379" s="7" t="s">
        <v>834</v>
      </c>
      <c r="M3379" s="7" t="s">
        <v>603</v>
      </c>
      <c r="N3379" s="4"/>
      <c r="O3379" s="4"/>
      <c r="P3379" s="4"/>
      <c r="Q3379" s="4"/>
      <c r="R3379" s="4"/>
      <c r="S3379" s="4"/>
      <c r="T3379" s="4"/>
      <c r="U3379" s="4"/>
      <c r="V3379" s="4"/>
      <c r="W3379" s="4"/>
      <c r="X3379" s="4"/>
      <c r="Y3379" s="4"/>
      <c r="Z3379" s="4"/>
      <c r="AA3379" s="4"/>
      <c r="AB3379" s="4"/>
      <c r="AC3379" s="4"/>
      <c r="AD3379" s="4"/>
      <c r="AE3379" s="4"/>
      <c r="AF3379" s="4"/>
      <c r="AG3379" s="4"/>
      <c r="AH3379" s="4"/>
      <c r="AI3379" s="4"/>
      <c r="AJ3379" s="4"/>
      <c r="AK3379" s="4"/>
      <c r="AL3379" s="4"/>
      <c r="AM3379" s="4"/>
      <c r="AN3379" s="4"/>
      <c r="AO3379" s="4"/>
      <c r="AP3379" s="4"/>
      <c r="AQ3379" s="4"/>
      <c r="AR3379" s="4"/>
      <c r="AS3379" s="4"/>
      <c r="AT3379" s="4"/>
      <c r="AU3379" s="4"/>
      <c r="AV3379" s="4"/>
      <c r="AW3379" s="4"/>
      <c r="AX3379" s="4"/>
      <c r="AY3379" s="4"/>
      <c r="AZ3379" s="4"/>
      <c r="BA3379" s="4"/>
      <c r="BB3379" s="4"/>
      <c r="BC3379" s="4"/>
      <c r="BD3379" s="4"/>
      <c r="BE3379" s="4"/>
      <c r="BF3379" s="4"/>
      <c r="BG3379" s="4"/>
      <c r="BH3379" s="4"/>
      <c r="BI3379" s="4"/>
      <c r="BJ3379" s="4"/>
      <c r="BK3379" s="4"/>
      <c r="BL3379" s="4"/>
      <c r="BM3379" s="4"/>
      <c r="BN3379" s="4"/>
      <c r="BO3379" s="4"/>
      <c r="BP3379" s="4"/>
      <c r="BQ3379" s="4"/>
      <c r="BR3379" s="4"/>
      <c r="BS3379" s="4"/>
      <c r="BT3379" s="4"/>
      <c r="BU3379" s="4"/>
      <c r="BV3379" s="4"/>
      <c r="BW3379" s="4"/>
      <c r="BZ3379" s="7"/>
      <c r="CF3379" s="7"/>
      <c r="CG3379" s="14"/>
      <c r="CH3379" s="7"/>
      <c r="CI3379" s="14"/>
      <c r="CJ3379" s="7"/>
      <c r="CK3379" s="14"/>
      <c r="CL3379" s="7"/>
      <c r="CM3379" s="14"/>
    </row>
    <row r="3380" spans="1:91" x14ac:dyDescent="0.3">
      <c r="A3380" s="10">
        <v>151</v>
      </c>
      <c r="B3380" s="36" t="s">
        <v>1058</v>
      </c>
      <c r="E3380" t="s">
        <v>953</v>
      </c>
      <c r="G3380" s="36" t="s">
        <v>8804</v>
      </c>
      <c r="K3380" s="7"/>
      <c r="L3380" s="7" t="s">
        <v>834</v>
      </c>
      <c r="M3380" s="7" t="s">
        <v>603</v>
      </c>
      <c r="N3380" s="4"/>
      <c r="O3380" s="4"/>
      <c r="P3380" s="4"/>
      <c r="Q3380" s="4"/>
      <c r="R3380" s="4"/>
      <c r="S3380" s="4"/>
      <c r="T3380" s="4"/>
      <c r="U3380" s="4"/>
      <c r="V3380" s="4"/>
      <c r="W3380" s="4"/>
      <c r="X3380" s="4"/>
      <c r="Y3380" s="4"/>
      <c r="Z3380" s="4"/>
      <c r="AA3380" s="4"/>
      <c r="AB3380" s="4"/>
      <c r="AC3380" s="4"/>
      <c r="AD3380" s="4"/>
      <c r="AE3380" s="4"/>
      <c r="AF3380" s="4"/>
      <c r="AG3380" s="4"/>
      <c r="AH3380" s="4"/>
      <c r="AI3380" s="4"/>
      <c r="AJ3380" s="4"/>
      <c r="AK3380" s="4"/>
      <c r="AL3380" s="4"/>
      <c r="AM3380" s="4"/>
      <c r="AN3380" s="4"/>
      <c r="AO3380" s="4"/>
      <c r="AP3380" s="4"/>
      <c r="AQ3380" s="4"/>
      <c r="AR3380" s="4"/>
      <c r="AS3380" s="4"/>
      <c r="AT3380" s="4"/>
      <c r="AU3380" s="4"/>
      <c r="AV3380" s="4"/>
      <c r="AW3380" s="4"/>
      <c r="AX3380" s="4"/>
      <c r="AY3380" s="4"/>
      <c r="AZ3380" s="4"/>
      <c r="BA3380" s="4"/>
      <c r="BB3380" s="4"/>
      <c r="BC3380" s="4"/>
      <c r="BD3380" s="4"/>
      <c r="BE3380" s="4"/>
      <c r="BF3380" s="4"/>
      <c r="BG3380" s="4"/>
      <c r="BH3380" s="4"/>
      <c r="BI3380" s="4"/>
      <c r="BJ3380" s="4"/>
      <c r="BK3380" s="4"/>
      <c r="BL3380" s="4"/>
      <c r="BM3380" s="4"/>
      <c r="BN3380" s="4"/>
      <c r="BO3380" s="4"/>
      <c r="BP3380" s="4"/>
      <c r="BQ3380" s="4"/>
      <c r="BR3380" s="4"/>
      <c r="BS3380" s="4"/>
      <c r="BT3380" s="4"/>
      <c r="BU3380" s="4"/>
      <c r="BV3380" s="4"/>
      <c r="BW3380" s="4"/>
      <c r="BZ3380" s="7"/>
      <c r="CF3380" s="7"/>
      <c r="CG3380" s="14"/>
      <c r="CH3380" s="7"/>
      <c r="CI3380" s="14"/>
      <c r="CJ3380" s="7"/>
      <c r="CK3380" s="14"/>
      <c r="CL3380" s="7"/>
      <c r="CM3380" s="14"/>
    </row>
    <row r="3381" spans="1:91" x14ac:dyDescent="0.3">
      <c r="A3381" s="10">
        <v>151</v>
      </c>
      <c r="B3381" s="36" t="s">
        <v>1058</v>
      </c>
      <c r="E3381" t="s">
        <v>953</v>
      </c>
      <c r="G3381" s="36" t="s">
        <v>8805</v>
      </c>
      <c r="K3381" s="7"/>
      <c r="L3381" s="7" t="s">
        <v>834</v>
      </c>
      <c r="M3381" s="7" t="s">
        <v>603</v>
      </c>
      <c r="N3381" s="4"/>
      <c r="O3381" s="4"/>
      <c r="P3381" s="4"/>
      <c r="Q3381" s="4"/>
      <c r="R3381" s="4"/>
      <c r="S3381" s="4"/>
      <c r="T3381" s="4"/>
      <c r="U3381" s="4"/>
      <c r="V3381" s="4"/>
      <c r="W3381" s="4"/>
      <c r="X3381" s="4"/>
      <c r="Y3381" s="4"/>
      <c r="Z3381" s="4"/>
      <c r="AA3381" s="4"/>
      <c r="AB3381" s="4"/>
      <c r="AC3381" s="4"/>
      <c r="AD3381" s="4"/>
      <c r="AE3381" s="4"/>
      <c r="AF3381" s="4"/>
      <c r="AG3381" s="4"/>
      <c r="AH3381" s="4"/>
      <c r="AI3381" s="4"/>
      <c r="AJ3381" s="4"/>
      <c r="AK3381" s="4"/>
      <c r="AL3381" s="4"/>
      <c r="AM3381" s="4"/>
      <c r="AN3381" s="4"/>
      <c r="AO3381" s="4"/>
      <c r="AP3381" s="4"/>
      <c r="AQ3381" s="4"/>
      <c r="AR3381" s="4"/>
      <c r="AS3381" s="4"/>
      <c r="AT3381" s="4"/>
      <c r="AU3381" s="4"/>
      <c r="AV3381" s="4"/>
      <c r="AW3381" s="4"/>
      <c r="AX3381" s="4"/>
      <c r="AY3381" s="4"/>
      <c r="AZ3381" s="4"/>
      <c r="BA3381" s="4"/>
      <c r="BB3381" s="4"/>
      <c r="BC3381" s="4"/>
      <c r="BD3381" s="4"/>
      <c r="BE3381" s="4"/>
      <c r="BF3381" s="4"/>
      <c r="BG3381" s="4"/>
      <c r="BH3381" s="4"/>
      <c r="BI3381" s="4"/>
      <c r="BJ3381" s="4"/>
      <c r="BK3381" s="4"/>
      <c r="BL3381" s="4"/>
      <c r="BM3381" s="4"/>
      <c r="BN3381" s="4"/>
      <c r="BO3381" s="4"/>
      <c r="BP3381" s="4"/>
      <c r="BQ3381" s="4"/>
      <c r="BR3381" s="4"/>
      <c r="BS3381" s="4"/>
      <c r="BT3381" s="4"/>
      <c r="BU3381" s="4"/>
      <c r="BV3381" s="4"/>
      <c r="BW3381" s="4"/>
      <c r="BZ3381" s="7"/>
      <c r="CF3381" s="7"/>
      <c r="CG3381" s="14"/>
      <c r="CH3381" s="7"/>
      <c r="CI3381" s="14"/>
      <c r="CJ3381" s="7"/>
      <c r="CK3381" s="14"/>
      <c r="CL3381" s="7"/>
      <c r="CM3381" s="14"/>
    </row>
    <row r="3382" spans="1:91" x14ac:dyDescent="0.3">
      <c r="A3382" s="10">
        <v>151</v>
      </c>
      <c r="B3382" s="36" t="s">
        <v>1066</v>
      </c>
      <c r="E3382" t="s">
        <v>953</v>
      </c>
      <c r="G3382" s="36" t="s">
        <v>8806</v>
      </c>
      <c r="K3382" s="7"/>
      <c r="L3382" s="7" t="s">
        <v>834</v>
      </c>
      <c r="M3382" s="7" t="s">
        <v>603</v>
      </c>
      <c r="N3382" s="4"/>
      <c r="O3382" s="4"/>
      <c r="P3382" s="4"/>
      <c r="Q3382" s="4"/>
      <c r="R3382" s="4"/>
      <c r="S3382" s="4"/>
      <c r="T3382" s="4"/>
      <c r="U3382" s="4"/>
      <c r="V3382" s="4"/>
      <c r="W3382" s="4"/>
      <c r="X3382" s="4"/>
      <c r="Y3382" s="4"/>
      <c r="Z3382" s="4"/>
      <c r="AA3382" s="4"/>
      <c r="AB3382" s="4"/>
      <c r="AC3382" s="4"/>
      <c r="AD3382" s="4"/>
      <c r="AE3382" s="4"/>
      <c r="AF3382" s="4"/>
      <c r="AG3382" s="4"/>
      <c r="AH3382" s="4"/>
      <c r="AI3382" s="4"/>
      <c r="AJ3382" s="4"/>
      <c r="AK3382" s="4"/>
      <c r="AL3382" s="4"/>
      <c r="AM3382" s="4"/>
      <c r="AN3382" s="4"/>
      <c r="AO3382" s="4"/>
      <c r="AP3382" s="4"/>
      <c r="AQ3382" s="4"/>
      <c r="AR3382" s="4"/>
      <c r="AS3382" s="4"/>
      <c r="AT3382" s="4"/>
      <c r="AU3382" s="4"/>
      <c r="AV3382" s="4"/>
      <c r="AW3382" s="4"/>
      <c r="AX3382" s="4"/>
      <c r="AY3382" s="4"/>
      <c r="AZ3382" s="4"/>
      <c r="BA3382" s="4"/>
      <c r="BB3382" s="4"/>
      <c r="BC3382" s="4"/>
      <c r="BD3382" s="4"/>
      <c r="BE3382" s="4"/>
      <c r="BF3382" s="4"/>
      <c r="BG3382" s="4"/>
      <c r="BH3382" s="4"/>
      <c r="BI3382" s="4"/>
      <c r="BJ3382" s="4"/>
      <c r="BK3382" s="4"/>
      <c r="BL3382" s="4"/>
      <c r="BM3382" s="4"/>
      <c r="BN3382" s="4"/>
      <c r="BO3382" s="4"/>
      <c r="BP3382" s="4"/>
      <c r="BQ3382" s="4"/>
      <c r="BR3382" s="4"/>
      <c r="BS3382" s="4"/>
      <c r="BT3382" s="4"/>
      <c r="BU3382" s="4"/>
      <c r="BV3382" s="4"/>
      <c r="BW3382" s="4"/>
      <c r="BZ3382" s="7"/>
      <c r="CF3382" s="7"/>
      <c r="CG3382" s="14"/>
      <c r="CH3382" s="7"/>
      <c r="CI3382" s="14"/>
      <c r="CJ3382" s="7"/>
      <c r="CK3382" s="14"/>
      <c r="CL3382" s="7"/>
      <c r="CM3382" s="14"/>
    </row>
    <row r="3383" spans="1:91" x14ac:dyDescent="0.3">
      <c r="A3383" s="10">
        <v>151</v>
      </c>
      <c r="B3383" s="36" t="s">
        <v>1025</v>
      </c>
      <c r="E3383" t="s">
        <v>953</v>
      </c>
      <c r="G3383" s="36" t="s">
        <v>8807</v>
      </c>
      <c r="K3383" s="7"/>
      <c r="L3383" s="7" t="s">
        <v>834</v>
      </c>
      <c r="M3383" s="7" t="s">
        <v>603</v>
      </c>
      <c r="N3383" s="4"/>
      <c r="O3383" s="4"/>
      <c r="P3383" s="4"/>
      <c r="Q3383" s="4"/>
      <c r="R3383" s="4"/>
      <c r="S3383" s="4"/>
      <c r="T3383" s="4"/>
      <c r="U3383" s="4"/>
      <c r="V3383" s="4"/>
      <c r="W3383" s="4"/>
      <c r="X3383" s="4"/>
      <c r="Y3383" s="4"/>
      <c r="Z3383" s="4"/>
      <c r="AA3383" s="4"/>
      <c r="AB3383" s="4"/>
      <c r="AC3383" s="4"/>
      <c r="AD3383" s="4"/>
      <c r="AE3383" s="4"/>
      <c r="AF3383" s="4"/>
      <c r="AG3383" s="4"/>
      <c r="AH3383" s="4"/>
      <c r="AI3383" s="4"/>
      <c r="AJ3383" s="4"/>
      <c r="AK3383" s="4"/>
      <c r="AL3383" s="4"/>
      <c r="AM3383" s="4"/>
      <c r="AN3383" s="4"/>
      <c r="AO3383" s="4"/>
      <c r="AP3383" s="4"/>
      <c r="AQ3383" s="4"/>
      <c r="AR3383" s="4"/>
      <c r="AS3383" s="4"/>
      <c r="AT3383" s="4"/>
      <c r="AU3383" s="4"/>
      <c r="AV3383" s="4"/>
      <c r="AW3383" s="4"/>
      <c r="AX3383" s="4"/>
      <c r="AY3383" s="4"/>
      <c r="AZ3383" s="4"/>
      <c r="BA3383" s="4"/>
      <c r="BB3383" s="4"/>
      <c r="BC3383" s="4"/>
      <c r="BD3383" s="4"/>
      <c r="BE3383" s="4"/>
      <c r="BF3383" s="4"/>
      <c r="BG3383" s="4"/>
      <c r="BH3383" s="4"/>
      <c r="BI3383" s="4"/>
      <c r="BJ3383" s="4"/>
      <c r="BK3383" s="4"/>
      <c r="BL3383" s="4"/>
      <c r="BM3383" s="4"/>
      <c r="BN3383" s="4"/>
      <c r="BO3383" s="4"/>
      <c r="BP3383" s="4"/>
      <c r="BQ3383" s="4"/>
      <c r="BR3383" s="4"/>
      <c r="BS3383" s="4"/>
      <c r="BT3383" s="4"/>
      <c r="BU3383" s="4"/>
      <c r="BV3383" s="4"/>
      <c r="BW3383" s="4"/>
      <c r="BZ3383" s="7"/>
      <c r="CF3383" s="7"/>
      <c r="CG3383" s="14"/>
      <c r="CH3383" s="7"/>
      <c r="CI3383" s="14"/>
      <c r="CJ3383" s="7"/>
      <c r="CK3383" s="14"/>
      <c r="CL3383" s="7"/>
      <c r="CM3383" s="14"/>
    </row>
    <row r="3384" spans="1:91" x14ac:dyDescent="0.3">
      <c r="A3384" s="10">
        <v>151</v>
      </c>
      <c r="B3384" s="36" t="s">
        <v>913</v>
      </c>
      <c r="G3384" s="36" t="s">
        <v>8808</v>
      </c>
      <c r="K3384" s="7"/>
      <c r="L3384" s="7" t="s">
        <v>834</v>
      </c>
      <c r="M3384" s="7" t="s">
        <v>696</v>
      </c>
      <c r="N3384" s="4"/>
      <c r="O3384" s="4"/>
      <c r="P3384" s="4"/>
      <c r="Q3384" s="4"/>
      <c r="R3384" s="4"/>
      <c r="S3384" s="4"/>
      <c r="T3384" s="4"/>
      <c r="U3384" s="4"/>
      <c r="V3384" s="4"/>
      <c r="W3384" s="4"/>
      <c r="X3384" s="4"/>
      <c r="Y3384" s="4"/>
      <c r="Z3384" s="4"/>
      <c r="AA3384" s="4"/>
      <c r="AB3384" s="4"/>
      <c r="AC3384" s="4"/>
      <c r="AD3384" s="4"/>
      <c r="AE3384" s="4"/>
      <c r="AF3384" s="4"/>
      <c r="AG3384" s="4"/>
      <c r="AH3384" s="4"/>
      <c r="AI3384" s="4"/>
      <c r="AJ3384" s="4"/>
      <c r="AK3384" s="4"/>
      <c r="AL3384" s="4"/>
      <c r="AM3384" s="4"/>
      <c r="AN3384" s="4"/>
      <c r="AO3384" s="4"/>
      <c r="AP3384" s="4"/>
      <c r="AQ3384" s="4"/>
      <c r="AR3384" s="4"/>
      <c r="AS3384" s="4"/>
      <c r="AT3384" s="4"/>
      <c r="AU3384" s="4"/>
      <c r="AV3384" s="4"/>
      <c r="AW3384" s="4"/>
      <c r="AX3384" s="4"/>
      <c r="AY3384" s="4"/>
      <c r="AZ3384" s="4"/>
      <c r="BA3384" s="4"/>
      <c r="BB3384" s="4"/>
      <c r="BC3384" s="4"/>
      <c r="BD3384" s="4"/>
      <c r="BE3384" s="4"/>
      <c r="BF3384" s="4"/>
      <c r="BG3384" s="4"/>
      <c r="BH3384" s="4"/>
      <c r="BI3384" s="4"/>
      <c r="BJ3384" s="4"/>
      <c r="BK3384" s="4"/>
      <c r="BL3384" s="4"/>
      <c r="BM3384" s="4"/>
      <c r="BN3384" s="4"/>
      <c r="BO3384" s="4"/>
      <c r="BP3384" s="4"/>
      <c r="BQ3384" s="4"/>
      <c r="BR3384" s="4"/>
      <c r="BS3384" s="4"/>
      <c r="BT3384" s="4"/>
      <c r="BU3384" s="4"/>
      <c r="BV3384" s="4"/>
      <c r="BW3384" s="4"/>
      <c r="BZ3384" s="7"/>
      <c r="CF3384" s="7"/>
      <c r="CG3384" s="14"/>
      <c r="CH3384" s="7"/>
      <c r="CI3384" s="14"/>
      <c r="CJ3384" s="7"/>
      <c r="CK3384" s="14"/>
      <c r="CL3384" s="7"/>
      <c r="CM3384" s="14"/>
    </row>
    <row r="3385" spans="1:91" x14ac:dyDescent="0.3">
      <c r="A3385" s="10">
        <v>151</v>
      </c>
      <c r="B3385" s="36" t="s">
        <v>1025</v>
      </c>
      <c r="E3385" t="s">
        <v>953</v>
      </c>
      <c r="G3385" s="36" t="s">
        <v>8809</v>
      </c>
      <c r="K3385" s="7"/>
      <c r="L3385" s="7" t="s">
        <v>834</v>
      </c>
      <c r="M3385" s="7" t="s">
        <v>603</v>
      </c>
      <c r="N3385" s="4"/>
      <c r="O3385" s="4"/>
      <c r="P3385" s="4"/>
      <c r="Q3385" s="4"/>
      <c r="R3385" s="4"/>
      <c r="S3385" s="4"/>
      <c r="T3385" s="4"/>
      <c r="U3385" s="4"/>
      <c r="V3385" s="4"/>
      <c r="W3385" s="4"/>
      <c r="X3385" s="4"/>
      <c r="Y3385" s="4"/>
      <c r="Z3385" s="4"/>
      <c r="AA3385" s="4"/>
      <c r="AB3385" s="4"/>
      <c r="AC3385" s="4"/>
      <c r="AD3385" s="4"/>
      <c r="AE3385" s="4"/>
      <c r="AF3385" s="4"/>
      <c r="AG3385" s="4"/>
      <c r="AH3385" s="4"/>
      <c r="AI3385" s="4"/>
      <c r="AJ3385" s="4"/>
      <c r="AK3385" s="4"/>
      <c r="AL3385" s="4"/>
      <c r="AM3385" s="4"/>
      <c r="AN3385" s="4"/>
      <c r="AO3385" s="4"/>
      <c r="AP3385" s="4"/>
      <c r="AQ3385" s="4"/>
      <c r="AR3385" s="4"/>
      <c r="AS3385" s="4"/>
      <c r="AT3385" s="4"/>
      <c r="AU3385" s="4"/>
      <c r="AV3385" s="4"/>
      <c r="AW3385" s="4"/>
      <c r="AX3385" s="4"/>
      <c r="AY3385" s="4"/>
      <c r="AZ3385" s="4"/>
      <c r="BA3385" s="4"/>
      <c r="BB3385" s="4"/>
      <c r="BC3385" s="4"/>
      <c r="BD3385" s="4"/>
      <c r="BE3385" s="4"/>
      <c r="BF3385" s="4"/>
      <c r="BG3385" s="4"/>
      <c r="BH3385" s="4"/>
      <c r="BI3385" s="4"/>
      <c r="BJ3385" s="4"/>
      <c r="BK3385" s="4"/>
      <c r="BL3385" s="4"/>
      <c r="BM3385" s="4"/>
      <c r="BN3385" s="4"/>
      <c r="BO3385" s="4"/>
      <c r="BP3385" s="4"/>
      <c r="BQ3385" s="4"/>
      <c r="BR3385" s="4"/>
      <c r="BS3385" s="4"/>
      <c r="BT3385" s="4"/>
      <c r="BU3385" s="4"/>
      <c r="BV3385" s="4"/>
      <c r="BW3385" s="4"/>
      <c r="BZ3385" s="7"/>
      <c r="CF3385" s="7"/>
      <c r="CG3385" s="14"/>
      <c r="CH3385" s="7"/>
      <c r="CI3385" s="14"/>
      <c r="CJ3385" s="7"/>
      <c r="CK3385" s="14"/>
      <c r="CL3385" s="7"/>
      <c r="CM3385" s="14"/>
    </row>
    <row r="3386" spans="1:91" x14ac:dyDescent="0.3">
      <c r="A3386" s="10">
        <v>151</v>
      </c>
      <c r="B3386" s="36" t="s">
        <v>1025</v>
      </c>
      <c r="E3386" t="s">
        <v>953</v>
      </c>
      <c r="G3386" s="36" t="s">
        <v>8810</v>
      </c>
      <c r="K3386" s="7"/>
      <c r="L3386" s="7" t="s">
        <v>834</v>
      </c>
      <c r="M3386" s="7" t="s">
        <v>603</v>
      </c>
      <c r="N3386" s="4"/>
      <c r="O3386" s="4"/>
      <c r="P3386" s="4"/>
      <c r="Q3386" s="4"/>
      <c r="R3386" s="4"/>
      <c r="S3386" s="4"/>
      <c r="T3386" s="4"/>
      <c r="U3386" s="4"/>
      <c r="V3386" s="4"/>
      <c r="W3386" s="4"/>
      <c r="X3386" s="4"/>
      <c r="Y3386" s="4"/>
      <c r="Z3386" s="4"/>
      <c r="AA3386" s="4"/>
      <c r="AB3386" s="4"/>
      <c r="AC3386" s="4"/>
      <c r="AD3386" s="4"/>
      <c r="AE3386" s="4"/>
      <c r="AF3386" s="4"/>
      <c r="AG3386" s="4"/>
      <c r="AH3386" s="4"/>
      <c r="AI3386" s="4"/>
      <c r="AJ3386" s="4"/>
      <c r="AK3386" s="4"/>
      <c r="AL3386" s="4"/>
      <c r="AM3386" s="4"/>
      <c r="AN3386" s="4"/>
      <c r="AO3386" s="4"/>
      <c r="AP3386" s="4"/>
      <c r="AQ3386" s="4"/>
      <c r="AR3386" s="4"/>
      <c r="AS3386" s="4"/>
      <c r="AT3386" s="4"/>
      <c r="AU3386" s="4"/>
      <c r="AV3386" s="4"/>
      <c r="AW3386" s="4"/>
      <c r="AX3386" s="4"/>
      <c r="AY3386" s="4"/>
      <c r="AZ3386" s="4"/>
      <c r="BA3386" s="4"/>
      <c r="BB3386" s="4"/>
      <c r="BC3386" s="4"/>
      <c r="BD3386" s="4"/>
      <c r="BE3386" s="4"/>
      <c r="BF3386" s="4"/>
      <c r="BG3386" s="4"/>
      <c r="BH3386" s="4"/>
      <c r="BI3386" s="4"/>
      <c r="BJ3386" s="4"/>
      <c r="BK3386" s="4"/>
      <c r="BL3386" s="4"/>
      <c r="BM3386" s="4"/>
      <c r="BN3386" s="4"/>
      <c r="BO3386" s="4"/>
      <c r="BP3386" s="4"/>
      <c r="BQ3386" s="4"/>
      <c r="BR3386" s="4"/>
      <c r="BS3386" s="4"/>
      <c r="BT3386" s="4"/>
      <c r="BU3386" s="4"/>
      <c r="BV3386" s="4"/>
      <c r="BW3386" s="4"/>
      <c r="BZ3386" s="7"/>
      <c r="CF3386" s="7"/>
      <c r="CG3386" s="14"/>
      <c r="CH3386" s="7"/>
      <c r="CI3386" s="14"/>
      <c r="CJ3386" s="7"/>
      <c r="CK3386" s="14"/>
      <c r="CL3386" s="7"/>
      <c r="CM3386" s="14"/>
    </row>
    <row r="3387" spans="1:91" x14ac:dyDescent="0.3">
      <c r="A3387" s="10">
        <v>151</v>
      </c>
      <c r="B3387" s="36" t="s">
        <v>1025</v>
      </c>
      <c r="E3387" t="s">
        <v>8620</v>
      </c>
      <c r="G3387" s="36" t="s">
        <v>8811</v>
      </c>
      <c r="K3387" s="7"/>
      <c r="L3387" s="7" t="s">
        <v>834</v>
      </c>
      <c r="M3387" s="7" t="s">
        <v>8620</v>
      </c>
      <c r="N3387" s="4"/>
      <c r="O3387" s="4"/>
      <c r="P3387" s="4"/>
      <c r="Q3387" s="4"/>
      <c r="R3387" s="4"/>
      <c r="S3387" s="4"/>
      <c r="T3387" s="4"/>
      <c r="U3387" s="4"/>
      <c r="V3387" s="4"/>
      <c r="W3387" s="4"/>
      <c r="X3387" s="4"/>
      <c r="Y3387" s="4"/>
      <c r="Z3387" s="4"/>
      <c r="AA3387" s="4"/>
      <c r="AB3387" s="4"/>
      <c r="AC3387" s="4"/>
      <c r="AD3387" s="4"/>
      <c r="AE3387" s="4"/>
      <c r="AF3387" s="4"/>
      <c r="AG3387" s="4"/>
      <c r="AH3387" s="4"/>
      <c r="AI3387" s="4"/>
      <c r="AJ3387" s="4"/>
      <c r="AK3387" s="4"/>
      <c r="AL3387" s="4"/>
      <c r="AM3387" s="4"/>
      <c r="AN3387" s="4"/>
      <c r="AO3387" s="4"/>
      <c r="AP3387" s="4"/>
      <c r="AQ3387" s="4"/>
      <c r="AR3387" s="4"/>
      <c r="AS3387" s="4"/>
      <c r="AT3387" s="4"/>
      <c r="AU3387" s="4"/>
      <c r="AV3387" s="4"/>
      <c r="AW3387" s="4"/>
      <c r="AX3387" s="4"/>
      <c r="AY3387" s="4"/>
      <c r="AZ3387" s="4"/>
      <c r="BA3387" s="4"/>
      <c r="BB3387" s="4"/>
      <c r="BC3387" s="4"/>
      <c r="BD3387" s="4"/>
      <c r="BE3387" s="4"/>
      <c r="BF3387" s="4"/>
      <c r="BG3387" s="4"/>
      <c r="BH3387" s="4"/>
      <c r="BI3387" s="4"/>
      <c r="BJ3387" s="4"/>
      <c r="BK3387" s="4"/>
      <c r="BL3387" s="4"/>
      <c r="BM3387" s="4"/>
      <c r="BN3387" s="4"/>
      <c r="BO3387" s="4"/>
      <c r="BP3387" s="4"/>
      <c r="BQ3387" s="4"/>
      <c r="BR3387" s="4"/>
      <c r="BS3387" s="4"/>
      <c r="BT3387" s="4"/>
      <c r="BU3387" s="4"/>
      <c r="BV3387" s="4"/>
      <c r="BW3387" s="4"/>
      <c r="BZ3387" s="7"/>
      <c r="CF3387" s="7"/>
      <c r="CG3387" s="14"/>
      <c r="CH3387" s="7"/>
      <c r="CI3387" s="14"/>
      <c r="CJ3387" s="7"/>
      <c r="CK3387" s="14"/>
      <c r="CL3387" s="7"/>
      <c r="CM3387" s="14"/>
    </row>
    <row r="3388" spans="1:91" x14ac:dyDescent="0.3">
      <c r="A3388" s="10">
        <v>151</v>
      </c>
      <c r="B3388" s="36" t="s">
        <v>863</v>
      </c>
      <c r="G3388" s="36" t="s">
        <v>8812</v>
      </c>
      <c r="K3388" s="7"/>
      <c r="L3388" s="7" t="s">
        <v>834</v>
      </c>
      <c r="M3388" s="7" t="s">
        <v>696</v>
      </c>
      <c r="N3388" s="4"/>
      <c r="O3388" s="4"/>
      <c r="P3388" s="4"/>
      <c r="Q3388" s="4"/>
      <c r="R3388" s="4"/>
      <c r="S3388" s="4"/>
      <c r="T3388" s="4"/>
      <c r="U3388" s="4"/>
      <c r="V3388" s="4"/>
      <c r="W3388" s="4"/>
      <c r="X3388" s="4"/>
      <c r="Y3388" s="4"/>
      <c r="Z3388" s="4"/>
      <c r="AA3388" s="4"/>
      <c r="AB3388" s="4"/>
      <c r="AC3388" s="4"/>
      <c r="AD3388" s="4"/>
      <c r="AE3388" s="4"/>
      <c r="AF3388" s="4"/>
      <c r="AG3388" s="4"/>
      <c r="AH3388" s="4"/>
      <c r="AI3388" s="4"/>
      <c r="AJ3388" s="4"/>
      <c r="AK3388" s="4"/>
      <c r="AL3388" s="4"/>
      <c r="AM3388" s="4"/>
      <c r="AN3388" s="4"/>
      <c r="AO3388" s="4"/>
      <c r="AP3388" s="4"/>
      <c r="AQ3388" s="4"/>
      <c r="AR3388" s="4"/>
      <c r="AS3388" s="4"/>
      <c r="AT3388" s="4"/>
      <c r="AU3388" s="4"/>
      <c r="AV3388" s="4"/>
      <c r="AW3388" s="4"/>
      <c r="AX3388" s="4"/>
      <c r="AY3388" s="4"/>
      <c r="AZ3388" s="4"/>
      <c r="BA3388" s="4"/>
      <c r="BB3388" s="4"/>
      <c r="BC3388" s="4"/>
      <c r="BD3388" s="4"/>
      <c r="BE3388" s="4"/>
      <c r="BF3388" s="4"/>
      <c r="BG3388" s="4"/>
      <c r="BH3388" s="4"/>
      <c r="BI3388" s="4"/>
      <c r="BJ3388" s="4"/>
      <c r="BK3388" s="4"/>
      <c r="BL3388" s="4"/>
      <c r="BM3388" s="4"/>
      <c r="BN3388" s="4"/>
      <c r="BO3388" s="4"/>
      <c r="BP3388" s="4"/>
      <c r="BQ3388" s="4"/>
      <c r="BR3388" s="4"/>
      <c r="BS3388" s="4"/>
      <c r="BT3388" s="4"/>
      <c r="BU3388" s="4"/>
      <c r="BV3388" s="4"/>
      <c r="BW3388" s="4"/>
      <c r="BZ3388" s="7"/>
      <c r="CF3388" s="7"/>
      <c r="CG3388" s="14"/>
      <c r="CH3388" s="7"/>
      <c r="CI3388" s="14"/>
      <c r="CJ3388" s="7"/>
      <c r="CK3388" s="14"/>
      <c r="CL3388" s="7"/>
      <c r="CM3388" s="14"/>
    </row>
    <row r="3389" spans="1:91" x14ac:dyDescent="0.3">
      <c r="A3389" s="10">
        <v>151</v>
      </c>
      <c r="B3389" s="36" t="s">
        <v>1028</v>
      </c>
      <c r="G3389" s="36" t="s">
        <v>8813</v>
      </c>
      <c r="K3389" s="7"/>
      <c r="L3389" s="7" t="s">
        <v>834</v>
      </c>
      <c r="M3389" s="7" t="s">
        <v>696</v>
      </c>
      <c r="N3389" s="4"/>
      <c r="O3389" s="4"/>
      <c r="P3389" s="4"/>
      <c r="Q3389" s="4"/>
      <c r="R3389" s="4"/>
      <c r="S3389" s="4"/>
      <c r="T3389" s="4"/>
      <c r="U3389" s="4"/>
      <c r="V3389" s="4"/>
      <c r="W3389" s="4"/>
      <c r="X3389" s="4"/>
      <c r="Y3389" s="4"/>
      <c r="Z3389" s="4"/>
      <c r="AA3389" s="4"/>
      <c r="AB3389" s="4"/>
      <c r="AC3389" s="4"/>
      <c r="AD3389" s="4"/>
      <c r="AE3389" s="4"/>
      <c r="AF3389" s="4"/>
      <c r="AG3389" s="4"/>
      <c r="AH3389" s="4"/>
      <c r="AI3389" s="4"/>
      <c r="AJ3389" s="4"/>
      <c r="AK3389" s="4"/>
      <c r="AL3389" s="4"/>
      <c r="AM3389" s="4"/>
      <c r="AN3389" s="4"/>
      <c r="AO3389" s="4"/>
      <c r="AP3389" s="4"/>
      <c r="AQ3389" s="4"/>
      <c r="AR3389" s="4"/>
      <c r="AS3389" s="4"/>
      <c r="AT3389" s="4"/>
      <c r="AU3389" s="4"/>
      <c r="AV3389" s="4"/>
      <c r="AW3389" s="4"/>
      <c r="AX3389" s="4"/>
      <c r="AY3389" s="4"/>
      <c r="AZ3389" s="4"/>
      <c r="BA3389" s="4"/>
      <c r="BB3389" s="4"/>
      <c r="BC3389" s="4"/>
      <c r="BD3389" s="4"/>
      <c r="BE3389" s="4"/>
      <c r="BF3389" s="4"/>
      <c r="BG3389" s="4"/>
      <c r="BH3389" s="4"/>
      <c r="BI3389" s="4"/>
      <c r="BJ3389" s="4"/>
      <c r="BK3389" s="4"/>
      <c r="BL3389" s="4"/>
      <c r="BM3389" s="4"/>
      <c r="BN3389" s="4"/>
      <c r="BO3389" s="4"/>
      <c r="BP3389" s="4"/>
      <c r="BQ3389" s="4"/>
      <c r="BR3389" s="4"/>
      <c r="BS3389" s="4"/>
      <c r="BT3389" s="4"/>
      <c r="BU3389" s="4"/>
      <c r="BV3389" s="4"/>
      <c r="BW3389" s="4"/>
      <c r="BZ3389" s="7"/>
      <c r="CF3389" s="7"/>
      <c r="CG3389" s="14"/>
      <c r="CH3389" s="7"/>
      <c r="CI3389" s="14"/>
      <c r="CJ3389" s="7"/>
      <c r="CK3389" s="14"/>
      <c r="CL3389" s="7"/>
      <c r="CM3389" s="14"/>
    </row>
    <row r="3390" spans="1:91" x14ac:dyDescent="0.3">
      <c r="A3390" s="10">
        <v>151</v>
      </c>
      <c r="B3390" s="36" t="s">
        <v>1025</v>
      </c>
      <c r="E3390" t="s">
        <v>953</v>
      </c>
      <c r="G3390" s="36" t="s">
        <v>8814</v>
      </c>
      <c r="K3390" s="7"/>
      <c r="L3390" s="7" t="s">
        <v>834</v>
      </c>
      <c r="M3390" s="7" t="s">
        <v>603</v>
      </c>
      <c r="N3390" s="4"/>
      <c r="O3390" s="4"/>
      <c r="P3390" s="4"/>
      <c r="Q3390" s="4"/>
      <c r="R3390" s="4"/>
      <c r="S3390" s="4"/>
      <c r="T3390" s="4"/>
      <c r="U3390" s="4"/>
      <c r="V3390" s="4"/>
      <c r="W3390" s="4"/>
      <c r="X3390" s="4"/>
      <c r="Y3390" s="4"/>
      <c r="Z3390" s="4"/>
      <c r="AA3390" s="4"/>
      <c r="AB3390" s="4"/>
      <c r="AC3390" s="4"/>
      <c r="AD3390" s="4"/>
      <c r="AE3390" s="4"/>
      <c r="AF3390" s="4"/>
      <c r="AG3390" s="4"/>
      <c r="AH3390" s="4"/>
      <c r="AI3390" s="4"/>
      <c r="AJ3390" s="4"/>
      <c r="AK3390" s="4"/>
      <c r="AL3390" s="4"/>
      <c r="AM3390" s="4"/>
      <c r="AN3390" s="4"/>
      <c r="AO3390" s="4"/>
      <c r="AP3390" s="4"/>
      <c r="AQ3390" s="4"/>
      <c r="AR3390" s="4"/>
      <c r="AS3390" s="4"/>
      <c r="AT3390" s="4"/>
      <c r="AU3390" s="4"/>
      <c r="AV3390" s="4"/>
      <c r="AW3390" s="4"/>
      <c r="AX3390" s="4"/>
      <c r="AY3390" s="4"/>
      <c r="AZ3390" s="4"/>
      <c r="BA3390" s="4"/>
      <c r="BB3390" s="4"/>
      <c r="BC3390" s="4"/>
      <c r="BD3390" s="4"/>
      <c r="BE3390" s="4"/>
      <c r="BF3390" s="4"/>
      <c r="BG3390" s="4"/>
      <c r="BH3390" s="4"/>
      <c r="BI3390" s="4"/>
      <c r="BJ3390" s="4"/>
      <c r="BK3390" s="4"/>
      <c r="BL3390" s="4"/>
      <c r="BM3390" s="4"/>
      <c r="BN3390" s="4"/>
      <c r="BO3390" s="4"/>
      <c r="BP3390" s="4"/>
      <c r="BQ3390" s="4"/>
      <c r="BR3390" s="4"/>
      <c r="BS3390" s="4"/>
      <c r="BT3390" s="4"/>
      <c r="BU3390" s="4"/>
      <c r="BV3390" s="4"/>
      <c r="BW3390" s="4"/>
      <c r="BZ3390" s="7"/>
      <c r="CF3390" s="7"/>
      <c r="CG3390" s="14"/>
      <c r="CH3390" s="7"/>
      <c r="CI3390" s="14"/>
      <c r="CJ3390" s="7"/>
      <c r="CK3390" s="14"/>
      <c r="CL3390" s="7"/>
      <c r="CM3390" s="14"/>
    </row>
    <row r="3391" spans="1:91" x14ac:dyDescent="0.3">
      <c r="A3391" s="10">
        <v>151</v>
      </c>
      <c r="B3391" s="36" t="s">
        <v>907</v>
      </c>
      <c r="G3391" s="36" t="s">
        <v>8815</v>
      </c>
      <c r="K3391" s="7"/>
      <c r="L3391" s="7" t="s">
        <v>834</v>
      </c>
      <c r="M3391" s="7" t="s">
        <v>669</v>
      </c>
      <c r="N3391" s="4"/>
      <c r="O3391" s="4"/>
      <c r="P3391" s="4"/>
      <c r="Q3391" s="4"/>
      <c r="R3391" s="4"/>
      <c r="S3391" s="4"/>
      <c r="T3391" s="4"/>
      <c r="U3391" s="4"/>
      <c r="V3391" s="4"/>
      <c r="W3391" s="4"/>
      <c r="X3391" s="4"/>
      <c r="Y3391" s="4"/>
      <c r="Z3391" s="4"/>
      <c r="AA3391" s="4"/>
      <c r="AB3391" s="4"/>
      <c r="AC3391" s="4"/>
      <c r="AD3391" s="4"/>
      <c r="AE3391" s="4"/>
      <c r="AF3391" s="4"/>
      <c r="AG3391" s="4"/>
      <c r="AH3391" s="4"/>
      <c r="AI3391" s="4"/>
      <c r="AJ3391" s="4"/>
      <c r="AK3391" s="4"/>
      <c r="AL3391" s="4"/>
      <c r="AM3391" s="4"/>
      <c r="AN3391" s="4"/>
      <c r="AO3391" s="4"/>
      <c r="AP3391" s="4"/>
      <c r="AQ3391" s="4"/>
      <c r="AR3391" s="4"/>
      <c r="AS3391" s="4"/>
      <c r="AT3391" s="4"/>
      <c r="AU3391" s="4"/>
      <c r="AV3391" s="4"/>
      <c r="AW3391" s="4"/>
      <c r="AX3391" s="4"/>
      <c r="AY3391" s="4"/>
      <c r="AZ3391" s="4"/>
      <c r="BA3391" s="4"/>
      <c r="BB3391" s="4"/>
      <c r="BC3391" s="4"/>
      <c r="BD3391" s="4"/>
      <c r="BE3391" s="4"/>
      <c r="BF3391" s="4"/>
      <c r="BG3391" s="4"/>
      <c r="BH3391" s="4"/>
      <c r="BI3391" s="4"/>
      <c r="BJ3391" s="4"/>
      <c r="BK3391" s="4"/>
      <c r="BL3391" s="4"/>
      <c r="BM3391" s="4"/>
      <c r="BN3391" s="4"/>
      <c r="BO3391" s="4"/>
      <c r="BP3391" s="4"/>
      <c r="BQ3391" s="4"/>
      <c r="BR3391" s="4"/>
      <c r="BS3391" s="4"/>
      <c r="BT3391" s="4"/>
      <c r="BU3391" s="4"/>
      <c r="BV3391" s="4"/>
      <c r="BW3391" s="4"/>
      <c r="BZ3391" s="7"/>
      <c r="CF3391" s="7"/>
      <c r="CG3391" s="14"/>
      <c r="CH3391" s="7"/>
      <c r="CI3391" s="14"/>
      <c r="CJ3391" s="7"/>
      <c r="CK3391" s="14"/>
      <c r="CL3391" s="7"/>
      <c r="CM3391" s="14"/>
    </row>
    <row r="3392" spans="1:91" x14ac:dyDescent="0.3">
      <c r="A3392" s="10">
        <v>151</v>
      </c>
      <c r="B3392" s="36" t="s">
        <v>863</v>
      </c>
      <c r="G3392" s="36" t="s">
        <v>8816</v>
      </c>
      <c r="K3392" s="7"/>
      <c r="L3392" s="7" t="s">
        <v>834</v>
      </c>
      <c r="M3392" s="7" t="s">
        <v>696</v>
      </c>
      <c r="N3392" s="4"/>
      <c r="O3392" s="4"/>
      <c r="P3392" s="4"/>
      <c r="Q3392" s="4"/>
      <c r="R3392" s="4"/>
      <c r="S3392" s="4"/>
      <c r="T3392" s="4"/>
      <c r="U3392" s="4"/>
      <c r="V3392" s="4"/>
      <c r="W3392" s="4"/>
      <c r="X3392" s="4"/>
      <c r="Y3392" s="4"/>
      <c r="Z3392" s="4"/>
      <c r="AA3392" s="4"/>
      <c r="AB3392" s="4"/>
      <c r="AC3392" s="4"/>
      <c r="AD3392" s="4"/>
      <c r="AE3392" s="4"/>
      <c r="AF3392" s="4"/>
      <c r="AG3392" s="4"/>
      <c r="AH3392" s="4"/>
      <c r="AI3392" s="4"/>
      <c r="AJ3392" s="4"/>
      <c r="AK3392" s="4"/>
      <c r="AL3392" s="4"/>
      <c r="AM3392" s="4"/>
      <c r="AN3392" s="4"/>
      <c r="AO3392" s="4"/>
      <c r="AP3392" s="4"/>
      <c r="AQ3392" s="4"/>
      <c r="AR3392" s="4"/>
      <c r="AS3392" s="4"/>
      <c r="AT3392" s="4"/>
      <c r="AU3392" s="4"/>
      <c r="AV3392" s="4"/>
      <c r="AW3392" s="4"/>
      <c r="AX3392" s="4"/>
      <c r="AY3392" s="4"/>
      <c r="AZ3392" s="4"/>
      <c r="BA3392" s="4"/>
      <c r="BB3392" s="4"/>
      <c r="BC3392" s="4"/>
      <c r="BD3392" s="4"/>
      <c r="BE3392" s="4"/>
      <c r="BF3392" s="4"/>
      <c r="BG3392" s="4"/>
      <c r="BH3392" s="4"/>
      <c r="BI3392" s="4"/>
      <c r="BJ3392" s="4"/>
      <c r="BK3392" s="4"/>
      <c r="BL3392" s="4"/>
      <c r="BM3392" s="4"/>
      <c r="BN3392" s="4"/>
      <c r="BO3392" s="4"/>
      <c r="BP3392" s="4"/>
      <c r="BQ3392" s="4"/>
      <c r="BR3392" s="4"/>
      <c r="BS3392" s="4"/>
      <c r="BT3392" s="4"/>
      <c r="BU3392" s="4"/>
      <c r="BV3392" s="4"/>
      <c r="BW3392" s="4"/>
      <c r="BZ3392" s="7"/>
      <c r="CF3392" s="7"/>
      <c r="CG3392" s="14"/>
      <c r="CH3392" s="7"/>
      <c r="CI3392" s="14"/>
      <c r="CJ3392" s="7"/>
      <c r="CK3392" s="14"/>
      <c r="CL3392" s="7"/>
      <c r="CM3392" s="14"/>
    </row>
    <row r="3393" spans="1:91" x14ac:dyDescent="0.3">
      <c r="A3393" s="10">
        <v>151</v>
      </c>
      <c r="B3393" s="36" t="s">
        <v>1025</v>
      </c>
      <c r="G3393" s="36" t="s">
        <v>8817</v>
      </c>
      <c r="K3393" s="7"/>
      <c r="L3393" s="7" t="s">
        <v>834</v>
      </c>
      <c r="M3393" s="7" t="s">
        <v>669</v>
      </c>
      <c r="N3393" s="4"/>
      <c r="O3393" s="4"/>
      <c r="P3393" s="4"/>
      <c r="Q3393" s="4"/>
      <c r="R3393" s="4"/>
      <c r="S3393" s="4"/>
      <c r="T3393" s="4"/>
      <c r="U3393" s="4"/>
      <c r="V3393" s="4"/>
      <c r="W3393" s="4"/>
      <c r="X3393" s="4"/>
      <c r="Y3393" s="4"/>
      <c r="Z3393" s="4"/>
      <c r="AA3393" s="4"/>
      <c r="AB3393" s="4"/>
      <c r="AC3393" s="4"/>
      <c r="AD3393" s="4"/>
      <c r="AE3393" s="4"/>
      <c r="AF3393" s="4"/>
      <c r="AG3393" s="4"/>
      <c r="AH3393" s="4"/>
      <c r="AI3393" s="4"/>
      <c r="AJ3393" s="4"/>
      <c r="AK3393" s="4"/>
      <c r="AL3393" s="4"/>
      <c r="AM3393" s="4"/>
      <c r="AN3393" s="4"/>
      <c r="AO3393" s="4"/>
      <c r="AP3393" s="4"/>
      <c r="AQ3393" s="4"/>
      <c r="AR3393" s="4"/>
      <c r="AS3393" s="4"/>
      <c r="AT3393" s="4"/>
      <c r="AU3393" s="4"/>
      <c r="AV3393" s="4"/>
      <c r="AW3393" s="4"/>
      <c r="AX3393" s="4"/>
      <c r="AY3393" s="4"/>
      <c r="AZ3393" s="4"/>
      <c r="BA3393" s="4"/>
      <c r="BB3393" s="4"/>
      <c r="BC3393" s="4"/>
      <c r="BD3393" s="4"/>
      <c r="BE3393" s="4"/>
      <c r="BF3393" s="4"/>
      <c r="BG3393" s="4"/>
      <c r="BH3393" s="4"/>
      <c r="BI3393" s="4"/>
      <c r="BJ3393" s="4"/>
      <c r="BK3393" s="4"/>
      <c r="BL3393" s="4"/>
      <c r="BM3393" s="4"/>
      <c r="BN3393" s="4"/>
      <c r="BO3393" s="4"/>
      <c r="BP3393" s="4"/>
      <c r="BQ3393" s="4"/>
      <c r="BR3393" s="4"/>
      <c r="BS3393" s="4"/>
      <c r="BT3393" s="4"/>
      <c r="BU3393" s="4"/>
      <c r="BV3393" s="4"/>
      <c r="BW3393" s="4"/>
      <c r="BZ3393" s="7"/>
      <c r="CF3393" s="7"/>
      <c r="CG3393" s="14"/>
      <c r="CH3393" s="7"/>
      <c r="CI3393" s="14"/>
      <c r="CJ3393" s="7"/>
      <c r="CK3393" s="14"/>
      <c r="CL3393" s="7"/>
      <c r="CM3393" s="14"/>
    </row>
    <row r="3394" spans="1:91" x14ac:dyDescent="0.3">
      <c r="A3394" s="10">
        <v>151</v>
      </c>
      <c r="B3394" s="36" t="s">
        <v>860</v>
      </c>
      <c r="G3394" s="36" t="s">
        <v>8818</v>
      </c>
      <c r="K3394" s="7"/>
      <c r="L3394" s="7" t="s">
        <v>834</v>
      </c>
      <c r="M3394" s="7" t="s">
        <v>615</v>
      </c>
      <c r="N3394" s="4"/>
      <c r="O3394" s="4"/>
      <c r="P3394" s="4"/>
      <c r="Q3394" s="4"/>
      <c r="R3394" s="4"/>
      <c r="S3394" s="4"/>
      <c r="T3394" s="4"/>
      <c r="U3394" s="4"/>
      <c r="V3394" s="4"/>
      <c r="W3394" s="4"/>
      <c r="X3394" s="4"/>
      <c r="Y3394" s="4"/>
      <c r="Z3394" s="4"/>
      <c r="AA3394" s="4"/>
      <c r="AB3394" s="4"/>
      <c r="AC3394" s="4"/>
      <c r="AD3394" s="4"/>
      <c r="AE3394" s="4"/>
      <c r="AF3394" s="4"/>
      <c r="AG3394" s="4"/>
      <c r="AH3394" s="4"/>
      <c r="AI3394" s="4"/>
      <c r="AJ3394" s="4"/>
      <c r="AK3394" s="4"/>
      <c r="AL3394" s="4"/>
      <c r="AM3394" s="4"/>
      <c r="AN3394" s="4"/>
      <c r="AO3394" s="4"/>
      <c r="AP3394" s="4"/>
      <c r="AQ3394" s="4"/>
      <c r="AR3394" s="4"/>
      <c r="AS3394" s="4"/>
      <c r="AT3394" s="4"/>
      <c r="AU3394" s="4"/>
      <c r="AV3394" s="4"/>
      <c r="AW3394" s="4"/>
      <c r="AX3394" s="4"/>
      <c r="AY3394" s="4"/>
      <c r="AZ3394" s="4"/>
      <c r="BA3394" s="4"/>
      <c r="BB3394" s="4"/>
      <c r="BC3394" s="4"/>
      <c r="BD3394" s="4"/>
      <c r="BE3394" s="4"/>
      <c r="BF3394" s="4"/>
      <c r="BG3394" s="4"/>
      <c r="BH3394" s="4"/>
      <c r="BI3394" s="4"/>
      <c r="BJ3394" s="4"/>
      <c r="BK3394" s="4"/>
      <c r="BL3394" s="4"/>
      <c r="BM3394" s="4"/>
      <c r="BN3394" s="4"/>
      <c r="BO3394" s="4"/>
      <c r="BP3394" s="4"/>
      <c r="BQ3394" s="4"/>
      <c r="BR3394" s="4"/>
      <c r="BS3394" s="4"/>
      <c r="BT3394" s="4"/>
      <c r="BU3394" s="4"/>
      <c r="BV3394" s="4"/>
      <c r="BW3394" s="4"/>
      <c r="BZ3394" s="7"/>
      <c r="CF3394" s="7"/>
      <c r="CG3394" s="14"/>
      <c r="CH3394" s="7"/>
      <c r="CI3394" s="14"/>
      <c r="CJ3394" s="7"/>
      <c r="CK3394" s="14"/>
      <c r="CL3394" s="7"/>
      <c r="CM3394" s="14"/>
    </row>
    <row r="3395" spans="1:91" x14ac:dyDescent="0.3">
      <c r="A3395" s="10">
        <v>151</v>
      </c>
      <c r="B3395" s="36" t="s">
        <v>1025</v>
      </c>
      <c r="E3395" t="s">
        <v>8620</v>
      </c>
      <c r="G3395" s="36" t="s">
        <v>8819</v>
      </c>
      <c r="K3395" s="7"/>
      <c r="L3395" s="7" t="s">
        <v>834</v>
      </c>
      <c r="M3395" s="7" t="s">
        <v>8620</v>
      </c>
      <c r="N3395" s="4"/>
      <c r="O3395" s="4"/>
      <c r="P3395" s="4"/>
      <c r="Q3395" s="4"/>
      <c r="R3395" s="4"/>
      <c r="S3395" s="4"/>
      <c r="T3395" s="4"/>
      <c r="U3395" s="4"/>
      <c r="V3395" s="4"/>
      <c r="W3395" s="4"/>
      <c r="X3395" s="4"/>
      <c r="Y3395" s="4"/>
      <c r="Z3395" s="4"/>
      <c r="AA3395" s="4"/>
      <c r="AB3395" s="4"/>
      <c r="AC3395" s="4"/>
      <c r="AD3395" s="4"/>
      <c r="AE3395" s="4"/>
      <c r="AF3395" s="4"/>
      <c r="AG3395" s="4"/>
      <c r="AH3395" s="4"/>
      <c r="AI3395" s="4"/>
      <c r="AJ3395" s="4"/>
      <c r="AK3395" s="4"/>
      <c r="AL3395" s="4"/>
      <c r="AM3395" s="4"/>
      <c r="AN3395" s="4"/>
      <c r="AO3395" s="4"/>
      <c r="AP3395" s="4"/>
      <c r="AQ3395" s="4"/>
      <c r="AR3395" s="4"/>
      <c r="AS3395" s="4"/>
      <c r="AT3395" s="4"/>
      <c r="AU3395" s="4"/>
      <c r="AV3395" s="4"/>
      <c r="AW3395" s="4"/>
      <c r="AX3395" s="4"/>
      <c r="AY3395" s="4"/>
      <c r="AZ3395" s="4"/>
      <c r="BA3395" s="4"/>
      <c r="BB3395" s="4"/>
      <c r="BC3395" s="4"/>
      <c r="BD3395" s="4"/>
      <c r="BE3395" s="4"/>
      <c r="BF3395" s="4"/>
      <c r="BG3395" s="4"/>
      <c r="BH3395" s="4"/>
      <c r="BI3395" s="4"/>
      <c r="BJ3395" s="4"/>
      <c r="BK3395" s="4"/>
      <c r="BL3395" s="4"/>
      <c r="BM3395" s="4"/>
      <c r="BN3395" s="4"/>
      <c r="BO3395" s="4"/>
      <c r="BP3395" s="4"/>
      <c r="BQ3395" s="4"/>
      <c r="BR3395" s="4"/>
      <c r="BS3395" s="4"/>
      <c r="BT3395" s="4"/>
      <c r="BU3395" s="4"/>
      <c r="BV3395" s="4"/>
      <c r="BW3395" s="4"/>
      <c r="BZ3395" s="7"/>
      <c r="CF3395" s="7"/>
      <c r="CG3395" s="14"/>
      <c r="CH3395" s="7"/>
      <c r="CI3395" s="14"/>
      <c r="CJ3395" s="7"/>
      <c r="CK3395" s="14"/>
      <c r="CL3395" s="7"/>
      <c r="CM3395" s="14"/>
    </row>
    <row r="3396" spans="1:91" x14ac:dyDescent="0.3">
      <c r="A3396" s="10">
        <v>151</v>
      </c>
      <c r="B3396" s="36" t="s">
        <v>860</v>
      </c>
      <c r="G3396" s="36" t="s">
        <v>8820</v>
      </c>
      <c r="K3396" s="7"/>
      <c r="L3396" s="7" t="s">
        <v>834</v>
      </c>
      <c r="M3396" s="7" t="s">
        <v>639</v>
      </c>
      <c r="N3396" s="4"/>
      <c r="O3396" s="4"/>
      <c r="P3396" s="4"/>
      <c r="Q3396" s="4"/>
      <c r="R3396" s="4"/>
      <c r="S3396" s="4"/>
      <c r="T3396" s="4"/>
      <c r="U3396" s="4"/>
      <c r="V3396" s="4"/>
      <c r="W3396" s="4"/>
      <c r="X3396" s="4"/>
      <c r="Y3396" s="4"/>
      <c r="Z3396" s="4"/>
      <c r="AA3396" s="4"/>
      <c r="AB3396" s="4"/>
      <c r="AC3396" s="4"/>
      <c r="AD3396" s="4"/>
      <c r="AE3396" s="4"/>
      <c r="AF3396" s="4"/>
      <c r="AG3396" s="4"/>
      <c r="AH3396" s="4"/>
      <c r="AI3396" s="4"/>
      <c r="AJ3396" s="4"/>
      <c r="AK3396" s="4"/>
      <c r="AL3396" s="4"/>
      <c r="AM3396" s="4"/>
      <c r="AN3396" s="4"/>
      <c r="AO3396" s="4"/>
      <c r="AP3396" s="4"/>
      <c r="AQ3396" s="4"/>
      <c r="AR3396" s="4"/>
      <c r="AS3396" s="4"/>
      <c r="AT3396" s="4"/>
      <c r="AU3396" s="4"/>
      <c r="AV3396" s="4"/>
      <c r="AW3396" s="4"/>
      <c r="AX3396" s="4"/>
      <c r="AY3396" s="4"/>
      <c r="AZ3396" s="4"/>
      <c r="BA3396" s="4"/>
      <c r="BB3396" s="4"/>
      <c r="BC3396" s="4"/>
      <c r="BD3396" s="4"/>
      <c r="BE3396" s="4"/>
      <c r="BF3396" s="4"/>
      <c r="BG3396" s="4"/>
      <c r="BH3396" s="4"/>
      <c r="BI3396" s="4"/>
      <c r="BJ3396" s="4"/>
      <c r="BK3396" s="4"/>
      <c r="BL3396" s="4"/>
      <c r="BM3396" s="4"/>
      <c r="BN3396" s="4"/>
      <c r="BO3396" s="4"/>
      <c r="BP3396" s="4"/>
      <c r="BQ3396" s="4"/>
      <c r="BR3396" s="4"/>
      <c r="BS3396" s="4"/>
      <c r="BT3396" s="4"/>
      <c r="BU3396" s="4"/>
      <c r="BV3396" s="4"/>
      <c r="BW3396" s="4"/>
      <c r="BZ3396" s="7"/>
      <c r="CF3396" s="7"/>
      <c r="CG3396" s="14"/>
      <c r="CH3396" s="7"/>
      <c r="CI3396" s="14"/>
      <c r="CJ3396" s="7"/>
      <c r="CK3396" s="14"/>
      <c r="CL3396" s="7"/>
      <c r="CM3396" s="14"/>
    </row>
    <row r="3397" spans="1:91" x14ac:dyDescent="0.3">
      <c r="A3397" s="10">
        <v>151</v>
      </c>
      <c r="B3397" s="36" t="s">
        <v>863</v>
      </c>
      <c r="G3397" s="36" t="s">
        <v>8821</v>
      </c>
      <c r="K3397" s="7"/>
      <c r="L3397" s="7" t="s">
        <v>834</v>
      </c>
      <c r="M3397" s="7" t="s">
        <v>5184</v>
      </c>
      <c r="N3397" s="4"/>
      <c r="O3397" s="4"/>
      <c r="P3397" s="4"/>
      <c r="Q3397" s="4"/>
      <c r="R3397" s="4"/>
      <c r="S3397" s="4"/>
      <c r="T3397" s="4"/>
      <c r="U3397" s="4"/>
      <c r="V3397" s="4"/>
      <c r="W3397" s="4"/>
      <c r="X3397" s="4"/>
      <c r="Y3397" s="4"/>
      <c r="Z3397" s="4"/>
      <c r="AA3397" s="4"/>
      <c r="AB3397" s="4"/>
      <c r="AC3397" s="4"/>
      <c r="AD3397" s="4"/>
      <c r="AE3397" s="4"/>
      <c r="AF3397" s="4"/>
      <c r="AG3397" s="4"/>
      <c r="AH3397" s="4"/>
      <c r="AI3397" s="4"/>
      <c r="AJ3397" s="4"/>
      <c r="AK3397" s="4"/>
      <c r="AL3397" s="4"/>
      <c r="AM3397" s="4"/>
      <c r="AN3397" s="4"/>
      <c r="AO3397" s="4"/>
      <c r="AP3397" s="4"/>
      <c r="AQ3397" s="4"/>
      <c r="AR3397" s="4"/>
      <c r="AS3397" s="4"/>
      <c r="AT3397" s="4"/>
      <c r="AU3397" s="4"/>
      <c r="AV3397" s="4"/>
      <c r="AW3397" s="4"/>
      <c r="AX3397" s="4"/>
      <c r="AY3397" s="4"/>
      <c r="AZ3397" s="4"/>
      <c r="BA3397" s="4"/>
      <c r="BB3397" s="4"/>
      <c r="BC3397" s="4"/>
      <c r="BD3397" s="4"/>
      <c r="BE3397" s="4"/>
      <c r="BF3397" s="4"/>
      <c r="BG3397" s="4"/>
      <c r="BH3397" s="4"/>
      <c r="BI3397" s="4"/>
      <c r="BJ3397" s="4"/>
      <c r="BK3397" s="4"/>
      <c r="BL3397" s="4"/>
      <c r="BM3397" s="4"/>
      <c r="BN3397" s="4"/>
      <c r="BO3397" s="4"/>
      <c r="BP3397" s="4"/>
      <c r="BQ3397" s="4"/>
      <c r="BR3397" s="4"/>
      <c r="BS3397" s="4"/>
      <c r="BT3397" s="4"/>
      <c r="BU3397" s="4"/>
      <c r="BV3397" s="4"/>
      <c r="BW3397" s="4"/>
      <c r="BZ3397" s="7"/>
      <c r="CF3397" s="7"/>
      <c r="CG3397" s="14"/>
      <c r="CH3397" s="7"/>
      <c r="CI3397" s="14"/>
      <c r="CJ3397" s="7"/>
      <c r="CK3397" s="14"/>
      <c r="CL3397" s="7"/>
      <c r="CM3397" s="14"/>
    </row>
    <row r="3398" spans="1:91" x14ac:dyDescent="0.3">
      <c r="A3398" s="10">
        <v>151</v>
      </c>
      <c r="B3398" s="36" t="s">
        <v>863</v>
      </c>
      <c r="G3398" s="36" t="s">
        <v>8822</v>
      </c>
      <c r="K3398" s="7"/>
      <c r="L3398" s="7" t="s">
        <v>834</v>
      </c>
      <c r="M3398" s="7" t="s">
        <v>5184</v>
      </c>
      <c r="N3398" s="4"/>
      <c r="O3398" s="4"/>
      <c r="P3398" s="4"/>
      <c r="Q3398" s="4"/>
      <c r="R3398" s="4"/>
      <c r="S3398" s="4"/>
      <c r="T3398" s="4"/>
      <c r="U3398" s="4"/>
      <c r="V3398" s="4"/>
      <c r="W3398" s="4"/>
      <c r="X3398" s="4"/>
      <c r="Y3398" s="4"/>
      <c r="Z3398" s="4"/>
      <c r="AA3398" s="4"/>
      <c r="AB3398" s="4"/>
      <c r="AC3398" s="4"/>
      <c r="AD3398" s="4"/>
      <c r="AE3398" s="4"/>
      <c r="AF3398" s="4"/>
      <c r="AG3398" s="4"/>
      <c r="AH3398" s="4"/>
      <c r="AI3398" s="4"/>
      <c r="AJ3398" s="4"/>
      <c r="AK3398" s="4"/>
      <c r="AL3398" s="4"/>
      <c r="AM3398" s="4"/>
      <c r="AN3398" s="4"/>
      <c r="AO3398" s="4"/>
      <c r="AP3398" s="4"/>
      <c r="AQ3398" s="4"/>
      <c r="AR3398" s="4"/>
      <c r="AS3398" s="4"/>
      <c r="AT3398" s="4"/>
      <c r="AU3398" s="4"/>
      <c r="AV3398" s="4"/>
      <c r="AW3398" s="4"/>
      <c r="AX3398" s="4"/>
      <c r="AY3398" s="4"/>
      <c r="AZ3398" s="4"/>
      <c r="BA3398" s="4"/>
      <c r="BB3398" s="4"/>
      <c r="BC3398" s="4"/>
      <c r="BD3398" s="4"/>
      <c r="BE3398" s="4"/>
      <c r="BF3398" s="4"/>
      <c r="BG3398" s="4"/>
      <c r="BH3398" s="4"/>
      <c r="BI3398" s="4"/>
      <c r="BJ3398" s="4"/>
      <c r="BK3398" s="4"/>
      <c r="BL3398" s="4"/>
      <c r="BM3398" s="4"/>
      <c r="BN3398" s="4"/>
      <c r="BO3398" s="4"/>
      <c r="BP3398" s="4"/>
      <c r="BQ3398" s="4"/>
      <c r="BR3398" s="4"/>
      <c r="BS3398" s="4"/>
      <c r="BT3398" s="4"/>
      <c r="BU3398" s="4"/>
      <c r="BV3398" s="4"/>
      <c r="BW3398" s="4"/>
      <c r="BZ3398" s="7"/>
      <c r="CF3398" s="7"/>
      <c r="CG3398" s="14"/>
      <c r="CH3398" s="7"/>
      <c r="CI3398" s="14"/>
      <c r="CJ3398" s="7"/>
      <c r="CK3398" s="14"/>
      <c r="CL3398" s="7"/>
      <c r="CM3398" s="14"/>
    </row>
    <row r="3399" spans="1:91" x14ac:dyDescent="0.3">
      <c r="A3399" s="10">
        <v>151</v>
      </c>
      <c r="B3399" s="36" t="s">
        <v>1058</v>
      </c>
      <c r="G3399" s="36" t="s">
        <v>8823</v>
      </c>
      <c r="K3399" s="7"/>
      <c r="L3399" s="7" t="s">
        <v>834</v>
      </c>
      <c r="M3399" s="7" t="s">
        <v>684</v>
      </c>
      <c r="N3399" s="4"/>
      <c r="O3399" s="4"/>
      <c r="P3399" s="4"/>
      <c r="Q3399" s="4"/>
      <c r="R3399" s="4"/>
      <c r="S3399" s="4"/>
      <c r="T3399" s="4"/>
      <c r="U3399" s="4"/>
      <c r="V3399" s="4"/>
      <c r="W3399" s="4"/>
      <c r="X3399" s="4"/>
      <c r="Y3399" s="4"/>
      <c r="Z3399" s="4"/>
      <c r="AA3399" s="4"/>
      <c r="AB3399" s="4"/>
      <c r="AC3399" s="4"/>
      <c r="AD3399" s="4"/>
      <c r="AE3399" s="4"/>
      <c r="AF3399" s="4"/>
      <c r="AG3399" s="4"/>
      <c r="AH3399" s="4"/>
      <c r="AI3399" s="4"/>
      <c r="AJ3399" s="4"/>
      <c r="AK3399" s="4"/>
      <c r="AL3399" s="4"/>
      <c r="AM3399" s="4"/>
      <c r="AN3399" s="4"/>
      <c r="AO3399" s="4"/>
      <c r="AP3399" s="4"/>
      <c r="AQ3399" s="4"/>
      <c r="AR3399" s="4"/>
      <c r="AS3399" s="4"/>
      <c r="AT3399" s="4"/>
      <c r="AU3399" s="4"/>
      <c r="AV3399" s="4"/>
      <c r="AW3399" s="4"/>
      <c r="AX3399" s="4"/>
      <c r="AY3399" s="4"/>
      <c r="AZ3399" s="4"/>
      <c r="BA3399" s="4"/>
      <c r="BB3399" s="4"/>
      <c r="BC3399" s="4"/>
      <c r="BD3399" s="4"/>
      <c r="BE3399" s="4"/>
      <c r="BF3399" s="4"/>
      <c r="BG3399" s="4"/>
      <c r="BH3399" s="4"/>
      <c r="BI3399" s="4"/>
      <c r="BJ3399" s="4"/>
      <c r="BK3399" s="4"/>
      <c r="BL3399" s="4"/>
      <c r="BM3399" s="4"/>
      <c r="BN3399" s="4"/>
      <c r="BO3399" s="4"/>
      <c r="BP3399" s="4"/>
      <c r="BQ3399" s="4"/>
      <c r="BR3399" s="4"/>
      <c r="BS3399" s="4"/>
      <c r="BT3399" s="4"/>
      <c r="BU3399" s="4"/>
      <c r="BV3399" s="4"/>
      <c r="BW3399" s="4"/>
      <c r="BZ3399" s="7"/>
      <c r="CF3399" s="7"/>
      <c r="CG3399" s="14"/>
      <c r="CH3399" s="7"/>
      <c r="CI3399" s="14"/>
      <c r="CJ3399" s="7"/>
      <c r="CK3399" s="14"/>
      <c r="CL3399" s="7"/>
      <c r="CM3399" s="14"/>
    </row>
    <row r="3400" spans="1:91" x14ac:dyDescent="0.3">
      <c r="A3400" s="10">
        <v>151</v>
      </c>
      <c r="B3400" s="36" t="s">
        <v>863</v>
      </c>
      <c r="G3400" s="36" t="s">
        <v>8824</v>
      </c>
      <c r="K3400" s="7"/>
      <c r="L3400" s="7" t="s">
        <v>834</v>
      </c>
      <c r="M3400" s="7" t="s">
        <v>696</v>
      </c>
      <c r="N3400" s="4"/>
      <c r="O3400" s="4"/>
      <c r="P3400" s="4"/>
      <c r="Q3400" s="4"/>
      <c r="R3400" s="4"/>
      <c r="S3400" s="4"/>
      <c r="T3400" s="4"/>
      <c r="U3400" s="4"/>
      <c r="V3400" s="4"/>
      <c r="W3400" s="4"/>
      <c r="X3400" s="4"/>
      <c r="Y3400" s="4"/>
      <c r="Z3400" s="4"/>
      <c r="AA3400" s="4"/>
      <c r="AB3400" s="4"/>
      <c r="AC3400" s="4"/>
      <c r="AD3400" s="4"/>
      <c r="AE3400" s="4"/>
      <c r="AF3400" s="4"/>
      <c r="AG3400" s="4"/>
      <c r="AH3400" s="4"/>
      <c r="AI3400" s="4"/>
      <c r="AJ3400" s="4"/>
      <c r="AK3400" s="4"/>
      <c r="AL3400" s="4"/>
      <c r="AM3400" s="4"/>
      <c r="AN3400" s="4"/>
      <c r="AO3400" s="4"/>
      <c r="AP3400" s="4"/>
      <c r="AQ3400" s="4"/>
      <c r="AR3400" s="4"/>
      <c r="AS3400" s="4"/>
      <c r="AT3400" s="4"/>
      <c r="AU3400" s="4"/>
      <c r="AV3400" s="4"/>
      <c r="AW3400" s="4"/>
      <c r="AX3400" s="4"/>
      <c r="AY3400" s="4"/>
      <c r="AZ3400" s="4"/>
      <c r="BA3400" s="4"/>
      <c r="BB3400" s="4"/>
      <c r="BC3400" s="4"/>
      <c r="BD3400" s="4"/>
      <c r="BE3400" s="4"/>
      <c r="BF3400" s="4"/>
      <c r="BG3400" s="4"/>
      <c r="BH3400" s="4"/>
      <c r="BI3400" s="4"/>
      <c r="BJ3400" s="4"/>
      <c r="BK3400" s="4"/>
      <c r="BL3400" s="4"/>
      <c r="BM3400" s="4"/>
      <c r="BN3400" s="4"/>
      <c r="BO3400" s="4"/>
      <c r="BP3400" s="4"/>
      <c r="BQ3400" s="4"/>
      <c r="BR3400" s="4"/>
      <c r="BS3400" s="4"/>
      <c r="BT3400" s="4"/>
      <c r="BU3400" s="4"/>
      <c r="BV3400" s="4"/>
      <c r="BW3400" s="4"/>
      <c r="BZ3400" s="7"/>
      <c r="CF3400" s="7"/>
      <c r="CG3400" s="14"/>
      <c r="CH3400" s="7"/>
      <c r="CI3400" s="14"/>
      <c r="CJ3400" s="7"/>
      <c r="CK3400" s="14"/>
      <c r="CL3400" s="7"/>
      <c r="CM3400" s="14"/>
    </row>
    <row r="3401" spans="1:91" x14ac:dyDescent="0.3">
      <c r="A3401" s="10">
        <v>151</v>
      </c>
      <c r="B3401" s="36" t="s">
        <v>1058</v>
      </c>
      <c r="G3401" s="36" t="s">
        <v>8825</v>
      </c>
      <c r="K3401" s="7"/>
      <c r="L3401" s="7" t="s">
        <v>834</v>
      </c>
      <c r="M3401" s="7" t="s">
        <v>696</v>
      </c>
      <c r="N3401" s="4"/>
      <c r="O3401" s="4"/>
      <c r="P3401" s="4"/>
      <c r="Q3401" s="4"/>
      <c r="R3401" s="4"/>
      <c r="S3401" s="4"/>
      <c r="T3401" s="4"/>
      <c r="U3401" s="4"/>
      <c r="V3401" s="4"/>
      <c r="W3401" s="4"/>
      <c r="X3401" s="4"/>
      <c r="Y3401" s="4"/>
      <c r="Z3401" s="4"/>
      <c r="AA3401" s="4"/>
      <c r="AB3401" s="4"/>
      <c r="AC3401" s="4"/>
      <c r="AD3401" s="4"/>
      <c r="AE3401" s="4"/>
      <c r="AF3401" s="4"/>
      <c r="AG3401" s="4"/>
      <c r="AH3401" s="4"/>
      <c r="AI3401" s="4"/>
      <c r="AJ3401" s="4"/>
      <c r="AK3401" s="4"/>
      <c r="AL3401" s="4"/>
      <c r="AM3401" s="4"/>
      <c r="AN3401" s="4"/>
      <c r="AO3401" s="4"/>
      <c r="AP3401" s="4"/>
      <c r="AQ3401" s="4"/>
      <c r="AR3401" s="4"/>
      <c r="AS3401" s="4"/>
      <c r="AT3401" s="4"/>
      <c r="AU3401" s="4"/>
      <c r="AV3401" s="4"/>
      <c r="AW3401" s="4"/>
      <c r="AX3401" s="4"/>
      <c r="AY3401" s="4"/>
      <c r="AZ3401" s="4"/>
      <c r="BA3401" s="4"/>
      <c r="BB3401" s="4"/>
      <c r="BC3401" s="4"/>
      <c r="BD3401" s="4"/>
      <c r="BE3401" s="4"/>
      <c r="BF3401" s="4"/>
      <c r="BG3401" s="4"/>
      <c r="BH3401" s="4"/>
      <c r="BI3401" s="4"/>
      <c r="BJ3401" s="4"/>
      <c r="BK3401" s="4"/>
      <c r="BL3401" s="4"/>
      <c r="BM3401" s="4"/>
      <c r="BN3401" s="4"/>
      <c r="BO3401" s="4"/>
      <c r="BP3401" s="4"/>
      <c r="BQ3401" s="4"/>
      <c r="BR3401" s="4"/>
      <c r="BS3401" s="4"/>
      <c r="BT3401" s="4"/>
      <c r="BU3401" s="4"/>
      <c r="BV3401" s="4"/>
      <c r="BW3401" s="4"/>
      <c r="BZ3401" s="7"/>
      <c r="CF3401" s="7"/>
      <c r="CG3401" s="14"/>
      <c r="CH3401" s="7"/>
      <c r="CI3401" s="14"/>
      <c r="CJ3401" s="7"/>
      <c r="CK3401" s="14"/>
      <c r="CL3401" s="7"/>
      <c r="CM3401" s="14"/>
    </row>
    <row r="3402" spans="1:91" x14ac:dyDescent="0.3">
      <c r="A3402" s="10">
        <v>151</v>
      </c>
      <c r="B3402" s="36" t="s">
        <v>1058</v>
      </c>
      <c r="G3402" s="36" t="s">
        <v>8826</v>
      </c>
      <c r="K3402" s="7"/>
      <c r="L3402" s="7" t="s">
        <v>834</v>
      </c>
      <c r="M3402" s="7" t="s">
        <v>696</v>
      </c>
      <c r="N3402" s="4"/>
      <c r="O3402" s="4"/>
      <c r="P3402" s="4"/>
      <c r="Q3402" s="4"/>
      <c r="R3402" s="4"/>
      <c r="S3402" s="4"/>
      <c r="T3402" s="4"/>
      <c r="U3402" s="4"/>
      <c r="V3402" s="4"/>
      <c r="W3402" s="4"/>
      <c r="X3402" s="4"/>
      <c r="Y3402" s="4"/>
      <c r="Z3402" s="4"/>
      <c r="AA3402" s="4"/>
      <c r="AB3402" s="4"/>
      <c r="AC3402" s="4"/>
      <c r="AD3402" s="4"/>
      <c r="AE3402" s="4"/>
      <c r="AF3402" s="4"/>
      <c r="AG3402" s="4"/>
      <c r="AH3402" s="4"/>
      <c r="AI3402" s="4"/>
      <c r="AJ3402" s="4"/>
      <c r="AK3402" s="4"/>
      <c r="AL3402" s="4"/>
      <c r="AM3402" s="4"/>
      <c r="AN3402" s="4"/>
      <c r="AO3402" s="4"/>
      <c r="AP3402" s="4"/>
      <c r="AQ3402" s="4"/>
      <c r="AR3402" s="4"/>
      <c r="AS3402" s="4"/>
      <c r="AT3402" s="4"/>
      <c r="AU3402" s="4"/>
      <c r="AV3402" s="4"/>
      <c r="AW3402" s="4"/>
      <c r="AX3402" s="4"/>
      <c r="AY3402" s="4"/>
      <c r="AZ3402" s="4"/>
      <c r="BA3402" s="4"/>
      <c r="BB3402" s="4"/>
      <c r="BC3402" s="4"/>
      <c r="BD3402" s="4"/>
      <c r="BE3402" s="4"/>
      <c r="BF3402" s="4"/>
      <c r="BG3402" s="4"/>
      <c r="BH3402" s="4"/>
      <c r="BI3402" s="4"/>
      <c r="BJ3402" s="4"/>
      <c r="BK3402" s="4"/>
      <c r="BL3402" s="4"/>
      <c r="BM3402" s="4"/>
      <c r="BN3402" s="4"/>
      <c r="BO3402" s="4"/>
      <c r="BP3402" s="4"/>
      <c r="BQ3402" s="4"/>
      <c r="BR3402" s="4"/>
      <c r="BS3402" s="4"/>
      <c r="BT3402" s="4"/>
      <c r="BU3402" s="4"/>
      <c r="BV3402" s="4"/>
      <c r="BW3402" s="4"/>
      <c r="BZ3402" s="7"/>
      <c r="CD3402" s="25"/>
      <c r="CF3402" s="7"/>
      <c r="CG3402" s="14"/>
      <c r="CH3402" s="7"/>
      <c r="CI3402" s="14"/>
      <c r="CJ3402" s="7"/>
      <c r="CK3402" s="14"/>
      <c r="CL3402" s="7"/>
      <c r="CM3402" s="14"/>
    </row>
    <row r="3403" spans="1:91" x14ac:dyDescent="0.3">
      <c r="A3403" s="10">
        <v>151</v>
      </c>
      <c r="B3403" s="36" t="s">
        <v>1735</v>
      </c>
      <c r="E3403" t="s">
        <v>8620</v>
      </c>
      <c r="G3403" s="36" t="s">
        <v>8827</v>
      </c>
      <c r="K3403" s="7"/>
      <c r="L3403" s="7" t="s">
        <v>834</v>
      </c>
      <c r="M3403" s="7" t="s">
        <v>8620</v>
      </c>
      <c r="N3403" s="4"/>
      <c r="O3403" s="4"/>
      <c r="P3403" s="4"/>
      <c r="Q3403" s="4"/>
      <c r="R3403" s="4"/>
      <c r="S3403" s="4"/>
      <c r="T3403" s="4"/>
      <c r="U3403" s="4"/>
      <c r="V3403" s="4"/>
      <c r="W3403" s="4"/>
      <c r="X3403" s="4"/>
      <c r="Y3403" s="4"/>
      <c r="Z3403" s="4"/>
      <c r="AA3403" s="4"/>
      <c r="AB3403" s="4"/>
      <c r="AC3403" s="4"/>
      <c r="AD3403" s="4"/>
      <c r="AE3403" s="4"/>
      <c r="AF3403" s="4"/>
      <c r="AG3403" s="4"/>
      <c r="AH3403" s="4"/>
      <c r="AI3403" s="4"/>
      <c r="AJ3403" s="4"/>
      <c r="AK3403" s="4"/>
      <c r="AL3403" s="4"/>
      <c r="AM3403" s="4"/>
      <c r="AN3403" s="4"/>
      <c r="AO3403" s="4"/>
      <c r="AP3403" s="4"/>
      <c r="AQ3403" s="4"/>
      <c r="AR3403" s="4"/>
      <c r="AS3403" s="4"/>
      <c r="AT3403" s="4"/>
      <c r="AU3403" s="4"/>
      <c r="AV3403" s="4"/>
      <c r="AW3403" s="4"/>
      <c r="AX3403" s="4"/>
      <c r="AY3403" s="4"/>
      <c r="AZ3403" s="4"/>
      <c r="BA3403" s="4"/>
      <c r="BB3403" s="4"/>
      <c r="BC3403" s="4"/>
      <c r="BD3403" s="4"/>
      <c r="BE3403" s="4"/>
      <c r="BF3403" s="4"/>
      <c r="BG3403" s="4"/>
      <c r="BH3403" s="4"/>
      <c r="BI3403" s="4"/>
      <c r="BJ3403" s="4"/>
      <c r="BK3403" s="4"/>
      <c r="BL3403" s="4"/>
      <c r="BM3403" s="4"/>
      <c r="BN3403" s="4"/>
      <c r="BO3403" s="4"/>
      <c r="BP3403" s="4"/>
      <c r="BQ3403" s="4"/>
      <c r="BR3403" s="4"/>
      <c r="BS3403" s="4"/>
      <c r="BT3403" s="4"/>
      <c r="BU3403" s="4"/>
      <c r="BV3403" s="4"/>
      <c r="BW3403" s="4"/>
      <c r="BZ3403" s="7"/>
      <c r="CF3403" s="7"/>
      <c r="CG3403" s="14"/>
      <c r="CH3403" s="7"/>
      <c r="CI3403" s="14"/>
      <c r="CJ3403" s="7"/>
      <c r="CK3403" s="14"/>
      <c r="CL3403" s="7"/>
      <c r="CM3403" s="14"/>
    </row>
    <row r="3404" spans="1:91" x14ac:dyDescent="0.3">
      <c r="A3404" s="10">
        <v>151</v>
      </c>
      <c r="B3404" s="36" t="s">
        <v>1735</v>
      </c>
      <c r="E3404" t="s">
        <v>8620</v>
      </c>
      <c r="G3404" s="36" t="s">
        <v>8828</v>
      </c>
      <c r="K3404" s="7"/>
      <c r="L3404" s="7" t="s">
        <v>834</v>
      </c>
      <c r="M3404" s="7" t="s">
        <v>8620</v>
      </c>
      <c r="N3404" s="4"/>
      <c r="O3404" s="4"/>
      <c r="P3404" s="4"/>
      <c r="Q3404" s="4"/>
      <c r="R3404" s="4"/>
      <c r="S3404" s="4"/>
      <c r="T3404" s="4"/>
      <c r="U3404" s="4"/>
      <c r="V3404" s="4"/>
      <c r="W3404" s="4"/>
      <c r="X3404" s="4"/>
      <c r="Y3404" s="4"/>
      <c r="Z3404" s="4"/>
      <c r="AA3404" s="4"/>
      <c r="AB3404" s="4"/>
      <c r="AC3404" s="4"/>
      <c r="AD3404" s="4"/>
      <c r="AE3404" s="4"/>
      <c r="AF3404" s="4"/>
      <c r="AG3404" s="4"/>
      <c r="AH3404" s="4"/>
      <c r="AI3404" s="4"/>
      <c r="AJ3404" s="4"/>
      <c r="AK3404" s="4"/>
      <c r="AL3404" s="4"/>
      <c r="AM3404" s="4"/>
      <c r="AN3404" s="4"/>
      <c r="AO3404" s="4"/>
      <c r="AP3404" s="4"/>
      <c r="AQ3404" s="4"/>
      <c r="AR3404" s="4"/>
      <c r="AS3404" s="4"/>
      <c r="AT3404" s="4"/>
      <c r="AU3404" s="4"/>
      <c r="AV3404" s="4"/>
      <c r="AW3404" s="4"/>
      <c r="AX3404" s="4"/>
      <c r="AY3404" s="4"/>
      <c r="AZ3404" s="4"/>
      <c r="BA3404" s="4"/>
      <c r="BB3404" s="4"/>
      <c r="BC3404" s="4"/>
      <c r="BD3404" s="4"/>
      <c r="BE3404" s="4"/>
      <c r="BF3404" s="4"/>
      <c r="BG3404" s="4"/>
      <c r="BH3404" s="4"/>
      <c r="BI3404" s="4"/>
      <c r="BJ3404" s="4"/>
      <c r="BK3404" s="4"/>
      <c r="BL3404" s="4"/>
      <c r="BM3404" s="4"/>
      <c r="BN3404" s="4"/>
      <c r="BO3404" s="4"/>
      <c r="BP3404" s="4"/>
      <c r="BQ3404" s="4"/>
      <c r="BR3404" s="4"/>
      <c r="BS3404" s="4"/>
      <c r="BT3404" s="4"/>
      <c r="BU3404" s="4"/>
      <c r="BV3404" s="4"/>
      <c r="BW3404" s="4"/>
      <c r="BZ3404" s="7"/>
      <c r="CF3404" s="7"/>
      <c r="CG3404" s="14"/>
      <c r="CH3404" s="7"/>
      <c r="CI3404" s="14"/>
      <c r="CJ3404" s="7"/>
      <c r="CK3404" s="14"/>
      <c r="CL3404" s="7"/>
      <c r="CM3404" s="14"/>
    </row>
    <row r="3405" spans="1:91" x14ac:dyDescent="0.3">
      <c r="A3405" s="10">
        <v>151</v>
      </c>
      <c r="B3405" s="36" t="s">
        <v>1735</v>
      </c>
      <c r="E3405" t="s">
        <v>953</v>
      </c>
      <c r="G3405" s="36" t="s">
        <v>8829</v>
      </c>
      <c r="K3405" s="7"/>
      <c r="L3405" s="7" t="s">
        <v>834</v>
      </c>
      <c r="M3405" s="7" t="s">
        <v>603</v>
      </c>
      <c r="N3405" s="4"/>
      <c r="O3405" s="4"/>
      <c r="P3405" s="4"/>
      <c r="Q3405" s="4"/>
      <c r="R3405" s="4"/>
      <c r="S3405" s="4"/>
      <c r="T3405" s="4"/>
      <c r="U3405" s="4"/>
      <c r="V3405" s="4"/>
      <c r="W3405" s="4"/>
      <c r="X3405" s="4"/>
      <c r="Y3405" s="4"/>
      <c r="Z3405" s="4"/>
      <c r="AA3405" s="4"/>
      <c r="AB3405" s="4"/>
      <c r="AC3405" s="4"/>
      <c r="AD3405" s="4"/>
      <c r="AE3405" s="4"/>
      <c r="AF3405" s="4"/>
      <c r="AG3405" s="4"/>
      <c r="AH3405" s="4"/>
      <c r="AI3405" s="4"/>
      <c r="AJ3405" s="4"/>
      <c r="AK3405" s="4"/>
      <c r="AL3405" s="4"/>
      <c r="AM3405" s="4"/>
      <c r="AN3405" s="4"/>
      <c r="AO3405" s="4"/>
      <c r="AP3405" s="4"/>
      <c r="AQ3405" s="4"/>
      <c r="AR3405" s="4"/>
      <c r="AS3405" s="4"/>
      <c r="AT3405" s="4"/>
      <c r="AU3405" s="4"/>
      <c r="AV3405" s="4"/>
      <c r="AW3405" s="4"/>
      <c r="AX3405" s="4"/>
      <c r="AY3405" s="4"/>
      <c r="AZ3405" s="4"/>
      <c r="BA3405" s="4"/>
      <c r="BB3405" s="4"/>
      <c r="BC3405" s="4"/>
      <c r="BD3405" s="4"/>
      <c r="BE3405" s="4"/>
      <c r="BF3405" s="4"/>
      <c r="BG3405" s="4"/>
      <c r="BH3405" s="4"/>
      <c r="BI3405" s="4"/>
      <c r="BJ3405" s="4"/>
      <c r="BK3405" s="4"/>
      <c r="BL3405" s="4"/>
      <c r="BM3405" s="4"/>
      <c r="BN3405" s="4"/>
      <c r="BO3405" s="4"/>
      <c r="BP3405" s="4"/>
      <c r="BQ3405" s="4"/>
      <c r="BR3405" s="4"/>
      <c r="BS3405" s="4"/>
      <c r="BT3405" s="4"/>
      <c r="BU3405" s="4"/>
      <c r="BV3405" s="4"/>
      <c r="BW3405" s="4"/>
      <c r="BZ3405" s="7"/>
      <c r="CF3405" s="7"/>
      <c r="CG3405" s="14"/>
      <c r="CH3405" s="7"/>
      <c r="CI3405" s="14"/>
      <c r="CJ3405" s="7"/>
      <c r="CK3405" s="14"/>
      <c r="CL3405" s="7"/>
      <c r="CM3405" s="14"/>
    </row>
    <row r="3406" spans="1:91" x14ac:dyDescent="0.3">
      <c r="A3406" s="10">
        <v>151</v>
      </c>
      <c r="B3406" s="36" t="s">
        <v>1735</v>
      </c>
      <c r="E3406" t="s">
        <v>8620</v>
      </c>
      <c r="G3406" s="36" t="s">
        <v>8830</v>
      </c>
      <c r="K3406" s="7"/>
      <c r="L3406" s="7" t="s">
        <v>834</v>
      </c>
      <c r="M3406" s="7" t="s">
        <v>8620</v>
      </c>
      <c r="N3406" s="4"/>
      <c r="O3406" s="4"/>
      <c r="P3406" s="4"/>
      <c r="Q3406" s="4"/>
      <c r="R3406" s="4"/>
      <c r="S3406" s="4"/>
      <c r="T3406" s="4"/>
      <c r="U3406" s="4"/>
      <c r="V3406" s="4"/>
      <c r="W3406" s="4"/>
      <c r="X3406" s="4"/>
      <c r="Y3406" s="4"/>
      <c r="Z3406" s="4"/>
      <c r="AA3406" s="4"/>
      <c r="AB3406" s="4"/>
      <c r="AC3406" s="4"/>
      <c r="AD3406" s="4"/>
      <c r="AE3406" s="4"/>
      <c r="AF3406" s="4"/>
      <c r="AG3406" s="4"/>
      <c r="AH3406" s="4"/>
      <c r="AI3406" s="4"/>
      <c r="AJ3406" s="4"/>
      <c r="AK3406" s="4"/>
      <c r="AL3406" s="4"/>
      <c r="AM3406" s="4"/>
      <c r="AN3406" s="4"/>
      <c r="AO3406" s="4"/>
      <c r="AP3406" s="4"/>
      <c r="AQ3406" s="4"/>
      <c r="AR3406" s="4"/>
      <c r="AS3406" s="4"/>
      <c r="AT3406" s="4"/>
      <c r="AU3406" s="4"/>
      <c r="AV3406" s="4"/>
      <c r="AW3406" s="4"/>
      <c r="AX3406" s="4"/>
      <c r="AY3406" s="4"/>
      <c r="AZ3406" s="4"/>
      <c r="BA3406" s="4"/>
      <c r="BB3406" s="4"/>
      <c r="BC3406" s="4"/>
      <c r="BD3406" s="4"/>
      <c r="BE3406" s="4"/>
      <c r="BF3406" s="4"/>
      <c r="BG3406" s="4"/>
      <c r="BH3406" s="4"/>
      <c r="BI3406" s="4"/>
      <c r="BJ3406" s="4"/>
      <c r="BK3406" s="4"/>
      <c r="BL3406" s="4"/>
      <c r="BM3406" s="4"/>
      <c r="BN3406" s="4"/>
      <c r="BO3406" s="4"/>
      <c r="BP3406" s="4"/>
      <c r="BQ3406" s="4"/>
      <c r="BR3406" s="4"/>
      <c r="BS3406" s="4"/>
      <c r="BT3406" s="4"/>
      <c r="BU3406" s="4"/>
      <c r="BV3406" s="4"/>
      <c r="BW3406" s="4"/>
      <c r="BZ3406" s="7"/>
      <c r="CF3406" s="7"/>
      <c r="CG3406" s="14"/>
      <c r="CH3406" s="7"/>
      <c r="CI3406" s="14"/>
      <c r="CJ3406" s="7"/>
      <c r="CK3406" s="14"/>
      <c r="CL3406" s="7"/>
      <c r="CM3406" s="14"/>
    </row>
    <row r="3407" spans="1:91" x14ac:dyDescent="0.3">
      <c r="A3407" s="10">
        <v>151</v>
      </c>
      <c r="B3407" s="36" t="s">
        <v>1025</v>
      </c>
      <c r="E3407" t="s">
        <v>953</v>
      </c>
      <c r="G3407" s="36" t="s">
        <v>8831</v>
      </c>
      <c r="K3407" s="7"/>
      <c r="L3407" s="7" t="s">
        <v>834</v>
      </c>
      <c r="M3407" s="7" t="s">
        <v>603</v>
      </c>
      <c r="N3407" s="4"/>
      <c r="O3407" s="4"/>
      <c r="P3407" s="4"/>
      <c r="Q3407" s="4"/>
      <c r="R3407" s="4"/>
      <c r="S3407" s="4"/>
      <c r="T3407" s="4"/>
      <c r="U3407" s="4"/>
      <c r="V3407" s="4"/>
      <c r="W3407" s="4"/>
      <c r="X3407" s="4"/>
      <c r="Y3407" s="4"/>
      <c r="Z3407" s="4"/>
      <c r="AA3407" s="4"/>
      <c r="AB3407" s="4"/>
      <c r="AC3407" s="4"/>
      <c r="AD3407" s="4"/>
      <c r="AE3407" s="4"/>
      <c r="AF3407" s="4"/>
      <c r="AG3407" s="4"/>
      <c r="AH3407" s="4"/>
      <c r="AI3407" s="4"/>
      <c r="AJ3407" s="4"/>
      <c r="AK3407" s="4"/>
      <c r="AL3407" s="4"/>
      <c r="AM3407" s="4"/>
      <c r="AN3407" s="4"/>
      <c r="AO3407" s="4"/>
      <c r="AP3407" s="4"/>
      <c r="AQ3407" s="4"/>
      <c r="AR3407" s="4"/>
      <c r="AS3407" s="4"/>
      <c r="AT3407" s="4"/>
      <c r="AU3407" s="4"/>
      <c r="AV3407" s="4"/>
      <c r="AW3407" s="4"/>
      <c r="AX3407" s="4"/>
      <c r="AY3407" s="4"/>
      <c r="AZ3407" s="4"/>
      <c r="BA3407" s="4"/>
      <c r="BB3407" s="4"/>
      <c r="BC3407" s="4"/>
      <c r="BD3407" s="4"/>
      <c r="BE3407" s="4"/>
      <c r="BF3407" s="4"/>
      <c r="BG3407" s="4"/>
      <c r="BH3407" s="4"/>
      <c r="BI3407" s="4"/>
      <c r="BJ3407" s="4"/>
      <c r="BK3407" s="4"/>
      <c r="BL3407" s="4"/>
      <c r="BM3407" s="4"/>
      <c r="BN3407" s="4"/>
      <c r="BO3407" s="4"/>
      <c r="BP3407" s="4"/>
      <c r="BQ3407" s="4"/>
      <c r="BR3407" s="4"/>
      <c r="BS3407" s="4"/>
      <c r="BT3407" s="4"/>
      <c r="BU3407" s="4"/>
      <c r="BV3407" s="4"/>
      <c r="BW3407" s="4"/>
      <c r="BZ3407" s="7"/>
      <c r="CF3407" s="7"/>
      <c r="CG3407" s="14"/>
      <c r="CH3407" s="7"/>
      <c r="CI3407" s="14"/>
      <c r="CJ3407" s="7"/>
      <c r="CK3407" s="14"/>
      <c r="CL3407" s="7"/>
      <c r="CM3407" s="14"/>
    </row>
    <row r="3408" spans="1:91" x14ac:dyDescent="0.3">
      <c r="A3408" s="10">
        <v>151</v>
      </c>
      <c r="B3408" s="36" t="s">
        <v>1025</v>
      </c>
      <c r="E3408" t="s">
        <v>953</v>
      </c>
      <c r="G3408" s="36" t="s">
        <v>8832</v>
      </c>
      <c r="K3408" s="7"/>
      <c r="L3408" s="7" t="s">
        <v>834</v>
      </c>
      <c r="M3408" s="7" t="s">
        <v>603</v>
      </c>
      <c r="N3408" s="4"/>
      <c r="O3408" s="4"/>
      <c r="P3408" s="4"/>
      <c r="Q3408" s="4"/>
      <c r="R3408" s="4"/>
      <c r="S3408" s="4"/>
      <c r="T3408" s="4"/>
      <c r="U3408" s="4"/>
      <c r="V3408" s="4"/>
      <c r="W3408" s="4"/>
      <c r="X3408" s="4"/>
      <c r="Y3408" s="4"/>
      <c r="Z3408" s="4"/>
      <c r="AA3408" s="4"/>
      <c r="AB3408" s="4"/>
      <c r="AC3408" s="4"/>
      <c r="AD3408" s="4"/>
      <c r="AE3408" s="4"/>
      <c r="AF3408" s="4"/>
      <c r="AG3408" s="4"/>
      <c r="AH3408" s="4"/>
      <c r="AI3408" s="4"/>
      <c r="AJ3408" s="4"/>
      <c r="AK3408" s="4"/>
      <c r="AL3408" s="4"/>
      <c r="AM3408" s="4"/>
      <c r="AN3408" s="4"/>
      <c r="AO3408" s="4"/>
      <c r="AP3408" s="4"/>
      <c r="AQ3408" s="4"/>
      <c r="AR3408" s="4"/>
      <c r="AS3408" s="4"/>
      <c r="AT3408" s="4"/>
      <c r="AU3408" s="4"/>
      <c r="AV3408" s="4"/>
      <c r="AW3408" s="4"/>
      <c r="AX3408" s="4"/>
      <c r="AY3408" s="4"/>
      <c r="AZ3408" s="4"/>
      <c r="BA3408" s="4"/>
      <c r="BB3408" s="4"/>
      <c r="BC3408" s="4"/>
      <c r="BD3408" s="4"/>
      <c r="BE3408" s="4"/>
      <c r="BF3408" s="4"/>
      <c r="BG3408" s="4"/>
      <c r="BH3408" s="4"/>
      <c r="BI3408" s="4"/>
      <c r="BJ3408" s="4"/>
      <c r="BK3408" s="4"/>
      <c r="BL3408" s="4"/>
      <c r="BM3408" s="4"/>
      <c r="BN3408" s="4"/>
      <c r="BO3408" s="4"/>
      <c r="BP3408" s="4"/>
      <c r="BQ3408" s="4"/>
      <c r="BR3408" s="4"/>
      <c r="BS3408" s="4"/>
      <c r="BT3408" s="4"/>
      <c r="BU3408" s="4"/>
      <c r="BV3408" s="4"/>
      <c r="BW3408" s="4"/>
      <c r="BZ3408" s="7"/>
      <c r="CF3408" s="7"/>
      <c r="CG3408" s="14"/>
      <c r="CH3408" s="7"/>
      <c r="CI3408" s="14"/>
      <c r="CJ3408" s="7"/>
      <c r="CK3408" s="14"/>
      <c r="CL3408" s="7"/>
      <c r="CM3408" s="14"/>
    </row>
    <row r="3409" spans="1:91" x14ac:dyDescent="0.3">
      <c r="A3409" s="10">
        <v>151</v>
      </c>
      <c r="B3409" s="36" t="s">
        <v>1025</v>
      </c>
      <c r="E3409" t="s">
        <v>953</v>
      </c>
      <c r="G3409" s="36" t="s">
        <v>8833</v>
      </c>
      <c r="K3409" s="7"/>
      <c r="L3409" s="7" t="s">
        <v>834</v>
      </c>
      <c r="M3409" s="7" t="s">
        <v>603</v>
      </c>
      <c r="N3409" s="4"/>
      <c r="O3409" s="4"/>
      <c r="P3409" s="4"/>
      <c r="Q3409" s="4"/>
      <c r="R3409" s="4"/>
      <c r="S3409" s="4"/>
      <c r="T3409" s="4"/>
      <c r="U3409" s="4"/>
      <c r="V3409" s="4"/>
      <c r="W3409" s="4"/>
      <c r="X3409" s="4"/>
      <c r="Y3409" s="4"/>
      <c r="Z3409" s="4"/>
      <c r="AA3409" s="4"/>
      <c r="AB3409" s="4"/>
      <c r="AC3409" s="4"/>
      <c r="AD3409" s="4"/>
      <c r="AE3409" s="4"/>
      <c r="AF3409" s="4"/>
      <c r="AG3409" s="4"/>
      <c r="AH3409" s="4"/>
      <c r="AI3409" s="4"/>
      <c r="AJ3409" s="4"/>
      <c r="AK3409" s="4"/>
      <c r="AL3409" s="4"/>
      <c r="AM3409" s="4"/>
      <c r="AN3409" s="4"/>
      <c r="AO3409" s="4"/>
      <c r="AP3409" s="4"/>
      <c r="AQ3409" s="4"/>
      <c r="AR3409" s="4"/>
      <c r="AS3409" s="4"/>
      <c r="AT3409" s="4"/>
      <c r="AU3409" s="4"/>
      <c r="AV3409" s="4"/>
      <c r="AW3409" s="4"/>
      <c r="AX3409" s="4"/>
      <c r="AY3409" s="4"/>
      <c r="AZ3409" s="4"/>
      <c r="BA3409" s="4"/>
      <c r="BB3409" s="4"/>
      <c r="BC3409" s="4"/>
      <c r="BD3409" s="4"/>
      <c r="BE3409" s="4"/>
      <c r="BF3409" s="4"/>
      <c r="BG3409" s="4"/>
      <c r="BH3409" s="4"/>
      <c r="BI3409" s="4"/>
      <c r="BJ3409" s="4"/>
      <c r="BK3409" s="4"/>
      <c r="BL3409" s="4"/>
      <c r="BM3409" s="4"/>
      <c r="BN3409" s="4"/>
      <c r="BO3409" s="4"/>
      <c r="BP3409" s="4"/>
      <c r="BQ3409" s="4"/>
      <c r="BR3409" s="4"/>
      <c r="BS3409" s="4"/>
      <c r="BT3409" s="4"/>
      <c r="BU3409" s="4"/>
      <c r="BV3409" s="4"/>
      <c r="BW3409" s="4"/>
      <c r="BZ3409" s="7"/>
      <c r="CF3409" s="7"/>
      <c r="CG3409" s="14"/>
      <c r="CH3409" s="7"/>
      <c r="CI3409" s="14"/>
      <c r="CJ3409" s="7"/>
      <c r="CK3409" s="14"/>
      <c r="CL3409" s="7"/>
      <c r="CM3409" s="14"/>
    </row>
    <row r="3410" spans="1:91" x14ac:dyDescent="0.3">
      <c r="A3410" s="10">
        <v>151</v>
      </c>
      <c r="B3410" s="36" t="s">
        <v>1206</v>
      </c>
      <c r="E3410" t="s">
        <v>953</v>
      </c>
      <c r="G3410" s="36" t="s">
        <v>8834</v>
      </c>
      <c r="K3410" s="7"/>
      <c r="L3410" s="7" t="s">
        <v>834</v>
      </c>
      <c r="M3410" s="7" t="s">
        <v>603</v>
      </c>
      <c r="N3410" s="4"/>
      <c r="O3410" s="4"/>
      <c r="P3410" s="4"/>
      <c r="Q3410" s="4"/>
      <c r="R3410" s="4"/>
      <c r="S3410" s="4"/>
      <c r="T3410" s="4"/>
      <c r="U3410" s="4"/>
      <c r="V3410" s="4"/>
      <c r="W3410" s="4"/>
      <c r="X3410" s="4"/>
      <c r="Y3410" s="4"/>
      <c r="Z3410" s="4"/>
      <c r="AA3410" s="4"/>
      <c r="AB3410" s="4"/>
      <c r="AC3410" s="4"/>
      <c r="AD3410" s="4"/>
      <c r="AE3410" s="4"/>
      <c r="AF3410" s="4"/>
      <c r="AG3410" s="4"/>
      <c r="AH3410" s="4"/>
      <c r="AI3410" s="4"/>
      <c r="AJ3410" s="4"/>
      <c r="AK3410" s="4"/>
      <c r="AL3410" s="4"/>
      <c r="AM3410" s="4"/>
      <c r="AN3410" s="4"/>
      <c r="AO3410" s="4"/>
      <c r="AP3410" s="4"/>
      <c r="AQ3410" s="4"/>
      <c r="AR3410" s="4"/>
      <c r="AS3410" s="4"/>
      <c r="AT3410" s="4"/>
      <c r="AU3410" s="4"/>
      <c r="AV3410" s="4"/>
      <c r="AW3410" s="4"/>
      <c r="AX3410" s="4"/>
      <c r="AY3410" s="4"/>
      <c r="AZ3410" s="4"/>
      <c r="BA3410" s="4"/>
      <c r="BB3410" s="4"/>
      <c r="BC3410" s="4"/>
      <c r="BD3410" s="4"/>
      <c r="BE3410" s="4"/>
      <c r="BF3410" s="4"/>
      <c r="BG3410" s="4"/>
      <c r="BH3410" s="4"/>
      <c r="BI3410" s="4"/>
      <c r="BJ3410" s="4"/>
      <c r="BK3410" s="4"/>
      <c r="BL3410" s="4"/>
      <c r="BM3410" s="4"/>
      <c r="BN3410" s="4"/>
      <c r="BO3410" s="4"/>
      <c r="BP3410" s="4"/>
      <c r="BQ3410" s="4"/>
      <c r="BR3410" s="4"/>
      <c r="BS3410" s="4"/>
      <c r="BT3410" s="4"/>
      <c r="BU3410" s="4"/>
      <c r="BV3410" s="4"/>
      <c r="BW3410" s="4"/>
      <c r="BZ3410" s="7"/>
      <c r="CF3410" s="7"/>
      <c r="CG3410" s="14"/>
      <c r="CH3410" s="7"/>
      <c r="CI3410" s="14"/>
      <c r="CJ3410" s="7"/>
      <c r="CK3410" s="14"/>
      <c r="CL3410" s="7"/>
      <c r="CM3410" s="14"/>
    </row>
    <row r="3411" spans="1:91" x14ac:dyDescent="0.3">
      <c r="A3411" s="10">
        <v>151</v>
      </c>
      <c r="B3411" s="36" t="s">
        <v>7059</v>
      </c>
      <c r="G3411" s="36" t="s">
        <v>8835</v>
      </c>
      <c r="K3411" s="7"/>
      <c r="L3411" s="7" t="s">
        <v>834</v>
      </c>
      <c r="M3411" s="7" t="s">
        <v>696</v>
      </c>
      <c r="N3411" s="4"/>
      <c r="O3411" s="4"/>
      <c r="P3411" s="4"/>
      <c r="Q3411" s="4"/>
      <c r="R3411" s="4"/>
      <c r="S3411" s="4"/>
      <c r="T3411" s="4"/>
      <c r="U3411" s="4"/>
      <c r="V3411" s="4"/>
      <c r="W3411" s="4"/>
      <c r="X3411" s="4"/>
      <c r="Y3411" s="4"/>
      <c r="Z3411" s="4"/>
      <c r="AA3411" s="4"/>
      <c r="AB3411" s="4"/>
      <c r="AC3411" s="4"/>
      <c r="AD3411" s="4"/>
      <c r="AE3411" s="4"/>
      <c r="AF3411" s="4"/>
      <c r="AG3411" s="4"/>
      <c r="AH3411" s="4"/>
      <c r="AI3411" s="4"/>
      <c r="AJ3411" s="4"/>
      <c r="AK3411" s="4"/>
      <c r="AL3411" s="4"/>
      <c r="AM3411" s="4"/>
      <c r="AN3411" s="4"/>
      <c r="AO3411" s="4"/>
      <c r="AP3411" s="4"/>
      <c r="AQ3411" s="4"/>
      <c r="AR3411" s="4"/>
      <c r="AS3411" s="4"/>
      <c r="AT3411" s="4"/>
      <c r="AU3411" s="4"/>
      <c r="AV3411" s="4"/>
      <c r="AW3411" s="4"/>
      <c r="AX3411" s="4"/>
      <c r="AY3411" s="4"/>
      <c r="AZ3411" s="4"/>
      <c r="BA3411" s="4"/>
      <c r="BB3411" s="4"/>
      <c r="BC3411" s="4"/>
      <c r="BD3411" s="4"/>
      <c r="BE3411" s="4"/>
      <c r="BF3411" s="4"/>
      <c r="BG3411" s="4"/>
      <c r="BH3411" s="4"/>
      <c r="BI3411" s="4"/>
      <c r="BJ3411" s="4"/>
      <c r="BK3411" s="4"/>
      <c r="BL3411" s="4"/>
      <c r="BM3411" s="4"/>
      <c r="BN3411" s="4"/>
      <c r="BO3411" s="4"/>
      <c r="BP3411" s="4"/>
      <c r="BQ3411" s="4"/>
      <c r="BR3411" s="4"/>
      <c r="BS3411" s="4"/>
      <c r="BT3411" s="4"/>
      <c r="BU3411" s="4"/>
      <c r="BV3411" s="4"/>
      <c r="BW3411" s="4"/>
      <c r="BZ3411" s="7"/>
      <c r="CF3411" s="7"/>
      <c r="CG3411" s="14"/>
      <c r="CH3411" s="7"/>
      <c r="CI3411" s="14"/>
      <c r="CJ3411" s="7"/>
      <c r="CK3411" s="14"/>
      <c r="CL3411" s="7"/>
      <c r="CM3411" s="14"/>
    </row>
    <row r="3412" spans="1:91" x14ac:dyDescent="0.3">
      <c r="A3412" s="10">
        <v>151</v>
      </c>
      <c r="B3412" s="36" t="s">
        <v>1058</v>
      </c>
      <c r="G3412" s="36" t="s">
        <v>8836</v>
      </c>
      <c r="K3412" s="7"/>
      <c r="L3412" s="7" t="s">
        <v>834</v>
      </c>
      <c r="M3412" s="7" t="s">
        <v>717</v>
      </c>
      <c r="N3412" s="4"/>
      <c r="O3412" s="4"/>
      <c r="P3412" s="4"/>
      <c r="Q3412" s="4"/>
      <c r="R3412" s="4"/>
      <c r="S3412" s="4"/>
      <c r="T3412" s="4"/>
      <c r="U3412" s="4"/>
      <c r="V3412" s="4"/>
      <c r="W3412" s="4"/>
      <c r="X3412" s="4"/>
      <c r="Y3412" s="4"/>
      <c r="Z3412" s="4"/>
      <c r="AA3412" s="4"/>
      <c r="AB3412" s="4"/>
      <c r="AC3412" s="4"/>
      <c r="AD3412" s="4"/>
      <c r="AE3412" s="4"/>
      <c r="AF3412" s="4"/>
      <c r="AG3412" s="4"/>
      <c r="AH3412" s="4"/>
      <c r="AI3412" s="4"/>
      <c r="AJ3412" s="4"/>
      <c r="AK3412" s="4"/>
      <c r="AL3412" s="4"/>
      <c r="AM3412" s="4"/>
      <c r="AN3412" s="4"/>
      <c r="AO3412" s="4"/>
      <c r="AP3412" s="4"/>
      <c r="AQ3412" s="4"/>
      <c r="AR3412" s="4"/>
      <c r="AS3412" s="4"/>
      <c r="AT3412" s="4"/>
      <c r="AU3412" s="4"/>
      <c r="AV3412" s="4"/>
      <c r="AW3412" s="4"/>
      <c r="AX3412" s="4"/>
      <c r="AY3412" s="4"/>
      <c r="AZ3412" s="4"/>
      <c r="BA3412" s="4"/>
      <c r="BB3412" s="4"/>
      <c r="BC3412" s="4"/>
      <c r="BD3412" s="4"/>
      <c r="BE3412" s="4"/>
      <c r="BF3412" s="4"/>
      <c r="BG3412" s="4"/>
      <c r="BH3412" s="4"/>
      <c r="BI3412" s="4"/>
      <c r="BJ3412" s="4"/>
      <c r="BK3412" s="4"/>
      <c r="BL3412" s="4"/>
      <c r="BM3412" s="4"/>
      <c r="BN3412" s="4"/>
      <c r="BO3412" s="4"/>
      <c r="BP3412" s="4"/>
      <c r="BQ3412" s="4"/>
      <c r="BR3412" s="4"/>
      <c r="BS3412" s="4"/>
      <c r="BT3412" s="4"/>
      <c r="BU3412" s="4"/>
      <c r="BV3412" s="4"/>
      <c r="BW3412" s="4"/>
      <c r="BZ3412" s="7"/>
      <c r="CF3412" s="7"/>
      <c r="CG3412" s="14"/>
      <c r="CH3412" s="7"/>
      <c r="CI3412" s="14"/>
      <c r="CJ3412" s="7"/>
      <c r="CK3412" s="14"/>
      <c r="CL3412" s="7"/>
      <c r="CM3412" s="14"/>
    </row>
    <row r="3413" spans="1:91" x14ac:dyDescent="0.3">
      <c r="A3413" s="10">
        <v>151</v>
      </c>
      <c r="B3413" s="36" t="s">
        <v>886</v>
      </c>
      <c r="G3413" s="36" t="s">
        <v>8837</v>
      </c>
      <c r="K3413" s="7"/>
      <c r="L3413" s="7" t="s">
        <v>834</v>
      </c>
      <c r="M3413" s="7" t="s">
        <v>684</v>
      </c>
      <c r="N3413" s="4"/>
      <c r="O3413" s="4"/>
      <c r="P3413" s="4"/>
      <c r="Q3413" s="4"/>
      <c r="R3413" s="4"/>
      <c r="S3413" s="4"/>
      <c r="T3413" s="4"/>
      <c r="U3413" s="4"/>
      <c r="V3413" s="4"/>
      <c r="W3413" s="4"/>
      <c r="X3413" s="4"/>
      <c r="Y3413" s="4"/>
      <c r="Z3413" s="4"/>
      <c r="AA3413" s="4"/>
      <c r="AB3413" s="4"/>
      <c r="AC3413" s="4"/>
      <c r="AD3413" s="4"/>
      <c r="AE3413" s="4"/>
      <c r="AF3413" s="4"/>
      <c r="AG3413" s="4"/>
      <c r="AH3413" s="4"/>
      <c r="AI3413" s="4"/>
      <c r="AJ3413" s="4"/>
      <c r="AK3413" s="4"/>
      <c r="AL3413" s="4"/>
      <c r="AM3413" s="4"/>
      <c r="AN3413" s="4"/>
      <c r="AO3413" s="4"/>
      <c r="AP3413" s="4"/>
      <c r="AQ3413" s="4"/>
      <c r="AR3413" s="4"/>
      <c r="AS3413" s="4"/>
      <c r="AT3413" s="4"/>
      <c r="AU3413" s="4"/>
      <c r="AV3413" s="4"/>
      <c r="AW3413" s="4"/>
      <c r="AX3413" s="4"/>
      <c r="AY3413" s="4"/>
      <c r="AZ3413" s="4"/>
      <c r="BA3413" s="4"/>
      <c r="BB3413" s="4"/>
      <c r="BC3413" s="4"/>
      <c r="BD3413" s="4"/>
      <c r="BE3413" s="4"/>
      <c r="BF3413" s="4"/>
      <c r="BG3413" s="4"/>
      <c r="BH3413" s="4"/>
      <c r="BI3413" s="4"/>
      <c r="BJ3413" s="4"/>
      <c r="BK3413" s="4"/>
      <c r="BL3413" s="4"/>
      <c r="BM3413" s="4"/>
      <c r="BN3413" s="4"/>
      <c r="BO3413" s="4"/>
      <c r="BP3413" s="4"/>
      <c r="BQ3413" s="4"/>
      <c r="BR3413" s="4"/>
      <c r="BS3413" s="4"/>
      <c r="BT3413" s="4"/>
      <c r="BU3413" s="4"/>
      <c r="BV3413" s="4"/>
      <c r="BW3413" s="4"/>
      <c r="BZ3413" s="7"/>
      <c r="CF3413" s="7"/>
      <c r="CG3413" s="14"/>
      <c r="CH3413" s="7"/>
      <c r="CI3413" s="14"/>
      <c r="CJ3413" s="7"/>
      <c r="CK3413" s="14"/>
      <c r="CL3413" s="7"/>
      <c r="CM3413" s="14"/>
    </row>
    <row r="3414" spans="1:91" x14ac:dyDescent="0.3">
      <c r="A3414" s="10">
        <v>151</v>
      </c>
      <c r="B3414" s="36" t="s">
        <v>1058</v>
      </c>
      <c r="G3414" s="36" t="s">
        <v>8838</v>
      </c>
      <c r="K3414" s="7"/>
      <c r="L3414" s="7" t="s">
        <v>834</v>
      </c>
      <c r="M3414" s="7" t="s">
        <v>717</v>
      </c>
      <c r="N3414" s="4"/>
      <c r="O3414" s="4"/>
      <c r="P3414" s="4"/>
      <c r="Q3414" s="4"/>
      <c r="R3414" s="4"/>
      <c r="S3414" s="4"/>
      <c r="T3414" s="4"/>
      <c r="U3414" s="4"/>
      <c r="V3414" s="4"/>
      <c r="W3414" s="4"/>
      <c r="X3414" s="4"/>
      <c r="Y3414" s="4"/>
      <c r="Z3414" s="4"/>
      <c r="AA3414" s="4"/>
      <c r="AB3414" s="4"/>
      <c r="AC3414" s="4"/>
      <c r="AD3414" s="4"/>
      <c r="AE3414" s="4"/>
      <c r="AF3414" s="4"/>
      <c r="AG3414" s="4"/>
      <c r="AH3414" s="4"/>
      <c r="AI3414" s="4"/>
      <c r="AJ3414" s="4"/>
      <c r="AK3414" s="4"/>
      <c r="AL3414" s="4"/>
      <c r="AM3414" s="4"/>
      <c r="AN3414" s="4"/>
      <c r="AO3414" s="4"/>
      <c r="AP3414" s="4"/>
      <c r="AQ3414" s="4"/>
      <c r="AR3414" s="4"/>
      <c r="AS3414" s="4"/>
      <c r="AT3414" s="4"/>
      <c r="AU3414" s="4"/>
      <c r="AV3414" s="4"/>
      <c r="AW3414" s="4"/>
      <c r="AX3414" s="4"/>
      <c r="AY3414" s="4"/>
      <c r="AZ3414" s="4"/>
      <c r="BA3414" s="4"/>
      <c r="BB3414" s="4"/>
      <c r="BC3414" s="4"/>
      <c r="BD3414" s="4"/>
      <c r="BE3414" s="4"/>
      <c r="BF3414" s="4"/>
      <c r="BG3414" s="4"/>
      <c r="BH3414" s="4"/>
      <c r="BI3414" s="4"/>
      <c r="BJ3414" s="4"/>
      <c r="BK3414" s="4"/>
      <c r="BL3414" s="4"/>
      <c r="BM3414" s="4"/>
      <c r="BN3414" s="4"/>
      <c r="BO3414" s="4"/>
      <c r="BP3414" s="4"/>
      <c r="BQ3414" s="4"/>
      <c r="BR3414" s="4"/>
      <c r="BS3414" s="4"/>
      <c r="BT3414" s="4"/>
      <c r="BU3414" s="4"/>
      <c r="BV3414" s="4"/>
      <c r="BW3414" s="4"/>
      <c r="BZ3414" s="7"/>
      <c r="CF3414" s="7"/>
      <c r="CG3414" s="14"/>
      <c r="CH3414" s="7"/>
      <c r="CI3414" s="14"/>
      <c r="CJ3414" s="7"/>
      <c r="CK3414" s="14"/>
      <c r="CL3414" s="7"/>
      <c r="CM3414" s="14"/>
    </row>
    <row r="3415" spans="1:91" x14ac:dyDescent="0.3">
      <c r="A3415" s="10">
        <v>151</v>
      </c>
      <c r="B3415" s="36" t="s">
        <v>848</v>
      </c>
      <c r="E3415" t="s">
        <v>953</v>
      </c>
      <c r="G3415" s="36" t="s">
        <v>8839</v>
      </c>
      <c r="K3415" s="7"/>
      <c r="L3415" s="7" t="s">
        <v>834</v>
      </c>
      <c r="M3415" s="7" t="s">
        <v>603</v>
      </c>
      <c r="N3415" s="4"/>
      <c r="O3415" s="4"/>
      <c r="P3415" s="4"/>
      <c r="Q3415" s="4"/>
      <c r="R3415" s="4"/>
      <c r="S3415" s="4"/>
      <c r="T3415" s="4"/>
      <c r="U3415" s="4"/>
      <c r="V3415" s="4"/>
      <c r="W3415" s="4"/>
      <c r="X3415" s="4"/>
      <c r="Y3415" s="4"/>
      <c r="Z3415" s="4"/>
      <c r="AA3415" s="4"/>
      <c r="AB3415" s="4"/>
      <c r="AC3415" s="4"/>
      <c r="AD3415" s="4"/>
      <c r="AE3415" s="4"/>
      <c r="AF3415" s="4"/>
      <c r="AG3415" s="4"/>
      <c r="AH3415" s="4"/>
      <c r="AI3415" s="4"/>
      <c r="AJ3415" s="4"/>
      <c r="AK3415" s="4"/>
      <c r="AL3415" s="4"/>
      <c r="AM3415" s="4"/>
      <c r="AN3415" s="4"/>
      <c r="AO3415" s="4"/>
      <c r="AP3415" s="4"/>
      <c r="AQ3415" s="4"/>
      <c r="AR3415" s="4"/>
      <c r="AS3415" s="4"/>
      <c r="AT3415" s="4"/>
      <c r="AU3415" s="4"/>
      <c r="AV3415" s="4"/>
      <c r="AW3415" s="4"/>
      <c r="AX3415" s="4"/>
      <c r="AY3415" s="4"/>
      <c r="AZ3415" s="4"/>
      <c r="BA3415" s="4"/>
      <c r="BB3415" s="4"/>
      <c r="BC3415" s="4"/>
      <c r="BD3415" s="4"/>
      <c r="BE3415" s="4"/>
      <c r="BF3415" s="4"/>
      <c r="BG3415" s="4"/>
      <c r="BH3415" s="4"/>
      <c r="BI3415" s="4"/>
      <c r="BJ3415" s="4"/>
      <c r="BK3415" s="4"/>
      <c r="BL3415" s="4"/>
      <c r="BM3415" s="4"/>
      <c r="BN3415" s="4"/>
      <c r="BO3415" s="4"/>
      <c r="BP3415" s="4"/>
      <c r="BQ3415" s="4"/>
      <c r="BR3415" s="4"/>
      <c r="BS3415" s="4"/>
      <c r="BT3415" s="4"/>
      <c r="BU3415" s="4"/>
      <c r="BV3415" s="4"/>
      <c r="BW3415" s="4"/>
      <c r="BZ3415" s="7"/>
      <c r="CF3415" s="7"/>
      <c r="CG3415" s="14"/>
      <c r="CH3415" s="7"/>
      <c r="CI3415" s="14"/>
      <c r="CJ3415" s="7"/>
      <c r="CK3415" s="14"/>
      <c r="CL3415" s="7"/>
      <c r="CM3415" s="14"/>
    </row>
    <row r="3416" spans="1:91" x14ac:dyDescent="0.3">
      <c r="A3416" s="10">
        <v>151</v>
      </c>
      <c r="B3416" s="36" t="s">
        <v>860</v>
      </c>
      <c r="G3416" s="36" t="s">
        <v>8840</v>
      </c>
      <c r="K3416" s="7"/>
      <c r="L3416" s="7" t="s">
        <v>834</v>
      </c>
      <c r="M3416" s="7" t="s">
        <v>621</v>
      </c>
      <c r="N3416" s="4"/>
      <c r="O3416" s="4"/>
      <c r="P3416" s="4"/>
      <c r="Q3416" s="4"/>
      <c r="R3416" s="4"/>
      <c r="S3416" s="4"/>
      <c r="T3416" s="4"/>
      <c r="U3416" s="4"/>
      <c r="V3416" s="4"/>
      <c r="W3416" s="4"/>
      <c r="X3416" s="4"/>
      <c r="Y3416" s="4"/>
      <c r="Z3416" s="4"/>
      <c r="AA3416" s="4"/>
      <c r="AB3416" s="4"/>
      <c r="AC3416" s="4"/>
      <c r="AD3416" s="4"/>
      <c r="AE3416" s="4"/>
      <c r="AF3416" s="4"/>
      <c r="AG3416" s="4"/>
      <c r="AH3416" s="4"/>
      <c r="AI3416" s="4"/>
      <c r="AJ3416" s="4"/>
      <c r="AK3416" s="4"/>
      <c r="AL3416" s="4"/>
      <c r="AM3416" s="4"/>
      <c r="AN3416" s="4"/>
      <c r="AO3416" s="4"/>
      <c r="AP3416" s="4"/>
      <c r="AQ3416" s="4"/>
      <c r="AR3416" s="4"/>
      <c r="AS3416" s="4"/>
      <c r="AT3416" s="4"/>
      <c r="AU3416" s="4"/>
      <c r="AV3416" s="4"/>
      <c r="AW3416" s="4"/>
      <c r="AX3416" s="4"/>
      <c r="AY3416" s="4"/>
      <c r="AZ3416" s="4"/>
      <c r="BA3416" s="4"/>
      <c r="BB3416" s="4"/>
      <c r="BC3416" s="4"/>
      <c r="BD3416" s="4"/>
      <c r="BE3416" s="4"/>
      <c r="BF3416" s="4"/>
      <c r="BG3416" s="4"/>
      <c r="BH3416" s="4"/>
      <c r="BI3416" s="4"/>
      <c r="BJ3416" s="4"/>
      <c r="BK3416" s="4"/>
      <c r="BL3416" s="4"/>
      <c r="BM3416" s="4"/>
      <c r="BN3416" s="4"/>
      <c r="BO3416" s="4"/>
      <c r="BP3416" s="4"/>
      <c r="BQ3416" s="4"/>
      <c r="BR3416" s="4"/>
      <c r="BS3416" s="4"/>
      <c r="BT3416" s="4"/>
      <c r="BU3416" s="4"/>
      <c r="BV3416" s="4"/>
      <c r="BW3416" s="4"/>
      <c r="BZ3416" s="7"/>
      <c r="CF3416" s="7"/>
      <c r="CG3416" s="14"/>
      <c r="CH3416" s="7"/>
      <c r="CI3416" s="14"/>
      <c r="CJ3416" s="7"/>
      <c r="CK3416" s="14"/>
      <c r="CL3416" s="7"/>
      <c r="CM3416" s="14"/>
    </row>
    <row r="3417" spans="1:91" x14ac:dyDescent="0.3">
      <c r="A3417" s="10">
        <v>151</v>
      </c>
      <c r="B3417" s="36" t="s">
        <v>8841</v>
      </c>
      <c r="E3417" t="s">
        <v>953</v>
      </c>
      <c r="G3417" s="36" t="s">
        <v>8842</v>
      </c>
      <c r="K3417" s="7"/>
      <c r="L3417" s="7" t="s">
        <v>834</v>
      </c>
      <c r="M3417" s="7" t="s">
        <v>603</v>
      </c>
      <c r="N3417" s="4"/>
      <c r="O3417" s="4"/>
      <c r="P3417" s="4"/>
      <c r="Q3417" s="4"/>
      <c r="R3417" s="4"/>
      <c r="S3417" s="4"/>
      <c r="T3417" s="4"/>
      <c r="U3417" s="4"/>
      <c r="V3417" s="4"/>
      <c r="W3417" s="4"/>
      <c r="X3417" s="4"/>
      <c r="Y3417" s="4"/>
      <c r="Z3417" s="4"/>
      <c r="AA3417" s="4"/>
      <c r="AB3417" s="4"/>
      <c r="AC3417" s="4"/>
      <c r="AD3417" s="4"/>
      <c r="AE3417" s="4"/>
      <c r="AF3417" s="4"/>
      <c r="AG3417" s="4"/>
      <c r="AH3417" s="4"/>
      <c r="AI3417" s="4"/>
      <c r="AJ3417" s="4"/>
      <c r="AK3417" s="4"/>
      <c r="AL3417" s="4"/>
      <c r="AM3417" s="4"/>
      <c r="AN3417" s="4"/>
      <c r="AO3417" s="4"/>
      <c r="AP3417" s="4"/>
      <c r="AQ3417" s="4"/>
      <c r="AR3417" s="4"/>
      <c r="AS3417" s="4"/>
      <c r="AT3417" s="4"/>
      <c r="AU3417" s="4"/>
      <c r="AV3417" s="4"/>
      <c r="AW3417" s="4"/>
      <c r="AX3417" s="4"/>
      <c r="AY3417" s="4"/>
      <c r="AZ3417" s="4"/>
      <c r="BA3417" s="4"/>
      <c r="BB3417" s="4"/>
      <c r="BC3417" s="4"/>
      <c r="BD3417" s="4"/>
      <c r="BE3417" s="4"/>
      <c r="BF3417" s="4"/>
      <c r="BG3417" s="4"/>
      <c r="BH3417" s="4"/>
      <c r="BI3417" s="4"/>
      <c r="BJ3417" s="4"/>
      <c r="BK3417" s="4"/>
      <c r="BL3417" s="4"/>
      <c r="BM3417" s="4"/>
      <c r="BN3417" s="4"/>
      <c r="BO3417" s="4"/>
      <c r="BP3417" s="4"/>
      <c r="BQ3417" s="4"/>
      <c r="BR3417" s="4"/>
      <c r="BS3417" s="4"/>
      <c r="BT3417" s="4"/>
      <c r="BU3417" s="4"/>
      <c r="BV3417" s="4"/>
      <c r="BW3417" s="4"/>
      <c r="BZ3417" s="7"/>
      <c r="CF3417" s="7"/>
      <c r="CG3417" s="14"/>
      <c r="CH3417" s="7"/>
      <c r="CI3417" s="14"/>
      <c r="CJ3417" s="7"/>
      <c r="CK3417" s="14"/>
      <c r="CL3417" s="7"/>
      <c r="CM3417" s="14"/>
    </row>
    <row r="3418" spans="1:91" x14ac:dyDescent="0.3">
      <c r="A3418" s="10">
        <v>151</v>
      </c>
      <c r="B3418" s="36" t="s">
        <v>1007</v>
      </c>
      <c r="E3418" t="s">
        <v>953</v>
      </c>
      <c r="G3418" s="36" t="s">
        <v>8843</v>
      </c>
      <c r="K3418" s="7"/>
      <c r="L3418" s="7" t="s">
        <v>834</v>
      </c>
      <c r="M3418" s="7" t="s">
        <v>603</v>
      </c>
      <c r="N3418" s="4"/>
      <c r="O3418" s="4"/>
      <c r="P3418" s="4"/>
      <c r="Q3418" s="4"/>
      <c r="R3418" s="4"/>
      <c r="S3418" s="4"/>
      <c r="T3418" s="4"/>
      <c r="U3418" s="4"/>
      <c r="V3418" s="4"/>
      <c r="W3418" s="4"/>
      <c r="X3418" s="4"/>
      <c r="Y3418" s="4"/>
      <c r="Z3418" s="4"/>
      <c r="AA3418" s="4"/>
      <c r="AB3418" s="4"/>
      <c r="AC3418" s="4"/>
      <c r="AD3418" s="4"/>
      <c r="AE3418" s="4"/>
      <c r="AF3418" s="4"/>
      <c r="AG3418" s="4"/>
      <c r="AH3418" s="4"/>
      <c r="AI3418" s="4"/>
      <c r="AJ3418" s="4"/>
      <c r="AK3418" s="4"/>
      <c r="AL3418" s="4"/>
      <c r="AM3418" s="4"/>
      <c r="AN3418" s="4"/>
      <c r="AO3418" s="4"/>
      <c r="AP3418" s="4"/>
      <c r="AQ3418" s="4"/>
      <c r="AR3418" s="4"/>
      <c r="AS3418" s="4"/>
      <c r="AT3418" s="4"/>
      <c r="AU3418" s="4"/>
      <c r="AV3418" s="4"/>
      <c r="AW3418" s="4"/>
      <c r="AX3418" s="4"/>
      <c r="AY3418" s="4"/>
      <c r="AZ3418" s="4"/>
      <c r="BA3418" s="4"/>
      <c r="BB3418" s="4"/>
      <c r="BC3418" s="4"/>
      <c r="BD3418" s="4"/>
      <c r="BE3418" s="4"/>
      <c r="BF3418" s="4"/>
      <c r="BG3418" s="4"/>
      <c r="BH3418" s="4"/>
      <c r="BI3418" s="4"/>
      <c r="BJ3418" s="4"/>
      <c r="BK3418" s="4"/>
      <c r="BL3418" s="4"/>
      <c r="BM3418" s="4"/>
      <c r="BN3418" s="4"/>
      <c r="BO3418" s="4"/>
      <c r="BP3418" s="4"/>
      <c r="BQ3418" s="4"/>
      <c r="BR3418" s="4"/>
      <c r="BS3418" s="4"/>
      <c r="BT3418" s="4"/>
      <c r="BU3418" s="4"/>
      <c r="BV3418" s="4"/>
      <c r="BW3418" s="4"/>
      <c r="BZ3418" s="7"/>
      <c r="CF3418" s="7"/>
      <c r="CG3418" s="14"/>
      <c r="CH3418" s="7"/>
      <c r="CI3418" s="14"/>
      <c r="CJ3418" s="7"/>
      <c r="CK3418" s="14"/>
      <c r="CL3418" s="7"/>
      <c r="CM3418" s="14"/>
    </row>
    <row r="3419" spans="1:91" x14ac:dyDescent="0.3">
      <c r="A3419" s="10">
        <v>151</v>
      </c>
      <c r="B3419" s="36" t="s">
        <v>860</v>
      </c>
      <c r="G3419" s="36" t="s">
        <v>8844</v>
      </c>
      <c r="K3419" s="7"/>
      <c r="L3419" s="7" t="s">
        <v>834</v>
      </c>
      <c r="M3419" s="7" t="s">
        <v>609</v>
      </c>
      <c r="N3419" s="4"/>
      <c r="O3419" s="4"/>
      <c r="P3419" s="4"/>
      <c r="Q3419" s="4"/>
      <c r="R3419" s="4"/>
      <c r="S3419" s="4"/>
      <c r="T3419" s="4"/>
      <c r="U3419" s="4"/>
      <c r="V3419" s="4"/>
      <c r="W3419" s="4"/>
      <c r="X3419" s="4"/>
      <c r="Y3419" s="4"/>
      <c r="Z3419" s="4"/>
      <c r="AA3419" s="4"/>
      <c r="AB3419" s="4"/>
      <c r="AC3419" s="4"/>
      <c r="AD3419" s="4"/>
      <c r="AE3419" s="4"/>
      <c r="AF3419" s="4"/>
      <c r="AG3419" s="4"/>
      <c r="AH3419" s="4"/>
      <c r="AI3419" s="4"/>
      <c r="AJ3419" s="4"/>
      <c r="AK3419" s="4"/>
      <c r="AL3419" s="4"/>
      <c r="AM3419" s="4"/>
      <c r="AN3419" s="4"/>
      <c r="AO3419" s="4"/>
      <c r="AP3419" s="4"/>
      <c r="AQ3419" s="4"/>
      <c r="AR3419" s="4"/>
      <c r="AS3419" s="4"/>
      <c r="AT3419" s="4"/>
      <c r="AU3419" s="4"/>
      <c r="AV3419" s="4"/>
      <c r="AW3419" s="4"/>
      <c r="AX3419" s="4"/>
      <c r="AY3419" s="4"/>
      <c r="AZ3419" s="4"/>
      <c r="BA3419" s="4"/>
      <c r="BB3419" s="4"/>
      <c r="BC3419" s="4"/>
      <c r="BD3419" s="4"/>
      <c r="BE3419" s="4"/>
      <c r="BF3419" s="4"/>
      <c r="BG3419" s="4"/>
      <c r="BH3419" s="4"/>
      <c r="BI3419" s="4"/>
      <c r="BJ3419" s="4"/>
      <c r="BK3419" s="4"/>
      <c r="BL3419" s="4"/>
      <c r="BM3419" s="4"/>
      <c r="BN3419" s="4"/>
      <c r="BO3419" s="4"/>
      <c r="BP3419" s="4"/>
      <c r="BQ3419" s="4"/>
      <c r="BR3419" s="4"/>
      <c r="BS3419" s="4"/>
      <c r="BT3419" s="4"/>
      <c r="BU3419" s="4"/>
      <c r="BV3419" s="4"/>
      <c r="BW3419" s="4"/>
      <c r="BZ3419" s="7"/>
      <c r="CF3419" s="7"/>
      <c r="CG3419" s="14"/>
      <c r="CH3419" s="7"/>
      <c r="CI3419" s="14"/>
      <c r="CJ3419" s="7"/>
      <c r="CK3419" s="14"/>
      <c r="CL3419" s="7"/>
      <c r="CM3419" s="14"/>
    </row>
    <row r="3420" spans="1:91" x14ac:dyDescent="0.3">
      <c r="A3420" s="10">
        <v>151</v>
      </c>
      <c r="B3420" s="36" t="s">
        <v>1058</v>
      </c>
      <c r="G3420" s="36" t="s">
        <v>8845</v>
      </c>
      <c r="K3420" s="7"/>
      <c r="L3420" s="7" t="s">
        <v>834</v>
      </c>
      <c r="M3420" s="7" t="s">
        <v>717</v>
      </c>
      <c r="N3420" s="4"/>
      <c r="O3420" s="4"/>
      <c r="P3420" s="4"/>
      <c r="Q3420" s="4"/>
      <c r="R3420" s="4"/>
      <c r="S3420" s="4"/>
      <c r="T3420" s="4"/>
      <c r="U3420" s="4"/>
      <c r="V3420" s="4"/>
      <c r="W3420" s="4"/>
      <c r="X3420" s="4"/>
      <c r="Y3420" s="4"/>
      <c r="Z3420" s="4"/>
      <c r="AA3420" s="4"/>
      <c r="AB3420" s="4"/>
      <c r="AC3420" s="4"/>
      <c r="AD3420" s="4"/>
      <c r="AE3420" s="4"/>
      <c r="AF3420" s="4"/>
      <c r="AG3420" s="4"/>
      <c r="AH3420" s="4"/>
      <c r="AI3420" s="4"/>
      <c r="AJ3420" s="4"/>
      <c r="AK3420" s="4"/>
      <c r="AL3420" s="4"/>
      <c r="AM3420" s="4"/>
      <c r="AN3420" s="4"/>
      <c r="AO3420" s="4"/>
      <c r="AP3420" s="4"/>
      <c r="AQ3420" s="4"/>
      <c r="AR3420" s="4"/>
      <c r="AS3420" s="4"/>
      <c r="AT3420" s="4"/>
      <c r="AU3420" s="4"/>
      <c r="AV3420" s="4"/>
      <c r="AW3420" s="4"/>
      <c r="AX3420" s="4"/>
      <c r="AY3420" s="4"/>
      <c r="AZ3420" s="4"/>
      <c r="BA3420" s="4"/>
      <c r="BB3420" s="4"/>
      <c r="BC3420" s="4"/>
      <c r="BD3420" s="4"/>
      <c r="BE3420" s="4"/>
      <c r="BF3420" s="4"/>
      <c r="BG3420" s="4"/>
      <c r="BH3420" s="4"/>
      <c r="BI3420" s="4"/>
      <c r="BJ3420" s="4"/>
      <c r="BK3420" s="4"/>
      <c r="BL3420" s="4"/>
      <c r="BM3420" s="4"/>
      <c r="BN3420" s="4"/>
      <c r="BO3420" s="4"/>
      <c r="BP3420" s="4"/>
      <c r="BQ3420" s="4"/>
      <c r="BR3420" s="4"/>
      <c r="BS3420" s="4"/>
      <c r="BT3420" s="4"/>
      <c r="BU3420" s="4"/>
      <c r="BV3420" s="4"/>
      <c r="BW3420" s="4"/>
      <c r="BZ3420" s="7"/>
      <c r="CF3420" s="7"/>
      <c r="CG3420" s="14"/>
      <c r="CH3420" s="7"/>
      <c r="CI3420" s="14"/>
      <c r="CJ3420" s="7"/>
      <c r="CK3420" s="14"/>
      <c r="CL3420" s="7"/>
      <c r="CM3420" s="14"/>
    </row>
    <row r="3421" spans="1:91" x14ac:dyDescent="0.3">
      <c r="A3421" s="10">
        <v>151</v>
      </c>
      <c r="B3421" s="36" t="s">
        <v>1025</v>
      </c>
      <c r="G3421" s="36" t="s">
        <v>8846</v>
      </c>
      <c r="K3421" s="7"/>
      <c r="L3421" s="7" t="s">
        <v>834</v>
      </c>
      <c r="M3421" s="7" t="s">
        <v>696</v>
      </c>
      <c r="N3421" s="4"/>
      <c r="O3421" s="4"/>
      <c r="P3421" s="4"/>
      <c r="Q3421" s="4"/>
      <c r="R3421" s="4"/>
      <c r="S3421" s="4"/>
      <c r="T3421" s="4"/>
      <c r="U3421" s="4"/>
      <c r="V3421" s="4"/>
      <c r="W3421" s="4"/>
      <c r="X3421" s="4"/>
      <c r="Y3421" s="4"/>
      <c r="Z3421" s="4"/>
      <c r="AA3421" s="4"/>
      <c r="AB3421" s="4"/>
      <c r="AC3421" s="4"/>
      <c r="AD3421" s="4"/>
      <c r="AE3421" s="4"/>
      <c r="AF3421" s="4"/>
      <c r="AG3421" s="4"/>
      <c r="AH3421" s="4"/>
      <c r="AI3421" s="4"/>
      <c r="AJ3421" s="4"/>
      <c r="AK3421" s="4"/>
      <c r="AL3421" s="4"/>
      <c r="AM3421" s="4"/>
      <c r="AN3421" s="4"/>
      <c r="AO3421" s="4"/>
      <c r="AP3421" s="4"/>
      <c r="AQ3421" s="4"/>
      <c r="AR3421" s="4"/>
      <c r="AS3421" s="4"/>
      <c r="AT3421" s="4"/>
      <c r="AU3421" s="4"/>
      <c r="AV3421" s="4"/>
      <c r="AW3421" s="4"/>
      <c r="AX3421" s="4"/>
      <c r="AY3421" s="4"/>
      <c r="AZ3421" s="4"/>
      <c r="BA3421" s="4"/>
      <c r="BB3421" s="4"/>
      <c r="BC3421" s="4"/>
      <c r="BD3421" s="4"/>
      <c r="BE3421" s="4"/>
      <c r="BF3421" s="4"/>
      <c r="BG3421" s="4"/>
      <c r="BH3421" s="4"/>
      <c r="BI3421" s="4"/>
      <c r="BJ3421" s="4"/>
      <c r="BK3421" s="4"/>
      <c r="BL3421" s="4"/>
      <c r="BM3421" s="4"/>
      <c r="BN3421" s="4"/>
      <c r="BO3421" s="4"/>
      <c r="BP3421" s="4"/>
      <c r="BQ3421" s="4"/>
      <c r="BR3421" s="4"/>
      <c r="BS3421" s="4"/>
      <c r="BT3421" s="4"/>
      <c r="BU3421" s="4"/>
      <c r="BV3421" s="4"/>
      <c r="BW3421" s="4"/>
      <c r="BZ3421" s="7"/>
      <c r="CF3421" s="7"/>
      <c r="CG3421" s="14"/>
      <c r="CH3421" s="7"/>
      <c r="CI3421" s="14"/>
      <c r="CJ3421" s="7"/>
      <c r="CK3421" s="14"/>
      <c r="CL3421" s="7"/>
      <c r="CM3421" s="14"/>
    </row>
    <row r="3422" spans="1:91" x14ac:dyDescent="0.3">
      <c r="A3422" s="10">
        <v>151</v>
      </c>
      <c r="B3422" s="36" t="s">
        <v>1066</v>
      </c>
      <c r="E3422" t="s">
        <v>953</v>
      </c>
      <c r="G3422" s="36" t="s">
        <v>8847</v>
      </c>
      <c r="K3422" s="7"/>
      <c r="L3422" s="7" t="s">
        <v>834</v>
      </c>
      <c r="M3422" s="7" t="s">
        <v>603</v>
      </c>
      <c r="N3422" s="4"/>
      <c r="O3422" s="4"/>
      <c r="P3422" s="4"/>
      <c r="Q3422" s="4"/>
      <c r="R3422" s="4"/>
      <c r="S3422" s="4"/>
      <c r="T3422" s="4"/>
      <c r="U3422" s="4"/>
      <c r="V3422" s="4"/>
      <c r="W3422" s="4"/>
      <c r="X3422" s="4"/>
      <c r="Y3422" s="4"/>
      <c r="Z3422" s="4"/>
      <c r="AA3422" s="4"/>
      <c r="AB3422" s="4"/>
      <c r="AC3422" s="4"/>
      <c r="AD3422" s="4"/>
      <c r="AE3422" s="4"/>
      <c r="AF3422" s="4"/>
      <c r="AG3422" s="4"/>
      <c r="AH3422" s="4"/>
      <c r="AI3422" s="4"/>
      <c r="AJ3422" s="4"/>
      <c r="AK3422" s="4"/>
      <c r="AL3422" s="4"/>
      <c r="AM3422" s="4"/>
      <c r="AN3422" s="4"/>
      <c r="AO3422" s="4"/>
      <c r="AP3422" s="4"/>
      <c r="AQ3422" s="4"/>
      <c r="AR3422" s="4"/>
      <c r="AS3422" s="4"/>
      <c r="AT3422" s="4"/>
      <c r="AU3422" s="4"/>
      <c r="AV3422" s="4"/>
      <c r="AW3422" s="4"/>
      <c r="AX3422" s="4"/>
      <c r="AY3422" s="4"/>
      <c r="AZ3422" s="4"/>
      <c r="BA3422" s="4"/>
      <c r="BB3422" s="4"/>
      <c r="BC3422" s="4"/>
      <c r="BD3422" s="4"/>
      <c r="BE3422" s="4"/>
      <c r="BF3422" s="4"/>
      <c r="BG3422" s="4"/>
      <c r="BH3422" s="4"/>
      <c r="BI3422" s="4"/>
      <c r="BJ3422" s="4"/>
      <c r="BK3422" s="4"/>
      <c r="BL3422" s="4"/>
      <c r="BM3422" s="4"/>
      <c r="BN3422" s="4"/>
      <c r="BO3422" s="4"/>
      <c r="BP3422" s="4"/>
      <c r="BQ3422" s="4"/>
      <c r="BR3422" s="4"/>
      <c r="BS3422" s="4"/>
      <c r="BT3422" s="4"/>
      <c r="BU3422" s="4"/>
      <c r="BV3422" s="4"/>
      <c r="BW3422" s="4"/>
      <c r="BZ3422" s="7"/>
      <c r="CF3422" s="7"/>
      <c r="CG3422" s="14"/>
      <c r="CH3422" s="7"/>
      <c r="CI3422" s="14"/>
      <c r="CJ3422" s="7"/>
      <c r="CK3422" s="14"/>
      <c r="CL3422" s="7"/>
      <c r="CM3422" s="14"/>
    </row>
    <row r="3423" spans="1:91" x14ac:dyDescent="0.3">
      <c r="A3423" s="10">
        <v>151</v>
      </c>
      <c r="B3423" s="36" t="s">
        <v>913</v>
      </c>
      <c r="G3423" s="36" t="s">
        <v>8848</v>
      </c>
      <c r="K3423" s="7"/>
      <c r="L3423" s="7" t="s">
        <v>834</v>
      </c>
      <c r="M3423" s="7" t="s">
        <v>717</v>
      </c>
      <c r="N3423" s="4"/>
      <c r="O3423" s="4"/>
      <c r="P3423" s="4"/>
      <c r="Q3423" s="4"/>
      <c r="R3423" s="4"/>
      <c r="S3423" s="4"/>
      <c r="T3423" s="4"/>
      <c r="U3423" s="4"/>
      <c r="V3423" s="4"/>
      <c r="W3423" s="4"/>
      <c r="X3423" s="4"/>
      <c r="Y3423" s="4"/>
      <c r="Z3423" s="4"/>
      <c r="AA3423" s="4"/>
      <c r="AB3423" s="4"/>
      <c r="AC3423" s="4"/>
      <c r="AD3423" s="4"/>
      <c r="AE3423" s="4"/>
      <c r="AF3423" s="4"/>
      <c r="AG3423" s="4"/>
      <c r="AH3423" s="4"/>
      <c r="AI3423" s="4"/>
      <c r="AJ3423" s="4"/>
      <c r="AK3423" s="4"/>
      <c r="AL3423" s="4"/>
      <c r="AM3423" s="4"/>
      <c r="AN3423" s="4"/>
      <c r="AO3423" s="4"/>
      <c r="AP3423" s="4"/>
      <c r="AQ3423" s="4"/>
      <c r="AR3423" s="4"/>
      <c r="AS3423" s="4"/>
      <c r="AT3423" s="4"/>
      <c r="AU3423" s="4"/>
      <c r="AV3423" s="4"/>
      <c r="AW3423" s="4"/>
      <c r="AX3423" s="4"/>
      <c r="AY3423" s="4"/>
      <c r="AZ3423" s="4"/>
      <c r="BA3423" s="4"/>
      <c r="BB3423" s="4"/>
      <c r="BC3423" s="4"/>
      <c r="BD3423" s="4"/>
      <c r="BE3423" s="4"/>
      <c r="BF3423" s="4"/>
      <c r="BG3423" s="4"/>
      <c r="BH3423" s="4"/>
      <c r="BI3423" s="4"/>
      <c r="BJ3423" s="4"/>
      <c r="BK3423" s="4"/>
      <c r="BL3423" s="4"/>
      <c r="BM3423" s="4"/>
      <c r="BN3423" s="4"/>
      <c r="BO3423" s="4"/>
      <c r="BP3423" s="4"/>
      <c r="BQ3423" s="4"/>
      <c r="BR3423" s="4"/>
      <c r="BS3423" s="4"/>
      <c r="BT3423" s="4"/>
      <c r="BU3423" s="4"/>
      <c r="BV3423" s="4"/>
      <c r="BW3423" s="4"/>
      <c r="BZ3423" s="7"/>
      <c r="CF3423" s="7"/>
      <c r="CG3423" s="14"/>
      <c r="CH3423" s="7"/>
      <c r="CI3423" s="14"/>
      <c r="CJ3423" s="7"/>
      <c r="CK3423" s="14"/>
      <c r="CL3423" s="7"/>
      <c r="CM3423" s="14"/>
    </row>
    <row r="3424" spans="1:91" x14ac:dyDescent="0.3">
      <c r="A3424" s="10">
        <v>151</v>
      </c>
      <c r="B3424" s="36" t="s">
        <v>1025</v>
      </c>
      <c r="E3424" t="s">
        <v>953</v>
      </c>
      <c r="G3424" s="36" t="s">
        <v>8849</v>
      </c>
      <c r="K3424" s="7"/>
      <c r="L3424" s="7" t="s">
        <v>834</v>
      </c>
      <c r="M3424" s="7" t="s">
        <v>603</v>
      </c>
      <c r="N3424" s="4"/>
      <c r="O3424" s="4"/>
      <c r="P3424" s="4"/>
      <c r="Q3424" s="4"/>
      <c r="R3424" s="4"/>
      <c r="S3424" s="4"/>
      <c r="T3424" s="4"/>
      <c r="U3424" s="4"/>
      <c r="V3424" s="4"/>
      <c r="W3424" s="4"/>
      <c r="X3424" s="4"/>
      <c r="Y3424" s="4"/>
      <c r="Z3424" s="4"/>
      <c r="AA3424" s="4"/>
      <c r="AB3424" s="4"/>
      <c r="AC3424" s="4"/>
      <c r="AD3424" s="4"/>
      <c r="AE3424" s="4"/>
      <c r="AF3424" s="4"/>
      <c r="AG3424" s="4"/>
      <c r="AH3424" s="4"/>
      <c r="AI3424" s="4"/>
      <c r="AJ3424" s="4"/>
      <c r="AK3424" s="4"/>
      <c r="AL3424" s="4"/>
      <c r="AM3424" s="4"/>
      <c r="AN3424" s="4"/>
      <c r="AO3424" s="4"/>
      <c r="AP3424" s="4"/>
      <c r="AQ3424" s="4"/>
      <c r="AR3424" s="4"/>
      <c r="AS3424" s="4"/>
      <c r="AT3424" s="4"/>
      <c r="AU3424" s="4"/>
      <c r="AV3424" s="4"/>
      <c r="AW3424" s="4"/>
      <c r="AX3424" s="4"/>
      <c r="AY3424" s="4"/>
      <c r="AZ3424" s="4"/>
      <c r="BA3424" s="4"/>
      <c r="BB3424" s="4"/>
      <c r="BC3424" s="4"/>
      <c r="BD3424" s="4"/>
      <c r="BE3424" s="4"/>
      <c r="BF3424" s="4"/>
      <c r="BG3424" s="4"/>
      <c r="BH3424" s="4"/>
      <c r="BI3424" s="4"/>
      <c r="BJ3424" s="4"/>
      <c r="BK3424" s="4"/>
      <c r="BL3424" s="4"/>
      <c r="BM3424" s="4"/>
      <c r="BN3424" s="4"/>
      <c r="BO3424" s="4"/>
      <c r="BP3424" s="4"/>
      <c r="BQ3424" s="4"/>
      <c r="BR3424" s="4"/>
      <c r="BS3424" s="4"/>
      <c r="BT3424" s="4"/>
      <c r="BU3424" s="4"/>
      <c r="BV3424" s="4"/>
      <c r="BW3424" s="4"/>
      <c r="BZ3424" s="7"/>
      <c r="CF3424" s="7"/>
      <c r="CG3424" s="14"/>
      <c r="CH3424" s="7"/>
      <c r="CI3424" s="14"/>
      <c r="CJ3424" s="7"/>
      <c r="CK3424" s="14"/>
      <c r="CL3424" s="7"/>
      <c r="CM3424" s="14"/>
    </row>
    <row r="3425" spans="1:91" x14ac:dyDescent="0.3">
      <c r="A3425" s="10">
        <v>151</v>
      </c>
      <c r="B3425" s="36" t="s">
        <v>1025</v>
      </c>
      <c r="G3425" s="36" t="s">
        <v>8850</v>
      </c>
      <c r="K3425" s="7"/>
      <c r="L3425" s="7" t="s">
        <v>834</v>
      </c>
      <c r="M3425" s="7" t="s">
        <v>717</v>
      </c>
      <c r="N3425" s="4"/>
      <c r="O3425" s="4"/>
      <c r="P3425" s="4"/>
      <c r="Q3425" s="4"/>
      <c r="R3425" s="4"/>
      <c r="S3425" s="4"/>
      <c r="T3425" s="4"/>
      <c r="U3425" s="4"/>
      <c r="V3425" s="4"/>
      <c r="W3425" s="4"/>
      <c r="X3425" s="4"/>
      <c r="Y3425" s="4"/>
      <c r="Z3425" s="4"/>
      <c r="AA3425" s="4"/>
      <c r="AB3425" s="4"/>
      <c r="AC3425" s="4"/>
      <c r="AD3425" s="4"/>
      <c r="AE3425" s="4"/>
      <c r="AF3425" s="4"/>
      <c r="AG3425" s="4"/>
      <c r="AH3425" s="4"/>
      <c r="AI3425" s="4"/>
      <c r="AJ3425" s="4"/>
      <c r="AK3425" s="4"/>
      <c r="AL3425" s="4"/>
      <c r="AM3425" s="4"/>
      <c r="AN3425" s="4"/>
      <c r="AO3425" s="4"/>
      <c r="AP3425" s="4"/>
      <c r="AQ3425" s="4"/>
      <c r="AR3425" s="4"/>
      <c r="AS3425" s="4"/>
      <c r="AT3425" s="4"/>
      <c r="AU3425" s="4"/>
      <c r="AV3425" s="4"/>
      <c r="AW3425" s="4"/>
      <c r="AX3425" s="4"/>
      <c r="AY3425" s="4"/>
      <c r="AZ3425" s="4"/>
      <c r="BA3425" s="4"/>
      <c r="BB3425" s="4"/>
      <c r="BC3425" s="4"/>
      <c r="BD3425" s="4"/>
      <c r="BE3425" s="4"/>
      <c r="BF3425" s="4"/>
      <c r="BG3425" s="4"/>
      <c r="BH3425" s="4"/>
      <c r="BI3425" s="4"/>
      <c r="BJ3425" s="4"/>
      <c r="BK3425" s="4"/>
      <c r="BL3425" s="4"/>
      <c r="BM3425" s="4"/>
      <c r="BN3425" s="4"/>
      <c r="BO3425" s="4"/>
      <c r="BP3425" s="4"/>
      <c r="BQ3425" s="4"/>
      <c r="BR3425" s="4"/>
      <c r="BS3425" s="4"/>
      <c r="BT3425" s="4"/>
      <c r="BU3425" s="4"/>
      <c r="BV3425" s="4"/>
      <c r="BW3425" s="4"/>
      <c r="BZ3425" s="7"/>
      <c r="CF3425" s="7"/>
      <c r="CG3425" s="14"/>
      <c r="CH3425" s="7"/>
      <c r="CI3425" s="14"/>
      <c r="CJ3425" s="7"/>
      <c r="CK3425" s="14"/>
      <c r="CL3425" s="7"/>
      <c r="CM3425" s="14"/>
    </row>
    <row r="3426" spans="1:91" x14ac:dyDescent="0.3">
      <c r="A3426" s="10">
        <v>151</v>
      </c>
      <c r="B3426" s="36" t="s">
        <v>1076</v>
      </c>
      <c r="G3426" s="36" t="s">
        <v>8851</v>
      </c>
      <c r="K3426" s="7"/>
      <c r="L3426" s="7" t="s">
        <v>834</v>
      </c>
      <c r="M3426" s="7" t="s">
        <v>780</v>
      </c>
      <c r="N3426" s="4"/>
      <c r="O3426" s="4"/>
      <c r="P3426" s="4"/>
      <c r="Q3426" s="4"/>
      <c r="R3426" s="4"/>
      <c r="S3426" s="4"/>
      <c r="T3426" s="4"/>
      <c r="U3426" s="4"/>
      <c r="V3426" s="4"/>
      <c r="W3426" s="4"/>
      <c r="X3426" s="4"/>
      <c r="Y3426" s="4"/>
      <c r="Z3426" s="4"/>
      <c r="AA3426" s="4"/>
      <c r="AB3426" s="4"/>
      <c r="AC3426" s="4"/>
      <c r="AD3426" s="4"/>
      <c r="AE3426" s="4"/>
      <c r="AF3426" s="4"/>
      <c r="AG3426" s="4"/>
      <c r="AH3426" s="4"/>
      <c r="AI3426" s="4"/>
      <c r="AJ3426" s="4"/>
      <c r="AK3426" s="4"/>
      <c r="AL3426" s="4"/>
      <c r="AM3426" s="4"/>
      <c r="AN3426" s="4"/>
      <c r="AO3426" s="4"/>
      <c r="AP3426" s="4"/>
      <c r="AQ3426" s="4"/>
      <c r="AR3426" s="4"/>
      <c r="AS3426" s="4"/>
      <c r="AT3426" s="4"/>
      <c r="AU3426" s="4"/>
      <c r="AV3426" s="4"/>
      <c r="AW3426" s="4"/>
      <c r="AX3426" s="4"/>
      <c r="AY3426" s="4"/>
      <c r="AZ3426" s="4"/>
      <c r="BA3426" s="4"/>
      <c r="BB3426" s="4"/>
      <c r="BC3426" s="4"/>
      <c r="BD3426" s="4"/>
      <c r="BE3426" s="4"/>
      <c r="BF3426" s="4"/>
      <c r="BG3426" s="4"/>
      <c r="BH3426" s="4"/>
      <c r="BI3426" s="4"/>
      <c r="BJ3426" s="4"/>
      <c r="BK3426" s="4"/>
      <c r="BL3426" s="4"/>
      <c r="BM3426" s="4"/>
      <c r="BN3426" s="4"/>
      <c r="BO3426" s="4"/>
      <c r="BP3426" s="4"/>
      <c r="BQ3426" s="4"/>
      <c r="BR3426" s="4"/>
      <c r="BS3426" s="4"/>
      <c r="BT3426" s="4"/>
      <c r="BU3426" s="4"/>
      <c r="BV3426" s="4"/>
      <c r="BW3426" s="4"/>
      <c r="BZ3426" s="7"/>
      <c r="CF3426" s="7"/>
      <c r="CG3426" s="14"/>
      <c r="CH3426" s="7"/>
      <c r="CI3426" s="14"/>
      <c r="CJ3426" s="7"/>
      <c r="CK3426" s="14"/>
      <c r="CL3426" s="7"/>
      <c r="CM3426" s="14"/>
    </row>
    <row r="3427" spans="1:91" x14ac:dyDescent="0.3">
      <c r="A3427" s="10">
        <v>151</v>
      </c>
      <c r="B3427" s="36" t="s">
        <v>848</v>
      </c>
      <c r="G3427" s="36" t="s">
        <v>8852</v>
      </c>
      <c r="K3427" s="7"/>
      <c r="L3427" s="7" t="s">
        <v>834</v>
      </c>
      <c r="M3427" s="7" t="s">
        <v>624</v>
      </c>
      <c r="N3427" s="4"/>
      <c r="O3427" s="4"/>
      <c r="P3427" s="4"/>
      <c r="Q3427" s="4"/>
      <c r="R3427" s="4"/>
      <c r="S3427" s="4"/>
      <c r="T3427" s="4"/>
      <c r="U3427" s="4"/>
      <c r="V3427" s="4"/>
      <c r="W3427" s="4"/>
      <c r="X3427" s="4"/>
      <c r="Y3427" s="4"/>
      <c r="Z3427" s="4"/>
      <c r="AA3427" s="4"/>
      <c r="AB3427" s="4"/>
      <c r="AC3427" s="4"/>
      <c r="AD3427" s="4"/>
      <c r="AE3427" s="4"/>
      <c r="AF3427" s="4"/>
      <c r="AG3427" s="4"/>
      <c r="AH3427" s="4"/>
      <c r="AI3427" s="4"/>
      <c r="AJ3427" s="4"/>
      <c r="AK3427" s="4"/>
      <c r="AL3427" s="4"/>
      <c r="AM3427" s="4"/>
      <c r="AN3427" s="4"/>
      <c r="AO3427" s="4"/>
      <c r="AP3427" s="4"/>
      <c r="AQ3427" s="4"/>
      <c r="AR3427" s="4"/>
      <c r="AS3427" s="4"/>
      <c r="AT3427" s="4"/>
      <c r="AU3427" s="4"/>
      <c r="AV3427" s="4"/>
      <c r="AW3427" s="4"/>
      <c r="AX3427" s="4"/>
      <c r="AY3427" s="4"/>
      <c r="AZ3427" s="4"/>
      <c r="BA3427" s="4"/>
      <c r="BB3427" s="4"/>
      <c r="BC3427" s="4"/>
      <c r="BD3427" s="4"/>
      <c r="BE3427" s="4"/>
      <c r="BF3427" s="4"/>
      <c r="BG3427" s="4"/>
      <c r="BH3427" s="4"/>
      <c r="BI3427" s="4"/>
      <c r="BJ3427" s="4"/>
      <c r="BK3427" s="4"/>
      <c r="BL3427" s="4"/>
      <c r="BM3427" s="4"/>
      <c r="BN3427" s="4"/>
      <c r="BO3427" s="4"/>
      <c r="BP3427" s="4"/>
      <c r="BQ3427" s="4"/>
      <c r="BR3427" s="4"/>
      <c r="BS3427" s="4"/>
      <c r="BT3427" s="4"/>
      <c r="BU3427" s="4"/>
      <c r="BV3427" s="4"/>
      <c r="BW3427" s="4"/>
      <c r="BZ3427" s="7"/>
      <c r="CF3427" s="7"/>
      <c r="CG3427" s="14"/>
      <c r="CH3427" s="7"/>
      <c r="CI3427" s="14"/>
      <c r="CJ3427" s="7"/>
      <c r="CK3427" s="14"/>
      <c r="CL3427" s="7"/>
      <c r="CM3427" s="14"/>
    </row>
    <row r="3428" spans="1:91" x14ac:dyDescent="0.3">
      <c r="A3428" s="10">
        <v>151</v>
      </c>
      <c r="B3428" s="36" t="s">
        <v>860</v>
      </c>
      <c r="G3428" s="36" t="s">
        <v>8853</v>
      </c>
      <c r="K3428" s="7"/>
      <c r="L3428" s="7" t="s">
        <v>834</v>
      </c>
      <c r="M3428" s="7" t="s">
        <v>609</v>
      </c>
      <c r="N3428" s="4"/>
      <c r="O3428" s="4"/>
      <c r="P3428" s="4"/>
      <c r="Q3428" s="4"/>
      <c r="R3428" s="4"/>
      <c r="S3428" s="4"/>
      <c r="T3428" s="4"/>
      <c r="U3428" s="4"/>
      <c r="V3428" s="4"/>
      <c r="W3428" s="4"/>
      <c r="X3428" s="4"/>
      <c r="Y3428" s="4"/>
      <c r="Z3428" s="4"/>
      <c r="AA3428" s="4"/>
      <c r="AB3428" s="4"/>
      <c r="AC3428" s="4"/>
      <c r="AD3428" s="4"/>
      <c r="AE3428" s="4"/>
      <c r="AF3428" s="4"/>
      <c r="AG3428" s="4"/>
      <c r="AH3428" s="4"/>
      <c r="AI3428" s="4"/>
      <c r="AJ3428" s="4"/>
      <c r="AK3428" s="4"/>
      <c r="AL3428" s="4"/>
      <c r="AM3428" s="4"/>
      <c r="AN3428" s="4"/>
      <c r="AO3428" s="4"/>
      <c r="AP3428" s="4"/>
      <c r="AQ3428" s="4"/>
      <c r="AR3428" s="4"/>
      <c r="AS3428" s="4"/>
      <c r="AT3428" s="4"/>
      <c r="AU3428" s="4"/>
      <c r="AV3428" s="4"/>
      <c r="AW3428" s="4"/>
      <c r="AX3428" s="4"/>
      <c r="AY3428" s="4"/>
      <c r="AZ3428" s="4"/>
      <c r="BA3428" s="4"/>
      <c r="BB3428" s="4"/>
      <c r="BC3428" s="4"/>
      <c r="BD3428" s="4"/>
      <c r="BE3428" s="4"/>
      <c r="BF3428" s="4"/>
      <c r="BG3428" s="4"/>
      <c r="BH3428" s="4"/>
      <c r="BI3428" s="4"/>
      <c r="BJ3428" s="4"/>
      <c r="BK3428" s="4"/>
      <c r="BL3428" s="4"/>
      <c r="BM3428" s="4"/>
      <c r="BN3428" s="4"/>
      <c r="BO3428" s="4"/>
      <c r="BP3428" s="4"/>
      <c r="BQ3428" s="4"/>
      <c r="BR3428" s="4"/>
      <c r="BS3428" s="4"/>
      <c r="BT3428" s="4"/>
      <c r="BU3428" s="4"/>
      <c r="BV3428" s="4"/>
      <c r="BW3428" s="4"/>
      <c r="BZ3428" s="7"/>
      <c r="CF3428" s="7"/>
      <c r="CG3428" s="14"/>
      <c r="CH3428" s="7"/>
      <c r="CI3428" s="14"/>
      <c r="CJ3428" s="7"/>
      <c r="CK3428" s="14"/>
      <c r="CL3428" s="7"/>
      <c r="CM3428" s="14"/>
    </row>
    <row r="3429" spans="1:91" x14ac:dyDescent="0.3">
      <c r="A3429" s="10">
        <v>151</v>
      </c>
      <c r="B3429" s="36" t="s">
        <v>1025</v>
      </c>
      <c r="E3429" t="s">
        <v>953</v>
      </c>
      <c r="G3429" s="36" t="s">
        <v>8854</v>
      </c>
      <c r="K3429" s="7"/>
      <c r="L3429" s="7" t="s">
        <v>834</v>
      </c>
      <c r="M3429" s="7" t="s">
        <v>603</v>
      </c>
      <c r="N3429" s="4"/>
      <c r="O3429" s="4"/>
      <c r="P3429" s="4"/>
      <c r="Q3429" s="4"/>
      <c r="R3429" s="4"/>
      <c r="S3429" s="4"/>
      <c r="T3429" s="4"/>
      <c r="U3429" s="4"/>
      <c r="V3429" s="4"/>
      <c r="W3429" s="4"/>
      <c r="X3429" s="4"/>
      <c r="Y3429" s="4"/>
      <c r="Z3429" s="4"/>
      <c r="AA3429" s="4"/>
      <c r="AB3429" s="4"/>
      <c r="AC3429" s="4"/>
      <c r="AD3429" s="4"/>
      <c r="AE3429" s="4"/>
      <c r="AF3429" s="4"/>
      <c r="AG3429" s="4"/>
      <c r="AH3429" s="4"/>
      <c r="AI3429" s="4"/>
      <c r="AJ3429" s="4"/>
      <c r="AK3429" s="4"/>
      <c r="AL3429" s="4"/>
      <c r="AM3429" s="4"/>
      <c r="AN3429" s="4"/>
      <c r="AO3429" s="4"/>
      <c r="AP3429" s="4"/>
      <c r="AQ3429" s="4"/>
      <c r="AR3429" s="4"/>
      <c r="AS3429" s="4"/>
      <c r="AT3429" s="4"/>
      <c r="AU3429" s="4"/>
      <c r="AV3429" s="4"/>
      <c r="AW3429" s="4"/>
      <c r="AX3429" s="4"/>
      <c r="AY3429" s="4"/>
      <c r="AZ3429" s="4"/>
      <c r="BA3429" s="4"/>
      <c r="BB3429" s="4"/>
      <c r="BC3429" s="4"/>
      <c r="BD3429" s="4"/>
      <c r="BE3429" s="4"/>
      <c r="BF3429" s="4"/>
      <c r="BG3429" s="4"/>
      <c r="BH3429" s="4"/>
      <c r="BI3429" s="4"/>
      <c r="BJ3429" s="4"/>
      <c r="BK3429" s="4"/>
      <c r="BL3429" s="4"/>
      <c r="BM3429" s="4"/>
      <c r="BN3429" s="4"/>
      <c r="BO3429" s="4"/>
      <c r="BP3429" s="4"/>
      <c r="BQ3429" s="4"/>
      <c r="BR3429" s="4"/>
      <c r="BS3429" s="4"/>
      <c r="BT3429" s="4"/>
      <c r="BU3429" s="4"/>
      <c r="BV3429" s="4"/>
      <c r="BW3429" s="4"/>
      <c r="BZ3429" s="7"/>
      <c r="CF3429" s="7"/>
      <c r="CG3429" s="14"/>
      <c r="CH3429" s="7"/>
      <c r="CI3429" s="14"/>
      <c r="CJ3429" s="7"/>
      <c r="CK3429" s="14"/>
      <c r="CL3429" s="7"/>
      <c r="CM3429" s="14"/>
    </row>
    <row r="3430" spans="1:91" x14ac:dyDescent="0.3">
      <c r="A3430" s="10">
        <v>151</v>
      </c>
      <c r="B3430" s="36" t="s">
        <v>860</v>
      </c>
      <c r="G3430" s="36" t="s">
        <v>8855</v>
      </c>
      <c r="K3430" s="7"/>
      <c r="L3430" s="7" t="s">
        <v>834</v>
      </c>
      <c r="M3430" s="7" t="s">
        <v>618</v>
      </c>
      <c r="N3430" s="4"/>
      <c r="O3430" s="4"/>
      <c r="P3430" s="4"/>
      <c r="Q3430" s="4"/>
      <c r="R3430" s="4"/>
      <c r="S3430" s="4"/>
      <c r="T3430" s="4"/>
      <c r="U3430" s="4"/>
      <c r="V3430" s="4"/>
      <c r="W3430" s="4"/>
      <c r="X3430" s="4"/>
      <c r="Y3430" s="4"/>
      <c r="Z3430" s="4"/>
      <c r="AA3430" s="4"/>
      <c r="AB3430" s="4"/>
      <c r="AC3430" s="4"/>
      <c r="AD3430" s="4"/>
      <c r="AE3430" s="4"/>
      <c r="AF3430" s="4"/>
      <c r="AG3430" s="4"/>
      <c r="AH3430" s="4"/>
      <c r="AI3430" s="4"/>
      <c r="AJ3430" s="4"/>
      <c r="AK3430" s="4"/>
      <c r="AL3430" s="4"/>
      <c r="AM3430" s="4"/>
      <c r="AN3430" s="4"/>
      <c r="AO3430" s="4"/>
      <c r="AP3430" s="4"/>
      <c r="AQ3430" s="4"/>
      <c r="AR3430" s="4"/>
      <c r="AS3430" s="4"/>
      <c r="AT3430" s="4"/>
      <c r="AU3430" s="4"/>
      <c r="AV3430" s="4"/>
      <c r="AW3430" s="4"/>
      <c r="AX3430" s="4"/>
      <c r="AY3430" s="4"/>
      <c r="AZ3430" s="4"/>
      <c r="BA3430" s="4"/>
      <c r="BB3430" s="4"/>
      <c r="BC3430" s="4"/>
      <c r="BD3430" s="4"/>
      <c r="BE3430" s="4"/>
      <c r="BF3430" s="4"/>
      <c r="BG3430" s="4"/>
      <c r="BH3430" s="4"/>
      <c r="BI3430" s="4"/>
      <c r="BJ3430" s="4"/>
      <c r="BK3430" s="4"/>
      <c r="BL3430" s="4"/>
      <c r="BM3430" s="4"/>
      <c r="BN3430" s="4"/>
      <c r="BO3430" s="4"/>
      <c r="BP3430" s="4"/>
      <c r="BQ3430" s="4"/>
      <c r="BR3430" s="4"/>
      <c r="BS3430" s="4"/>
      <c r="BT3430" s="4"/>
      <c r="BU3430" s="4"/>
      <c r="BV3430" s="4"/>
      <c r="BW3430" s="4"/>
      <c r="BZ3430" s="7"/>
      <c r="CF3430" s="7"/>
      <c r="CG3430" s="14"/>
      <c r="CH3430" s="7"/>
      <c r="CI3430" s="14"/>
      <c r="CJ3430" s="7"/>
      <c r="CK3430" s="14"/>
      <c r="CL3430" s="7"/>
      <c r="CM3430" s="14"/>
    </row>
    <row r="3431" spans="1:91" x14ac:dyDescent="0.3">
      <c r="A3431" s="10">
        <v>151</v>
      </c>
      <c r="B3431" s="36" t="s">
        <v>886</v>
      </c>
      <c r="G3431" s="36" t="s">
        <v>8856</v>
      </c>
      <c r="K3431" s="7"/>
      <c r="L3431" s="7" t="s">
        <v>834</v>
      </c>
      <c r="M3431" s="7" t="s">
        <v>696</v>
      </c>
      <c r="N3431" s="4"/>
      <c r="O3431" s="4"/>
      <c r="P3431" s="4"/>
      <c r="Q3431" s="4"/>
      <c r="R3431" s="4"/>
      <c r="S3431" s="4"/>
      <c r="T3431" s="4"/>
      <c r="U3431" s="4"/>
      <c r="V3431" s="4"/>
      <c r="W3431" s="4"/>
      <c r="X3431" s="4"/>
      <c r="Y3431" s="4"/>
      <c r="Z3431" s="4"/>
      <c r="AA3431" s="4"/>
      <c r="AB3431" s="4"/>
      <c r="AC3431" s="4"/>
      <c r="AD3431" s="4"/>
      <c r="AE3431" s="4"/>
      <c r="AF3431" s="4"/>
      <c r="AG3431" s="4"/>
      <c r="AH3431" s="4"/>
      <c r="AI3431" s="4"/>
      <c r="AJ3431" s="4"/>
      <c r="AK3431" s="4"/>
      <c r="AL3431" s="4"/>
      <c r="AM3431" s="4"/>
      <c r="AN3431" s="4"/>
      <c r="AO3431" s="4"/>
      <c r="AP3431" s="4"/>
      <c r="AQ3431" s="4"/>
      <c r="AR3431" s="4"/>
      <c r="AS3431" s="4"/>
      <c r="AT3431" s="4"/>
      <c r="AU3431" s="4"/>
      <c r="AV3431" s="4"/>
      <c r="AW3431" s="4"/>
      <c r="AX3431" s="4"/>
      <c r="AY3431" s="4"/>
      <c r="AZ3431" s="4"/>
      <c r="BA3431" s="4"/>
      <c r="BB3431" s="4"/>
      <c r="BC3431" s="4"/>
      <c r="BD3431" s="4"/>
      <c r="BE3431" s="4"/>
      <c r="BF3431" s="4"/>
      <c r="BG3431" s="4"/>
      <c r="BH3431" s="4"/>
      <c r="BI3431" s="4"/>
      <c r="BJ3431" s="4"/>
      <c r="BK3431" s="4"/>
      <c r="BL3431" s="4"/>
      <c r="BM3431" s="4"/>
      <c r="BN3431" s="4"/>
      <c r="BO3431" s="4"/>
      <c r="BP3431" s="4"/>
      <c r="BQ3431" s="4"/>
      <c r="BR3431" s="4"/>
      <c r="BS3431" s="4"/>
      <c r="BT3431" s="4"/>
      <c r="BU3431" s="4"/>
      <c r="BV3431" s="4"/>
      <c r="BW3431" s="4"/>
      <c r="BZ3431" s="7"/>
      <c r="CF3431" s="7"/>
      <c r="CG3431" s="14"/>
      <c r="CH3431" s="7"/>
      <c r="CI3431" s="14"/>
      <c r="CJ3431" s="7"/>
      <c r="CK3431" s="14"/>
      <c r="CL3431" s="7"/>
      <c r="CM3431" s="14"/>
    </row>
    <row r="3432" spans="1:91" x14ac:dyDescent="0.3">
      <c r="A3432" s="10">
        <v>151</v>
      </c>
      <c r="B3432" s="36" t="s">
        <v>1961</v>
      </c>
      <c r="G3432" s="36" t="s">
        <v>8857</v>
      </c>
      <c r="K3432" s="7"/>
      <c r="L3432" s="7" t="s">
        <v>834</v>
      </c>
      <c r="M3432" s="7" t="s">
        <v>624</v>
      </c>
      <c r="N3432" s="4"/>
      <c r="O3432" s="4"/>
      <c r="P3432" s="4"/>
      <c r="Q3432" s="4"/>
      <c r="R3432" s="4"/>
      <c r="S3432" s="4"/>
      <c r="T3432" s="4"/>
      <c r="U3432" s="4"/>
      <c r="V3432" s="4"/>
      <c r="W3432" s="4"/>
      <c r="X3432" s="4"/>
      <c r="Y3432" s="4"/>
      <c r="Z3432" s="4"/>
      <c r="AA3432" s="4"/>
      <c r="AB3432" s="4"/>
      <c r="AC3432" s="4"/>
      <c r="AD3432" s="4"/>
      <c r="AE3432" s="4"/>
      <c r="AF3432" s="4"/>
      <c r="AG3432" s="4"/>
      <c r="AH3432" s="4"/>
      <c r="AI3432" s="4"/>
      <c r="AJ3432" s="4"/>
      <c r="AK3432" s="4"/>
      <c r="AL3432" s="4"/>
      <c r="AM3432" s="4"/>
      <c r="AN3432" s="4"/>
      <c r="AO3432" s="4"/>
      <c r="AP3432" s="4"/>
      <c r="AQ3432" s="4"/>
      <c r="AR3432" s="4"/>
      <c r="AS3432" s="4"/>
      <c r="AT3432" s="4"/>
      <c r="AU3432" s="4"/>
      <c r="AV3432" s="4"/>
      <c r="AW3432" s="4"/>
      <c r="AX3432" s="4"/>
      <c r="AY3432" s="4"/>
      <c r="AZ3432" s="4"/>
      <c r="BA3432" s="4"/>
      <c r="BB3432" s="4"/>
      <c r="BC3432" s="4"/>
      <c r="BD3432" s="4"/>
      <c r="BE3432" s="4"/>
      <c r="BF3432" s="4"/>
      <c r="BG3432" s="4"/>
      <c r="BH3432" s="4"/>
      <c r="BI3432" s="4"/>
      <c r="BJ3432" s="4"/>
      <c r="BK3432" s="4"/>
      <c r="BL3432" s="4"/>
      <c r="BM3432" s="4"/>
      <c r="BN3432" s="4"/>
      <c r="BO3432" s="4"/>
      <c r="BP3432" s="4"/>
      <c r="BQ3432" s="4"/>
      <c r="BR3432" s="4"/>
      <c r="BS3432" s="4"/>
      <c r="BT3432" s="4"/>
      <c r="BU3432" s="4"/>
      <c r="BV3432" s="4"/>
      <c r="BW3432" s="4"/>
      <c r="BZ3432" s="7"/>
      <c r="CF3432" s="7"/>
      <c r="CG3432" s="14"/>
      <c r="CH3432" s="7"/>
      <c r="CI3432" s="14"/>
      <c r="CJ3432" s="7"/>
      <c r="CK3432" s="14"/>
      <c r="CL3432" s="7"/>
      <c r="CM3432" s="14"/>
    </row>
    <row r="3433" spans="1:91" x14ac:dyDescent="0.3">
      <c r="A3433" s="10">
        <v>151</v>
      </c>
      <c r="B3433" s="36" t="s">
        <v>1058</v>
      </c>
      <c r="E3433" t="s">
        <v>953</v>
      </c>
      <c r="G3433" s="36" t="s">
        <v>8858</v>
      </c>
      <c r="K3433" s="7"/>
      <c r="L3433" s="7" t="s">
        <v>834</v>
      </c>
      <c r="M3433" s="7" t="s">
        <v>603</v>
      </c>
      <c r="N3433" s="4"/>
      <c r="O3433" s="4"/>
      <c r="P3433" s="4"/>
      <c r="Q3433" s="4"/>
      <c r="R3433" s="4"/>
      <c r="S3433" s="4"/>
      <c r="T3433" s="4"/>
      <c r="U3433" s="4"/>
      <c r="V3433" s="4"/>
      <c r="W3433" s="4"/>
      <c r="X3433" s="4"/>
      <c r="Y3433" s="4"/>
      <c r="Z3433" s="4"/>
      <c r="AA3433" s="4"/>
      <c r="AB3433" s="4"/>
      <c r="AC3433" s="4"/>
      <c r="AD3433" s="4"/>
      <c r="AE3433" s="4"/>
      <c r="AF3433" s="4"/>
      <c r="AG3433" s="4"/>
      <c r="AH3433" s="4"/>
      <c r="AI3433" s="4"/>
      <c r="AJ3433" s="4"/>
      <c r="AK3433" s="4"/>
      <c r="AL3433" s="4"/>
      <c r="AM3433" s="4"/>
      <c r="AN3433" s="4"/>
      <c r="AO3433" s="4"/>
      <c r="AP3433" s="4"/>
      <c r="AQ3433" s="4"/>
      <c r="AR3433" s="4"/>
      <c r="AS3433" s="4"/>
      <c r="AT3433" s="4"/>
      <c r="AU3433" s="4"/>
      <c r="AV3433" s="4"/>
      <c r="AW3433" s="4"/>
      <c r="AX3433" s="4"/>
      <c r="AY3433" s="4"/>
      <c r="AZ3433" s="4"/>
      <c r="BA3433" s="4"/>
      <c r="BB3433" s="4"/>
      <c r="BC3433" s="4"/>
      <c r="BD3433" s="4"/>
      <c r="BE3433" s="4"/>
      <c r="BF3433" s="4"/>
      <c r="BG3433" s="4"/>
      <c r="BH3433" s="4"/>
      <c r="BI3433" s="4"/>
      <c r="BJ3433" s="4"/>
      <c r="BK3433" s="4"/>
      <c r="BL3433" s="4"/>
      <c r="BM3433" s="4"/>
      <c r="BN3433" s="4"/>
      <c r="BO3433" s="4"/>
      <c r="BP3433" s="4"/>
      <c r="BQ3433" s="4"/>
      <c r="BR3433" s="4"/>
      <c r="BS3433" s="4"/>
      <c r="BT3433" s="4"/>
      <c r="BU3433" s="4"/>
      <c r="BV3433" s="4"/>
      <c r="BW3433" s="4"/>
      <c r="BZ3433" s="7"/>
      <c r="CF3433" s="7"/>
      <c r="CG3433" s="14"/>
      <c r="CH3433" s="7"/>
      <c r="CI3433" s="14"/>
      <c r="CJ3433" s="7"/>
      <c r="CK3433" s="14"/>
      <c r="CL3433" s="7"/>
      <c r="CM3433" s="14"/>
    </row>
    <row r="3434" spans="1:91" x14ac:dyDescent="0.3">
      <c r="A3434" s="10">
        <v>151</v>
      </c>
      <c r="B3434" s="36" t="s">
        <v>1058</v>
      </c>
      <c r="E3434" t="s">
        <v>953</v>
      </c>
      <c r="G3434" s="36" t="s">
        <v>8859</v>
      </c>
      <c r="K3434" s="7"/>
      <c r="L3434" s="7" t="s">
        <v>834</v>
      </c>
      <c r="M3434" s="7" t="s">
        <v>603</v>
      </c>
      <c r="N3434" s="4"/>
      <c r="O3434" s="4"/>
      <c r="P3434" s="4"/>
      <c r="Q3434" s="4"/>
      <c r="R3434" s="4"/>
      <c r="S3434" s="4"/>
      <c r="T3434" s="4"/>
      <c r="U3434" s="4"/>
      <c r="V3434" s="4"/>
      <c r="W3434" s="4"/>
      <c r="X3434" s="4"/>
      <c r="Y3434" s="4"/>
      <c r="Z3434" s="4"/>
      <c r="AA3434" s="4"/>
      <c r="AB3434" s="4"/>
      <c r="AC3434" s="4"/>
      <c r="AD3434" s="4"/>
      <c r="AE3434" s="4"/>
      <c r="AF3434" s="4"/>
      <c r="AG3434" s="4"/>
      <c r="AH3434" s="4"/>
      <c r="AI3434" s="4"/>
      <c r="AJ3434" s="4"/>
      <c r="AK3434" s="4"/>
      <c r="AL3434" s="4"/>
      <c r="AM3434" s="4"/>
      <c r="AN3434" s="4"/>
      <c r="AO3434" s="4"/>
      <c r="AP3434" s="4"/>
      <c r="AQ3434" s="4"/>
      <c r="AR3434" s="4"/>
      <c r="AS3434" s="4"/>
      <c r="AT3434" s="4"/>
      <c r="AU3434" s="4"/>
      <c r="AV3434" s="4"/>
      <c r="AW3434" s="4"/>
      <c r="AX3434" s="4"/>
      <c r="AY3434" s="4"/>
      <c r="AZ3434" s="4"/>
      <c r="BA3434" s="4"/>
      <c r="BB3434" s="4"/>
      <c r="BC3434" s="4"/>
      <c r="BD3434" s="4"/>
      <c r="BE3434" s="4"/>
      <c r="BF3434" s="4"/>
      <c r="BG3434" s="4"/>
      <c r="BH3434" s="4"/>
      <c r="BI3434" s="4"/>
      <c r="BJ3434" s="4"/>
      <c r="BK3434" s="4"/>
      <c r="BL3434" s="4"/>
      <c r="BM3434" s="4"/>
      <c r="BN3434" s="4"/>
      <c r="BO3434" s="4"/>
      <c r="BP3434" s="4"/>
      <c r="BQ3434" s="4"/>
      <c r="BR3434" s="4"/>
      <c r="BS3434" s="4"/>
      <c r="BT3434" s="4"/>
      <c r="BU3434" s="4"/>
      <c r="BV3434" s="4"/>
      <c r="BW3434" s="4"/>
      <c r="BZ3434" s="7"/>
      <c r="CF3434" s="7"/>
      <c r="CG3434" s="14"/>
      <c r="CH3434" s="7"/>
      <c r="CI3434" s="14"/>
      <c r="CJ3434" s="7"/>
      <c r="CK3434" s="14"/>
      <c r="CL3434" s="7"/>
      <c r="CM3434" s="14"/>
    </row>
    <row r="3435" spans="1:91" x14ac:dyDescent="0.3">
      <c r="A3435" s="10">
        <v>151</v>
      </c>
      <c r="B3435" s="36" t="s">
        <v>1058</v>
      </c>
      <c r="E3435" t="s">
        <v>953</v>
      </c>
      <c r="G3435" s="36" t="s">
        <v>8860</v>
      </c>
      <c r="K3435" s="7"/>
      <c r="L3435" s="7" t="s">
        <v>834</v>
      </c>
      <c r="M3435" s="7" t="s">
        <v>603</v>
      </c>
      <c r="N3435" s="4"/>
      <c r="O3435" s="4"/>
      <c r="P3435" s="4"/>
      <c r="Q3435" s="4"/>
      <c r="R3435" s="4"/>
      <c r="S3435" s="4"/>
      <c r="T3435" s="4"/>
      <c r="U3435" s="4"/>
      <c r="V3435" s="4"/>
      <c r="W3435" s="4"/>
      <c r="X3435" s="4"/>
      <c r="Y3435" s="4"/>
      <c r="Z3435" s="4"/>
      <c r="AA3435" s="4"/>
      <c r="AB3435" s="4"/>
      <c r="AC3435" s="4"/>
      <c r="AD3435" s="4"/>
      <c r="AE3435" s="4"/>
      <c r="AF3435" s="4"/>
      <c r="AG3435" s="4"/>
      <c r="AH3435" s="4"/>
      <c r="AI3435" s="4"/>
      <c r="AJ3435" s="4"/>
      <c r="AK3435" s="4"/>
      <c r="AL3435" s="4"/>
      <c r="AM3435" s="4"/>
      <c r="AN3435" s="4"/>
      <c r="AO3435" s="4"/>
      <c r="AP3435" s="4"/>
      <c r="AQ3435" s="4"/>
      <c r="AR3435" s="4"/>
      <c r="AS3435" s="4"/>
      <c r="AT3435" s="4"/>
      <c r="AU3435" s="4"/>
      <c r="AV3435" s="4"/>
      <c r="AW3435" s="4"/>
      <c r="AX3435" s="4"/>
      <c r="AY3435" s="4"/>
      <c r="AZ3435" s="4"/>
      <c r="BA3435" s="4"/>
      <c r="BB3435" s="4"/>
      <c r="BC3435" s="4"/>
      <c r="BD3435" s="4"/>
      <c r="BE3435" s="4"/>
      <c r="BF3435" s="4"/>
      <c r="BG3435" s="4"/>
      <c r="BH3435" s="4"/>
      <c r="BI3435" s="4"/>
      <c r="BJ3435" s="4"/>
      <c r="BK3435" s="4"/>
      <c r="BL3435" s="4"/>
      <c r="BM3435" s="4"/>
      <c r="BN3435" s="4"/>
      <c r="BO3435" s="4"/>
      <c r="BP3435" s="4"/>
      <c r="BQ3435" s="4"/>
      <c r="BR3435" s="4"/>
      <c r="BS3435" s="4"/>
      <c r="BT3435" s="4"/>
      <c r="BU3435" s="4"/>
      <c r="BV3435" s="4"/>
      <c r="BW3435" s="4"/>
      <c r="BZ3435" s="7"/>
      <c r="CF3435" s="7"/>
      <c r="CG3435" s="14"/>
      <c r="CH3435" s="7"/>
      <c r="CI3435" s="14"/>
      <c r="CJ3435" s="7"/>
      <c r="CK3435" s="14"/>
      <c r="CL3435" s="7"/>
      <c r="CM3435" s="14"/>
    </row>
    <row r="3436" spans="1:91" x14ac:dyDescent="0.3">
      <c r="A3436" s="10">
        <v>151</v>
      </c>
      <c r="B3436" s="36" t="s">
        <v>1058</v>
      </c>
      <c r="E3436" t="s">
        <v>953</v>
      </c>
      <c r="G3436" s="36" t="s">
        <v>8861</v>
      </c>
      <c r="K3436" s="7"/>
      <c r="L3436" s="7" t="s">
        <v>834</v>
      </c>
      <c r="M3436" s="7" t="s">
        <v>603</v>
      </c>
      <c r="N3436" s="4"/>
      <c r="O3436" s="4"/>
      <c r="P3436" s="4"/>
      <c r="Q3436" s="4"/>
      <c r="R3436" s="4"/>
      <c r="S3436" s="4"/>
      <c r="T3436" s="4"/>
      <c r="U3436" s="4"/>
      <c r="V3436" s="4"/>
      <c r="W3436" s="4"/>
      <c r="X3436" s="4"/>
      <c r="Y3436" s="4"/>
      <c r="Z3436" s="4"/>
      <c r="AA3436" s="4"/>
      <c r="AB3436" s="4"/>
      <c r="AC3436" s="4"/>
      <c r="AD3436" s="4"/>
      <c r="AE3436" s="4"/>
      <c r="AF3436" s="4"/>
      <c r="AG3436" s="4"/>
      <c r="AH3436" s="4"/>
      <c r="AI3436" s="4"/>
      <c r="AJ3436" s="4"/>
      <c r="AK3436" s="4"/>
      <c r="AL3436" s="4"/>
      <c r="AM3436" s="4"/>
      <c r="AN3436" s="4"/>
      <c r="AO3436" s="4"/>
      <c r="AP3436" s="4"/>
      <c r="AQ3436" s="4"/>
      <c r="AR3436" s="4"/>
      <c r="AS3436" s="4"/>
      <c r="AT3436" s="4"/>
      <c r="AU3436" s="4"/>
      <c r="AV3436" s="4"/>
      <c r="AW3436" s="4"/>
      <c r="AX3436" s="4"/>
      <c r="AY3436" s="4"/>
      <c r="AZ3436" s="4"/>
      <c r="BA3436" s="4"/>
      <c r="BB3436" s="4"/>
      <c r="BC3436" s="4"/>
      <c r="BD3436" s="4"/>
      <c r="BE3436" s="4"/>
      <c r="BF3436" s="4"/>
      <c r="BG3436" s="4"/>
      <c r="BH3436" s="4"/>
      <c r="BI3436" s="4"/>
      <c r="BJ3436" s="4"/>
      <c r="BK3436" s="4"/>
      <c r="BL3436" s="4"/>
      <c r="BM3436" s="4"/>
      <c r="BN3436" s="4"/>
      <c r="BO3436" s="4"/>
      <c r="BP3436" s="4"/>
      <c r="BQ3436" s="4"/>
      <c r="BR3436" s="4"/>
      <c r="BS3436" s="4"/>
      <c r="BT3436" s="4"/>
      <c r="BU3436" s="4"/>
      <c r="BV3436" s="4"/>
      <c r="BW3436" s="4"/>
      <c r="BZ3436" s="7"/>
      <c r="CF3436" s="7"/>
      <c r="CG3436" s="14"/>
      <c r="CH3436" s="7"/>
      <c r="CI3436" s="14"/>
      <c r="CJ3436" s="7"/>
      <c r="CK3436" s="14"/>
      <c r="CL3436" s="7"/>
      <c r="CM3436" s="14"/>
    </row>
    <row r="3437" spans="1:91" x14ac:dyDescent="0.3">
      <c r="A3437" s="10">
        <v>151</v>
      </c>
      <c r="B3437" s="36" t="s">
        <v>1058</v>
      </c>
      <c r="E3437" t="s">
        <v>953</v>
      </c>
      <c r="G3437" s="36" t="s">
        <v>8862</v>
      </c>
      <c r="K3437" s="7"/>
      <c r="L3437" s="7" t="s">
        <v>834</v>
      </c>
      <c r="M3437" s="7" t="s">
        <v>603</v>
      </c>
      <c r="N3437" s="4"/>
      <c r="O3437" s="4"/>
      <c r="P3437" s="4"/>
      <c r="Q3437" s="4"/>
      <c r="R3437" s="4"/>
      <c r="S3437" s="4"/>
      <c r="T3437" s="4"/>
      <c r="U3437" s="4"/>
      <c r="V3437" s="4"/>
      <c r="W3437" s="4"/>
      <c r="X3437" s="4"/>
      <c r="Y3437" s="4"/>
      <c r="Z3437" s="4"/>
      <c r="AA3437" s="4"/>
      <c r="AB3437" s="4"/>
      <c r="AC3437" s="4"/>
      <c r="AD3437" s="4"/>
      <c r="AE3437" s="4"/>
      <c r="AF3437" s="4"/>
      <c r="AG3437" s="4"/>
      <c r="AH3437" s="4"/>
      <c r="AI3437" s="4"/>
      <c r="AJ3437" s="4"/>
      <c r="AK3437" s="4"/>
      <c r="AL3437" s="4"/>
      <c r="AM3437" s="4"/>
      <c r="AN3437" s="4"/>
      <c r="AO3437" s="4"/>
      <c r="AP3437" s="4"/>
      <c r="AQ3437" s="4"/>
      <c r="AR3437" s="4"/>
      <c r="AS3437" s="4"/>
      <c r="AT3437" s="4"/>
      <c r="AU3437" s="4"/>
      <c r="AV3437" s="4"/>
      <c r="AW3437" s="4"/>
      <c r="AX3437" s="4"/>
      <c r="AY3437" s="4"/>
      <c r="AZ3437" s="4"/>
      <c r="BA3437" s="4"/>
      <c r="BB3437" s="4"/>
      <c r="BC3437" s="4"/>
      <c r="BD3437" s="4"/>
      <c r="BE3437" s="4"/>
      <c r="BF3437" s="4"/>
      <c r="BG3437" s="4"/>
      <c r="BH3437" s="4"/>
      <c r="BI3437" s="4"/>
      <c r="BJ3437" s="4"/>
      <c r="BK3437" s="4"/>
      <c r="BL3437" s="4"/>
      <c r="BM3437" s="4"/>
      <c r="BN3437" s="4"/>
      <c r="BO3437" s="4"/>
      <c r="BP3437" s="4"/>
      <c r="BQ3437" s="4"/>
      <c r="BR3437" s="4"/>
      <c r="BS3437" s="4"/>
      <c r="BT3437" s="4"/>
      <c r="BU3437" s="4"/>
      <c r="BV3437" s="4"/>
      <c r="BW3437" s="4"/>
      <c r="BZ3437" s="7"/>
      <c r="CF3437" s="7"/>
      <c r="CG3437" s="14"/>
      <c r="CH3437" s="7"/>
      <c r="CI3437" s="14"/>
      <c r="CJ3437" s="7"/>
      <c r="CK3437" s="14"/>
      <c r="CL3437" s="7"/>
      <c r="CM3437" s="14"/>
    </row>
    <row r="3438" spans="1:91" x14ac:dyDescent="0.3">
      <c r="A3438" s="10">
        <v>151</v>
      </c>
      <c r="B3438" s="36" t="s">
        <v>1058</v>
      </c>
      <c r="G3438" s="36" t="s">
        <v>8863</v>
      </c>
      <c r="K3438" s="7"/>
      <c r="L3438" s="7" t="s">
        <v>834</v>
      </c>
      <c r="M3438" s="7" t="s">
        <v>684</v>
      </c>
      <c r="N3438" s="4"/>
      <c r="O3438" s="4"/>
      <c r="P3438" s="4"/>
      <c r="Q3438" s="4"/>
      <c r="R3438" s="4"/>
      <c r="S3438" s="4"/>
      <c r="T3438" s="4"/>
      <c r="U3438" s="4"/>
      <c r="V3438" s="4"/>
      <c r="W3438" s="4"/>
      <c r="X3438" s="4"/>
      <c r="Y3438" s="4"/>
      <c r="Z3438" s="4"/>
      <c r="AA3438" s="4"/>
      <c r="AB3438" s="4"/>
      <c r="AC3438" s="4"/>
      <c r="AD3438" s="4"/>
      <c r="AE3438" s="4"/>
      <c r="AF3438" s="4"/>
      <c r="AG3438" s="4"/>
      <c r="AH3438" s="4"/>
      <c r="AI3438" s="4"/>
      <c r="AJ3438" s="4"/>
      <c r="AK3438" s="4"/>
      <c r="AL3438" s="4"/>
      <c r="AM3438" s="4"/>
      <c r="AN3438" s="4"/>
      <c r="AO3438" s="4"/>
      <c r="AP3438" s="4"/>
      <c r="AQ3438" s="4"/>
      <c r="AR3438" s="4"/>
      <c r="AS3438" s="4"/>
      <c r="AT3438" s="4"/>
      <c r="AU3438" s="4"/>
      <c r="AV3438" s="4"/>
      <c r="AW3438" s="4"/>
      <c r="AX3438" s="4"/>
      <c r="AY3438" s="4"/>
      <c r="AZ3438" s="4"/>
      <c r="BA3438" s="4"/>
      <c r="BB3438" s="4"/>
      <c r="BC3438" s="4"/>
      <c r="BD3438" s="4"/>
      <c r="BE3438" s="4"/>
      <c r="BF3438" s="4"/>
      <c r="BG3438" s="4"/>
      <c r="BH3438" s="4"/>
      <c r="BI3438" s="4"/>
      <c r="BJ3438" s="4"/>
      <c r="BK3438" s="4"/>
      <c r="BL3438" s="4"/>
      <c r="BM3438" s="4"/>
      <c r="BN3438" s="4"/>
      <c r="BO3438" s="4"/>
      <c r="BP3438" s="4"/>
      <c r="BQ3438" s="4"/>
      <c r="BR3438" s="4"/>
      <c r="BS3438" s="4"/>
      <c r="BT3438" s="4"/>
      <c r="BU3438" s="4"/>
      <c r="BV3438" s="4"/>
      <c r="BW3438" s="4"/>
      <c r="BZ3438" s="7"/>
      <c r="CF3438" s="7"/>
      <c r="CG3438" s="14"/>
      <c r="CH3438" s="7"/>
      <c r="CI3438" s="14"/>
      <c r="CJ3438" s="7"/>
      <c r="CK3438" s="14"/>
      <c r="CL3438" s="7"/>
      <c r="CM3438" s="14"/>
    </row>
    <row r="3439" spans="1:91" x14ac:dyDescent="0.3">
      <c r="A3439" s="10">
        <v>151</v>
      </c>
      <c r="B3439" s="36" t="s">
        <v>1036</v>
      </c>
      <c r="G3439" s="36" t="s">
        <v>8864</v>
      </c>
      <c r="K3439" s="7"/>
      <c r="L3439" s="7" t="s">
        <v>834</v>
      </c>
      <c r="M3439" s="7" t="s">
        <v>618</v>
      </c>
      <c r="N3439" s="4"/>
      <c r="O3439" s="4"/>
      <c r="P3439" s="4"/>
      <c r="Q3439" s="4"/>
      <c r="R3439" s="4"/>
      <c r="S3439" s="4"/>
      <c r="T3439" s="4"/>
      <c r="U3439" s="4"/>
      <c r="V3439" s="4"/>
      <c r="W3439" s="4"/>
      <c r="X3439" s="4"/>
      <c r="Y3439" s="4"/>
      <c r="Z3439" s="4"/>
      <c r="AA3439" s="4"/>
      <c r="AB3439" s="4"/>
      <c r="AC3439" s="4"/>
      <c r="AD3439" s="4"/>
      <c r="AE3439" s="4"/>
      <c r="AF3439" s="4"/>
      <c r="AG3439" s="4"/>
      <c r="AH3439" s="4"/>
      <c r="AI3439" s="4"/>
      <c r="AJ3439" s="4"/>
      <c r="AK3439" s="4"/>
      <c r="AL3439" s="4"/>
      <c r="AM3439" s="4"/>
      <c r="AN3439" s="4"/>
      <c r="AO3439" s="4"/>
      <c r="AP3439" s="4"/>
      <c r="AQ3439" s="4"/>
      <c r="AR3439" s="4"/>
      <c r="AS3439" s="4"/>
      <c r="AT3439" s="4"/>
      <c r="AU3439" s="4"/>
      <c r="AV3439" s="4"/>
      <c r="AW3439" s="4"/>
      <c r="AX3439" s="4"/>
      <c r="AY3439" s="4"/>
      <c r="AZ3439" s="4"/>
      <c r="BA3439" s="4"/>
      <c r="BB3439" s="4"/>
      <c r="BC3439" s="4"/>
      <c r="BD3439" s="4"/>
      <c r="BE3439" s="4"/>
      <c r="BF3439" s="4"/>
      <c r="BG3439" s="4"/>
      <c r="BH3439" s="4"/>
      <c r="BI3439" s="4"/>
      <c r="BJ3439" s="4"/>
      <c r="BK3439" s="4"/>
      <c r="BL3439" s="4"/>
      <c r="BM3439" s="4"/>
      <c r="BN3439" s="4"/>
      <c r="BO3439" s="4"/>
      <c r="BP3439" s="4"/>
      <c r="BQ3439" s="4"/>
      <c r="BR3439" s="4"/>
      <c r="BS3439" s="4"/>
      <c r="BT3439" s="4"/>
      <c r="BU3439" s="4"/>
      <c r="BV3439" s="4"/>
      <c r="BW3439" s="4"/>
      <c r="BZ3439" s="7"/>
      <c r="CF3439" s="7"/>
      <c r="CG3439" s="14"/>
      <c r="CH3439" s="7"/>
      <c r="CI3439" s="14"/>
      <c r="CJ3439" s="7"/>
      <c r="CK3439" s="14"/>
      <c r="CL3439" s="7"/>
      <c r="CM3439" s="14"/>
    </row>
    <row r="3440" spans="1:91" x14ac:dyDescent="0.3">
      <c r="A3440" s="10">
        <v>151</v>
      </c>
      <c r="B3440" s="36" t="s">
        <v>860</v>
      </c>
      <c r="G3440" s="36" t="s">
        <v>8865</v>
      </c>
      <c r="K3440" s="7"/>
      <c r="L3440" s="7" t="s">
        <v>834</v>
      </c>
      <c r="M3440" s="7" t="s">
        <v>696</v>
      </c>
      <c r="N3440" s="4"/>
      <c r="O3440" s="4"/>
      <c r="P3440" s="4"/>
      <c r="Q3440" s="4"/>
      <c r="R3440" s="4"/>
      <c r="S3440" s="4"/>
      <c r="T3440" s="4"/>
      <c r="U3440" s="4"/>
      <c r="V3440" s="4"/>
      <c r="W3440" s="4"/>
      <c r="X3440" s="4"/>
      <c r="Y3440" s="4"/>
      <c r="Z3440" s="4"/>
      <c r="AA3440" s="4"/>
      <c r="AB3440" s="4"/>
      <c r="AC3440" s="4"/>
      <c r="AD3440" s="4"/>
      <c r="AE3440" s="4"/>
      <c r="AF3440" s="4"/>
      <c r="AG3440" s="4"/>
      <c r="AH3440" s="4"/>
      <c r="AI3440" s="4"/>
      <c r="AJ3440" s="4"/>
      <c r="AK3440" s="4"/>
      <c r="AL3440" s="4"/>
      <c r="AM3440" s="4"/>
      <c r="AN3440" s="4"/>
      <c r="AO3440" s="4"/>
      <c r="AP3440" s="4"/>
      <c r="AQ3440" s="4"/>
      <c r="AR3440" s="4"/>
      <c r="AS3440" s="4"/>
      <c r="AT3440" s="4"/>
      <c r="AU3440" s="4"/>
      <c r="AV3440" s="4"/>
      <c r="AW3440" s="4"/>
      <c r="AX3440" s="4"/>
      <c r="AY3440" s="4"/>
      <c r="AZ3440" s="4"/>
      <c r="BA3440" s="4"/>
      <c r="BB3440" s="4"/>
      <c r="BC3440" s="4"/>
      <c r="BD3440" s="4"/>
      <c r="BE3440" s="4"/>
      <c r="BF3440" s="4"/>
      <c r="BG3440" s="4"/>
      <c r="BH3440" s="4"/>
      <c r="BI3440" s="4"/>
      <c r="BJ3440" s="4"/>
      <c r="BK3440" s="4"/>
      <c r="BL3440" s="4"/>
      <c r="BM3440" s="4"/>
      <c r="BN3440" s="4"/>
      <c r="BO3440" s="4"/>
      <c r="BP3440" s="4"/>
      <c r="BQ3440" s="4"/>
      <c r="BR3440" s="4"/>
      <c r="BS3440" s="4"/>
      <c r="BT3440" s="4"/>
      <c r="BU3440" s="4"/>
      <c r="BV3440" s="4"/>
      <c r="BW3440" s="4"/>
      <c r="BZ3440" s="7"/>
      <c r="CF3440" s="7"/>
      <c r="CG3440" s="14"/>
      <c r="CH3440" s="7"/>
      <c r="CI3440" s="14"/>
      <c r="CJ3440" s="7"/>
      <c r="CK3440" s="14"/>
      <c r="CL3440" s="7"/>
      <c r="CM3440" s="14"/>
    </row>
    <row r="3441" spans="1:91" x14ac:dyDescent="0.3">
      <c r="A3441" s="10">
        <v>151</v>
      </c>
      <c r="B3441" s="36" t="s">
        <v>860</v>
      </c>
      <c r="G3441" s="36" t="s">
        <v>8866</v>
      </c>
      <c r="K3441" s="7"/>
      <c r="L3441" s="7" t="s">
        <v>834</v>
      </c>
      <c r="M3441" s="7" t="s">
        <v>696</v>
      </c>
      <c r="N3441" s="4"/>
      <c r="O3441" s="4"/>
      <c r="P3441" s="4"/>
      <c r="Q3441" s="4"/>
      <c r="R3441" s="4"/>
      <c r="S3441" s="4"/>
      <c r="T3441" s="4"/>
      <c r="U3441" s="4"/>
      <c r="V3441" s="4"/>
      <c r="W3441" s="4"/>
      <c r="X3441" s="4"/>
      <c r="Y3441" s="4"/>
      <c r="Z3441" s="4"/>
      <c r="AA3441" s="4"/>
      <c r="AB3441" s="4"/>
      <c r="AC3441" s="4"/>
      <c r="AD3441" s="4"/>
      <c r="AE3441" s="4"/>
      <c r="AF3441" s="4"/>
      <c r="AG3441" s="4"/>
      <c r="AH3441" s="4"/>
      <c r="AI3441" s="4"/>
      <c r="AJ3441" s="4"/>
      <c r="AK3441" s="4"/>
      <c r="AL3441" s="4"/>
      <c r="AM3441" s="4"/>
      <c r="AN3441" s="4"/>
      <c r="AO3441" s="4"/>
      <c r="AP3441" s="4"/>
      <c r="AQ3441" s="4"/>
      <c r="AR3441" s="4"/>
      <c r="AS3441" s="4"/>
      <c r="AT3441" s="4"/>
      <c r="AU3441" s="4"/>
      <c r="AV3441" s="4"/>
      <c r="AW3441" s="4"/>
      <c r="AX3441" s="4"/>
      <c r="AY3441" s="4"/>
      <c r="AZ3441" s="4"/>
      <c r="BA3441" s="4"/>
      <c r="BB3441" s="4"/>
      <c r="BC3441" s="4"/>
      <c r="BD3441" s="4"/>
      <c r="BE3441" s="4"/>
      <c r="BF3441" s="4"/>
      <c r="BG3441" s="4"/>
      <c r="BH3441" s="4"/>
      <c r="BI3441" s="4"/>
      <c r="BJ3441" s="4"/>
      <c r="BK3441" s="4"/>
      <c r="BL3441" s="4"/>
      <c r="BM3441" s="4"/>
      <c r="BN3441" s="4"/>
      <c r="BO3441" s="4"/>
      <c r="BP3441" s="4"/>
      <c r="BQ3441" s="4"/>
      <c r="BR3441" s="4"/>
      <c r="BS3441" s="4"/>
      <c r="BT3441" s="4"/>
      <c r="BU3441" s="4"/>
      <c r="BV3441" s="4"/>
      <c r="BW3441" s="4"/>
      <c r="BZ3441" s="7"/>
      <c r="CF3441" s="7"/>
      <c r="CG3441" s="14"/>
      <c r="CH3441" s="7"/>
      <c r="CI3441" s="14"/>
      <c r="CJ3441" s="7"/>
      <c r="CK3441" s="14"/>
      <c r="CL3441" s="7"/>
      <c r="CM3441" s="14"/>
    </row>
    <row r="3442" spans="1:91" x14ac:dyDescent="0.3">
      <c r="A3442" s="10">
        <v>151</v>
      </c>
      <c r="B3442" s="36" t="s">
        <v>907</v>
      </c>
      <c r="E3442" t="s">
        <v>953</v>
      </c>
      <c r="G3442" s="36" t="s">
        <v>8867</v>
      </c>
      <c r="K3442" s="7"/>
      <c r="L3442" s="7" t="s">
        <v>834</v>
      </c>
      <c r="M3442" s="7" t="s">
        <v>603</v>
      </c>
      <c r="N3442" s="4"/>
      <c r="O3442" s="4"/>
      <c r="P3442" s="4"/>
      <c r="Q3442" s="4"/>
      <c r="R3442" s="4"/>
      <c r="S3442" s="4"/>
      <c r="T3442" s="4"/>
      <c r="U3442" s="4"/>
      <c r="V3442" s="4"/>
      <c r="W3442" s="4"/>
      <c r="X3442" s="4"/>
      <c r="Y3442" s="4"/>
      <c r="Z3442" s="4"/>
      <c r="AA3442" s="4"/>
      <c r="AB3442" s="4"/>
      <c r="AC3442" s="4"/>
      <c r="AD3442" s="4"/>
      <c r="AE3442" s="4"/>
      <c r="AF3442" s="4"/>
      <c r="AG3442" s="4"/>
      <c r="AH3442" s="4"/>
      <c r="AI3442" s="4"/>
      <c r="AJ3442" s="4"/>
      <c r="AK3442" s="4"/>
      <c r="AL3442" s="4"/>
      <c r="AM3442" s="4"/>
      <c r="AN3442" s="4"/>
      <c r="AO3442" s="4"/>
      <c r="AP3442" s="4"/>
      <c r="AQ3442" s="4"/>
      <c r="AR3442" s="4"/>
      <c r="AS3442" s="4"/>
      <c r="AT3442" s="4"/>
      <c r="AU3442" s="4"/>
      <c r="AV3442" s="4"/>
      <c r="AW3442" s="4"/>
      <c r="AX3442" s="4"/>
      <c r="AY3442" s="4"/>
      <c r="AZ3442" s="4"/>
      <c r="BA3442" s="4"/>
      <c r="BB3442" s="4"/>
      <c r="BC3442" s="4"/>
      <c r="BD3442" s="4"/>
      <c r="BE3442" s="4"/>
      <c r="BF3442" s="4"/>
      <c r="BG3442" s="4"/>
      <c r="BH3442" s="4"/>
      <c r="BI3442" s="4"/>
      <c r="BJ3442" s="4"/>
      <c r="BK3442" s="4"/>
      <c r="BL3442" s="4"/>
      <c r="BM3442" s="4"/>
      <c r="BN3442" s="4"/>
      <c r="BO3442" s="4"/>
      <c r="BP3442" s="4"/>
      <c r="BQ3442" s="4"/>
      <c r="BR3442" s="4"/>
      <c r="BS3442" s="4"/>
      <c r="BT3442" s="4"/>
      <c r="BU3442" s="4"/>
      <c r="BV3442" s="4"/>
      <c r="BW3442" s="4"/>
      <c r="BZ3442" s="7"/>
      <c r="CF3442" s="7"/>
      <c r="CG3442" s="14"/>
      <c r="CH3442" s="7"/>
      <c r="CI3442" s="14"/>
      <c r="CJ3442" s="7"/>
      <c r="CK3442" s="14"/>
      <c r="CL3442" s="7"/>
      <c r="CM3442" s="14"/>
    </row>
    <row r="3443" spans="1:91" x14ac:dyDescent="0.3">
      <c r="A3443" s="10">
        <v>151</v>
      </c>
      <c r="B3443" s="36" t="s">
        <v>860</v>
      </c>
      <c r="G3443" s="36" t="s">
        <v>8868</v>
      </c>
      <c r="K3443" s="7"/>
      <c r="L3443" s="7" t="s">
        <v>834</v>
      </c>
      <c r="M3443" s="7" t="s">
        <v>5184</v>
      </c>
      <c r="N3443" s="4"/>
      <c r="O3443" s="4"/>
      <c r="P3443" s="4"/>
      <c r="Q3443" s="4"/>
      <c r="R3443" s="4"/>
      <c r="S3443" s="4"/>
      <c r="T3443" s="4"/>
      <c r="U3443" s="4"/>
      <c r="V3443" s="4"/>
      <c r="W3443" s="4"/>
      <c r="X3443" s="4"/>
      <c r="Y3443" s="4"/>
      <c r="Z3443" s="4"/>
      <c r="AA3443" s="4"/>
      <c r="AB3443" s="4"/>
      <c r="AC3443" s="4"/>
      <c r="AD3443" s="4"/>
      <c r="AE3443" s="4"/>
      <c r="AF3443" s="4"/>
      <c r="AG3443" s="4"/>
      <c r="AH3443" s="4"/>
      <c r="AI3443" s="4"/>
      <c r="AJ3443" s="4"/>
      <c r="AK3443" s="4"/>
      <c r="AL3443" s="4"/>
      <c r="AM3443" s="4"/>
      <c r="AN3443" s="4"/>
      <c r="AO3443" s="4"/>
      <c r="AP3443" s="4"/>
      <c r="AQ3443" s="4"/>
      <c r="AR3443" s="4"/>
      <c r="AS3443" s="4"/>
      <c r="AT3443" s="4"/>
      <c r="AU3443" s="4"/>
      <c r="AV3443" s="4"/>
      <c r="AW3443" s="4"/>
      <c r="AX3443" s="4"/>
      <c r="AY3443" s="4"/>
      <c r="AZ3443" s="4"/>
      <c r="BA3443" s="4"/>
      <c r="BB3443" s="4"/>
      <c r="BC3443" s="4"/>
      <c r="BD3443" s="4"/>
      <c r="BE3443" s="4"/>
      <c r="BF3443" s="4"/>
      <c r="BG3443" s="4"/>
      <c r="BH3443" s="4"/>
      <c r="BI3443" s="4"/>
      <c r="BJ3443" s="4"/>
      <c r="BK3443" s="4"/>
      <c r="BL3443" s="4"/>
      <c r="BM3443" s="4"/>
      <c r="BN3443" s="4"/>
      <c r="BO3443" s="4"/>
      <c r="BP3443" s="4"/>
      <c r="BQ3443" s="4"/>
      <c r="BR3443" s="4"/>
      <c r="BS3443" s="4"/>
      <c r="BT3443" s="4"/>
      <c r="BU3443" s="4"/>
      <c r="BV3443" s="4"/>
      <c r="BW3443" s="4"/>
      <c r="BZ3443" s="7"/>
      <c r="CF3443" s="7"/>
      <c r="CG3443" s="14"/>
      <c r="CH3443" s="7"/>
      <c r="CI3443" s="14"/>
      <c r="CJ3443" s="7"/>
      <c r="CK3443" s="14"/>
      <c r="CL3443" s="7"/>
      <c r="CM3443" s="14"/>
    </row>
    <row r="3444" spans="1:91" x14ac:dyDescent="0.3">
      <c r="A3444" s="10">
        <v>151</v>
      </c>
      <c r="B3444" s="36" t="s">
        <v>900</v>
      </c>
      <c r="E3444" t="s">
        <v>953</v>
      </c>
      <c r="G3444" s="36" t="s">
        <v>8869</v>
      </c>
      <c r="K3444" s="7"/>
      <c r="L3444" s="7" t="s">
        <v>834</v>
      </c>
      <c r="M3444" s="7" t="s">
        <v>603</v>
      </c>
      <c r="N3444" s="4"/>
      <c r="O3444" s="4"/>
      <c r="P3444" s="4"/>
      <c r="Q3444" s="4"/>
      <c r="R3444" s="4"/>
      <c r="S3444" s="4"/>
      <c r="T3444" s="4"/>
      <c r="U3444" s="4"/>
      <c r="V3444" s="4"/>
      <c r="W3444" s="4"/>
      <c r="X3444" s="4"/>
      <c r="Y3444" s="4"/>
      <c r="Z3444" s="4"/>
      <c r="AA3444" s="4"/>
      <c r="AB3444" s="4"/>
      <c r="AC3444" s="4"/>
      <c r="AD3444" s="4"/>
      <c r="AE3444" s="4"/>
      <c r="AF3444" s="4"/>
      <c r="AG3444" s="4"/>
      <c r="AH3444" s="4"/>
      <c r="AI3444" s="4"/>
      <c r="AJ3444" s="4"/>
      <c r="AK3444" s="4"/>
      <c r="AL3444" s="4"/>
      <c r="AM3444" s="4"/>
      <c r="AN3444" s="4"/>
      <c r="AO3444" s="4"/>
      <c r="AP3444" s="4"/>
      <c r="AQ3444" s="4"/>
      <c r="AR3444" s="4"/>
      <c r="AS3444" s="4"/>
      <c r="AT3444" s="4"/>
      <c r="AU3444" s="4"/>
      <c r="AV3444" s="4"/>
      <c r="AW3444" s="4"/>
      <c r="AX3444" s="4"/>
      <c r="AY3444" s="4"/>
      <c r="AZ3444" s="4"/>
      <c r="BA3444" s="4"/>
      <c r="BB3444" s="4"/>
      <c r="BC3444" s="4"/>
      <c r="BD3444" s="4"/>
      <c r="BE3444" s="4"/>
      <c r="BF3444" s="4"/>
      <c r="BG3444" s="4"/>
      <c r="BH3444" s="4"/>
      <c r="BI3444" s="4"/>
      <c r="BJ3444" s="4"/>
      <c r="BK3444" s="4"/>
      <c r="BL3444" s="4"/>
      <c r="BM3444" s="4"/>
      <c r="BN3444" s="4"/>
      <c r="BO3444" s="4"/>
      <c r="BP3444" s="4"/>
      <c r="BQ3444" s="4"/>
      <c r="BR3444" s="4"/>
      <c r="BS3444" s="4"/>
      <c r="BT3444" s="4"/>
      <c r="BU3444" s="4"/>
      <c r="BV3444" s="4"/>
      <c r="BW3444" s="4"/>
      <c r="BZ3444" s="7"/>
      <c r="CF3444" s="7"/>
      <c r="CG3444" s="14"/>
      <c r="CH3444" s="7"/>
      <c r="CI3444" s="14"/>
      <c r="CJ3444" s="7"/>
      <c r="CK3444" s="14"/>
      <c r="CL3444" s="7"/>
      <c r="CM3444" s="14"/>
    </row>
    <row r="3445" spans="1:91" x14ac:dyDescent="0.3">
      <c r="A3445" s="10">
        <v>151</v>
      </c>
      <c r="B3445" s="36" t="s">
        <v>900</v>
      </c>
      <c r="E3445" t="s">
        <v>953</v>
      </c>
      <c r="G3445" s="36" t="s">
        <v>8870</v>
      </c>
      <c r="K3445" s="7"/>
      <c r="L3445" s="7" t="s">
        <v>834</v>
      </c>
      <c r="M3445" s="7" t="s">
        <v>603</v>
      </c>
      <c r="N3445" s="4"/>
      <c r="O3445" s="4"/>
      <c r="P3445" s="4"/>
      <c r="Q3445" s="4"/>
      <c r="R3445" s="4"/>
      <c r="S3445" s="4"/>
      <c r="T3445" s="4"/>
      <c r="U3445" s="4"/>
      <c r="V3445" s="4"/>
      <c r="W3445" s="4"/>
      <c r="X3445" s="4"/>
      <c r="Y3445" s="4"/>
      <c r="Z3445" s="4"/>
      <c r="AA3445" s="4"/>
      <c r="AB3445" s="4"/>
      <c r="AC3445" s="4"/>
      <c r="AD3445" s="4"/>
      <c r="AE3445" s="4"/>
      <c r="AF3445" s="4"/>
      <c r="AG3445" s="4"/>
      <c r="AH3445" s="4"/>
      <c r="AI3445" s="4"/>
      <c r="AJ3445" s="4"/>
      <c r="AK3445" s="4"/>
      <c r="AL3445" s="4"/>
      <c r="AM3445" s="4"/>
      <c r="AN3445" s="4"/>
      <c r="AO3445" s="4"/>
      <c r="AP3445" s="4"/>
      <c r="AQ3445" s="4"/>
      <c r="AR3445" s="4"/>
      <c r="AS3445" s="4"/>
      <c r="AT3445" s="4"/>
      <c r="AU3445" s="4"/>
      <c r="AV3445" s="4"/>
      <c r="AW3445" s="4"/>
      <c r="AX3445" s="4"/>
      <c r="AY3445" s="4"/>
      <c r="AZ3445" s="4"/>
      <c r="BA3445" s="4"/>
      <c r="BB3445" s="4"/>
      <c r="BC3445" s="4"/>
      <c r="BD3445" s="4"/>
      <c r="BE3445" s="4"/>
      <c r="BF3445" s="4"/>
      <c r="BG3445" s="4"/>
      <c r="BH3445" s="4"/>
      <c r="BI3445" s="4"/>
      <c r="BJ3445" s="4"/>
      <c r="BK3445" s="4"/>
      <c r="BL3445" s="4"/>
      <c r="BM3445" s="4"/>
      <c r="BN3445" s="4"/>
      <c r="BO3445" s="4"/>
      <c r="BP3445" s="4"/>
      <c r="BQ3445" s="4"/>
      <c r="BR3445" s="4"/>
      <c r="BS3445" s="4"/>
      <c r="BT3445" s="4"/>
      <c r="BU3445" s="4"/>
      <c r="BV3445" s="4"/>
      <c r="BW3445" s="4"/>
      <c r="BZ3445" s="7"/>
      <c r="CF3445" s="7"/>
      <c r="CG3445" s="14"/>
      <c r="CH3445" s="7"/>
      <c r="CI3445" s="14"/>
      <c r="CJ3445" s="7"/>
      <c r="CK3445" s="14"/>
      <c r="CL3445" s="7"/>
      <c r="CM3445" s="14"/>
    </row>
    <row r="3446" spans="1:91" x14ac:dyDescent="0.3">
      <c r="A3446" s="10">
        <v>151</v>
      </c>
      <c r="B3446" s="36" t="s">
        <v>900</v>
      </c>
      <c r="G3446" s="36" t="s">
        <v>8871</v>
      </c>
      <c r="K3446" s="7"/>
      <c r="L3446" s="7" t="s">
        <v>834</v>
      </c>
      <c r="M3446" s="7" t="s">
        <v>696</v>
      </c>
      <c r="N3446" s="4"/>
      <c r="O3446" s="4"/>
      <c r="P3446" s="4"/>
      <c r="Q3446" s="4"/>
      <c r="R3446" s="4"/>
      <c r="S3446" s="4"/>
      <c r="T3446" s="4"/>
      <c r="U3446" s="4"/>
      <c r="V3446" s="4"/>
      <c r="W3446" s="4"/>
      <c r="X3446" s="4"/>
      <c r="Y3446" s="4"/>
      <c r="Z3446" s="4"/>
      <c r="AA3446" s="4"/>
      <c r="AB3446" s="4"/>
      <c r="AC3446" s="4"/>
      <c r="AD3446" s="4"/>
      <c r="AE3446" s="4"/>
      <c r="AF3446" s="4"/>
      <c r="AG3446" s="4"/>
      <c r="AH3446" s="4"/>
      <c r="AI3446" s="4"/>
      <c r="AJ3446" s="4"/>
      <c r="AK3446" s="4"/>
      <c r="AL3446" s="4"/>
      <c r="AM3446" s="4"/>
      <c r="AN3446" s="4"/>
      <c r="AO3446" s="4"/>
      <c r="AP3446" s="4"/>
      <c r="AQ3446" s="4"/>
      <c r="AR3446" s="4"/>
      <c r="AS3446" s="4"/>
      <c r="AT3446" s="4"/>
      <c r="AU3446" s="4"/>
      <c r="AV3446" s="4"/>
      <c r="AW3446" s="4"/>
      <c r="AX3446" s="4"/>
      <c r="AY3446" s="4"/>
      <c r="AZ3446" s="4"/>
      <c r="BA3446" s="4"/>
      <c r="BB3446" s="4"/>
      <c r="BC3446" s="4"/>
      <c r="BD3446" s="4"/>
      <c r="BE3446" s="4"/>
      <c r="BF3446" s="4"/>
      <c r="BG3446" s="4"/>
      <c r="BH3446" s="4"/>
      <c r="BI3446" s="4"/>
      <c r="BJ3446" s="4"/>
      <c r="BK3446" s="4"/>
      <c r="BL3446" s="4"/>
      <c r="BM3446" s="4"/>
      <c r="BN3446" s="4"/>
      <c r="BO3446" s="4"/>
      <c r="BP3446" s="4"/>
      <c r="BQ3446" s="4"/>
      <c r="BR3446" s="4"/>
      <c r="BS3446" s="4"/>
      <c r="BT3446" s="4"/>
      <c r="BU3446" s="4"/>
      <c r="BV3446" s="4"/>
      <c r="BW3446" s="4"/>
      <c r="BZ3446" s="7"/>
      <c r="CF3446" s="7"/>
      <c r="CG3446" s="14"/>
      <c r="CH3446" s="7"/>
      <c r="CI3446" s="14"/>
      <c r="CJ3446" s="7"/>
      <c r="CK3446" s="14"/>
      <c r="CL3446" s="7"/>
      <c r="CM3446" s="14"/>
    </row>
    <row r="3447" spans="1:91" x14ac:dyDescent="0.3">
      <c r="A3447" s="10">
        <v>151</v>
      </c>
      <c r="B3447" s="36" t="s">
        <v>900</v>
      </c>
      <c r="G3447" s="36" t="s">
        <v>8872</v>
      </c>
      <c r="K3447" s="7"/>
      <c r="L3447" s="7" t="s">
        <v>834</v>
      </c>
      <c r="M3447" s="7" t="s">
        <v>717</v>
      </c>
      <c r="N3447" s="4"/>
      <c r="O3447" s="4"/>
      <c r="P3447" s="4"/>
      <c r="Q3447" s="4"/>
      <c r="R3447" s="4"/>
      <c r="S3447" s="4"/>
      <c r="T3447" s="4"/>
      <c r="U3447" s="4"/>
      <c r="V3447" s="4"/>
      <c r="W3447" s="4"/>
      <c r="X3447" s="4"/>
      <c r="Y3447" s="4"/>
      <c r="Z3447" s="4"/>
      <c r="AA3447" s="4"/>
      <c r="AB3447" s="4"/>
      <c r="AC3447" s="4"/>
      <c r="AD3447" s="4"/>
      <c r="AE3447" s="4"/>
      <c r="AF3447" s="4"/>
      <c r="AG3447" s="4"/>
      <c r="AH3447" s="4"/>
      <c r="AI3447" s="4"/>
      <c r="AJ3447" s="4"/>
      <c r="AK3447" s="4"/>
      <c r="AL3447" s="4"/>
      <c r="AM3447" s="4"/>
      <c r="AN3447" s="4"/>
      <c r="AO3447" s="4"/>
      <c r="AP3447" s="4"/>
      <c r="AQ3447" s="4"/>
      <c r="AR3447" s="4"/>
      <c r="AS3447" s="4"/>
      <c r="AT3447" s="4"/>
      <c r="AU3447" s="4"/>
      <c r="AV3447" s="4"/>
      <c r="AW3447" s="4"/>
      <c r="AX3447" s="4"/>
      <c r="AY3447" s="4"/>
      <c r="AZ3447" s="4"/>
      <c r="BA3447" s="4"/>
      <c r="BB3447" s="4"/>
      <c r="BC3447" s="4"/>
      <c r="BD3447" s="4"/>
      <c r="BE3447" s="4"/>
      <c r="BF3447" s="4"/>
      <c r="BG3447" s="4"/>
      <c r="BH3447" s="4"/>
      <c r="BI3447" s="4"/>
      <c r="BJ3447" s="4"/>
      <c r="BK3447" s="4"/>
      <c r="BL3447" s="4"/>
      <c r="BM3447" s="4"/>
      <c r="BN3447" s="4"/>
      <c r="BO3447" s="4"/>
      <c r="BP3447" s="4"/>
      <c r="BQ3447" s="4"/>
      <c r="BR3447" s="4"/>
      <c r="BS3447" s="4"/>
      <c r="BT3447" s="4"/>
      <c r="BU3447" s="4"/>
      <c r="BV3447" s="4"/>
      <c r="BW3447" s="4"/>
      <c r="BZ3447" s="7"/>
      <c r="CF3447" s="7"/>
      <c r="CG3447" s="14"/>
      <c r="CH3447" s="7"/>
      <c r="CI3447" s="14"/>
      <c r="CJ3447" s="7"/>
      <c r="CK3447" s="14"/>
      <c r="CL3447" s="7"/>
      <c r="CM3447" s="14"/>
    </row>
    <row r="3448" spans="1:91" x14ac:dyDescent="0.3">
      <c r="A3448" s="10">
        <v>151</v>
      </c>
      <c r="B3448" s="36" t="s">
        <v>975</v>
      </c>
      <c r="G3448" s="36" t="s">
        <v>8873</v>
      </c>
      <c r="K3448" s="7"/>
      <c r="L3448" s="7" t="s">
        <v>834</v>
      </c>
      <c r="M3448" s="7" t="s">
        <v>684</v>
      </c>
      <c r="N3448" s="4"/>
      <c r="O3448" s="4"/>
      <c r="P3448" s="4"/>
      <c r="Q3448" s="4"/>
      <c r="R3448" s="4"/>
      <c r="S3448" s="4"/>
      <c r="T3448" s="4"/>
      <c r="U3448" s="4"/>
      <c r="V3448" s="4"/>
      <c r="W3448" s="4"/>
      <c r="X3448" s="4"/>
      <c r="Y3448" s="4"/>
      <c r="Z3448" s="4"/>
      <c r="AA3448" s="4"/>
      <c r="AB3448" s="4"/>
      <c r="AC3448" s="4"/>
      <c r="AD3448" s="4"/>
      <c r="AE3448" s="4"/>
      <c r="AF3448" s="4"/>
      <c r="AG3448" s="4"/>
      <c r="AH3448" s="4"/>
      <c r="AI3448" s="4"/>
      <c r="AJ3448" s="4"/>
      <c r="AK3448" s="4"/>
      <c r="AL3448" s="4"/>
      <c r="AM3448" s="4"/>
      <c r="AN3448" s="4"/>
      <c r="AO3448" s="4"/>
      <c r="AP3448" s="4"/>
      <c r="AQ3448" s="4"/>
      <c r="AR3448" s="4"/>
      <c r="AS3448" s="4"/>
      <c r="AT3448" s="4"/>
      <c r="AU3448" s="4"/>
      <c r="AV3448" s="4"/>
      <c r="AW3448" s="4"/>
      <c r="AX3448" s="4"/>
      <c r="AY3448" s="4"/>
      <c r="AZ3448" s="4"/>
      <c r="BA3448" s="4"/>
      <c r="BB3448" s="4"/>
      <c r="BC3448" s="4"/>
      <c r="BD3448" s="4"/>
      <c r="BE3448" s="4"/>
      <c r="BF3448" s="4"/>
      <c r="BG3448" s="4"/>
      <c r="BH3448" s="4"/>
      <c r="BI3448" s="4"/>
      <c r="BJ3448" s="4"/>
      <c r="BK3448" s="4"/>
      <c r="BL3448" s="4"/>
      <c r="BM3448" s="4"/>
      <c r="BN3448" s="4"/>
      <c r="BO3448" s="4"/>
      <c r="BP3448" s="4"/>
      <c r="BQ3448" s="4"/>
      <c r="BR3448" s="4"/>
      <c r="BS3448" s="4"/>
      <c r="BT3448" s="4"/>
      <c r="BU3448" s="4"/>
      <c r="BV3448" s="4"/>
      <c r="BW3448" s="4"/>
      <c r="BZ3448" s="7"/>
      <c r="CF3448" s="7"/>
      <c r="CG3448" s="14"/>
      <c r="CH3448" s="7"/>
      <c r="CI3448" s="14"/>
      <c r="CJ3448" s="7"/>
      <c r="CK3448" s="14"/>
      <c r="CL3448" s="7"/>
      <c r="CM3448" s="14"/>
    </row>
    <row r="3449" spans="1:91" x14ac:dyDescent="0.3">
      <c r="A3449" s="10">
        <v>151</v>
      </c>
      <c r="B3449" s="36" t="s">
        <v>863</v>
      </c>
      <c r="G3449" s="36" t="s">
        <v>8874</v>
      </c>
      <c r="K3449" s="7"/>
      <c r="L3449" s="7" t="s">
        <v>834</v>
      </c>
      <c r="M3449" s="7" t="s">
        <v>696</v>
      </c>
      <c r="N3449" s="4"/>
      <c r="O3449" s="4"/>
      <c r="P3449" s="4"/>
      <c r="Q3449" s="4"/>
      <c r="R3449" s="4"/>
      <c r="S3449" s="4"/>
      <c r="T3449" s="4"/>
      <c r="U3449" s="4"/>
      <c r="V3449" s="4"/>
      <c r="W3449" s="4"/>
      <c r="X3449" s="4"/>
      <c r="Y3449" s="4"/>
      <c r="Z3449" s="4"/>
      <c r="AA3449" s="4"/>
      <c r="AB3449" s="4"/>
      <c r="AC3449" s="4"/>
      <c r="AD3449" s="4"/>
      <c r="AE3449" s="4"/>
      <c r="AF3449" s="4"/>
      <c r="AG3449" s="4"/>
      <c r="AH3449" s="4"/>
      <c r="AI3449" s="4"/>
      <c r="AJ3449" s="4"/>
      <c r="AK3449" s="4"/>
      <c r="AL3449" s="4"/>
      <c r="AM3449" s="4"/>
      <c r="AN3449" s="4"/>
      <c r="AO3449" s="4"/>
      <c r="AP3449" s="4"/>
      <c r="AQ3449" s="4"/>
      <c r="AR3449" s="4"/>
      <c r="AS3449" s="4"/>
      <c r="AT3449" s="4"/>
      <c r="AU3449" s="4"/>
      <c r="AV3449" s="4"/>
      <c r="AW3449" s="4"/>
      <c r="AX3449" s="4"/>
      <c r="AY3449" s="4"/>
      <c r="AZ3449" s="4"/>
      <c r="BA3449" s="4"/>
      <c r="BB3449" s="4"/>
      <c r="BC3449" s="4"/>
      <c r="BD3449" s="4"/>
      <c r="BE3449" s="4"/>
      <c r="BF3449" s="4"/>
      <c r="BG3449" s="4"/>
      <c r="BH3449" s="4"/>
      <c r="BI3449" s="4"/>
      <c r="BJ3449" s="4"/>
      <c r="BK3449" s="4"/>
      <c r="BL3449" s="4"/>
      <c r="BM3449" s="4"/>
      <c r="BN3449" s="4"/>
      <c r="BO3449" s="4"/>
      <c r="BP3449" s="4"/>
      <c r="BQ3449" s="4"/>
      <c r="BR3449" s="4"/>
      <c r="BS3449" s="4"/>
      <c r="BT3449" s="4"/>
      <c r="BU3449" s="4"/>
      <c r="BV3449" s="4"/>
      <c r="BW3449" s="4"/>
      <c r="BZ3449" s="7"/>
      <c r="CF3449" s="7"/>
      <c r="CG3449" s="14"/>
      <c r="CH3449" s="7"/>
      <c r="CI3449" s="14"/>
      <c r="CJ3449" s="7"/>
      <c r="CK3449" s="14"/>
      <c r="CL3449" s="7"/>
      <c r="CM3449" s="14"/>
    </row>
    <row r="3450" spans="1:91" x14ac:dyDescent="0.3">
      <c r="A3450" s="10">
        <v>151</v>
      </c>
      <c r="B3450" s="36" t="s">
        <v>1030</v>
      </c>
      <c r="G3450" s="36" t="s">
        <v>8875</v>
      </c>
      <c r="K3450" s="7"/>
      <c r="L3450" s="7" t="s">
        <v>834</v>
      </c>
      <c r="M3450" s="7" t="s">
        <v>684</v>
      </c>
      <c r="N3450" s="4"/>
      <c r="O3450" s="4"/>
      <c r="P3450" s="4"/>
      <c r="Q3450" s="4"/>
      <c r="R3450" s="4"/>
      <c r="S3450" s="4"/>
      <c r="T3450" s="4"/>
      <c r="U3450" s="4"/>
      <c r="V3450" s="4"/>
      <c r="W3450" s="4"/>
      <c r="X3450" s="4"/>
      <c r="Y3450" s="4"/>
      <c r="Z3450" s="4"/>
      <c r="AA3450" s="4"/>
      <c r="AB3450" s="4"/>
      <c r="AC3450" s="4"/>
      <c r="AD3450" s="4"/>
      <c r="AE3450" s="4"/>
      <c r="AF3450" s="4"/>
      <c r="AG3450" s="4"/>
      <c r="AH3450" s="4"/>
      <c r="AI3450" s="4"/>
      <c r="AJ3450" s="4"/>
      <c r="AK3450" s="4"/>
      <c r="AL3450" s="4"/>
      <c r="AM3450" s="4"/>
      <c r="AN3450" s="4"/>
      <c r="AO3450" s="4"/>
      <c r="AP3450" s="4"/>
      <c r="AQ3450" s="4"/>
      <c r="AR3450" s="4"/>
      <c r="AS3450" s="4"/>
      <c r="AT3450" s="4"/>
      <c r="AU3450" s="4"/>
      <c r="AV3450" s="4"/>
      <c r="AW3450" s="4"/>
      <c r="AX3450" s="4"/>
      <c r="AY3450" s="4"/>
      <c r="AZ3450" s="4"/>
      <c r="BA3450" s="4"/>
      <c r="BB3450" s="4"/>
      <c r="BC3450" s="4"/>
      <c r="BD3450" s="4"/>
      <c r="BE3450" s="4"/>
      <c r="BF3450" s="4"/>
      <c r="BG3450" s="4"/>
      <c r="BH3450" s="4"/>
      <c r="BI3450" s="4"/>
      <c r="BJ3450" s="4"/>
      <c r="BK3450" s="4"/>
      <c r="BL3450" s="4"/>
      <c r="BM3450" s="4"/>
      <c r="BN3450" s="4"/>
      <c r="BO3450" s="4"/>
      <c r="BP3450" s="4"/>
      <c r="BQ3450" s="4"/>
      <c r="BR3450" s="4"/>
      <c r="BS3450" s="4"/>
      <c r="BT3450" s="4"/>
      <c r="BU3450" s="4"/>
      <c r="BV3450" s="4"/>
      <c r="BW3450" s="4"/>
      <c r="BZ3450" s="7"/>
      <c r="CF3450" s="7"/>
      <c r="CG3450" s="14"/>
      <c r="CH3450" s="7"/>
      <c r="CI3450" s="14"/>
      <c r="CJ3450" s="7"/>
      <c r="CK3450" s="14"/>
      <c r="CL3450" s="7"/>
      <c r="CM3450" s="14"/>
    </row>
    <row r="3451" spans="1:91" x14ac:dyDescent="0.3">
      <c r="A3451" s="10">
        <v>151</v>
      </c>
      <c r="B3451" s="36" t="s">
        <v>1176</v>
      </c>
      <c r="G3451" s="36" t="s">
        <v>8876</v>
      </c>
      <c r="K3451" s="7"/>
      <c r="L3451" s="7" t="s">
        <v>834</v>
      </c>
      <c r="M3451" s="7" t="s">
        <v>696</v>
      </c>
      <c r="N3451" s="4"/>
      <c r="O3451" s="4"/>
      <c r="P3451" s="4"/>
      <c r="Q3451" s="4"/>
      <c r="R3451" s="4"/>
      <c r="S3451" s="4"/>
      <c r="T3451" s="4"/>
      <c r="U3451" s="4"/>
      <c r="V3451" s="4"/>
      <c r="W3451" s="4"/>
      <c r="X3451" s="4"/>
      <c r="Y3451" s="4"/>
      <c r="Z3451" s="4"/>
      <c r="AA3451" s="4"/>
      <c r="AB3451" s="4"/>
      <c r="AC3451" s="4"/>
      <c r="AD3451" s="4"/>
      <c r="AE3451" s="4"/>
      <c r="AF3451" s="4"/>
      <c r="AG3451" s="4"/>
      <c r="AH3451" s="4"/>
      <c r="AI3451" s="4"/>
      <c r="AJ3451" s="4"/>
      <c r="AK3451" s="4"/>
      <c r="AL3451" s="4"/>
      <c r="AM3451" s="4"/>
      <c r="AN3451" s="4"/>
      <c r="AO3451" s="4"/>
      <c r="AP3451" s="4"/>
      <c r="AQ3451" s="4"/>
      <c r="AR3451" s="4"/>
      <c r="AS3451" s="4"/>
      <c r="AT3451" s="4"/>
      <c r="AU3451" s="4"/>
      <c r="AV3451" s="4"/>
      <c r="AW3451" s="4"/>
      <c r="AX3451" s="4"/>
      <c r="AY3451" s="4"/>
      <c r="AZ3451" s="4"/>
      <c r="BA3451" s="4"/>
      <c r="BB3451" s="4"/>
      <c r="BC3451" s="4"/>
      <c r="BD3451" s="4"/>
      <c r="BE3451" s="4"/>
      <c r="BF3451" s="4"/>
      <c r="BG3451" s="4"/>
      <c r="BH3451" s="4"/>
      <c r="BI3451" s="4"/>
      <c r="BJ3451" s="4"/>
      <c r="BK3451" s="4"/>
      <c r="BL3451" s="4"/>
      <c r="BM3451" s="4"/>
      <c r="BN3451" s="4"/>
      <c r="BO3451" s="4"/>
      <c r="BP3451" s="4"/>
      <c r="BQ3451" s="4"/>
      <c r="BR3451" s="4"/>
      <c r="BS3451" s="4"/>
      <c r="BT3451" s="4"/>
      <c r="BU3451" s="4"/>
      <c r="BV3451" s="4"/>
      <c r="BW3451" s="4"/>
      <c r="BZ3451" s="7"/>
      <c r="CF3451" s="7"/>
      <c r="CG3451" s="14"/>
      <c r="CH3451" s="7"/>
      <c r="CI3451" s="14"/>
      <c r="CJ3451" s="7"/>
      <c r="CK3451" s="14"/>
      <c r="CL3451" s="7"/>
      <c r="CM3451" s="14"/>
    </row>
    <row r="3452" spans="1:91" x14ac:dyDescent="0.3">
      <c r="A3452" s="10">
        <v>151</v>
      </c>
      <c r="B3452" s="36" t="s">
        <v>1025</v>
      </c>
      <c r="E3452" t="s">
        <v>8620</v>
      </c>
      <c r="G3452" s="36" t="s">
        <v>8877</v>
      </c>
      <c r="K3452" s="7"/>
      <c r="L3452" s="7" t="s">
        <v>834</v>
      </c>
      <c r="M3452" s="7" t="s">
        <v>8620</v>
      </c>
      <c r="N3452" s="4"/>
      <c r="O3452" s="4"/>
      <c r="P3452" s="4"/>
      <c r="Q3452" s="4"/>
      <c r="R3452" s="4"/>
      <c r="S3452" s="4"/>
      <c r="T3452" s="4"/>
      <c r="U3452" s="4"/>
      <c r="V3452" s="4"/>
      <c r="W3452" s="4"/>
      <c r="X3452" s="4"/>
      <c r="Y3452" s="4"/>
      <c r="Z3452" s="4"/>
      <c r="AA3452" s="4"/>
      <c r="AB3452" s="4"/>
      <c r="AC3452" s="4"/>
      <c r="AD3452" s="4"/>
      <c r="AE3452" s="4"/>
      <c r="AF3452" s="4"/>
      <c r="AG3452" s="4"/>
      <c r="AH3452" s="4"/>
      <c r="AI3452" s="4"/>
      <c r="AJ3452" s="4"/>
      <c r="AK3452" s="4"/>
      <c r="AL3452" s="4"/>
      <c r="AM3452" s="4"/>
      <c r="AN3452" s="4"/>
      <c r="AO3452" s="4"/>
      <c r="AP3452" s="4"/>
      <c r="AQ3452" s="4"/>
      <c r="AR3452" s="4"/>
      <c r="AS3452" s="4"/>
      <c r="AT3452" s="4"/>
      <c r="AU3452" s="4"/>
      <c r="AV3452" s="4"/>
      <c r="AW3452" s="4"/>
      <c r="AX3452" s="4"/>
      <c r="AY3452" s="4"/>
      <c r="AZ3452" s="4"/>
      <c r="BA3452" s="4"/>
      <c r="BB3452" s="4"/>
      <c r="BC3452" s="4"/>
      <c r="BD3452" s="4"/>
      <c r="BE3452" s="4"/>
      <c r="BF3452" s="4"/>
      <c r="BG3452" s="4"/>
      <c r="BH3452" s="4"/>
      <c r="BI3452" s="4"/>
      <c r="BJ3452" s="4"/>
      <c r="BK3452" s="4"/>
      <c r="BL3452" s="4"/>
      <c r="BM3452" s="4"/>
      <c r="BN3452" s="4"/>
      <c r="BO3452" s="4"/>
      <c r="BP3452" s="4"/>
      <c r="BQ3452" s="4"/>
      <c r="BR3452" s="4"/>
      <c r="BS3452" s="4"/>
      <c r="BT3452" s="4"/>
      <c r="BU3452" s="4"/>
      <c r="BV3452" s="4"/>
      <c r="BW3452" s="4"/>
      <c r="BZ3452" s="7"/>
      <c r="CF3452" s="7"/>
      <c r="CG3452" s="14"/>
      <c r="CH3452" s="7"/>
      <c r="CI3452" s="14"/>
      <c r="CJ3452" s="7"/>
      <c r="CK3452" s="14"/>
      <c r="CL3452" s="7"/>
      <c r="CM3452" s="14"/>
    </row>
    <row r="3453" spans="1:91" x14ac:dyDescent="0.3">
      <c r="A3453" s="10">
        <v>151</v>
      </c>
      <c r="B3453" s="36" t="s">
        <v>863</v>
      </c>
      <c r="E3453" t="s">
        <v>8620</v>
      </c>
      <c r="G3453" s="36" t="s">
        <v>8878</v>
      </c>
      <c r="K3453" s="7"/>
      <c r="L3453" s="7" t="s">
        <v>834</v>
      </c>
      <c r="M3453" s="7" t="s">
        <v>8620</v>
      </c>
      <c r="N3453" s="4"/>
      <c r="O3453" s="4"/>
      <c r="P3453" s="4"/>
      <c r="Q3453" s="4"/>
      <c r="R3453" s="4"/>
      <c r="S3453" s="4"/>
      <c r="T3453" s="4"/>
      <c r="U3453" s="4"/>
      <c r="V3453" s="4"/>
      <c r="W3453" s="4"/>
      <c r="X3453" s="4"/>
      <c r="Y3453" s="4"/>
      <c r="Z3453" s="4"/>
      <c r="AA3453" s="4"/>
      <c r="AB3453" s="4"/>
      <c r="AC3453" s="4"/>
      <c r="AD3453" s="4"/>
      <c r="AE3453" s="4"/>
      <c r="AF3453" s="4"/>
      <c r="AG3453" s="4"/>
      <c r="AH3453" s="4"/>
      <c r="AI3453" s="4"/>
      <c r="AJ3453" s="4"/>
      <c r="AK3453" s="4"/>
      <c r="AL3453" s="4"/>
      <c r="AM3453" s="4"/>
      <c r="AN3453" s="4"/>
      <c r="AO3453" s="4"/>
      <c r="AP3453" s="4"/>
      <c r="AQ3453" s="4"/>
      <c r="AR3453" s="4"/>
      <c r="AS3453" s="4"/>
      <c r="AT3453" s="4"/>
      <c r="AU3453" s="4"/>
      <c r="AV3453" s="4"/>
      <c r="AW3453" s="4"/>
      <c r="AX3453" s="4"/>
      <c r="AY3453" s="4"/>
      <c r="AZ3453" s="4"/>
      <c r="BA3453" s="4"/>
      <c r="BB3453" s="4"/>
      <c r="BC3453" s="4"/>
      <c r="BD3453" s="4"/>
      <c r="BE3453" s="4"/>
      <c r="BF3453" s="4"/>
      <c r="BG3453" s="4"/>
      <c r="BH3453" s="4"/>
      <c r="BI3453" s="4"/>
      <c r="BJ3453" s="4"/>
      <c r="BK3453" s="4"/>
      <c r="BL3453" s="4"/>
      <c r="BM3453" s="4"/>
      <c r="BN3453" s="4"/>
      <c r="BO3453" s="4"/>
      <c r="BP3453" s="4"/>
      <c r="BQ3453" s="4"/>
      <c r="BR3453" s="4"/>
      <c r="BS3453" s="4"/>
      <c r="BT3453" s="4"/>
      <c r="BU3453" s="4"/>
      <c r="BV3453" s="4"/>
      <c r="BW3453" s="4"/>
      <c r="BZ3453" s="7"/>
      <c r="CF3453" s="7"/>
      <c r="CG3453" s="14"/>
      <c r="CH3453" s="7"/>
      <c r="CI3453" s="14"/>
      <c r="CJ3453" s="7"/>
      <c r="CK3453" s="14"/>
      <c r="CL3453" s="7"/>
      <c r="CM3453" s="14"/>
    </row>
    <row r="3454" spans="1:91" x14ac:dyDescent="0.3">
      <c r="A3454" s="10">
        <v>151</v>
      </c>
      <c r="B3454" s="36" t="s">
        <v>868</v>
      </c>
      <c r="G3454" s="36" t="s">
        <v>8879</v>
      </c>
      <c r="K3454" s="7"/>
      <c r="L3454" s="7" t="s">
        <v>834</v>
      </c>
      <c r="M3454" s="7" t="s">
        <v>609</v>
      </c>
      <c r="N3454" s="4"/>
      <c r="O3454" s="4"/>
      <c r="P3454" s="4"/>
      <c r="Q3454" s="4"/>
      <c r="R3454" s="4"/>
      <c r="S3454" s="4"/>
      <c r="T3454" s="4"/>
      <c r="U3454" s="4"/>
      <c r="V3454" s="4"/>
      <c r="W3454" s="4"/>
      <c r="X3454" s="4"/>
      <c r="Y3454" s="4"/>
      <c r="Z3454" s="4"/>
      <c r="AA3454" s="4"/>
      <c r="AB3454" s="4"/>
      <c r="AC3454" s="4"/>
      <c r="AD3454" s="4"/>
      <c r="AE3454" s="4"/>
      <c r="AF3454" s="4"/>
      <c r="AG3454" s="4"/>
      <c r="AH3454" s="4"/>
      <c r="AI3454" s="4"/>
      <c r="AJ3454" s="4"/>
      <c r="AK3454" s="4"/>
      <c r="AL3454" s="4"/>
      <c r="AM3454" s="4"/>
      <c r="AN3454" s="4"/>
      <c r="AO3454" s="4"/>
      <c r="AP3454" s="4"/>
      <c r="AQ3454" s="4"/>
      <c r="AR3454" s="4"/>
      <c r="AS3454" s="4"/>
      <c r="AT3454" s="4"/>
      <c r="AU3454" s="4"/>
      <c r="AV3454" s="4"/>
      <c r="AW3454" s="4"/>
      <c r="AX3454" s="4"/>
      <c r="AY3454" s="4"/>
      <c r="AZ3454" s="4"/>
      <c r="BA3454" s="4"/>
      <c r="BB3454" s="4"/>
      <c r="BC3454" s="4"/>
      <c r="BD3454" s="4"/>
      <c r="BE3454" s="4"/>
      <c r="BF3454" s="4"/>
      <c r="BG3454" s="4"/>
      <c r="BH3454" s="4"/>
      <c r="BI3454" s="4"/>
      <c r="BJ3454" s="4"/>
      <c r="BK3454" s="4"/>
      <c r="BL3454" s="4"/>
      <c r="BM3454" s="4"/>
      <c r="BN3454" s="4"/>
      <c r="BO3454" s="4"/>
      <c r="BP3454" s="4"/>
      <c r="BQ3454" s="4"/>
      <c r="BR3454" s="4"/>
      <c r="BS3454" s="4"/>
      <c r="BT3454" s="4"/>
      <c r="BU3454" s="4"/>
      <c r="BV3454" s="4"/>
      <c r="BW3454" s="4"/>
      <c r="BZ3454" s="7"/>
      <c r="CF3454" s="7"/>
      <c r="CG3454" s="14"/>
      <c r="CH3454" s="7"/>
      <c r="CI3454" s="14"/>
      <c r="CJ3454" s="7"/>
      <c r="CK3454" s="14"/>
      <c r="CL3454" s="7"/>
      <c r="CM3454" s="14"/>
    </row>
    <row r="3455" spans="1:91" x14ac:dyDescent="0.3">
      <c r="A3455" s="10">
        <v>151</v>
      </c>
      <c r="B3455" s="36" t="s">
        <v>886</v>
      </c>
      <c r="G3455" s="36" t="s">
        <v>8880</v>
      </c>
      <c r="K3455" s="7"/>
      <c r="L3455" s="7" t="s">
        <v>834</v>
      </c>
      <c r="M3455" s="7" t="s">
        <v>696</v>
      </c>
      <c r="N3455" s="4"/>
      <c r="O3455" s="4"/>
      <c r="P3455" s="4"/>
      <c r="Q3455" s="4"/>
      <c r="R3455" s="4"/>
      <c r="S3455" s="4"/>
      <c r="T3455" s="4"/>
      <c r="U3455" s="4"/>
      <c r="V3455" s="4"/>
      <c r="W3455" s="4"/>
      <c r="X3455" s="4"/>
      <c r="Y3455" s="4"/>
      <c r="Z3455" s="4"/>
      <c r="AA3455" s="4"/>
      <c r="AB3455" s="4"/>
      <c r="AC3455" s="4"/>
      <c r="AD3455" s="4"/>
      <c r="AE3455" s="4"/>
      <c r="AF3455" s="4"/>
      <c r="AG3455" s="4"/>
      <c r="AH3455" s="4"/>
      <c r="AI3455" s="4"/>
      <c r="AJ3455" s="4"/>
      <c r="AK3455" s="4"/>
      <c r="AL3455" s="4"/>
      <c r="AM3455" s="4"/>
      <c r="AN3455" s="4"/>
      <c r="AO3455" s="4"/>
      <c r="AP3455" s="4"/>
      <c r="AQ3455" s="4"/>
      <c r="AR3455" s="4"/>
      <c r="AS3455" s="4"/>
      <c r="AT3455" s="4"/>
      <c r="AU3455" s="4"/>
      <c r="AV3455" s="4"/>
      <c r="AW3455" s="4"/>
      <c r="AX3455" s="4"/>
      <c r="AY3455" s="4"/>
      <c r="AZ3455" s="4"/>
      <c r="BA3455" s="4"/>
      <c r="BB3455" s="4"/>
      <c r="BC3455" s="4"/>
      <c r="BD3455" s="4"/>
      <c r="BE3455" s="4"/>
      <c r="BF3455" s="4"/>
      <c r="BG3455" s="4"/>
      <c r="BH3455" s="4"/>
      <c r="BI3455" s="4"/>
      <c r="BJ3455" s="4"/>
      <c r="BK3455" s="4"/>
      <c r="BL3455" s="4"/>
      <c r="BM3455" s="4"/>
      <c r="BN3455" s="4"/>
      <c r="BO3455" s="4"/>
      <c r="BP3455" s="4"/>
      <c r="BQ3455" s="4"/>
      <c r="BR3455" s="4"/>
      <c r="BS3455" s="4"/>
      <c r="BT3455" s="4"/>
      <c r="BU3455" s="4"/>
      <c r="BV3455" s="4"/>
      <c r="BW3455" s="4"/>
      <c r="BZ3455" s="7"/>
      <c r="CF3455" s="7"/>
      <c r="CG3455" s="14"/>
      <c r="CH3455" s="7"/>
      <c r="CI3455" s="14"/>
      <c r="CJ3455" s="7"/>
      <c r="CK3455" s="14"/>
      <c r="CL3455" s="7"/>
      <c r="CM3455" s="14"/>
    </row>
    <row r="3456" spans="1:91" x14ac:dyDescent="0.3">
      <c r="A3456" s="10">
        <v>151</v>
      </c>
      <c r="B3456" s="36" t="s">
        <v>6875</v>
      </c>
      <c r="G3456" s="36" t="s">
        <v>8881</v>
      </c>
      <c r="K3456" s="7"/>
      <c r="L3456" s="7" t="s">
        <v>834</v>
      </c>
      <c r="M3456" s="7" t="s">
        <v>696</v>
      </c>
      <c r="N3456" s="4"/>
      <c r="O3456" s="4"/>
      <c r="P3456" s="4"/>
      <c r="Q3456" s="4"/>
      <c r="R3456" s="4"/>
      <c r="S3456" s="4"/>
      <c r="T3456" s="4"/>
      <c r="U3456" s="4"/>
      <c r="V3456" s="4"/>
      <c r="W3456" s="4"/>
      <c r="X3456" s="4"/>
      <c r="Y3456" s="4"/>
      <c r="Z3456" s="4"/>
      <c r="AA3456" s="4"/>
      <c r="AB3456" s="4"/>
      <c r="AC3456" s="4"/>
      <c r="AD3456" s="4"/>
      <c r="AE3456" s="4"/>
      <c r="AF3456" s="4"/>
      <c r="AG3456" s="4"/>
      <c r="AH3456" s="4"/>
      <c r="AI3456" s="4"/>
      <c r="AJ3456" s="4"/>
      <c r="AK3456" s="4"/>
      <c r="AL3456" s="4"/>
      <c r="AM3456" s="4"/>
      <c r="AN3456" s="4"/>
      <c r="AO3456" s="4"/>
      <c r="AP3456" s="4"/>
      <c r="AQ3456" s="4"/>
      <c r="AR3456" s="4"/>
      <c r="AS3456" s="4"/>
      <c r="AT3456" s="4"/>
      <c r="AU3456" s="4"/>
      <c r="AV3456" s="4"/>
      <c r="AW3456" s="4"/>
      <c r="AX3456" s="4"/>
      <c r="AY3456" s="4"/>
      <c r="AZ3456" s="4"/>
      <c r="BA3456" s="4"/>
      <c r="BB3456" s="4"/>
      <c r="BC3456" s="4"/>
      <c r="BD3456" s="4"/>
      <c r="BE3456" s="4"/>
      <c r="BF3456" s="4"/>
      <c r="BG3456" s="4"/>
      <c r="BH3456" s="4"/>
      <c r="BI3456" s="4"/>
      <c r="BJ3456" s="4"/>
      <c r="BK3456" s="4"/>
      <c r="BL3456" s="4"/>
      <c r="BM3456" s="4"/>
      <c r="BN3456" s="4"/>
      <c r="BO3456" s="4"/>
      <c r="BP3456" s="4"/>
      <c r="BQ3456" s="4"/>
      <c r="BR3456" s="4"/>
      <c r="BS3456" s="4"/>
      <c r="BT3456" s="4"/>
      <c r="BU3456" s="4"/>
      <c r="BV3456" s="4"/>
      <c r="BW3456" s="4"/>
      <c r="BZ3456" s="7"/>
      <c r="CF3456" s="7"/>
      <c r="CG3456" s="14"/>
      <c r="CH3456" s="7"/>
      <c r="CI3456" s="14"/>
      <c r="CJ3456" s="7"/>
      <c r="CK3456" s="14"/>
      <c r="CL3456" s="7"/>
      <c r="CM3456" s="14"/>
    </row>
    <row r="3457" spans="1:91" x14ac:dyDescent="0.3">
      <c r="A3457" s="10">
        <v>151</v>
      </c>
      <c r="B3457" s="36" t="s">
        <v>895</v>
      </c>
      <c r="E3457" t="s">
        <v>8620</v>
      </c>
      <c r="G3457" s="36" t="s">
        <v>8882</v>
      </c>
      <c r="K3457" s="7"/>
      <c r="L3457" s="7" t="s">
        <v>834</v>
      </c>
      <c r="M3457" s="7" t="s">
        <v>8620</v>
      </c>
      <c r="N3457" s="4"/>
      <c r="O3457" s="4"/>
      <c r="P3457" s="4"/>
      <c r="Q3457" s="4"/>
      <c r="R3457" s="4"/>
      <c r="S3457" s="4"/>
      <c r="T3457" s="4"/>
      <c r="U3457" s="4"/>
      <c r="V3457" s="4"/>
      <c r="W3457" s="4"/>
      <c r="X3457" s="4"/>
      <c r="Y3457" s="4"/>
      <c r="Z3457" s="4"/>
      <c r="AA3457" s="4"/>
      <c r="AB3457" s="4"/>
      <c r="AC3457" s="4"/>
      <c r="AD3457" s="4"/>
      <c r="AE3457" s="4"/>
      <c r="AF3457" s="4"/>
      <c r="AG3457" s="4"/>
      <c r="AH3457" s="4"/>
      <c r="AI3457" s="4"/>
      <c r="AJ3457" s="4"/>
      <c r="AK3457" s="4"/>
      <c r="AL3457" s="4"/>
      <c r="AM3457" s="4"/>
      <c r="AN3457" s="4"/>
      <c r="AO3457" s="4"/>
      <c r="AP3457" s="4"/>
      <c r="AQ3457" s="4"/>
      <c r="AR3457" s="4"/>
      <c r="AS3457" s="4"/>
      <c r="AT3457" s="4"/>
      <c r="AU3457" s="4"/>
      <c r="AV3457" s="4"/>
      <c r="AW3457" s="4"/>
      <c r="AX3457" s="4"/>
      <c r="AY3457" s="4"/>
      <c r="AZ3457" s="4"/>
      <c r="BA3457" s="4"/>
      <c r="BB3457" s="4"/>
      <c r="BC3457" s="4"/>
      <c r="BD3457" s="4"/>
      <c r="BE3457" s="4"/>
      <c r="BF3457" s="4"/>
      <c r="BG3457" s="4"/>
      <c r="BH3457" s="4"/>
      <c r="BI3457" s="4"/>
      <c r="BJ3457" s="4"/>
      <c r="BK3457" s="4"/>
      <c r="BL3457" s="4"/>
      <c r="BM3457" s="4"/>
      <c r="BN3457" s="4"/>
      <c r="BO3457" s="4"/>
      <c r="BP3457" s="4"/>
      <c r="BQ3457" s="4"/>
      <c r="BR3457" s="4"/>
      <c r="BS3457" s="4"/>
      <c r="BT3457" s="4"/>
      <c r="BU3457" s="4"/>
      <c r="BV3457" s="4"/>
      <c r="BW3457" s="4"/>
      <c r="BZ3457" s="7"/>
      <c r="CF3457" s="7"/>
      <c r="CG3457" s="14"/>
      <c r="CH3457" s="7"/>
      <c r="CI3457" s="14"/>
      <c r="CJ3457" s="7"/>
      <c r="CK3457" s="14"/>
      <c r="CL3457" s="7"/>
      <c r="CM3457" s="14"/>
    </row>
    <row r="3458" spans="1:91" x14ac:dyDescent="0.3">
      <c r="A3458" s="10">
        <v>151</v>
      </c>
      <c r="B3458" s="36" t="s">
        <v>1997</v>
      </c>
      <c r="G3458" s="36" t="s">
        <v>1997</v>
      </c>
      <c r="K3458" s="7"/>
      <c r="L3458" s="7" t="s">
        <v>834</v>
      </c>
      <c r="M3458" s="7" t="s">
        <v>5184</v>
      </c>
      <c r="N3458" s="4"/>
      <c r="O3458" s="4"/>
      <c r="P3458" s="4"/>
      <c r="Q3458" s="4"/>
      <c r="R3458" s="4"/>
      <c r="S3458" s="4"/>
      <c r="T3458" s="4"/>
      <c r="U3458" s="4"/>
      <c r="V3458" s="4"/>
      <c r="W3458" s="4"/>
      <c r="X3458" s="4"/>
      <c r="Y3458" s="4"/>
      <c r="Z3458" s="4"/>
      <c r="AA3458" s="4"/>
      <c r="AB3458" s="4"/>
      <c r="AC3458" s="4"/>
      <c r="AD3458" s="4"/>
      <c r="AE3458" s="4"/>
      <c r="AF3458" s="4"/>
      <c r="AG3458" s="4"/>
      <c r="AH3458" s="4"/>
      <c r="AI3458" s="4"/>
      <c r="AJ3458" s="4"/>
      <c r="AK3458" s="4"/>
      <c r="AL3458" s="4"/>
      <c r="AM3458" s="4"/>
      <c r="AN3458" s="4"/>
      <c r="AO3458" s="4"/>
      <c r="AP3458" s="4"/>
      <c r="AQ3458" s="4"/>
      <c r="AR3458" s="4"/>
      <c r="AS3458" s="4"/>
      <c r="AT3458" s="4"/>
      <c r="AU3458" s="4"/>
      <c r="AV3458" s="4"/>
      <c r="AW3458" s="4"/>
      <c r="AX3458" s="4"/>
      <c r="AY3458" s="4"/>
      <c r="AZ3458" s="4"/>
      <c r="BA3458" s="4"/>
      <c r="BB3458" s="4"/>
      <c r="BC3458" s="4"/>
      <c r="BD3458" s="4"/>
      <c r="BE3458" s="4"/>
      <c r="BF3458" s="4"/>
      <c r="BG3458" s="4"/>
      <c r="BH3458" s="4"/>
      <c r="BI3458" s="4"/>
      <c r="BJ3458" s="4"/>
      <c r="BK3458" s="4"/>
      <c r="BL3458" s="4"/>
      <c r="BM3458" s="4"/>
      <c r="BN3458" s="4"/>
      <c r="BO3458" s="4"/>
      <c r="BP3458" s="4"/>
      <c r="BQ3458" s="4"/>
      <c r="BR3458" s="4"/>
      <c r="BS3458" s="4"/>
      <c r="BT3458" s="4"/>
      <c r="BU3458" s="4"/>
      <c r="BV3458" s="4"/>
      <c r="BW3458" s="4"/>
      <c r="BZ3458" s="7"/>
      <c r="CF3458" s="7"/>
      <c r="CG3458" s="14"/>
      <c r="CH3458" s="7"/>
      <c r="CI3458" s="14"/>
      <c r="CJ3458" s="7"/>
      <c r="CK3458" s="14"/>
      <c r="CL3458" s="7"/>
      <c r="CM3458" s="14"/>
    </row>
    <row r="3459" spans="1:91" x14ac:dyDescent="0.3">
      <c r="A3459" s="10">
        <v>151</v>
      </c>
      <c r="B3459" s="36" t="s">
        <v>905</v>
      </c>
      <c r="E3459" t="s">
        <v>8620</v>
      </c>
      <c r="G3459" s="36" t="s">
        <v>8883</v>
      </c>
      <c r="K3459" s="7"/>
      <c r="L3459" s="7" t="s">
        <v>834</v>
      </c>
      <c r="M3459" s="7" t="s">
        <v>8620</v>
      </c>
      <c r="N3459" s="4"/>
      <c r="O3459" s="4"/>
      <c r="P3459" s="4"/>
      <c r="Q3459" s="4"/>
      <c r="R3459" s="4"/>
      <c r="S3459" s="4"/>
      <c r="T3459" s="4"/>
      <c r="U3459" s="4"/>
      <c r="V3459" s="4"/>
      <c r="W3459" s="4"/>
      <c r="X3459" s="4"/>
      <c r="Y3459" s="4"/>
      <c r="Z3459" s="4"/>
      <c r="AA3459" s="4"/>
      <c r="AB3459" s="4"/>
      <c r="AC3459" s="4"/>
      <c r="AD3459" s="4"/>
      <c r="AE3459" s="4"/>
      <c r="AF3459" s="4"/>
      <c r="AG3459" s="4"/>
      <c r="AH3459" s="4"/>
      <c r="AI3459" s="4"/>
      <c r="AJ3459" s="4"/>
      <c r="AK3459" s="4"/>
      <c r="AL3459" s="4"/>
      <c r="AM3459" s="4"/>
      <c r="AN3459" s="4"/>
      <c r="AO3459" s="4"/>
      <c r="AP3459" s="4"/>
      <c r="AQ3459" s="4"/>
      <c r="AR3459" s="4"/>
      <c r="AS3459" s="4"/>
      <c r="AT3459" s="4"/>
      <c r="AU3459" s="4"/>
      <c r="AV3459" s="4"/>
      <c r="AW3459" s="4"/>
      <c r="AX3459" s="4"/>
      <c r="AY3459" s="4"/>
      <c r="AZ3459" s="4"/>
      <c r="BA3459" s="4"/>
      <c r="BB3459" s="4"/>
      <c r="BC3459" s="4"/>
      <c r="BD3459" s="4"/>
      <c r="BE3459" s="4"/>
      <c r="BF3459" s="4"/>
      <c r="BG3459" s="4"/>
      <c r="BH3459" s="4"/>
      <c r="BI3459" s="4"/>
      <c r="BJ3459" s="4"/>
      <c r="BK3459" s="4"/>
      <c r="BL3459" s="4"/>
      <c r="BM3459" s="4"/>
      <c r="BN3459" s="4"/>
      <c r="BO3459" s="4"/>
      <c r="BP3459" s="4"/>
      <c r="BQ3459" s="4"/>
      <c r="BR3459" s="4"/>
      <c r="BS3459" s="4"/>
      <c r="BT3459" s="4"/>
      <c r="BU3459" s="4"/>
      <c r="BV3459" s="4"/>
      <c r="BW3459" s="4"/>
      <c r="BZ3459" s="7"/>
      <c r="CF3459" s="7"/>
      <c r="CG3459" s="14"/>
      <c r="CH3459" s="7"/>
      <c r="CI3459" s="14"/>
      <c r="CJ3459" s="7"/>
      <c r="CK3459" s="14"/>
      <c r="CL3459" s="7"/>
      <c r="CM3459" s="14"/>
    </row>
    <row r="3460" spans="1:91" x14ac:dyDescent="0.3">
      <c r="A3460" s="10">
        <v>151</v>
      </c>
      <c r="B3460" s="36" t="s">
        <v>860</v>
      </c>
      <c r="G3460" s="36" t="s">
        <v>8884</v>
      </c>
      <c r="K3460" s="7"/>
      <c r="L3460" s="7" t="s">
        <v>834</v>
      </c>
      <c r="M3460" s="7" t="s">
        <v>669</v>
      </c>
      <c r="N3460" s="4"/>
      <c r="O3460" s="4"/>
      <c r="P3460" s="4"/>
      <c r="Q3460" s="4"/>
      <c r="R3460" s="4"/>
      <c r="S3460" s="4"/>
      <c r="T3460" s="4"/>
      <c r="U3460" s="4"/>
      <c r="V3460" s="4"/>
      <c r="W3460" s="4"/>
      <c r="X3460" s="4"/>
      <c r="Y3460" s="4"/>
      <c r="Z3460" s="4"/>
      <c r="AA3460" s="4"/>
      <c r="AB3460" s="4"/>
      <c r="AC3460" s="4"/>
      <c r="AD3460" s="4"/>
      <c r="AE3460" s="4"/>
      <c r="AF3460" s="4"/>
      <c r="AG3460" s="4"/>
      <c r="AH3460" s="4"/>
      <c r="AI3460" s="4"/>
      <c r="AJ3460" s="4"/>
      <c r="AK3460" s="4"/>
      <c r="AL3460" s="4"/>
      <c r="AM3460" s="4"/>
      <c r="AN3460" s="4"/>
      <c r="AO3460" s="4"/>
      <c r="AP3460" s="4"/>
      <c r="AQ3460" s="4"/>
      <c r="AR3460" s="4"/>
      <c r="AS3460" s="4"/>
      <c r="AT3460" s="4"/>
      <c r="AU3460" s="4"/>
      <c r="AV3460" s="4"/>
      <c r="AW3460" s="4"/>
      <c r="AX3460" s="4"/>
      <c r="AY3460" s="4"/>
      <c r="AZ3460" s="4"/>
      <c r="BA3460" s="4"/>
      <c r="BB3460" s="4"/>
      <c r="BC3460" s="4"/>
      <c r="BD3460" s="4"/>
      <c r="BE3460" s="4"/>
      <c r="BF3460" s="4"/>
      <c r="BG3460" s="4"/>
      <c r="BH3460" s="4"/>
      <c r="BI3460" s="4"/>
      <c r="BJ3460" s="4"/>
      <c r="BK3460" s="4"/>
      <c r="BL3460" s="4"/>
      <c r="BM3460" s="4"/>
      <c r="BN3460" s="4"/>
      <c r="BO3460" s="4"/>
      <c r="BP3460" s="4"/>
      <c r="BQ3460" s="4"/>
      <c r="BR3460" s="4"/>
      <c r="BS3460" s="4"/>
      <c r="BT3460" s="4"/>
      <c r="BU3460" s="4"/>
      <c r="BV3460" s="4"/>
      <c r="BW3460" s="4"/>
      <c r="BZ3460" s="7"/>
      <c r="CF3460" s="7"/>
      <c r="CG3460" s="14"/>
      <c r="CH3460" s="7"/>
      <c r="CI3460" s="14"/>
      <c r="CJ3460" s="7"/>
      <c r="CK3460" s="14"/>
      <c r="CL3460" s="7"/>
      <c r="CM3460" s="14"/>
    </row>
    <row r="3461" spans="1:91" x14ac:dyDescent="0.3">
      <c r="A3461" s="10">
        <v>151</v>
      </c>
      <c r="B3461" s="36" t="s">
        <v>1025</v>
      </c>
      <c r="E3461" t="s">
        <v>8620</v>
      </c>
      <c r="G3461" s="36" t="s">
        <v>8885</v>
      </c>
      <c r="K3461" s="7"/>
      <c r="L3461" s="7" t="s">
        <v>834</v>
      </c>
      <c r="M3461" s="7" t="s">
        <v>8620</v>
      </c>
      <c r="N3461" s="4"/>
      <c r="O3461" s="4"/>
      <c r="P3461" s="4"/>
      <c r="Q3461" s="4"/>
      <c r="R3461" s="4"/>
      <c r="S3461" s="4"/>
      <c r="T3461" s="4"/>
      <c r="U3461" s="4"/>
      <c r="V3461" s="4"/>
      <c r="W3461" s="4"/>
      <c r="X3461" s="4"/>
      <c r="Y3461" s="4"/>
      <c r="Z3461" s="4"/>
      <c r="AA3461" s="4"/>
      <c r="AB3461" s="4"/>
      <c r="AC3461" s="4"/>
      <c r="AD3461" s="4"/>
      <c r="AE3461" s="4"/>
      <c r="AF3461" s="4"/>
      <c r="AG3461" s="4"/>
      <c r="AH3461" s="4"/>
      <c r="AI3461" s="4"/>
      <c r="AJ3461" s="4"/>
      <c r="AK3461" s="4"/>
      <c r="AL3461" s="4"/>
      <c r="AM3461" s="4"/>
      <c r="AN3461" s="4"/>
      <c r="AO3461" s="4"/>
      <c r="AP3461" s="4"/>
      <c r="AQ3461" s="4"/>
      <c r="AR3461" s="4"/>
      <c r="AS3461" s="4"/>
      <c r="AT3461" s="4"/>
      <c r="AU3461" s="4"/>
      <c r="AV3461" s="4"/>
      <c r="AW3461" s="4"/>
      <c r="AX3461" s="4"/>
      <c r="AY3461" s="4"/>
      <c r="AZ3461" s="4"/>
      <c r="BA3461" s="4"/>
      <c r="BB3461" s="4"/>
      <c r="BC3461" s="4"/>
      <c r="BD3461" s="4"/>
      <c r="BE3461" s="4"/>
      <c r="BF3461" s="4"/>
      <c r="BG3461" s="4"/>
      <c r="BH3461" s="4"/>
      <c r="BI3461" s="4"/>
      <c r="BJ3461" s="4"/>
      <c r="BK3461" s="4"/>
      <c r="BL3461" s="4"/>
      <c r="BM3461" s="4"/>
      <c r="BN3461" s="4"/>
      <c r="BO3461" s="4"/>
      <c r="BP3461" s="4"/>
      <c r="BQ3461" s="4"/>
      <c r="BR3461" s="4"/>
      <c r="BS3461" s="4"/>
      <c r="BT3461" s="4"/>
      <c r="BU3461" s="4"/>
      <c r="BV3461" s="4"/>
      <c r="BW3461" s="4"/>
      <c r="BZ3461" s="7"/>
      <c r="CF3461" s="7"/>
      <c r="CG3461" s="14"/>
      <c r="CH3461" s="7"/>
      <c r="CI3461" s="14"/>
      <c r="CJ3461" s="7"/>
      <c r="CK3461" s="14"/>
      <c r="CL3461" s="7"/>
      <c r="CM3461" s="14"/>
    </row>
    <row r="3462" spans="1:91" x14ac:dyDescent="0.3">
      <c r="A3462" s="10">
        <v>151</v>
      </c>
      <c r="B3462" s="36" t="s">
        <v>1025</v>
      </c>
      <c r="E3462" t="s">
        <v>8620</v>
      </c>
      <c r="G3462" s="36" t="s">
        <v>8886</v>
      </c>
      <c r="K3462" s="7"/>
      <c r="L3462" s="7" t="s">
        <v>834</v>
      </c>
      <c r="M3462" s="7" t="s">
        <v>8620</v>
      </c>
      <c r="N3462" s="4"/>
      <c r="O3462" s="4"/>
      <c r="P3462" s="4"/>
      <c r="Q3462" s="4"/>
      <c r="R3462" s="4"/>
      <c r="S3462" s="4"/>
      <c r="T3462" s="4"/>
      <c r="U3462" s="4"/>
      <c r="V3462" s="4"/>
      <c r="W3462" s="4"/>
      <c r="X3462" s="4"/>
      <c r="Y3462" s="4"/>
      <c r="Z3462" s="4"/>
      <c r="AA3462" s="4"/>
      <c r="AB3462" s="4"/>
      <c r="AC3462" s="4"/>
      <c r="AD3462" s="4"/>
      <c r="AE3462" s="4"/>
      <c r="AF3462" s="4"/>
      <c r="AG3462" s="4"/>
      <c r="AH3462" s="4"/>
      <c r="AI3462" s="4"/>
      <c r="AJ3462" s="4"/>
      <c r="AK3462" s="4"/>
      <c r="AL3462" s="4"/>
      <c r="AM3462" s="4"/>
      <c r="AN3462" s="4"/>
      <c r="AO3462" s="4"/>
      <c r="AP3462" s="4"/>
      <c r="AQ3462" s="4"/>
      <c r="AR3462" s="4"/>
      <c r="AS3462" s="4"/>
      <c r="AT3462" s="4"/>
      <c r="AU3462" s="4"/>
      <c r="AV3462" s="4"/>
      <c r="AW3462" s="4"/>
      <c r="AX3462" s="4"/>
      <c r="AY3462" s="4"/>
      <c r="AZ3462" s="4"/>
      <c r="BA3462" s="4"/>
      <c r="BB3462" s="4"/>
      <c r="BC3462" s="4"/>
      <c r="BD3462" s="4"/>
      <c r="BE3462" s="4"/>
      <c r="BF3462" s="4"/>
      <c r="BG3462" s="4"/>
      <c r="BH3462" s="4"/>
      <c r="BI3462" s="4"/>
      <c r="BJ3462" s="4"/>
      <c r="BK3462" s="4"/>
      <c r="BL3462" s="4"/>
      <c r="BM3462" s="4"/>
      <c r="BN3462" s="4"/>
      <c r="BO3462" s="4"/>
      <c r="BP3462" s="4"/>
      <c r="BQ3462" s="4"/>
      <c r="BR3462" s="4"/>
      <c r="BS3462" s="4"/>
      <c r="BT3462" s="4"/>
      <c r="BU3462" s="4"/>
      <c r="BV3462" s="4"/>
      <c r="BW3462" s="4"/>
      <c r="BZ3462" s="7"/>
      <c r="CF3462" s="7"/>
      <c r="CG3462" s="14"/>
      <c r="CH3462" s="7"/>
      <c r="CI3462" s="14"/>
      <c r="CJ3462" s="7"/>
      <c r="CK3462" s="14"/>
      <c r="CL3462" s="7"/>
      <c r="CM3462" s="14"/>
    </row>
    <row r="3463" spans="1:91" x14ac:dyDescent="0.3">
      <c r="A3463" s="10">
        <v>151</v>
      </c>
      <c r="B3463" s="36" t="s">
        <v>1058</v>
      </c>
      <c r="G3463" s="36" t="s">
        <v>8887</v>
      </c>
      <c r="K3463" s="7"/>
      <c r="L3463" s="7" t="s">
        <v>834</v>
      </c>
      <c r="M3463" s="7" t="s">
        <v>696</v>
      </c>
      <c r="N3463" s="4"/>
      <c r="O3463" s="4"/>
      <c r="P3463" s="4"/>
      <c r="Q3463" s="4"/>
      <c r="R3463" s="4"/>
      <c r="S3463" s="4"/>
      <c r="T3463" s="4"/>
      <c r="U3463" s="4"/>
      <c r="V3463" s="4"/>
      <c r="W3463" s="4"/>
      <c r="X3463" s="4"/>
      <c r="Y3463" s="4"/>
      <c r="Z3463" s="4"/>
      <c r="AA3463" s="4"/>
      <c r="AB3463" s="4"/>
      <c r="AC3463" s="4"/>
      <c r="AD3463" s="4"/>
      <c r="AE3463" s="4"/>
      <c r="AF3463" s="4"/>
      <c r="AG3463" s="4"/>
      <c r="AH3463" s="4"/>
      <c r="AI3463" s="4"/>
      <c r="AJ3463" s="4"/>
      <c r="AK3463" s="4"/>
      <c r="AL3463" s="4"/>
      <c r="AM3463" s="4"/>
      <c r="AN3463" s="4"/>
      <c r="AO3463" s="4"/>
      <c r="AP3463" s="4"/>
      <c r="AQ3463" s="4"/>
      <c r="AR3463" s="4"/>
      <c r="AS3463" s="4"/>
      <c r="AT3463" s="4"/>
      <c r="AU3463" s="4"/>
      <c r="AV3463" s="4"/>
      <c r="AW3463" s="4"/>
      <c r="AX3463" s="4"/>
      <c r="AY3463" s="4"/>
      <c r="AZ3463" s="4"/>
      <c r="BA3463" s="4"/>
      <c r="BB3463" s="4"/>
      <c r="BC3463" s="4"/>
      <c r="BD3463" s="4"/>
      <c r="BE3463" s="4"/>
      <c r="BF3463" s="4"/>
      <c r="BG3463" s="4"/>
      <c r="BH3463" s="4"/>
      <c r="BI3463" s="4"/>
      <c r="BJ3463" s="4"/>
      <c r="BK3463" s="4"/>
      <c r="BL3463" s="4"/>
      <c r="BM3463" s="4"/>
      <c r="BN3463" s="4"/>
      <c r="BO3463" s="4"/>
      <c r="BP3463" s="4"/>
      <c r="BQ3463" s="4"/>
      <c r="BR3463" s="4"/>
      <c r="BS3463" s="4"/>
      <c r="BT3463" s="4"/>
      <c r="BU3463" s="4"/>
      <c r="BV3463" s="4"/>
      <c r="BW3463" s="4"/>
      <c r="BZ3463" s="7"/>
      <c r="CF3463" s="7"/>
      <c r="CG3463" s="14"/>
      <c r="CH3463" s="7"/>
      <c r="CI3463" s="14"/>
      <c r="CJ3463" s="7"/>
      <c r="CK3463" s="14"/>
      <c r="CL3463" s="7"/>
      <c r="CM3463" s="14"/>
    </row>
    <row r="3464" spans="1:91" x14ac:dyDescent="0.3">
      <c r="A3464" s="10">
        <v>151</v>
      </c>
      <c r="B3464" s="36" t="s">
        <v>1025</v>
      </c>
      <c r="E3464" t="s">
        <v>8620</v>
      </c>
      <c r="G3464" s="36" t="s">
        <v>8888</v>
      </c>
      <c r="K3464" s="7"/>
      <c r="L3464" s="7" t="s">
        <v>834</v>
      </c>
      <c r="M3464" s="7" t="s">
        <v>8620</v>
      </c>
      <c r="N3464" s="4"/>
      <c r="O3464" s="4"/>
      <c r="P3464" s="4"/>
      <c r="Q3464" s="4"/>
      <c r="R3464" s="4"/>
      <c r="S3464" s="4"/>
      <c r="T3464" s="4"/>
      <c r="U3464" s="4"/>
      <c r="V3464" s="4"/>
      <c r="W3464" s="4"/>
      <c r="X3464" s="4"/>
      <c r="Y3464" s="4"/>
      <c r="Z3464" s="4"/>
      <c r="AA3464" s="4"/>
      <c r="AB3464" s="4"/>
      <c r="AC3464" s="4"/>
      <c r="AD3464" s="4"/>
      <c r="AE3464" s="4"/>
      <c r="AF3464" s="4"/>
      <c r="AG3464" s="4"/>
      <c r="AH3464" s="4"/>
      <c r="AI3464" s="4"/>
      <c r="AJ3464" s="4"/>
      <c r="AK3464" s="4"/>
      <c r="AL3464" s="4"/>
      <c r="AM3464" s="4"/>
      <c r="AN3464" s="4"/>
      <c r="AO3464" s="4"/>
      <c r="AP3464" s="4"/>
      <c r="AQ3464" s="4"/>
      <c r="AR3464" s="4"/>
      <c r="AS3464" s="4"/>
      <c r="AT3464" s="4"/>
      <c r="AU3464" s="4"/>
      <c r="AV3464" s="4"/>
      <c r="AW3464" s="4"/>
      <c r="AX3464" s="4"/>
      <c r="AY3464" s="4"/>
      <c r="AZ3464" s="4"/>
      <c r="BA3464" s="4"/>
      <c r="BB3464" s="4"/>
      <c r="BC3464" s="4"/>
      <c r="BD3464" s="4"/>
      <c r="BE3464" s="4"/>
      <c r="BF3464" s="4"/>
      <c r="BG3464" s="4"/>
      <c r="BH3464" s="4"/>
      <c r="BI3464" s="4"/>
      <c r="BJ3464" s="4"/>
      <c r="BK3464" s="4"/>
      <c r="BL3464" s="4"/>
      <c r="BM3464" s="4"/>
      <c r="BN3464" s="4"/>
      <c r="BO3464" s="4"/>
      <c r="BP3464" s="4"/>
      <c r="BQ3464" s="4"/>
      <c r="BR3464" s="4"/>
      <c r="BS3464" s="4"/>
      <c r="BT3464" s="4"/>
      <c r="BU3464" s="4"/>
      <c r="BV3464" s="4"/>
      <c r="BW3464" s="4"/>
      <c r="BZ3464" s="7"/>
      <c r="CF3464" s="7"/>
      <c r="CG3464" s="14"/>
      <c r="CH3464" s="7"/>
      <c r="CI3464" s="14"/>
      <c r="CJ3464" s="7"/>
      <c r="CK3464" s="14"/>
      <c r="CL3464" s="7"/>
      <c r="CM3464" s="14"/>
    </row>
    <row r="3465" spans="1:91" x14ac:dyDescent="0.3">
      <c r="A3465" s="10">
        <v>151</v>
      </c>
      <c r="B3465" s="36" t="s">
        <v>852</v>
      </c>
      <c r="G3465" s="36" t="s">
        <v>8889</v>
      </c>
      <c r="K3465" s="7"/>
      <c r="L3465" s="7" t="s">
        <v>834</v>
      </c>
      <c r="M3465" s="7" t="s">
        <v>684</v>
      </c>
      <c r="N3465" s="4"/>
      <c r="O3465" s="4"/>
      <c r="P3465" s="4"/>
      <c r="Q3465" s="4"/>
      <c r="R3465" s="4"/>
      <c r="S3465" s="4"/>
      <c r="T3465" s="4"/>
      <c r="U3465" s="4"/>
      <c r="V3465" s="4"/>
      <c r="W3465" s="4"/>
      <c r="X3465" s="4"/>
      <c r="Y3465" s="4"/>
      <c r="Z3465" s="4"/>
      <c r="AA3465" s="4"/>
      <c r="AB3465" s="4"/>
      <c r="AC3465" s="4"/>
      <c r="AD3465" s="4"/>
      <c r="AE3465" s="4"/>
      <c r="AF3465" s="4"/>
      <c r="AG3465" s="4"/>
      <c r="AH3465" s="4"/>
      <c r="AI3465" s="4"/>
      <c r="AJ3465" s="4"/>
      <c r="AK3465" s="4"/>
      <c r="AL3465" s="4"/>
      <c r="AM3465" s="4"/>
      <c r="AN3465" s="4"/>
      <c r="AO3465" s="4"/>
      <c r="AP3465" s="4"/>
      <c r="AQ3465" s="4"/>
      <c r="AR3465" s="4"/>
      <c r="AS3465" s="4"/>
      <c r="AT3465" s="4"/>
      <c r="AU3465" s="4"/>
      <c r="AV3465" s="4"/>
      <c r="AW3465" s="4"/>
      <c r="AX3465" s="4"/>
      <c r="AY3465" s="4"/>
      <c r="AZ3465" s="4"/>
      <c r="BA3465" s="4"/>
      <c r="BB3465" s="4"/>
      <c r="BC3465" s="4"/>
      <c r="BD3465" s="4"/>
      <c r="BE3465" s="4"/>
      <c r="BF3465" s="4"/>
      <c r="BG3465" s="4"/>
      <c r="BH3465" s="4"/>
      <c r="BI3465" s="4"/>
      <c r="BJ3465" s="4"/>
      <c r="BK3465" s="4"/>
      <c r="BL3465" s="4"/>
      <c r="BM3465" s="4"/>
      <c r="BN3465" s="4"/>
      <c r="BO3465" s="4"/>
      <c r="BP3465" s="4"/>
      <c r="BQ3465" s="4"/>
      <c r="BR3465" s="4"/>
      <c r="BS3465" s="4"/>
      <c r="BT3465" s="4"/>
      <c r="BU3465" s="4"/>
      <c r="BV3465" s="4"/>
      <c r="BW3465" s="4"/>
      <c r="BZ3465" s="7"/>
      <c r="CF3465" s="7"/>
      <c r="CG3465" s="14"/>
      <c r="CH3465" s="7"/>
      <c r="CI3465" s="14"/>
      <c r="CJ3465" s="7"/>
      <c r="CK3465" s="14"/>
      <c r="CL3465" s="7"/>
      <c r="CM3465" s="14"/>
    </row>
    <row r="3466" spans="1:91" x14ac:dyDescent="0.3">
      <c r="A3466" s="10">
        <v>151</v>
      </c>
      <c r="B3466" s="36" t="s">
        <v>863</v>
      </c>
      <c r="G3466" s="36" t="s">
        <v>8890</v>
      </c>
      <c r="K3466" s="7"/>
      <c r="L3466" s="7" t="s">
        <v>834</v>
      </c>
      <c r="M3466" s="7" t="s">
        <v>696</v>
      </c>
      <c r="N3466" s="4"/>
      <c r="O3466" s="4"/>
      <c r="P3466" s="4"/>
      <c r="Q3466" s="4"/>
      <c r="R3466" s="4"/>
      <c r="S3466" s="4"/>
      <c r="T3466" s="4"/>
      <c r="U3466" s="4"/>
      <c r="V3466" s="4"/>
      <c r="W3466" s="4"/>
      <c r="X3466" s="4"/>
      <c r="Y3466" s="4"/>
      <c r="Z3466" s="4"/>
      <c r="AA3466" s="4"/>
      <c r="AB3466" s="4"/>
      <c r="AC3466" s="4"/>
      <c r="AD3466" s="4"/>
      <c r="AE3466" s="4"/>
      <c r="AF3466" s="4"/>
      <c r="AG3466" s="4"/>
      <c r="AH3466" s="4"/>
      <c r="AI3466" s="4"/>
      <c r="AJ3466" s="4"/>
      <c r="AK3466" s="4"/>
      <c r="AL3466" s="4"/>
      <c r="AM3466" s="4"/>
      <c r="AN3466" s="4"/>
      <c r="AO3466" s="4"/>
      <c r="AP3466" s="4"/>
      <c r="AQ3466" s="4"/>
      <c r="AR3466" s="4"/>
      <c r="AS3466" s="4"/>
      <c r="AT3466" s="4"/>
      <c r="AU3466" s="4"/>
      <c r="AV3466" s="4"/>
      <c r="AW3466" s="4"/>
      <c r="AX3466" s="4"/>
      <c r="AY3466" s="4"/>
      <c r="AZ3466" s="4"/>
      <c r="BA3466" s="4"/>
      <c r="BB3466" s="4"/>
      <c r="BC3466" s="4"/>
      <c r="BD3466" s="4"/>
      <c r="BE3466" s="4"/>
      <c r="BF3466" s="4"/>
      <c r="BG3466" s="4"/>
      <c r="BH3466" s="4"/>
      <c r="BI3466" s="4"/>
      <c r="BJ3466" s="4"/>
      <c r="BK3466" s="4"/>
      <c r="BL3466" s="4"/>
      <c r="BM3466" s="4"/>
      <c r="BN3466" s="4"/>
      <c r="BO3466" s="4"/>
      <c r="BP3466" s="4"/>
      <c r="BQ3466" s="4"/>
      <c r="BR3466" s="4"/>
      <c r="BS3466" s="4"/>
      <c r="BT3466" s="4"/>
      <c r="BU3466" s="4"/>
      <c r="BV3466" s="4"/>
      <c r="BW3466" s="4"/>
      <c r="BZ3466" s="7"/>
      <c r="CF3466" s="7"/>
      <c r="CG3466" s="14"/>
      <c r="CH3466" s="7"/>
      <c r="CI3466" s="14"/>
      <c r="CJ3466" s="7"/>
      <c r="CK3466" s="14"/>
      <c r="CL3466" s="7"/>
      <c r="CM3466" s="14"/>
    </row>
    <row r="3467" spans="1:91" x14ac:dyDescent="0.3">
      <c r="A3467" s="10">
        <v>151</v>
      </c>
      <c r="B3467" s="36" t="s">
        <v>1235</v>
      </c>
      <c r="E3467" t="s">
        <v>953</v>
      </c>
      <c r="G3467" s="36" t="s">
        <v>3349</v>
      </c>
      <c r="K3467" s="7"/>
      <c r="L3467" s="7" t="s">
        <v>834</v>
      </c>
      <c r="M3467" s="7" t="s">
        <v>603</v>
      </c>
      <c r="N3467" s="4"/>
      <c r="O3467" s="4"/>
      <c r="P3467" s="4"/>
      <c r="Q3467" s="4"/>
      <c r="R3467" s="4"/>
      <c r="S3467" s="4"/>
      <c r="T3467" s="4"/>
      <c r="U3467" s="4"/>
      <c r="V3467" s="4"/>
      <c r="W3467" s="4"/>
      <c r="X3467" s="4"/>
      <c r="Y3467" s="4"/>
      <c r="Z3467" s="4"/>
      <c r="AA3467" s="4"/>
      <c r="AB3467" s="4"/>
      <c r="AC3467" s="4"/>
      <c r="AD3467" s="4"/>
      <c r="AE3467" s="4"/>
      <c r="AF3467" s="4"/>
      <c r="AG3467" s="4"/>
      <c r="AH3467" s="4"/>
      <c r="AI3467" s="4"/>
      <c r="AJ3467" s="4"/>
      <c r="AK3467" s="4"/>
      <c r="AL3467" s="4"/>
      <c r="AM3467" s="4"/>
      <c r="AN3467" s="4"/>
      <c r="AO3467" s="4"/>
      <c r="AP3467" s="4"/>
      <c r="AQ3467" s="4"/>
      <c r="AR3467" s="4"/>
      <c r="AS3467" s="4"/>
      <c r="AT3467" s="4"/>
      <c r="AU3467" s="4"/>
      <c r="AV3467" s="4"/>
      <c r="AW3467" s="4"/>
      <c r="AX3467" s="4"/>
      <c r="AY3467" s="4"/>
      <c r="AZ3467" s="4"/>
      <c r="BA3467" s="4"/>
      <c r="BB3467" s="4"/>
      <c r="BC3467" s="4"/>
      <c r="BD3467" s="4"/>
      <c r="BE3467" s="4"/>
      <c r="BF3467" s="4"/>
      <c r="BG3467" s="4"/>
      <c r="BH3467" s="4"/>
      <c r="BI3467" s="4"/>
      <c r="BJ3467" s="4"/>
      <c r="BK3467" s="4"/>
      <c r="BL3467" s="4"/>
      <c r="BM3467" s="4"/>
      <c r="BN3467" s="4"/>
      <c r="BO3467" s="4"/>
      <c r="BP3467" s="4"/>
      <c r="BQ3467" s="4"/>
      <c r="BR3467" s="4"/>
      <c r="BS3467" s="4"/>
      <c r="BT3467" s="4"/>
      <c r="BU3467" s="4"/>
      <c r="BV3467" s="4"/>
      <c r="BW3467" s="4"/>
      <c r="BZ3467" s="7"/>
      <c r="CF3467" s="7"/>
      <c r="CG3467" s="14"/>
      <c r="CH3467" s="7"/>
      <c r="CI3467" s="14"/>
      <c r="CJ3467" s="7"/>
      <c r="CK3467" s="14"/>
      <c r="CL3467" s="7"/>
      <c r="CM3467" s="14"/>
    </row>
    <row r="3468" spans="1:91" x14ac:dyDescent="0.3">
      <c r="A3468" s="10">
        <v>151</v>
      </c>
      <c r="B3468" s="36" t="s">
        <v>1066</v>
      </c>
      <c r="G3468" s="36" t="s">
        <v>8891</v>
      </c>
      <c r="K3468" s="7"/>
      <c r="L3468" s="7" t="s">
        <v>834</v>
      </c>
      <c r="M3468" s="7" t="s">
        <v>696</v>
      </c>
      <c r="N3468" s="4"/>
      <c r="O3468" s="4"/>
      <c r="P3468" s="4"/>
      <c r="Q3468" s="4"/>
      <c r="R3468" s="4"/>
      <c r="S3468" s="4"/>
      <c r="T3468" s="4"/>
      <c r="U3468" s="4"/>
      <c r="V3468" s="4"/>
      <c r="W3468" s="4"/>
      <c r="X3468" s="4"/>
      <c r="Y3468" s="4"/>
      <c r="Z3468" s="4"/>
      <c r="AA3468" s="4"/>
      <c r="AB3468" s="4"/>
      <c r="AC3468" s="4"/>
      <c r="AD3468" s="4"/>
      <c r="AE3468" s="4"/>
      <c r="AF3468" s="4"/>
      <c r="AG3468" s="4"/>
      <c r="AH3468" s="4"/>
      <c r="AI3468" s="4"/>
      <c r="AJ3468" s="4"/>
      <c r="AK3468" s="4"/>
      <c r="AL3468" s="4"/>
      <c r="AM3468" s="4"/>
      <c r="AN3468" s="4"/>
      <c r="AO3468" s="4"/>
      <c r="AP3468" s="4"/>
      <c r="AQ3468" s="4"/>
      <c r="AR3468" s="4"/>
      <c r="AS3468" s="4"/>
      <c r="AT3468" s="4"/>
      <c r="AU3468" s="4"/>
      <c r="AV3468" s="4"/>
      <c r="AW3468" s="4"/>
      <c r="AX3468" s="4"/>
      <c r="AY3468" s="4"/>
      <c r="AZ3468" s="4"/>
      <c r="BA3468" s="4"/>
      <c r="BB3468" s="4"/>
      <c r="BC3468" s="4"/>
      <c r="BD3468" s="4"/>
      <c r="BE3468" s="4"/>
      <c r="BF3468" s="4"/>
      <c r="BG3468" s="4"/>
      <c r="BH3468" s="4"/>
      <c r="BI3468" s="4"/>
      <c r="BJ3468" s="4"/>
      <c r="BK3468" s="4"/>
      <c r="BL3468" s="4"/>
      <c r="BM3468" s="4"/>
      <c r="BN3468" s="4"/>
      <c r="BO3468" s="4"/>
      <c r="BP3468" s="4"/>
      <c r="BQ3468" s="4"/>
      <c r="BR3468" s="4"/>
      <c r="BS3468" s="4"/>
      <c r="BT3468" s="4"/>
      <c r="BU3468" s="4"/>
      <c r="BV3468" s="4"/>
      <c r="BW3468" s="4"/>
      <c r="BZ3468" s="7"/>
      <c r="CF3468" s="7"/>
      <c r="CG3468" s="14"/>
      <c r="CH3468" s="7"/>
      <c r="CI3468" s="14"/>
      <c r="CJ3468" s="7"/>
      <c r="CK3468" s="14"/>
      <c r="CL3468" s="7"/>
      <c r="CM3468" s="14"/>
    </row>
    <row r="3469" spans="1:91" x14ac:dyDescent="0.3">
      <c r="A3469" s="10">
        <v>151</v>
      </c>
      <c r="B3469" s="36" t="s">
        <v>1025</v>
      </c>
      <c r="E3469" t="s">
        <v>8620</v>
      </c>
      <c r="G3469" s="36" t="s">
        <v>8892</v>
      </c>
      <c r="K3469" s="7"/>
      <c r="L3469" s="7" t="s">
        <v>834</v>
      </c>
      <c r="M3469" s="7" t="s">
        <v>8620</v>
      </c>
      <c r="N3469" s="4"/>
      <c r="O3469" s="4"/>
      <c r="P3469" s="4"/>
      <c r="Q3469" s="4"/>
      <c r="R3469" s="4"/>
      <c r="S3469" s="4"/>
      <c r="T3469" s="4"/>
      <c r="U3469" s="4"/>
      <c r="V3469" s="4"/>
      <c r="W3469" s="4"/>
      <c r="X3469" s="4"/>
      <c r="Y3469" s="4"/>
      <c r="Z3469" s="4"/>
      <c r="AA3469" s="4"/>
      <c r="AB3469" s="4"/>
      <c r="AC3469" s="4"/>
      <c r="AD3469" s="4"/>
      <c r="AE3469" s="4"/>
      <c r="AF3469" s="4"/>
      <c r="AG3469" s="4"/>
      <c r="AH3469" s="4"/>
      <c r="AI3469" s="4"/>
      <c r="AJ3469" s="4"/>
      <c r="AK3469" s="4"/>
      <c r="AL3469" s="4"/>
      <c r="AM3469" s="4"/>
      <c r="AN3469" s="4"/>
      <c r="AO3469" s="4"/>
      <c r="AP3469" s="4"/>
      <c r="AQ3469" s="4"/>
      <c r="AR3469" s="4"/>
      <c r="AS3469" s="4"/>
      <c r="AT3469" s="4"/>
      <c r="AU3469" s="4"/>
      <c r="AV3469" s="4"/>
      <c r="AW3469" s="4"/>
      <c r="AX3469" s="4"/>
      <c r="AY3469" s="4"/>
      <c r="AZ3469" s="4"/>
      <c r="BA3469" s="4"/>
      <c r="BB3469" s="4"/>
      <c r="BC3469" s="4"/>
      <c r="BD3469" s="4"/>
      <c r="BE3469" s="4"/>
      <c r="BF3469" s="4"/>
      <c r="BG3469" s="4"/>
      <c r="BH3469" s="4"/>
      <c r="BI3469" s="4"/>
      <c r="BJ3469" s="4"/>
      <c r="BK3469" s="4"/>
      <c r="BL3469" s="4"/>
      <c r="BM3469" s="4"/>
      <c r="BN3469" s="4"/>
      <c r="BO3469" s="4"/>
      <c r="BP3469" s="4"/>
      <c r="BQ3469" s="4"/>
      <c r="BR3469" s="4"/>
      <c r="BS3469" s="4"/>
      <c r="BT3469" s="4"/>
      <c r="BU3469" s="4"/>
      <c r="BV3469" s="4"/>
      <c r="BW3469" s="4"/>
      <c r="BZ3469" s="7"/>
      <c r="CF3469" s="7"/>
      <c r="CG3469" s="14"/>
      <c r="CH3469" s="7"/>
      <c r="CI3469" s="14"/>
      <c r="CJ3469" s="7"/>
      <c r="CK3469" s="14"/>
      <c r="CL3469" s="7"/>
      <c r="CM3469" s="14"/>
    </row>
    <row r="3470" spans="1:91" x14ac:dyDescent="0.3">
      <c r="A3470" s="10">
        <v>151</v>
      </c>
      <c r="B3470" s="36" t="s">
        <v>1961</v>
      </c>
      <c r="G3470" s="36" t="s">
        <v>8893</v>
      </c>
      <c r="K3470" s="7"/>
      <c r="L3470" s="7" t="s">
        <v>834</v>
      </c>
      <c r="M3470" s="7" t="s">
        <v>5184</v>
      </c>
      <c r="N3470" s="4"/>
      <c r="O3470" s="4"/>
      <c r="P3470" s="4"/>
      <c r="Q3470" s="4"/>
      <c r="R3470" s="4"/>
      <c r="S3470" s="4"/>
      <c r="T3470" s="4"/>
      <c r="U3470" s="4"/>
      <c r="V3470" s="4"/>
      <c r="W3470" s="4"/>
      <c r="X3470" s="4"/>
      <c r="Y3470" s="4"/>
      <c r="Z3470" s="4"/>
      <c r="AA3470" s="4"/>
      <c r="AB3470" s="4"/>
      <c r="AC3470" s="4"/>
      <c r="AD3470" s="4"/>
      <c r="AE3470" s="4"/>
      <c r="AF3470" s="4"/>
      <c r="AG3470" s="4"/>
      <c r="AH3470" s="4"/>
      <c r="AI3470" s="4"/>
      <c r="AJ3470" s="4"/>
      <c r="AK3470" s="4"/>
      <c r="AL3470" s="4"/>
      <c r="AM3470" s="4"/>
      <c r="AN3470" s="4"/>
      <c r="AO3470" s="4"/>
      <c r="AP3470" s="4"/>
      <c r="AQ3470" s="4"/>
      <c r="AR3470" s="4"/>
      <c r="AS3470" s="4"/>
      <c r="AT3470" s="4"/>
      <c r="AU3470" s="4"/>
      <c r="AV3470" s="4"/>
      <c r="AW3470" s="4"/>
      <c r="AX3470" s="4"/>
      <c r="AY3470" s="4"/>
      <c r="AZ3470" s="4"/>
      <c r="BA3470" s="4"/>
      <c r="BB3470" s="4"/>
      <c r="BC3470" s="4"/>
      <c r="BD3470" s="4"/>
      <c r="BE3470" s="4"/>
      <c r="BF3470" s="4"/>
      <c r="BG3470" s="4"/>
      <c r="BH3470" s="4"/>
      <c r="BI3470" s="4"/>
      <c r="BJ3470" s="4"/>
      <c r="BK3470" s="4"/>
      <c r="BL3470" s="4"/>
      <c r="BM3470" s="4"/>
      <c r="BN3470" s="4"/>
      <c r="BO3470" s="4"/>
      <c r="BP3470" s="4"/>
      <c r="BQ3470" s="4"/>
      <c r="BR3470" s="4"/>
      <c r="BS3470" s="4"/>
      <c r="BT3470" s="4"/>
      <c r="BU3470" s="4"/>
      <c r="BV3470" s="4"/>
      <c r="BW3470" s="4"/>
      <c r="BZ3470" s="7"/>
      <c r="CF3470" s="7"/>
      <c r="CG3470" s="14"/>
      <c r="CH3470" s="7"/>
      <c r="CI3470" s="14"/>
      <c r="CJ3470" s="7"/>
      <c r="CK3470" s="14"/>
      <c r="CL3470" s="7"/>
      <c r="CM3470" s="14"/>
    </row>
    <row r="3471" spans="1:91" x14ac:dyDescent="0.3">
      <c r="A3471" s="10">
        <v>151</v>
      </c>
      <c r="B3471" s="36" t="s">
        <v>913</v>
      </c>
      <c r="G3471" s="36" t="s">
        <v>8894</v>
      </c>
      <c r="K3471" s="7"/>
      <c r="L3471" s="7" t="s">
        <v>834</v>
      </c>
      <c r="M3471" s="7" t="s">
        <v>717</v>
      </c>
      <c r="N3471" s="4"/>
      <c r="O3471" s="4"/>
      <c r="P3471" s="4"/>
      <c r="Q3471" s="4"/>
      <c r="R3471" s="4"/>
      <c r="S3471" s="4"/>
      <c r="T3471" s="4"/>
      <c r="U3471" s="4"/>
      <c r="V3471" s="4"/>
      <c r="W3471" s="4"/>
      <c r="X3471" s="4"/>
      <c r="Y3471" s="4"/>
      <c r="Z3471" s="4"/>
      <c r="AA3471" s="4"/>
      <c r="AB3471" s="4"/>
      <c r="AC3471" s="4"/>
      <c r="AD3471" s="4"/>
      <c r="AE3471" s="4"/>
      <c r="AF3471" s="4"/>
      <c r="AG3471" s="4"/>
      <c r="AH3471" s="4"/>
      <c r="AI3471" s="4"/>
      <c r="AJ3471" s="4"/>
      <c r="AK3471" s="4"/>
      <c r="AL3471" s="4"/>
      <c r="AM3471" s="4"/>
      <c r="AN3471" s="4"/>
      <c r="AO3471" s="4"/>
      <c r="AP3471" s="4"/>
      <c r="AQ3471" s="4"/>
      <c r="AR3471" s="4"/>
      <c r="AS3471" s="4"/>
      <c r="AT3471" s="4"/>
      <c r="AU3471" s="4"/>
      <c r="AV3471" s="4"/>
      <c r="AW3471" s="4"/>
      <c r="AX3471" s="4"/>
      <c r="AY3471" s="4"/>
      <c r="AZ3471" s="4"/>
      <c r="BA3471" s="4"/>
      <c r="BB3471" s="4"/>
      <c r="BC3471" s="4"/>
      <c r="BD3471" s="4"/>
      <c r="BE3471" s="4"/>
      <c r="BF3471" s="4"/>
      <c r="BG3471" s="4"/>
      <c r="BH3471" s="4"/>
      <c r="BI3471" s="4"/>
      <c r="BJ3471" s="4"/>
      <c r="BK3471" s="4"/>
      <c r="BL3471" s="4"/>
      <c r="BM3471" s="4"/>
      <c r="BN3471" s="4"/>
      <c r="BO3471" s="4"/>
      <c r="BP3471" s="4"/>
      <c r="BQ3471" s="4"/>
      <c r="BR3471" s="4"/>
      <c r="BS3471" s="4"/>
      <c r="BT3471" s="4"/>
      <c r="BU3471" s="4"/>
      <c r="BV3471" s="4"/>
      <c r="BW3471" s="4"/>
      <c r="BZ3471" s="7"/>
      <c r="CF3471" s="7"/>
      <c r="CG3471" s="14"/>
      <c r="CH3471" s="7"/>
      <c r="CI3471" s="14"/>
      <c r="CJ3471" s="7"/>
      <c r="CK3471" s="14"/>
      <c r="CL3471" s="7"/>
      <c r="CM3471" s="14"/>
    </row>
    <row r="3472" spans="1:91" x14ac:dyDescent="0.3">
      <c r="A3472" s="10">
        <v>151</v>
      </c>
      <c r="B3472" s="36" t="s">
        <v>1058</v>
      </c>
      <c r="E3472" t="s">
        <v>953</v>
      </c>
      <c r="G3472" s="36" t="s">
        <v>8895</v>
      </c>
      <c r="K3472" s="7"/>
      <c r="L3472" s="7" t="s">
        <v>834</v>
      </c>
      <c r="M3472" s="7" t="s">
        <v>603</v>
      </c>
      <c r="N3472" s="4"/>
      <c r="O3472" s="4"/>
      <c r="P3472" s="4"/>
      <c r="Q3472" s="4"/>
      <c r="R3472" s="4"/>
      <c r="S3472" s="4"/>
      <c r="T3472" s="4"/>
      <c r="U3472" s="4"/>
      <c r="V3472" s="4"/>
      <c r="W3472" s="4"/>
      <c r="X3472" s="4"/>
      <c r="Y3472" s="4"/>
      <c r="Z3472" s="4"/>
      <c r="AA3472" s="4"/>
      <c r="AB3472" s="4"/>
      <c r="AC3472" s="4"/>
      <c r="AD3472" s="4"/>
      <c r="AE3472" s="4"/>
      <c r="AF3472" s="4"/>
      <c r="AG3472" s="4"/>
      <c r="AH3472" s="4"/>
      <c r="AI3472" s="4"/>
      <c r="AJ3472" s="4"/>
      <c r="AK3472" s="4"/>
      <c r="AL3472" s="4"/>
      <c r="AM3472" s="4"/>
      <c r="AN3472" s="4"/>
      <c r="AO3472" s="4"/>
      <c r="AP3472" s="4"/>
      <c r="AQ3472" s="4"/>
      <c r="AR3472" s="4"/>
      <c r="AS3472" s="4"/>
      <c r="AT3472" s="4"/>
      <c r="AU3472" s="4"/>
      <c r="AV3472" s="4"/>
      <c r="AW3472" s="4"/>
      <c r="AX3472" s="4"/>
      <c r="AY3472" s="4"/>
      <c r="AZ3472" s="4"/>
      <c r="BA3472" s="4"/>
      <c r="BB3472" s="4"/>
      <c r="BC3472" s="4"/>
      <c r="BD3472" s="4"/>
      <c r="BE3472" s="4"/>
      <c r="BF3472" s="4"/>
      <c r="BG3472" s="4"/>
      <c r="BH3472" s="4"/>
      <c r="BI3472" s="4"/>
      <c r="BJ3472" s="4"/>
      <c r="BK3472" s="4"/>
      <c r="BL3472" s="4"/>
      <c r="BM3472" s="4"/>
      <c r="BN3472" s="4"/>
      <c r="BO3472" s="4"/>
      <c r="BP3472" s="4"/>
      <c r="BQ3472" s="4"/>
      <c r="BR3472" s="4"/>
      <c r="BS3472" s="4"/>
      <c r="BT3472" s="4"/>
      <c r="BU3472" s="4"/>
      <c r="BV3472" s="4"/>
      <c r="BW3472" s="4"/>
      <c r="BZ3472" s="7"/>
      <c r="CF3472" s="7"/>
      <c r="CG3472" s="14"/>
      <c r="CH3472" s="7"/>
      <c r="CI3472" s="14"/>
      <c r="CJ3472" s="7"/>
      <c r="CK3472" s="14"/>
      <c r="CL3472" s="7"/>
      <c r="CM3472" s="14"/>
    </row>
    <row r="3473" spans="1:91" x14ac:dyDescent="0.3">
      <c r="A3473" s="10">
        <v>151</v>
      </c>
      <c r="B3473" s="36" t="s">
        <v>1058</v>
      </c>
      <c r="E3473" t="s">
        <v>953</v>
      </c>
      <c r="G3473" s="36" t="s">
        <v>8896</v>
      </c>
      <c r="K3473" s="7"/>
      <c r="L3473" s="7" t="s">
        <v>834</v>
      </c>
      <c r="M3473" s="7" t="s">
        <v>603</v>
      </c>
      <c r="N3473" s="4"/>
      <c r="O3473" s="4"/>
      <c r="P3473" s="4"/>
      <c r="Q3473" s="4"/>
      <c r="R3473" s="4"/>
      <c r="S3473" s="4"/>
      <c r="T3473" s="4"/>
      <c r="U3473" s="4"/>
      <c r="V3473" s="4"/>
      <c r="W3473" s="4"/>
      <c r="X3473" s="4"/>
      <c r="Y3473" s="4"/>
      <c r="Z3473" s="4"/>
      <c r="AA3473" s="4"/>
      <c r="AB3473" s="4"/>
      <c r="AC3473" s="4"/>
      <c r="AD3473" s="4"/>
      <c r="AE3473" s="4"/>
      <c r="AF3473" s="4"/>
      <c r="AG3473" s="4"/>
      <c r="AH3473" s="4"/>
      <c r="AI3473" s="4"/>
      <c r="AJ3473" s="4"/>
      <c r="AK3473" s="4"/>
      <c r="AL3473" s="4"/>
      <c r="AM3473" s="4"/>
      <c r="AN3473" s="4"/>
      <c r="AO3473" s="4"/>
      <c r="AP3473" s="4"/>
      <c r="AQ3473" s="4"/>
      <c r="AR3473" s="4"/>
      <c r="AS3473" s="4"/>
      <c r="AT3473" s="4"/>
      <c r="AU3473" s="4"/>
      <c r="AV3473" s="4"/>
      <c r="AW3473" s="4"/>
      <c r="AX3473" s="4"/>
      <c r="AY3473" s="4"/>
      <c r="AZ3473" s="4"/>
      <c r="BA3473" s="4"/>
      <c r="BB3473" s="4"/>
      <c r="BC3473" s="4"/>
      <c r="BD3473" s="4"/>
      <c r="BE3473" s="4"/>
      <c r="BF3473" s="4"/>
      <c r="BG3473" s="4"/>
      <c r="BH3473" s="4"/>
      <c r="BI3473" s="4"/>
      <c r="BJ3473" s="4"/>
      <c r="BK3473" s="4"/>
      <c r="BL3473" s="4"/>
      <c r="BM3473" s="4"/>
      <c r="BN3473" s="4"/>
      <c r="BO3473" s="4"/>
      <c r="BP3473" s="4"/>
      <c r="BQ3473" s="4"/>
      <c r="BR3473" s="4"/>
      <c r="BS3473" s="4"/>
      <c r="BT3473" s="4"/>
      <c r="BU3473" s="4"/>
      <c r="BV3473" s="4"/>
      <c r="BW3473" s="4"/>
      <c r="BZ3473" s="7"/>
      <c r="CF3473" s="7"/>
      <c r="CG3473" s="14"/>
      <c r="CH3473" s="7"/>
      <c r="CI3473" s="14"/>
      <c r="CJ3473" s="7"/>
      <c r="CK3473" s="14"/>
      <c r="CL3473" s="7"/>
      <c r="CM3473" s="14"/>
    </row>
    <row r="3474" spans="1:91" x14ac:dyDescent="0.3">
      <c r="A3474" s="10">
        <v>151</v>
      </c>
      <c r="B3474" s="36" t="s">
        <v>1036</v>
      </c>
      <c r="G3474" s="36" t="s">
        <v>8897</v>
      </c>
      <c r="K3474" s="7"/>
      <c r="L3474" s="7" t="s">
        <v>834</v>
      </c>
      <c r="M3474" s="7" t="s">
        <v>618</v>
      </c>
      <c r="N3474" s="4"/>
      <c r="O3474" s="4"/>
      <c r="P3474" s="4"/>
      <c r="Q3474" s="4"/>
      <c r="R3474" s="4"/>
      <c r="S3474" s="4"/>
      <c r="T3474" s="4"/>
      <c r="U3474" s="4"/>
      <c r="V3474" s="4"/>
      <c r="W3474" s="4"/>
      <c r="X3474" s="4"/>
      <c r="Y3474" s="4"/>
      <c r="Z3474" s="4"/>
      <c r="AA3474" s="4"/>
      <c r="AB3474" s="4"/>
      <c r="AC3474" s="4"/>
      <c r="AD3474" s="4"/>
      <c r="AE3474" s="4"/>
      <c r="AF3474" s="4"/>
      <c r="AG3474" s="4"/>
      <c r="AH3474" s="4"/>
      <c r="AI3474" s="4"/>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4"/>
      <c r="BH3474" s="4"/>
      <c r="BI3474" s="4"/>
      <c r="BJ3474" s="4"/>
      <c r="BK3474" s="4"/>
      <c r="BL3474" s="4"/>
      <c r="BM3474" s="4"/>
      <c r="BN3474" s="4"/>
      <c r="BO3474" s="4"/>
      <c r="BP3474" s="4"/>
      <c r="BQ3474" s="4"/>
      <c r="BR3474" s="4"/>
      <c r="BS3474" s="4"/>
      <c r="BT3474" s="4"/>
      <c r="BU3474" s="4"/>
      <c r="BV3474" s="4"/>
      <c r="BW3474" s="4"/>
      <c r="BZ3474" s="7"/>
      <c r="CF3474" s="7"/>
      <c r="CG3474" s="14"/>
      <c r="CH3474" s="7"/>
      <c r="CI3474" s="14"/>
      <c r="CJ3474" s="7"/>
      <c r="CK3474" s="14"/>
      <c r="CL3474" s="7"/>
      <c r="CM3474" s="14"/>
    </row>
    <row r="3475" spans="1:91" x14ac:dyDescent="0.3">
      <c r="A3475" s="10">
        <v>151</v>
      </c>
      <c r="B3475" s="36" t="s">
        <v>913</v>
      </c>
      <c r="G3475" s="36" t="s">
        <v>8898</v>
      </c>
      <c r="K3475" s="7"/>
      <c r="L3475" s="7" t="s">
        <v>834</v>
      </c>
      <c r="M3475" s="7" t="s">
        <v>618</v>
      </c>
      <c r="N3475" s="4"/>
      <c r="O3475" s="4"/>
      <c r="P3475" s="4"/>
      <c r="Q3475" s="4"/>
      <c r="R3475" s="4"/>
      <c r="S3475" s="4"/>
      <c r="T3475" s="4"/>
      <c r="U3475" s="4"/>
      <c r="V3475" s="4"/>
      <c r="W3475" s="4"/>
      <c r="X3475" s="4"/>
      <c r="Y3475" s="4"/>
      <c r="Z3475" s="4"/>
      <c r="AA3475" s="4"/>
      <c r="AB3475" s="4"/>
      <c r="AC3475" s="4"/>
      <c r="AD3475" s="4"/>
      <c r="AE3475" s="4"/>
      <c r="AF3475" s="4"/>
      <c r="AG3475" s="4"/>
      <c r="AH3475" s="4"/>
      <c r="AI3475" s="4"/>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4"/>
      <c r="BH3475" s="4"/>
      <c r="BI3475" s="4"/>
      <c r="BJ3475" s="4"/>
      <c r="BK3475" s="4"/>
      <c r="BL3475" s="4"/>
      <c r="BM3475" s="4"/>
      <c r="BN3475" s="4"/>
      <c r="BO3475" s="4"/>
      <c r="BP3475" s="4"/>
      <c r="BQ3475" s="4"/>
      <c r="BR3475" s="4"/>
      <c r="BS3475" s="4"/>
      <c r="BT3475" s="4"/>
      <c r="BU3475" s="4"/>
      <c r="BV3475" s="4"/>
      <c r="BW3475" s="4"/>
      <c r="BZ3475" s="7"/>
      <c r="CF3475" s="7"/>
      <c r="CG3475" s="14"/>
      <c r="CH3475" s="7"/>
      <c r="CI3475" s="14"/>
      <c r="CJ3475" s="7"/>
      <c r="CK3475" s="14"/>
      <c r="CL3475" s="7"/>
      <c r="CM3475" s="14"/>
    </row>
    <row r="3476" spans="1:91" x14ac:dyDescent="0.3">
      <c r="A3476" s="10">
        <v>151</v>
      </c>
      <c r="B3476" s="36" t="s">
        <v>1527</v>
      </c>
      <c r="G3476" s="36" t="s">
        <v>8899</v>
      </c>
      <c r="K3476" s="7"/>
      <c r="L3476" s="7" t="s">
        <v>834</v>
      </c>
      <c r="M3476" s="7" t="s">
        <v>8634</v>
      </c>
      <c r="N3476" s="4"/>
      <c r="O3476" s="4"/>
      <c r="P3476" s="4"/>
      <c r="Q3476" s="4"/>
      <c r="R3476" s="4"/>
      <c r="S3476" s="4"/>
      <c r="T3476" s="4"/>
      <c r="U3476" s="4"/>
      <c r="V3476" s="4"/>
      <c r="W3476" s="4"/>
      <c r="X3476" s="4"/>
      <c r="Y3476" s="4"/>
      <c r="Z3476" s="4"/>
      <c r="AA3476" s="4"/>
      <c r="AB3476" s="4"/>
      <c r="AC3476" s="4"/>
      <c r="AD3476" s="4"/>
      <c r="AE3476" s="4"/>
      <c r="AF3476" s="4"/>
      <c r="AG3476" s="4"/>
      <c r="AH3476" s="4"/>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4"/>
      <c r="BH3476" s="4"/>
      <c r="BI3476" s="4"/>
      <c r="BJ3476" s="4"/>
      <c r="BK3476" s="4"/>
      <c r="BL3476" s="4"/>
      <c r="BM3476" s="4"/>
      <c r="BN3476" s="4"/>
      <c r="BO3476" s="4"/>
      <c r="BP3476" s="4"/>
      <c r="BQ3476" s="4"/>
      <c r="BR3476" s="4"/>
      <c r="BS3476" s="4"/>
      <c r="BT3476" s="4"/>
      <c r="BU3476" s="4"/>
      <c r="BV3476" s="4"/>
      <c r="BW3476" s="4"/>
      <c r="BZ3476" s="7"/>
      <c r="CF3476" s="7"/>
      <c r="CG3476" s="14"/>
      <c r="CH3476" s="7"/>
      <c r="CI3476" s="14"/>
      <c r="CJ3476" s="7"/>
      <c r="CK3476" s="14"/>
      <c r="CL3476" s="7"/>
      <c r="CM3476" s="14"/>
    </row>
    <row r="3477" spans="1:91" x14ac:dyDescent="0.3">
      <c r="A3477" s="10">
        <v>151</v>
      </c>
      <c r="B3477" s="36" t="s">
        <v>1025</v>
      </c>
      <c r="E3477" t="s">
        <v>953</v>
      </c>
      <c r="G3477" s="36" t="s">
        <v>8900</v>
      </c>
      <c r="K3477" s="7"/>
      <c r="L3477" s="7" t="s">
        <v>834</v>
      </c>
      <c r="M3477" s="7" t="s">
        <v>603</v>
      </c>
      <c r="N3477" s="4"/>
      <c r="O3477" s="4"/>
      <c r="P3477" s="4"/>
      <c r="Q3477" s="4"/>
      <c r="R3477" s="4"/>
      <c r="S3477" s="4"/>
      <c r="T3477" s="4"/>
      <c r="U3477" s="4"/>
      <c r="V3477" s="4"/>
      <c r="W3477" s="4"/>
      <c r="X3477" s="4"/>
      <c r="Y3477" s="4"/>
      <c r="Z3477" s="4"/>
      <c r="AA3477" s="4"/>
      <c r="AB3477" s="4"/>
      <c r="AC3477" s="4"/>
      <c r="AD3477" s="4"/>
      <c r="AE3477" s="4"/>
      <c r="AF3477" s="4"/>
      <c r="AG3477" s="4"/>
      <c r="AH3477" s="4"/>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4"/>
      <c r="BH3477" s="4"/>
      <c r="BI3477" s="4"/>
      <c r="BJ3477" s="4"/>
      <c r="BK3477" s="4"/>
      <c r="BL3477" s="4"/>
      <c r="BM3477" s="4"/>
      <c r="BN3477" s="4"/>
      <c r="BO3477" s="4"/>
      <c r="BP3477" s="4"/>
      <c r="BQ3477" s="4"/>
      <c r="BR3477" s="4"/>
      <c r="BS3477" s="4"/>
      <c r="BT3477" s="4"/>
      <c r="BU3477" s="4"/>
      <c r="BV3477" s="4"/>
      <c r="BW3477" s="4"/>
      <c r="BZ3477" s="7"/>
      <c r="CF3477" s="7"/>
      <c r="CG3477" s="14"/>
      <c r="CH3477" s="7"/>
      <c r="CI3477" s="14"/>
      <c r="CJ3477" s="7"/>
      <c r="CK3477" s="14"/>
      <c r="CL3477" s="7"/>
      <c r="CM3477" s="14"/>
    </row>
    <row r="3478" spans="1:91" x14ac:dyDescent="0.3">
      <c r="A3478" s="10">
        <v>151</v>
      </c>
      <c r="B3478" s="36" t="s">
        <v>868</v>
      </c>
      <c r="G3478" s="36" t="s">
        <v>8901</v>
      </c>
      <c r="K3478" s="7"/>
      <c r="L3478" s="7" t="s">
        <v>834</v>
      </c>
      <c r="M3478" s="7" t="s">
        <v>654</v>
      </c>
      <c r="N3478" s="4"/>
      <c r="O3478" s="4"/>
      <c r="P3478" s="4"/>
      <c r="Q3478" s="4"/>
      <c r="R3478" s="4"/>
      <c r="S3478" s="4"/>
      <c r="T3478" s="4"/>
      <c r="U3478" s="4"/>
      <c r="V3478" s="4"/>
      <c r="W3478" s="4"/>
      <c r="X3478" s="4"/>
      <c r="Y3478" s="4"/>
      <c r="Z3478" s="4"/>
      <c r="AA3478" s="4"/>
      <c r="AB3478" s="4"/>
      <c r="AC3478" s="4"/>
      <c r="AD3478" s="4"/>
      <c r="AE3478" s="4"/>
      <c r="AF3478" s="4"/>
      <c r="AG3478" s="4"/>
      <c r="AH3478" s="4"/>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4"/>
      <c r="BH3478" s="4"/>
      <c r="BI3478" s="4"/>
      <c r="BJ3478" s="4"/>
      <c r="BK3478" s="4"/>
      <c r="BL3478" s="4"/>
      <c r="BM3478" s="4"/>
      <c r="BN3478" s="4"/>
      <c r="BO3478" s="4"/>
      <c r="BP3478" s="4"/>
      <c r="BQ3478" s="4"/>
      <c r="BR3478" s="4"/>
      <c r="BS3478" s="4"/>
      <c r="BT3478" s="4"/>
      <c r="BU3478" s="4"/>
      <c r="BV3478" s="4"/>
      <c r="BW3478" s="4"/>
      <c r="BZ3478" s="7"/>
      <c r="CF3478" s="7"/>
      <c r="CG3478" s="14"/>
      <c r="CH3478" s="7"/>
      <c r="CI3478" s="14"/>
      <c r="CJ3478" s="7"/>
      <c r="CK3478" s="14"/>
      <c r="CL3478" s="7"/>
      <c r="CM3478" s="14"/>
    </row>
    <row r="3479" spans="1:91" x14ac:dyDescent="0.3">
      <c r="A3479" s="10">
        <v>151</v>
      </c>
      <c r="B3479" s="36" t="s">
        <v>1116</v>
      </c>
      <c r="G3479" s="36" t="s">
        <v>8902</v>
      </c>
      <c r="K3479" s="7"/>
      <c r="L3479" s="7" t="s">
        <v>834</v>
      </c>
      <c r="M3479" s="7" t="s">
        <v>615</v>
      </c>
      <c r="N3479" s="4"/>
      <c r="O3479" s="4"/>
      <c r="P3479" s="4"/>
      <c r="Q3479" s="4"/>
      <c r="R3479" s="4"/>
      <c r="S3479" s="4"/>
      <c r="T3479" s="4"/>
      <c r="U3479" s="4"/>
      <c r="V3479" s="4"/>
      <c r="W3479" s="4"/>
      <c r="X3479" s="4"/>
      <c r="Y3479" s="4"/>
      <c r="Z3479" s="4"/>
      <c r="AA3479" s="4"/>
      <c r="AB3479" s="4"/>
      <c r="AC3479" s="4"/>
      <c r="AD3479" s="4"/>
      <c r="AE3479" s="4"/>
      <c r="AF3479" s="4"/>
      <c r="AG3479" s="4"/>
      <c r="AH3479" s="4"/>
      <c r="AI3479" s="4"/>
      <c r="AJ3479" s="4"/>
      <c r="AK3479" s="4"/>
      <c r="AL3479" s="4"/>
      <c r="AM3479" s="4"/>
      <c r="AN3479" s="4"/>
      <c r="AO3479" s="4"/>
      <c r="AP3479" s="4"/>
      <c r="AQ3479" s="4"/>
      <c r="AR3479" s="4"/>
      <c r="AS3479" s="4"/>
      <c r="AT3479" s="4"/>
      <c r="AU3479" s="4"/>
      <c r="AV3479" s="4"/>
      <c r="AW3479" s="4"/>
      <c r="AX3479" s="4"/>
      <c r="AY3479" s="4"/>
      <c r="AZ3479" s="4"/>
      <c r="BA3479" s="4"/>
      <c r="BB3479" s="4"/>
      <c r="BC3479" s="4"/>
      <c r="BD3479" s="4"/>
      <c r="BE3479" s="4"/>
      <c r="BF3479" s="4"/>
      <c r="BG3479" s="4"/>
      <c r="BH3479" s="4"/>
      <c r="BI3479" s="4"/>
      <c r="BJ3479" s="4"/>
      <c r="BK3479" s="4"/>
      <c r="BL3479" s="4"/>
      <c r="BM3479" s="4"/>
      <c r="BN3479" s="4"/>
      <c r="BO3479" s="4"/>
      <c r="BP3479" s="4"/>
      <c r="BQ3479" s="4"/>
      <c r="BR3479" s="4"/>
      <c r="BS3479" s="4"/>
      <c r="BT3479" s="4"/>
      <c r="BU3479" s="4"/>
      <c r="BV3479" s="4"/>
      <c r="BW3479" s="4"/>
      <c r="BZ3479" s="7"/>
      <c r="CF3479" s="7"/>
      <c r="CG3479" s="14"/>
      <c r="CH3479" s="7"/>
      <c r="CI3479" s="14"/>
      <c r="CJ3479" s="7"/>
      <c r="CK3479" s="14"/>
      <c r="CL3479" s="7"/>
      <c r="CM3479" s="14"/>
    </row>
    <row r="3480" spans="1:91" x14ac:dyDescent="0.3">
      <c r="A3480" s="10">
        <v>151</v>
      </c>
      <c r="B3480" s="36" t="s">
        <v>913</v>
      </c>
      <c r="G3480" s="36" t="s">
        <v>8903</v>
      </c>
      <c r="K3480" s="7"/>
      <c r="L3480" s="7" t="s">
        <v>834</v>
      </c>
      <c r="M3480" s="7" t="s">
        <v>621</v>
      </c>
      <c r="N3480" s="4"/>
      <c r="O3480" s="4"/>
      <c r="P3480" s="4"/>
      <c r="Q3480" s="4"/>
      <c r="R3480" s="4"/>
      <c r="S3480" s="4"/>
      <c r="T3480" s="4"/>
      <c r="U3480" s="4"/>
      <c r="V3480" s="4"/>
      <c r="W3480" s="4"/>
      <c r="X3480" s="4"/>
      <c r="Y3480" s="4"/>
      <c r="Z3480" s="4"/>
      <c r="AA3480" s="4"/>
      <c r="AB3480" s="4"/>
      <c r="AC3480" s="4"/>
      <c r="AD3480" s="4"/>
      <c r="AE3480" s="4"/>
      <c r="AF3480" s="4"/>
      <c r="AG3480" s="4"/>
      <c r="AH3480" s="4"/>
      <c r="AI3480" s="4"/>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4"/>
      <c r="BH3480" s="4"/>
      <c r="BI3480" s="4"/>
      <c r="BJ3480" s="4"/>
      <c r="BK3480" s="4"/>
      <c r="BL3480" s="4"/>
      <c r="BM3480" s="4"/>
      <c r="BN3480" s="4"/>
      <c r="BO3480" s="4"/>
      <c r="BP3480" s="4"/>
      <c r="BQ3480" s="4"/>
      <c r="BR3480" s="4"/>
      <c r="BS3480" s="4"/>
      <c r="BT3480" s="4"/>
      <c r="BU3480" s="4"/>
      <c r="BV3480" s="4"/>
      <c r="BW3480" s="4"/>
      <c r="BZ3480" s="7"/>
      <c r="CF3480" s="7"/>
      <c r="CG3480" s="14"/>
      <c r="CH3480" s="7"/>
      <c r="CI3480" s="14"/>
      <c r="CJ3480" s="7"/>
      <c r="CK3480" s="14"/>
      <c r="CL3480" s="7"/>
      <c r="CM3480" s="14"/>
    </row>
    <row r="3481" spans="1:91" x14ac:dyDescent="0.3">
      <c r="A3481" s="10">
        <v>151</v>
      </c>
      <c r="B3481" s="36" t="s">
        <v>913</v>
      </c>
      <c r="G3481" s="36" t="s">
        <v>8904</v>
      </c>
      <c r="K3481" s="7"/>
      <c r="L3481" s="7" t="s">
        <v>834</v>
      </c>
      <c r="M3481" s="7" t="s">
        <v>8561</v>
      </c>
      <c r="N3481" s="4"/>
      <c r="O3481" s="4"/>
      <c r="P3481" s="4"/>
      <c r="Q3481" s="4"/>
      <c r="R3481" s="4"/>
      <c r="S3481" s="4"/>
      <c r="T3481" s="4"/>
      <c r="U3481" s="4"/>
      <c r="V3481" s="4"/>
      <c r="W3481" s="4"/>
      <c r="X3481" s="4"/>
      <c r="Y3481" s="4"/>
      <c r="Z3481" s="4"/>
      <c r="AA3481" s="4"/>
      <c r="AB3481" s="4"/>
      <c r="AC3481" s="4"/>
      <c r="AD3481" s="4"/>
      <c r="AE3481" s="4"/>
      <c r="AF3481" s="4"/>
      <c r="AG3481" s="4"/>
      <c r="AH3481" s="4"/>
      <c r="AI3481" s="4"/>
      <c r="AJ3481" s="4"/>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4"/>
      <c r="BH3481" s="4"/>
      <c r="BI3481" s="4"/>
      <c r="BJ3481" s="4"/>
      <c r="BK3481" s="4"/>
      <c r="BL3481" s="4"/>
      <c r="BM3481" s="4"/>
      <c r="BN3481" s="4"/>
      <c r="BO3481" s="4"/>
      <c r="BP3481" s="4"/>
      <c r="BQ3481" s="4"/>
      <c r="BR3481" s="4"/>
      <c r="BS3481" s="4"/>
      <c r="BT3481" s="4"/>
      <c r="BU3481" s="4"/>
      <c r="BV3481" s="4"/>
      <c r="BW3481" s="4"/>
      <c r="BZ3481" s="7"/>
      <c r="CF3481" s="7"/>
      <c r="CG3481" s="14"/>
      <c r="CH3481" s="7"/>
      <c r="CI3481" s="14"/>
      <c r="CJ3481" s="7"/>
      <c r="CK3481" s="14"/>
      <c r="CL3481" s="7"/>
      <c r="CM3481" s="14"/>
    </row>
    <row r="3482" spans="1:91" x14ac:dyDescent="0.3">
      <c r="A3482" s="10">
        <v>151</v>
      </c>
      <c r="B3482" s="36" t="s">
        <v>860</v>
      </c>
      <c r="G3482" s="36" t="s">
        <v>8905</v>
      </c>
      <c r="K3482" s="7"/>
      <c r="L3482" s="7" t="s">
        <v>834</v>
      </c>
      <c r="M3482" s="7" t="s">
        <v>8561</v>
      </c>
      <c r="N3482" s="4"/>
      <c r="O3482" s="4"/>
      <c r="P3482" s="4"/>
      <c r="Q3482" s="4"/>
      <c r="R3482" s="4"/>
      <c r="S3482" s="4"/>
      <c r="T3482" s="4"/>
      <c r="U3482" s="4"/>
      <c r="V3482" s="4"/>
      <c r="W3482" s="4"/>
      <c r="X3482" s="4"/>
      <c r="Y3482" s="4"/>
      <c r="Z3482" s="4"/>
      <c r="AA3482" s="4"/>
      <c r="AB3482" s="4"/>
      <c r="AC3482" s="4"/>
      <c r="AD3482" s="4"/>
      <c r="AE3482" s="4"/>
      <c r="AF3482" s="4"/>
      <c r="AG3482" s="4"/>
      <c r="AH3482" s="4"/>
      <c r="AI3482" s="4"/>
      <c r="AJ3482" s="4"/>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4"/>
      <c r="BH3482" s="4"/>
      <c r="BI3482" s="4"/>
      <c r="BJ3482" s="4"/>
      <c r="BK3482" s="4"/>
      <c r="BL3482" s="4"/>
      <c r="BM3482" s="4"/>
      <c r="BN3482" s="4"/>
      <c r="BO3482" s="4"/>
      <c r="BP3482" s="4"/>
      <c r="BQ3482" s="4"/>
      <c r="BR3482" s="4"/>
      <c r="BS3482" s="4"/>
      <c r="BT3482" s="4"/>
      <c r="BU3482" s="4"/>
      <c r="BV3482" s="4"/>
      <c r="BW3482" s="4"/>
      <c r="BZ3482" s="7"/>
      <c r="CF3482" s="7"/>
      <c r="CG3482" s="14"/>
      <c r="CH3482" s="7"/>
      <c r="CI3482" s="14"/>
      <c r="CJ3482" s="7"/>
      <c r="CK3482" s="14"/>
      <c r="CL3482" s="7"/>
      <c r="CM3482" s="14"/>
    </row>
    <row r="3483" spans="1:91" x14ac:dyDescent="0.3">
      <c r="A3483" s="10">
        <v>151</v>
      </c>
      <c r="B3483" s="36" t="s">
        <v>1083</v>
      </c>
      <c r="G3483" s="36" t="s">
        <v>8906</v>
      </c>
      <c r="K3483" s="7"/>
      <c r="L3483" s="7" t="s">
        <v>834</v>
      </c>
      <c r="M3483" s="7" t="s">
        <v>615</v>
      </c>
      <c r="N3483" s="4"/>
      <c r="O3483" s="4"/>
      <c r="P3483" s="4"/>
      <c r="Q3483" s="4"/>
      <c r="R3483" s="4"/>
      <c r="S3483" s="4"/>
      <c r="T3483" s="4"/>
      <c r="U3483" s="4"/>
      <c r="V3483" s="4"/>
      <c r="W3483" s="4"/>
      <c r="X3483" s="4"/>
      <c r="Y3483" s="4"/>
      <c r="Z3483" s="4"/>
      <c r="AA3483" s="4"/>
      <c r="AB3483" s="4"/>
      <c r="AC3483" s="4"/>
      <c r="AD3483" s="4"/>
      <c r="AE3483" s="4"/>
      <c r="AF3483" s="4"/>
      <c r="AG3483" s="4"/>
      <c r="AH3483" s="4"/>
      <c r="AI3483" s="4"/>
      <c r="AJ3483" s="4"/>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4"/>
      <c r="BH3483" s="4"/>
      <c r="BI3483" s="4"/>
      <c r="BJ3483" s="4"/>
      <c r="BK3483" s="4"/>
      <c r="BL3483" s="4"/>
      <c r="BM3483" s="4"/>
      <c r="BN3483" s="4"/>
      <c r="BO3483" s="4"/>
      <c r="BP3483" s="4"/>
      <c r="BQ3483" s="4"/>
      <c r="BR3483" s="4"/>
      <c r="BS3483" s="4"/>
      <c r="BT3483" s="4"/>
      <c r="BU3483" s="4"/>
      <c r="BV3483" s="4"/>
      <c r="BW3483" s="4"/>
      <c r="BZ3483" s="7"/>
      <c r="CF3483" s="7"/>
      <c r="CG3483" s="14"/>
      <c r="CH3483" s="7"/>
      <c r="CI3483" s="14"/>
      <c r="CJ3483" s="7"/>
      <c r="CK3483" s="14"/>
      <c r="CL3483" s="7"/>
      <c r="CM3483" s="14"/>
    </row>
    <row r="3484" spans="1:91" x14ac:dyDescent="0.3">
      <c r="A3484" s="10">
        <v>151</v>
      </c>
      <c r="B3484" s="36" t="s">
        <v>1025</v>
      </c>
      <c r="G3484" s="36" t="s">
        <v>8907</v>
      </c>
      <c r="K3484" s="7"/>
      <c r="L3484" s="7" t="s">
        <v>834</v>
      </c>
      <c r="M3484" s="7" t="s">
        <v>8561</v>
      </c>
      <c r="N3484" s="4"/>
      <c r="O3484" s="4"/>
      <c r="P3484" s="4"/>
      <c r="Q3484" s="4"/>
      <c r="R3484" s="4"/>
      <c r="S3484" s="4"/>
      <c r="T3484" s="4"/>
      <c r="U3484" s="4"/>
      <c r="V3484" s="4"/>
      <c r="W3484" s="4"/>
      <c r="X3484" s="4"/>
      <c r="Y3484" s="4"/>
      <c r="Z3484" s="4"/>
      <c r="AA3484" s="4"/>
      <c r="AB3484" s="4"/>
      <c r="AC3484" s="4"/>
      <c r="AD3484" s="4"/>
      <c r="AE3484" s="4"/>
      <c r="AF3484" s="4"/>
      <c r="AG3484" s="4"/>
      <c r="AH3484" s="4"/>
      <c r="AI3484" s="4"/>
      <c r="AJ3484" s="4"/>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4"/>
      <c r="BH3484" s="4"/>
      <c r="BI3484" s="4"/>
      <c r="BJ3484" s="4"/>
      <c r="BK3484" s="4"/>
      <c r="BL3484" s="4"/>
      <c r="BM3484" s="4"/>
      <c r="BN3484" s="4"/>
      <c r="BO3484" s="4"/>
      <c r="BP3484" s="4"/>
      <c r="BQ3484" s="4"/>
      <c r="BR3484" s="4"/>
      <c r="BS3484" s="4"/>
      <c r="BT3484" s="4"/>
      <c r="BU3484" s="4"/>
      <c r="BV3484" s="4"/>
      <c r="BW3484" s="4"/>
      <c r="BZ3484" s="7"/>
      <c r="CF3484" s="7"/>
      <c r="CG3484" s="14"/>
      <c r="CH3484" s="7"/>
      <c r="CI3484" s="14"/>
      <c r="CJ3484" s="7"/>
      <c r="CK3484" s="14"/>
      <c r="CL3484" s="7"/>
      <c r="CM3484" s="14"/>
    </row>
    <row r="3485" spans="1:91" x14ac:dyDescent="0.3">
      <c r="A3485" s="10">
        <v>151</v>
      </c>
      <c r="B3485" s="36" t="s">
        <v>860</v>
      </c>
      <c r="G3485" s="36" t="s">
        <v>8908</v>
      </c>
      <c r="K3485" s="7"/>
      <c r="L3485" s="7" t="s">
        <v>834</v>
      </c>
      <c r="M3485" s="7" t="s">
        <v>8561</v>
      </c>
      <c r="N3485" s="4"/>
      <c r="O3485" s="4"/>
      <c r="P3485" s="4"/>
      <c r="Q3485" s="4"/>
      <c r="R3485" s="4"/>
      <c r="S3485" s="4"/>
      <c r="T3485" s="4"/>
      <c r="U3485" s="4"/>
      <c r="V3485" s="4"/>
      <c r="W3485" s="4"/>
      <c r="X3485" s="4"/>
      <c r="Y3485" s="4"/>
      <c r="Z3485" s="4"/>
      <c r="AA3485" s="4"/>
      <c r="AB3485" s="4"/>
      <c r="AC3485" s="4"/>
      <c r="AD3485" s="4"/>
      <c r="AE3485" s="4"/>
      <c r="AF3485" s="4"/>
      <c r="AG3485" s="4"/>
      <c r="AH3485" s="4"/>
      <c r="AI3485" s="4"/>
      <c r="AJ3485" s="4"/>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4"/>
      <c r="BH3485" s="4"/>
      <c r="BI3485" s="4"/>
      <c r="BJ3485" s="4"/>
      <c r="BK3485" s="4"/>
      <c r="BL3485" s="4"/>
      <c r="BM3485" s="4"/>
      <c r="BN3485" s="4"/>
      <c r="BO3485" s="4"/>
      <c r="BP3485" s="4"/>
      <c r="BQ3485" s="4"/>
      <c r="BR3485" s="4"/>
      <c r="BS3485" s="4"/>
      <c r="BT3485" s="4"/>
      <c r="BU3485" s="4"/>
      <c r="BV3485" s="4"/>
      <c r="BW3485" s="4"/>
      <c r="BZ3485" s="7"/>
      <c r="CF3485" s="7"/>
      <c r="CG3485" s="14"/>
      <c r="CH3485" s="7"/>
      <c r="CI3485" s="14"/>
      <c r="CJ3485" s="7"/>
      <c r="CK3485" s="14"/>
      <c r="CL3485" s="7"/>
      <c r="CM3485" s="14"/>
    </row>
    <row r="3486" spans="1:91" x14ac:dyDescent="0.3">
      <c r="A3486" s="10">
        <v>151</v>
      </c>
      <c r="B3486" s="36" t="s">
        <v>905</v>
      </c>
      <c r="G3486" s="36" t="s">
        <v>8909</v>
      </c>
      <c r="K3486" s="7"/>
      <c r="L3486" s="7" t="s">
        <v>834</v>
      </c>
      <c r="M3486" s="7" t="s">
        <v>669</v>
      </c>
      <c r="N3486" s="4"/>
      <c r="O3486" s="4"/>
      <c r="P3486" s="4"/>
      <c r="Q3486" s="4"/>
      <c r="R3486" s="4"/>
      <c r="S3486" s="4"/>
      <c r="T3486" s="4"/>
      <c r="U3486" s="4"/>
      <c r="V3486" s="4"/>
      <c r="W3486" s="4"/>
      <c r="X3486" s="4"/>
      <c r="Y3486" s="4"/>
      <c r="Z3486" s="4"/>
      <c r="AA3486" s="4"/>
      <c r="AB3486" s="4"/>
      <c r="AC3486" s="4"/>
      <c r="AD3486" s="4"/>
      <c r="AE3486" s="4"/>
      <c r="AF3486" s="4"/>
      <c r="AG3486" s="4"/>
      <c r="AH3486" s="4"/>
      <c r="AI3486" s="4"/>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4"/>
      <c r="BH3486" s="4"/>
      <c r="BI3486" s="4"/>
      <c r="BJ3486" s="4"/>
      <c r="BK3486" s="4"/>
      <c r="BL3486" s="4"/>
      <c r="BM3486" s="4"/>
      <c r="BN3486" s="4"/>
      <c r="BO3486" s="4"/>
      <c r="BP3486" s="4"/>
      <c r="BQ3486" s="4"/>
      <c r="BR3486" s="4"/>
      <c r="BS3486" s="4"/>
      <c r="BT3486" s="4"/>
      <c r="BU3486" s="4"/>
      <c r="BV3486" s="4"/>
      <c r="BW3486" s="4"/>
      <c r="BZ3486" s="7"/>
      <c r="CF3486" s="7"/>
      <c r="CG3486" s="14"/>
      <c r="CH3486" s="7"/>
      <c r="CI3486" s="14"/>
      <c r="CJ3486" s="7"/>
      <c r="CK3486" s="14"/>
      <c r="CL3486" s="7"/>
      <c r="CM3486" s="14"/>
    </row>
    <row r="3487" spans="1:91" x14ac:dyDescent="0.3">
      <c r="A3487" s="10">
        <v>151</v>
      </c>
      <c r="B3487" s="36" t="s">
        <v>852</v>
      </c>
      <c r="G3487" s="36" t="s">
        <v>8910</v>
      </c>
      <c r="K3487" s="7"/>
      <c r="L3487" s="7" t="s">
        <v>834</v>
      </c>
      <c r="M3487" s="7" t="s">
        <v>8561</v>
      </c>
      <c r="N3487" s="4"/>
      <c r="O3487" s="4"/>
      <c r="P3487" s="4"/>
      <c r="Q3487" s="4"/>
      <c r="R3487" s="4"/>
      <c r="S3487" s="4"/>
      <c r="T3487" s="4"/>
      <c r="U3487" s="4"/>
      <c r="V3487" s="4"/>
      <c r="W3487" s="4"/>
      <c r="X3487" s="4"/>
      <c r="Y3487" s="4"/>
      <c r="Z3487" s="4"/>
      <c r="AA3487" s="4"/>
      <c r="AB3487" s="4"/>
      <c r="AC3487" s="4"/>
      <c r="AD3487" s="4"/>
      <c r="AE3487" s="4"/>
      <c r="AF3487" s="4"/>
      <c r="AG3487" s="4"/>
      <c r="AH3487" s="4"/>
      <c r="AI3487" s="4"/>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4"/>
      <c r="BH3487" s="4"/>
      <c r="BI3487" s="4"/>
      <c r="BJ3487" s="4"/>
      <c r="BK3487" s="4"/>
      <c r="BL3487" s="4"/>
      <c r="BM3487" s="4"/>
      <c r="BN3487" s="4"/>
      <c r="BO3487" s="4"/>
      <c r="BP3487" s="4"/>
      <c r="BQ3487" s="4"/>
      <c r="BR3487" s="4"/>
      <c r="BS3487" s="4"/>
      <c r="BT3487" s="4"/>
      <c r="BU3487" s="4"/>
      <c r="BV3487" s="4"/>
      <c r="BW3487" s="4"/>
      <c r="BZ3487" s="7"/>
      <c r="CF3487" s="7"/>
      <c r="CG3487" s="14"/>
      <c r="CH3487" s="7"/>
      <c r="CI3487" s="14"/>
      <c r="CJ3487" s="7"/>
      <c r="CK3487" s="14"/>
      <c r="CL3487" s="7"/>
      <c r="CM3487" s="14"/>
    </row>
    <row r="3488" spans="1:91" x14ac:dyDescent="0.3">
      <c r="A3488" s="10">
        <v>151</v>
      </c>
      <c r="B3488" s="36" t="s">
        <v>1226</v>
      </c>
      <c r="G3488" s="36" t="s">
        <v>8911</v>
      </c>
      <c r="K3488" s="7"/>
      <c r="L3488" s="7" t="s">
        <v>834</v>
      </c>
      <c r="M3488" s="7" t="s">
        <v>615</v>
      </c>
      <c r="N3488" s="4"/>
      <c r="O3488" s="4"/>
      <c r="P3488" s="4"/>
      <c r="Q3488" s="4"/>
      <c r="R3488" s="4"/>
      <c r="S3488" s="4"/>
      <c r="T3488" s="4"/>
      <c r="U3488" s="4"/>
      <c r="V3488" s="4"/>
      <c r="W3488" s="4"/>
      <c r="X3488" s="4"/>
      <c r="Y3488" s="4"/>
      <c r="Z3488" s="4"/>
      <c r="AA3488" s="4"/>
      <c r="AB3488" s="4"/>
      <c r="AC3488" s="4"/>
      <c r="AD3488" s="4"/>
      <c r="AE3488" s="4"/>
      <c r="AF3488" s="4"/>
      <c r="AG3488" s="4"/>
      <c r="AH3488" s="4"/>
      <c r="AI3488" s="4"/>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4"/>
      <c r="BH3488" s="4"/>
      <c r="BI3488" s="4"/>
      <c r="BJ3488" s="4"/>
      <c r="BK3488" s="4"/>
      <c r="BL3488" s="4"/>
      <c r="BM3488" s="4"/>
      <c r="BN3488" s="4"/>
      <c r="BO3488" s="4"/>
      <c r="BP3488" s="4"/>
      <c r="BQ3488" s="4"/>
      <c r="BR3488" s="4"/>
      <c r="BS3488" s="4"/>
      <c r="BT3488" s="4"/>
      <c r="BU3488" s="4"/>
      <c r="BV3488" s="4"/>
      <c r="BW3488" s="4"/>
      <c r="BZ3488" s="7"/>
      <c r="CF3488" s="7"/>
      <c r="CG3488" s="14"/>
      <c r="CH3488" s="7"/>
      <c r="CI3488" s="14"/>
      <c r="CJ3488" s="7"/>
      <c r="CK3488" s="14"/>
      <c r="CL3488" s="7"/>
      <c r="CM3488" s="14"/>
    </row>
    <row r="3489" spans="1:91" x14ac:dyDescent="0.3">
      <c r="A3489" s="10">
        <v>151</v>
      </c>
      <c r="B3489" s="36" t="s">
        <v>888</v>
      </c>
      <c r="G3489" s="36" t="s">
        <v>8912</v>
      </c>
      <c r="K3489" s="7"/>
      <c r="L3489" s="7" t="s">
        <v>834</v>
      </c>
      <c r="M3489" s="7" t="s">
        <v>618</v>
      </c>
      <c r="N3489" s="4"/>
      <c r="O3489" s="4"/>
      <c r="P3489" s="4"/>
      <c r="Q3489" s="4"/>
      <c r="R3489" s="4"/>
      <c r="S3489" s="4"/>
      <c r="T3489" s="4"/>
      <c r="U3489" s="4"/>
      <c r="V3489" s="4"/>
      <c r="W3489" s="4"/>
      <c r="X3489" s="4"/>
      <c r="Y3489" s="4"/>
      <c r="Z3489" s="4"/>
      <c r="AA3489" s="4"/>
      <c r="AB3489" s="4"/>
      <c r="AC3489" s="4"/>
      <c r="AD3489" s="4"/>
      <c r="AE3489" s="4"/>
      <c r="AF3489" s="4"/>
      <c r="AG3489" s="4"/>
      <c r="AH3489" s="4"/>
      <c r="AI3489" s="4"/>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4"/>
      <c r="BH3489" s="4"/>
      <c r="BI3489" s="4"/>
      <c r="BJ3489" s="4"/>
      <c r="BK3489" s="4"/>
      <c r="BL3489" s="4"/>
      <c r="BM3489" s="4"/>
      <c r="BN3489" s="4"/>
      <c r="BO3489" s="4"/>
      <c r="BP3489" s="4"/>
      <c r="BQ3489" s="4"/>
      <c r="BR3489" s="4"/>
      <c r="BS3489" s="4"/>
      <c r="BT3489" s="4"/>
      <c r="BU3489" s="4"/>
      <c r="BV3489" s="4"/>
      <c r="BW3489" s="4"/>
      <c r="BZ3489" s="7"/>
      <c r="CF3489" s="7"/>
      <c r="CG3489" s="14"/>
      <c r="CH3489" s="7"/>
      <c r="CI3489" s="14"/>
      <c r="CJ3489" s="7"/>
      <c r="CK3489" s="14"/>
      <c r="CL3489" s="7"/>
      <c r="CM3489" s="14"/>
    </row>
    <row r="3490" spans="1:91" x14ac:dyDescent="0.3">
      <c r="A3490" s="10">
        <v>151</v>
      </c>
      <c r="B3490" s="36" t="s">
        <v>860</v>
      </c>
      <c r="G3490" s="36" t="s">
        <v>8913</v>
      </c>
      <c r="K3490" s="7"/>
      <c r="L3490" s="7" t="s">
        <v>834</v>
      </c>
      <c r="M3490" s="7" t="s">
        <v>8561</v>
      </c>
      <c r="N3490" s="4"/>
      <c r="O3490" s="4"/>
      <c r="P3490" s="4"/>
      <c r="Q3490" s="4"/>
      <c r="R3490" s="4"/>
      <c r="S3490" s="4"/>
      <c r="T3490" s="4"/>
      <c r="U3490" s="4"/>
      <c r="V3490" s="4"/>
      <c r="W3490" s="4"/>
      <c r="X3490" s="4"/>
      <c r="Y3490" s="4"/>
      <c r="Z3490" s="4"/>
      <c r="AA3490" s="4"/>
      <c r="AB3490" s="4"/>
      <c r="AC3490" s="4"/>
      <c r="AD3490" s="4"/>
      <c r="AE3490" s="4"/>
      <c r="AF3490" s="4"/>
      <c r="AG3490" s="4"/>
      <c r="AH3490" s="4"/>
      <c r="AI3490" s="4"/>
      <c r="AJ3490" s="4"/>
      <c r="AK3490" s="4"/>
      <c r="AL3490" s="4"/>
      <c r="AM3490" s="4"/>
      <c r="AN3490" s="4"/>
      <c r="AO3490" s="4"/>
      <c r="AP3490" s="4"/>
      <c r="AQ3490" s="4"/>
      <c r="AR3490" s="4"/>
      <c r="AS3490" s="4"/>
      <c r="AT3490" s="4"/>
      <c r="AU3490" s="4"/>
      <c r="AV3490" s="4"/>
      <c r="AW3490" s="4"/>
      <c r="AX3490" s="4"/>
      <c r="AY3490" s="4"/>
      <c r="AZ3490" s="4"/>
      <c r="BA3490" s="4"/>
      <c r="BB3490" s="4"/>
      <c r="BC3490" s="4"/>
      <c r="BD3490" s="4"/>
      <c r="BE3490" s="4"/>
      <c r="BF3490" s="4"/>
      <c r="BG3490" s="4"/>
      <c r="BH3490" s="4"/>
      <c r="BI3490" s="4"/>
      <c r="BJ3490" s="4"/>
      <c r="BK3490" s="4"/>
      <c r="BL3490" s="4"/>
      <c r="BM3490" s="4"/>
      <c r="BN3490" s="4"/>
      <c r="BO3490" s="4"/>
      <c r="BP3490" s="4"/>
      <c r="BQ3490" s="4"/>
      <c r="BR3490" s="4"/>
      <c r="BS3490" s="4"/>
      <c r="BT3490" s="4"/>
      <c r="BU3490" s="4"/>
      <c r="BV3490" s="4"/>
      <c r="BW3490" s="4"/>
      <c r="BZ3490" s="7"/>
      <c r="CF3490" s="7"/>
      <c r="CG3490" s="14"/>
      <c r="CH3490" s="7"/>
      <c r="CI3490" s="14"/>
      <c r="CJ3490" s="7"/>
      <c r="CK3490" s="14"/>
      <c r="CL3490" s="7"/>
      <c r="CM3490" s="14"/>
    </row>
    <row r="3491" spans="1:91" x14ac:dyDescent="0.3">
      <c r="A3491" s="10">
        <v>151</v>
      </c>
      <c r="B3491" s="36" t="s">
        <v>852</v>
      </c>
      <c r="G3491" s="36" t="s">
        <v>8914</v>
      </c>
      <c r="K3491" s="7"/>
      <c r="L3491" s="7" t="s">
        <v>834</v>
      </c>
      <c r="M3491" s="7" t="s">
        <v>8561</v>
      </c>
      <c r="N3491" s="4"/>
      <c r="O3491" s="4"/>
      <c r="P3491" s="4"/>
      <c r="Q3491" s="4"/>
      <c r="R3491" s="4"/>
      <c r="S3491" s="4"/>
      <c r="T3491" s="4"/>
      <c r="U3491" s="4"/>
      <c r="V3491" s="4"/>
      <c r="W3491" s="4"/>
      <c r="X3491" s="4"/>
      <c r="Y3491" s="4"/>
      <c r="Z3491" s="4"/>
      <c r="AA3491" s="4"/>
      <c r="AB3491" s="4"/>
      <c r="AC3491" s="4"/>
      <c r="AD3491" s="4"/>
      <c r="AE3491" s="4"/>
      <c r="AF3491" s="4"/>
      <c r="AG3491" s="4"/>
      <c r="AH3491" s="4"/>
      <c r="AI3491" s="4"/>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4"/>
      <c r="BH3491" s="4"/>
      <c r="BI3491" s="4"/>
      <c r="BJ3491" s="4"/>
      <c r="BK3491" s="4"/>
      <c r="BL3491" s="4"/>
      <c r="BM3491" s="4"/>
      <c r="BN3491" s="4"/>
      <c r="BO3491" s="4"/>
      <c r="BP3491" s="4"/>
      <c r="BQ3491" s="4"/>
      <c r="BR3491" s="4"/>
      <c r="BS3491" s="4"/>
      <c r="BT3491" s="4"/>
      <c r="BU3491" s="4"/>
      <c r="BV3491" s="4"/>
      <c r="BW3491" s="4"/>
      <c r="BZ3491" s="7"/>
      <c r="CF3491" s="7"/>
      <c r="CG3491" s="14"/>
      <c r="CH3491" s="7"/>
      <c r="CI3491" s="14"/>
      <c r="CJ3491" s="7"/>
      <c r="CK3491" s="14"/>
      <c r="CL3491" s="7"/>
      <c r="CM3491" s="14"/>
    </row>
    <row r="3492" spans="1:91" x14ac:dyDescent="0.3">
      <c r="A3492" s="10">
        <v>151</v>
      </c>
      <c r="B3492" s="36" t="s">
        <v>852</v>
      </c>
      <c r="G3492" s="36" t="s">
        <v>8915</v>
      </c>
      <c r="K3492" s="7"/>
      <c r="L3492" s="7" t="s">
        <v>834</v>
      </c>
      <c r="M3492" s="7" t="s">
        <v>8561</v>
      </c>
      <c r="N3492" s="4"/>
      <c r="O3492" s="4"/>
      <c r="P3492" s="4"/>
      <c r="Q3492" s="4"/>
      <c r="R3492" s="4"/>
      <c r="S3492" s="4"/>
      <c r="T3492" s="4"/>
      <c r="U3492" s="4"/>
      <c r="V3492" s="4"/>
      <c r="W3492" s="4"/>
      <c r="X3492" s="4"/>
      <c r="Y3492" s="4"/>
      <c r="Z3492" s="4"/>
      <c r="AA3492" s="4"/>
      <c r="AB3492" s="4"/>
      <c r="AC3492" s="4"/>
      <c r="AD3492" s="4"/>
      <c r="AE3492" s="4"/>
      <c r="AF3492" s="4"/>
      <c r="AG3492" s="4"/>
      <c r="AH3492" s="4"/>
      <c r="AI3492" s="4"/>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4"/>
      <c r="BH3492" s="4"/>
      <c r="BI3492" s="4"/>
      <c r="BJ3492" s="4"/>
      <c r="BK3492" s="4"/>
      <c r="BL3492" s="4"/>
      <c r="BM3492" s="4"/>
      <c r="BN3492" s="4"/>
      <c r="BO3492" s="4"/>
      <c r="BP3492" s="4"/>
      <c r="BQ3492" s="4"/>
      <c r="BR3492" s="4"/>
      <c r="BS3492" s="4"/>
      <c r="BT3492" s="4"/>
      <c r="BU3492" s="4"/>
      <c r="BV3492" s="4"/>
      <c r="BW3492" s="4"/>
      <c r="BZ3492" s="7"/>
      <c r="CF3492" s="7"/>
      <c r="CG3492" s="14"/>
      <c r="CH3492" s="7"/>
      <c r="CI3492" s="14"/>
      <c r="CJ3492" s="7"/>
      <c r="CK3492" s="14"/>
      <c r="CL3492" s="7"/>
      <c r="CM3492" s="14"/>
    </row>
    <row r="3493" spans="1:91" x14ac:dyDescent="0.3">
      <c r="A3493" s="10">
        <v>151</v>
      </c>
      <c r="B3493" s="36" t="s">
        <v>1527</v>
      </c>
      <c r="G3493" s="36" t="s">
        <v>8916</v>
      </c>
      <c r="K3493" s="7"/>
      <c r="L3493" s="7" t="s">
        <v>834</v>
      </c>
      <c r="M3493" s="7" t="s">
        <v>8561</v>
      </c>
      <c r="N3493" s="4"/>
      <c r="O3493" s="4"/>
      <c r="P3493" s="4"/>
      <c r="Q3493" s="4"/>
      <c r="R3493" s="4"/>
      <c r="S3493" s="4"/>
      <c r="T3493" s="4"/>
      <c r="U3493" s="4"/>
      <c r="V3493" s="4"/>
      <c r="W3493" s="4"/>
      <c r="X3493" s="4"/>
      <c r="Y3493" s="4"/>
      <c r="Z3493" s="4"/>
      <c r="AA3493" s="4"/>
      <c r="AB3493" s="4"/>
      <c r="AC3493" s="4"/>
      <c r="AD3493" s="4"/>
      <c r="AE3493" s="4"/>
      <c r="AF3493" s="4"/>
      <c r="AG3493" s="4"/>
      <c r="AH3493" s="4"/>
      <c r="AI3493" s="4"/>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4"/>
      <c r="BH3493" s="4"/>
      <c r="BI3493" s="4"/>
      <c r="BJ3493" s="4"/>
      <c r="BK3493" s="4"/>
      <c r="BL3493" s="4"/>
      <c r="BM3493" s="4"/>
      <c r="BN3493" s="4"/>
      <c r="BO3493" s="4"/>
      <c r="BP3493" s="4"/>
      <c r="BQ3493" s="4"/>
      <c r="BR3493" s="4"/>
      <c r="BS3493" s="4"/>
      <c r="BT3493" s="4"/>
      <c r="BU3493" s="4"/>
      <c r="BV3493" s="4"/>
      <c r="BW3493" s="4"/>
      <c r="BZ3493" s="7"/>
      <c r="CF3493" s="7"/>
      <c r="CG3493" s="14"/>
      <c r="CH3493" s="7"/>
      <c r="CI3493" s="14"/>
      <c r="CJ3493" s="7"/>
      <c r="CK3493" s="14"/>
      <c r="CL3493" s="7"/>
      <c r="CM3493" s="14"/>
    </row>
    <row r="3494" spans="1:91" x14ac:dyDescent="0.3">
      <c r="A3494" s="10">
        <v>151</v>
      </c>
      <c r="B3494" s="36" t="s">
        <v>1527</v>
      </c>
      <c r="G3494" s="36" t="s">
        <v>8917</v>
      </c>
      <c r="K3494" s="7"/>
      <c r="L3494" s="7" t="s">
        <v>834</v>
      </c>
      <c r="M3494" s="7" t="s">
        <v>8561</v>
      </c>
      <c r="N3494" s="4"/>
      <c r="O3494" s="4"/>
      <c r="P3494" s="4"/>
      <c r="Q3494" s="4"/>
      <c r="R3494" s="4"/>
      <c r="S3494" s="4"/>
      <c r="T3494" s="4"/>
      <c r="U3494" s="4"/>
      <c r="V3494" s="4"/>
      <c r="W3494" s="4"/>
      <c r="X3494" s="4"/>
      <c r="Y3494" s="4"/>
      <c r="Z3494" s="4"/>
      <c r="AA3494" s="4"/>
      <c r="AB3494" s="4"/>
      <c r="AC3494" s="4"/>
      <c r="AD3494" s="4"/>
      <c r="AE3494" s="4"/>
      <c r="AF3494" s="4"/>
      <c r="AG3494" s="4"/>
      <c r="AH3494" s="4"/>
      <c r="AI3494" s="4"/>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4"/>
      <c r="BH3494" s="4"/>
      <c r="BI3494" s="4"/>
      <c r="BJ3494" s="4"/>
      <c r="BK3494" s="4"/>
      <c r="BL3494" s="4"/>
      <c r="BM3494" s="4"/>
      <c r="BN3494" s="4"/>
      <c r="BO3494" s="4"/>
      <c r="BP3494" s="4"/>
      <c r="BQ3494" s="4"/>
      <c r="BR3494" s="4"/>
      <c r="BS3494" s="4"/>
      <c r="BT3494" s="4"/>
      <c r="BU3494" s="4"/>
      <c r="BV3494" s="4"/>
      <c r="BW3494" s="4"/>
      <c r="BZ3494" s="7"/>
      <c r="CF3494" s="7"/>
      <c r="CG3494" s="14"/>
      <c r="CH3494" s="7"/>
      <c r="CI3494" s="14"/>
      <c r="CJ3494" s="7"/>
      <c r="CK3494" s="14"/>
      <c r="CL3494" s="7"/>
      <c r="CM3494" s="14"/>
    </row>
    <row r="3495" spans="1:91" x14ac:dyDescent="0.3">
      <c r="A3495" s="10">
        <v>151</v>
      </c>
      <c r="B3495" s="36" t="s">
        <v>1025</v>
      </c>
      <c r="G3495" s="36" t="s">
        <v>8918</v>
      </c>
      <c r="K3495" s="7"/>
      <c r="L3495" s="7" t="s">
        <v>834</v>
      </c>
      <c r="M3495" s="7" t="s">
        <v>8561</v>
      </c>
      <c r="N3495" s="4"/>
      <c r="O3495" s="4"/>
      <c r="P3495" s="4"/>
      <c r="Q3495" s="4"/>
      <c r="R3495" s="4"/>
      <c r="S3495" s="4"/>
      <c r="T3495" s="4"/>
      <c r="U3495" s="4"/>
      <c r="V3495" s="4"/>
      <c r="W3495" s="4"/>
      <c r="X3495" s="4"/>
      <c r="Y3495" s="4"/>
      <c r="Z3495" s="4"/>
      <c r="AA3495" s="4"/>
      <c r="AB3495" s="4"/>
      <c r="AC3495" s="4"/>
      <c r="AD3495" s="4"/>
      <c r="AE3495" s="4"/>
      <c r="AF3495" s="4"/>
      <c r="AG3495" s="4"/>
      <c r="AH3495" s="4"/>
      <c r="AI3495" s="4"/>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4"/>
      <c r="BH3495" s="4"/>
      <c r="BI3495" s="4"/>
      <c r="BJ3495" s="4"/>
      <c r="BK3495" s="4"/>
      <c r="BL3495" s="4"/>
      <c r="BM3495" s="4"/>
      <c r="BN3495" s="4"/>
      <c r="BO3495" s="4"/>
      <c r="BP3495" s="4"/>
      <c r="BQ3495" s="4"/>
      <c r="BR3495" s="4"/>
      <c r="BS3495" s="4"/>
      <c r="BT3495" s="4"/>
      <c r="BU3495" s="4"/>
      <c r="BV3495" s="4"/>
      <c r="BW3495" s="4"/>
      <c r="BZ3495" s="7"/>
      <c r="CF3495" s="7"/>
      <c r="CG3495" s="14"/>
      <c r="CH3495" s="7"/>
      <c r="CI3495" s="14"/>
      <c r="CJ3495" s="7"/>
      <c r="CK3495" s="14"/>
      <c r="CL3495" s="7"/>
      <c r="CM3495" s="14"/>
    </row>
    <row r="3496" spans="1:91" x14ac:dyDescent="0.3">
      <c r="A3496" s="10">
        <v>151</v>
      </c>
      <c r="B3496" s="36" t="s">
        <v>860</v>
      </c>
      <c r="G3496" s="36" t="s">
        <v>8919</v>
      </c>
      <c r="K3496" s="7"/>
      <c r="L3496" s="7" t="s">
        <v>834</v>
      </c>
      <c r="M3496" s="7" t="s">
        <v>8561</v>
      </c>
      <c r="N3496" s="4"/>
      <c r="O3496" s="4"/>
      <c r="P3496" s="4"/>
      <c r="Q3496" s="4"/>
      <c r="R3496" s="4"/>
      <c r="S3496" s="4"/>
      <c r="T3496" s="4"/>
      <c r="U3496" s="4"/>
      <c r="V3496" s="4"/>
      <c r="W3496" s="4"/>
      <c r="X3496" s="4"/>
      <c r="Y3496" s="4"/>
      <c r="Z3496" s="4"/>
      <c r="AA3496" s="4"/>
      <c r="AB3496" s="4"/>
      <c r="AC3496" s="4"/>
      <c r="AD3496" s="4"/>
      <c r="AE3496" s="4"/>
      <c r="AF3496" s="4"/>
      <c r="AG3496" s="4"/>
      <c r="AH3496" s="4"/>
      <c r="AI3496" s="4"/>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4"/>
      <c r="BH3496" s="4"/>
      <c r="BI3496" s="4"/>
      <c r="BJ3496" s="4"/>
      <c r="BK3496" s="4"/>
      <c r="BL3496" s="4"/>
      <c r="BM3496" s="4"/>
      <c r="BN3496" s="4"/>
      <c r="BO3496" s="4"/>
      <c r="BP3496" s="4"/>
      <c r="BQ3496" s="4"/>
      <c r="BR3496" s="4"/>
      <c r="BS3496" s="4"/>
      <c r="BT3496" s="4"/>
      <c r="BU3496" s="4"/>
      <c r="BV3496" s="4"/>
      <c r="BW3496" s="4"/>
      <c r="BZ3496" s="7"/>
      <c r="CF3496" s="7"/>
      <c r="CG3496" s="14"/>
      <c r="CH3496" s="7"/>
      <c r="CI3496" s="14"/>
      <c r="CJ3496" s="7"/>
      <c r="CK3496" s="14"/>
      <c r="CL3496" s="7"/>
      <c r="CM3496" s="14"/>
    </row>
    <row r="3497" spans="1:91" x14ac:dyDescent="0.3">
      <c r="A3497" s="10">
        <v>151</v>
      </c>
      <c r="B3497" s="36" t="s">
        <v>860</v>
      </c>
      <c r="G3497" s="36" t="s">
        <v>8920</v>
      </c>
      <c r="K3497" s="7"/>
      <c r="L3497" s="7" t="s">
        <v>834</v>
      </c>
      <c r="M3497" s="7" t="s">
        <v>8561</v>
      </c>
      <c r="N3497" s="4"/>
      <c r="O3497" s="4"/>
      <c r="P3497" s="4"/>
      <c r="Q3497" s="4"/>
      <c r="R3497" s="4"/>
      <c r="S3497" s="4"/>
      <c r="T3497" s="4"/>
      <c r="U3497" s="4"/>
      <c r="V3497" s="4"/>
      <c r="W3497" s="4"/>
      <c r="X3497" s="4"/>
      <c r="Y3497" s="4"/>
      <c r="Z3497" s="4"/>
      <c r="AA3497" s="4"/>
      <c r="AB3497" s="4"/>
      <c r="AC3497" s="4"/>
      <c r="AD3497" s="4"/>
      <c r="AE3497" s="4"/>
      <c r="AF3497" s="4"/>
      <c r="AG3497" s="4"/>
      <c r="AH3497" s="4"/>
      <c r="AI3497" s="4"/>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4"/>
      <c r="BH3497" s="4"/>
      <c r="BI3497" s="4"/>
      <c r="BJ3497" s="4"/>
      <c r="BK3497" s="4"/>
      <c r="BL3497" s="4"/>
      <c r="BM3497" s="4"/>
      <c r="BN3497" s="4"/>
      <c r="BO3497" s="4"/>
      <c r="BP3497" s="4"/>
      <c r="BQ3497" s="4"/>
      <c r="BR3497" s="4"/>
      <c r="BS3497" s="4"/>
      <c r="BT3497" s="4"/>
      <c r="BU3497" s="4"/>
      <c r="BV3497" s="4"/>
      <c r="BW3497" s="4"/>
      <c r="BZ3497" s="7"/>
      <c r="CF3497" s="7"/>
      <c r="CG3497" s="14"/>
      <c r="CH3497" s="7"/>
      <c r="CI3497" s="14"/>
      <c r="CJ3497" s="7"/>
      <c r="CK3497" s="14"/>
      <c r="CL3497" s="7"/>
      <c r="CM3497" s="14"/>
    </row>
    <row r="3498" spans="1:91" x14ac:dyDescent="0.3">
      <c r="A3498" s="10">
        <v>151</v>
      </c>
      <c r="B3498" s="36" t="s">
        <v>860</v>
      </c>
      <c r="G3498" s="36" t="s">
        <v>8921</v>
      </c>
      <c r="K3498" s="7"/>
      <c r="L3498" s="7" t="s">
        <v>834</v>
      </c>
      <c r="M3498" s="7" t="s">
        <v>5184</v>
      </c>
      <c r="N3498" s="4"/>
      <c r="O3498" s="4"/>
      <c r="P3498" s="4"/>
      <c r="Q3498" s="4"/>
      <c r="R3498" s="4"/>
      <c r="S3498" s="4"/>
      <c r="T3498" s="4"/>
      <c r="U3498" s="4"/>
      <c r="V3498" s="4"/>
      <c r="W3498" s="4"/>
      <c r="X3498" s="4"/>
      <c r="Y3498" s="4"/>
      <c r="Z3498" s="4"/>
      <c r="AA3498" s="4"/>
      <c r="AB3498" s="4"/>
      <c r="AC3498" s="4"/>
      <c r="AD3498" s="4"/>
      <c r="AE3498" s="4"/>
      <c r="AF3498" s="4"/>
      <c r="AG3498" s="4"/>
      <c r="AH3498" s="4"/>
      <c r="AI3498" s="4"/>
      <c r="AJ3498" s="4"/>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4"/>
      <c r="BH3498" s="4"/>
      <c r="BI3498" s="4"/>
      <c r="BJ3498" s="4"/>
      <c r="BK3498" s="4"/>
      <c r="BL3498" s="4"/>
      <c r="BM3498" s="4"/>
      <c r="BN3498" s="4"/>
      <c r="BO3498" s="4"/>
      <c r="BP3498" s="4"/>
      <c r="BQ3498" s="4"/>
      <c r="BR3498" s="4"/>
      <c r="BS3498" s="4"/>
      <c r="BT3498" s="4"/>
      <c r="BU3498" s="4"/>
      <c r="BV3498" s="4"/>
      <c r="BW3498" s="4"/>
      <c r="BZ3498" s="7"/>
      <c r="CF3498" s="7"/>
      <c r="CG3498" s="14"/>
      <c r="CH3498" s="7"/>
      <c r="CI3498" s="14"/>
      <c r="CJ3498" s="7"/>
      <c r="CK3498" s="14"/>
      <c r="CL3498" s="7"/>
      <c r="CM3498" s="14"/>
    </row>
    <row r="3499" spans="1:91" x14ac:dyDescent="0.3">
      <c r="A3499" s="10">
        <v>151</v>
      </c>
      <c r="B3499" s="36" t="s">
        <v>860</v>
      </c>
      <c r="G3499" s="36" t="s">
        <v>8922</v>
      </c>
      <c r="K3499" s="7"/>
      <c r="L3499" s="7" t="s">
        <v>834</v>
      </c>
      <c r="M3499" s="7" t="s">
        <v>8561</v>
      </c>
      <c r="N3499" s="4"/>
      <c r="O3499" s="4"/>
      <c r="P3499" s="4"/>
      <c r="Q3499" s="4"/>
      <c r="R3499" s="4"/>
      <c r="S3499" s="4"/>
      <c r="T3499" s="4"/>
      <c r="U3499" s="4"/>
      <c r="V3499" s="4"/>
      <c r="W3499" s="4"/>
      <c r="X3499" s="4"/>
      <c r="Y3499" s="4"/>
      <c r="Z3499" s="4"/>
      <c r="AA3499" s="4"/>
      <c r="AB3499" s="4"/>
      <c r="AC3499" s="4"/>
      <c r="AD3499" s="4"/>
      <c r="AE3499" s="4"/>
      <c r="AF3499" s="4"/>
      <c r="AG3499" s="4"/>
      <c r="AH3499" s="4"/>
      <c r="AI3499" s="4"/>
      <c r="AJ3499" s="4"/>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4"/>
      <c r="BH3499" s="4"/>
      <c r="BI3499" s="4"/>
      <c r="BJ3499" s="4"/>
      <c r="BK3499" s="4"/>
      <c r="BL3499" s="4"/>
      <c r="BM3499" s="4"/>
      <c r="BN3499" s="4"/>
      <c r="BO3499" s="4"/>
      <c r="BP3499" s="4"/>
      <c r="BQ3499" s="4"/>
      <c r="BR3499" s="4"/>
      <c r="BS3499" s="4"/>
      <c r="BT3499" s="4"/>
      <c r="BU3499" s="4"/>
      <c r="BV3499" s="4"/>
      <c r="BW3499" s="4"/>
      <c r="BZ3499" s="7"/>
      <c r="CF3499" s="7"/>
      <c r="CG3499" s="14"/>
      <c r="CH3499" s="7"/>
      <c r="CI3499" s="14"/>
      <c r="CJ3499" s="7"/>
      <c r="CK3499" s="14"/>
      <c r="CL3499" s="7"/>
      <c r="CM3499" s="14"/>
    </row>
    <row r="3500" spans="1:91" x14ac:dyDescent="0.3">
      <c r="A3500" s="10">
        <v>151</v>
      </c>
      <c r="B3500" s="36" t="s">
        <v>860</v>
      </c>
      <c r="G3500" s="36" t="s">
        <v>8923</v>
      </c>
      <c r="K3500" s="7"/>
      <c r="L3500" s="7" t="s">
        <v>834</v>
      </c>
      <c r="M3500" s="7" t="s">
        <v>8561</v>
      </c>
      <c r="N3500" s="4"/>
      <c r="O3500" s="4"/>
      <c r="P3500" s="4"/>
      <c r="Q3500" s="4"/>
      <c r="R3500" s="4"/>
      <c r="S3500" s="4"/>
      <c r="T3500" s="4"/>
      <c r="U3500" s="4"/>
      <c r="V3500" s="4"/>
      <c r="W3500" s="4"/>
      <c r="X3500" s="4"/>
      <c r="Y3500" s="4"/>
      <c r="Z3500" s="4"/>
      <c r="AA3500" s="4"/>
      <c r="AB3500" s="4"/>
      <c r="AC3500" s="4"/>
      <c r="AD3500" s="4"/>
      <c r="AE3500" s="4"/>
      <c r="AF3500" s="4"/>
      <c r="AG3500" s="4"/>
      <c r="AH3500" s="4"/>
      <c r="AI3500" s="4"/>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4"/>
      <c r="BH3500" s="4"/>
      <c r="BI3500" s="4"/>
      <c r="BJ3500" s="4"/>
      <c r="BK3500" s="4"/>
      <c r="BL3500" s="4"/>
      <c r="BM3500" s="4"/>
      <c r="BN3500" s="4"/>
      <c r="BO3500" s="4"/>
      <c r="BP3500" s="4"/>
      <c r="BQ3500" s="4"/>
      <c r="BR3500" s="4"/>
      <c r="BS3500" s="4"/>
      <c r="BT3500" s="4"/>
      <c r="BU3500" s="4"/>
      <c r="BV3500" s="4"/>
      <c r="BW3500" s="4"/>
      <c r="BZ3500" s="7"/>
      <c r="CF3500" s="7"/>
      <c r="CG3500" s="14"/>
      <c r="CH3500" s="7"/>
      <c r="CI3500" s="14"/>
      <c r="CJ3500" s="7"/>
      <c r="CK3500" s="14"/>
      <c r="CL3500" s="7"/>
      <c r="CM3500" s="14"/>
    </row>
    <row r="3501" spans="1:91" x14ac:dyDescent="0.3">
      <c r="A3501" s="10">
        <v>151</v>
      </c>
      <c r="B3501" s="36" t="s">
        <v>2280</v>
      </c>
      <c r="G3501" s="36" t="s">
        <v>8924</v>
      </c>
      <c r="K3501" s="7"/>
      <c r="L3501" s="7" t="s">
        <v>834</v>
      </c>
      <c r="M3501" s="7" t="s">
        <v>8561</v>
      </c>
      <c r="N3501" s="4"/>
      <c r="O3501" s="4"/>
      <c r="P3501" s="4"/>
      <c r="Q3501" s="4"/>
      <c r="R3501" s="4"/>
      <c r="S3501" s="4"/>
      <c r="T3501" s="4"/>
      <c r="U3501" s="4"/>
      <c r="V3501" s="4"/>
      <c r="W3501" s="4"/>
      <c r="X3501" s="4"/>
      <c r="Y3501" s="4"/>
      <c r="Z3501" s="4"/>
      <c r="AA3501" s="4"/>
      <c r="AB3501" s="4"/>
      <c r="AC3501" s="4"/>
      <c r="AD3501" s="4"/>
      <c r="AE3501" s="4"/>
      <c r="AF3501" s="4"/>
      <c r="AG3501" s="4"/>
      <c r="AH3501" s="4"/>
      <c r="AI3501" s="4"/>
      <c r="AJ3501" s="4"/>
      <c r="AK3501" s="4"/>
      <c r="AL3501" s="4"/>
      <c r="AM3501" s="4"/>
      <c r="AN3501" s="4"/>
      <c r="AO3501" s="4"/>
      <c r="AP3501" s="4"/>
      <c r="AQ3501" s="4"/>
      <c r="AR3501" s="4"/>
      <c r="AS3501" s="4"/>
      <c r="AT3501" s="4"/>
      <c r="AU3501" s="4"/>
      <c r="AV3501" s="4"/>
      <c r="AW3501" s="4"/>
      <c r="AX3501" s="4"/>
      <c r="AY3501" s="4"/>
      <c r="AZ3501" s="4"/>
      <c r="BA3501" s="4"/>
      <c r="BB3501" s="4"/>
      <c r="BC3501" s="4"/>
      <c r="BD3501" s="4"/>
      <c r="BE3501" s="4"/>
      <c r="BF3501" s="4"/>
      <c r="BG3501" s="4"/>
      <c r="BH3501" s="4"/>
      <c r="BI3501" s="4"/>
      <c r="BJ3501" s="4"/>
      <c r="BK3501" s="4"/>
      <c r="BL3501" s="4"/>
      <c r="BM3501" s="4"/>
      <c r="BN3501" s="4"/>
      <c r="BO3501" s="4"/>
      <c r="BP3501" s="4"/>
      <c r="BQ3501" s="4"/>
      <c r="BR3501" s="4"/>
      <c r="BS3501" s="4"/>
      <c r="BT3501" s="4"/>
      <c r="BU3501" s="4"/>
      <c r="BV3501" s="4"/>
      <c r="BW3501" s="4"/>
      <c r="BZ3501" s="7"/>
      <c r="CF3501" s="7"/>
      <c r="CG3501" s="14"/>
      <c r="CH3501" s="7"/>
      <c r="CI3501" s="14"/>
      <c r="CJ3501" s="7"/>
      <c r="CK3501" s="14"/>
      <c r="CL3501" s="7"/>
      <c r="CM3501" s="14"/>
    </row>
    <row r="3502" spans="1:91" x14ac:dyDescent="0.3">
      <c r="A3502" s="10">
        <v>151</v>
      </c>
      <c r="B3502" s="36" t="s">
        <v>2280</v>
      </c>
      <c r="G3502" s="36" t="s">
        <v>8925</v>
      </c>
      <c r="K3502" s="7"/>
      <c r="L3502" s="7" t="s">
        <v>834</v>
      </c>
      <c r="M3502" s="7" t="s">
        <v>8561</v>
      </c>
      <c r="N3502" s="4"/>
      <c r="O3502" s="4"/>
      <c r="P3502" s="4"/>
      <c r="Q3502" s="4"/>
      <c r="R3502" s="4"/>
      <c r="S3502" s="4"/>
      <c r="T3502" s="4"/>
      <c r="U3502" s="4"/>
      <c r="V3502" s="4"/>
      <c r="W3502" s="4"/>
      <c r="X3502" s="4"/>
      <c r="Y3502" s="4"/>
      <c r="Z3502" s="4"/>
      <c r="AA3502" s="4"/>
      <c r="AB3502" s="4"/>
      <c r="AC3502" s="4"/>
      <c r="AD3502" s="4"/>
      <c r="AE3502" s="4"/>
      <c r="AF3502" s="4"/>
      <c r="AG3502" s="4"/>
      <c r="AH3502" s="4"/>
      <c r="AI3502" s="4"/>
      <c r="AJ3502" s="4"/>
      <c r="AK3502" s="4"/>
      <c r="AL3502" s="4"/>
      <c r="AM3502" s="4"/>
      <c r="AN3502" s="4"/>
      <c r="AO3502" s="4"/>
      <c r="AP3502" s="4"/>
      <c r="AQ3502" s="4"/>
      <c r="AR3502" s="4"/>
      <c r="AS3502" s="4"/>
      <c r="AT3502" s="4"/>
      <c r="AU3502" s="4"/>
      <c r="AV3502" s="4"/>
      <c r="AW3502" s="4"/>
      <c r="AX3502" s="4"/>
      <c r="AY3502" s="4"/>
      <c r="AZ3502" s="4"/>
      <c r="BA3502" s="4"/>
      <c r="BB3502" s="4"/>
      <c r="BC3502" s="4"/>
      <c r="BD3502" s="4"/>
      <c r="BE3502" s="4"/>
      <c r="BF3502" s="4"/>
      <c r="BG3502" s="4"/>
      <c r="BH3502" s="4"/>
      <c r="BI3502" s="4"/>
      <c r="BJ3502" s="4"/>
      <c r="BK3502" s="4"/>
      <c r="BL3502" s="4"/>
      <c r="BM3502" s="4"/>
      <c r="BN3502" s="4"/>
      <c r="BO3502" s="4"/>
      <c r="BP3502" s="4"/>
      <c r="BQ3502" s="4"/>
      <c r="BR3502" s="4"/>
      <c r="BS3502" s="4"/>
      <c r="BT3502" s="4"/>
      <c r="BU3502" s="4"/>
      <c r="BV3502" s="4"/>
      <c r="BW3502" s="4"/>
      <c r="BZ3502" s="7"/>
      <c r="CF3502" s="7"/>
      <c r="CG3502" s="14"/>
      <c r="CH3502" s="7"/>
      <c r="CI3502" s="14"/>
      <c r="CJ3502" s="7"/>
      <c r="CK3502" s="14"/>
      <c r="CL3502" s="7"/>
      <c r="CM3502" s="14"/>
    </row>
    <row r="3503" spans="1:91" x14ac:dyDescent="0.3">
      <c r="A3503" s="10">
        <v>151</v>
      </c>
      <c r="B3503" s="36" t="s">
        <v>895</v>
      </c>
      <c r="G3503" s="36" t="s">
        <v>8926</v>
      </c>
      <c r="K3503" s="7"/>
      <c r="L3503" s="7" t="s">
        <v>834</v>
      </c>
      <c r="M3503" s="7" t="s">
        <v>621</v>
      </c>
      <c r="N3503" s="4"/>
      <c r="O3503" s="4"/>
      <c r="P3503" s="4"/>
      <c r="Q3503" s="4"/>
      <c r="R3503" s="4"/>
      <c r="S3503" s="4"/>
      <c r="T3503" s="4"/>
      <c r="U3503" s="4"/>
      <c r="V3503" s="4"/>
      <c r="W3503" s="4"/>
      <c r="X3503" s="4"/>
      <c r="Y3503" s="4"/>
      <c r="Z3503" s="4"/>
      <c r="AA3503" s="4"/>
      <c r="AB3503" s="4"/>
      <c r="AC3503" s="4"/>
      <c r="AD3503" s="4"/>
      <c r="AE3503" s="4"/>
      <c r="AF3503" s="4"/>
      <c r="AG3503" s="4"/>
      <c r="AH3503" s="4"/>
      <c r="AI3503" s="4"/>
      <c r="AJ3503" s="4"/>
      <c r="AK3503" s="4"/>
      <c r="AL3503" s="4"/>
      <c r="AM3503" s="4"/>
      <c r="AN3503" s="4"/>
      <c r="AO3503" s="4"/>
      <c r="AP3503" s="4"/>
      <c r="AQ3503" s="4"/>
      <c r="AR3503" s="4"/>
      <c r="AS3503" s="4"/>
      <c r="AT3503" s="4"/>
      <c r="AU3503" s="4"/>
      <c r="AV3503" s="4"/>
      <c r="AW3503" s="4"/>
      <c r="AX3503" s="4"/>
      <c r="AY3503" s="4"/>
      <c r="AZ3503" s="4"/>
      <c r="BA3503" s="4"/>
      <c r="BB3503" s="4"/>
      <c r="BC3503" s="4"/>
      <c r="BD3503" s="4"/>
      <c r="BE3503" s="4"/>
      <c r="BF3503" s="4"/>
      <c r="BG3503" s="4"/>
      <c r="BH3503" s="4"/>
      <c r="BI3503" s="4"/>
      <c r="BJ3503" s="4"/>
      <c r="BK3503" s="4"/>
      <c r="BL3503" s="4"/>
      <c r="BM3503" s="4"/>
      <c r="BN3503" s="4"/>
      <c r="BO3503" s="4"/>
      <c r="BP3503" s="4"/>
      <c r="BQ3503" s="4"/>
      <c r="BR3503" s="4"/>
      <c r="BS3503" s="4"/>
      <c r="BT3503" s="4"/>
      <c r="BU3503" s="4"/>
      <c r="BV3503" s="4"/>
      <c r="BW3503" s="4"/>
      <c r="BZ3503" s="7"/>
      <c r="CF3503" s="7"/>
      <c r="CG3503" s="14"/>
      <c r="CH3503" s="7"/>
      <c r="CI3503" s="14"/>
      <c r="CJ3503" s="7"/>
      <c r="CK3503" s="14"/>
      <c r="CL3503" s="7"/>
      <c r="CM3503" s="14"/>
    </row>
    <row r="3504" spans="1:91" x14ac:dyDescent="0.3">
      <c r="A3504" s="10">
        <v>151</v>
      </c>
      <c r="B3504" s="36" t="s">
        <v>2280</v>
      </c>
      <c r="G3504" s="36" t="s">
        <v>8927</v>
      </c>
      <c r="K3504" s="7"/>
      <c r="L3504" s="7" t="s">
        <v>834</v>
      </c>
      <c r="M3504" s="7" t="s">
        <v>8561</v>
      </c>
      <c r="N3504" s="4"/>
      <c r="O3504" s="4"/>
      <c r="P3504" s="4"/>
      <c r="Q3504" s="4"/>
      <c r="R3504" s="4"/>
      <c r="S3504" s="4"/>
      <c r="T3504" s="4"/>
      <c r="U3504" s="4"/>
      <c r="V3504" s="4"/>
      <c r="W3504" s="4"/>
      <c r="X3504" s="4"/>
      <c r="Y3504" s="4"/>
      <c r="Z3504" s="4"/>
      <c r="AA3504" s="4"/>
      <c r="AB3504" s="4"/>
      <c r="AC3504" s="4"/>
      <c r="AD3504" s="4"/>
      <c r="AE3504" s="4"/>
      <c r="AF3504" s="4"/>
      <c r="AG3504" s="4"/>
      <c r="AH3504" s="4"/>
      <c r="AI3504" s="4"/>
      <c r="AJ3504" s="4"/>
      <c r="AK3504" s="4"/>
      <c r="AL3504" s="4"/>
      <c r="AM3504" s="4"/>
      <c r="AN3504" s="4"/>
      <c r="AO3504" s="4"/>
      <c r="AP3504" s="4"/>
      <c r="AQ3504" s="4"/>
      <c r="AR3504" s="4"/>
      <c r="AS3504" s="4"/>
      <c r="AT3504" s="4"/>
      <c r="AU3504" s="4"/>
      <c r="AV3504" s="4"/>
      <c r="AW3504" s="4"/>
      <c r="AX3504" s="4"/>
      <c r="AY3504" s="4"/>
      <c r="AZ3504" s="4"/>
      <c r="BA3504" s="4"/>
      <c r="BB3504" s="4"/>
      <c r="BC3504" s="4"/>
      <c r="BD3504" s="4"/>
      <c r="BE3504" s="4"/>
      <c r="BF3504" s="4"/>
      <c r="BG3504" s="4"/>
      <c r="BH3504" s="4"/>
      <c r="BI3504" s="4"/>
      <c r="BJ3504" s="4"/>
      <c r="BK3504" s="4"/>
      <c r="BL3504" s="4"/>
      <c r="BM3504" s="4"/>
      <c r="BN3504" s="4"/>
      <c r="BO3504" s="4"/>
      <c r="BP3504" s="4"/>
      <c r="BQ3504" s="4"/>
      <c r="BR3504" s="4"/>
      <c r="BS3504" s="4"/>
      <c r="BT3504" s="4"/>
      <c r="BU3504" s="4"/>
      <c r="BV3504" s="4"/>
      <c r="BW3504" s="4"/>
      <c r="BZ3504" s="7"/>
      <c r="CF3504" s="7"/>
      <c r="CG3504" s="14"/>
      <c r="CH3504" s="7"/>
      <c r="CI3504" s="14"/>
      <c r="CJ3504" s="7"/>
      <c r="CK3504" s="14"/>
      <c r="CL3504" s="7"/>
      <c r="CM3504" s="14"/>
    </row>
    <row r="3505" spans="1:91" x14ac:dyDescent="0.3">
      <c r="A3505" s="10">
        <v>151</v>
      </c>
      <c r="B3505" s="36" t="s">
        <v>1025</v>
      </c>
      <c r="G3505" s="36" t="s">
        <v>8928</v>
      </c>
      <c r="K3505" s="7"/>
      <c r="L3505" s="7" t="s">
        <v>834</v>
      </c>
      <c r="M3505" s="7" t="s">
        <v>8561</v>
      </c>
      <c r="N3505" s="4"/>
      <c r="O3505" s="4"/>
      <c r="P3505" s="4"/>
      <c r="Q3505" s="4"/>
      <c r="R3505" s="4"/>
      <c r="S3505" s="4"/>
      <c r="T3505" s="4"/>
      <c r="U3505" s="4"/>
      <c r="V3505" s="4"/>
      <c r="W3505" s="4"/>
      <c r="X3505" s="4"/>
      <c r="Y3505" s="4"/>
      <c r="Z3505" s="4"/>
      <c r="AA3505" s="4"/>
      <c r="AB3505" s="4"/>
      <c r="AC3505" s="4"/>
      <c r="AD3505" s="4"/>
      <c r="AE3505" s="4"/>
      <c r="AF3505" s="4"/>
      <c r="AG3505" s="4"/>
      <c r="AH3505" s="4"/>
      <c r="AI3505" s="4"/>
      <c r="AJ3505" s="4"/>
      <c r="AK3505" s="4"/>
      <c r="AL3505" s="4"/>
      <c r="AM3505" s="4"/>
      <c r="AN3505" s="4"/>
      <c r="AO3505" s="4"/>
      <c r="AP3505" s="4"/>
      <c r="AQ3505" s="4"/>
      <c r="AR3505" s="4"/>
      <c r="AS3505" s="4"/>
      <c r="AT3505" s="4"/>
      <c r="AU3505" s="4"/>
      <c r="AV3505" s="4"/>
      <c r="AW3505" s="4"/>
      <c r="AX3505" s="4"/>
      <c r="AY3505" s="4"/>
      <c r="AZ3505" s="4"/>
      <c r="BA3505" s="4"/>
      <c r="BB3505" s="4"/>
      <c r="BC3505" s="4"/>
      <c r="BD3505" s="4"/>
      <c r="BE3505" s="4"/>
      <c r="BF3505" s="4"/>
      <c r="BG3505" s="4"/>
      <c r="BH3505" s="4"/>
      <c r="BI3505" s="4"/>
      <c r="BJ3505" s="4"/>
      <c r="BK3505" s="4"/>
      <c r="BL3505" s="4"/>
      <c r="BM3505" s="4"/>
      <c r="BN3505" s="4"/>
      <c r="BO3505" s="4"/>
      <c r="BP3505" s="4"/>
      <c r="BQ3505" s="4"/>
      <c r="BR3505" s="4"/>
      <c r="BS3505" s="4"/>
      <c r="BT3505" s="4"/>
      <c r="BU3505" s="4"/>
      <c r="BV3505" s="4"/>
      <c r="BW3505" s="4"/>
      <c r="BZ3505" s="7"/>
      <c r="CF3505" s="7"/>
      <c r="CG3505" s="14"/>
      <c r="CH3505" s="7"/>
      <c r="CI3505" s="14"/>
      <c r="CJ3505" s="7"/>
      <c r="CK3505" s="14"/>
      <c r="CL3505" s="7"/>
      <c r="CM3505" s="14"/>
    </row>
    <row r="3506" spans="1:91" x14ac:dyDescent="0.3">
      <c r="A3506" s="10">
        <v>151</v>
      </c>
      <c r="B3506" s="36" t="s">
        <v>860</v>
      </c>
      <c r="G3506" s="36" t="s">
        <v>8929</v>
      </c>
      <c r="K3506" s="7"/>
      <c r="L3506" s="7" t="s">
        <v>834</v>
      </c>
      <c r="M3506" s="7" t="s">
        <v>8561</v>
      </c>
      <c r="N3506" s="4"/>
      <c r="O3506" s="4"/>
      <c r="P3506" s="4"/>
      <c r="Q3506" s="4"/>
      <c r="R3506" s="4"/>
      <c r="S3506" s="4"/>
      <c r="T3506" s="4"/>
      <c r="U3506" s="4"/>
      <c r="V3506" s="4"/>
      <c r="W3506" s="4"/>
      <c r="X3506" s="4"/>
      <c r="Y3506" s="4"/>
      <c r="Z3506" s="4"/>
      <c r="AA3506" s="4"/>
      <c r="AB3506" s="4"/>
      <c r="AC3506" s="4"/>
      <c r="AD3506" s="4"/>
      <c r="AE3506" s="4"/>
      <c r="AF3506" s="4"/>
      <c r="AG3506" s="4"/>
      <c r="AH3506" s="4"/>
      <c r="AI3506" s="4"/>
      <c r="AJ3506" s="4"/>
      <c r="AK3506" s="4"/>
      <c r="AL3506" s="4"/>
      <c r="AM3506" s="4"/>
      <c r="AN3506" s="4"/>
      <c r="AO3506" s="4"/>
      <c r="AP3506" s="4"/>
      <c r="AQ3506" s="4"/>
      <c r="AR3506" s="4"/>
      <c r="AS3506" s="4"/>
      <c r="AT3506" s="4"/>
      <c r="AU3506" s="4"/>
      <c r="AV3506" s="4"/>
      <c r="AW3506" s="4"/>
      <c r="AX3506" s="4"/>
      <c r="AY3506" s="4"/>
      <c r="AZ3506" s="4"/>
      <c r="BA3506" s="4"/>
      <c r="BB3506" s="4"/>
      <c r="BC3506" s="4"/>
      <c r="BD3506" s="4"/>
      <c r="BE3506" s="4"/>
      <c r="BF3506" s="4"/>
      <c r="BG3506" s="4"/>
      <c r="BH3506" s="4"/>
      <c r="BI3506" s="4"/>
      <c r="BJ3506" s="4"/>
      <c r="BK3506" s="4"/>
      <c r="BL3506" s="4"/>
      <c r="BM3506" s="4"/>
      <c r="BN3506" s="4"/>
      <c r="BO3506" s="4"/>
      <c r="BP3506" s="4"/>
      <c r="BQ3506" s="4"/>
      <c r="BR3506" s="4"/>
      <c r="BS3506" s="4"/>
      <c r="BT3506" s="4"/>
      <c r="BU3506" s="4"/>
      <c r="BV3506" s="4"/>
      <c r="BW3506" s="4"/>
      <c r="BZ3506" s="7"/>
      <c r="CF3506" s="7"/>
      <c r="CG3506" s="14"/>
      <c r="CH3506" s="7"/>
      <c r="CI3506" s="14"/>
      <c r="CJ3506" s="7"/>
      <c r="CK3506" s="14"/>
      <c r="CL3506" s="7"/>
      <c r="CM3506" s="14"/>
    </row>
    <row r="3507" spans="1:91" x14ac:dyDescent="0.3">
      <c r="A3507" s="10">
        <v>151</v>
      </c>
      <c r="B3507" s="36" t="s">
        <v>6875</v>
      </c>
      <c r="G3507" s="36" t="s">
        <v>8930</v>
      </c>
      <c r="K3507" s="7"/>
      <c r="L3507" s="7" t="s">
        <v>834</v>
      </c>
      <c r="M3507" s="7" t="s">
        <v>696</v>
      </c>
      <c r="N3507" s="4"/>
      <c r="O3507" s="4"/>
      <c r="P3507" s="4"/>
      <c r="Q3507" s="4"/>
      <c r="R3507" s="4"/>
      <c r="S3507" s="4"/>
      <c r="T3507" s="4"/>
      <c r="U3507" s="4"/>
      <c r="V3507" s="4"/>
      <c r="W3507" s="4"/>
      <c r="X3507" s="4"/>
      <c r="Y3507" s="4"/>
      <c r="Z3507" s="4"/>
      <c r="AA3507" s="4"/>
      <c r="AB3507" s="4"/>
      <c r="AC3507" s="4"/>
      <c r="AD3507" s="4"/>
      <c r="AE3507" s="4"/>
      <c r="AF3507" s="4"/>
      <c r="AG3507" s="4"/>
      <c r="AH3507" s="4"/>
      <c r="AI3507" s="4"/>
      <c r="AJ3507" s="4"/>
      <c r="AK3507" s="4"/>
      <c r="AL3507" s="4"/>
      <c r="AM3507" s="4"/>
      <c r="AN3507" s="4"/>
      <c r="AO3507" s="4"/>
      <c r="AP3507" s="4"/>
      <c r="AQ3507" s="4"/>
      <c r="AR3507" s="4"/>
      <c r="AS3507" s="4"/>
      <c r="AT3507" s="4"/>
      <c r="AU3507" s="4"/>
      <c r="AV3507" s="4"/>
      <c r="AW3507" s="4"/>
      <c r="AX3507" s="4"/>
      <c r="AY3507" s="4"/>
      <c r="AZ3507" s="4"/>
      <c r="BA3507" s="4"/>
      <c r="BB3507" s="4"/>
      <c r="BC3507" s="4"/>
      <c r="BD3507" s="4"/>
      <c r="BE3507" s="4"/>
      <c r="BF3507" s="4"/>
      <c r="BG3507" s="4"/>
      <c r="BH3507" s="4"/>
      <c r="BI3507" s="4"/>
      <c r="BJ3507" s="4"/>
      <c r="BK3507" s="4"/>
      <c r="BL3507" s="4"/>
      <c r="BM3507" s="4"/>
      <c r="BN3507" s="4"/>
      <c r="BO3507" s="4"/>
      <c r="BP3507" s="4"/>
      <c r="BQ3507" s="4"/>
      <c r="BR3507" s="4"/>
      <c r="BS3507" s="4"/>
      <c r="BT3507" s="4"/>
      <c r="BU3507" s="4"/>
      <c r="BV3507" s="4"/>
      <c r="BW3507" s="4"/>
      <c r="BZ3507" s="7"/>
      <c r="CF3507" s="7"/>
      <c r="CG3507" s="14"/>
      <c r="CH3507" s="7"/>
      <c r="CI3507" s="14"/>
      <c r="CJ3507" s="7"/>
      <c r="CK3507" s="14"/>
      <c r="CL3507" s="7"/>
      <c r="CM3507" s="14"/>
    </row>
    <row r="3508" spans="1:91" x14ac:dyDescent="0.3">
      <c r="A3508" s="10">
        <v>151</v>
      </c>
      <c r="B3508" s="36" t="s">
        <v>1235</v>
      </c>
      <c r="G3508" s="36" t="s">
        <v>8931</v>
      </c>
      <c r="K3508" s="7"/>
      <c r="L3508" s="7" t="s">
        <v>834</v>
      </c>
      <c r="M3508" s="7" t="s">
        <v>669</v>
      </c>
      <c r="N3508" s="4"/>
      <c r="O3508" s="4"/>
      <c r="P3508" s="4"/>
      <c r="Q3508" s="4"/>
      <c r="R3508" s="4"/>
      <c r="S3508" s="4"/>
      <c r="T3508" s="4"/>
      <c r="U3508" s="4"/>
      <c r="V3508" s="4"/>
      <c r="W3508" s="4"/>
      <c r="X3508" s="4"/>
      <c r="Y3508" s="4"/>
      <c r="Z3508" s="4"/>
      <c r="AA3508" s="4"/>
      <c r="AB3508" s="4"/>
      <c r="AC3508" s="4"/>
      <c r="AD3508" s="4"/>
      <c r="AE3508" s="4"/>
      <c r="AF3508" s="4"/>
      <c r="AG3508" s="4"/>
      <c r="AH3508" s="4"/>
      <c r="AI3508" s="4"/>
      <c r="AJ3508" s="4"/>
      <c r="AK3508" s="4"/>
      <c r="AL3508" s="4"/>
      <c r="AM3508" s="4"/>
      <c r="AN3508" s="4"/>
      <c r="AO3508" s="4"/>
      <c r="AP3508" s="4"/>
      <c r="AQ3508" s="4"/>
      <c r="AR3508" s="4"/>
      <c r="AS3508" s="4"/>
      <c r="AT3508" s="4"/>
      <c r="AU3508" s="4"/>
      <c r="AV3508" s="4"/>
      <c r="AW3508" s="4"/>
      <c r="AX3508" s="4"/>
      <c r="AY3508" s="4"/>
      <c r="AZ3508" s="4"/>
      <c r="BA3508" s="4"/>
      <c r="BB3508" s="4"/>
      <c r="BC3508" s="4"/>
      <c r="BD3508" s="4"/>
      <c r="BE3508" s="4"/>
      <c r="BF3508" s="4"/>
      <c r="BG3508" s="4"/>
      <c r="BH3508" s="4"/>
      <c r="BI3508" s="4"/>
      <c r="BJ3508" s="4"/>
      <c r="BK3508" s="4"/>
      <c r="BL3508" s="4"/>
      <c r="BM3508" s="4"/>
      <c r="BN3508" s="4"/>
      <c r="BO3508" s="4"/>
      <c r="BP3508" s="4"/>
      <c r="BQ3508" s="4"/>
      <c r="BR3508" s="4"/>
      <c r="BS3508" s="4"/>
      <c r="BT3508" s="4"/>
      <c r="BU3508" s="4"/>
      <c r="BV3508" s="4"/>
      <c r="BW3508" s="4"/>
      <c r="BZ3508" s="7"/>
      <c r="CF3508" s="7"/>
      <c r="CG3508" s="14"/>
      <c r="CH3508" s="7"/>
      <c r="CI3508" s="14"/>
      <c r="CJ3508" s="7"/>
      <c r="CK3508" s="14"/>
      <c r="CL3508" s="7"/>
      <c r="CM3508" s="14"/>
    </row>
    <row r="3509" spans="1:91" x14ac:dyDescent="0.3">
      <c r="A3509" s="10">
        <v>151</v>
      </c>
      <c r="B3509" s="36" t="s">
        <v>895</v>
      </c>
      <c r="E3509" t="s">
        <v>8620</v>
      </c>
      <c r="G3509" s="36" t="s">
        <v>8932</v>
      </c>
      <c r="K3509" s="7"/>
      <c r="L3509" s="7" t="s">
        <v>834</v>
      </c>
      <c r="M3509" s="7" t="s">
        <v>8620</v>
      </c>
      <c r="N3509" s="4"/>
      <c r="O3509" s="4"/>
      <c r="P3509" s="4"/>
      <c r="Q3509" s="4"/>
      <c r="R3509" s="4"/>
      <c r="S3509" s="4"/>
      <c r="T3509" s="4"/>
      <c r="U3509" s="4"/>
      <c r="V3509" s="4"/>
      <c r="W3509" s="4"/>
      <c r="X3509" s="4"/>
      <c r="Y3509" s="4"/>
      <c r="Z3509" s="4"/>
      <c r="AA3509" s="4"/>
      <c r="AB3509" s="4"/>
      <c r="AC3509" s="4"/>
      <c r="AD3509" s="4"/>
      <c r="AE3509" s="4"/>
      <c r="AF3509" s="4"/>
      <c r="AG3509" s="4"/>
      <c r="AH3509" s="4"/>
      <c r="AI3509" s="4"/>
      <c r="AJ3509" s="4"/>
      <c r="AK3509" s="4"/>
      <c r="AL3509" s="4"/>
      <c r="AM3509" s="4"/>
      <c r="AN3509" s="4"/>
      <c r="AO3509" s="4"/>
      <c r="AP3509" s="4"/>
      <c r="AQ3509" s="4"/>
      <c r="AR3509" s="4"/>
      <c r="AS3509" s="4"/>
      <c r="AT3509" s="4"/>
      <c r="AU3509" s="4"/>
      <c r="AV3509" s="4"/>
      <c r="AW3509" s="4"/>
      <c r="AX3509" s="4"/>
      <c r="AY3509" s="4"/>
      <c r="AZ3509" s="4"/>
      <c r="BA3509" s="4"/>
      <c r="BB3509" s="4"/>
      <c r="BC3509" s="4"/>
      <c r="BD3509" s="4"/>
      <c r="BE3509" s="4"/>
      <c r="BF3509" s="4"/>
      <c r="BG3509" s="4"/>
      <c r="BH3509" s="4"/>
      <c r="BI3509" s="4"/>
      <c r="BJ3509" s="4"/>
      <c r="BK3509" s="4"/>
      <c r="BL3509" s="4"/>
      <c r="BM3509" s="4"/>
      <c r="BN3509" s="4"/>
      <c r="BO3509" s="4"/>
      <c r="BP3509" s="4"/>
      <c r="BQ3509" s="4"/>
      <c r="BR3509" s="4"/>
      <c r="BS3509" s="4"/>
      <c r="BT3509" s="4"/>
      <c r="BU3509" s="4"/>
      <c r="BV3509" s="4"/>
      <c r="BW3509" s="4"/>
      <c r="BZ3509" s="7"/>
      <c r="CF3509" s="7"/>
      <c r="CG3509" s="14"/>
      <c r="CH3509" s="7"/>
      <c r="CI3509" s="14"/>
      <c r="CJ3509" s="7"/>
      <c r="CK3509" s="14"/>
      <c r="CL3509" s="7"/>
      <c r="CM3509" s="14"/>
    </row>
    <row r="3510" spans="1:91" x14ac:dyDescent="0.3">
      <c r="A3510" s="10">
        <v>151</v>
      </c>
      <c r="B3510" s="36" t="s">
        <v>1735</v>
      </c>
      <c r="G3510" s="36" t="s">
        <v>8933</v>
      </c>
      <c r="K3510" s="7"/>
      <c r="L3510" s="7" t="s">
        <v>834</v>
      </c>
      <c r="M3510" s="7" t="s">
        <v>8561</v>
      </c>
      <c r="N3510" s="4"/>
      <c r="O3510" s="4"/>
      <c r="P3510" s="4"/>
      <c r="Q3510" s="4"/>
      <c r="R3510" s="4"/>
      <c r="S3510" s="4"/>
      <c r="T3510" s="4"/>
      <c r="U3510" s="4"/>
      <c r="V3510" s="4"/>
      <c r="W3510" s="4"/>
      <c r="X3510" s="4"/>
      <c r="Y3510" s="4"/>
      <c r="Z3510" s="4"/>
      <c r="AA3510" s="4"/>
      <c r="AB3510" s="4"/>
      <c r="AC3510" s="4"/>
      <c r="AD3510" s="4"/>
      <c r="AE3510" s="4"/>
      <c r="AF3510" s="4"/>
      <c r="AG3510" s="4"/>
      <c r="AH3510" s="4"/>
      <c r="AI3510" s="4"/>
      <c r="AJ3510" s="4"/>
      <c r="AK3510" s="4"/>
      <c r="AL3510" s="4"/>
      <c r="AM3510" s="4"/>
      <c r="AN3510" s="4"/>
      <c r="AO3510" s="4"/>
      <c r="AP3510" s="4"/>
      <c r="AQ3510" s="4"/>
      <c r="AR3510" s="4"/>
      <c r="AS3510" s="4"/>
      <c r="AT3510" s="4"/>
      <c r="AU3510" s="4"/>
      <c r="AV3510" s="4"/>
      <c r="AW3510" s="4"/>
      <c r="AX3510" s="4"/>
      <c r="AY3510" s="4"/>
      <c r="AZ3510" s="4"/>
      <c r="BA3510" s="4"/>
      <c r="BB3510" s="4"/>
      <c r="BC3510" s="4"/>
      <c r="BD3510" s="4"/>
      <c r="BE3510" s="4"/>
      <c r="BF3510" s="4"/>
      <c r="BG3510" s="4"/>
      <c r="BH3510" s="4"/>
      <c r="BI3510" s="4"/>
      <c r="BJ3510" s="4"/>
      <c r="BK3510" s="4"/>
      <c r="BL3510" s="4"/>
      <c r="BM3510" s="4"/>
      <c r="BN3510" s="4"/>
      <c r="BO3510" s="4"/>
      <c r="BP3510" s="4"/>
      <c r="BQ3510" s="4"/>
      <c r="BR3510" s="4"/>
      <c r="BS3510" s="4"/>
      <c r="BT3510" s="4"/>
      <c r="BU3510" s="4"/>
      <c r="BV3510" s="4"/>
      <c r="BW3510" s="4"/>
      <c r="BZ3510" s="7"/>
      <c r="CF3510" s="7"/>
      <c r="CG3510" s="14"/>
      <c r="CH3510" s="7"/>
      <c r="CI3510" s="14"/>
      <c r="CJ3510" s="7"/>
      <c r="CK3510" s="14"/>
      <c r="CL3510" s="7"/>
      <c r="CM3510" s="14"/>
    </row>
    <row r="3511" spans="1:91" x14ac:dyDescent="0.3">
      <c r="A3511" s="10">
        <v>151</v>
      </c>
      <c r="B3511" s="36" t="s">
        <v>860</v>
      </c>
      <c r="G3511" s="36" t="s">
        <v>8934</v>
      </c>
      <c r="K3511" s="7"/>
      <c r="L3511" s="7" t="s">
        <v>834</v>
      </c>
      <c r="M3511" s="7" t="s">
        <v>618</v>
      </c>
      <c r="N3511" s="4"/>
      <c r="O3511" s="4"/>
      <c r="P3511" s="4"/>
      <c r="Q3511" s="4"/>
      <c r="R3511" s="4"/>
      <c r="S3511" s="4"/>
      <c r="T3511" s="4"/>
      <c r="U3511" s="4"/>
      <c r="V3511" s="4"/>
      <c r="W3511" s="4"/>
      <c r="X3511" s="4"/>
      <c r="Y3511" s="4"/>
      <c r="Z3511" s="4"/>
      <c r="AA3511" s="4"/>
      <c r="AB3511" s="4"/>
      <c r="AC3511" s="4"/>
      <c r="AD3511" s="4"/>
      <c r="AE3511" s="4"/>
      <c r="AF3511" s="4"/>
      <c r="AG3511" s="4"/>
      <c r="AH3511" s="4"/>
      <c r="AI3511" s="4"/>
      <c r="AJ3511" s="4"/>
      <c r="AK3511" s="4"/>
      <c r="AL3511" s="4"/>
      <c r="AM3511" s="4"/>
      <c r="AN3511" s="4"/>
      <c r="AO3511" s="4"/>
      <c r="AP3511" s="4"/>
      <c r="AQ3511" s="4"/>
      <c r="AR3511" s="4"/>
      <c r="AS3511" s="4"/>
      <c r="AT3511" s="4"/>
      <c r="AU3511" s="4"/>
      <c r="AV3511" s="4"/>
      <c r="AW3511" s="4"/>
      <c r="AX3511" s="4"/>
      <c r="AY3511" s="4"/>
      <c r="AZ3511" s="4"/>
      <c r="BA3511" s="4"/>
      <c r="BB3511" s="4"/>
      <c r="BC3511" s="4"/>
      <c r="BD3511" s="4"/>
      <c r="BE3511" s="4"/>
      <c r="BF3511" s="4"/>
      <c r="BG3511" s="4"/>
      <c r="BH3511" s="4"/>
      <c r="BI3511" s="4"/>
      <c r="BJ3511" s="4"/>
      <c r="BK3511" s="4"/>
      <c r="BL3511" s="4"/>
      <c r="BM3511" s="4"/>
      <c r="BN3511" s="4"/>
      <c r="BO3511" s="4"/>
      <c r="BP3511" s="4"/>
      <c r="BQ3511" s="4"/>
      <c r="BR3511" s="4"/>
      <c r="BS3511" s="4"/>
      <c r="BT3511" s="4"/>
      <c r="BU3511" s="4"/>
      <c r="BV3511" s="4"/>
      <c r="BW3511" s="4"/>
      <c r="BZ3511" s="7"/>
      <c r="CF3511" s="7"/>
      <c r="CG3511" s="14"/>
      <c r="CH3511" s="7"/>
      <c r="CI3511" s="14"/>
      <c r="CJ3511" s="7"/>
      <c r="CK3511" s="14"/>
      <c r="CL3511" s="7"/>
      <c r="CM3511" s="14"/>
    </row>
    <row r="3512" spans="1:91" x14ac:dyDescent="0.3">
      <c r="A3512" s="10">
        <v>151</v>
      </c>
      <c r="B3512" s="36" t="s">
        <v>913</v>
      </c>
      <c r="G3512" s="36" t="s">
        <v>8935</v>
      </c>
      <c r="K3512" s="7"/>
      <c r="L3512" s="7" t="s">
        <v>834</v>
      </c>
      <c r="M3512" s="7" t="s">
        <v>684</v>
      </c>
      <c r="N3512" s="4"/>
      <c r="O3512" s="4"/>
      <c r="P3512" s="4"/>
      <c r="Q3512" s="4"/>
      <c r="R3512" s="4"/>
      <c r="S3512" s="4"/>
      <c r="T3512" s="4"/>
      <c r="U3512" s="4"/>
      <c r="V3512" s="4"/>
      <c r="W3512" s="4"/>
      <c r="X3512" s="4"/>
      <c r="Y3512" s="4"/>
      <c r="Z3512" s="4"/>
      <c r="AA3512" s="4"/>
      <c r="AB3512" s="4"/>
      <c r="AC3512" s="4"/>
      <c r="AD3512" s="4"/>
      <c r="AE3512" s="4"/>
      <c r="AF3512" s="4"/>
      <c r="AG3512" s="4"/>
      <c r="AH3512" s="4"/>
      <c r="AI3512" s="4"/>
      <c r="AJ3512" s="4"/>
      <c r="AK3512" s="4"/>
      <c r="AL3512" s="4"/>
      <c r="AM3512" s="4"/>
      <c r="AN3512" s="4"/>
      <c r="AO3512" s="4"/>
      <c r="AP3512" s="4"/>
      <c r="AQ3512" s="4"/>
      <c r="AR3512" s="4"/>
      <c r="AS3512" s="4"/>
      <c r="AT3512" s="4"/>
      <c r="AU3512" s="4"/>
      <c r="AV3512" s="4"/>
      <c r="AW3512" s="4"/>
      <c r="AX3512" s="4"/>
      <c r="AY3512" s="4"/>
      <c r="AZ3512" s="4"/>
      <c r="BA3512" s="4"/>
      <c r="BB3512" s="4"/>
      <c r="BC3512" s="4"/>
      <c r="BD3512" s="4"/>
      <c r="BE3512" s="4"/>
      <c r="BF3512" s="4"/>
      <c r="BG3512" s="4"/>
      <c r="BH3512" s="4"/>
      <c r="BI3512" s="4"/>
      <c r="BJ3512" s="4"/>
      <c r="BK3512" s="4"/>
      <c r="BL3512" s="4"/>
      <c r="BM3512" s="4"/>
      <c r="BN3512" s="4"/>
      <c r="BO3512" s="4"/>
      <c r="BP3512" s="4"/>
      <c r="BQ3512" s="4"/>
      <c r="BR3512" s="4"/>
      <c r="BS3512" s="4"/>
      <c r="BT3512" s="4"/>
      <c r="BU3512" s="4"/>
      <c r="BV3512" s="4"/>
      <c r="BW3512" s="4"/>
      <c r="BZ3512" s="7"/>
      <c r="CF3512" s="7"/>
      <c r="CG3512" s="14"/>
      <c r="CH3512" s="7"/>
      <c r="CI3512" s="14"/>
      <c r="CJ3512" s="7"/>
      <c r="CK3512" s="14"/>
      <c r="CL3512" s="7"/>
      <c r="CM3512" s="14"/>
    </row>
    <row r="3513" spans="1:91" x14ac:dyDescent="0.3">
      <c r="A3513" s="10">
        <v>151</v>
      </c>
      <c r="B3513" s="36" t="s">
        <v>848</v>
      </c>
      <c r="G3513" s="36" t="s">
        <v>8936</v>
      </c>
      <c r="K3513" s="7"/>
      <c r="L3513" s="7" t="s">
        <v>834</v>
      </c>
      <c r="M3513" s="7" t="s">
        <v>624</v>
      </c>
      <c r="N3513" s="4"/>
      <c r="O3513" s="4"/>
      <c r="P3513" s="4"/>
      <c r="Q3513" s="4"/>
      <c r="R3513" s="4"/>
      <c r="S3513" s="4"/>
      <c r="T3513" s="4"/>
      <c r="U3513" s="4"/>
      <c r="V3513" s="4"/>
      <c r="W3513" s="4"/>
      <c r="X3513" s="4"/>
      <c r="Y3513" s="4"/>
      <c r="Z3513" s="4"/>
      <c r="AA3513" s="4"/>
      <c r="AB3513" s="4"/>
      <c r="AC3513" s="4"/>
      <c r="AD3513" s="4"/>
      <c r="AE3513" s="4"/>
      <c r="AF3513" s="4"/>
      <c r="AG3513" s="4"/>
      <c r="AH3513" s="4"/>
      <c r="AI3513" s="4"/>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4"/>
      <c r="BH3513" s="4"/>
      <c r="BI3513" s="4"/>
      <c r="BJ3513" s="4"/>
      <c r="BK3513" s="4"/>
      <c r="BL3513" s="4"/>
      <c r="BM3513" s="4"/>
      <c r="BN3513" s="4"/>
      <c r="BO3513" s="4"/>
      <c r="BP3513" s="4"/>
      <c r="BQ3513" s="4"/>
      <c r="BR3513" s="4"/>
      <c r="BS3513" s="4"/>
      <c r="BT3513" s="4"/>
      <c r="BU3513" s="4"/>
      <c r="BV3513" s="4"/>
      <c r="BW3513" s="4"/>
      <c r="BZ3513" s="7"/>
      <c r="CF3513" s="7"/>
      <c r="CG3513" s="14"/>
      <c r="CH3513" s="7"/>
      <c r="CI3513" s="14"/>
      <c r="CJ3513" s="7"/>
      <c r="CK3513" s="14"/>
      <c r="CL3513" s="7"/>
      <c r="CM3513" s="14"/>
    </row>
    <row r="3514" spans="1:91" x14ac:dyDescent="0.3">
      <c r="A3514" s="10">
        <v>151</v>
      </c>
      <c r="B3514" s="36" t="s">
        <v>848</v>
      </c>
      <c r="G3514" s="36" t="s">
        <v>8937</v>
      </c>
      <c r="K3514" s="7"/>
      <c r="L3514" s="7" t="s">
        <v>834</v>
      </c>
      <c r="M3514" s="7" t="s">
        <v>624</v>
      </c>
      <c r="N3514" s="4"/>
      <c r="O3514" s="4"/>
      <c r="P3514" s="4"/>
      <c r="Q3514" s="4"/>
      <c r="R3514" s="4"/>
      <c r="S3514" s="4"/>
      <c r="T3514" s="4"/>
      <c r="U3514" s="4"/>
      <c r="V3514" s="4"/>
      <c r="W3514" s="4"/>
      <c r="X3514" s="4"/>
      <c r="Y3514" s="4"/>
      <c r="Z3514" s="4"/>
      <c r="AA3514" s="4"/>
      <c r="AB3514" s="4"/>
      <c r="AC3514" s="4"/>
      <c r="AD3514" s="4"/>
      <c r="AE3514" s="4"/>
      <c r="AF3514" s="4"/>
      <c r="AG3514" s="4"/>
      <c r="AH3514" s="4"/>
      <c r="AI3514" s="4"/>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4"/>
      <c r="BH3514" s="4"/>
      <c r="BI3514" s="4"/>
      <c r="BJ3514" s="4"/>
      <c r="BK3514" s="4"/>
      <c r="BL3514" s="4"/>
      <c r="BM3514" s="4"/>
      <c r="BN3514" s="4"/>
      <c r="BO3514" s="4"/>
      <c r="BP3514" s="4"/>
      <c r="BQ3514" s="4"/>
      <c r="BR3514" s="4"/>
      <c r="BS3514" s="4"/>
      <c r="BT3514" s="4"/>
      <c r="BU3514" s="4"/>
      <c r="BV3514" s="4"/>
      <c r="BW3514" s="4"/>
      <c r="BZ3514" s="7"/>
      <c r="CF3514" s="7"/>
      <c r="CG3514" s="14"/>
      <c r="CH3514" s="7"/>
      <c r="CI3514" s="14"/>
      <c r="CJ3514" s="7"/>
      <c r="CK3514" s="14"/>
      <c r="CL3514" s="7"/>
      <c r="CM3514" s="14"/>
    </row>
    <row r="3515" spans="1:91" x14ac:dyDescent="0.3">
      <c r="A3515" s="10">
        <v>151</v>
      </c>
      <c r="B3515" s="36" t="s">
        <v>848</v>
      </c>
      <c r="G3515" s="36" t="s">
        <v>8938</v>
      </c>
      <c r="K3515" s="7"/>
      <c r="L3515" s="7" t="s">
        <v>834</v>
      </c>
      <c r="M3515" s="7" t="s">
        <v>624</v>
      </c>
      <c r="N3515" s="4"/>
      <c r="O3515" s="4"/>
      <c r="P3515" s="4"/>
      <c r="Q3515" s="4"/>
      <c r="R3515" s="4"/>
      <c r="S3515" s="4"/>
      <c r="T3515" s="4"/>
      <c r="U3515" s="4"/>
      <c r="V3515" s="4"/>
      <c r="W3515" s="4"/>
      <c r="X3515" s="4"/>
      <c r="Y3515" s="4"/>
      <c r="Z3515" s="4"/>
      <c r="AA3515" s="4"/>
      <c r="AB3515" s="4"/>
      <c r="AC3515" s="4"/>
      <c r="AD3515" s="4"/>
      <c r="AE3515" s="4"/>
      <c r="AF3515" s="4"/>
      <c r="AG3515" s="4"/>
      <c r="AH3515" s="4"/>
      <c r="AI3515" s="4"/>
      <c r="AJ3515" s="4"/>
      <c r="AK3515" s="4"/>
      <c r="AL3515" s="4"/>
      <c r="AM3515" s="4"/>
      <c r="AN3515" s="4"/>
      <c r="AO3515" s="4"/>
      <c r="AP3515" s="4"/>
      <c r="AQ3515" s="4"/>
      <c r="AR3515" s="4"/>
      <c r="AS3515" s="4"/>
      <c r="AT3515" s="4"/>
      <c r="AU3515" s="4"/>
      <c r="AV3515" s="4"/>
      <c r="AW3515" s="4"/>
      <c r="AX3515" s="4"/>
      <c r="AY3515" s="4"/>
      <c r="AZ3515" s="4"/>
      <c r="BA3515" s="4"/>
      <c r="BB3515" s="4"/>
      <c r="BC3515" s="4"/>
      <c r="BD3515" s="4"/>
      <c r="BE3515" s="4"/>
      <c r="BF3515" s="4"/>
      <c r="BG3515" s="4"/>
      <c r="BH3515" s="4"/>
      <c r="BI3515" s="4"/>
      <c r="BJ3515" s="4"/>
      <c r="BK3515" s="4"/>
      <c r="BL3515" s="4"/>
      <c r="BM3515" s="4"/>
      <c r="BN3515" s="4"/>
      <c r="BO3515" s="4"/>
      <c r="BP3515" s="4"/>
      <c r="BQ3515" s="4"/>
      <c r="BR3515" s="4"/>
      <c r="BS3515" s="4"/>
      <c r="BT3515" s="4"/>
      <c r="BU3515" s="4"/>
      <c r="BV3515" s="4"/>
      <c r="BW3515" s="4"/>
      <c r="BZ3515" s="7"/>
      <c r="CF3515" s="7"/>
      <c r="CG3515" s="14"/>
      <c r="CH3515" s="7"/>
      <c r="CI3515" s="14"/>
      <c r="CJ3515" s="7"/>
      <c r="CK3515" s="14"/>
      <c r="CL3515" s="7"/>
      <c r="CM3515" s="14"/>
    </row>
    <row r="3516" spans="1:91" x14ac:dyDescent="0.3">
      <c r="A3516" s="10">
        <v>151</v>
      </c>
      <c r="B3516" s="36" t="s">
        <v>8157</v>
      </c>
      <c r="G3516" s="36" t="s">
        <v>8939</v>
      </c>
      <c r="K3516" s="7"/>
      <c r="L3516" s="7" t="s">
        <v>834</v>
      </c>
      <c r="M3516" s="7" t="s">
        <v>621</v>
      </c>
      <c r="N3516" s="4"/>
      <c r="O3516" s="4"/>
      <c r="P3516" s="4"/>
      <c r="Q3516" s="4"/>
      <c r="R3516" s="4"/>
      <c r="S3516" s="4"/>
      <c r="T3516" s="4"/>
      <c r="U3516" s="4"/>
      <c r="V3516" s="4"/>
      <c r="W3516" s="4"/>
      <c r="X3516" s="4"/>
      <c r="Y3516" s="4"/>
      <c r="Z3516" s="4"/>
      <c r="AA3516" s="4"/>
      <c r="AB3516" s="4"/>
      <c r="AC3516" s="4"/>
      <c r="AD3516" s="4"/>
      <c r="AE3516" s="4"/>
      <c r="AF3516" s="4"/>
      <c r="AG3516" s="4"/>
      <c r="AH3516" s="4"/>
      <c r="AI3516" s="4"/>
      <c r="AJ3516" s="4"/>
      <c r="AK3516" s="4"/>
      <c r="AL3516" s="4"/>
      <c r="AM3516" s="4"/>
      <c r="AN3516" s="4"/>
      <c r="AO3516" s="4"/>
      <c r="AP3516" s="4"/>
      <c r="AQ3516" s="4"/>
      <c r="AR3516" s="4"/>
      <c r="AS3516" s="4"/>
      <c r="AT3516" s="4"/>
      <c r="AU3516" s="4"/>
      <c r="AV3516" s="4"/>
      <c r="AW3516" s="4"/>
      <c r="AX3516" s="4"/>
      <c r="AY3516" s="4"/>
      <c r="AZ3516" s="4"/>
      <c r="BA3516" s="4"/>
      <c r="BB3516" s="4"/>
      <c r="BC3516" s="4"/>
      <c r="BD3516" s="4"/>
      <c r="BE3516" s="4"/>
      <c r="BF3516" s="4"/>
      <c r="BG3516" s="4"/>
      <c r="BH3516" s="4"/>
      <c r="BI3516" s="4"/>
      <c r="BJ3516" s="4"/>
      <c r="BK3516" s="4"/>
      <c r="BL3516" s="4"/>
      <c r="BM3516" s="4"/>
      <c r="BN3516" s="4"/>
      <c r="BO3516" s="4"/>
      <c r="BP3516" s="4"/>
      <c r="BQ3516" s="4"/>
      <c r="BR3516" s="4"/>
      <c r="BS3516" s="4"/>
      <c r="BT3516" s="4"/>
      <c r="BU3516" s="4"/>
      <c r="BV3516" s="4"/>
      <c r="BW3516" s="4"/>
      <c r="BZ3516" s="7"/>
      <c r="CF3516" s="7"/>
      <c r="CG3516" s="14"/>
      <c r="CH3516" s="7"/>
      <c r="CI3516" s="14"/>
      <c r="CJ3516" s="7"/>
      <c r="CK3516" s="14"/>
      <c r="CL3516" s="7"/>
      <c r="CM3516" s="14"/>
    </row>
    <row r="3517" spans="1:91" x14ac:dyDescent="0.3">
      <c r="A3517" s="10">
        <v>151</v>
      </c>
      <c r="B3517" s="36" t="s">
        <v>913</v>
      </c>
      <c r="G3517" s="36" t="s">
        <v>8940</v>
      </c>
      <c r="K3517" s="7"/>
      <c r="L3517" s="7" t="s">
        <v>834</v>
      </c>
      <c r="M3517" s="7" t="s">
        <v>8561</v>
      </c>
      <c r="N3517" s="4"/>
      <c r="O3517" s="4"/>
      <c r="P3517" s="4"/>
      <c r="Q3517" s="4"/>
      <c r="R3517" s="4"/>
      <c r="S3517" s="4"/>
      <c r="T3517" s="4"/>
      <c r="U3517" s="4"/>
      <c r="V3517" s="4"/>
      <c r="W3517" s="4"/>
      <c r="X3517" s="4"/>
      <c r="Y3517" s="4"/>
      <c r="Z3517" s="4"/>
      <c r="AA3517" s="4"/>
      <c r="AB3517" s="4"/>
      <c r="AC3517" s="4"/>
      <c r="AD3517" s="4"/>
      <c r="AE3517" s="4"/>
      <c r="AF3517" s="4"/>
      <c r="AG3517" s="4"/>
      <c r="AH3517" s="4"/>
      <c r="AI3517" s="4"/>
      <c r="AJ3517" s="4"/>
      <c r="AK3517" s="4"/>
      <c r="AL3517" s="4"/>
      <c r="AM3517" s="4"/>
      <c r="AN3517" s="4"/>
      <c r="AO3517" s="4"/>
      <c r="AP3517" s="4"/>
      <c r="AQ3517" s="4"/>
      <c r="AR3517" s="4"/>
      <c r="AS3517" s="4"/>
      <c r="AT3517" s="4"/>
      <c r="AU3517" s="4"/>
      <c r="AV3517" s="4"/>
      <c r="AW3517" s="4"/>
      <c r="AX3517" s="4"/>
      <c r="AY3517" s="4"/>
      <c r="AZ3517" s="4"/>
      <c r="BA3517" s="4"/>
      <c r="BB3517" s="4"/>
      <c r="BC3517" s="4"/>
      <c r="BD3517" s="4"/>
      <c r="BE3517" s="4"/>
      <c r="BF3517" s="4"/>
      <c r="BG3517" s="4"/>
      <c r="BH3517" s="4"/>
      <c r="BI3517" s="4"/>
      <c r="BJ3517" s="4"/>
      <c r="BK3517" s="4"/>
      <c r="BL3517" s="4"/>
      <c r="BM3517" s="4"/>
      <c r="BN3517" s="4"/>
      <c r="BO3517" s="4"/>
      <c r="BP3517" s="4"/>
      <c r="BQ3517" s="4"/>
      <c r="BR3517" s="4"/>
      <c r="BS3517" s="4"/>
      <c r="BT3517" s="4"/>
      <c r="BU3517" s="4"/>
      <c r="BV3517" s="4"/>
      <c r="BW3517" s="4"/>
      <c r="BZ3517" s="7"/>
      <c r="CF3517" s="7"/>
      <c r="CG3517" s="14"/>
      <c r="CH3517" s="7"/>
      <c r="CI3517" s="14"/>
      <c r="CJ3517" s="7"/>
      <c r="CK3517" s="14"/>
      <c r="CL3517" s="7"/>
      <c r="CM3517" s="14"/>
    </row>
    <row r="3518" spans="1:91" x14ac:dyDescent="0.3">
      <c r="A3518" s="10">
        <v>151</v>
      </c>
      <c r="B3518" s="36" t="s">
        <v>1007</v>
      </c>
      <c r="G3518" s="36" t="s">
        <v>8941</v>
      </c>
      <c r="K3518" s="7"/>
      <c r="L3518" s="7" t="s">
        <v>834</v>
      </c>
      <c r="M3518" s="7" t="s">
        <v>8561</v>
      </c>
      <c r="N3518" s="4"/>
      <c r="O3518" s="4"/>
      <c r="P3518" s="4"/>
      <c r="Q3518" s="4"/>
      <c r="R3518" s="4"/>
      <c r="S3518" s="4"/>
      <c r="T3518" s="4"/>
      <c r="U3518" s="4"/>
      <c r="V3518" s="4"/>
      <c r="W3518" s="4"/>
      <c r="X3518" s="4"/>
      <c r="Y3518" s="4"/>
      <c r="Z3518" s="4"/>
      <c r="AA3518" s="4"/>
      <c r="AB3518" s="4"/>
      <c r="AC3518" s="4"/>
      <c r="AD3518" s="4"/>
      <c r="AE3518" s="4"/>
      <c r="AF3518" s="4"/>
      <c r="AG3518" s="4"/>
      <c r="AH3518" s="4"/>
      <c r="AI3518" s="4"/>
      <c r="AJ3518" s="4"/>
      <c r="AK3518" s="4"/>
      <c r="AL3518" s="4"/>
      <c r="AM3518" s="4"/>
      <c r="AN3518" s="4"/>
      <c r="AO3518" s="4"/>
      <c r="AP3518" s="4"/>
      <c r="AQ3518" s="4"/>
      <c r="AR3518" s="4"/>
      <c r="AS3518" s="4"/>
      <c r="AT3518" s="4"/>
      <c r="AU3518" s="4"/>
      <c r="AV3518" s="4"/>
      <c r="AW3518" s="4"/>
      <c r="AX3518" s="4"/>
      <c r="AY3518" s="4"/>
      <c r="AZ3518" s="4"/>
      <c r="BA3518" s="4"/>
      <c r="BB3518" s="4"/>
      <c r="BC3518" s="4"/>
      <c r="BD3518" s="4"/>
      <c r="BE3518" s="4"/>
      <c r="BF3518" s="4"/>
      <c r="BG3518" s="4"/>
      <c r="BH3518" s="4"/>
      <c r="BI3518" s="4"/>
      <c r="BJ3518" s="4"/>
      <c r="BK3518" s="4"/>
      <c r="BL3518" s="4"/>
      <c r="BM3518" s="4"/>
      <c r="BN3518" s="4"/>
      <c r="BO3518" s="4"/>
      <c r="BP3518" s="4"/>
      <c r="BQ3518" s="4"/>
      <c r="BR3518" s="4"/>
      <c r="BS3518" s="4"/>
      <c r="BT3518" s="4"/>
      <c r="BU3518" s="4"/>
      <c r="BV3518" s="4"/>
      <c r="BW3518" s="4"/>
      <c r="BZ3518" s="7"/>
      <c r="CF3518" s="7"/>
      <c r="CG3518" s="14"/>
      <c r="CH3518" s="7"/>
      <c r="CI3518" s="14"/>
      <c r="CJ3518" s="7"/>
      <c r="CK3518" s="14"/>
      <c r="CL3518" s="7"/>
      <c r="CM3518" s="14"/>
    </row>
    <row r="3519" spans="1:91" x14ac:dyDescent="0.3">
      <c r="A3519" s="10">
        <v>151</v>
      </c>
      <c r="B3519" s="36" t="s">
        <v>1025</v>
      </c>
      <c r="E3519" t="s">
        <v>953</v>
      </c>
      <c r="G3519" s="36" t="s">
        <v>8942</v>
      </c>
      <c r="K3519" s="7"/>
      <c r="L3519" s="7" t="s">
        <v>834</v>
      </c>
      <c r="M3519" s="7" t="s">
        <v>603</v>
      </c>
      <c r="N3519" s="4"/>
      <c r="O3519" s="4"/>
      <c r="P3519" s="4"/>
      <c r="Q3519" s="4"/>
      <c r="R3519" s="4"/>
      <c r="S3519" s="4"/>
      <c r="T3519" s="4"/>
      <c r="U3519" s="4"/>
      <c r="V3519" s="4"/>
      <c r="W3519" s="4"/>
      <c r="X3519" s="4"/>
      <c r="Y3519" s="4"/>
      <c r="Z3519" s="4"/>
      <c r="AA3519" s="4"/>
      <c r="AB3519" s="4"/>
      <c r="AC3519" s="4"/>
      <c r="AD3519" s="4"/>
      <c r="AE3519" s="4"/>
      <c r="AF3519" s="4"/>
      <c r="AG3519" s="4"/>
      <c r="AH3519" s="4"/>
      <c r="AI3519" s="4"/>
      <c r="AJ3519" s="4"/>
      <c r="AK3519" s="4"/>
      <c r="AL3519" s="4"/>
      <c r="AM3519" s="4"/>
      <c r="AN3519" s="4"/>
      <c r="AO3519" s="4"/>
      <c r="AP3519" s="4"/>
      <c r="AQ3519" s="4"/>
      <c r="AR3519" s="4"/>
      <c r="AS3519" s="4"/>
      <c r="AT3519" s="4"/>
      <c r="AU3519" s="4"/>
      <c r="AV3519" s="4"/>
      <c r="AW3519" s="4"/>
      <c r="AX3519" s="4"/>
      <c r="AY3519" s="4"/>
      <c r="AZ3519" s="4"/>
      <c r="BA3519" s="4"/>
      <c r="BB3519" s="4"/>
      <c r="BC3519" s="4"/>
      <c r="BD3519" s="4"/>
      <c r="BE3519" s="4"/>
      <c r="BF3519" s="4"/>
      <c r="BG3519" s="4"/>
      <c r="BH3519" s="4"/>
      <c r="BI3519" s="4"/>
      <c r="BJ3519" s="4"/>
      <c r="BK3519" s="4"/>
      <c r="BL3519" s="4"/>
      <c r="BM3519" s="4"/>
      <c r="BN3519" s="4"/>
      <c r="BO3519" s="4"/>
      <c r="BP3519" s="4"/>
      <c r="BQ3519" s="4"/>
      <c r="BR3519" s="4"/>
      <c r="BS3519" s="4"/>
      <c r="BT3519" s="4"/>
      <c r="BU3519" s="4"/>
      <c r="BV3519" s="4"/>
      <c r="BW3519" s="4"/>
      <c r="BZ3519" s="7"/>
      <c r="CF3519" s="7"/>
      <c r="CG3519" s="14"/>
      <c r="CH3519" s="7"/>
      <c r="CI3519" s="14"/>
      <c r="CJ3519" s="7"/>
      <c r="CK3519" s="14"/>
      <c r="CL3519" s="7"/>
      <c r="CM3519" s="14"/>
    </row>
    <row r="3520" spans="1:91" x14ac:dyDescent="0.3">
      <c r="A3520" s="10">
        <v>151</v>
      </c>
      <c r="B3520" s="36" t="s">
        <v>907</v>
      </c>
      <c r="G3520" s="36" t="s">
        <v>8943</v>
      </c>
      <c r="K3520" s="7"/>
      <c r="L3520" s="7" t="s">
        <v>834</v>
      </c>
      <c r="M3520" s="7" t="s">
        <v>5184</v>
      </c>
      <c r="N3520" s="4"/>
      <c r="O3520" s="4"/>
      <c r="P3520" s="4"/>
      <c r="Q3520" s="4"/>
      <c r="R3520" s="4"/>
      <c r="S3520" s="4"/>
      <c r="T3520" s="4"/>
      <c r="U3520" s="4"/>
      <c r="V3520" s="4"/>
      <c r="W3520" s="4"/>
      <c r="X3520" s="4"/>
      <c r="Y3520" s="4"/>
      <c r="Z3520" s="4"/>
      <c r="AA3520" s="4"/>
      <c r="AB3520" s="4"/>
      <c r="AC3520" s="4"/>
      <c r="AD3520" s="4"/>
      <c r="AE3520" s="4"/>
      <c r="AF3520" s="4"/>
      <c r="AG3520" s="4"/>
      <c r="AH3520" s="4"/>
      <c r="AI3520" s="4"/>
      <c r="AJ3520" s="4"/>
      <c r="AK3520" s="4"/>
      <c r="AL3520" s="4"/>
      <c r="AM3520" s="4"/>
      <c r="AN3520" s="4"/>
      <c r="AO3520" s="4"/>
      <c r="AP3520" s="4"/>
      <c r="AQ3520" s="4"/>
      <c r="AR3520" s="4"/>
      <c r="AS3520" s="4"/>
      <c r="AT3520" s="4"/>
      <c r="AU3520" s="4"/>
      <c r="AV3520" s="4"/>
      <c r="AW3520" s="4"/>
      <c r="AX3520" s="4"/>
      <c r="AY3520" s="4"/>
      <c r="AZ3520" s="4"/>
      <c r="BA3520" s="4"/>
      <c r="BB3520" s="4"/>
      <c r="BC3520" s="4"/>
      <c r="BD3520" s="4"/>
      <c r="BE3520" s="4"/>
      <c r="BF3520" s="4"/>
      <c r="BG3520" s="4"/>
      <c r="BH3520" s="4"/>
      <c r="BI3520" s="4"/>
      <c r="BJ3520" s="4"/>
      <c r="BK3520" s="4"/>
      <c r="BL3520" s="4"/>
      <c r="BM3520" s="4"/>
      <c r="BN3520" s="4"/>
      <c r="BO3520" s="4"/>
      <c r="BP3520" s="4"/>
      <c r="BQ3520" s="4"/>
      <c r="BR3520" s="4"/>
      <c r="BS3520" s="4"/>
      <c r="BT3520" s="4"/>
      <c r="BU3520" s="4"/>
      <c r="BV3520" s="4"/>
      <c r="BW3520" s="4"/>
      <c r="BZ3520" s="7"/>
      <c r="CF3520" s="7"/>
      <c r="CG3520" s="14"/>
      <c r="CH3520" s="7"/>
      <c r="CI3520" s="14"/>
      <c r="CJ3520" s="7"/>
      <c r="CK3520" s="14"/>
      <c r="CL3520" s="7"/>
      <c r="CM3520" s="14"/>
    </row>
    <row r="3521" spans="1:91" x14ac:dyDescent="0.3">
      <c r="A3521" s="10">
        <v>151</v>
      </c>
      <c r="B3521" s="36" t="s">
        <v>852</v>
      </c>
      <c r="G3521" s="36" t="s">
        <v>8944</v>
      </c>
      <c r="K3521" s="7"/>
      <c r="L3521" s="7" t="s">
        <v>834</v>
      </c>
      <c r="M3521" s="7" t="s">
        <v>639</v>
      </c>
      <c r="N3521" s="4"/>
      <c r="O3521" s="4"/>
      <c r="P3521" s="4"/>
      <c r="Q3521" s="4"/>
      <c r="R3521" s="4"/>
      <c r="S3521" s="4"/>
      <c r="T3521" s="4"/>
      <c r="U3521" s="4"/>
      <c r="V3521" s="4"/>
      <c r="W3521" s="4"/>
      <c r="X3521" s="4"/>
      <c r="Y3521" s="4"/>
      <c r="Z3521" s="4"/>
      <c r="AA3521" s="4"/>
      <c r="AB3521" s="4"/>
      <c r="AC3521" s="4"/>
      <c r="AD3521" s="4"/>
      <c r="AE3521" s="4"/>
      <c r="AF3521" s="4"/>
      <c r="AG3521" s="4"/>
      <c r="AH3521" s="4"/>
      <c r="AI3521" s="4"/>
      <c r="AJ3521" s="4"/>
      <c r="AK3521" s="4"/>
      <c r="AL3521" s="4"/>
      <c r="AM3521" s="4"/>
      <c r="AN3521" s="4"/>
      <c r="AO3521" s="4"/>
      <c r="AP3521" s="4"/>
      <c r="AQ3521" s="4"/>
      <c r="AR3521" s="4"/>
      <c r="AS3521" s="4"/>
      <c r="AT3521" s="4"/>
      <c r="AU3521" s="4"/>
      <c r="AV3521" s="4"/>
      <c r="AW3521" s="4"/>
      <c r="AX3521" s="4"/>
      <c r="AY3521" s="4"/>
      <c r="AZ3521" s="4"/>
      <c r="BA3521" s="4"/>
      <c r="BB3521" s="4"/>
      <c r="BC3521" s="4"/>
      <c r="BD3521" s="4"/>
      <c r="BE3521" s="4"/>
      <c r="BF3521" s="4"/>
      <c r="BG3521" s="4"/>
      <c r="BH3521" s="4"/>
      <c r="BI3521" s="4"/>
      <c r="BJ3521" s="4"/>
      <c r="BK3521" s="4"/>
      <c r="BL3521" s="4"/>
      <c r="BM3521" s="4"/>
      <c r="BN3521" s="4"/>
      <c r="BO3521" s="4"/>
      <c r="BP3521" s="4"/>
      <c r="BQ3521" s="4"/>
      <c r="BR3521" s="4"/>
      <c r="BS3521" s="4"/>
      <c r="BT3521" s="4"/>
      <c r="BU3521" s="4"/>
      <c r="BV3521" s="4"/>
      <c r="BW3521" s="4"/>
      <c r="BZ3521" s="7"/>
      <c r="CF3521" s="7"/>
      <c r="CG3521" s="14"/>
      <c r="CH3521" s="7"/>
      <c r="CI3521" s="14"/>
      <c r="CJ3521" s="7"/>
      <c r="CK3521" s="14"/>
      <c r="CL3521" s="7"/>
      <c r="CM3521" s="14"/>
    </row>
    <row r="3522" spans="1:91" x14ac:dyDescent="0.3">
      <c r="A3522" s="10">
        <v>151</v>
      </c>
      <c r="B3522" s="36" t="s">
        <v>852</v>
      </c>
      <c r="G3522" s="36" t="s">
        <v>8945</v>
      </c>
      <c r="K3522" s="7"/>
      <c r="L3522" s="7" t="s">
        <v>834</v>
      </c>
      <c r="M3522" s="7" t="s">
        <v>684</v>
      </c>
      <c r="N3522" s="4"/>
      <c r="O3522" s="4"/>
      <c r="P3522" s="4"/>
      <c r="Q3522" s="4"/>
      <c r="R3522" s="4"/>
      <c r="S3522" s="4"/>
      <c r="T3522" s="4"/>
      <c r="U3522" s="4"/>
      <c r="V3522" s="4"/>
      <c r="W3522" s="4"/>
      <c r="X3522" s="4"/>
      <c r="Y3522" s="4"/>
      <c r="Z3522" s="4"/>
      <c r="AA3522" s="4"/>
      <c r="AB3522" s="4"/>
      <c r="AC3522" s="4"/>
      <c r="AD3522" s="4"/>
      <c r="AE3522" s="4"/>
      <c r="AF3522" s="4"/>
      <c r="AG3522" s="4"/>
      <c r="AH3522" s="4"/>
      <c r="AI3522" s="4"/>
      <c r="AJ3522" s="4"/>
      <c r="AK3522" s="4"/>
      <c r="AL3522" s="4"/>
      <c r="AM3522" s="4"/>
      <c r="AN3522" s="4"/>
      <c r="AO3522" s="4"/>
      <c r="AP3522" s="4"/>
      <c r="AQ3522" s="4"/>
      <c r="AR3522" s="4"/>
      <c r="AS3522" s="4"/>
      <c r="AT3522" s="4"/>
      <c r="AU3522" s="4"/>
      <c r="AV3522" s="4"/>
      <c r="AW3522" s="4"/>
      <c r="AX3522" s="4"/>
      <c r="AY3522" s="4"/>
      <c r="AZ3522" s="4"/>
      <c r="BA3522" s="4"/>
      <c r="BB3522" s="4"/>
      <c r="BC3522" s="4"/>
      <c r="BD3522" s="4"/>
      <c r="BE3522" s="4"/>
      <c r="BF3522" s="4"/>
      <c r="BG3522" s="4"/>
      <c r="BH3522" s="4"/>
      <c r="BI3522" s="4"/>
      <c r="BJ3522" s="4"/>
      <c r="BK3522" s="4"/>
      <c r="BL3522" s="4"/>
      <c r="BM3522" s="4"/>
      <c r="BN3522" s="4"/>
      <c r="BO3522" s="4"/>
      <c r="BP3522" s="4"/>
      <c r="BQ3522" s="4"/>
      <c r="BR3522" s="4"/>
      <c r="BS3522" s="4"/>
      <c r="BT3522" s="4"/>
      <c r="BU3522" s="4"/>
      <c r="BV3522" s="4"/>
      <c r="BW3522" s="4"/>
      <c r="BZ3522" s="7"/>
      <c r="CF3522" s="7"/>
      <c r="CG3522" s="14"/>
      <c r="CH3522" s="7"/>
      <c r="CI3522" s="14"/>
      <c r="CJ3522" s="7"/>
      <c r="CK3522" s="14"/>
      <c r="CL3522" s="7"/>
      <c r="CM3522" s="14"/>
    </row>
    <row r="3523" spans="1:91" x14ac:dyDescent="0.3">
      <c r="A3523" s="10">
        <v>151</v>
      </c>
      <c r="B3523" s="36" t="s">
        <v>1028</v>
      </c>
      <c r="G3523" s="36" t="s">
        <v>8946</v>
      </c>
      <c r="K3523" s="7"/>
      <c r="L3523" s="7" t="s">
        <v>834</v>
      </c>
      <c r="M3523" s="7" t="s">
        <v>615</v>
      </c>
      <c r="N3523" s="4"/>
      <c r="O3523" s="4"/>
      <c r="P3523" s="4"/>
      <c r="Q3523" s="4"/>
      <c r="R3523" s="4"/>
      <c r="S3523" s="4"/>
      <c r="T3523" s="4"/>
      <c r="U3523" s="4"/>
      <c r="V3523" s="4"/>
      <c r="W3523" s="4"/>
      <c r="X3523" s="4"/>
      <c r="Y3523" s="4"/>
      <c r="Z3523" s="4"/>
      <c r="AA3523" s="4"/>
      <c r="AB3523" s="4"/>
      <c r="AC3523" s="4"/>
      <c r="AD3523" s="4"/>
      <c r="AE3523" s="4"/>
      <c r="AF3523" s="4"/>
      <c r="AG3523" s="4"/>
      <c r="AH3523" s="4"/>
      <c r="AI3523" s="4"/>
      <c r="AJ3523" s="4"/>
      <c r="AK3523" s="4"/>
      <c r="AL3523" s="4"/>
      <c r="AM3523" s="4"/>
      <c r="AN3523" s="4"/>
      <c r="AO3523" s="4"/>
      <c r="AP3523" s="4"/>
      <c r="AQ3523" s="4"/>
      <c r="AR3523" s="4"/>
      <c r="AS3523" s="4"/>
      <c r="AT3523" s="4"/>
      <c r="AU3523" s="4"/>
      <c r="AV3523" s="4"/>
      <c r="AW3523" s="4"/>
      <c r="AX3523" s="4"/>
      <c r="AY3523" s="4"/>
      <c r="AZ3523" s="4"/>
      <c r="BA3523" s="4"/>
      <c r="BB3523" s="4"/>
      <c r="BC3523" s="4"/>
      <c r="BD3523" s="4"/>
      <c r="BE3523" s="4"/>
      <c r="BF3523" s="4"/>
      <c r="BG3523" s="4"/>
      <c r="BH3523" s="4"/>
      <c r="BI3523" s="4"/>
      <c r="BJ3523" s="4"/>
      <c r="BK3523" s="4"/>
      <c r="BL3523" s="4"/>
      <c r="BM3523" s="4"/>
      <c r="BN3523" s="4"/>
      <c r="BO3523" s="4"/>
      <c r="BP3523" s="4"/>
      <c r="BQ3523" s="4"/>
      <c r="BR3523" s="4"/>
      <c r="BS3523" s="4"/>
      <c r="BT3523" s="4"/>
      <c r="BU3523" s="4"/>
      <c r="BV3523" s="4"/>
      <c r="BW3523" s="4"/>
      <c r="BZ3523" s="7"/>
      <c r="CF3523" s="7"/>
      <c r="CG3523" s="14"/>
      <c r="CH3523" s="7"/>
      <c r="CI3523" s="14"/>
      <c r="CJ3523" s="7"/>
      <c r="CK3523" s="14"/>
      <c r="CL3523" s="7"/>
      <c r="CM3523" s="14"/>
    </row>
    <row r="3524" spans="1:91" x14ac:dyDescent="0.3">
      <c r="A3524" s="10">
        <v>151</v>
      </c>
      <c r="B3524" s="36" t="s">
        <v>860</v>
      </c>
      <c r="G3524" s="36" t="s">
        <v>8947</v>
      </c>
      <c r="K3524" s="7"/>
      <c r="L3524" s="7" t="s">
        <v>834</v>
      </c>
      <c r="M3524" s="7" t="s">
        <v>8561</v>
      </c>
      <c r="N3524" s="4"/>
      <c r="O3524" s="4"/>
      <c r="P3524" s="4"/>
      <c r="Q3524" s="4"/>
      <c r="R3524" s="4"/>
      <c r="S3524" s="4"/>
      <c r="T3524" s="4"/>
      <c r="U3524" s="4"/>
      <c r="V3524" s="4"/>
      <c r="W3524" s="4"/>
      <c r="X3524" s="4"/>
      <c r="Y3524" s="4"/>
      <c r="Z3524" s="4"/>
      <c r="AA3524" s="4"/>
      <c r="AB3524" s="4"/>
      <c r="AC3524" s="4"/>
      <c r="AD3524" s="4"/>
      <c r="AE3524" s="4"/>
      <c r="AF3524" s="4"/>
      <c r="AG3524" s="4"/>
      <c r="AH3524" s="4"/>
      <c r="AI3524" s="4"/>
      <c r="AJ3524" s="4"/>
      <c r="AK3524" s="4"/>
      <c r="AL3524" s="4"/>
      <c r="AM3524" s="4"/>
      <c r="AN3524" s="4"/>
      <c r="AO3524" s="4"/>
      <c r="AP3524" s="4"/>
      <c r="AQ3524" s="4"/>
      <c r="AR3524" s="4"/>
      <c r="AS3524" s="4"/>
      <c r="AT3524" s="4"/>
      <c r="AU3524" s="4"/>
      <c r="AV3524" s="4"/>
      <c r="AW3524" s="4"/>
      <c r="AX3524" s="4"/>
      <c r="AY3524" s="4"/>
      <c r="AZ3524" s="4"/>
      <c r="BA3524" s="4"/>
      <c r="BB3524" s="4"/>
      <c r="BC3524" s="4"/>
      <c r="BD3524" s="4"/>
      <c r="BE3524" s="4"/>
      <c r="BF3524" s="4"/>
      <c r="BG3524" s="4"/>
      <c r="BH3524" s="4"/>
      <c r="BI3524" s="4"/>
      <c r="BJ3524" s="4"/>
      <c r="BK3524" s="4"/>
      <c r="BL3524" s="4"/>
      <c r="BM3524" s="4"/>
      <c r="BN3524" s="4"/>
      <c r="BO3524" s="4"/>
      <c r="BP3524" s="4"/>
      <c r="BQ3524" s="4"/>
      <c r="BR3524" s="4"/>
      <c r="BS3524" s="4"/>
      <c r="BT3524" s="4"/>
      <c r="BU3524" s="4"/>
      <c r="BV3524" s="4"/>
      <c r="BW3524" s="4"/>
      <c r="BZ3524" s="7"/>
      <c r="CF3524" s="7"/>
      <c r="CG3524" s="14"/>
      <c r="CH3524" s="7"/>
      <c r="CI3524" s="14"/>
      <c r="CJ3524" s="7"/>
      <c r="CK3524" s="14"/>
      <c r="CL3524" s="7"/>
      <c r="CM3524" s="14"/>
    </row>
    <row r="3525" spans="1:91" x14ac:dyDescent="0.3">
      <c r="A3525" s="10">
        <v>151</v>
      </c>
      <c r="B3525" s="36" t="s">
        <v>975</v>
      </c>
      <c r="G3525" s="36" t="s">
        <v>8948</v>
      </c>
      <c r="K3525" s="7"/>
      <c r="L3525" s="7" t="s">
        <v>834</v>
      </c>
      <c r="M3525" s="7" t="s">
        <v>684</v>
      </c>
      <c r="N3525" s="4"/>
      <c r="O3525" s="4"/>
      <c r="P3525" s="4"/>
      <c r="Q3525" s="4"/>
      <c r="R3525" s="4"/>
      <c r="S3525" s="4"/>
      <c r="T3525" s="4"/>
      <c r="U3525" s="4"/>
      <c r="V3525" s="4"/>
      <c r="W3525" s="4"/>
      <c r="X3525" s="4"/>
      <c r="Y3525" s="4"/>
      <c r="Z3525" s="4"/>
      <c r="AA3525" s="4"/>
      <c r="AB3525" s="4"/>
      <c r="AC3525" s="4"/>
      <c r="AD3525" s="4"/>
      <c r="AE3525" s="4"/>
      <c r="AF3525" s="4"/>
      <c r="AG3525" s="4"/>
      <c r="AH3525" s="4"/>
      <c r="AI3525" s="4"/>
      <c r="AJ3525" s="4"/>
      <c r="AK3525" s="4"/>
      <c r="AL3525" s="4"/>
      <c r="AM3525" s="4"/>
      <c r="AN3525" s="4"/>
      <c r="AO3525" s="4"/>
      <c r="AP3525" s="4"/>
      <c r="AQ3525" s="4"/>
      <c r="AR3525" s="4"/>
      <c r="AS3525" s="4"/>
      <c r="AT3525" s="4"/>
      <c r="AU3525" s="4"/>
      <c r="AV3525" s="4"/>
      <c r="AW3525" s="4"/>
      <c r="AX3525" s="4"/>
      <c r="AY3525" s="4"/>
      <c r="AZ3525" s="4"/>
      <c r="BA3525" s="4"/>
      <c r="BB3525" s="4"/>
      <c r="BC3525" s="4"/>
      <c r="BD3525" s="4"/>
      <c r="BE3525" s="4"/>
      <c r="BF3525" s="4"/>
      <c r="BG3525" s="4"/>
      <c r="BH3525" s="4"/>
      <c r="BI3525" s="4"/>
      <c r="BJ3525" s="4"/>
      <c r="BK3525" s="4"/>
      <c r="BL3525" s="4"/>
      <c r="BM3525" s="4"/>
      <c r="BN3525" s="4"/>
      <c r="BO3525" s="4"/>
      <c r="BP3525" s="4"/>
      <c r="BQ3525" s="4"/>
      <c r="BR3525" s="4"/>
      <c r="BS3525" s="4"/>
      <c r="BT3525" s="4"/>
      <c r="BU3525" s="4"/>
      <c r="BV3525" s="4"/>
      <c r="BW3525" s="4"/>
      <c r="BZ3525" s="7"/>
      <c r="CF3525" s="7"/>
      <c r="CG3525" s="14"/>
      <c r="CH3525" s="7"/>
      <c r="CI3525" s="14"/>
      <c r="CJ3525" s="7"/>
      <c r="CK3525" s="14"/>
      <c r="CL3525" s="7"/>
      <c r="CM3525" s="14"/>
    </row>
    <row r="3526" spans="1:91" x14ac:dyDescent="0.3">
      <c r="A3526" s="10">
        <v>151</v>
      </c>
      <c r="B3526" s="36" t="s">
        <v>1025</v>
      </c>
      <c r="E3526" t="s">
        <v>953</v>
      </c>
      <c r="G3526" s="36" t="s">
        <v>8949</v>
      </c>
      <c r="K3526" s="7"/>
      <c r="L3526" s="7" t="s">
        <v>834</v>
      </c>
      <c r="M3526" s="7" t="s">
        <v>603</v>
      </c>
      <c r="N3526" s="4"/>
      <c r="O3526" s="4"/>
      <c r="P3526" s="4"/>
      <c r="Q3526" s="4"/>
      <c r="R3526" s="4"/>
      <c r="S3526" s="4"/>
      <c r="T3526" s="4"/>
      <c r="U3526" s="4"/>
      <c r="V3526" s="4"/>
      <c r="W3526" s="4"/>
      <c r="X3526" s="4"/>
      <c r="Y3526" s="4"/>
      <c r="Z3526" s="4"/>
      <c r="AA3526" s="4"/>
      <c r="AB3526" s="4"/>
      <c r="AC3526" s="4"/>
      <c r="AD3526" s="4"/>
      <c r="AE3526" s="4"/>
      <c r="AF3526" s="4"/>
      <c r="AG3526" s="4"/>
      <c r="AH3526" s="4"/>
      <c r="AI3526" s="4"/>
      <c r="AJ3526" s="4"/>
      <c r="AK3526" s="4"/>
      <c r="AL3526" s="4"/>
      <c r="AM3526" s="4"/>
      <c r="AN3526" s="4"/>
      <c r="AO3526" s="4"/>
      <c r="AP3526" s="4"/>
      <c r="AQ3526" s="4"/>
      <c r="AR3526" s="4"/>
      <c r="AS3526" s="4"/>
      <c r="AT3526" s="4"/>
      <c r="AU3526" s="4"/>
      <c r="AV3526" s="4"/>
      <c r="AW3526" s="4"/>
      <c r="AX3526" s="4"/>
      <c r="AY3526" s="4"/>
      <c r="AZ3526" s="4"/>
      <c r="BA3526" s="4"/>
      <c r="BB3526" s="4"/>
      <c r="BC3526" s="4"/>
      <c r="BD3526" s="4"/>
      <c r="BE3526" s="4"/>
      <c r="BF3526" s="4"/>
      <c r="BG3526" s="4"/>
      <c r="BH3526" s="4"/>
      <c r="BI3526" s="4"/>
      <c r="BJ3526" s="4"/>
      <c r="BK3526" s="4"/>
      <c r="BL3526" s="4"/>
      <c r="BM3526" s="4"/>
      <c r="BN3526" s="4"/>
      <c r="BO3526" s="4"/>
      <c r="BP3526" s="4"/>
      <c r="BQ3526" s="4"/>
      <c r="BR3526" s="4"/>
      <c r="BS3526" s="4"/>
      <c r="BT3526" s="4"/>
      <c r="BU3526" s="4"/>
      <c r="BV3526" s="4"/>
      <c r="BW3526" s="4"/>
      <c r="BZ3526" s="7"/>
      <c r="CF3526" s="7"/>
      <c r="CG3526" s="14"/>
      <c r="CH3526" s="7"/>
      <c r="CI3526" s="14"/>
      <c r="CJ3526" s="7"/>
      <c r="CK3526" s="14"/>
      <c r="CL3526" s="7"/>
      <c r="CM3526" s="14"/>
    </row>
    <row r="3527" spans="1:91" x14ac:dyDescent="0.3">
      <c r="A3527" s="10">
        <v>151</v>
      </c>
      <c r="B3527" s="36" t="s">
        <v>1007</v>
      </c>
      <c r="G3527" s="36" t="s">
        <v>8950</v>
      </c>
      <c r="K3527" s="7"/>
      <c r="L3527" s="7" t="s">
        <v>834</v>
      </c>
      <c r="M3527" s="7" t="s">
        <v>8561</v>
      </c>
      <c r="N3527" s="4"/>
      <c r="O3527" s="4"/>
      <c r="P3527" s="4"/>
      <c r="Q3527" s="4"/>
      <c r="R3527" s="4"/>
      <c r="S3527" s="4"/>
      <c r="T3527" s="4"/>
      <c r="U3527" s="4"/>
      <c r="V3527" s="4"/>
      <c r="W3527" s="4"/>
      <c r="X3527" s="4"/>
      <c r="Y3527" s="4"/>
      <c r="Z3527" s="4"/>
      <c r="AA3527" s="4"/>
      <c r="AB3527" s="4"/>
      <c r="AC3527" s="4"/>
      <c r="AD3527" s="4"/>
      <c r="AE3527" s="4"/>
      <c r="AF3527" s="4"/>
      <c r="AG3527" s="4"/>
      <c r="AH3527" s="4"/>
      <c r="AI3527" s="4"/>
      <c r="AJ3527" s="4"/>
      <c r="AK3527" s="4"/>
      <c r="AL3527" s="4"/>
      <c r="AM3527" s="4"/>
      <c r="AN3527" s="4"/>
      <c r="AO3527" s="4"/>
      <c r="AP3527" s="4"/>
      <c r="AQ3527" s="4"/>
      <c r="AR3527" s="4"/>
      <c r="AS3527" s="4"/>
      <c r="AT3527" s="4"/>
      <c r="AU3527" s="4"/>
      <c r="AV3527" s="4"/>
      <c r="AW3527" s="4"/>
      <c r="AX3527" s="4"/>
      <c r="AY3527" s="4"/>
      <c r="AZ3527" s="4"/>
      <c r="BA3527" s="4"/>
      <c r="BB3527" s="4"/>
      <c r="BC3527" s="4"/>
      <c r="BD3527" s="4"/>
      <c r="BE3527" s="4"/>
      <c r="BF3527" s="4"/>
      <c r="BG3527" s="4"/>
      <c r="BH3527" s="4"/>
      <c r="BI3527" s="4"/>
      <c r="BJ3527" s="4"/>
      <c r="BK3527" s="4"/>
      <c r="BL3527" s="4"/>
      <c r="BM3527" s="4"/>
      <c r="BN3527" s="4"/>
      <c r="BO3527" s="4"/>
      <c r="BP3527" s="4"/>
      <c r="BQ3527" s="4"/>
      <c r="BR3527" s="4"/>
      <c r="BS3527" s="4"/>
      <c r="BT3527" s="4"/>
      <c r="BU3527" s="4"/>
      <c r="BV3527" s="4"/>
      <c r="BW3527" s="4"/>
      <c r="BZ3527" s="7"/>
      <c r="CF3527" s="7"/>
      <c r="CG3527" s="14"/>
      <c r="CH3527" s="7"/>
      <c r="CI3527" s="14"/>
      <c r="CJ3527" s="7"/>
      <c r="CK3527" s="14"/>
      <c r="CL3527" s="7"/>
      <c r="CM3527" s="14"/>
    </row>
    <row r="3528" spans="1:91" x14ac:dyDescent="0.3">
      <c r="A3528" s="10">
        <v>151</v>
      </c>
      <c r="B3528" s="36" t="s">
        <v>1076</v>
      </c>
      <c r="G3528" s="36" t="s">
        <v>8951</v>
      </c>
      <c r="K3528" s="7"/>
      <c r="L3528" s="7" t="s">
        <v>834</v>
      </c>
      <c r="M3528" s="7" t="s">
        <v>8701</v>
      </c>
      <c r="N3528" s="4"/>
      <c r="O3528" s="4"/>
      <c r="P3528" s="4"/>
      <c r="Q3528" s="4"/>
      <c r="R3528" s="4"/>
      <c r="S3528" s="4"/>
      <c r="T3528" s="4"/>
      <c r="U3528" s="4"/>
      <c r="V3528" s="4"/>
      <c r="W3528" s="4"/>
      <c r="X3528" s="4"/>
      <c r="Y3528" s="4"/>
      <c r="Z3528" s="4"/>
      <c r="AA3528" s="4"/>
      <c r="AB3528" s="4"/>
      <c r="AC3528" s="4"/>
      <c r="AD3528" s="4"/>
      <c r="AE3528" s="4"/>
      <c r="AF3528" s="4"/>
      <c r="AG3528" s="4"/>
      <c r="AH3528" s="4"/>
      <c r="AI3528" s="4"/>
      <c r="AJ3528" s="4"/>
      <c r="AK3528" s="4"/>
      <c r="AL3528" s="4"/>
      <c r="AM3528" s="4"/>
      <c r="AN3528" s="4"/>
      <c r="AO3528" s="4"/>
      <c r="AP3528" s="4"/>
      <c r="AQ3528" s="4"/>
      <c r="AR3528" s="4"/>
      <c r="AS3528" s="4"/>
      <c r="AT3528" s="4"/>
      <c r="AU3528" s="4"/>
      <c r="AV3528" s="4"/>
      <c r="AW3528" s="4"/>
      <c r="AX3528" s="4"/>
      <c r="AY3528" s="4"/>
      <c r="AZ3528" s="4"/>
      <c r="BA3528" s="4"/>
      <c r="BB3528" s="4"/>
      <c r="BC3528" s="4"/>
      <c r="BD3528" s="4"/>
      <c r="BE3528" s="4"/>
      <c r="BF3528" s="4"/>
      <c r="BG3528" s="4"/>
      <c r="BH3528" s="4"/>
      <c r="BI3528" s="4"/>
      <c r="BJ3528" s="4"/>
      <c r="BK3528" s="4"/>
      <c r="BL3528" s="4"/>
      <c r="BM3528" s="4"/>
      <c r="BN3528" s="4"/>
      <c r="BO3528" s="4"/>
      <c r="BP3528" s="4"/>
      <c r="BQ3528" s="4"/>
      <c r="BR3528" s="4"/>
      <c r="BS3528" s="4"/>
      <c r="BT3528" s="4"/>
      <c r="BU3528" s="4"/>
      <c r="BV3528" s="4"/>
      <c r="BW3528" s="4"/>
      <c r="BZ3528" s="7"/>
      <c r="CF3528" s="7"/>
      <c r="CG3528" s="14"/>
      <c r="CH3528" s="7"/>
      <c r="CI3528" s="14"/>
      <c r="CJ3528" s="7"/>
      <c r="CK3528" s="14"/>
      <c r="CL3528" s="7"/>
      <c r="CM3528" s="14"/>
    </row>
    <row r="3529" spans="1:91" x14ac:dyDescent="0.3">
      <c r="A3529" s="10">
        <v>151</v>
      </c>
      <c r="B3529" s="36" t="s">
        <v>2208</v>
      </c>
      <c r="G3529" s="36" t="s">
        <v>8952</v>
      </c>
      <c r="K3529" s="7"/>
      <c r="L3529" s="7" t="s">
        <v>834</v>
      </c>
      <c r="M3529" s="7" t="s">
        <v>678</v>
      </c>
      <c r="N3529" s="4"/>
      <c r="O3529" s="4"/>
      <c r="P3529" s="4"/>
      <c r="Q3529" s="4"/>
      <c r="R3529" s="4"/>
      <c r="S3529" s="4"/>
      <c r="T3529" s="4"/>
      <c r="U3529" s="4"/>
      <c r="V3529" s="4"/>
      <c r="W3529" s="4"/>
      <c r="X3529" s="4"/>
      <c r="Y3529" s="4"/>
      <c r="Z3529" s="4"/>
      <c r="AA3529" s="4"/>
      <c r="AB3529" s="4"/>
      <c r="AC3529" s="4"/>
      <c r="AD3529" s="4"/>
      <c r="AE3529" s="4"/>
      <c r="AF3529" s="4"/>
      <c r="AG3529" s="4"/>
      <c r="AH3529" s="4"/>
      <c r="AI3529" s="4"/>
      <c r="AJ3529" s="4"/>
      <c r="AK3529" s="4"/>
      <c r="AL3529" s="4"/>
      <c r="AM3529" s="4"/>
      <c r="AN3529" s="4"/>
      <c r="AO3529" s="4"/>
      <c r="AP3529" s="4"/>
      <c r="AQ3529" s="4"/>
      <c r="AR3529" s="4"/>
      <c r="AS3529" s="4"/>
      <c r="AT3529" s="4"/>
      <c r="AU3529" s="4"/>
      <c r="AV3529" s="4"/>
      <c r="AW3529" s="4"/>
      <c r="AX3529" s="4"/>
      <c r="AY3529" s="4"/>
      <c r="AZ3529" s="4"/>
      <c r="BA3529" s="4"/>
      <c r="BB3529" s="4"/>
      <c r="BC3529" s="4"/>
      <c r="BD3529" s="4"/>
      <c r="BE3529" s="4"/>
      <c r="BF3529" s="4"/>
      <c r="BG3529" s="4"/>
      <c r="BH3529" s="4"/>
      <c r="BI3529" s="4"/>
      <c r="BJ3529" s="4"/>
      <c r="BK3529" s="4"/>
      <c r="BL3529" s="4"/>
      <c r="BM3529" s="4"/>
      <c r="BN3529" s="4"/>
      <c r="BO3529" s="4"/>
      <c r="BP3529" s="4"/>
      <c r="BQ3529" s="4"/>
      <c r="BR3529" s="4"/>
      <c r="BS3529" s="4"/>
      <c r="BT3529" s="4"/>
      <c r="BU3529" s="4"/>
      <c r="BV3529" s="4"/>
      <c r="BW3529" s="4"/>
      <c r="BZ3529" s="7"/>
      <c r="CF3529" s="7"/>
      <c r="CG3529" s="14"/>
      <c r="CH3529" s="7"/>
      <c r="CI3529" s="14"/>
      <c r="CJ3529" s="7"/>
      <c r="CK3529" s="14"/>
      <c r="CL3529" s="7"/>
      <c r="CM3529" s="14"/>
    </row>
    <row r="3530" spans="1:91" x14ac:dyDescent="0.3">
      <c r="A3530" s="10">
        <v>151</v>
      </c>
      <c r="B3530" s="36" t="s">
        <v>1308</v>
      </c>
      <c r="E3530" t="s">
        <v>953</v>
      </c>
      <c r="G3530" s="36" t="s">
        <v>8953</v>
      </c>
      <c r="K3530" s="7"/>
      <c r="L3530" s="7" t="s">
        <v>834</v>
      </c>
      <c r="M3530" s="7" t="s">
        <v>603</v>
      </c>
      <c r="N3530" s="4"/>
      <c r="O3530" s="4"/>
      <c r="P3530" s="4"/>
      <c r="Q3530" s="4"/>
      <c r="R3530" s="4"/>
      <c r="S3530" s="4"/>
      <c r="T3530" s="4"/>
      <c r="U3530" s="4"/>
      <c r="V3530" s="4"/>
      <c r="W3530" s="4"/>
      <c r="X3530" s="4"/>
      <c r="Y3530" s="4"/>
      <c r="Z3530" s="4"/>
      <c r="AA3530" s="4"/>
      <c r="AB3530" s="4"/>
      <c r="AC3530" s="4"/>
      <c r="AD3530" s="4"/>
      <c r="AE3530" s="4"/>
      <c r="AF3530" s="4"/>
      <c r="AG3530" s="4"/>
      <c r="AH3530" s="4"/>
      <c r="AI3530" s="4"/>
      <c r="AJ3530" s="4"/>
      <c r="AK3530" s="4"/>
      <c r="AL3530" s="4"/>
      <c r="AM3530" s="4"/>
      <c r="AN3530" s="4"/>
      <c r="AO3530" s="4"/>
      <c r="AP3530" s="4"/>
      <c r="AQ3530" s="4"/>
      <c r="AR3530" s="4"/>
      <c r="AS3530" s="4"/>
      <c r="AT3530" s="4"/>
      <c r="AU3530" s="4"/>
      <c r="AV3530" s="4"/>
      <c r="AW3530" s="4"/>
      <c r="AX3530" s="4"/>
      <c r="AY3530" s="4"/>
      <c r="AZ3530" s="4"/>
      <c r="BA3530" s="4"/>
      <c r="BB3530" s="4"/>
      <c r="BC3530" s="4"/>
      <c r="BD3530" s="4"/>
      <c r="BE3530" s="4"/>
      <c r="BF3530" s="4"/>
      <c r="BG3530" s="4"/>
      <c r="BH3530" s="4"/>
      <c r="BI3530" s="4"/>
      <c r="BJ3530" s="4"/>
      <c r="BK3530" s="4"/>
      <c r="BL3530" s="4"/>
      <c r="BM3530" s="4"/>
      <c r="BN3530" s="4"/>
      <c r="BO3530" s="4"/>
      <c r="BP3530" s="4"/>
      <c r="BQ3530" s="4"/>
      <c r="BR3530" s="4"/>
      <c r="BS3530" s="4"/>
      <c r="BT3530" s="4"/>
      <c r="BU3530" s="4"/>
      <c r="BV3530" s="4"/>
      <c r="BW3530" s="4"/>
      <c r="BZ3530" s="7"/>
      <c r="CF3530" s="7"/>
      <c r="CG3530" s="14"/>
      <c r="CH3530" s="7"/>
      <c r="CI3530" s="14"/>
      <c r="CJ3530" s="7"/>
      <c r="CK3530" s="14"/>
      <c r="CL3530" s="7"/>
      <c r="CM3530" s="14"/>
    </row>
    <row r="3531" spans="1:91" x14ac:dyDescent="0.3">
      <c r="A3531" s="10">
        <v>151</v>
      </c>
      <c r="B3531" s="36" t="s">
        <v>860</v>
      </c>
      <c r="G3531" s="36" t="s">
        <v>8954</v>
      </c>
      <c r="K3531" s="7"/>
      <c r="L3531" s="7" t="s">
        <v>834</v>
      </c>
      <c r="M3531" s="7" t="s">
        <v>615</v>
      </c>
      <c r="N3531" s="4"/>
      <c r="O3531" s="4"/>
      <c r="P3531" s="4"/>
      <c r="Q3531" s="4"/>
      <c r="R3531" s="4"/>
      <c r="S3531" s="4"/>
      <c r="T3531" s="4"/>
      <c r="U3531" s="4"/>
      <c r="V3531" s="4"/>
      <c r="W3531" s="4"/>
      <c r="X3531" s="4"/>
      <c r="Y3531" s="4"/>
      <c r="Z3531" s="4"/>
      <c r="AA3531" s="4"/>
      <c r="AB3531" s="4"/>
      <c r="AC3531" s="4"/>
      <c r="AD3531" s="4"/>
      <c r="AE3531" s="4"/>
      <c r="AF3531" s="4"/>
      <c r="AG3531" s="4"/>
      <c r="AH3531" s="4"/>
      <c r="AI3531" s="4"/>
      <c r="AJ3531" s="4"/>
      <c r="AK3531" s="4"/>
      <c r="AL3531" s="4"/>
      <c r="AM3531" s="4"/>
      <c r="AN3531" s="4"/>
      <c r="AO3531" s="4"/>
      <c r="AP3531" s="4"/>
      <c r="AQ3531" s="4"/>
      <c r="AR3531" s="4"/>
      <c r="AS3531" s="4"/>
      <c r="AT3531" s="4"/>
      <c r="AU3531" s="4"/>
      <c r="AV3531" s="4"/>
      <c r="AW3531" s="4"/>
      <c r="AX3531" s="4"/>
      <c r="AY3531" s="4"/>
      <c r="AZ3531" s="4"/>
      <c r="BA3531" s="4"/>
      <c r="BB3531" s="4"/>
      <c r="BC3531" s="4"/>
      <c r="BD3531" s="4"/>
      <c r="BE3531" s="4"/>
      <c r="BF3531" s="4"/>
      <c r="BG3531" s="4"/>
      <c r="BH3531" s="4"/>
      <c r="BI3531" s="4"/>
      <c r="BJ3531" s="4"/>
      <c r="BK3531" s="4"/>
      <c r="BL3531" s="4"/>
      <c r="BM3531" s="4"/>
      <c r="BN3531" s="4"/>
      <c r="BO3531" s="4"/>
      <c r="BP3531" s="4"/>
      <c r="BQ3531" s="4"/>
      <c r="BR3531" s="4"/>
      <c r="BS3531" s="4"/>
      <c r="BT3531" s="4"/>
      <c r="BU3531" s="4"/>
      <c r="BV3531" s="4"/>
      <c r="BW3531" s="4"/>
      <c r="BZ3531" s="7"/>
      <c r="CF3531" s="7"/>
      <c r="CG3531" s="14"/>
      <c r="CH3531" s="7"/>
      <c r="CI3531" s="14"/>
      <c r="CJ3531" s="7"/>
      <c r="CK3531" s="14"/>
      <c r="CL3531" s="7"/>
      <c r="CM3531" s="14"/>
    </row>
    <row r="3532" spans="1:91" x14ac:dyDescent="0.3">
      <c r="A3532" s="10">
        <v>151</v>
      </c>
      <c r="B3532" s="36" t="s">
        <v>860</v>
      </c>
      <c r="G3532" s="36" t="s">
        <v>8955</v>
      </c>
      <c r="K3532" s="7"/>
      <c r="L3532" s="7" t="s">
        <v>834</v>
      </c>
      <c r="M3532" s="7" t="s">
        <v>8561</v>
      </c>
      <c r="N3532" s="4"/>
      <c r="O3532" s="4"/>
      <c r="P3532" s="4"/>
      <c r="Q3532" s="4"/>
      <c r="R3532" s="4"/>
      <c r="S3532" s="4"/>
      <c r="T3532" s="4"/>
      <c r="U3532" s="4"/>
      <c r="V3532" s="4"/>
      <c r="W3532" s="4"/>
      <c r="X3532" s="4"/>
      <c r="Y3532" s="4"/>
      <c r="Z3532" s="4"/>
      <c r="AA3532" s="4"/>
      <c r="AB3532" s="4"/>
      <c r="AC3532" s="4"/>
      <c r="AD3532" s="4"/>
      <c r="AE3532" s="4"/>
      <c r="AF3532" s="4"/>
      <c r="AG3532" s="4"/>
      <c r="AH3532" s="4"/>
      <c r="AI3532" s="4"/>
      <c r="AJ3532" s="4"/>
      <c r="AK3532" s="4"/>
      <c r="AL3532" s="4"/>
      <c r="AM3532" s="4"/>
      <c r="AN3532" s="4"/>
      <c r="AO3532" s="4"/>
      <c r="AP3532" s="4"/>
      <c r="AQ3532" s="4"/>
      <c r="AR3532" s="4"/>
      <c r="AS3532" s="4"/>
      <c r="AT3532" s="4"/>
      <c r="AU3532" s="4"/>
      <c r="AV3532" s="4"/>
      <c r="AW3532" s="4"/>
      <c r="AX3532" s="4"/>
      <c r="AY3532" s="4"/>
      <c r="AZ3532" s="4"/>
      <c r="BA3532" s="4"/>
      <c r="BB3532" s="4"/>
      <c r="BC3532" s="4"/>
      <c r="BD3532" s="4"/>
      <c r="BE3532" s="4"/>
      <c r="BF3532" s="4"/>
      <c r="BG3532" s="4"/>
      <c r="BH3532" s="4"/>
      <c r="BI3532" s="4"/>
      <c r="BJ3532" s="4"/>
      <c r="BK3532" s="4"/>
      <c r="BL3532" s="4"/>
      <c r="BM3532" s="4"/>
      <c r="BN3532" s="4"/>
      <c r="BO3532" s="4"/>
      <c r="BP3532" s="4"/>
      <c r="BQ3532" s="4"/>
      <c r="BR3532" s="4"/>
      <c r="BS3532" s="4"/>
      <c r="BT3532" s="4"/>
      <c r="BU3532" s="4"/>
      <c r="BV3532" s="4"/>
      <c r="BW3532" s="4"/>
      <c r="BZ3532" s="7"/>
      <c r="CF3532" s="7"/>
      <c r="CG3532" s="14"/>
      <c r="CH3532" s="7"/>
      <c r="CI3532" s="14"/>
      <c r="CJ3532" s="7"/>
      <c r="CK3532" s="14"/>
      <c r="CL3532" s="7"/>
      <c r="CM3532" s="14"/>
    </row>
    <row r="3533" spans="1:91" x14ac:dyDescent="0.3">
      <c r="A3533" s="10">
        <v>151</v>
      </c>
      <c r="B3533" s="36" t="s">
        <v>1007</v>
      </c>
      <c r="G3533" s="36" t="s">
        <v>8956</v>
      </c>
      <c r="K3533" s="7"/>
      <c r="L3533" s="7" t="s">
        <v>834</v>
      </c>
      <c r="M3533" s="7" t="s">
        <v>8652</v>
      </c>
      <c r="N3533" s="4"/>
      <c r="O3533" s="4"/>
      <c r="P3533" s="4"/>
      <c r="Q3533" s="4"/>
      <c r="R3533" s="4"/>
      <c r="S3533" s="4"/>
      <c r="T3533" s="4"/>
      <c r="U3533" s="4"/>
      <c r="V3533" s="4"/>
      <c r="W3533" s="4"/>
      <c r="X3533" s="4"/>
      <c r="Y3533" s="4"/>
      <c r="Z3533" s="4"/>
      <c r="AA3533" s="4"/>
      <c r="AB3533" s="4"/>
      <c r="AC3533" s="4"/>
      <c r="AD3533" s="4"/>
      <c r="AE3533" s="4"/>
      <c r="AF3533" s="4"/>
      <c r="AG3533" s="4"/>
      <c r="AH3533" s="4"/>
      <c r="AI3533" s="4"/>
      <c r="AJ3533" s="4"/>
      <c r="AK3533" s="4"/>
      <c r="AL3533" s="4"/>
      <c r="AM3533" s="4"/>
      <c r="AN3533" s="4"/>
      <c r="AO3533" s="4"/>
      <c r="AP3533" s="4"/>
      <c r="AQ3533" s="4"/>
      <c r="AR3533" s="4"/>
      <c r="AS3533" s="4"/>
      <c r="AT3533" s="4"/>
      <c r="AU3533" s="4"/>
      <c r="AV3533" s="4"/>
      <c r="AW3533" s="4"/>
      <c r="AX3533" s="4"/>
      <c r="AY3533" s="4"/>
      <c r="AZ3533" s="4"/>
      <c r="BA3533" s="4"/>
      <c r="BB3533" s="4"/>
      <c r="BC3533" s="4"/>
      <c r="BD3533" s="4"/>
      <c r="BE3533" s="4"/>
      <c r="BF3533" s="4"/>
      <c r="BG3533" s="4"/>
      <c r="BH3533" s="4"/>
      <c r="BI3533" s="4"/>
      <c r="BJ3533" s="4"/>
      <c r="BK3533" s="4"/>
      <c r="BL3533" s="4"/>
      <c r="BM3533" s="4"/>
      <c r="BN3533" s="4"/>
      <c r="BO3533" s="4"/>
      <c r="BP3533" s="4"/>
      <c r="BQ3533" s="4"/>
      <c r="BR3533" s="4"/>
      <c r="BS3533" s="4"/>
      <c r="BT3533" s="4"/>
      <c r="BU3533" s="4"/>
      <c r="BV3533" s="4"/>
      <c r="BW3533" s="4"/>
      <c r="BZ3533" s="7"/>
      <c r="CF3533" s="7"/>
      <c r="CG3533" s="14"/>
      <c r="CH3533" s="7"/>
      <c r="CI3533" s="14"/>
      <c r="CJ3533" s="7"/>
      <c r="CK3533" s="14"/>
      <c r="CL3533" s="7"/>
      <c r="CM3533" s="14"/>
    </row>
    <row r="3534" spans="1:91" x14ac:dyDescent="0.3">
      <c r="A3534" s="10">
        <v>151</v>
      </c>
      <c r="B3534" s="36" t="s">
        <v>1025</v>
      </c>
      <c r="G3534" s="36" t="s">
        <v>8957</v>
      </c>
      <c r="K3534" s="7"/>
      <c r="L3534" s="7" t="s">
        <v>834</v>
      </c>
      <c r="M3534" s="7" t="s">
        <v>8561</v>
      </c>
      <c r="N3534" s="4"/>
      <c r="O3534" s="4"/>
      <c r="P3534" s="4"/>
      <c r="Q3534" s="4"/>
      <c r="R3534" s="4"/>
      <c r="S3534" s="4"/>
      <c r="T3534" s="4"/>
      <c r="U3534" s="4"/>
      <c r="V3534" s="4"/>
      <c r="W3534" s="4"/>
      <c r="X3534" s="4"/>
      <c r="Y3534" s="4"/>
      <c r="Z3534" s="4"/>
      <c r="AA3534" s="4"/>
      <c r="AB3534" s="4"/>
      <c r="AC3534" s="4"/>
      <c r="AD3534" s="4"/>
      <c r="AE3534" s="4"/>
      <c r="AF3534" s="4"/>
      <c r="AG3534" s="4"/>
      <c r="AH3534" s="4"/>
      <c r="AI3534" s="4"/>
      <c r="AJ3534" s="4"/>
      <c r="AK3534" s="4"/>
      <c r="AL3534" s="4"/>
      <c r="AM3534" s="4"/>
      <c r="AN3534" s="4"/>
      <c r="AO3534" s="4"/>
      <c r="AP3534" s="4"/>
      <c r="AQ3534" s="4"/>
      <c r="AR3534" s="4"/>
      <c r="AS3534" s="4"/>
      <c r="AT3534" s="4"/>
      <c r="AU3534" s="4"/>
      <c r="AV3534" s="4"/>
      <c r="AW3534" s="4"/>
      <c r="AX3534" s="4"/>
      <c r="AY3534" s="4"/>
      <c r="AZ3534" s="4"/>
      <c r="BA3534" s="4"/>
      <c r="BB3534" s="4"/>
      <c r="BC3534" s="4"/>
      <c r="BD3534" s="4"/>
      <c r="BE3534" s="4"/>
      <c r="BF3534" s="4"/>
      <c r="BG3534" s="4"/>
      <c r="BH3534" s="4"/>
      <c r="BI3534" s="4"/>
      <c r="BJ3534" s="4"/>
      <c r="BK3534" s="4"/>
      <c r="BL3534" s="4"/>
      <c r="BM3534" s="4"/>
      <c r="BN3534" s="4"/>
      <c r="BO3534" s="4"/>
      <c r="BP3534" s="4"/>
      <c r="BQ3534" s="4"/>
      <c r="BR3534" s="4"/>
      <c r="BS3534" s="4"/>
      <c r="BT3534" s="4"/>
      <c r="BU3534" s="4"/>
      <c r="BV3534" s="4"/>
      <c r="BW3534" s="4"/>
      <c r="BZ3534" s="7"/>
      <c r="CF3534" s="7"/>
      <c r="CG3534" s="14"/>
      <c r="CH3534" s="7"/>
      <c r="CI3534" s="14"/>
      <c r="CJ3534" s="7"/>
      <c r="CK3534" s="14"/>
      <c r="CL3534" s="7"/>
      <c r="CM3534" s="14"/>
    </row>
    <row r="3535" spans="1:91" x14ac:dyDescent="0.3">
      <c r="A3535" s="10">
        <v>151</v>
      </c>
      <c r="B3535" s="36" t="s">
        <v>860</v>
      </c>
      <c r="G3535" s="36" t="s">
        <v>8958</v>
      </c>
      <c r="K3535" s="7"/>
      <c r="L3535" s="7" t="s">
        <v>834</v>
      </c>
      <c r="M3535" s="7" t="s">
        <v>8561</v>
      </c>
      <c r="N3535" s="4"/>
      <c r="O3535" s="4"/>
      <c r="P3535" s="4"/>
      <c r="Q3535" s="4"/>
      <c r="R3535" s="4"/>
      <c r="S3535" s="4"/>
      <c r="T3535" s="4"/>
      <c r="U3535" s="4"/>
      <c r="V3535" s="4"/>
      <c r="W3535" s="4"/>
      <c r="X3535" s="4"/>
      <c r="Y3535" s="4"/>
      <c r="Z3535" s="4"/>
      <c r="AA3535" s="4"/>
      <c r="AB3535" s="4"/>
      <c r="AC3535" s="4"/>
      <c r="AD3535" s="4"/>
      <c r="AE3535" s="4"/>
      <c r="AF3535" s="4"/>
      <c r="AG3535" s="4"/>
      <c r="AH3535" s="4"/>
      <c r="AI3535" s="4"/>
      <c r="AJ3535" s="4"/>
      <c r="AK3535" s="4"/>
      <c r="AL3535" s="4"/>
      <c r="AM3535" s="4"/>
      <c r="AN3535" s="4"/>
      <c r="AO3535" s="4"/>
      <c r="AP3535" s="4"/>
      <c r="AQ3535" s="4"/>
      <c r="AR3535" s="4"/>
      <c r="AS3535" s="4"/>
      <c r="AT3535" s="4"/>
      <c r="AU3535" s="4"/>
      <c r="AV3535" s="4"/>
      <c r="AW3535" s="4"/>
      <c r="AX3535" s="4"/>
      <c r="AY3535" s="4"/>
      <c r="AZ3535" s="4"/>
      <c r="BA3535" s="4"/>
      <c r="BB3535" s="4"/>
      <c r="BC3535" s="4"/>
      <c r="BD3535" s="4"/>
      <c r="BE3535" s="4"/>
      <c r="BF3535" s="4"/>
      <c r="BG3535" s="4"/>
      <c r="BH3535" s="4"/>
      <c r="BI3535" s="4"/>
      <c r="BJ3535" s="4"/>
      <c r="BK3535" s="4"/>
      <c r="BL3535" s="4"/>
      <c r="BM3535" s="4"/>
      <c r="BN3535" s="4"/>
      <c r="BO3535" s="4"/>
      <c r="BP3535" s="4"/>
      <c r="BQ3535" s="4"/>
      <c r="BR3535" s="4"/>
      <c r="BS3535" s="4"/>
      <c r="BT3535" s="4"/>
      <c r="BU3535" s="4"/>
      <c r="BV3535" s="4"/>
      <c r="BW3535" s="4"/>
      <c r="BZ3535" s="7"/>
      <c r="CF3535" s="7"/>
      <c r="CG3535" s="14"/>
      <c r="CH3535" s="7"/>
      <c r="CI3535" s="14"/>
      <c r="CJ3535" s="7"/>
      <c r="CK3535" s="14"/>
      <c r="CL3535" s="7"/>
      <c r="CM3535" s="14"/>
    </row>
    <row r="3536" spans="1:91" x14ac:dyDescent="0.3">
      <c r="A3536" s="10">
        <v>151</v>
      </c>
      <c r="B3536" s="36" t="s">
        <v>1114</v>
      </c>
      <c r="G3536" s="36" t="s">
        <v>8959</v>
      </c>
      <c r="K3536" s="7"/>
      <c r="L3536" s="7" t="s">
        <v>834</v>
      </c>
      <c r="M3536" s="7" t="s">
        <v>618</v>
      </c>
      <c r="N3536" s="4"/>
      <c r="O3536" s="4"/>
      <c r="P3536" s="4"/>
      <c r="Q3536" s="4"/>
      <c r="R3536" s="4"/>
      <c r="S3536" s="4"/>
      <c r="T3536" s="4"/>
      <c r="U3536" s="4"/>
      <c r="V3536" s="4"/>
      <c r="W3536" s="4"/>
      <c r="X3536" s="4"/>
      <c r="Y3536" s="4"/>
      <c r="Z3536" s="4"/>
      <c r="AA3536" s="4"/>
      <c r="AB3536" s="4"/>
      <c r="AC3536" s="4"/>
      <c r="AD3536" s="4"/>
      <c r="AE3536" s="4"/>
      <c r="AF3536" s="4"/>
      <c r="AG3536" s="4"/>
      <c r="AH3536" s="4"/>
      <c r="AI3536" s="4"/>
      <c r="AJ3536" s="4"/>
      <c r="AK3536" s="4"/>
      <c r="AL3536" s="4"/>
      <c r="AM3536" s="4"/>
      <c r="AN3536" s="4"/>
      <c r="AO3536" s="4"/>
      <c r="AP3536" s="4"/>
      <c r="AQ3536" s="4"/>
      <c r="AR3536" s="4"/>
      <c r="AS3536" s="4"/>
      <c r="AT3536" s="4"/>
      <c r="AU3536" s="4"/>
      <c r="AV3536" s="4"/>
      <c r="AW3536" s="4"/>
      <c r="AX3536" s="4"/>
      <c r="AY3536" s="4"/>
      <c r="AZ3536" s="4"/>
      <c r="BA3536" s="4"/>
      <c r="BB3536" s="4"/>
      <c r="BC3536" s="4"/>
      <c r="BD3536" s="4"/>
      <c r="BE3536" s="4"/>
      <c r="BF3536" s="4"/>
      <c r="BG3536" s="4"/>
      <c r="BH3536" s="4"/>
      <c r="BI3536" s="4"/>
      <c r="BJ3536" s="4"/>
      <c r="BK3536" s="4"/>
      <c r="BL3536" s="4"/>
      <c r="BM3536" s="4"/>
      <c r="BN3536" s="4"/>
      <c r="BO3536" s="4"/>
      <c r="BP3536" s="4"/>
      <c r="BQ3536" s="4"/>
      <c r="BR3536" s="4"/>
      <c r="BS3536" s="4"/>
      <c r="BT3536" s="4"/>
      <c r="BU3536" s="4"/>
      <c r="BV3536" s="4"/>
      <c r="BW3536" s="4"/>
      <c r="BZ3536" s="7"/>
      <c r="CF3536" s="7"/>
      <c r="CG3536" s="14"/>
      <c r="CH3536" s="7"/>
      <c r="CI3536" s="14"/>
      <c r="CJ3536" s="7"/>
      <c r="CK3536" s="14"/>
      <c r="CL3536" s="7"/>
      <c r="CM3536" s="14"/>
    </row>
    <row r="3537" spans="1:91" x14ac:dyDescent="0.3">
      <c r="A3537" s="10">
        <v>151</v>
      </c>
      <c r="B3537" s="36" t="s">
        <v>1527</v>
      </c>
      <c r="G3537" s="36" t="s">
        <v>8960</v>
      </c>
      <c r="K3537" s="7"/>
      <c r="L3537" s="7" t="s">
        <v>834</v>
      </c>
      <c r="M3537" s="7" t="s">
        <v>8561</v>
      </c>
      <c r="N3537" s="4"/>
      <c r="O3537" s="4"/>
      <c r="P3537" s="4"/>
      <c r="Q3537" s="4"/>
      <c r="R3537" s="4"/>
      <c r="S3537" s="4"/>
      <c r="T3537" s="4"/>
      <c r="U3537" s="4"/>
      <c r="V3537" s="4"/>
      <c r="W3537" s="4"/>
      <c r="X3537" s="4"/>
      <c r="Y3537" s="4"/>
      <c r="Z3537" s="4"/>
      <c r="AA3537" s="4"/>
      <c r="AB3537" s="4"/>
      <c r="AC3537" s="4"/>
      <c r="AD3537" s="4"/>
      <c r="AE3537" s="4"/>
      <c r="AF3537" s="4"/>
      <c r="AG3537" s="4"/>
      <c r="AH3537" s="4"/>
      <c r="AI3537" s="4"/>
      <c r="AJ3537" s="4"/>
      <c r="AK3537" s="4"/>
      <c r="AL3537" s="4"/>
      <c r="AM3537" s="4"/>
      <c r="AN3537" s="4"/>
      <c r="AO3537" s="4"/>
      <c r="AP3537" s="4"/>
      <c r="AQ3537" s="4"/>
      <c r="AR3537" s="4"/>
      <c r="AS3537" s="4"/>
      <c r="AT3537" s="4"/>
      <c r="AU3537" s="4"/>
      <c r="AV3537" s="4"/>
      <c r="AW3537" s="4"/>
      <c r="AX3537" s="4"/>
      <c r="AY3537" s="4"/>
      <c r="AZ3537" s="4"/>
      <c r="BA3537" s="4"/>
      <c r="BB3537" s="4"/>
      <c r="BC3537" s="4"/>
      <c r="BD3537" s="4"/>
      <c r="BE3537" s="4"/>
      <c r="BF3537" s="4"/>
      <c r="BG3537" s="4"/>
      <c r="BH3537" s="4"/>
      <c r="BI3537" s="4"/>
      <c r="BJ3537" s="4"/>
      <c r="BK3537" s="4"/>
      <c r="BL3537" s="4"/>
      <c r="BM3537" s="4"/>
      <c r="BN3537" s="4"/>
      <c r="BO3537" s="4"/>
      <c r="BP3537" s="4"/>
      <c r="BQ3537" s="4"/>
      <c r="BR3537" s="4"/>
      <c r="BS3537" s="4"/>
      <c r="BT3537" s="4"/>
      <c r="BU3537" s="4"/>
      <c r="BV3537" s="4"/>
      <c r="BW3537" s="4"/>
      <c r="BZ3537" s="7"/>
      <c r="CF3537" s="7"/>
      <c r="CG3537" s="14"/>
      <c r="CH3537" s="7"/>
      <c r="CI3537" s="14"/>
      <c r="CJ3537" s="7"/>
      <c r="CK3537" s="14"/>
      <c r="CL3537" s="7"/>
      <c r="CM3537" s="14"/>
    </row>
    <row r="3538" spans="1:91" x14ac:dyDescent="0.3">
      <c r="A3538" s="10">
        <v>151</v>
      </c>
      <c r="B3538" s="36" t="s">
        <v>2259</v>
      </c>
      <c r="E3538" t="s">
        <v>953</v>
      </c>
      <c r="G3538" s="36" t="s">
        <v>8961</v>
      </c>
      <c r="K3538" s="7"/>
      <c r="L3538" s="7" t="s">
        <v>834</v>
      </c>
      <c r="M3538" s="7" t="s">
        <v>603</v>
      </c>
      <c r="N3538" s="4"/>
      <c r="O3538" s="4"/>
      <c r="P3538" s="4"/>
      <c r="Q3538" s="4"/>
      <c r="R3538" s="4"/>
      <c r="S3538" s="4"/>
      <c r="T3538" s="4"/>
      <c r="U3538" s="4"/>
      <c r="V3538" s="4"/>
      <c r="W3538" s="4"/>
      <c r="X3538" s="4"/>
      <c r="Y3538" s="4"/>
      <c r="Z3538" s="4"/>
      <c r="AA3538" s="4"/>
      <c r="AB3538" s="4"/>
      <c r="AC3538" s="4"/>
      <c r="AD3538" s="4"/>
      <c r="AE3538" s="4"/>
      <c r="AF3538" s="4"/>
      <c r="AG3538" s="4"/>
      <c r="AH3538" s="4"/>
      <c r="AI3538" s="4"/>
      <c r="AJ3538" s="4"/>
      <c r="AK3538" s="4"/>
      <c r="AL3538" s="4"/>
      <c r="AM3538" s="4"/>
      <c r="AN3538" s="4"/>
      <c r="AO3538" s="4"/>
      <c r="AP3538" s="4"/>
      <c r="AQ3538" s="4"/>
      <c r="AR3538" s="4"/>
      <c r="AS3538" s="4"/>
      <c r="AT3538" s="4"/>
      <c r="AU3538" s="4"/>
      <c r="AV3538" s="4"/>
      <c r="AW3538" s="4"/>
      <c r="AX3538" s="4"/>
      <c r="AY3538" s="4"/>
      <c r="AZ3538" s="4"/>
      <c r="BA3538" s="4"/>
      <c r="BB3538" s="4"/>
      <c r="BC3538" s="4"/>
      <c r="BD3538" s="4"/>
      <c r="BE3538" s="4"/>
      <c r="BF3538" s="4"/>
      <c r="BG3538" s="4"/>
      <c r="BH3538" s="4"/>
      <c r="BI3538" s="4"/>
      <c r="BJ3538" s="4"/>
      <c r="BK3538" s="4"/>
      <c r="BL3538" s="4"/>
      <c r="BM3538" s="4"/>
      <c r="BN3538" s="4"/>
      <c r="BO3538" s="4"/>
      <c r="BP3538" s="4"/>
      <c r="BQ3538" s="4"/>
      <c r="BR3538" s="4"/>
      <c r="BS3538" s="4"/>
      <c r="BT3538" s="4"/>
      <c r="BU3538" s="4"/>
      <c r="BV3538" s="4"/>
      <c r="BW3538" s="4"/>
      <c r="BZ3538" s="7"/>
      <c r="CF3538" s="7"/>
      <c r="CG3538" s="14"/>
      <c r="CH3538" s="7"/>
      <c r="CI3538" s="14"/>
      <c r="CJ3538" s="7"/>
      <c r="CK3538" s="14"/>
      <c r="CL3538" s="7"/>
      <c r="CM3538" s="14"/>
    </row>
    <row r="3539" spans="1:91" x14ac:dyDescent="0.3">
      <c r="A3539" s="10">
        <v>151</v>
      </c>
      <c r="B3539" s="36" t="s">
        <v>2259</v>
      </c>
      <c r="E3539" t="s">
        <v>953</v>
      </c>
      <c r="G3539" s="36" t="s">
        <v>8962</v>
      </c>
      <c r="K3539" s="7"/>
      <c r="L3539" s="7" t="s">
        <v>834</v>
      </c>
      <c r="M3539" s="7" t="s">
        <v>603</v>
      </c>
      <c r="N3539" s="4"/>
      <c r="O3539" s="4"/>
      <c r="P3539" s="4"/>
      <c r="Q3539" s="4"/>
      <c r="R3539" s="4"/>
      <c r="S3539" s="4"/>
      <c r="T3539" s="4"/>
      <c r="U3539" s="4"/>
      <c r="V3539" s="4"/>
      <c r="W3539" s="4"/>
      <c r="X3539" s="4"/>
      <c r="Y3539" s="4"/>
      <c r="Z3539" s="4"/>
      <c r="AA3539" s="4"/>
      <c r="AB3539" s="4"/>
      <c r="AC3539" s="4"/>
      <c r="AD3539" s="4"/>
      <c r="AE3539" s="4"/>
      <c r="AF3539" s="4"/>
      <c r="AG3539" s="4"/>
      <c r="AH3539" s="4"/>
      <c r="AI3539" s="4"/>
      <c r="AJ3539" s="4"/>
      <c r="AK3539" s="4"/>
      <c r="AL3539" s="4"/>
      <c r="AM3539" s="4"/>
      <c r="AN3539" s="4"/>
      <c r="AO3539" s="4"/>
      <c r="AP3539" s="4"/>
      <c r="AQ3539" s="4"/>
      <c r="AR3539" s="4"/>
      <c r="AS3539" s="4"/>
      <c r="AT3539" s="4"/>
      <c r="AU3539" s="4"/>
      <c r="AV3539" s="4"/>
      <c r="AW3539" s="4"/>
      <c r="AX3539" s="4"/>
      <c r="AY3539" s="4"/>
      <c r="AZ3539" s="4"/>
      <c r="BA3539" s="4"/>
      <c r="BB3539" s="4"/>
      <c r="BC3539" s="4"/>
      <c r="BD3539" s="4"/>
      <c r="BE3539" s="4"/>
      <c r="BF3539" s="4"/>
      <c r="BG3539" s="4"/>
      <c r="BH3539" s="4"/>
      <c r="BI3539" s="4"/>
      <c r="BJ3539" s="4"/>
      <c r="BK3539" s="4"/>
      <c r="BL3539" s="4"/>
      <c r="BM3539" s="4"/>
      <c r="BN3539" s="4"/>
      <c r="BO3539" s="4"/>
      <c r="BP3539" s="4"/>
      <c r="BQ3539" s="4"/>
      <c r="BR3539" s="4"/>
      <c r="BS3539" s="4"/>
      <c r="BT3539" s="4"/>
      <c r="BU3539" s="4"/>
      <c r="BV3539" s="4"/>
      <c r="BW3539" s="4"/>
      <c r="BZ3539" s="7"/>
      <c r="CF3539" s="7"/>
      <c r="CG3539" s="14"/>
      <c r="CH3539" s="7"/>
      <c r="CI3539" s="14"/>
      <c r="CJ3539" s="7"/>
      <c r="CK3539" s="14"/>
      <c r="CL3539" s="7"/>
      <c r="CM3539" s="14"/>
    </row>
    <row r="3540" spans="1:91" x14ac:dyDescent="0.3">
      <c r="A3540" s="10">
        <v>151</v>
      </c>
      <c r="B3540" s="36" t="s">
        <v>1349</v>
      </c>
      <c r="G3540" s="36" t="s">
        <v>8963</v>
      </c>
      <c r="K3540" s="7"/>
      <c r="L3540" s="7" t="s">
        <v>834</v>
      </c>
      <c r="M3540" s="7" t="s">
        <v>684</v>
      </c>
      <c r="N3540" s="4"/>
      <c r="O3540" s="4"/>
      <c r="P3540" s="4"/>
      <c r="Q3540" s="4"/>
      <c r="R3540" s="4"/>
      <c r="S3540" s="4"/>
      <c r="T3540" s="4"/>
      <c r="U3540" s="4"/>
      <c r="V3540" s="4"/>
      <c r="W3540" s="4"/>
      <c r="X3540" s="4"/>
      <c r="Y3540" s="4"/>
      <c r="Z3540" s="4"/>
      <c r="AA3540" s="4"/>
      <c r="AB3540" s="4"/>
      <c r="AC3540" s="4"/>
      <c r="AD3540" s="4"/>
      <c r="AE3540" s="4"/>
      <c r="AF3540" s="4"/>
      <c r="AG3540" s="4"/>
      <c r="AH3540" s="4"/>
      <c r="AI3540" s="4"/>
      <c r="AJ3540" s="4"/>
      <c r="AK3540" s="4"/>
      <c r="AL3540" s="4"/>
      <c r="AM3540" s="4"/>
      <c r="AN3540" s="4"/>
      <c r="AO3540" s="4"/>
      <c r="AP3540" s="4"/>
      <c r="AQ3540" s="4"/>
      <c r="AR3540" s="4"/>
      <c r="AS3540" s="4"/>
      <c r="AT3540" s="4"/>
      <c r="AU3540" s="4"/>
      <c r="AV3540" s="4"/>
      <c r="AW3540" s="4"/>
      <c r="AX3540" s="4"/>
      <c r="AY3540" s="4"/>
      <c r="AZ3540" s="4"/>
      <c r="BA3540" s="4"/>
      <c r="BB3540" s="4"/>
      <c r="BC3540" s="4"/>
      <c r="BD3540" s="4"/>
      <c r="BE3540" s="4"/>
      <c r="BF3540" s="4"/>
      <c r="BG3540" s="4"/>
      <c r="BH3540" s="4"/>
      <c r="BI3540" s="4"/>
      <c r="BJ3540" s="4"/>
      <c r="BK3540" s="4"/>
      <c r="BL3540" s="4"/>
      <c r="BM3540" s="4"/>
      <c r="BN3540" s="4"/>
      <c r="BO3540" s="4"/>
      <c r="BP3540" s="4"/>
      <c r="BQ3540" s="4"/>
      <c r="BR3540" s="4"/>
      <c r="BS3540" s="4"/>
      <c r="BT3540" s="4"/>
      <c r="BU3540" s="4"/>
      <c r="BV3540" s="4"/>
      <c r="BW3540" s="4"/>
      <c r="BZ3540" s="7"/>
      <c r="CF3540" s="7"/>
      <c r="CG3540" s="14"/>
      <c r="CH3540" s="7"/>
      <c r="CI3540" s="14"/>
      <c r="CJ3540" s="7"/>
      <c r="CK3540" s="14"/>
      <c r="CL3540" s="7"/>
      <c r="CM3540" s="14"/>
    </row>
    <row r="3541" spans="1:91" x14ac:dyDescent="0.3">
      <c r="A3541" s="10">
        <v>151</v>
      </c>
      <c r="B3541" s="36" t="s">
        <v>1025</v>
      </c>
      <c r="G3541" s="36" t="s">
        <v>8964</v>
      </c>
      <c r="K3541" s="7"/>
      <c r="L3541" s="7" t="s">
        <v>834</v>
      </c>
      <c r="M3541" s="7" t="s">
        <v>8561</v>
      </c>
      <c r="N3541" s="4"/>
      <c r="O3541" s="4"/>
      <c r="P3541" s="4"/>
      <c r="Q3541" s="4"/>
      <c r="R3541" s="4"/>
      <c r="S3541" s="4"/>
      <c r="T3541" s="4"/>
      <c r="U3541" s="4"/>
      <c r="V3541" s="4"/>
      <c r="W3541" s="4"/>
      <c r="X3541" s="4"/>
      <c r="Y3541" s="4"/>
      <c r="Z3541" s="4"/>
      <c r="AA3541" s="4"/>
      <c r="AB3541" s="4"/>
      <c r="AC3541" s="4"/>
      <c r="AD3541" s="4"/>
      <c r="AE3541" s="4"/>
      <c r="AF3541" s="4"/>
      <c r="AG3541" s="4"/>
      <c r="AH3541" s="4"/>
      <c r="AI3541" s="4"/>
      <c r="AJ3541" s="4"/>
      <c r="AK3541" s="4"/>
      <c r="AL3541" s="4"/>
      <c r="AM3541" s="4"/>
      <c r="AN3541" s="4"/>
      <c r="AO3541" s="4"/>
      <c r="AP3541" s="4"/>
      <c r="AQ3541" s="4"/>
      <c r="AR3541" s="4"/>
      <c r="AS3541" s="4"/>
      <c r="AT3541" s="4"/>
      <c r="AU3541" s="4"/>
      <c r="AV3541" s="4"/>
      <c r="AW3541" s="4"/>
      <c r="AX3541" s="4"/>
      <c r="AY3541" s="4"/>
      <c r="AZ3541" s="4"/>
      <c r="BA3541" s="4"/>
      <c r="BB3541" s="4"/>
      <c r="BC3541" s="4"/>
      <c r="BD3541" s="4"/>
      <c r="BE3541" s="4"/>
      <c r="BF3541" s="4"/>
      <c r="BG3541" s="4"/>
      <c r="BH3541" s="4"/>
      <c r="BI3541" s="4"/>
      <c r="BJ3541" s="4"/>
      <c r="BK3541" s="4"/>
      <c r="BL3541" s="4"/>
      <c r="BM3541" s="4"/>
      <c r="BN3541" s="4"/>
      <c r="BO3541" s="4"/>
      <c r="BP3541" s="4"/>
      <c r="BQ3541" s="4"/>
      <c r="BR3541" s="4"/>
      <c r="BS3541" s="4"/>
      <c r="BT3541" s="4"/>
      <c r="BU3541" s="4"/>
      <c r="BV3541" s="4"/>
      <c r="BW3541" s="4"/>
      <c r="BZ3541" s="7"/>
      <c r="CF3541" s="7"/>
      <c r="CG3541" s="14"/>
      <c r="CH3541" s="7"/>
      <c r="CI3541" s="14"/>
      <c r="CJ3541" s="7"/>
      <c r="CK3541" s="14"/>
      <c r="CL3541" s="7"/>
      <c r="CM3541" s="14"/>
    </row>
    <row r="3542" spans="1:91" x14ac:dyDescent="0.3">
      <c r="A3542" s="10">
        <v>151</v>
      </c>
      <c r="B3542" s="36" t="s">
        <v>1901</v>
      </c>
      <c r="G3542" s="36" t="s">
        <v>8965</v>
      </c>
      <c r="K3542" s="7"/>
      <c r="L3542" s="7" t="s">
        <v>834</v>
      </c>
      <c r="M3542" s="7" t="s">
        <v>609</v>
      </c>
      <c r="N3542" s="4"/>
      <c r="O3542" s="4"/>
      <c r="P3542" s="4"/>
      <c r="Q3542" s="4"/>
      <c r="R3542" s="4"/>
      <c r="S3542" s="4"/>
      <c r="T3542" s="4"/>
      <c r="U3542" s="4"/>
      <c r="V3542" s="4"/>
      <c r="W3542" s="4"/>
      <c r="X3542" s="4"/>
      <c r="Y3542" s="4"/>
      <c r="Z3542" s="4"/>
      <c r="AA3542" s="4"/>
      <c r="AB3542" s="4"/>
      <c r="AC3542" s="4"/>
      <c r="AD3542" s="4"/>
      <c r="AE3542" s="4"/>
      <c r="AF3542" s="4"/>
      <c r="AG3542" s="4"/>
      <c r="AH3542" s="4"/>
      <c r="AI3542" s="4"/>
      <c r="AJ3542" s="4"/>
      <c r="AK3542" s="4"/>
      <c r="AL3542" s="4"/>
      <c r="AM3542" s="4"/>
      <c r="AN3542" s="4"/>
      <c r="AO3542" s="4"/>
      <c r="AP3542" s="4"/>
      <c r="AQ3542" s="4"/>
      <c r="AR3542" s="4"/>
      <c r="AS3542" s="4"/>
      <c r="AT3542" s="4"/>
      <c r="AU3542" s="4"/>
      <c r="AV3542" s="4"/>
      <c r="AW3542" s="4"/>
      <c r="AX3542" s="4"/>
      <c r="AY3542" s="4"/>
      <c r="AZ3542" s="4"/>
      <c r="BA3542" s="4"/>
      <c r="BB3542" s="4"/>
      <c r="BC3542" s="4"/>
      <c r="BD3542" s="4"/>
      <c r="BE3542" s="4"/>
      <c r="BF3542" s="4"/>
      <c r="BG3542" s="4"/>
      <c r="BH3542" s="4"/>
      <c r="BI3542" s="4"/>
      <c r="BJ3542" s="4"/>
      <c r="BK3542" s="4"/>
      <c r="BL3542" s="4"/>
      <c r="BM3542" s="4"/>
      <c r="BN3542" s="4"/>
      <c r="BO3542" s="4"/>
      <c r="BP3542" s="4"/>
      <c r="BQ3542" s="4"/>
      <c r="BR3542" s="4"/>
      <c r="BS3542" s="4"/>
      <c r="BT3542" s="4"/>
      <c r="BU3542" s="4"/>
      <c r="BV3542" s="4"/>
      <c r="BW3542" s="4"/>
      <c r="BZ3542" s="7"/>
      <c r="CF3542" s="7"/>
      <c r="CG3542" s="14"/>
      <c r="CH3542" s="7"/>
      <c r="CI3542" s="14"/>
      <c r="CJ3542" s="7"/>
      <c r="CK3542" s="14"/>
      <c r="CL3542" s="7"/>
      <c r="CM3542" s="14"/>
    </row>
    <row r="3543" spans="1:91" x14ac:dyDescent="0.3">
      <c r="A3543" s="10">
        <v>151</v>
      </c>
      <c r="B3543" s="36" t="s">
        <v>860</v>
      </c>
      <c r="G3543" s="36" t="s">
        <v>8966</v>
      </c>
      <c r="K3543" s="7"/>
      <c r="L3543" s="7" t="s">
        <v>834</v>
      </c>
      <c r="M3543" s="7" t="s">
        <v>615</v>
      </c>
      <c r="N3543" s="4"/>
      <c r="O3543" s="4"/>
      <c r="P3543" s="4"/>
      <c r="Q3543" s="4"/>
      <c r="R3543" s="4"/>
      <c r="S3543" s="4"/>
      <c r="T3543" s="4"/>
      <c r="U3543" s="4"/>
      <c r="V3543" s="4"/>
      <c r="W3543" s="4"/>
      <c r="X3543" s="4"/>
      <c r="Y3543" s="4"/>
      <c r="Z3543" s="4"/>
      <c r="AA3543" s="4"/>
      <c r="AB3543" s="4"/>
      <c r="AC3543" s="4"/>
      <c r="AD3543" s="4"/>
      <c r="AE3543" s="4"/>
      <c r="AF3543" s="4"/>
      <c r="AG3543" s="4"/>
      <c r="AH3543" s="4"/>
      <c r="AI3543" s="4"/>
      <c r="AJ3543" s="4"/>
      <c r="AK3543" s="4"/>
      <c r="AL3543" s="4"/>
      <c r="AM3543" s="4"/>
      <c r="AN3543" s="4"/>
      <c r="AO3543" s="4"/>
      <c r="AP3543" s="4"/>
      <c r="AQ3543" s="4"/>
      <c r="AR3543" s="4"/>
      <c r="AS3543" s="4"/>
      <c r="AT3543" s="4"/>
      <c r="AU3543" s="4"/>
      <c r="AV3543" s="4"/>
      <c r="AW3543" s="4"/>
      <c r="AX3543" s="4"/>
      <c r="AY3543" s="4"/>
      <c r="AZ3543" s="4"/>
      <c r="BA3543" s="4"/>
      <c r="BB3543" s="4"/>
      <c r="BC3543" s="4"/>
      <c r="BD3543" s="4"/>
      <c r="BE3543" s="4"/>
      <c r="BF3543" s="4"/>
      <c r="BG3543" s="4"/>
      <c r="BH3543" s="4"/>
      <c r="BI3543" s="4"/>
      <c r="BJ3543" s="4"/>
      <c r="BK3543" s="4"/>
      <c r="BL3543" s="4"/>
      <c r="BM3543" s="4"/>
      <c r="BN3543" s="4"/>
      <c r="BO3543" s="4"/>
      <c r="BP3543" s="4"/>
      <c r="BQ3543" s="4"/>
      <c r="BR3543" s="4"/>
      <c r="BS3543" s="4"/>
      <c r="BT3543" s="4"/>
      <c r="BU3543" s="4"/>
      <c r="BV3543" s="4"/>
      <c r="BW3543" s="4"/>
      <c r="BZ3543" s="7"/>
      <c r="CF3543" s="7"/>
      <c r="CG3543" s="14"/>
      <c r="CH3543" s="7"/>
      <c r="CI3543" s="14"/>
      <c r="CJ3543" s="7"/>
      <c r="CK3543" s="14"/>
      <c r="CL3543" s="7"/>
      <c r="CM3543" s="14"/>
    </row>
    <row r="3544" spans="1:91" x14ac:dyDescent="0.3">
      <c r="A3544" s="10">
        <v>151</v>
      </c>
      <c r="B3544" s="36" t="s">
        <v>3542</v>
      </c>
      <c r="G3544" s="36" t="s">
        <v>8967</v>
      </c>
      <c r="K3544" s="7"/>
      <c r="L3544" s="7" t="s">
        <v>834</v>
      </c>
      <c r="M3544" s="7" t="s">
        <v>8561</v>
      </c>
      <c r="N3544" s="4"/>
      <c r="O3544" s="4"/>
      <c r="P3544" s="4"/>
      <c r="Q3544" s="4"/>
      <c r="R3544" s="4"/>
      <c r="S3544" s="4"/>
      <c r="T3544" s="4"/>
      <c r="U3544" s="4"/>
      <c r="V3544" s="4"/>
      <c r="W3544" s="4"/>
      <c r="X3544" s="4"/>
      <c r="Y3544" s="4"/>
      <c r="Z3544" s="4"/>
      <c r="AA3544" s="4"/>
      <c r="AB3544" s="4"/>
      <c r="AC3544" s="4"/>
      <c r="AD3544" s="4"/>
      <c r="AE3544" s="4"/>
      <c r="AF3544" s="4"/>
      <c r="AG3544" s="4"/>
      <c r="AH3544" s="4"/>
      <c r="AI3544" s="4"/>
      <c r="AJ3544" s="4"/>
      <c r="AK3544" s="4"/>
      <c r="AL3544" s="4"/>
      <c r="AM3544" s="4"/>
      <c r="AN3544" s="4"/>
      <c r="AO3544" s="4"/>
      <c r="AP3544" s="4"/>
      <c r="AQ3544" s="4"/>
      <c r="AR3544" s="4"/>
      <c r="AS3544" s="4"/>
      <c r="AT3544" s="4"/>
      <c r="AU3544" s="4"/>
      <c r="AV3544" s="4"/>
      <c r="AW3544" s="4"/>
      <c r="AX3544" s="4"/>
      <c r="AY3544" s="4"/>
      <c r="AZ3544" s="4"/>
      <c r="BA3544" s="4"/>
      <c r="BB3544" s="4"/>
      <c r="BC3544" s="4"/>
      <c r="BD3544" s="4"/>
      <c r="BE3544" s="4"/>
      <c r="BF3544" s="4"/>
      <c r="BG3544" s="4"/>
      <c r="BH3544" s="4"/>
      <c r="BI3544" s="4"/>
      <c r="BJ3544" s="4"/>
      <c r="BK3544" s="4"/>
      <c r="BL3544" s="4"/>
      <c r="BM3544" s="4"/>
      <c r="BN3544" s="4"/>
      <c r="BO3544" s="4"/>
      <c r="BP3544" s="4"/>
      <c r="BQ3544" s="4"/>
      <c r="BR3544" s="4"/>
      <c r="BS3544" s="4"/>
      <c r="BT3544" s="4"/>
      <c r="BU3544" s="4"/>
      <c r="BV3544" s="4"/>
      <c r="BW3544" s="4"/>
      <c r="BZ3544" s="7"/>
      <c r="CF3544" s="7"/>
      <c r="CG3544" s="14"/>
      <c r="CH3544" s="7"/>
      <c r="CI3544" s="14"/>
      <c r="CJ3544" s="7"/>
      <c r="CK3544" s="14"/>
      <c r="CL3544" s="7"/>
      <c r="CM3544" s="14"/>
    </row>
    <row r="3545" spans="1:91" x14ac:dyDescent="0.3">
      <c r="A3545" s="10">
        <v>151</v>
      </c>
      <c r="B3545" s="36" t="s">
        <v>860</v>
      </c>
      <c r="G3545" s="36" t="s">
        <v>854</v>
      </c>
      <c r="K3545" s="7"/>
      <c r="L3545" s="7" t="s">
        <v>834</v>
      </c>
      <c r="M3545" s="7" t="s">
        <v>618</v>
      </c>
      <c r="N3545" s="4"/>
      <c r="O3545" s="4"/>
      <c r="P3545" s="4"/>
      <c r="Q3545" s="4"/>
      <c r="R3545" s="4"/>
      <c r="S3545" s="4"/>
      <c r="T3545" s="4"/>
      <c r="U3545" s="4"/>
      <c r="V3545" s="4"/>
      <c r="W3545" s="4"/>
      <c r="X3545" s="4"/>
      <c r="Y3545" s="4"/>
      <c r="Z3545" s="4"/>
      <c r="AA3545" s="4"/>
      <c r="AB3545" s="4"/>
      <c r="AC3545" s="4"/>
      <c r="AD3545" s="4"/>
      <c r="AE3545" s="4"/>
      <c r="AF3545" s="4"/>
      <c r="AG3545" s="4"/>
      <c r="AH3545" s="4"/>
      <c r="AI3545" s="4"/>
      <c r="AJ3545" s="4"/>
      <c r="AK3545" s="4"/>
      <c r="AL3545" s="4"/>
      <c r="AM3545" s="4"/>
      <c r="AN3545" s="4"/>
      <c r="AO3545" s="4"/>
      <c r="AP3545" s="4"/>
      <c r="AQ3545" s="4"/>
      <c r="AR3545" s="4"/>
      <c r="AS3545" s="4"/>
      <c r="AT3545" s="4"/>
      <c r="AU3545" s="4"/>
      <c r="AV3545" s="4"/>
      <c r="AW3545" s="4"/>
      <c r="AX3545" s="4"/>
      <c r="AY3545" s="4"/>
      <c r="AZ3545" s="4"/>
      <c r="BA3545" s="4"/>
      <c r="BB3545" s="4"/>
      <c r="BC3545" s="4"/>
      <c r="BD3545" s="4"/>
      <c r="BE3545" s="4"/>
      <c r="BF3545" s="4"/>
      <c r="BG3545" s="4"/>
      <c r="BH3545" s="4"/>
      <c r="BI3545" s="4"/>
      <c r="BJ3545" s="4"/>
      <c r="BK3545" s="4"/>
      <c r="BL3545" s="4"/>
      <c r="BM3545" s="4"/>
      <c r="BN3545" s="4"/>
      <c r="BO3545" s="4"/>
      <c r="BP3545" s="4"/>
      <c r="BQ3545" s="4"/>
      <c r="BR3545" s="4"/>
      <c r="BS3545" s="4"/>
      <c r="BT3545" s="4"/>
      <c r="BU3545" s="4"/>
      <c r="BV3545" s="4"/>
      <c r="BW3545" s="4"/>
      <c r="BZ3545" s="7"/>
      <c r="CF3545" s="7"/>
      <c r="CG3545" s="14"/>
      <c r="CH3545" s="7"/>
      <c r="CI3545" s="14"/>
      <c r="CJ3545" s="7"/>
      <c r="CK3545" s="14"/>
      <c r="CL3545" s="7"/>
      <c r="CM3545" s="14"/>
    </row>
    <row r="3546" spans="1:91" x14ac:dyDescent="0.3">
      <c r="A3546" s="10">
        <v>151</v>
      </c>
      <c r="B3546" s="36" t="s">
        <v>2259</v>
      </c>
      <c r="E3546" t="s">
        <v>953</v>
      </c>
      <c r="G3546" s="36" t="s">
        <v>8968</v>
      </c>
      <c r="K3546" s="7"/>
      <c r="L3546" s="7" t="s">
        <v>834</v>
      </c>
      <c r="M3546" s="7" t="s">
        <v>603</v>
      </c>
      <c r="N3546" s="4"/>
      <c r="O3546" s="4"/>
      <c r="P3546" s="4"/>
      <c r="Q3546" s="4"/>
      <c r="R3546" s="4"/>
      <c r="S3546" s="4"/>
      <c r="T3546" s="4"/>
      <c r="U3546" s="4"/>
      <c r="V3546" s="4"/>
      <c r="W3546" s="4"/>
      <c r="X3546" s="4"/>
      <c r="Y3546" s="4"/>
      <c r="Z3546" s="4"/>
      <c r="AA3546" s="4"/>
      <c r="AB3546" s="4"/>
      <c r="AC3546" s="4"/>
      <c r="AD3546" s="4"/>
      <c r="AE3546" s="4"/>
      <c r="AF3546" s="4"/>
      <c r="AG3546" s="4"/>
      <c r="AH3546" s="4"/>
      <c r="AI3546" s="4"/>
      <c r="AJ3546" s="4"/>
      <c r="AK3546" s="4"/>
      <c r="AL3546" s="4"/>
      <c r="AM3546" s="4"/>
      <c r="AN3546" s="4"/>
      <c r="AO3546" s="4"/>
      <c r="AP3546" s="4"/>
      <c r="AQ3546" s="4"/>
      <c r="AR3546" s="4"/>
      <c r="AS3546" s="4"/>
      <c r="AT3546" s="4"/>
      <c r="AU3546" s="4"/>
      <c r="AV3546" s="4"/>
      <c r="AW3546" s="4"/>
      <c r="AX3546" s="4"/>
      <c r="AY3546" s="4"/>
      <c r="AZ3546" s="4"/>
      <c r="BA3546" s="4"/>
      <c r="BB3546" s="4"/>
      <c r="BC3546" s="4"/>
      <c r="BD3546" s="4"/>
      <c r="BE3546" s="4"/>
      <c r="BF3546" s="4"/>
      <c r="BG3546" s="4"/>
      <c r="BH3546" s="4"/>
      <c r="BI3546" s="4"/>
      <c r="BJ3546" s="4"/>
      <c r="BK3546" s="4"/>
      <c r="BL3546" s="4"/>
      <c r="BM3546" s="4"/>
      <c r="BN3546" s="4"/>
      <c r="BO3546" s="4"/>
      <c r="BP3546" s="4"/>
      <c r="BQ3546" s="4"/>
      <c r="BR3546" s="4"/>
      <c r="BS3546" s="4"/>
      <c r="BT3546" s="4"/>
      <c r="BU3546" s="4"/>
      <c r="BV3546" s="4"/>
      <c r="BW3546" s="4"/>
      <c r="BZ3546" s="7"/>
      <c r="CF3546" s="7"/>
      <c r="CG3546" s="14"/>
      <c r="CH3546" s="7"/>
      <c r="CI3546" s="14"/>
      <c r="CJ3546" s="7"/>
      <c r="CK3546" s="14"/>
      <c r="CL3546" s="7"/>
      <c r="CM3546" s="14"/>
    </row>
    <row r="3547" spans="1:91" x14ac:dyDescent="0.3">
      <c r="A3547" s="10">
        <v>151</v>
      </c>
      <c r="B3547" s="36" t="s">
        <v>895</v>
      </c>
      <c r="G3547" s="36" t="s">
        <v>8969</v>
      </c>
      <c r="K3547" s="7"/>
      <c r="L3547" s="7" t="s">
        <v>834</v>
      </c>
      <c r="M3547" s="7" t="s">
        <v>621</v>
      </c>
      <c r="N3547" s="4"/>
      <c r="O3547" s="4"/>
      <c r="P3547" s="4"/>
      <c r="Q3547" s="4"/>
      <c r="R3547" s="4"/>
      <c r="S3547" s="4"/>
      <c r="T3547" s="4"/>
      <c r="U3547" s="4"/>
      <c r="V3547" s="4"/>
      <c r="W3547" s="4"/>
      <c r="X3547" s="4"/>
      <c r="Y3547" s="4"/>
      <c r="Z3547" s="4"/>
      <c r="AA3547" s="4"/>
      <c r="AB3547" s="4"/>
      <c r="AC3547" s="4"/>
      <c r="AD3547" s="4"/>
      <c r="AE3547" s="4"/>
      <c r="AF3547" s="4"/>
      <c r="AG3547" s="4"/>
      <c r="AH3547" s="4"/>
      <c r="AI3547" s="4"/>
      <c r="AJ3547" s="4"/>
      <c r="AK3547" s="4"/>
      <c r="AL3547" s="4"/>
      <c r="AM3547" s="4"/>
      <c r="AN3547" s="4"/>
      <c r="AO3547" s="4"/>
      <c r="AP3547" s="4"/>
      <c r="AQ3547" s="4"/>
      <c r="AR3547" s="4"/>
      <c r="AS3547" s="4"/>
      <c r="AT3547" s="4"/>
      <c r="AU3547" s="4"/>
      <c r="AV3547" s="4"/>
      <c r="AW3547" s="4"/>
      <c r="AX3547" s="4"/>
      <c r="AY3547" s="4"/>
      <c r="AZ3547" s="4"/>
      <c r="BA3547" s="4"/>
      <c r="BB3547" s="4"/>
      <c r="BC3547" s="4"/>
      <c r="BD3547" s="4"/>
      <c r="BE3547" s="4"/>
      <c r="BF3547" s="4"/>
      <c r="BG3547" s="4"/>
      <c r="BH3547" s="4"/>
      <c r="BI3547" s="4"/>
      <c r="BJ3547" s="4"/>
      <c r="BK3547" s="4"/>
      <c r="BL3547" s="4"/>
      <c r="BM3547" s="4"/>
      <c r="BN3547" s="4"/>
      <c r="BO3547" s="4"/>
      <c r="BP3547" s="4"/>
      <c r="BQ3547" s="4"/>
      <c r="BR3547" s="4"/>
      <c r="BS3547" s="4"/>
      <c r="BT3547" s="4"/>
      <c r="BU3547" s="4"/>
      <c r="BV3547" s="4"/>
      <c r="BW3547" s="4"/>
      <c r="BZ3547" s="7"/>
      <c r="CF3547" s="7"/>
      <c r="CG3547" s="14"/>
      <c r="CH3547" s="7"/>
      <c r="CI3547" s="14"/>
      <c r="CJ3547" s="7"/>
      <c r="CK3547" s="14"/>
      <c r="CL3547" s="7"/>
      <c r="CM3547" s="14"/>
    </row>
    <row r="3548" spans="1:91" x14ac:dyDescent="0.3">
      <c r="A3548" s="10">
        <v>151</v>
      </c>
      <c r="B3548" s="36" t="s">
        <v>1058</v>
      </c>
      <c r="G3548" s="36" t="s">
        <v>8970</v>
      </c>
      <c r="K3548" s="7"/>
      <c r="L3548" s="7" t="s">
        <v>834</v>
      </c>
      <c r="M3548" s="7" t="s">
        <v>717</v>
      </c>
      <c r="N3548" s="4"/>
      <c r="O3548" s="4"/>
      <c r="P3548" s="4"/>
      <c r="Q3548" s="4"/>
      <c r="R3548" s="4"/>
      <c r="S3548" s="4"/>
      <c r="T3548" s="4"/>
      <c r="U3548" s="4"/>
      <c r="V3548" s="4"/>
      <c r="W3548" s="4"/>
      <c r="X3548" s="4"/>
      <c r="Y3548" s="4"/>
      <c r="Z3548" s="4"/>
      <c r="AA3548" s="4"/>
      <c r="AB3548" s="4"/>
      <c r="AC3548" s="4"/>
      <c r="AD3548" s="4"/>
      <c r="AE3548" s="4"/>
      <c r="AF3548" s="4"/>
      <c r="AG3548" s="4"/>
      <c r="AH3548" s="4"/>
      <c r="AI3548" s="4"/>
      <c r="AJ3548" s="4"/>
      <c r="AK3548" s="4"/>
      <c r="AL3548" s="4"/>
      <c r="AM3548" s="4"/>
      <c r="AN3548" s="4"/>
      <c r="AO3548" s="4"/>
      <c r="AP3548" s="4"/>
      <c r="AQ3548" s="4"/>
      <c r="AR3548" s="4"/>
      <c r="AS3548" s="4"/>
      <c r="AT3548" s="4"/>
      <c r="AU3548" s="4"/>
      <c r="AV3548" s="4"/>
      <c r="AW3548" s="4"/>
      <c r="AX3548" s="4"/>
      <c r="AY3548" s="4"/>
      <c r="AZ3548" s="4"/>
      <c r="BA3548" s="4"/>
      <c r="BB3548" s="4"/>
      <c r="BC3548" s="4"/>
      <c r="BD3548" s="4"/>
      <c r="BE3548" s="4"/>
      <c r="BF3548" s="4"/>
      <c r="BG3548" s="4"/>
      <c r="BH3548" s="4"/>
      <c r="BI3548" s="4"/>
      <c r="BJ3548" s="4"/>
      <c r="BK3548" s="4"/>
      <c r="BL3548" s="4"/>
      <c r="BM3548" s="4"/>
      <c r="BN3548" s="4"/>
      <c r="BO3548" s="4"/>
      <c r="BP3548" s="4"/>
      <c r="BQ3548" s="4"/>
      <c r="BR3548" s="4"/>
      <c r="BS3548" s="4"/>
      <c r="BT3548" s="4"/>
      <c r="BU3548" s="4"/>
      <c r="BV3548" s="4"/>
      <c r="BW3548" s="4"/>
      <c r="BZ3548" s="7"/>
      <c r="CF3548" s="7"/>
      <c r="CG3548" s="14"/>
      <c r="CH3548" s="7"/>
      <c r="CI3548" s="14"/>
      <c r="CJ3548" s="7"/>
      <c r="CK3548" s="14"/>
      <c r="CL3548" s="7"/>
      <c r="CM3548" s="14"/>
    </row>
    <row r="3549" spans="1:91" x14ac:dyDescent="0.3">
      <c r="A3549" s="10">
        <v>151</v>
      </c>
      <c r="B3549" s="36" t="s">
        <v>863</v>
      </c>
      <c r="G3549" s="36" t="s">
        <v>8971</v>
      </c>
      <c r="K3549" s="7"/>
      <c r="L3549" s="7" t="s">
        <v>834</v>
      </c>
      <c r="M3549" s="7" t="s">
        <v>696</v>
      </c>
      <c r="N3549" s="4"/>
      <c r="O3549" s="4"/>
      <c r="P3549" s="4"/>
      <c r="Q3549" s="4"/>
      <c r="R3549" s="4"/>
      <c r="S3549" s="4"/>
      <c r="T3549" s="4"/>
      <c r="U3549" s="4"/>
      <c r="V3549" s="4"/>
      <c r="W3549" s="4"/>
      <c r="X3549" s="4"/>
      <c r="Y3549" s="4"/>
      <c r="Z3549" s="4"/>
      <c r="AA3549" s="4"/>
      <c r="AB3549" s="4"/>
      <c r="AC3549" s="4"/>
      <c r="AD3549" s="4"/>
      <c r="AE3549" s="4"/>
      <c r="AF3549" s="4"/>
      <c r="AG3549" s="4"/>
      <c r="AH3549" s="4"/>
      <c r="AI3549" s="4"/>
      <c r="AJ3549" s="4"/>
      <c r="AK3549" s="4"/>
      <c r="AL3549" s="4"/>
      <c r="AM3549" s="4"/>
      <c r="AN3549" s="4"/>
      <c r="AO3549" s="4"/>
      <c r="AP3549" s="4"/>
      <c r="AQ3549" s="4"/>
      <c r="AR3549" s="4"/>
      <c r="AS3549" s="4"/>
      <c r="AT3549" s="4"/>
      <c r="AU3549" s="4"/>
      <c r="AV3549" s="4"/>
      <c r="AW3549" s="4"/>
      <c r="AX3549" s="4"/>
      <c r="AY3549" s="4"/>
      <c r="AZ3549" s="4"/>
      <c r="BA3549" s="4"/>
      <c r="BB3549" s="4"/>
      <c r="BC3549" s="4"/>
      <c r="BD3549" s="4"/>
      <c r="BE3549" s="4"/>
      <c r="BF3549" s="4"/>
      <c r="BG3549" s="4"/>
      <c r="BH3549" s="4"/>
      <c r="BI3549" s="4"/>
      <c r="BJ3549" s="4"/>
      <c r="BK3549" s="4"/>
      <c r="BL3549" s="4"/>
      <c r="BM3549" s="4"/>
      <c r="BN3549" s="4"/>
      <c r="BO3549" s="4"/>
      <c r="BP3549" s="4"/>
      <c r="BQ3549" s="4"/>
      <c r="BR3549" s="4"/>
      <c r="BS3549" s="4"/>
      <c r="BT3549" s="4"/>
      <c r="BU3549" s="4"/>
      <c r="BV3549" s="4"/>
      <c r="BW3549" s="4"/>
      <c r="BZ3549" s="7"/>
      <c r="CF3549" s="7"/>
      <c r="CG3549" s="14"/>
      <c r="CH3549" s="7"/>
      <c r="CI3549" s="14"/>
      <c r="CJ3549" s="7"/>
      <c r="CK3549" s="14"/>
      <c r="CL3549" s="7"/>
      <c r="CM3549" s="14"/>
    </row>
    <row r="3550" spans="1:91" x14ac:dyDescent="0.3">
      <c r="A3550" s="10">
        <v>151</v>
      </c>
      <c r="B3550" s="36" t="s">
        <v>8972</v>
      </c>
      <c r="E3550" t="s">
        <v>8620</v>
      </c>
      <c r="G3550" s="36" t="s">
        <v>8973</v>
      </c>
      <c r="K3550" s="7"/>
      <c r="L3550" s="7" t="s">
        <v>834</v>
      </c>
      <c r="M3550" s="7" t="s">
        <v>8620</v>
      </c>
      <c r="N3550" s="4"/>
      <c r="O3550" s="4"/>
      <c r="P3550" s="4"/>
      <c r="Q3550" s="4"/>
      <c r="R3550" s="4"/>
      <c r="S3550" s="4"/>
      <c r="T3550" s="4"/>
      <c r="U3550" s="4"/>
      <c r="V3550" s="4"/>
      <c r="W3550" s="4"/>
      <c r="X3550" s="4"/>
      <c r="Y3550" s="4"/>
      <c r="Z3550" s="4"/>
      <c r="AA3550" s="4"/>
      <c r="AB3550" s="4"/>
      <c r="AC3550" s="4"/>
      <c r="AD3550" s="4"/>
      <c r="AE3550" s="4"/>
      <c r="AF3550" s="4"/>
      <c r="AG3550" s="4"/>
      <c r="AH3550" s="4"/>
      <c r="AI3550" s="4"/>
      <c r="AJ3550" s="4"/>
      <c r="AK3550" s="4"/>
      <c r="AL3550" s="4"/>
      <c r="AM3550" s="4"/>
      <c r="AN3550" s="4"/>
      <c r="AO3550" s="4"/>
      <c r="AP3550" s="4"/>
      <c r="AQ3550" s="4"/>
      <c r="AR3550" s="4"/>
      <c r="AS3550" s="4"/>
      <c r="AT3550" s="4"/>
      <c r="AU3550" s="4"/>
      <c r="AV3550" s="4"/>
      <c r="AW3550" s="4"/>
      <c r="AX3550" s="4"/>
      <c r="AY3550" s="4"/>
      <c r="AZ3550" s="4"/>
      <c r="BA3550" s="4"/>
      <c r="BB3550" s="4"/>
      <c r="BC3550" s="4"/>
      <c r="BD3550" s="4"/>
      <c r="BE3550" s="4"/>
      <c r="BF3550" s="4"/>
      <c r="BG3550" s="4"/>
      <c r="BH3550" s="4"/>
      <c r="BI3550" s="4"/>
      <c r="BJ3550" s="4"/>
      <c r="BK3550" s="4"/>
      <c r="BL3550" s="4"/>
      <c r="BM3550" s="4"/>
      <c r="BN3550" s="4"/>
      <c r="BO3550" s="4"/>
      <c r="BP3550" s="4"/>
      <c r="BQ3550" s="4"/>
      <c r="BR3550" s="4"/>
      <c r="BS3550" s="4"/>
      <c r="BT3550" s="4"/>
      <c r="BU3550" s="4"/>
      <c r="BV3550" s="4"/>
      <c r="BW3550" s="4"/>
      <c r="BZ3550" s="7"/>
      <c r="CF3550" s="7"/>
      <c r="CG3550" s="14"/>
      <c r="CH3550" s="7"/>
      <c r="CI3550" s="14"/>
      <c r="CJ3550" s="7"/>
      <c r="CK3550" s="14"/>
      <c r="CL3550" s="7"/>
      <c r="CM3550" s="14"/>
    </row>
    <row r="3551" spans="1:91" x14ac:dyDescent="0.3">
      <c r="A3551" s="10">
        <v>151</v>
      </c>
      <c r="B3551" s="36" t="s">
        <v>2180</v>
      </c>
      <c r="G3551" s="36" t="s">
        <v>8974</v>
      </c>
      <c r="K3551" s="7"/>
      <c r="L3551" s="7" t="s">
        <v>834</v>
      </c>
      <c r="M3551" s="7" t="s">
        <v>615</v>
      </c>
      <c r="N3551" s="4"/>
      <c r="O3551" s="4"/>
      <c r="P3551" s="4"/>
      <c r="Q3551" s="4"/>
      <c r="R3551" s="4"/>
      <c r="S3551" s="4"/>
      <c r="T3551" s="4"/>
      <c r="U3551" s="4"/>
      <c r="V3551" s="4"/>
      <c r="W3551" s="4"/>
      <c r="X3551" s="4"/>
      <c r="Y3551" s="4"/>
      <c r="Z3551" s="4"/>
      <c r="AA3551" s="4"/>
      <c r="AB3551" s="4"/>
      <c r="AC3551" s="4"/>
      <c r="AD3551" s="4"/>
      <c r="AE3551" s="4"/>
      <c r="AF3551" s="4"/>
      <c r="AG3551" s="4"/>
      <c r="AH3551" s="4"/>
      <c r="AI3551" s="4"/>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4"/>
      <c r="BH3551" s="4"/>
      <c r="BI3551" s="4"/>
      <c r="BJ3551" s="4"/>
      <c r="BK3551" s="4"/>
      <c r="BL3551" s="4"/>
      <c r="BM3551" s="4"/>
      <c r="BN3551" s="4"/>
      <c r="BO3551" s="4"/>
      <c r="BP3551" s="4"/>
      <c r="BQ3551" s="4"/>
      <c r="BR3551" s="4"/>
      <c r="BS3551" s="4"/>
      <c r="BT3551" s="4"/>
      <c r="BU3551" s="4"/>
      <c r="BV3551" s="4"/>
      <c r="BW3551" s="4"/>
      <c r="BZ3551" s="7"/>
      <c r="CF3551" s="7"/>
      <c r="CG3551" s="14"/>
      <c r="CH3551" s="7"/>
      <c r="CI3551" s="14"/>
      <c r="CJ3551" s="7"/>
      <c r="CK3551" s="14"/>
      <c r="CL3551" s="7"/>
      <c r="CM3551" s="14"/>
    </row>
    <row r="3552" spans="1:91" x14ac:dyDescent="0.3">
      <c r="A3552" s="10">
        <v>151</v>
      </c>
      <c r="B3552" s="36" t="s">
        <v>860</v>
      </c>
      <c r="G3552" s="36" t="s">
        <v>8975</v>
      </c>
      <c r="K3552" s="7"/>
      <c r="L3552" s="7" t="s">
        <v>834</v>
      </c>
      <c r="M3552" s="7" t="s">
        <v>8561</v>
      </c>
      <c r="N3552" s="4"/>
      <c r="O3552" s="4"/>
      <c r="P3552" s="4"/>
      <c r="Q3552" s="4"/>
      <c r="R3552" s="4"/>
      <c r="S3552" s="4"/>
      <c r="T3552" s="4"/>
      <c r="U3552" s="4"/>
      <c r="V3552" s="4"/>
      <c r="W3552" s="4"/>
      <c r="X3552" s="4"/>
      <c r="Y3552" s="4"/>
      <c r="Z3552" s="4"/>
      <c r="AA3552" s="4"/>
      <c r="AB3552" s="4"/>
      <c r="AC3552" s="4"/>
      <c r="AD3552" s="4"/>
      <c r="AE3552" s="4"/>
      <c r="AF3552" s="4"/>
      <c r="AG3552" s="4"/>
      <c r="AH3552" s="4"/>
      <c r="AI3552" s="4"/>
      <c r="AJ3552" s="4"/>
      <c r="AK3552" s="4"/>
      <c r="AL3552" s="4"/>
      <c r="AM3552" s="4"/>
      <c r="AN3552" s="4"/>
      <c r="AO3552" s="4"/>
      <c r="AP3552" s="4"/>
      <c r="AQ3552" s="4"/>
      <c r="AR3552" s="4"/>
      <c r="AS3552" s="4"/>
      <c r="AT3552" s="4"/>
      <c r="AU3552" s="4"/>
      <c r="AV3552" s="4"/>
      <c r="AW3552" s="4"/>
      <c r="AX3552" s="4"/>
      <c r="AY3552" s="4"/>
      <c r="AZ3552" s="4"/>
      <c r="BA3552" s="4"/>
      <c r="BB3552" s="4"/>
      <c r="BC3552" s="4"/>
      <c r="BD3552" s="4"/>
      <c r="BE3552" s="4"/>
      <c r="BF3552" s="4"/>
      <c r="BG3552" s="4"/>
      <c r="BH3552" s="4"/>
      <c r="BI3552" s="4"/>
      <c r="BJ3552" s="4"/>
      <c r="BK3552" s="4"/>
      <c r="BL3552" s="4"/>
      <c r="BM3552" s="4"/>
      <c r="BN3552" s="4"/>
      <c r="BO3552" s="4"/>
      <c r="BP3552" s="4"/>
      <c r="BQ3552" s="4"/>
      <c r="BR3552" s="4"/>
      <c r="BS3552" s="4"/>
      <c r="BT3552" s="4"/>
      <c r="BU3552" s="4"/>
      <c r="BV3552" s="4"/>
      <c r="BW3552" s="4"/>
      <c r="BZ3552" s="7"/>
      <c r="CF3552" s="7"/>
      <c r="CG3552" s="14"/>
      <c r="CH3552" s="7"/>
      <c r="CI3552" s="14"/>
      <c r="CJ3552" s="7"/>
      <c r="CK3552" s="14"/>
      <c r="CL3552" s="7"/>
      <c r="CM3552" s="14"/>
    </row>
    <row r="3553" spans="1:91" x14ac:dyDescent="0.3">
      <c r="A3553" s="10">
        <v>151</v>
      </c>
      <c r="B3553" s="36" t="s">
        <v>863</v>
      </c>
      <c r="G3553" s="36" t="s">
        <v>8976</v>
      </c>
      <c r="K3553" s="7"/>
      <c r="L3553" s="7" t="s">
        <v>834</v>
      </c>
      <c r="M3553" s="7" t="s">
        <v>5184</v>
      </c>
      <c r="N3553" s="4"/>
      <c r="O3553" s="4"/>
      <c r="P3553" s="4"/>
      <c r="Q3553" s="4"/>
      <c r="R3553" s="4"/>
      <c r="S3553" s="4"/>
      <c r="T3553" s="4"/>
      <c r="U3553" s="4"/>
      <c r="V3553" s="4"/>
      <c r="W3553" s="4"/>
      <c r="X3553" s="4"/>
      <c r="Y3553" s="4"/>
      <c r="Z3553" s="4"/>
      <c r="AA3553" s="4"/>
      <c r="AB3553" s="4"/>
      <c r="AC3553" s="4"/>
      <c r="AD3553" s="4"/>
      <c r="AE3553" s="4"/>
      <c r="AF3553" s="4"/>
      <c r="AG3553" s="4"/>
      <c r="AH3553" s="4"/>
      <c r="AI3553" s="4"/>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4"/>
      <c r="BH3553" s="4"/>
      <c r="BI3553" s="4"/>
      <c r="BJ3553" s="4"/>
      <c r="BK3553" s="4"/>
      <c r="BL3553" s="4"/>
      <c r="BM3553" s="4"/>
      <c r="BN3553" s="4"/>
      <c r="BO3553" s="4"/>
      <c r="BP3553" s="4"/>
      <c r="BQ3553" s="4"/>
      <c r="BR3553" s="4"/>
      <c r="BS3553" s="4"/>
      <c r="BT3553" s="4"/>
      <c r="BU3553" s="4"/>
      <c r="BV3553" s="4"/>
      <c r="BW3553" s="4"/>
      <c r="BZ3553" s="7"/>
      <c r="CF3553" s="7"/>
      <c r="CG3553" s="14"/>
      <c r="CH3553" s="7"/>
      <c r="CI3553" s="14"/>
      <c r="CJ3553" s="7"/>
      <c r="CK3553" s="14"/>
      <c r="CL3553" s="7"/>
      <c r="CM3553" s="14"/>
    </row>
    <row r="3554" spans="1:91" x14ac:dyDescent="0.3">
      <c r="A3554" s="10">
        <v>151</v>
      </c>
      <c r="B3554" s="36" t="s">
        <v>1176</v>
      </c>
      <c r="G3554" s="36" t="s">
        <v>8977</v>
      </c>
      <c r="K3554" s="7"/>
      <c r="L3554" s="7" t="s">
        <v>834</v>
      </c>
      <c r="M3554" s="7" t="s">
        <v>624</v>
      </c>
      <c r="N3554" s="4"/>
      <c r="O3554" s="4"/>
      <c r="P3554" s="4"/>
      <c r="Q3554" s="4"/>
      <c r="R3554" s="4"/>
      <c r="S3554" s="4"/>
      <c r="T3554" s="4"/>
      <c r="U3554" s="4"/>
      <c r="V3554" s="4"/>
      <c r="W3554" s="4"/>
      <c r="X3554" s="4"/>
      <c r="Y3554" s="4"/>
      <c r="Z3554" s="4"/>
      <c r="AA3554" s="4"/>
      <c r="AB3554" s="4"/>
      <c r="AC3554" s="4"/>
      <c r="AD3554" s="4"/>
      <c r="AE3554" s="4"/>
      <c r="AF3554" s="4"/>
      <c r="AG3554" s="4"/>
      <c r="AH3554" s="4"/>
      <c r="AI3554" s="4"/>
      <c r="AJ3554" s="4"/>
      <c r="AK3554" s="4"/>
      <c r="AL3554" s="4"/>
      <c r="AM3554" s="4"/>
      <c r="AN3554" s="4"/>
      <c r="AO3554" s="4"/>
      <c r="AP3554" s="4"/>
      <c r="AQ3554" s="4"/>
      <c r="AR3554" s="4"/>
      <c r="AS3554" s="4"/>
      <c r="AT3554" s="4"/>
      <c r="AU3554" s="4"/>
      <c r="AV3554" s="4"/>
      <c r="AW3554" s="4"/>
      <c r="AX3554" s="4"/>
      <c r="AY3554" s="4"/>
      <c r="AZ3554" s="4"/>
      <c r="BA3554" s="4"/>
      <c r="BB3554" s="4"/>
      <c r="BC3554" s="4"/>
      <c r="BD3554" s="4"/>
      <c r="BE3554" s="4"/>
      <c r="BF3554" s="4"/>
      <c r="BG3554" s="4"/>
      <c r="BH3554" s="4"/>
      <c r="BI3554" s="4"/>
      <c r="BJ3554" s="4"/>
      <c r="BK3554" s="4"/>
      <c r="BL3554" s="4"/>
      <c r="BM3554" s="4"/>
      <c r="BN3554" s="4"/>
      <c r="BO3554" s="4"/>
      <c r="BP3554" s="4"/>
      <c r="BQ3554" s="4"/>
      <c r="BR3554" s="4"/>
      <c r="BS3554" s="4"/>
      <c r="BT3554" s="4"/>
      <c r="BU3554" s="4"/>
      <c r="BV3554" s="4"/>
      <c r="BW3554" s="4"/>
      <c r="BZ3554" s="7"/>
      <c r="CF3554" s="7"/>
      <c r="CG3554" s="14"/>
      <c r="CH3554" s="7"/>
      <c r="CI3554" s="14"/>
      <c r="CJ3554" s="7"/>
      <c r="CK3554" s="14"/>
      <c r="CL3554" s="7"/>
      <c r="CM3554" s="14"/>
    </row>
    <row r="3555" spans="1:91" x14ac:dyDescent="0.3">
      <c r="A3555" s="10">
        <v>151</v>
      </c>
      <c r="B3555" s="36" t="s">
        <v>1058</v>
      </c>
      <c r="G3555" s="36" t="s">
        <v>8978</v>
      </c>
      <c r="K3555" s="7"/>
      <c r="L3555" s="7" t="s">
        <v>834</v>
      </c>
      <c r="M3555" s="7" t="s">
        <v>696</v>
      </c>
      <c r="N3555" s="4"/>
      <c r="O3555" s="4"/>
      <c r="P3555" s="4"/>
      <c r="Q3555" s="4"/>
      <c r="R3555" s="4"/>
      <c r="S3555" s="4"/>
      <c r="T3555" s="4"/>
      <c r="U3555" s="4"/>
      <c r="V3555" s="4"/>
      <c r="W3555" s="4"/>
      <c r="X3555" s="4"/>
      <c r="Y3555" s="4"/>
      <c r="Z3555" s="4"/>
      <c r="AA3555" s="4"/>
      <c r="AB3555" s="4"/>
      <c r="AC3555" s="4"/>
      <c r="AD3555" s="4"/>
      <c r="AE3555" s="4"/>
      <c r="AF3555" s="4"/>
      <c r="AG3555" s="4"/>
      <c r="AH3555" s="4"/>
      <c r="AI3555" s="4"/>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4"/>
      <c r="BH3555" s="4"/>
      <c r="BI3555" s="4"/>
      <c r="BJ3555" s="4"/>
      <c r="BK3555" s="4"/>
      <c r="BL3555" s="4"/>
      <c r="BM3555" s="4"/>
      <c r="BN3555" s="4"/>
      <c r="BO3555" s="4"/>
      <c r="BP3555" s="4"/>
      <c r="BQ3555" s="4"/>
      <c r="BR3555" s="4"/>
      <c r="BS3555" s="4"/>
      <c r="BT3555" s="4"/>
      <c r="BU3555" s="4"/>
      <c r="BV3555" s="4"/>
      <c r="BW3555" s="4"/>
      <c r="BZ3555" s="7"/>
      <c r="CF3555" s="7"/>
      <c r="CG3555" s="14"/>
      <c r="CH3555" s="7"/>
      <c r="CI3555" s="14"/>
      <c r="CJ3555" s="7"/>
      <c r="CK3555" s="14"/>
      <c r="CL3555" s="7"/>
      <c r="CM3555" s="14"/>
    </row>
    <row r="3556" spans="1:91" x14ac:dyDescent="0.3">
      <c r="A3556" s="10">
        <v>151</v>
      </c>
      <c r="B3556" s="36" t="s">
        <v>1025</v>
      </c>
      <c r="G3556" s="36" t="s">
        <v>8979</v>
      </c>
      <c r="K3556" s="7"/>
      <c r="L3556" s="7" t="s">
        <v>834</v>
      </c>
      <c r="M3556" s="7" t="s">
        <v>669</v>
      </c>
      <c r="N3556" s="4"/>
      <c r="O3556" s="4"/>
      <c r="P3556" s="4"/>
      <c r="Q3556" s="4"/>
      <c r="R3556" s="4"/>
      <c r="S3556" s="4"/>
      <c r="T3556" s="4"/>
      <c r="U3556" s="4"/>
      <c r="V3556" s="4"/>
      <c r="W3556" s="4"/>
      <c r="X3556" s="4"/>
      <c r="Y3556" s="4"/>
      <c r="Z3556" s="4"/>
      <c r="AA3556" s="4"/>
      <c r="AB3556" s="4"/>
      <c r="AC3556" s="4"/>
      <c r="AD3556" s="4"/>
      <c r="AE3556" s="4"/>
      <c r="AF3556" s="4"/>
      <c r="AG3556" s="4"/>
      <c r="AH3556" s="4"/>
      <c r="AI3556" s="4"/>
      <c r="AJ3556" s="4"/>
      <c r="AK3556" s="4"/>
      <c r="AL3556" s="4"/>
      <c r="AM3556" s="4"/>
      <c r="AN3556" s="4"/>
      <c r="AO3556" s="4"/>
      <c r="AP3556" s="4"/>
      <c r="AQ3556" s="4"/>
      <c r="AR3556" s="4"/>
      <c r="AS3556" s="4"/>
      <c r="AT3556" s="4"/>
      <c r="AU3556" s="4"/>
      <c r="AV3556" s="4"/>
      <c r="AW3556" s="4"/>
      <c r="AX3556" s="4"/>
      <c r="AY3556" s="4"/>
      <c r="AZ3556" s="4"/>
      <c r="BA3556" s="4"/>
      <c r="BB3556" s="4"/>
      <c r="BC3556" s="4"/>
      <c r="BD3556" s="4"/>
      <c r="BE3556" s="4"/>
      <c r="BF3556" s="4"/>
      <c r="BG3556" s="4"/>
      <c r="BH3556" s="4"/>
      <c r="BI3556" s="4"/>
      <c r="BJ3556" s="4"/>
      <c r="BK3556" s="4"/>
      <c r="BL3556" s="4"/>
      <c r="BM3556" s="4"/>
      <c r="BN3556" s="4"/>
      <c r="BO3556" s="4"/>
      <c r="BP3556" s="4"/>
      <c r="BQ3556" s="4"/>
      <c r="BR3556" s="4"/>
      <c r="BS3556" s="4"/>
      <c r="BT3556" s="4"/>
      <c r="BU3556" s="4"/>
      <c r="BV3556" s="4"/>
      <c r="BW3556" s="4"/>
      <c r="BZ3556" s="7"/>
      <c r="CF3556" s="7"/>
      <c r="CG3556" s="14"/>
      <c r="CH3556" s="7"/>
      <c r="CI3556" s="14"/>
      <c r="CJ3556" s="7"/>
      <c r="CK3556" s="14"/>
      <c r="CL3556" s="7"/>
      <c r="CM3556" s="14"/>
    </row>
    <row r="3557" spans="1:91" x14ac:dyDescent="0.3">
      <c r="A3557" s="10">
        <v>151</v>
      </c>
      <c r="B3557" s="36" t="s">
        <v>2259</v>
      </c>
      <c r="G3557" s="36" t="s">
        <v>8980</v>
      </c>
      <c r="K3557" s="7"/>
      <c r="L3557" s="7" t="s">
        <v>834</v>
      </c>
      <c r="M3557" s="7" t="s">
        <v>8561</v>
      </c>
      <c r="N3557" s="4"/>
      <c r="O3557" s="4"/>
      <c r="P3557" s="4"/>
      <c r="Q3557" s="4"/>
      <c r="R3557" s="4"/>
      <c r="S3557" s="4"/>
      <c r="T3557" s="4"/>
      <c r="U3557" s="4"/>
      <c r="V3557" s="4"/>
      <c r="W3557" s="4"/>
      <c r="X3557" s="4"/>
      <c r="Y3557" s="4"/>
      <c r="Z3557" s="4"/>
      <c r="AA3557" s="4"/>
      <c r="AB3557" s="4"/>
      <c r="AC3557" s="4"/>
      <c r="AD3557" s="4"/>
      <c r="AE3557" s="4"/>
      <c r="AF3557" s="4"/>
      <c r="AG3557" s="4"/>
      <c r="AH3557" s="4"/>
      <c r="AI3557" s="4"/>
      <c r="AJ3557" s="4"/>
      <c r="AK3557" s="4"/>
      <c r="AL3557" s="4"/>
      <c r="AM3557" s="4"/>
      <c r="AN3557" s="4"/>
      <c r="AO3557" s="4"/>
      <c r="AP3557" s="4"/>
      <c r="AQ3557" s="4"/>
      <c r="AR3557" s="4"/>
      <c r="AS3557" s="4"/>
      <c r="AT3557" s="4"/>
      <c r="AU3557" s="4"/>
      <c r="AV3557" s="4"/>
      <c r="AW3557" s="4"/>
      <c r="AX3557" s="4"/>
      <c r="AY3557" s="4"/>
      <c r="AZ3557" s="4"/>
      <c r="BA3557" s="4"/>
      <c r="BB3557" s="4"/>
      <c r="BC3557" s="4"/>
      <c r="BD3557" s="4"/>
      <c r="BE3557" s="4"/>
      <c r="BF3557" s="4"/>
      <c r="BG3557" s="4"/>
      <c r="BH3557" s="4"/>
      <c r="BI3557" s="4"/>
      <c r="BJ3557" s="4"/>
      <c r="BK3557" s="4"/>
      <c r="BL3557" s="4"/>
      <c r="BM3557" s="4"/>
      <c r="BN3557" s="4"/>
      <c r="BO3557" s="4"/>
      <c r="BP3557" s="4"/>
      <c r="BQ3557" s="4"/>
      <c r="BR3557" s="4"/>
      <c r="BS3557" s="4"/>
      <c r="BT3557" s="4"/>
      <c r="BU3557" s="4"/>
      <c r="BV3557" s="4"/>
      <c r="BW3557" s="4"/>
      <c r="BZ3557" s="7"/>
      <c r="CF3557" s="7"/>
      <c r="CG3557" s="14"/>
      <c r="CH3557" s="7"/>
      <c r="CI3557" s="14"/>
      <c r="CJ3557" s="7"/>
      <c r="CK3557" s="14"/>
      <c r="CL3557" s="7"/>
      <c r="CM3557" s="14"/>
    </row>
    <row r="3558" spans="1:91" x14ac:dyDescent="0.3">
      <c r="A3558" s="10">
        <v>151</v>
      </c>
      <c r="B3558" s="36" t="s">
        <v>1058</v>
      </c>
      <c r="G3558" s="36" t="s">
        <v>8981</v>
      </c>
      <c r="K3558" s="7"/>
      <c r="L3558" s="7" t="s">
        <v>834</v>
      </c>
      <c r="M3558" s="7" t="s">
        <v>624</v>
      </c>
      <c r="N3558" s="4"/>
      <c r="O3558" s="4"/>
      <c r="P3558" s="4"/>
      <c r="Q3558" s="4"/>
      <c r="R3558" s="4"/>
      <c r="S3558" s="4"/>
      <c r="T3558" s="4"/>
      <c r="U3558" s="4"/>
      <c r="V3558" s="4"/>
      <c r="W3558" s="4"/>
      <c r="X3558" s="4"/>
      <c r="Y3558" s="4"/>
      <c r="Z3558" s="4"/>
      <c r="AA3558" s="4"/>
      <c r="AB3558" s="4"/>
      <c r="AC3558" s="4"/>
      <c r="AD3558" s="4"/>
      <c r="AE3558" s="4"/>
      <c r="AF3558" s="4"/>
      <c r="AG3558" s="4"/>
      <c r="AH3558" s="4"/>
      <c r="AI3558" s="4"/>
      <c r="AJ3558" s="4"/>
      <c r="AK3558" s="4"/>
      <c r="AL3558" s="4"/>
      <c r="AM3558" s="4"/>
      <c r="AN3558" s="4"/>
      <c r="AO3558" s="4"/>
      <c r="AP3558" s="4"/>
      <c r="AQ3558" s="4"/>
      <c r="AR3558" s="4"/>
      <c r="AS3558" s="4"/>
      <c r="AT3558" s="4"/>
      <c r="AU3558" s="4"/>
      <c r="AV3558" s="4"/>
      <c r="AW3558" s="4"/>
      <c r="AX3558" s="4"/>
      <c r="AY3558" s="4"/>
      <c r="AZ3558" s="4"/>
      <c r="BA3558" s="4"/>
      <c r="BB3558" s="4"/>
      <c r="BC3558" s="4"/>
      <c r="BD3558" s="4"/>
      <c r="BE3558" s="4"/>
      <c r="BF3558" s="4"/>
      <c r="BG3558" s="4"/>
      <c r="BH3558" s="4"/>
      <c r="BI3558" s="4"/>
      <c r="BJ3558" s="4"/>
      <c r="BK3558" s="4"/>
      <c r="BL3558" s="4"/>
      <c r="BM3558" s="4"/>
      <c r="BN3558" s="4"/>
      <c r="BO3558" s="4"/>
      <c r="BP3558" s="4"/>
      <c r="BQ3558" s="4"/>
      <c r="BR3558" s="4"/>
      <c r="BS3558" s="4"/>
      <c r="BT3558" s="4"/>
      <c r="BU3558" s="4"/>
      <c r="BV3558" s="4"/>
      <c r="BW3558" s="4"/>
      <c r="BZ3558" s="7"/>
      <c r="CF3558" s="7"/>
      <c r="CG3558" s="14"/>
      <c r="CH3558" s="7"/>
      <c r="CI3558" s="14"/>
      <c r="CJ3558" s="7"/>
      <c r="CK3558" s="14"/>
      <c r="CL3558" s="7"/>
      <c r="CM3558" s="14"/>
    </row>
    <row r="3559" spans="1:91" x14ac:dyDescent="0.3">
      <c r="A3559" s="10">
        <v>151</v>
      </c>
      <c r="B3559" s="36" t="s">
        <v>1058</v>
      </c>
      <c r="G3559" s="36" t="s">
        <v>8982</v>
      </c>
      <c r="K3559" s="7"/>
      <c r="L3559" s="7" t="s">
        <v>834</v>
      </c>
      <c r="M3559" s="7" t="s">
        <v>624</v>
      </c>
      <c r="N3559" s="4"/>
      <c r="O3559" s="4"/>
      <c r="P3559" s="4"/>
      <c r="Q3559" s="4"/>
      <c r="R3559" s="4"/>
      <c r="S3559" s="4"/>
      <c r="T3559" s="4"/>
      <c r="U3559" s="4"/>
      <c r="V3559" s="4"/>
      <c r="W3559" s="4"/>
      <c r="X3559" s="4"/>
      <c r="Y3559" s="4"/>
      <c r="Z3559" s="4"/>
      <c r="AA3559" s="4"/>
      <c r="AB3559" s="4"/>
      <c r="AC3559" s="4"/>
      <c r="AD3559" s="4"/>
      <c r="AE3559" s="4"/>
      <c r="AF3559" s="4"/>
      <c r="AG3559" s="4"/>
      <c r="AH3559" s="4"/>
      <c r="AI3559" s="4"/>
      <c r="AJ3559" s="4"/>
      <c r="AK3559" s="4"/>
      <c r="AL3559" s="4"/>
      <c r="AM3559" s="4"/>
      <c r="AN3559" s="4"/>
      <c r="AO3559" s="4"/>
      <c r="AP3559" s="4"/>
      <c r="AQ3559" s="4"/>
      <c r="AR3559" s="4"/>
      <c r="AS3559" s="4"/>
      <c r="AT3559" s="4"/>
      <c r="AU3559" s="4"/>
      <c r="AV3559" s="4"/>
      <c r="AW3559" s="4"/>
      <c r="AX3559" s="4"/>
      <c r="AY3559" s="4"/>
      <c r="AZ3559" s="4"/>
      <c r="BA3559" s="4"/>
      <c r="BB3559" s="4"/>
      <c r="BC3559" s="4"/>
      <c r="BD3559" s="4"/>
      <c r="BE3559" s="4"/>
      <c r="BF3559" s="4"/>
      <c r="BG3559" s="4"/>
      <c r="BH3559" s="4"/>
      <c r="BI3559" s="4"/>
      <c r="BJ3559" s="4"/>
      <c r="BK3559" s="4"/>
      <c r="BL3559" s="4"/>
      <c r="BM3559" s="4"/>
      <c r="BN3559" s="4"/>
      <c r="BO3559" s="4"/>
      <c r="BP3559" s="4"/>
      <c r="BQ3559" s="4"/>
      <c r="BR3559" s="4"/>
      <c r="BS3559" s="4"/>
      <c r="BT3559" s="4"/>
      <c r="BU3559" s="4"/>
      <c r="BV3559" s="4"/>
      <c r="BW3559" s="4"/>
      <c r="BZ3559" s="7"/>
      <c r="CF3559" s="7"/>
      <c r="CG3559" s="14"/>
      <c r="CH3559" s="7"/>
      <c r="CI3559" s="14"/>
      <c r="CJ3559" s="7"/>
      <c r="CK3559" s="14"/>
      <c r="CL3559" s="7"/>
      <c r="CM3559" s="14"/>
    </row>
    <row r="3560" spans="1:91" x14ac:dyDescent="0.3">
      <c r="A3560" s="10">
        <v>151</v>
      </c>
      <c r="B3560" s="36" t="s">
        <v>1058</v>
      </c>
      <c r="G3560" s="36" t="s">
        <v>8983</v>
      </c>
      <c r="K3560" s="7"/>
      <c r="L3560" s="7" t="s">
        <v>834</v>
      </c>
      <c r="M3560" s="7" t="s">
        <v>624</v>
      </c>
      <c r="N3560" s="4"/>
      <c r="O3560" s="4"/>
      <c r="P3560" s="4"/>
      <c r="Q3560" s="4"/>
      <c r="R3560" s="4"/>
      <c r="S3560" s="4"/>
      <c r="T3560" s="4"/>
      <c r="U3560" s="4"/>
      <c r="V3560" s="4"/>
      <c r="W3560" s="4"/>
      <c r="X3560" s="4"/>
      <c r="Y3560" s="4"/>
      <c r="Z3560" s="4"/>
      <c r="AA3560" s="4"/>
      <c r="AB3560" s="4"/>
      <c r="AC3560" s="4"/>
      <c r="AD3560" s="4"/>
      <c r="AE3560" s="4"/>
      <c r="AF3560" s="4"/>
      <c r="AG3560" s="4"/>
      <c r="AH3560" s="4"/>
      <c r="AI3560" s="4"/>
      <c r="AJ3560" s="4"/>
      <c r="AK3560" s="4"/>
      <c r="AL3560" s="4"/>
      <c r="AM3560" s="4"/>
      <c r="AN3560" s="4"/>
      <c r="AO3560" s="4"/>
      <c r="AP3560" s="4"/>
      <c r="AQ3560" s="4"/>
      <c r="AR3560" s="4"/>
      <c r="AS3560" s="4"/>
      <c r="AT3560" s="4"/>
      <c r="AU3560" s="4"/>
      <c r="AV3560" s="4"/>
      <c r="AW3560" s="4"/>
      <c r="AX3560" s="4"/>
      <c r="AY3560" s="4"/>
      <c r="AZ3560" s="4"/>
      <c r="BA3560" s="4"/>
      <c r="BB3560" s="4"/>
      <c r="BC3560" s="4"/>
      <c r="BD3560" s="4"/>
      <c r="BE3560" s="4"/>
      <c r="BF3560" s="4"/>
      <c r="BG3560" s="4"/>
      <c r="BH3560" s="4"/>
      <c r="BI3560" s="4"/>
      <c r="BJ3560" s="4"/>
      <c r="BK3560" s="4"/>
      <c r="BL3560" s="4"/>
      <c r="BM3560" s="4"/>
      <c r="BN3560" s="4"/>
      <c r="BO3560" s="4"/>
      <c r="BP3560" s="4"/>
      <c r="BQ3560" s="4"/>
      <c r="BR3560" s="4"/>
      <c r="BS3560" s="4"/>
      <c r="BT3560" s="4"/>
      <c r="BU3560" s="4"/>
      <c r="BV3560" s="4"/>
      <c r="BW3560" s="4"/>
      <c r="BZ3560" s="7"/>
      <c r="CF3560" s="7"/>
      <c r="CG3560" s="14"/>
      <c r="CH3560" s="7"/>
      <c r="CI3560" s="14"/>
      <c r="CJ3560" s="7"/>
      <c r="CK3560" s="14"/>
      <c r="CL3560" s="7"/>
      <c r="CM3560" s="14"/>
    </row>
    <row r="3561" spans="1:91" x14ac:dyDescent="0.3">
      <c r="A3561" s="10">
        <v>151</v>
      </c>
      <c r="B3561" s="36" t="s">
        <v>1058</v>
      </c>
      <c r="G3561" s="36" t="s">
        <v>8984</v>
      </c>
      <c r="K3561" s="7"/>
      <c r="L3561" s="7" t="s">
        <v>834</v>
      </c>
      <c r="M3561" s="7" t="s">
        <v>639</v>
      </c>
      <c r="N3561" s="4"/>
      <c r="O3561" s="4"/>
      <c r="P3561" s="4"/>
      <c r="Q3561" s="4"/>
      <c r="R3561" s="4"/>
      <c r="S3561" s="4"/>
      <c r="T3561" s="4"/>
      <c r="U3561" s="4"/>
      <c r="V3561" s="4"/>
      <c r="W3561" s="4"/>
      <c r="X3561" s="4"/>
      <c r="Y3561" s="4"/>
      <c r="Z3561" s="4"/>
      <c r="AA3561" s="4"/>
      <c r="AB3561" s="4"/>
      <c r="AC3561" s="4"/>
      <c r="AD3561" s="4"/>
      <c r="AE3561" s="4"/>
      <c r="AF3561" s="4"/>
      <c r="AG3561" s="4"/>
      <c r="AH3561" s="4"/>
      <c r="AI3561" s="4"/>
      <c r="AJ3561" s="4"/>
      <c r="AK3561" s="4"/>
      <c r="AL3561" s="4"/>
      <c r="AM3561" s="4"/>
      <c r="AN3561" s="4"/>
      <c r="AO3561" s="4"/>
      <c r="AP3561" s="4"/>
      <c r="AQ3561" s="4"/>
      <c r="AR3561" s="4"/>
      <c r="AS3561" s="4"/>
      <c r="AT3561" s="4"/>
      <c r="AU3561" s="4"/>
      <c r="AV3561" s="4"/>
      <c r="AW3561" s="4"/>
      <c r="AX3561" s="4"/>
      <c r="AY3561" s="4"/>
      <c r="AZ3561" s="4"/>
      <c r="BA3561" s="4"/>
      <c r="BB3561" s="4"/>
      <c r="BC3561" s="4"/>
      <c r="BD3561" s="4"/>
      <c r="BE3561" s="4"/>
      <c r="BF3561" s="4"/>
      <c r="BG3561" s="4"/>
      <c r="BH3561" s="4"/>
      <c r="BI3561" s="4"/>
      <c r="BJ3561" s="4"/>
      <c r="BK3561" s="4"/>
      <c r="BL3561" s="4"/>
      <c r="BM3561" s="4"/>
      <c r="BN3561" s="4"/>
      <c r="BO3561" s="4"/>
      <c r="BP3561" s="4"/>
      <c r="BQ3561" s="4"/>
      <c r="BR3561" s="4"/>
      <c r="BS3561" s="4"/>
      <c r="BT3561" s="4"/>
      <c r="BU3561" s="4"/>
      <c r="BV3561" s="4"/>
      <c r="BW3561" s="4"/>
      <c r="BZ3561" s="7"/>
      <c r="CF3561" s="7"/>
      <c r="CG3561" s="14"/>
      <c r="CH3561" s="7"/>
      <c r="CI3561" s="14"/>
      <c r="CJ3561" s="7"/>
      <c r="CK3561" s="14"/>
      <c r="CL3561" s="7"/>
      <c r="CM3561" s="14"/>
    </row>
    <row r="3562" spans="1:91" x14ac:dyDescent="0.3">
      <c r="A3562" s="10">
        <v>151</v>
      </c>
      <c r="B3562" s="36" t="s">
        <v>1058</v>
      </c>
      <c r="G3562" s="36" t="s">
        <v>8985</v>
      </c>
      <c r="K3562" s="7"/>
      <c r="L3562" s="7" t="s">
        <v>834</v>
      </c>
      <c r="M3562" s="7" t="s">
        <v>615</v>
      </c>
      <c r="N3562" s="4"/>
      <c r="O3562" s="4"/>
      <c r="P3562" s="4"/>
      <c r="Q3562" s="4"/>
      <c r="R3562" s="4"/>
      <c r="S3562" s="4"/>
      <c r="T3562" s="4"/>
      <c r="U3562" s="4"/>
      <c r="V3562" s="4"/>
      <c r="W3562" s="4"/>
      <c r="X3562" s="4"/>
      <c r="Y3562" s="4"/>
      <c r="Z3562" s="4"/>
      <c r="AA3562" s="4"/>
      <c r="AB3562" s="4"/>
      <c r="AC3562" s="4"/>
      <c r="AD3562" s="4"/>
      <c r="AE3562" s="4"/>
      <c r="AF3562" s="4"/>
      <c r="AG3562" s="4"/>
      <c r="AH3562" s="4"/>
      <c r="AI3562" s="4"/>
      <c r="AJ3562" s="4"/>
      <c r="AK3562" s="4"/>
      <c r="AL3562" s="4"/>
      <c r="AM3562" s="4"/>
      <c r="AN3562" s="4"/>
      <c r="AO3562" s="4"/>
      <c r="AP3562" s="4"/>
      <c r="AQ3562" s="4"/>
      <c r="AR3562" s="4"/>
      <c r="AS3562" s="4"/>
      <c r="AT3562" s="4"/>
      <c r="AU3562" s="4"/>
      <c r="AV3562" s="4"/>
      <c r="AW3562" s="4"/>
      <c r="AX3562" s="4"/>
      <c r="AY3562" s="4"/>
      <c r="AZ3562" s="4"/>
      <c r="BA3562" s="4"/>
      <c r="BB3562" s="4"/>
      <c r="BC3562" s="4"/>
      <c r="BD3562" s="4"/>
      <c r="BE3562" s="4"/>
      <c r="BF3562" s="4"/>
      <c r="BG3562" s="4"/>
      <c r="BH3562" s="4"/>
      <c r="BI3562" s="4"/>
      <c r="BJ3562" s="4"/>
      <c r="BK3562" s="4"/>
      <c r="BL3562" s="4"/>
      <c r="BM3562" s="4"/>
      <c r="BN3562" s="4"/>
      <c r="BO3562" s="4"/>
      <c r="BP3562" s="4"/>
      <c r="BQ3562" s="4"/>
      <c r="BR3562" s="4"/>
      <c r="BS3562" s="4"/>
      <c r="BT3562" s="4"/>
      <c r="BU3562" s="4"/>
      <c r="BV3562" s="4"/>
      <c r="BW3562" s="4"/>
      <c r="BZ3562" s="7"/>
      <c r="CF3562" s="7"/>
      <c r="CG3562" s="14"/>
      <c r="CH3562" s="7"/>
      <c r="CI3562" s="14"/>
      <c r="CJ3562" s="7"/>
      <c r="CK3562" s="14"/>
      <c r="CL3562" s="7"/>
      <c r="CM3562" s="14"/>
    </row>
    <row r="3563" spans="1:91" x14ac:dyDescent="0.3">
      <c r="A3563" s="10">
        <v>151</v>
      </c>
      <c r="B3563" s="36" t="s">
        <v>1025</v>
      </c>
      <c r="E3563" t="s">
        <v>8620</v>
      </c>
      <c r="G3563" s="36" t="s">
        <v>8986</v>
      </c>
      <c r="K3563" s="7"/>
      <c r="L3563" s="7" t="s">
        <v>834</v>
      </c>
      <c r="M3563" s="7" t="s">
        <v>8620</v>
      </c>
      <c r="N3563" s="4"/>
      <c r="O3563" s="4"/>
      <c r="P3563" s="4"/>
      <c r="Q3563" s="4"/>
      <c r="R3563" s="4"/>
      <c r="S3563" s="4"/>
      <c r="T3563" s="4"/>
      <c r="U3563" s="4"/>
      <c r="V3563" s="4"/>
      <c r="W3563" s="4"/>
      <c r="X3563" s="4"/>
      <c r="Y3563" s="4"/>
      <c r="Z3563" s="4"/>
      <c r="AA3563" s="4"/>
      <c r="AB3563" s="4"/>
      <c r="AC3563" s="4"/>
      <c r="AD3563" s="4"/>
      <c r="AE3563" s="4"/>
      <c r="AF3563" s="4"/>
      <c r="AG3563" s="4"/>
      <c r="AH3563" s="4"/>
      <c r="AI3563" s="4"/>
      <c r="AJ3563" s="4"/>
      <c r="AK3563" s="4"/>
      <c r="AL3563" s="4"/>
      <c r="AM3563" s="4"/>
      <c r="AN3563" s="4"/>
      <c r="AO3563" s="4"/>
      <c r="AP3563" s="4"/>
      <c r="AQ3563" s="4"/>
      <c r="AR3563" s="4"/>
      <c r="AS3563" s="4"/>
      <c r="AT3563" s="4"/>
      <c r="AU3563" s="4"/>
      <c r="AV3563" s="4"/>
      <c r="AW3563" s="4"/>
      <c r="AX3563" s="4"/>
      <c r="AY3563" s="4"/>
      <c r="AZ3563" s="4"/>
      <c r="BA3563" s="4"/>
      <c r="BB3563" s="4"/>
      <c r="BC3563" s="4"/>
      <c r="BD3563" s="4"/>
      <c r="BE3563" s="4"/>
      <c r="BF3563" s="4"/>
      <c r="BG3563" s="4"/>
      <c r="BH3563" s="4"/>
      <c r="BI3563" s="4"/>
      <c r="BJ3563" s="4"/>
      <c r="BK3563" s="4"/>
      <c r="BL3563" s="4"/>
      <c r="BM3563" s="4"/>
      <c r="BN3563" s="4"/>
      <c r="BO3563" s="4"/>
      <c r="BP3563" s="4"/>
      <c r="BQ3563" s="4"/>
      <c r="BR3563" s="4"/>
      <c r="BS3563" s="4"/>
      <c r="BT3563" s="4"/>
      <c r="BU3563" s="4"/>
      <c r="BV3563" s="4"/>
      <c r="BW3563" s="4"/>
      <c r="BZ3563" s="7"/>
      <c r="CF3563" s="7"/>
      <c r="CG3563" s="14"/>
      <c r="CH3563" s="7"/>
      <c r="CI3563" s="14"/>
      <c r="CJ3563" s="7"/>
      <c r="CK3563" s="14"/>
      <c r="CL3563" s="7"/>
      <c r="CM3563" s="14"/>
    </row>
    <row r="3564" spans="1:91" x14ac:dyDescent="0.3">
      <c r="A3564" s="10">
        <v>151</v>
      </c>
      <c r="B3564" s="36" t="s">
        <v>900</v>
      </c>
      <c r="G3564" s="36" t="s">
        <v>8987</v>
      </c>
      <c r="K3564" s="7"/>
      <c r="L3564" s="7" t="s">
        <v>834</v>
      </c>
      <c r="M3564" s="7" t="s">
        <v>618</v>
      </c>
      <c r="N3564" s="4"/>
      <c r="O3564" s="4"/>
      <c r="P3564" s="4"/>
      <c r="Q3564" s="4"/>
      <c r="R3564" s="4"/>
      <c r="S3564" s="4"/>
      <c r="T3564" s="4"/>
      <c r="U3564" s="4"/>
      <c r="V3564" s="4"/>
      <c r="W3564" s="4"/>
      <c r="X3564" s="4"/>
      <c r="Y3564" s="4"/>
      <c r="Z3564" s="4"/>
      <c r="AA3564" s="4"/>
      <c r="AB3564" s="4"/>
      <c r="AC3564" s="4"/>
      <c r="AD3564" s="4"/>
      <c r="AE3564" s="4"/>
      <c r="AF3564" s="4"/>
      <c r="AG3564" s="4"/>
      <c r="AH3564" s="4"/>
      <c r="AI3564" s="4"/>
      <c r="AJ3564" s="4"/>
      <c r="AK3564" s="4"/>
      <c r="AL3564" s="4"/>
      <c r="AM3564" s="4"/>
      <c r="AN3564" s="4"/>
      <c r="AO3564" s="4"/>
      <c r="AP3564" s="4"/>
      <c r="AQ3564" s="4"/>
      <c r="AR3564" s="4"/>
      <c r="AS3564" s="4"/>
      <c r="AT3564" s="4"/>
      <c r="AU3564" s="4"/>
      <c r="AV3564" s="4"/>
      <c r="AW3564" s="4"/>
      <c r="AX3564" s="4"/>
      <c r="AY3564" s="4"/>
      <c r="AZ3564" s="4"/>
      <c r="BA3564" s="4"/>
      <c r="BB3564" s="4"/>
      <c r="BC3564" s="4"/>
      <c r="BD3564" s="4"/>
      <c r="BE3564" s="4"/>
      <c r="BF3564" s="4"/>
      <c r="BG3564" s="4"/>
      <c r="BH3564" s="4"/>
      <c r="BI3564" s="4"/>
      <c r="BJ3564" s="4"/>
      <c r="BK3564" s="4"/>
      <c r="BL3564" s="4"/>
      <c r="BM3564" s="4"/>
      <c r="BN3564" s="4"/>
      <c r="BO3564" s="4"/>
      <c r="BP3564" s="4"/>
      <c r="BQ3564" s="4"/>
      <c r="BR3564" s="4"/>
      <c r="BS3564" s="4"/>
      <c r="BT3564" s="4"/>
      <c r="BU3564" s="4"/>
      <c r="BV3564" s="4"/>
      <c r="BW3564" s="4"/>
      <c r="BZ3564" s="7"/>
      <c r="CF3564" s="7"/>
      <c r="CG3564" s="14"/>
      <c r="CH3564" s="7"/>
      <c r="CI3564" s="14"/>
      <c r="CJ3564" s="7"/>
      <c r="CK3564" s="14"/>
      <c r="CL3564" s="7"/>
      <c r="CM3564" s="14"/>
    </row>
    <row r="3565" spans="1:91" x14ac:dyDescent="0.3">
      <c r="A3565" s="10">
        <v>151</v>
      </c>
      <c r="B3565" s="36" t="s">
        <v>3542</v>
      </c>
      <c r="E3565" t="s">
        <v>8620</v>
      </c>
      <c r="G3565" s="36" t="s">
        <v>8988</v>
      </c>
      <c r="K3565" s="7"/>
      <c r="L3565" s="7" t="s">
        <v>834</v>
      </c>
      <c r="M3565" s="7" t="s">
        <v>8620</v>
      </c>
      <c r="N3565" s="4"/>
      <c r="O3565" s="4"/>
      <c r="P3565" s="4"/>
      <c r="Q3565" s="4"/>
      <c r="R3565" s="4"/>
      <c r="S3565" s="4"/>
      <c r="T3565" s="4"/>
      <c r="U3565" s="4"/>
      <c r="V3565" s="4"/>
      <c r="W3565" s="4"/>
      <c r="X3565" s="4"/>
      <c r="Y3565" s="4"/>
      <c r="Z3565" s="4"/>
      <c r="AA3565" s="4"/>
      <c r="AB3565" s="4"/>
      <c r="AC3565" s="4"/>
      <c r="AD3565" s="4"/>
      <c r="AE3565" s="4"/>
      <c r="AF3565" s="4"/>
      <c r="AG3565" s="4"/>
      <c r="AH3565" s="4"/>
      <c r="AI3565" s="4"/>
      <c r="AJ3565" s="4"/>
      <c r="AK3565" s="4"/>
      <c r="AL3565" s="4"/>
      <c r="AM3565" s="4"/>
      <c r="AN3565" s="4"/>
      <c r="AO3565" s="4"/>
      <c r="AP3565" s="4"/>
      <c r="AQ3565" s="4"/>
      <c r="AR3565" s="4"/>
      <c r="AS3565" s="4"/>
      <c r="AT3565" s="4"/>
      <c r="AU3565" s="4"/>
      <c r="AV3565" s="4"/>
      <c r="AW3565" s="4"/>
      <c r="AX3565" s="4"/>
      <c r="AY3565" s="4"/>
      <c r="AZ3565" s="4"/>
      <c r="BA3565" s="4"/>
      <c r="BB3565" s="4"/>
      <c r="BC3565" s="4"/>
      <c r="BD3565" s="4"/>
      <c r="BE3565" s="4"/>
      <c r="BF3565" s="4"/>
      <c r="BG3565" s="4"/>
      <c r="BH3565" s="4"/>
      <c r="BI3565" s="4"/>
      <c r="BJ3565" s="4"/>
      <c r="BK3565" s="4"/>
      <c r="BL3565" s="4"/>
      <c r="BM3565" s="4"/>
      <c r="BN3565" s="4"/>
      <c r="BO3565" s="4"/>
      <c r="BP3565" s="4"/>
      <c r="BQ3565" s="4"/>
      <c r="BR3565" s="4"/>
      <c r="BS3565" s="4"/>
      <c r="BT3565" s="4"/>
      <c r="BU3565" s="4"/>
      <c r="BV3565" s="4"/>
      <c r="BW3565" s="4"/>
      <c r="BZ3565" s="7"/>
      <c r="CF3565" s="7"/>
      <c r="CG3565" s="14"/>
      <c r="CH3565" s="7"/>
      <c r="CI3565" s="14"/>
      <c r="CJ3565" s="7"/>
      <c r="CK3565" s="14"/>
      <c r="CL3565" s="7"/>
      <c r="CM3565" s="14"/>
    </row>
    <row r="3566" spans="1:91" x14ac:dyDescent="0.3">
      <c r="A3566" s="10">
        <v>151</v>
      </c>
      <c r="B3566" s="36" t="s">
        <v>1058</v>
      </c>
      <c r="G3566" s="36" t="s">
        <v>8989</v>
      </c>
      <c r="K3566" s="7"/>
      <c r="L3566" s="7" t="s">
        <v>834</v>
      </c>
      <c r="M3566" s="7" t="s">
        <v>717</v>
      </c>
      <c r="N3566" s="4"/>
      <c r="O3566" s="4"/>
      <c r="P3566" s="4"/>
      <c r="Q3566" s="4"/>
      <c r="R3566" s="4"/>
      <c r="S3566" s="4"/>
      <c r="T3566" s="4"/>
      <c r="U3566" s="4"/>
      <c r="V3566" s="4"/>
      <c r="W3566" s="4"/>
      <c r="X3566" s="4"/>
      <c r="Y3566" s="4"/>
      <c r="Z3566" s="4"/>
      <c r="AA3566" s="4"/>
      <c r="AB3566" s="4"/>
      <c r="AC3566" s="4"/>
      <c r="AD3566" s="4"/>
      <c r="AE3566" s="4"/>
      <c r="AF3566" s="4"/>
      <c r="AG3566" s="4"/>
      <c r="AH3566" s="4"/>
      <c r="AI3566" s="4"/>
      <c r="AJ3566" s="4"/>
      <c r="AK3566" s="4"/>
      <c r="AL3566" s="4"/>
      <c r="AM3566" s="4"/>
      <c r="AN3566" s="4"/>
      <c r="AO3566" s="4"/>
      <c r="AP3566" s="4"/>
      <c r="AQ3566" s="4"/>
      <c r="AR3566" s="4"/>
      <c r="AS3566" s="4"/>
      <c r="AT3566" s="4"/>
      <c r="AU3566" s="4"/>
      <c r="AV3566" s="4"/>
      <c r="AW3566" s="4"/>
      <c r="AX3566" s="4"/>
      <c r="AY3566" s="4"/>
      <c r="AZ3566" s="4"/>
      <c r="BA3566" s="4"/>
      <c r="BB3566" s="4"/>
      <c r="BC3566" s="4"/>
      <c r="BD3566" s="4"/>
      <c r="BE3566" s="4"/>
      <c r="BF3566" s="4"/>
      <c r="BG3566" s="4"/>
      <c r="BH3566" s="4"/>
      <c r="BI3566" s="4"/>
      <c r="BJ3566" s="4"/>
      <c r="BK3566" s="4"/>
      <c r="BL3566" s="4"/>
      <c r="BM3566" s="4"/>
      <c r="BN3566" s="4"/>
      <c r="BO3566" s="4"/>
      <c r="BP3566" s="4"/>
      <c r="BQ3566" s="4"/>
      <c r="BR3566" s="4"/>
      <c r="BS3566" s="4"/>
      <c r="BT3566" s="4"/>
      <c r="BU3566" s="4"/>
      <c r="BV3566" s="4"/>
      <c r="BW3566" s="4"/>
      <c r="BZ3566" s="7"/>
      <c r="CF3566" s="7"/>
      <c r="CG3566" s="14"/>
      <c r="CH3566" s="7"/>
      <c r="CI3566" s="14"/>
      <c r="CJ3566" s="7"/>
      <c r="CK3566" s="14"/>
      <c r="CL3566" s="7"/>
      <c r="CM3566" s="14"/>
    </row>
    <row r="3567" spans="1:91" x14ac:dyDescent="0.3">
      <c r="A3567" s="10">
        <v>151</v>
      </c>
      <c r="B3567" s="36" t="s">
        <v>1058</v>
      </c>
      <c r="G3567" s="36" t="s">
        <v>8990</v>
      </c>
      <c r="K3567" s="7"/>
      <c r="L3567" s="7" t="s">
        <v>834</v>
      </c>
      <c r="M3567" s="7" t="s">
        <v>717</v>
      </c>
      <c r="N3567" s="4"/>
      <c r="O3567" s="4"/>
      <c r="P3567" s="4"/>
      <c r="Q3567" s="4"/>
      <c r="R3567" s="4"/>
      <c r="S3567" s="4"/>
      <c r="T3567" s="4"/>
      <c r="U3567" s="4"/>
      <c r="V3567" s="4"/>
      <c r="W3567" s="4"/>
      <c r="X3567" s="4"/>
      <c r="Y3567" s="4"/>
      <c r="Z3567" s="4"/>
      <c r="AA3567" s="4"/>
      <c r="AB3567" s="4"/>
      <c r="AC3567" s="4"/>
      <c r="AD3567" s="4"/>
      <c r="AE3567" s="4"/>
      <c r="AF3567" s="4"/>
      <c r="AG3567" s="4"/>
      <c r="AH3567" s="4"/>
      <c r="AI3567" s="4"/>
      <c r="AJ3567" s="4"/>
      <c r="AK3567" s="4"/>
      <c r="AL3567" s="4"/>
      <c r="AM3567" s="4"/>
      <c r="AN3567" s="4"/>
      <c r="AO3567" s="4"/>
      <c r="AP3567" s="4"/>
      <c r="AQ3567" s="4"/>
      <c r="AR3567" s="4"/>
      <c r="AS3567" s="4"/>
      <c r="AT3567" s="4"/>
      <c r="AU3567" s="4"/>
      <c r="AV3567" s="4"/>
      <c r="AW3567" s="4"/>
      <c r="AX3567" s="4"/>
      <c r="AY3567" s="4"/>
      <c r="AZ3567" s="4"/>
      <c r="BA3567" s="4"/>
      <c r="BB3567" s="4"/>
      <c r="BC3567" s="4"/>
      <c r="BD3567" s="4"/>
      <c r="BE3567" s="4"/>
      <c r="BF3567" s="4"/>
      <c r="BG3567" s="4"/>
      <c r="BH3567" s="4"/>
      <c r="BI3567" s="4"/>
      <c r="BJ3567" s="4"/>
      <c r="BK3567" s="4"/>
      <c r="BL3567" s="4"/>
      <c r="BM3567" s="4"/>
      <c r="BN3567" s="4"/>
      <c r="BO3567" s="4"/>
      <c r="BP3567" s="4"/>
      <c r="BQ3567" s="4"/>
      <c r="BR3567" s="4"/>
      <c r="BS3567" s="4"/>
      <c r="BT3567" s="4"/>
      <c r="BU3567" s="4"/>
      <c r="BV3567" s="4"/>
      <c r="BW3567" s="4"/>
      <c r="BZ3567" s="7"/>
      <c r="CF3567" s="7"/>
      <c r="CG3567" s="14"/>
      <c r="CH3567" s="7"/>
      <c r="CI3567" s="14"/>
      <c r="CJ3567" s="7"/>
      <c r="CK3567" s="14"/>
      <c r="CL3567" s="7"/>
      <c r="CM3567" s="14"/>
    </row>
    <row r="3568" spans="1:91" x14ac:dyDescent="0.3">
      <c r="A3568" s="10">
        <v>151</v>
      </c>
      <c r="B3568" s="36" t="s">
        <v>3478</v>
      </c>
      <c r="G3568" s="36" t="s">
        <v>8991</v>
      </c>
      <c r="K3568" s="7"/>
      <c r="L3568" s="7" t="s">
        <v>834</v>
      </c>
      <c r="M3568" s="7" t="s">
        <v>696</v>
      </c>
      <c r="N3568" s="4"/>
      <c r="O3568" s="4"/>
      <c r="P3568" s="4"/>
      <c r="Q3568" s="4"/>
      <c r="R3568" s="4"/>
      <c r="S3568" s="4"/>
      <c r="T3568" s="4"/>
      <c r="U3568" s="4"/>
      <c r="V3568" s="4"/>
      <c r="W3568" s="4"/>
      <c r="X3568" s="4"/>
      <c r="Y3568" s="4"/>
      <c r="Z3568" s="4"/>
      <c r="AA3568" s="4"/>
      <c r="AB3568" s="4"/>
      <c r="AC3568" s="4"/>
      <c r="AD3568" s="4"/>
      <c r="AE3568" s="4"/>
      <c r="AF3568" s="4"/>
      <c r="AG3568" s="4"/>
      <c r="AH3568" s="4"/>
      <c r="AI3568" s="4"/>
      <c r="AJ3568" s="4"/>
      <c r="AK3568" s="4"/>
      <c r="AL3568" s="4"/>
      <c r="AM3568" s="4"/>
      <c r="AN3568" s="4"/>
      <c r="AO3568" s="4"/>
      <c r="AP3568" s="4"/>
      <c r="AQ3568" s="4"/>
      <c r="AR3568" s="4"/>
      <c r="AS3568" s="4"/>
      <c r="AT3568" s="4"/>
      <c r="AU3568" s="4"/>
      <c r="AV3568" s="4"/>
      <c r="AW3568" s="4"/>
      <c r="AX3568" s="4"/>
      <c r="AY3568" s="4"/>
      <c r="AZ3568" s="4"/>
      <c r="BA3568" s="4"/>
      <c r="BB3568" s="4"/>
      <c r="BC3568" s="4"/>
      <c r="BD3568" s="4"/>
      <c r="BE3568" s="4"/>
      <c r="BF3568" s="4"/>
      <c r="BG3568" s="4"/>
      <c r="BH3568" s="4"/>
      <c r="BI3568" s="4"/>
      <c r="BJ3568" s="4"/>
      <c r="BK3568" s="4"/>
      <c r="BL3568" s="4"/>
      <c r="BM3568" s="4"/>
      <c r="BN3568" s="4"/>
      <c r="BO3568" s="4"/>
      <c r="BP3568" s="4"/>
      <c r="BQ3568" s="4"/>
      <c r="BR3568" s="4"/>
      <c r="BS3568" s="4"/>
      <c r="BT3568" s="4"/>
      <c r="BU3568" s="4"/>
      <c r="BV3568" s="4"/>
      <c r="BW3568" s="4"/>
      <c r="BZ3568" s="7"/>
      <c r="CF3568" s="7"/>
      <c r="CG3568" s="14"/>
      <c r="CH3568" s="7"/>
      <c r="CI3568" s="14"/>
      <c r="CJ3568" s="7"/>
      <c r="CK3568" s="14"/>
      <c r="CL3568" s="7"/>
      <c r="CM3568" s="14"/>
    </row>
    <row r="3569" spans="1:91" x14ac:dyDescent="0.3">
      <c r="A3569" s="10">
        <v>151</v>
      </c>
      <c r="B3569" s="36" t="s">
        <v>6875</v>
      </c>
      <c r="G3569" s="36" t="s">
        <v>8992</v>
      </c>
      <c r="K3569" s="7"/>
      <c r="L3569" s="7" t="s">
        <v>834</v>
      </c>
      <c r="M3569" s="7" t="s">
        <v>669</v>
      </c>
      <c r="N3569" s="4"/>
      <c r="O3569" s="4"/>
      <c r="P3569" s="4"/>
      <c r="Q3569" s="4"/>
      <c r="R3569" s="4"/>
      <c r="S3569" s="4"/>
      <c r="T3569" s="4"/>
      <c r="U3569" s="4"/>
      <c r="V3569" s="4"/>
      <c r="W3569" s="4"/>
      <c r="X3569" s="4"/>
      <c r="Y3569" s="4"/>
      <c r="Z3569" s="4"/>
      <c r="AA3569" s="4"/>
      <c r="AB3569" s="4"/>
      <c r="AC3569" s="4"/>
      <c r="AD3569" s="4"/>
      <c r="AE3569" s="4"/>
      <c r="AF3569" s="4"/>
      <c r="AG3569" s="4"/>
      <c r="AH3569" s="4"/>
      <c r="AI3569" s="4"/>
      <c r="AJ3569" s="4"/>
      <c r="AK3569" s="4"/>
      <c r="AL3569" s="4"/>
      <c r="AM3569" s="4"/>
      <c r="AN3569" s="4"/>
      <c r="AO3569" s="4"/>
      <c r="AP3569" s="4"/>
      <c r="AQ3569" s="4"/>
      <c r="AR3569" s="4"/>
      <c r="AS3569" s="4"/>
      <c r="AT3569" s="4"/>
      <c r="AU3569" s="4"/>
      <c r="AV3569" s="4"/>
      <c r="AW3569" s="4"/>
      <c r="AX3569" s="4"/>
      <c r="AY3569" s="4"/>
      <c r="AZ3569" s="4"/>
      <c r="BA3569" s="4"/>
      <c r="BB3569" s="4"/>
      <c r="BC3569" s="4"/>
      <c r="BD3569" s="4"/>
      <c r="BE3569" s="4"/>
      <c r="BF3569" s="4"/>
      <c r="BG3569" s="4"/>
      <c r="BH3569" s="4"/>
      <c r="BI3569" s="4"/>
      <c r="BJ3569" s="4"/>
      <c r="BK3569" s="4"/>
      <c r="BL3569" s="4"/>
      <c r="BM3569" s="4"/>
      <c r="BN3569" s="4"/>
      <c r="BO3569" s="4"/>
      <c r="BP3569" s="4"/>
      <c r="BQ3569" s="4"/>
      <c r="BR3569" s="4"/>
      <c r="BS3569" s="4"/>
      <c r="BT3569" s="4"/>
      <c r="BU3569" s="4"/>
      <c r="BV3569" s="4"/>
      <c r="BW3569" s="4"/>
      <c r="BZ3569" s="7"/>
      <c r="CF3569" s="7"/>
      <c r="CG3569" s="14"/>
      <c r="CH3569" s="7"/>
      <c r="CI3569" s="14"/>
      <c r="CJ3569" s="7"/>
      <c r="CK3569" s="14"/>
      <c r="CL3569" s="7"/>
      <c r="CM3569" s="14"/>
    </row>
    <row r="3570" spans="1:91" x14ac:dyDescent="0.3">
      <c r="A3570" s="10">
        <v>151</v>
      </c>
      <c r="B3570" s="36" t="s">
        <v>863</v>
      </c>
      <c r="G3570" s="36" t="s">
        <v>8993</v>
      </c>
      <c r="K3570" s="7"/>
      <c r="L3570" s="7" t="s">
        <v>834</v>
      </c>
      <c r="M3570" s="7" t="s">
        <v>5184</v>
      </c>
      <c r="N3570" s="4"/>
      <c r="O3570" s="4"/>
      <c r="P3570" s="4"/>
      <c r="Q3570" s="4"/>
      <c r="R3570" s="4"/>
      <c r="S3570" s="4"/>
      <c r="T3570" s="4"/>
      <c r="U3570" s="4"/>
      <c r="V3570" s="4"/>
      <c r="W3570" s="4"/>
      <c r="X3570" s="4"/>
      <c r="Y3570" s="4"/>
      <c r="Z3570" s="4"/>
      <c r="AA3570" s="4"/>
      <c r="AB3570" s="4"/>
      <c r="AC3570" s="4"/>
      <c r="AD3570" s="4"/>
      <c r="AE3570" s="4"/>
      <c r="AF3570" s="4"/>
      <c r="AG3570" s="4"/>
      <c r="AH3570" s="4"/>
      <c r="AI3570" s="4"/>
      <c r="AJ3570" s="4"/>
      <c r="AK3570" s="4"/>
      <c r="AL3570" s="4"/>
      <c r="AM3570" s="4"/>
      <c r="AN3570" s="4"/>
      <c r="AO3570" s="4"/>
      <c r="AP3570" s="4"/>
      <c r="AQ3570" s="4"/>
      <c r="AR3570" s="4"/>
      <c r="AS3570" s="4"/>
      <c r="AT3570" s="4"/>
      <c r="AU3570" s="4"/>
      <c r="AV3570" s="4"/>
      <c r="AW3570" s="4"/>
      <c r="AX3570" s="4"/>
      <c r="AY3570" s="4"/>
      <c r="AZ3570" s="4"/>
      <c r="BA3570" s="4"/>
      <c r="BB3570" s="4"/>
      <c r="BC3570" s="4"/>
      <c r="BD3570" s="4"/>
      <c r="BE3570" s="4"/>
      <c r="BF3570" s="4"/>
      <c r="BG3570" s="4"/>
      <c r="BH3570" s="4"/>
      <c r="BI3570" s="4"/>
      <c r="BJ3570" s="4"/>
      <c r="BK3570" s="4"/>
      <c r="BL3570" s="4"/>
      <c r="BM3570" s="4"/>
      <c r="BN3570" s="4"/>
      <c r="BO3570" s="4"/>
      <c r="BP3570" s="4"/>
      <c r="BQ3570" s="4"/>
      <c r="BR3570" s="4"/>
      <c r="BS3570" s="4"/>
      <c r="BT3570" s="4"/>
      <c r="BU3570" s="4"/>
      <c r="BV3570" s="4"/>
      <c r="BW3570" s="4"/>
      <c r="BZ3570" s="7"/>
      <c r="CF3570" s="7"/>
      <c r="CG3570" s="14"/>
      <c r="CH3570" s="7"/>
      <c r="CI3570" s="14"/>
      <c r="CJ3570" s="7"/>
      <c r="CK3570" s="14"/>
      <c r="CL3570" s="7"/>
      <c r="CM3570" s="14"/>
    </row>
    <row r="3571" spans="1:91" x14ac:dyDescent="0.3">
      <c r="A3571" s="10">
        <v>151</v>
      </c>
      <c r="B3571" s="36" t="s">
        <v>1058</v>
      </c>
      <c r="G3571" s="36" t="s">
        <v>8994</v>
      </c>
      <c r="K3571" s="7"/>
      <c r="L3571" s="7" t="s">
        <v>834</v>
      </c>
      <c r="M3571" s="7" t="s">
        <v>669</v>
      </c>
      <c r="N3571" s="4"/>
      <c r="O3571" s="4"/>
      <c r="P3571" s="4"/>
      <c r="Q3571" s="4"/>
      <c r="R3571" s="4"/>
      <c r="S3571" s="4"/>
      <c r="T3571" s="4"/>
      <c r="U3571" s="4"/>
      <c r="V3571" s="4"/>
      <c r="W3571" s="4"/>
      <c r="X3571" s="4"/>
      <c r="Y3571" s="4"/>
      <c r="Z3571" s="4"/>
      <c r="AA3571" s="4"/>
      <c r="AB3571" s="4"/>
      <c r="AC3571" s="4"/>
      <c r="AD3571" s="4"/>
      <c r="AE3571" s="4"/>
      <c r="AF3571" s="4"/>
      <c r="AG3571" s="4"/>
      <c r="AH3571" s="4"/>
      <c r="AI3571" s="4"/>
      <c r="AJ3571" s="4"/>
      <c r="AK3571" s="4"/>
      <c r="AL3571" s="4"/>
      <c r="AM3571" s="4"/>
      <c r="AN3571" s="4"/>
      <c r="AO3571" s="4"/>
      <c r="AP3571" s="4"/>
      <c r="AQ3571" s="4"/>
      <c r="AR3571" s="4"/>
      <c r="AS3571" s="4"/>
      <c r="AT3571" s="4"/>
      <c r="AU3571" s="4"/>
      <c r="AV3571" s="4"/>
      <c r="AW3571" s="4"/>
      <c r="AX3571" s="4"/>
      <c r="AY3571" s="4"/>
      <c r="AZ3571" s="4"/>
      <c r="BA3571" s="4"/>
      <c r="BB3571" s="4"/>
      <c r="BC3571" s="4"/>
      <c r="BD3571" s="4"/>
      <c r="BE3571" s="4"/>
      <c r="BF3571" s="4"/>
      <c r="BG3571" s="4"/>
      <c r="BH3571" s="4"/>
      <c r="BI3571" s="4"/>
      <c r="BJ3571" s="4"/>
      <c r="BK3571" s="4"/>
      <c r="BL3571" s="4"/>
      <c r="BM3571" s="4"/>
      <c r="BN3571" s="4"/>
      <c r="BO3571" s="4"/>
      <c r="BP3571" s="4"/>
      <c r="BQ3571" s="4"/>
      <c r="BR3571" s="4"/>
      <c r="BS3571" s="4"/>
      <c r="BT3571" s="4"/>
      <c r="BU3571" s="4"/>
      <c r="BV3571" s="4"/>
      <c r="BW3571" s="4"/>
      <c r="BZ3571" s="7"/>
      <c r="CF3571" s="7"/>
      <c r="CG3571" s="14"/>
      <c r="CH3571" s="7"/>
      <c r="CI3571" s="14"/>
      <c r="CJ3571" s="7"/>
      <c r="CK3571" s="14"/>
      <c r="CL3571" s="7"/>
      <c r="CM3571" s="14"/>
    </row>
    <row r="3572" spans="1:91" x14ac:dyDescent="0.3">
      <c r="A3572" s="10">
        <v>151</v>
      </c>
      <c r="B3572" s="36" t="s">
        <v>1076</v>
      </c>
      <c r="G3572" s="36" t="s">
        <v>8995</v>
      </c>
      <c r="K3572" s="7"/>
      <c r="L3572" s="7" t="s">
        <v>834</v>
      </c>
      <c r="M3572" s="7" t="s">
        <v>639</v>
      </c>
      <c r="N3572" s="4"/>
      <c r="O3572" s="4"/>
      <c r="P3572" s="4"/>
      <c r="Q3572" s="4"/>
      <c r="R3572" s="4"/>
      <c r="S3572" s="4"/>
      <c r="T3572" s="4"/>
      <c r="U3572" s="4"/>
      <c r="V3572" s="4"/>
      <c r="W3572" s="4"/>
      <c r="X3572" s="4"/>
      <c r="Y3572" s="4"/>
      <c r="Z3572" s="4"/>
      <c r="AA3572" s="4"/>
      <c r="AB3572" s="4"/>
      <c r="AC3572" s="4"/>
      <c r="AD3572" s="4"/>
      <c r="AE3572" s="4"/>
      <c r="AF3572" s="4"/>
      <c r="AG3572" s="4"/>
      <c r="AH3572" s="4"/>
      <c r="AI3572" s="4"/>
      <c r="AJ3572" s="4"/>
      <c r="AK3572" s="4"/>
      <c r="AL3572" s="4"/>
      <c r="AM3572" s="4"/>
      <c r="AN3572" s="4"/>
      <c r="AO3572" s="4"/>
      <c r="AP3572" s="4"/>
      <c r="AQ3572" s="4"/>
      <c r="AR3572" s="4"/>
      <c r="AS3572" s="4"/>
      <c r="AT3572" s="4"/>
      <c r="AU3572" s="4"/>
      <c r="AV3572" s="4"/>
      <c r="AW3572" s="4"/>
      <c r="AX3572" s="4"/>
      <c r="AY3572" s="4"/>
      <c r="AZ3572" s="4"/>
      <c r="BA3572" s="4"/>
      <c r="BB3572" s="4"/>
      <c r="BC3572" s="4"/>
      <c r="BD3572" s="4"/>
      <c r="BE3572" s="4"/>
      <c r="BF3572" s="4"/>
      <c r="BG3572" s="4"/>
      <c r="BH3572" s="4"/>
      <c r="BI3572" s="4"/>
      <c r="BJ3572" s="4"/>
      <c r="BK3572" s="4"/>
      <c r="BL3572" s="4"/>
      <c r="BM3572" s="4"/>
      <c r="BN3572" s="4"/>
      <c r="BO3572" s="4"/>
      <c r="BP3572" s="4"/>
      <c r="BQ3572" s="4"/>
      <c r="BR3572" s="4"/>
      <c r="BS3572" s="4"/>
      <c r="BT3572" s="4"/>
      <c r="BU3572" s="4"/>
      <c r="BV3572" s="4"/>
      <c r="BW3572" s="4"/>
      <c r="BZ3572" s="7"/>
      <c r="CF3572" s="7"/>
      <c r="CG3572" s="14"/>
      <c r="CH3572" s="7"/>
      <c r="CI3572" s="14"/>
      <c r="CJ3572" s="7"/>
      <c r="CK3572" s="14"/>
      <c r="CL3572" s="7"/>
      <c r="CM3572" s="14"/>
    </row>
    <row r="3573" spans="1:91" x14ac:dyDescent="0.3">
      <c r="A3573" s="10">
        <v>151</v>
      </c>
      <c r="B3573" s="36" t="s">
        <v>975</v>
      </c>
      <c r="G3573" s="36" t="s">
        <v>8996</v>
      </c>
      <c r="K3573" s="7"/>
      <c r="L3573" s="7" t="s">
        <v>834</v>
      </c>
      <c r="M3573" s="7" t="s">
        <v>684</v>
      </c>
      <c r="N3573" s="4"/>
      <c r="O3573" s="4"/>
      <c r="P3573" s="4"/>
      <c r="Q3573" s="4"/>
      <c r="R3573" s="4"/>
      <c r="S3573" s="4"/>
      <c r="T3573" s="4"/>
      <c r="U3573" s="4"/>
      <c r="V3573" s="4"/>
      <c r="W3573" s="4"/>
      <c r="X3573" s="4"/>
      <c r="Y3573" s="4"/>
      <c r="Z3573" s="4"/>
      <c r="AA3573" s="4"/>
      <c r="AB3573" s="4"/>
      <c r="AC3573" s="4"/>
      <c r="AD3573" s="4"/>
      <c r="AE3573" s="4"/>
      <c r="AF3573" s="4"/>
      <c r="AG3573" s="4"/>
      <c r="AH3573" s="4"/>
      <c r="AI3573" s="4"/>
      <c r="AJ3573" s="4"/>
      <c r="AK3573" s="4"/>
      <c r="AL3573" s="4"/>
      <c r="AM3573" s="4"/>
      <c r="AN3573" s="4"/>
      <c r="AO3573" s="4"/>
      <c r="AP3573" s="4"/>
      <c r="AQ3573" s="4"/>
      <c r="AR3573" s="4"/>
      <c r="AS3573" s="4"/>
      <c r="AT3573" s="4"/>
      <c r="AU3573" s="4"/>
      <c r="AV3573" s="4"/>
      <c r="AW3573" s="4"/>
      <c r="AX3573" s="4"/>
      <c r="AY3573" s="4"/>
      <c r="AZ3573" s="4"/>
      <c r="BA3573" s="4"/>
      <c r="BB3573" s="4"/>
      <c r="BC3573" s="4"/>
      <c r="BD3573" s="4"/>
      <c r="BE3573" s="4"/>
      <c r="BF3573" s="4"/>
      <c r="BG3573" s="4"/>
      <c r="BH3573" s="4"/>
      <c r="BI3573" s="4"/>
      <c r="BJ3573" s="4"/>
      <c r="BK3573" s="4"/>
      <c r="BL3573" s="4"/>
      <c r="BM3573" s="4"/>
      <c r="BN3573" s="4"/>
      <c r="BO3573" s="4"/>
      <c r="BP3573" s="4"/>
      <c r="BQ3573" s="4"/>
      <c r="BR3573" s="4"/>
      <c r="BS3573" s="4"/>
      <c r="BT3573" s="4"/>
      <c r="BU3573" s="4"/>
      <c r="BV3573" s="4"/>
      <c r="BW3573" s="4"/>
      <c r="BZ3573" s="7"/>
      <c r="CF3573" s="7"/>
      <c r="CG3573" s="14"/>
      <c r="CH3573" s="7"/>
      <c r="CI3573" s="14"/>
      <c r="CJ3573" s="7"/>
      <c r="CK3573" s="14"/>
      <c r="CL3573" s="7"/>
      <c r="CM3573" s="14"/>
    </row>
    <row r="3574" spans="1:91" x14ac:dyDescent="0.3">
      <c r="A3574" s="10">
        <v>151</v>
      </c>
      <c r="B3574" s="36" t="s">
        <v>895</v>
      </c>
      <c r="G3574" s="36" t="s">
        <v>8997</v>
      </c>
      <c r="K3574" s="7"/>
      <c r="L3574" s="7" t="s">
        <v>834</v>
      </c>
      <c r="M3574" s="7" t="s">
        <v>615</v>
      </c>
      <c r="N3574" s="4"/>
      <c r="O3574" s="4"/>
      <c r="P3574" s="4"/>
      <c r="Q3574" s="4"/>
      <c r="R3574" s="4"/>
      <c r="S3574" s="4"/>
      <c r="T3574" s="4"/>
      <c r="U3574" s="4"/>
      <c r="V3574" s="4"/>
      <c r="W3574" s="4"/>
      <c r="X3574" s="4"/>
      <c r="Y3574" s="4"/>
      <c r="Z3574" s="4"/>
      <c r="AA3574" s="4"/>
      <c r="AB3574" s="4"/>
      <c r="AC3574" s="4"/>
      <c r="AD3574" s="4"/>
      <c r="AE3574" s="4"/>
      <c r="AF3574" s="4"/>
      <c r="AG3574" s="4"/>
      <c r="AH3574" s="4"/>
      <c r="AI3574" s="4"/>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4"/>
      <c r="BH3574" s="4"/>
      <c r="BI3574" s="4"/>
      <c r="BJ3574" s="4"/>
      <c r="BK3574" s="4"/>
      <c r="BL3574" s="4"/>
      <c r="BM3574" s="4"/>
      <c r="BN3574" s="4"/>
      <c r="BO3574" s="4"/>
      <c r="BP3574" s="4"/>
      <c r="BQ3574" s="4"/>
      <c r="BR3574" s="4"/>
      <c r="BS3574" s="4"/>
      <c r="BT3574" s="4"/>
      <c r="BU3574" s="4"/>
      <c r="BV3574" s="4"/>
      <c r="BW3574" s="4"/>
      <c r="BZ3574" s="7"/>
      <c r="CF3574" s="7"/>
      <c r="CG3574" s="14"/>
      <c r="CH3574" s="7"/>
      <c r="CI3574" s="14"/>
      <c r="CJ3574" s="7"/>
      <c r="CK3574" s="14"/>
      <c r="CL3574" s="7"/>
      <c r="CM3574" s="14"/>
    </row>
    <row r="3575" spans="1:91" x14ac:dyDescent="0.3">
      <c r="A3575" s="10">
        <v>151</v>
      </c>
      <c r="B3575" s="36" t="s">
        <v>1036</v>
      </c>
      <c r="G3575" s="36" t="s">
        <v>8998</v>
      </c>
      <c r="K3575" s="7"/>
      <c r="L3575" s="7" t="s">
        <v>834</v>
      </c>
      <c r="M3575" s="7" t="s">
        <v>621</v>
      </c>
      <c r="N3575" s="4"/>
      <c r="O3575" s="4"/>
      <c r="P3575" s="4"/>
      <c r="Q3575" s="4"/>
      <c r="R3575" s="4"/>
      <c r="S3575" s="4"/>
      <c r="T3575" s="4"/>
      <c r="U3575" s="4"/>
      <c r="V3575" s="4"/>
      <c r="W3575" s="4"/>
      <c r="X3575" s="4"/>
      <c r="Y3575" s="4"/>
      <c r="Z3575" s="4"/>
      <c r="AA3575" s="4"/>
      <c r="AB3575" s="4"/>
      <c r="AC3575" s="4"/>
      <c r="AD3575" s="4"/>
      <c r="AE3575" s="4"/>
      <c r="AF3575" s="4"/>
      <c r="AG3575" s="4"/>
      <c r="AH3575" s="4"/>
      <c r="AI3575" s="4"/>
      <c r="AJ3575" s="4"/>
      <c r="AK3575" s="4"/>
      <c r="AL3575" s="4"/>
      <c r="AM3575" s="4"/>
      <c r="AN3575" s="4"/>
      <c r="AO3575" s="4"/>
      <c r="AP3575" s="4"/>
      <c r="AQ3575" s="4"/>
      <c r="AR3575" s="4"/>
      <c r="AS3575" s="4"/>
      <c r="AT3575" s="4"/>
      <c r="AU3575" s="4"/>
      <c r="AV3575" s="4"/>
      <c r="AW3575" s="4"/>
      <c r="AX3575" s="4"/>
      <c r="AY3575" s="4"/>
      <c r="AZ3575" s="4"/>
      <c r="BA3575" s="4"/>
      <c r="BB3575" s="4"/>
      <c r="BC3575" s="4"/>
      <c r="BD3575" s="4"/>
      <c r="BE3575" s="4"/>
      <c r="BF3575" s="4"/>
      <c r="BG3575" s="4"/>
      <c r="BH3575" s="4"/>
      <c r="BI3575" s="4"/>
      <c r="BJ3575" s="4"/>
      <c r="BK3575" s="4"/>
      <c r="BL3575" s="4"/>
      <c r="BM3575" s="4"/>
      <c r="BN3575" s="4"/>
      <c r="BO3575" s="4"/>
      <c r="BP3575" s="4"/>
      <c r="BQ3575" s="4"/>
      <c r="BR3575" s="4"/>
      <c r="BS3575" s="4"/>
      <c r="BT3575" s="4"/>
      <c r="BU3575" s="4"/>
      <c r="BV3575" s="4"/>
      <c r="BW3575" s="4"/>
      <c r="BZ3575" s="7"/>
      <c r="CF3575" s="7"/>
      <c r="CG3575" s="14"/>
      <c r="CH3575" s="7"/>
      <c r="CI3575" s="14"/>
      <c r="CJ3575" s="7"/>
      <c r="CK3575" s="14"/>
      <c r="CL3575" s="7"/>
      <c r="CM3575" s="14"/>
    </row>
    <row r="3576" spans="1:91" x14ac:dyDescent="0.3">
      <c r="A3576" s="10">
        <v>151</v>
      </c>
      <c r="B3576" s="36" t="s">
        <v>860</v>
      </c>
      <c r="G3576" s="36" t="s">
        <v>8999</v>
      </c>
      <c r="K3576" s="7"/>
      <c r="L3576" s="7" t="s">
        <v>834</v>
      </c>
      <c r="M3576" s="7" t="s">
        <v>618</v>
      </c>
      <c r="N3576" s="4"/>
      <c r="O3576" s="4"/>
      <c r="P3576" s="4"/>
      <c r="Q3576" s="4"/>
      <c r="R3576" s="4"/>
      <c r="S3576" s="4"/>
      <c r="T3576" s="4"/>
      <c r="U3576" s="4"/>
      <c r="V3576" s="4"/>
      <c r="W3576" s="4"/>
      <c r="X3576" s="4"/>
      <c r="Y3576" s="4"/>
      <c r="Z3576" s="4"/>
      <c r="AA3576" s="4"/>
      <c r="AB3576" s="4"/>
      <c r="AC3576" s="4"/>
      <c r="AD3576" s="4"/>
      <c r="AE3576" s="4"/>
      <c r="AF3576" s="4"/>
      <c r="AG3576" s="4"/>
      <c r="AH3576" s="4"/>
      <c r="AI3576" s="4"/>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c r="BI3576" s="4"/>
      <c r="BJ3576" s="4"/>
      <c r="BK3576" s="4"/>
      <c r="BL3576" s="4"/>
      <c r="BM3576" s="4"/>
      <c r="BN3576" s="4"/>
      <c r="BO3576" s="4"/>
      <c r="BP3576" s="4"/>
      <c r="BQ3576" s="4"/>
      <c r="BR3576" s="4"/>
      <c r="BS3576" s="4"/>
      <c r="BT3576" s="4"/>
      <c r="BU3576" s="4"/>
      <c r="BV3576" s="4"/>
      <c r="BW3576" s="4"/>
      <c r="BZ3576" s="7"/>
      <c r="CF3576" s="7"/>
      <c r="CG3576" s="14"/>
      <c r="CH3576" s="7"/>
      <c r="CI3576" s="14"/>
      <c r="CJ3576" s="7"/>
      <c r="CK3576" s="14"/>
      <c r="CL3576" s="7"/>
      <c r="CM3576" s="14"/>
    </row>
    <row r="3577" spans="1:91" x14ac:dyDescent="0.3">
      <c r="A3577" s="10">
        <v>151</v>
      </c>
      <c r="B3577" s="36" t="s">
        <v>1025</v>
      </c>
      <c r="G3577" s="36" t="s">
        <v>9000</v>
      </c>
      <c r="K3577" s="7"/>
      <c r="L3577" s="7" t="s">
        <v>834</v>
      </c>
      <c r="M3577" s="7" t="s">
        <v>615</v>
      </c>
      <c r="N3577" s="4"/>
      <c r="O3577" s="4"/>
      <c r="P3577" s="4"/>
      <c r="Q3577" s="4"/>
      <c r="R3577" s="4"/>
      <c r="S3577" s="4"/>
      <c r="T3577" s="4"/>
      <c r="U3577" s="4"/>
      <c r="V3577" s="4"/>
      <c r="W3577" s="4"/>
      <c r="X3577" s="4"/>
      <c r="Y3577" s="4"/>
      <c r="Z3577" s="4"/>
      <c r="AA3577" s="4"/>
      <c r="AB3577" s="4"/>
      <c r="AC3577" s="4"/>
      <c r="AD3577" s="4"/>
      <c r="AE3577" s="4"/>
      <c r="AF3577" s="4"/>
      <c r="AG3577" s="4"/>
      <c r="AH3577" s="4"/>
      <c r="AI3577" s="4"/>
      <c r="AJ3577" s="4"/>
      <c r="AK3577" s="4"/>
      <c r="AL3577" s="4"/>
      <c r="AM3577" s="4"/>
      <c r="AN3577" s="4"/>
      <c r="AO3577" s="4"/>
      <c r="AP3577" s="4"/>
      <c r="AQ3577" s="4"/>
      <c r="AR3577" s="4"/>
      <c r="AS3577" s="4"/>
      <c r="AT3577" s="4"/>
      <c r="AU3577" s="4"/>
      <c r="AV3577" s="4"/>
      <c r="AW3577" s="4"/>
      <c r="AX3577" s="4"/>
      <c r="AY3577" s="4"/>
      <c r="AZ3577" s="4"/>
      <c r="BA3577" s="4"/>
      <c r="BB3577" s="4"/>
      <c r="BC3577" s="4"/>
      <c r="BD3577" s="4"/>
      <c r="BE3577" s="4"/>
      <c r="BF3577" s="4"/>
      <c r="BG3577" s="4"/>
      <c r="BH3577" s="4"/>
      <c r="BI3577" s="4"/>
      <c r="BJ3577" s="4"/>
      <c r="BK3577" s="4"/>
      <c r="BL3577" s="4"/>
      <c r="BM3577" s="4"/>
      <c r="BN3577" s="4"/>
      <c r="BO3577" s="4"/>
      <c r="BP3577" s="4"/>
      <c r="BQ3577" s="4"/>
      <c r="BR3577" s="4"/>
      <c r="BS3577" s="4"/>
      <c r="BT3577" s="4"/>
      <c r="BU3577" s="4"/>
      <c r="BV3577" s="4"/>
      <c r="BW3577" s="4"/>
      <c r="BZ3577" s="7"/>
      <c r="CF3577" s="7"/>
      <c r="CG3577" s="14"/>
      <c r="CH3577" s="7"/>
      <c r="CI3577" s="14"/>
      <c r="CJ3577" s="7"/>
      <c r="CK3577" s="14"/>
      <c r="CL3577" s="7"/>
      <c r="CM3577" s="14"/>
    </row>
    <row r="3578" spans="1:91" x14ac:dyDescent="0.3">
      <c r="A3578" s="10">
        <v>151</v>
      </c>
      <c r="B3578" s="36" t="s">
        <v>1139</v>
      </c>
      <c r="G3578" s="36" t="s">
        <v>9001</v>
      </c>
      <c r="K3578" s="7"/>
      <c r="L3578" s="7" t="s">
        <v>834</v>
      </c>
      <c r="M3578" s="7" t="s">
        <v>639</v>
      </c>
      <c r="N3578" s="4"/>
      <c r="O3578" s="4"/>
      <c r="P3578" s="4"/>
      <c r="Q3578" s="4"/>
      <c r="R3578" s="4"/>
      <c r="S3578" s="4"/>
      <c r="T3578" s="4"/>
      <c r="U3578" s="4"/>
      <c r="V3578" s="4"/>
      <c r="W3578" s="4"/>
      <c r="X3578" s="4"/>
      <c r="Y3578" s="4"/>
      <c r="Z3578" s="4"/>
      <c r="AA3578" s="4"/>
      <c r="AB3578" s="4"/>
      <c r="AC3578" s="4"/>
      <c r="AD3578" s="4"/>
      <c r="AE3578" s="4"/>
      <c r="AF3578" s="4"/>
      <c r="AG3578" s="4"/>
      <c r="AH3578" s="4"/>
      <c r="AI3578" s="4"/>
      <c r="AJ3578" s="4"/>
      <c r="AK3578" s="4"/>
      <c r="AL3578" s="4"/>
      <c r="AM3578" s="4"/>
      <c r="AN3578" s="4"/>
      <c r="AO3578" s="4"/>
      <c r="AP3578" s="4"/>
      <c r="AQ3578" s="4"/>
      <c r="AR3578" s="4"/>
      <c r="AS3578" s="4"/>
      <c r="AT3578" s="4"/>
      <c r="AU3578" s="4"/>
      <c r="AV3578" s="4"/>
      <c r="AW3578" s="4"/>
      <c r="AX3578" s="4"/>
      <c r="AY3578" s="4"/>
      <c r="AZ3578" s="4"/>
      <c r="BA3578" s="4"/>
      <c r="BB3578" s="4"/>
      <c r="BC3578" s="4"/>
      <c r="BD3578" s="4"/>
      <c r="BE3578" s="4"/>
      <c r="BF3578" s="4"/>
      <c r="BG3578" s="4"/>
      <c r="BH3578" s="4"/>
      <c r="BI3578" s="4"/>
      <c r="BJ3578" s="4"/>
      <c r="BK3578" s="4"/>
      <c r="BL3578" s="4"/>
      <c r="BM3578" s="4"/>
      <c r="BN3578" s="4"/>
      <c r="BO3578" s="4"/>
      <c r="BP3578" s="4"/>
      <c r="BQ3578" s="4"/>
      <c r="BR3578" s="4"/>
      <c r="BS3578" s="4"/>
      <c r="BT3578" s="4"/>
      <c r="BU3578" s="4"/>
      <c r="BV3578" s="4"/>
      <c r="BW3578" s="4"/>
      <c r="BZ3578" s="7"/>
      <c r="CF3578" s="7"/>
      <c r="CG3578" s="14"/>
      <c r="CH3578" s="7"/>
      <c r="CI3578" s="14"/>
      <c r="CJ3578" s="7"/>
      <c r="CK3578" s="14"/>
      <c r="CL3578" s="7"/>
      <c r="CM3578" s="14"/>
    </row>
    <row r="3579" spans="1:91" x14ac:dyDescent="0.3">
      <c r="A3579" s="10">
        <v>151</v>
      </c>
      <c r="B3579" s="36" t="s">
        <v>881</v>
      </c>
      <c r="G3579" s="36" t="s">
        <v>9002</v>
      </c>
      <c r="K3579" s="7"/>
      <c r="L3579" s="7" t="s">
        <v>834</v>
      </c>
      <c r="M3579" s="7" t="s">
        <v>615</v>
      </c>
      <c r="N3579" s="4"/>
      <c r="O3579" s="4"/>
      <c r="P3579" s="4"/>
      <c r="Q3579" s="4"/>
      <c r="R3579" s="4"/>
      <c r="S3579" s="4"/>
      <c r="T3579" s="4"/>
      <c r="U3579" s="4"/>
      <c r="V3579" s="4"/>
      <c r="W3579" s="4"/>
      <c r="X3579" s="4"/>
      <c r="Y3579" s="4"/>
      <c r="Z3579" s="4"/>
      <c r="AA3579" s="4"/>
      <c r="AB3579" s="4"/>
      <c r="AC3579" s="4"/>
      <c r="AD3579" s="4"/>
      <c r="AE3579" s="4"/>
      <c r="AF3579" s="4"/>
      <c r="AG3579" s="4"/>
      <c r="AH3579" s="4"/>
      <c r="AI3579" s="4"/>
      <c r="AJ3579" s="4"/>
      <c r="AK3579" s="4"/>
      <c r="AL3579" s="4"/>
      <c r="AM3579" s="4"/>
      <c r="AN3579" s="4"/>
      <c r="AO3579" s="4"/>
      <c r="AP3579" s="4"/>
      <c r="AQ3579" s="4"/>
      <c r="AR3579" s="4"/>
      <c r="AS3579" s="4"/>
      <c r="AT3579" s="4"/>
      <c r="AU3579" s="4"/>
      <c r="AV3579" s="4"/>
      <c r="AW3579" s="4"/>
      <c r="AX3579" s="4"/>
      <c r="AY3579" s="4"/>
      <c r="AZ3579" s="4"/>
      <c r="BA3579" s="4"/>
      <c r="BB3579" s="4"/>
      <c r="BC3579" s="4"/>
      <c r="BD3579" s="4"/>
      <c r="BE3579" s="4"/>
      <c r="BF3579" s="4"/>
      <c r="BG3579" s="4"/>
      <c r="BH3579" s="4"/>
      <c r="BI3579" s="4"/>
      <c r="BJ3579" s="4"/>
      <c r="BK3579" s="4"/>
      <c r="BL3579" s="4"/>
      <c r="BM3579" s="4"/>
      <c r="BN3579" s="4"/>
      <c r="BO3579" s="4"/>
      <c r="BP3579" s="4"/>
      <c r="BQ3579" s="4"/>
      <c r="BR3579" s="4"/>
      <c r="BS3579" s="4"/>
      <c r="BT3579" s="4"/>
      <c r="BU3579" s="4"/>
      <c r="BV3579" s="4"/>
      <c r="BW3579" s="4"/>
      <c r="BZ3579" s="7"/>
      <c r="CF3579" s="7"/>
      <c r="CG3579" s="14"/>
      <c r="CH3579" s="7"/>
      <c r="CI3579" s="14"/>
      <c r="CJ3579" s="7"/>
      <c r="CK3579" s="14"/>
      <c r="CL3579" s="7"/>
      <c r="CM3579" s="14"/>
    </row>
    <row r="3580" spans="1:91" x14ac:dyDescent="0.3">
      <c r="A3580" s="10">
        <v>151</v>
      </c>
      <c r="B3580" s="36" t="s">
        <v>905</v>
      </c>
      <c r="G3580" s="36" t="s">
        <v>9003</v>
      </c>
      <c r="K3580" s="7"/>
      <c r="L3580" s="7" t="s">
        <v>834</v>
      </c>
      <c r="M3580" s="7" t="s">
        <v>717</v>
      </c>
      <c r="N3580" s="4"/>
      <c r="O3580" s="4"/>
      <c r="P3580" s="4"/>
      <c r="Q3580" s="4"/>
      <c r="R3580" s="4"/>
      <c r="S3580" s="4"/>
      <c r="T3580" s="4"/>
      <c r="U3580" s="4"/>
      <c r="V3580" s="4"/>
      <c r="W3580" s="4"/>
      <c r="X3580" s="4"/>
      <c r="Y3580" s="4"/>
      <c r="Z3580" s="4"/>
      <c r="AA3580" s="4"/>
      <c r="AB3580" s="4"/>
      <c r="AC3580" s="4"/>
      <c r="AD3580" s="4"/>
      <c r="AE3580" s="4"/>
      <c r="AF3580" s="4"/>
      <c r="AG3580" s="4"/>
      <c r="AH3580" s="4"/>
      <c r="AI3580" s="4"/>
      <c r="AJ3580" s="4"/>
      <c r="AK3580" s="4"/>
      <c r="AL3580" s="4"/>
      <c r="AM3580" s="4"/>
      <c r="AN3580" s="4"/>
      <c r="AO3580" s="4"/>
      <c r="AP3580" s="4"/>
      <c r="AQ3580" s="4"/>
      <c r="AR3580" s="4"/>
      <c r="AS3580" s="4"/>
      <c r="AT3580" s="4"/>
      <c r="AU3580" s="4"/>
      <c r="AV3580" s="4"/>
      <c r="AW3580" s="4"/>
      <c r="AX3580" s="4"/>
      <c r="AY3580" s="4"/>
      <c r="AZ3580" s="4"/>
      <c r="BA3580" s="4"/>
      <c r="BB3580" s="4"/>
      <c r="BC3580" s="4"/>
      <c r="BD3580" s="4"/>
      <c r="BE3580" s="4"/>
      <c r="BF3580" s="4"/>
      <c r="BG3580" s="4"/>
      <c r="BH3580" s="4"/>
      <c r="BI3580" s="4"/>
      <c r="BJ3580" s="4"/>
      <c r="BK3580" s="4"/>
      <c r="BL3580" s="4"/>
      <c r="BM3580" s="4"/>
      <c r="BN3580" s="4"/>
      <c r="BO3580" s="4"/>
      <c r="BP3580" s="4"/>
      <c r="BQ3580" s="4"/>
      <c r="BR3580" s="4"/>
      <c r="BS3580" s="4"/>
      <c r="BT3580" s="4"/>
      <c r="BU3580" s="4"/>
      <c r="BV3580" s="4"/>
      <c r="BW3580" s="4"/>
      <c r="BZ3580" s="7"/>
      <c r="CF3580" s="7"/>
      <c r="CG3580" s="14"/>
      <c r="CH3580" s="7"/>
      <c r="CI3580" s="14"/>
      <c r="CJ3580" s="7"/>
      <c r="CK3580" s="14"/>
      <c r="CL3580" s="7"/>
      <c r="CM3580" s="14"/>
    </row>
    <row r="3581" spans="1:91" x14ac:dyDescent="0.3">
      <c r="A3581" s="10">
        <v>151</v>
      </c>
      <c r="B3581" s="36" t="s">
        <v>2259</v>
      </c>
      <c r="E3581" t="s">
        <v>953</v>
      </c>
      <c r="G3581" s="36" t="s">
        <v>9004</v>
      </c>
      <c r="K3581" s="7"/>
      <c r="L3581" s="7" t="s">
        <v>834</v>
      </c>
      <c r="M3581" s="7" t="s">
        <v>603</v>
      </c>
      <c r="N3581" s="4"/>
      <c r="O3581" s="4"/>
      <c r="P3581" s="4"/>
      <c r="Q3581" s="4"/>
      <c r="R3581" s="4"/>
      <c r="S3581" s="4"/>
      <c r="T3581" s="4"/>
      <c r="U3581" s="4"/>
      <c r="V3581" s="4"/>
      <c r="W3581" s="4"/>
      <c r="X3581" s="4"/>
      <c r="Y3581" s="4"/>
      <c r="Z3581" s="4"/>
      <c r="AA3581" s="4"/>
      <c r="AB3581" s="4"/>
      <c r="AC3581" s="4"/>
      <c r="AD3581" s="4"/>
      <c r="AE3581" s="4"/>
      <c r="AF3581" s="4"/>
      <c r="AG3581" s="4"/>
      <c r="AH3581" s="4"/>
      <c r="AI3581" s="4"/>
      <c r="AJ3581" s="4"/>
      <c r="AK3581" s="4"/>
      <c r="AL3581" s="4"/>
      <c r="AM3581" s="4"/>
      <c r="AN3581" s="4"/>
      <c r="AO3581" s="4"/>
      <c r="AP3581" s="4"/>
      <c r="AQ3581" s="4"/>
      <c r="AR3581" s="4"/>
      <c r="AS3581" s="4"/>
      <c r="AT3581" s="4"/>
      <c r="AU3581" s="4"/>
      <c r="AV3581" s="4"/>
      <c r="AW3581" s="4"/>
      <c r="AX3581" s="4"/>
      <c r="AY3581" s="4"/>
      <c r="AZ3581" s="4"/>
      <c r="BA3581" s="4"/>
      <c r="BB3581" s="4"/>
      <c r="BC3581" s="4"/>
      <c r="BD3581" s="4"/>
      <c r="BE3581" s="4"/>
      <c r="BF3581" s="4"/>
      <c r="BG3581" s="4"/>
      <c r="BH3581" s="4"/>
      <c r="BI3581" s="4"/>
      <c r="BJ3581" s="4"/>
      <c r="BK3581" s="4"/>
      <c r="BL3581" s="4"/>
      <c r="BM3581" s="4"/>
      <c r="BN3581" s="4"/>
      <c r="BO3581" s="4"/>
      <c r="BP3581" s="4"/>
      <c r="BQ3581" s="4"/>
      <c r="BR3581" s="4"/>
      <c r="BS3581" s="4"/>
      <c r="BT3581" s="4"/>
      <c r="BU3581" s="4"/>
      <c r="BV3581" s="4"/>
      <c r="BW3581" s="4"/>
      <c r="BZ3581" s="7"/>
      <c r="CF3581" s="7"/>
      <c r="CG3581" s="14"/>
      <c r="CH3581" s="7"/>
      <c r="CI3581" s="14"/>
      <c r="CJ3581" s="7"/>
      <c r="CK3581" s="14"/>
      <c r="CL3581" s="7"/>
      <c r="CM3581" s="14"/>
    </row>
    <row r="3582" spans="1:91" x14ac:dyDescent="0.3">
      <c r="A3582" s="10">
        <v>151</v>
      </c>
      <c r="B3582" s="36" t="s">
        <v>2259</v>
      </c>
      <c r="E3582" t="s">
        <v>953</v>
      </c>
      <c r="G3582" s="36" t="s">
        <v>9005</v>
      </c>
      <c r="K3582" s="7"/>
      <c r="L3582" s="7" t="s">
        <v>834</v>
      </c>
      <c r="M3582" s="7" t="s">
        <v>603</v>
      </c>
      <c r="N3582" s="4"/>
      <c r="O3582" s="4"/>
      <c r="P3582" s="4"/>
      <c r="Q3582" s="4"/>
      <c r="R3582" s="4"/>
      <c r="S3582" s="4"/>
      <c r="T3582" s="4"/>
      <c r="U3582" s="4"/>
      <c r="V3582" s="4"/>
      <c r="W3582" s="4"/>
      <c r="X3582" s="4"/>
      <c r="Y3582" s="4"/>
      <c r="Z3582" s="4"/>
      <c r="AA3582" s="4"/>
      <c r="AB3582" s="4"/>
      <c r="AC3582" s="4"/>
      <c r="AD3582" s="4"/>
      <c r="AE3582" s="4"/>
      <c r="AF3582" s="4"/>
      <c r="AG3582" s="4"/>
      <c r="AH3582" s="4"/>
      <c r="AI3582" s="4"/>
      <c r="AJ3582" s="4"/>
      <c r="AK3582" s="4"/>
      <c r="AL3582" s="4"/>
      <c r="AM3582" s="4"/>
      <c r="AN3582" s="4"/>
      <c r="AO3582" s="4"/>
      <c r="AP3582" s="4"/>
      <c r="AQ3582" s="4"/>
      <c r="AR3582" s="4"/>
      <c r="AS3582" s="4"/>
      <c r="AT3582" s="4"/>
      <c r="AU3582" s="4"/>
      <c r="AV3582" s="4"/>
      <c r="AW3582" s="4"/>
      <c r="AX3582" s="4"/>
      <c r="AY3582" s="4"/>
      <c r="AZ3582" s="4"/>
      <c r="BA3582" s="4"/>
      <c r="BB3582" s="4"/>
      <c r="BC3582" s="4"/>
      <c r="BD3582" s="4"/>
      <c r="BE3582" s="4"/>
      <c r="BF3582" s="4"/>
      <c r="BG3582" s="4"/>
      <c r="BH3582" s="4"/>
      <c r="BI3582" s="4"/>
      <c r="BJ3582" s="4"/>
      <c r="BK3582" s="4"/>
      <c r="BL3582" s="4"/>
      <c r="BM3582" s="4"/>
      <c r="BN3582" s="4"/>
      <c r="BO3582" s="4"/>
      <c r="BP3582" s="4"/>
      <c r="BQ3582" s="4"/>
      <c r="BR3582" s="4"/>
      <c r="BS3582" s="4"/>
      <c r="BT3582" s="4"/>
      <c r="BU3582" s="4"/>
      <c r="BV3582" s="4"/>
      <c r="BW3582" s="4"/>
      <c r="BZ3582" s="7"/>
      <c r="CF3582" s="7"/>
      <c r="CG3582" s="14"/>
      <c r="CH3582" s="7"/>
      <c r="CI3582" s="14"/>
      <c r="CJ3582" s="7"/>
      <c r="CK3582" s="14"/>
      <c r="CL3582" s="7"/>
      <c r="CM3582" s="14"/>
    </row>
    <row r="3583" spans="1:91" x14ac:dyDescent="0.3">
      <c r="A3583" s="10">
        <v>151</v>
      </c>
      <c r="B3583" s="36" t="s">
        <v>1058</v>
      </c>
      <c r="G3583" s="36" t="s">
        <v>9006</v>
      </c>
      <c r="K3583" s="7"/>
      <c r="L3583" s="7" t="s">
        <v>834</v>
      </c>
      <c r="M3583" s="7" t="s">
        <v>669</v>
      </c>
      <c r="N3583" s="4"/>
      <c r="O3583" s="4"/>
      <c r="P3583" s="4"/>
      <c r="Q3583" s="4"/>
      <c r="R3583" s="4"/>
      <c r="S3583" s="4"/>
      <c r="T3583" s="4"/>
      <c r="U3583" s="4"/>
      <c r="V3583" s="4"/>
      <c r="W3583" s="4"/>
      <c r="X3583" s="4"/>
      <c r="Y3583" s="4"/>
      <c r="Z3583" s="4"/>
      <c r="AA3583" s="4"/>
      <c r="AB3583" s="4"/>
      <c r="AC3583" s="4"/>
      <c r="AD3583" s="4"/>
      <c r="AE3583" s="4"/>
      <c r="AF3583" s="4"/>
      <c r="AG3583" s="4"/>
      <c r="AH3583" s="4"/>
      <c r="AI3583" s="4"/>
      <c r="AJ3583" s="4"/>
      <c r="AK3583" s="4"/>
      <c r="AL3583" s="4"/>
      <c r="AM3583" s="4"/>
      <c r="AN3583" s="4"/>
      <c r="AO3583" s="4"/>
      <c r="AP3583" s="4"/>
      <c r="AQ3583" s="4"/>
      <c r="AR3583" s="4"/>
      <c r="AS3583" s="4"/>
      <c r="AT3583" s="4"/>
      <c r="AU3583" s="4"/>
      <c r="AV3583" s="4"/>
      <c r="AW3583" s="4"/>
      <c r="AX3583" s="4"/>
      <c r="AY3583" s="4"/>
      <c r="AZ3583" s="4"/>
      <c r="BA3583" s="4"/>
      <c r="BB3583" s="4"/>
      <c r="BC3583" s="4"/>
      <c r="BD3583" s="4"/>
      <c r="BE3583" s="4"/>
      <c r="BF3583" s="4"/>
      <c r="BG3583" s="4"/>
      <c r="BH3583" s="4"/>
      <c r="BI3583" s="4"/>
      <c r="BJ3583" s="4"/>
      <c r="BK3583" s="4"/>
      <c r="BL3583" s="4"/>
      <c r="BM3583" s="4"/>
      <c r="BN3583" s="4"/>
      <c r="BO3583" s="4"/>
      <c r="BP3583" s="4"/>
      <c r="BQ3583" s="4"/>
      <c r="BR3583" s="4"/>
      <c r="BS3583" s="4"/>
      <c r="BT3583" s="4"/>
      <c r="BU3583" s="4"/>
      <c r="BV3583" s="4"/>
      <c r="BW3583" s="4"/>
      <c r="BZ3583" s="7"/>
      <c r="CF3583" s="7"/>
      <c r="CG3583" s="14"/>
      <c r="CH3583" s="7"/>
      <c r="CI3583" s="14"/>
      <c r="CJ3583" s="7"/>
      <c r="CK3583" s="14"/>
      <c r="CL3583" s="7"/>
      <c r="CM3583" s="14"/>
    </row>
    <row r="3584" spans="1:91" x14ac:dyDescent="0.3">
      <c r="A3584" s="10">
        <v>151</v>
      </c>
      <c r="B3584" s="36" t="s">
        <v>1058</v>
      </c>
      <c r="G3584" s="36" t="s">
        <v>9007</v>
      </c>
      <c r="K3584" s="7"/>
      <c r="L3584" s="7" t="s">
        <v>834</v>
      </c>
      <c r="M3584" s="7" t="s">
        <v>624</v>
      </c>
      <c r="N3584" s="4"/>
      <c r="O3584" s="4"/>
      <c r="P3584" s="4"/>
      <c r="Q3584" s="4"/>
      <c r="R3584" s="4"/>
      <c r="S3584" s="4"/>
      <c r="T3584" s="4"/>
      <c r="U3584" s="4"/>
      <c r="V3584" s="4"/>
      <c r="W3584" s="4"/>
      <c r="X3584" s="4"/>
      <c r="Y3584" s="4"/>
      <c r="Z3584" s="4"/>
      <c r="AA3584" s="4"/>
      <c r="AB3584" s="4"/>
      <c r="AC3584" s="4"/>
      <c r="AD3584" s="4"/>
      <c r="AE3584" s="4"/>
      <c r="AF3584" s="4"/>
      <c r="AG3584" s="4"/>
      <c r="AH3584" s="4"/>
      <c r="AI3584" s="4"/>
      <c r="AJ3584" s="4"/>
      <c r="AK3584" s="4"/>
      <c r="AL3584" s="4"/>
      <c r="AM3584" s="4"/>
      <c r="AN3584" s="4"/>
      <c r="AO3584" s="4"/>
      <c r="AP3584" s="4"/>
      <c r="AQ3584" s="4"/>
      <c r="AR3584" s="4"/>
      <c r="AS3584" s="4"/>
      <c r="AT3584" s="4"/>
      <c r="AU3584" s="4"/>
      <c r="AV3584" s="4"/>
      <c r="AW3584" s="4"/>
      <c r="AX3584" s="4"/>
      <c r="AY3584" s="4"/>
      <c r="AZ3584" s="4"/>
      <c r="BA3584" s="4"/>
      <c r="BB3584" s="4"/>
      <c r="BC3584" s="4"/>
      <c r="BD3584" s="4"/>
      <c r="BE3584" s="4"/>
      <c r="BF3584" s="4"/>
      <c r="BG3584" s="4"/>
      <c r="BH3584" s="4"/>
      <c r="BI3584" s="4"/>
      <c r="BJ3584" s="4"/>
      <c r="BK3584" s="4"/>
      <c r="BL3584" s="4"/>
      <c r="BM3584" s="4"/>
      <c r="BN3584" s="4"/>
      <c r="BO3584" s="4"/>
      <c r="BP3584" s="4"/>
      <c r="BQ3584" s="4"/>
      <c r="BR3584" s="4"/>
      <c r="BS3584" s="4"/>
      <c r="BT3584" s="4"/>
      <c r="BU3584" s="4"/>
      <c r="BV3584" s="4"/>
      <c r="BW3584" s="4"/>
      <c r="BZ3584" s="7"/>
      <c r="CF3584" s="7"/>
      <c r="CG3584" s="14"/>
      <c r="CH3584" s="7"/>
      <c r="CI3584" s="14"/>
      <c r="CJ3584" s="7"/>
      <c r="CK3584" s="14"/>
      <c r="CL3584" s="7"/>
      <c r="CM3584" s="14"/>
    </row>
    <row r="3585" spans="1:91" x14ac:dyDescent="0.3">
      <c r="A3585" s="10">
        <v>151</v>
      </c>
      <c r="B3585" s="36" t="s">
        <v>1025</v>
      </c>
      <c r="E3585" t="s">
        <v>953</v>
      </c>
      <c r="G3585" s="36" t="s">
        <v>9008</v>
      </c>
      <c r="K3585" s="7"/>
      <c r="L3585" s="7" t="s">
        <v>834</v>
      </c>
      <c r="M3585" s="7" t="s">
        <v>603</v>
      </c>
      <c r="N3585" s="4"/>
      <c r="O3585" s="4"/>
      <c r="P3585" s="4"/>
      <c r="Q3585" s="4"/>
      <c r="R3585" s="4"/>
      <c r="S3585" s="4"/>
      <c r="T3585" s="4"/>
      <c r="U3585" s="4"/>
      <c r="V3585" s="4"/>
      <c r="W3585" s="4"/>
      <c r="X3585" s="4"/>
      <c r="Y3585" s="4"/>
      <c r="Z3585" s="4"/>
      <c r="AA3585" s="4"/>
      <c r="AB3585" s="4"/>
      <c r="AC3585" s="4"/>
      <c r="AD3585" s="4"/>
      <c r="AE3585" s="4"/>
      <c r="AF3585" s="4"/>
      <c r="AG3585" s="4"/>
      <c r="AH3585" s="4"/>
      <c r="AI3585" s="4"/>
      <c r="AJ3585" s="4"/>
      <c r="AK3585" s="4"/>
      <c r="AL3585" s="4"/>
      <c r="AM3585" s="4"/>
      <c r="AN3585" s="4"/>
      <c r="AO3585" s="4"/>
      <c r="AP3585" s="4"/>
      <c r="AQ3585" s="4"/>
      <c r="AR3585" s="4"/>
      <c r="AS3585" s="4"/>
      <c r="AT3585" s="4"/>
      <c r="AU3585" s="4"/>
      <c r="AV3585" s="4"/>
      <c r="AW3585" s="4"/>
      <c r="AX3585" s="4"/>
      <c r="AY3585" s="4"/>
      <c r="AZ3585" s="4"/>
      <c r="BA3585" s="4"/>
      <c r="BB3585" s="4"/>
      <c r="BC3585" s="4"/>
      <c r="BD3585" s="4"/>
      <c r="BE3585" s="4"/>
      <c r="BF3585" s="4"/>
      <c r="BG3585" s="4"/>
      <c r="BH3585" s="4"/>
      <c r="BI3585" s="4"/>
      <c r="BJ3585" s="4"/>
      <c r="BK3585" s="4"/>
      <c r="BL3585" s="4"/>
      <c r="BM3585" s="4"/>
      <c r="BN3585" s="4"/>
      <c r="BO3585" s="4"/>
      <c r="BP3585" s="4"/>
      <c r="BQ3585" s="4"/>
      <c r="BR3585" s="4"/>
      <c r="BS3585" s="4"/>
      <c r="BT3585" s="4"/>
      <c r="BU3585" s="4"/>
      <c r="BV3585" s="4"/>
      <c r="BW3585" s="4"/>
      <c r="BZ3585" s="7"/>
      <c r="CF3585" s="7"/>
      <c r="CG3585" s="14"/>
      <c r="CH3585" s="7"/>
      <c r="CI3585" s="14"/>
      <c r="CJ3585" s="7"/>
      <c r="CK3585" s="14"/>
      <c r="CL3585" s="7"/>
      <c r="CM3585" s="14"/>
    </row>
    <row r="3586" spans="1:91" x14ac:dyDescent="0.3">
      <c r="A3586" s="10">
        <v>151</v>
      </c>
      <c r="B3586" s="36" t="s">
        <v>1083</v>
      </c>
      <c r="G3586" s="36" t="s">
        <v>9009</v>
      </c>
      <c r="K3586" s="7"/>
      <c r="L3586" s="7" t="s">
        <v>834</v>
      </c>
      <c r="M3586" s="7" t="s">
        <v>669</v>
      </c>
      <c r="N3586" s="4"/>
      <c r="O3586" s="4"/>
      <c r="P3586" s="4"/>
      <c r="Q3586" s="4"/>
      <c r="R3586" s="4"/>
      <c r="S3586" s="4"/>
      <c r="T3586" s="4"/>
      <c r="U3586" s="4"/>
      <c r="V3586" s="4"/>
      <c r="W3586" s="4"/>
      <c r="X3586" s="4"/>
      <c r="Y3586" s="4"/>
      <c r="Z3586" s="4"/>
      <c r="AA3586" s="4"/>
      <c r="AB3586" s="4"/>
      <c r="AC3586" s="4"/>
      <c r="AD3586" s="4"/>
      <c r="AE3586" s="4"/>
      <c r="AF3586" s="4"/>
      <c r="AG3586" s="4"/>
      <c r="AH3586" s="4"/>
      <c r="AI3586" s="4"/>
      <c r="AJ3586" s="4"/>
      <c r="AK3586" s="4"/>
      <c r="AL3586" s="4"/>
      <c r="AM3586" s="4"/>
      <c r="AN3586" s="4"/>
      <c r="AO3586" s="4"/>
      <c r="AP3586" s="4"/>
      <c r="AQ3586" s="4"/>
      <c r="AR3586" s="4"/>
      <c r="AS3586" s="4"/>
      <c r="AT3586" s="4"/>
      <c r="AU3586" s="4"/>
      <c r="AV3586" s="4"/>
      <c r="AW3586" s="4"/>
      <c r="AX3586" s="4"/>
      <c r="AY3586" s="4"/>
      <c r="AZ3586" s="4"/>
      <c r="BA3586" s="4"/>
      <c r="BB3586" s="4"/>
      <c r="BC3586" s="4"/>
      <c r="BD3586" s="4"/>
      <c r="BE3586" s="4"/>
      <c r="BF3586" s="4"/>
      <c r="BG3586" s="4"/>
      <c r="BH3586" s="4"/>
      <c r="BI3586" s="4"/>
      <c r="BJ3586" s="4"/>
      <c r="BK3586" s="4"/>
      <c r="BL3586" s="4"/>
      <c r="BM3586" s="4"/>
      <c r="BN3586" s="4"/>
      <c r="BO3586" s="4"/>
      <c r="BP3586" s="4"/>
      <c r="BQ3586" s="4"/>
      <c r="BR3586" s="4"/>
      <c r="BS3586" s="4"/>
      <c r="BT3586" s="4"/>
      <c r="BU3586" s="4"/>
      <c r="BV3586" s="4"/>
      <c r="BW3586" s="4"/>
      <c r="BZ3586" s="7"/>
      <c r="CF3586" s="7"/>
      <c r="CG3586" s="14"/>
      <c r="CH3586" s="7"/>
      <c r="CI3586" s="14"/>
      <c r="CJ3586" s="7"/>
      <c r="CK3586" s="14"/>
      <c r="CL3586" s="7"/>
      <c r="CM3586" s="14"/>
    </row>
    <row r="3587" spans="1:91" x14ac:dyDescent="0.3">
      <c r="A3587" s="10">
        <v>151</v>
      </c>
      <c r="B3587" s="36" t="s">
        <v>868</v>
      </c>
      <c r="G3587" s="36" t="s">
        <v>9010</v>
      </c>
      <c r="K3587" s="7"/>
      <c r="L3587" s="7" t="s">
        <v>834</v>
      </c>
      <c r="M3587" s="7" t="s">
        <v>696</v>
      </c>
      <c r="N3587" s="4"/>
      <c r="O3587" s="4"/>
      <c r="P3587" s="4"/>
      <c r="Q3587" s="4"/>
      <c r="R3587" s="4"/>
      <c r="S3587" s="4"/>
      <c r="T3587" s="4"/>
      <c r="U3587" s="4"/>
      <c r="V3587" s="4"/>
      <c r="W3587" s="4"/>
      <c r="X3587" s="4"/>
      <c r="Y3587" s="4"/>
      <c r="Z3587" s="4"/>
      <c r="AA3587" s="4"/>
      <c r="AB3587" s="4"/>
      <c r="AC3587" s="4"/>
      <c r="AD3587" s="4"/>
      <c r="AE3587" s="4"/>
      <c r="AF3587" s="4"/>
      <c r="AG3587" s="4"/>
      <c r="AH3587" s="4"/>
      <c r="AI3587" s="4"/>
      <c r="AJ3587" s="4"/>
      <c r="AK3587" s="4"/>
      <c r="AL3587" s="4"/>
      <c r="AM3587" s="4"/>
      <c r="AN3587" s="4"/>
      <c r="AO3587" s="4"/>
      <c r="AP3587" s="4"/>
      <c r="AQ3587" s="4"/>
      <c r="AR3587" s="4"/>
      <c r="AS3587" s="4"/>
      <c r="AT3587" s="4"/>
      <c r="AU3587" s="4"/>
      <c r="AV3587" s="4"/>
      <c r="AW3587" s="4"/>
      <c r="AX3587" s="4"/>
      <c r="AY3587" s="4"/>
      <c r="AZ3587" s="4"/>
      <c r="BA3587" s="4"/>
      <c r="BB3587" s="4"/>
      <c r="BC3587" s="4"/>
      <c r="BD3587" s="4"/>
      <c r="BE3587" s="4"/>
      <c r="BF3587" s="4"/>
      <c r="BG3587" s="4"/>
      <c r="BH3587" s="4"/>
      <c r="BI3587" s="4"/>
      <c r="BJ3587" s="4"/>
      <c r="BK3587" s="4"/>
      <c r="BL3587" s="4"/>
      <c r="BM3587" s="4"/>
      <c r="BN3587" s="4"/>
      <c r="BO3587" s="4"/>
      <c r="BP3587" s="4"/>
      <c r="BQ3587" s="4"/>
      <c r="BR3587" s="4"/>
      <c r="BS3587" s="4"/>
      <c r="BT3587" s="4"/>
      <c r="BU3587" s="4"/>
      <c r="BV3587" s="4"/>
      <c r="BW3587" s="4"/>
      <c r="BZ3587" s="7"/>
      <c r="CF3587" s="7"/>
      <c r="CG3587" s="14"/>
      <c r="CH3587" s="7"/>
      <c r="CI3587" s="14"/>
      <c r="CJ3587" s="7"/>
      <c r="CK3587" s="14"/>
      <c r="CL3587" s="7"/>
      <c r="CM3587" s="14"/>
    </row>
    <row r="3588" spans="1:91" x14ac:dyDescent="0.3">
      <c r="A3588" s="10">
        <v>151</v>
      </c>
      <c r="B3588" s="36" t="s">
        <v>863</v>
      </c>
      <c r="G3588" s="36" t="s">
        <v>9011</v>
      </c>
      <c r="K3588" s="7"/>
      <c r="L3588" s="7" t="s">
        <v>834</v>
      </c>
      <c r="M3588" s="7" t="s">
        <v>5184</v>
      </c>
      <c r="N3588" s="4"/>
      <c r="O3588" s="4"/>
      <c r="P3588" s="4"/>
      <c r="Q3588" s="4"/>
      <c r="R3588" s="4"/>
      <c r="S3588" s="4"/>
      <c r="T3588" s="4"/>
      <c r="U3588" s="4"/>
      <c r="V3588" s="4"/>
      <c r="W3588" s="4"/>
      <c r="X3588" s="4"/>
      <c r="Y3588" s="4"/>
      <c r="Z3588" s="4"/>
      <c r="AA3588" s="4"/>
      <c r="AB3588" s="4"/>
      <c r="AC3588" s="4"/>
      <c r="AD3588" s="4"/>
      <c r="AE3588" s="4"/>
      <c r="AF3588" s="4"/>
      <c r="AG3588" s="4"/>
      <c r="AH3588" s="4"/>
      <c r="AI3588" s="4"/>
      <c r="AJ3588" s="4"/>
      <c r="AK3588" s="4"/>
      <c r="AL3588" s="4"/>
      <c r="AM3588" s="4"/>
      <c r="AN3588" s="4"/>
      <c r="AO3588" s="4"/>
      <c r="AP3588" s="4"/>
      <c r="AQ3588" s="4"/>
      <c r="AR3588" s="4"/>
      <c r="AS3588" s="4"/>
      <c r="AT3588" s="4"/>
      <c r="AU3588" s="4"/>
      <c r="AV3588" s="4"/>
      <c r="AW3588" s="4"/>
      <c r="AX3588" s="4"/>
      <c r="AY3588" s="4"/>
      <c r="AZ3588" s="4"/>
      <c r="BA3588" s="4"/>
      <c r="BB3588" s="4"/>
      <c r="BC3588" s="4"/>
      <c r="BD3588" s="4"/>
      <c r="BE3588" s="4"/>
      <c r="BF3588" s="4"/>
      <c r="BG3588" s="4"/>
      <c r="BH3588" s="4"/>
      <c r="BI3588" s="4"/>
      <c r="BJ3588" s="4"/>
      <c r="BK3588" s="4"/>
      <c r="BL3588" s="4"/>
      <c r="BM3588" s="4"/>
      <c r="BN3588" s="4"/>
      <c r="BO3588" s="4"/>
      <c r="BP3588" s="4"/>
      <c r="BQ3588" s="4"/>
      <c r="BR3588" s="4"/>
      <c r="BS3588" s="4"/>
      <c r="BT3588" s="4"/>
      <c r="BU3588" s="4"/>
      <c r="BV3588" s="4"/>
      <c r="BW3588" s="4"/>
      <c r="BZ3588" s="7"/>
      <c r="CF3588" s="7"/>
      <c r="CG3588" s="14"/>
      <c r="CH3588" s="7"/>
      <c r="CI3588" s="14"/>
      <c r="CJ3588" s="7"/>
      <c r="CK3588" s="14"/>
      <c r="CL3588" s="7"/>
      <c r="CM3588" s="14"/>
    </row>
    <row r="3589" spans="1:91" x14ac:dyDescent="0.3">
      <c r="A3589" s="10">
        <v>151</v>
      </c>
      <c r="B3589" s="36" t="s">
        <v>6875</v>
      </c>
      <c r="G3589" s="36" t="s">
        <v>9012</v>
      </c>
      <c r="K3589" s="7"/>
      <c r="L3589" s="7" t="s">
        <v>834</v>
      </c>
      <c r="M3589" s="7" t="s">
        <v>696</v>
      </c>
      <c r="N3589" s="4"/>
      <c r="O3589" s="4"/>
      <c r="P3589" s="4"/>
      <c r="Q3589" s="4"/>
      <c r="R3589" s="4"/>
      <c r="S3589" s="4"/>
      <c r="T3589" s="4"/>
      <c r="U3589" s="4"/>
      <c r="V3589" s="4"/>
      <c r="W3589" s="4"/>
      <c r="X3589" s="4"/>
      <c r="Y3589" s="4"/>
      <c r="Z3589" s="4"/>
      <c r="AA3589" s="4"/>
      <c r="AB3589" s="4"/>
      <c r="AC3589" s="4"/>
      <c r="AD3589" s="4"/>
      <c r="AE3589" s="4"/>
      <c r="AF3589" s="4"/>
      <c r="AG3589" s="4"/>
      <c r="AH3589" s="4"/>
      <c r="AI3589" s="4"/>
      <c r="AJ3589" s="4"/>
      <c r="AK3589" s="4"/>
      <c r="AL3589" s="4"/>
      <c r="AM3589" s="4"/>
      <c r="AN3589" s="4"/>
      <c r="AO3589" s="4"/>
      <c r="AP3589" s="4"/>
      <c r="AQ3589" s="4"/>
      <c r="AR3589" s="4"/>
      <c r="AS3589" s="4"/>
      <c r="AT3589" s="4"/>
      <c r="AU3589" s="4"/>
      <c r="AV3589" s="4"/>
      <c r="AW3589" s="4"/>
      <c r="AX3589" s="4"/>
      <c r="AY3589" s="4"/>
      <c r="AZ3589" s="4"/>
      <c r="BA3589" s="4"/>
      <c r="BB3589" s="4"/>
      <c r="BC3589" s="4"/>
      <c r="BD3589" s="4"/>
      <c r="BE3589" s="4"/>
      <c r="BF3589" s="4"/>
      <c r="BG3589" s="4"/>
      <c r="BH3589" s="4"/>
      <c r="BI3589" s="4"/>
      <c r="BJ3589" s="4"/>
      <c r="BK3589" s="4"/>
      <c r="BL3589" s="4"/>
      <c r="BM3589" s="4"/>
      <c r="BN3589" s="4"/>
      <c r="BO3589" s="4"/>
      <c r="BP3589" s="4"/>
      <c r="BQ3589" s="4"/>
      <c r="BR3589" s="4"/>
      <c r="BS3589" s="4"/>
      <c r="BT3589" s="4"/>
      <c r="BU3589" s="4"/>
      <c r="BV3589" s="4"/>
      <c r="BW3589" s="4"/>
      <c r="BZ3589" s="7"/>
      <c r="CF3589" s="7"/>
      <c r="CG3589" s="14"/>
      <c r="CH3589" s="7"/>
      <c r="CI3589" s="14"/>
      <c r="CJ3589" s="7"/>
      <c r="CK3589" s="14"/>
      <c r="CL3589" s="7"/>
      <c r="CM3589" s="14"/>
    </row>
    <row r="3590" spans="1:91" x14ac:dyDescent="0.3">
      <c r="A3590" s="10">
        <v>151</v>
      </c>
      <c r="B3590" s="36" t="s">
        <v>1058</v>
      </c>
      <c r="G3590" s="36" t="s">
        <v>9013</v>
      </c>
      <c r="K3590" s="7"/>
      <c r="L3590" s="7" t="s">
        <v>834</v>
      </c>
      <c r="M3590" s="7" t="s">
        <v>684</v>
      </c>
      <c r="N3590" s="4"/>
      <c r="O3590" s="4"/>
      <c r="P3590" s="4"/>
      <c r="Q3590" s="4"/>
      <c r="R3590" s="4"/>
      <c r="S3590" s="4"/>
      <c r="T3590" s="4"/>
      <c r="U3590" s="4"/>
      <c r="V3590" s="4"/>
      <c r="W3590" s="4"/>
      <c r="X3590" s="4"/>
      <c r="Y3590" s="4"/>
      <c r="Z3590" s="4"/>
      <c r="AA3590" s="4"/>
      <c r="AB3590" s="4"/>
      <c r="AC3590" s="4"/>
      <c r="AD3590" s="4"/>
      <c r="AE3590" s="4"/>
      <c r="AF3590" s="4"/>
      <c r="AG3590" s="4"/>
      <c r="AH3590" s="4"/>
      <c r="AI3590" s="4"/>
      <c r="AJ3590" s="4"/>
      <c r="AK3590" s="4"/>
      <c r="AL3590" s="4"/>
      <c r="AM3590" s="4"/>
      <c r="AN3590" s="4"/>
      <c r="AO3590" s="4"/>
      <c r="AP3590" s="4"/>
      <c r="AQ3590" s="4"/>
      <c r="AR3590" s="4"/>
      <c r="AS3590" s="4"/>
      <c r="AT3590" s="4"/>
      <c r="AU3590" s="4"/>
      <c r="AV3590" s="4"/>
      <c r="AW3590" s="4"/>
      <c r="AX3590" s="4"/>
      <c r="AY3590" s="4"/>
      <c r="AZ3590" s="4"/>
      <c r="BA3590" s="4"/>
      <c r="BB3590" s="4"/>
      <c r="BC3590" s="4"/>
      <c r="BD3590" s="4"/>
      <c r="BE3590" s="4"/>
      <c r="BF3590" s="4"/>
      <c r="BG3590" s="4"/>
      <c r="BH3590" s="4"/>
      <c r="BI3590" s="4"/>
      <c r="BJ3590" s="4"/>
      <c r="BK3590" s="4"/>
      <c r="BL3590" s="4"/>
      <c r="BM3590" s="4"/>
      <c r="BN3590" s="4"/>
      <c r="BO3590" s="4"/>
      <c r="BP3590" s="4"/>
      <c r="BQ3590" s="4"/>
      <c r="BR3590" s="4"/>
      <c r="BS3590" s="4"/>
      <c r="BT3590" s="4"/>
      <c r="BU3590" s="4"/>
      <c r="BV3590" s="4"/>
      <c r="BW3590" s="4"/>
      <c r="BZ3590" s="7"/>
      <c r="CF3590" s="7"/>
      <c r="CG3590" s="14"/>
      <c r="CH3590" s="7"/>
      <c r="CI3590" s="14"/>
      <c r="CJ3590" s="7"/>
      <c r="CK3590" s="14"/>
      <c r="CL3590" s="7"/>
      <c r="CM3590" s="14"/>
    </row>
    <row r="3591" spans="1:91" x14ac:dyDescent="0.3">
      <c r="A3591" s="10">
        <v>151</v>
      </c>
      <c r="B3591" s="36" t="s">
        <v>1058</v>
      </c>
      <c r="G3591" s="36" t="s">
        <v>9014</v>
      </c>
      <c r="K3591" s="7"/>
      <c r="L3591" s="7" t="s">
        <v>834</v>
      </c>
      <c r="M3591" s="7" t="s">
        <v>684</v>
      </c>
      <c r="N3591" s="4"/>
      <c r="O3591" s="4"/>
      <c r="P3591" s="4"/>
      <c r="Q3591" s="4"/>
      <c r="R3591" s="4"/>
      <c r="S3591" s="4"/>
      <c r="T3591" s="4"/>
      <c r="U3591" s="4"/>
      <c r="V3591" s="4"/>
      <c r="W3591" s="4"/>
      <c r="X3591" s="4"/>
      <c r="Y3591" s="4"/>
      <c r="Z3591" s="4"/>
      <c r="AA3591" s="4"/>
      <c r="AB3591" s="4"/>
      <c r="AC3591" s="4"/>
      <c r="AD3591" s="4"/>
      <c r="AE3591" s="4"/>
      <c r="AF3591" s="4"/>
      <c r="AG3591" s="4"/>
      <c r="AH3591" s="4"/>
      <c r="AI3591" s="4"/>
      <c r="AJ3591" s="4"/>
      <c r="AK3591" s="4"/>
      <c r="AL3591" s="4"/>
      <c r="AM3591" s="4"/>
      <c r="AN3591" s="4"/>
      <c r="AO3591" s="4"/>
      <c r="AP3591" s="4"/>
      <c r="AQ3591" s="4"/>
      <c r="AR3591" s="4"/>
      <c r="AS3591" s="4"/>
      <c r="AT3591" s="4"/>
      <c r="AU3591" s="4"/>
      <c r="AV3591" s="4"/>
      <c r="AW3591" s="4"/>
      <c r="AX3591" s="4"/>
      <c r="AY3591" s="4"/>
      <c r="AZ3591" s="4"/>
      <c r="BA3591" s="4"/>
      <c r="BB3591" s="4"/>
      <c r="BC3591" s="4"/>
      <c r="BD3591" s="4"/>
      <c r="BE3591" s="4"/>
      <c r="BF3591" s="4"/>
      <c r="BG3591" s="4"/>
      <c r="BH3591" s="4"/>
      <c r="BI3591" s="4"/>
      <c r="BJ3591" s="4"/>
      <c r="BK3591" s="4"/>
      <c r="BL3591" s="4"/>
      <c r="BM3591" s="4"/>
      <c r="BN3591" s="4"/>
      <c r="BO3591" s="4"/>
      <c r="BP3591" s="4"/>
      <c r="BQ3591" s="4"/>
      <c r="BR3591" s="4"/>
      <c r="BS3591" s="4"/>
      <c r="BT3591" s="4"/>
      <c r="BU3591" s="4"/>
      <c r="BV3591" s="4"/>
      <c r="BW3591" s="4"/>
      <c r="BZ3591" s="7"/>
      <c r="CF3591" s="7"/>
      <c r="CG3591" s="14"/>
      <c r="CH3591" s="7"/>
      <c r="CI3591" s="14"/>
      <c r="CJ3591" s="7"/>
      <c r="CK3591" s="14"/>
      <c r="CL3591" s="7"/>
      <c r="CM3591" s="14"/>
    </row>
    <row r="3592" spans="1:91" x14ac:dyDescent="0.3">
      <c r="A3592" s="10">
        <v>151</v>
      </c>
      <c r="B3592" s="36" t="s">
        <v>1058</v>
      </c>
      <c r="G3592" s="36" t="s">
        <v>9015</v>
      </c>
      <c r="K3592" s="7"/>
      <c r="L3592" s="7" t="s">
        <v>834</v>
      </c>
      <c r="M3592" s="7" t="s">
        <v>684</v>
      </c>
      <c r="N3592" s="4"/>
      <c r="O3592" s="4"/>
      <c r="P3592" s="4"/>
      <c r="Q3592" s="4"/>
      <c r="R3592" s="4"/>
      <c r="S3592" s="4"/>
      <c r="T3592" s="4"/>
      <c r="U3592" s="4"/>
      <c r="V3592" s="4"/>
      <c r="W3592" s="4"/>
      <c r="X3592" s="4"/>
      <c r="Y3592" s="4"/>
      <c r="Z3592" s="4"/>
      <c r="AA3592" s="4"/>
      <c r="AB3592" s="4"/>
      <c r="AC3592" s="4"/>
      <c r="AD3592" s="4"/>
      <c r="AE3592" s="4"/>
      <c r="AF3592" s="4"/>
      <c r="AG3592" s="4"/>
      <c r="AH3592" s="4"/>
      <c r="AI3592" s="4"/>
      <c r="AJ3592" s="4"/>
      <c r="AK3592" s="4"/>
      <c r="AL3592" s="4"/>
      <c r="AM3592" s="4"/>
      <c r="AN3592" s="4"/>
      <c r="AO3592" s="4"/>
      <c r="AP3592" s="4"/>
      <c r="AQ3592" s="4"/>
      <c r="AR3592" s="4"/>
      <c r="AS3592" s="4"/>
      <c r="AT3592" s="4"/>
      <c r="AU3592" s="4"/>
      <c r="AV3592" s="4"/>
      <c r="AW3592" s="4"/>
      <c r="AX3592" s="4"/>
      <c r="AY3592" s="4"/>
      <c r="AZ3592" s="4"/>
      <c r="BA3592" s="4"/>
      <c r="BB3592" s="4"/>
      <c r="BC3592" s="4"/>
      <c r="BD3592" s="4"/>
      <c r="BE3592" s="4"/>
      <c r="BF3592" s="4"/>
      <c r="BG3592" s="4"/>
      <c r="BH3592" s="4"/>
      <c r="BI3592" s="4"/>
      <c r="BJ3592" s="4"/>
      <c r="BK3592" s="4"/>
      <c r="BL3592" s="4"/>
      <c r="BM3592" s="4"/>
      <c r="BN3592" s="4"/>
      <c r="BO3592" s="4"/>
      <c r="BP3592" s="4"/>
      <c r="BQ3592" s="4"/>
      <c r="BR3592" s="4"/>
      <c r="BS3592" s="4"/>
      <c r="BT3592" s="4"/>
      <c r="BU3592" s="4"/>
      <c r="BV3592" s="4"/>
      <c r="BW3592" s="4"/>
      <c r="BZ3592" s="7"/>
      <c r="CF3592" s="7"/>
      <c r="CG3592" s="14"/>
      <c r="CH3592" s="7"/>
      <c r="CI3592" s="14"/>
      <c r="CJ3592" s="7"/>
      <c r="CK3592" s="14"/>
      <c r="CL3592" s="7"/>
      <c r="CM3592" s="14"/>
    </row>
    <row r="3593" spans="1:91" x14ac:dyDescent="0.3">
      <c r="A3593" s="10">
        <v>151</v>
      </c>
      <c r="B3593" s="36" t="s">
        <v>1058</v>
      </c>
      <c r="G3593" s="36" t="s">
        <v>9016</v>
      </c>
      <c r="K3593" s="7"/>
      <c r="L3593" s="7" t="s">
        <v>834</v>
      </c>
      <c r="M3593" s="7" t="s">
        <v>684</v>
      </c>
      <c r="N3593" s="4"/>
      <c r="O3593" s="4"/>
      <c r="P3593" s="4"/>
      <c r="Q3593" s="4"/>
      <c r="R3593" s="4"/>
      <c r="S3593" s="4"/>
      <c r="T3593" s="4"/>
      <c r="U3593" s="4"/>
      <c r="V3593" s="4"/>
      <c r="W3593" s="4"/>
      <c r="X3593" s="4"/>
      <c r="Y3593" s="4"/>
      <c r="Z3593" s="4"/>
      <c r="AA3593" s="4"/>
      <c r="AB3593" s="4"/>
      <c r="AC3593" s="4"/>
      <c r="AD3593" s="4"/>
      <c r="AE3593" s="4"/>
      <c r="AF3593" s="4"/>
      <c r="AG3593" s="4"/>
      <c r="AH3593" s="4"/>
      <c r="AI3593" s="4"/>
      <c r="AJ3593" s="4"/>
      <c r="AK3593" s="4"/>
      <c r="AL3593" s="4"/>
      <c r="AM3593" s="4"/>
      <c r="AN3593" s="4"/>
      <c r="AO3593" s="4"/>
      <c r="AP3593" s="4"/>
      <c r="AQ3593" s="4"/>
      <c r="AR3593" s="4"/>
      <c r="AS3593" s="4"/>
      <c r="AT3593" s="4"/>
      <c r="AU3593" s="4"/>
      <c r="AV3593" s="4"/>
      <c r="AW3593" s="4"/>
      <c r="AX3593" s="4"/>
      <c r="AY3593" s="4"/>
      <c r="AZ3593" s="4"/>
      <c r="BA3593" s="4"/>
      <c r="BB3593" s="4"/>
      <c r="BC3593" s="4"/>
      <c r="BD3593" s="4"/>
      <c r="BE3593" s="4"/>
      <c r="BF3593" s="4"/>
      <c r="BG3593" s="4"/>
      <c r="BH3593" s="4"/>
      <c r="BI3593" s="4"/>
      <c r="BJ3593" s="4"/>
      <c r="BK3593" s="4"/>
      <c r="BL3593" s="4"/>
      <c r="BM3593" s="4"/>
      <c r="BN3593" s="4"/>
      <c r="BO3593" s="4"/>
      <c r="BP3593" s="4"/>
      <c r="BQ3593" s="4"/>
      <c r="BR3593" s="4"/>
      <c r="BS3593" s="4"/>
      <c r="BT3593" s="4"/>
      <c r="BU3593" s="4"/>
      <c r="BV3593" s="4"/>
      <c r="BW3593" s="4"/>
      <c r="BZ3593" s="7"/>
      <c r="CF3593" s="7"/>
      <c r="CG3593" s="14"/>
      <c r="CH3593" s="7"/>
      <c r="CI3593" s="14"/>
      <c r="CJ3593" s="7"/>
      <c r="CK3593" s="14"/>
      <c r="CL3593" s="7"/>
      <c r="CM3593" s="14"/>
    </row>
    <row r="3594" spans="1:91" x14ac:dyDescent="0.3">
      <c r="A3594" s="10">
        <v>151</v>
      </c>
      <c r="B3594" s="36" t="s">
        <v>1058</v>
      </c>
      <c r="G3594" s="36" t="s">
        <v>9017</v>
      </c>
      <c r="K3594" s="7"/>
      <c r="L3594" s="7" t="s">
        <v>834</v>
      </c>
      <c r="M3594" s="7" t="s">
        <v>684</v>
      </c>
      <c r="N3594" s="4"/>
      <c r="O3594" s="4"/>
      <c r="P3594" s="4"/>
      <c r="Q3594" s="4"/>
      <c r="R3594" s="4"/>
      <c r="S3594" s="4"/>
      <c r="T3594" s="4"/>
      <c r="U3594" s="4"/>
      <c r="V3594" s="4"/>
      <c r="W3594" s="4"/>
      <c r="X3594" s="4"/>
      <c r="Y3594" s="4"/>
      <c r="Z3594" s="4"/>
      <c r="AA3594" s="4"/>
      <c r="AB3594" s="4"/>
      <c r="AC3594" s="4"/>
      <c r="AD3594" s="4"/>
      <c r="AE3594" s="4"/>
      <c r="AF3594" s="4"/>
      <c r="AG3594" s="4"/>
      <c r="AH3594" s="4"/>
      <c r="AI3594" s="4"/>
      <c r="AJ3594" s="4"/>
      <c r="AK3594" s="4"/>
      <c r="AL3594" s="4"/>
      <c r="AM3594" s="4"/>
      <c r="AN3594" s="4"/>
      <c r="AO3594" s="4"/>
      <c r="AP3594" s="4"/>
      <c r="AQ3594" s="4"/>
      <c r="AR3594" s="4"/>
      <c r="AS3594" s="4"/>
      <c r="AT3594" s="4"/>
      <c r="AU3594" s="4"/>
      <c r="AV3594" s="4"/>
      <c r="AW3594" s="4"/>
      <c r="AX3594" s="4"/>
      <c r="AY3594" s="4"/>
      <c r="AZ3594" s="4"/>
      <c r="BA3594" s="4"/>
      <c r="BB3594" s="4"/>
      <c r="BC3594" s="4"/>
      <c r="BD3594" s="4"/>
      <c r="BE3594" s="4"/>
      <c r="BF3594" s="4"/>
      <c r="BG3594" s="4"/>
      <c r="BH3594" s="4"/>
      <c r="BI3594" s="4"/>
      <c r="BJ3594" s="4"/>
      <c r="BK3594" s="4"/>
      <c r="BL3594" s="4"/>
      <c r="BM3594" s="4"/>
      <c r="BN3594" s="4"/>
      <c r="BO3594" s="4"/>
      <c r="BP3594" s="4"/>
      <c r="BQ3594" s="4"/>
      <c r="BR3594" s="4"/>
      <c r="BS3594" s="4"/>
      <c r="BT3594" s="4"/>
      <c r="BU3594" s="4"/>
      <c r="BV3594" s="4"/>
      <c r="BW3594" s="4"/>
      <c r="BZ3594" s="7"/>
      <c r="CF3594" s="7"/>
      <c r="CG3594" s="14"/>
      <c r="CH3594" s="7"/>
      <c r="CI3594" s="14"/>
      <c r="CJ3594" s="7"/>
      <c r="CK3594" s="14"/>
      <c r="CL3594" s="7"/>
      <c r="CM3594" s="14"/>
    </row>
    <row r="3595" spans="1:91" x14ac:dyDescent="0.3">
      <c r="A3595" s="10">
        <v>151</v>
      </c>
      <c r="B3595" s="36" t="s">
        <v>1058</v>
      </c>
      <c r="G3595" s="36" t="s">
        <v>9018</v>
      </c>
      <c r="K3595" s="7"/>
      <c r="L3595" s="7" t="s">
        <v>834</v>
      </c>
      <c r="M3595" s="7" t="s">
        <v>684</v>
      </c>
      <c r="N3595" s="4"/>
      <c r="O3595" s="4"/>
      <c r="P3595" s="4"/>
      <c r="Q3595" s="4"/>
      <c r="R3595" s="4"/>
      <c r="S3595" s="4"/>
      <c r="T3595" s="4"/>
      <c r="U3595" s="4"/>
      <c r="V3595" s="4"/>
      <c r="W3595" s="4"/>
      <c r="X3595" s="4"/>
      <c r="Y3595" s="4"/>
      <c r="Z3595" s="4"/>
      <c r="AA3595" s="4"/>
      <c r="AB3595" s="4"/>
      <c r="AC3595" s="4"/>
      <c r="AD3595" s="4"/>
      <c r="AE3595" s="4"/>
      <c r="AF3595" s="4"/>
      <c r="AG3595" s="4"/>
      <c r="AH3595" s="4"/>
      <c r="AI3595" s="4"/>
      <c r="AJ3595" s="4"/>
      <c r="AK3595" s="4"/>
      <c r="AL3595" s="4"/>
      <c r="AM3595" s="4"/>
      <c r="AN3595" s="4"/>
      <c r="AO3595" s="4"/>
      <c r="AP3595" s="4"/>
      <c r="AQ3595" s="4"/>
      <c r="AR3595" s="4"/>
      <c r="AS3595" s="4"/>
      <c r="AT3595" s="4"/>
      <c r="AU3595" s="4"/>
      <c r="AV3595" s="4"/>
      <c r="AW3595" s="4"/>
      <c r="AX3595" s="4"/>
      <c r="AY3595" s="4"/>
      <c r="AZ3595" s="4"/>
      <c r="BA3595" s="4"/>
      <c r="BB3595" s="4"/>
      <c r="BC3595" s="4"/>
      <c r="BD3595" s="4"/>
      <c r="BE3595" s="4"/>
      <c r="BF3595" s="4"/>
      <c r="BG3595" s="4"/>
      <c r="BH3595" s="4"/>
      <c r="BI3595" s="4"/>
      <c r="BJ3595" s="4"/>
      <c r="BK3595" s="4"/>
      <c r="BL3595" s="4"/>
      <c r="BM3595" s="4"/>
      <c r="BN3595" s="4"/>
      <c r="BO3595" s="4"/>
      <c r="BP3595" s="4"/>
      <c r="BQ3595" s="4"/>
      <c r="BR3595" s="4"/>
      <c r="BS3595" s="4"/>
      <c r="BT3595" s="4"/>
      <c r="BU3595" s="4"/>
      <c r="BV3595" s="4"/>
      <c r="BW3595" s="4"/>
      <c r="BZ3595" s="7"/>
      <c r="CF3595" s="7"/>
      <c r="CG3595" s="14"/>
      <c r="CH3595" s="7"/>
      <c r="CI3595" s="14"/>
      <c r="CJ3595" s="7"/>
      <c r="CK3595" s="14"/>
      <c r="CL3595" s="7"/>
      <c r="CM3595" s="14"/>
    </row>
    <row r="3596" spans="1:91" x14ac:dyDescent="0.3">
      <c r="A3596" s="10">
        <v>151</v>
      </c>
      <c r="B3596" s="36" t="s">
        <v>1058</v>
      </c>
      <c r="G3596" s="36" t="s">
        <v>9019</v>
      </c>
      <c r="K3596" s="7"/>
      <c r="L3596" s="7" t="s">
        <v>834</v>
      </c>
      <c r="M3596" s="7" t="s">
        <v>684</v>
      </c>
      <c r="N3596" s="4"/>
      <c r="O3596" s="4"/>
      <c r="P3596" s="4"/>
      <c r="Q3596" s="4"/>
      <c r="R3596" s="4"/>
      <c r="S3596" s="4"/>
      <c r="T3596" s="4"/>
      <c r="U3596" s="4"/>
      <c r="V3596" s="4"/>
      <c r="W3596" s="4"/>
      <c r="X3596" s="4"/>
      <c r="Y3596" s="4"/>
      <c r="Z3596" s="4"/>
      <c r="AA3596" s="4"/>
      <c r="AB3596" s="4"/>
      <c r="AC3596" s="4"/>
      <c r="AD3596" s="4"/>
      <c r="AE3596" s="4"/>
      <c r="AF3596" s="4"/>
      <c r="AG3596" s="4"/>
      <c r="AH3596" s="4"/>
      <c r="AI3596" s="4"/>
      <c r="AJ3596" s="4"/>
      <c r="AK3596" s="4"/>
      <c r="AL3596" s="4"/>
      <c r="AM3596" s="4"/>
      <c r="AN3596" s="4"/>
      <c r="AO3596" s="4"/>
      <c r="AP3596" s="4"/>
      <c r="AQ3596" s="4"/>
      <c r="AR3596" s="4"/>
      <c r="AS3596" s="4"/>
      <c r="AT3596" s="4"/>
      <c r="AU3596" s="4"/>
      <c r="AV3596" s="4"/>
      <c r="AW3596" s="4"/>
      <c r="AX3596" s="4"/>
      <c r="AY3596" s="4"/>
      <c r="AZ3596" s="4"/>
      <c r="BA3596" s="4"/>
      <c r="BB3596" s="4"/>
      <c r="BC3596" s="4"/>
      <c r="BD3596" s="4"/>
      <c r="BE3596" s="4"/>
      <c r="BF3596" s="4"/>
      <c r="BG3596" s="4"/>
      <c r="BH3596" s="4"/>
      <c r="BI3596" s="4"/>
      <c r="BJ3596" s="4"/>
      <c r="BK3596" s="4"/>
      <c r="BL3596" s="4"/>
      <c r="BM3596" s="4"/>
      <c r="BN3596" s="4"/>
      <c r="BO3596" s="4"/>
      <c r="BP3596" s="4"/>
      <c r="BQ3596" s="4"/>
      <c r="BR3596" s="4"/>
      <c r="BS3596" s="4"/>
      <c r="BT3596" s="4"/>
      <c r="BU3596" s="4"/>
      <c r="BV3596" s="4"/>
      <c r="BW3596" s="4"/>
      <c r="BZ3596" s="7"/>
      <c r="CF3596" s="7"/>
      <c r="CG3596" s="14"/>
      <c r="CH3596" s="7"/>
      <c r="CI3596" s="14"/>
      <c r="CJ3596" s="7"/>
      <c r="CK3596" s="14"/>
      <c r="CL3596" s="7"/>
      <c r="CM3596" s="14"/>
    </row>
    <row r="3597" spans="1:91" x14ac:dyDescent="0.3">
      <c r="A3597" s="10">
        <v>151</v>
      </c>
      <c r="B3597" s="36" t="s">
        <v>1058</v>
      </c>
      <c r="G3597" s="36" t="s">
        <v>9020</v>
      </c>
      <c r="K3597" s="7"/>
      <c r="L3597" s="7" t="s">
        <v>834</v>
      </c>
      <c r="M3597" s="7" t="s">
        <v>684</v>
      </c>
      <c r="N3597" s="4"/>
      <c r="O3597" s="4"/>
      <c r="P3597" s="4"/>
      <c r="Q3597" s="4"/>
      <c r="R3597" s="4"/>
      <c r="S3597" s="4"/>
      <c r="T3597" s="4"/>
      <c r="U3597" s="4"/>
      <c r="V3597" s="4"/>
      <c r="W3597" s="4"/>
      <c r="X3597" s="4"/>
      <c r="Y3597" s="4"/>
      <c r="Z3597" s="4"/>
      <c r="AA3597" s="4"/>
      <c r="AB3597" s="4"/>
      <c r="AC3597" s="4"/>
      <c r="AD3597" s="4"/>
      <c r="AE3597" s="4"/>
      <c r="AF3597" s="4"/>
      <c r="AG3597" s="4"/>
      <c r="AH3597" s="4"/>
      <c r="AI3597" s="4"/>
      <c r="AJ3597" s="4"/>
      <c r="AK3597" s="4"/>
      <c r="AL3597" s="4"/>
      <c r="AM3597" s="4"/>
      <c r="AN3597" s="4"/>
      <c r="AO3597" s="4"/>
      <c r="AP3597" s="4"/>
      <c r="AQ3597" s="4"/>
      <c r="AR3597" s="4"/>
      <c r="AS3597" s="4"/>
      <c r="AT3597" s="4"/>
      <c r="AU3597" s="4"/>
      <c r="AV3597" s="4"/>
      <c r="AW3597" s="4"/>
      <c r="AX3597" s="4"/>
      <c r="AY3597" s="4"/>
      <c r="AZ3597" s="4"/>
      <c r="BA3597" s="4"/>
      <c r="BB3597" s="4"/>
      <c r="BC3597" s="4"/>
      <c r="BD3597" s="4"/>
      <c r="BE3597" s="4"/>
      <c r="BF3597" s="4"/>
      <c r="BG3597" s="4"/>
      <c r="BH3597" s="4"/>
      <c r="BI3597" s="4"/>
      <c r="BJ3597" s="4"/>
      <c r="BK3597" s="4"/>
      <c r="BL3597" s="4"/>
      <c r="BM3597" s="4"/>
      <c r="BN3597" s="4"/>
      <c r="BO3597" s="4"/>
      <c r="BP3597" s="4"/>
      <c r="BQ3597" s="4"/>
      <c r="BR3597" s="4"/>
      <c r="BS3597" s="4"/>
      <c r="BT3597" s="4"/>
      <c r="BU3597" s="4"/>
      <c r="BV3597" s="4"/>
      <c r="BW3597" s="4"/>
      <c r="BZ3597" s="7"/>
      <c r="CF3597" s="7"/>
      <c r="CG3597" s="14"/>
      <c r="CH3597" s="7"/>
      <c r="CI3597" s="14"/>
      <c r="CJ3597" s="7"/>
      <c r="CK3597" s="14"/>
      <c r="CL3597" s="7"/>
      <c r="CM3597" s="14"/>
    </row>
    <row r="3598" spans="1:91" x14ac:dyDescent="0.3">
      <c r="A3598" s="10">
        <v>151</v>
      </c>
      <c r="B3598" s="36" t="s">
        <v>1058</v>
      </c>
      <c r="G3598" s="36" t="s">
        <v>9021</v>
      </c>
      <c r="K3598" s="7"/>
      <c r="L3598" s="7" t="s">
        <v>834</v>
      </c>
      <c r="M3598" s="7" t="s">
        <v>684</v>
      </c>
      <c r="N3598" s="4"/>
      <c r="O3598" s="4"/>
      <c r="P3598" s="4"/>
      <c r="Q3598" s="4"/>
      <c r="R3598" s="4"/>
      <c r="S3598" s="4"/>
      <c r="T3598" s="4"/>
      <c r="U3598" s="4"/>
      <c r="V3598" s="4"/>
      <c r="W3598" s="4"/>
      <c r="X3598" s="4"/>
      <c r="Y3598" s="4"/>
      <c r="Z3598" s="4"/>
      <c r="AA3598" s="4"/>
      <c r="AB3598" s="4"/>
      <c r="AC3598" s="4"/>
      <c r="AD3598" s="4"/>
      <c r="AE3598" s="4"/>
      <c r="AF3598" s="4"/>
      <c r="AG3598" s="4"/>
      <c r="AH3598" s="4"/>
      <c r="AI3598" s="4"/>
      <c r="AJ3598" s="4"/>
      <c r="AK3598" s="4"/>
      <c r="AL3598" s="4"/>
      <c r="AM3598" s="4"/>
      <c r="AN3598" s="4"/>
      <c r="AO3598" s="4"/>
      <c r="AP3598" s="4"/>
      <c r="AQ3598" s="4"/>
      <c r="AR3598" s="4"/>
      <c r="AS3598" s="4"/>
      <c r="AT3598" s="4"/>
      <c r="AU3598" s="4"/>
      <c r="AV3598" s="4"/>
      <c r="AW3598" s="4"/>
      <c r="AX3598" s="4"/>
      <c r="AY3598" s="4"/>
      <c r="AZ3598" s="4"/>
      <c r="BA3598" s="4"/>
      <c r="BB3598" s="4"/>
      <c r="BC3598" s="4"/>
      <c r="BD3598" s="4"/>
      <c r="BE3598" s="4"/>
      <c r="BF3598" s="4"/>
      <c r="BG3598" s="4"/>
      <c r="BH3598" s="4"/>
      <c r="BI3598" s="4"/>
      <c r="BJ3598" s="4"/>
      <c r="BK3598" s="4"/>
      <c r="BL3598" s="4"/>
      <c r="BM3598" s="4"/>
      <c r="BN3598" s="4"/>
      <c r="BO3598" s="4"/>
      <c r="BP3598" s="4"/>
      <c r="BQ3598" s="4"/>
      <c r="BR3598" s="4"/>
      <c r="BS3598" s="4"/>
      <c r="BT3598" s="4"/>
      <c r="BU3598" s="4"/>
      <c r="BV3598" s="4"/>
      <c r="BW3598" s="4"/>
      <c r="BZ3598" s="7"/>
      <c r="CF3598" s="7"/>
      <c r="CG3598" s="14"/>
      <c r="CH3598" s="7"/>
      <c r="CI3598" s="14"/>
      <c r="CJ3598" s="7"/>
      <c r="CK3598" s="14"/>
      <c r="CL3598" s="7"/>
      <c r="CM3598" s="14"/>
    </row>
    <row r="3599" spans="1:91" x14ac:dyDescent="0.3">
      <c r="A3599" s="10">
        <v>151</v>
      </c>
      <c r="B3599" s="36" t="s">
        <v>1058</v>
      </c>
      <c r="G3599" s="36" t="s">
        <v>9022</v>
      </c>
      <c r="K3599" s="7"/>
      <c r="L3599" s="7" t="s">
        <v>834</v>
      </c>
      <c r="M3599" s="7" t="s">
        <v>684</v>
      </c>
      <c r="N3599" s="4"/>
      <c r="O3599" s="4"/>
      <c r="P3599" s="4"/>
      <c r="Q3599" s="4"/>
      <c r="R3599" s="4"/>
      <c r="S3599" s="4"/>
      <c r="T3599" s="4"/>
      <c r="U3599" s="4"/>
      <c r="V3599" s="4"/>
      <c r="W3599" s="4"/>
      <c r="X3599" s="4"/>
      <c r="Y3599" s="4"/>
      <c r="Z3599" s="4"/>
      <c r="AA3599" s="4"/>
      <c r="AB3599" s="4"/>
      <c r="AC3599" s="4"/>
      <c r="AD3599" s="4"/>
      <c r="AE3599" s="4"/>
      <c r="AF3599" s="4"/>
      <c r="AG3599" s="4"/>
      <c r="AH3599" s="4"/>
      <c r="AI3599" s="4"/>
      <c r="AJ3599" s="4"/>
      <c r="AK3599" s="4"/>
      <c r="AL3599" s="4"/>
      <c r="AM3599" s="4"/>
      <c r="AN3599" s="4"/>
      <c r="AO3599" s="4"/>
      <c r="AP3599" s="4"/>
      <c r="AQ3599" s="4"/>
      <c r="AR3599" s="4"/>
      <c r="AS3599" s="4"/>
      <c r="AT3599" s="4"/>
      <c r="AU3599" s="4"/>
      <c r="AV3599" s="4"/>
      <c r="AW3599" s="4"/>
      <c r="AX3599" s="4"/>
      <c r="AY3599" s="4"/>
      <c r="AZ3599" s="4"/>
      <c r="BA3599" s="4"/>
      <c r="BB3599" s="4"/>
      <c r="BC3599" s="4"/>
      <c r="BD3599" s="4"/>
      <c r="BE3599" s="4"/>
      <c r="BF3599" s="4"/>
      <c r="BG3599" s="4"/>
      <c r="BH3599" s="4"/>
      <c r="BI3599" s="4"/>
      <c r="BJ3599" s="4"/>
      <c r="BK3599" s="4"/>
      <c r="BL3599" s="4"/>
      <c r="BM3599" s="4"/>
      <c r="BN3599" s="4"/>
      <c r="BO3599" s="4"/>
      <c r="BP3599" s="4"/>
      <c r="BQ3599" s="4"/>
      <c r="BR3599" s="4"/>
      <c r="BS3599" s="4"/>
      <c r="BT3599" s="4"/>
      <c r="BU3599" s="4"/>
      <c r="BV3599" s="4"/>
      <c r="BW3599" s="4"/>
      <c r="BZ3599" s="7"/>
      <c r="CF3599" s="7"/>
      <c r="CG3599" s="14"/>
      <c r="CH3599" s="7"/>
      <c r="CI3599" s="14"/>
      <c r="CJ3599" s="7"/>
      <c r="CK3599" s="14"/>
      <c r="CL3599" s="7"/>
      <c r="CM3599" s="14"/>
    </row>
    <row r="3600" spans="1:91" x14ac:dyDescent="0.3">
      <c r="A3600" s="10">
        <v>151</v>
      </c>
      <c r="B3600" s="36" t="s">
        <v>1058</v>
      </c>
      <c r="G3600" s="36" t="s">
        <v>9023</v>
      </c>
      <c r="K3600" s="7"/>
      <c r="L3600" s="7" t="s">
        <v>834</v>
      </c>
      <c r="M3600" s="7" t="s">
        <v>684</v>
      </c>
      <c r="N3600" s="4"/>
      <c r="O3600" s="4"/>
      <c r="P3600" s="4"/>
      <c r="Q3600" s="4"/>
      <c r="R3600" s="4"/>
      <c r="S3600" s="4"/>
      <c r="T3600" s="4"/>
      <c r="U3600" s="4"/>
      <c r="V3600" s="4"/>
      <c r="W3600" s="4"/>
      <c r="X3600" s="4"/>
      <c r="Y3600" s="4"/>
      <c r="Z3600" s="4"/>
      <c r="AA3600" s="4"/>
      <c r="AB3600" s="4"/>
      <c r="AC3600" s="4"/>
      <c r="AD3600" s="4"/>
      <c r="AE3600" s="4"/>
      <c r="AF3600" s="4"/>
      <c r="AG3600" s="4"/>
      <c r="AH3600" s="4"/>
      <c r="AI3600" s="4"/>
      <c r="AJ3600" s="4"/>
      <c r="AK3600" s="4"/>
      <c r="AL3600" s="4"/>
      <c r="AM3600" s="4"/>
      <c r="AN3600" s="4"/>
      <c r="AO3600" s="4"/>
      <c r="AP3600" s="4"/>
      <c r="AQ3600" s="4"/>
      <c r="AR3600" s="4"/>
      <c r="AS3600" s="4"/>
      <c r="AT3600" s="4"/>
      <c r="AU3600" s="4"/>
      <c r="AV3600" s="4"/>
      <c r="AW3600" s="4"/>
      <c r="AX3600" s="4"/>
      <c r="AY3600" s="4"/>
      <c r="AZ3600" s="4"/>
      <c r="BA3600" s="4"/>
      <c r="BB3600" s="4"/>
      <c r="BC3600" s="4"/>
      <c r="BD3600" s="4"/>
      <c r="BE3600" s="4"/>
      <c r="BF3600" s="4"/>
      <c r="BG3600" s="4"/>
      <c r="BH3600" s="4"/>
      <c r="BI3600" s="4"/>
      <c r="BJ3600" s="4"/>
      <c r="BK3600" s="4"/>
      <c r="BL3600" s="4"/>
      <c r="BM3600" s="4"/>
      <c r="BN3600" s="4"/>
      <c r="BO3600" s="4"/>
      <c r="BP3600" s="4"/>
      <c r="BQ3600" s="4"/>
      <c r="BR3600" s="4"/>
      <c r="BS3600" s="4"/>
      <c r="BT3600" s="4"/>
      <c r="BU3600" s="4"/>
      <c r="BV3600" s="4"/>
      <c r="BW3600" s="4"/>
      <c r="BZ3600" s="7"/>
      <c r="CF3600" s="7"/>
      <c r="CG3600" s="14"/>
      <c r="CH3600" s="7"/>
      <c r="CI3600" s="14"/>
      <c r="CJ3600" s="7"/>
      <c r="CK3600" s="14"/>
      <c r="CL3600" s="7"/>
      <c r="CM3600" s="14"/>
    </row>
    <row r="3601" spans="1:91" x14ac:dyDescent="0.3">
      <c r="A3601" s="10">
        <v>151</v>
      </c>
      <c r="B3601" s="36" t="s">
        <v>1058</v>
      </c>
      <c r="G3601" s="36" t="s">
        <v>9024</v>
      </c>
      <c r="K3601" s="7"/>
      <c r="L3601" s="7" t="s">
        <v>834</v>
      </c>
      <c r="M3601" s="7" t="s">
        <v>684</v>
      </c>
      <c r="N3601" s="4"/>
      <c r="O3601" s="4"/>
      <c r="P3601" s="4"/>
      <c r="Q3601" s="4"/>
      <c r="R3601" s="4"/>
      <c r="S3601" s="4"/>
      <c r="T3601" s="4"/>
      <c r="U3601" s="4"/>
      <c r="V3601" s="4"/>
      <c r="W3601" s="4"/>
      <c r="X3601" s="4"/>
      <c r="Y3601" s="4"/>
      <c r="Z3601" s="4"/>
      <c r="AA3601" s="4"/>
      <c r="AB3601" s="4"/>
      <c r="AC3601" s="4"/>
      <c r="AD3601" s="4"/>
      <c r="AE3601" s="4"/>
      <c r="AF3601" s="4"/>
      <c r="AG3601" s="4"/>
      <c r="AH3601" s="4"/>
      <c r="AI3601" s="4"/>
      <c r="AJ3601" s="4"/>
      <c r="AK3601" s="4"/>
      <c r="AL3601" s="4"/>
      <c r="AM3601" s="4"/>
      <c r="AN3601" s="4"/>
      <c r="AO3601" s="4"/>
      <c r="AP3601" s="4"/>
      <c r="AQ3601" s="4"/>
      <c r="AR3601" s="4"/>
      <c r="AS3601" s="4"/>
      <c r="AT3601" s="4"/>
      <c r="AU3601" s="4"/>
      <c r="AV3601" s="4"/>
      <c r="AW3601" s="4"/>
      <c r="AX3601" s="4"/>
      <c r="AY3601" s="4"/>
      <c r="AZ3601" s="4"/>
      <c r="BA3601" s="4"/>
      <c r="BB3601" s="4"/>
      <c r="BC3601" s="4"/>
      <c r="BD3601" s="4"/>
      <c r="BE3601" s="4"/>
      <c r="BF3601" s="4"/>
      <c r="BG3601" s="4"/>
      <c r="BH3601" s="4"/>
      <c r="BI3601" s="4"/>
      <c r="BJ3601" s="4"/>
      <c r="BK3601" s="4"/>
      <c r="BL3601" s="4"/>
      <c r="BM3601" s="4"/>
      <c r="BN3601" s="4"/>
      <c r="BO3601" s="4"/>
      <c r="BP3601" s="4"/>
      <c r="BQ3601" s="4"/>
      <c r="BR3601" s="4"/>
      <c r="BS3601" s="4"/>
      <c r="BT3601" s="4"/>
      <c r="BU3601" s="4"/>
      <c r="BV3601" s="4"/>
      <c r="BW3601" s="4"/>
      <c r="BZ3601" s="7"/>
      <c r="CF3601" s="7"/>
      <c r="CG3601" s="14"/>
      <c r="CH3601" s="7"/>
      <c r="CI3601" s="14"/>
      <c r="CJ3601" s="7"/>
      <c r="CK3601" s="14"/>
      <c r="CL3601" s="7"/>
      <c r="CM3601" s="14"/>
    </row>
    <row r="3602" spans="1:91" x14ac:dyDescent="0.3">
      <c r="A3602" s="10">
        <v>151</v>
      </c>
      <c r="B3602" s="36" t="s">
        <v>1058</v>
      </c>
      <c r="G3602" s="36" t="s">
        <v>9025</v>
      </c>
      <c r="K3602" s="7"/>
      <c r="L3602" s="7" t="s">
        <v>834</v>
      </c>
      <c r="M3602" s="7" t="s">
        <v>684</v>
      </c>
      <c r="N3602" s="4"/>
      <c r="O3602" s="4"/>
      <c r="P3602" s="4"/>
      <c r="Q3602" s="4"/>
      <c r="R3602" s="4"/>
      <c r="S3602" s="4"/>
      <c r="T3602" s="4"/>
      <c r="U3602" s="4"/>
      <c r="V3602" s="4"/>
      <c r="W3602" s="4"/>
      <c r="X3602" s="4"/>
      <c r="Y3602" s="4"/>
      <c r="Z3602" s="4"/>
      <c r="AA3602" s="4"/>
      <c r="AB3602" s="4"/>
      <c r="AC3602" s="4"/>
      <c r="AD3602" s="4"/>
      <c r="AE3602" s="4"/>
      <c r="AF3602" s="4"/>
      <c r="AG3602" s="4"/>
      <c r="AH3602" s="4"/>
      <c r="AI3602" s="4"/>
      <c r="AJ3602" s="4"/>
      <c r="AK3602" s="4"/>
      <c r="AL3602" s="4"/>
      <c r="AM3602" s="4"/>
      <c r="AN3602" s="4"/>
      <c r="AO3602" s="4"/>
      <c r="AP3602" s="4"/>
      <c r="AQ3602" s="4"/>
      <c r="AR3602" s="4"/>
      <c r="AS3602" s="4"/>
      <c r="AT3602" s="4"/>
      <c r="AU3602" s="4"/>
      <c r="AV3602" s="4"/>
      <c r="AW3602" s="4"/>
      <c r="AX3602" s="4"/>
      <c r="AY3602" s="4"/>
      <c r="AZ3602" s="4"/>
      <c r="BA3602" s="4"/>
      <c r="BB3602" s="4"/>
      <c r="BC3602" s="4"/>
      <c r="BD3602" s="4"/>
      <c r="BE3602" s="4"/>
      <c r="BF3602" s="4"/>
      <c r="BG3602" s="4"/>
      <c r="BH3602" s="4"/>
      <c r="BI3602" s="4"/>
      <c r="BJ3602" s="4"/>
      <c r="BK3602" s="4"/>
      <c r="BL3602" s="4"/>
      <c r="BM3602" s="4"/>
      <c r="BN3602" s="4"/>
      <c r="BO3602" s="4"/>
      <c r="BP3602" s="4"/>
      <c r="BQ3602" s="4"/>
      <c r="BR3602" s="4"/>
      <c r="BS3602" s="4"/>
      <c r="BT3602" s="4"/>
      <c r="BU3602" s="4"/>
      <c r="BV3602" s="4"/>
      <c r="BW3602" s="4"/>
      <c r="BZ3602" s="7"/>
      <c r="CF3602" s="7"/>
      <c r="CG3602" s="14"/>
      <c r="CH3602" s="7"/>
      <c r="CI3602" s="14"/>
      <c r="CJ3602" s="7"/>
      <c r="CK3602" s="14"/>
      <c r="CL3602" s="7"/>
      <c r="CM3602" s="14"/>
    </row>
    <row r="3603" spans="1:91" x14ac:dyDescent="0.3">
      <c r="A3603" s="10">
        <v>151</v>
      </c>
      <c r="B3603" s="36" t="s">
        <v>1058</v>
      </c>
      <c r="G3603" s="36" t="s">
        <v>9026</v>
      </c>
      <c r="K3603" s="7"/>
      <c r="L3603" s="7" t="s">
        <v>834</v>
      </c>
      <c r="M3603" s="7" t="s">
        <v>684</v>
      </c>
      <c r="N3603" s="4"/>
      <c r="O3603" s="4"/>
      <c r="P3603" s="4"/>
      <c r="Q3603" s="4"/>
      <c r="R3603" s="4"/>
      <c r="S3603" s="4"/>
      <c r="T3603" s="4"/>
      <c r="U3603" s="4"/>
      <c r="V3603" s="4"/>
      <c r="W3603" s="4"/>
      <c r="X3603" s="4"/>
      <c r="Y3603" s="4"/>
      <c r="Z3603" s="4"/>
      <c r="AA3603" s="4"/>
      <c r="AB3603" s="4"/>
      <c r="AC3603" s="4"/>
      <c r="AD3603" s="4"/>
      <c r="AE3603" s="4"/>
      <c r="AF3603" s="4"/>
      <c r="AG3603" s="4"/>
      <c r="AH3603" s="4"/>
      <c r="AI3603" s="4"/>
      <c r="AJ3603" s="4"/>
      <c r="AK3603" s="4"/>
      <c r="AL3603" s="4"/>
      <c r="AM3603" s="4"/>
      <c r="AN3603" s="4"/>
      <c r="AO3603" s="4"/>
      <c r="AP3603" s="4"/>
      <c r="AQ3603" s="4"/>
      <c r="AR3603" s="4"/>
      <c r="AS3603" s="4"/>
      <c r="AT3603" s="4"/>
      <c r="AU3603" s="4"/>
      <c r="AV3603" s="4"/>
      <c r="AW3603" s="4"/>
      <c r="AX3603" s="4"/>
      <c r="AY3603" s="4"/>
      <c r="AZ3603" s="4"/>
      <c r="BA3603" s="4"/>
      <c r="BB3603" s="4"/>
      <c r="BC3603" s="4"/>
      <c r="BD3603" s="4"/>
      <c r="BE3603" s="4"/>
      <c r="BF3603" s="4"/>
      <c r="BG3603" s="4"/>
      <c r="BH3603" s="4"/>
      <c r="BI3603" s="4"/>
      <c r="BJ3603" s="4"/>
      <c r="BK3603" s="4"/>
      <c r="BL3603" s="4"/>
      <c r="BM3603" s="4"/>
      <c r="BN3603" s="4"/>
      <c r="BO3603" s="4"/>
      <c r="BP3603" s="4"/>
      <c r="BQ3603" s="4"/>
      <c r="BR3603" s="4"/>
      <c r="BS3603" s="4"/>
      <c r="BT3603" s="4"/>
      <c r="BU3603" s="4"/>
      <c r="BV3603" s="4"/>
      <c r="BW3603" s="4"/>
      <c r="BZ3603" s="7"/>
      <c r="CF3603" s="7"/>
      <c r="CG3603" s="14"/>
      <c r="CH3603" s="7"/>
      <c r="CI3603" s="14"/>
      <c r="CJ3603" s="7"/>
      <c r="CK3603" s="14"/>
      <c r="CL3603" s="7"/>
      <c r="CM3603" s="14"/>
    </row>
    <row r="3604" spans="1:91" x14ac:dyDescent="0.3">
      <c r="A3604" s="10">
        <v>151</v>
      </c>
      <c r="B3604" s="36" t="s">
        <v>1058</v>
      </c>
      <c r="G3604" s="36" t="s">
        <v>9027</v>
      </c>
      <c r="K3604" s="7"/>
      <c r="L3604" s="7" t="s">
        <v>834</v>
      </c>
      <c r="M3604" s="7" t="s">
        <v>684</v>
      </c>
      <c r="N3604" s="4"/>
      <c r="O3604" s="4"/>
      <c r="P3604" s="4"/>
      <c r="Q3604" s="4"/>
      <c r="R3604" s="4"/>
      <c r="S3604" s="4"/>
      <c r="T3604" s="4"/>
      <c r="U3604" s="4"/>
      <c r="V3604" s="4"/>
      <c r="W3604" s="4"/>
      <c r="X3604" s="4"/>
      <c r="Y3604" s="4"/>
      <c r="Z3604" s="4"/>
      <c r="AA3604" s="4"/>
      <c r="AB3604" s="4"/>
      <c r="AC3604" s="4"/>
      <c r="AD3604" s="4"/>
      <c r="AE3604" s="4"/>
      <c r="AF3604" s="4"/>
      <c r="AG3604" s="4"/>
      <c r="AH3604" s="4"/>
      <c r="AI3604" s="4"/>
      <c r="AJ3604" s="4"/>
      <c r="AK3604" s="4"/>
      <c r="AL3604" s="4"/>
      <c r="AM3604" s="4"/>
      <c r="AN3604" s="4"/>
      <c r="AO3604" s="4"/>
      <c r="AP3604" s="4"/>
      <c r="AQ3604" s="4"/>
      <c r="AR3604" s="4"/>
      <c r="AS3604" s="4"/>
      <c r="AT3604" s="4"/>
      <c r="AU3604" s="4"/>
      <c r="AV3604" s="4"/>
      <c r="AW3604" s="4"/>
      <c r="AX3604" s="4"/>
      <c r="AY3604" s="4"/>
      <c r="AZ3604" s="4"/>
      <c r="BA3604" s="4"/>
      <c r="BB3604" s="4"/>
      <c r="BC3604" s="4"/>
      <c r="BD3604" s="4"/>
      <c r="BE3604" s="4"/>
      <c r="BF3604" s="4"/>
      <c r="BG3604" s="4"/>
      <c r="BH3604" s="4"/>
      <c r="BI3604" s="4"/>
      <c r="BJ3604" s="4"/>
      <c r="BK3604" s="4"/>
      <c r="BL3604" s="4"/>
      <c r="BM3604" s="4"/>
      <c r="BN3604" s="4"/>
      <c r="BO3604" s="4"/>
      <c r="BP3604" s="4"/>
      <c r="BQ3604" s="4"/>
      <c r="BR3604" s="4"/>
      <c r="BS3604" s="4"/>
      <c r="BT3604" s="4"/>
      <c r="BU3604" s="4"/>
      <c r="BV3604" s="4"/>
      <c r="BW3604" s="4"/>
      <c r="BZ3604" s="7"/>
      <c r="CF3604" s="7"/>
      <c r="CG3604" s="14"/>
      <c r="CH3604" s="7"/>
      <c r="CI3604" s="14"/>
      <c r="CJ3604" s="7"/>
      <c r="CK3604" s="14"/>
      <c r="CL3604" s="7"/>
      <c r="CM3604" s="14"/>
    </row>
    <row r="3605" spans="1:91" x14ac:dyDescent="0.3">
      <c r="A3605" s="10">
        <v>151</v>
      </c>
      <c r="B3605" s="36" t="s">
        <v>1058</v>
      </c>
      <c r="G3605" s="36" t="s">
        <v>9028</v>
      </c>
      <c r="K3605" s="7"/>
      <c r="L3605" s="7" t="s">
        <v>834</v>
      </c>
      <c r="M3605" s="7" t="s">
        <v>684</v>
      </c>
      <c r="N3605" s="4"/>
      <c r="O3605" s="4"/>
      <c r="P3605" s="4"/>
      <c r="Q3605" s="4"/>
      <c r="R3605" s="4"/>
      <c r="S3605" s="4"/>
      <c r="T3605" s="4"/>
      <c r="U3605" s="4"/>
      <c r="V3605" s="4"/>
      <c r="W3605" s="4"/>
      <c r="X3605" s="4"/>
      <c r="Y3605" s="4"/>
      <c r="Z3605" s="4"/>
      <c r="AA3605" s="4"/>
      <c r="AB3605" s="4"/>
      <c r="AC3605" s="4"/>
      <c r="AD3605" s="4"/>
      <c r="AE3605" s="4"/>
      <c r="AF3605" s="4"/>
      <c r="AG3605" s="4"/>
      <c r="AH3605" s="4"/>
      <c r="AI3605" s="4"/>
      <c r="AJ3605" s="4"/>
      <c r="AK3605" s="4"/>
      <c r="AL3605" s="4"/>
      <c r="AM3605" s="4"/>
      <c r="AN3605" s="4"/>
      <c r="AO3605" s="4"/>
      <c r="AP3605" s="4"/>
      <c r="AQ3605" s="4"/>
      <c r="AR3605" s="4"/>
      <c r="AS3605" s="4"/>
      <c r="AT3605" s="4"/>
      <c r="AU3605" s="4"/>
      <c r="AV3605" s="4"/>
      <c r="AW3605" s="4"/>
      <c r="AX3605" s="4"/>
      <c r="AY3605" s="4"/>
      <c r="AZ3605" s="4"/>
      <c r="BA3605" s="4"/>
      <c r="BB3605" s="4"/>
      <c r="BC3605" s="4"/>
      <c r="BD3605" s="4"/>
      <c r="BE3605" s="4"/>
      <c r="BF3605" s="4"/>
      <c r="BG3605" s="4"/>
      <c r="BH3605" s="4"/>
      <c r="BI3605" s="4"/>
      <c r="BJ3605" s="4"/>
      <c r="BK3605" s="4"/>
      <c r="BL3605" s="4"/>
      <c r="BM3605" s="4"/>
      <c r="BN3605" s="4"/>
      <c r="BO3605" s="4"/>
      <c r="BP3605" s="4"/>
      <c r="BQ3605" s="4"/>
      <c r="BR3605" s="4"/>
      <c r="BS3605" s="4"/>
      <c r="BT3605" s="4"/>
      <c r="BU3605" s="4"/>
      <c r="BV3605" s="4"/>
      <c r="BW3605" s="4"/>
      <c r="BZ3605" s="7"/>
      <c r="CF3605" s="7"/>
      <c r="CG3605" s="14"/>
      <c r="CH3605" s="7"/>
      <c r="CI3605" s="14"/>
      <c r="CJ3605" s="7"/>
      <c r="CK3605" s="14"/>
      <c r="CL3605" s="7"/>
      <c r="CM3605" s="14"/>
    </row>
    <row r="3606" spans="1:91" x14ac:dyDescent="0.3">
      <c r="A3606" s="10">
        <v>151</v>
      </c>
      <c r="B3606" s="36" t="s">
        <v>921</v>
      </c>
      <c r="G3606" s="36" t="s">
        <v>9029</v>
      </c>
      <c r="K3606" s="7"/>
      <c r="L3606" s="7" t="s">
        <v>834</v>
      </c>
      <c r="M3606" s="7" t="s">
        <v>669</v>
      </c>
      <c r="N3606" s="4"/>
      <c r="O3606" s="4"/>
      <c r="P3606" s="4"/>
      <c r="Q3606" s="4"/>
      <c r="R3606" s="4"/>
      <c r="S3606" s="4"/>
      <c r="T3606" s="4"/>
      <c r="U3606" s="4"/>
      <c r="V3606" s="4"/>
      <c r="W3606" s="4"/>
      <c r="X3606" s="4"/>
      <c r="Y3606" s="4"/>
      <c r="Z3606" s="4"/>
      <c r="AA3606" s="4"/>
      <c r="AB3606" s="4"/>
      <c r="AC3606" s="4"/>
      <c r="AD3606" s="4"/>
      <c r="AE3606" s="4"/>
      <c r="AF3606" s="4"/>
      <c r="AG3606" s="4"/>
      <c r="AH3606" s="4"/>
      <c r="AI3606" s="4"/>
      <c r="AJ3606" s="4"/>
      <c r="AK3606" s="4"/>
      <c r="AL3606" s="4"/>
      <c r="AM3606" s="4"/>
      <c r="AN3606" s="4"/>
      <c r="AO3606" s="4"/>
      <c r="AP3606" s="4"/>
      <c r="AQ3606" s="4"/>
      <c r="AR3606" s="4"/>
      <c r="AS3606" s="4"/>
      <c r="AT3606" s="4"/>
      <c r="AU3606" s="4"/>
      <c r="AV3606" s="4"/>
      <c r="AW3606" s="4"/>
      <c r="AX3606" s="4"/>
      <c r="AY3606" s="4"/>
      <c r="AZ3606" s="4"/>
      <c r="BA3606" s="4"/>
      <c r="BB3606" s="4"/>
      <c r="BC3606" s="4"/>
      <c r="BD3606" s="4"/>
      <c r="BE3606" s="4"/>
      <c r="BF3606" s="4"/>
      <c r="BG3606" s="4"/>
      <c r="BH3606" s="4"/>
      <c r="BI3606" s="4"/>
      <c r="BJ3606" s="4"/>
      <c r="BK3606" s="4"/>
      <c r="BL3606" s="4"/>
      <c r="BM3606" s="4"/>
      <c r="BN3606" s="4"/>
      <c r="BO3606" s="4"/>
      <c r="BP3606" s="4"/>
      <c r="BQ3606" s="4"/>
      <c r="BR3606" s="4"/>
      <c r="BS3606" s="4"/>
      <c r="BT3606" s="4"/>
      <c r="BU3606" s="4"/>
      <c r="BV3606" s="4"/>
      <c r="BW3606" s="4"/>
      <c r="BZ3606" s="7"/>
      <c r="CF3606" s="7"/>
      <c r="CG3606" s="14"/>
      <c r="CH3606" s="7"/>
      <c r="CI3606" s="14"/>
      <c r="CJ3606" s="7"/>
      <c r="CK3606" s="14"/>
      <c r="CL3606" s="7"/>
      <c r="CM3606" s="14"/>
    </row>
    <row r="3607" spans="1:91" x14ac:dyDescent="0.3">
      <c r="A3607" s="10">
        <v>151</v>
      </c>
      <c r="B3607" s="36" t="s">
        <v>2253</v>
      </c>
      <c r="E3607" t="s">
        <v>953</v>
      </c>
      <c r="G3607" s="36" t="s">
        <v>9030</v>
      </c>
      <c r="K3607" s="7"/>
      <c r="L3607" s="7" t="s">
        <v>834</v>
      </c>
      <c r="M3607" s="7" t="s">
        <v>603</v>
      </c>
      <c r="N3607" s="4"/>
      <c r="O3607" s="4"/>
      <c r="P3607" s="4"/>
      <c r="Q3607" s="4"/>
      <c r="R3607" s="4"/>
      <c r="S3607" s="4"/>
      <c r="T3607" s="4"/>
      <c r="U3607" s="4"/>
      <c r="V3607" s="4"/>
      <c r="W3607" s="4"/>
      <c r="X3607" s="4"/>
      <c r="Y3607" s="4"/>
      <c r="Z3607" s="4"/>
      <c r="AA3607" s="4"/>
      <c r="AB3607" s="4"/>
      <c r="AC3607" s="4"/>
      <c r="AD3607" s="4"/>
      <c r="AE3607" s="4"/>
      <c r="AF3607" s="4"/>
      <c r="AG3607" s="4"/>
      <c r="AH3607" s="4"/>
      <c r="AI3607" s="4"/>
      <c r="AJ3607" s="4"/>
      <c r="AK3607" s="4"/>
      <c r="AL3607" s="4"/>
      <c r="AM3607" s="4"/>
      <c r="AN3607" s="4"/>
      <c r="AO3607" s="4"/>
      <c r="AP3607" s="4"/>
      <c r="AQ3607" s="4"/>
      <c r="AR3607" s="4"/>
      <c r="AS3607" s="4"/>
      <c r="AT3607" s="4"/>
      <c r="AU3607" s="4"/>
      <c r="AV3607" s="4"/>
      <c r="AW3607" s="4"/>
      <c r="AX3607" s="4"/>
      <c r="AY3607" s="4"/>
      <c r="AZ3607" s="4"/>
      <c r="BA3607" s="4"/>
      <c r="BB3607" s="4"/>
      <c r="BC3607" s="4"/>
      <c r="BD3607" s="4"/>
      <c r="BE3607" s="4"/>
      <c r="BF3607" s="4"/>
      <c r="BG3607" s="4"/>
      <c r="BH3607" s="4"/>
      <c r="BI3607" s="4"/>
      <c r="BJ3607" s="4"/>
      <c r="BK3607" s="4"/>
      <c r="BL3607" s="4"/>
      <c r="BM3607" s="4"/>
      <c r="BN3607" s="4"/>
      <c r="BO3607" s="4"/>
      <c r="BP3607" s="4"/>
      <c r="BQ3607" s="4"/>
      <c r="BR3607" s="4"/>
      <c r="BS3607" s="4"/>
      <c r="BT3607" s="4"/>
      <c r="BU3607" s="4"/>
      <c r="BV3607" s="4"/>
      <c r="BW3607" s="4"/>
      <c r="BZ3607" s="7"/>
      <c r="CF3607" s="7"/>
      <c r="CG3607" s="14"/>
      <c r="CH3607" s="7"/>
      <c r="CI3607" s="14"/>
      <c r="CJ3607" s="7"/>
      <c r="CK3607" s="14"/>
      <c r="CL3607" s="7"/>
      <c r="CM3607" s="14"/>
    </row>
    <row r="3608" spans="1:91" x14ac:dyDescent="0.3">
      <c r="A3608" s="10">
        <v>151</v>
      </c>
      <c r="B3608" s="36" t="s">
        <v>854</v>
      </c>
      <c r="G3608" s="36" t="s">
        <v>9031</v>
      </c>
      <c r="K3608" s="7"/>
      <c r="L3608" s="7" t="s">
        <v>834</v>
      </c>
      <c r="M3608" s="7" t="s">
        <v>696</v>
      </c>
      <c r="N3608" s="4"/>
      <c r="O3608" s="4"/>
      <c r="P3608" s="4"/>
      <c r="Q3608" s="4"/>
      <c r="R3608" s="4"/>
      <c r="S3608" s="4"/>
      <c r="T3608" s="4"/>
      <c r="U3608" s="4"/>
      <c r="V3608" s="4"/>
      <c r="W3608" s="4"/>
      <c r="X3608" s="4"/>
      <c r="Y3608" s="4"/>
      <c r="Z3608" s="4"/>
      <c r="AA3608" s="4"/>
      <c r="AB3608" s="4"/>
      <c r="AC3608" s="4"/>
      <c r="AD3608" s="4"/>
      <c r="AE3608" s="4"/>
      <c r="AF3608" s="4"/>
      <c r="AG3608" s="4"/>
      <c r="AH3608" s="4"/>
      <c r="AI3608" s="4"/>
      <c r="AJ3608" s="4"/>
      <c r="AK3608" s="4"/>
      <c r="AL3608" s="4"/>
      <c r="AM3608" s="4"/>
      <c r="AN3608" s="4"/>
      <c r="AO3608" s="4"/>
      <c r="AP3608" s="4"/>
      <c r="AQ3608" s="4"/>
      <c r="AR3608" s="4"/>
      <c r="AS3608" s="4"/>
      <c r="AT3608" s="4"/>
      <c r="AU3608" s="4"/>
      <c r="AV3608" s="4"/>
      <c r="AW3608" s="4"/>
      <c r="AX3608" s="4"/>
      <c r="AY3608" s="4"/>
      <c r="AZ3608" s="4"/>
      <c r="BA3608" s="4"/>
      <c r="BB3608" s="4"/>
      <c r="BC3608" s="4"/>
      <c r="BD3608" s="4"/>
      <c r="BE3608" s="4"/>
      <c r="BF3608" s="4"/>
      <c r="BG3608" s="4"/>
      <c r="BH3608" s="4"/>
      <c r="BI3608" s="4"/>
      <c r="BJ3608" s="4"/>
      <c r="BK3608" s="4"/>
      <c r="BL3608" s="4"/>
      <c r="BM3608" s="4"/>
      <c r="BN3608" s="4"/>
      <c r="BO3608" s="4"/>
      <c r="BP3608" s="4"/>
      <c r="BQ3608" s="4"/>
      <c r="BR3608" s="4"/>
      <c r="BS3608" s="4"/>
      <c r="BT3608" s="4"/>
      <c r="BU3608" s="4"/>
      <c r="BV3608" s="4"/>
      <c r="BW3608" s="4"/>
      <c r="BZ3608" s="7"/>
      <c r="CF3608" s="7"/>
      <c r="CG3608" s="14"/>
      <c r="CH3608" s="7"/>
      <c r="CI3608" s="14"/>
      <c r="CJ3608" s="7"/>
      <c r="CK3608" s="14"/>
      <c r="CL3608" s="7"/>
      <c r="CM3608" s="14"/>
    </row>
    <row r="3609" spans="1:91" x14ac:dyDescent="0.3">
      <c r="A3609" s="10">
        <v>151</v>
      </c>
      <c r="B3609" s="36" t="s">
        <v>1025</v>
      </c>
      <c r="G3609" s="36" t="s">
        <v>9032</v>
      </c>
      <c r="K3609" s="7"/>
      <c r="L3609" s="7" t="s">
        <v>834</v>
      </c>
      <c r="M3609" s="7" t="s">
        <v>8634</v>
      </c>
      <c r="N3609" s="4"/>
      <c r="O3609" s="4"/>
      <c r="P3609" s="4"/>
      <c r="Q3609" s="4"/>
      <c r="R3609" s="4"/>
      <c r="S3609" s="4"/>
      <c r="T3609" s="4"/>
      <c r="U3609" s="4"/>
      <c r="V3609" s="4"/>
      <c r="W3609" s="4"/>
      <c r="X3609" s="4"/>
      <c r="Y3609" s="4"/>
      <c r="Z3609" s="4"/>
      <c r="AA3609" s="4"/>
      <c r="AB3609" s="4"/>
      <c r="AC3609" s="4"/>
      <c r="AD3609" s="4"/>
      <c r="AE3609" s="4"/>
      <c r="AF3609" s="4"/>
      <c r="AG3609" s="4"/>
      <c r="AH3609" s="4"/>
      <c r="AI3609" s="4"/>
      <c r="AJ3609" s="4"/>
      <c r="AK3609" s="4"/>
      <c r="AL3609" s="4"/>
      <c r="AM3609" s="4"/>
      <c r="AN3609" s="4"/>
      <c r="AO3609" s="4"/>
      <c r="AP3609" s="4"/>
      <c r="AQ3609" s="4"/>
      <c r="AR3609" s="4"/>
      <c r="AS3609" s="4"/>
      <c r="AT3609" s="4"/>
      <c r="AU3609" s="4"/>
      <c r="AV3609" s="4"/>
      <c r="AW3609" s="4"/>
      <c r="AX3609" s="4"/>
      <c r="AY3609" s="4"/>
      <c r="AZ3609" s="4"/>
      <c r="BA3609" s="4"/>
      <c r="BB3609" s="4"/>
      <c r="BC3609" s="4"/>
      <c r="BD3609" s="4"/>
      <c r="BE3609" s="4"/>
      <c r="BF3609" s="4"/>
      <c r="BG3609" s="4"/>
      <c r="BH3609" s="4"/>
      <c r="BI3609" s="4"/>
      <c r="BJ3609" s="4"/>
      <c r="BK3609" s="4"/>
      <c r="BL3609" s="4"/>
      <c r="BM3609" s="4"/>
      <c r="BN3609" s="4"/>
      <c r="BO3609" s="4"/>
      <c r="BP3609" s="4"/>
      <c r="BQ3609" s="4"/>
      <c r="BR3609" s="4"/>
      <c r="BS3609" s="4"/>
      <c r="BT3609" s="4"/>
      <c r="BU3609" s="4"/>
      <c r="BV3609" s="4"/>
      <c r="BW3609" s="4"/>
      <c r="BZ3609" s="7"/>
      <c r="CF3609" s="7"/>
      <c r="CG3609" s="14"/>
      <c r="CH3609" s="7"/>
      <c r="CI3609" s="14"/>
      <c r="CJ3609" s="7"/>
      <c r="CK3609" s="14"/>
      <c r="CL3609" s="7"/>
      <c r="CM3609" s="14"/>
    </row>
    <row r="3610" spans="1:91" x14ac:dyDescent="0.3">
      <c r="A3610" s="10">
        <v>151</v>
      </c>
      <c r="B3610" s="36" t="s">
        <v>1025</v>
      </c>
      <c r="G3610" s="36" t="s">
        <v>9033</v>
      </c>
      <c r="K3610" s="7"/>
      <c r="L3610" s="7" t="s">
        <v>834</v>
      </c>
      <c r="M3610" s="7" t="s">
        <v>8634</v>
      </c>
      <c r="N3610" s="4"/>
      <c r="O3610" s="4"/>
      <c r="P3610" s="4"/>
      <c r="Q3610" s="4"/>
      <c r="R3610" s="4"/>
      <c r="S3610" s="4"/>
      <c r="T3610" s="4"/>
      <c r="U3610" s="4"/>
      <c r="V3610" s="4"/>
      <c r="W3610" s="4"/>
      <c r="X3610" s="4"/>
      <c r="Y3610" s="4"/>
      <c r="Z3610" s="4"/>
      <c r="AA3610" s="4"/>
      <c r="AB3610" s="4"/>
      <c r="AC3610" s="4"/>
      <c r="AD3610" s="4"/>
      <c r="AE3610" s="4"/>
      <c r="AF3610" s="4"/>
      <c r="AG3610" s="4"/>
      <c r="AH3610" s="4"/>
      <c r="AI3610" s="4"/>
      <c r="AJ3610" s="4"/>
      <c r="AK3610" s="4"/>
      <c r="AL3610" s="4"/>
      <c r="AM3610" s="4"/>
      <c r="AN3610" s="4"/>
      <c r="AO3610" s="4"/>
      <c r="AP3610" s="4"/>
      <c r="AQ3610" s="4"/>
      <c r="AR3610" s="4"/>
      <c r="AS3610" s="4"/>
      <c r="AT3610" s="4"/>
      <c r="AU3610" s="4"/>
      <c r="AV3610" s="4"/>
      <c r="AW3610" s="4"/>
      <c r="AX3610" s="4"/>
      <c r="AY3610" s="4"/>
      <c r="AZ3610" s="4"/>
      <c r="BA3610" s="4"/>
      <c r="BB3610" s="4"/>
      <c r="BC3610" s="4"/>
      <c r="BD3610" s="4"/>
      <c r="BE3610" s="4"/>
      <c r="BF3610" s="4"/>
      <c r="BG3610" s="4"/>
      <c r="BH3610" s="4"/>
      <c r="BI3610" s="4"/>
      <c r="BJ3610" s="4"/>
      <c r="BK3610" s="4"/>
      <c r="BL3610" s="4"/>
      <c r="BM3610" s="4"/>
      <c r="BN3610" s="4"/>
      <c r="BO3610" s="4"/>
      <c r="BP3610" s="4"/>
      <c r="BQ3610" s="4"/>
      <c r="BR3610" s="4"/>
      <c r="BS3610" s="4"/>
      <c r="BT3610" s="4"/>
      <c r="BU3610" s="4"/>
      <c r="BV3610" s="4"/>
      <c r="BW3610" s="4"/>
      <c r="BZ3610" s="7"/>
      <c r="CF3610" s="7"/>
      <c r="CG3610" s="14"/>
      <c r="CH3610" s="7"/>
      <c r="CI3610" s="14"/>
      <c r="CJ3610" s="7"/>
      <c r="CK3610" s="14"/>
      <c r="CL3610" s="7"/>
      <c r="CM3610" s="14"/>
    </row>
    <row r="3611" spans="1:91" x14ac:dyDescent="0.3">
      <c r="A3611" s="10">
        <v>151</v>
      </c>
      <c r="B3611" s="36" t="s">
        <v>3067</v>
      </c>
      <c r="G3611" s="36" t="s">
        <v>9034</v>
      </c>
      <c r="K3611" s="7"/>
      <c r="L3611" s="7" t="s">
        <v>834</v>
      </c>
      <c r="M3611" s="7" t="s">
        <v>669</v>
      </c>
      <c r="N3611" s="4"/>
      <c r="O3611" s="4"/>
      <c r="P3611" s="4"/>
      <c r="Q3611" s="4"/>
      <c r="R3611" s="4"/>
      <c r="S3611" s="4"/>
      <c r="T3611" s="4"/>
      <c r="U3611" s="4"/>
      <c r="V3611" s="4"/>
      <c r="W3611" s="4"/>
      <c r="X3611" s="4"/>
      <c r="Y3611" s="4"/>
      <c r="Z3611" s="4"/>
      <c r="AA3611" s="4"/>
      <c r="AB3611" s="4"/>
      <c r="AC3611" s="4"/>
      <c r="AD3611" s="4"/>
      <c r="AE3611" s="4"/>
      <c r="AF3611" s="4"/>
      <c r="AG3611" s="4"/>
      <c r="AH3611" s="4"/>
      <c r="AI3611" s="4"/>
      <c r="AJ3611" s="4"/>
      <c r="AK3611" s="4"/>
      <c r="AL3611" s="4"/>
      <c r="AM3611" s="4"/>
      <c r="AN3611" s="4"/>
      <c r="AO3611" s="4"/>
      <c r="AP3611" s="4"/>
      <c r="AQ3611" s="4"/>
      <c r="AR3611" s="4"/>
      <c r="AS3611" s="4"/>
      <c r="AT3611" s="4"/>
      <c r="AU3611" s="4"/>
      <c r="AV3611" s="4"/>
      <c r="AW3611" s="4"/>
      <c r="AX3611" s="4"/>
      <c r="AY3611" s="4"/>
      <c r="AZ3611" s="4"/>
      <c r="BA3611" s="4"/>
      <c r="BB3611" s="4"/>
      <c r="BC3611" s="4"/>
      <c r="BD3611" s="4"/>
      <c r="BE3611" s="4"/>
      <c r="BF3611" s="4"/>
      <c r="BG3611" s="4"/>
      <c r="BH3611" s="4"/>
      <c r="BI3611" s="4"/>
      <c r="BJ3611" s="4"/>
      <c r="BK3611" s="4"/>
      <c r="BL3611" s="4"/>
      <c r="BM3611" s="4"/>
      <c r="BN3611" s="4"/>
      <c r="BO3611" s="4"/>
      <c r="BP3611" s="4"/>
      <c r="BQ3611" s="4"/>
      <c r="BR3611" s="4"/>
      <c r="BS3611" s="4"/>
      <c r="BT3611" s="4"/>
      <c r="BU3611" s="4"/>
      <c r="BV3611" s="4"/>
      <c r="BW3611" s="4"/>
      <c r="BZ3611" s="7"/>
      <c r="CF3611" s="7"/>
      <c r="CG3611" s="14"/>
      <c r="CH3611" s="7"/>
      <c r="CI3611" s="14"/>
      <c r="CJ3611" s="7"/>
      <c r="CK3611" s="14"/>
      <c r="CL3611" s="7"/>
      <c r="CM3611" s="14"/>
    </row>
    <row r="3612" spans="1:91" x14ac:dyDescent="0.3">
      <c r="A3612" s="10" t="s">
        <v>6039</v>
      </c>
      <c r="B3612" s="39" t="s">
        <v>1058</v>
      </c>
      <c r="E3612" t="s">
        <v>953</v>
      </c>
      <c r="G3612" s="36" t="s">
        <v>9035</v>
      </c>
      <c r="K3612" s="7"/>
      <c r="L3612" s="7" t="s">
        <v>834</v>
      </c>
      <c r="M3612" s="7" t="s">
        <v>603</v>
      </c>
      <c r="N3612" s="4"/>
      <c r="O3612" s="4"/>
      <c r="P3612" s="4"/>
      <c r="Q3612" s="4"/>
      <c r="R3612" s="4"/>
      <c r="S3612" s="4"/>
      <c r="T3612" s="4"/>
      <c r="U3612" s="4"/>
      <c r="V3612" s="4"/>
      <c r="W3612" s="4"/>
      <c r="X3612" s="4"/>
      <c r="Y3612" s="4"/>
      <c r="Z3612" s="4"/>
      <c r="AA3612" s="4"/>
      <c r="AB3612" s="4"/>
      <c r="AC3612" s="4"/>
      <c r="AD3612" s="4"/>
      <c r="AE3612" s="4"/>
      <c r="AF3612" s="4"/>
      <c r="AG3612" s="4"/>
      <c r="AH3612" s="4"/>
      <c r="AI3612" s="4"/>
      <c r="AJ3612" s="4"/>
      <c r="AK3612" s="4"/>
      <c r="AL3612" s="4"/>
      <c r="AM3612" s="4"/>
      <c r="AN3612" s="4"/>
      <c r="AO3612" s="4"/>
      <c r="AP3612" s="4"/>
      <c r="AQ3612" s="4"/>
      <c r="AR3612" s="4"/>
      <c r="AS3612" s="4"/>
      <c r="AT3612" s="4"/>
      <c r="AU3612" s="4"/>
      <c r="AV3612" s="4"/>
      <c r="AW3612" s="4"/>
      <c r="AX3612" s="4"/>
      <c r="AY3612" s="4"/>
      <c r="AZ3612" s="4"/>
      <c r="BA3612" s="4"/>
      <c r="BB3612" s="4"/>
      <c r="BC3612" s="4"/>
      <c r="BD3612" s="4"/>
      <c r="BE3612" s="4"/>
      <c r="BF3612" s="4"/>
      <c r="BG3612" s="4"/>
      <c r="BH3612" s="4"/>
      <c r="BI3612" s="4"/>
      <c r="BJ3612" s="4"/>
      <c r="BK3612" s="4"/>
      <c r="BL3612" s="4"/>
      <c r="BM3612" s="4"/>
      <c r="BN3612" s="4"/>
      <c r="BO3612" s="4"/>
      <c r="BP3612" s="4"/>
      <c r="BQ3612" s="4"/>
      <c r="BR3612" s="4"/>
      <c r="BS3612" s="4"/>
      <c r="BT3612" s="4"/>
      <c r="BU3612" s="4"/>
      <c r="BV3612" s="4"/>
      <c r="BW3612" s="4"/>
      <c r="BZ3612" s="7"/>
      <c r="CF3612" s="7"/>
      <c r="CG3612" s="14"/>
      <c r="CH3612" s="7"/>
      <c r="CI3612" s="14"/>
      <c r="CJ3612" s="7"/>
      <c r="CK3612" s="14"/>
      <c r="CL3612" s="7"/>
      <c r="CM3612" s="14"/>
    </row>
    <row r="3613" spans="1:91" x14ac:dyDescent="0.3">
      <c r="A3613" s="10">
        <v>151</v>
      </c>
      <c r="B3613" s="36" t="s">
        <v>1058</v>
      </c>
      <c r="E3613" t="s">
        <v>953</v>
      </c>
      <c r="G3613" s="36" t="s">
        <v>9036</v>
      </c>
      <c r="K3613" s="7"/>
      <c r="L3613" s="7" t="s">
        <v>834</v>
      </c>
      <c r="M3613" s="7" t="s">
        <v>603</v>
      </c>
      <c r="N3613" s="4"/>
      <c r="O3613" s="4"/>
      <c r="P3613" s="4"/>
      <c r="Q3613" s="4"/>
      <c r="R3613" s="4"/>
      <c r="S3613" s="4"/>
      <c r="T3613" s="4"/>
      <c r="U3613" s="4"/>
      <c r="V3613" s="4"/>
      <c r="W3613" s="4"/>
      <c r="X3613" s="4"/>
      <c r="Y3613" s="4"/>
      <c r="Z3613" s="4"/>
      <c r="AA3613" s="4"/>
      <c r="AB3613" s="4"/>
      <c r="AC3613" s="4"/>
      <c r="AD3613" s="4"/>
      <c r="AE3613" s="4"/>
      <c r="AF3613" s="4"/>
      <c r="AG3613" s="4"/>
      <c r="AH3613" s="4"/>
      <c r="AI3613" s="4"/>
      <c r="AJ3613" s="4"/>
      <c r="AK3613" s="4"/>
      <c r="AL3613" s="4"/>
      <c r="AM3613" s="4"/>
      <c r="AN3613" s="4"/>
      <c r="AO3613" s="4"/>
      <c r="AP3613" s="4"/>
      <c r="AQ3613" s="4"/>
      <c r="AR3613" s="4"/>
      <c r="AS3613" s="4"/>
      <c r="AT3613" s="4"/>
      <c r="AU3613" s="4"/>
      <c r="AV3613" s="4"/>
      <c r="AW3613" s="4"/>
      <c r="AX3613" s="4"/>
      <c r="AY3613" s="4"/>
      <c r="AZ3613" s="4"/>
      <c r="BA3613" s="4"/>
      <c r="BB3613" s="4"/>
      <c r="BC3613" s="4"/>
      <c r="BD3613" s="4"/>
      <c r="BE3613" s="4"/>
      <c r="BF3613" s="4"/>
      <c r="BG3613" s="4"/>
      <c r="BH3613" s="4"/>
      <c r="BI3613" s="4"/>
      <c r="BJ3613" s="4"/>
      <c r="BK3613" s="4"/>
      <c r="BL3613" s="4"/>
      <c r="BM3613" s="4"/>
      <c r="BN3613" s="4"/>
      <c r="BO3613" s="4"/>
      <c r="BP3613" s="4"/>
      <c r="BQ3613" s="4"/>
      <c r="BR3613" s="4"/>
      <c r="BS3613" s="4"/>
      <c r="BT3613" s="4"/>
      <c r="BU3613" s="4"/>
      <c r="BV3613" s="4"/>
      <c r="BW3613" s="4"/>
      <c r="BZ3613" s="7"/>
      <c r="CF3613" s="7"/>
      <c r="CG3613" s="14"/>
      <c r="CH3613" s="7"/>
      <c r="CI3613" s="14"/>
      <c r="CJ3613" s="7"/>
      <c r="CK3613" s="14"/>
      <c r="CL3613" s="7"/>
      <c r="CM3613" s="14"/>
    </row>
    <row r="3614" spans="1:91" x14ac:dyDescent="0.3">
      <c r="A3614" s="10">
        <v>151</v>
      </c>
      <c r="B3614" s="36" t="s">
        <v>1058</v>
      </c>
      <c r="E3614" t="s">
        <v>953</v>
      </c>
      <c r="G3614" s="36" t="s">
        <v>9037</v>
      </c>
      <c r="K3614" s="7"/>
      <c r="L3614" s="7" t="s">
        <v>834</v>
      </c>
      <c r="M3614" s="7" t="s">
        <v>603</v>
      </c>
      <c r="N3614" s="4"/>
      <c r="O3614" s="4"/>
      <c r="P3614" s="4"/>
      <c r="Q3614" s="4"/>
      <c r="R3614" s="4"/>
      <c r="S3614" s="4"/>
      <c r="T3614" s="4"/>
      <c r="U3614" s="4"/>
      <c r="V3614" s="4"/>
      <c r="W3614" s="4"/>
      <c r="X3614" s="4"/>
      <c r="Y3614" s="4"/>
      <c r="Z3614" s="4"/>
      <c r="AA3614" s="4"/>
      <c r="AB3614" s="4"/>
      <c r="AC3614" s="4"/>
      <c r="AD3614" s="4"/>
      <c r="AE3614" s="4"/>
      <c r="AF3614" s="4"/>
      <c r="AG3614" s="4"/>
      <c r="AH3614" s="4"/>
      <c r="AI3614" s="4"/>
      <c r="AJ3614" s="4"/>
      <c r="AK3614" s="4"/>
      <c r="AL3614" s="4"/>
      <c r="AM3614" s="4"/>
      <c r="AN3614" s="4"/>
      <c r="AO3614" s="4"/>
      <c r="AP3614" s="4"/>
      <c r="AQ3614" s="4"/>
      <c r="AR3614" s="4"/>
      <c r="AS3614" s="4"/>
      <c r="AT3614" s="4"/>
      <c r="AU3614" s="4"/>
      <c r="AV3614" s="4"/>
      <c r="AW3614" s="4"/>
      <c r="AX3614" s="4"/>
      <c r="AY3614" s="4"/>
      <c r="AZ3614" s="4"/>
      <c r="BA3614" s="4"/>
      <c r="BB3614" s="4"/>
      <c r="BC3614" s="4"/>
      <c r="BD3614" s="4"/>
      <c r="BE3614" s="4"/>
      <c r="BF3614" s="4"/>
      <c r="BG3614" s="4"/>
      <c r="BH3614" s="4"/>
      <c r="BI3614" s="4"/>
      <c r="BJ3614" s="4"/>
      <c r="BK3614" s="4"/>
      <c r="BL3614" s="4"/>
      <c r="BM3614" s="4"/>
      <c r="BN3614" s="4"/>
      <c r="BO3614" s="4"/>
      <c r="BP3614" s="4"/>
      <c r="BQ3614" s="4"/>
      <c r="BR3614" s="4"/>
      <c r="BS3614" s="4"/>
      <c r="BT3614" s="4"/>
      <c r="BU3614" s="4"/>
      <c r="BV3614" s="4"/>
      <c r="BW3614" s="4"/>
      <c r="BZ3614" s="7"/>
      <c r="CF3614" s="7"/>
      <c r="CG3614" s="14"/>
      <c r="CH3614" s="7"/>
      <c r="CI3614" s="14"/>
      <c r="CJ3614" s="7"/>
      <c r="CK3614" s="14"/>
      <c r="CL3614" s="7"/>
      <c r="CM3614" s="14"/>
    </row>
    <row r="3615" spans="1:91" x14ac:dyDescent="0.3">
      <c r="A3615" s="10">
        <v>151</v>
      </c>
      <c r="B3615" s="36" t="s">
        <v>1058</v>
      </c>
      <c r="E3615" t="s">
        <v>953</v>
      </c>
      <c r="G3615" s="36" t="s">
        <v>9038</v>
      </c>
      <c r="K3615" s="7"/>
      <c r="L3615" s="7" t="s">
        <v>834</v>
      </c>
      <c r="M3615" s="7" t="s">
        <v>603</v>
      </c>
      <c r="N3615" s="4"/>
      <c r="O3615" s="4"/>
      <c r="P3615" s="4"/>
      <c r="Q3615" s="4"/>
      <c r="R3615" s="4"/>
      <c r="S3615" s="4"/>
      <c r="T3615" s="4"/>
      <c r="U3615" s="4"/>
      <c r="V3615" s="4"/>
      <c r="W3615" s="4"/>
      <c r="X3615" s="4"/>
      <c r="Y3615" s="4"/>
      <c r="Z3615" s="4"/>
      <c r="AA3615" s="4"/>
      <c r="AB3615" s="4"/>
      <c r="AC3615" s="4"/>
      <c r="AD3615" s="4"/>
      <c r="AE3615" s="4"/>
      <c r="AF3615" s="4"/>
      <c r="AG3615" s="4"/>
      <c r="AH3615" s="4"/>
      <c r="AI3615" s="4"/>
      <c r="AJ3615" s="4"/>
      <c r="AK3615" s="4"/>
      <c r="AL3615" s="4"/>
      <c r="AM3615" s="4"/>
      <c r="AN3615" s="4"/>
      <c r="AO3615" s="4"/>
      <c r="AP3615" s="4"/>
      <c r="AQ3615" s="4"/>
      <c r="AR3615" s="4"/>
      <c r="AS3615" s="4"/>
      <c r="AT3615" s="4"/>
      <c r="AU3615" s="4"/>
      <c r="AV3615" s="4"/>
      <c r="AW3615" s="4"/>
      <c r="AX3615" s="4"/>
      <c r="AY3615" s="4"/>
      <c r="AZ3615" s="4"/>
      <c r="BA3615" s="4"/>
      <c r="BB3615" s="4"/>
      <c r="BC3615" s="4"/>
      <c r="BD3615" s="4"/>
      <c r="BE3615" s="4"/>
      <c r="BF3615" s="4"/>
      <c r="BG3615" s="4"/>
      <c r="BH3615" s="4"/>
      <c r="BI3615" s="4"/>
      <c r="BJ3615" s="4"/>
      <c r="BK3615" s="4"/>
      <c r="BL3615" s="4"/>
      <c r="BM3615" s="4"/>
      <c r="BN3615" s="4"/>
      <c r="BO3615" s="4"/>
      <c r="BP3615" s="4"/>
      <c r="BQ3615" s="4"/>
      <c r="BR3615" s="4"/>
      <c r="BS3615" s="4"/>
      <c r="BT3615" s="4"/>
      <c r="BU3615" s="4"/>
      <c r="BV3615" s="4"/>
      <c r="BW3615" s="4"/>
      <c r="BZ3615" s="7"/>
      <c r="CF3615" s="7"/>
      <c r="CG3615" s="14"/>
      <c r="CH3615" s="7"/>
      <c r="CI3615" s="14"/>
      <c r="CJ3615" s="7"/>
      <c r="CK3615" s="14"/>
      <c r="CL3615" s="7"/>
      <c r="CM3615" s="14"/>
    </row>
    <row r="3616" spans="1:91" x14ac:dyDescent="0.3">
      <c r="A3616" s="10">
        <v>151</v>
      </c>
      <c r="B3616" s="36" t="s">
        <v>860</v>
      </c>
      <c r="G3616" s="36" t="s">
        <v>9039</v>
      </c>
      <c r="K3616" s="7"/>
      <c r="L3616" s="7" t="s">
        <v>834</v>
      </c>
      <c r="M3616" s="7" t="s">
        <v>8561</v>
      </c>
      <c r="N3616" s="4"/>
      <c r="O3616" s="4"/>
      <c r="P3616" s="4"/>
      <c r="Q3616" s="4"/>
      <c r="R3616" s="4"/>
      <c r="S3616" s="4"/>
      <c r="T3616" s="4"/>
      <c r="U3616" s="4"/>
      <c r="V3616" s="4"/>
      <c r="W3616" s="4"/>
      <c r="X3616" s="4"/>
      <c r="Y3616" s="4"/>
      <c r="Z3616" s="4"/>
      <c r="AA3616" s="4"/>
      <c r="AB3616" s="4"/>
      <c r="AC3616" s="4"/>
      <c r="AD3616" s="4"/>
      <c r="AE3616" s="4"/>
      <c r="AF3616" s="4"/>
      <c r="AG3616" s="4"/>
      <c r="AH3616" s="4"/>
      <c r="AI3616" s="4"/>
      <c r="AJ3616" s="4"/>
      <c r="AK3616" s="4"/>
      <c r="AL3616" s="4"/>
      <c r="AM3616" s="4"/>
      <c r="AN3616" s="4"/>
      <c r="AO3616" s="4"/>
      <c r="AP3616" s="4"/>
      <c r="AQ3616" s="4"/>
      <c r="AR3616" s="4"/>
      <c r="AS3616" s="4"/>
      <c r="AT3616" s="4"/>
      <c r="AU3616" s="4"/>
      <c r="AV3616" s="4"/>
      <c r="AW3616" s="4"/>
      <c r="AX3616" s="4"/>
      <c r="AY3616" s="4"/>
      <c r="AZ3616" s="4"/>
      <c r="BA3616" s="4"/>
      <c r="BB3616" s="4"/>
      <c r="BC3616" s="4"/>
      <c r="BD3616" s="4"/>
      <c r="BE3616" s="4"/>
      <c r="BF3616" s="4"/>
      <c r="BG3616" s="4"/>
      <c r="BH3616" s="4"/>
      <c r="BI3616" s="4"/>
      <c r="BJ3616" s="4"/>
      <c r="BK3616" s="4"/>
      <c r="BL3616" s="4"/>
      <c r="BM3616" s="4"/>
      <c r="BN3616" s="4"/>
      <c r="BO3616" s="4"/>
      <c r="BP3616" s="4"/>
      <c r="BQ3616" s="4"/>
      <c r="BR3616" s="4"/>
      <c r="BS3616" s="4"/>
      <c r="BT3616" s="4"/>
      <c r="BU3616" s="4"/>
      <c r="BV3616" s="4"/>
      <c r="BW3616" s="4"/>
      <c r="BZ3616" s="7"/>
      <c r="CF3616" s="7"/>
      <c r="CG3616" s="14"/>
      <c r="CH3616" s="7"/>
      <c r="CI3616" s="14"/>
      <c r="CJ3616" s="7"/>
      <c r="CK3616" s="14"/>
      <c r="CL3616" s="7"/>
      <c r="CM3616" s="14"/>
    </row>
    <row r="3617" spans="1:91" x14ac:dyDescent="0.3">
      <c r="A3617" s="10">
        <v>151</v>
      </c>
      <c r="B3617" s="36" t="s">
        <v>3587</v>
      </c>
      <c r="G3617" s="36" t="s">
        <v>9040</v>
      </c>
      <c r="K3617" s="7"/>
      <c r="L3617" s="7" t="s">
        <v>834</v>
      </c>
      <c r="M3617" s="7" t="s">
        <v>639</v>
      </c>
      <c r="N3617" s="4"/>
      <c r="O3617" s="4"/>
      <c r="P3617" s="4"/>
      <c r="Q3617" s="4"/>
      <c r="R3617" s="4"/>
      <c r="S3617" s="4"/>
      <c r="T3617" s="4"/>
      <c r="U3617" s="4"/>
      <c r="V3617" s="4"/>
      <c r="W3617" s="4"/>
      <c r="X3617" s="4"/>
      <c r="Y3617" s="4"/>
      <c r="Z3617" s="4"/>
      <c r="AA3617" s="4"/>
      <c r="AB3617" s="4"/>
      <c r="AC3617" s="4"/>
      <c r="AD3617" s="4"/>
      <c r="AE3617" s="4"/>
      <c r="AF3617" s="4"/>
      <c r="AG3617" s="4"/>
      <c r="AH3617" s="4"/>
      <c r="AI3617" s="4"/>
      <c r="AJ3617" s="4"/>
      <c r="AK3617" s="4"/>
      <c r="AL3617" s="4"/>
      <c r="AM3617" s="4"/>
      <c r="AN3617" s="4"/>
      <c r="AO3617" s="4"/>
      <c r="AP3617" s="4"/>
      <c r="AQ3617" s="4"/>
      <c r="AR3617" s="4"/>
      <c r="AS3617" s="4"/>
      <c r="AT3617" s="4"/>
      <c r="AU3617" s="4"/>
      <c r="AV3617" s="4"/>
      <c r="AW3617" s="4"/>
      <c r="AX3617" s="4"/>
      <c r="AY3617" s="4"/>
      <c r="AZ3617" s="4"/>
      <c r="BA3617" s="4"/>
      <c r="BB3617" s="4"/>
      <c r="BC3617" s="4"/>
      <c r="BD3617" s="4"/>
      <c r="BE3617" s="4"/>
      <c r="BF3617" s="4"/>
      <c r="BG3617" s="4"/>
      <c r="BH3617" s="4"/>
      <c r="BI3617" s="4"/>
      <c r="BJ3617" s="4"/>
      <c r="BK3617" s="4"/>
      <c r="BL3617" s="4"/>
      <c r="BM3617" s="4"/>
      <c r="BN3617" s="4"/>
      <c r="BO3617" s="4"/>
      <c r="BP3617" s="4"/>
      <c r="BQ3617" s="4"/>
      <c r="BR3617" s="4"/>
      <c r="BS3617" s="4"/>
      <c r="BT3617" s="4"/>
      <c r="BU3617" s="4"/>
      <c r="BV3617" s="4"/>
      <c r="BW3617" s="4"/>
      <c r="BZ3617" s="7"/>
      <c r="CF3617" s="7"/>
      <c r="CG3617" s="14"/>
      <c r="CH3617" s="7"/>
      <c r="CI3617" s="14"/>
      <c r="CJ3617" s="7"/>
      <c r="CK3617" s="14"/>
      <c r="CL3617" s="7"/>
      <c r="CM3617" s="14"/>
    </row>
    <row r="3618" spans="1:91" x14ac:dyDescent="0.3">
      <c r="A3618" s="10">
        <v>151</v>
      </c>
      <c r="B3618" s="36" t="s">
        <v>1527</v>
      </c>
      <c r="G3618" s="36" t="s">
        <v>9041</v>
      </c>
      <c r="K3618" s="7"/>
      <c r="L3618" s="7" t="s">
        <v>834</v>
      </c>
      <c r="M3618" s="7" t="s">
        <v>8561</v>
      </c>
      <c r="N3618" s="4"/>
      <c r="O3618" s="4"/>
      <c r="P3618" s="4"/>
      <c r="Q3618" s="4"/>
      <c r="R3618" s="4"/>
      <c r="S3618" s="4"/>
      <c r="T3618" s="4"/>
      <c r="U3618" s="4"/>
      <c r="V3618" s="4"/>
      <c r="W3618" s="4"/>
      <c r="X3618" s="4"/>
      <c r="Y3618" s="4"/>
      <c r="Z3618" s="4"/>
      <c r="AA3618" s="4"/>
      <c r="AB3618" s="4"/>
      <c r="AC3618" s="4"/>
      <c r="AD3618" s="4"/>
      <c r="AE3618" s="4"/>
      <c r="AF3618" s="4"/>
      <c r="AG3618" s="4"/>
      <c r="AH3618" s="4"/>
      <c r="AI3618" s="4"/>
      <c r="AJ3618" s="4"/>
      <c r="AK3618" s="4"/>
      <c r="AL3618" s="4"/>
      <c r="AM3618" s="4"/>
      <c r="AN3618" s="4"/>
      <c r="AO3618" s="4"/>
      <c r="AP3618" s="4"/>
      <c r="AQ3618" s="4"/>
      <c r="AR3618" s="4"/>
      <c r="AS3618" s="4"/>
      <c r="AT3618" s="4"/>
      <c r="AU3618" s="4"/>
      <c r="AV3618" s="4"/>
      <c r="AW3618" s="4"/>
      <c r="AX3618" s="4"/>
      <c r="AY3618" s="4"/>
      <c r="AZ3618" s="4"/>
      <c r="BA3618" s="4"/>
      <c r="BB3618" s="4"/>
      <c r="BC3618" s="4"/>
      <c r="BD3618" s="4"/>
      <c r="BE3618" s="4"/>
      <c r="BF3618" s="4"/>
      <c r="BG3618" s="4"/>
      <c r="BH3618" s="4"/>
      <c r="BI3618" s="4"/>
      <c r="BJ3618" s="4"/>
      <c r="BK3618" s="4"/>
      <c r="BL3618" s="4"/>
      <c r="BM3618" s="4"/>
      <c r="BN3618" s="4"/>
      <c r="BO3618" s="4"/>
      <c r="BP3618" s="4"/>
      <c r="BQ3618" s="4"/>
      <c r="BR3618" s="4"/>
      <c r="BS3618" s="4"/>
      <c r="BT3618" s="4"/>
      <c r="BU3618" s="4"/>
      <c r="BV3618" s="4"/>
      <c r="BW3618" s="4"/>
      <c r="BZ3618" s="7"/>
      <c r="CF3618" s="7"/>
      <c r="CG3618" s="14"/>
      <c r="CH3618" s="7"/>
      <c r="CI3618" s="14"/>
      <c r="CJ3618" s="7"/>
      <c r="CK3618" s="14"/>
      <c r="CL3618" s="7"/>
      <c r="CM3618" s="14"/>
    </row>
    <row r="3619" spans="1:91" x14ac:dyDescent="0.3">
      <c r="A3619" s="10">
        <v>151</v>
      </c>
      <c r="B3619" s="36" t="s">
        <v>3542</v>
      </c>
      <c r="G3619" s="36" t="s">
        <v>9042</v>
      </c>
      <c r="K3619" s="7"/>
      <c r="L3619" s="7" t="s">
        <v>834</v>
      </c>
      <c r="M3619" s="7" t="s">
        <v>8561</v>
      </c>
      <c r="N3619" s="4"/>
      <c r="O3619" s="4"/>
      <c r="P3619" s="4"/>
      <c r="Q3619" s="4"/>
      <c r="R3619" s="4"/>
      <c r="S3619" s="4"/>
      <c r="T3619" s="4"/>
      <c r="U3619" s="4"/>
      <c r="V3619" s="4"/>
      <c r="W3619" s="4"/>
      <c r="X3619" s="4"/>
      <c r="Y3619" s="4"/>
      <c r="Z3619" s="4"/>
      <c r="AA3619" s="4"/>
      <c r="AB3619" s="4"/>
      <c r="AC3619" s="4"/>
      <c r="AD3619" s="4"/>
      <c r="AE3619" s="4"/>
      <c r="AF3619" s="4"/>
      <c r="AG3619" s="4"/>
      <c r="AH3619" s="4"/>
      <c r="AI3619" s="4"/>
      <c r="AJ3619" s="4"/>
      <c r="AK3619" s="4"/>
      <c r="AL3619" s="4"/>
      <c r="AM3619" s="4"/>
      <c r="AN3619" s="4"/>
      <c r="AO3619" s="4"/>
      <c r="AP3619" s="4"/>
      <c r="AQ3619" s="4"/>
      <c r="AR3619" s="4"/>
      <c r="AS3619" s="4"/>
      <c r="AT3619" s="4"/>
      <c r="AU3619" s="4"/>
      <c r="AV3619" s="4"/>
      <c r="AW3619" s="4"/>
      <c r="AX3619" s="4"/>
      <c r="AY3619" s="4"/>
      <c r="AZ3619" s="4"/>
      <c r="BA3619" s="4"/>
      <c r="BB3619" s="4"/>
      <c r="BC3619" s="4"/>
      <c r="BD3619" s="4"/>
      <c r="BE3619" s="4"/>
      <c r="BF3619" s="4"/>
      <c r="BG3619" s="4"/>
      <c r="BH3619" s="4"/>
      <c r="BI3619" s="4"/>
      <c r="BJ3619" s="4"/>
      <c r="BK3619" s="4"/>
      <c r="BL3619" s="4"/>
      <c r="BM3619" s="4"/>
      <c r="BN3619" s="4"/>
      <c r="BO3619" s="4"/>
      <c r="BP3619" s="4"/>
      <c r="BQ3619" s="4"/>
      <c r="BR3619" s="4"/>
      <c r="BS3619" s="4"/>
      <c r="BT3619" s="4"/>
      <c r="BU3619" s="4"/>
      <c r="BV3619" s="4"/>
      <c r="BW3619" s="4"/>
      <c r="BZ3619" s="7"/>
      <c r="CF3619" s="7"/>
      <c r="CG3619" s="14"/>
      <c r="CH3619" s="7"/>
      <c r="CI3619" s="14"/>
      <c r="CJ3619" s="7"/>
      <c r="CK3619" s="14"/>
      <c r="CL3619" s="7"/>
      <c r="CM3619" s="14"/>
    </row>
    <row r="3620" spans="1:91" x14ac:dyDescent="0.3">
      <c r="A3620" s="10">
        <v>151</v>
      </c>
      <c r="B3620" s="36" t="s">
        <v>913</v>
      </c>
      <c r="G3620" s="36" t="s">
        <v>9043</v>
      </c>
      <c r="K3620" s="7"/>
      <c r="L3620" s="7" t="s">
        <v>834</v>
      </c>
      <c r="M3620" s="7" t="s">
        <v>621</v>
      </c>
      <c r="N3620" s="4"/>
      <c r="O3620" s="4"/>
      <c r="P3620" s="4"/>
      <c r="Q3620" s="4"/>
      <c r="R3620" s="4"/>
      <c r="S3620" s="4"/>
      <c r="T3620" s="4"/>
      <c r="U3620" s="4"/>
      <c r="V3620" s="4"/>
      <c r="W3620" s="4"/>
      <c r="X3620" s="4"/>
      <c r="Y3620" s="4"/>
      <c r="Z3620" s="4"/>
      <c r="AA3620" s="4"/>
      <c r="AB3620" s="4"/>
      <c r="AC3620" s="4"/>
      <c r="AD3620" s="4"/>
      <c r="AE3620" s="4"/>
      <c r="AF3620" s="4"/>
      <c r="AG3620" s="4"/>
      <c r="AH3620" s="4"/>
      <c r="AI3620" s="4"/>
      <c r="AJ3620" s="4"/>
      <c r="AK3620" s="4"/>
      <c r="AL3620" s="4"/>
      <c r="AM3620" s="4"/>
      <c r="AN3620" s="4"/>
      <c r="AO3620" s="4"/>
      <c r="AP3620" s="4"/>
      <c r="AQ3620" s="4"/>
      <c r="AR3620" s="4"/>
      <c r="AS3620" s="4"/>
      <c r="AT3620" s="4"/>
      <c r="AU3620" s="4"/>
      <c r="AV3620" s="4"/>
      <c r="AW3620" s="4"/>
      <c r="AX3620" s="4"/>
      <c r="AY3620" s="4"/>
      <c r="AZ3620" s="4"/>
      <c r="BA3620" s="4"/>
      <c r="BB3620" s="4"/>
      <c r="BC3620" s="4"/>
      <c r="BD3620" s="4"/>
      <c r="BE3620" s="4"/>
      <c r="BF3620" s="4"/>
      <c r="BG3620" s="4"/>
      <c r="BH3620" s="4"/>
      <c r="BI3620" s="4"/>
      <c r="BJ3620" s="4"/>
      <c r="BK3620" s="4"/>
      <c r="BL3620" s="4"/>
      <c r="BM3620" s="4"/>
      <c r="BN3620" s="4"/>
      <c r="BO3620" s="4"/>
      <c r="BP3620" s="4"/>
      <c r="BQ3620" s="4"/>
      <c r="BR3620" s="4"/>
      <c r="BS3620" s="4"/>
      <c r="BT3620" s="4"/>
      <c r="BU3620" s="4"/>
      <c r="BV3620" s="4"/>
      <c r="BW3620" s="4"/>
      <c r="BZ3620" s="7"/>
      <c r="CF3620" s="7"/>
      <c r="CG3620" s="14"/>
      <c r="CH3620" s="7"/>
      <c r="CI3620" s="14"/>
      <c r="CJ3620" s="7"/>
      <c r="CK3620" s="14"/>
      <c r="CL3620" s="7"/>
      <c r="CM3620" s="14"/>
    </row>
    <row r="3621" spans="1:91" x14ac:dyDescent="0.3">
      <c r="A3621" s="10">
        <v>151</v>
      </c>
      <c r="B3621" s="36" t="s">
        <v>857</v>
      </c>
      <c r="G3621" s="36" t="s">
        <v>9044</v>
      </c>
      <c r="K3621" s="7"/>
      <c r="L3621" s="7" t="s">
        <v>834</v>
      </c>
      <c r="M3621" s="7" t="s">
        <v>8561</v>
      </c>
      <c r="N3621" s="4"/>
      <c r="O3621" s="4"/>
      <c r="P3621" s="4"/>
      <c r="Q3621" s="4"/>
      <c r="R3621" s="4"/>
      <c r="S3621" s="4"/>
      <c r="T3621" s="4"/>
      <c r="U3621" s="4"/>
      <c r="V3621" s="4"/>
      <c r="W3621" s="4"/>
      <c r="X3621" s="4"/>
      <c r="Y3621" s="4"/>
      <c r="Z3621" s="4"/>
      <c r="AA3621" s="4"/>
      <c r="AB3621" s="4"/>
      <c r="AC3621" s="4"/>
      <c r="AD3621" s="4"/>
      <c r="AE3621" s="4"/>
      <c r="AF3621" s="4"/>
      <c r="AG3621" s="4"/>
      <c r="AH3621" s="4"/>
      <c r="AI3621" s="4"/>
      <c r="AJ3621" s="4"/>
      <c r="AK3621" s="4"/>
      <c r="AL3621" s="4"/>
      <c r="AM3621" s="4"/>
      <c r="AN3621" s="4"/>
      <c r="AO3621" s="4"/>
      <c r="AP3621" s="4"/>
      <c r="AQ3621" s="4"/>
      <c r="AR3621" s="4"/>
      <c r="AS3621" s="4"/>
      <c r="AT3621" s="4"/>
      <c r="AU3621" s="4"/>
      <c r="AV3621" s="4"/>
      <c r="AW3621" s="4"/>
      <c r="AX3621" s="4"/>
      <c r="AY3621" s="4"/>
      <c r="AZ3621" s="4"/>
      <c r="BA3621" s="4"/>
      <c r="BB3621" s="4"/>
      <c r="BC3621" s="4"/>
      <c r="BD3621" s="4"/>
      <c r="BE3621" s="4"/>
      <c r="BF3621" s="4"/>
      <c r="BG3621" s="4"/>
      <c r="BH3621" s="4"/>
      <c r="BI3621" s="4"/>
      <c r="BJ3621" s="4"/>
      <c r="BK3621" s="4"/>
      <c r="BL3621" s="4"/>
      <c r="BM3621" s="4"/>
      <c r="BN3621" s="4"/>
      <c r="BO3621" s="4"/>
      <c r="BP3621" s="4"/>
      <c r="BQ3621" s="4"/>
      <c r="BR3621" s="4"/>
      <c r="BS3621" s="4"/>
      <c r="BT3621" s="4"/>
      <c r="BU3621" s="4"/>
      <c r="BV3621" s="4"/>
      <c r="BW3621" s="4"/>
      <c r="BZ3621" s="7"/>
      <c r="CF3621" s="7"/>
      <c r="CG3621" s="14"/>
      <c r="CH3621" s="7"/>
      <c r="CI3621" s="14"/>
      <c r="CJ3621" s="7"/>
      <c r="CK3621" s="14"/>
      <c r="CL3621" s="7"/>
      <c r="CM3621" s="14"/>
    </row>
    <row r="3622" spans="1:91" x14ac:dyDescent="0.3">
      <c r="A3622" s="10">
        <v>151</v>
      </c>
      <c r="B3622" s="36" t="s">
        <v>1058</v>
      </c>
      <c r="G3622" s="36" t="s">
        <v>9045</v>
      </c>
      <c r="K3622" s="7"/>
      <c r="L3622" s="7" t="s">
        <v>834</v>
      </c>
      <c r="M3622" s="7" t="s">
        <v>615</v>
      </c>
      <c r="N3622" s="4"/>
      <c r="O3622" s="4"/>
      <c r="P3622" s="4"/>
      <c r="Q3622" s="4"/>
      <c r="R3622" s="4"/>
      <c r="S3622" s="4"/>
      <c r="T3622" s="4"/>
      <c r="U3622" s="4"/>
      <c r="V3622" s="4"/>
      <c r="W3622" s="4"/>
      <c r="X3622" s="4"/>
      <c r="Y3622" s="4"/>
      <c r="Z3622" s="4"/>
      <c r="AA3622" s="4"/>
      <c r="AB3622" s="4"/>
      <c r="AC3622" s="4"/>
      <c r="AD3622" s="4"/>
      <c r="AE3622" s="4"/>
      <c r="AF3622" s="4"/>
      <c r="AG3622" s="4"/>
      <c r="AH3622" s="4"/>
      <c r="AI3622" s="4"/>
      <c r="AJ3622" s="4"/>
      <c r="AK3622" s="4"/>
      <c r="AL3622" s="4"/>
      <c r="AM3622" s="4"/>
      <c r="AN3622" s="4"/>
      <c r="AO3622" s="4"/>
      <c r="AP3622" s="4"/>
      <c r="AQ3622" s="4"/>
      <c r="AR3622" s="4"/>
      <c r="AS3622" s="4"/>
      <c r="AT3622" s="4"/>
      <c r="AU3622" s="4"/>
      <c r="AV3622" s="4"/>
      <c r="AW3622" s="4"/>
      <c r="AX3622" s="4"/>
      <c r="AY3622" s="4"/>
      <c r="AZ3622" s="4"/>
      <c r="BA3622" s="4"/>
      <c r="BB3622" s="4"/>
      <c r="BC3622" s="4"/>
      <c r="BD3622" s="4"/>
      <c r="BE3622" s="4"/>
      <c r="BF3622" s="4"/>
      <c r="BG3622" s="4"/>
      <c r="BH3622" s="4"/>
      <c r="BI3622" s="4"/>
      <c r="BJ3622" s="4"/>
      <c r="BK3622" s="4"/>
      <c r="BL3622" s="4"/>
      <c r="BM3622" s="4"/>
      <c r="BN3622" s="4"/>
      <c r="BO3622" s="4"/>
      <c r="BP3622" s="4"/>
      <c r="BQ3622" s="4"/>
      <c r="BR3622" s="4"/>
      <c r="BS3622" s="4"/>
      <c r="BT3622" s="4"/>
      <c r="BU3622" s="4"/>
      <c r="BV3622" s="4"/>
      <c r="BW3622" s="4"/>
      <c r="BZ3622" s="7"/>
      <c r="CF3622" s="7"/>
      <c r="CG3622" s="14"/>
      <c r="CH3622" s="7"/>
      <c r="CI3622" s="14"/>
      <c r="CJ3622" s="7"/>
      <c r="CK3622" s="14"/>
      <c r="CL3622" s="7"/>
      <c r="CM3622" s="14"/>
    </row>
    <row r="3623" spans="1:91" x14ac:dyDescent="0.3">
      <c r="A3623" s="10">
        <v>151</v>
      </c>
      <c r="B3623" s="36" t="s">
        <v>8972</v>
      </c>
      <c r="E3623" t="s">
        <v>8620</v>
      </c>
      <c r="G3623" s="36" t="s">
        <v>9046</v>
      </c>
      <c r="K3623" s="7"/>
      <c r="L3623" s="7" t="s">
        <v>834</v>
      </c>
      <c r="M3623" s="7" t="s">
        <v>8620</v>
      </c>
      <c r="N3623" s="4"/>
      <c r="O3623" s="4"/>
      <c r="P3623" s="4"/>
      <c r="Q3623" s="4"/>
      <c r="R3623" s="4"/>
      <c r="S3623" s="4"/>
      <c r="T3623" s="4"/>
      <c r="U3623" s="4"/>
      <c r="V3623" s="4"/>
      <c r="W3623" s="4"/>
      <c r="X3623" s="4"/>
      <c r="Y3623" s="4"/>
      <c r="Z3623" s="4"/>
      <c r="AA3623" s="4"/>
      <c r="AB3623" s="4"/>
      <c r="AC3623" s="4"/>
      <c r="AD3623" s="4"/>
      <c r="AE3623" s="4"/>
      <c r="AF3623" s="4"/>
      <c r="AG3623" s="4"/>
      <c r="AH3623" s="4"/>
      <c r="AI3623" s="4"/>
      <c r="AJ3623" s="4"/>
      <c r="AK3623" s="4"/>
      <c r="AL3623" s="4"/>
      <c r="AM3623" s="4"/>
      <c r="AN3623" s="4"/>
      <c r="AO3623" s="4"/>
      <c r="AP3623" s="4"/>
      <c r="AQ3623" s="4"/>
      <c r="AR3623" s="4"/>
      <c r="AS3623" s="4"/>
      <c r="AT3623" s="4"/>
      <c r="AU3623" s="4"/>
      <c r="AV3623" s="4"/>
      <c r="AW3623" s="4"/>
      <c r="AX3623" s="4"/>
      <c r="AY3623" s="4"/>
      <c r="AZ3623" s="4"/>
      <c r="BA3623" s="4"/>
      <c r="BB3623" s="4"/>
      <c r="BC3623" s="4"/>
      <c r="BD3623" s="4"/>
      <c r="BE3623" s="4"/>
      <c r="BF3623" s="4"/>
      <c r="BG3623" s="4"/>
      <c r="BH3623" s="4"/>
      <c r="BI3623" s="4"/>
      <c r="BJ3623" s="4"/>
      <c r="BK3623" s="4"/>
      <c r="BL3623" s="4"/>
      <c r="BM3623" s="4"/>
      <c r="BN3623" s="4"/>
      <c r="BO3623" s="4"/>
      <c r="BP3623" s="4"/>
      <c r="BQ3623" s="4"/>
      <c r="BR3623" s="4"/>
      <c r="BS3623" s="4"/>
      <c r="BT3623" s="4"/>
      <c r="BU3623" s="4"/>
      <c r="BV3623" s="4"/>
      <c r="BW3623" s="4"/>
      <c r="BZ3623" s="7"/>
      <c r="CF3623" s="7"/>
      <c r="CG3623" s="14"/>
      <c r="CH3623" s="7"/>
      <c r="CI3623" s="14"/>
      <c r="CJ3623" s="7"/>
      <c r="CK3623" s="14"/>
      <c r="CL3623" s="7"/>
      <c r="CM3623" s="14"/>
    </row>
    <row r="3624" spans="1:91" x14ac:dyDescent="0.3">
      <c r="A3624" s="10">
        <v>151</v>
      </c>
      <c r="B3624" s="36" t="s">
        <v>1527</v>
      </c>
      <c r="G3624" s="36" t="s">
        <v>9047</v>
      </c>
      <c r="K3624" s="7"/>
      <c r="L3624" s="7" t="s">
        <v>834</v>
      </c>
      <c r="M3624" s="7" t="s">
        <v>8561</v>
      </c>
      <c r="N3624" s="4"/>
      <c r="O3624" s="4"/>
      <c r="P3624" s="4"/>
      <c r="Q3624" s="4"/>
      <c r="R3624" s="4"/>
      <c r="S3624" s="4"/>
      <c r="T3624" s="4"/>
      <c r="U3624" s="4"/>
      <c r="V3624" s="4"/>
      <c r="W3624" s="4"/>
      <c r="X3624" s="4"/>
      <c r="Y3624" s="4"/>
      <c r="Z3624" s="4"/>
      <c r="AA3624" s="4"/>
      <c r="AB3624" s="4"/>
      <c r="AC3624" s="4"/>
      <c r="AD3624" s="4"/>
      <c r="AE3624" s="4"/>
      <c r="AF3624" s="4"/>
      <c r="AG3624" s="4"/>
      <c r="AH3624" s="4"/>
      <c r="AI3624" s="4"/>
      <c r="AJ3624" s="4"/>
      <c r="AK3624" s="4"/>
      <c r="AL3624" s="4"/>
      <c r="AM3624" s="4"/>
      <c r="AN3624" s="4"/>
      <c r="AO3624" s="4"/>
      <c r="AP3624" s="4"/>
      <c r="AQ3624" s="4"/>
      <c r="AR3624" s="4"/>
      <c r="AS3624" s="4"/>
      <c r="AT3624" s="4"/>
      <c r="AU3624" s="4"/>
      <c r="AV3624" s="4"/>
      <c r="AW3624" s="4"/>
      <c r="AX3624" s="4"/>
      <c r="AY3624" s="4"/>
      <c r="AZ3624" s="4"/>
      <c r="BA3624" s="4"/>
      <c r="BB3624" s="4"/>
      <c r="BC3624" s="4"/>
      <c r="BD3624" s="4"/>
      <c r="BE3624" s="4"/>
      <c r="BF3624" s="4"/>
      <c r="BG3624" s="4"/>
      <c r="BH3624" s="4"/>
      <c r="BI3624" s="4"/>
      <c r="BJ3624" s="4"/>
      <c r="BK3624" s="4"/>
      <c r="BL3624" s="4"/>
      <c r="BM3624" s="4"/>
      <c r="BN3624" s="4"/>
      <c r="BO3624" s="4"/>
      <c r="BP3624" s="4"/>
      <c r="BQ3624" s="4"/>
      <c r="BR3624" s="4"/>
      <c r="BS3624" s="4"/>
      <c r="BT3624" s="4"/>
      <c r="BU3624" s="4"/>
      <c r="BV3624" s="4"/>
      <c r="BW3624" s="4"/>
      <c r="BZ3624" s="7"/>
      <c r="CF3624" s="7"/>
      <c r="CG3624" s="14"/>
      <c r="CH3624" s="7"/>
      <c r="CI3624" s="14"/>
      <c r="CJ3624" s="7"/>
      <c r="CK3624" s="14"/>
      <c r="CL3624" s="7"/>
      <c r="CM3624" s="14"/>
    </row>
    <row r="3625" spans="1:91" x14ac:dyDescent="0.3">
      <c r="A3625" s="10">
        <v>151</v>
      </c>
      <c r="B3625" s="36" t="s">
        <v>1402</v>
      </c>
      <c r="G3625" s="36" t="s">
        <v>9048</v>
      </c>
      <c r="K3625" s="7"/>
      <c r="L3625" s="7" t="s">
        <v>834</v>
      </c>
      <c r="M3625" s="7" t="s">
        <v>639</v>
      </c>
      <c r="N3625" s="4"/>
      <c r="O3625" s="4"/>
      <c r="P3625" s="4"/>
      <c r="Q3625" s="4"/>
      <c r="R3625" s="4"/>
      <c r="S3625" s="4"/>
      <c r="T3625" s="4"/>
      <c r="U3625" s="4"/>
      <c r="V3625" s="4"/>
      <c r="W3625" s="4"/>
      <c r="X3625" s="4"/>
      <c r="Y3625" s="4"/>
      <c r="Z3625" s="4"/>
      <c r="AA3625" s="4"/>
      <c r="AB3625" s="4"/>
      <c r="AC3625" s="4"/>
      <c r="AD3625" s="4"/>
      <c r="AE3625" s="4"/>
      <c r="AF3625" s="4"/>
      <c r="AG3625" s="4"/>
      <c r="AH3625" s="4"/>
      <c r="AI3625" s="4"/>
      <c r="AJ3625" s="4"/>
      <c r="AK3625" s="4"/>
      <c r="AL3625" s="4"/>
      <c r="AM3625" s="4"/>
      <c r="AN3625" s="4"/>
      <c r="AO3625" s="4"/>
      <c r="AP3625" s="4"/>
      <c r="AQ3625" s="4"/>
      <c r="AR3625" s="4"/>
      <c r="AS3625" s="4"/>
      <c r="AT3625" s="4"/>
      <c r="AU3625" s="4"/>
      <c r="AV3625" s="4"/>
      <c r="AW3625" s="4"/>
      <c r="AX3625" s="4"/>
      <c r="AY3625" s="4"/>
      <c r="AZ3625" s="4"/>
      <c r="BA3625" s="4"/>
      <c r="BB3625" s="4"/>
      <c r="BC3625" s="4"/>
      <c r="BD3625" s="4"/>
      <c r="BE3625" s="4"/>
      <c r="BF3625" s="4"/>
      <c r="BG3625" s="4"/>
      <c r="BH3625" s="4"/>
      <c r="BI3625" s="4"/>
      <c r="BJ3625" s="4"/>
      <c r="BK3625" s="4"/>
      <c r="BL3625" s="4"/>
      <c r="BM3625" s="4"/>
      <c r="BN3625" s="4"/>
      <c r="BO3625" s="4"/>
      <c r="BP3625" s="4"/>
      <c r="BQ3625" s="4"/>
      <c r="BR3625" s="4"/>
      <c r="BS3625" s="4"/>
      <c r="BT3625" s="4"/>
      <c r="BU3625" s="4"/>
      <c r="BV3625" s="4"/>
      <c r="BW3625" s="4"/>
      <c r="BZ3625" s="7"/>
      <c r="CF3625" s="7"/>
      <c r="CG3625" s="14"/>
      <c r="CH3625" s="7"/>
      <c r="CI3625" s="14"/>
      <c r="CJ3625" s="7"/>
      <c r="CK3625" s="14"/>
      <c r="CL3625" s="7"/>
      <c r="CM3625" s="14"/>
    </row>
    <row r="3626" spans="1:91" x14ac:dyDescent="0.3">
      <c r="A3626" s="10">
        <v>151</v>
      </c>
      <c r="B3626" s="36" t="s">
        <v>1025</v>
      </c>
      <c r="G3626" s="36" t="s">
        <v>9049</v>
      </c>
      <c r="K3626" s="7"/>
      <c r="L3626" s="7" t="s">
        <v>834</v>
      </c>
      <c r="M3626" s="7" t="s">
        <v>636</v>
      </c>
      <c r="N3626" s="4"/>
      <c r="O3626" s="4"/>
      <c r="P3626" s="4"/>
      <c r="Q3626" s="4"/>
      <c r="R3626" s="4"/>
      <c r="S3626" s="4"/>
      <c r="T3626" s="4"/>
      <c r="U3626" s="4"/>
      <c r="V3626" s="4"/>
      <c r="W3626" s="4"/>
      <c r="X3626" s="4"/>
      <c r="Y3626" s="4"/>
      <c r="Z3626" s="4"/>
      <c r="AA3626" s="4"/>
      <c r="AB3626" s="4"/>
      <c r="AC3626" s="4"/>
      <c r="AD3626" s="4"/>
      <c r="AE3626" s="4"/>
      <c r="AF3626" s="4"/>
      <c r="AG3626" s="4"/>
      <c r="AH3626" s="4"/>
      <c r="AI3626" s="4"/>
      <c r="AJ3626" s="4"/>
      <c r="AK3626" s="4"/>
      <c r="AL3626" s="4"/>
      <c r="AM3626" s="4"/>
      <c r="AN3626" s="4"/>
      <c r="AO3626" s="4"/>
      <c r="AP3626" s="4"/>
      <c r="AQ3626" s="4"/>
      <c r="AR3626" s="4"/>
      <c r="AS3626" s="4"/>
      <c r="AT3626" s="4"/>
      <c r="AU3626" s="4"/>
      <c r="AV3626" s="4"/>
      <c r="AW3626" s="4"/>
      <c r="AX3626" s="4"/>
      <c r="AY3626" s="4"/>
      <c r="AZ3626" s="4"/>
      <c r="BA3626" s="4"/>
      <c r="BB3626" s="4"/>
      <c r="BC3626" s="4"/>
      <c r="BD3626" s="4"/>
      <c r="BE3626" s="4"/>
      <c r="BF3626" s="4"/>
      <c r="BG3626" s="4"/>
      <c r="BH3626" s="4"/>
      <c r="BI3626" s="4"/>
      <c r="BJ3626" s="4"/>
      <c r="BK3626" s="4"/>
      <c r="BL3626" s="4"/>
      <c r="BM3626" s="4"/>
      <c r="BN3626" s="4"/>
      <c r="BO3626" s="4"/>
      <c r="BP3626" s="4"/>
      <c r="BQ3626" s="4"/>
      <c r="BR3626" s="4"/>
      <c r="BS3626" s="4"/>
      <c r="BT3626" s="4"/>
      <c r="BU3626" s="4"/>
      <c r="BV3626" s="4"/>
      <c r="BW3626" s="4"/>
      <c r="BZ3626" s="7"/>
      <c r="CF3626" s="7"/>
      <c r="CG3626" s="14"/>
      <c r="CH3626" s="7"/>
      <c r="CI3626" s="14"/>
      <c r="CJ3626" s="7"/>
      <c r="CK3626" s="14"/>
      <c r="CL3626" s="7"/>
      <c r="CM3626" s="14"/>
    </row>
    <row r="3627" spans="1:91" x14ac:dyDescent="0.3">
      <c r="A3627" s="10">
        <v>151</v>
      </c>
      <c r="B3627" s="36" t="s">
        <v>905</v>
      </c>
      <c r="G3627" s="36" t="s">
        <v>9050</v>
      </c>
      <c r="K3627" s="7"/>
      <c r="L3627" s="7" t="s">
        <v>834</v>
      </c>
      <c r="M3627" s="7" t="s">
        <v>717</v>
      </c>
      <c r="N3627" s="4"/>
      <c r="O3627" s="4"/>
      <c r="P3627" s="4"/>
      <c r="Q3627" s="4"/>
      <c r="R3627" s="4"/>
      <c r="S3627" s="4"/>
      <c r="T3627" s="4"/>
      <c r="U3627" s="4"/>
      <c r="V3627" s="4"/>
      <c r="W3627" s="4"/>
      <c r="X3627" s="4"/>
      <c r="Y3627" s="4"/>
      <c r="Z3627" s="4"/>
      <c r="AA3627" s="4"/>
      <c r="AB3627" s="4"/>
      <c r="AC3627" s="4"/>
      <c r="AD3627" s="4"/>
      <c r="AE3627" s="4"/>
      <c r="AF3627" s="4"/>
      <c r="AG3627" s="4"/>
      <c r="AH3627" s="4"/>
      <c r="AI3627" s="4"/>
      <c r="AJ3627" s="4"/>
      <c r="AK3627" s="4"/>
      <c r="AL3627" s="4"/>
      <c r="AM3627" s="4"/>
      <c r="AN3627" s="4"/>
      <c r="AO3627" s="4"/>
      <c r="AP3627" s="4"/>
      <c r="AQ3627" s="4"/>
      <c r="AR3627" s="4"/>
      <c r="AS3627" s="4"/>
      <c r="AT3627" s="4"/>
      <c r="AU3627" s="4"/>
      <c r="AV3627" s="4"/>
      <c r="AW3627" s="4"/>
      <c r="AX3627" s="4"/>
      <c r="AY3627" s="4"/>
      <c r="AZ3627" s="4"/>
      <c r="BA3627" s="4"/>
      <c r="BB3627" s="4"/>
      <c r="BC3627" s="4"/>
      <c r="BD3627" s="4"/>
      <c r="BE3627" s="4"/>
      <c r="BF3627" s="4"/>
      <c r="BG3627" s="4"/>
      <c r="BH3627" s="4"/>
      <c r="BI3627" s="4"/>
      <c r="BJ3627" s="4"/>
      <c r="BK3627" s="4"/>
      <c r="BL3627" s="4"/>
      <c r="BM3627" s="4"/>
      <c r="BN3627" s="4"/>
      <c r="BO3627" s="4"/>
      <c r="BP3627" s="4"/>
      <c r="BQ3627" s="4"/>
      <c r="BR3627" s="4"/>
      <c r="BS3627" s="4"/>
      <c r="BT3627" s="4"/>
      <c r="BU3627" s="4"/>
      <c r="BV3627" s="4"/>
      <c r="BW3627" s="4"/>
      <c r="BZ3627" s="7"/>
      <c r="CF3627" s="7"/>
      <c r="CG3627" s="14"/>
      <c r="CH3627" s="7"/>
      <c r="CI3627" s="14"/>
      <c r="CJ3627" s="7"/>
      <c r="CK3627" s="14"/>
      <c r="CL3627" s="7"/>
      <c r="CM3627" s="14"/>
    </row>
    <row r="3628" spans="1:91" x14ac:dyDescent="0.3">
      <c r="A3628" s="10">
        <v>151</v>
      </c>
      <c r="B3628" s="36" t="s">
        <v>1527</v>
      </c>
      <c r="G3628" s="36" t="s">
        <v>9051</v>
      </c>
      <c r="K3628" s="7"/>
      <c r="L3628" s="7" t="s">
        <v>834</v>
      </c>
      <c r="M3628" s="7" t="s">
        <v>624</v>
      </c>
      <c r="N3628" s="4"/>
      <c r="O3628" s="4"/>
      <c r="P3628" s="4"/>
      <c r="Q3628" s="4"/>
      <c r="R3628" s="4"/>
      <c r="S3628" s="4"/>
      <c r="T3628" s="4"/>
      <c r="U3628" s="4"/>
      <c r="V3628" s="4"/>
      <c r="W3628" s="4"/>
      <c r="X3628" s="4"/>
      <c r="Y3628" s="4"/>
      <c r="Z3628" s="4"/>
      <c r="AA3628" s="4"/>
      <c r="AB3628" s="4"/>
      <c r="AC3628" s="4"/>
      <c r="AD3628" s="4"/>
      <c r="AE3628" s="4"/>
      <c r="AF3628" s="4"/>
      <c r="AG3628" s="4"/>
      <c r="AH3628" s="4"/>
      <c r="AI3628" s="4"/>
      <c r="AJ3628" s="4"/>
      <c r="AK3628" s="4"/>
      <c r="AL3628" s="4"/>
      <c r="AM3628" s="4"/>
      <c r="AN3628" s="4"/>
      <c r="AO3628" s="4"/>
      <c r="AP3628" s="4"/>
      <c r="AQ3628" s="4"/>
      <c r="AR3628" s="4"/>
      <c r="AS3628" s="4"/>
      <c r="AT3628" s="4"/>
      <c r="AU3628" s="4"/>
      <c r="AV3628" s="4"/>
      <c r="AW3628" s="4"/>
      <c r="AX3628" s="4"/>
      <c r="AY3628" s="4"/>
      <c r="AZ3628" s="4"/>
      <c r="BA3628" s="4"/>
      <c r="BB3628" s="4"/>
      <c r="BC3628" s="4"/>
      <c r="BD3628" s="4"/>
      <c r="BE3628" s="4"/>
      <c r="BF3628" s="4"/>
      <c r="BG3628" s="4"/>
      <c r="BH3628" s="4"/>
      <c r="BI3628" s="4"/>
      <c r="BJ3628" s="4"/>
      <c r="BK3628" s="4"/>
      <c r="BL3628" s="4"/>
      <c r="BM3628" s="4"/>
      <c r="BN3628" s="4"/>
      <c r="BO3628" s="4"/>
      <c r="BP3628" s="4"/>
      <c r="BQ3628" s="4"/>
      <c r="BR3628" s="4"/>
      <c r="BS3628" s="4"/>
      <c r="BT3628" s="4"/>
      <c r="BU3628" s="4"/>
      <c r="BV3628" s="4"/>
      <c r="BW3628" s="4"/>
      <c r="BZ3628" s="7"/>
      <c r="CF3628" s="7"/>
      <c r="CG3628" s="14"/>
      <c r="CH3628" s="7"/>
      <c r="CI3628" s="14"/>
      <c r="CJ3628" s="7"/>
      <c r="CK3628" s="14"/>
      <c r="CL3628" s="7"/>
      <c r="CM3628" s="14"/>
    </row>
    <row r="3629" spans="1:91" x14ac:dyDescent="0.3">
      <c r="A3629" s="10">
        <v>151</v>
      </c>
      <c r="B3629" s="36" t="s">
        <v>1036</v>
      </c>
      <c r="G3629" s="36" t="s">
        <v>9052</v>
      </c>
      <c r="K3629" s="7"/>
      <c r="L3629" s="7" t="s">
        <v>834</v>
      </c>
      <c r="M3629" s="7" t="s">
        <v>621</v>
      </c>
      <c r="N3629" s="4"/>
      <c r="O3629" s="4"/>
      <c r="P3629" s="4"/>
      <c r="Q3629" s="4"/>
      <c r="R3629" s="4"/>
      <c r="S3629" s="4"/>
      <c r="T3629" s="4"/>
      <c r="U3629" s="4"/>
      <c r="V3629" s="4"/>
      <c r="W3629" s="4"/>
      <c r="X3629" s="4"/>
      <c r="Y3629" s="4"/>
      <c r="Z3629" s="4"/>
      <c r="AA3629" s="4"/>
      <c r="AB3629" s="4"/>
      <c r="AC3629" s="4"/>
      <c r="AD3629" s="4"/>
      <c r="AE3629" s="4"/>
      <c r="AF3629" s="4"/>
      <c r="AG3629" s="4"/>
      <c r="AH3629" s="4"/>
      <c r="AI3629" s="4"/>
      <c r="AJ3629" s="4"/>
      <c r="AK3629" s="4"/>
      <c r="AL3629" s="4"/>
      <c r="AM3629" s="4"/>
      <c r="AN3629" s="4"/>
      <c r="AO3629" s="4"/>
      <c r="AP3629" s="4"/>
      <c r="AQ3629" s="4"/>
      <c r="AR3629" s="4"/>
      <c r="AS3629" s="4"/>
      <c r="AT3629" s="4"/>
      <c r="AU3629" s="4"/>
      <c r="AV3629" s="4"/>
      <c r="AW3629" s="4"/>
      <c r="AX3629" s="4"/>
      <c r="AY3629" s="4"/>
      <c r="AZ3629" s="4"/>
      <c r="BA3629" s="4"/>
      <c r="BB3629" s="4"/>
      <c r="BC3629" s="4"/>
      <c r="BD3629" s="4"/>
      <c r="BE3629" s="4"/>
      <c r="BF3629" s="4"/>
      <c r="BG3629" s="4"/>
      <c r="BH3629" s="4"/>
      <c r="BI3629" s="4"/>
      <c r="BJ3629" s="4"/>
      <c r="BK3629" s="4"/>
      <c r="BL3629" s="4"/>
      <c r="BM3629" s="4"/>
      <c r="BN3629" s="4"/>
      <c r="BO3629" s="4"/>
      <c r="BP3629" s="4"/>
      <c r="BQ3629" s="4"/>
      <c r="BR3629" s="4"/>
      <c r="BS3629" s="4"/>
      <c r="BT3629" s="4"/>
      <c r="BU3629" s="4"/>
      <c r="BV3629" s="4"/>
      <c r="BW3629" s="4"/>
      <c r="BZ3629" s="7"/>
      <c r="CF3629" s="7"/>
      <c r="CG3629" s="14"/>
      <c r="CH3629" s="7"/>
      <c r="CI3629" s="14"/>
      <c r="CJ3629" s="7"/>
      <c r="CK3629" s="14"/>
      <c r="CL3629" s="7"/>
      <c r="CM3629" s="14"/>
    </row>
    <row r="3630" spans="1:91" x14ac:dyDescent="0.3">
      <c r="A3630" s="10">
        <v>151</v>
      </c>
      <c r="B3630" s="36" t="s">
        <v>886</v>
      </c>
      <c r="G3630" s="36" t="s">
        <v>9053</v>
      </c>
      <c r="K3630" s="7"/>
      <c r="L3630" s="7" t="s">
        <v>834</v>
      </c>
      <c r="M3630" s="7" t="s">
        <v>717</v>
      </c>
      <c r="N3630" s="4"/>
      <c r="O3630" s="4"/>
      <c r="P3630" s="4"/>
      <c r="Q3630" s="4"/>
      <c r="R3630" s="4"/>
      <c r="S3630" s="4"/>
      <c r="T3630" s="4"/>
      <c r="U3630" s="4"/>
      <c r="V3630" s="4"/>
      <c r="W3630" s="4"/>
      <c r="X3630" s="4"/>
      <c r="Y3630" s="4"/>
      <c r="Z3630" s="4"/>
      <c r="AA3630" s="4"/>
      <c r="AB3630" s="4"/>
      <c r="AC3630" s="4"/>
      <c r="AD3630" s="4"/>
      <c r="AE3630" s="4"/>
      <c r="AF3630" s="4"/>
      <c r="AG3630" s="4"/>
      <c r="AH3630" s="4"/>
      <c r="AI3630" s="4"/>
      <c r="AJ3630" s="4"/>
      <c r="AK3630" s="4"/>
      <c r="AL3630" s="4"/>
      <c r="AM3630" s="4"/>
      <c r="AN3630" s="4"/>
      <c r="AO3630" s="4"/>
      <c r="AP3630" s="4"/>
      <c r="AQ3630" s="4"/>
      <c r="AR3630" s="4"/>
      <c r="AS3630" s="4"/>
      <c r="AT3630" s="4"/>
      <c r="AU3630" s="4"/>
      <c r="AV3630" s="4"/>
      <c r="AW3630" s="4"/>
      <c r="AX3630" s="4"/>
      <c r="AY3630" s="4"/>
      <c r="AZ3630" s="4"/>
      <c r="BA3630" s="4"/>
      <c r="BB3630" s="4"/>
      <c r="BC3630" s="4"/>
      <c r="BD3630" s="4"/>
      <c r="BE3630" s="4"/>
      <c r="BF3630" s="4"/>
      <c r="BG3630" s="4"/>
      <c r="BH3630" s="4"/>
      <c r="BI3630" s="4"/>
      <c r="BJ3630" s="4"/>
      <c r="BK3630" s="4"/>
      <c r="BL3630" s="4"/>
      <c r="BM3630" s="4"/>
      <c r="BN3630" s="4"/>
      <c r="BO3630" s="4"/>
      <c r="BP3630" s="4"/>
      <c r="BQ3630" s="4"/>
      <c r="BR3630" s="4"/>
      <c r="BS3630" s="4"/>
      <c r="BT3630" s="4"/>
      <c r="BU3630" s="4"/>
      <c r="BV3630" s="4"/>
      <c r="BW3630" s="4"/>
      <c r="BZ3630" s="7"/>
      <c r="CF3630" s="7"/>
      <c r="CG3630" s="14"/>
      <c r="CH3630" s="7"/>
      <c r="CI3630" s="14"/>
      <c r="CJ3630" s="7"/>
      <c r="CK3630" s="14"/>
      <c r="CL3630" s="7"/>
      <c r="CM3630" s="14"/>
    </row>
    <row r="3631" spans="1:91" x14ac:dyDescent="0.3">
      <c r="A3631" s="10">
        <v>151</v>
      </c>
      <c r="B3631" s="36" t="s">
        <v>895</v>
      </c>
      <c r="G3631" s="36" t="s">
        <v>9054</v>
      </c>
      <c r="K3631" s="7"/>
      <c r="L3631" s="7" t="s">
        <v>834</v>
      </c>
      <c r="M3631" s="7" t="s">
        <v>639</v>
      </c>
      <c r="N3631" s="4"/>
      <c r="O3631" s="4"/>
      <c r="P3631" s="4"/>
      <c r="Q3631" s="4"/>
      <c r="R3631" s="4"/>
      <c r="S3631" s="4"/>
      <c r="T3631" s="4"/>
      <c r="U3631" s="4"/>
      <c r="V3631" s="4"/>
      <c r="W3631" s="4"/>
      <c r="X3631" s="4"/>
      <c r="Y3631" s="4"/>
      <c r="Z3631" s="4"/>
      <c r="AA3631" s="4"/>
      <c r="AB3631" s="4"/>
      <c r="AC3631" s="4"/>
      <c r="AD3631" s="4"/>
      <c r="AE3631" s="4"/>
      <c r="AF3631" s="4"/>
      <c r="AG3631" s="4"/>
      <c r="AH3631" s="4"/>
      <c r="AI3631" s="4"/>
      <c r="AJ3631" s="4"/>
      <c r="AK3631" s="4"/>
      <c r="AL3631" s="4"/>
      <c r="AM3631" s="4"/>
      <c r="AN3631" s="4"/>
      <c r="AO3631" s="4"/>
      <c r="AP3631" s="4"/>
      <c r="AQ3631" s="4"/>
      <c r="AR3631" s="4"/>
      <c r="AS3631" s="4"/>
      <c r="AT3631" s="4"/>
      <c r="AU3631" s="4"/>
      <c r="AV3631" s="4"/>
      <c r="AW3631" s="4"/>
      <c r="AX3631" s="4"/>
      <c r="AY3631" s="4"/>
      <c r="AZ3631" s="4"/>
      <c r="BA3631" s="4"/>
      <c r="BB3631" s="4"/>
      <c r="BC3631" s="4"/>
      <c r="BD3631" s="4"/>
      <c r="BE3631" s="4"/>
      <c r="BF3631" s="4"/>
      <c r="BG3631" s="4"/>
      <c r="BH3631" s="4"/>
      <c r="BI3631" s="4"/>
      <c r="BJ3631" s="4"/>
      <c r="BK3631" s="4"/>
      <c r="BL3631" s="4"/>
      <c r="BM3631" s="4"/>
      <c r="BN3631" s="4"/>
      <c r="BO3631" s="4"/>
      <c r="BP3631" s="4"/>
      <c r="BQ3631" s="4"/>
      <c r="BR3631" s="4"/>
      <c r="BS3631" s="4"/>
      <c r="BT3631" s="4"/>
      <c r="BU3631" s="4"/>
      <c r="BV3631" s="4"/>
      <c r="BW3631" s="4"/>
      <c r="BZ3631" s="7"/>
      <c r="CF3631" s="7"/>
      <c r="CG3631" s="14"/>
      <c r="CH3631" s="7"/>
      <c r="CI3631" s="14"/>
      <c r="CJ3631" s="7"/>
      <c r="CK3631" s="14"/>
      <c r="CL3631" s="7"/>
      <c r="CM3631" s="14"/>
    </row>
    <row r="3632" spans="1:91" x14ac:dyDescent="0.3">
      <c r="A3632" s="10">
        <v>151</v>
      </c>
      <c r="B3632" s="36" t="s">
        <v>886</v>
      </c>
      <c r="G3632" s="36" t="s">
        <v>9055</v>
      </c>
      <c r="K3632" s="7"/>
      <c r="L3632" s="7" t="s">
        <v>834</v>
      </c>
      <c r="M3632" s="7" t="s">
        <v>669</v>
      </c>
      <c r="N3632" s="4"/>
      <c r="O3632" s="4"/>
      <c r="P3632" s="4"/>
      <c r="Q3632" s="4"/>
      <c r="R3632" s="4"/>
      <c r="S3632" s="4"/>
      <c r="T3632" s="4"/>
      <c r="U3632" s="4"/>
      <c r="V3632" s="4"/>
      <c r="W3632" s="4"/>
      <c r="X3632" s="4"/>
      <c r="Y3632" s="4"/>
      <c r="Z3632" s="4"/>
      <c r="AA3632" s="4"/>
      <c r="AB3632" s="4"/>
      <c r="AC3632" s="4"/>
      <c r="AD3632" s="4"/>
      <c r="AE3632" s="4"/>
      <c r="AF3632" s="4"/>
      <c r="AG3632" s="4"/>
      <c r="AH3632" s="4"/>
      <c r="AI3632" s="4"/>
      <c r="AJ3632" s="4"/>
      <c r="AK3632" s="4"/>
      <c r="AL3632" s="4"/>
      <c r="AM3632" s="4"/>
      <c r="AN3632" s="4"/>
      <c r="AO3632" s="4"/>
      <c r="AP3632" s="4"/>
      <c r="AQ3632" s="4"/>
      <c r="AR3632" s="4"/>
      <c r="AS3632" s="4"/>
      <c r="AT3632" s="4"/>
      <c r="AU3632" s="4"/>
      <c r="AV3632" s="4"/>
      <c r="AW3632" s="4"/>
      <c r="AX3632" s="4"/>
      <c r="AY3632" s="4"/>
      <c r="AZ3632" s="4"/>
      <c r="BA3632" s="4"/>
      <c r="BB3632" s="4"/>
      <c r="BC3632" s="4"/>
      <c r="BD3632" s="4"/>
      <c r="BE3632" s="4"/>
      <c r="BF3632" s="4"/>
      <c r="BG3632" s="4"/>
      <c r="BH3632" s="4"/>
      <c r="BI3632" s="4"/>
      <c r="BJ3632" s="4"/>
      <c r="BK3632" s="4"/>
      <c r="BL3632" s="4"/>
      <c r="BM3632" s="4"/>
      <c r="BN3632" s="4"/>
      <c r="BO3632" s="4"/>
      <c r="BP3632" s="4"/>
      <c r="BQ3632" s="4"/>
      <c r="BR3632" s="4"/>
      <c r="BS3632" s="4"/>
      <c r="BT3632" s="4"/>
      <c r="BU3632" s="4"/>
      <c r="BV3632" s="4"/>
      <c r="BW3632" s="4"/>
      <c r="BZ3632" s="7"/>
      <c r="CF3632" s="7"/>
      <c r="CG3632" s="14"/>
      <c r="CH3632" s="7"/>
      <c r="CI3632" s="14"/>
      <c r="CJ3632" s="7"/>
      <c r="CK3632" s="14"/>
      <c r="CL3632" s="7"/>
      <c r="CM3632" s="14"/>
    </row>
    <row r="3633" spans="1:91" x14ac:dyDescent="0.3">
      <c r="A3633" s="10">
        <v>151</v>
      </c>
      <c r="B3633" s="36" t="s">
        <v>848</v>
      </c>
      <c r="G3633" s="36" t="s">
        <v>9056</v>
      </c>
      <c r="K3633" s="7"/>
      <c r="L3633" s="7" t="s">
        <v>834</v>
      </c>
      <c r="M3633" s="7" t="s">
        <v>624</v>
      </c>
      <c r="N3633" s="4"/>
      <c r="O3633" s="4"/>
      <c r="P3633" s="4"/>
      <c r="Q3633" s="4"/>
      <c r="R3633" s="4"/>
      <c r="S3633" s="4"/>
      <c r="T3633" s="4"/>
      <c r="U3633" s="4"/>
      <c r="V3633" s="4"/>
      <c r="W3633" s="4"/>
      <c r="X3633" s="4"/>
      <c r="Y3633" s="4"/>
      <c r="Z3633" s="4"/>
      <c r="AA3633" s="4"/>
      <c r="AB3633" s="4"/>
      <c r="AC3633" s="4"/>
      <c r="AD3633" s="4"/>
      <c r="AE3633" s="4"/>
      <c r="AF3633" s="4"/>
      <c r="AG3633" s="4"/>
      <c r="AH3633" s="4"/>
      <c r="AI3633" s="4"/>
      <c r="AJ3633" s="4"/>
      <c r="AK3633" s="4"/>
      <c r="AL3633" s="4"/>
      <c r="AM3633" s="4"/>
      <c r="AN3633" s="4"/>
      <c r="AO3633" s="4"/>
      <c r="AP3633" s="4"/>
      <c r="AQ3633" s="4"/>
      <c r="AR3633" s="4"/>
      <c r="AS3633" s="4"/>
      <c r="AT3633" s="4"/>
      <c r="AU3633" s="4"/>
      <c r="AV3633" s="4"/>
      <c r="AW3633" s="4"/>
      <c r="AX3633" s="4"/>
      <c r="AY3633" s="4"/>
      <c r="AZ3633" s="4"/>
      <c r="BA3633" s="4"/>
      <c r="BB3633" s="4"/>
      <c r="BC3633" s="4"/>
      <c r="BD3633" s="4"/>
      <c r="BE3633" s="4"/>
      <c r="BF3633" s="4"/>
      <c r="BG3633" s="4"/>
      <c r="BH3633" s="4"/>
      <c r="BI3633" s="4"/>
      <c r="BJ3633" s="4"/>
      <c r="BK3633" s="4"/>
      <c r="BL3633" s="4"/>
      <c r="BM3633" s="4"/>
      <c r="BN3633" s="4"/>
      <c r="BO3633" s="4"/>
      <c r="BP3633" s="4"/>
      <c r="BQ3633" s="4"/>
      <c r="BR3633" s="4"/>
      <c r="BS3633" s="4"/>
      <c r="BT3633" s="4"/>
      <c r="BU3633" s="4"/>
      <c r="BV3633" s="4"/>
      <c r="BW3633" s="4"/>
      <c r="BZ3633" s="7"/>
      <c r="CF3633" s="7"/>
      <c r="CG3633" s="14"/>
      <c r="CH3633" s="7"/>
      <c r="CI3633" s="14"/>
      <c r="CJ3633" s="7"/>
      <c r="CK3633" s="14"/>
      <c r="CL3633" s="7"/>
      <c r="CM3633" s="14"/>
    </row>
    <row r="3634" spans="1:91" x14ac:dyDescent="0.3">
      <c r="A3634" s="10">
        <v>151</v>
      </c>
      <c r="B3634" s="36" t="s">
        <v>1179</v>
      </c>
      <c r="G3634" s="36" t="s">
        <v>9057</v>
      </c>
      <c r="K3634" s="7"/>
      <c r="L3634" s="7" t="s">
        <v>834</v>
      </c>
      <c r="M3634" s="7" t="s">
        <v>615</v>
      </c>
      <c r="N3634" s="4"/>
      <c r="O3634" s="4"/>
      <c r="P3634" s="4"/>
      <c r="Q3634" s="4"/>
      <c r="R3634" s="4"/>
      <c r="S3634" s="4"/>
      <c r="T3634" s="4"/>
      <c r="U3634" s="4"/>
      <c r="V3634" s="4"/>
      <c r="W3634" s="4"/>
      <c r="X3634" s="4"/>
      <c r="Y3634" s="4"/>
      <c r="Z3634" s="4"/>
      <c r="AA3634" s="4"/>
      <c r="AB3634" s="4"/>
      <c r="AC3634" s="4"/>
      <c r="AD3634" s="4"/>
      <c r="AE3634" s="4"/>
      <c r="AF3634" s="4"/>
      <c r="AG3634" s="4"/>
      <c r="AH3634" s="4"/>
      <c r="AI3634" s="4"/>
      <c r="AJ3634" s="4"/>
      <c r="AK3634" s="4"/>
      <c r="AL3634" s="4"/>
      <c r="AM3634" s="4"/>
      <c r="AN3634" s="4"/>
      <c r="AO3634" s="4"/>
      <c r="AP3634" s="4"/>
      <c r="AQ3634" s="4"/>
      <c r="AR3634" s="4"/>
      <c r="AS3634" s="4"/>
      <c r="AT3634" s="4"/>
      <c r="AU3634" s="4"/>
      <c r="AV3634" s="4"/>
      <c r="AW3634" s="4"/>
      <c r="AX3634" s="4"/>
      <c r="AY3634" s="4"/>
      <c r="AZ3634" s="4"/>
      <c r="BA3634" s="4"/>
      <c r="BB3634" s="4"/>
      <c r="BC3634" s="4"/>
      <c r="BD3634" s="4"/>
      <c r="BE3634" s="4"/>
      <c r="BF3634" s="4"/>
      <c r="BG3634" s="4"/>
      <c r="BH3634" s="4"/>
      <c r="BI3634" s="4"/>
      <c r="BJ3634" s="4"/>
      <c r="BK3634" s="4"/>
      <c r="BL3634" s="4"/>
      <c r="BM3634" s="4"/>
      <c r="BN3634" s="4"/>
      <c r="BO3634" s="4"/>
      <c r="BP3634" s="4"/>
      <c r="BQ3634" s="4"/>
      <c r="BR3634" s="4"/>
      <c r="BS3634" s="4"/>
      <c r="BT3634" s="4"/>
      <c r="BU3634" s="4"/>
      <c r="BV3634" s="4"/>
      <c r="BW3634" s="4"/>
      <c r="BZ3634" s="7"/>
      <c r="CF3634" s="7"/>
      <c r="CG3634" s="14"/>
      <c r="CH3634" s="7"/>
      <c r="CI3634" s="14"/>
      <c r="CJ3634" s="7"/>
      <c r="CK3634" s="14"/>
      <c r="CL3634" s="7"/>
      <c r="CM3634" s="14"/>
    </row>
    <row r="3635" spans="1:91" x14ac:dyDescent="0.3">
      <c r="A3635" s="10">
        <v>151</v>
      </c>
      <c r="B3635" s="36" t="s">
        <v>1176</v>
      </c>
      <c r="E3635" t="s">
        <v>953</v>
      </c>
      <c r="G3635" s="36" t="s">
        <v>9058</v>
      </c>
      <c r="K3635" s="7"/>
      <c r="L3635" s="7" t="s">
        <v>834</v>
      </c>
      <c r="M3635" s="7" t="s">
        <v>603</v>
      </c>
      <c r="N3635" s="4"/>
      <c r="O3635" s="4"/>
      <c r="P3635" s="4"/>
      <c r="Q3635" s="4"/>
      <c r="R3635" s="4"/>
      <c r="S3635" s="4"/>
      <c r="T3635" s="4"/>
      <c r="U3635" s="4"/>
      <c r="V3635" s="4"/>
      <c r="W3635" s="4"/>
      <c r="X3635" s="4"/>
      <c r="Y3635" s="4"/>
      <c r="Z3635" s="4"/>
      <c r="AA3635" s="4"/>
      <c r="AB3635" s="4"/>
      <c r="AC3635" s="4"/>
      <c r="AD3635" s="4"/>
      <c r="AE3635" s="4"/>
      <c r="AF3635" s="4"/>
      <c r="AG3635" s="4"/>
      <c r="AH3635" s="4"/>
      <c r="AI3635" s="4"/>
      <c r="AJ3635" s="4"/>
      <c r="AK3635" s="4"/>
      <c r="AL3635" s="4"/>
      <c r="AM3635" s="4"/>
      <c r="AN3635" s="4"/>
      <c r="AO3635" s="4"/>
      <c r="AP3635" s="4"/>
      <c r="AQ3635" s="4"/>
      <c r="AR3635" s="4"/>
      <c r="AS3635" s="4"/>
      <c r="AT3635" s="4"/>
      <c r="AU3635" s="4"/>
      <c r="AV3635" s="4"/>
      <c r="AW3635" s="4"/>
      <c r="AX3635" s="4"/>
      <c r="AY3635" s="4"/>
      <c r="AZ3635" s="4"/>
      <c r="BA3635" s="4"/>
      <c r="BB3635" s="4"/>
      <c r="BC3635" s="4"/>
      <c r="BD3635" s="4"/>
      <c r="BE3635" s="4"/>
      <c r="BF3635" s="4"/>
      <c r="BG3635" s="4"/>
      <c r="BH3635" s="4"/>
      <c r="BI3635" s="4"/>
      <c r="BJ3635" s="4"/>
      <c r="BK3635" s="4"/>
      <c r="BL3635" s="4"/>
      <c r="BM3635" s="4"/>
      <c r="BN3635" s="4"/>
      <c r="BO3635" s="4"/>
      <c r="BP3635" s="4"/>
      <c r="BQ3635" s="4"/>
      <c r="BR3635" s="4"/>
      <c r="BS3635" s="4"/>
      <c r="BT3635" s="4"/>
      <c r="BU3635" s="4"/>
      <c r="BV3635" s="4"/>
      <c r="BW3635" s="4"/>
      <c r="BZ3635" s="7"/>
      <c r="CF3635" s="7"/>
      <c r="CG3635" s="14"/>
      <c r="CH3635" s="7"/>
      <c r="CI3635" s="14"/>
      <c r="CJ3635" s="7"/>
      <c r="CK3635" s="14"/>
      <c r="CL3635" s="7"/>
      <c r="CM3635" s="14"/>
    </row>
    <row r="3636" spans="1:91" x14ac:dyDescent="0.3">
      <c r="A3636" s="10">
        <v>151</v>
      </c>
      <c r="B3636" s="36" t="s">
        <v>1176</v>
      </c>
      <c r="E3636" t="s">
        <v>953</v>
      </c>
      <c r="G3636" s="36" t="s">
        <v>9059</v>
      </c>
      <c r="K3636" s="7"/>
      <c r="L3636" s="7" t="s">
        <v>834</v>
      </c>
      <c r="M3636" s="7" t="s">
        <v>603</v>
      </c>
      <c r="N3636" s="4"/>
      <c r="O3636" s="4"/>
      <c r="P3636" s="4"/>
      <c r="Q3636" s="4"/>
      <c r="R3636" s="4"/>
      <c r="S3636" s="4"/>
      <c r="T3636" s="4"/>
      <c r="U3636" s="4"/>
      <c r="V3636" s="4"/>
      <c r="W3636" s="4"/>
      <c r="X3636" s="4"/>
      <c r="Y3636" s="4"/>
      <c r="Z3636" s="4"/>
      <c r="AA3636" s="4"/>
      <c r="AB3636" s="4"/>
      <c r="AC3636" s="4"/>
      <c r="AD3636" s="4"/>
      <c r="AE3636" s="4"/>
      <c r="AF3636" s="4"/>
      <c r="AG3636" s="4"/>
      <c r="AH3636" s="4"/>
      <c r="AI3636" s="4"/>
      <c r="AJ3636" s="4"/>
      <c r="AK3636" s="4"/>
      <c r="AL3636" s="4"/>
      <c r="AM3636" s="4"/>
      <c r="AN3636" s="4"/>
      <c r="AO3636" s="4"/>
      <c r="AP3636" s="4"/>
      <c r="AQ3636" s="4"/>
      <c r="AR3636" s="4"/>
      <c r="AS3636" s="4"/>
      <c r="AT3636" s="4"/>
      <c r="AU3636" s="4"/>
      <c r="AV3636" s="4"/>
      <c r="AW3636" s="4"/>
      <c r="AX3636" s="4"/>
      <c r="AY3636" s="4"/>
      <c r="AZ3636" s="4"/>
      <c r="BA3636" s="4"/>
      <c r="BB3636" s="4"/>
      <c r="BC3636" s="4"/>
      <c r="BD3636" s="4"/>
      <c r="BE3636" s="4"/>
      <c r="BF3636" s="4"/>
      <c r="BG3636" s="4"/>
      <c r="BH3636" s="4"/>
      <c r="BI3636" s="4"/>
      <c r="BJ3636" s="4"/>
      <c r="BK3636" s="4"/>
      <c r="BL3636" s="4"/>
      <c r="BM3636" s="4"/>
      <c r="BN3636" s="4"/>
      <c r="BO3636" s="4"/>
      <c r="BP3636" s="4"/>
      <c r="BQ3636" s="4"/>
      <c r="BR3636" s="4"/>
      <c r="BS3636" s="4"/>
      <c r="BT3636" s="4"/>
      <c r="BU3636" s="4"/>
      <c r="BV3636" s="4"/>
      <c r="BW3636" s="4"/>
      <c r="BZ3636" s="7"/>
      <c r="CF3636" s="7"/>
      <c r="CG3636" s="14"/>
      <c r="CH3636" s="7"/>
      <c r="CI3636" s="14"/>
      <c r="CJ3636" s="7"/>
      <c r="CK3636" s="14"/>
      <c r="CL3636" s="7"/>
      <c r="CM3636" s="14"/>
    </row>
    <row r="3637" spans="1:91" x14ac:dyDescent="0.3">
      <c r="A3637" s="10">
        <v>151</v>
      </c>
      <c r="B3637" s="36" t="s">
        <v>860</v>
      </c>
      <c r="G3637" s="36" t="s">
        <v>9060</v>
      </c>
      <c r="K3637" s="7"/>
      <c r="L3637" s="7" t="s">
        <v>834</v>
      </c>
      <c r="M3637" s="7" t="s">
        <v>8561</v>
      </c>
      <c r="N3637" s="4"/>
      <c r="O3637" s="4"/>
      <c r="P3637" s="4"/>
      <c r="Q3637" s="4"/>
      <c r="R3637" s="4"/>
      <c r="S3637" s="4"/>
      <c r="T3637" s="4"/>
      <c r="U3637" s="4"/>
      <c r="V3637" s="4"/>
      <c r="W3637" s="4"/>
      <c r="X3637" s="4"/>
      <c r="Y3637" s="4"/>
      <c r="Z3637" s="4"/>
      <c r="AA3637" s="4"/>
      <c r="AB3637" s="4"/>
      <c r="AC3637" s="4"/>
      <c r="AD3637" s="4"/>
      <c r="AE3637" s="4"/>
      <c r="AF3637" s="4"/>
      <c r="AG3637" s="4"/>
      <c r="AH3637" s="4"/>
      <c r="AI3637" s="4"/>
      <c r="AJ3637" s="4"/>
      <c r="AK3637" s="4"/>
      <c r="AL3637" s="4"/>
      <c r="AM3637" s="4"/>
      <c r="AN3637" s="4"/>
      <c r="AO3637" s="4"/>
      <c r="AP3637" s="4"/>
      <c r="AQ3637" s="4"/>
      <c r="AR3637" s="4"/>
      <c r="AS3637" s="4"/>
      <c r="AT3637" s="4"/>
      <c r="AU3637" s="4"/>
      <c r="AV3637" s="4"/>
      <c r="AW3637" s="4"/>
      <c r="AX3637" s="4"/>
      <c r="AY3637" s="4"/>
      <c r="AZ3637" s="4"/>
      <c r="BA3637" s="4"/>
      <c r="BB3637" s="4"/>
      <c r="BC3637" s="4"/>
      <c r="BD3637" s="4"/>
      <c r="BE3637" s="4"/>
      <c r="BF3637" s="4"/>
      <c r="BG3637" s="4"/>
      <c r="BH3637" s="4"/>
      <c r="BI3637" s="4"/>
      <c r="BJ3637" s="4"/>
      <c r="BK3637" s="4"/>
      <c r="BL3637" s="4"/>
      <c r="BM3637" s="4"/>
      <c r="BN3637" s="4"/>
      <c r="BO3637" s="4"/>
      <c r="BP3637" s="4"/>
      <c r="BQ3637" s="4"/>
      <c r="BR3637" s="4"/>
      <c r="BS3637" s="4"/>
      <c r="BT3637" s="4"/>
      <c r="BU3637" s="4"/>
      <c r="BV3637" s="4"/>
      <c r="BW3637" s="4"/>
      <c r="BZ3637" s="7"/>
      <c r="CF3637" s="7"/>
      <c r="CG3637" s="14"/>
      <c r="CH3637" s="7"/>
      <c r="CI3637" s="14"/>
      <c r="CJ3637" s="7"/>
      <c r="CK3637" s="14"/>
      <c r="CL3637" s="7"/>
      <c r="CM3637" s="14"/>
    </row>
    <row r="3638" spans="1:91" x14ac:dyDescent="0.3">
      <c r="A3638" s="10">
        <v>151</v>
      </c>
      <c r="B3638" s="36" t="s">
        <v>1527</v>
      </c>
      <c r="G3638" s="36" t="s">
        <v>9061</v>
      </c>
      <c r="K3638" s="7"/>
      <c r="L3638" s="7" t="s">
        <v>834</v>
      </c>
      <c r="M3638" s="7" t="s">
        <v>8561</v>
      </c>
      <c r="N3638" s="4"/>
      <c r="O3638" s="4"/>
      <c r="P3638" s="4"/>
      <c r="Q3638" s="4"/>
      <c r="R3638" s="4"/>
      <c r="S3638" s="4"/>
      <c r="T3638" s="4"/>
      <c r="U3638" s="4"/>
      <c r="V3638" s="4"/>
      <c r="W3638" s="4"/>
      <c r="X3638" s="4"/>
      <c r="Y3638" s="4"/>
      <c r="Z3638" s="4"/>
      <c r="AA3638" s="4"/>
      <c r="AB3638" s="4"/>
      <c r="AC3638" s="4"/>
      <c r="AD3638" s="4"/>
      <c r="AE3638" s="4"/>
      <c r="AF3638" s="4"/>
      <c r="AG3638" s="4"/>
      <c r="AH3638" s="4"/>
      <c r="AI3638" s="4"/>
      <c r="AJ3638" s="4"/>
      <c r="AK3638" s="4"/>
      <c r="AL3638" s="4"/>
      <c r="AM3638" s="4"/>
      <c r="AN3638" s="4"/>
      <c r="AO3638" s="4"/>
      <c r="AP3638" s="4"/>
      <c r="AQ3638" s="4"/>
      <c r="AR3638" s="4"/>
      <c r="AS3638" s="4"/>
      <c r="AT3638" s="4"/>
      <c r="AU3638" s="4"/>
      <c r="AV3638" s="4"/>
      <c r="AW3638" s="4"/>
      <c r="AX3638" s="4"/>
      <c r="AY3638" s="4"/>
      <c r="AZ3638" s="4"/>
      <c r="BA3638" s="4"/>
      <c r="BB3638" s="4"/>
      <c r="BC3638" s="4"/>
      <c r="BD3638" s="4"/>
      <c r="BE3638" s="4"/>
      <c r="BF3638" s="4"/>
      <c r="BG3638" s="4"/>
      <c r="BH3638" s="4"/>
      <c r="BI3638" s="4"/>
      <c r="BJ3638" s="4"/>
      <c r="BK3638" s="4"/>
      <c r="BL3638" s="4"/>
      <c r="BM3638" s="4"/>
      <c r="BN3638" s="4"/>
      <c r="BO3638" s="4"/>
      <c r="BP3638" s="4"/>
      <c r="BQ3638" s="4"/>
      <c r="BR3638" s="4"/>
      <c r="BS3638" s="4"/>
      <c r="BT3638" s="4"/>
      <c r="BU3638" s="4"/>
      <c r="BV3638" s="4"/>
      <c r="BW3638" s="4"/>
      <c r="BZ3638" s="7"/>
      <c r="CF3638" s="7"/>
      <c r="CG3638" s="14"/>
      <c r="CH3638" s="7"/>
      <c r="CI3638" s="14"/>
      <c r="CJ3638" s="7"/>
      <c r="CK3638" s="14"/>
      <c r="CL3638" s="7"/>
      <c r="CM3638" s="14"/>
    </row>
    <row r="3639" spans="1:91" x14ac:dyDescent="0.3">
      <c r="A3639" s="10">
        <v>151</v>
      </c>
      <c r="B3639" s="36" t="s">
        <v>1007</v>
      </c>
      <c r="G3639" s="36" t="s">
        <v>9062</v>
      </c>
      <c r="K3639" s="7"/>
      <c r="L3639" s="7" t="s">
        <v>834</v>
      </c>
      <c r="M3639" s="7" t="s">
        <v>8561</v>
      </c>
      <c r="N3639" s="4"/>
      <c r="O3639" s="4"/>
      <c r="P3639" s="4"/>
      <c r="Q3639" s="4"/>
      <c r="R3639" s="4"/>
      <c r="S3639" s="4"/>
      <c r="T3639" s="4"/>
      <c r="U3639" s="4"/>
      <c r="V3639" s="4"/>
      <c r="W3639" s="4"/>
      <c r="X3639" s="4"/>
      <c r="Y3639" s="4"/>
      <c r="Z3639" s="4"/>
      <c r="AA3639" s="4"/>
      <c r="AB3639" s="4"/>
      <c r="AC3639" s="4"/>
      <c r="AD3639" s="4"/>
      <c r="AE3639" s="4"/>
      <c r="AF3639" s="4"/>
      <c r="AG3639" s="4"/>
      <c r="AH3639" s="4"/>
      <c r="AI3639" s="4"/>
      <c r="AJ3639" s="4"/>
      <c r="AK3639" s="4"/>
      <c r="AL3639" s="4"/>
      <c r="AM3639" s="4"/>
      <c r="AN3639" s="4"/>
      <c r="AO3639" s="4"/>
      <c r="AP3639" s="4"/>
      <c r="AQ3639" s="4"/>
      <c r="AR3639" s="4"/>
      <c r="AS3639" s="4"/>
      <c r="AT3639" s="4"/>
      <c r="AU3639" s="4"/>
      <c r="AV3639" s="4"/>
      <c r="AW3639" s="4"/>
      <c r="AX3639" s="4"/>
      <c r="AY3639" s="4"/>
      <c r="AZ3639" s="4"/>
      <c r="BA3639" s="4"/>
      <c r="BB3639" s="4"/>
      <c r="BC3639" s="4"/>
      <c r="BD3639" s="4"/>
      <c r="BE3639" s="4"/>
      <c r="BF3639" s="4"/>
      <c r="BG3639" s="4"/>
      <c r="BH3639" s="4"/>
      <c r="BI3639" s="4"/>
      <c r="BJ3639" s="4"/>
      <c r="BK3639" s="4"/>
      <c r="BL3639" s="4"/>
      <c r="BM3639" s="4"/>
      <c r="BN3639" s="4"/>
      <c r="BO3639" s="4"/>
      <c r="BP3639" s="4"/>
      <c r="BQ3639" s="4"/>
      <c r="BR3639" s="4"/>
      <c r="BS3639" s="4"/>
      <c r="BT3639" s="4"/>
      <c r="BU3639" s="4"/>
      <c r="BV3639" s="4"/>
      <c r="BW3639" s="4"/>
      <c r="BZ3639" s="7"/>
      <c r="CF3639" s="7"/>
      <c r="CG3639" s="14"/>
      <c r="CH3639" s="7"/>
      <c r="CI3639" s="14"/>
      <c r="CJ3639" s="7"/>
      <c r="CK3639" s="14"/>
      <c r="CL3639" s="7"/>
      <c r="CM3639" s="14"/>
    </row>
    <row r="3640" spans="1:91" x14ac:dyDescent="0.3">
      <c r="A3640" s="10">
        <v>151</v>
      </c>
      <c r="B3640" s="6" t="s">
        <v>1248</v>
      </c>
      <c r="G3640" s="36" t="s">
        <v>9063</v>
      </c>
      <c r="K3640" s="7"/>
      <c r="L3640" s="7" t="s">
        <v>834</v>
      </c>
      <c r="M3640" s="7" t="s">
        <v>615</v>
      </c>
      <c r="N3640" s="4"/>
      <c r="O3640" s="4"/>
      <c r="P3640" s="4"/>
      <c r="Q3640" s="4"/>
      <c r="R3640" s="4"/>
      <c r="S3640" s="4"/>
      <c r="T3640" s="4"/>
      <c r="U3640" s="4"/>
      <c r="V3640" s="4"/>
      <c r="W3640" s="4"/>
      <c r="X3640" s="4"/>
      <c r="Y3640" s="4"/>
      <c r="Z3640" s="4"/>
      <c r="AA3640" s="4"/>
      <c r="AB3640" s="4"/>
      <c r="AC3640" s="4"/>
      <c r="AD3640" s="4"/>
      <c r="AE3640" s="4"/>
      <c r="AF3640" s="4"/>
      <c r="AG3640" s="4"/>
      <c r="AH3640" s="4"/>
      <c r="AI3640" s="4"/>
      <c r="AJ3640" s="4"/>
      <c r="AK3640" s="4"/>
      <c r="AL3640" s="4"/>
      <c r="AM3640" s="4"/>
      <c r="AN3640" s="4"/>
      <c r="AO3640" s="4"/>
      <c r="AP3640" s="4"/>
      <c r="AQ3640" s="4"/>
      <c r="AR3640" s="4"/>
      <c r="AS3640" s="4"/>
      <c r="AT3640" s="4"/>
      <c r="AU3640" s="4"/>
      <c r="AV3640" s="4"/>
      <c r="AW3640" s="4"/>
      <c r="AX3640" s="4"/>
      <c r="AY3640" s="4"/>
      <c r="AZ3640" s="4"/>
      <c r="BA3640" s="4"/>
      <c r="BB3640" s="4"/>
      <c r="BC3640" s="4"/>
      <c r="BD3640" s="4"/>
      <c r="BE3640" s="4"/>
      <c r="BF3640" s="4"/>
      <c r="BG3640" s="4"/>
      <c r="BH3640" s="4"/>
      <c r="BI3640" s="4"/>
      <c r="BJ3640" s="4"/>
      <c r="BK3640" s="4"/>
      <c r="BL3640" s="4"/>
      <c r="BM3640" s="4"/>
      <c r="BN3640" s="4"/>
      <c r="BO3640" s="4"/>
      <c r="BP3640" s="4"/>
      <c r="BQ3640" s="4"/>
      <c r="BR3640" s="4"/>
      <c r="BS3640" s="4"/>
      <c r="BT3640" s="4"/>
      <c r="BU3640" s="4"/>
      <c r="BV3640" s="4"/>
      <c r="BW3640" s="4"/>
      <c r="BZ3640" s="7"/>
      <c r="CF3640" s="7"/>
      <c r="CG3640" s="14"/>
      <c r="CH3640" s="7"/>
      <c r="CI3640" s="14"/>
      <c r="CJ3640" s="7"/>
      <c r="CK3640" s="14"/>
      <c r="CL3640" s="7"/>
      <c r="CM3640" s="14"/>
    </row>
    <row r="3641" spans="1:91" x14ac:dyDescent="0.3">
      <c r="A3641" s="10">
        <v>151</v>
      </c>
      <c r="B3641" s="6" t="s">
        <v>1248</v>
      </c>
      <c r="G3641" s="36" t="s">
        <v>9064</v>
      </c>
      <c r="K3641" s="7"/>
      <c r="L3641" s="7" t="s">
        <v>834</v>
      </c>
      <c r="M3641" s="7" t="s">
        <v>615</v>
      </c>
      <c r="N3641" s="4"/>
      <c r="O3641" s="4"/>
      <c r="P3641" s="4"/>
      <c r="Q3641" s="4"/>
      <c r="R3641" s="4"/>
      <c r="S3641" s="4"/>
      <c r="T3641" s="4"/>
      <c r="U3641" s="4"/>
      <c r="V3641" s="4"/>
      <c r="W3641" s="4"/>
      <c r="X3641" s="4"/>
      <c r="Y3641" s="4"/>
      <c r="Z3641" s="4"/>
      <c r="AA3641" s="4"/>
      <c r="AB3641" s="4"/>
      <c r="AC3641" s="4"/>
      <c r="AD3641" s="4"/>
      <c r="AE3641" s="4"/>
      <c r="AF3641" s="4"/>
      <c r="AG3641" s="4"/>
      <c r="AH3641" s="4"/>
      <c r="AI3641" s="4"/>
      <c r="AJ3641" s="4"/>
      <c r="AK3641" s="4"/>
      <c r="AL3641" s="4"/>
      <c r="AM3641" s="4"/>
      <c r="AN3641" s="4"/>
      <c r="AO3641" s="4"/>
      <c r="AP3641" s="4"/>
      <c r="AQ3641" s="4"/>
      <c r="AR3641" s="4"/>
      <c r="AS3641" s="4"/>
      <c r="AT3641" s="4"/>
      <c r="AU3641" s="4"/>
      <c r="AV3641" s="4"/>
      <c r="AW3641" s="4"/>
      <c r="AX3641" s="4"/>
      <c r="AY3641" s="4"/>
      <c r="AZ3641" s="4"/>
      <c r="BA3641" s="4"/>
      <c r="BB3641" s="4"/>
      <c r="BC3641" s="4"/>
      <c r="BD3641" s="4"/>
      <c r="BE3641" s="4"/>
      <c r="BF3641" s="4"/>
      <c r="BG3641" s="4"/>
      <c r="BH3641" s="4"/>
      <c r="BI3641" s="4"/>
      <c r="BJ3641" s="4"/>
      <c r="BK3641" s="4"/>
      <c r="BL3641" s="4"/>
      <c r="BM3641" s="4"/>
      <c r="BN3641" s="4"/>
      <c r="BO3641" s="4"/>
      <c r="BP3641" s="4"/>
      <c r="BQ3641" s="4"/>
      <c r="BR3641" s="4"/>
      <c r="BS3641" s="4"/>
      <c r="BT3641" s="4"/>
      <c r="BU3641" s="4"/>
      <c r="BV3641" s="4"/>
      <c r="BW3641" s="4"/>
      <c r="BZ3641" s="7"/>
      <c r="CF3641" s="7"/>
      <c r="CG3641" s="14"/>
      <c r="CH3641" s="7"/>
      <c r="CI3641" s="14"/>
      <c r="CJ3641" s="7"/>
      <c r="CK3641" s="14"/>
      <c r="CL3641" s="7"/>
      <c r="CM3641" s="14"/>
    </row>
    <row r="3642" spans="1:91" x14ac:dyDescent="0.3">
      <c r="A3642" s="10">
        <v>151</v>
      </c>
      <c r="B3642" s="36" t="s">
        <v>860</v>
      </c>
      <c r="G3642" s="36" t="s">
        <v>9065</v>
      </c>
      <c r="K3642" s="7"/>
      <c r="L3642" s="7" t="s">
        <v>834</v>
      </c>
      <c r="M3642" s="7" t="s">
        <v>8561</v>
      </c>
      <c r="N3642" s="4"/>
      <c r="O3642" s="4"/>
      <c r="P3642" s="4"/>
      <c r="Q3642" s="4"/>
      <c r="R3642" s="4"/>
      <c r="S3642" s="4"/>
      <c r="T3642" s="4"/>
      <c r="U3642" s="4"/>
      <c r="V3642" s="4"/>
      <c r="W3642" s="4"/>
      <c r="X3642" s="4"/>
      <c r="Y3642" s="4"/>
      <c r="Z3642" s="4"/>
      <c r="AA3642" s="4"/>
      <c r="AB3642" s="4"/>
      <c r="AC3642" s="4"/>
      <c r="AD3642" s="4"/>
      <c r="AE3642" s="4"/>
      <c r="AF3642" s="4"/>
      <c r="AG3642" s="4"/>
      <c r="AH3642" s="4"/>
      <c r="AI3642" s="4"/>
      <c r="AJ3642" s="4"/>
      <c r="AK3642" s="4"/>
      <c r="AL3642" s="4"/>
      <c r="AM3642" s="4"/>
      <c r="AN3642" s="4"/>
      <c r="AO3642" s="4"/>
      <c r="AP3642" s="4"/>
      <c r="AQ3642" s="4"/>
      <c r="AR3642" s="4"/>
      <c r="AS3642" s="4"/>
      <c r="AT3642" s="4"/>
      <c r="AU3642" s="4"/>
      <c r="AV3642" s="4"/>
      <c r="AW3642" s="4"/>
      <c r="AX3642" s="4"/>
      <c r="AY3642" s="4"/>
      <c r="AZ3642" s="4"/>
      <c r="BA3642" s="4"/>
      <c r="BB3642" s="4"/>
      <c r="BC3642" s="4"/>
      <c r="BD3642" s="4"/>
      <c r="BE3642" s="4"/>
      <c r="BF3642" s="4"/>
      <c r="BG3642" s="4"/>
      <c r="BH3642" s="4"/>
      <c r="BI3642" s="4"/>
      <c r="BJ3642" s="4"/>
      <c r="BK3642" s="4"/>
      <c r="BL3642" s="4"/>
      <c r="BM3642" s="4"/>
      <c r="BN3642" s="4"/>
      <c r="BO3642" s="4"/>
      <c r="BP3642" s="4"/>
      <c r="BQ3642" s="4"/>
      <c r="BR3642" s="4"/>
      <c r="BS3642" s="4"/>
      <c r="BT3642" s="4"/>
      <c r="BU3642" s="4"/>
      <c r="BV3642" s="4"/>
      <c r="BW3642" s="4"/>
      <c r="BZ3642" s="7"/>
      <c r="CF3642" s="7"/>
      <c r="CG3642" s="14"/>
      <c r="CH3642" s="7"/>
      <c r="CI3642" s="14"/>
      <c r="CJ3642" s="7"/>
      <c r="CK3642" s="14"/>
      <c r="CL3642" s="7"/>
      <c r="CM3642" s="14"/>
    </row>
    <row r="3643" spans="1:91" x14ac:dyDescent="0.3">
      <c r="A3643" s="10">
        <v>151</v>
      </c>
      <c r="B3643" s="36" t="s">
        <v>921</v>
      </c>
      <c r="G3643" s="36" t="s">
        <v>9066</v>
      </c>
      <c r="K3643" s="7"/>
      <c r="L3643" s="7" t="s">
        <v>834</v>
      </c>
      <c r="M3643" s="7" t="s">
        <v>615</v>
      </c>
      <c r="N3643" s="4"/>
      <c r="O3643" s="4"/>
      <c r="P3643" s="4"/>
      <c r="Q3643" s="4"/>
      <c r="R3643" s="4"/>
      <c r="S3643" s="4"/>
      <c r="T3643" s="4"/>
      <c r="U3643" s="4"/>
      <c r="V3643" s="4"/>
      <c r="W3643" s="4"/>
      <c r="X3643" s="4"/>
      <c r="Y3643" s="4"/>
      <c r="Z3643" s="4"/>
      <c r="AA3643" s="4"/>
      <c r="AB3643" s="4"/>
      <c r="AC3643" s="4"/>
      <c r="AD3643" s="4"/>
      <c r="AE3643" s="4"/>
      <c r="AF3643" s="4"/>
      <c r="AG3643" s="4"/>
      <c r="AH3643" s="4"/>
      <c r="AI3643" s="4"/>
      <c r="AJ3643" s="4"/>
      <c r="AK3643" s="4"/>
      <c r="AL3643" s="4"/>
      <c r="AM3643" s="4"/>
      <c r="AN3643" s="4"/>
      <c r="AO3643" s="4"/>
      <c r="AP3643" s="4"/>
      <c r="AQ3643" s="4"/>
      <c r="AR3643" s="4"/>
      <c r="AS3643" s="4"/>
      <c r="AT3643" s="4"/>
      <c r="AU3643" s="4"/>
      <c r="AV3643" s="4"/>
      <c r="AW3643" s="4"/>
      <c r="AX3643" s="4"/>
      <c r="AY3643" s="4"/>
      <c r="AZ3643" s="4"/>
      <c r="BA3643" s="4"/>
      <c r="BB3643" s="4"/>
      <c r="BC3643" s="4"/>
      <c r="BD3643" s="4"/>
      <c r="BE3643" s="4"/>
      <c r="BF3643" s="4"/>
      <c r="BG3643" s="4"/>
      <c r="BH3643" s="4"/>
      <c r="BI3643" s="4"/>
      <c r="BJ3643" s="4"/>
      <c r="BK3643" s="4"/>
      <c r="BL3643" s="4"/>
      <c r="BM3643" s="4"/>
      <c r="BN3643" s="4"/>
      <c r="BO3643" s="4"/>
      <c r="BP3643" s="4"/>
      <c r="BQ3643" s="4"/>
      <c r="BR3643" s="4"/>
      <c r="BS3643" s="4"/>
      <c r="BT3643" s="4"/>
      <c r="BU3643" s="4"/>
      <c r="BV3643" s="4"/>
      <c r="BW3643" s="4"/>
      <c r="BZ3643" s="7"/>
      <c r="CF3643" s="7"/>
      <c r="CG3643" s="14"/>
      <c r="CH3643" s="7"/>
      <c r="CI3643" s="14"/>
      <c r="CJ3643" s="7"/>
      <c r="CK3643" s="14"/>
      <c r="CL3643" s="7"/>
      <c r="CM3643" s="14"/>
    </row>
    <row r="3644" spans="1:91" x14ac:dyDescent="0.3">
      <c r="A3644" s="10">
        <v>151</v>
      </c>
      <c r="B3644" s="36" t="s">
        <v>1025</v>
      </c>
      <c r="G3644" s="36" t="s">
        <v>9067</v>
      </c>
      <c r="K3644" s="7"/>
      <c r="L3644" s="7" t="s">
        <v>834</v>
      </c>
      <c r="M3644" s="7" t="s">
        <v>684</v>
      </c>
      <c r="N3644" s="4"/>
      <c r="O3644" s="4"/>
      <c r="P3644" s="4"/>
      <c r="Q3644" s="4"/>
      <c r="R3644" s="4"/>
      <c r="S3644" s="4"/>
      <c r="T3644" s="4"/>
      <c r="U3644" s="4"/>
      <c r="V3644" s="4"/>
      <c r="W3644" s="4"/>
      <c r="X3644" s="4"/>
      <c r="Y3644" s="4"/>
      <c r="Z3644" s="4"/>
      <c r="AA3644" s="4"/>
      <c r="AB3644" s="4"/>
      <c r="AC3644" s="4"/>
      <c r="AD3644" s="4"/>
      <c r="AE3644" s="4"/>
      <c r="AF3644" s="4"/>
      <c r="AG3644" s="4"/>
      <c r="AH3644" s="4"/>
      <c r="AI3644" s="4"/>
      <c r="AJ3644" s="4"/>
      <c r="AK3644" s="4"/>
      <c r="AL3644" s="4"/>
      <c r="AM3644" s="4"/>
      <c r="AN3644" s="4"/>
      <c r="AO3644" s="4"/>
      <c r="AP3644" s="4"/>
      <c r="AQ3644" s="4"/>
      <c r="AR3644" s="4"/>
      <c r="AS3644" s="4"/>
      <c r="AT3644" s="4"/>
      <c r="AU3644" s="4"/>
      <c r="AV3644" s="4"/>
      <c r="AW3644" s="4"/>
      <c r="AX3644" s="4"/>
      <c r="AY3644" s="4"/>
      <c r="AZ3644" s="4"/>
      <c r="BA3644" s="4"/>
      <c r="BB3644" s="4"/>
      <c r="BC3644" s="4"/>
      <c r="BD3644" s="4"/>
      <c r="BE3644" s="4"/>
      <c r="BF3644" s="4"/>
      <c r="BG3644" s="4"/>
      <c r="BH3644" s="4"/>
      <c r="BI3644" s="4"/>
      <c r="BJ3644" s="4"/>
      <c r="BK3644" s="4"/>
      <c r="BL3644" s="4"/>
      <c r="BM3644" s="4"/>
      <c r="BN3644" s="4"/>
      <c r="BO3644" s="4"/>
      <c r="BP3644" s="4"/>
      <c r="BQ3644" s="4"/>
      <c r="BR3644" s="4"/>
      <c r="BS3644" s="4"/>
      <c r="BT3644" s="4"/>
      <c r="BU3644" s="4"/>
      <c r="BV3644" s="4"/>
      <c r="BW3644" s="4"/>
      <c r="BZ3644" s="7"/>
      <c r="CF3644" s="7"/>
      <c r="CG3644" s="14"/>
      <c r="CH3644" s="7"/>
      <c r="CI3644" s="14"/>
      <c r="CJ3644" s="7"/>
      <c r="CK3644" s="14"/>
      <c r="CL3644" s="7"/>
      <c r="CM3644" s="14"/>
    </row>
    <row r="3645" spans="1:91" x14ac:dyDescent="0.3">
      <c r="A3645" s="10">
        <v>151</v>
      </c>
      <c r="B3645" s="36" t="s">
        <v>863</v>
      </c>
      <c r="G3645" s="36" t="s">
        <v>9068</v>
      </c>
      <c r="K3645" s="7"/>
      <c r="L3645" s="7" t="s">
        <v>834</v>
      </c>
      <c r="M3645" s="7" t="s">
        <v>615</v>
      </c>
      <c r="N3645" s="4"/>
      <c r="O3645" s="4"/>
      <c r="P3645" s="4"/>
      <c r="Q3645" s="4"/>
      <c r="R3645" s="4"/>
      <c r="S3645" s="4"/>
      <c r="T3645" s="4"/>
      <c r="U3645" s="4"/>
      <c r="V3645" s="4"/>
      <c r="W3645" s="4"/>
      <c r="X3645" s="4"/>
      <c r="Y3645" s="4"/>
      <c r="Z3645" s="4"/>
      <c r="AA3645" s="4"/>
      <c r="AB3645" s="4"/>
      <c r="AC3645" s="4"/>
      <c r="AD3645" s="4"/>
      <c r="AE3645" s="4"/>
      <c r="AF3645" s="4"/>
      <c r="AG3645" s="4"/>
      <c r="AH3645" s="4"/>
      <c r="AI3645" s="4"/>
      <c r="AJ3645" s="4"/>
      <c r="AK3645" s="4"/>
      <c r="AL3645" s="4"/>
      <c r="AM3645" s="4"/>
      <c r="AN3645" s="4"/>
      <c r="AO3645" s="4"/>
      <c r="AP3645" s="4"/>
      <c r="AQ3645" s="4"/>
      <c r="AR3645" s="4"/>
      <c r="AS3645" s="4"/>
      <c r="AT3645" s="4"/>
      <c r="AU3645" s="4"/>
      <c r="AV3645" s="4"/>
      <c r="AW3645" s="4"/>
      <c r="AX3645" s="4"/>
      <c r="AY3645" s="4"/>
      <c r="AZ3645" s="4"/>
      <c r="BA3645" s="4"/>
      <c r="BB3645" s="4"/>
      <c r="BC3645" s="4"/>
      <c r="BD3645" s="4"/>
      <c r="BE3645" s="4"/>
      <c r="BF3645" s="4"/>
      <c r="BG3645" s="4"/>
      <c r="BH3645" s="4"/>
      <c r="BI3645" s="4"/>
      <c r="BJ3645" s="4"/>
      <c r="BK3645" s="4"/>
      <c r="BL3645" s="4"/>
      <c r="BM3645" s="4"/>
      <c r="BN3645" s="4"/>
      <c r="BO3645" s="4"/>
      <c r="BP3645" s="4"/>
      <c r="BQ3645" s="4"/>
      <c r="BR3645" s="4"/>
      <c r="BS3645" s="4"/>
      <c r="BT3645" s="4"/>
      <c r="BU3645" s="4"/>
      <c r="BV3645" s="4"/>
      <c r="BW3645" s="4"/>
      <c r="BZ3645" s="7"/>
      <c r="CF3645" s="7"/>
      <c r="CG3645" s="14"/>
      <c r="CH3645" s="7"/>
      <c r="CI3645" s="14"/>
      <c r="CJ3645" s="7"/>
      <c r="CK3645" s="14"/>
      <c r="CL3645" s="7"/>
      <c r="CM3645" s="14"/>
    </row>
    <row r="3646" spans="1:91" x14ac:dyDescent="0.3">
      <c r="A3646" s="10">
        <v>151</v>
      </c>
      <c r="B3646" s="36" t="s">
        <v>860</v>
      </c>
      <c r="G3646" s="36" t="s">
        <v>9069</v>
      </c>
      <c r="K3646" s="7"/>
      <c r="L3646" s="7" t="s">
        <v>834</v>
      </c>
      <c r="M3646" s="7" t="s">
        <v>618</v>
      </c>
      <c r="N3646" s="4"/>
      <c r="O3646" s="4"/>
      <c r="P3646" s="4"/>
      <c r="Q3646" s="4"/>
      <c r="R3646" s="4"/>
      <c r="S3646" s="4"/>
      <c r="T3646" s="4"/>
      <c r="U3646" s="4"/>
      <c r="V3646" s="4"/>
      <c r="W3646" s="4"/>
      <c r="X3646" s="4"/>
      <c r="Y3646" s="4"/>
      <c r="Z3646" s="4"/>
      <c r="AA3646" s="4"/>
      <c r="AB3646" s="4"/>
      <c r="AC3646" s="4"/>
      <c r="AD3646" s="4"/>
      <c r="AE3646" s="4"/>
      <c r="AF3646" s="4"/>
      <c r="AG3646" s="4"/>
      <c r="AH3646" s="4"/>
      <c r="AI3646" s="4"/>
      <c r="AJ3646" s="4"/>
      <c r="AK3646" s="4"/>
      <c r="AL3646" s="4"/>
      <c r="AM3646" s="4"/>
      <c r="AN3646" s="4"/>
      <c r="AO3646" s="4"/>
      <c r="AP3646" s="4"/>
      <c r="AQ3646" s="4"/>
      <c r="AR3646" s="4"/>
      <c r="AS3646" s="4"/>
      <c r="AT3646" s="4"/>
      <c r="AU3646" s="4"/>
      <c r="AV3646" s="4"/>
      <c r="AW3646" s="4"/>
      <c r="AX3646" s="4"/>
      <c r="AY3646" s="4"/>
      <c r="AZ3646" s="4"/>
      <c r="BA3646" s="4"/>
      <c r="BB3646" s="4"/>
      <c r="BC3646" s="4"/>
      <c r="BD3646" s="4"/>
      <c r="BE3646" s="4"/>
      <c r="BF3646" s="4"/>
      <c r="BG3646" s="4"/>
      <c r="BH3646" s="4"/>
      <c r="BI3646" s="4"/>
      <c r="BJ3646" s="4"/>
      <c r="BK3646" s="4"/>
      <c r="BL3646" s="4"/>
      <c r="BM3646" s="4"/>
      <c r="BN3646" s="4"/>
      <c r="BO3646" s="4"/>
      <c r="BP3646" s="4"/>
      <c r="BQ3646" s="4"/>
      <c r="BR3646" s="4"/>
      <c r="BS3646" s="4"/>
      <c r="BT3646" s="4"/>
      <c r="BU3646" s="4"/>
      <c r="BV3646" s="4"/>
      <c r="BW3646" s="4"/>
      <c r="BZ3646" s="7"/>
      <c r="CF3646" s="7"/>
      <c r="CG3646" s="14"/>
      <c r="CH3646" s="7"/>
      <c r="CI3646" s="14"/>
      <c r="CJ3646" s="7"/>
      <c r="CK3646" s="14"/>
      <c r="CL3646" s="7"/>
      <c r="CM3646" s="14"/>
    </row>
    <row r="3647" spans="1:91" x14ac:dyDescent="0.3">
      <c r="A3647" s="10">
        <v>151</v>
      </c>
      <c r="B3647" s="36" t="s">
        <v>3542</v>
      </c>
      <c r="G3647" s="36" t="s">
        <v>9070</v>
      </c>
      <c r="K3647" s="7"/>
      <c r="L3647" s="7" t="s">
        <v>834</v>
      </c>
      <c r="M3647" s="7" t="s">
        <v>8561</v>
      </c>
      <c r="N3647" s="4"/>
      <c r="O3647" s="4"/>
      <c r="P3647" s="4"/>
      <c r="Q3647" s="4"/>
      <c r="R3647" s="4"/>
      <c r="S3647" s="4"/>
      <c r="T3647" s="4"/>
      <c r="U3647" s="4"/>
      <c r="V3647" s="4"/>
      <c r="W3647" s="4"/>
      <c r="X3647" s="4"/>
      <c r="Y3647" s="4"/>
      <c r="Z3647" s="4"/>
      <c r="AA3647" s="4"/>
      <c r="AB3647" s="4"/>
      <c r="AC3647" s="4"/>
      <c r="AD3647" s="4"/>
      <c r="AE3647" s="4"/>
      <c r="AF3647" s="4"/>
      <c r="AG3647" s="4"/>
      <c r="AH3647" s="4"/>
      <c r="AI3647" s="4"/>
      <c r="AJ3647" s="4"/>
      <c r="AK3647" s="4"/>
      <c r="AL3647" s="4"/>
      <c r="AM3647" s="4"/>
      <c r="AN3647" s="4"/>
      <c r="AO3647" s="4"/>
      <c r="AP3647" s="4"/>
      <c r="AQ3647" s="4"/>
      <c r="AR3647" s="4"/>
      <c r="AS3647" s="4"/>
      <c r="AT3647" s="4"/>
      <c r="AU3647" s="4"/>
      <c r="AV3647" s="4"/>
      <c r="AW3647" s="4"/>
      <c r="AX3647" s="4"/>
      <c r="AY3647" s="4"/>
      <c r="AZ3647" s="4"/>
      <c r="BA3647" s="4"/>
      <c r="BB3647" s="4"/>
      <c r="BC3647" s="4"/>
      <c r="BD3647" s="4"/>
      <c r="BE3647" s="4"/>
      <c r="BF3647" s="4"/>
      <c r="BG3647" s="4"/>
      <c r="BH3647" s="4"/>
      <c r="BI3647" s="4"/>
      <c r="BJ3647" s="4"/>
      <c r="BK3647" s="4"/>
      <c r="BL3647" s="4"/>
      <c r="BM3647" s="4"/>
      <c r="BN3647" s="4"/>
      <c r="BO3647" s="4"/>
      <c r="BP3647" s="4"/>
      <c r="BQ3647" s="4"/>
      <c r="BR3647" s="4"/>
      <c r="BS3647" s="4"/>
      <c r="BT3647" s="4"/>
      <c r="BU3647" s="4"/>
      <c r="BV3647" s="4"/>
      <c r="BW3647" s="4"/>
      <c r="BZ3647" s="7"/>
      <c r="CF3647" s="7"/>
      <c r="CG3647" s="14"/>
      <c r="CH3647" s="7"/>
      <c r="CI3647" s="14"/>
      <c r="CJ3647" s="7"/>
      <c r="CK3647" s="14"/>
      <c r="CL3647" s="7"/>
      <c r="CM3647" s="14"/>
    </row>
    <row r="3648" spans="1:91" x14ac:dyDescent="0.3">
      <c r="A3648" s="10">
        <v>151</v>
      </c>
      <c r="B3648" s="36" t="s">
        <v>1527</v>
      </c>
      <c r="G3648" s="36" t="s">
        <v>9071</v>
      </c>
      <c r="K3648" s="7"/>
      <c r="L3648" s="7" t="s">
        <v>834</v>
      </c>
      <c r="M3648" s="7" t="s">
        <v>8561</v>
      </c>
      <c r="N3648" s="4"/>
      <c r="O3648" s="4"/>
      <c r="P3648" s="4"/>
      <c r="Q3648" s="4"/>
      <c r="R3648" s="4"/>
      <c r="S3648" s="4"/>
      <c r="T3648" s="4"/>
      <c r="U3648" s="4"/>
      <c r="V3648" s="4"/>
      <c r="W3648" s="4"/>
      <c r="X3648" s="4"/>
      <c r="Y3648" s="4"/>
      <c r="Z3648" s="4"/>
      <c r="AA3648" s="4"/>
      <c r="AB3648" s="4"/>
      <c r="AC3648" s="4"/>
      <c r="AD3648" s="4"/>
      <c r="AE3648" s="4"/>
      <c r="AF3648" s="4"/>
      <c r="AG3648" s="4"/>
      <c r="AH3648" s="4"/>
      <c r="AI3648" s="4"/>
      <c r="AJ3648" s="4"/>
      <c r="AK3648" s="4"/>
      <c r="AL3648" s="4"/>
      <c r="AM3648" s="4"/>
      <c r="AN3648" s="4"/>
      <c r="AO3648" s="4"/>
      <c r="AP3648" s="4"/>
      <c r="AQ3648" s="4"/>
      <c r="AR3648" s="4"/>
      <c r="AS3648" s="4"/>
      <c r="AT3648" s="4"/>
      <c r="AU3648" s="4"/>
      <c r="AV3648" s="4"/>
      <c r="AW3648" s="4"/>
      <c r="AX3648" s="4"/>
      <c r="AY3648" s="4"/>
      <c r="AZ3648" s="4"/>
      <c r="BA3648" s="4"/>
      <c r="BB3648" s="4"/>
      <c r="BC3648" s="4"/>
      <c r="BD3648" s="4"/>
      <c r="BE3648" s="4"/>
      <c r="BF3648" s="4"/>
      <c r="BG3648" s="4"/>
      <c r="BH3648" s="4"/>
      <c r="BI3648" s="4"/>
      <c r="BJ3648" s="4"/>
      <c r="BK3648" s="4"/>
      <c r="BL3648" s="4"/>
      <c r="BM3648" s="4"/>
      <c r="BN3648" s="4"/>
      <c r="BO3648" s="4"/>
      <c r="BP3648" s="4"/>
      <c r="BQ3648" s="4"/>
      <c r="BR3648" s="4"/>
      <c r="BS3648" s="4"/>
      <c r="BT3648" s="4"/>
      <c r="BU3648" s="4"/>
      <c r="BV3648" s="4"/>
      <c r="BW3648" s="4"/>
      <c r="BZ3648" s="7"/>
      <c r="CF3648" s="7"/>
      <c r="CG3648" s="14"/>
      <c r="CH3648" s="7"/>
      <c r="CI3648" s="14"/>
      <c r="CJ3648" s="7"/>
      <c r="CK3648" s="14"/>
      <c r="CL3648" s="7"/>
      <c r="CM3648" s="14"/>
    </row>
    <row r="3649" spans="1:91" x14ac:dyDescent="0.3">
      <c r="A3649" s="10">
        <v>151</v>
      </c>
      <c r="B3649" s="36" t="s">
        <v>1007</v>
      </c>
      <c r="G3649" s="36" t="s">
        <v>9072</v>
      </c>
      <c r="K3649" s="7"/>
      <c r="L3649" s="7" t="s">
        <v>834</v>
      </c>
      <c r="M3649" s="7" t="s">
        <v>8561</v>
      </c>
      <c r="N3649" s="4"/>
      <c r="O3649" s="4"/>
      <c r="P3649" s="4"/>
      <c r="Q3649" s="4"/>
      <c r="R3649" s="4"/>
      <c r="S3649" s="4"/>
      <c r="T3649" s="4"/>
      <c r="U3649" s="4"/>
      <c r="V3649" s="4"/>
      <c r="W3649" s="4"/>
      <c r="X3649" s="4"/>
      <c r="Y3649" s="4"/>
      <c r="Z3649" s="4"/>
      <c r="AA3649" s="4"/>
      <c r="AB3649" s="4"/>
      <c r="AC3649" s="4"/>
      <c r="AD3649" s="4"/>
      <c r="AE3649" s="4"/>
      <c r="AF3649" s="4"/>
      <c r="AG3649" s="4"/>
      <c r="AH3649" s="4"/>
      <c r="AI3649" s="4"/>
      <c r="AJ3649" s="4"/>
      <c r="AK3649" s="4"/>
      <c r="AL3649" s="4"/>
      <c r="AM3649" s="4"/>
      <c r="AN3649" s="4"/>
      <c r="AO3649" s="4"/>
      <c r="AP3649" s="4"/>
      <c r="AQ3649" s="4"/>
      <c r="AR3649" s="4"/>
      <c r="AS3649" s="4"/>
      <c r="AT3649" s="4"/>
      <c r="AU3649" s="4"/>
      <c r="AV3649" s="4"/>
      <c r="AW3649" s="4"/>
      <c r="AX3649" s="4"/>
      <c r="AY3649" s="4"/>
      <c r="AZ3649" s="4"/>
      <c r="BA3649" s="4"/>
      <c r="BB3649" s="4"/>
      <c r="BC3649" s="4"/>
      <c r="BD3649" s="4"/>
      <c r="BE3649" s="4"/>
      <c r="BF3649" s="4"/>
      <c r="BG3649" s="4"/>
      <c r="BH3649" s="4"/>
      <c r="BI3649" s="4"/>
      <c r="BJ3649" s="4"/>
      <c r="BK3649" s="4"/>
      <c r="BL3649" s="4"/>
      <c r="BM3649" s="4"/>
      <c r="BN3649" s="4"/>
      <c r="BO3649" s="4"/>
      <c r="BP3649" s="4"/>
      <c r="BQ3649" s="4"/>
      <c r="BR3649" s="4"/>
      <c r="BS3649" s="4"/>
      <c r="BT3649" s="4"/>
      <c r="BU3649" s="4"/>
      <c r="BV3649" s="4"/>
      <c r="BW3649" s="4"/>
      <c r="BZ3649" s="7"/>
      <c r="CF3649" s="7"/>
      <c r="CG3649" s="14"/>
      <c r="CH3649" s="7"/>
      <c r="CI3649" s="14"/>
      <c r="CJ3649" s="7"/>
      <c r="CK3649" s="14"/>
      <c r="CL3649" s="7"/>
      <c r="CM3649" s="14"/>
    </row>
    <row r="3650" spans="1:91" x14ac:dyDescent="0.3">
      <c r="A3650" s="10">
        <v>151</v>
      </c>
      <c r="B3650" s="36" t="s">
        <v>1025</v>
      </c>
      <c r="G3650" s="36" t="s">
        <v>9073</v>
      </c>
      <c r="K3650" s="7"/>
      <c r="L3650" s="7" t="s">
        <v>834</v>
      </c>
      <c r="M3650" s="7" t="s">
        <v>8561</v>
      </c>
      <c r="N3650" s="4"/>
      <c r="O3650" s="4"/>
      <c r="P3650" s="4"/>
      <c r="Q3650" s="4"/>
      <c r="R3650" s="4"/>
      <c r="S3650" s="4"/>
      <c r="T3650" s="4"/>
      <c r="U3650" s="4"/>
      <c r="V3650" s="4"/>
      <c r="W3650" s="4"/>
      <c r="X3650" s="4"/>
      <c r="Y3650" s="4"/>
      <c r="Z3650" s="4"/>
      <c r="AA3650" s="4"/>
      <c r="AB3650" s="4"/>
      <c r="AC3650" s="4"/>
      <c r="AD3650" s="4"/>
      <c r="AE3650" s="4"/>
      <c r="AF3650" s="4"/>
      <c r="AG3650" s="4"/>
      <c r="AH3650" s="4"/>
      <c r="AI3650" s="4"/>
      <c r="AJ3650" s="4"/>
      <c r="AK3650" s="4"/>
      <c r="AL3650" s="4"/>
      <c r="AM3650" s="4"/>
      <c r="AN3650" s="4"/>
      <c r="AO3650" s="4"/>
      <c r="AP3650" s="4"/>
      <c r="AQ3650" s="4"/>
      <c r="AR3650" s="4"/>
      <c r="AS3650" s="4"/>
      <c r="AT3650" s="4"/>
      <c r="AU3650" s="4"/>
      <c r="AV3650" s="4"/>
      <c r="AW3650" s="4"/>
      <c r="AX3650" s="4"/>
      <c r="AY3650" s="4"/>
      <c r="AZ3650" s="4"/>
      <c r="BA3650" s="4"/>
      <c r="BB3650" s="4"/>
      <c r="BC3650" s="4"/>
      <c r="BD3650" s="4"/>
      <c r="BE3650" s="4"/>
      <c r="BF3650" s="4"/>
      <c r="BG3650" s="4"/>
      <c r="BH3650" s="4"/>
      <c r="BI3650" s="4"/>
      <c r="BJ3650" s="4"/>
      <c r="BK3650" s="4"/>
      <c r="BL3650" s="4"/>
      <c r="BM3650" s="4"/>
      <c r="BN3650" s="4"/>
      <c r="BO3650" s="4"/>
      <c r="BP3650" s="4"/>
      <c r="BQ3650" s="4"/>
      <c r="BR3650" s="4"/>
      <c r="BS3650" s="4"/>
      <c r="BT3650" s="4"/>
      <c r="BU3650" s="4"/>
      <c r="BV3650" s="4"/>
      <c r="BW3650" s="4"/>
      <c r="BZ3650" s="7"/>
      <c r="CF3650" s="7"/>
      <c r="CG3650" s="14"/>
      <c r="CH3650" s="7"/>
      <c r="CI3650" s="14"/>
      <c r="CJ3650" s="7"/>
      <c r="CK3650" s="14"/>
      <c r="CL3650" s="7"/>
      <c r="CM3650" s="14"/>
    </row>
    <row r="3651" spans="1:91" x14ac:dyDescent="0.3">
      <c r="A3651" s="10">
        <v>151</v>
      </c>
      <c r="B3651" s="36" t="s">
        <v>1058</v>
      </c>
      <c r="G3651" s="36" t="s">
        <v>9074</v>
      </c>
      <c r="K3651" s="7"/>
      <c r="L3651" s="7" t="s">
        <v>834</v>
      </c>
      <c r="M3651" s="7" t="s">
        <v>669</v>
      </c>
      <c r="N3651" s="4"/>
      <c r="O3651" s="4"/>
      <c r="P3651" s="4"/>
      <c r="Q3651" s="4"/>
      <c r="R3651" s="4"/>
      <c r="S3651" s="4"/>
      <c r="T3651" s="4"/>
      <c r="U3651" s="4"/>
      <c r="V3651" s="4"/>
      <c r="W3651" s="4"/>
      <c r="X3651" s="4"/>
      <c r="Y3651" s="4"/>
      <c r="Z3651" s="4"/>
      <c r="AA3651" s="4"/>
      <c r="AB3651" s="4"/>
      <c r="AC3651" s="4"/>
      <c r="AD3651" s="4"/>
      <c r="AE3651" s="4"/>
      <c r="AF3651" s="4"/>
      <c r="AG3651" s="4"/>
      <c r="AH3651" s="4"/>
      <c r="AI3651" s="4"/>
      <c r="AJ3651" s="4"/>
      <c r="AK3651" s="4"/>
      <c r="AL3651" s="4"/>
      <c r="AM3651" s="4"/>
      <c r="AN3651" s="4"/>
      <c r="AO3651" s="4"/>
      <c r="AP3651" s="4"/>
      <c r="AQ3651" s="4"/>
      <c r="AR3651" s="4"/>
      <c r="AS3651" s="4"/>
      <c r="AT3651" s="4"/>
      <c r="AU3651" s="4"/>
      <c r="AV3651" s="4"/>
      <c r="AW3651" s="4"/>
      <c r="AX3651" s="4"/>
      <c r="AY3651" s="4"/>
      <c r="AZ3651" s="4"/>
      <c r="BA3651" s="4"/>
      <c r="BB3651" s="4"/>
      <c r="BC3651" s="4"/>
      <c r="BD3651" s="4"/>
      <c r="BE3651" s="4"/>
      <c r="BF3651" s="4"/>
      <c r="BG3651" s="4"/>
      <c r="BH3651" s="4"/>
      <c r="BI3651" s="4"/>
      <c r="BJ3651" s="4"/>
      <c r="BK3651" s="4"/>
      <c r="BL3651" s="4"/>
      <c r="BM3651" s="4"/>
      <c r="BN3651" s="4"/>
      <c r="BO3651" s="4"/>
      <c r="BP3651" s="4"/>
      <c r="BQ3651" s="4"/>
      <c r="BR3651" s="4"/>
      <c r="BS3651" s="4"/>
      <c r="BT3651" s="4"/>
      <c r="BU3651" s="4"/>
      <c r="BV3651" s="4"/>
      <c r="BW3651" s="4"/>
      <c r="BZ3651" s="7"/>
      <c r="CF3651" s="7"/>
      <c r="CG3651" s="14"/>
      <c r="CH3651" s="7"/>
      <c r="CI3651" s="14"/>
      <c r="CJ3651" s="7"/>
      <c r="CK3651" s="14"/>
      <c r="CL3651" s="7"/>
      <c r="CM3651" s="14"/>
    </row>
    <row r="3652" spans="1:91" x14ac:dyDescent="0.3">
      <c r="A3652" s="10">
        <v>151</v>
      </c>
      <c r="B3652" s="36" t="s">
        <v>1058</v>
      </c>
      <c r="G3652" s="36" t="s">
        <v>9075</v>
      </c>
      <c r="K3652" s="7"/>
      <c r="L3652" s="7" t="s">
        <v>834</v>
      </c>
      <c r="M3652" s="7" t="s">
        <v>669</v>
      </c>
      <c r="N3652" s="4"/>
      <c r="O3652" s="4"/>
      <c r="P3652" s="4"/>
      <c r="Q3652" s="4"/>
      <c r="R3652" s="4"/>
      <c r="S3652" s="4"/>
      <c r="T3652" s="4"/>
      <c r="U3652" s="4"/>
      <c r="V3652" s="4"/>
      <c r="W3652" s="4"/>
      <c r="X3652" s="4"/>
      <c r="Y3652" s="4"/>
      <c r="Z3652" s="4"/>
      <c r="AA3652" s="4"/>
      <c r="AB3652" s="4"/>
      <c r="AC3652" s="4"/>
      <c r="AD3652" s="4"/>
      <c r="AE3652" s="4"/>
      <c r="AF3652" s="4"/>
      <c r="AG3652" s="4"/>
      <c r="AH3652" s="4"/>
      <c r="AI3652" s="4"/>
      <c r="AJ3652" s="4"/>
      <c r="AK3652" s="4"/>
      <c r="AL3652" s="4"/>
      <c r="AM3652" s="4"/>
      <c r="AN3652" s="4"/>
      <c r="AO3652" s="4"/>
      <c r="AP3652" s="4"/>
      <c r="AQ3652" s="4"/>
      <c r="AR3652" s="4"/>
      <c r="AS3652" s="4"/>
      <c r="AT3652" s="4"/>
      <c r="AU3652" s="4"/>
      <c r="AV3652" s="4"/>
      <c r="AW3652" s="4"/>
      <c r="AX3652" s="4"/>
      <c r="AY3652" s="4"/>
      <c r="AZ3652" s="4"/>
      <c r="BA3652" s="4"/>
      <c r="BB3652" s="4"/>
      <c r="BC3652" s="4"/>
      <c r="BD3652" s="4"/>
      <c r="BE3652" s="4"/>
      <c r="BF3652" s="4"/>
      <c r="BG3652" s="4"/>
      <c r="BH3652" s="4"/>
      <c r="BI3652" s="4"/>
      <c r="BJ3652" s="4"/>
      <c r="BK3652" s="4"/>
      <c r="BL3652" s="4"/>
      <c r="BM3652" s="4"/>
      <c r="BN3652" s="4"/>
      <c r="BO3652" s="4"/>
      <c r="BP3652" s="4"/>
      <c r="BQ3652" s="4"/>
      <c r="BR3652" s="4"/>
      <c r="BS3652" s="4"/>
      <c r="BT3652" s="4"/>
      <c r="BU3652" s="4"/>
      <c r="BV3652" s="4"/>
      <c r="BW3652" s="4"/>
      <c r="BZ3652" s="7"/>
      <c r="CF3652" s="7"/>
      <c r="CG3652" s="14"/>
      <c r="CH3652" s="7"/>
      <c r="CI3652" s="14"/>
      <c r="CJ3652" s="7"/>
      <c r="CK3652" s="14"/>
      <c r="CL3652" s="7"/>
      <c r="CM3652" s="14"/>
    </row>
    <row r="3653" spans="1:91" x14ac:dyDescent="0.3">
      <c r="A3653" s="10">
        <v>151</v>
      </c>
      <c r="B3653" s="36" t="s">
        <v>886</v>
      </c>
      <c r="G3653" s="36" t="s">
        <v>2539</v>
      </c>
      <c r="K3653" s="7"/>
      <c r="L3653" s="7" t="s">
        <v>834</v>
      </c>
      <c r="M3653" s="7" t="s">
        <v>669</v>
      </c>
      <c r="N3653" s="4"/>
      <c r="O3653" s="4"/>
      <c r="P3653" s="4"/>
      <c r="Q3653" s="4"/>
      <c r="R3653" s="4"/>
      <c r="S3653" s="4"/>
      <c r="T3653" s="4"/>
      <c r="U3653" s="4"/>
      <c r="V3653" s="4"/>
      <c r="W3653" s="4"/>
      <c r="X3653" s="4"/>
      <c r="Y3653" s="4"/>
      <c r="Z3653" s="4"/>
      <c r="AA3653" s="4"/>
      <c r="AB3653" s="4"/>
      <c r="AC3653" s="4"/>
      <c r="AD3653" s="4"/>
      <c r="AE3653" s="4"/>
      <c r="AF3653" s="4"/>
      <c r="AG3653" s="4"/>
      <c r="AH3653" s="4"/>
      <c r="AI3653" s="4"/>
      <c r="AJ3653" s="4"/>
      <c r="AK3653" s="4"/>
      <c r="AL3653" s="4"/>
      <c r="AM3653" s="4"/>
      <c r="AN3653" s="4"/>
      <c r="AO3653" s="4"/>
      <c r="AP3653" s="4"/>
      <c r="AQ3653" s="4"/>
      <c r="AR3653" s="4"/>
      <c r="AS3653" s="4"/>
      <c r="AT3653" s="4"/>
      <c r="AU3653" s="4"/>
      <c r="AV3653" s="4"/>
      <c r="AW3653" s="4"/>
      <c r="AX3653" s="4"/>
      <c r="AY3653" s="4"/>
      <c r="AZ3653" s="4"/>
      <c r="BA3653" s="4"/>
      <c r="BB3653" s="4"/>
      <c r="BC3653" s="4"/>
      <c r="BD3653" s="4"/>
      <c r="BE3653" s="4"/>
      <c r="BF3653" s="4"/>
      <c r="BG3653" s="4"/>
      <c r="BH3653" s="4"/>
      <c r="BI3653" s="4"/>
      <c r="BJ3653" s="4"/>
      <c r="BK3653" s="4"/>
      <c r="BL3653" s="4"/>
      <c r="BM3653" s="4"/>
      <c r="BN3653" s="4"/>
      <c r="BO3653" s="4"/>
      <c r="BP3653" s="4"/>
      <c r="BQ3653" s="4"/>
      <c r="BR3653" s="4"/>
      <c r="BS3653" s="4"/>
      <c r="BT3653" s="4"/>
      <c r="BU3653" s="4"/>
      <c r="BV3653" s="4"/>
      <c r="BW3653" s="4"/>
      <c r="BZ3653" s="7"/>
      <c r="CF3653" s="7"/>
      <c r="CG3653" s="14"/>
      <c r="CH3653" s="7"/>
      <c r="CI3653" s="14"/>
      <c r="CJ3653" s="7"/>
      <c r="CK3653" s="14"/>
      <c r="CL3653" s="7"/>
      <c r="CM3653" s="14"/>
    </row>
    <row r="3654" spans="1:91" x14ac:dyDescent="0.3">
      <c r="A3654" s="10">
        <v>151</v>
      </c>
      <c r="B3654" s="36" t="s">
        <v>886</v>
      </c>
      <c r="G3654" s="36" t="s">
        <v>3336</v>
      </c>
      <c r="K3654" s="7"/>
      <c r="L3654" s="7" t="s">
        <v>834</v>
      </c>
      <c r="M3654" s="7" t="s">
        <v>669</v>
      </c>
      <c r="N3654" s="4"/>
      <c r="O3654" s="4"/>
      <c r="P3654" s="4"/>
      <c r="Q3654" s="4"/>
      <c r="R3654" s="4"/>
      <c r="S3654" s="4"/>
      <c r="T3654" s="4"/>
      <c r="U3654" s="4"/>
      <c r="V3654" s="4"/>
      <c r="W3654" s="4"/>
      <c r="X3654" s="4"/>
      <c r="Y3654" s="4"/>
      <c r="Z3654" s="4"/>
      <c r="AA3654" s="4"/>
      <c r="AB3654" s="4"/>
      <c r="AC3654" s="4"/>
      <c r="AD3654" s="4"/>
      <c r="AE3654" s="4"/>
      <c r="AF3654" s="4"/>
      <c r="AG3654" s="4"/>
      <c r="AH3654" s="4"/>
      <c r="AI3654" s="4"/>
      <c r="AJ3654" s="4"/>
      <c r="AK3654" s="4"/>
      <c r="AL3654" s="4"/>
      <c r="AM3654" s="4"/>
      <c r="AN3654" s="4"/>
      <c r="AO3654" s="4"/>
      <c r="AP3654" s="4"/>
      <c r="AQ3654" s="4"/>
      <c r="AR3654" s="4"/>
      <c r="AS3654" s="4"/>
      <c r="AT3654" s="4"/>
      <c r="AU3654" s="4"/>
      <c r="AV3654" s="4"/>
      <c r="AW3654" s="4"/>
      <c r="AX3654" s="4"/>
      <c r="AY3654" s="4"/>
      <c r="AZ3654" s="4"/>
      <c r="BA3654" s="4"/>
      <c r="BB3654" s="4"/>
      <c r="BC3654" s="4"/>
      <c r="BD3654" s="4"/>
      <c r="BE3654" s="4"/>
      <c r="BF3654" s="4"/>
      <c r="BG3654" s="4"/>
      <c r="BH3654" s="4"/>
      <c r="BI3654" s="4"/>
      <c r="BJ3654" s="4"/>
      <c r="BK3654" s="4"/>
      <c r="BL3654" s="4"/>
      <c r="BM3654" s="4"/>
      <c r="BN3654" s="4"/>
      <c r="BO3654" s="4"/>
      <c r="BP3654" s="4"/>
      <c r="BQ3654" s="4"/>
      <c r="BR3654" s="4"/>
      <c r="BS3654" s="4"/>
      <c r="BT3654" s="4"/>
      <c r="BU3654" s="4"/>
      <c r="BV3654" s="4"/>
      <c r="BW3654" s="4"/>
      <c r="BZ3654" s="7"/>
      <c r="CF3654" s="7"/>
      <c r="CG3654" s="14"/>
      <c r="CH3654" s="7"/>
      <c r="CI3654" s="14"/>
      <c r="CJ3654" s="7"/>
      <c r="CK3654" s="14"/>
      <c r="CL3654" s="7"/>
      <c r="CM3654" s="14"/>
    </row>
    <row r="3655" spans="1:91" x14ac:dyDescent="0.3">
      <c r="A3655" s="10">
        <v>151</v>
      </c>
      <c r="B3655" s="36" t="s">
        <v>886</v>
      </c>
      <c r="G3655" s="36" t="s">
        <v>4884</v>
      </c>
      <c r="K3655" s="7"/>
      <c r="L3655" s="7" t="s">
        <v>834</v>
      </c>
      <c r="M3655" s="7" t="s">
        <v>669</v>
      </c>
      <c r="N3655" s="4"/>
      <c r="O3655" s="4"/>
      <c r="P3655" s="4"/>
      <c r="Q3655" s="4"/>
      <c r="R3655" s="4"/>
      <c r="S3655" s="4"/>
      <c r="T3655" s="4"/>
      <c r="U3655" s="4"/>
      <c r="V3655" s="4"/>
      <c r="W3655" s="4"/>
      <c r="X3655" s="4"/>
      <c r="Y3655" s="4"/>
      <c r="Z3655" s="4"/>
      <c r="AA3655" s="4"/>
      <c r="AB3655" s="4"/>
      <c r="AC3655" s="4"/>
      <c r="AD3655" s="4"/>
      <c r="AE3655" s="4"/>
      <c r="AF3655" s="4"/>
      <c r="AG3655" s="4"/>
      <c r="AH3655" s="4"/>
      <c r="AI3655" s="4"/>
      <c r="AJ3655" s="4"/>
      <c r="AK3655" s="4"/>
      <c r="AL3655" s="4"/>
      <c r="AM3655" s="4"/>
      <c r="AN3655" s="4"/>
      <c r="AO3655" s="4"/>
      <c r="AP3655" s="4"/>
      <c r="AQ3655" s="4"/>
      <c r="AR3655" s="4"/>
      <c r="AS3655" s="4"/>
      <c r="AT3655" s="4"/>
      <c r="AU3655" s="4"/>
      <c r="AV3655" s="4"/>
      <c r="AW3655" s="4"/>
      <c r="AX3655" s="4"/>
      <c r="AY3655" s="4"/>
      <c r="AZ3655" s="4"/>
      <c r="BA3655" s="4"/>
      <c r="BB3655" s="4"/>
      <c r="BC3655" s="4"/>
      <c r="BD3655" s="4"/>
      <c r="BE3655" s="4"/>
      <c r="BF3655" s="4"/>
      <c r="BG3655" s="4"/>
      <c r="BH3655" s="4"/>
      <c r="BI3655" s="4"/>
      <c r="BJ3655" s="4"/>
      <c r="BK3655" s="4"/>
      <c r="BL3655" s="4"/>
      <c r="BM3655" s="4"/>
      <c r="BN3655" s="4"/>
      <c r="BO3655" s="4"/>
      <c r="BP3655" s="4"/>
      <c r="BQ3655" s="4"/>
      <c r="BR3655" s="4"/>
      <c r="BS3655" s="4"/>
      <c r="BT3655" s="4"/>
      <c r="BU3655" s="4"/>
      <c r="BV3655" s="4"/>
      <c r="BW3655" s="4"/>
      <c r="BZ3655" s="7"/>
      <c r="CF3655" s="7"/>
      <c r="CG3655" s="14"/>
      <c r="CH3655" s="7"/>
      <c r="CI3655" s="14"/>
      <c r="CJ3655" s="7"/>
      <c r="CK3655" s="14"/>
      <c r="CL3655" s="7"/>
      <c r="CM3655" s="14"/>
    </row>
    <row r="3656" spans="1:91" x14ac:dyDescent="0.3">
      <c r="A3656" s="10">
        <v>151</v>
      </c>
      <c r="B3656" s="36" t="s">
        <v>886</v>
      </c>
      <c r="G3656" s="36" t="s">
        <v>3842</v>
      </c>
      <c r="K3656" s="7"/>
      <c r="L3656" s="7" t="s">
        <v>834</v>
      </c>
      <c r="M3656" s="7" t="s">
        <v>669</v>
      </c>
      <c r="N3656" s="4"/>
      <c r="O3656" s="4"/>
      <c r="P3656" s="4"/>
      <c r="Q3656" s="4"/>
      <c r="R3656" s="4"/>
      <c r="S3656" s="4"/>
      <c r="T3656" s="4"/>
      <c r="U3656" s="4"/>
      <c r="V3656" s="4"/>
      <c r="W3656" s="4"/>
      <c r="X3656" s="4"/>
      <c r="Y3656" s="4"/>
      <c r="Z3656" s="4"/>
      <c r="AA3656" s="4"/>
      <c r="AB3656" s="4"/>
      <c r="AC3656" s="4"/>
      <c r="AD3656" s="4"/>
      <c r="AE3656" s="4"/>
      <c r="AF3656" s="4"/>
      <c r="AG3656" s="4"/>
      <c r="AH3656" s="4"/>
      <c r="AI3656" s="4"/>
      <c r="AJ3656" s="4"/>
      <c r="AK3656" s="4"/>
      <c r="AL3656" s="4"/>
      <c r="AM3656" s="4"/>
      <c r="AN3656" s="4"/>
      <c r="AO3656" s="4"/>
      <c r="AP3656" s="4"/>
      <c r="AQ3656" s="4"/>
      <c r="AR3656" s="4"/>
      <c r="AS3656" s="4"/>
      <c r="AT3656" s="4"/>
      <c r="AU3656" s="4"/>
      <c r="AV3656" s="4"/>
      <c r="AW3656" s="4"/>
      <c r="AX3656" s="4"/>
      <c r="AY3656" s="4"/>
      <c r="AZ3656" s="4"/>
      <c r="BA3656" s="4"/>
      <c r="BB3656" s="4"/>
      <c r="BC3656" s="4"/>
      <c r="BD3656" s="4"/>
      <c r="BE3656" s="4"/>
      <c r="BF3656" s="4"/>
      <c r="BG3656" s="4"/>
      <c r="BH3656" s="4"/>
      <c r="BI3656" s="4"/>
      <c r="BJ3656" s="4"/>
      <c r="BK3656" s="4"/>
      <c r="BL3656" s="4"/>
      <c r="BM3656" s="4"/>
      <c r="BN3656" s="4"/>
      <c r="BO3656" s="4"/>
      <c r="BP3656" s="4"/>
      <c r="BQ3656" s="4"/>
      <c r="BR3656" s="4"/>
      <c r="BS3656" s="4"/>
      <c r="BT3656" s="4"/>
      <c r="BU3656" s="4"/>
      <c r="BV3656" s="4"/>
      <c r="BW3656" s="4"/>
      <c r="BZ3656" s="7"/>
      <c r="CF3656" s="7"/>
      <c r="CG3656" s="14"/>
      <c r="CH3656" s="7"/>
      <c r="CI3656" s="14"/>
      <c r="CJ3656" s="7"/>
      <c r="CK3656" s="14"/>
      <c r="CL3656" s="7"/>
      <c r="CM3656" s="14"/>
    </row>
    <row r="3657" spans="1:91" x14ac:dyDescent="0.3">
      <c r="A3657" s="10">
        <v>151</v>
      </c>
      <c r="B3657" s="36" t="s">
        <v>886</v>
      </c>
      <c r="G3657" s="36" t="s">
        <v>4343</v>
      </c>
      <c r="K3657" s="7"/>
      <c r="L3657" s="7" t="s">
        <v>834</v>
      </c>
      <c r="M3657" s="7" t="s">
        <v>669</v>
      </c>
      <c r="N3657" s="4"/>
      <c r="O3657" s="4"/>
      <c r="P3657" s="4"/>
      <c r="Q3657" s="4"/>
      <c r="R3657" s="4"/>
      <c r="S3657" s="4"/>
      <c r="T3657" s="4"/>
      <c r="U3657" s="4"/>
      <c r="V3657" s="4"/>
      <c r="W3657" s="4"/>
      <c r="X3657" s="4"/>
      <c r="Y3657" s="4"/>
      <c r="Z3657" s="4"/>
      <c r="AA3657" s="4"/>
      <c r="AB3657" s="4"/>
      <c r="AC3657" s="4"/>
      <c r="AD3657" s="4"/>
      <c r="AE3657" s="4"/>
      <c r="AF3657" s="4"/>
      <c r="AG3657" s="4"/>
      <c r="AH3657" s="4"/>
      <c r="AI3657" s="4"/>
      <c r="AJ3657" s="4"/>
      <c r="AK3657" s="4"/>
      <c r="AL3657" s="4"/>
      <c r="AM3657" s="4"/>
      <c r="AN3657" s="4"/>
      <c r="AO3657" s="4"/>
      <c r="AP3657" s="4"/>
      <c r="AQ3657" s="4"/>
      <c r="AR3657" s="4"/>
      <c r="AS3657" s="4"/>
      <c r="AT3657" s="4"/>
      <c r="AU3657" s="4"/>
      <c r="AV3657" s="4"/>
      <c r="AW3657" s="4"/>
      <c r="AX3657" s="4"/>
      <c r="AY3657" s="4"/>
      <c r="AZ3657" s="4"/>
      <c r="BA3657" s="4"/>
      <c r="BB3657" s="4"/>
      <c r="BC3657" s="4"/>
      <c r="BD3657" s="4"/>
      <c r="BE3657" s="4"/>
      <c r="BF3657" s="4"/>
      <c r="BG3657" s="4"/>
      <c r="BH3657" s="4"/>
      <c r="BI3657" s="4"/>
      <c r="BJ3657" s="4"/>
      <c r="BK3657" s="4"/>
      <c r="BL3657" s="4"/>
      <c r="BM3657" s="4"/>
      <c r="BN3657" s="4"/>
      <c r="BO3657" s="4"/>
      <c r="BP3657" s="4"/>
      <c r="BQ3657" s="4"/>
      <c r="BR3657" s="4"/>
      <c r="BS3657" s="4"/>
      <c r="BT3657" s="4"/>
      <c r="BU3657" s="4"/>
      <c r="BV3657" s="4"/>
      <c r="BW3657" s="4"/>
      <c r="BZ3657" s="7"/>
      <c r="CF3657" s="7"/>
      <c r="CG3657" s="14"/>
      <c r="CH3657" s="7"/>
      <c r="CI3657" s="14"/>
      <c r="CJ3657" s="7"/>
      <c r="CK3657" s="14"/>
      <c r="CL3657" s="7"/>
      <c r="CM3657" s="14"/>
    </row>
    <row r="3658" spans="1:91" x14ac:dyDescent="0.3">
      <c r="A3658" s="10">
        <v>151</v>
      </c>
      <c r="B3658" s="36" t="s">
        <v>1058</v>
      </c>
      <c r="G3658" s="36" t="s">
        <v>9076</v>
      </c>
      <c r="K3658" s="7"/>
      <c r="L3658" s="7" t="s">
        <v>834</v>
      </c>
      <c r="M3658" s="7" t="s">
        <v>636</v>
      </c>
      <c r="N3658" s="4"/>
      <c r="O3658" s="4"/>
      <c r="P3658" s="4"/>
      <c r="Q3658" s="4"/>
      <c r="R3658" s="4"/>
      <c r="S3658" s="4"/>
      <c r="T3658" s="4"/>
      <c r="U3658" s="4"/>
      <c r="V3658" s="4"/>
      <c r="W3658" s="4"/>
      <c r="X3658" s="4"/>
      <c r="Y3658" s="4"/>
      <c r="Z3658" s="4"/>
      <c r="AA3658" s="4"/>
      <c r="AB3658" s="4"/>
      <c r="AC3658" s="4"/>
      <c r="AD3658" s="4"/>
      <c r="AE3658" s="4"/>
      <c r="AF3658" s="4"/>
      <c r="AG3658" s="4"/>
      <c r="AH3658" s="4"/>
      <c r="AI3658" s="4"/>
      <c r="AJ3658" s="4"/>
      <c r="AK3658" s="4"/>
      <c r="AL3658" s="4"/>
      <c r="AM3658" s="4"/>
      <c r="AN3658" s="4"/>
      <c r="AO3658" s="4"/>
      <c r="AP3658" s="4"/>
      <c r="AQ3658" s="4"/>
      <c r="AR3658" s="4"/>
      <c r="AS3658" s="4"/>
      <c r="AT3658" s="4"/>
      <c r="AU3658" s="4"/>
      <c r="AV3658" s="4"/>
      <c r="AW3658" s="4"/>
      <c r="AX3658" s="4"/>
      <c r="AY3658" s="4"/>
      <c r="AZ3658" s="4"/>
      <c r="BA3658" s="4"/>
      <c r="BB3658" s="4"/>
      <c r="BC3658" s="4"/>
      <c r="BD3658" s="4"/>
      <c r="BE3658" s="4"/>
      <c r="BF3658" s="4"/>
      <c r="BG3658" s="4"/>
      <c r="BH3658" s="4"/>
      <c r="BI3658" s="4"/>
      <c r="BJ3658" s="4"/>
      <c r="BK3658" s="4"/>
      <c r="BL3658" s="4"/>
      <c r="BM3658" s="4"/>
      <c r="BN3658" s="4"/>
      <c r="BO3658" s="4"/>
      <c r="BP3658" s="4"/>
      <c r="BQ3658" s="4"/>
      <c r="BR3658" s="4"/>
      <c r="BS3658" s="4"/>
      <c r="BT3658" s="4"/>
      <c r="BU3658" s="4"/>
      <c r="BV3658" s="4"/>
      <c r="BW3658" s="4"/>
      <c r="BZ3658" s="7"/>
      <c r="CF3658" s="7"/>
      <c r="CG3658" s="14"/>
      <c r="CH3658" s="7"/>
      <c r="CI3658" s="14"/>
      <c r="CJ3658" s="7"/>
      <c r="CK3658" s="14"/>
      <c r="CL3658" s="7"/>
      <c r="CM3658" s="14"/>
    </row>
    <row r="3659" spans="1:91" x14ac:dyDescent="0.3">
      <c r="A3659" s="10">
        <v>151</v>
      </c>
      <c r="B3659" s="36" t="s">
        <v>1028</v>
      </c>
      <c r="G3659" s="36" t="s">
        <v>9077</v>
      </c>
      <c r="K3659" s="7"/>
      <c r="L3659" s="7" t="s">
        <v>834</v>
      </c>
      <c r="M3659" s="7" t="s">
        <v>615</v>
      </c>
      <c r="N3659" s="4"/>
      <c r="O3659" s="4"/>
      <c r="P3659" s="4"/>
      <c r="Q3659" s="4"/>
      <c r="R3659" s="4"/>
      <c r="S3659" s="4"/>
      <c r="T3659" s="4"/>
      <c r="U3659" s="4"/>
      <c r="V3659" s="4"/>
      <c r="W3659" s="4"/>
      <c r="X3659" s="4"/>
      <c r="Y3659" s="4"/>
      <c r="Z3659" s="4"/>
      <c r="AA3659" s="4"/>
      <c r="AB3659" s="4"/>
      <c r="AC3659" s="4"/>
      <c r="AD3659" s="4"/>
      <c r="AE3659" s="4"/>
      <c r="AF3659" s="4"/>
      <c r="AG3659" s="4"/>
      <c r="AH3659" s="4"/>
      <c r="AI3659" s="4"/>
      <c r="AJ3659" s="4"/>
      <c r="AK3659" s="4"/>
      <c r="AL3659" s="4"/>
      <c r="AM3659" s="4"/>
      <c r="AN3659" s="4"/>
      <c r="AO3659" s="4"/>
      <c r="AP3659" s="4"/>
      <c r="AQ3659" s="4"/>
      <c r="AR3659" s="4"/>
      <c r="AS3659" s="4"/>
      <c r="AT3659" s="4"/>
      <c r="AU3659" s="4"/>
      <c r="AV3659" s="4"/>
      <c r="AW3659" s="4"/>
      <c r="AX3659" s="4"/>
      <c r="AY3659" s="4"/>
      <c r="AZ3659" s="4"/>
      <c r="BA3659" s="4"/>
      <c r="BB3659" s="4"/>
      <c r="BC3659" s="4"/>
      <c r="BD3659" s="4"/>
      <c r="BE3659" s="4"/>
      <c r="BF3659" s="4"/>
      <c r="BG3659" s="4"/>
      <c r="BH3659" s="4"/>
      <c r="BI3659" s="4"/>
      <c r="BJ3659" s="4"/>
      <c r="BK3659" s="4"/>
      <c r="BL3659" s="4"/>
      <c r="BM3659" s="4"/>
      <c r="BN3659" s="4"/>
      <c r="BO3659" s="4"/>
      <c r="BP3659" s="4"/>
      <c r="BQ3659" s="4"/>
      <c r="BR3659" s="4"/>
      <c r="BS3659" s="4"/>
      <c r="BT3659" s="4"/>
      <c r="BU3659" s="4"/>
      <c r="BV3659" s="4"/>
      <c r="BW3659" s="4"/>
      <c r="BZ3659" s="7"/>
      <c r="CF3659" s="7"/>
      <c r="CG3659" s="14"/>
      <c r="CH3659" s="7"/>
      <c r="CI3659" s="14"/>
      <c r="CJ3659" s="7"/>
      <c r="CK3659" s="14"/>
      <c r="CL3659" s="7"/>
      <c r="CM3659" s="14"/>
    </row>
    <row r="3660" spans="1:91" x14ac:dyDescent="0.3">
      <c r="A3660" s="10">
        <v>151</v>
      </c>
      <c r="B3660" s="36" t="s">
        <v>1176</v>
      </c>
      <c r="G3660" s="36" t="s">
        <v>9078</v>
      </c>
      <c r="K3660" s="7"/>
      <c r="L3660" s="7" t="s">
        <v>834</v>
      </c>
      <c r="M3660" s="7" t="s">
        <v>8561</v>
      </c>
      <c r="N3660" s="4"/>
      <c r="O3660" s="4"/>
      <c r="P3660" s="4"/>
      <c r="Q3660" s="4"/>
      <c r="R3660" s="4"/>
      <c r="S3660" s="4"/>
      <c r="T3660" s="4"/>
      <c r="U3660" s="4"/>
      <c r="V3660" s="4"/>
      <c r="W3660" s="4"/>
      <c r="X3660" s="4"/>
      <c r="Y3660" s="4"/>
      <c r="Z3660" s="4"/>
      <c r="AA3660" s="4"/>
      <c r="AB3660" s="4"/>
      <c r="AC3660" s="4"/>
      <c r="AD3660" s="4"/>
      <c r="AE3660" s="4"/>
      <c r="AF3660" s="4"/>
      <c r="AG3660" s="4"/>
      <c r="AH3660" s="4"/>
      <c r="AI3660" s="4"/>
      <c r="AJ3660" s="4"/>
      <c r="AK3660" s="4"/>
      <c r="AL3660" s="4"/>
      <c r="AM3660" s="4"/>
      <c r="AN3660" s="4"/>
      <c r="AO3660" s="4"/>
      <c r="AP3660" s="4"/>
      <c r="AQ3660" s="4"/>
      <c r="AR3660" s="4"/>
      <c r="AS3660" s="4"/>
      <c r="AT3660" s="4"/>
      <c r="AU3660" s="4"/>
      <c r="AV3660" s="4"/>
      <c r="AW3660" s="4"/>
      <c r="AX3660" s="4"/>
      <c r="AY3660" s="4"/>
      <c r="AZ3660" s="4"/>
      <c r="BA3660" s="4"/>
      <c r="BB3660" s="4"/>
      <c r="BC3660" s="4"/>
      <c r="BD3660" s="4"/>
      <c r="BE3660" s="4"/>
      <c r="BF3660" s="4"/>
      <c r="BG3660" s="4"/>
      <c r="BH3660" s="4"/>
      <c r="BI3660" s="4"/>
      <c r="BJ3660" s="4"/>
      <c r="BK3660" s="4"/>
      <c r="BL3660" s="4"/>
      <c r="BM3660" s="4"/>
      <c r="BN3660" s="4"/>
      <c r="BO3660" s="4"/>
      <c r="BP3660" s="4"/>
      <c r="BQ3660" s="4"/>
      <c r="BR3660" s="4"/>
      <c r="BS3660" s="4"/>
      <c r="BT3660" s="4"/>
      <c r="BU3660" s="4"/>
      <c r="BV3660" s="4"/>
      <c r="BW3660" s="4"/>
      <c r="BZ3660" s="7"/>
      <c r="CF3660" s="7"/>
      <c r="CG3660" s="14"/>
      <c r="CH3660" s="7"/>
      <c r="CI3660" s="14"/>
      <c r="CJ3660" s="7"/>
      <c r="CK3660" s="14"/>
      <c r="CL3660" s="7"/>
      <c r="CM3660" s="14"/>
    </row>
    <row r="3661" spans="1:91" x14ac:dyDescent="0.3">
      <c r="A3661" s="10">
        <v>151</v>
      </c>
      <c r="B3661" s="36" t="s">
        <v>1527</v>
      </c>
      <c r="G3661" s="36" t="s">
        <v>9079</v>
      </c>
      <c r="K3661" s="7"/>
      <c r="L3661" s="7" t="s">
        <v>834</v>
      </c>
      <c r="M3661" s="7" t="s">
        <v>8634</v>
      </c>
      <c r="N3661" s="4"/>
      <c r="O3661" s="4"/>
      <c r="P3661" s="4"/>
      <c r="Q3661" s="4"/>
      <c r="R3661" s="4"/>
      <c r="S3661" s="4"/>
      <c r="T3661" s="4"/>
      <c r="U3661" s="4"/>
      <c r="V3661" s="4"/>
      <c r="W3661" s="4"/>
      <c r="X3661" s="4"/>
      <c r="Y3661" s="4"/>
      <c r="Z3661" s="4"/>
      <c r="AA3661" s="4"/>
      <c r="AB3661" s="4"/>
      <c r="AC3661" s="4"/>
      <c r="AD3661" s="4"/>
      <c r="AE3661" s="4"/>
      <c r="AF3661" s="4"/>
      <c r="AG3661" s="4"/>
      <c r="AH3661" s="4"/>
      <c r="AI3661" s="4"/>
      <c r="AJ3661" s="4"/>
      <c r="AK3661" s="4"/>
      <c r="AL3661" s="4"/>
      <c r="AM3661" s="4"/>
      <c r="AN3661" s="4"/>
      <c r="AO3661" s="4"/>
      <c r="AP3661" s="4"/>
      <c r="AQ3661" s="4"/>
      <c r="AR3661" s="4"/>
      <c r="AS3661" s="4"/>
      <c r="AT3661" s="4"/>
      <c r="AU3661" s="4"/>
      <c r="AV3661" s="4"/>
      <c r="AW3661" s="4"/>
      <c r="AX3661" s="4"/>
      <c r="AY3661" s="4"/>
      <c r="AZ3661" s="4"/>
      <c r="BA3661" s="4"/>
      <c r="BB3661" s="4"/>
      <c r="BC3661" s="4"/>
      <c r="BD3661" s="4"/>
      <c r="BE3661" s="4"/>
      <c r="BF3661" s="4"/>
      <c r="BG3661" s="4"/>
      <c r="BH3661" s="4"/>
      <c r="BI3661" s="4"/>
      <c r="BJ3661" s="4"/>
      <c r="BK3661" s="4"/>
      <c r="BL3661" s="4"/>
      <c r="BM3661" s="4"/>
      <c r="BN3661" s="4"/>
      <c r="BO3661" s="4"/>
      <c r="BP3661" s="4"/>
      <c r="BQ3661" s="4"/>
      <c r="BR3661" s="4"/>
      <c r="BS3661" s="4"/>
      <c r="BT3661" s="4"/>
      <c r="BU3661" s="4"/>
      <c r="BV3661" s="4"/>
      <c r="BW3661" s="4"/>
      <c r="BZ3661" s="7"/>
      <c r="CF3661" s="7"/>
      <c r="CG3661" s="14"/>
      <c r="CH3661" s="7"/>
      <c r="CI3661" s="14"/>
      <c r="CJ3661" s="7"/>
      <c r="CK3661" s="14"/>
      <c r="CL3661" s="7"/>
      <c r="CM3661" s="14"/>
    </row>
    <row r="3662" spans="1:91" x14ac:dyDescent="0.3">
      <c r="A3662" s="10">
        <v>151</v>
      </c>
      <c r="B3662" s="36" t="s">
        <v>1058</v>
      </c>
      <c r="G3662" s="36" t="s">
        <v>9080</v>
      </c>
      <c r="K3662" s="7"/>
      <c r="L3662" s="7" t="s">
        <v>834</v>
      </c>
      <c r="M3662" s="7" t="s">
        <v>633</v>
      </c>
      <c r="N3662" s="4"/>
      <c r="O3662" s="4"/>
      <c r="P3662" s="4"/>
      <c r="Q3662" s="4"/>
      <c r="R3662" s="4"/>
      <c r="S3662" s="4"/>
      <c r="T3662" s="4"/>
      <c r="U3662" s="4"/>
      <c r="V3662" s="4"/>
      <c r="W3662" s="4"/>
      <c r="X3662" s="4"/>
      <c r="Y3662" s="4"/>
      <c r="Z3662" s="4"/>
      <c r="AA3662" s="4"/>
      <c r="AB3662" s="4"/>
      <c r="AC3662" s="4"/>
      <c r="AD3662" s="4"/>
      <c r="AE3662" s="4"/>
      <c r="AF3662" s="4"/>
      <c r="AG3662" s="4"/>
      <c r="AH3662" s="4"/>
      <c r="AI3662" s="4"/>
      <c r="AJ3662" s="4"/>
      <c r="AK3662" s="4"/>
      <c r="AL3662" s="4"/>
      <c r="AM3662" s="4"/>
      <c r="AN3662" s="4"/>
      <c r="AO3662" s="4"/>
      <c r="AP3662" s="4"/>
      <c r="AQ3662" s="4"/>
      <c r="AR3662" s="4"/>
      <c r="AS3662" s="4"/>
      <c r="AT3662" s="4"/>
      <c r="AU3662" s="4"/>
      <c r="AV3662" s="4"/>
      <c r="AW3662" s="4"/>
      <c r="AX3662" s="4"/>
      <c r="AY3662" s="4"/>
      <c r="AZ3662" s="4"/>
      <c r="BA3662" s="4"/>
      <c r="BB3662" s="4"/>
      <c r="BC3662" s="4"/>
      <c r="BD3662" s="4"/>
      <c r="BE3662" s="4"/>
      <c r="BF3662" s="4"/>
      <c r="BG3662" s="4"/>
      <c r="BH3662" s="4"/>
      <c r="BI3662" s="4"/>
      <c r="BJ3662" s="4"/>
      <c r="BK3662" s="4"/>
      <c r="BL3662" s="4"/>
      <c r="BM3662" s="4"/>
      <c r="BN3662" s="4"/>
      <c r="BO3662" s="4"/>
      <c r="BP3662" s="4"/>
      <c r="BQ3662" s="4"/>
      <c r="BR3662" s="4"/>
      <c r="BS3662" s="4"/>
      <c r="BT3662" s="4"/>
      <c r="BU3662" s="4"/>
      <c r="BV3662" s="4"/>
      <c r="BW3662" s="4"/>
      <c r="BZ3662" s="7"/>
      <c r="CF3662" s="7"/>
      <c r="CG3662" s="14"/>
      <c r="CH3662" s="7"/>
      <c r="CI3662" s="14"/>
      <c r="CJ3662" s="7"/>
      <c r="CK3662" s="14"/>
      <c r="CL3662" s="7"/>
      <c r="CM3662" s="14"/>
    </row>
    <row r="3663" spans="1:91" x14ac:dyDescent="0.3">
      <c r="A3663" s="10">
        <v>151</v>
      </c>
      <c r="B3663" s="36" t="s">
        <v>860</v>
      </c>
      <c r="G3663" s="36" t="s">
        <v>9081</v>
      </c>
      <c r="K3663" s="7"/>
      <c r="L3663" s="7" t="s">
        <v>834</v>
      </c>
      <c r="M3663" s="7" t="s">
        <v>624</v>
      </c>
      <c r="N3663" s="4"/>
      <c r="O3663" s="4"/>
      <c r="P3663" s="4"/>
      <c r="Q3663" s="4"/>
      <c r="R3663" s="4"/>
      <c r="S3663" s="4"/>
      <c r="T3663" s="4"/>
      <c r="U3663" s="4"/>
      <c r="V3663" s="4"/>
      <c r="W3663" s="4"/>
      <c r="X3663" s="4"/>
      <c r="Y3663" s="4"/>
      <c r="Z3663" s="4"/>
      <c r="AA3663" s="4"/>
      <c r="AB3663" s="4"/>
      <c r="AC3663" s="4"/>
      <c r="AD3663" s="4"/>
      <c r="AE3663" s="4"/>
      <c r="AF3663" s="4"/>
      <c r="AG3663" s="4"/>
      <c r="AH3663" s="4"/>
      <c r="AI3663" s="4"/>
      <c r="AJ3663" s="4"/>
      <c r="AK3663" s="4"/>
      <c r="AL3663" s="4"/>
      <c r="AM3663" s="4"/>
      <c r="AN3663" s="4"/>
      <c r="AO3663" s="4"/>
      <c r="AP3663" s="4"/>
      <c r="AQ3663" s="4"/>
      <c r="AR3663" s="4"/>
      <c r="AS3663" s="4"/>
      <c r="AT3663" s="4"/>
      <c r="AU3663" s="4"/>
      <c r="AV3663" s="4"/>
      <c r="AW3663" s="4"/>
      <c r="AX3663" s="4"/>
      <c r="AY3663" s="4"/>
      <c r="AZ3663" s="4"/>
      <c r="BA3663" s="4"/>
      <c r="BB3663" s="4"/>
      <c r="BC3663" s="4"/>
      <c r="BD3663" s="4"/>
      <c r="BE3663" s="4"/>
      <c r="BF3663" s="4"/>
      <c r="BG3663" s="4"/>
      <c r="BH3663" s="4"/>
      <c r="BI3663" s="4"/>
      <c r="BJ3663" s="4"/>
      <c r="BK3663" s="4"/>
      <c r="BL3663" s="4"/>
      <c r="BM3663" s="4"/>
      <c r="BN3663" s="4"/>
      <c r="BO3663" s="4"/>
      <c r="BP3663" s="4"/>
      <c r="BQ3663" s="4"/>
      <c r="BR3663" s="4"/>
      <c r="BS3663" s="4"/>
      <c r="BT3663" s="4"/>
      <c r="BU3663" s="4"/>
      <c r="BV3663" s="4"/>
      <c r="BW3663" s="4"/>
      <c r="BZ3663" s="7"/>
      <c r="CF3663" s="7"/>
      <c r="CG3663" s="14"/>
      <c r="CH3663" s="7"/>
      <c r="CI3663" s="14"/>
      <c r="CJ3663" s="7"/>
      <c r="CK3663" s="14"/>
      <c r="CL3663" s="7"/>
      <c r="CM3663" s="14"/>
    </row>
    <row r="3664" spans="1:91" x14ac:dyDescent="0.3">
      <c r="A3664" s="10">
        <v>151</v>
      </c>
      <c r="B3664" s="36" t="s">
        <v>886</v>
      </c>
      <c r="E3664" t="s">
        <v>953</v>
      </c>
      <c r="G3664" s="36" t="s">
        <v>9082</v>
      </c>
      <c r="K3664" s="7"/>
      <c r="L3664" s="7" t="s">
        <v>834</v>
      </c>
      <c r="M3664" s="7" t="s">
        <v>603</v>
      </c>
      <c r="N3664" s="4"/>
      <c r="O3664" s="4"/>
      <c r="P3664" s="4"/>
      <c r="Q3664" s="4"/>
      <c r="R3664" s="4"/>
      <c r="S3664" s="4"/>
      <c r="T3664" s="4"/>
      <c r="U3664" s="4"/>
      <c r="V3664" s="4"/>
      <c r="W3664" s="4"/>
      <c r="X3664" s="4"/>
      <c r="Y3664" s="4"/>
      <c r="Z3664" s="4"/>
      <c r="AA3664" s="4"/>
      <c r="AB3664" s="4"/>
      <c r="AC3664" s="4"/>
      <c r="AD3664" s="4"/>
      <c r="AE3664" s="4"/>
      <c r="AF3664" s="4"/>
      <c r="AG3664" s="4"/>
      <c r="AH3664" s="4"/>
      <c r="AI3664" s="4"/>
      <c r="AJ3664" s="4"/>
      <c r="AK3664" s="4"/>
      <c r="AL3664" s="4"/>
      <c r="AM3664" s="4"/>
      <c r="AN3664" s="4"/>
      <c r="AO3664" s="4"/>
      <c r="AP3664" s="4"/>
      <c r="AQ3664" s="4"/>
      <c r="AR3664" s="4"/>
      <c r="AS3664" s="4"/>
      <c r="AT3664" s="4"/>
      <c r="AU3664" s="4"/>
      <c r="AV3664" s="4"/>
      <c r="AW3664" s="4"/>
      <c r="AX3664" s="4"/>
      <c r="AY3664" s="4"/>
      <c r="AZ3664" s="4"/>
      <c r="BA3664" s="4"/>
      <c r="BB3664" s="4"/>
      <c r="BC3664" s="4"/>
      <c r="BD3664" s="4"/>
      <c r="BE3664" s="4"/>
      <c r="BF3664" s="4"/>
      <c r="BG3664" s="4"/>
      <c r="BH3664" s="4"/>
      <c r="BI3664" s="4"/>
      <c r="BJ3664" s="4"/>
      <c r="BK3664" s="4"/>
      <c r="BL3664" s="4"/>
      <c r="BM3664" s="4"/>
      <c r="BN3664" s="4"/>
      <c r="BO3664" s="4"/>
      <c r="BP3664" s="4"/>
      <c r="BQ3664" s="4"/>
      <c r="BR3664" s="4"/>
      <c r="BS3664" s="4"/>
      <c r="BT3664" s="4"/>
      <c r="BU3664" s="4"/>
      <c r="BV3664" s="4"/>
      <c r="BW3664" s="4"/>
      <c r="BZ3664" s="7"/>
      <c r="CF3664" s="7"/>
      <c r="CG3664" s="14"/>
      <c r="CH3664" s="7"/>
      <c r="CI3664" s="14"/>
      <c r="CJ3664" s="7"/>
      <c r="CK3664" s="14"/>
      <c r="CL3664" s="7"/>
      <c r="CM3664" s="14"/>
    </row>
    <row r="3665" spans="1:91" x14ac:dyDescent="0.3">
      <c r="A3665" s="10" t="s">
        <v>6039</v>
      </c>
      <c r="B3665" s="39" t="s">
        <v>1058</v>
      </c>
      <c r="E3665" t="s">
        <v>953</v>
      </c>
      <c r="G3665" s="36" t="s">
        <v>9083</v>
      </c>
      <c r="K3665" s="7"/>
      <c r="L3665" s="7" t="s">
        <v>834</v>
      </c>
      <c r="M3665" s="7" t="s">
        <v>603</v>
      </c>
      <c r="N3665" s="4"/>
      <c r="O3665" s="4"/>
      <c r="P3665" s="4"/>
      <c r="Q3665" s="4"/>
      <c r="R3665" s="4"/>
      <c r="S3665" s="4"/>
      <c r="T3665" s="4"/>
      <c r="U3665" s="4"/>
      <c r="V3665" s="4"/>
      <c r="W3665" s="4"/>
      <c r="X3665" s="4"/>
      <c r="Y3665" s="4"/>
      <c r="Z3665" s="4"/>
      <c r="AA3665" s="4"/>
      <c r="AB3665" s="4"/>
      <c r="AC3665" s="4"/>
      <c r="AD3665" s="4"/>
      <c r="AE3665" s="4"/>
      <c r="AF3665" s="4"/>
      <c r="AG3665" s="4"/>
      <c r="AH3665" s="4"/>
      <c r="AI3665" s="4"/>
      <c r="AJ3665" s="4"/>
      <c r="AK3665" s="4"/>
      <c r="AL3665" s="4"/>
      <c r="AM3665" s="4"/>
      <c r="AN3665" s="4"/>
      <c r="AO3665" s="4"/>
      <c r="AP3665" s="4"/>
      <c r="AQ3665" s="4"/>
      <c r="AR3665" s="4"/>
      <c r="AS3665" s="4"/>
      <c r="AT3665" s="4"/>
      <c r="AU3665" s="4"/>
      <c r="AV3665" s="4"/>
      <c r="AW3665" s="4"/>
      <c r="AX3665" s="4"/>
      <c r="AY3665" s="4"/>
      <c r="AZ3665" s="4"/>
      <c r="BA3665" s="4"/>
      <c r="BB3665" s="4"/>
      <c r="BC3665" s="4"/>
      <c r="BD3665" s="4"/>
      <c r="BE3665" s="4"/>
      <c r="BF3665" s="4"/>
      <c r="BG3665" s="4"/>
      <c r="BH3665" s="4"/>
      <c r="BI3665" s="4"/>
      <c r="BJ3665" s="4"/>
      <c r="BK3665" s="4"/>
      <c r="BL3665" s="4"/>
      <c r="BM3665" s="4"/>
      <c r="BN3665" s="4"/>
      <c r="BO3665" s="4"/>
      <c r="BP3665" s="4"/>
      <c r="BQ3665" s="4"/>
      <c r="BR3665" s="4"/>
      <c r="BS3665" s="4"/>
      <c r="BT3665" s="4"/>
      <c r="BU3665" s="4"/>
      <c r="BV3665" s="4"/>
      <c r="BW3665" s="4"/>
      <c r="BZ3665" s="7"/>
      <c r="CF3665" s="7"/>
      <c r="CG3665" s="14"/>
      <c r="CH3665" s="7"/>
      <c r="CI3665" s="14"/>
      <c r="CJ3665" s="7"/>
      <c r="CK3665" s="14"/>
      <c r="CL3665" s="7"/>
      <c r="CM3665" s="14"/>
    </row>
    <row r="3666" spans="1:91" x14ac:dyDescent="0.3">
      <c r="A3666" s="10">
        <v>151</v>
      </c>
      <c r="B3666" s="36" t="s">
        <v>1058</v>
      </c>
      <c r="G3666" s="36" t="s">
        <v>9084</v>
      </c>
      <c r="K3666" s="7"/>
      <c r="L3666" s="7" t="s">
        <v>834</v>
      </c>
      <c r="M3666" s="7" t="s">
        <v>621</v>
      </c>
      <c r="N3666" s="4"/>
      <c r="O3666" s="4"/>
      <c r="P3666" s="4"/>
      <c r="Q3666" s="4"/>
      <c r="R3666" s="4"/>
      <c r="S3666" s="4"/>
      <c r="T3666" s="4"/>
      <c r="U3666" s="4"/>
      <c r="V3666" s="4"/>
      <c r="W3666" s="4"/>
      <c r="X3666" s="4"/>
      <c r="Y3666" s="4"/>
      <c r="Z3666" s="4"/>
      <c r="AA3666" s="4"/>
      <c r="AB3666" s="4"/>
      <c r="AC3666" s="4"/>
      <c r="AD3666" s="4"/>
      <c r="AE3666" s="4"/>
      <c r="AF3666" s="4"/>
      <c r="AG3666" s="4"/>
      <c r="AH3666" s="4"/>
      <c r="AI3666" s="4"/>
      <c r="AJ3666" s="4"/>
      <c r="AK3666" s="4"/>
      <c r="AL3666" s="4"/>
      <c r="AM3666" s="4"/>
      <c r="AN3666" s="4"/>
      <c r="AO3666" s="4"/>
      <c r="AP3666" s="4"/>
      <c r="AQ3666" s="4"/>
      <c r="AR3666" s="4"/>
      <c r="AS3666" s="4"/>
      <c r="AT3666" s="4"/>
      <c r="AU3666" s="4"/>
      <c r="AV3666" s="4"/>
      <c r="AW3666" s="4"/>
      <c r="AX3666" s="4"/>
      <c r="AY3666" s="4"/>
      <c r="AZ3666" s="4"/>
      <c r="BA3666" s="4"/>
      <c r="BB3666" s="4"/>
      <c r="BC3666" s="4"/>
      <c r="BD3666" s="4"/>
      <c r="BE3666" s="4"/>
      <c r="BF3666" s="4"/>
      <c r="BG3666" s="4"/>
      <c r="BH3666" s="4"/>
      <c r="BI3666" s="4"/>
      <c r="BJ3666" s="4"/>
      <c r="BK3666" s="4"/>
      <c r="BL3666" s="4"/>
      <c r="BM3666" s="4"/>
      <c r="BN3666" s="4"/>
      <c r="BO3666" s="4"/>
      <c r="BP3666" s="4"/>
      <c r="BQ3666" s="4"/>
      <c r="BR3666" s="4"/>
      <c r="BS3666" s="4"/>
      <c r="BT3666" s="4"/>
      <c r="BU3666" s="4"/>
      <c r="BV3666" s="4"/>
      <c r="BW3666" s="4"/>
      <c r="BZ3666" s="7"/>
      <c r="CF3666" s="7"/>
      <c r="CG3666" s="14"/>
      <c r="CH3666" s="7"/>
      <c r="CI3666" s="14"/>
      <c r="CJ3666" s="7"/>
      <c r="CK3666" s="14"/>
      <c r="CL3666" s="7"/>
      <c r="CM3666" s="14"/>
    </row>
    <row r="3667" spans="1:91" x14ac:dyDescent="0.3">
      <c r="A3667" s="10">
        <v>151</v>
      </c>
      <c r="B3667" s="36" t="s">
        <v>1058</v>
      </c>
      <c r="G3667" s="36" t="s">
        <v>9085</v>
      </c>
      <c r="K3667" s="7"/>
      <c r="L3667" s="7" t="s">
        <v>834</v>
      </c>
      <c r="M3667" s="7" t="s">
        <v>621</v>
      </c>
      <c r="N3667" s="4"/>
      <c r="O3667" s="4"/>
      <c r="P3667" s="4"/>
      <c r="Q3667" s="4"/>
      <c r="R3667" s="4"/>
      <c r="S3667" s="4"/>
      <c r="T3667" s="4"/>
      <c r="U3667" s="4"/>
      <c r="V3667" s="4"/>
      <c r="W3667" s="4"/>
      <c r="X3667" s="4"/>
      <c r="Y3667" s="4"/>
      <c r="Z3667" s="4"/>
      <c r="AA3667" s="4"/>
      <c r="AB3667" s="4"/>
      <c r="AC3667" s="4"/>
      <c r="AD3667" s="4"/>
      <c r="AE3667" s="4"/>
      <c r="AF3667" s="4"/>
      <c r="AG3667" s="4"/>
      <c r="AH3667" s="4"/>
      <c r="AI3667" s="4"/>
      <c r="AJ3667" s="4"/>
      <c r="AK3667" s="4"/>
      <c r="AL3667" s="4"/>
      <c r="AM3667" s="4"/>
      <c r="AN3667" s="4"/>
      <c r="AO3667" s="4"/>
      <c r="AP3667" s="4"/>
      <c r="AQ3667" s="4"/>
      <c r="AR3667" s="4"/>
      <c r="AS3667" s="4"/>
      <c r="AT3667" s="4"/>
      <c r="AU3667" s="4"/>
      <c r="AV3667" s="4"/>
      <c r="AW3667" s="4"/>
      <c r="AX3667" s="4"/>
      <c r="AY3667" s="4"/>
      <c r="AZ3667" s="4"/>
      <c r="BA3667" s="4"/>
      <c r="BB3667" s="4"/>
      <c r="BC3667" s="4"/>
      <c r="BD3667" s="4"/>
      <c r="BE3667" s="4"/>
      <c r="BF3667" s="4"/>
      <c r="BG3667" s="4"/>
      <c r="BH3667" s="4"/>
      <c r="BI3667" s="4"/>
      <c r="BJ3667" s="4"/>
      <c r="BK3667" s="4"/>
      <c r="BL3667" s="4"/>
      <c r="BM3667" s="4"/>
      <c r="BN3667" s="4"/>
      <c r="BO3667" s="4"/>
      <c r="BP3667" s="4"/>
      <c r="BQ3667" s="4"/>
      <c r="BR3667" s="4"/>
      <c r="BS3667" s="4"/>
      <c r="BT3667" s="4"/>
      <c r="BU3667" s="4"/>
      <c r="BV3667" s="4"/>
      <c r="BW3667" s="4"/>
      <c r="BZ3667" s="7"/>
      <c r="CF3667" s="7"/>
      <c r="CG3667" s="14"/>
      <c r="CH3667" s="7"/>
      <c r="CI3667" s="14"/>
      <c r="CJ3667" s="7"/>
      <c r="CK3667" s="14"/>
      <c r="CL3667" s="7"/>
      <c r="CM3667" s="14"/>
    </row>
    <row r="3668" spans="1:91" x14ac:dyDescent="0.3">
      <c r="A3668" s="10">
        <v>151</v>
      </c>
      <c r="B3668" s="36" t="s">
        <v>9086</v>
      </c>
      <c r="G3668" s="36" t="s">
        <v>9087</v>
      </c>
      <c r="K3668" s="7"/>
      <c r="L3668" s="7" t="s">
        <v>834</v>
      </c>
      <c r="M3668" s="7" t="s">
        <v>609</v>
      </c>
      <c r="N3668" s="4"/>
      <c r="O3668" s="4"/>
      <c r="P3668" s="4"/>
      <c r="Q3668" s="4"/>
      <c r="R3668" s="4"/>
      <c r="S3668" s="4"/>
      <c r="T3668" s="4"/>
      <c r="U3668" s="4"/>
      <c r="V3668" s="4"/>
      <c r="W3668" s="4"/>
      <c r="X3668" s="4"/>
      <c r="Y3668" s="4"/>
      <c r="Z3668" s="4"/>
      <c r="AA3668" s="4"/>
      <c r="AB3668" s="4"/>
      <c r="AC3668" s="4"/>
      <c r="AD3668" s="4"/>
      <c r="AE3668" s="4"/>
      <c r="AF3668" s="4"/>
      <c r="AG3668" s="4"/>
      <c r="AH3668" s="4"/>
      <c r="AI3668" s="4"/>
      <c r="AJ3668" s="4"/>
      <c r="AK3668" s="4"/>
      <c r="AL3668" s="4"/>
      <c r="AM3668" s="4"/>
      <c r="AN3668" s="4"/>
      <c r="AO3668" s="4"/>
      <c r="AP3668" s="4"/>
      <c r="AQ3668" s="4"/>
      <c r="AR3668" s="4"/>
      <c r="AS3668" s="4"/>
      <c r="AT3668" s="4"/>
      <c r="AU3668" s="4"/>
      <c r="AV3668" s="4"/>
      <c r="AW3668" s="4"/>
      <c r="AX3668" s="4"/>
      <c r="AY3668" s="4"/>
      <c r="AZ3668" s="4"/>
      <c r="BA3668" s="4"/>
      <c r="BB3668" s="4"/>
      <c r="BC3668" s="4"/>
      <c r="BD3668" s="4"/>
      <c r="BE3668" s="4"/>
      <c r="BF3668" s="4"/>
      <c r="BG3668" s="4"/>
      <c r="BH3668" s="4"/>
      <c r="BI3668" s="4"/>
      <c r="BJ3668" s="4"/>
      <c r="BK3668" s="4"/>
      <c r="BL3668" s="4"/>
      <c r="BM3668" s="4"/>
      <c r="BN3668" s="4"/>
      <c r="BO3668" s="4"/>
      <c r="BP3668" s="4"/>
      <c r="BQ3668" s="4"/>
      <c r="BR3668" s="4"/>
      <c r="BS3668" s="4"/>
      <c r="BT3668" s="4"/>
      <c r="BU3668" s="4"/>
      <c r="BV3668" s="4"/>
      <c r="BW3668" s="4"/>
      <c r="BZ3668" s="7"/>
      <c r="CF3668" s="7"/>
      <c r="CG3668" s="14"/>
      <c r="CH3668" s="7"/>
      <c r="CI3668" s="14"/>
      <c r="CJ3668" s="7"/>
      <c r="CK3668" s="14"/>
      <c r="CL3668" s="7"/>
      <c r="CM3668" s="14"/>
    </row>
    <row r="3669" spans="1:91" x14ac:dyDescent="0.3">
      <c r="A3669" s="10">
        <v>151</v>
      </c>
      <c r="B3669" s="36" t="s">
        <v>1025</v>
      </c>
      <c r="E3669" t="s">
        <v>953</v>
      </c>
      <c r="G3669" s="36" t="s">
        <v>9088</v>
      </c>
      <c r="K3669" s="7"/>
      <c r="L3669" s="7" t="s">
        <v>834</v>
      </c>
      <c r="M3669" s="7" t="s">
        <v>603</v>
      </c>
      <c r="N3669" s="4"/>
      <c r="O3669" s="4"/>
      <c r="P3669" s="4"/>
      <c r="Q3669" s="4"/>
      <c r="R3669" s="4"/>
      <c r="S3669" s="4"/>
      <c r="T3669" s="4"/>
      <c r="U3669" s="4"/>
      <c r="V3669" s="4"/>
      <c r="W3669" s="4"/>
      <c r="X3669" s="4"/>
      <c r="Y3669" s="4"/>
      <c r="Z3669" s="4"/>
      <c r="AA3669" s="4"/>
      <c r="AB3669" s="4"/>
      <c r="AC3669" s="4"/>
      <c r="AD3669" s="4"/>
      <c r="AE3669" s="4"/>
      <c r="AF3669" s="4"/>
      <c r="AG3669" s="4"/>
      <c r="AH3669" s="4"/>
      <c r="AI3669" s="4"/>
      <c r="AJ3669" s="4"/>
      <c r="AK3669" s="4"/>
      <c r="AL3669" s="4"/>
      <c r="AM3669" s="4"/>
      <c r="AN3669" s="4"/>
      <c r="AO3669" s="4"/>
      <c r="AP3669" s="4"/>
      <c r="AQ3669" s="4"/>
      <c r="AR3669" s="4"/>
      <c r="AS3669" s="4"/>
      <c r="AT3669" s="4"/>
      <c r="AU3669" s="4"/>
      <c r="AV3669" s="4"/>
      <c r="AW3669" s="4"/>
      <c r="AX3669" s="4"/>
      <c r="AY3669" s="4"/>
      <c r="AZ3669" s="4"/>
      <c r="BA3669" s="4"/>
      <c r="BB3669" s="4"/>
      <c r="BC3669" s="4"/>
      <c r="BD3669" s="4"/>
      <c r="BE3669" s="4"/>
      <c r="BF3669" s="4"/>
      <c r="BG3669" s="4"/>
      <c r="BH3669" s="4"/>
      <c r="BI3669" s="4"/>
      <c r="BJ3669" s="4"/>
      <c r="BK3669" s="4"/>
      <c r="BL3669" s="4"/>
      <c r="BM3669" s="4"/>
      <c r="BN3669" s="4"/>
      <c r="BO3669" s="4"/>
      <c r="BP3669" s="4"/>
      <c r="BQ3669" s="4"/>
      <c r="BR3669" s="4"/>
      <c r="BS3669" s="4"/>
      <c r="BT3669" s="4"/>
      <c r="BU3669" s="4"/>
      <c r="BV3669" s="4"/>
      <c r="BW3669" s="4"/>
      <c r="BZ3669" s="7"/>
      <c r="CF3669" s="7"/>
      <c r="CG3669" s="14"/>
      <c r="CH3669" s="7"/>
      <c r="CI3669" s="14"/>
      <c r="CJ3669" s="7"/>
      <c r="CK3669" s="14"/>
      <c r="CL3669" s="7"/>
      <c r="CM3669" s="14"/>
    </row>
    <row r="3670" spans="1:91" x14ac:dyDescent="0.3">
      <c r="A3670" s="10">
        <v>151</v>
      </c>
      <c r="B3670" s="36" t="s">
        <v>1025</v>
      </c>
      <c r="G3670" s="36" t="s">
        <v>9089</v>
      </c>
      <c r="K3670" s="7"/>
      <c r="L3670" s="7" t="s">
        <v>834</v>
      </c>
      <c r="M3670" s="7" t="s">
        <v>615</v>
      </c>
      <c r="N3670" s="4"/>
      <c r="O3670" s="4"/>
      <c r="P3670" s="4"/>
      <c r="Q3670" s="4"/>
      <c r="R3670" s="4"/>
      <c r="S3670" s="4"/>
      <c r="T3670" s="4"/>
      <c r="U3670" s="4"/>
      <c r="V3670" s="4"/>
      <c r="W3670" s="4"/>
      <c r="X3670" s="4"/>
      <c r="Y3670" s="4"/>
      <c r="Z3670" s="4"/>
      <c r="AA3670" s="4"/>
      <c r="AB3670" s="4"/>
      <c r="AC3670" s="4"/>
      <c r="AD3670" s="4"/>
      <c r="AE3670" s="4"/>
      <c r="AF3670" s="4"/>
      <c r="AG3670" s="4"/>
      <c r="AH3670" s="4"/>
      <c r="AI3670" s="4"/>
      <c r="AJ3670" s="4"/>
      <c r="AK3670" s="4"/>
      <c r="AL3670" s="4"/>
      <c r="AM3670" s="4"/>
      <c r="AN3670" s="4"/>
      <c r="AO3670" s="4"/>
      <c r="AP3670" s="4"/>
      <c r="AQ3670" s="4"/>
      <c r="AR3670" s="4"/>
      <c r="AS3670" s="4"/>
      <c r="AT3670" s="4"/>
      <c r="AU3670" s="4"/>
      <c r="AV3670" s="4"/>
      <c r="AW3670" s="4"/>
      <c r="AX3670" s="4"/>
      <c r="AY3670" s="4"/>
      <c r="AZ3670" s="4"/>
      <c r="BA3670" s="4"/>
      <c r="BB3670" s="4"/>
      <c r="BC3670" s="4"/>
      <c r="BD3670" s="4"/>
      <c r="BE3670" s="4"/>
      <c r="BF3670" s="4"/>
      <c r="BG3670" s="4"/>
      <c r="BH3670" s="4"/>
      <c r="BI3670" s="4"/>
      <c r="BJ3670" s="4"/>
      <c r="BK3670" s="4"/>
      <c r="BL3670" s="4"/>
      <c r="BM3670" s="4"/>
      <c r="BN3670" s="4"/>
      <c r="BO3670" s="4"/>
      <c r="BP3670" s="4"/>
      <c r="BQ3670" s="4"/>
      <c r="BR3670" s="4"/>
      <c r="BS3670" s="4"/>
      <c r="BT3670" s="4"/>
      <c r="BU3670" s="4"/>
      <c r="BV3670" s="4"/>
      <c r="BW3670" s="4"/>
      <c r="BZ3670" s="7"/>
      <c r="CF3670" s="7"/>
      <c r="CG3670" s="14"/>
      <c r="CH3670" s="7"/>
      <c r="CI3670" s="14"/>
      <c r="CJ3670" s="7"/>
      <c r="CK3670" s="14"/>
      <c r="CL3670" s="7"/>
      <c r="CM3670" s="14"/>
    </row>
    <row r="3671" spans="1:91" x14ac:dyDescent="0.3">
      <c r="A3671" s="10">
        <v>151</v>
      </c>
      <c r="B3671" s="36" t="s">
        <v>1176</v>
      </c>
      <c r="E3671" t="s">
        <v>953</v>
      </c>
      <c r="G3671" s="36" t="s">
        <v>9090</v>
      </c>
      <c r="K3671" s="7"/>
      <c r="L3671" s="7" t="s">
        <v>834</v>
      </c>
      <c r="M3671" s="7" t="s">
        <v>603</v>
      </c>
      <c r="N3671" s="4"/>
      <c r="O3671" s="4"/>
      <c r="P3671" s="4"/>
      <c r="Q3671" s="4"/>
      <c r="R3671" s="4"/>
      <c r="S3671" s="4"/>
      <c r="T3671" s="4"/>
      <c r="U3671" s="4"/>
      <c r="V3671" s="4"/>
      <c r="W3671" s="4"/>
      <c r="X3671" s="4"/>
      <c r="Y3671" s="4"/>
      <c r="Z3671" s="4"/>
      <c r="AA3671" s="4"/>
      <c r="AB3671" s="4"/>
      <c r="AC3671" s="4"/>
      <c r="AD3671" s="4"/>
      <c r="AE3671" s="4"/>
      <c r="AF3671" s="4"/>
      <c r="AG3671" s="4"/>
      <c r="AH3671" s="4"/>
      <c r="AI3671" s="4"/>
      <c r="AJ3671" s="4"/>
      <c r="AK3671" s="4"/>
      <c r="AL3671" s="4"/>
      <c r="AM3671" s="4"/>
      <c r="AN3671" s="4"/>
      <c r="AO3671" s="4"/>
      <c r="AP3671" s="4"/>
      <c r="AQ3671" s="4"/>
      <c r="AR3671" s="4"/>
      <c r="AS3671" s="4"/>
      <c r="AT3671" s="4"/>
      <c r="AU3671" s="4"/>
      <c r="AV3671" s="4"/>
      <c r="AW3671" s="4"/>
      <c r="AX3671" s="4"/>
      <c r="AY3671" s="4"/>
      <c r="AZ3671" s="4"/>
      <c r="BA3671" s="4"/>
      <c r="BB3671" s="4"/>
      <c r="BC3671" s="4"/>
      <c r="BD3671" s="4"/>
      <c r="BE3671" s="4"/>
      <c r="BF3671" s="4"/>
      <c r="BG3671" s="4"/>
      <c r="BH3671" s="4"/>
      <c r="BI3671" s="4"/>
      <c r="BJ3671" s="4"/>
      <c r="BK3671" s="4"/>
      <c r="BL3671" s="4"/>
      <c r="BM3671" s="4"/>
      <c r="BN3671" s="4"/>
      <c r="BO3671" s="4"/>
      <c r="BP3671" s="4"/>
      <c r="BQ3671" s="4"/>
      <c r="BR3671" s="4"/>
      <c r="BS3671" s="4"/>
      <c r="BT3671" s="4"/>
      <c r="BU3671" s="4"/>
      <c r="BV3671" s="4"/>
      <c r="BW3671" s="4"/>
      <c r="BZ3671" s="7"/>
      <c r="CF3671" s="7"/>
      <c r="CG3671" s="14"/>
      <c r="CH3671" s="7"/>
      <c r="CI3671" s="14"/>
      <c r="CJ3671" s="7"/>
      <c r="CK3671" s="14"/>
      <c r="CL3671" s="7"/>
      <c r="CM3671" s="14"/>
    </row>
    <row r="3672" spans="1:91" x14ac:dyDescent="0.3">
      <c r="A3672" s="10">
        <v>151</v>
      </c>
      <c r="B3672" s="36" t="s">
        <v>1176</v>
      </c>
      <c r="E3672" t="s">
        <v>953</v>
      </c>
      <c r="G3672" s="36" t="s">
        <v>9091</v>
      </c>
      <c r="K3672" s="7"/>
      <c r="L3672" s="7" t="s">
        <v>834</v>
      </c>
      <c r="M3672" s="7" t="s">
        <v>603</v>
      </c>
      <c r="N3672" s="4"/>
      <c r="O3672" s="4"/>
      <c r="P3672" s="4"/>
      <c r="Q3672" s="4"/>
      <c r="R3672" s="4"/>
      <c r="S3672" s="4"/>
      <c r="T3672" s="4"/>
      <c r="U3672" s="4"/>
      <c r="V3672" s="4"/>
      <c r="W3672" s="4"/>
      <c r="X3672" s="4"/>
      <c r="Y3672" s="4"/>
      <c r="Z3672" s="4"/>
      <c r="AA3672" s="4"/>
      <c r="AB3672" s="4"/>
      <c r="AC3672" s="4"/>
      <c r="AD3672" s="4"/>
      <c r="AE3672" s="4"/>
      <c r="AF3672" s="4"/>
      <c r="AG3672" s="4"/>
      <c r="AH3672" s="4"/>
      <c r="AI3672" s="4"/>
      <c r="AJ3672" s="4"/>
      <c r="AK3672" s="4"/>
      <c r="AL3672" s="4"/>
      <c r="AM3672" s="4"/>
      <c r="AN3672" s="4"/>
      <c r="AO3672" s="4"/>
      <c r="AP3672" s="4"/>
      <c r="AQ3672" s="4"/>
      <c r="AR3672" s="4"/>
      <c r="AS3672" s="4"/>
      <c r="AT3672" s="4"/>
      <c r="AU3672" s="4"/>
      <c r="AV3672" s="4"/>
      <c r="AW3672" s="4"/>
      <c r="AX3672" s="4"/>
      <c r="AY3672" s="4"/>
      <c r="AZ3672" s="4"/>
      <c r="BA3672" s="4"/>
      <c r="BB3672" s="4"/>
      <c r="BC3672" s="4"/>
      <c r="BD3672" s="4"/>
      <c r="BE3672" s="4"/>
      <c r="BF3672" s="4"/>
      <c r="BG3672" s="4"/>
      <c r="BH3672" s="4"/>
      <c r="BI3672" s="4"/>
      <c r="BJ3672" s="4"/>
      <c r="BK3672" s="4"/>
      <c r="BL3672" s="4"/>
      <c r="BM3672" s="4"/>
      <c r="BN3672" s="4"/>
      <c r="BO3672" s="4"/>
      <c r="BP3672" s="4"/>
      <c r="BQ3672" s="4"/>
      <c r="BR3672" s="4"/>
      <c r="BS3672" s="4"/>
      <c r="BT3672" s="4"/>
      <c r="BU3672" s="4"/>
      <c r="BV3672" s="4"/>
      <c r="BW3672" s="4"/>
      <c r="BZ3672" s="7"/>
      <c r="CF3672" s="7"/>
      <c r="CG3672" s="14"/>
      <c r="CH3672" s="7"/>
      <c r="CI3672" s="14"/>
      <c r="CJ3672" s="7"/>
      <c r="CK3672" s="14"/>
      <c r="CL3672" s="7"/>
      <c r="CM3672" s="14"/>
    </row>
    <row r="3673" spans="1:91" x14ac:dyDescent="0.3">
      <c r="A3673" s="10">
        <v>151</v>
      </c>
      <c r="B3673" s="36" t="s">
        <v>868</v>
      </c>
      <c r="G3673" s="36" t="s">
        <v>9092</v>
      </c>
      <c r="K3673" s="7"/>
      <c r="L3673" s="7" t="s">
        <v>834</v>
      </c>
      <c r="M3673" s="7" t="s">
        <v>621</v>
      </c>
      <c r="N3673" s="4"/>
      <c r="O3673" s="4"/>
      <c r="P3673" s="4"/>
      <c r="Q3673" s="4"/>
      <c r="R3673" s="4"/>
      <c r="S3673" s="4"/>
      <c r="T3673" s="4"/>
      <c r="U3673" s="4"/>
      <c r="V3673" s="4"/>
      <c r="W3673" s="4"/>
      <c r="X3673" s="4"/>
      <c r="Y3673" s="4"/>
      <c r="Z3673" s="4"/>
      <c r="AA3673" s="4"/>
      <c r="AB3673" s="4"/>
      <c r="AC3673" s="4"/>
      <c r="AD3673" s="4"/>
      <c r="AE3673" s="4"/>
      <c r="AF3673" s="4"/>
      <c r="AG3673" s="4"/>
      <c r="AH3673" s="4"/>
      <c r="AI3673" s="4"/>
      <c r="AJ3673" s="4"/>
      <c r="AK3673" s="4"/>
      <c r="AL3673" s="4"/>
      <c r="AM3673" s="4"/>
      <c r="AN3673" s="4"/>
      <c r="AO3673" s="4"/>
      <c r="AP3673" s="4"/>
      <c r="AQ3673" s="4"/>
      <c r="AR3673" s="4"/>
      <c r="AS3673" s="4"/>
      <c r="AT3673" s="4"/>
      <c r="AU3673" s="4"/>
      <c r="AV3673" s="4"/>
      <c r="AW3673" s="4"/>
      <c r="AX3673" s="4"/>
      <c r="AY3673" s="4"/>
      <c r="AZ3673" s="4"/>
      <c r="BA3673" s="4"/>
      <c r="BB3673" s="4"/>
      <c r="BC3673" s="4"/>
      <c r="BD3673" s="4"/>
      <c r="BE3673" s="4"/>
      <c r="BF3673" s="4"/>
      <c r="BG3673" s="4"/>
      <c r="BH3673" s="4"/>
      <c r="BI3673" s="4"/>
      <c r="BJ3673" s="4"/>
      <c r="BK3673" s="4"/>
      <c r="BL3673" s="4"/>
      <c r="BM3673" s="4"/>
      <c r="BN3673" s="4"/>
      <c r="BO3673" s="4"/>
      <c r="BP3673" s="4"/>
      <c r="BQ3673" s="4"/>
      <c r="BR3673" s="4"/>
      <c r="BS3673" s="4"/>
      <c r="BT3673" s="4"/>
      <c r="BU3673" s="4"/>
      <c r="BV3673" s="4"/>
      <c r="BW3673" s="4"/>
      <c r="BZ3673" s="7"/>
      <c r="CF3673" s="7"/>
      <c r="CG3673" s="14"/>
      <c r="CH3673" s="7"/>
      <c r="CI3673" s="14"/>
      <c r="CJ3673" s="7"/>
      <c r="CK3673" s="14"/>
      <c r="CL3673" s="7"/>
      <c r="CM3673" s="14"/>
    </row>
    <row r="3674" spans="1:91" x14ac:dyDescent="0.3">
      <c r="A3674" s="10">
        <v>151</v>
      </c>
      <c r="B3674" s="36" t="s">
        <v>1025</v>
      </c>
      <c r="G3674" s="36" t="s">
        <v>9093</v>
      </c>
      <c r="K3674" s="7"/>
      <c r="L3674" s="7" t="s">
        <v>834</v>
      </c>
      <c r="M3674" s="7" t="s">
        <v>8561</v>
      </c>
      <c r="N3674" s="4"/>
      <c r="O3674" s="4"/>
      <c r="P3674" s="4"/>
      <c r="Q3674" s="4"/>
      <c r="R3674" s="4"/>
      <c r="S3674" s="4"/>
      <c r="T3674" s="4"/>
      <c r="U3674" s="4"/>
      <c r="V3674" s="4"/>
      <c r="W3674" s="4"/>
      <c r="X3674" s="4"/>
      <c r="Y3674" s="4"/>
      <c r="Z3674" s="4"/>
      <c r="AA3674" s="4"/>
      <c r="AB3674" s="4"/>
      <c r="AC3674" s="4"/>
      <c r="AD3674" s="4"/>
      <c r="AE3674" s="4"/>
      <c r="AF3674" s="4"/>
      <c r="AG3674" s="4"/>
      <c r="AH3674" s="4"/>
      <c r="AI3674" s="4"/>
      <c r="AJ3674" s="4"/>
      <c r="AK3674" s="4"/>
      <c r="AL3674" s="4"/>
      <c r="AM3674" s="4"/>
      <c r="AN3674" s="4"/>
      <c r="AO3674" s="4"/>
      <c r="AP3674" s="4"/>
      <c r="AQ3674" s="4"/>
      <c r="AR3674" s="4"/>
      <c r="AS3674" s="4"/>
      <c r="AT3674" s="4"/>
      <c r="AU3674" s="4"/>
      <c r="AV3674" s="4"/>
      <c r="AW3674" s="4"/>
      <c r="AX3674" s="4"/>
      <c r="AY3674" s="4"/>
      <c r="AZ3674" s="4"/>
      <c r="BA3674" s="4"/>
      <c r="BB3674" s="4"/>
      <c r="BC3674" s="4"/>
      <c r="BD3674" s="4"/>
      <c r="BE3674" s="4"/>
      <c r="BF3674" s="4"/>
      <c r="BG3674" s="4"/>
      <c r="BH3674" s="4"/>
      <c r="BI3674" s="4"/>
      <c r="BJ3674" s="4"/>
      <c r="BK3674" s="4"/>
      <c r="BL3674" s="4"/>
      <c r="BM3674" s="4"/>
      <c r="BN3674" s="4"/>
      <c r="BO3674" s="4"/>
      <c r="BP3674" s="4"/>
      <c r="BQ3674" s="4"/>
      <c r="BR3674" s="4"/>
      <c r="BS3674" s="4"/>
      <c r="BT3674" s="4"/>
      <c r="BU3674" s="4"/>
      <c r="BV3674" s="4"/>
      <c r="BW3674" s="4"/>
      <c r="BZ3674" s="7"/>
      <c r="CF3674" s="7"/>
      <c r="CG3674" s="14"/>
      <c r="CH3674" s="7"/>
      <c r="CI3674" s="14"/>
      <c r="CJ3674" s="7"/>
      <c r="CK3674" s="14"/>
      <c r="CL3674" s="7"/>
      <c r="CM3674" s="14"/>
    </row>
    <row r="3675" spans="1:91" x14ac:dyDescent="0.3">
      <c r="A3675" s="10">
        <v>151</v>
      </c>
      <c r="B3675" s="36" t="s">
        <v>1058</v>
      </c>
      <c r="G3675" s="36" t="s">
        <v>9094</v>
      </c>
      <c r="K3675" s="7"/>
      <c r="L3675" s="7" t="s">
        <v>834</v>
      </c>
      <c r="M3675" s="7" t="s">
        <v>636</v>
      </c>
      <c r="N3675" s="4"/>
      <c r="O3675" s="4"/>
      <c r="P3675" s="4"/>
      <c r="Q3675" s="4"/>
      <c r="R3675" s="4"/>
      <c r="S3675" s="4"/>
      <c r="T3675" s="4"/>
      <c r="U3675" s="4"/>
      <c r="V3675" s="4"/>
      <c r="W3675" s="4"/>
      <c r="X3675" s="4"/>
      <c r="Y3675" s="4"/>
      <c r="Z3675" s="4"/>
      <c r="AA3675" s="4"/>
      <c r="AB3675" s="4"/>
      <c r="AC3675" s="4"/>
      <c r="AD3675" s="4"/>
      <c r="AE3675" s="4"/>
      <c r="AF3675" s="4"/>
      <c r="AG3675" s="4"/>
      <c r="AH3675" s="4"/>
      <c r="AI3675" s="4"/>
      <c r="AJ3675" s="4"/>
      <c r="AK3675" s="4"/>
      <c r="AL3675" s="4"/>
      <c r="AM3675" s="4"/>
      <c r="AN3675" s="4"/>
      <c r="AO3675" s="4"/>
      <c r="AP3675" s="4"/>
      <c r="AQ3675" s="4"/>
      <c r="AR3675" s="4"/>
      <c r="AS3675" s="4"/>
      <c r="AT3675" s="4"/>
      <c r="AU3675" s="4"/>
      <c r="AV3675" s="4"/>
      <c r="AW3675" s="4"/>
      <c r="AX3675" s="4"/>
      <c r="AY3675" s="4"/>
      <c r="AZ3675" s="4"/>
      <c r="BA3675" s="4"/>
      <c r="BB3675" s="4"/>
      <c r="BC3675" s="4"/>
      <c r="BD3675" s="4"/>
      <c r="BE3675" s="4"/>
      <c r="BF3675" s="4"/>
      <c r="BG3675" s="4"/>
      <c r="BH3675" s="4"/>
      <c r="BI3675" s="4"/>
      <c r="BJ3675" s="4"/>
      <c r="BK3675" s="4"/>
      <c r="BL3675" s="4"/>
      <c r="BM3675" s="4"/>
      <c r="BN3675" s="4"/>
      <c r="BO3675" s="4"/>
      <c r="BP3675" s="4"/>
      <c r="BQ3675" s="4"/>
      <c r="BR3675" s="4"/>
      <c r="BS3675" s="4"/>
      <c r="BT3675" s="4"/>
      <c r="BU3675" s="4"/>
      <c r="BV3675" s="4"/>
      <c r="BW3675" s="4"/>
      <c r="BZ3675" s="7"/>
      <c r="CF3675" s="7"/>
      <c r="CG3675" s="14"/>
      <c r="CH3675" s="7"/>
      <c r="CI3675" s="14"/>
      <c r="CJ3675" s="7"/>
      <c r="CK3675" s="14"/>
      <c r="CL3675" s="7"/>
      <c r="CM3675" s="14"/>
    </row>
    <row r="3676" spans="1:91" x14ac:dyDescent="0.3">
      <c r="A3676" s="10">
        <v>151</v>
      </c>
      <c r="B3676" s="36" t="s">
        <v>868</v>
      </c>
      <c r="G3676" s="36" t="s">
        <v>9095</v>
      </c>
      <c r="K3676" s="7"/>
      <c r="L3676" s="7" t="s">
        <v>834</v>
      </c>
      <c r="M3676" s="7" t="s">
        <v>618</v>
      </c>
      <c r="N3676" s="4"/>
      <c r="O3676" s="4"/>
      <c r="P3676" s="4"/>
      <c r="Q3676" s="4"/>
      <c r="R3676" s="4"/>
      <c r="S3676" s="4"/>
      <c r="T3676" s="4"/>
      <c r="U3676" s="4"/>
      <c r="V3676" s="4"/>
      <c r="W3676" s="4"/>
      <c r="X3676" s="4"/>
      <c r="Y3676" s="4"/>
      <c r="Z3676" s="4"/>
      <c r="AA3676" s="4"/>
      <c r="AB3676" s="4"/>
      <c r="AC3676" s="4"/>
      <c r="AD3676" s="4"/>
      <c r="AE3676" s="4"/>
      <c r="AF3676" s="4"/>
      <c r="AG3676" s="4"/>
      <c r="AH3676" s="4"/>
      <c r="AI3676" s="4"/>
      <c r="AJ3676" s="4"/>
      <c r="AK3676" s="4"/>
      <c r="AL3676" s="4"/>
      <c r="AM3676" s="4"/>
      <c r="AN3676" s="4"/>
      <c r="AO3676" s="4"/>
      <c r="AP3676" s="4"/>
      <c r="AQ3676" s="4"/>
      <c r="AR3676" s="4"/>
      <c r="AS3676" s="4"/>
      <c r="AT3676" s="4"/>
      <c r="AU3676" s="4"/>
      <c r="AV3676" s="4"/>
      <c r="AW3676" s="4"/>
      <c r="AX3676" s="4"/>
      <c r="AY3676" s="4"/>
      <c r="AZ3676" s="4"/>
      <c r="BA3676" s="4"/>
      <c r="BB3676" s="4"/>
      <c r="BC3676" s="4"/>
      <c r="BD3676" s="4"/>
      <c r="BE3676" s="4"/>
      <c r="BF3676" s="4"/>
      <c r="BG3676" s="4"/>
      <c r="BH3676" s="4"/>
      <c r="BI3676" s="4"/>
      <c r="BJ3676" s="4"/>
      <c r="BK3676" s="4"/>
      <c r="BL3676" s="4"/>
      <c r="BM3676" s="4"/>
      <c r="BN3676" s="4"/>
      <c r="BO3676" s="4"/>
      <c r="BP3676" s="4"/>
      <c r="BQ3676" s="4"/>
      <c r="BR3676" s="4"/>
      <c r="BS3676" s="4"/>
      <c r="BT3676" s="4"/>
      <c r="BU3676" s="4"/>
      <c r="BV3676" s="4"/>
      <c r="BW3676" s="4"/>
      <c r="BZ3676" s="7"/>
      <c r="CF3676" s="7"/>
      <c r="CG3676" s="14"/>
      <c r="CH3676" s="7"/>
      <c r="CI3676" s="14"/>
      <c r="CJ3676" s="7"/>
      <c r="CK3676" s="14"/>
      <c r="CL3676" s="7"/>
      <c r="CM3676" s="14"/>
    </row>
    <row r="3677" spans="1:91" x14ac:dyDescent="0.3">
      <c r="A3677" s="10">
        <v>151</v>
      </c>
      <c r="B3677" s="36" t="s">
        <v>863</v>
      </c>
      <c r="G3677" s="36" t="s">
        <v>9096</v>
      </c>
      <c r="K3677" s="7"/>
      <c r="L3677" s="7" t="s">
        <v>834</v>
      </c>
      <c r="M3677" s="7" t="s">
        <v>5184</v>
      </c>
      <c r="N3677" s="4"/>
      <c r="O3677" s="4"/>
      <c r="P3677" s="4"/>
      <c r="Q3677" s="4"/>
      <c r="R3677" s="4"/>
      <c r="S3677" s="4"/>
      <c r="T3677" s="4"/>
      <c r="U3677" s="4"/>
      <c r="V3677" s="4"/>
      <c r="W3677" s="4"/>
      <c r="X3677" s="4"/>
      <c r="Y3677" s="4"/>
      <c r="Z3677" s="4"/>
      <c r="AA3677" s="4"/>
      <c r="AB3677" s="4"/>
      <c r="AC3677" s="4"/>
      <c r="AD3677" s="4"/>
      <c r="AE3677" s="4"/>
      <c r="AF3677" s="4"/>
      <c r="AG3677" s="4"/>
      <c r="AH3677" s="4"/>
      <c r="AI3677" s="4"/>
      <c r="AJ3677" s="4"/>
      <c r="AK3677" s="4"/>
      <c r="AL3677" s="4"/>
      <c r="AM3677" s="4"/>
      <c r="AN3677" s="4"/>
      <c r="AO3677" s="4"/>
      <c r="AP3677" s="4"/>
      <c r="AQ3677" s="4"/>
      <c r="AR3677" s="4"/>
      <c r="AS3677" s="4"/>
      <c r="AT3677" s="4"/>
      <c r="AU3677" s="4"/>
      <c r="AV3677" s="4"/>
      <c r="AW3677" s="4"/>
      <c r="AX3677" s="4"/>
      <c r="AY3677" s="4"/>
      <c r="AZ3677" s="4"/>
      <c r="BA3677" s="4"/>
      <c r="BB3677" s="4"/>
      <c r="BC3677" s="4"/>
      <c r="BD3677" s="4"/>
      <c r="BE3677" s="4"/>
      <c r="BF3677" s="4"/>
      <c r="BG3677" s="4"/>
      <c r="BH3677" s="4"/>
      <c r="BI3677" s="4"/>
      <c r="BJ3677" s="4"/>
      <c r="BK3677" s="4"/>
      <c r="BL3677" s="4"/>
      <c r="BM3677" s="4"/>
      <c r="BN3677" s="4"/>
      <c r="BO3677" s="4"/>
      <c r="BP3677" s="4"/>
      <c r="BQ3677" s="4"/>
      <c r="BR3677" s="4"/>
      <c r="BS3677" s="4"/>
      <c r="BT3677" s="4"/>
      <c r="BU3677" s="4"/>
      <c r="BV3677" s="4"/>
      <c r="BW3677" s="4"/>
      <c r="BZ3677" s="7"/>
      <c r="CF3677" s="7"/>
      <c r="CG3677" s="14"/>
      <c r="CH3677" s="7"/>
      <c r="CI3677" s="14"/>
      <c r="CJ3677" s="7"/>
      <c r="CK3677" s="14"/>
      <c r="CL3677" s="7"/>
      <c r="CM3677" s="14"/>
    </row>
    <row r="3678" spans="1:91" x14ac:dyDescent="0.3">
      <c r="A3678" s="10">
        <v>151</v>
      </c>
      <c r="B3678" s="36" t="s">
        <v>907</v>
      </c>
      <c r="G3678" s="36" t="s">
        <v>9097</v>
      </c>
      <c r="K3678" s="7"/>
      <c r="L3678" s="7" t="s">
        <v>834</v>
      </c>
      <c r="M3678" s="7" t="s">
        <v>8561</v>
      </c>
      <c r="N3678" s="4"/>
      <c r="O3678" s="4"/>
      <c r="P3678" s="4"/>
      <c r="Q3678" s="4"/>
      <c r="R3678" s="4"/>
      <c r="S3678" s="4"/>
      <c r="T3678" s="4"/>
      <c r="U3678" s="4"/>
      <c r="V3678" s="4"/>
      <c r="W3678" s="4"/>
      <c r="X3678" s="4"/>
      <c r="Y3678" s="4"/>
      <c r="Z3678" s="4"/>
      <c r="AA3678" s="4"/>
      <c r="AB3678" s="4"/>
      <c r="AC3678" s="4"/>
      <c r="AD3678" s="4"/>
      <c r="AE3678" s="4"/>
      <c r="AF3678" s="4"/>
      <c r="AG3678" s="4"/>
      <c r="AH3678" s="4"/>
      <c r="AI3678" s="4"/>
      <c r="AJ3678" s="4"/>
      <c r="AK3678" s="4"/>
      <c r="AL3678" s="4"/>
      <c r="AM3678" s="4"/>
      <c r="AN3678" s="4"/>
      <c r="AO3678" s="4"/>
      <c r="AP3678" s="4"/>
      <c r="AQ3678" s="4"/>
      <c r="AR3678" s="4"/>
      <c r="AS3678" s="4"/>
      <c r="AT3678" s="4"/>
      <c r="AU3678" s="4"/>
      <c r="AV3678" s="4"/>
      <c r="AW3678" s="4"/>
      <c r="AX3678" s="4"/>
      <c r="AY3678" s="4"/>
      <c r="AZ3678" s="4"/>
      <c r="BA3678" s="4"/>
      <c r="BB3678" s="4"/>
      <c r="BC3678" s="4"/>
      <c r="BD3678" s="4"/>
      <c r="BE3678" s="4"/>
      <c r="BF3678" s="4"/>
      <c r="BG3678" s="4"/>
      <c r="BH3678" s="4"/>
      <c r="BI3678" s="4"/>
      <c r="BJ3678" s="4"/>
      <c r="BK3678" s="4"/>
      <c r="BL3678" s="4"/>
      <c r="BM3678" s="4"/>
      <c r="BN3678" s="4"/>
      <c r="BO3678" s="4"/>
      <c r="BP3678" s="4"/>
      <c r="BQ3678" s="4"/>
      <c r="BR3678" s="4"/>
      <c r="BS3678" s="4"/>
      <c r="BT3678" s="4"/>
      <c r="BU3678" s="4"/>
      <c r="BV3678" s="4"/>
      <c r="BW3678" s="4"/>
      <c r="BZ3678" s="7"/>
      <c r="CF3678" s="7"/>
      <c r="CG3678" s="14"/>
      <c r="CH3678" s="7"/>
      <c r="CI3678" s="14"/>
      <c r="CJ3678" s="7"/>
      <c r="CK3678" s="14"/>
      <c r="CL3678" s="7"/>
      <c r="CM3678" s="14"/>
    </row>
    <row r="3679" spans="1:91" x14ac:dyDescent="0.3">
      <c r="A3679" s="10">
        <v>151</v>
      </c>
      <c r="B3679" s="36" t="s">
        <v>907</v>
      </c>
      <c r="G3679" s="36" t="s">
        <v>9098</v>
      </c>
      <c r="K3679" s="7"/>
      <c r="L3679" s="7" t="s">
        <v>834</v>
      </c>
      <c r="M3679" s="7" t="s">
        <v>8561</v>
      </c>
      <c r="N3679" s="4"/>
      <c r="O3679" s="4"/>
      <c r="P3679" s="4"/>
      <c r="Q3679" s="4"/>
      <c r="R3679" s="4"/>
      <c r="S3679" s="4"/>
      <c r="T3679" s="4"/>
      <c r="U3679" s="4"/>
      <c r="V3679" s="4"/>
      <c r="W3679" s="4"/>
      <c r="X3679" s="4"/>
      <c r="Y3679" s="4"/>
      <c r="Z3679" s="4"/>
      <c r="AA3679" s="4"/>
      <c r="AB3679" s="4"/>
      <c r="AC3679" s="4"/>
      <c r="AD3679" s="4"/>
      <c r="AE3679" s="4"/>
      <c r="AF3679" s="4"/>
      <c r="AG3679" s="4"/>
      <c r="AH3679" s="4"/>
      <c r="AI3679" s="4"/>
      <c r="AJ3679" s="4"/>
      <c r="AK3679" s="4"/>
      <c r="AL3679" s="4"/>
      <c r="AM3679" s="4"/>
      <c r="AN3679" s="4"/>
      <c r="AO3679" s="4"/>
      <c r="AP3679" s="4"/>
      <c r="AQ3679" s="4"/>
      <c r="AR3679" s="4"/>
      <c r="AS3679" s="4"/>
      <c r="AT3679" s="4"/>
      <c r="AU3679" s="4"/>
      <c r="AV3679" s="4"/>
      <c r="AW3679" s="4"/>
      <c r="AX3679" s="4"/>
      <c r="AY3679" s="4"/>
      <c r="AZ3679" s="4"/>
      <c r="BA3679" s="4"/>
      <c r="BB3679" s="4"/>
      <c r="BC3679" s="4"/>
      <c r="BD3679" s="4"/>
      <c r="BE3679" s="4"/>
      <c r="BF3679" s="4"/>
      <c r="BG3679" s="4"/>
      <c r="BH3679" s="4"/>
      <c r="BI3679" s="4"/>
      <c r="BJ3679" s="4"/>
      <c r="BK3679" s="4"/>
      <c r="BL3679" s="4"/>
      <c r="BM3679" s="4"/>
      <c r="BN3679" s="4"/>
      <c r="BO3679" s="4"/>
      <c r="BP3679" s="4"/>
      <c r="BQ3679" s="4"/>
      <c r="BR3679" s="4"/>
      <c r="BS3679" s="4"/>
      <c r="BT3679" s="4"/>
      <c r="BU3679" s="4"/>
      <c r="BV3679" s="4"/>
      <c r="BW3679" s="4"/>
      <c r="BZ3679" s="7"/>
      <c r="CF3679" s="7"/>
      <c r="CG3679" s="14"/>
      <c r="CH3679" s="7"/>
      <c r="CI3679" s="14"/>
      <c r="CJ3679" s="7"/>
      <c r="CK3679" s="14"/>
      <c r="CL3679" s="7"/>
      <c r="CM3679" s="14"/>
    </row>
    <row r="3680" spans="1:91" x14ac:dyDescent="0.3">
      <c r="A3680" s="10">
        <v>151</v>
      </c>
      <c r="B3680" s="36" t="s">
        <v>863</v>
      </c>
      <c r="G3680" s="36" t="s">
        <v>9099</v>
      </c>
      <c r="K3680" s="7"/>
      <c r="L3680" s="7" t="s">
        <v>834</v>
      </c>
      <c r="M3680" s="7" t="s">
        <v>618</v>
      </c>
      <c r="N3680" s="4"/>
      <c r="O3680" s="4"/>
      <c r="P3680" s="4"/>
      <c r="Q3680" s="4"/>
      <c r="R3680" s="4"/>
      <c r="S3680" s="4"/>
      <c r="T3680" s="4"/>
      <c r="U3680" s="4"/>
      <c r="V3680" s="4"/>
      <c r="W3680" s="4"/>
      <c r="X3680" s="4"/>
      <c r="Y3680" s="4"/>
      <c r="Z3680" s="4"/>
      <c r="AA3680" s="4"/>
      <c r="AB3680" s="4"/>
      <c r="AC3680" s="4"/>
      <c r="AD3680" s="4"/>
      <c r="AE3680" s="4"/>
      <c r="AF3680" s="4"/>
      <c r="AG3680" s="4"/>
      <c r="AH3680" s="4"/>
      <c r="AI3680" s="4"/>
      <c r="AJ3680" s="4"/>
      <c r="AK3680" s="4"/>
      <c r="AL3680" s="4"/>
      <c r="AM3680" s="4"/>
      <c r="AN3680" s="4"/>
      <c r="AO3680" s="4"/>
      <c r="AP3680" s="4"/>
      <c r="AQ3680" s="4"/>
      <c r="AR3680" s="4"/>
      <c r="AS3680" s="4"/>
      <c r="AT3680" s="4"/>
      <c r="AU3680" s="4"/>
      <c r="AV3680" s="4"/>
      <c r="AW3680" s="4"/>
      <c r="AX3680" s="4"/>
      <c r="AY3680" s="4"/>
      <c r="AZ3680" s="4"/>
      <c r="BA3680" s="4"/>
      <c r="BB3680" s="4"/>
      <c r="BC3680" s="4"/>
      <c r="BD3680" s="4"/>
      <c r="BE3680" s="4"/>
      <c r="BF3680" s="4"/>
      <c r="BG3680" s="4"/>
      <c r="BH3680" s="4"/>
      <c r="BI3680" s="4"/>
      <c r="BJ3680" s="4"/>
      <c r="BK3680" s="4"/>
      <c r="BL3680" s="4"/>
      <c r="BM3680" s="4"/>
      <c r="BN3680" s="4"/>
      <c r="BO3680" s="4"/>
      <c r="BP3680" s="4"/>
      <c r="BQ3680" s="4"/>
      <c r="BR3680" s="4"/>
      <c r="BS3680" s="4"/>
      <c r="BT3680" s="4"/>
      <c r="BU3680" s="4"/>
      <c r="BV3680" s="4"/>
      <c r="BW3680" s="4"/>
      <c r="BZ3680" s="7"/>
      <c r="CF3680" s="7"/>
      <c r="CG3680" s="14"/>
      <c r="CH3680" s="7"/>
      <c r="CI3680" s="14"/>
      <c r="CJ3680" s="7"/>
      <c r="CK3680" s="14"/>
      <c r="CL3680" s="7"/>
      <c r="CM3680" s="14"/>
    </row>
    <row r="3681" spans="1:91" x14ac:dyDescent="0.3">
      <c r="A3681" s="10">
        <v>151</v>
      </c>
      <c r="B3681" s="36" t="s">
        <v>1058</v>
      </c>
      <c r="G3681" s="36" t="s">
        <v>9100</v>
      </c>
      <c r="K3681" s="7"/>
      <c r="L3681" s="7" t="s">
        <v>834</v>
      </c>
      <c r="M3681" s="7" t="s">
        <v>669</v>
      </c>
      <c r="N3681" s="4"/>
      <c r="O3681" s="4"/>
      <c r="P3681" s="4"/>
      <c r="Q3681" s="4"/>
      <c r="R3681" s="4"/>
      <c r="S3681" s="4"/>
      <c r="T3681" s="4"/>
      <c r="U3681" s="4"/>
      <c r="V3681" s="4"/>
      <c r="W3681" s="4"/>
      <c r="X3681" s="4"/>
      <c r="Y3681" s="4"/>
      <c r="Z3681" s="4"/>
      <c r="AA3681" s="4"/>
      <c r="AB3681" s="4"/>
      <c r="AC3681" s="4"/>
      <c r="AD3681" s="4"/>
      <c r="AE3681" s="4"/>
      <c r="AF3681" s="4"/>
      <c r="AG3681" s="4"/>
      <c r="AH3681" s="4"/>
      <c r="AI3681" s="4"/>
      <c r="AJ3681" s="4"/>
      <c r="AK3681" s="4"/>
      <c r="AL3681" s="4"/>
      <c r="AM3681" s="4"/>
      <c r="AN3681" s="4"/>
      <c r="AO3681" s="4"/>
      <c r="AP3681" s="4"/>
      <c r="AQ3681" s="4"/>
      <c r="AR3681" s="4"/>
      <c r="AS3681" s="4"/>
      <c r="AT3681" s="4"/>
      <c r="AU3681" s="4"/>
      <c r="AV3681" s="4"/>
      <c r="AW3681" s="4"/>
      <c r="AX3681" s="4"/>
      <c r="AY3681" s="4"/>
      <c r="AZ3681" s="4"/>
      <c r="BA3681" s="4"/>
      <c r="BB3681" s="4"/>
      <c r="BC3681" s="4"/>
      <c r="BD3681" s="4"/>
      <c r="BE3681" s="4"/>
      <c r="BF3681" s="4"/>
      <c r="BG3681" s="4"/>
      <c r="BH3681" s="4"/>
      <c r="BI3681" s="4"/>
      <c r="BJ3681" s="4"/>
      <c r="BK3681" s="4"/>
      <c r="BL3681" s="4"/>
      <c r="BM3681" s="4"/>
      <c r="BN3681" s="4"/>
      <c r="BO3681" s="4"/>
      <c r="BP3681" s="4"/>
      <c r="BQ3681" s="4"/>
      <c r="BR3681" s="4"/>
      <c r="BS3681" s="4"/>
      <c r="BT3681" s="4"/>
      <c r="BU3681" s="4"/>
      <c r="BV3681" s="4"/>
      <c r="BW3681" s="4"/>
      <c r="BZ3681" s="7"/>
      <c r="CF3681" s="7"/>
      <c r="CG3681" s="14"/>
      <c r="CH3681" s="7"/>
      <c r="CI3681" s="14"/>
      <c r="CJ3681" s="7"/>
      <c r="CK3681" s="14"/>
      <c r="CL3681" s="7"/>
      <c r="CM3681" s="14"/>
    </row>
    <row r="3682" spans="1:91" x14ac:dyDescent="0.3">
      <c r="A3682" s="10">
        <v>151</v>
      </c>
      <c r="B3682" s="36" t="s">
        <v>886</v>
      </c>
      <c r="G3682" s="36" t="s">
        <v>9101</v>
      </c>
      <c r="K3682" s="7"/>
      <c r="L3682" s="7" t="s">
        <v>834</v>
      </c>
      <c r="M3682" s="7" t="s">
        <v>8561</v>
      </c>
      <c r="N3682" s="4"/>
      <c r="O3682" s="4"/>
      <c r="P3682" s="4"/>
      <c r="Q3682" s="4"/>
      <c r="R3682" s="4"/>
      <c r="S3682" s="4"/>
      <c r="T3682" s="4"/>
      <c r="U3682" s="4"/>
      <c r="V3682" s="4"/>
      <c r="W3682" s="4"/>
      <c r="X3682" s="4"/>
      <c r="Y3682" s="4"/>
      <c r="Z3682" s="4"/>
      <c r="AA3682" s="4"/>
      <c r="AB3682" s="4"/>
      <c r="AC3682" s="4"/>
      <c r="AD3682" s="4"/>
      <c r="AE3682" s="4"/>
      <c r="AF3682" s="4"/>
      <c r="AG3682" s="4"/>
      <c r="AH3682" s="4"/>
      <c r="AI3682" s="4"/>
      <c r="AJ3682" s="4"/>
      <c r="AK3682" s="4"/>
      <c r="AL3682" s="4"/>
      <c r="AM3682" s="4"/>
      <c r="AN3682" s="4"/>
      <c r="AO3682" s="4"/>
      <c r="AP3682" s="4"/>
      <c r="AQ3682" s="4"/>
      <c r="AR3682" s="4"/>
      <c r="AS3682" s="4"/>
      <c r="AT3682" s="4"/>
      <c r="AU3682" s="4"/>
      <c r="AV3682" s="4"/>
      <c r="AW3682" s="4"/>
      <c r="AX3682" s="4"/>
      <c r="AY3682" s="4"/>
      <c r="AZ3682" s="4"/>
      <c r="BA3682" s="4"/>
      <c r="BB3682" s="4"/>
      <c r="BC3682" s="4"/>
      <c r="BD3682" s="4"/>
      <c r="BE3682" s="4"/>
      <c r="BF3682" s="4"/>
      <c r="BG3682" s="4"/>
      <c r="BH3682" s="4"/>
      <c r="BI3682" s="4"/>
      <c r="BJ3682" s="4"/>
      <c r="BK3682" s="4"/>
      <c r="BL3682" s="4"/>
      <c r="BM3682" s="4"/>
      <c r="BN3682" s="4"/>
      <c r="BO3682" s="4"/>
      <c r="BP3682" s="4"/>
      <c r="BQ3682" s="4"/>
      <c r="BR3682" s="4"/>
      <c r="BS3682" s="4"/>
      <c r="BT3682" s="4"/>
      <c r="BU3682" s="4"/>
      <c r="BV3682" s="4"/>
      <c r="BW3682" s="4"/>
      <c r="BZ3682" s="7"/>
      <c r="CF3682" s="7"/>
      <c r="CG3682" s="14"/>
      <c r="CH3682" s="7"/>
      <c r="CI3682" s="14"/>
      <c r="CJ3682" s="7"/>
      <c r="CK3682" s="14"/>
      <c r="CL3682" s="7"/>
      <c r="CM3682" s="14"/>
    </row>
    <row r="3683" spans="1:91" x14ac:dyDescent="0.3">
      <c r="A3683" s="10">
        <v>151</v>
      </c>
      <c r="B3683" s="36" t="s">
        <v>886</v>
      </c>
      <c r="G3683" s="36" t="s">
        <v>9102</v>
      </c>
      <c r="K3683" s="7"/>
      <c r="L3683" s="7" t="s">
        <v>834</v>
      </c>
      <c r="M3683" s="7" t="s">
        <v>8561</v>
      </c>
      <c r="N3683" s="4"/>
      <c r="O3683" s="4"/>
      <c r="P3683" s="4"/>
      <c r="Q3683" s="4"/>
      <c r="R3683" s="4"/>
      <c r="S3683" s="4"/>
      <c r="T3683" s="4"/>
      <c r="U3683" s="4"/>
      <c r="V3683" s="4"/>
      <c r="W3683" s="4"/>
      <c r="X3683" s="4"/>
      <c r="Y3683" s="4"/>
      <c r="Z3683" s="4"/>
      <c r="AA3683" s="4"/>
      <c r="AB3683" s="4"/>
      <c r="AC3683" s="4"/>
      <c r="AD3683" s="4"/>
      <c r="AE3683" s="4"/>
      <c r="AF3683" s="4"/>
      <c r="AG3683" s="4"/>
      <c r="AH3683" s="4"/>
      <c r="AI3683" s="4"/>
      <c r="AJ3683" s="4"/>
      <c r="AK3683" s="4"/>
      <c r="AL3683" s="4"/>
      <c r="AM3683" s="4"/>
      <c r="AN3683" s="4"/>
      <c r="AO3683" s="4"/>
      <c r="AP3683" s="4"/>
      <c r="AQ3683" s="4"/>
      <c r="AR3683" s="4"/>
      <c r="AS3683" s="4"/>
      <c r="AT3683" s="4"/>
      <c r="AU3683" s="4"/>
      <c r="AV3683" s="4"/>
      <c r="AW3683" s="4"/>
      <c r="AX3683" s="4"/>
      <c r="AY3683" s="4"/>
      <c r="AZ3683" s="4"/>
      <c r="BA3683" s="4"/>
      <c r="BB3683" s="4"/>
      <c r="BC3683" s="4"/>
      <c r="BD3683" s="4"/>
      <c r="BE3683" s="4"/>
      <c r="BF3683" s="4"/>
      <c r="BG3683" s="4"/>
      <c r="BH3683" s="4"/>
      <c r="BI3683" s="4"/>
      <c r="BJ3683" s="4"/>
      <c r="BK3683" s="4"/>
      <c r="BL3683" s="4"/>
      <c r="BM3683" s="4"/>
      <c r="BN3683" s="4"/>
      <c r="BO3683" s="4"/>
      <c r="BP3683" s="4"/>
      <c r="BQ3683" s="4"/>
      <c r="BR3683" s="4"/>
      <c r="BS3683" s="4"/>
      <c r="BT3683" s="4"/>
      <c r="BU3683" s="4"/>
      <c r="BV3683" s="4"/>
      <c r="BW3683" s="4"/>
      <c r="BZ3683" s="7"/>
      <c r="CF3683" s="7"/>
      <c r="CG3683" s="14"/>
      <c r="CH3683" s="7"/>
      <c r="CI3683" s="14"/>
      <c r="CJ3683" s="7"/>
      <c r="CK3683" s="14"/>
      <c r="CL3683" s="7"/>
      <c r="CM3683" s="14"/>
    </row>
    <row r="3684" spans="1:91" x14ac:dyDescent="0.3">
      <c r="A3684" s="10">
        <v>151</v>
      </c>
      <c r="B3684" s="36" t="s">
        <v>886</v>
      </c>
      <c r="G3684" s="36" t="s">
        <v>9103</v>
      </c>
      <c r="K3684" s="7"/>
      <c r="L3684" s="7" t="s">
        <v>834</v>
      </c>
      <c r="M3684" s="7" t="s">
        <v>8561</v>
      </c>
      <c r="N3684" s="4"/>
      <c r="O3684" s="4"/>
      <c r="P3684" s="4"/>
      <c r="Q3684" s="4"/>
      <c r="R3684" s="4"/>
      <c r="S3684" s="4"/>
      <c r="T3684" s="4"/>
      <c r="U3684" s="4"/>
      <c r="V3684" s="4"/>
      <c r="W3684" s="4"/>
      <c r="X3684" s="4"/>
      <c r="Y3684" s="4"/>
      <c r="Z3684" s="4"/>
      <c r="AA3684" s="4"/>
      <c r="AB3684" s="4"/>
      <c r="AC3684" s="4"/>
      <c r="AD3684" s="4"/>
      <c r="AE3684" s="4"/>
      <c r="AF3684" s="4"/>
      <c r="AG3684" s="4"/>
      <c r="AH3684" s="4"/>
      <c r="AI3684" s="4"/>
      <c r="AJ3684" s="4"/>
      <c r="AK3684" s="4"/>
      <c r="AL3684" s="4"/>
      <c r="AM3684" s="4"/>
      <c r="AN3684" s="4"/>
      <c r="AO3684" s="4"/>
      <c r="AP3684" s="4"/>
      <c r="AQ3684" s="4"/>
      <c r="AR3684" s="4"/>
      <c r="AS3684" s="4"/>
      <c r="AT3684" s="4"/>
      <c r="AU3684" s="4"/>
      <c r="AV3684" s="4"/>
      <c r="AW3684" s="4"/>
      <c r="AX3684" s="4"/>
      <c r="AY3684" s="4"/>
      <c r="AZ3684" s="4"/>
      <c r="BA3684" s="4"/>
      <c r="BB3684" s="4"/>
      <c r="BC3684" s="4"/>
      <c r="BD3684" s="4"/>
      <c r="BE3684" s="4"/>
      <c r="BF3684" s="4"/>
      <c r="BG3684" s="4"/>
      <c r="BH3684" s="4"/>
      <c r="BI3684" s="4"/>
      <c r="BJ3684" s="4"/>
      <c r="BK3684" s="4"/>
      <c r="BL3684" s="4"/>
      <c r="BM3684" s="4"/>
      <c r="BN3684" s="4"/>
      <c r="BO3684" s="4"/>
      <c r="BP3684" s="4"/>
      <c r="BQ3684" s="4"/>
      <c r="BR3684" s="4"/>
      <c r="BS3684" s="4"/>
      <c r="BT3684" s="4"/>
      <c r="BU3684" s="4"/>
      <c r="BV3684" s="4"/>
      <c r="BW3684" s="4"/>
      <c r="BZ3684" s="7"/>
      <c r="CF3684" s="7"/>
      <c r="CG3684" s="14"/>
      <c r="CH3684" s="7"/>
      <c r="CI3684" s="14"/>
      <c r="CJ3684" s="7"/>
      <c r="CK3684" s="14"/>
      <c r="CL3684" s="7"/>
      <c r="CM3684" s="14"/>
    </row>
    <row r="3685" spans="1:91" x14ac:dyDescent="0.3">
      <c r="A3685" s="10">
        <v>151</v>
      </c>
      <c r="B3685" s="36" t="s">
        <v>1058</v>
      </c>
      <c r="G3685" s="36" t="s">
        <v>9104</v>
      </c>
      <c r="K3685" s="7"/>
      <c r="L3685" s="7" t="s">
        <v>834</v>
      </c>
      <c r="M3685" s="7" t="s">
        <v>624</v>
      </c>
      <c r="N3685" s="4"/>
      <c r="O3685" s="4"/>
      <c r="P3685" s="4"/>
      <c r="Q3685" s="4"/>
      <c r="R3685" s="4"/>
      <c r="S3685" s="4"/>
      <c r="T3685" s="4"/>
      <c r="U3685" s="4"/>
      <c r="V3685" s="4"/>
      <c r="W3685" s="4"/>
      <c r="X3685" s="4"/>
      <c r="Y3685" s="4"/>
      <c r="Z3685" s="4"/>
      <c r="AA3685" s="4"/>
      <c r="AB3685" s="4"/>
      <c r="AC3685" s="4"/>
      <c r="AD3685" s="4"/>
      <c r="AE3685" s="4"/>
      <c r="AF3685" s="4"/>
      <c r="AG3685" s="4"/>
      <c r="AH3685" s="4"/>
      <c r="AI3685" s="4"/>
      <c r="AJ3685" s="4"/>
      <c r="AK3685" s="4"/>
      <c r="AL3685" s="4"/>
      <c r="AM3685" s="4"/>
      <c r="AN3685" s="4"/>
      <c r="AO3685" s="4"/>
      <c r="AP3685" s="4"/>
      <c r="AQ3685" s="4"/>
      <c r="AR3685" s="4"/>
      <c r="AS3685" s="4"/>
      <c r="AT3685" s="4"/>
      <c r="AU3685" s="4"/>
      <c r="AV3685" s="4"/>
      <c r="AW3685" s="4"/>
      <c r="AX3685" s="4"/>
      <c r="AY3685" s="4"/>
      <c r="AZ3685" s="4"/>
      <c r="BA3685" s="4"/>
      <c r="BB3685" s="4"/>
      <c r="BC3685" s="4"/>
      <c r="BD3685" s="4"/>
      <c r="BE3685" s="4"/>
      <c r="BF3685" s="4"/>
      <c r="BG3685" s="4"/>
      <c r="BH3685" s="4"/>
      <c r="BI3685" s="4"/>
      <c r="BJ3685" s="4"/>
      <c r="BK3685" s="4"/>
      <c r="BL3685" s="4"/>
      <c r="BM3685" s="4"/>
      <c r="BN3685" s="4"/>
      <c r="BO3685" s="4"/>
      <c r="BP3685" s="4"/>
      <c r="BQ3685" s="4"/>
      <c r="BR3685" s="4"/>
      <c r="BS3685" s="4"/>
      <c r="BT3685" s="4"/>
      <c r="BU3685" s="4"/>
      <c r="BV3685" s="4"/>
      <c r="BW3685" s="4"/>
      <c r="BZ3685" s="7"/>
      <c r="CF3685" s="7"/>
      <c r="CG3685" s="14"/>
      <c r="CH3685" s="7"/>
      <c r="CI3685" s="14"/>
      <c r="CJ3685" s="7"/>
      <c r="CK3685" s="14"/>
      <c r="CL3685" s="7"/>
      <c r="CM3685" s="14"/>
    </row>
    <row r="3686" spans="1:91" x14ac:dyDescent="0.3">
      <c r="A3686" s="10">
        <v>151</v>
      </c>
      <c r="B3686" s="36" t="s">
        <v>1058</v>
      </c>
      <c r="G3686" s="36" t="s">
        <v>9105</v>
      </c>
      <c r="K3686" s="7"/>
      <c r="L3686" s="7" t="s">
        <v>834</v>
      </c>
      <c r="M3686" s="7" t="s">
        <v>669</v>
      </c>
      <c r="N3686" s="4"/>
      <c r="O3686" s="4"/>
      <c r="P3686" s="4"/>
      <c r="Q3686" s="4"/>
      <c r="R3686" s="4"/>
      <c r="S3686" s="4"/>
      <c r="T3686" s="4"/>
      <c r="U3686" s="4"/>
      <c r="V3686" s="4"/>
      <c r="W3686" s="4"/>
      <c r="X3686" s="4"/>
      <c r="Y3686" s="4"/>
      <c r="Z3686" s="4"/>
      <c r="AA3686" s="4"/>
      <c r="AB3686" s="4"/>
      <c r="AC3686" s="4"/>
      <c r="AD3686" s="4"/>
      <c r="AE3686" s="4"/>
      <c r="AF3686" s="4"/>
      <c r="AG3686" s="4"/>
      <c r="AH3686" s="4"/>
      <c r="AI3686" s="4"/>
      <c r="AJ3686" s="4"/>
      <c r="AK3686" s="4"/>
      <c r="AL3686" s="4"/>
      <c r="AM3686" s="4"/>
      <c r="AN3686" s="4"/>
      <c r="AO3686" s="4"/>
      <c r="AP3686" s="4"/>
      <c r="AQ3686" s="4"/>
      <c r="AR3686" s="4"/>
      <c r="AS3686" s="4"/>
      <c r="AT3686" s="4"/>
      <c r="AU3686" s="4"/>
      <c r="AV3686" s="4"/>
      <c r="AW3686" s="4"/>
      <c r="AX3686" s="4"/>
      <c r="AY3686" s="4"/>
      <c r="AZ3686" s="4"/>
      <c r="BA3686" s="4"/>
      <c r="BB3686" s="4"/>
      <c r="BC3686" s="4"/>
      <c r="BD3686" s="4"/>
      <c r="BE3686" s="4"/>
      <c r="BF3686" s="4"/>
      <c r="BG3686" s="4"/>
      <c r="BH3686" s="4"/>
      <c r="BI3686" s="4"/>
      <c r="BJ3686" s="4"/>
      <c r="BK3686" s="4"/>
      <c r="BL3686" s="4"/>
      <c r="BM3686" s="4"/>
      <c r="BN3686" s="4"/>
      <c r="BO3686" s="4"/>
      <c r="BP3686" s="4"/>
      <c r="BQ3686" s="4"/>
      <c r="BR3686" s="4"/>
      <c r="BS3686" s="4"/>
      <c r="BT3686" s="4"/>
      <c r="BU3686" s="4"/>
      <c r="BV3686" s="4"/>
      <c r="BW3686" s="4"/>
      <c r="BZ3686" s="7"/>
      <c r="CF3686" s="7"/>
      <c r="CG3686" s="14"/>
      <c r="CH3686" s="7"/>
      <c r="CI3686" s="14"/>
      <c r="CJ3686" s="7"/>
      <c r="CK3686" s="14"/>
      <c r="CL3686" s="7"/>
      <c r="CM3686" s="14"/>
    </row>
    <row r="3687" spans="1:91" x14ac:dyDescent="0.3">
      <c r="A3687" s="10">
        <v>151</v>
      </c>
      <c r="B3687" s="36" t="s">
        <v>1058</v>
      </c>
      <c r="E3687" t="s">
        <v>8620</v>
      </c>
      <c r="G3687" s="36" t="s">
        <v>9106</v>
      </c>
      <c r="K3687" s="7"/>
      <c r="L3687" s="7" t="s">
        <v>834</v>
      </c>
      <c r="M3687" s="7" t="s">
        <v>8620</v>
      </c>
      <c r="N3687" s="4"/>
      <c r="O3687" s="4"/>
      <c r="P3687" s="4"/>
      <c r="Q3687" s="4"/>
      <c r="R3687" s="4"/>
      <c r="S3687" s="4"/>
      <c r="T3687" s="4"/>
      <c r="U3687" s="4"/>
      <c r="V3687" s="4"/>
      <c r="W3687" s="4"/>
      <c r="X3687" s="4"/>
      <c r="Y3687" s="4"/>
      <c r="Z3687" s="4"/>
      <c r="AA3687" s="4"/>
      <c r="AB3687" s="4"/>
      <c r="AC3687" s="4"/>
      <c r="AD3687" s="4"/>
      <c r="AE3687" s="4"/>
      <c r="AF3687" s="4"/>
      <c r="AG3687" s="4"/>
      <c r="AH3687" s="4"/>
      <c r="AI3687" s="4"/>
      <c r="AJ3687" s="4"/>
      <c r="AK3687" s="4"/>
      <c r="AL3687" s="4"/>
      <c r="AM3687" s="4"/>
      <c r="AN3687" s="4"/>
      <c r="AO3687" s="4"/>
      <c r="AP3687" s="4"/>
      <c r="AQ3687" s="4"/>
      <c r="AR3687" s="4"/>
      <c r="AS3687" s="4"/>
      <c r="AT3687" s="4"/>
      <c r="AU3687" s="4"/>
      <c r="AV3687" s="4"/>
      <c r="AW3687" s="4"/>
      <c r="AX3687" s="4"/>
      <c r="AY3687" s="4"/>
      <c r="AZ3687" s="4"/>
      <c r="BA3687" s="4"/>
      <c r="BB3687" s="4"/>
      <c r="BC3687" s="4"/>
      <c r="BD3687" s="4"/>
      <c r="BE3687" s="4"/>
      <c r="BF3687" s="4"/>
      <c r="BG3687" s="4"/>
      <c r="BH3687" s="4"/>
      <c r="BI3687" s="4"/>
      <c r="BJ3687" s="4"/>
      <c r="BK3687" s="4"/>
      <c r="BL3687" s="4"/>
      <c r="BM3687" s="4"/>
      <c r="BN3687" s="4"/>
      <c r="BO3687" s="4"/>
      <c r="BP3687" s="4"/>
      <c r="BQ3687" s="4"/>
      <c r="BR3687" s="4"/>
      <c r="BS3687" s="4"/>
      <c r="BT3687" s="4"/>
      <c r="BU3687" s="4"/>
      <c r="BV3687" s="4"/>
      <c r="BW3687" s="4"/>
      <c r="BZ3687" s="7"/>
      <c r="CF3687" s="7"/>
      <c r="CG3687" s="14"/>
      <c r="CH3687" s="7"/>
      <c r="CI3687" s="14"/>
      <c r="CJ3687" s="7"/>
      <c r="CK3687" s="14"/>
      <c r="CL3687" s="7"/>
      <c r="CM3687" s="14"/>
    </row>
    <row r="3688" spans="1:91" x14ac:dyDescent="0.3">
      <c r="A3688" s="10">
        <v>151</v>
      </c>
      <c r="B3688" s="36" t="s">
        <v>1058</v>
      </c>
      <c r="E3688" t="s">
        <v>8620</v>
      </c>
      <c r="G3688" s="36" t="s">
        <v>9107</v>
      </c>
      <c r="K3688" s="7"/>
      <c r="L3688" s="7" t="s">
        <v>834</v>
      </c>
      <c r="M3688" s="7" t="s">
        <v>8620</v>
      </c>
      <c r="N3688" s="4"/>
      <c r="O3688" s="4"/>
      <c r="P3688" s="4"/>
      <c r="Q3688" s="4"/>
      <c r="R3688" s="4"/>
      <c r="S3688" s="4"/>
      <c r="T3688" s="4"/>
      <c r="U3688" s="4"/>
      <c r="V3688" s="4"/>
      <c r="W3688" s="4"/>
      <c r="X3688" s="4"/>
      <c r="Y3688" s="4"/>
      <c r="Z3688" s="4"/>
      <c r="AA3688" s="4"/>
      <c r="AB3688" s="4"/>
      <c r="AC3688" s="4"/>
      <c r="AD3688" s="4"/>
      <c r="AE3688" s="4"/>
      <c r="AF3688" s="4"/>
      <c r="AG3688" s="4"/>
      <c r="AH3688" s="4"/>
      <c r="AI3688" s="4"/>
      <c r="AJ3688" s="4"/>
      <c r="AK3688" s="4"/>
      <c r="AL3688" s="4"/>
      <c r="AM3688" s="4"/>
      <c r="AN3688" s="4"/>
      <c r="AO3688" s="4"/>
      <c r="AP3688" s="4"/>
      <c r="AQ3688" s="4"/>
      <c r="AR3688" s="4"/>
      <c r="AS3688" s="4"/>
      <c r="AT3688" s="4"/>
      <c r="AU3688" s="4"/>
      <c r="AV3688" s="4"/>
      <c r="AW3688" s="4"/>
      <c r="AX3688" s="4"/>
      <c r="AY3688" s="4"/>
      <c r="AZ3688" s="4"/>
      <c r="BA3688" s="4"/>
      <c r="BB3688" s="4"/>
      <c r="BC3688" s="4"/>
      <c r="BD3688" s="4"/>
      <c r="BE3688" s="4"/>
      <c r="BF3688" s="4"/>
      <c r="BG3688" s="4"/>
      <c r="BH3688" s="4"/>
      <c r="BI3688" s="4"/>
      <c r="BJ3688" s="4"/>
      <c r="BK3688" s="4"/>
      <c r="BL3688" s="4"/>
      <c r="BM3688" s="4"/>
      <c r="BN3688" s="4"/>
      <c r="BO3688" s="4"/>
      <c r="BP3688" s="4"/>
      <c r="BQ3688" s="4"/>
      <c r="BR3688" s="4"/>
      <c r="BS3688" s="4"/>
      <c r="BT3688" s="4"/>
      <c r="BU3688" s="4"/>
      <c r="BV3688" s="4"/>
      <c r="BW3688" s="4"/>
      <c r="BZ3688" s="7"/>
      <c r="CF3688" s="7"/>
      <c r="CG3688" s="14"/>
      <c r="CH3688" s="7"/>
      <c r="CI3688" s="14"/>
      <c r="CJ3688" s="7"/>
      <c r="CK3688" s="14"/>
      <c r="CL3688" s="7"/>
      <c r="CM3688" s="14"/>
    </row>
    <row r="3689" spans="1:91" x14ac:dyDescent="0.3">
      <c r="A3689" s="10">
        <v>151</v>
      </c>
      <c r="B3689" s="36" t="s">
        <v>863</v>
      </c>
      <c r="G3689" s="36" t="s">
        <v>9108</v>
      </c>
      <c r="K3689" s="7"/>
      <c r="L3689" s="7" t="s">
        <v>834</v>
      </c>
      <c r="M3689" s="7" t="s">
        <v>717</v>
      </c>
      <c r="N3689" s="4"/>
      <c r="O3689" s="4"/>
      <c r="P3689" s="4"/>
      <c r="Q3689" s="4"/>
      <c r="R3689" s="4"/>
      <c r="S3689" s="4"/>
      <c r="T3689" s="4"/>
      <c r="U3689" s="4"/>
      <c r="V3689" s="4"/>
      <c r="W3689" s="4"/>
      <c r="X3689" s="4"/>
      <c r="Y3689" s="4"/>
      <c r="Z3689" s="4"/>
      <c r="AA3689" s="4"/>
      <c r="AB3689" s="4"/>
      <c r="AC3689" s="4"/>
      <c r="AD3689" s="4"/>
      <c r="AE3689" s="4"/>
      <c r="AF3689" s="4"/>
      <c r="AG3689" s="4"/>
      <c r="AH3689" s="4"/>
      <c r="AI3689" s="4"/>
      <c r="AJ3689" s="4"/>
      <c r="AK3689" s="4"/>
      <c r="AL3689" s="4"/>
      <c r="AM3689" s="4"/>
      <c r="AN3689" s="4"/>
      <c r="AO3689" s="4"/>
      <c r="AP3689" s="4"/>
      <c r="AQ3689" s="4"/>
      <c r="AR3689" s="4"/>
      <c r="AS3689" s="4"/>
      <c r="AT3689" s="4"/>
      <c r="AU3689" s="4"/>
      <c r="AV3689" s="4"/>
      <c r="AW3689" s="4"/>
      <c r="AX3689" s="4"/>
      <c r="AY3689" s="4"/>
      <c r="AZ3689" s="4"/>
      <c r="BA3689" s="4"/>
      <c r="BB3689" s="4"/>
      <c r="BC3689" s="4"/>
      <c r="BD3689" s="4"/>
      <c r="BE3689" s="4"/>
      <c r="BF3689" s="4"/>
      <c r="BG3689" s="4"/>
      <c r="BH3689" s="4"/>
      <c r="BI3689" s="4"/>
      <c r="BJ3689" s="4"/>
      <c r="BK3689" s="4"/>
      <c r="BL3689" s="4"/>
      <c r="BM3689" s="4"/>
      <c r="BN3689" s="4"/>
      <c r="BO3689" s="4"/>
      <c r="BP3689" s="4"/>
      <c r="BQ3689" s="4"/>
      <c r="BR3689" s="4"/>
      <c r="BS3689" s="4"/>
      <c r="BT3689" s="4"/>
      <c r="BU3689" s="4"/>
      <c r="BV3689" s="4"/>
      <c r="BW3689" s="4"/>
      <c r="BZ3689" s="7"/>
      <c r="CF3689" s="7"/>
      <c r="CG3689" s="14"/>
      <c r="CH3689" s="7"/>
      <c r="CI3689" s="14"/>
      <c r="CJ3689" s="7"/>
      <c r="CK3689" s="14"/>
      <c r="CL3689" s="7"/>
      <c r="CM3689" s="14"/>
    </row>
    <row r="3690" spans="1:91" x14ac:dyDescent="0.3">
      <c r="A3690" s="10">
        <v>151</v>
      </c>
      <c r="B3690" s="36" t="s">
        <v>2152</v>
      </c>
      <c r="G3690" s="36" t="s">
        <v>9109</v>
      </c>
      <c r="K3690" s="7"/>
      <c r="L3690" s="7" t="s">
        <v>834</v>
      </c>
      <c r="M3690" s="7" t="s">
        <v>765</v>
      </c>
      <c r="N3690" s="4"/>
      <c r="O3690" s="4"/>
      <c r="P3690" s="4"/>
      <c r="Q3690" s="4"/>
      <c r="R3690" s="4"/>
      <c r="S3690" s="4"/>
      <c r="T3690" s="4"/>
      <c r="U3690" s="4"/>
      <c r="V3690" s="4"/>
      <c r="W3690" s="4"/>
      <c r="X3690" s="4"/>
      <c r="Y3690" s="4"/>
      <c r="Z3690" s="4"/>
      <c r="AA3690" s="4"/>
      <c r="AB3690" s="4"/>
      <c r="AC3690" s="4"/>
      <c r="AD3690" s="4"/>
      <c r="AE3690" s="4"/>
      <c r="AF3690" s="4"/>
      <c r="AG3690" s="4"/>
      <c r="AH3690" s="4"/>
      <c r="AI3690" s="4"/>
      <c r="AJ3690" s="4"/>
      <c r="AK3690" s="4"/>
      <c r="AL3690" s="4"/>
      <c r="AM3690" s="4"/>
      <c r="AN3690" s="4"/>
      <c r="AO3690" s="4"/>
      <c r="AP3690" s="4"/>
      <c r="AQ3690" s="4"/>
      <c r="AR3690" s="4"/>
      <c r="AS3690" s="4"/>
      <c r="AT3690" s="4"/>
      <c r="AU3690" s="4"/>
      <c r="AV3690" s="4"/>
      <c r="AW3690" s="4"/>
      <c r="AX3690" s="4"/>
      <c r="AY3690" s="4"/>
      <c r="AZ3690" s="4"/>
      <c r="BA3690" s="4"/>
      <c r="BB3690" s="4"/>
      <c r="BC3690" s="4"/>
      <c r="BD3690" s="4"/>
      <c r="BE3690" s="4"/>
      <c r="BF3690" s="4"/>
      <c r="BG3690" s="4"/>
      <c r="BH3690" s="4"/>
      <c r="BI3690" s="4"/>
      <c r="BJ3690" s="4"/>
      <c r="BK3690" s="4"/>
      <c r="BL3690" s="4"/>
      <c r="BM3690" s="4"/>
      <c r="BN3690" s="4"/>
      <c r="BO3690" s="4"/>
      <c r="BP3690" s="4"/>
      <c r="BQ3690" s="4"/>
      <c r="BR3690" s="4"/>
      <c r="BS3690" s="4"/>
      <c r="BT3690" s="4"/>
      <c r="BU3690" s="4"/>
      <c r="BV3690" s="4"/>
      <c r="BW3690" s="4"/>
      <c r="BZ3690" s="7"/>
      <c r="CF3690" s="7"/>
      <c r="CG3690" s="14"/>
      <c r="CH3690" s="7"/>
      <c r="CI3690" s="14"/>
      <c r="CJ3690" s="7"/>
      <c r="CK3690" s="14"/>
      <c r="CL3690" s="7"/>
      <c r="CM3690" s="14"/>
    </row>
    <row r="3691" spans="1:91" x14ac:dyDescent="0.3">
      <c r="A3691" s="10">
        <v>151</v>
      </c>
      <c r="B3691" s="36" t="s">
        <v>3570</v>
      </c>
      <c r="G3691" s="36" t="s">
        <v>9110</v>
      </c>
      <c r="K3691" s="7"/>
      <c r="L3691" s="7" t="s">
        <v>834</v>
      </c>
      <c r="M3691" s="7" t="s">
        <v>636</v>
      </c>
      <c r="N3691" s="4"/>
      <c r="O3691" s="4"/>
      <c r="P3691" s="4"/>
      <c r="Q3691" s="4"/>
      <c r="R3691" s="4"/>
      <c r="S3691" s="4"/>
      <c r="T3691" s="4"/>
      <c r="U3691" s="4"/>
      <c r="V3691" s="4"/>
      <c r="W3691" s="4"/>
      <c r="X3691" s="4"/>
      <c r="Y3691" s="4"/>
      <c r="Z3691" s="4"/>
      <c r="AA3691" s="4"/>
      <c r="AB3691" s="4"/>
      <c r="AC3691" s="4"/>
      <c r="AD3691" s="4"/>
      <c r="AE3691" s="4"/>
      <c r="AF3691" s="4"/>
      <c r="AG3691" s="4"/>
      <c r="AH3691" s="4"/>
      <c r="AI3691" s="4"/>
      <c r="AJ3691" s="4"/>
      <c r="AK3691" s="4"/>
      <c r="AL3691" s="4"/>
      <c r="AM3691" s="4"/>
      <c r="AN3691" s="4"/>
      <c r="AO3691" s="4"/>
      <c r="AP3691" s="4"/>
      <c r="AQ3691" s="4"/>
      <c r="AR3691" s="4"/>
      <c r="AS3691" s="4"/>
      <c r="AT3691" s="4"/>
      <c r="AU3691" s="4"/>
      <c r="AV3691" s="4"/>
      <c r="AW3691" s="4"/>
      <c r="AX3691" s="4"/>
      <c r="AY3691" s="4"/>
      <c r="AZ3691" s="4"/>
      <c r="BA3691" s="4"/>
      <c r="BB3691" s="4"/>
      <c r="BC3691" s="4"/>
      <c r="BD3691" s="4"/>
      <c r="BE3691" s="4"/>
      <c r="BF3691" s="4"/>
      <c r="BG3691" s="4"/>
      <c r="BH3691" s="4"/>
      <c r="BI3691" s="4"/>
      <c r="BJ3691" s="4"/>
      <c r="BK3691" s="4"/>
      <c r="BL3691" s="4"/>
      <c r="BM3691" s="4"/>
      <c r="BN3691" s="4"/>
      <c r="BO3691" s="4"/>
      <c r="BP3691" s="4"/>
      <c r="BQ3691" s="4"/>
      <c r="BR3691" s="4"/>
      <c r="BS3691" s="4"/>
      <c r="BT3691" s="4"/>
      <c r="BU3691" s="4"/>
      <c r="BV3691" s="4"/>
      <c r="BW3691" s="4"/>
      <c r="BZ3691" s="7"/>
      <c r="CF3691" s="7"/>
      <c r="CG3691" s="14"/>
      <c r="CH3691" s="7"/>
      <c r="CI3691" s="14"/>
      <c r="CJ3691" s="7"/>
      <c r="CK3691" s="14"/>
      <c r="CL3691" s="7"/>
      <c r="CM3691" s="14"/>
    </row>
    <row r="3692" spans="1:91" x14ac:dyDescent="0.3">
      <c r="A3692" s="10">
        <v>151</v>
      </c>
      <c r="B3692" s="36" t="s">
        <v>913</v>
      </c>
      <c r="G3692" s="36" t="s">
        <v>9111</v>
      </c>
      <c r="K3692" s="7"/>
      <c r="L3692" s="7" t="s">
        <v>834</v>
      </c>
      <c r="M3692" s="7" t="s">
        <v>618</v>
      </c>
      <c r="N3692" s="4"/>
      <c r="O3692" s="4"/>
      <c r="P3692" s="4"/>
      <c r="Q3692" s="4"/>
      <c r="R3692" s="4"/>
      <c r="S3692" s="4"/>
      <c r="T3692" s="4"/>
      <c r="U3692" s="4"/>
      <c r="V3692" s="4"/>
      <c r="W3692" s="4"/>
      <c r="X3692" s="4"/>
      <c r="Y3692" s="4"/>
      <c r="Z3692" s="4"/>
      <c r="AA3692" s="4"/>
      <c r="AB3692" s="4"/>
      <c r="AC3692" s="4"/>
      <c r="AD3692" s="4"/>
      <c r="AE3692" s="4"/>
      <c r="AF3692" s="4"/>
      <c r="AG3692" s="4"/>
      <c r="AH3692" s="4"/>
      <c r="AI3692" s="4"/>
      <c r="AJ3692" s="4"/>
      <c r="AK3692" s="4"/>
      <c r="AL3692" s="4"/>
      <c r="AM3692" s="4"/>
      <c r="AN3692" s="4"/>
      <c r="AO3692" s="4"/>
      <c r="AP3692" s="4"/>
      <c r="AQ3692" s="4"/>
      <c r="AR3692" s="4"/>
      <c r="AS3692" s="4"/>
      <c r="AT3692" s="4"/>
      <c r="AU3692" s="4"/>
      <c r="AV3692" s="4"/>
      <c r="AW3692" s="4"/>
      <c r="AX3692" s="4"/>
      <c r="AY3692" s="4"/>
      <c r="AZ3692" s="4"/>
      <c r="BA3692" s="4"/>
      <c r="BB3692" s="4"/>
      <c r="BC3692" s="4"/>
      <c r="BD3692" s="4"/>
      <c r="BE3692" s="4"/>
      <c r="BF3692" s="4"/>
      <c r="BG3692" s="4"/>
      <c r="BH3692" s="4"/>
      <c r="BI3692" s="4"/>
      <c r="BJ3692" s="4"/>
      <c r="BK3692" s="4"/>
      <c r="BL3692" s="4"/>
      <c r="BM3692" s="4"/>
      <c r="BN3692" s="4"/>
      <c r="BO3692" s="4"/>
      <c r="BP3692" s="4"/>
      <c r="BQ3692" s="4"/>
      <c r="BR3692" s="4"/>
      <c r="BS3692" s="4"/>
      <c r="BT3692" s="4"/>
      <c r="BU3692" s="4"/>
      <c r="BV3692" s="4"/>
      <c r="BW3692" s="4"/>
      <c r="BZ3692" s="7"/>
      <c r="CF3692" s="7"/>
      <c r="CG3692" s="14"/>
      <c r="CH3692" s="7"/>
      <c r="CI3692" s="14"/>
      <c r="CJ3692" s="7"/>
      <c r="CK3692" s="14"/>
      <c r="CL3692" s="7"/>
      <c r="CM3692" s="14"/>
    </row>
    <row r="3693" spans="1:91" x14ac:dyDescent="0.3">
      <c r="A3693" s="10">
        <v>151</v>
      </c>
      <c r="B3693" s="36" t="s">
        <v>1349</v>
      </c>
      <c r="G3693" s="36" t="s">
        <v>9112</v>
      </c>
      <c r="K3693" s="7"/>
      <c r="L3693" s="7" t="s">
        <v>834</v>
      </c>
      <c r="M3693" s="7" t="s">
        <v>765</v>
      </c>
      <c r="N3693" s="4"/>
      <c r="O3693" s="4"/>
      <c r="P3693" s="4"/>
      <c r="Q3693" s="4"/>
      <c r="R3693" s="4"/>
      <c r="S3693" s="4"/>
      <c r="T3693" s="4"/>
      <c r="U3693" s="4"/>
      <c r="V3693" s="4"/>
      <c r="W3693" s="4"/>
      <c r="X3693" s="4"/>
      <c r="Y3693" s="4"/>
      <c r="Z3693" s="4"/>
      <c r="AA3693" s="4"/>
      <c r="AB3693" s="4"/>
      <c r="AC3693" s="4"/>
      <c r="AD3693" s="4"/>
      <c r="AE3693" s="4"/>
      <c r="AF3693" s="4"/>
      <c r="AG3693" s="4"/>
      <c r="AH3693" s="4"/>
      <c r="AI3693" s="4"/>
      <c r="AJ3693" s="4"/>
      <c r="AK3693" s="4"/>
      <c r="AL3693" s="4"/>
      <c r="AM3693" s="4"/>
      <c r="AN3693" s="4"/>
      <c r="AO3693" s="4"/>
      <c r="AP3693" s="4"/>
      <c r="AQ3693" s="4"/>
      <c r="AR3693" s="4"/>
      <c r="AS3693" s="4"/>
      <c r="AT3693" s="4"/>
      <c r="AU3693" s="4"/>
      <c r="AV3693" s="4"/>
      <c r="AW3693" s="4"/>
      <c r="AX3693" s="4"/>
      <c r="AY3693" s="4"/>
      <c r="AZ3693" s="4"/>
      <c r="BA3693" s="4"/>
      <c r="BB3693" s="4"/>
      <c r="BC3693" s="4"/>
      <c r="BD3693" s="4"/>
      <c r="BE3693" s="4"/>
      <c r="BF3693" s="4"/>
      <c r="BG3693" s="4"/>
      <c r="BH3693" s="4"/>
      <c r="BI3693" s="4"/>
      <c r="BJ3693" s="4"/>
      <c r="BK3693" s="4"/>
      <c r="BL3693" s="4"/>
      <c r="BM3693" s="4"/>
      <c r="BN3693" s="4"/>
      <c r="BO3693" s="4"/>
      <c r="BP3693" s="4"/>
      <c r="BQ3693" s="4"/>
      <c r="BR3693" s="4"/>
      <c r="BS3693" s="4"/>
      <c r="BT3693" s="4"/>
      <c r="BU3693" s="4"/>
      <c r="BV3693" s="4"/>
      <c r="BW3693" s="4"/>
      <c r="BZ3693" s="7"/>
      <c r="CF3693" s="7"/>
      <c r="CG3693" s="14"/>
      <c r="CH3693" s="7"/>
      <c r="CI3693" s="14"/>
      <c r="CJ3693" s="7"/>
      <c r="CK3693" s="14"/>
      <c r="CL3693" s="7"/>
      <c r="CM3693" s="14"/>
    </row>
    <row r="3694" spans="1:91" x14ac:dyDescent="0.3">
      <c r="A3694" s="10">
        <v>151</v>
      </c>
      <c r="B3694" s="36" t="s">
        <v>913</v>
      </c>
      <c r="G3694" s="36" t="s">
        <v>9113</v>
      </c>
      <c r="K3694" s="7"/>
      <c r="L3694" s="7" t="s">
        <v>834</v>
      </c>
      <c r="M3694" s="7" t="s">
        <v>765</v>
      </c>
      <c r="N3694" s="4"/>
      <c r="O3694" s="4"/>
      <c r="P3694" s="4"/>
      <c r="Q3694" s="4"/>
      <c r="R3694" s="4"/>
      <c r="S3694" s="4"/>
      <c r="T3694" s="4"/>
      <c r="U3694" s="4"/>
      <c r="V3694" s="4"/>
      <c r="W3694" s="4"/>
      <c r="X3694" s="4"/>
      <c r="Y3694" s="4"/>
      <c r="Z3694" s="4"/>
      <c r="AA3694" s="4"/>
      <c r="AB3694" s="4"/>
      <c r="AC3694" s="4"/>
      <c r="AD3694" s="4"/>
      <c r="AE3694" s="4"/>
      <c r="AF3694" s="4"/>
      <c r="AG3694" s="4"/>
      <c r="AH3694" s="4"/>
      <c r="AI3694" s="4"/>
      <c r="AJ3694" s="4"/>
      <c r="AK3694" s="4"/>
      <c r="AL3694" s="4"/>
      <c r="AM3694" s="4"/>
      <c r="AN3694" s="4"/>
      <c r="AO3694" s="4"/>
      <c r="AP3694" s="4"/>
      <c r="AQ3694" s="4"/>
      <c r="AR3694" s="4"/>
      <c r="AS3694" s="4"/>
      <c r="AT3694" s="4"/>
      <c r="AU3694" s="4"/>
      <c r="AV3694" s="4"/>
      <c r="AW3694" s="4"/>
      <c r="AX3694" s="4"/>
      <c r="AY3694" s="4"/>
      <c r="AZ3694" s="4"/>
      <c r="BA3694" s="4"/>
      <c r="BB3694" s="4"/>
      <c r="BC3694" s="4"/>
      <c r="BD3694" s="4"/>
      <c r="BE3694" s="4"/>
      <c r="BF3694" s="4"/>
      <c r="BG3694" s="4"/>
      <c r="BH3694" s="4"/>
      <c r="BI3694" s="4"/>
      <c r="BJ3694" s="4"/>
      <c r="BK3694" s="4"/>
      <c r="BL3694" s="4"/>
      <c r="BM3694" s="4"/>
      <c r="BN3694" s="4"/>
      <c r="BO3694" s="4"/>
      <c r="BP3694" s="4"/>
      <c r="BQ3694" s="4"/>
      <c r="BR3694" s="4"/>
      <c r="BS3694" s="4"/>
      <c r="BT3694" s="4"/>
      <c r="BU3694" s="4"/>
      <c r="BV3694" s="4"/>
      <c r="BW3694" s="4"/>
      <c r="BZ3694" s="7"/>
      <c r="CF3694" s="7"/>
      <c r="CG3694" s="14"/>
      <c r="CH3694" s="7"/>
      <c r="CI3694" s="14"/>
      <c r="CJ3694" s="7"/>
      <c r="CK3694" s="14"/>
      <c r="CL3694" s="7"/>
      <c r="CM3694" s="14"/>
    </row>
    <row r="3695" spans="1:91" x14ac:dyDescent="0.3">
      <c r="A3695" s="10">
        <v>151</v>
      </c>
      <c r="B3695" s="36" t="s">
        <v>1527</v>
      </c>
      <c r="G3695" s="36" t="s">
        <v>9114</v>
      </c>
      <c r="K3695" s="7"/>
      <c r="L3695" s="7" t="s">
        <v>834</v>
      </c>
      <c r="M3695" s="7" t="s">
        <v>8561</v>
      </c>
      <c r="N3695" s="4"/>
      <c r="O3695" s="4"/>
      <c r="P3695" s="4"/>
      <c r="Q3695" s="4"/>
      <c r="R3695" s="4"/>
      <c r="S3695" s="4"/>
      <c r="T3695" s="4"/>
      <c r="U3695" s="4"/>
      <c r="V3695" s="4"/>
      <c r="W3695" s="4"/>
      <c r="X3695" s="4"/>
      <c r="Y3695" s="4"/>
      <c r="Z3695" s="4"/>
      <c r="AA3695" s="4"/>
      <c r="AB3695" s="4"/>
      <c r="AC3695" s="4"/>
      <c r="AD3695" s="4"/>
      <c r="AE3695" s="4"/>
      <c r="AF3695" s="4"/>
      <c r="AG3695" s="4"/>
      <c r="AH3695" s="4"/>
      <c r="AI3695" s="4"/>
      <c r="AJ3695" s="4"/>
      <c r="AK3695" s="4"/>
      <c r="AL3695" s="4"/>
      <c r="AM3695" s="4"/>
      <c r="AN3695" s="4"/>
      <c r="AO3695" s="4"/>
      <c r="AP3695" s="4"/>
      <c r="AQ3695" s="4"/>
      <c r="AR3695" s="4"/>
      <c r="AS3695" s="4"/>
      <c r="AT3695" s="4"/>
      <c r="AU3695" s="4"/>
      <c r="AV3695" s="4"/>
      <c r="AW3695" s="4"/>
      <c r="AX3695" s="4"/>
      <c r="AY3695" s="4"/>
      <c r="AZ3695" s="4"/>
      <c r="BA3695" s="4"/>
      <c r="BB3695" s="4"/>
      <c r="BC3695" s="4"/>
      <c r="BD3695" s="4"/>
      <c r="BE3695" s="4"/>
      <c r="BF3695" s="4"/>
      <c r="BG3695" s="4"/>
      <c r="BH3695" s="4"/>
      <c r="BI3695" s="4"/>
      <c r="BJ3695" s="4"/>
      <c r="BK3695" s="4"/>
      <c r="BL3695" s="4"/>
      <c r="BM3695" s="4"/>
      <c r="BN3695" s="4"/>
      <c r="BO3695" s="4"/>
      <c r="BP3695" s="4"/>
      <c r="BQ3695" s="4"/>
      <c r="BR3695" s="4"/>
      <c r="BS3695" s="4"/>
      <c r="BT3695" s="4"/>
      <c r="BU3695" s="4"/>
      <c r="BV3695" s="4"/>
      <c r="BW3695" s="4"/>
      <c r="BZ3695" s="7"/>
      <c r="CF3695" s="7"/>
      <c r="CG3695" s="14"/>
      <c r="CH3695" s="7"/>
      <c r="CI3695" s="14"/>
      <c r="CJ3695" s="7"/>
      <c r="CK3695" s="14"/>
      <c r="CL3695" s="7"/>
      <c r="CM3695" s="14"/>
    </row>
    <row r="3696" spans="1:91" x14ac:dyDescent="0.3">
      <c r="A3696" s="10">
        <v>151</v>
      </c>
      <c r="B3696" s="36" t="s">
        <v>949</v>
      </c>
      <c r="E3696" t="s">
        <v>953</v>
      </c>
      <c r="G3696" s="36" t="s">
        <v>9115</v>
      </c>
      <c r="K3696" s="7"/>
      <c r="L3696" s="7" t="s">
        <v>834</v>
      </c>
      <c r="M3696" s="7" t="s">
        <v>603</v>
      </c>
      <c r="N3696" s="4"/>
      <c r="O3696" s="4"/>
      <c r="P3696" s="4"/>
      <c r="Q3696" s="4"/>
      <c r="R3696" s="4"/>
      <c r="S3696" s="4"/>
      <c r="T3696" s="4"/>
      <c r="U3696" s="4"/>
      <c r="V3696" s="4"/>
      <c r="W3696" s="4"/>
      <c r="X3696" s="4"/>
      <c r="Y3696" s="4"/>
      <c r="Z3696" s="4"/>
      <c r="AA3696" s="4"/>
      <c r="AB3696" s="4"/>
      <c r="AC3696" s="4"/>
      <c r="AD3696" s="4"/>
      <c r="AE3696" s="4"/>
      <c r="AF3696" s="4"/>
      <c r="AG3696" s="4"/>
      <c r="AH3696" s="4"/>
      <c r="AI3696" s="4"/>
      <c r="AJ3696" s="4"/>
      <c r="AK3696" s="4"/>
      <c r="AL3696" s="4"/>
      <c r="AM3696" s="4"/>
      <c r="AN3696" s="4"/>
      <c r="AO3696" s="4"/>
      <c r="AP3696" s="4"/>
      <c r="AQ3696" s="4"/>
      <c r="AR3696" s="4"/>
      <c r="AS3696" s="4"/>
      <c r="AT3696" s="4"/>
      <c r="AU3696" s="4"/>
      <c r="AV3696" s="4"/>
      <c r="AW3696" s="4"/>
      <c r="AX3696" s="4"/>
      <c r="AY3696" s="4"/>
      <c r="AZ3696" s="4"/>
      <c r="BA3696" s="4"/>
      <c r="BB3696" s="4"/>
      <c r="BC3696" s="4"/>
      <c r="BD3696" s="4"/>
      <c r="BE3696" s="4"/>
      <c r="BF3696" s="4"/>
      <c r="BG3696" s="4"/>
      <c r="BH3696" s="4"/>
      <c r="BI3696" s="4"/>
      <c r="BJ3696" s="4"/>
      <c r="BK3696" s="4"/>
      <c r="BL3696" s="4"/>
      <c r="BM3696" s="4"/>
      <c r="BN3696" s="4"/>
      <c r="BO3696" s="4"/>
      <c r="BP3696" s="4"/>
      <c r="BQ3696" s="4"/>
      <c r="BR3696" s="4"/>
      <c r="BS3696" s="4"/>
      <c r="BT3696" s="4"/>
      <c r="BU3696" s="4"/>
      <c r="BV3696" s="4"/>
      <c r="BW3696" s="4"/>
      <c r="BZ3696" s="7"/>
      <c r="CF3696" s="7"/>
      <c r="CG3696" s="14"/>
      <c r="CH3696" s="7"/>
      <c r="CI3696" s="14"/>
      <c r="CJ3696" s="7"/>
      <c r="CK3696" s="14"/>
      <c r="CL3696" s="7"/>
      <c r="CM3696" s="14"/>
    </row>
    <row r="3697" spans="1:91" x14ac:dyDescent="0.3">
      <c r="A3697" s="10">
        <v>151</v>
      </c>
      <c r="B3697" s="36" t="s">
        <v>1058</v>
      </c>
      <c r="G3697" s="36" t="s">
        <v>9116</v>
      </c>
      <c r="K3697" s="7"/>
      <c r="L3697" s="7" t="s">
        <v>834</v>
      </c>
      <c r="M3697" s="7" t="s">
        <v>609</v>
      </c>
      <c r="N3697" s="4"/>
      <c r="O3697" s="4"/>
      <c r="P3697" s="4"/>
      <c r="Q3697" s="4"/>
      <c r="R3697" s="4"/>
      <c r="S3697" s="4"/>
      <c r="T3697" s="4"/>
      <c r="U3697" s="4"/>
      <c r="V3697" s="4"/>
      <c r="W3697" s="4"/>
      <c r="X3697" s="4"/>
      <c r="Y3697" s="4"/>
      <c r="Z3697" s="4"/>
      <c r="AA3697" s="4"/>
      <c r="AB3697" s="4"/>
      <c r="AC3697" s="4"/>
      <c r="AD3697" s="4"/>
      <c r="AE3697" s="4"/>
      <c r="AF3697" s="4"/>
      <c r="AG3697" s="4"/>
      <c r="AH3697" s="4"/>
      <c r="AI3697" s="4"/>
      <c r="AJ3697" s="4"/>
      <c r="AK3697" s="4"/>
      <c r="AL3697" s="4"/>
      <c r="AM3697" s="4"/>
      <c r="AN3697" s="4"/>
      <c r="AO3697" s="4"/>
      <c r="AP3697" s="4"/>
      <c r="AQ3697" s="4"/>
      <c r="AR3697" s="4"/>
      <c r="AS3697" s="4"/>
      <c r="AT3697" s="4"/>
      <c r="AU3697" s="4"/>
      <c r="AV3697" s="4"/>
      <c r="AW3697" s="4"/>
      <c r="AX3697" s="4"/>
      <c r="AY3697" s="4"/>
      <c r="AZ3697" s="4"/>
      <c r="BA3697" s="4"/>
      <c r="BB3697" s="4"/>
      <c r="BC3697" s="4"/>
      <c r="BD3697" s="4"/>
      <c r="BE3697" s="4"/>
      <c r="BF3697" s="4"/>
      <c r="BG3697" s="4"/>
      <c r="BH3697" s="4"/>
      <c r="BI3697" s="4"/>
      <c r="BJ3697" s="4"/>
      <c r="BK3697" s="4"/>
      <c r="BL3697" s="4"/>
      <c r="BM3697" s="4"/>
      <c r="BN3697" s="4"/>
      <c r="BO3697" s="4"/>
      <c r="BP3697" s="4"/>
      <c r="BQ3697" s="4"/>
      <c r="BR3697" s="4"/>
      <c r="BS3697" s="4"/>
      <c r="BT3697" s="4"/>
      <c r="BU3697" s="4"/>
      <c r="BV3697" s="4"/>
      <c r="BW3697" s="4"/>
      <c r="BZ3697" s="7"/>
      <c r="CF3697" s="7"/>
      <c r="CG3697" s="14"/>
      <c r="CH3697" s="7"/>
      <c r="CI3697" s="14"/>
      <c r="CJ3697" s="7"/>
      <c r="CK3697" s="14"/>
      <c r="CL3697" s="7"/>
      <c r="CM3697" s="14"/>
    </row>
    <row r="3698" spans="1:91" x14ac:dyDescent="0.3">
      <c r="A3698" s="10">
        <v>151</v>
      </c>
      <c r="B3698" s="36" t="s">
        <v>900</v>
      </c>
      <c r="G3698" s="36" t="s">
        <v>9117</v>
      </c>
      <c r="K3698" s="7"/>
      <c r="L3698" s="7" t="s">
        <v>834</v>
      </c>
      <c r="M3698" s="7" t="s">
        <v>633</v>
      </c>
      <c r="N3698" s="4"/>
      <c r="O3698" s="4"/>
      <c r="P3698" s="4"/>
      <c r="Q3698" s="4"/>
      <c r="R3698" s="4"/>
      <c r="S3698" s="4"/>
      <c r="T3698" s="4"/>
      <c r="U3698" s="4"/>
      <c r="V3698" s="4"/>
      <c r="W3698" s="4"/>
      <c r="X3698" s="4"/>
      <c r="Y3698" s="4"/>
      <c r="Z3698" s="4"/>
      <c r="AA3698" s="4"/>
      <c r="AB3698" s="4"/>
      <c r="AC3698" s="4"/>
      <c r="AD3698" s="4"/>
      <c r="AE3698" s="4"/>
      <c r="AF3698" s="4"/>
      <c r="AG3698" s="4"/>
      <c r="AH3698" s="4"/>
      <c r="AI3698" s="4"/>
      <c r="AJ3698" s="4"/>
      <c r="AK3698" s="4"/>
      <c r="AL3698" s="4"/>
      <c r="AM3698" s="4"/>
      <c r="AN3698" s="4"/>
      <c r="AO3698" s="4"/>
      <c r="AP3698" s="4"/>
      <c r="AQ3698" s="4"/>
      <c r="AR3698" s="4"/>
      <c r="AS3698" s="4"/>
      <c r="AT3698" s="4"/>
      <c r="AU3698" s="4"/>
      <c r="AV3698" s="4"/>
      <c r="AW3698" s="4"/>
      <c r="AX3698" s="4"/>
      <c r="AY3698" s="4"/>
      <c r="AZ3698" s="4"/>
      <c r="BA3698" s="4"/>
      <c r="BB3698" s="4"/>
      <c r="BC3698" s="4"/>
      <c r="BD3698" s="4"/>
      <c r="BE3698" s="4"/>
      <c r="BF3698" s="4"/>
      <c r="BG3698" s="4"/>
      <c r="BH3698" s="4"/>
      <c r="BI3698" s="4"/>
      <c r="BJ3698" s="4"/>
      <c r="BK3698" s="4"/>
      <c r="BL3698" s="4"/>
      <c r="BM3698" s="4"/>
      <c r="BN3698" s="4"/>
      <c r="BO3698" s="4"/>
      <c r="BP3698" s="4"/>
      <c r="BQ3698" s="4"/>
      <c r="BR3698" s="4"/>
      <c r="BS3698" s="4"/>
      <c r="BT3698" s="4"/>
      <c r="BU3698" s="4"/>
      <c r="BV3698" s="4"/>
      <c r="BW3698" s="4"/>
      <c r="BZ3698" s="7"/>
      <c r="CF3698" s="7"/>
      <c r="CG3698" s="14"/>
      <c r="CH3698" s="7"/>
      <c r="CI3698" s="14"/>
      <c r="CJ3698" s="7"/>
      <c r="CK3698" s="14"/>
      <c r="CL3698" s="7"/>
      <c r="CM3698" s="14"/>
    </row>
    <row r="3699" spans="1:91" x14ac:dyDescent="0.3">
      <c r="A3699" s="10">
        <v>151</v>
      </c>
      <c r="B3699" s="36" t="s">
        <v>900</v>
      </c>
      <c r="G3699" s="36" t="s">
        <v>9118</v>
      </c>
      <c r="K3699" s="7"/>
      <c r="L3699" s="7" t="s">
        <v>834</v>
      </c>
      <c r="M3699" s="7" t="s">
        <v>633</v>
      </c>
      <c r="N3699" s="4"/>
      <c r="O3699" s="4"/>
      <c r="P3699" s="4"/>
      <c r="Q3699" s="4"/>
      <c r="R3699" s="4"/>
      <c r="S3699" s="4"/>
      <c r="T3699" s="4"/>
      <c r="U3699" s="4"/>
      <c r="V3699" s="4"/>
      <c r="W3699" s="4"/>
      <c r="X3699" s="4"/>
      <c r="Y3699" s="4"/>
      <c r="Z3699" s="4"/>
      <c r="AA3699" s="4"/>
      <c r="AB3699" s="4"/>
      <c r="AC3699" s="4"/>
      <c r="AD3699" s="4"/>
      <c r="AE3699" s="4"/>
      <c r="AF3699" s="4"/>
      <c r="AG3699" s="4"/>
      <c r="AH3699" s="4"/>
      <c r="AI3699" s="4"/>
      <c r="AJ3699" s="4"/>
      <c r="AK3699" s="4"/>
      <c r="AL3699" s="4"/>
      <c r="AM3699" s="4"/>
      <c r="AN3699" s="4"/>
      <c r="AO3699" s="4"/>
      <c r="AP3699" s="4"/>
      <c r="AQ3699" s="4"/>
      <c r="AR3699" s="4"/>
      <c r="AS3699" s="4"/>
      <c r="AT3699" s="4"/>
      <c r="AU3699" s="4"/>
      <c r="AV3699" s="4"/>
      <c r="AW3699" s="4"/>
      <c r="AX3699" s="4"/>
      <c r="AY3699" s="4"/>
      <c r="AZ3699" s="4"/>
      <c r="BA3699" s="4"/>
      <c r="BB3699" s="4"/>
      <c r="BC3699" s="4"/>
      <c r="BD3699" s="4"/>
      <c r="BE3699" s="4"/>
      <c r="BF3699" s="4"/>
      <c r="BG3699" s="4"/>
      <c r="BH3699" s="4"/>
      <c r="BI3699" s="4"/>
      <c r="BJ3699" s="4"/>
      <c r="BK3699" s="4"/>
      <c r="BL3699" s="4"/>
      <c r="BM3699" s="4"/>
      <c r="BN3699" s="4"/>
      <c r="BO3699" s="4"/>
      <c r="BP3699" s="4"/>
      <c r="BQ3699" s="4"/>
      <c r="BR3699" s="4"/>
      <c r="BS3699" s="4"/>
      <c r="BT3699" s="4"/>
      <c r="BU3699" s="4"/>
      <c r="BV3699" s="4"/>
      <c r="BW3699" s="4"/>
      <c r="BZ3699" s="7"/>
      <c r="CF3699" s="7"/>
      <c r="CG3699" s="14"/>
      <c r="CH3699" s="7"/>
      <c r="CI3699" s="14"/>
      <c r="CJ3699" s="7"/>
      <c r="CK3699" s="14"/>
      <c r="CL3699" s="7"/>
      <c r="CM3699" s="14"/>
    </row>
    <row r="3700" spans="1:91" x14ac:dyDescent="0.3">
      <c r="A3700" s="10">
        <v>151</v>
      </c>
      <c r="B3700" s="36" t="s">
        <v>1025</v>
      </c>
      <c r="G3700" s="36" t="s">
        <v>9119</v>
      </c>
      <c r="K3700" s="7"/>
      <c r="L3700" s="7" t="s">
        <v>834</v>
      </c>
      <c r="M3700" s="7" t="s">
        <v>765</v>
      </c>
      <c r="N3700" s="4"/>
      <c r="O3700" s="4"/>
      <c r="P3700" s="4"/>
      <c r="Q3700" s="4"/>
      <c r="R3700" s="4"/>
      <c r="S3700" s="4"/>
      <c r="T3700" s="4"/>
      <c r="U3700" s="4"/>
      <c r="V3700" s="4"/>
      <c r="W3700" s="4"/>
      <c r="X3700" s="4"/>
      <c r="Y3700" s="4"/>
      <c r="Z3700" s="4"/>
      <c r="AA3700" s="4"/>
      <c r="AB3700" s="4"/>
      <c r="AC3700" s="4"/>
      <c r="AD3700" s="4"/>
      <c r="AE3700" s="4"/>
      <c r="AF3700" s="4"/>
      <c r="AG3700" s="4"/>
      <c r="AH3700" s="4"/>
      <c r="AI3700" s="4"/>
      <c r="AJ3700" s="4"/>
      <c r="AK3700" s="4"/>
      <c r="AL3700" s="4"/>
      <c r="AM3700" s="4"/>
      <c r="AN3700" s="4"/>
      <c r="AO3700" s="4"/>
      <c r="AP3700" s="4"/>
      <c r="AQ3700" s="4"/>
      <c r="AR3700" s="4"/>
      <c r="AS3700" s="4"/>
      <c r="AT3700" s="4"/>
      <c r="AU3700" s="4"/>
      <c r="AV3700" s="4"/>
      <c r="AW3700" s="4"/>
      <c r="AX3700" s="4"/>
      <c r="AY3700" s="4"/>
      <c r="AZ3700" s="4"/>
      <c r="BA3700" s="4"/>
      <c r="BB3700" s="4"/>
      <c r="BC3700" s="4"/>
      <c r="BD3700" s="4"/>
      <c r="BE3700" s="4"/>
      <c r="BF3700" s="4"/>
      <c r="BG3700" s="4"/>
      <c r="BH3700" s="4"/>
      <c r="BI3700" s="4"/>
      <c r="BJ3700" s="4"/>
      <c r="BK3700" s="4"/>
      <c r="BL3700" s="4"/>
      <c r="BM3700" s="4"/>
      <c r="BN3700" s="4"/>
      <c r="BO3700" s="4"/>
      <c r="BP3700" s="4"/>
      <c r="BQ3700" s="4"/>
      <c r="BR3700" s="4"/>
      <c r="BS3700" s="4"/>
      <c r="BT3700" s="4"/>
      <c r="BU3700" s="4"/>
      <c r="BV3700" s="4"/>
      <c r="BW3700" s="4"/>
      <c r="BZ3700" s="7"/>
      <c r="CF3700" s="7"/>
      <c r="CG3700" s="14"/>
      <c r="CH3700" s="7"/>
      <c r="CI3700" s="14"/>
      <c r="CJ3700" s="7"/>
      <c r="CK3700" s="14"/>
      <c r="CL3700" s="7"/>
      <c r="CM3700" s="14"/>
    </row>
    <row r="3701" spans="1:91" x14ac:dyDescent="0.3">
      <c r="A3701" s="10">
        <v>151</v>
      </c>
      <c r="B3701" s="36" t="s">
        <v>913</v>
      </c>
      <c r="G3701" s="36" t="s">
        <v>9120</v>
      </c>
      <c r="K3701" s="7"/>
      <c r="L3701" s="7" t="s">
        <v>834</v>
      </c>
      <c r="M3701" s="7" t="s">
        <v>621</v>
      </c>
      <c r="N3701" s="4"/>
      <c r="O3701" s="4"/>
      <c r="P3701" s="4"/>
      <c r="Q3701" s="4"/>
      <c r="R3701" s="4"/>
      <c r="S3701" s="4"/>
      <c r="T3701" s="4"/>
      <c r="U3701" s="4"/>
      <c r="V3701" s="4"/>
      <c r="W3701" s="4"/>
      <c r="X3701" s="4"/>
      <c r="Y3701" s="4"/>
      <c r="Z3701" s="4"/>
      <c r="AA3701" s="4"/>
      <c r="AB3701" s="4"/>
      <c r="AC3701" s="4"/>
      <c r="AD3701" s="4"/>
      <c r="AE3701" s="4"/>
      <c r="AF3701" s="4"/>
      <c r="AG3701" s="4"/>
      <c r="AH3701" s="4"/>
      <c r="AI3701" s="4"/>
      <c r="AJ3701" s="4"/>
      <c r="AK3701" s="4"/>
      <c r="AL3701" s="4"/>
      <c r="AM3701" s="4"/>
      <c r="AN3701" s="4"/>
      <c r="AO3701" s="4"/>
      <c r="AP3701" s="4"/>
      <c r="AQ3701" s="4"/>
      <c r="AR3701" s="4"/>
      <c r="AS3701" s="4"/>
      <c r="AT3701" s="4"/>
      <c r="AU3701" s="4"/>
      <c r="AV3701" s="4"/>
      <c r="AW3701" s="4"/>
      <c r="AX3701" s="4"/>
      <c r="AY3701" s="4"/>
      <c r="AZ3701" s="4"/>
      <c r="BA3701" s="4"/>
      <c r="BB3701" s="4"/>
      <c r="BC3701" s="4"/>
      <c r="BD3701" s="4"/>
      <c r="BE3701" s="4"/>
      <c r="BF3701" s="4"/>
      <c r="BG3701" s="4"/>
      <c r="BH3701" s="4"/>
      <c r="BI3701" s="4"/>
      <c r="BJ3701" s="4"/>
      <c r="BK3701" s="4"/>
      <c r="BL3701" s="4"/>
      <c r="BM3701" s="4"/>
      <c r="BN3701" s="4"/>
      <c r="BO3701" s="4"/>
      <c r="BP3701" s="4"/>
      <c r="BQ3701" s="4"/>
      <c r="BR3701" s="4"/>
      <c r="BS3701" s="4"/>
      <c r="BT3701" s="4"/>
      <c r="BU3701" s="4"/>
      <c r="BV3701" s="4"/>
      <c r="BW3701" s="4"/>
      <c r="BZ3701" s="7"/>
      <c r="CF3701" s="7"/>
      <c r="CG3701" s="14"/>
      <c r="CH3701" s="7"/>
      <c r="CI3701" s="14"/>
      <c r="CJ3701" s="7"/>
      <c r="CK3701" s="14"/>
      <c r="CL3701" s="7"/>
      <c r="CM3701" s="14"/>
    </row>
    <row r="3702" spans="1:91" x14ac:dyDescent="0.3">
      <c r="A3702" s="10">
        <v>151</v>
      </c>
      <c r="B3702" s="36" t="s">
        <v>975</v>
      </c>
      <c r="G3702" s="36" t="s">
        <v>9121</v>
      </c>
      <c r="K3702" s="7"/>
      <c r="L3702" s="7" t="s">
        <v>834</v>
      </c>
      <c r="M3702" s="7" t="s">
        <v>765</v>
      </c>
      <c r="N3702" s="4"/>
      <c r="O3702" s="4"/>
      <c r="P3702" s="4"/>
      <c r="Q3702" s="4"/>
      <c r="R3702" s="4"/>
      <c r="S3702" s="4"/>
      <c r="T3702" s="4"/>
      <c r="U3702" s="4"/>
      <c r="V3702" s="4"/>
      <c r="W3702" s="4"/>
      <c r="X3702" s="4"/>
      <c r="Y3702" s="4"/>
      <c r="Z3702" s="4"/>
      <c r="AA3702" s="4"/>
      <c r="AB3702" s="4"/>
      <c r="AC3702" s="4"/>
      <c r="AD3702" s="4"/>
      <c r="AE3702" s="4"/>
      <c r="AF3702" s="4"/>
      <c r="AG3702" s="4"/>
      <c r="AH3702" s="4"/>
      <c r="AI3702" s="4"/>
      <c r="AJ3702" s="4"/>
      <c r="AK3702" s="4"/>
      <c r="AL3702" s="4"/>
      <c r="AM3702" s="4"/>
      <c r="AN3702" s="4"/>
      <c r="AO3702" s="4"/>
      <c r="AP3702" s="4"/>
      <c r="AQ3702" s="4"/>
      <c r="AR3702" s="4"/>
      <c r="AS3702" s="4"/>
      <c r="AT3702" s="4"/>
      <c r="AU3702" s="4"/>
      <c r="AV3702" s="4"/>
      <c r="AW3702" s="4"/>
      <c r="AX3702" s="4"/>
      <c r="AY3702" s="4"/>
      <c r="AZ3702" s="4"/>
      <c r="BA3702" s="4"/>
      <c r="BB3702" s="4"/>
      <c r="BC3702" s="4"/>
      <c r="BD3702" s="4"/>
      <c r="BE3702" s="4"/>
      <c r="BF3702" s="4"/>
      <c r="BG3702" s="4"/>
      <c r="BH3702" s="4"/>
      <c r="BI3702" s="4"/>
      <c r="BJ3702" s="4"/>
      <c r="BK3702" s="4"/>
      <c r="BL3702" s="4"/>
      <c r="BM3702" s="4"/>
      <c r="BN3702" s="4"/>
      <c r="BO3702" s="4"/>
      <c r="BP3702" s="4"/>
      <c r="BQ3702" s="4"/>
      <c r="BR3702" s="4"/>
      <c r="BS3702" s="4"/>
      <c r="BT3702" s="4"/>
      <c r="BU3702" s="4"/>
      <c r="BV3702" s="4"/>
      <c r="BW3702" s="4"/>
      <c r="BZ3702" s="7"/>
      <c r="CF3702" s="7"/>
      <c r="CG3702" s="14"/>
      <c r="CH3702" s="7"/>
      <c r="CI3702" s="14"/>
      <c r="CJ3702" s="7"/>
      <c r="CK3702" s="14"/>
      <c r="CL3702" s="7"/>
      <c r="CM3702" s="14"/>
    </row>
    <row r="3703" spans="1:91" x14ac:dyDescent="0.3">
      <c r="A3703" s="10">
        <v>151</v>
      </c>
      <c r="B3703" s="36" t="s">
        <v>1036</v>
      </c>
      <c r="G3703" s="36" t="s">
        <v>9122</v>
      </c>
      <c r="K3703" s="7"/>
      <c r="L3703" s="7" t="s">
        <v>834</v>
      </c>
      <c r="M3703" s="7" t="s">
        <v>621</v>
      </c>
      <c r="N3703" s="4"/>
      <c r="O3703" s="4"/>
      <c r="P3703" s="4"/>
      <c r="Q3703" s="4"/>
      <c r="R3703" s="4"/>
      <c r="S3703" s="4"/>
      <c r="T3703" s="4"/>
      <c r="U3703" s="4"/>
      <c r="V3703" s="4"/>
      <c r="W3703" s="4"/>
      <c r="X3703" s="4"/>
      <c r="Y3703" s="4"/>
      <c r="Z3703" s="4"/>
      <c r="AA3703" s="4"/>
      <c r="AB3703" s="4"/>
      <c r="AC3703" s="4"/>
      <c r="AD3703" s="4"/>
      <c r="AE3703" s="4"/>
      <c r="AF3703" s="4"/>
      <c r="AG3703" s="4"/>
      <c r="AH3703" s="4"/>
      <c r="AI3703" s="4"/>
      <c r="AJ3703" s="4"/>
      <c r="AK3703" s="4"/>
      <c r="AL3703" s="4"/>
      <c r="AM3703" s="4"/>
      <c r="AN3703" s="4"/>
      <c r="AO3703" s="4"/>
      <c r="AP3703" s="4"/>
      <c r="AQ3703" s="4"/>
      <c r="AR3703" s="4"/>
      <c r="AS3703" s="4"/>
      <c r="AT3703" s="4"/>
      <c r="AU3703" s="4"/>
      <c r="AV3703" s="4"/>
      <c r="AW3703" s="4"/>
      <c r="AX3703" s="4"/>
      <c r="AY3703" s="4"/>
      <c r="AZ3703" s="4"/>
      <c r="BA3703" s="4"/>
      <c r="BB3703" s="4"/>
      <c r="BC3703" s="4"/>
      <c r="BD3703" s="4"/>
      <c r="BE3703" s="4"/>
      <c r="BF3703" s="4"/>
      <c r="BG3703" s="4"/>
      <c r="BH3703" s="4"/>
      <c r="BI3703" s="4"/>
      <c r="BJ3703" s="4"/>
      <c r="BK3703" s="4"/>
      <c r="BL3703" s="4"/>
      <c r="BM3703" s="4"/>
      <c r="BN3703" s="4"/>
      <c r="BO3703" s="4"/>
      <c r="BP3703" s="4"/>
      <c r="BQ3703" s="4"/>
      <c r="BR3703" s="4"/>
      <c r="BS3703" s="4"/>
      <c r="BT3703" s="4"/>
      <c r="BU3703" s="4"/>
      <c r="BV3703" s="4"/>
      <c r="BW3703" s="4"/>
      <c r="BZ3703" s="7"/>
      <c r="CF3703" s="7"/>
      <c r="CG3703" s="14"/>
      <c r="CH3703" s="7"/>
      <c r="CI3703" s="14"/>
      <c r="CJ3703" s="7"/>
      <c r="CK3703" s="14"/>
      <c r="CL3703" s="7"/>
      <c r="CM3703" s="14"/>
    </row>
    <row r="3704" spans="1:91" x14ac:dyDescent="0.3">
      <c r="A3704" s="10">
        <v>151</v>
      </c>
      <c r="B3704" s="36" t="s">
        <v>1036</v>
      </c>
      <c r="G3704" s="36" t="s">
        <v>9123</v>
      </c>
      <c r="K3704" s="7"/>
      <c r="L3704" s="7" t="s">
        <v>834</v>
      </c>
      <c r="M3704" s="7" t="s">
        <v>621</v>
      </c>
      <c r="N3704" s="4"/>
      <c r="O3704" s="4"/>
      <c r="P3704" s="4"/>
      <c r="Q3704" s="4"/>
      <c r="R3704" s="4"/>
      <c r="S3704" s="4"/>
      <c r="T3704" s="4"/>
      <c r="U3704" s="4"/>
      <c r="V3704" s="4"/>
      <c r="W3704" s="4"/>
      <c r="X3704" s="4"/>
      <c r="Y3704" s="4"/>
      <c r="Z3704" s="4"/>
      <c r="AA3704" s="4"/>
      <c r="AB3704" s="4"/>
      <c r="AC3704" s="4"/>
      <c r="AD3704" s="4"/>
      <c r="AE3704" s="4"/>
      <c r="AF3704" s="4"/>
      <c r="AG3704" s="4"/>
      <c r="AH3704" s="4"/>
      <c r="AI3704" s="4"/>
      <c r="AJ3704" s="4"/>
      <c r="AK3704" s="4"/>
      <c r="AL3704" s="4"/>
      <c r="AM3704" s="4"/>
      <c r="AN3704" s="4"/>
      <c r="AO3704" s="4"/>
      <c r="AP3704" s="4"/>
      <c r="AQ3704" s="4"/>
      <c r="AR3704" s="4"/>
      <c r="AS3704" s="4"/>
      <c r="AT3704" s="4"/>
      <c r="AU3704" s="4"/>
      <c r="AV3704" s="4"/>
      <c r="AW3704" s="4"/>
      <c r="AX3704" s="4"/>
      <c r="AY3704" s="4"/>
      <c r="AZ3704" s="4"/>
      <c r="BA3704" s="4"/>
      <c r="BB3704" s="4"/>
      <c r="BC3704" s="4"/>
      <c r="BD3704" s="4"/>
      <c r="BE3704" s="4"/>
      <c r="BF3704" s="4"/>
      <c r="BG3704" s="4"/>
      <c r="BH3704" s="4"/>
      <c r="BI3704" s="4"/>
      <c r="BJ3704" s="4"/>
      <c r="BK3704" s="4"/>
      <c r="BL3704" s="4"/>
      <c r="BM3704" s="4"/>
      <c r="BN3704" s="4"/>
      <c r="BO3704" s="4"/>
      <c r="BP3704" s="4"/>
      <c r="BQ3704" s="4"/>
      <c r="BR3704" s="4"/>
      <c r="BS3704" s="4"/>
      <c r="BT3704" s="4"/>
      <c r="BU3704" s="4"/>
      <c r="BV3704" s="4"/>
      <c r="BW3704" s="4"/>
      <c r="BZ3704" s="7"/>
      <c r="CF3704" s="7"/>
      <c r="CG3704" s="14"/>
      <c r="CH3704" s="7"/>
      <c r="CI3704" s="14"/>
      <c r="CJ3704" s="7"/>
      <c r="CK3704" s="14"/>
      <c r="CL3704" s="7"/>
      <c r="CM3704" s="14"/>
    </row>
    <row r="3705" spans="1:91" x14ac:dyDescent="0.3">
      <c r="A3705" s="10">
        <v>151</v>
      </c>
      <c r="B3705" s="36" t="s">
        <v>1397</v>
      </c>
      <c r="G3705" s="36" t="s">
        <v>9124</v>
      </c>
      <c r="K3705" s="7"/>
      <c r="L3705" s="7" t="s">
        <v>834</v>
      </c>
      <c r="M3705" s="7" t="s">
        <v>8634</v>
      </c>
      <c r="N3705" s="4"/>
      <c r="O3705" s="4"/>
      <c r="P3705" s="4"/>
      <c r="Q3705" s="4"/>
      <c r="R3705" s="4"/>
      <c r="S3705" s="4"/>
      <c r="T3705" s="4"/>
      <c r="U3705" s="4"/>
      <c r="V3705" s="4"/>
      <c r="W3705" s="4"/>
      <c r="X3705" s="4"/>
      <c r="Y3705" s="4"/>
      <c r="Z3705" s="4"/>
      <c r="AA3705" s="4"/>
      <c r="AB3705" s="4"/>
      <c r="AC3705" s="4"/>
      <c r="AD3705" s="4"/>
      <c r="AE3705" s="4"/>
      <c r="AF3705" s="4"/>
      <c r="AG3705" s="4"/>
      <c r="AH3705" s="4"/>
      <c r="AI3705" s="4"/>
      <c r="AJ3705" s="4"/>
      <c r="AK3705" s="4"/>
      <c r="AL3705" s="4"/>
      <c r="AM3705" s="4"/>
      <c r="AN3705" s="4"/>
      <c r="AO3705" s="4"/>
      <c r="AP3705" s="4"/>
      <c r="AQ3705" s="4"/>
      <c r="AR3705" s="4"/>
      <c r="AS3705" s="4"/>
      <c r="AT3705" s="4"/>
      <c r="AU3705" s="4"/>
      <c r="AV3705" s="4"/>
      <c r="AW3705" s="4"/>
      <c r="AX3705" s="4"/>
      <c r="AY3705" s="4"/>
      <c r="AZ3705" s="4"/>
      <c r="BA3705" s="4"/>
      <c r="BB3705" s="4"/>
      <c r="BC3705" s="4"/>
      <c r="BD3705" s="4"/>
      <c r="BE3705" s="4"/>
      <c r="BF3705" s="4"/>
      <c r="BG3705" s="4"/>
      <c r="BH3705" s="4"/>
      <c r="BI3705" s="4"/>
      <c r="BJ3705" s="4"/>
      <c r="BK3705" s="4"/>
      <c r="BL3705" s="4"/>
      <c r="BM3705" s="4"/>
      <c r="BN3705" s="4"/>
      <c r="BO3705" s="4"/>
      <c r="BP3705" s="4"/>
      <c r="BQ3705" s="4"/>
      <c r="BR3705" s="4"/>
      <c r="BS3705" s="4"/>
      <c r="BT3705" s="4"/>
      <c r="BU3705" s="4"/>
      <c r="BV3705" s="4"/>
      <c r="BW3705" s="4"/>
      <c r="BZ3705" s="7"/>
      <c r="CF3705" s="7"/>
      <c r="CG3705" s="14"/>
      <c r="CH3705" s="7"/>
      <c r="CI3705" s="14"/>
      <c r="CJ3705" s="7"/>
      <c r="CK3705" s="14"/>
      <c r="CL3705" s="7"/>
      <c r="CM3705" s="14"/>
    </row>
    <row r="3706" spans="1:91" x14ac:dyDescent="0.3">
      <c r="A3706" s="10">
        <v>151</v>
      </c>
      <c r="B3706" s="36" t="s">
        <v>905</v>
      </c>
      <c r="G3706" s="36" t="s">
        <v>9125</v>
      </c>
      <c r="K3706" s="7"/>
      <c r="L3706" s="7" t="s">
        <v>834</v>
      </c>
      <c r="M3706" s="7" t="s">
        <v>8561</v>
      </c>
      <c r="N3706" s="4"/>
      <c r="O3706" s="4"/>
      <c r="P3706" s="4"/>
      <c r="Q3706" s="4"/>
      <c r="R3706" s="4"/>
      <c r="S3706" s="4"/>
      <c r="T3706" s="4"/>
      <c r="U3706" s="4"/>
      <c r="V3706" s="4"/>
      <c r="W3706" s="4"/>
      <c r="X3706" s="4"/>
      <c r="Y3706" s="4"/>
      <c r="Z3706" s="4"/>
      <c r="AA3706" s="4"/>
      <c r="AB3706" s="4"/>
      <c r="AC3706" s="4"/>
      <c r="AD3706" s="4"/>
      <c r="AE3706" s="4"/>
      <c r="AF3706" s="4"/>
      <c r="AG3706" s="4"/>
      <c r="AH3706" s="4"/>
      <c r="AI3706" s="4"/>
      <c r="AJ3706" s="4"/>
      <c r="AK3706" s="4"/>
      <c r="AL3706" s="4"/>
      <c r="AM3706" s="4"/>
      <c r="AN3706" s="4"/>
      <c r="AO3706" s="4"/>
      <c r="AP3706" s="4"/>
      <c r="AQ3706" s="4"/>
      <c r="AR3706" s="4"/>
      <c r="AS3706" s="4"/>
      <c r="AT3706" s="4"/>
      <c r="AU3706" s="4"/>
      <c r="AV3706" s="4"/>
      <c r="AW3706" s="4"/>
      <c r="AX3706" s="4"/>
      <c r="AY3706" s="4"/>
      <c r="AZ3706" s="4"/>
      <c r="BA3706" s="4"/>
      <c r="BB3706" s="4"/>
      <c r="BC3706" s="4"/>
      <c r="BD3706" s="4"/>
      <c r="BE3706" s="4"/>
      <c r="BF3706" s="4"/>
      <c r="BG3706" s="4"/>
      <c r="BH3706" s="4"/>
      <c r="BI3706" s="4"/>
      <c r="BJ3706" s="4"/>
      <c r="BK3706" s="4"/>
      <c r="BL3706" s="4"/>
      <c r="BM3706" s="4"/>
      <c r="BN3706" s="4"/>
      <c r="BO3706" s="4"/>
      <c r="BP3706" s="4"/>
      <c r="BQ3706" s="4"/>
      <c r="BR3706" s="4"/>
      <c r="BS3706" s="4"/>
      <c r="BT3706" s="4"/>
      <c r="BU3706" s="4"/>
      <c r="BV3706" s="4"/>
      <c r="BW3706" s="4"/>
      <c r="BZ3706" s="7"/>
      <c r="CF3706" s="7"/>
      <c r="CG3706" s="14"/>
      <c r="CH3706" s="7"/>
      <c r="CI3706" s="14"/>
      <c r="CJ3706" s="7"/>
      <c r="CK3706" s="14"/>
      <c r="CL3706" s="7"/>
      <c r="CM3706" s="14"/>
    </row>
    <row r="3707" spans="1:91" x14ac:dyDescent="0.3">
      <c r="A3707" s="10">
        <v>151</v>
      </c>
      <c r="B3707" s="36" t="s">
        <v>1025</v>
      </c>
      <c r="G3707" s="36" t="s">
        <v>9126</v>
      </c>
      <c r="K3707" s="7"/>
      <c r="L3707" s="7" t="s">
        <v>834</v>
      </c>
      <c r="M3707" s="7" t="s">
        <v>765</v>
      </c>
      <c r="N3707" s="4"/>
      <c r="O3707" s="4"/>
      <c r="P3707" s="4"/>
      <c r="Q3707" s="4"/>
      <c r="R3707" s="4"/>
      <c r="S3707" s="4"/>
      <c r="T3707" s="4"/>
      <c r="U3707" s="4"/>
      <c r="V3707" s="4"/>
      <c r="W3707" s="4"/>
      <c r="X3707" s="4"/>
      <c r="Y3707" s="4"/>
      <c r="Z3707" s="4"/>
      <c r="AA3707" s="4"/>
      <c r="AB3707" s="4"/>
      <c r="AC3707" s="4"/>
      <c r="AD3707" s="4"/>
      <c r="AE3707" s="4"/>
      <c r="AF3707" s="4"/>
      <c r="AG3707" s="4"/>
      <c r="AH3707" s="4"/>
      <c r="AI3707" s="4"/>
      <c r="AJ3707" s="4"/>
      <c r="AK3707" s="4"/>
      <c r="AL3707" s="4"/>
      <c r="AM3707" s="4"/>
      <c r="AN3707" s="4"/>
      <c r="AO3707" s="4"/>
      <c r="AP3707" s="4"/>
      <c r="AQ3707" s="4"/>
      <c r="AR3707" s="4"/>
      <c r="AS3707" s="4"/>
      <c r="AT3707" s="4"/>
      <c r="AU3707" s="4"/>
      <c r="AV3707" s="4"/>
      <c r="AW3707" s="4"/>
      <c r="AX3707" s="4"/>
      <c r="AY3707" s="4"/>
      <c r="AZ3707" s="4"/>
      <c r="BA3707" s="4"/>
      <c r="BB3707" s="4"/>
      <c r="BC3707" s="4"/>
      <c r="BD3707" s="4"/>
      <c r="BE3707" s="4"/>
      <c r="BF3707" s="4"/>
      <c r="BG3707" s="4"/>
      <c r="BH3707" s="4"/>
      <c r="BI3707" s="4"/>
      <c r="BJ3707" s="4"/>
      <c r="BK3707" s="4"/>
      <c r="BL3707" s="4"/>
      <c r="BM3707" s="4"/>
      <c r="BN3707" s="4"/>
      <c r="BO3707" s="4"/>
      <c r="BP3707" s="4"/>
      <c r="BQ3707" s="4"/>
      <c r="BR3707" s="4"/>
      <c r="BS3707" s="4"/>
      <c r="BT3707" s="4"/>
      <c r="BU3707" s="4"/>
      <c r="BV3707" s="4"/>
      <c r="BW3707" s="4"/>
      <c r="BZ3707" s="7"/>
      <c r="CF3707" s="7"/>
      <c r="CG3707" s="14"/>
      <c r="CH3707" s="7"/>
      <c r="CI3707" s="14"/>
      <c r="CJ3707" s="7"/>
      <c r="CK3707" s="14"/>
      <c r="CL3707" s="7"/>
      <c r="CM3707" s="14"/>
    </row>
    <row r="3708" spans="1:91" x14ac:dyDescent="0.3">
      <c r="A3708" s="10">
        <v>151</v>
      </c>
      <c r="B3708" s="36" t="s">
        <v>913</v>
      </c>
      <c r="G3708" s="36" t="s">
        <v>9127</v>
      </c>
      <c r="K3708" s="7"/>
      <c r="L3708" s="7" t="s">
        <v>834</v>
      </c>
      <c r="M3708" s="7" t="s">
        <v>618</v>
      </c>
      <c r="N3708" s="4"/>
      <c r="O3708" s="4"/>
      <c r="P3708" s="4"/>
      <c r="Q3708" s="4"/>
      <c r="R3708" s="4"/>
      <c r="S3708" s="4"/>
      <c r="T3708" s="4"/>
      <c r="U3708" s="4"/>
      <c r="V3708" s="4"/>
      <c r="W3708" s="4"/>
      <c r="X3708" s="4"/>
      <c r="Y3708" s="4"/>
      <c r="Z3708" s="4"/>
      <c r="AA3708" s="4"/>
      <c r="AB3708" s="4"/>
      <c r="AC3708" s="4"/>
      <c r="AD3708" s="4"/>
      <c r="AE3708" s="4"/>
      <c r="AF3708" s="4"/>
      <c r="AG3708" s="4"/>
      <c r="AH3708" s="4"/>
      <c r="AI3708" s="4"/>
      <c r="AJ3708" s="4"/>
      <c r="AK3708" s="4"/>
      <c r="AL3708" s="4"/>
      <c r="AM3708" s="4"/>
      <c r="AN3708" s="4"/>
      <c r="AO3708" s="4"/>
      <c r="AP3708" s="4"/>
      <c r="AQ3708" s="4"/>
      <c r="AR3708" s="4"/>
      <c r="AS3708" s="4"/>
      <c r="AT3708" s="4"/>
      <c r="AU3708" s="4"/>
      <c r="AV3708" s="4"/>
      <c r="AW3708" s="4"/>
      <c r="AX3708" s="4"/>
      <c r="AY3708" s="4"/>
      <c r="AZ3708" s="4"/>
      <c r="BA3708" s="4"/>
      <c r="BB3708" s="4"/>
      <c r="BC3708" s="4"/>
      <c r="BD3708" s="4"/>
      <c r="BE3708" s="4"/>
      <c r="BF3708" s="4"/>
      <c r="BG3708" s="4"/>
      <c r="BH3708" s="4"/>
      <c r="BI3708" s="4"/>
      <c r="BJ3708" s="4"/>
      <c r="BK3708" s="4"/>
      <c r="BL3708" s="4"/>
      <c r="BM3708" s="4"/>
      <c r="BN3708" s="4"/>
      <c r="BO3708" s="4"/>
      <c r="BP3708" s="4"/>
      <c r="BQ3708" s="4"/>
      <c r="BR3708" s="4"/>
      <c r="BS3708" s="4"/>
      <c r="BT3708" s="4"/>
      <c r="BU3708" s="4"/>
      <c r="BV3708" s="4"/>
      <c r="BW3708" s="4"/>
      <c r="BZ3708" s="7"/>
      <c r="CF3708" s="7"/>
      <c r="CG3708" s="14"/>
      <c r="CH3708" s="7"/>
      <c r="CI3708" s="14"/>
      <c r="CJ3708" s="7"/>
      <c r="CK3708" s="14"/>
      <c r="CL3708" s="7"/>
      <c r="CM3708" s="14"/>
    </row>
    <row r="3709" spans="1:91" x14ac:dyDescent="0.3">
      <c r="A3709" s="10">
        <v>151</v>
      </c>
      <c r="B3709" s="36" t="s">
        <v>863</v>
      </c>
      <c r="G3709" s="36" t="s">
        <v>9128</v>
      </c>
      <c r="K3709" s="7"/>
      <c r="L3709" s="7" t="s">
        <v>834</v>
      </c>
      <c r="M3709" s="7" t="s">
        <v>5184</v>
      </c>
      <c r="N3709" s="4"/>
      <c r="O3709" s="4"/>
      <c r="P3709" s="4"/>
      <c r="Q3709" s="4"/>
      <c r="R3709" s="4"/>
      <c r="S3709" s="4"/>
      <c r="T3709" s="4"/>
      <c r="U3709" s="4"/>
      <c r="V3709" s="4"/>
      <c r="W3709" s="4"/>
      <c r="X3709" s="4"/>
      <c r="Y3709" s="4"/>
      <c r="Z3709" s="4"/>
      <c r="AA3709" s="4"/>
      <c r="AB3709" s="4"/>
      <c r="AC3709" s="4"/>
      <c r="AD3709" s="4"/>
      <c r="AE3709" s="4"/>
      <c r="AF3709" s="4"/>
      <c r="AG3709" s="4"/>
      <c r="AH3709" s="4"/>
      <c r="AI3709" s="4"/>
      <c r="AJ3709" s="4"/>
      <c r="AK3709" s="4"/>
      <c r="AL3709" s="4"/>
      <c r="AM3709" s="4"/>
      <c r="AN3709" s="4"/>
      <c r="AO3709" s="4"/>
      <c r="AP3709" s="4"/>
      <c r="AQ3709" s="4"/>
      <c r="AR3709" s="4"/>
      <c r="AS3709" s="4"/>
      <c r="AT3709" s="4"/>
      <c r="AU3709" s="4"/>
      <c r="AV3709" s="4"/>
      <c r="AW3709" s="4"/>
      <c r="AX3709" s="4"/>
      <c r="AY3709" s="4"/>
      <c r="AZ3709" s="4"/>
      <c r="BA3709" s="4"/>
      <c r="BB3709" s="4"/>
      <c r="BC3709" s="4"/>
      <c r="BD3709" s="4"/>
      <c r="BE3709" s="4"/>
      <c r="BF3709" s="4"/>
      <c r="BG3709" s="4"/>
      <c r="BH3709" s="4"/>
      <c r="BI3709" s="4"/>
      <c r="BJ3709" s="4"/>
      <c r="BK3709" s="4"/>
      <c r="BL3709" s="4"/>
      <c r="BM3709" s="4"/>
      <c r="BN3709" s="4"/>
      <c r="BO3709" s="4"/>
      <c r="BP3709" s="4"/>
      <c r="BQ3709" s="4"/>
      <c r="BR3709" s="4"/>
      <c r="BS3709" s="4"/>
      <c r="BT3709" s="4"/>
      <c r="BU3709" s="4"/>
      <c r="BV3709" s="4"/>
      <c r="BW3709" s="4"/>
      <c r="BZ3709" s="7"/>
      <c r="CF3709" s="7"/>
      <c r="CG3709" s="14"/>
      <c r="CH3709" s="7"/>
      <c r="CI3709" s="14"/>
      <c r="CJ3709" s="7"/>
      <c r="CK3709" s="14"/>
      <c r="CL3709" s="7"/>
      <c r="CM3709" s="14"/>
    </row>
    <row r="3710" spans="1:91" x14ac:dyDescent="0.3">
      <c r="A3710" s="10">
        <v>151</v>
      </c>
      <c r="B3710" s="36" t="s">
        <v>1025</v>
      </c>
      <c r="G3710" s="36" t="s">
        <v>9129</v>
      </c>
      <c r="K3710" s="7"/>
      <c r="L3710" s="7" t="s">
        <v>834</v>
      </c>
      <c r="M3710" s="7" t="s">
        <v>639</v>
      </c>
      <c r="N3710" s="4"/>
      <c r="O3710" s="4"/>
      <c r="P3710" s="4"/>
      <c r="Q3710" s="4"/>
      <c r="R3710" s="4"/>
      <c r="S3710" s="4"/>
      <c r="T3710" s="4"/>
      <c r="U3710" s="4"/>
      <c r="V3710" s="4"/>
      <c r="W3710" s="4"/>
      <c r="X3710" s="4"/>
      <c r="Y3710" s="4"/>
      <c r="Z3710" s="4"/>
      <c r="AA3710" s="4"/>
      <c r="AB3710" s="4"/>
      <c r="AC3710" s="4"/>
      <c r="AD3710" s="4"/>
      <c r="AE3710" s="4"/>
      <c r="AF3710" s="4"/>
      <c r="AG3710" s="4"/>
      <c r="AH3710" s="4"/>
      <c r="AI3710" s="4"/>
      <c r="AJ3710" s="4"/>
      <c r="AK3710" s="4"/>
      <c r="AL3710" s="4"/>
      <c r="AM3710" s="4"/>
      <c r="AN3710" s="4"/>
      <c r="AO3710" s="4"/>
      <c r="AP3710" s="4"/>
      <c r="AQ3710" s="4"/>
      <c r="AR3710" s="4"/>
      <c r="AS3710" s="4"/>
      <c r="AT3710" s="4"/>
      <c r="AU3710" s="4"/>
      <c r="AV3710" s="4"/>
      <c r="AW3710" s="4"/>
      <c r="AX3710" s="4"/>
      <c r="AY3710" s="4"/>
      <c r="AZ3710" s="4"/>
      <c r="BA3710" s="4"/>
      <c r="BB3710" s="4"/>
      <c r="BC3710" s="4"/>
      <c r="BD3710" s="4"/>
      <c r="BE3710" s="4"/>
      <c r="BF3710" s="4"/>
      <c r="BG3710" s="4"/>
      <c r="BH3710" s="4"/>
      <c r="BI3710" s="4"/>
      <c r="BJ3710" s="4"/>
      <c r="BK3710" s="4"/>
      <c r="BL3710" s="4"/>
      <c r="BM3710" s="4"/>
      <c r="BN3710" s="4"/>
      <c r="BO3710" s="4"/>
      <c r="BP3710" s="4"/>
      <c r="BQ3710" s="4"/>
      <c r="BR3710" s="4"/>
      <c r="BS3710" s="4"/>
      <c r="BT3710" s="4"/>
      <c r="BU3710" s="4"/>
      <c r="BV3710" s="4"/>
      <c r="BW3710" s="4"/>
      <c r="BZ3710" s="7"/>
      <c r="CF3710" s="7"/>
      <c r="CG3710" s="14"/>
      <c r="CH3710" s="7"/>
      <c r="CI3710" s="14"/>
      <c r="CJ3710" s="7"/>
      <c r="CK3710" s="14"/>
      <c r="CL3710" s="7"/>
      <c r="CM3710" s="14"/>
    </row>
    <row r="3711" spans="1:91" x14ac:dyDescent="0.3">
      <c r="A3711" s="10">
        <v>151</v>
      </c>
      <c r="B3711" s="36" t="s">
        <v>3570</v>
      </c>
      <c r="G3711" s="36" t="s">
        <v>9130</v>
      </c>
      <c r="K3711" s="7"/>
      <c r="L3711" s="7" t="s">
        <v>834</v>
      </c>
      <c r="M3711" s="7" t="s">
        <v>639</v>
      </c>
      <c r="N3711" s="4"/>
      <c r="O3711" s="4"/>
      <c r="P3711" s="4"/>
      <c r="Q3711" s="4"/>
      <c r="R3711" s="4"/>
      <c r="S3711" s="4"/>
      <c r="T3711" s="4"/>
      <c r="U3711" s="4"/>
      <c r="V3711" s="4"/>
      <c r="W3711" s="4"/>
      <c r="X3711" s="4"/>
      <c r="Y3711" s="4"/>
      <c r="Z3711" s="4"/>
      <c r="AA3711" s="4"/>
      <c r="AB3711" s="4"/>
      <c r="AC3711" s="4"/>
      <c r="AD3711" s="4"/>
      <c r="AE3711" s="4"/>
      <c r="AF3711" s="4"/>
      <c r="AG3711" s="4"/>
      <c r="AH3711" s="4"/>
      <c r="AI3711" s="4"/>
      <c r="AJ3711" s="4"/>
      <c r="AK3711" s="4"/>
      <c r="AL3711" s="4"/>
      <c r="AM3711" s="4"/>
      <c r="AN3711" s="4"/>
      <c r="AO3711" s="4"/>
      <c r="AP3711" s="4"/>
      <c r="AQ3711" s="4"/>
      <c r="AR3711" s="4"/>
      <c r="AS3711" s="4"/>
      <c r="AT3711" s="4"/>
      <c r="AU3711" s="4"/>
      <c r="AV3711" s="4"/>
      <c r="AW3711" s="4"/>
      <c r="AX3711" s="4"/>
      <c r="AY3711" s="4"/>
      <c r="AZ3711" s="4"/>
      <c r="BA3711" s="4"/>
      <c r="BB3711" s="4"/>
      <c r="BC3711" s="4"/>
      <c r="BD3711" s="4"/>
      <c r="BE3711" s="4"/>
      <c r="BF3711" s="4"/>
      <c r="BG3711" s="4"/>
      <c r="BH3711" s="4"/>
      <c r="BI3711" s="4"/>
      <c r="BJ3711" s="4"/>
      <c r="BK3711" s="4"/>
      <c r="BL3711" s="4"/>
      <c r="BM3711" s="4"/>
      <c r="BN3711" s="4"/>
      <c r="BO3711" s="4"/>
      <c r="BP3711" s="4"/>
      <c r="BQ3711" s="4"/>
      <c r="BR3711" s="4"/>
      <c r="BS3711" s="4"/>
      <c r="BT3711" s="4"/>
      <c r="BU3711" s="4"/>
      <c r="BV3711" s="4"/>
      <c r="BW3711" s="4"/>
      <c r="BZ3711" s="7"/>
      <c r="CF3711" s="7"/>
      <c r="CG3711" s="14"/>
      <c r="CH3711" s="7"/>
      <c r="CI3711" s="14"/>
      <c r="CJ3711" s="7"/>
      <c r="CK3711" s="14"/>
      <c r="CL3711" s="7"/>
      <c r="CM3711" s="14"/>
    </row>
    <row r="3712" spans="1:91" x14ac:dyDescent="0.3">
      <c r="A3712" s="10">
        <v>151</v>
      </c>
      <c r="B3712" s="36" t="s">
        <v>3570</v>
      </c>
      <c r="G3712" s="36" t="s">
        <v>9131</v>
      </c>
      <c r="K3712" s="7"/>
      <c r="L3712" s="7" t="s">
        <v>834</v>
      </c>
      <c r="M3712" s="7" t="s">
        <v>636</v>
      </c>
      <c r="N3712" s="4"/>
      <c r="O3712" s="4"/>
      <c r="P3712" s="4"/>
      <c r="Q3712" s="4"/>
      <c r="R3712" s="4"/>
      <c r="S3712" s="4"/>
      <c r="T3712" s="4"/>
      <c r="U3712" s="4"/>
      <c r="V3712" s="4"/>
      <c r="W3712" s="4"/>
      <c r="X3712" s="4"/>
      <c r="Y3712" s="4"/>
      <c r="Z3712" s="4"/>
      <c r="AA3712" s="4"/>
      <c r="AB3712" s="4"/>
      <c r="AC3712" s="4"/>
      <c r="AD3712" s="4"/>
      <c r="AE3712" s="4"/>
      <c r="AF3712" s="4"/>
      <c r="AG3712" s="4"/>
      <c r="AH3712" s="4"/>
      <c r="AI3712" s="4"/>
      <c r="AJ3712" s="4"/>
      <c r="AK3712" s="4"/>
      <c r="AL3712" s="4"/>
      <c r="AM3712" s="4"/>
      <c r="AN3712" s="4"/>
      <c r="AO3712" s="4"/>
      <c r="AP3712" s="4"/>
      <c r="AQ3712" s="4"/>
      <c r="AR3712" s="4"/>
      <c r="AS3712" s="4"/>
      <c r="AT3712" s="4"/>
      <c r="AU3712" s="4"/>
      <c r="AV3712" s="4"/>
      <c r="AW3712" s="4"/>
      <c r="AX3712" s="4"/>
      <c r="AY3712" s="4"/>
      <c r="AZ3712" s="4"/>
      <c r="BA3712" s="4"/>
      <c r="BB3712" s="4"/>
      <c r="BC3712" s="4"/>
      <c r="BD3712" s="4"/>
      <c r="BE3712" s="4"/>
      <c r="BF3712" s="4"/>
      <c r="BG3712" s="4"/>
      <c r="BH3712" s="4"/>
      <c r="BI3712" s="4"/>
      <c r="BJ3712" s="4"/>
      <c r="BK3712" s="4"/>
      <c r="BL3712" s="4"/>
      <c r="BM3712" s="4"/>
      <c r="BN3712" s="4"/>
      <c r="BO3712" s="4"/>
      <c r="BP3712" s="4"/>
      <c r="BQ3712" s="4"/>
      <c r="BR3712" s="4"/>
      <c r="BS3712" s="4"/>
      <c r="BT3712" s="4"/>
      <c r="BU3712" s="4"/>
      <c r="BV3712" s="4"/>
      <c r="BW3712" s="4"/>
      <c r="BZ3712" s="7"/>
      <c r="CF3712" s="7"/>
      <c r="CG3712" s="14"/>
      <c r="CH3712" s="7"/>
      <c r="CI3712" s="14"/>
      <c r="CJ3712" s="7"/>
      <c r="CK3712" s="14"/>
      <c r="CL3712" s="7"/>
      <c r="CM3712" s="14"/>
    </row>
    <row r="3713" spans="1:91" x14ac:dyDescent="0.3">
      <c r="A3713" s="10">
        <v>151</v>
      </c>
      <c r="B3713" s="36" t="s">
        <v>1036</v>
      </c>
      <c r="G3713" s="36" t="s">
        <v>9132</v>
      </c>
      <c r="K3713" s="7"/>
      <c r="L3713" s="7" t="s">
        <v>834</v>
      </c>
      <c r="M3713" s="7" t="s">
        <v>621</v>
      </c>
      <c r="N3713" s="4"/>
      <c r="O3713" s="4"/>
      <c r="P3713" s="4"/>
      <c r="Q3713" s="4"/>
      <c r="R3713" s="4"/>
      <c r="S3713" s="4"/>
      <c r="T3713" s="4"/>
      <c r="U3713" s="4"/>
      <c r="V3713" s="4"/>
      <c r="W3713" s="4"/>
      <c r="X3713" s="4"/>
      <c r="Y3713" s="4"/>
      <c r="Z3713" s="4"/>
      <c r="AA3713" s="4"/>
      <c r="AB3713" s="4"/>
      <c r="AC3713" s="4"/>
      <c r="AD3713" s="4"/>
      <c r="AE3713" s="4"/>
      <c r="AF3713" s="4"/>
      <c r="AG3713" s="4"/>
      <c r="AH3713" s="4"/>
      <c r="AI3713" s="4"/>
      <c r="AJ3713" s="4"/>
      <c r="AK3713" s="4"/>
      <c r="AL3713" s="4"/>
      <c r="AM3713" s="4"/>
      <c r="AN3713" s="4"/>
      <c r="AO3713" s="4"/>
      <c r="AP3713" s="4"/>
      <c r="AQ3713" s="4"/>
      <c r="AR3713" s="4"/>
      <c r="AS3713" s="4"/>
      <c r="AT3713" s="4"/>
      <c r="AU3713" s="4"/>
      <c r="AV3713" s="4"/>
      <c r="AW3713" s="4"/>
      <c r="AX3713" s="4"/>
      <c r="AY3713" s="4"/>
      <c r="AZ3713" s="4"/>
      <c r="BA3713" s="4"/>
      <c r="BB3713" s="4"/>
      <c r="BC3713" s="4"/>
      <c r="BD3713" s="4"/>
      <c r="BE3713" s="4"/>
      <c r="BF3713" s="4"/>
      <c r="BG3713" s="4"/>
      <c r="BH3713" s="4"/>
      <c r="BI3713" s="4"/>
      <c r="BJ3713" s="4"/>
      <c r="BK3713" s="4"/>
      <c r="BL3713" s="4"/>
      <c r="BM3713" s="4"/>
      <c r="BN3713" s="4"/>
      <c r="BO3713" s="4"/>
      <c r="BP3713" s="4"/>
      <c r="BQ3713" s="4"/>
      <c r="BR3713" s="4"/>
      <c r="BS3713" s="4"/>
      <c r="BT3713" s="4"/>
      <c r="BU3713" s="4"/>
      <c r="BV3713" s="4"/>
      <c r="BW3713" s="4"/>
      <c r="BZ3713" s="7"/>
      <c r="CF3713" s="7"/>
      <c r="CG3713" s="14"/>
      <c r="CH3713" s="7"/>
      <c r="CI3713" s="14"/>
      <c r="CJ3713" s="7"/>
      <c r="CK3713" s="14"/>
      <c r="CL3713" s="7"/>
      <c r="CM3713" s="14"/>
    </row>
    <row r="3714" spans="1:91" x14ac:dyDescent="0.3">
      <c r="A3714" s="10">
        <v>151</v>
      </c>
      <c r="B3714" s="36" t="s">
        <v>2152</v>
      </c>
      <c r="G3714" s="36" t="s">
        <v>9133</v>
      </c>
      <c r="K3714" s="7"/>
      <c r="L3714" s="7" t="s">
        <v>834</v>
      </c>
      <c r="M3714" s="7" t="s">
        <v>765</v>
      </c>
      <c r="N3714" s="4"/>
      <c r="O3714" s="4"/>
      <c r="P3714" s="4"/>
      <c r="Q3714" s="4"/>
      <c r="R3714" s="4"/>
      <c r="S3714" s="4"/>
      <c r="T3714" s="4"/>
      <c r="U3714" s="4"/>
      <c r="V3714" s="4"/>
      <c r="W3714" s="4"/>
      <c r="X3714" s="4"/>
      <c r="Y3714" s="4"/>
      <c r="Z3714" s="4"/>
      <c r="AA3714" s="4"/>
      <c r="AB3714" s="4"/>
      <c r="AC3714" s="4"/>
      <c r="AD3714" s="4"/>
      <c r="AE3714" s="4"/>
      <c r="AF3714" s="4"/>
      <c r="AG3714" s="4"/>
      <c r="AH3714" s="4"/>
      <c r="AI3714" s="4"/>
      <c r="AJ3714" s="4"/>
      <c r="AK3714" s="4"/>
      <c r="AL3714" s="4"/>
      <c r="AM3714" s="4"/>
      <c r="AN3714" s="4"/>
      <c r="AO3714" s="4"/>
      <c r="AP3714" s="4"/>
      <c r="AQ3714" s="4"/>
      <c r="AR3714" s="4"/>
      <c r="AS3714" s="4"/>
      <c r="AT3714" s="4"/>
      <c r="AU3714" s="4"/>
      <c r="AV3714" s="4"/>
      <c r="AW3714" s="4"/>
      <c r="AX3714" s="4"/>
      <c r="AY3714" s="4"/>
      <c r="AZ3714" s="4"/>
      <c r="BA3714" s="4"/>
      <c r="BB3714" s="4"/>
      <c r="BC3714" s="4"/>
      <c r="BD3714" s="4"/>
      <c r="BE3714" s="4"/>
      <c r="BF3714" s="4"/>
      <c r="BG3714" s="4"/>
      <c r="BH3714" s="4"/>
      <c r="BI3714" s="4"/>
      <c r="BJ3714" s="4"/>
      <c r="BK3714" s="4"/>
      <c r="BL3714" s="4"/>
      <c r="BM3714" s="4"/>
      <c r="BN3714" s="4"/>
      <c r="BO3714" s="4"/>
      <c r="BP3714" s="4"/>
      <c r="BQ3714" s="4"/>
      <c r="BR3714" s="4"/>
      <c r="BS3714" s="4"/>
      <c r="BT3714" s="4"/>
      <c r="BU3714" s="4"/>
      <c r="BV3714" s="4"/>
      <c r="BW3714" s="4"/>
      <c r="BZ3714" s="7"/>
      <c r="CF3714" s="7"/>
      <c r="CG3714" s="14"/>
      <c r="CH3714" s="7"/>
      <c r="CI3714" s="14"/>
      <c r="CJ3714" s="7"/>
      <c r="CK3714" s="14"/>
      <c r="CL3714" s="7"/>
      <c r="CM3714" s="14"/>
    </row>
    <row r="3715" spans="1:91" x14ac:dyDescent="0.3">
      <c r="A3715" s="10">
        <v>151</v>
      </c>
      <c r="B3715" s="36" t="s">
        <v>888</v>
      </c>
      <c r="G3715" s="36" t="s">
        <v>9134</v>
      </c>
      <c r="K3715" s="7"/>
      <c r="L3715" s="7" t="s">
        <v>834</v>
      </c>
      <c r="M3715" s="7" t="s">
        <v>765</v>
      </c>
      <c r="N3715" s="4"/>
      <c r="O3715" s="4"/>
      <c r="P3715" s="4"/>
      <c r="Q3715" s="4"/>
      <c r="R3715" s="4"/>
      <c r="S3715" s="4"/>
      <c r="T3715" s="4"/>
      <c r="U3715" s="4"/>
      <c r="V3715" s="4"/>
      <c r="W3715" s="4"/>
      <c r="X3715" s="4"/>
      <c r="Y3715" s="4"/>
      <c r="Z3715" s="4"/>
      <c r="AA3715" s="4"/>
      <c r="AB3715" s="4"/>
      <c r="AC3715" s="4"/>
      <c r="AD3715" s="4"/>
      <c r="AE3715" s="4"/>
      <c r="AF3715" s="4"/>
      <c r="AG3715" s="4"/>
      <c r="AH3715" s="4"/>
      <c r="AI3715" s="4"/>
      <c r="AJ3715" s="4"/>
      <c r="AK3715" s="4"/>
      <c r="AL3715" s="4"/>
      <c r="AM3715" s="4"/>
      <c r="AN3715" s="4"/>
      <c r="AO3715" s="4"/>
      <c r="AP3715" s="4"/>
      <c r="AQ3715" s="4"/>
      <c r="AR3715" s="4"/>
      <c r="AS3715" s="4"/>
      <c r="AT3715" s="4"/>
      <c r="AU3715" s="4"/>
      <c r="AV3715" s="4"/>
      <c r="AW3715" s="4"/>
      <c r="AX3715" s="4"/>
      <c r="AY3715" s="4"/>
      <c r="AZ3715" s="4"/>
      <c r="BA3715" s="4"/>
      <c r="BB3715" s="4"/>
      <c r="BC3715" s="4"/>
      <c r="BD3715" s="4"/>
      <c r="BE3715" s="4"/>
      <c r="BF3715" s="4"/>
      <c r="BG3715" s="4"/>
      <c r="BH3715" s="4"/>
      <c r="BI3715" s="4"/>
      <c r="BJ3715" s="4"/>
      <c r="BK3715" s="4"/>
      <c r="BL3715" s="4"/>
      <c r="BM3715" s="4"/>
      <c r="BN3715" s="4"/>
      <c r="BO3715" s="4"/>
      <c r="BP3715" s="4"/>
      <c r="BQ3715" s="4"/>
      <c r="BR3715" s="4"/>
      <c r="BS3715" s="4"/>
      <c r="BT3715" s="4"/>
      <c r="BU3715" s="4"/>
      <c r="BV3715" s="4"/>
      <c r="BW3715" s="4"/>
      <c r="BZ3715" s="7"/>
      <c r="CF3715" s="7"/>
      <c r="CG3715" s="14"/>
      <c r="CH3715" s="7"/>
      <c r="CI3715" s="14"/>
      <c r="CJ3715" s="7"/>
      <c r="CK3715" s="14"/>
      <c r="CL3715" s="7"/>
      <c r="CM3715" s="14"/>
    </row>
    <row r="3716" spans="1:91" x14ac:dyDescent="0.3">
      <c r="A3716" s="10">
        <v>151</v>
      </c>
      <c r="B3716" s="36" t="s">
        <v>897</v>
      </c>
      <c r="G3716" s="36" t="s">
        <v>9135</v>
      </c>
      <c r="K3716" s="7"/>
      <c r="L3716" s="7" t="s">
        <v>834</v>
      </c>
      <c r="M3716" s="7" t="s">
        <v>639</v>
      </c>
      <c r="N3716" s="4"/>
      <c r="O3716" s="4"/>
      <c r="P3716" s="4"/>
      <c r="Q3716" s="4"/>
      <c r="R3716" s="4"/>
      <c r="S3716" s="4"/>
      <c r="T3716" s="4"/>
      <c r="U3716" s="4"/>
      <c r="V3716" s="4"/>
      <c r="W3716" s="4"/>
      <c r="X3716" s="4"/>
      <c r="Y3716" s="4"/>
      <c r="Z3716" s="4"/>
      <c r="AA3716" s="4"/>
      <c r="AB3716" s="4"/>
      <c r="AC3716" s="4"/>
      <c r="AD3716" s="4"/>
      <c r="AE3716" s="4"/>
      <c r="AF3716" s="4"/>
      <c r="AG3716" s="4"/>
      <c r="AH3716" s="4"/>
      <c r="AI3716" s="4"/>
      <c r="AJ3716" s="4"/>
      <c r="AK3716" s="4"/>
      <c r="AL3716" s="4"/>
      <c r="AM3716" s="4"/>
      <c r="AN3716" s="4"/>
      <c r="AO3716" s="4"/>
      <c r="AP3716" s="4"/>
      <c r="AQ3716" s="4"/>
      <c r="AR3716" s="4"/>
      <c r="AS3716" s="4"/>
      <c r="AT3716" s="4"/>
      <c r="AU3716" s="4"/>
      <c r="AV3716" s="4"/>
      <c r="AW3716" s="4"/>
      <c r="AX3716" s="4"/>
      <c r="AY3716" s="4"/>
      <c r="AZ3716" s="4"/>
      <c r="BA3716" s="4"/>
      <c r="BB3716" s="4"/>
      <c r="BC3716" s="4"/>
      <c r="BD3716" s="4"/>
      <c r="BE3716" s="4"/>
      <c r="BF3716" s="4"/>
      <c r="BG3716" s="4"/>
      <c r="BH3716" s="4"/>
      <c r="BI3716" s="4"/>
      <c r="BJ3716" s="4"/>
      <c r="BK3716" s="4"/>
      <c r="BL3716" s="4"/>
      <c r="BM3716" s="4"/>
      <c r="BN3716" s="4"/>
      <c r="BO3716" s="4"/>
      <c r="BP3716" s="4"/>
      <c r="BQ3716" s="4"/>
      <c r="BR3716" s="4"/>
      <c r="BS3716" s="4"/>
      <c r="BT3716" s="4"/>
      <c r="BU3716" s="4"/>
      <c r="BV3716" s="4"/>
      <c r="BW3716" s="4"/>
      <c r="BZ3716" s="7"/>
      <c r="CF3716" s="7"/>
      <c r="CG3716" s="14"/>
      <c r="CH3716" s="7"/>
      <c r="CI3716" s="14"/>
      <c r="CJ3716" s="7"/>
      <c r="CK3716" s="14"/>
      <c r="CL3716" s="7"/>
      <c r="CM3716" s="14"/>
    </row>
    <row r="3717" spans="1:91" x14ac:dyDescent="0.3">
      <c r="A3717" s="10">
        <v>151</v>
      </c>
      <c r="B3717" s="36" t="s">
        <v>888</v>
      </c>
      <c r="G3717" s="36" t="s">
        <v>9136</v>
      </c>
      <c r="K3717" s="7"/>
      <c r="L3717" s="7" t="s">
        <v>834</v>
      </c>
      <c r="M3717" s="7" t="s">
        <v>765</v>
      </c>
      <c r="N3717" s="4"/>
      <c r="O3717" s="4"/>
      <c r="P3717" s="4"/>
      <c r="Q3717" s="4"/>
      <c r="R3717" s="4"/>
      <c r="S3717" s="4"/>
      <c r="T3717" s="4"/>
      <c r="U3717" s="4"/>
      <c r="V3717" s="4"/>
      <c r="W3717" s="4"/>
      <c r="X3717" s="4"/>
      <c r="Y3717" s="4"/>
      <c r="Z3717" s="4"/>
      <c r="AA3717" s="4"/>
      <c r="AB3717" s="4"/>
      <c r="AC3717" s="4"/>
      <c r="AD3717" s="4"/>
      <c r="AE3717" s="4"/>
      <c r="AF3717" s="4"/>
      <c r="AG3717" s="4"/>
      <c r="AH3717" s="4"/>
      <c r="AI3717" s="4"/>
      <c r="AJ3717" s="4"/>
      <c r="AK3717" s="4"/>
      <c r="AL3717" s="4"/>
      <c r="AM3717" s="4"/>
      <c r="AN3717" s="4"/>
      <c r="AO3717" s="4"/>
      <c r="AP3717" s="4"/>
      <c r="AQ3717" s="4"/>
      <c r="AR3717" s="4"/>
      <c r="AS3717" s="4"/>
      <c r="AT3717" s="4"/>
      <c r="AU3717" s="4"/>
      <c r="AV3717" s="4"/>
      <c r="AW3717" s="4"/>
      <c r="AX3717" s="4"/>
      <c r="AY3717" s="4"/>
      <c r="AZ3717" s="4"/>
      <c r="BA3717" s="4"/>
      <c r="BB3717" s="4"/>
      <c r="BC3717" s="4"/>
      <c r="BD3717" s="4"/>
      <c r="BE3717" s="4"/>
      <c r="BF3717" s="4"/>
      <c r="BG3717" s="4"/>
      <c r="BH3717" s="4"/>
      <c r="BI3717" s="4"/>
      <c r="BJ3717" s="4"/>
      <c r="BK3717" s="4"/>
      <c r="BL3717" s="4"/>
      <c r="BM3717" s="4"/>
      <c r="BN3717" s="4"/>
      <c r="BO3717" s="4"/>
      <c r="BP3717" s="4"/>
      <c r="BQ3717" s="4"/>
      <c r="BR3717" s="4"/>
      <c r="BS3717" s="4"/>
      <c r="BT3717" s="4"/>
      <c r="BU3717" s="4"/>
      <c r="BV3717" s="4"/>
      <c r="BW3717" s="4"/>
      <c r="BZ3717" s="7"/>
      <c r="CF3717" s="7"/>
      <c r="CG3717" s="14"/>
      <c r="CH3717" s="7"/>
      <c r="CI3717" s="14"/>
      <c r="CJ3717" s="7"/>
      <c r="CK3717" s="14"/>
      <c r="CL3717" s="7"/>
      <c r="CM3717" s="14"/>
    </row>
    <row r="3718" spans="1:91" x14ac:dyDescent="0.3">
      <c r="A3718" s="10">
        <v>151</v>
      </c>
      <c r="B3718" s="36" t="s">
        <v>921</v>
      </c>
      <c r="G3718" s="36" t="s">
        <v>9137</v>
      </c>
      <c r="K3718" s="7"/>
      <c r="L3718" s="7" t="s">
        <v>834</v>
      </c>
      <c r="M3718" s="7" t="s">
        <v>615</v>
      </c>
      <c r="N3718" s="4"/>
      <c r="O3718" s="4"/>
      <c r="P3718" s="4"/>
      <c r="Q3718" s="4"/>
      <c r="R3718" s="4"/>
      <c r="S3718" s="4"/>
      <c r="T3718" s="4"/>
      <c r="U3718" s="4"/>
      <c r="V3718" s="4"/>
      <c r="W3718" s="4"/>
      <c r="X3718" s="4"/>
      <c r="Y3718" s="4"/>
      <c r="Z3718" s="4"/>
      <c r="AA3718" s="4"/>
      <c r="AB3718" s="4"/>
      <c r="AC3718" s="4"/>
      <c r="AD3718" s="4"/>
      <c r="AE3718" s="4"/>
      <c r="AF3718" s="4"/>
      <c r="AG3718" s="4"/>
      <c r="AH3718" s="4"/>
      <c r="AI3718" s="4"/>
      <c r="AJ3718" s="4"/>
      <c r="AK3718" s="4"/>
      <c r="AL3718" s="4"/>
      <c r="AM3718" s="4"/>
      <c r="AN3718" s="4"/>
      <c r="AO3718" s="4"/>
      <c r="AP3718" s="4"/>
      <c r="AQ3718" s="4"/>
      <c r="AR3718" s="4"/>
      <c r="AS3718" s="4"/>
      <c r="AT3718" s="4"/>
      <c r="AU3718" s="4"/>
      <c r="AV3718" s="4"/>
      <c r="AW3718" s="4"/>
      <c r="AX3718" s="4"/>
      <c r="AY3718" s="4"/>
      <c r="AZ3718" s="4"/>
      <c r="BA3718" s="4"/>
      <c r="BB3718" s="4"/>
      <c r="BC3718" s="4"/>
      <c r="BD3718" s="4"/>
      <c r="BE3718" s="4"/>
      <c r="BF3718" s="4"/>
      <c r="BG3718" s="4"/>
      <c r="BH3718" s="4"/>
      <c r="BI3718" s="4"/>
      <c r="BJ3718" s="4"/>
      <c r="BK3718" s="4"/>
      <c r="BL3718" s="4"/>
      <c r="BM3718" s="4"/>
      <c r="BN3718" s="4"/>
      <c r="BO3718" s="4"/>
      <c r="BP3718" s="4"/>
      <c r="BQ3718" s="4"/>
      <c r="BR3718" s="4"/>
      <c r="BS3718" s="4"/>
      <c r="BT3718" s="4"/>
      <c r="BU3718" s="4"/>
      <c r="BV3718" s="4"/>
      <c r="BW3718" s="4"/>
      <c r="BZ3718" s="7"/>
      <c r="CF3718" s="7"/>
      <c r="CG3718" s="14"/>
      <c r="CH3718" s="7"/>
      <c r="CI3718" s="14"/>
      <c r="CJ3718" s="7"/>
      <c r="CK3718" s="14"/>
      <c r="CL3718" s="7"/>
      <c r="CM3718" s="14"/>
    </row>
    <row r="3719" spans="1:91" x14ac:dyDescent="0.3">
      <c r="A3719" s="10">
        <v>151</v>
      </c>
      <c r="B3719" s="36" t="s">
        <v>1036</v>
      </c>
      <c r="G3719" s="36" t="s">
        <v>9138</v>
      </c>
      <c r="K3719" s="7"/>
      <c r="L3719" s="7" t="s">
        <v>834</v>
      </c>
      <c r="M3719" s="7" t="s">
        <v>618</v>
      </c>
      <c r="N3719" s="4"/>
      <c r="O3719" s="4"/>
      <c r="P3719" s="4"/>
      <c r="Q3719" s="4"/>
      <c r="R3719" s="4"/>
      <c r="S3719" s="4"/>
      <c r="T3719" s="4"/>
      <c r="U3719" s="4"/>
      <c r="V3719" s="4"/>
      <c r="W3719" s="4"/>
      <c r="X3719" s="4"/>
      <c r="Y3719" s="4"/>
      <c r="Z3719" s="4"/>
      <c r="AA3719" s="4"/>
      <c r="AB3719" s="4"/>
      <c r="AC3719" s="4"/>
      <c r="AD3719" s="4"/>
      <c r="AE3719" s="4"/>
      <c r="AF3719" s="4"/>
      <c r="AG3719" s="4"/>
      <c r="AH3719" s="4"/>
      <c r="AI3719" s="4"/>
      <c r="AJ3719" s="4"/>
      <c r="AK3719" s="4"/>
      <c r="AL3719" s="4"/>
      <c r="AM3719" s="4"/>
      <c r="AN3719" s="4"/>
      <c r="AO3719" s="4"/>
      <c r="AP3719" s="4"/>
      <c r="AQ3719" s="4"/>
      <c r="AR3719" s="4"/>
      <c r="AS3719" s="4"/>
      <c r="AT3719" s="4"/>
      <c r="AU3719" s="4"/>
      <c r="AV3719" s="4"/>
      <c r="AW3719" s="4"/>
      <c r="AX3719" s="4"/>
      <c r="AY3719" s="4"/>
      <c r="AZ3719" s="4"/>
      <c r="BA3719" s="4"/>
      <c r="BB3719" s="4"/>
      <c r="BC3719" s="4"/>
      <c r="BD3719" s="4"/>
      <c r="BE3719" s="4"/>
      <c r="BF3719" s="4"/>
      <c r="BG3719" s="4"/>
      <c r="BH3719" s="4"/>
      <c r="BI3719" s="4"/>
      <c r="BJ3719" s="4"/>
      <c r="BK3719" s="4"/>
      <c r="BL3719" s="4"/>
      <c r="BM3719" s="4"/>
      <c r="BN3719" s="4"/>
      <c r="BO3719" s="4"/>
      <c r="BP3719" s="4"/>
      <c r="BQ3719" s="4"/>
      <c r="BR3719" s="4"/>
      <c r="BS3719" s="4"/>
      <c r="BT3719" s="4"/>
      <c r="BU3719" s="4"/>
      <c r="BV3719" s="4"/>
      <c r="BW3719" s="4"/>
      <c r="BZ3719" s="7"/>
      <c r="CF3719" s="7"/>
      <c r="CG3719" s="14"/>
      <c r="CH3719" s="7"/>
      <c r="CI3719" s="14"/>
      <c r="CJ3719" s="7"/>
      <c r="CK3719" s="14"/>
      <c r="CL3719" s="7"/>
      <c r="CM3719" s="14"/>
    </row>
    <row r="3720" spans="1:91" x14ac:dyDescent="0.3">
      <c r="A3720" s="10">
        <v>151</v>
      </c>
      <c r="B3720" s="36" t="s">
        <v>863</v>
      </c>
      <c r="G3720" s="36" t="s">
        <v>9139</v>
      </c>
      <c r="K3720" s="7"/>
      <c r="L3720" s="7" t="s">
        <v>834</v>
      </c>
      <c r="M3720" s="7" t="s">
        <v>651</v>
      </c>
      <c r="N3720" s="4"/>
      <c r="O3720" s="4"/>
      <c r="P3720" s="4"/>
      <c r="Q3720" s="4"/>
      <c r="R3720" s="4"/>
      <c r="S3720" s="4"/>
      <c r="T3720" s="4"/>
      <c r="U3720" s="4"/>
      <c r="V3720" s="4"/>
      <c r="W3720" s="4"/>
      <c r="X3720" s="4"/>
      <c r="Y3720" s="4"/>
      <c r="Z3720" s="4"/>
      <c r="AA3720" s="4"/>
      <c r="AB3720" s="4"/>
      <c r="AC3720" s="4"/>
      <c r="AD3720" s="4"/>
      <c r="AE3720" s="4"/>
      <c r="AF3720" s="4"/>
      <c r="AG3720" s="4"/>
      <c r="AH3720" s="4"/>
      <c r="AI3720" s="4"/>
      <c r="AJ3720" s="4"/>
      <c r="AK3720" s="4"/>
      <c r="AL3720" s="4"/>
      <c r="AM3720" s="4"/>
      <c r="AN3720" s="4"/>
      <c r="AO3720" s="4"/>
      <c r="AP3720" s="4"/>
      <c r="AQ3720" s="4"/>
      <c r="AR3720" s="4"/>
      <c r="AS3720" s="4"/>
      <c r="AT3720" s="4"/>
      <c r="AU3720" s="4"/>
      <c r="AV3720" s="4"/>
      <c r="AW3720" s="4"/>
      <c r="AX3720" s="4"/>
      <c r="AY3720" s="4"/>
      <c r="AZ3720" s="4"/>
      <c r="BA3720" s="4"/>
      <c r="BB3720" s="4"/>
      <c r="BC3720" s="4"/>
      <c r="BD3720" s="4"/>
      <c r="BE3720" s="4"/>
      <c r="BF3720" s="4"/>
      <c r="BG3720" s="4"/>
      <c r="BH3720" s="4"/>
      <c r="BI3720" s="4"/>
      <c r="BJ3720" s="4"/>
      <c r="BK3720" s="4"/>
      <c r="BL3720" s="4"/>
      <c r="BM3720" s="4"/>
      <c r="BN3720" s="4"/>
      <c r="BO3720" s="4"/>
      <c r="BP3720" s="4"/>
      <c r="BQ3720" s="4"/>
      <c r="BR3720" s="4"/>
      <c r="BS3720" s="4"/>
      <c r="BT3720" s="4"/>
      <c r="BU3720" s="4"/>
      <c r="BV3720" s="4"/>
      <c r="BW3720" s="4"/>
      <c r="BZ3720" s="7"/>
      <c r="CF3720" s="7"/>
      <c r="CG3720" s="14"/>
      <c r="CH3720" s="7"/>
      <c r="CI3720" s="14"/>
      <c r="CJ3720" s="7"/>
      <c r="CK3720" s="14"/>
      <c r="CL3720" s="7"/>
      <c r="CM3720" s="14"/>
    </row>
    <row r="3721" spans="1:91" x14ac:dyDescent="0.3">
      <c r="A3721" s="10">
        <v>151</v>
      </c>
      <c r="B3721" s="36" t="s">
        <v>868</v>
      </c>
      <c r="G3721" s="36" t="s">
        <v>9140</v>
      </c>
      <c r="K3721" s="7"/>
      <c r="L3721" s="7" t="s">
        <v>834</v>
      </c>
      <c r="M3721" s="7" t="s">
        <v>615</v>
      </c>
      <c r="N3721" s="4"/>
      <c r="O3721" s="4"/>
      <c r="P3721" s="4"/>
      <c r="Q3721" s="4"/>
      <c r="R3721" s="4"/>
      <c r="S3721" s="4"/>
      <c r="T3721" s="4"/>
      <c r="U3721" s="4"/>
      <c r="V3721" s="4"/>
      <c r="W3721" s="4"/>
      <c r="X3721" s="4"/>
      <c r="Y3721" s="4"/>
      <c r="Z3721" s="4"/>
      <c r="AA3721" s="4"/>
      <c r="AB3721" s="4"/>
      <c r="AC3721" s="4"/>
      <c r="AD3721" s="4"/>
      <c r="AE3721" s="4"/>
      <c r="AF3721" s="4"/>
      <c r="AG3721" s="4"/>
      <c r="AH3721" s="4"/>
      <c r="AI3721" s="4"/>
      <c r="AJ3721" s="4"/>
      <c r="AK3721" s="4"/>
      <c r="AL3721" s="4"/>
      <c r="AM3721" s="4"/>
      <c r="AN3721" s="4"/>
      <c r="AO3721" s="4"/>
      <c r="AP3721" s="4"/>
      <c r="AQ3721" s="4"/>
      <c r="AR3721" s="4"/>
      <c r="AS3721" s="4"/>
      <c r="AT3721" s="4"/>
      <c r="AU3721" s="4"/>
      <c r="AV3721" s="4"/>
      <c r="AW3721" s="4"/>
      <c r="AX3721" s="4"/>
      <c r="AY3721" s="4"/>
      <c r="AZ3721" s="4"/>
      <c r="BA3721" s="4"/>
      <c r="BB3721" s="4"/>
      <c r="BC3721" s="4"/>
      <c r="BD3721" s="4"/>
      <c r="BE3721" s="4"/>
      <c r="BF3721" s="4"/>
      <c r="BG3721" s="4"/>
      <c r="BH3721" s="4"/>
      <c r="BI3721" s="4"/>
      <c r="BJ3721" s="4"/>
      <c r="BK3721" s="4"/>
      <c r="BL3721" s="4"/>
      <c r="BM3721" s="4"/>
      <c r="BN3721" s="4"/>
      <c r="BO3721" s="4"/>
      <c r="BP3721" s="4"/>
      <c r="BQ3721" s="4"/>
      <c r="BR3721" s="4"/>
      <c r="BS3721" s="4"/>
      <c r="BT3721" s="4"/>
      <c r="BU3721" s="4"/>
      <c r="BV3721" s="4"/>
      <c r="BW3721" s="4"/>
      <c r="BZ3721" s="7"/>
      <c r="CF3721" s="7"/>
      <c r="CG3721" s="14"/>
      <c r="CH3721" s="7"/>
      <c r="CI3721" s="14"/>
      <c r="CJ3721" s="7"/>
      <c r="CK3721" s="14"/>
      <c r="CL3721" s="7"/>
      <c r="CM3721" s="14"/>
    </row>
    <row r="3722" spans="1:91" x14ac:dyDescent="0.3">
      <c r="A3722" s="10">
        <v>151</v>
      </c>
      <c r="B3722" s="36" t="s">
        <v>1025</v>
      </c>
      <c r="G3722" s="36" t="s">
        <v>9141</v>
      </c>
      <c r="K3722" s="7"/>
      <c r="L3722" s="7" t="s">
        <v>834</v>
      </c>
      <c r="M3722" s="7" t="s">
        <v>765</v>
      </c>
      <c r="N3722" s="4"/>
      <c r="O3722" s="4"/>
      <c r="P3722" s="4"/>
      <c r="Q3722" s="4"/>
      <c r="R3722" s="4"/>
      <c r="S3722" s="4"/>
      <c r="T3722" s="4"/>
      <c r="U3722" s="4"/>
      <c r="V3722" s="4"/>
      <c r="W3722" s="4"/>
      <c r="X3722" s="4"/>
      <c r="Y3722" s="4"/>
      <c r="Z3722" s="4"/>
      <c r="AA3722" s="4"/>
      <c r="AB3722" s="4"/>
      <c r="AC3722" s="4"/>
      <c r="AD3722" s="4"/>
      <c r="AE3722" s="4"/>
      <c r="AF3722" s="4"/>
      <c r="AG3722" s="4"/>
      <c r="AH3722" s="4"/>
      <c r="AI3722" s="4"/>
      <c r="AJ3722" s="4"/>
      <c r="AK3722" s="4"/>
      <c r="AL3722" s="4"/>
      <c r="AM3722" s="4"/>
      <c r="AN3722" s="4"/>
      <c r="AO3722" s="4"/>
      <c r="AP3722" s="4"/>
      <c r="AQ3722" s="4"/>
      <c r="AR3722" s="4"/>
      <c r="AS3722" s="4"/>
      <c r="AT3722" s="4"/>
      <c r="AU3722" s="4"/>
      <c r="AV3722" s="4"/>
      <c r="AW3722" s="4"/>
      <c r="AX3722" s="4"/>
      <c r="AY3722" s="4"/>
      <c r="AZ3722" s="4"/>
      <c r="BA3722" s="4"/>
      <c r="BB3722" s="4"/>
      <c r="BC3722" s="4"/>
      <c r="BD3722" s="4"/>
      <c r="BE3722" s="4"/>
      <c r="BF3722" s="4"/>
      <c r="BG3722" s="4"/>
      <c r="BH3722" s="4"/>
      <c r="BI3722" s="4"/>
      <c r="BJ3722" s="4"/>
      <c r="BK3722" s="4"/>
      <c r="BL3722" s="4"/>
      <c r="BM3722" s="4"/>
      <c r="BN3722" s="4"/>
      <c r="BO3722" s="4"/>
      <c r="BP3722" s="4"/>
      <c r="BQ3722" s="4"/>
      <c r="BR3722" s="4"/>
      <c r="BS3722" s="4"/>
      <c r="BT3722" s="4"/>
      <c r="BU3722" s="4"/>
      <c r="BV3722" s="4"/>
      <c r="BW3722" s="4"/>
      <c r="BZ3722" s="7"/>
      <c r="CF3722" s="7"/>
      <c r="CG3722" s="14"/>
      <c r="CH3722" s="7"/>
      <c r="CI3722" s="14"/>
      <c r="CJ3722" s="7"/>
      <c r="CK3722" s="14"/>
      <c r="CL3722" s="7"/>
      <c r="CM3722" s="14"/>
    </row>
    <row r="3723" spans="1:91" x14ac:dyDescent="0.3">
      <c r="A3723" s="10">
        <v>151</v>
      </c>
      <c r="B3723" s="36" t="s">
        <v>1028</v>
      </c>
      <c r="G3723" s="36" t="s">
        <v>9142</v>
      </c>
      <c r="K3723" s="7"/>
      <c r="L3723" s="7" t="s">
        <v>834</v>
      </c>
      <c r="M3723" s="7" t="s">
        <v>669</v>
      </c>
      <c r="N3723" s="4"/>
      <c r="O3723" s="4"/>
      <c r="P3723" s="4"/>
      <c r="Q3723" s="4"/>
      <c r="R3723" s="4"/>
      <c r="S3723" s="4"/>
      <c r="T3723" s="4"/>
      <c r="U3723" s="4"/>
      <c r="V3723" s="4"/>
      <c r="W3723" s="4"/>
      <c r="X3723" s="4"/>
      <c r="Y3723" s="4"/>
      <c r="Z3723" s="4"/>
      <c r="AA3723" s="4"/>
      <c r="AB3723" s="4"/>
      <c r="AC3723" s="4"/>
      <c r="AD3723" s="4"/>
      <c r="AE3723" s="4"/>
      <c r="AF3723" s="4"/>
      <c r="AG3723" s="4"/>
      <c r="AH3723" s="4"/>
      <c r="AI3723" s="4"/>
      <c r="AJ3723" s="4"/>
      <c r="AK3723" s="4"/>
      <c r="AL3723" s="4"/>
      <c r="AM3723" s="4"/>
      <c r="AN3723" s="4"/>
      <c r="AO3723" s="4"/>
      <c r="AP3723" s="4"/>
      <c r="AQ3723" s="4"/>
      <c r="AR3723" s="4"/>
      <c r="AS3723" s="4"/>
      <c r="AT3723" s="4"/>
      <c r="AU3723" s="4"/>
      <c r="AV3723" s="4"/>
      <c r="AW3723" s="4"/>
      <c r="AX3723" s="4"/>
      <c r="AY3723" s="4"/>
      <c r="AZ3723" s="4"/>
      <c r="BA3723" s="4"/>
      <c r="BB3723" s="4"/>
      <c r="BC3723" s="4"/>
      <c r="BD3723" s="4"/>
      <c r="BE3723" s="4"/>
      <c r="BF3723" s="4"/>
      <c r="BG3723" s="4"/>
      <c r="BH3723" s="4"/>
      <c r="BI3723" s="4"/>
      <c r="BJ3723" s="4"/>
      <c r="BK3723" s="4"/>
      <c r="BL3723" s="4"/>
      <c r="BM3723" s="4"/>
      <c r="BN3723" s="4"/>
      <c r="BO3723" s="4"/>
      <c r="BP3723" s="4"/>
      <c r="BQ3723" s="4"/>
      <c r="BR3723" s="4"/>
      <c r="BS3723" s="4"/>
      <c r="BT3723" s="4"/>
      <c r="BU3723" s="4"/>
      <c r="BV3723" s="4"/>
      <c r="BW3723" s="4"/>
      <c r="BZ3723" s="7"/>
      <c r="CF3723" s="7"/>
      <c r="CG3723" s="14"/>
      <c r="CH3723" s="7"/>
      <c r="CI3723" s="14"/>
      <c r="CJ3723" s="7"/>
      <c r="CK3723" s="14"/>
      <c r="CL3723" s="7"/>
      <c r="CM3723" s="14"/>
    </row>
    <row r="3724" spans="1:91" x14ac:dyDescent="0.3">
      <c r="A3724" s="10">
        <v>151</v>
      </c>
      <c r="B3724" s="36" t="s">
        <v>1058</v>
      </c>
      <c r="G3724" s="36" t="s">
        <v>9143</v>
      </c>
      <c r="K3724" s="7"/>
      <c r="L3724" s="7" t="s">
        <v>834</v>
      </c>
      <c r="M3724" s="7" t="s">
        <v>615</v>
      </c>
      <c r="N3724" s="4"/>
      <c r="O3724" s="4"/>
      <c r="P3724" s="4"/>
      <c r="Q3724" s="4"/>
      <c r="R3724" s="4"/>
      <c r="S3724" s="4"/>
      <c r="T3724" s="4"/>
      <c r="U3724" s="4"/>
      <c r="V3724" s="4"/>
      <c r="W3724" s="4"/>
      <c r="X3724" s="4"/>
      <c r="Y3724" s="4"/>
      <c r="Z3724" s="4"/>
      <c r="AA3724" s="4"/>
      <c r="AB3724" s="4"/>
      <c r="AC3724" s="4"/>
      <c r="AD3724" s="4"/>
      <c r="AE3724" s="4"/>
      <c r="AF3724" s="4"/>
      <c r="AG3724" s="4"/>
      <c r="AH3724" s="4"/>
      <c r="AI3724" s="4"/>
      <c r="AJ3724" s="4"/>
      <c r="AK3724" s="4"/>
      <c r="AL3724" s="4"/>
      <c r="AM3724" s="4"/>
      <c r="AN3724" s="4"/>
      <c r="AO3724" s="4"/>
      <c r="AP3724" s="4"/>
      <c r="AQ3724" s="4"/>
      <c r="AR3724" s="4"/>
      <c r="AS3724" s="4"/>
      <c r="AT3724" s="4"/>
      <c r="AU3724" s="4"/>
      <c r="AV3724" s="4"/>
      <c r="AW3724" s="4"/>
      <c r="AX3724" s="4"/>
      <c r="AY3724" s="4"/>
      <c r="AZ3724" s="4"/>
      <c r="BA3724" s="4"/>
      <c r="BB3724" s="4"/>
      <c r="BC3724" s="4"/>
      <c r="BD3724" s="4"/>
      <c r="BE3724" s="4"/>
      <c r="BF3724" s="4"/>
      <c r="BG3724" s="4"/>
      <c r="BH3724" s="4"/>
      <c r="BI3724" s="4"/>
      <c r="BJ3724" s="4"/>
      <c r="BK3724" s="4"/>
      <c r="BL3724" s="4"/>
      <c r="BM3724" s="4"/>
      <c r="BN3724" s="4"/>
      <c r="BO3724" s="4"/>
      <c r="BP3724" s="4"/>
      <c r="BQ3724" s="4"/>
      <c r="BR3724" s="4"/>
      <c r="BS3724" s="4"/>
      <c r="BT3724" s="4"/>
      <c r="BU3724" s="4"/>
      <c r="BV3724" s="4"/>
      <c r="BW3724" s="4"/>
      <c r="BZ3724" s="7"/>
      <c r="CF3724" s="7"/>
      <c r="CG3724" s="14"/>
      <c r="CH3724" s="7"/>
      <c r="CI3724" s="14"/>
      <c r="CJ3724" s="7"/>
      <c r="CK3724" s="14"/>
      <c r="CL3724" s="7"/>
      <c r="CM3724" s="14"/>
    </row>
    <row r="3725" spans="1:91" x14ac:dyDescent="0.3">
      <c r="A3725" s="10">
        <v>151</v>
      </c>
      <c r="B3725" s="36" t="s">
        <v>1025</v>
      </c>
      <c r="G3725" s="36" t="s">
        <v>9144</v>
      </c>
      <c r="K3725" s="7"/>
      <c r="L3725" s="7" t="s">
        <v>834</v>
      </c>
      <c r="M3725" s="7" t="s">
        <v>8634</v>
      </c>
      <c r="N3725" s="4"/>
      <c r="O3725" s="4"/>
      <c r="P3725" s="4"/>
      <c r="Q3725" s="4"/>
      <c r="R3725" s="4"/>
      <c r="S3725" s="4"/>
      <c r="T3725" s="4"/>
      <c r="U3725" s="4"/>
      <c r="V3725" s="4"/>
      <c r="W3725" s="4"/>
      <c r="X3725" s="4"/>
      <c r="Y3725" s="4"/>
      <c r="Z3725" s="4"/>
      <c r="AA3725" s="4"/>
      <c r="AB3725" s="4"/>
      <c r="AC3725" s="4"/>
      <c r="AD3725" s="4"/>
      <c r="AE3725" s="4"/>
      <c r="AF3725" s="4"/>
      <c r="AG3725" s="4"/>
      <c r="AH3725" s="4"/>
      <c r="AI3725" s="4"/>
      <c r="AJ3725" s="4"/>
      <c r="AK3725" s="4"/>
      <c r="AL3725" s="4"/>
      <c r="AM3725" s="4"/>
      <c r="AN3725" s="4"/>
      <c r="AO3725" s="4"/>
      <c r="AP3725" s="4"/>
      <c r="AQ3725" s="4"/>
      <c r="AR3725" s="4"/>
      <c r="AS3725" s="4"/>
      <c r="AT3725" s="4"/>
      <c r="AU3725" s="4"/>
      <c r="AV3725" s="4"/>
      <c r="AW3725" s="4"/>
      <c r="AX3725" s="4"/>
      <c r="AY3725" s="4"/>
      <c r="AZ3725" s="4"/>
      <c r="BA3725" s="4"/>
      <c r="BB3725" s="4"/>
      <c r="BC3725" s="4"/>
      <c r="BD3725" s="4"/>
      <c r="BE3725" s="4"/>
      <c r="BF3725" s="4"/>
      <c r="BG3725" s="4"/>
      <c r="BH3725" s="4"/>
      <c r="BI3725" s="4"/>
      <c r="BJ3725" s="4"/>
      <c r="BK3725" s="4"/>
      <c r="BL3725" s="4"/>
      <c r="BM3725" s="4"/>
      <c r="BN3725" s="4"/>
      <c r="BO3725" s="4"/>
      <c r="BP3725" s="4"/>
      <c r="BQ3725" s="4"/>
      <c r="BR3725" s="4"/>
      <c r="BS3725" s="4"/>
      <c r="BT3725" s="4"/>
      <c r="BU3725" s="4"/>
      <c r="BV3725" s="4"/>
      <c r="BW3725" s="4"/>
      <c r="BZ3725" s="7"/>
      <c r="CF3725" s="7"/>
      <c r="CG3725" s="14"/>
      <c r="CH3725" s="7"/>
      <c r="CI3725" s="14"/>
      <c r="CJ3725" s="7"/>
      <c r="CK3725" s="14"/>
      <c r="CL3725" s="7"/>
      <c r="CM3725" s="14"/>
    </row>
    <row r="3726" spans="1:91" x14ac:dyDescent="0.3">
      <c r="A3726" s="10">
        <v>151</v>
      </c>
      <c r="B3726" s="36" t="s">
        <v>1025</v>
      </c>
      <c r="G3726" s="36" t="s">
        <v>9145</v>
      </c>
      <c r="K3726" s="7"/>
      <c r="L3726" s="7" t="s">
        <v>834</v>
      </c>
      <c r="M3726" s="7" t="s">
        <v>618</v>
      </c>
      <c r="N3726" s="4"/>
      <c r="O3726" s="4"/>
      <c r="P3726" s="4"/>
      <c r="Q3726" s="4"/>
      <c r="R3726" s="4"/>
      <c r="S3726" s="4"/>
      <c r="T3726" s="4"/>
      <c r="U3726" s="4"/>
      <c r="V3726" s="4"/>
      <c r="W3726" s="4"/>
      <c r="X3726" s="4"/>
      <c r="Y3726" s="4"/>
      <c r="Z3726" s="4"/>
      <c r="AA3726" s="4"/>
      <c r="AB3726" s="4"/>
      <c r="AC3726" s="4"/>
      <c r="AD3726" s="4"/>
      <c r="AE3726" s="4"/>
      <c r="AF3726" s="4"/>
      <c r="AG3726" s="4"/>
      <c r="AH3726" s="4"/>
      <c r="AI3726" s="4"/>
      <c r="AJ3726" s="4"/>
      <c r="AK3726" s="4"/>
      <c r="AL3726" s="4"/>
      <c r="AM3726" s="4"/>
      <c r="AN3726" s="4"/>
      <c r="AO3726" s="4"/>
      <c r="AP3726" s="4"/>
      <c r="AQ3726" s="4"/>
      <c r="AR3726" s="4"/>
      <c r="AS3726" s="4"/>
      <c r="AT3726" s="4"/>
      <c r="AU3726" s="4"/>
      <c r="AV3726" s="4"/>
      <c r="AW3726" s="4"/>
      <c r="AX3726" s="4"/>
      <c r="AY3726" s="4"/>
      <c r="AZ3726" s="4"/>
      <c r="BA3726" s="4"/>
      <c r="BB3726" s="4"/>
      <c r="BC3726" s="4"/>
      <c r="BD3726" s="4"/>
      <c r="BE3726" s="4"/>
      <c r="BF3726" s="4"/>
      <c r="BG3726" s="4"/>
      <c r="BH3726" s="4"/>
      <c r="BI3726" s="4"/>
      <c r="BJ3726" s="4"/>
      <c r="BK3726" s="4"/>
      <c r="BL3726" s="4"/>
      <c r="BM3726" s="4"/>
      <c r="BN3726" s="4"/>
      <c r="BO3726" s="4"/>
      <c r="BP3726" s="4"/>
      <c r="BQ3726" s="4"/>
      <c r="BR3726" s="4"/>
      <c r="BS3726" s="4"/>
      <c r="BT3726" s="4"/>
      <c r="BU3726" s="4"/>
      <c r="BV3726" s="4"/>
      <c r="BW3726" s="4"/>
      <c r="BZ3726" s="7"/>
      <c r="CF3726" s="7"/>
      <c r="CG3726" s="14"/>
      <c r="CH3726" s="7"/>
      <c r="CI3726" s="14"/>
      <c r="CJ3726" s="7"/>
      <c r="CK3726" s="14"/>
      <c r="CL3726" s="7"/>
      <c r="CM3726" s="14"/>
    </row>
    <row r="3727" spans="1:91" x14ac:dyDescent="0.3">
      <c r="A3727" s="10">
        <v>151</v>
      </c>
      <c r="B3727" s="36" t="s">
        <v>916</v>
      </c>
      <c r="G3727" s="36" t="s">
        <v>9146</v>
      </c>
      <c r="K3727" s="7"/>
      <c r="L3727" s="7" t="s">
        <v>834</v>
      </c>
      <c r="M3727" s="7" t="s">
        <v>618</v>
      </c>
      <c r="N3727" s="4"/>
      <c r="O3727" s="4"/>
      <c r="P3727" s="4"/>
      <c r="Q3727" s="4"/>
      <c r="R3727" s="4"/>
      <c r="S3727" s="4"/>
      <c r="T3727" s="4"/>
      <c r="U3727" s="4"/>
      <c r="V3727" s="4"/>
      <c r="W3727" s="4"/>
      <c r="X3727" s="4"/>
      <c r="Y3727" s="4"/>
      <c r="Z3727" s="4"/>
      <c r="AA3727" s="4"/>
      <c r="AB3727" s="4"/>
      <c r="AC3727" s="4"/>
      <c r="AD3727" s="4"/>
      <c r="AE3727" s="4"/>
      <c r="AF3727" s="4"/>
      <c r="AG3727" s="4"/>
      <c r="AH3727" s="4"/>
      <c r="AI3727" s="4"/>
      <c r="AJ3727" s="4"/>
      <c r="AK3727" s="4"/>
      <c r="AL3727" s="4"/>
      <c r="AM3727" s="4"/>
      <c r="AN3727" s="4"/>
      <c r="AO3727" s="4"/>
      <c r="AP3727" s="4"/>
      <c r="AQ3727" s="4"/>
      <c r="AR3727" s="4"/>
      <c r="AS3727" s="4"/>
      <c r="AT3727" s="4"/>
      <c r="AU3727" s="4"/>
      <c r="AV3727" s="4"/>
      <c r="AW3727" s="4"/>
      <c r="AX3727" s="4"/>
      <c r="AY3727" s="4"/>
      <c r="AZ3727" s="4"/>
      <c r="BA3727" s="4"/>
      <c r="BB3727" s="4"/>
      <c r="BC3727" s="4"/>
      <c r="BD3727" s="4"/>
      <c r="BE3727" s="4"/>
      <c r="BF3727" s="4"/>
      <c r="BG3727" s="4"/>
      <c r="BH3727" s="4"/>
      <c r="BI3727" s="4"/>
      <c r="BJ3727" s="4"/>
      <c r="BK3727" s="4"/>
      <c r="BL3727" s="4"/>
      <c r="BM3727" s="4"/>
      <c r="BN3727" s="4"/>
      <c r="BO3727" s="4"/>
      <c r="BP3727" s="4"/>
      <c r="BQ3727" s="4"/>
      <c r="BR3727" s="4"/>
      <c r="BS3727" s="4"/>
      <c r="BT3727" s="4"/>
      <c r="BU3727" s="4"/>
      <c r="BV3727" s="4"/>
      <c r="BW3727" s="4"/>
      <c r="BZ3727" s="7"/>
      <c r="CF3727" s="7"/>
      <c r="CG3727" s="14"/>
      <c r="CH3727" s="7"/>
      <c r="CI3727" s="14"/>
      <c r="CJ3727" s="7"/>
      <c r="CK3727" s="14"/>
      <c r="CL3727" s="7"/>
      <c r="CM3727" s="14"/>
    </row>
    <row r="3728" spans="1:91" x14ac:dyDescent="0.3">
      <c r="A3728" s="10">
        <v>151</v>
      </c>
      <c r="B3728" s="36" t="s">
        <v>913</v>
      </c>
      <c r="G3728" s="36" t="s">
        <v>9147</v>
      </c>
      <c r="K3728" s="7"/>
      <c r="L3728" s="7" t="s">
        <v>834</v>
      </c>
      <c r="M3728" s="7" t="s">
        <v>618</v>
      </c>
      <c r="N3728" s="4"/>
      <c r="O3728" s="4"/>
      <c r="P3728" s="4"/>
      <c r="Q3728" s="4"/>
      <c r="R3728" s="4"/>
      <c r="S3728" s="4"/>
      <c r="T3728" s="4"/>
      <c r="U3728" s="4"/>
      <c r="V3728" s="4"/>
      <c r="W3728" s="4"/>
      <c r="X3728" s="4"/>
      <c r="Y3728" s="4"/>
      <c r="Z3728" s="4"/>
      <c r="AA3728" s="4"/>
      <c r="AB3728" s="4"/>
      <c r="AC3728" s="4"/>
      <c r="AD3728" s="4"/>
      <c r="AE3728" s="4"/>
      <c r="AF3728" s="4"/>
      <c r="AG3728" s="4"/>
      <c r="AH3728" s="4"/>
      <c r="AI3728" s="4"/>
      <c r="AJ3728" s="4"/>
      <c r="AK3728" s="4"/>
      <c r="AL3728" s="4"/>
      <c r="AM3728" s="4"/>
      <c r="AN3728" s="4"/>
      <c r="AO3728" s="4"/>
      <c r="AP3728" s="4"/>
      <c r="AQ3728" s="4"/>
      <c r="AR3728" s="4"/>
      <c r="AS3728" s="4"/>
      <c r="AT3728" s="4"/>
      <c r="AU3728" s="4"/>
      <c r="AV3728" s="4"/>
      <c r="AW3728" s="4"/>
      <c r="AX3728" s="4"/>
      <c r="AY3728" s="4"/>
      <c r="AZ3728" s="4"/>
      <c r="BA3728" s="4"/>
      <c r="BB3728" s="4"/>
      <c r="BC3728" s="4"/>
      <c r="BD3728" s="4"/>
      <c r="BE3728" s="4"/>
      <c r="BF3728" s="4"/>
      <c r="BG3728" s="4"/>
      <c r="BH3728" s="4"/>
      <c r="BI3728" s="4"/>
      <c r="BJ3728" s="4"/>
      <c r="BK3728" s="4"/>
      <c r="BL3728" s="4"/>
      <c r="BM3728" s="4"/>
      <c r="BN3728" s="4"/>
      <c r="BO3728" s="4"/>
      <c r="BP3728" s="4"/>
      <c r="BQ3728" s="4"/>
      <c r="BR3728" s="4"/>
      <c r="BS3728" s="4"/>
      <c r="BT3728" s="4"/>
      <c r="BU3728" s="4"/>
      <c r="BV3728" s="4"/>
      <c r="BW3728" s="4"/>
      <c r="BZ3728" s="7"/>
      <c r="CF3728" s="7"/>
      <c r="CG3728" s="14"/>
      <c r="CH3728" s="7"/>
      <c r="CI3728" s="14"/>
      <c r="CJ3728" s="7"/>
      <c r="CK3728" s="14"/>
      <c r="CL3728" s="7"/>
      <c r="CM3728" s="14"/>
    </row>
    <row r="3729" spans="1:91" x14ac:dyDescent="0.3">
      <c r="A3729" s="10">
        <v>151</v>
      </c>
      <c r="B3729" s="6" t="s">
        <v>1248</v>
      </c>
      <c r="G3729" s="36" t="s">
        <v>9148</v>
      </c>
      <c r="K3729" s="7"/>
      <c r="L3729" s="7" t="s">
        <v>834</v>
      </c>
      <c r="M3729" s="7" t="s">
        <v>627</v>
      </c>
      <c r="N3729" s="4"/>
      <c r="O3729" s="4"/>
      <c r="P3729" s="4"/>
      <c r="Q3729" s="4"/>
      <c r="R3729" s="4"/>
      <c r="S3729" s="4"/>
      <c r="T3729" s="4"/>
      <c r="U3729" s="4"/>
      <c r="V3729" s="4"/>
      <c r="W3729" s="4"/>
      <c r="X3729" s="4"/>
      <c r="Y3729" s="4"/>
      <c r="Z3729" s="4"/>
      <c r="AA3729" s="4"/>
      <c r="AB3729" s="4"/>
      <c r="AC3729" s="4"/>
      <c r="AD3729" s="4"/>
      <c r="AE3729" s="4"/>
      <c r="AF3729" s="4"/>
      <c r="AG3729" s="4"/>
      <c r="AH3729" s="4"/>
      <c r="AI3729" s="4"/>
      <c r="AJ3729" s="4"/>
      <c r="AK3729" s="4"/>
      <c r="AL3729" s="4"/>
      <c r="AM3729" s="4"/>
      <c r="AN3729" s="4"/>
      <c r="AO3729" s="4"/>
      <c r="AP3729" s="4"/>
      <c r="AQ3729" s="4"/>
      <c r="AR3729" s="4"/>
      <c r="AS3729" s="4"/>
      <c r="AT3729" s="4"/>
      <c r="AU3729" s="4"/>
      <c r="AV3729" s="4"/>
      <c r="AW3729" s="4"/>
      <c r="AX3729" s="4"/>
      <c r="AY3729" s="4"/>
      <c r="AZ3729" s="4"/>
      <c r="BA3729" s="4"/>
      <c r="BB3729" s="4"/>
      <c r="BC3729" s="4"/>
      <c r="BD3729" s="4"/>
      <c r="BE3729" s="4"/>
      <c r="BF3729" s="4"/>
      <c r="BG3729" s="4"/>
      <c r="BH3729" s="4"/>
      <c r="BI3729" s="4"/>
      <c r="BJ3729" s="4"/>
      <c r="BK3729" s="4"/>
      <c r="BL3729" s="4"/>
      <c r="BM3729" s="4"/>
      <c r="BN3729" s="4"/>
      <c r="BO3729" s="4"/>
      <c r="BP3729" s="4"/>
      <c r="BQ3729" s="4"/>
      <c r="BR3729" s="4"/>
      <c r="BS3729" s="4"/>
      <c r="BT3729" s="4"/>
      <c r="BU3729" s="4"/>
      <c r="BV3729" s="4"/>
      <c r="BW3729" s="4"/>
      <c r="BZ3729" s="7"/>
      <c r="CF3729" s="7"/>
      <c r="CG3729" s="14"/>
      <c r="CH3729" s="7"/>
      <c r="CI3729" s="14"/>
      <c r="CJ3729" s="7"/>
      <c r="CK3729" s="14"/>
      <c r="CL3729" s="7"/>
      <c r="CM3729" s="14"/>
    </row>
    <row r="3730" spans="1:91" x14ac:dyDescent="0.3">
      <c r="A3730" s="10">
        <v>151</v>
      </c>
      <c r="B3730" s="36" t="s">
        <v>2208</v>
      </c>
      <c r="G3730" s="36" t="s">
        <v>9149</v>
      </c>
      <c r="K3730" s="7"/>
      <c r="L3730" s="7" t="s">
        <v>834</v>
      </c>
      <c r="M3730" s="7" t="s">
        <v>765</v>
      </c>
      <c r="N3730" s="4"/>
      <c r="O3730" s="4"/>
      <c r="P3730" s="4"/>
      <c r="Q3730" s="4"/>
      <c r="R3730" s="4"/>
      <c r="S3730" s="4"/>
      <c r="T3730" s="4"/>
      <c r="U3730" s="4"/>
      <c r="V3730" s="4"/>
      <c r="W3730" s="4"/>
      <c r="X3730" s="4"/>
      <c r="Y3730" s="4"/>
      <c r="Z3730" s="4"/>
      <c r="AA3730" s="4"/>
      <c r="AB3730" s="4"/>
      <c r="AC3730" s="4"/>
      <c r="AD3730" s="4"/>
      <c r="AE3730" s="4"/>
      <c r="AF3730" s="4"/>
      <c r="AG3730" s="4"/>
      <c r="AH3730" s="4"/>
      <c r="AI3730" s="4"/>
      <c r="AJ3730" s="4"/>
      <c r="AK3730" s="4"/>
      <c r="AL3730" s="4"/>
      <c r="AM3730" s="4"/>
      <c r="AN3730" s="4"/>
      <c r="AO3730" s="4"/>
      <c r="AP3730" s="4"/>
      <c r="AQ3730" s="4"/>
      <c r="AR3730" s="4"/>
      <c r="AS3730" s="4"/>
      <c r="AT3730" s="4"/>
      <c r="AU3730" s="4"/>
      <c r="AV3730" s="4"/>
      <c r="AW3730" s="4"/>
      <c r="AX3730" s="4"/>
      <c r="AY3730" s="4"/>
      <c r="AZ3730" s="4"/>
      <c r="BA3730" s="4"/>
      <c r="BB3730" s="4"/>
      <c r="BC3730" s="4"/>
      <c r="BD3730" s="4"/>
      <c r="BE3730" s="4"/>
      <c r="BF3730" s="4"/>
      <c r="BG3730" s="4"/>
      <c r="BH3730" s="4"/>
      <c r="BI3730" s="4"/>
      <c r="BJ3730" s="4"/>
      <c r="BK3730" s="4"/>
      <c r="BL3730" s="4"/>
      <c r="BM3730" s="4"/>
      <c r="BN3730" s="4"/>
      <c r="BO3730" s="4"/>
      <c r="BP3730" s="4"/>
      <c r="BQ3730" s="4"/>
      <c r="BR3730" s="4"/>
      <c r="BS3730" s="4"/>
      <c r="BT3730" s="4"/>
      <c r="BU3730" s="4"/>
      <c r="BV3730" s="4"/>
      <c r="BW3730" s="4"/>
      <c r="BZ3730" s="7"/>
      <c r="CF3730" s="7"/>
      <c r="CG3730" s="14"/>
      <c r="CH3730" s="7"/>
      <c r="CI3730" s="14"/>
      <c r="CJ3730" s="7"/>
      <c r="CK3730" s="14"/>
      <c r="CL3730" s="7"/>
      <c r="CM3730" s="14"/>
    </row>
    <row r="3731" spans="1:91" x14ac:dyDescent="0.3">
      <c r="A3731" s="10">
        <v>151</v>
      </c>
      <c r="B3731" s="36" t="s">
        <v>860</v>
      </c>
      <c r="G3731" s="36" t="s">
        <v>9150</v>
      </c>
      <c r="K3731" s="7"/>
      <c r="L3731" s="7" t="s">
        <v>834</v>
      </c>
      <c r="M3731" s="7" t="s">
        <v>615</v>
      </c>
      <c r="N3731" s="4"/>
      <c r="O3731" s="4"/>
      <c r="P3731" s="4"/>
      <c r="Q3731" s="4"/>
      <c r="R3731" s="4"/>
      <c r="S3731" s="4"/>
      <c r="T3731" s="4"/>
      <c r="U3731" s="4"/>
      <c r="V3731" s="4"/>
      <c r="W3731" s="4"/>
      <c r="X3731" s="4"/>
      <c r="Y3731" s="4"/>
      <c r="Z3731" s="4"/>
      <c r="AA3731" s="4"/>
      <c r="AB3731" s="4"/>
      <c r="AC3731" s="4"/>
      <c r="AD3731" s="4"/>
      <c r="AE3731" s="4"/>
      <c r="AF3731" s="4"/>
      <c r="AG3731" s="4"/>
      <c r="AH3731" s="4"/>
      <c r="AI3731" s="4"/>
      <c r="AJ3731" s="4"/>
      <c r="AK3731" s="4"/>
      <c r="AL3731" s="4"/>
      <c r="AM3731" s="4"/>
      <c r="AN3731" s="4"/>
      <c r="AO3731" s="4"/>
      <c r="AP3731" s="4"/>
      <c r="AQ3731" s="4"/>
      <c r="AR3731" s="4"/>
      <c r="AS3731" s="4"/>
      <c r="AT3731" s="4"/>
      <c r="AU3731" s="4"/>
      <c r="AV3731" s="4"/>
      <c r="AW3731" s="4"/>
      <c r="AX3731" s="4"/>
      <c r="AY3731" s="4"/>
      <c r="AZ3731" s="4"/>
      <c r="BA3731" s="4"/>
      <c r="BB3731" s="4"/>
      <c r="BC3731" s="4"/>
      <c r="BD3731" s="4"/>
      <c r="BE3731" s="4"/>
      <c r="BF3731" s="4"/>
      <c r="BG3731" s="4"/>
      <c r="BH3731" s="4"/>
      <c r="BI3731" s="4"/>
      <c r="BJ3731" s="4"/>
      <c r="BK3731" s="4"/>
      <c r="BL3731" s="4"/>
      <c r="BM3731" s="4"/>
      <c r="BN3731" s="4"/>
      <c r="BO3731" s="4"/>
      <c r="BP3731" s="4"/>
      <c r="BQ3731" s="4"/>
      <c r="BR3731" s="4"/>
      <c r="BS3731" s="4"/>
      <c r="BT3731" s="4"/>
      <c r="BU3731" s="4"/>
      <c r="BV3731" s="4"/>
      <c r="BW3731" s="4"/>
      <c r="BZ3731" s="7"/>
      <c r="CF3731" s="7"/>
      <c r="CG3731" s="14"/>
      <c r="CH3731" s="7"/>
      <c r="CI3731" s="14"/>
      <c r="CJ3731" s="7"/>
      <c r="CK3731" s="14"/>
      <c r="CL3731" s="7"/>
      <c r="CM3731" s="14"/>
    </row>
    <row r="3732" spans="1:91" x14ac:dyDescent="0.3">
      <c r="A3732" s="10">
        <v>151</v>
      </c>
      <c r="B3732" s="36" t="s">
        <v>888</v>
      </c>
      <c r="G3732" s="36" t="s">
        <v>9151</v>
      </c>
      <c r="K3732" s="7"/>
      <c r="L3732" s="7" t="s">
        <v>834</v>
      </c>
      <c r="M3732" s="7" t="s">
        <v>765</v>
      </c>
      <c r="N3732" s="4"/>
      <c r="O3732" s="4"/>
      <c r="P3732" s="4"/>
      <c r="Q3732" s="4"/>
      <c r="R3732" s="4"/>
      <c r="S3732" s="4"/>
      <c r="T3732" s="4"/>
      <c r="U3732" s="4"/>
      <c r="V3732" s="4"/>
      <c r="W3732" s="4"/>
      <c r="X3732" s="4"/>
      <c r="Y3732" s="4"/>
      <c r="Z3732" s="4"/>
      <c r="AA3732" s="4"/>
      <c r="AB3732" s="4"/>
      <c r="AC3732" s="4"/>
      <c r="AD3732" s="4"/>
      <c r="AE3732" s="4"/>
      <c r="AF3732" s="4"/>
      <c r="AG3732" s="4"/>
      <c r="AH3732" s="4"/>
      <c r="AI3732" s="4"/>
      <c r="AJ3732" s="4"/>
      <c r="AK3732" s="4"/>
      <c r="AL3732" s="4"/>
      <c r="AM3732" s="4"/>
      <c r="AN3732" s="4"/>
      <c r="AO3732" s="4"/>
      <c r="AP3732" s="4"/>
      <c r="AQ3732" s="4"/>
      <c r="AR3732" s="4"/>
      <c r="AS3732" s="4"/>
      <c r="AT3732" s="4"/>
      <c r="AU3732" s="4"/>
      <c r="AV3732" s="4"/>
      <c r="AW3732" s="4"/>
      <c r="AX3732" s="4"/>
      <c r="AY3732" s="4"/>
      <c r="AZ3732" s="4"/>
      <c r="BA3732" s="4"/>
      <c r="BB3732" s="4"/>
      <c r="BC3732" s="4"/>
      <c r="BD3732" s="4"/>
      <c r="BE3732" s="4"/>
      <c r="BF3732" s="4"/>
      <c r="BG3732" s="4"/>
      <c r="BH3732" s="4"/>
      <c r="BI3732" s="4"/>
      <c r="BJ3732" s="4"/>
      <c r="BK3732" s="4"/>
      <c r="BL3732" s="4"/>
      <c r="BM3732" s="4"/>
      <c r="BN3732" s="4"/>
      <c r="BO3732" s="4"/>
      <c r="BP3732" s="4"/>
      <c r="BQ3732" s="4"/>
      <c r="BR3732" s="4"/>
      <c r="BS3732" s="4"/>
      <c r="BT3732" s="4"/>
      <c r="BU3732" s="4"/>
      <c r="BV3732" s="4"/>
      <c r="BW3732" s="4"/>
      <c r="BZ3732" s="7"/>
      <c r="CF3732" s="7"/>
      <c r="CG3732" s="14"/>
      <c r="CH3732" s="7"/>
      <c r="CI3732" s="14"/>
      <c r="CJ3732" s="7"/>
      <c r="CK3732" s="14"/>
      <c r="CL3732" s="7"/>
      <c r="CM3732" s="14"/>
    </row>
    <row r="3733" spans="1:91" x14ac:dyDescent="0.3">
      <c r="A3733" s="10">
        <v>151</v>
      </c>
      <c r="B3733" s="6" t="s">
        <v>1248</v>
      </c>
      <c r="G3733" s="36" t="s">
        <v>9152</v>
      </c>
      <c r="K3733" s="7"/>
      <c r="L3733" s="7" t="s">
        <v>834</v>
      </c>
      <c r="M3733" s="7" t="s">
        <v>615</v>
      </c>
      <c r="N3733" s="4"/>
      <c r="O3733" s="4"/>
      <c r="P3733" s="4"/>
      <c r="Q3733" s="4"/>
      <c r="R3733" s="4"/>
      <c r="S3733" s="4"/>
      <c r="T3733" s="4"/>
      <c r="U3733" s="4"/>
      <c r="V3733" s="4"/>
      <c r="W3733" s="4"/>
      <c r="X3733" s="4"/>
      <c r="Y3733" s="4"/>
      <c r="Z3733" s="4"/>
      <c r="AA3733" s="4"/>
      <c r="AB3733" s="4"/>
      <c r="AC3733" s="4"/>
      <c r="AD3733" s="4"/>
      <c r="AE3733" s="4"/>
      <c r="AF3733" s="4"/>
      <c r="AG3733" s="4"/>
      <c r="AH3733" s="4"/>
      <c r="AI3733" s="4"/>
      <c r="AJ3733" s="4"/>
      <c r="AK3733" s="4"/>
      <c r="AL3733" s="4"/>
      <c r="AM3733" s="4"/>
      <c r="AN3733" s="4"/>
      <c r="AO3733" s="4"/>
      <c r="AP3733" s="4"/>
      <c r="AQ3733" s="4"/>
      <c r="AR3733" s="4"/>
      <c r="AS3733" s="4"/>
      <c r="AT3733" s="4"/>
      <c r="AU3733" s="4"/>
      <c r="AV3733" s="4"/>
      <c r="AW3733" s="4"/>
      <c r="AX3733" s="4"/>
      <c r="AY3733" s="4"/>
      <c r="AZ3733" s="4"/>
      <c r="BA3733" s="4"/>
      <c r="BB3733" s="4"/>
      <c r="BC3733" s="4"/>
      <c r="BD3733" s="4"/>
      <c r="BE3733" s="4"/>
      <c r="BF3733" s="4"/>
      <c r="BG3733" s="4"/>
      <c r="BH3733" s="4"/>
      <c r="BI3733" s="4"/>
      <c r="BJ3733" s="4"/>
      <c r="BK3733" s="4"/>
      <c r="BL3733" s="4"/>
      <c r="BM3733" s="4"/>
      <c r="BN3733" s="4"/>
      <c r="BO3733" s="4"/>
      <c r="BP3733" s="4"/>
      <c r="BQ3733" s="4"/>
      <c r="BR3733" s="4"/>
      <c r="BS3733" s="4"/>
      <c r="BT3733" s="4"/>
      <c r="BU3733" s="4"/>
      <c r="BV3733" s="4"/>
      <c r="BW3733" s="4"/>
      <c r="BZ3733" s="7"/>
      <c r="CF3733" s="7"/>
      <c r="CG3733" s="14"/>
      <c r="CH3733" s="7"/>
      <c r="CI3733" s="14"/>
      <c r="CJ3733" s="7"/>
      <c r="CK3733" s="14"/>
      <c r="CL3733" s="7"/>
      <c r="CM3733" s="14"/>
    </row>
    <row r="3734" spans="1:91" x14ac:dyDescent="0.3">
      <c r="A3734" s="10">
        <v>151</v>
      </c>
      <c r="B3734" s="36" t="s">
        <v>913</v>
      </c>
      <c r="G3734" s="36" t="s">
        <v>9153</v>
      </c>
      <c r="K3734" s="7"/>
      <c r="L3734" s="7" t="s">
        <v>834</v>
      </c>
      <c r="M3734" s="7" t="s">
        <v>765</v>
      </c>
      <c r="N3734" s="4"/>
      <c r="O3734" s="4"/>
      <c r="P3734" s="4"/>
      <c r="Q3734" s="4"/>
      <c r="R3734" s="4"/>
      <c r="S3734" s="4"/>
      <c r="T3734" s="4"/>
      <c r="U3734" s="4"/>
      <c r="V3734" s="4"/>
      <c r="W3734" s="4"/>
      <c r="X3734" s="4"/>
      <c r="Y3734" s="4"/>
      <c r="Z3734" s="4"/>
      <c r="AA3734" s="4"/>
      <c r="AB3734" s="4"/>
      <c r="AC3734" s="4"/>
      <c r="AD3734" s="4"/>
      <c r="AE3734" s="4"/>
      <c r="AF3734" s="4"/>
      <c r="AG3734" s="4"/>
      <c r="AH3734" s="4"/>
      <c r="AI3734" s="4"/>
      <c r="AJ3734" s="4"/>
      <c r="AK3734" s="4"/>
      <c r="AL3734" s="4"/>
      <c r="AM3734" s="4"/>
      <c r="AN3734" s="4"/>
      <c r="AO3734" s="4"/>
      <c r="AP3734" s="4"/>
      <c r="AQ3734" s="4"/>
      <c r="AR3734" s="4"/>
      <c r="AS3734" s="4"/>
      <c r="AT3734" s="4"/>
      <c r="AU3734" s="4"/>
      <c r="AV3734" s="4"/>
      <c r="AW3734" s="4"/>
      <c r="AX3734" s="4"/>
      <c r="AY3734" s="4"/>
      <c r="AZ3734" s="4"/>
      <c r="BA3734" s="4"/>
      <c r="BB3734" s="4"/>
      <c r="BC3734" s="4"/>
      <c r="BD3734" s="4"/>
      <c r="BE3734" s="4"/>
      <c r="BF3734" s="4"/>
      <c r="BG3734" s="4"/>
      <c r="BH3734" s="4"/>
      <c r="BI3734" s="4"/>
      <c r="BJ3734" s="4"/>
      <c r="BK3734" s="4"/>
      <c r="BL3734" s="4"/>
      <c r="BM3734" s="4"/>
      <c r="BN3734" s="4"/>
      <c r="BO3734" s="4"/>
      <c r="BP3734" s="4"/>
      <c r="BQ3734" s="4"/>
      <c r="BR3734" s="4"/>
      <c r="BS3734" s="4"/>
      <c r="BT3734" s="4"/>
      <c r="BU3734" s="4"/>
      <c r="BV3734" s="4"/>
      <c r="BW3734" s="4"/>
      <c r="BZ3734" s="7"/>
      <c r="CF3734" s="7"/>
      <c r="CG3734" s="14"/>
      <c r="CH3734" s="7"/>
      <c r="CI3734" s="14"/>
      <c r="CJ3734" s="7"/>
      <c r="CK3734" s="14"/>
      <c r="CL3734" s="7"/>
      <c r="CM3734" s="14"/>
    </row>
    <row r="3735" spans="1:91" x14ac:dyDescent="0.3">
      <c r="A3735" s="10">
        <v>151</v>
      </c>
      <c r="B3735" s="36" t="s">
        <v>888</v>
      </c>
      <c r="G3735" s="36" t="s">
        <v>9154</v>
      </c>
      <c r="K3735" s="7"/>
      <c r="L3735" s="7" t="s">
        <v>834</v>
      </c>
      <c r="M3735" s="7" t="s">
        <v>765</v>
      </c>
      <c r="N3735" s="4"/>
      <c r="O3735" s="4"/>
      <c r="P3735" s="4"/>
      <c r="Q3735" s="4"/>
      <c r="R3735" s="4"/>
      <c r="S3735" s="4"/>
      <c r="T3735" s="4"/>
      <c r="U3735" s="4"/>
      <c r="V3735" s="4"/>
      <c r="W3735" s="4"/>
      <c r="X3735" s="4"/>
      <c r="Y3735" s="4"/>
      <c r="Z3735" s="4"/>
      <c r="AA3735" s="4"/>
      <c r="AB3735" s="4"/>
      <c r="AC3735" s="4"/>
      <c r="AD3735" s="4"/>
      <c r="AE3735" s="4"/>
      <c r="AF3735" s="4"/>
      <c r="AG3735" s="4"/>
      <c r="AH3735" s="4"/>
      <c r="AI3735" s="4"/>
      <c r="AJ3735" s="4"/>
      <c r="AK3735" s="4"/>
      <c r="AL3735" s="4"/>
      <c r="AM3735" s="4"/>
      <c r="AN3735" s="4"/>
      <c r="AO3735" s="4"/>
      <c r="AP3735" s="4"/>
      <c r="AQ3735" s="4"/>
      <c r="AR3735" s="4"/>
      <c r="AS3735" s="4"/>
      <c r="AT3735" s="4"/>
      <c r="AU3735" s="4"/>
      <c r="AV3735" s="4"/>
      <c r="AW3735" s="4"/>
      <c r="AX3735" s="4"/>
      <c r="AY3735" s="4"/>
      <c r="AZ3735" s="4"/>
      <c r="BA3735" s="4"/>
      <c r="BB3735" s="4"/>
      <c r="BC3735" s="4"/>
      <c r="BD3735" s="4"/>
      <c r="BE3735" s="4"/>
      <c r="BF3735" s="4"/>
      <c r="BG3735" s="4"/>
      <c r="BH3735" s="4"/>
      <c r="BI3735" s="4"/>
      <c r="BJ3735" s="4"/>
      <c r="BK3735" s="4"/>
      <c r="BL3735" s="4"/>
      <c r="BM3735" s="4"/>
      <c r="BN3735" s="4"/>
      <c r="BO3735" s="4"/>
      <c r="BP3735" s="4"/>
      <c r="BQ3735" s="4"/>
      <c r="BR3735" s="4"/>
      <c r="BS3735" s="4"/>
      <c r="BT3735" s="4"/>
      <c r="BU3735" s="4"/>
      <c r="BV3735" s="4"/>
      <c r="BW3735" s="4"/>
      <c r="BZ3735" s="7"/>
      <c r="CF3735" s="7"/>
      <c r="CG3735" s="14"/>
      <c r="CH3735" s="7"/>
      <c r="CI3735" s="14"/>
      <c r="CJ3735" s="7"/>
      <c r="CK3735" s="14"/>
      <c r="CL3735" s="7"/>
      <c r="CM3735" s="14"/>
    </row>
    <row r="3736" spans="1:91" x14ac:dyDescent="0.3">
      <c r="A3736" s="10">
        <v>151</v>
      </c>
      <c r="B3736" s="36" t="s">
        <v>1139</v>
      </c>
      <c r="G3736" s="36" t="s">
        <v>9155</v>
      </c>
      <c r="K3736" s="7"/>
      <c r="L3736" s="7" t="s">
        <v>834</v>
      </c>
      <c r="M3736" s="7" t="s">
        <v>621</v>
      </c>
      <c r="N3736" s="4"/>
      <c r="O3736" s="4"/>
      <c r="P3736" s="4"/>
      <c r="Q3736" s="4"/>
      <c r="R3736" s="4"/>
      <c r="S3736" s="4"/>
      <c r="T3736" s="4"/>
      <c r="U3736" s="4"/>
      <c r="V3736" s="4"/>
      <c r="W3736" s="4"/>
      <c r="X3736" s="4"/>
      <c r="Y3736" s="4"/>
      <c r="Z3736" s="4"/>
      <c r="AA3736" s="4"/>
      <c r="AB3736" s="4"/>
      <c r="AC3736" s="4"/>
      <c r="AD3736" s="4"/>
      <c r="AE3736" s="4"/>
      <c r="AF3736" s="4"/>
      <c r="AG3736" s="4"/>
      <c r="AH3736" s="4"/>
      <c r="AI3736" s="4"/>
      <c r="AJ3736" s="4"/>
      <c r="AK3736" s="4"/>
      <c r="AL3736" s="4"/>
      <c r="AM3736" s="4"/>
      <c r="AN3736" s="4"/>
      <c r="AO3736" s="4"/>
      <c r="AP3736" s="4"/>
      <c r="AQ3736" s="4"/>
      <c r="AR3736" s="4"/>
      <c r="AS3736" s="4"/>
      <c r="AT3736" s="4"/>
      <c r="AU3736" s="4"/>
      <c r="AV3736" s="4"/>
      <c r="AW3736" s="4"/>
      <c r="AX3736" s="4"/>
      <c r="AY3736" s="4"/>
      <c r="AZ3736" s="4"/>
      <c r="BA3736" s="4"/>
      <c r="BB3736" s="4"/>
      <c r="BC3736" s="4"/>
      <c r="BD3736" s="4"/>
      <c r="BE3736" s="4"/>
      <c r="BF3736" s="4"/>
      <c r="BG3736" s="4"/>
      <c r="BH3736" s="4"/>
      <c r="BI3736" s="4"/>
      <c r="BJ3736" s="4"/>
      <c r="BK3736" s="4"/>
      <c r="BL3736" s="4"/>
      <c r="BM3736" s="4"/>
      <c r="BN3736" s="4"/>
      <c r="BO3736" s="4"/>
      <c r="BP3736" s="4"/>
      <c r="BQ3736" s="4"/>
      <c r="BR3736" s="4"/>
      <c r="BS3736" s="4"/>
      <c r="BT3736" s="4"/>
      <c r="BU3736" s="4"/>
      <c r="BV3736" s="4"/>
      <c r="BW3736" s="4"/>
      <c r="BZ3736" s="7"/>
      <c r="CF3736" s="7"/>
      <c r="CG3736" s="14"/>
      <c r="CH3736" s="7"/>
      <c r="CI3736" s="14"/>
      <c r="CJ3736" s="7"/>
      <c r="CK3736" s="14"/>
      <c r="CL3736" s="7"/>
      <c r="CM3736" s="14"/>
    </row>
    <row r="3737" spans="1:91" x14ac:dyDescent="0.3">
      <c r="A3737" s="10">
        <v>151</v>
      </c>
      <c r="B3737" s="36" t="s">
        <v>1058</v>
      </c>
      <c r="G3737" s="36" t="s">
        <v>9156</v>
      </c>
      <c r="K3737" s="7"/>
      <c r="L3737" s="7" t="s">
        <v>834</v>
      </c>
      <c r="M3737" s="7" t="s">
        <v>624</v>
      </c>
      <c r="N3737" s="4"/>
      <c r="O3737" s="4"/>
      <c r="P3737" s="4"/>
      <c r="Q3737" s="4"/>
      <c r="R3737" s="4"/>
      <c r="S3737" s="4"/>
      <c r="T3737" s="4"/>
      <c r="U3737" s="4"/>
      <c r="V3737" s="4"/>
      <c r="W3737" s="4"/>
      <c r="X3737" s="4"/>
      <c r="Y3737" s="4"/>
      <c r="Z3737" s="4"/>
      <c r="AA3737" s="4"/>
      <c r="AB3737" s="4"/>
      <c r="AC3737" s="4"/>
      <c r="AD3737" s="4"/>
      <c r="AE3737" s="4"/>
      <c r="AF3737" s="4"/>
      <c r="AG3737" s="4"/>
      <c r="AH3737" s="4"/>
      <c r="AI3737" s="4"/>
      <c r="AJ3737" s="4"/>
      <c r="AK3737" s="4"/>
      <c r="AL3737" s="4"/>
      <c r="AM3737" s="4"/>
      <c r="AN3737" s="4"/>
      <c r="AO3737" s="4"/>
      <c r="AP3737" s="4"/>
      <c r="AQ3737" s="4"/>
      <c r="AR3737" s="4"/>
      <c r="AS3737" s="4"/>
      <c r="AT3737" s="4"/>
      <c r="AU3737" s="4"/>
      <c r="AV3737" s="4"/>
      <c r="AW3737" s="4"/>
      <c r="AX3737" s="4"/>
      <c r="AY3737" s="4"/>
      <c r="AZ3737" s="4"/>
      <c r="BA3737" s="4"/>
      <c r="BB3737" s="4"/>
      <c r="BC3737" s="4"/>
      <c r="BD3737" s="4"/>
      <c r="BE3737" s="4"/>
      <c r="BF3737" s="4"/>
      <c r="BG3737" s="4"/>
      <c r="BH3737" s="4"/>
      <c r="BI3737" s="4"/>
      <c r="BJ3737" s="4"/>
      <c r="BK3737" s="4"/>
      <c r="BL3737" s="4"/>
      <c r="BM3737" s="4"/>
      <c r="BN3737" s="4"/>
      <c r="BO3737" s="4"/>
      <c r="BP3737" s="4"/>
      <c r="BQ3737" s="4"/>
      <c r="BR3737" s="4"/>
      <c r="BS3737" s="4"/>
      <c r="BT3737" s="4"/>
      <c r="BU3737" s="4"/>
      <c r="BV3737" s="4"/>
      <c r="BW3737" s="4"/>
      <c r="BZ3737" s="7"/>
      <c r="CF3737" s="7"/>
      <c r="CG3737" s="14"/>
      <c r="CH3737" s="7"/>
      <c r="CI3737" s="14"/>
      <c r="CJ3737" s="7"/>
      <c r="CK3737" s="14"/>
      <c r="CL3737" s="7"/>
      <c r="CM3737" s="14"/>
    </row>
    <row r="3738" spans="1:91" x14ac:dyDescent="0.3">
      <c r="A3738" s="10">
        <v>151</v>
      </c>
      <c r="B3738" s="36" t="s">
        <v>1058</v>
      </c>
      <c r="G3738" s="36" t="s">
        <v>9157</v>
      </c>
      <c r="K3738" s="7"/>
      <c r="L3738" s="7" t="s">
        <v>834</v>
      </c>
      <c r="M3738" s="7" t="s">
        <v>624</v>
      </c>
      <c r="N3738" s="4"/>
      <c r="O3738" s="4"/>
      <c r="P3738" s="4"/>
      <c r="Q3738" s="4"/>
      <c r="R3738" s="4"/>
      <c r="S3738" s="4"/>
      <c r="T3738" s="4"/>
      <c r="U3738" s="4"/>
      <c r="V3738" s="4"/>
      <c r="W3738" s="4"/>
      <c r="X3738" s="4"/>
      <c r="Y3738" s="4"/>
      <c r="Z3738" s="4"/>
      <c r="AA3738" s="4"/>
      <c r="AB3738" s="4"/>
      <c r="AC3738" s="4"/>
      <c r="AD3738" s="4"/>
      <c r="AE3738" s="4"/>
      <c r="AF3738" s="4"/>
      <c r="AG3738" s="4"/>
      <c r="AH3738" s="4"/>
      <c r="AI3738" s="4"/>
      <c r="AJ3738" s="4"/>
      <c r="AK3738" s="4"/>
      <c r="AL3738" s="4"/>
      <c r="AM3738" s="4"/>
      <c r="AN3738" s="4"/>
      <c r="AO3738" s="4"/>
      <c r="AP3738" s="4"/>
      <c r="AQ3738" s="4"/>
      <c r="AR3738" s="4"/>
      <c r="AS3738" s="4"/>
      <c r="AT3738" s="4"/>
      <c r="AU3738" s="4"/>
      <c r="AV3738" s="4"/>
      <c r="AW3738" s="4"/>
      <c r="AX3738" s="4"/>
      <c r="AY3738" s="4"/>
      <c r="AZ3738" s="4"/>
      <c r="BA3738" s="4"/>
      <c r="BB3738" s="4"/>
      <c r="BC3738" s="4"/>
      <c r="BD3738" s="4"/>
      <c r="BE3738" s="4"/>
      <c r="BF3738" s="4"/>
      <c r="BG3738" s="4"/>
      <c r="BH3738" s="4"/>
      <c r="BI3738" s="4"/>
      <c r="BJ3738" s="4"/>
      <c r="BK3738" s="4"/>
      <c r="BL3738" s="4"/>
      <c r="BM3738" s="4"/>
      <c r="BN3738" s="4"/>
      <c r="BO3738" s="4"/>
      <c r="BP3738" s="4"/>
      <c r="BQ3738" s="4"/>
      <c r="BR3738" s="4"/>
      <c r="BS3738" s="4"/>
      <c r="BT3738" s="4"/>
      <c r="BU3738" s="4"/>
      <c r="BV3738" s="4"/>
      <c r="BW3738" s="4"/>
      <c r="BZ3738" s="7"/>
      <c r="CF3738" s="7"/>
      <c r="CG3738" s="14"/>
      <c r="CH3738" s="7"/>
      <c r="CI3738" s="14"/>
      <c r="CJ3738" s="7"/>
      <c r="CK3738" s="14"/>
      <c r="CL3738" s="7"/>
      <c r="CM3738" s="14"/>
    </row>
    <row r="3739" spans="1:91" x14ac:dyDescent="0.3">
      <c r="A3739" s="10">
        <v>151</v>
      </c>
      <c r="B3739" s="36" t="s">
        <v>1025</v>
      </c>
      <c r="G3739" s="36" t="s">
        <v>9158</v>
      </c>
      <c r="K3739" s="7"/>
      <c r="L3739" s="7" t="s">
        <v>834</v>
      </c>
      <c r="M3739" s="7" t="s">
        <v>8561</v>
      </c>
      <c r="N3739" s="4"/>
      <c r="O3739" s="4"/>
      <c r="P3739" s="4"/>
      <c r="Q3739" s="4"/>
      <c r="R3739" s="4"/>
      <c r="S3739" s="4"/>
      <c r="T3739" s="4"/>
      <c r="U3739" s="4"/>
      <c r="V3739" s="4"/>
      <c r="W3739" s="4"/>
      <c r="X3739" s="4"/>
      <c r="Y3739" s="4"/>
      <c r="Z3739" s="4"/>
      <c r="AA3739" s="4"/>
      <c r="AB3739" s="4"/>
      <c r="AC3739" s="4"/>
      <c r="AD3739" s="4"/>
      <c r="AE3739" s="4"/>
      <c r="AF3739" s="4"/>
      <c r="AG3739" s="4"/>
      <c r="AH3739" s="4"/>
      <c r="AI3739" s="4"/>
      <c r="AJ3739" s="4"/>
      <c r="AK3739" s="4"/>
      <c r="AL3739" s="4"/>
      <c r="AM3739" s="4"/>
      <c r="AN3739" s="4"/>
      <c r="AO3739" s="4"/>
      <c r="AP3739" s="4"/>
      <c r="AQ3739" s="4"/>
      <c r="AR3739" s="4"/>
      <c r="AS3739" s="4"/>
      <c r="AT3739" s="4"/>
      <c r="AU3739" s="4"/>
      <c r="AV3739" s="4"/>
      <c r="AW3739" s="4"/>
      <c r="AX3739" s="4"/>
      <c r="AY3739" s="4"/>
      <c r="AZ3739" s="4"/>
      <c r="BA3739" s="4"/>
      <c r="BB3739" s="4"/>
      <c r="BC3739" s="4"/>
      <c r="BD3739" s="4"/>
      <c r="BE3739" s="4"/>
      <c r="BF3739" s="4"/>
      <c r="BG3739" s="4"/>
      <c r="BH3739" s="4"/>
      <c r="BI3739" s="4"/>
      <c r="BJ3739" s="4"/>
      <c r="BK3739" s="4"/>
      <c r="BL3739" s="4"/>
      <c r="BM3739" s="4"/>
      <c r="BN3739" s="4"/>
      <c r="BO3739" s="4"/>
      <c r="BP3739" s="4"/>
      <c r="BQ3739" s="4"/>
      <c r="BR3739" s="4"/>
      <c r="BS3739" s="4"/>
      <c r="BT3739" s="4"/>
      <c r="BU3739" s="4"/>
      <c r="BV3739" s="4"/>
      <c r="BW3739" s="4"/>
      <c r="BZ3739" s="7"/>
      <c r="CF3739" s="7"/>
      <c r="CG3739" s="14"/>
      <c r="CH3739" s="7"/>
      <c r="CI3739" s="14"/>
      <c r="CJ3739" s="7"/>
      <c r="CK3739" s="14"/>
      <c r="CL3739" s="7"/>
      <c r="CM3739" s="14"/>
    </row>
    <row r="3740" spans="1:91" x14ac:dyDescent="0.3">
      <c r="A3740" s="10">
        <v>151</v>
      </c>
      <c r="B3740" s="36" t="s">
        <v>1058</v>
      </c>
      <c r="G3740" s="36" t="s">
        <v>9159</v>
      </c>
      <c r="K3740" s="7"/>
      <c r="L3740" s="7" t="s">
        <v>834</v>
      </c>
      <c r="M3740" s="7" t="s">
        <v>618</v>
      </c>
      <c r="N3740" s="4"/>
      <c r="O3740" s="4"/>
      <c r="P3740" s="4"/>
      <c r="Q3740" s="4"/>
      <c r="R3740" s="4"/>
      <c r="S3740" s="4"/>
      <c r="T3740" s="4"/>
      <c r="U3740" s="4"/>
      <c r="V3740" s="4"/>
      <c r="W3740" s="4"/>
      <c r="X3740" s="4"/>
      <c r="Y3740" s="4"/>
      <c r="Z3740" s="4"/>
      <c r="AA3740" s="4"/>
      <c r="AB3740" s="4"/>
      <c r="AC3740" s="4"/>
      <c r="AD3740" s="4"/>
      <c r="AE3740" s="4"/>
      <c r="AF3740" s="4"/>
      <c r="AG3740" s="4"/>
      <c r="AH3740" s="4"/>
      <c r="AI3740" s="4"/>
      <c r="AJ3740" s="4"/>
      <c r="AK3740" s="4"/>
      <c r="AL3740" s="4"/>
      <c r="AM3740" s="4"/>
      <c r="AN3740" s="4"/>
      <c r="AO3740" s="4"/>
      <c r="AP3740" s="4"/>
      <c r="AQ3740" s="4"/>
      <c r="AR3740" s="4"/>
      <c r="AS3740" s="4"/>
      <c r="AT3740" s="4"/>
      <c r="AU3740" s="4"/>
      <c r="AV3740" s="4"/>
      <c r="AW3740" s="4"/>
      <c r="AX3740" s="4"/>
      <c r="AY3740" s="4"/>
      <c r="AZ3740" s="4"/>
      <c r="BA3740" s="4"/>
      <c r="BB3740" s="4"/>
      <c r="BC3740" s="4"/>
      <c r="BD3740" s="4"/>
      <c r="BE3740" s="4"/>
      <c r="BF3740" s="4"/>
      <c r="BG3740" s="4"/>
      <c r="BH3740" s="4"/>
      <c r="BI3740" s="4"/>
      <c r="BJ3740" s="4"/>
      <c r="BK3740" s="4"/>
      <c r="BL3740" s="4"/>
      <c r="BM3740" s="4"/>
      <c r="BN3740" s="4"/>
      <c r="BO3740" s="4"/>
      <c r="BP3740" s="4"/>
      <c r="BQ3740" s="4"/>
      <c r="BR3740" s="4"/>
      <c r="BS3740" s="4"/>
      <c r="BT3740" s="4"/>
      <c r="BU3740" s="4"/>
      <c r="BV3740" s="4"/>
      <c r="BW3740" s="4"/>
      <c r="BZ3740" s="7"/>
      <c r="CF3740" s="7"/>
      <c r="CG3740" s="14"/>
      <c r="CH3740" s="7"/>
      <c r="CI3740" s="14"/>
      <c r="CJ3740" s="7"/>
      <c r="CK3740" s="14"/>
      <c r="CL3740" s="7"/>
      <c r="CM3740" s="14"/>
    </row>
    <row r="3741" spans="1:91" x14ac:dyDescent="0.3">
      <c r="A3741" s="10">
        <v>151</v>
      </c>
      <c r="B3741" s="36" t="s">
        <v>975</v>
      </c>
      <c r="G3741" s="36" t="s">
        <v>9160</v>
      </c>
      <c r="K3741" s="7"/>
      <c r="L3741" s="7" t="s">
        <v>834</v>
      </c>
      <c r="M3741" s="7" t="s">
        <v>765</v>
      </c>
      <c r="N3741" s="4"/>
      <c r="O3741" s="4"/>
      <c r="P3741" s="4"/>
      <c r="Q3741" s="4"/>
      <c r="R3741" s="4"/>
      <c r="S3741" s="4"/>
      <c r="T3741" s="4"/>
      <c r="U3741" s="4"/>
      <c r="V3741" s="4"/>
      <c r="W3741" s="4"/>
      <c r="X3741" s="4"/>
      <c r="Y3741" s="4"/>
      <c r="Z3741" s="4"/>
      <c r="AA3741" s="4"/>
      <c r="AB3741" s="4"/>
      <c r="AC3741" s="4"/>
      <c r="AD3741" s="4"/>
      <c r="AE3741" s="4"/>
      <c r="AF3741" s="4"/>
      <c r="AG3741" s="4"/>
      <c r="AH3741" s="4"/>
      <c r="AI3741" s="4"/>
      <c r="AJ3741" s="4"/>
      <c r="AK3741" s="4"/>
      <c r="AL3741" s="4"/>
      <c r="AM3741" s="4"/>
      <c r="AN3741" s="4"/>
      <c r="AO3741" s="4"/>
      <c r="AP3741" s="4"/>
      <c r="AQ3741" s="4"/>
      <c r="AR3741" s="4"/>
      <c r="AS3741" s="4"/>
      <c r="AT3741" s="4"/>
      <c r="AU3741" s="4"/>
      <c r="AV3741" s="4"/>
      <c r="AW3741" s="4"/>
      <c r="AX3741" s="4"/>
      <c r="AY3741" s="4"/>
      <c r="AZ3741" s="4"/>
      <c r="BA3741" s="4"/>
      <c r="BB3741" s="4"/>
      <c r="BC3741" s="4"/>
      <c r="BD3741" s="4"/>
      <c r="BE3741" s="4"/>
      <c r="BF3741" s="4"/>
      <c r="BG3741" s="4"/>
      <c r="BH3741" s="4"/>
      <c r="BI3741" s="4"/>
      <c r="BJ3741" s="4"/>
      <c r="BK3741" s="4"/>
      <c r="BL3741" s="4"/>
      <c r="BM3741" s="4"/>
      <c r="BN3741" s="4"/>
      <c r="BO3741" s="4"/>
      <c r="BP3741" s="4"/>
      <c r="BQ3741" s="4"/>
      <c r="BR3741" s="4"/>
      <c r="BS3741" s="4"/>
      <c r="BT3741" s="4"/>
      <c r="BU3741" s="4"/>
      <c r="BV3741" s="4"/>
      <c r="BW3741" s="4"/>
      <c r="BZ3741" s="7"/>
      <c r="CF3741" s="7"/>
      <c r="CG3741" s="14"/>
      <c r="CH3741" s="7"/>
      <c r="CI3741" s="14"/>
      <c r="CJ3741" s="7"/>
      <c r="CK3741" s="14"/>
      <c r="CL3741" s="7"/>
      <c r="CM3741" s="14"/>
    </row>
    <row r="3742" spans="1:91" x14ac:dyDescent="0.3">
      <c r="A3742" s="10">
        <v>151</v>
      </c>
      <c r="B3742" s="36" t="s">
        <v>860</v>
      </c>
      <c r="G3742" s="36" t="s">
        <v>9161</v>
      </c>
      <c r="K3742" s="7"/>
      <c r="L3742" s="7" t="s">
        <v>834</v>
      </c>
      <c r="M3742" s="7" t="s">
        <v>765</v>
      </c>
      <c r="N3742" s="4"/>
      <c r="O3742" s="4"/>
      <c r="P3742" s="4"/>
      <c r="Q3742" s="4"/>
      <c r="R3742" s="4"/>
      <c r="S3742" s="4"/>
      <c r="T3742" s="4"/>
      <c r="U3742" s="4"/>
      <c r="V3742" s="4"/>
      <c r="W3742" s="4"/>
      <c r="X3742" s="4"/>
      <c r="Y3742" s="4"/>
      <c r="Z3742" s="4"/>
      <c r="AA3742" s="4"/>
      <c r="AB3742" s="4"/>
      <c r="AC3742" s="4"/>
      <c r="AD3742" s="4"/>
      <c r="AE3742" s="4"/>
      <c r="AF3742" s="4"/>
      <c r="AG3742" s="4"/>
      <c r="AH3742" s="4"/>
      <c r="AI3742" s="4"/>
      <c r="AJ3742" s="4"/>
      <c r="AK3742" s="4"/>
      <c r="AL3742" s="4"/>
      <c r="AM3742" s="4"/>
      <c r="AN3742" s="4"/>
      <c r="AO3742" s="4"/>
      <c r="AP3742" s="4"/>
      <c r="AQ3742" s="4"/>
      <c r="AR3742" s="4"/>
      <c r="AS3742" s="4"/>
      <c r="AT3742" s="4"/>
      <c r="AU3742" s="4"/>
      <c r="AV3742" s="4"/>
      <c r="AW3742" s="4"/>
      <c r="AX3742" s="4"/>
      <c r="AY3742" s="4"/>
      <c r="AZ3742" s="4"/>
      <c r="BA3742" s="4"/>
      <c r="BB3742" s="4"/>
      <c r="BC3742" s="4"/>
      <c r="BD3742" s="4"/>
      <c r="BE3742" s="4"/>
      <c r="BF3742" s="4"/>
      <c r="BG3742" s="4"/>
      <c r="BH3742" s="4"/>
      <c r="BI3742" s="4"/>
      <c r="BJ3742" s="4"/>
      <c r="BK3742" s="4"/>
      <c r="BL3742" s="4"/>
      <c r="BM3742" s="4"/>
      <c r="BN3742" s="4"/>
      <c r="BO3742" s="4"/>
      <c r="BP3742" s="4"/>
      <c r="BQ3742" s="4"/>
      <c r="BR3742" s="4"/>
      <c r="BS3742" s="4"/>
      <c r="BT3742" s="4"/>
      <c r="BU3742" s="4"/>
      <c r="BV3742" s="4"/>
      <c r="BW3742" s="4"/>
      <c r="BZ3742" s="7"/>
      <c r="CF3742" s="7"/>
      <c r="CG3742" s="14"/>
      <c r="CH3742" s="7"/>
      <c r="CI3742" s="14"/>
      <c r="CJ3742" s="7"/>
      <c r="CK3742" s="14"/>
      <c r="CL3742" s="7"/>
      <c r="CM3742" s="14"/>
    </row>
    <row r="3743" spans="1:91" x14ac:dyDescent="0.3">
      <c r="A3743" s="10">
        <v>151</v>
      </c>
      <c r="B3743" s="36" t="s">
        <v>3542</v>
      </c>
      <c r="G3743" s="36" t="s">
        <v>9162</v>
      </c>
      <c r="K3743" s="7"/>
      <c r="L3743" s="7" t="s">
        <v>834</v>
      </c>
      <c r="M3743" s="7" t="s">
        <v>8561</v>
      </c>
      <c r="N3743" s="4"/>
      <c r="O3743" s="4"/>
      <c r="P3743" s="4"/>
      <c r="Q3743" s="4"/>
      <c r="R3743" s="4"/>
      <c r="S3743" s="4"/>
      <c r="T3743" s="4"/>
      <c r="U3743" s="4"/>
      <c r="V3743" s="4"/>
      <c r="W3743" s="4"/>
      <c r="X3743" s="4"/>
      <c r="Y3743" s="4"/>
      <c r="Z3743" s="4"/>
      <c r="AA3743" s="4"/>
      <c r="AB3743" s="4"/>
      <c r="AC3743" s="4"/>
      <c r="AD3743" s="4"/>
      <c r="AE3743" s="4"/>
      <c r="AF3743" s="4"/>
      <c r="AG3743" s="4"/>
      <c r="AH3743" s="4"/>
      <c r="AI3743" s="4"/>
      <c r="AJ3743" s="4"/>
      <c r="AK3743" s="4"/>
      <c r="AL3743" s="4"/>
      <c r="AM3743" s="4"/>
      <c r="AN3743" s="4"/>
      <c r="AO3743" s="4"/>
      <c r="AP3743" s="4"/>
      <c r="AQ3743" s="4"/>
      <c r="AR3743" s="4"/>
      <c r="AS3743" s="4"/>
      <c r="AT3743" s="4"/>
      <c r="AU3743" s="4"/>
      <c r="AV3743" s="4"/>
      <c r="AW3743" s="4"/>
      <c r="AX3743" s="4"/>
      <c r="AY3743" s="4"/>
      <c r="AZ3743" s="4"/>
      <c r="BA3743" s="4"/>
      <c r="BB3743" s="4"/>
      <c r="BC3743" s="4"/>
      <c r="BD3743" s="4"/>
      <c r="BE3743" s="4"/>
      <c r="BF3743" s="4"/>
      <c r="BG3743" s="4"/>
      <c r="BH3743" s="4"/>
      <c r="BI3743" s="4"/>
      <c r="BJ3743" s="4"/>
      <c r="BK3743" s="4"/>
      <c r="BL3743" s="4"/>
      <c r="BM3743" s="4"/>
      <c r="BN3743" s="4"/>
      <c r="BO3743" s="4"/>
      <c r="BP3743" s="4"/>
      <c r="BQ3743" s="4"/>
      <c r="BR3743" s="4"/>
      <c r="BS3743" s="4"/>
      <c r="BT3743" s="4"/>
      <c r="BU3743" s="4"/>
      <c r="BV3743" s="4"/>
      <c r="BW3743" s="4"/>
      <c r="BZ3743" s="7"/>
      <c r="CF3743" s="7"/>
      <c r="CG3743" s="14"/>
      <c r="CH3743" s="7"/>
      <c r="CI3743" s="14"/>
      <c r="CJ3743" s="7"/>
      <c r="CK3743" s="14"/>
      <c r="CL3743" s="7"/>
      <c r="CM3743" s="14"/>
    </row>
    <row r="3744" spans="1:91" x14ac:dyDescent="0.3">
      <c r="A3744" s="10">
        <v>151</v>
      </c>
      <c r="B3744" s="36" t="s">
        <v>913</v>
      </c>
      <c r="G3744" s="36" t="s">
        <v>9163</v>
      </c>
      <c r="K3744" s="7"/>
      <c r="L3744" s="7" t="s">
        <v>834</v>
      </c>
      <c r="M3744" s="7" t="s">
        <v>618</v>
      </c>
      <c r="N3744" s="4"/>
      <c r="O3744" s="4"/>
      <c r="P3744" s="4"/>
      <c r="Q3744" s="4"/>
      <c r="R3744" s="4"/>
      <c r="S3744" s="4"/>
      <c r="T3744" s="4"/>
      <c r="U3744" s="4"/>
      <c r="V3744" s="4"/>
      <c r="W3744" s="4"/>
      <c r="X3744" s="4"/>
      <c r="Y3744" s="4"/>
      <c r="Z3744" s="4"/>
      <c r="AA3744" s="4"/>
      <c r="AB3744" s="4"/>
      <c r="AC3744" s="4"/>
      <c r="AD3744" s="4"/>
      <c r="AE3744" s="4"/>
      <c r="AF3744" s="4"/>
      <c r="AG3744" s="4"/>
      <c r="AH3744" s="4"/>
      <c r="AI3744" s="4"/>
      <c r="AJ3744" s="4"/>
      <c r="AK3744" s="4"/>
      <c r="AL3744" s="4"/>
      <c r="AM3744" s="4"/>
      <c r="AN3744" s="4"/>
      <c r="AO3744" s="4"/>
      <c r="AP3744" s="4"/>
      <c r="AQ3744" s="4"/>
      <c r="AR3744" s="4"/>
      <c r="AS3744" s="4"/>
      <c r="AT3744" s="4"/>
      <c r="AU3744" s="4"/>
      <c r="AV3744" s="4"/>
      <c r="AW3744" s="4"/>
      <c r="AX3744" s="4"/>
      <c r="AY3744" s="4"/>
      <c r="AZ3744" s="4"/>
      <c r="BA3744" s="4"/>
      <c r="BB3744" s="4"/>
      <c r="BC3744" s="4"/>
      <c r="BD3744" s="4"/>
      <c r="BE3744" s="4"/>
      <c r="BF3744" s="4"/>
      <c r="BG3744" s="4"/>
      <c r="BH3744" s="4"/>
      <c r="BI3744" s="4"/>
      <c r="BJ3744" s="4"/>
      <c r="BK3744" s="4"/>
      <c r="BL3744" s="4"/>
      <c r="BM3744" s="4"/>
      <c r="BN3744" s="4"/>
      <c r="BO3744" s="4"/>
      <c r="BP3744" s="4"/>
      <c r="BQ3744" s="4"/>
      <c r="BR3744" s="4"/>
      <c r="BS3744" s="4"/>
      <c r="BT3744" s="4"/>
      <c r="BU3744" s="4"/>
      <c r="BV3744" s="4"/>
      <c r="BW3744" s="4"/>
      <c r="BZ3744" s="7"/>
      <c r="CF3744" s="7"/>
      <c r="CG3744" s="14"/>
      <c r="CH3744" s="7"/>
      <c r="CI3744" s="14"/>
      <c r="CJ3744" s="7"/>
      <c r="CK3744" s="14"/>
      <c r="CL3744" s="7"/>
      <c r="CM3744" s="14"/>
    </row>
    <row r="3745" spans="1:91" x14ac:dyDescent="0.3">
      <c r="A3745" s="10">
        <v>151</v>
      </c>
      <c r="B3745" s="36" t="s">
        <v>975</v>
      </c>
      <c r="G3745" s="36" t="s">
        <v>9164</v>
      </c>
      <c r="K3745" s="7"/>
      <c r="L3745" s="7" t="s">
        <v>834</v>
      </c>
      <c r="M3745" s="7" t="s">
        <v>765</v>
      </c>
      <c r="N3745" s="4"/>
      <c r="O3745" s="4"/>
      <c r="P3745" s="4"/>
      <c r="Q3745" s="4"/>
      <c r="R3745" s="4"/>
      <c r="S3745" s="4"/>
      <c r="T3745" s="4"/>
      <c r="U3745" s="4"/>
      <c r="V3745" s="4"/>
      <c r="W3745" s="4"/>
      <c r="X3745" s="4"/>
      <c r="Y3745" s="4"/>
      <c r="Z3745" s="4"/>
      <c r="AA3745" s="4"/>
      <c r="AB3745" s="4"/>
      <c r="AC3745" s="4"/>
      <c r="AD3745" s="4"/>
      <c r="AE3745" s="4"/>
      <c r="AF3745" s="4"/>
      <c r="AG3745" s="4"/>
      <c r="AH3745" s="4"/>
      <c r="AI3745" s="4"/>
      <c r="AJ3745" s="4"/>
      <c r="AK3745" s="4"/>
      <c r="AL3745" s="4"/>
      <c r="AM3745" s="4"/>
      <c r="AN3745" s="4"/>
      <c r="AO3745" s="4"/>
      <c r="AP3745" s="4"/>
      <c r="AQ3745" s="4"/>
      <c r="AR3745" s="4"/>
      <c r="AS3745" s="4"/>
      <c r="AT3745" s="4"/>
      <c r="AU3745" s="4"/>
      <c r="AV3745" s="4"/>
      <c r="AW3745" s="4"/>
      <c r="AX3745" s="4"/>
      <c r="AY3745" s="4"/>
      <c r="AZ3745" s="4"/>
      <c r="BA3745" s="4"/>
      <c r="BB3745" s="4"/>
      <c r="BC3745" s="4"/>
      <c r="BD3745" s="4"/>
      <c r="BE3745" s="4"/>
      <c r="BF3745" s="4"/>
      <c r="BG3745" s="4"/>
      <c r="BH3745" s="4"/>
      <c r="BI3745" s="4"/>
      <c r="BJ3745" s="4"/>
      <c r="BK3745" s="4"/>
      <c r="BL3745" s="4"/>
      <c r="BM3745" s="4"/>
      <c r="BN3745" s="4"/>
      <c r="BO3745" s="4"/>
      <c r="BP3745" s="4"/>
      <c r="BQ3745" s="4"/>
      <c r="BR3745" s="4"/>
      <c r="BS3745" s="4"/>
      <c r="BT3745" s="4"/>
      <c r="BU3745" s="4"/>
      <c r="BV3745" s="4"/>
      <c r="BW3745" s="4"/>
      <c r="BZ3745" s="7"/>
      <c r="CF3745" s="7"/>
      <c r="CG3745" s="14"/>
      <c r="CH3745" s="7"/>
      <c r="CI3745" s="14"/>
      <c r="CJ3745" s="7"/>
      <c r="CK3745" s="14"/>
      <c r="CL3745" s="7"/>
      <c r="CM3745" s="14"/>
    </row>
    <row r="3746" spans="1:91" x14ac:dyDescent="0.3">
      <c r="A3746" s="10">
        <v>151</v>
      </c>
      <c r="B3746" s="36" t="s">
        <v>868</v>
      </c>
      <c r="G3746" s="36" t="s">
        <v>9165</v>
      </c>
      <c r="K3746" s="7"/>
      <c r="L3746" s="7" t="s">
        <v>834</v>
      </c>
      <c r="M3746" s="7" t="s">
        <v>669</v>
      </c>
      <c r="N3746" s="4"/>
      <c r="O3746" s="4"/>
      <c r="P3746" s="4"/>
      <c r="Q3746" s="4"/>
      <c r="R3746" s="4"/>
      <c r="S3746" s="4"/>
      <c r="T3746" s="4"/>
      <c r="U3746" s="4"/>
      <c r="V3746" s="4"/>
      <c r="W3746" s="4"/>
      <c r="X3746" s="4"/>
      <c r="Y3746" s="4"/>
      <c r="Z3746" s="4"/>
      <c r="AA3746" s="4"/>
      <c r="AB3746" s="4"/>
      <c r="AC3746" s="4"/>
      <c r="AD3746" s="4"/>
      <c r="AE3746" s="4"/>
      <c r="AF3746" s="4"/>
      <c r="AG3746" s="4"/>
      <c r="AH3746" s="4"/>
      <c r="AI3746" s="4"/>
      <c r="AJ3746" s="4"/>
      <c r="AK3746" s="4"/>
      <c r="AL3746" s="4"/>
      <c r="AM3746" s="4"/>
      <c r="AN3746" s="4"/>
      <c r="AO3746" s="4"/>
      <c r="AP3746" s="4"/>
      <c r="AQ3746" s="4"/>
      <c r="AR3746" s="4"/>
      <c r="AS3746" s="4"/>
      <c r="AT3746" s="4"/>
      <c r="AU3746" s="4"/>
      <c r="AV3746" s="4"/>
      <c r="AW3746" s="4"/>
      <c r="AX3746" s="4"/>
      <c r="AY3746" s="4"/>
      <c r="AZ3746" s="4"/>
      <c r="BA3746" s="4"/>
      <c r="BB3746" s="4"/>
      <c r="BC3746" s="4"/>
      <c r="BD3746" s="4"/>
      <c r="BE3746" s="4"/>
      <c r="BF3746" s="4"/>
      <c r="BG3746" s="4"/>
      <c r="BH3746" s="4"/>
      <c r="BI3746" s="4"/>
      <c r="BJ3746" s="4"/>
      <c r="BK3746" s="4"/>
      <c r="BL3746" s="4"/>
      <c r="BM3746" s="4"/>
      <c r="BN3746" s="4"/>
      <c r="BO3746" s="4"/>
      <c r="BP3746" s="4"/>
      <c r="BQ3746" s="4"/>
      <c r="BR3746" s="4"/>
      <c r="BS3746" s="4"/>
      <c r="BT3746" s="4"/>
      <c r="BU3746" s="4"/>
      <c r="BV3746" s="4"/>
      <c r="BW3746" s="4"/>
      <c r="BZ3746" s="7"/>
      <c r="CF3746" s="7"/>
      <c r="CG3746" s="14"/>
      <c r="CH3746" s="7"/>
      <c r="CI3746" s="14"/>
      <c r="CJ3746" s="7"/>
      <c r="CK3746" s="14"/>
      <c r="CL3746" s="7"/>
      <c r="CM3746" s="14"/>
    </row>
    <row r="3747" spans="1:91" x14ac:dyDescent="0.3">
      <c r="A3747" s="10">
        <v>151</v>
      </c>
      <c r="B3747" s="36" t="s">
        <v>852</v>
      </c>
      <c r="G3747" s="36" t="s">
        <v>9166</v>
      </c>
      <c r="K3747" s="7"/>
      <c r="L3747" s="7" t="s">
        <v>834</v>
      </c>
      <c r="M3747" s="7" t="s">
        <v>669</v>
      </c>
      <c r="N3747" s="4"/>
      <c r="O3747" s="4"/>
      <c r="P3747" s="4"/>
      <c r="Q3747" s="4"/>
      <c r="R3747" s="4"/>
      <c r="S3747" s="4"/>
      <c r="T3747" s="4"/>
      <c r="U3747" s="4"/>
      <c r="V3747" s="4"/>
      <c r="W3747" s="4"/>
      <c r="X3747" s="4"/>
      <c r="Y3747" s="4"/>
      <c r="Z3747" s="4"/>
      <c r="AA3747" s="4"/>
      <c r="AB3747" s="4"/>
      <c r="AC3747" s="4"/>
      <c r="AD3747" s="4"/>
      <c r="AE3747" s="4"/>
      <c r="AF3747" s="4"/>
      <c r="AG3747" s="4"/>
      <c r="AH3747" s="4"/>
      <c r="AI3747" s="4"/>
      <c r="AJ3747" s="4"/>
      <c r="AK3747" s="4"/>
      <c r="AL3747" s="4"/>
      <c r="AM3747" s="4"/>
      <c r="AN3747" s="4"/>
      <c r="AO3747" s="4"/>
      <c r="AP3747" s="4"/>
      <c r="AQ3747" s="4"/>
      <c r="AR3747" s="4"/>
      <c r="AS3747" s="4"/>
      <c r="AT3747" s="4"/>
      <c r="AU3747" s="4"/>
      <c r="AV3747" s="4"/>
      <c r="AW3747" s="4"/>
      <c r="AX3747" s="4"/>
      <c r="AY3747" s="4"/>
      <c r="AZ3747" s="4"/>
      <c r="BA3747" s="4"/>
      <c r="BB3747" s="4"/>
      <c r="BC3747" s="4"/>
      <c r="BD3747" s="4"/>
      <c r="BE3747" s="4"/>
      <c r="BF3747" s="4"/>
      <c r="BG3747" s="4"/>
      <c r="BH3747" s="4"/>
      <c r="BI3747" s="4"/>
      <c r="BJ3747" s="4"/>
      <c r="BK3747" s="4"/>
      <c r="BL3747" s="4"/>
      <c r="BM3747" s="4"/>
      <c r="BN3747" s="4"/>
      <c r="BO3747" s="4"/>
      <c r="BP3747" s="4"/>
      <c r="BQ3747" s="4"/>
      <c r="BR3747" s="4"/>
      <c r="BS3747" s="4"/>
      <c r="BT3747" s="4"/>
      <c r="BU3747" s="4"/>
      <c r="BV3747" s="4"/>
      <c r="BW3747" s="4"/>
      <c r="BZ3747" s="7"/>
      <c r="CF3747" s="7"/>
      <c r="CG3747" s="14"/>
      <c r="CH3747" s="7"/>
      <c r="CI3747" s="14"/>
      <c r="CJ3747" s="7"/>
      <c r="CK3747" s="14"/>
      <c r="CL3747" s="7"/>
      <c r="CM3747" s="14"/>
    </row>
    <row r="3748" spans="1:91" x14ac:dyDescent="0.3">
      <c r="A3748" s="10">
        <v>151</v>
      </c>
      <c r="B3748" s="36" t="s">
        <v>888</v>
      </c>
      <c r="G3748" s="36" t="s">
        <v>9167</v>
      </c>
      <c r="K3748" s="7"/>
      <c r="L3748" s="7" t="s">
        <v>834</v>
      </c>
      <c r="M3748" s="7" t="s">
        <v>765</v>
      </c>
      <c r="N3748" s="4"/>
      <c r="O3748" s="4"/>
      <c r="P3748" s="4"/>
      <c r="Q3748" s="4"/>
      <c r="R3748" s="4"/>
      <c r="S3748" s="4"/>
      <c r="T3748" s="4"/>
      <c r="U3748" s="4"/>
      <c r="V3748" s="4"/>
      <c r="W3748" s="4"/>
      <c r="X3748" s="4"/>
      <c r="Y3748" s="4"/>
      <c r="Z3748" s="4"/>
      <c r="AA3748" s="4"/>
      <c r="AB3748" s="4"/>
      <c r="AC3748" s="4"/>
      <c r="AD3748" s="4"/>
      <c r="AE3748" s="4"/>
      <c r="AF3748" s="4"/>
      <c r="AG3748" s="4"/>
      <c r="AH3748" s="4"/>
      <c r="AI3748" s="4"/>
      <c r="AJ3748" s="4"/>
      <c r="AK3748" s="4"/>
      <c r="AL3748" s="4"/>
      <c r="AM3748" s="4"/>
      <c r="AN3748" s="4"/>
      <c r="AO3748" s="4"/>
      <c r="AP3748" s="4"/>
      <c r="AQ3748" s="4"/>
      <c r="AR3748" s="4"/>
      <c r="AS3748" s="4"/>
      <c r="AT3748" s="4"/>
      <c r="AU3748" s="4"/>
      <c r="AV3748" s="4"/>
      <c r="AW3748" s="4"/>
      <c r="AX3748" s="4"/>
      <c r="AY3748" s="4"/>
      <c r="AZ3748" s="4"/>
      <c r="BA3748" s="4"/>
      <c r="BB3748" s="4"/>
      <c r="BC3748" s="4"/>
      <c r="BD3748" s="4"/>
      <c r="BE3748" s="4"/>
      <c r="BF3748" s="4"/>
      <c r="BG3748" s="4"/>
      <c r="BH3748" s="4"/>
      <c r="BI3748" s="4"/>
      <c r="BJ3748" s="4"/>
      <c r="BK3748" s="4"/>
      <c r="BL3748" s="4"/>
      <c r="BM3748" s="4"/>
      <c r="BN3748" s="4"/>
      <c r="BO3748" s="4"/>
      <c r="BP3748" s="4"/>
      <c r="BQ3748" s="4"/>
      <c r="BR3748" s="4"/>
      <c r="BS3748" s="4"/>
      <c r="BT3748" s="4"/>
      <c r="BU3748" s="4"/>
      <c r="BV3748" s="4"/>
      <c r="BW3748" s="4"/>
      <c r="BZ3748" s="7"/>
      <c r="CF3748" s="7"/>
      <c r="CG3748" s="14"/>
      <c r="CH3748" s="7"/>
      <c r="CI3748" s="14"/>
      <c r="CJ3748" s="7"/>
      <c r="CK3748" s="14"/>
      <c r="CL3748" s="7"/>
      <c r="CM3748" s="14"/>
    </row>
    <row r="3749" spans="1:91" x14ac:dyDescent="0.3">
      <c r="A3749" s="10">
        <v>151</v>
      </c>
      <c r="B3749" s="36" t="s">
        <v>913</v>
      </c>
      <c r="G3749" s="36" t="s">
        <v>9168</v>
      </c>
      <c r="K3749" s="7"/>
      <c r="L3749" s="7" t="s">
        <v>834</v>
      </c>
      <c r="M3749" s="7" t="s">
        <v>765</v>
      </c>
      <c r="N3749" s="4"/>
      <c r="O3749" s="4"/>
      <c r="P3749" s="4"/>
      <c r="Q3749" s="4"/>
      <c r="R3749" s="4"/>
      <c r="S3749" s="4"/>
      <c r="T3749" s="4"/>
      <c r="U3749" s="4"/>
      <c r="V3749" s="4"/>
      <c r="W3749" s="4"/>
      <c r="X3749" s="4"/>
      <c r="Y3749" s="4"/>
      <c r="Z3749" s="4"/>
      <c r="AA3749" s="4"/>
      <c r="AB3749" s="4"/>
      <c r="AC3749" s="4"/>
      <c r="AD3749" s="4"/>
      <c r="AE3749" s="4"/>
      <c r="AF3749" s="4"/>
      <c r="AG3749" s="4"/>
      <c r="AH3749" s="4"/>
      <c r="AI3749" s="4"/>
      <c r="AJ3749" s="4"/>
      <c r="AK3749" s="4"/>
      <c r="AL3749" s="4"/>
      <c r="AM3749" s="4"/>
      <c r="AN3749" s="4"/>
      <c r="AO3749" s="4"/>
      <c r="AP3749" s="4"/>
      <c r="AQ3749" s="4"/>
      <c r="AR3749" s="4"/>
      <c r="AS3749" s="4"/>
      <c r="AT3749" s="4"/>
      <c r="AU3749" s="4"/>
      <c r="AV3749" s="4"/>
      <c r="AW3749" s="4"/>
      <c r="AX3749" s="4"/>
      <c r="AY3749" s="4"/>
      <c r="AZ3749" s="4"/>
      <c r="BA3749" s="4"/>
      <c r="BB3749" s="4"/>
      <c r="BC3749" s="4"/>
      <c r="BD3749" s="4"/>
      <c r="BE3749" s="4"/>
      <c r="BF3749" s="4"/>
      <c r="BG3749" s="4"/>
      <c r="BH3749" s="4"/>
      <c r="BI3749" s="4"/>
      <c r="BJ3749" s="4"/>
      <c r="BK3749" s="4"/>
      <c r="BL3749" s="4"/>
      <c r="BM3749" s="4"/>
      <c r="BN3749" s="4"/>
      <c r="BO3749" s="4"/>
      <c r="BP3749" s="4"/>
      <c r="BQ3749" s="4"/>
      <c r="BR3749" s="4"/>
      <c r="BS3749" s="4"/>
      <c r="BT3749" s="4"/>
      <c r="BU3749" s="4"/>
      <c r="BV3749" s="4"/>
      <c r="BW3749" s="4"/>
      <c r="BZ3749" s="7"/>
      <c r="CF3749" s="7"/>
      <c r="CG3749" s="14"/>
      <c r="CH3749" s="7"/>
      <c r="CI3749" s="14"/>
      <c r="CJ3749" s="7"/>
      <c r="CK3749" s="14"/>
      <c r="CL3749" s="7"/>
      <c r="CM3749" s="14"/>
    </row>
    <row r="3750" spans="1:91" x14ac:dyDescent="0.3">
      <c r="A3750" s="10">
        <v>151</v>
      </c>
      <c r="B3750" s="36" t="s">
        <v>860</v>
      </c>
      <c r="G3750" s="36" t="s">
        <v>9169</v>
      </c>
      <c r="K3750" s="7"/>
      <c r="L3750" s="7" t="s">
        <v>834</v>
      </c>
      <c r="M3750" s="7" t="s">
        <v>618</v>
      </c>
      <c r="N3750" s="4"/>
      <c r="O3750" s="4"/>
      <c r="P3750" s="4"/>
      <c r="Q3750" s="4"/>
      <c r="R3750" s="4"/>
      <c r="S3750" s="4"/>
      <c r="T3750" s="4"/>
      <c r="U3750" s="4"/>
      <c r="V3750" s="4"/>
      <c r="W3750" s="4"/>
      <c r="X3750" s="4"/>
      <c r="Y3750" s="4"/>
      <c r="Z3750" s="4"/>
      <c r="AA3750" s="4"/>
      <c r="AB3750" s="4"/>
      <c r="AC3750" s="4"/>
      <c r="AD3750" s="4"/>
      <c r="AE3750" s="4"/>
      <c r="AF3750" s="4"/>
      <c r="AG3750" s="4"/>
      <c r="AH3750" s="4"/>
      <c r="AI3750" s="4"/>
      <c r="AJ3750" s="4"/>
      <c r="AK3750" s="4"/>
      <c r="AL3750" s="4"/>
      <c r="AM3750" s="4"/>
      <c r="AN3750" s="4"/>
      <c r="AO3750" s="4"/>
      <c r="AP3750" s="4"/>
      <c r="AQ3750" s="4"/>
      <c r="AR3750" s="4"/>
      <c r="AS3750" s="4"/>
      <c r="AT3750" s="4"/>
      <c r="AU3750" s="4"/>
      <c r="AV3750" s="4"/>
      <c r="AW3750" s="4"/>
      <c r="AX3750" s="4"/>
      <c r="AY3750" s="4"/>
      <c r="AZ3750" s="4"/>
      <c r="BA3750" s="4"/>
      <c r="BB3750" s="4"/>
      <c r="BC3750" s="4"/>
      <c r="BD3750" s="4"/>
      <c r="BE3750" s="4"/>
      <c r="BF3750" s="4"/>
      <c r="BG3750" s="4"/>
      <c r="BH3750" s="4"/>
      <c r="BI3750" s="4"/>
      <c r="BJ3750" s="4"/>
      <c r="BK3750" s="4"/>
      <c r="BL3750" s="4"/>
      <c r="BM3750" s="4"/>
      <c r="BN3750" s="4"/>
      <c r="BO3750" s="4"/>
      <c r="BP3750" s="4"/>
      <c r="BQ3750" s="4"/>
      <c r="BR3750" s="4"/>
      <c r="BS3750" s="4"/>
      <c r="BT3750" s="4"/>
      <c r="BU3750" s="4"/>
      <c r="BV3750" s="4"/>
      <c r="BW3750" s="4"/>
      <c r="BZ3750" s="7"/>
      <c r="CF3750" s="7"/>
      <c r="CG3750" s="14"/>
      <c r="CH3750" s="7"/>
      <c r="CI3750" s="14"/>
      <c r="CJ3750" s="7"/>
      <c r="CK3750" s="14"/>
      <c r="CL3750" s="7"/>
      <c r="CM3750" s="14"/>
    </row>
    <row r="3751" spans="1:91" x14ac:dyDescent="0.3">
      <c r="A3751" s="10">
        <v>151</v>
      </c>
      <c r="B3751" s="36" t="s">
        <v>1028</v>
      </c>
      <c r="G3751" s="36" t="s">
        <v>9170</v>
      </c>
      <c r="K3751" s="7"/>
      <c r="L3751" s="7" t="s">
        <v>834</v>
      </c>
      <c r="M3751" s="7" t="s">
        <v>615</v>
      </c>
      <c r="N3751" s="4"/>
      <c r="O3751" s="4"/>
      <c r="P3751" s="4"/>
      <c r="Q3751" s="4"/>
      <c r="R3751" s="4"/>
      <c r="S3751" s="4"/>
      <c r="T3751" s="4"/>
      <c r="U3751" s="4"/>
      <c r="V3751" s="4"/>
      <c r="W3751" s="4"/>
      <c r="X3751" s="4"/>
      <c r="Y3751" s="4"/>
      <c r="Z3751" s="4"/>
      <c r="AA3751" s="4"/>
      <c r="AB3751" s="4"/>
      <c r="AC3751" s="4"/>
      <c r="AD3751" s="4"/>
      <c r="AE3751" s="4"/>
      <c r="AF3751" s="4"/>
      <c r="AG3751" s="4"/>
      <c r="AH3751" s="4"/>
      <c r="AI3751" s="4"/>
      <c r="AJ3751" s="4"/>
      <c r="AK3751" s="4"/>
      <c r="AL3751" s="4"/>
      <c r="AM3751" s="4"/>
      <c r="AN3751" s="4"/>
      <c r="AO3751" s="4"/>
      <c r="AP3751" s="4"/>
      <c r="AQ3751" s="4"/>
      <c r="AR3751" s="4"/>
      <c r="AS3751" s="4"/>
      <c r="AT3751" s="4"/>
      <c r="AU3751" s="4"/>
      <c r="AV3751" s="4"/>
      <c r="AW3751" s="4"/>
      <c r="AX3751" s="4"/>
      <c r="AY3751" s="4"/>
      <c r="AZ3751" s="4"/>
      <c r="BA3751" s="4"/>
      <c r="BB3751" s="4"/>
      <c r="BC3751" s="4"/>
      <c r="BD3751" s="4"/>
      <c r="BE3751" s="4"/>
      <c r="BF3751" s="4"/>
      <c r="BG3751" s="4"/>
      <c r="BH3751" s="4"/>
      <c r="BI3751" s="4"/>
      <c r="BJ3751" s="4"/>
      <c r="BK3751" s="4"/>
      <c r="BL3751" s="4"/>
      <c r="BM3751" s="4"/>
      <c r="BN3751" s="4"/>
      <c r="BO3751" s="4"/>
      <c r="BP3751" s="4"/>
      <c r="BQ3751" s="4"/>
      <c r="BR3751" s="4"/>
      <c r="BS3751" s="4"/>
      <c r="BT3751" s="4"/>
      <c r="BU3751" s="4"/>
      <c r="BV3751" s="4"/>
      <c r="BW3751" s="4"/>
      <c r="BZ3751" s="7"/>
      <c r="CF3751" s="7"/>
      <c r="CG3751" s="14"/>
      <c r="CH3751" s="7"/>
      <c r="CI3751" s="14"/>
      <c r="CJ3751" s="7"/>
      <c r="CK3751" s="14"/>
      <c r="CL3751" s="7"/>
      <c r="CM3751" s="14"/>
    </row>
    <row r="3752" spans="1:91" x14ac:dyDescent="0.3">
      <c r="A3752" s="10">
        <v>151</v>
      </c>
      <c r="B3752" s="36" t="s">
        <v>1036</v>
      </c>
      <c r="G3752" s="36" t="s">
        <v>9171</v>
      </c>
      <c r="K3752" s="7"/>
      <c r="L3752" s="7" t="s">
        <v>834</v>
      </c>
      <c r="M3752" s="7" t="s">
        <v>639</v>
      </c>
      <c r="N3752" s="4"/>
      <c r="O3752" s="4"/>
      <c r="P3752" s="4"/>
      <c r="Q3752" s="4"/>
      <c r="R3752" s="4"/>
      <c r="S3752" s="4"/>
      <c r="T3752" s="4"/>
      <c r="U3752" s="4"/>
      <c r="V3752" s="4"/>
      <c r="W3752" s="4"/>
      <c r="X3752" s="4"/>
      <c r="Y3752" s="4"/>
      <c r="Z3752" s="4"/>
      <c r="AA3752" s="4"/>
      <c r="AB3752" s="4"/>
      <c r="AC3752" s="4"/>
      <c r="AD3752" s="4"/>
      <c r="AE3752" s="4"/>
      <c r="AF3752" s="4"/>
      <c r="AG3752" s="4"/>
      <c r="AH3752" s="4"/>
      <c r="AI3752" s="4"/>
      <c r="AJ3752" s="4"/>
      <c r="AK3752" s="4"/>
      <c r="AL3752" s="4"/>
      <c r="AM3752" s="4"/>
      <c r="AN3752" s="4"/>
      <c r="AO3752" s="4"/>
      <c r="AP3752" s="4"/>
      <c r="AQ3752" s="4"/>
      <c r="AR3752" s="4"/>
      <c r="AS3752" s="4"/>
      <c r="AT3752" s="4"/>
      <c r="AU3752" s="4"/>
      <c r="AV3752" s="4"/>
      <c r="AW3752" s="4"/>
      <c r="AX3752" s="4"/>
      <c r="AY3752" s="4"/>
      <c r="AZ3752" s="4"/>
      <c r="BA3752" s="4"/>
      <c r="BB3752" s="4"/>
      <c r="BC3752" s="4"/>
      <c r="BD3752" s="4"/>
      <c r="BE3752" s="4"/>
      <c r="BF3752" s="4"/>
      <c r="BG3752" s="4"/>
      <c r="BH3752" s="4"/>
      <c r="BI3752" s="4"/>
      <c r="BJ3752" s="4"/>
      <c r="BK3752" s="4"/>
      <c r="BL3752" s="4"/>
      <c r="BM3752" s="4"/>
      <c r="BN3752" s="4"/>
      <c r="BO3752" s="4"/>
      <c r="BP3752" s="4"/>
      <c r="BQ3752" s="4"/>
      <c r="BR3752" s="4"/>
      <c r="BS3752" s="4"/>
      <c r="BT3752" s="4"/>
      <c r="BU3752" s="4"/>
      <c r="BV3752" s="4"/>
      <c r="BW3752" s="4"/>
      <c r="BZ3752" s="7"/>
      <c r="CF3752" s="7"/>
      <c r="CG3752" s="14"/>
      <c r="CH3752" s="7"/>
      <c r="CI3752" s="14"/>
      <c r="CJ3752" s="7"/>
      <c r="CK3752" s="14"/>
      <c r="CL3752" s="7"/>
      <c r="CM3752" s="14"/>
    </row>
    <row r="3753" spans="1:91" x14ac:dyDescent="0.3">
      <c r="A3753" s="10">
        <v>151</v>
      </c>
      <c r="B3753" s="36" t="s">
        <v>1025</v>
      </c>
      <c r="G3753" s="36" t="s">
        <v>9172</v>
      </c>
      <c r="K3753" s="7"/>
      <c r="L3753" s="7" t="s">
        <v>834</v>
      </c>
      <c r="M3753" s="7" t="s">
        <v>615</v>
      </c>
      <c r="N3753" s="4"/>
      <c r="O3753" s="4"/>
      <c r="P3753" s="4"/>
      <c r="Q3753" s="4"/>
      <c r="R3753" s="4"/>
      <c r="S3753" s="4"/>
      <c r="T3753" s="4"/>
      <c r="U3753" s="4"/>
      <c r="V3753" s="4"/>
      <c r="W3753" s="4"/>
      <c r="X3753" s="4"/>
      <c r="Y3753" s="4"/>
      <c r="Z3753" s="4"/>
      <c r="AA3753" s="4"/>
      <c r="AB3753" s="4"/>
      <c r="AC3753" s="4"/>
      <c r="AD3753" s="4"/>
      <c r="AE3753" s="4"/>
      <c r="AF3753" s="4"/>
      <c r="AG3753" s="4"/>
      <c r="AH3753" s="4"/>
      <c r="AI3753" s="4"/>
      <c r="AJ3753" s="4"/>
      <c r="AK3753" s="4"/>
      <c r="AL3753" s="4"/>
      <c r="AM3753" s="4"/>
      <c r="AN3753" s="4"/>
      <c r="AO3753" s="4"/>
      <c r="AP3753" s="4"/>
      <c r="AQ3753" s="4"/>
      <c r="AR3753" s="4"/>
      <c r="AS3753" s="4"/>
      <c r="AT3753" s="4"/>
      <c r="AU3753" s="4"/>
      <c r="AV3753" s="4"/>
      <c r="AW3753" s="4"/>
      <c r="AX3753" s="4"/>
      <c r="AY3753" s="4"/>
      <c r="AZ3753" s="4"/>
      <c r="BA3753" s="4"/>
      <c r="BB3753" s="4"/>
      <c r="BC3753" s="4"/>
      <c r="BD3753" s="4"/>
      <c r="BE3753" s="4"/>
      <c r="BF3753" s="4"/>
      <c r="BG3753" s="4"/>
      <c r="BH3753" s="4"/>
      <c r="BI3753" s="4"/>
      <c r="BJ3753" s="4"/>
      <c r="BK3753" s="4"/>
      <c r="BL3753" s="4"/>
      <c r="BM3753" s="4"/>
      <c r="BN3753" s="4"/>
      <c r="BO3753" s="4"/>
      <c r="BP3753" s="4"/>
      <c r="BQ3753" s="4"/>
      <c r="BR3753" s="4"/>
      <c r="BS3753" s="4"/>
      <c r="BT3753" s="4"/>
      <c r="BU3753" s="4"/>
      <c r="BV3753" s="4"/>
      <c r="BW3753" s="4"/>
      <c r="BZ3753" s="7"/>
      <c r="CF3753" s="7"/>
      <c r="CG3753" s="14"/>
      <c r="CH3753" s="7"/>
      <c r="CI3753" s="14"/>
      <c r="CJ3753" s="7"/>
      <c r="CK3753" s="14"/>
      <c r="CL3753" s="7"/>
      <c r="CM3753" s="14"/>
    </row>
    <row r="3754" spans="1:91" x14ac:dyDescent="0.3">
      <c r="A3754" s="10">
        <v>151</v>
      </c>
      <c r="B3754" s="36" t="s">
        <v>888</v>
      </c>
      <c r="G3754" s="36" t="s">
        <v>9173</v>
      </c>
      <c r="K3754" s="7"/>
      <c r="L3754" s="7" t="s">
        <v>834</v>
      </c>
      <c r="M3754" s="7" t="s">
        <v>618</v>
      </c>
      <c r="N3754" s="4"/>
      <c r="O3754" s="4"/>
      <c r="P3754" s="4"/>
      <c r="Q3754" s="4"/>
      <c r="R3754" s="4"/>
      <c r="S3754" s="4"/>
      <c r="T3754" s="4"/>
      <c r="U3754" s="4"/>
      <c r="V3754" s="4"/>
      <c r="W3754" s="4"/>
      <c r="X3754" s="4"/>
      <c r="Y3754" s="4"/>
      <c r="Z3754" s="4"/>
      <c r="AA3754" s="4"/>
      <c r="AB3754" s="4"/>
      <c r="AC3754" s="4"/>
      <c r="AD3754" s="4"/>
      <c r="AE3754" s="4"/>
      <c r="AF3754" s="4"/>
      <c r="AG3754" s="4"/>
      <c r="AH3754" s="4"/>
      <c r="AI3754" s="4"/>
      <c r="AJ3754" s="4"/>
      <c r="AK3754" s="4"/>
      <c r="AL3754" s="4"/>
      <c r="AM3754" s="4"/>
      <c r="AN3754" s="4"/>
      <c r="AO3754" s="4"/>
      <c r="AP3754" s="4"/>
      <c r="AQ3754" s="4"/>
      <c r="AR3754" s="4"/>
      <c r="AS3754" s="4"/>
      <c r="AT3754" s="4"/>
      <c r="AU3754" s="4"/>
      <c r="AV3754" s="4"/>
      <c r="AW3754" s="4"/>
      <c r="AX3754" s="4"/>
      <c r="AY3754" s="4"/>
      <c r="AZ3754" s="4"/>
      <c r="BA3754" s="4"/>
      <c r="BB3754" s="4"/>
      <c r="BC3754" s="4"/>
      <c r="BD3754" s="4"/>
      <c r="BE3754" s="4"/>
      <c r="BF3754" s="4"/>
      <c r="BG3754" s="4"/>
      <c r="BH3754" s="4"/>
      <c r="BI3754" s="4"/>
      <c r="BJ3754" s="4"/>
      <c r="BK3754" s="4"/>
      <c r="BL3754" s="4"/>
      <c r="BM3754" s="4"/>
      <c r="BN3754" s="4"/>
      <c r="BO3754" s="4"/>
      <c r="BP3754" s="4"/>
      <c r="BQ3754" s="4"/>
      <c r="BR3754" s="4"/>
      <c r="BS3754" s="4"/>
      <c r="BT3754" s="4"/>
      <c r="BU3754" s="4"/>
      <c r="BV3754" s="4"/>
      <c r="BW3754" s="4"/>
      <c r="BZ3754" s="7"/>
      <c r="CF3754" s="7"/>
      <c r="CG3754" s="14"/>
      <c r="CH3754" s="7"/>
      <c r="CI3754" s="14"/>
      <c r="CJ3754" s="7"/>
      <c r="CK3754" s="14"/>
      <c r="CL3754" s="7"/>
      <c r="CM3754" s="14"/>
    </row>
    <row r="3755" spans="1:91" x14ac:dyDescent="0.3">
      <c r="A3755" s="10">
        <v>151</v>
      </c>
      <c r="B3755" s="36" t="s">
        <v>1226</v>
      </c>
      <c r="G3755" s="36" t="s">
        <v>9174</v>
      </c>
      <c r="K3755" s="7"/>
      <c r="L3755" s="7" t="s">
        <v>834</v>
      </c>
      <c r="M3755" s="7" t="s">
        <v>639</v>
      </c>
      <c r="N3755" s="4"/>
      <c r="O3755" s="4"/>
      <c r="P3755" s="4"/>
      <c r="Q3755" s="4"/>
      <c r="R3755" s="4"/>
      <c r="S3755" s="4"/>
      <c r="T3755" s="4"/>
      <c r="U3755" s="4"/>
      <c r="V3755" s="4"/>
      <c r="W3755" s="4"/>
      <c r="X3755" s="4"/>
      <c r="Y3755" s="4"/>
      <c r="Z3755" s="4"/>
      <c r="AA3755" s="4"/>
      <c r="AB3755" s="4"/>
      <c r="AC3755" s="4"/>
      <c r="AD3755" s="4"/>
      <c r="AE3755" s="4"/>
      <c r="AF3755" s="4"/>
      <c r="AG3755" s="4"/>
      <c r="AH3755" s="4"/>
      <c r="AI3755" s="4"/>
      <c r="AJ3755" s="4"/>
      <c r="AK3755" s="4"/>
      <c r="AL3755" s="4"/>
      <c r="AM3755" s="4"/>
      <c r="AN3755" s="4"/>
      <c r="AO3755" s="4"/>
      <c r="AP3755" s="4"/>
      <c r="AQ3755" s="4"/>
      <c r="AR3755" s="4"/>
      <c r="AS3755" s="4"/>
      <c r="AT3755" s="4"/>
      <c r="AU3755" s="4"/>
      <c r="AV3755" s="4"/>
      <c r="AW3755" s="4"/>
      <c r="AX3755" s="4"/>
      <c r="AY3755" s="4"/>
      <c r="AZ3755" s="4"/>
      <c r="BA3755" s="4"/>
      <c r="BB3755" s="4"/>
      <c r="BC3755" s="4"/>
      <c r="BD3755" s="4"/>
      <c r="BE3755" s="4"/>
      <c r="BF3755" s="4"/>
      <c r="BG3755" s="4"/>
      <c r="BH3755" s="4"/>
      <c r="BI3755" s="4"/>
      <c r="BJ3755" s="4"/>
      <c r="BK3755" s="4"/>
      <c r="BL3755" s="4"/>
      <c r="BM3755" s="4"/>
      <c r="BN3755" s="4"/>
      <c r="BO3755" s="4"/>
      <c r="BP3755" s="4"/>
      <c r="BQ3755" s="4"/>
      <c r="BR3755" s="4"/>
      <c r="BS3755" s="4"/>
      <c r="BT3755" s="4"/>
      <c r="BU3755" s="4"/>
      <c r="BV3755" s="4"/>
      <c r="BW3755" s="4"/>
      <c r="BZ3755" s="7"/>
      <c r="CF3755" s="7"/>
      <c r="CG3755" s="14"/>
      <c r="CH3755" s="7"/>
      <c r="CI3755" s="14"/>
      <c r="CJ3755" s="7"/>
      <c r="CK3755" s="14"/>
      <c r="CL3755" s="7"/>
      <c r="CM3755" s="14"/>
    </row>
    <row r="3756" spans="1:91" x14ac:dyDescent="0.3">
      <c r="A3756" s="10">
        <v>151</v>
      </c>
      <c r="B3756" s="36" t="s">
        <v>860</v>
      </c>
      <c r="G3756" s="36" t="s">
        <v>9175</v>
      </c>
      <c r="K3756" s="7"/>
      <c r="L3756" s="7" t="s">
        <v>834</v>
      </c>
      <c r="M3756" s="7" t="s">
        <v>621</v>
      </c>
      <c r="N3756" s="4"/>
      <c r="O3756" s="4"/>
      <c r="P3756" s="4"/>
      <c r="Q3756" s="4"/>
      <c r="R3756" s="4"/>
      <c r="S3756" s="4"/>
      <c r="T3756" s="4"/>
      <c r="U3756" s="4"/>
      <c r="V3756" s="4"/>
      <c r="W3756" s="4"/>
      <c r="X3756" s="4"/>
      <c r="Y3756" s="4"/>
      <c r="Z3756" s="4"/>
      <c r="AA3756" s="4"/>
      <c r="AB3756" s="4"/>
      <c r="AC3756" s="4"/>
      <c r="AD3756" s="4"/>
      <c r="AE3756" s="4"/>
      <c r="AF3756" s="4"/>
      <c r="AG3756" s="4"/>
      <c r="AH3756" s="4"/>
      <c r="AI3756" s="4"/>
      <c r="AJ3756" s="4"/>
      <c r="AK3756" s="4"/>
      <c r="AL3756" s="4"/>
      <c r="AM3756" s="4"/>
      <c r="AN3756" s="4"/>
      <c r="AO3756" s="4"/>
      <c r="AP3756" s="4"/>
      <c r="AQ3756" s="4"/>
      <c r="AR3756" s="4"/>
      <c r="AS3756" s="4"/>
      <c r="AT3756" s="4"/>
      <c r="AU3756" s="4"/>
      <c r="AV3756" s="4"/>
      <c r="AW3756" s="4"/>
      <c r="AX3756" s="4"/>
      <c r="AY3756" s="4"/>
      <c r="AZ3756" s="4"/>
      <c r="BA3756" s="4"/>
      <c r="BB3756" s="4"/>
      <c r="BC3756" s="4"/>
      <c r="BD3756" s="4"/>
      <c r="BE3756" s="4"/>
      <c r="BF3756" s="4"/>
      <c r="BG3756" s="4"/>
      <c r="BH3756" s="4"/>
      <c r="BI3756" s="4"/>
      <c r="BJ3756" s="4"/>
      <c r="BK3756" s="4"/>
      <c r="BL3756" s="4"/>
      <c r="BM3756" s="4"/>
      <c r="BN3756" s="4"/>
      <c r="BO3756" s="4"/>
      <c r="BP3756" s="4"/>
      <c r="BQ3756" s="4"/>
      <c r="BR3756" s="4"/>
      <c r="BS3756" s="4"/>
      <c r="BT3756" s="4"/>
      <c r="BU3756" s="4"/>
      <c r="BV3756" s="4"/>
      <c r="BW3756" s="4"/>
      <c r="BZ3756" s="7"/>
      <c r="CF3756" s="7"/>
      <c r="CG3756" s="14"/>
      <c r="CH3756" s="7"/>
      <c r="CI3756" s="14"/>
      <c r="CJ3756" s="7"/>
      <c r="CK3756" s="14"/>
      <c r="CL3756" s="7"/>
      <c r="CM3756" s="14"/>
    </row>
    <row r="3757" spans="1:91" x14ac:dyDescent="0.3">
      <c r="A3757" s="10">
        <v>151</v>
      </c>
      <c r="B3757" s="36" t="s">
        <v>886</v>
      </c>
      <c r="G3757" s="36" t="s">
        <v>9176</v>
      </c>
      <c r="K3757" s="7"/>
      <c r="L3757" s="7" t="s">
        <v>834</v>
      </c>
      <c r="M3757" s="7" t="s">
        <v>639</v>
      </c>
      <c r="N3757" s="4"/>
      <c r="O3757" s="4"/>
      <c r="P3757" s="4"/>
      <c r="Q3757" s="4"/>
      <c r="R3757" s="4"/>
      <c r="S3757" s="4"/>
      <c r="T3757" s="4"/>
      <c r="U3757" s="4"/>
      <c r="V3757" s="4"/>
      <c r="W3757" s="4"/>
      <c r="X3757" s="4"/>
      <c r="Y3757" s="4"/>
      <c r="Z3757" s="4"/>
      <c r="AA3757" s="4"/>
      <c r="AB3757" s="4"/>
      <c r="AC3757" s="4"/>
      <c r="AD3757" s="4"/>
      <c r="AE3757" s="4"/>
      <c r="AF3757" s="4"/>
      <c r="AG3757" s="4"/>
      <c r="AH3757" s="4"/>
      <c r="AI3757" s="4"/>
      <c r="AJ3757" s="4"/>
      <c r="AK3757" s="4"/>
      <c r="AL3757" s="4"/>
      <c r="AM3757" s="4"/>
      <c r="AN3757" s="4"/>
      <c r="AO3757" s="4"/>
      <c r="AP3757" s="4"/>
      <c r="AQ3757" s="4"/>
      <c r="AR3757" s="4"/>
      <c r="AS3757" s="4"/>
      <c r="AT3757" s="4"/>
      <c r="AU3757" s="4"/>
      <c r="AV3757" s="4"/>
      <c r="AW3757" s="4"/>
      <c r="AX3757" s="4"/>
      <c r="AY3757" s="4"/>
      <c r="AZ3757" s="4"/>
      <c r="BA3757" s="4"/>
      <c r="BB3757" s="4"/>
      <c r="BC3757" s="4"/>
      <c r="BD3757" s="4"/>
      <c r="BE3757" s="4"/>
      <c r="BF3757" s="4"/>
      <c r="BG3757" s="4"/>
      <c r="BH3757" s="4"/>
      <c r="BI3757" s="4"/>
      <c r="BJ3757" s="4"/>
      <c r="BK3757" s="4"/>
      <c r="BL3757" s="4"/>
      <c r="BM3757" s="4"/>
      <c r="BN3757" s="4"/>
      <c r="BO3757" s="4"/>
      <c r="BP3757" s="4"/>
      <c r="BQ3757" s="4"/>
      <c r="BR3757" s="4"/>
      <c r="BS3757" s="4"/>
      <c r="BT3757" s="4"/>
      <c r="BU3757" s="4"/>
      <c r="BV3757" s="4"/>
      <c r="BW3757" s="4"/>
      <c r="BZ3757" s="7"/>
      <c r="CF3757" s="7"/>
      <c r="CG3757" s="14"/>
      <c r="CH3757" s="7"/>
      <c r="CI3757" s="14"/>
      <c r="CJ3757" s="7"/>
      <c r="CK3757" s="14"/>
      <c r="CL3757" s="7"/>
      <c r="CM3757" s="14"/>
    </row>
    <row r="3758" spans="1:91" x14ac:dyDescent="0.3">
      <c r="A3758" s="10">
        <v>151</v>
      </c>
      <c r="B3758" s="36" t="s">
        <v>913</v>
      </c>
      <c r="G3758" s="36" t="s">
        <v>9177</v>
      </c>
      <c r="K3758" s="7"/>
      <c r="L3758" s="7" t="s">
        <v>834</v>
      </c>
      <c r="M3758" s="7" t="s">
        <v>765</v>
      </c>
      <c r="N3758" s="4"/>
      <c r="O3758" s="4"/>
      <c r="P3758" s="4"/>
      <c r="Q3758" s="4"/>
      <c r="R3758" s="4"/>
      <c r="S3758" s="4"/>
      <c r="T3758" s="4"/>
      <c r="U3758" s="4"/>
      <c r="V3758" s="4"/>
      <c r="W3758" s="4"/>
      <c r="X3758" s="4"/>
      <c r="Y3758" s="4"/>
      <c r="Z3758" s="4"/>
      <c r="AA3758" s="4"/>
      <c r="AB3758" s="4"/>
      <c r="AC3758" s="4"/>
      <c r="AD3758" s="4"/>
      <c r="AE3758" s="4"/>
      <c r="AF3758" s="4"/>
      <c r="AG3758" s="4"/>
      <c r="AH3758" s="4"/>
      <c r="AI3758" s="4"/>
      <c r="AJ3758" s="4"/>
      <c r="AK3758" s="4"/>
      <c r="AL3758" s="4"/>
      <c r="AM3758" s="4"/>
      <c r="AN3758" s="4"/>
      <c r="AO3758" s="4"/>
      <c r="AP3758" s="4"/>
      <c r="AQ3758" s="4"/>
      <c r="AR3758" s="4"/>
      <c r="AS3758" s="4"/>
      <c r="AT3758" s="4"/>
      <c r="AU3758" s="4"/>
      <c r="AV3758" s="4"/>
      <c r="AW3758" s="4"/>
      <c r="AX3758" s="4"/>
      <c r="AY3758" s="4"/>
      <c r="AZ3758" s="4"/>
      <c r="BA3758" s="4"/>
      <c r="BB3758" s="4"/>
      <c r="BC3758" s="4"/>
      <c r="BD3758" s="4"/>
      <c r="BE3758" s="4"/>
      <c r="BF3758" s="4"/>
      <c r="BG3758" s="4"/>
      <c r="BH3758" s="4"/>
      <c r="BI3758" s="4"/>
      <c r="BJ3758" s="4"/>
      <c r="BK3758" s="4"/>
      <c r="BL3758" s="4"/>
      <c r="BM3758" s="4"/>
      <c r="BN3758" s="4"/>
      <c r="BO3758" s="4"/>
      <c r="BP3758" s="4"/>
      <c r="BQ3758" s="4"/>
      <c r="BR3758" s="4"/>
      <c r="BS3758" s="4"/>
      <c r="BT3758" s="4"/>
      <c r="BU3758" s="4"/>
      <c r="BV3758" s="4"/>
      <c r="BW3758" s="4"/>
      <c r="BZ3758" s="7"/>
      <c r="CF3758" s="7"/>
      <c r="CG3758" s="14"/>
      <c r="CH3758" s="7"/>
      <c r="CI3758" s="14"/>
      <c r="CJ3758" s="7"/>
      <c r="CK3758" s="14"/>
      <c r="CL3758" s="7"/>
      <c r="CM3758" s="14"/>
    </row>
    <row r="3759" spans="1:91" x14ac:dyDescent="0.3">
      <c r="A3759" s="10">
        <v>151</v>
      </c>
      <c r="B3759" s="36" t="s">
        <v>1025</v>
      </c>
      <c r="G3759" s="36" t="s">
        <v>9178</v>
      </c>
      <c r="K3759" s="7"/>
      <c r="L3759" s="7" t="s">
        <v>834</v>
      </c>
      <c r="M3759" s="7" t="s">
        <v>627</v>
      </c>
      <c r="N3759" s="4"/>
      <c r="O3759" s="4"/>
      <c r="P3759" s="4"/>
      <c r="Q3759" s="4"/>
      <c r="R3759" s="4"/>
      <c r="S3759" s="4"/>
      <c r="T3759" s="4"/>
      <c r="U3759" s="4"/>
      <c r="V3759" s="4"/>
      <c r="W3759" s="4"/>
      <c r="X3759" s="4"/>
      <c r="Y3759" s="4"/>
      <c r="Z3759" s="4"/>
      <c r="AA3759" s="4"/>
      <c r="AB3759" s="4"/>
      <c r="AC3759" s="4"/>
      <c r="AD3759" s="4"/>
      <c r="AE3759" s="4"/>
      <c r="AF3759" s="4"/>
      <c r="AG3759" s="4"/>
      <c r="AH3759" s="4"/>
      <c r="AI3759" s="4"/>
      <c r="AJ3759" s="4"/>
      <c r="AK3759" s="4"/>
      <c r="AL3759" s="4"/>
      <c r="AM3759" s="4"/>
      <c r="AN3759" s="4"/>
      <c r="AO3759" s="4"/>
      <c r="AP3759" s="4"/>
      <c r="AQ3759" s="4"/>
      <c r="AR3759" s="4"/>
      <c r="AS3759" s="4"/>
      <c r="AT3759" s="4"/>
      <c r="AU3759" s="4"/>
      <c r="AV3759" s="4"/>
      <c r="AW3759" s="4"/>
      <c r="AX3759" s="4"/>
      <c r="AY3759" s="4"/>
      <c r="AZ3759" s="4"/>
      <c r="BA3759" s="4"/>
      <c r="BB3759" s="4"/>
      <c r="BC3759" s="4"/>
      <c r="BD3759" s="4"/>
      <c r="BE3759" s="4"/>
      <c r="BF3759" s="4"/>
      <c r="BG3759" s="4"/>
      <c r="BH3759" s="4"/>
      <c r="BI3759" s="4"/>
      <c r="BJ3759" s="4"/>
      <c r="BK3759" s="4"/>
      <c r="BL3759" s="4"/>
      <c r="BM3759" s="4"/>
      <c r="BN3759" s="4"/>
      <c r="BO3759" s="4"/>
      <c r="BP3759" s="4"/>
      <c r="BQ3759" s="4"/>
      <c r="BR3759" s="4"/>
      <c r="BS3759" s="4"/>
      <c r="BT3759" s="4"/>
      <c r="BU3759" s="4"/>
      <c r="BV3759" s="4"/>
      <c r="BW3759" s="4"/>
      <c r="BZ3759" s="7"/>
      <c r="CF3759" s="7"/>
      <c r="CG3759" s="14"/>
      <c r="CH3759" s="7"/>
      <c r="CI3759" s="14"/>
      <c r="CJ3759" s="7"/>
      <c r="CK3759" s="14"/>
      <c r="CL3759" s="7"/>
      <c r="CM3759" s="14"/>
    </row>
    <row r="3760" spans="1:91" x14ac:dyDescent="0.3">
      <c r="A3760" s="10">
        <v>151</v>
      </c>
      <c r="B3760" s="36" t="s">
        <v>1025</v>
      </c>
      <c r="G3760" s="36" t="s">
        <v>9179</v>
      </c>
      <c r="K3760" s="7"/>
      <c r="L3760" s="7" t="s">
        <v>834</v>
      </c>
      <c r="M3760" s="7" t="s">
        <v>618</v>
      </c>
      <c r="N3760" s="4"/>
      <c r="O3760" s="4"/>
      <c r="P3760" s="4"/>
      <c r="Q3760" s="4"/>
      <c r="R3760" s="4"/>
      <c r="S3760" s="4"/>
      <c r="T3760" s="4"/>
      <c r="U3760" s="4"/>
      <c r="V3760" s="4"/>
      <c r="W3760" s="4"/>
      <c r="X3760" s="4"/>
      <c r="Y3760" s="4"/>
      <c r="Z3760" s="4"/>
      <c r="AA3760" s="4"/>
      <c r="AB3760" s="4"/>
      <c r="AC3760" s="4"/>
      <c r="AD3760" s="4"/>
      <c r="AE3760" s="4"/>
      <c r="AF3760" s="4"/>
      <c r="AG3760" s="4"/>
      <c r="AH3760" s="4"/>
      <c r="AI3760" s="4"/>
      <c r="AJ3760" s="4"/>
      <c r="AK3760" s="4"/>
      <c r="AL3760" s="4"/>
      <c r="AM3760" s="4"/>
      <c r="AN3760" s="4"/>
      <c r="AO3760" s="4"/>
      <c r="AP3760" s="4"/>
      <c r="AQ3760" s="4"/>
      <c r="AR3760" s="4"/>
      <c r="AS3760" s="4"/>
      <c r="AT3760" s="4"/>
      <c r="AU3760" s="4"/>
      <c r="AV3760" s="4"/>
      <c r="AW3760" s="4"/>
      <c r="AX3760" s="4"/>
      <c r="AY3760" s="4"/>
      <c r="AZ3760" s="4"/>
      <c r="BA3760" s="4"/>
      <c r="BB3760" s="4"/>
      <c r="BC3760" s="4"/>
      <c r="BD3760" s="4"/>
      <c r="BE3760" s="4"/>
      <c r="BF3760" s="4"/>
      <c r="BG3760" s="4"/>
      <c r="BH3760" s="4"/>
      <c r="BI3760" s="4"/>
      <c r="BJ3760" s="4"/>
      <c r="BK3760" s="4"/>
      <c r="BL3760" s="4"/>
      <c r="BM3760" s="4"/>
      <c r="BN3760" s="4"/>
      <c r="BO3760" s="4"/>
      <c r="BP3760" s="4"/>
      <c r="BQ3760" s="4"/>
      <c r="BR3760" s="4"/>
      <c r="BS3760" s="4"/>
      <c r="BT3760" s="4"/>
      <c r="BU3760" s="4"/>
      <c r="BV3760" s="4"/>
      <c r="BW3760" s="4"/>
      <c r="BZ3760" s="7"/>
      <c r="CF3760" s="7"/>
      <c r="CG3760" s="14"/>
      <c r="CH3760" s="7"/>
      <c r="CI3760" s="14"/>
      <c r="CJ3760" s="7"/>
      <c r="CK3760" s="14"/>
      <c r="CL3760" s="7"/>
      <c r="CM3760" s="14"/>
    </row>
    <row r="3761" spans="1:91" x14ac:dyDescent="0.3">
      <c r="A3761" s="10">
        <v>151</v>
      </c>
      <c r="B3761" s="36" t="s">
        <v>1114</v>
      </c>
      <c r="G3761" s="36" t="s">
        <v>9180</v>
      </c>
      <c r="K3761" s="7"/>
      <c r="L3761" s="7" t="s">
        <v>834</v>
      </c>
      <c r="M3761" s="7" t="s">
        <v>615</v>
      </c>
      <c r="N3761" s="4"/>
      <c r="O3761" s="4"/>
      <c r="P3761" s="4"/>
      <c r="Q3761" s="4"/>
      <c r="R3761" s="4"/>
      <c r="S3761" s="4"/>
      <c r="T3761" s="4"/>
      <c r="U3761" s="4"/>
      <c r="V3761" s="4"/>
      <c r="W3761" s="4"/>
      <c r="X3761" s="4"/>
      <c r="Y3761" s="4"/>
      <c r="Z3761" s="4"/>
      <c r="AA3761" s="4"/>
      <c r="AB3761" s="4"/>
      <c r="AC3761" s="4"/>
      <c r="AD3761" s="4"/>
      <c r="AE3761" s="4"/>
      <c r="AF3761" s="4"/>
      <c r="AG3761" s="4"/>
      <c r="AH3761" s="4"/>
      <c r="AI3761" s="4"/>
      <c r="AJ3761" s="4"/>
      <c r="AK3761" s="4"/>
      <c r="AL3761" s="4"/>
      <c r="AM3761" s="4"/>
      <c r="AN3761" s="4"/>
      <c r="AO3761" s="4"/>
      <c r="AP3761" s="4"/>
      <c r="AQ3761" s="4"/>
      <c r="AR3761" s="4"/>
      <c r="AS3761" s="4"/>
      <c r="AT3761" s="4"/>
      <c r="AU3761" s="4"/>
      <c r="AV3761" s="4"/>
      <c r="AW3761" s="4"/>
      <c r="AX3761" s="4"/>
      <c r="AY3761" s="4"/>
      <c r="AZ3761" s="4"/>
      <c r="BA3761" s="4"/>
      <c r="BB3761" s="4"/>
      <c r="BC3761" s="4"/>
      <c r="BD3761" s="4"/>
      <c r="BE3761" s="4"/>
      <c r="BF3761" s="4"/>
      <c r="BG3761" s="4"/>
      <c r="BH3761" s="4"/>
      <c r="BI3761" s="4"/>
      <c r="BJ3761" s="4"/>
      <c r="BK3761" s="4"/>
      <c r="BL3761" s="4"/>
      <c r="BM3761" s="4"/>
      <c r="BN3761" s="4"/>
      <c r="BO3761" s="4"/>
      <c r="BP3761" s="4"/>
      <c r="BQ3761" s="4"/>
      <c r="BR3761" s="4"/>
      <c r="BS3761" s="4"/>
      <c r="BT3761" s="4"/>
      <c r="BU3761" s="4"/>
      <c r="BV3761" s="4"/>
      <c r="BW3761" s="4"/>
      <c r="BZ3761" s="7"/>
      <c r="CF3761" s="7"/>
      <c r="CG3761" s="14"/>
      <c r="CH3761" s="7"/>
      <c r="CI3761" s="14"/>
      <c r="CJ3761" s="7"/>
      <c r="CK3761" s="14"/>
      <c r="CL3761" s="7"/>
      <c r="CM3761" s="14"/>
    </row>
    <row r="3762" spans="1:91" x14ac:dyDescent="0.3">
      <c r="A3762" s="10">
        <v>151</v>
      </c>
      <c r="B3762" s="36" t="s">
        <v>1025</v>
      </c>
      <c r="G3762" s="36" t="s">
        <v>9181</v>
      </c>
      <c r="K3762" s="7"/>
      <c r="L3762" s="7" t="s">
        <v>834</v>
      </c>
      <c r="M3762" s="7" t="s">
        <v>618</v>
      </c>
      <c r="N3762" s="4"/>
      <c r="O3762" s="4"/>
      <c r="P3762" s="4"/>
      <c r="Q3762" s="4"/>
      <c r="R3762" s="4"/>
      <c r="S3762" s="4"/>
      <c r="T3762" s="4"/>
      <c r="U3762" s="4"/>
      <c r="V3762" s="4"/>
      <c r="W3762" s="4"/>
      <c r="X3762" s="4"/>
      <c r="Y3762" s="4"/>
      <c r="Z3762" s="4"/>
      <c r="AA3762" s="4"/>
      <c r="AB3762" s="4"/>
      <c r="AC3762" s="4"/>
      <c r="AD3762" s="4"/>
      <c r="AE3762" s="4"/>
      <c r="AF3762" s="4"/>
      <c r="AG3762" s="4"/>
      <c r="AH3762" s="4"/>
      <c r="AI3762" s="4"/>
      <c r="AJ3762" s="4"/>
      <c r="AK3762" s="4"/>
      <c r="AL3762" s="4"/>
      <c r="AM3762" s="4"/>
      <c r="AN3762" s="4"/>
      <c r="AO3762" s="4"/>
      <c r="AP3762" s="4"/>
      <c r="AQ3762" s="4"/>
      <c r="AR3762" s="4"/>
      <c r="AS3762" s="4"/>
      <c r="AT3762" s="4"/>
      <c r="AU3762" s="4"/>
      <c r="AV3762" s="4"/>
      <c r="AW3762" s="4"/>
      <c r="AX3762" s="4"/>
      <c r="AY3762" s="4"/>
      <c r="AZ3762" s="4"/>
      <c r="BA3762" s="4"/>
      <c r="BB3762" s="4"/>
      <c r="BC3762" s="4"/>
      <c r="BD3762" s="4"/>
      <c r="BE3762" s="4"/>
      <c r="BF3762" s="4"/>
      <c r="BG3762" s="4"/>
      <c r="BH3762" s="4"/>
      <c r="BI3762" s="4"/>
      <c r="BJ3762" s="4"/>
      <c r="BK3762" s="4"/>
      <c r="BL3762" s="4"/>
      <c r="BM3762" s="4"/>
      <c r="BN3762" s="4"/>
      <c r="BO3762" s="4"/>
      <c r="BP3762" s="4"/>
      <c r="BQ3762" s="4"/>
      <c r="BR3762" s="4"/>
      <c r="BS3762" s="4"/>
      <c r="BT3762" s="4"/>
      <c r="BU3762" s="4"/>
      <c r="BV3762" s="4"/>
      <c r="BW3762" s="4"/>
      <c r="BZ3762" s="7"/>
      <c r="CF3762" s="7"/>
      <c r="CG3762" s="14"/>
      <c r="CH3762" s="7"/>
      <c r="CI3762" s="14"/>
      <c r="CJ3762" s="7"/>
      <c r="CK3762" s="14"/>
      <c r="CL3762" s="7"/>
      <c r="CM3762" s="14"/>
    </row>
    <row r="3763" spans="1:91" x14ac:dyDescent="0.3">
      <c r="A3763" s="10">
        <v>151</v>
      </c>
      <c r="B3763" s="36" t="s">
        <v>7059</v>
      </c>
      <c r="G3763" s="36" t="s">
        <v>9182</v>
      </c>
      <c r="K3763" s="7"/>
      <c r="L3763" s="7" t="s">
        <v>834</v>
      </c>
      <c r="M3763" s="7" t="s">
        <v>765</v>
      </c>
      <c r="N3763" s="4"/>
      <c r="O3763" s="4"/>
      <c r="P3763" s="4"/>
      <c r="Q3763" s="4"/>
      <c r="R3763" s="4"/>
      <c r="S3763" s="4"/>
      <c r="T3763" s="4"/>
      <c r="U3763" s="4"/>
      <c r="V3763" s="4"/>
      <c r="W3763" s="4"/>
      <c r="X3763" s="4"/>
      <c r="Y3763" s="4"/>
      <c r="Z3763" s="4"/>
      <c r="AA3763" s="4"/>
      <c r="AB3763" s="4"/>
      <c r="AC3763" s="4"/>
      <c r="AD3763" s="4"/>
      <c r="AE3763" s="4"/>
      <c r="AF3763" s="4"/>
      <c r="AG3763" s="4"/>
      <c r="AH3763" s="4"/>
      <c r="AI3763" s="4"/>
      <c r="AJ3763" s="4"/>
      <c r="AK3763" s="4"/>
      <c r="AL3763" s="4"/>
      <c r="AM3763" s="4"/>
      <c r="AN3763" s="4"/>
      <c r="AO3763" s="4"/>
      <c r="AP3763" s="4"/>
      <c r="AQ3763" s="4"/>
      <c r="AR3763" s="4"/>
      <c r="AS3763" s="4"/>
      <c r="AT3763" s="4"/>
      <c r="AU3763" s="4"/>
      <c r="AV3763" s="4"/>
      <c r="AW3763" s="4"/>
      <c r="AX3763" s="4"/>
      <c r="AY3763" s="4"/>
      <c r="AZ3763" s="4"/>
      <c r="BA3763" s="4"/>
      <c r="BB3763" s="4"/>
      <c r="BC3763" s="4"/>
      <c r="BD3763" s="4"/>
      <c r="BE3763" s="4"/>
      <c r="BF3763" s="4"/>
      <c r="BG3763" s="4"/>
      <c r="BH3763" s="4"/>
      <c r="BI3763" s="4"/>
      <c r="BJ3763" s="4"/>
      <c r="BK3763" s="4"/>
      <c r="BL3763" s="4"/>
      <c r="BM3763" s="4"/>
      <c r="BN3763" s="4"/>
      <c r="BO3763" s="4"/>
      <c r="BP3763" s="4"/>
      <c r="BQ3763" s="4"/>
      <c r="BR3763" s="4"/>
      <c r="BS3763" s="4"/>
      <c r="BT3763" s="4"/>
      <c r="BU3763" s="4"/>
      <c r="BV3763" s="4"/>
      <c r="BW3763" s="4"/>
      <c r="BZ3763" s="7"/>
      <c r="CF3763" s="7"/>
      <c r="CG3763" s="14"/>
      <c r="CH3763" s="7"/>
      <c r="CI3763" s="14"/>
      <c r="CJ3763" s="7"/>
      <c r="CK3763" s="14"/>
      <c r="CL3763" s="7"/>
      <c r="CM3763" s="14"/>
    </row>
    <row r="3764" spans="1:91" x14ac:dyDescent="0.3">
      <c r="A3764" s="10">
        <v>151</v>
      </c>
      <c r="B3764" s="36" t="s">
        <v>2531</v>
      </c>
      <c r="E3764" t="s">
        <v>953</v>
      </c>
      <c r="G3764" s="36" t="s">
        <v>9183</v>
      </c>
      <c r="K3764" s="7"/>
      <c r="L3764" s="7" t="s">
        <v>834</v>
      </c>
      <c r="M3764" s="7" t="s">
        <v>603</v>
      </c>
      <c r="N3764" s="4"/>
      <c r="O3764" s="4"/>
      <c r="P3764" s="4"/>
      <c r="Q3764" s="4"/>
      <c r="R3764" s="4"/>
      <c r="S3764" s="4"/>
      <c r="T3764" s="4"/>
      <c r="U3764" s="4"/>
      <c r="V3764" s="4"/>
      <c r="W3764" s="4"/>
      <c r="X3764" s="4"/>
      <c r="Y3764" s="4"/>
      <c r="Z3764" s="4"/>
      <c r="AA3764" s="4"/>
      <c r="AB3764" s="4"/>
      <c r="AC3764" s="4"/>
      <c r="AD3764" s="4"/>
      <c r="AE3764" s="4"/>
      <c r="AF3764" s="4"/>
      <c r="AG3764" s="4"/>
      <c r="AH3764" s="4"/>
      <c r="AI3764" s="4"/>
      <c r="AJ3764" s="4"/>
      <c r="AK3764" s="4"/>
      <c r="AL3764" s="4"/>
      <c r="AM3764" s="4"/>
      <c r="AN3764" s="4"/>
      <c r="AO3764" s="4"/>
      <c r="AP3764" s="4"/>
      <c r="AQ3764" s="4"/>
      <c r="AR3764" s="4"/>
      <c r="AS3764" s="4"/>
      <c r="AT3764" s="4"/>
      <c r="AU3764" s="4"/>
      <c r="AV3764" s="4"/>
      <c r="AW3764" s="4"/>
      <c r="AX3764" s="4"/>
      <c r="AY3764" s="4"/>
      <c r="AZ3764" s="4"/>
      <c r="BA3764" s="4"/>
      <c r="BB3764" s="4"/>
      <c r="BC3764" s="4"/>
      <c r="BD3764" s="4"/>
      <c r="BE3764" s="4"/>
      <c r="BF3764" s="4"/>
      <c r="BG3764" s="4"/>
      <c r="BH3764" s="4"/>
      <c r="BI3764" s="4"/>
      <c r="BJ3764" s="4"/>
      <c r="BK3764" s="4"/>
      <c r="BL3764" s="4"/>
      <c r="BM3764" s="4"/>
      <c r="BN3764" s="4"/>
      <c r="BO3764" s="4"/>
      <c r="BP3764" s="4"/>
      <c r="BQ3764" s="4"/>
      <c r="BR3764" s="4"/>
      <c r="BS3764" s="4"/>
      <c r="BT3764" s="4"/>
      <c r="BU3764" s="4"/>
      <c r="BV3764" s="4"/>
      <c r="BW3764" s="4"/>
      <c r="BZ3764" s="7"/>
      <c r="CF3764" s="7"/>
      <c r="CG3764" s="14"/>
      <c r="CH3764" s="7"/>
      <c r="CI3764" s="14"/>
      <c r="CJ3764" s="7"/>
      <c r="CK3764" s="14"/>
      <c r="CL3764" s="7"/>
      <c r="CM3764" s="14"/>
    </row>
    <row r="3765" spans="1:91" x14ac:dyDescent="0.3">
      <c r="A3765" s="10">
        <v>151</v>
      </c>
      <c r="B3765" s="36" t="s">
        <v>913</v>
      </c>
      <c r="G3765" s="36" t="s">
        <v>9184</v>
      </c>
      <c r="K3765" s="7"/>
      <c r="L3765" s="7" t="s">
        <v>834</v>
      </c>
      <c r="M3765" s="7" t="s">
        <v>639</v>
      </c>
      <c r="N3765" s="4"/>
      <c r="O3765" s="4"/>
      <c r="P3765" s="4"/>
      <c r="Q3765" s="4"/>
      <c r="R3765" s="4"/>
      <c r="S3765" s="4"/>
      <c r="T3765" s="4"/>
      <c r="U3765" s="4"/>
      <c r="V3765" s="4"/>
      <c r="W3765" s="4"/>
      <c r="X3765" s="4"/>
      <c r="Y3765" s="4"/>
      <c r="Z3765" s="4"/>
      <c r="AA3765" s="4"/>
      <c r="AB3765" s="4"/>
      <c r="AC3765" s="4"/>
      <c r="AD3765" s="4"/>
      <c r="AE3765" s="4"/>
      <c r="AF3765" s="4"/>
      <c r="AG3765" s="4"/>
      <c r="AH3765" s="4"/>
      <c r="AI3765" s="4"/>
      <c r="AJ3765" s="4"/>
      <c r="AK3765" s="4"/>
      <c r="AL3765" s="4"/>
      <c r="AM3765" s="4"/>
      <c r="AN3765" s="4"/>
      <c r="AO3765" s="4"/>
      <c r="AP3765" s="4"/>
      <c r="AQ3765" s="4"/>
      <c r="AR3765" s="4"/>
      <c r="AS3765" s="4"/>
      <c r="AT3765" s="4"/>
      <c r="AU3765" s="4"/>
      <c r="AV3765" s="4"/>
      <c r="AW3765" s="4"/>
      <c r="AX3765" s="4"/>
      <c r="AY3765" s="4"/>
      <c r="AZ3765" s="4"/>
      <c r="BA3765" s="4"/>
      <c r="BB3765" s="4"/>
      <c r="BC3765" s="4"/>
      <c r="BD3765" s="4"/>
      <c r="BE3765" s="4"/>
      <c r="BF3765" s="4"/>
      <c r="BG3765" s="4"/>
      <c r="BH3765" s="4"/>
      <c r="BI3765" s="4"/>
      <c r="BJ3765" s="4"/>
      <c r="BK3765" s="4"/>
      <c r="BL3765" s="4"/>
      <c r="BM3765" s="4"/>
      <c r="BN3765" s="4"/>
      <c r="BO3765" s="4"/>
      <c r="BP3765" s="4"/>
      <c r="BQ3765" s="4"/>
      <c r="BR3765" s="4"/>
      <c r="BS3765" s="4"/>
      <c r="BT3765" s="4"/>
      <c r="BU3765" s="4"/>
      <c r="BV3765" s="4"/>
      <c r="BW3765" s="4"/>
      <c r="BZ3765" s="7"/>
      <c r="CF3765" s="7"/>
      <c r="CG3765" s="14"/>
      <c r="CH3765" s="7"/>
      <c r="CI3765" s="14"/>
      <c r="CJ3765" s="7"/>
      <c r="CK3765" s="14"/>
      <c r="CL3765" s="7"/>
      <c r="CM3765" s="14"/>
    </row>
    <row r="3766" spans="1:91" x14ac:dyDescent="0.3">
      <c r="A3766" s="10">
        <v>151</v>
      </c>
      <c r="B3766" s="36" t="s">
        <v>886</v>
      </c>
      <c r="G3766" s="36" t="s">
        <v>9185</v>
      </c>
      <c r="K3766" s="7"/>
      <c r="L3766" s="7" t="s">
        <v>834</v>
      </c>
      <c r="M3766" s="7" t="s">
        <v>615</v>
      </c>
      <c r="N3766" s="4"/>
      <c r="O3766" s="4"/>
      <c r="P3766" s="4"/>
      <c r="Q3766" s="4"/>
      <c r="R3766" s="4"/>
      <c r="S3766" s="4"/>
      <c r="T3766" s="4"/>
      <c r="U3766" s="4"/>
      <c r="V3766" s="4"/>
      <c r="W3766" s="4"/>
      <c r="X3766" s="4"/>
      <c r="Y3766" s="4"/>
      <c r="Z3766" s="4"/>
      <c r="AA3766" s="4"/>
      <c r="AB3766" s="4"/>
      <c r="AC3766" s="4"/>
      <c r="AD3766" s="4"/>
      <c r="AE3766" s="4"/>
      <c r="AF3766" s="4"/>
      <c r="AG3766" s="4"/>
      <c r="AH3766" s="4"/>
      <c r="AI3766" s="4"/>
      <c r="AJ3766" s="4"/>
      <c r="AK3766" s="4"/>
      <c r="AL3766" s="4"/>
      <c r="AM3766" s="4"/>
      <c r="AN3766" s="4"/>
      <c r="AO3766" s="4"/>
      <c r="AP3766" s="4"/>
      <c r="AQ3766" s="4"/>
      <c r="AR3766" s="4"/>
      <c r="AS3766" s="4"/>
      <c r="AT3766" s="4"/>
      <c r="AU3766" s="4"/>
      <c r="AV3766" s="4"/>
      <c r="AW3766" s="4"/>
      <c r="AX3766" s="4"/>
      <c r="AY3766" s="4"/>
      <c r="AZ3766" s="4"/>
      <c r="BA3766" s="4"/>
      <c r="BB3766" s="4"/>
      <c r="BC3766" s="4"/>
      <c r="BD3766" s="4"/>
      <c r="BE3766" s="4"/>
      <c r="BF3766" s="4"/>
      <c r="BG3766" s="4"/>
      <c r="BH3766" s="4"/>
      <c r="BI3766" s="4"/>
      <c r="BJ3766" s="4"/>
      <c r="BK3766" s="4"/>
      <c r="BL3766" s="4"/>
      <c r="BM3766" s="4"/>
      <c r="BN3766" s="4"/>
      <c r="BO3766" s="4"/>
      <c r="BP3766" s="4"/>
      <c r="BQ3766" s="4"/>
      <c r="BR3766" s="4"/>
      <c r="BS3766" s="4"/>
      <c r="BT3766" s="4"/>
      <c r="BU3766" s="4"/>
      <c r="BV3766" s="4"/>
      <c r="BW3766" s="4"/>
      <c r="BZ3766" s="7"/>
      <c r="CF3766" s="7"/>
      <c r="CG3766" s="14"/>
      <c r="CH3766" s="7"/>
      <c r="CI3766" s="14"/>
      <c r="CJ3766" s="7"/>
      <c r="CK3766" s="14"/>
      <c r="CL3766" s="7"/>
      <c r="CM3766" s="14"/>
    </row>
    <row r="3767" spans="1:91" x14ac:dyDescent="0.3">
      <c r="A3767" s="10">
        <v>151</v>
      </c>
      <c r="B3767" s="36" t="s">
        <v>860</v>
      </c>
      <c r="G3767" s="36" t="s">
        <v>9186</v>
      </c>
      <c r="K3767" s="7"/>
      <c r="L3767" s="7" t="s">
        <v>834</v>
      </c>
      <c r="M3767" s="7" t="s">
        <v>765</v>
      </c>
      <c r="N3767" s="4"/>
      <c r="O3767" s="4"/>
      <c r="P3767" s="4"/>
      <c r="Q3767" s="4"/>
      <c r="R3767" s="4"/>
      <c r="S3767" s="4"/>
      <c r="T3767" s="4"/>
      <c r="U3767" s="4"/>
      <c r="V3767" s="4"/>
      <c r="W3767" s="4"/>
      <c r="X3767" s="4"/>
      <c r="Y3767" s="4"/>
      <c r="Z3767" s="4"/>
      <c r="AA3767" s="4"/>
      <c r="AB3767" s="4"/>
      <c r="AC3767" s="4"/>
      <c r="AD3767" s="4"/>
      <c r="AE3767" s="4"/>
      <c r="AF3767" s="4"/>
      <c r="AG3767" s="4"/>
      <c r="AH3767" s="4"/>
      <c r="AI3767" s="4"/>
      <c r="AJ3767" s="4"/>
      <c r="AK3767" s="4"/>
      <c r="AL3767" s="4"/>
      <c r="AM3767" s="4"/>
      <c r="AN3767" s="4"/>
      <c r="AO3767" s="4"/>
      <c r="AP3767" s="4"/>
      <c r="AQ3767" s="4"/>
      <c r="AR3767" s="4"/>
      <c r="AS3767" s="4"/>
      <c r="AT3767" s="4"/>
      <c r="AU3767" s="4"/>
      <c r="AV3767" s="4"/>
      <c r="AW3767" s="4"/>
      <c r="AX3767" s="4"/>
      <c r="AY3767" s="4"/>
      <c r="AZ3767" s="4"/>
      <c r="BA3767" s="4"/>
      <c r="BB3767" s="4"/>
      <c r="BC3767" s="4"/>
      <c r="BD3767" s="4"/>
      <c r="BE3767" s="4"/>
      <c r="BF3767" s="4"/>
      <c r="BG3767" s="4"/>
      <c r="BH3767" s="4"/>
      <c r="BI3767" s="4"/>
      <c r="BJ3767" s="4"/>
      <c r="BK3767" s="4"/>
      <c r="BL3767" s="4"/>
      <c r="BM3767" s="4"/>
      <c r="BN3767" s="4"/>
      <c r="BO3767" s="4"/>
      <c r="BP3767" s="4"/>
      <c r="BQ3767" s="4"/>
      <c r="BR3767" s="4"/>
      <c r="BS3767" s="4"/>
      <c r="BT3767" s="4"/>
      <c r="BU3767" s="4"/>
      <c r="BV3767" s="4"/>
      <c r="BW3767" s="4"/>
      <c r="BZ3767" s="7"/>
      <c r="CF3767" s="7"/>
      <c r="CG3767" s="14"/>
      <c r="CH3767" s="7"/>
      <c r="CI3767" s="14"/>
      <c r="CJ3767" s="7"/>
      <c r="CK3767" s="14"/>
      <c r="CL3767" s="7"/>
      <c r="CM3767" s="14"/>
    </row>
    <row r="3768" spans="1:91" x14ac:dyDescent="0.3">
      <c r="A3768" s="10">
        <v>151</v>
      </c>
      <c r="B3768" s="36" t="s">
        <v>1025</v>
      </c>
      <c r="G3768" s="36" t="s">
        <v>9187</v>
      </c>
      <c r="K3768" s="7"/>
      <c r="L3768" s="7" t="s">
        <v>834</v>
      </c>
      <c r="M3768" s="7" t="s">
        <v>765</v>
      </c>
      <c r="N3768" s="4"/>
      <c r="O3768" s="4"/>
      <c r="P3768" s="4"/>
      <c r="Q3768" s="4"/>
      <c r="R3768" s="4"/>
      <c r="S3768" s="4"/>
      <c r="T3768" s="4"/>
      <c r="U3768" s="4"/>
      <c r="V3768" s="4"/>
      <c r="W3768" s="4"/>
      <c r="X3768" s="4"/>
      <c r="Y3768" s="4"/>
      <c r="Z3768" s="4"/>
      <c r="AA3768" s="4"/>
      <c r="AB3768" s="4"/>
      <c r="AC3768" s="4"/>
      <c r="AD3768" s="4"/>
      <c r="AE3768" s="4"/>
      <c r="AF3768" s="4"/>
      <c r="AG3768" s="4"/>
      <c r="AH3768" s="4"/>
      <c r="AI3768" s="4"/>
      <c r="AJ3768" s="4"/>
      <c r="AK3768" s="4"/>
      <c r="AL3768" s="4"/>
      <c r="AM3768" s="4"/>
      <c r="AN3768" s="4"/>
      <c r="AO3768" s="4"/>
      <c r="AP3768" s="4"/>
      <c r="AQ3768" s="4"/>
      <c r="AR3768" s="4"/>
      <c r="AS3768" s="4"/>
      <c r="AT3768" s="4"/>
      <c r="AU3768" s="4"/>
      <c r="AV3768" s="4"/>
      <c r="AW3768" s="4"/>
      <c r="AX3768" s="4"/>
      <c r="AY3768" s="4"/>
      <c r="AZ3768" s="4"/>
      <c r="BA3768" s="4"/>
      <c r="BB3768" s="4"/>
      <c r="BC3768" s="4"/>
      <c r="BD3768" s="4"/>
      <c r="BE3768" s="4"/>
      <c r="BF3768" s="4"/>
      <c r="BG3768" s="4"/>
      <c r="BH3768" s="4"/>
      <c r="BI3768" s="4"/>
      <c r="BJ3768" s="4"/>
      <c r="BK3768" s="4"/>
      <c r="BL3768" s="4"/>
      <c r="BM3768" s="4"/>
      <c r="BN3768" s="4"/>
      <c r="BO3768" s="4"/>
      <c r="BP3768" s="4"/>
      <c r="BQ3768" s="4"/>
      <c r="BR3768" s="4"/>
      <c r="BS3768" s="4"/>
      <c r="BT3768" s="4"/>
      <c r="BU3768" s="4"/>
      <c r="BV3768" s="4"/>
      <c r="BW3768" s="4"/>
      <c r="BZ3768" s="7"/>
      <c r="CF3768" s="7"/>
      <c r="CG3768" s="14"/>
      <c r="CH3768" s="7"/>
      <c r="CI3768" s="14"/>
      <c r="CJ3768" s="7"/>
      <c r="CK3768" s="14"/>
      <c r="CL3768" s="7"/>
      <c r="CM3768" s="14"/>
    </row>
    <row r="3769" spans="1:91" x14ac:dyDescent="0.3">
      <c r="A3769" s="10">
        <v>151</v>
      </c>
      <c r="B3769" s="36" t="s">
        <v>860</v>
      </c>
      <c r="G3769" s="36" t="s">
        <v>9188</v>
      </c>
      <c r="K3769" s="7"/>
      <c r="L3769" s="7" t="s">
        <v>834</v>
      </c>
      <c r="M3769" s="7" t="s">
        <v>765</v>
      </c>
      <c r="N3769" s="4"/>
      <c r="O3769" s="4"/>
      <c r="P3769" s="4"/>
      <c r="Q3769" s="4"/>
      <c r="R3769" s="4"/>
      <c r="S3769" s="4"/>
      <c r="T3769" s="4"/>
      <c r="U3769" s="4"/>
      <c r="V3769" s="4"/>
      <c r="W3769" s="4"/>
      <c r="X3769" s="4"/>
      <c r="Y3769" s="4"/>
      <c r="Z3769" s="4"/>
      <c r="AA3769" s="4"/>
      <c r="AB3769" s="4"/>
      <c r="AC3769" s="4"/>
      <c r="AD3769" s="4"/>
      <c r="AE3769" s="4"/>
      <c r="AF3769" s="4"/>
      <c r="AG3769" s="4"/>
      <c r="AH3769" s="4"/>
      <c r="AI3769" s="4"/>
      <c r="AJ3769" s="4"/>
      <c r="AK3769" s="4"/>
      <c r="AL3769" s="4"/>
      <c r="AM3769" s="4"/>
      <c r="AN3769" s="4"/>
      <c r="AO3769" s="4"/>
      <c r="AP3769" s="4"/>
      <c r="AQ3769" s="4"/>
      <c r="AR3769" s="4"/>
      <c r="AS3769" s="4"/>
      <c r="AT3769" s="4"/>
      <c r="AU3769" s="4"/>
      <c r="AV3769" s="4"/>
      <c r="AW3769" s="4"/>
      <c r="AX3769" s="4"/>
      <c r="AY3769" s="4"/>
      <c r="AZ3769" s="4"/>
      <c r="BA3769" s="4"/>
      <c r="BB3769" s="4"/>
      <c r="BC3769" s="4"/>
      <c r="BD3769" s="4"/>
      <c r="BE3769" s="4"/>
      <c r="BF3769" s="4"/>
      <c r="BG3769" s="4"/>
      <c r="BH3769" s="4"/>
      <c r="BI3769" s="4"/>
      <c r="BJ3769" s="4"/>
      <c r="BK3769" s="4"/>
      <c r="BL3769" s="4"/>
      <c r="BM3769" s="4"/>
      <c r="BN3769" s="4"/>
      <c r="BO3769" s="4"/>
      <c r="BP3769" s="4"/>
      <c r="BQ3769" s="4"/>
      <c r="BR3769" s="4"/>
      <c r="BS3769" s="4"/>
      <c r="BT3769" s="4"/>
      <c r="BU3769" s="4"/>
      <c r="BV3769" s="4"/>
      <c r="BW3769" s="4"/>
      <c r="BZ3769" s="7"/>
      <c r="CF3769" s="7"/>
      <c r="CG3769" s="14"/>
      <c r="CH3769" s="7"/>
      <c r="CI3769" s="14"/>
      <c r="CJ3769" s="7"/>
      <c r="CK3769" s="14"/>
      <c r="CL3769" s="7"/>
      <c r="CM3769" s="14"/>
    </row>
    <row r="3770" spans="1:91" x14ac:dyDescent="0.3">
      <c r="A3770" s="10">
        <v>151</v>
      </c>
      <c r="B3770" s="36" t="s">
        <v>863</v>
      </c>
      <c r="G3770" s="36" t="s">
        <v>9189</v>
      </c>
      <c r="K3770" s="7"/>
      <c r="L3770" s="7" t="s">
        <v>834</v>
      </c>
      <c r="M3770" s="7" t="s">
        <v>5184</v>
      </c>
      <c r="N3770" s="4"/>
      <c r="O3770" s="4"/>
      <c r="P3770" s="4"/>
      <c r="Q3770" s="4"/>
      <c r="R3770" s="4"/>
      <c r="S3770" s="4"/>
      <c r="T3770" s="4"/>
      <c r="U3770" s="4"/>
      <c r="V3770" s="4"/>
      <c r="W3770" s="4"/>
      <c r="X3770" s="4"/>
      <c r="Y3770" s="4"/>
      <c r="Z3770" s="4"/>
      <c r="AA3770" s="4"/>
      <c r="AB3770" s="4"/>
      <c r="AC3770" s="4"/>
      <c r="AD3770" s="4"/>
      <c r="AE3770" s="4"/>
      <c r="AF3770" s="4"/>
      <c r="AG3770" s="4"/>
      <c r="AH3770" s="4"/>
      <c r="AI3770" s="4"/>
      <c r="AJ3770" s="4"/>
      <c r="AK3770" s="4"/>
      <c r="AL3770" s="4"/>
      <c r="AM3770" s="4"/>
      <c r="AN3770" s="4"/>
      <c r="AO3770" s="4"/>
      <c r="AP3770" s="4"/>
      <c r="AQ3770" s="4"/>
      <c r="AR3770" s="4"/>
      <c r="AS3770" s="4"/>
      <c r="AT3770" s="4"/>
      <c r="AU3770" s="4"/>
      <c r="AV3770" s="4"/>
      <c r="AW3770" s="4"/>
      <c r="AX3770" s="4"/>
      <c r="AY3770" s="4"/>
      <c r="AZ3770" s="4"/>
      <c r="BA3770" s="4"/>
      <c r="BB3770" s="4"/>
      <c r="BC3770" s="4"/>
      <c r="BD3770" s="4"/>
      <c r="BE3770" s="4"/>
      <c r="BF3770" s="4"/>
      <c r="BG3770" s="4"/>
      <c r="BH3770" s="4"/>
      <c r="BI3770" s="4"/>
      <c r="BJ3770" s="4"/>
      <c r="BK3770" s="4"/>
      <c r="BL3770" s="4"/>
      <c r="BM3770" s="4"/>
      <c r="BN3770" s="4"/>
      <c r="BO3770" s="4"/>
      <c r="BP3770" s="4"/>
      <c r="BQ3770" s="4"/>
      <c r="BR3770" s="4"/>
      <c r="BS3770" s="4"/>
      <c r="BT3770" s="4"/>
      <c r="BU3770" s="4"/>
      <c r="BV3770" s="4"/>
      <c r="BW3770" s="4"/>
      <c r="BZ3770" s="7"/>
      <c r="CF3770" s="7"/>
      <c r="CG3770" s="14"/>
      <c r="CH3770" s="7"/>
      <c r="CI3770" s="14"/>
      <c r="CJ3770" s="7"/>
      <c r="CK3770" s="14"/>
      <c r="CL3770" s="7"/>
      <c r="CM3770" s="14"/>
    </row>
    <row r="3771" spans="1:91" x14ac:dyDescent="0.3">
      <c r="A3771" s="10">
        <v>151</v>
      </c>
      <c r="B3771" s="36" t="s">
        <v>1058</v>
      </c>
      <c r="G3771" s="36" t="s">
        <v>9190</v>
      </c>
      <c r="K3771" s="7"/>
      <c r="L3771" s="7" t="s">
        <v>834</v>
      </c>
      <c r="M3771" s="7" t="s">
        <v>717</v>
      </c>
      <c r="N3771" s="4"/>
      <c r="O3771" s="4"/>
      <c r="P3771" s="4"/>
      <c r="Q3771" s="4"/>
      <c r="R3771" s="4"/>
      <c r="S3771" s="4"/>
      <c r="T3771" s="4"/>
      <c r="U3771" s="4"/>
      <c r="V3771" s="4"/>
      <c r="W3771" s="4"/>
      <c r="X3771" s="4"/>
      <c r="Y3771" s="4"/>
      <c r="Z3771" s="4"/>
      <c r="AA3771" s="4"/>
      <c r="AB3771" s="4"/>
      <c r="AC3771" s="4"/>
      <c r="AD3771" s="4"/>
      <c r="AE3771" s="4"/>
      <c r="AF3771" s="4"/>
      <c r="AG3771" s="4"/>
      <c r="AH3771" s="4"/>
      <c r="AI3771" s="4"/>
      <c r="AJ3771" s="4"/>
      <c r="AK3771" s="4"/>
      <c r="AL3771" s="4"/>
      <c r="AM3771" s="4"/>
      <c r="AN3771" s="4"/>
      <c r="AO3771" s="4"/>
      <c r="AP3771" s="4"/>
      <c r="AQ3771" s="4"/>
      <c r="AR3771" s="4"/>
      <c r="AS3771" s="4"/>
      <c r="AT3771" s="4"/>
      <c r="AU3771" s="4"/>
      <c r="AV3771" s="4"/>
      <c r="AW3771" s="4"/>
      <c r="AX3771" s="4"/>
      <c r="AY3771" s="4"/>
      <c r="AZ3771" s="4"/>
      <c r="BA3771" s="4"/>
      <c r="BB3771" s="4"/>
      <c r="BC3771" s="4"/>
      <c r="BD3771" s="4"/>
      <c r="BE3771" s="4"/>
      <c r="BF3771" s="4"/>
      <c r="BG3771" s="4"/>
      <c r="BH3771" s="4"/>
      <c r="BI3771" s="4"/>
      <c r="BJ3771" s="4"/>
      <c r="BK3771" s="4"/>
      <c r="BL3771" s="4"/>
      <c r="BM3771" s="4"/>
      <c r="BN3771" s="4"/>
      <c r="BO3771" s="4"/>
      <c r="BP3771" s="4"/>
      <c r="BQ3771" s="4"/>
      <c r="BR3771" s="4"/>
      <c r="BS3771" s="4"/>
      <c r="BT3771" s="4"/>
      <c r="BU3771" s="4"/>
      <c r="BV3771" s="4"/>
      <c r="BW3771" s="4"/>
      <c r="BZ3771" s="7"/>
      <c r="CF3771" s="7"/>
      <c r="CG3771" s="14"/>
      <c r="CH3771" s="7"/>
      <c r="CI3771" s="14"/>
      <c r="CJ3771" s="7"/>
      <c r="CK3771" s="14"/>
      <c r="CL3771" s="7"/>
      <c r="CM3771" s="14"/>
    </row>
    <row r="3772" spans="1:91" x14ac:dyDescent="0.3">
      <c r="A3772" s="10">
        <v>151</v>
      </c>
      <c r="B3772" s="36" t="s">
        <v>1114</v>
      </c>
      <c r="G3772" s="36" t="s">
        <v>9191</v>
      </c>
      <c r="K3772" s="7"/>
      <c r="L3772" s="7" t="s">
        <v>834</v>
      </c>
      <c r="M3772" s="7" t="s">
        <v>618</v>
      </c>
      <c r="N3772" s="4"/>
      <c r="O3772" s="4"/>
      <c r="P3772" s="4"/>
      <c r="Q3772" s="4"/>
      <c r="R3772" s="4"/>
      <c r="S3772" s="4"/>
      <c r="T3772" s="4"/>
      <c r="U3772" s="4"/>
      <c r="V3772" s="4"/>
      <c r="W3772" s="4"/>
      <c r="X3772" s="4"/>
      <c r="Y3772" s="4"/>
      <c r="Z3772" s="4"/>
      <c r="AA3772" s="4"/>
      <c r="AB3772" s="4"/>
      <c r="AC3772" s="4"/>
      <c r="AD3772" s="4"/>
      <c r="AE3772" s="4"/>
      <c r="AF3772" s="4"/>
      <c r="AG3772" s="4"/>
      <c r="AH3772" s="4"/>
      <c r="AI3772" s="4"/>
      <c r="AJ3772" s="4"/>
      <c r="AK3772" s="4"/>
      <c r="AL3772" s="4"/>
      <c r="AM3772" s="4"/>
      <c r="AN3772" s="4"/>
      <c r="AO3772" s="4"/>
      <c r="AP3772" s="4"/>
      <c r="AQ3772" s="4"/>
      <c r="AR3772" s="4"/>
      <c r="AS3772" s="4"/>
      <c r="AT3772" s="4"/>
      <c r="AU3772" s="4"/>
      <c r="AV3772" s="4"/>
      <c r="AW3772" s="4"/>
      <c r="AX3772" s="4"/>
      <c r="AY3772" s="4"/>
      <c r="AZ3772" s="4"/>
      <c r="BA3772" s="4"/>
      <c r="BB3772" s="4"/>
      <c r="BC3772" s="4"/>
      <c r="BD3772" s="4"/>
      <c r="BE3772" s="4"/>
      <c r="BF3772" s="4"/>
      <c r="BG3772" s="4"/>
      <c r="BH3772" s="4"/>
      <c r="BI3772" s="4"/>
      <c r="BJ3772" s="4"/>
      <c r="BK3772" s="4"/>
      <c r="BL3772" s="4"/>
      <c r="BM3772" s="4"/>
      <c r="BN3772" s="4"/>
      <c r="BO3772" s="4"/>
      <c r="BP3772" s="4"/>
      <c r="BQ3772" s="4"/>
      <c r="BR3772" s="4"/>
      <c r="BS3772" s="4"/>
      <c r="BT3772" s="4"/>
      <c r="BU3772" s="4"/>
      <c r="BV3772" s="4"/>
      <c r="BW3772" s="4"/>
      <c r="BZ3772" s="7"/>
      <c r="CF3772" s="7"/>
      <c r="CG3772" s="14"/>
      <c r="CH3772" s="7"/>
      <c r="CI3772" s="14"/>
      <c r="CJ3772" s="7"/>
      <c r="CK3772" s="14"/>
      <c r="CL3772" s="7"/>
      <c r="CM3772" s="14"/>
    </row>
    <row r="3773" spans="1:91" x14ac:dyDescent="0.3">
      <c r="A3773" s="10">
        <v>151</v>
      </c>
      <c r="B3773" s="36" t="s">
        <v>888</v>
      </c>
      <c r="G3773" s="36" t="s">
        <v>9192</v>
      </c>
      <c r="K3773" s="7"/>
      <c r="L3773" s="7" t="s">
        <v>834</v>
      </c>
      <c r="M3773" s="7" t="s">
        <v>765</v>
      </c>
      <c r="N3773" s="4"/>
      <c r="O3773" s="4"/>
      <c r="P3773" s="4"/>
      <c r="Q3773" s="4"/>
      <c r="R3773" s="4"/>
      <c r="S3773" s="4"/>
      <c r="T3773" s="4"/>
      <c r="U3773" s="4"/>
      <c r="V3773" s="4"/>
      <c r="W3773" s="4"/>
      <c r="X3773" s="4"/>
      <c r="Y3773" s="4"/>
      <c r="Z3773" s="4"/>
      <c r="AA3773" s="4"/>
      <c r="AB3773" s="4"/>
      <c r="AC3773" s="4"/>
      <c r="AD3773" s="4"/>
      <c r="AE3773" s="4"/>
      <c r="AF3773" s="4"/>
      <c r="AG3773" s="4"/>
      <c r="AH3773" s="4"/>
      <c r="AI3773" s="4"/>
      <c r="AJ3773" s="4"/>
      <c r="AK3773" s="4"/>
      <c r="AL3773" s="4"/>
      <c r="AM3773" s="4"/>
      <c r="AN3773" s="4"/>
      <c r="AO3773" s="4"/>
      <c r="AP3773" s="4"/>
      <c r="AQ3773" s="4"/>
      <c r="AR3773" s="4"/>
      <c r="AS3773" s="4"/>
      <c r="AT3773" s="4"/>
      <c r="AU3773" s="4"/>
      <c r="AV3773" s="4"/>
      <c r="AW3773" s="4"/>
      <c r="AX3773" s="4"/>
      <c r="AY3773" s="4"/>
      <c r="AZ3773" s="4"/>
      <c r="BA3773" s="4"/>
      <c r="BB3773" s="4"/>
      <c r="BC3773" s="4"/>
      <c r="BD3773" s="4"/>
      <c r="BE3773" s="4"/>
      <c r="BF3773" s="4"/>
      <c r="BG3773" s="4"/>
      <c r="BH3773" s="4"/>
      <c r="BI3773" s="4"/>
      <c r="BJ3773" s="4"/>
      <c r="BK3773" s="4"/>
      <c r="BL3773" s="4"/>
      <c r="BM3773" s="4"/>
      <c r="BN3773" s="4"/>
      <c r="BO3773" s="4"/>
      <c r="BP3773" s="4"/>
      <c r="BQ3773" s="4"/>
      <c r="BR3773" s="4"/>
      <c r="BS3773" s="4"/>
      <c r="BT3773" s="4"/>
      <c r="BU3773" s="4"/>
      <c r="BV3773" s="4"/>
      <c r="BW3773" s="4"/>
      <c r="BZ3773" s="7"/>
      <c r="CF3773" s="7"/>
      <c r="CG3773" s="14"/>
      <c r="CH3773" s="7"/>
      <c r="CI3773" s="14"/>
      <c r="CJ3773" s="7"/>
      <c r="CK3773" s="14"/>
      <c r="CL3773" s="7"/>
      <c r="CM3773" s="14"/>
    </row>
    <row r="3774" spans="1:91" x14ac:dyDescent="0.3">
      <c r="A3774" s="10">
        <v>151</v>
      </c>
      <c r="B3774" s="36" t="s">
        <v>860</v>
      </c>
      <c r="G3774" s="36" t="s">
        <v>9193</v>
      </c>
      <c r="K3774" s="7"/>
      <c r="L3774" s="7" t="s">
        <v>834</v>
      </c>
      <c r="M3774" s="7" t="s">
        <v>618</v>
      </c>
      <c r="N3774" s="4"/>
      <c r="O3774" s="4"/>
      <c r="P3774" s="4"/>
      <c r="Q3774" s="4"/>
      <c r="R3774" s="4"/>
      <c r="S3774" s="4"/>
      <c r="T3774" s="4"/>
      <c r="U3774" s="4"/>
      <c r="V3774" s="4"/>
      <c r="W3774" s="4"/>
      <c r="X3774" s="4"/>
      <c r="Y3774" s="4"/>
      <c r="Z3774" s="4"/>
      <c r="AA3774" s="4"/>
      <c r="AB3774" s="4"/>
      <c r="AC3774" s="4"/>
      <c r="AD3774" s="4"/>
      <c r="AE3774" s="4"/>
      <c r="AF3774" s="4"/>
      <c r="AG3774" s="4"/>
      <c r="AH3774" s="4"/>
      <c r="AI3774" s="4"/>
      <c r="AJ3774" s="4"/>
      <c r="AK3774" s="4"/>
      <c r="AL3774" s="4"/>
      <c r="AM3774" s="4"/>
      <c r="AN3774" s="4"/>
      <c r="AO3774" s="4"/>
      <c r="AP3774" s="4"/>
      <c r="AQ3774" s="4"/>
      <c r="AR3774" s="4"/>
      <c r="AS3774" s="4"/>
      <c r="AT3774" s="4"/>
      <c r="AU3774" s="4"/>
      <c r="AV3774" s="4"/>
      <c r="AW3774" s="4"/>
      <c r="AX3774" s="4"/>
      <c r="AY3774" s="4"/>
      <c r="AZ3774" s="4"/>
      <c r="BA3774" s="4"/>
      <c r="BB3774" s="4"/>
      <c r="BC3774" s="4"/>
      <c r="BD3774" s="4"/>
      <c r="BE3774" s="4"/>
      <c r="BF3774" s="4"/>
      <c r="BG3774" s="4"/>
      <c r="BH3774" s="4"/>
      <c r="BI3774" s="4"/>
      <c r="BJ3774" s="4"/>
      <c r="BK3774" s="4"/>
      <c r="BL3774" s="4"/>
      <c r="BM3774" s="4"/>
      <c r="BN3774" s="4"/>
      <c r="BO3774" s="4"/>
      <c r="BP3774" s="4"/>
      <c r="BQ3774" s="4"/>
      <c r="BR3774" s="4"/>
      <c r="BS3774" s="4"/>
      <c r="BT3774" s="4"/>
      <c r="BU3774" s="4"/>
      <c r="BV3774" s="4"/>
      <c r="BW3774" s="4"/>
      <c r="BZ3774" s="7"/>
      <c r="CF3774" s="7"/>
      <c r="CG3774" s="14"/>
      <c r="CH3774" s="7"/>
      <c r="CI3774" s="14"/>
      <c r="CJ3774" s="7"/>
      <c r="CK3774" s="14"/>
      <c r="CL3774" s="7"/>
      <c r="CM3774" s="14"/>
    </row>
    <row r="3775" spans="1:91" x14ac:dyDescent="0.3">
      <c r="A3775" s="10">
        <v>151</v>
      </c>
      <c r="B3775" s="36" t="s">
        <v>1025</v>
      </c>
      <c r="G3775" s="36" t="s">
        <v>9194</v>
      </c>
      <c r="K3775" s="7"/>
      <c r="L3775" s="7" t="s">
        <v>834</v>
      </c>
      <c r="M3775" s="7" t="s">
        <v>615</v>
      </c>
      <c r="N3775" s="4"/>
      <c r="O3775" s="4"/>
      <c r="P3775" s="4"/>
      <c r="Q3775" s="4"/>
      <c r="R3775" s="4"/>
      <c r="S3775" s="4"/>
      <c r="T3775" s="4"/>
      <c r="U3775" s="4"/>
      <c r="V3775" s="4"/>
      <c r="W3775" s="4"/>
      <c r="X3775" s="4"/>
      <c r="Y3775" s="4"/>
      <c r="Z3775" s="4"/>
      <c r="AA3775" s="4"/>
      <c r="AB3775" s="4"/>
      <c r="AC3775" s="4"/>
      <c r="AD3775" s="4"/>
      <c r="AE3775" s="4"/>
      <c r="AF3775" s="4"/>
      <c r="AG3775" s="4"/>
      <c r="AH3775" s="4"/>
      <c r="AI3775" s="4"/>
      <c r="AJ3775" s="4"/>
      <c r="AK3775" s="4"/>
      <c r="AL3775" s="4"/>
      <c r="AM3775" s="4"/>
      <c r="AN3775" s="4"/>
      <c r="AO3775" s="4"/>
      <c r="AP3775" s="4"/>
      <c r="AQ3775" s="4"/>
      <c r="AR3775" s="4"/>
      <c r="AS3775" s="4"/>
      <c r="AT3775" s="4"/>
      <c r="AU3775" s="4"/>
      <c r="AV3775" s="4"/>
      <c r="AW3775" s="4"/>
      <c r="AX3775" s="4"/>
      <c r="AY3775" s="4"/>
      <c r="AZ3775" s="4"/>
      <c r="BA3775" s="4"/>
      <c r="BB3775" s="4"/>
      <c r="BC3775" s="4"/>
      <c r="BD3775" s="4"/>
      <c r="BE3775" s="4"/>
      <c r="BF3775" s="4"/>
      <c r="BG3775" s="4"/>
      <c r="BH3775" s="4"/>
      <c r="BI3775" s="4"/>
      <c r="BJ3775" s="4"/>
      <c r="BK3775" s="4"/>
      <c r="BL3775" s="4"/>
      <c r="BM3775" s="4"/>
      <c r="BN3775" s="4"/>
      <c r="BO3775" s="4"/>
      <c r="BP3775" s="4"/>
      <c r="BQ3775" s="4"/>
      <c r="BR3775" s="4"/>
      <c r="BS3775" s="4"/>
      <c r="BT3775" s="4"/>
      <c r="BU3775" s="4"/>
      <c r="BV3775" s="4"/>
      <c r="BW3775" s="4"/>
      <c r="BZ3775" s="7"/>
      <c r="CF3775" s="7"/>
      <c r="CG3775" s="14"/>
      <c r="CH3775" s="7"/>
      <c r="CI3775" s="14"/>
      <c r="CJ3775" s="7"/>
      <c r="CK3775" s="14"/>
      <c r="CL3775" s="7"/>
      <c r="CM3775" s="14"/>
    </row>
    <row r="3776" spans="1:91" x14ac:dyDescent="0.3">
      <c r="A3776" s="10">
        <v>151</v>
      </c>
      <c r="B3776" s="36" t="s">
        <v>860</v>
      </c>
      <c r="G3776" s="36" t="s">
        <v>9195</v>
      </c>
      <c r="K3776" s="7"/>
      <c r="L3776" s="7" t="s">
        <v>834</v>
      </c>
      <c r="M3776" s="7" t="s">
        <v>627</v>
      </c>
      <c r="N3776" s="4"/>
      <c r="O3776" s="4"/>
      <c r="P3776" s="4"/>
      <c r="Q3776" s="4"/>
      <c r="R3776" s="4"/>
      <c r="S3776" s="4"/>
      <c r="T3776" s="4"/>
      <c r="U3776" s="4"/>
      <c r="V3776" s="4"/>
      <c r="W3776" s="4"/>
      <c r="X3776" s="4"/>
      <c r="Y3776" s="4"/>
      <c r="Z3776" s="4"/>
      <c r="AA3776" s="4"/>
      <c r="AB3776" s="4"/>
      <c r="AC3776" s="4"/>
      <c r="AD3776" s="4"/>
      <c r="AE3776" s="4"/>
      <c r="AF3776" s="4"/>
      <c r="AG3776" s="4"/>
      <c r="AH3776" s="4"/>
      <c r="AI3776" s="4"/>
      <c r="AJ3776" s="4"/>
      <c r="AK3776" s="4"/>
      <c r="AL3776" s="4"/>
      <c r="AM3776" s="4"/>
      <c r="AN3776" s="4"/>
      <c r="AO3776" s="4"/>
      <c r="AP3776" s="4"/>
      <c r="AQ3776" s="4"/>
      <c r="AR3776" s="4"/>
      <c r="AS3776" s="4"/>
      <c r="AT3776" s="4"/>
      <c r="AU3776" s="4"/>
      <c r="AV3776" s="4"/>
      <c r="AW3776" s="4"/>
      <c r="AX3776" s="4"/>
      <c r="AY3776" s="4"/>
      <c r="AZ3776" s="4"/>
      <c r="BA3776" s="4"/>
      <c r="BB3776" s="4"/>
      <c r="BC3776" s="4"/>
      <c r="BD3776" s="4"/>
      <c r="BE3776" s="4"/>
      <c r="BF3776" s="4"/>
      <c r="BG3776" s="4"/>
      <c r="BH3776" s="4"/>
      <c r="BI3776" s="4"/>
      <c r="BJ3776" s="4"/>
      <c r="BK3776" s="4"/>
      <c r="BL3776" s="4"/>
      <c r="BM3776" s="4"/>
      <c r="BN3776" s="4"/>
      <c r="BO3776" s="4"/>
      <c r="BP3776" s="4"/>
      <c r="BQ3776" s="4"/>
      <c r="BR3776" s="4"/>
      <c r="BS3776" s="4"/>
      <c r="BT3776" s="4"/>
      <c r="BU3776" s="4"/>
      <c r="BV3776" s="4"/>
      <c r="BW3776" s="4"/>
      <c r="BZ3776" s="7"/>
      <c r="CF3776" s="7"/>
      <c r="CG3776" s="14"/>
      <c r="CH3776" s="7"/>
      <c r="CI3776" s="14"/>
      <c r="CJ3776" s="7"/>
      <c r="CK3776" s="14"/>
      <c r="CL3776" s="7"/>
      <c r="CM3776" s="14"/>
    </row>
    <row r="3777" spans="1:91" x14ac:dyDescent="0.3">
      <c r="A3777" s="10">
        <v>151</v>
      </c>
      <c r="B3777" s="36" t="s">
        <v>1541</v>
      </c>
      <c r="G3777" s="36" t="s">
        <v>9196</v>
      </c>
      <c r="K3777" s="7"/>
      <c r="L3777" s="7" t="s">
        <v>834</v>
      </c>
      <c r="M3777" s="7" t="s">
        <v>696</v>
      </c>
      <c r="N3777" s="4"/>
      <c r="O3777" s="4"/>
      <c r="P3777" s="4"/>
      <c r="Q3777" s="4"/>
      <c r="R3777" s="4"/>
      <c r="S3777" s="4"/>
      <c r="T3777" s="4"/>
      <c r="U3777" s="4"/>
      <c r="V3777" s="4"/>
      <c r="W3777" s="4"/>
      <c r="X3777" s="4"/>
      <c r="Y3777" s="4"/>
      <c r="Z3777" s="4"/>
      <c r="AA3777" s="4"/>
      <c r="AB3777" s="4"/>
      <c r="AC3777" s="4"/>
      <c r="AD3777" s="4"/>
      <c r="AE3777" s="4"/>
      <c r="AF3777" s="4"/>
      <c r="AG3777" s="4"/>
      <c r="AH3777" s="4"/>
      <c r="AI3777" s="4"/>
      <c r="AJ3777" s="4"/>
      <c r="AK3777" s="4"/>
      <c r="AL3777" s="4"/>
      <c r="AM3777" s="4"/>
      <c r="AN3777" s="4"/>
      <c r="AO3777" s="4"/>
      <c r="AP3777" s="4"/>
      <c r="AQ3777" s="4"/>
      <c r="AR3777" s="4"/>
      <c r="AS3777" s="4"/>
      <c r="AT3777" s="4"/>
      <c r="AU3777" s="4"/>
      <c r="AV3777" s="4"/>
      <c r="AW3777" s="4"/>
      <c r="AX3777" s="4"/>
      <c r="AY3777" s="4"/>
      <c r="AZ3777" s="4"/>
      <c r="BA3777" s="4"/>
      <c r="BB3777" s="4"/>
      <c r="BC3777" s="4"/>
      <c r="BD3777" s="4"/>
      <c r="BE3777" s="4"/>
      <c r="BF3777" s="4"/>
      <c r="BG3777" s="4"/>
      <c r="BH3777" s="4"/>
      <c r="BI3777" s="4"/>
      <c r="BJ3777" s="4"/>
      <c r="BK3777" s="4"/>
      <c r="BL3777" s="4"/>
      <c r="BM3777" s="4"/>
      <c r="BN3777" s="4"/>
      <c r="BO3777" s="4"/>
      <c r="BP3777" s="4"/>
      <c r="BQ3777" s="4"/>
      <c r="BR3777" s="4"/>
      <c r="BS3777" s="4"/>
      <c r="BT3777" s="4"/>
      <c r="BU3777" s="4"/>
      <c r="BV3777" s="4"/>
      <c r="BW3777" s="4"/>
      <c r="BZ3777" s="7"/>
      <c r="CF3777" s="7"/>
      <c r="CG3777" s="14"/>
      <c r="CH3777" s="7"/>
      <c r="CI3777" s="14"/>
      <c r="CJ3777" s="7"/>
      <c r="CK3777" s="14"/>
      <c r="CL3777" s="7"/>
      <c r="CM3777" s="14"/>
    </row>
    <row r="3778" spans="1:91" x14ac:dyDescent="0.3">
      <c r="A3778" s="10">
        <v>151</v>
      </c>
      <c r="B3778" s="36" t="s">
        <v>860</v>
      </c>
      <c r="G3778" s="36" t="s">
        <v>9197</v>
      </c>
      <c r="K3778" s="7"/>
      <c r="L3778" s="7" t="s">
        <v>834</v>
      </c>
      <c r="M3778" s="7" t="s">
        <v>639</v>
      </c>
      <c r="N3778" s="4"/>
      <c r="O3778" s="4"/>
      <c r="P3778" s="4"/>
      <c r="Q3778" s="4"/>
      <c r="R3778" s="4"/>
      <c r="S3778" s="4"/>
      <c r="T3778" s="4"/>
      <c r="U3778" s="4"/>
      <c r="V3778" s="4"/>
      <c r="W3778" s="4"/>
      <c r="X3778" s="4"/>
      <c r="Y3778" s="4"/>
      <c r="Z3778" s="4"/>
      <c r="AA3778" s="4"/>
      <c r="AB3778" s="4"/>
      <c r="AC3778" s="4"/>
      <c r="AD3778" s="4"/>
      <c r="AE3778" s="4"/>
      <c r="AF3778" s="4"/>
      <c r="AG3778" s="4"/>
      <c r="AH3778" s="4"/>
      <c r="AI3778" s="4"/>
      <c r="AJ3778" s="4"/>
      <c r="AK3778" s="4"/>
      <c r="AL3778" s="4"/>
      <c r="AM3778" s="4"/>
      <c r="AN3778" s="4"/>
      <c r="AO3778" s="4"/>
      <c r="AP3778" s="4"/>
      <c r="AQ3778" s="4"/>
      <c r="AR3778" s="4"/>
      <c r="AS3778" s="4"/>
      <c r="AT3778" s="4"/>
      <c r="AU3778" s="4"/>
      <c r="AV3778" s="4"/>
      <c r="AW3778" s="4"/>
      <c r="AX3778" s="4"/>
      <c r="AY3778" s="4"/>
      <c r="AZ3778" s="4"/>
      <c r="BA3778" s="4"/>
      <c r="BB3778" s="4"/>
      <c r="BC3778" s="4"/>
      <c r="BD3778" s="4"/>
      <c r="BE3778" s="4"/>
      <c r="BF3778" s="4"/>
      <c r="BG3778" s="4"/>
      <c r="BH3778" s="4"/>
      <c r="BI3778" s="4"/>
      <c r="BJ3778" s="4"/>
      <c r="BK3778" s="4"/>
      <c r="BL3778" s="4"/>
      <c r="BM3778" s="4"/>
      <c r="BN3778" s="4"/>
      <c r="BO3778" s="4"/>
      <c r="BP3778" s="4"/>
      <c r="BQ3778" s="4"/>
      <c r="BR3778" s="4"/>
      <c r="BS3778" s="4"/>
      <c r="BT3778" s="4"/>
      <c r="BU3778" s="4"/>
      <c r="BV3778" s="4"/>
      <c r="BW3778" s="4"/>
      <c r="BZ3778" s="7"/>
      <c r="CF3778" s="7"/>
      <c r="CG3778" s="14"/>
      <c r="CH3778" s="7"/>
      <c r="CI3778" s="14"/>
      <c r="CJ3778" s="7"/>
      <c r="CK3778" s="14"/>
      <c r="CL3778" s="7"/>
      <c r="CM3778" s="14"/>
    </row>
    <row r="3779" spans="1:91" x14ac:dyDescent="0.3">
      <c r="A3779" s="10">
        <v>151</v>
      </c>
      <c r="B3779" s="36" t="s">
        <v>1058</v>
      </c>
      <c r="G3779" s="36" t="s">
        <v>9198</v>
      </c>
      <c r="K3779" s="7"/>
      <c r="L3779" s="7" t="s">
        <v>834</v>
      </c>
      <c r="M3779" s="7" t="s">
        <v>639</v>
      </c>
      <c r="N3779" s="4"/>
      <c r="O3779" s="4"/>
      <c r="P3779" s="4"/>
      <c r="Q3779" s="4"/>
      <c r="R3779" s="4"/>
      <c r="S3779" s="4"/>
      <c r="T3779" s="4"/>
      <c r="U3779" s="4"/>
      <c r="V3779" s="4"/>
      <c r="W3779" s="4"/>
      <c r="X3779" s="4"/>
      <c r="Y3779" s="4"/>
      <c r="Z3779" s="4"/>
      <c r="AA3779" s="4"/>
      <c r="AB3779" s="4"/>
      <c r="AC3779" s="4"/>
      <c r="AD3779" s="4"/>
      <c r="AE3779" s="4"/>
      <c r="AF3779" s="4"/>
      <c r="AG3779" s="4"/>
      <c r="AH3779" s="4"/>
      <c r="AI3779" s="4"/>
      <c r="AJ3779" s="4"/>
      <c r="AK3779" s="4"/>
      <c r="AL3779" s="4"/>
      <c r="AM3779" s="4"/>
      <c r="AN3779" s="4"/>
      <c r="AO3779" s="4"/>
      <c r="AP3779" s="4"/>
      <c r="AQ3779" s="4"/>
      <c r="AR3779" s="4"/>
      <c r="AS3779" s="4"/>
      <c r="AT3779" s="4"/>
      <c r="AU3779" s="4"/>
      <c r="AV3779" s="4"/>
      <c r="AW3779" s="4"/>
      <c r="AX3779" s="4"/>
      <c r="AY3779" s="4"/>
      <c r="AZ3779" s="4"/>
      <c r="BA3779" s="4"/>
      <c r="BB3779" s="4"/>
      <c r="BC3779" s="4"/>
      <c r="BD3779" s="4"/>
      <c r="BE3779" s="4"/>
      <c r="BF3779" s="4"/>
      <c r="BG3779" s="4"/>
      <c r="BH3779" s="4"/>
      <c r="BI3779" s="4"/>
      <c r="BJ3779" s="4"/>
      <c r="BK3779" s="4"/>
      <c r="BL3779" s="4"/>
      <c r="BM3779" s="4"/>
      <c r="BN3779" s="4"/>
      <c r="BO3779" s="4"/>
      <c r="BP3779" s="4"/>
      <c r="BQ3779" s="4"/>
      <c r="BR3779" s="4"/>
      <c r="BS3779" s="4"/>
      <c r="BT3779" s="4"/>
      <c r="BU3779" s="4"/>
      <c r="BV3779" s="4"/>
      <c r="BW3779" s="4"/>
      <c r="BZ3779" s="7"/>
      <c r="CF3779" s="7"/>
      <c r="CG3779" s="14"/>
      <c r="CH3779" s="7"/>
      <c r="CI3779" s="14"/>
      <c r="CJ3779" s="7"/>
      <c r="CK3779" s="14"/>
      <c r="CL3779" s="7"/>
      <c r="CM3779" s="14"/>
    </row>
    <row r="3780" spans="1:91" x14ac:dyDescent="0.3">
      <c r="A3780" s="10">
        <v>151</v>
      </c>
      <c r="B3780" s="36" t="s">
        <v>860</v>
      </c>
      <c r="G3780" s="36" t="s">
        <v>9199</v>
      </c>
      <c r="K3780" s="7"/>
      <c r="L3780" s="7" t="s">
        <v>834</v>
      </c>
      <c r="M3780" s="7" t="s">
        <v>8561</v>
      </c>
      <c r="N3780" s="4"/>
      <c r="O3780" s="4"/>
      <c r="P3780" s="4"/>
      <c r="Q3780" s="4"/>
      <c r="R3780" s="4"/>
      <c r="S3780" s="4"/>
      <c r="T3780" s="4"/>
      <c r="U3780" s="4"/>
      <c r="V3780" s="4"/>
      <c r="W3780" s="4"/>
      <c r="X3780" s="4"/>
      <c r="Y3780" s="4"/>
      <c r="Z3780" s="4"/>
      <c r="AA3780" s="4"/>
      <c r="AB3780" s="4"/>
      <c r="AC3780" s="4"/>
      <c r="AD3780" s="4"/>
      <c r="AE3780" s="4"/>
      <c r="AF3780" s="4"/>
      <c r="AG3780" s="4"/>
      <c r="AH3780" s="4"/>
      <c r="AI3780" s="4"/>
      <c r="AJ3780" s="4"/>
      <c r="AK3780" s="4"/>
      <c r="AL3780" s="4"/>
      <c r="AM3780" s="4"/>
      <c r="AN3780" s="4"/>
      <c r="AO3780" s="4"/>
      <c r="AP3780" s="4"/>
      <c r="AQ3780" s="4"/>
      <c r="AR3780" s="4"/>
      <c r="AS3780" s="4"/>
      <c r="AT3780" s="4"/>
      <c r="AU3780" s="4"/>
      <c r="AV3780" s="4"/>
      <c r="AW3780" s="4"/>
      <c r="AX3780" s="4"/>
      <c r="AY3780" s="4"/>
      <c r="AZ3780" s="4"/>
      <c r="BA3780" s="4"/>
      <c r="BB3780" s="4"/>
      <c r="BC3780" s="4"/>
      <c r="BD3780" s="4"/>
      <c r="BE3780" s="4"/>
      <c r="BF3780" s="4"/>
      <c r="BG3780" s="4"/>
      <c r="BH3780" s="4"/>
      <c r="BI3780" s="4"/>
      <c r="BJ3780" s="4"/>
      <c r="BK3780" s="4"/>
      <c r="BL3780" s="4"/>
      <c r="BM3780" s="4"/>
      <c r="BN3780" s="4"/>
      <c r="BO3780" s="4"/>
      <c r="BP3780" s="4"/>
      <c r="BQ3780" s="4"/>
      <c r="BR3780" s="4"/>
      <c r="BS3780" s="4"/>
      <c r="BT3780" s="4"/>
      <c r="BU3780" s="4"/>
      <c r="BV3780" s="4"/>
      <c r="BW3780" s="4"/>
      <c r="BZ3780" s="7"/>
      <c r="CF3780" s="7"/>
      <c r="CG3780" s="14"/>
      <c r="CH3780" s="7"/>
      <c r="CI3780" s="14"/>
      <c r="CJ3780" s="7"/>
      <c r="CK3780" s="14"/>
      <c r="CL3780" s="7"/>
      <c r="CM3780" s="14"/>
    </row>
    <row r="3781" spans="1:91" x14ac:dyDescent="0.3">
      <c r="A3781" s="10">
        <v>151</v>
      </c>
      <c r="B3781" s="36" t="s">
        <v>1025</v>
      </c>
      <c r="G3781" s="36" t="s">
        <v>9200</v>
      </c>
      <c r="K3781" s="7"/>
      <c r="L3781" s="7" t="s">
        <v>834</v>
      </c>
      <c r="M3781" s="7" t="s">
        <v>624</v>
      </c>
      <c r="N3781" s="4"/>
      <c r="O3781" s="4"/>
      <c r="P3781" s="4"/>
      <c r="Q3781" s="4"/>
      <c r="R3781" s="4"/>
      <c r="S3781" s="4"/>
      <c r="T3781" s="4"/>
      <c r="U3781" s="4"/>
      <c r="V3781" s="4"/>
      <c r="W3781" s="4"/>
      <c r="X3781" s="4"/>
      <c r="Y3781" s="4"/>
      <c r="Z3781" s="4"/>
      <c r="AA3781" s="4"/>
      <c r="AB3781" s="4"/>
      <c r="AC3781" s="4"/>
      <c r="AD3781" s="4"/>
      <c r="AE3781" s="4"/>
      <c r="AF3781" s="4"/>
      <c r="AG3781" s="4"/>
      <c r="AH3781" s="4"/>
      <c r="AI3781" s="4"/>
      <c r="AJ3781" s="4"/>
      <c r="AK3781" s="4"/>
      <c r="AL3781" s="4"/>
      <c r="AM3781" s="4"/>
      <c r="AN3781" s="4"/>
      <c r="AO3781" s="4"/>
      <c r="AP3781" s="4"/>
      <c r="AQ3781" s="4"/>
      <c r="AR3781" s="4"/>
      <c r="AS3781" s="4"/>
      <c r="AT3781" s="4"/>
      <c r="AU3781" s="4"/>
      <c r="AV3781" s="4"/>
      <c r="AW3781" s="4"/>
      <c r="AX3781" s="4"/>
      <c r="AY3781" s="4"/>
      <c r="AZ3781" s="4"/>
      <c r="BA3781" s="4"/>
      <c r="BB3781" s="4"/>
      <c r="BC3781" s="4"/>
      <c r="BD3781" s="4"/>
      <c r="BE3781" s="4"/>
      <c r="BF3781" s="4"/>
      <c r="BG3781" s="4"/>
      <c r="BH3781" s="4"/>
      <c r="BI3781" s="4"/>
      <c r="BJ3781" s="4"/>
      <c r="BK3781" s="4"/>
      <c r="BL3781" s="4"/>
      <c r="BM3781" s="4"/>
      <c r="BN3781" s="4"/>
      <c r="BO3781" s="4"/>
      <c r="BP3781" s="4"/>
      <c r="BQ3781" s="4"/>
      <c r="BR3781" s="4"/>
      <c r="BS3781" s="4"/>
      <c r="BT3781" s="4"/>
      <c r="BU3781" s="4"/>
      <c r="BV3781" s="4"/>
      <c r="BW3781" s="4"/>
      <c r="BZ3781" s="7"/>
      <c r="CF3781" s="7"/>
      <c r="CG3781" s="14"/>
      <c r="CH3781" s="7"/>
      <c r="CI3781" s="14"/>
      <c r="CJ3781" s="7"/>
      <c r="CK3781" s="14"/>
      <c r="CL3781" s="7"/>
      <c r="CM3781" s="14"/>
    </row>
    <row r="3782" spans="1:91" x14ac:dyDescent="0.3">
      <c r="A3782" s="10">
        <v>151</v>
      </c>
      <c r="B3782" s="36" t="s">
        <v>1025</v>
      </c>
      <c r="G3782" s="36" t="s">
        <v>9201</v>
      </c>
      <c r="K3782" s="7"/>
      <c r="L3782" s="7" t="s">
        <v>834</v>
      </c>
      <c r="M3782" s="7" t="s">
        <v>678</v>
      </c>
      <c r="N3782" s="4"/>
      <c r="O3782" s="4"/>
      <c r="P3782" s="4"/>
      <c r="Q3782" s="4"/>
      <c r="R3782" s="4"/>
      <c r="S3782" s="4"/>
      <c r="T3782" s="4"/>
      <c r="U3782" s="4"/>
      <c r="V3782" s="4"/>
      <c r="W3782" s="4"/>
      <c r="X3782" s="4"/>
      <c r="Y3782" s="4"/>
      <c r="Z3782" s="4"/>
      <c r="AA3782" s="4"/>
      <c r="AB3782" s="4"/>
      <c r="AC3782" s="4"/>
      <c r="AD3782" s="4"/>
      <c r="AE3782" s="4"/>
      <c r="AF3782" s="4"/>
      <c r="AG3782" s="4"/>
      <c r="AH3782" s="4"/>
      <c r="AI3782" s="4"/>
      <c r="AJ3782" s="4"/>
      <c r="AK3782" s="4"/>
      <c r="AL3782" s="4"/>
      <c r="AM3782" s="4"/>
      <c r="AN3782" s="4"/>
      <c r="AO3782" s="4"/>
      <c r="AP3782" s="4"/>
      <c r="AQ3782" s="4"/>
      <c r="AR3782" s="4"/>
      <c r="AS3782" s="4"/>
      <c r="AT3782" s="4"/>
      <c r="AU3782" s="4"/>
      <c r="AV3782" s="4"/>
      <c r="AW3782" s="4"/>
      <c r="AX3782" s="4"/>
      <c r="AY3782" s="4"/>
      <c r="AZ3782" s="4"/>
      <c r="BA3782" s="4"/>
      <c r="BB3782" s="4"/>
      <c r="BC3782" s="4"/>
      <c r="BD3782" s="4"/>
      <c r="BE3782" s="4"/>
      <c r="BF3782" s="4"/>
      <c r="BG3782" s="4"/>
      <c r="BH3782" s="4"/>
      <c r="BI3782" s="4"/>
      <c r="BJ3782" s="4"/>
      <c r="BK3782" s="4"/>
      <c r="BL3782" s="4"/>
      <c r="BM3782" s="4"/>
      <c r="BN3782" s="4"/>
      <c r="BO3782" s="4"/>
      <c r="BP3782" s="4"/>
      <c r="BQ3782" s="4"/>
      <c r="BR3782" s="4"/>
      <c r="BS3782" s="4"/>
      <c r="BT3782" s="4"/>
      <c r="BU3782" s="4"/>
      <c r="BV3782" s="4"/>
      <c r="BW3782" s="4"/>
      <c r="BZ3782" s="7"/>
      <c r="CF3782" s="7"/>
      <c r="CG3782" s="14"/>
      <c r="CH3782" s="7"/>
      <c r="CI3782" s="14"/>
      <c r="CJ3782" s="7"/>
      <c r="CK3782" s="14"/>
      <c r="CL3782" s="7"/>
      <c r="CM3782" s="14"/>
    </row>
    <row r="3783" spans="1:91" x14ac:dyDescent="0.3">
      <c r="A3783" s="10">
        <v>151</v>
      </c>
      <c r="B3783" s="36" t="s">
        <v>3542</v>
      </c>
      <c r="G3783" s="36" t="s">
        <v>9202</v>
      </c>
      <c r="K3783" s="7"/>
      <c r="L3783" s="7" t="s">
        <v>834</v>
      </c>
      <c r="M3783" s="7" t="s">
        <v>8634</v>
      </c>
      <c r="N3783" s="4"/>
      <c r="O3783" s="4"/>
      <c r="P3783" s="4"/>
      <c r="Q3783" s="4"/>
      <c r="R3783" s="4"/>
      <c r="S3783" s="4"/>
      <c r="T3783" s="4"/>
      <c r="U3783" s="4"/>
      <c r="V3783" s="4"/>
      <c r="W3783" s="4"/>
      <c r="X3783" s="4"/>
      <c r="Y3783" s="4"/>
      <c r="Z3783" s="4"/>
      <c r="AA3783" s="4"/>
      <c r="AB3783" s="4"/>
      <c r="AC3783" s="4"/>
      <c r="AD3783" s="4"/>
      <c r="AE3783" s="4"/>
      <c r="AF3783" s="4"/>
      <c r="AG3783" s="4"/>
      <c r="AH3783" s="4"/>
      <c r="AI3783" s="4"/>
      <c r="AJ3783" s="4"/>
      <c r="AK3783" s="4"/>
      <c r="AL3783" s="4"/>
      <c r="AM3783" s="4"/>
      <c r="AN3783" s="4"/>
      <c r="AO3783" s="4"/>
      <c r="AP3783" s="4"/>
      <c r="AQ3783" s="4"/>
      <c r="AR3783" s="4"/>
      <c r="AS3783" s="4"/>
      <c r="AT3783" s="4"/>
      <c r="AU3783" s="4"/>
      <c r="AV3783" s="4"/>
      <c r="AW3783" s="4"/>
      <c r="AX3783" s="4"/>
      <c r="AY3783" s="4"/>
      <c r="AZ3783" s="4"/>
      <c r="BA3783" s="4"/>
      <c r="BB3783" s="4"/>
      <c r="BC3783" s="4"/>
      <c r="BD3783" s="4"/>
      <c r="BE3783" s="4"/>
      <c r="BF3783" s="4"/>
      <c r="BG3783" s="4"/>
      <c r="BH3783" s="4"/>
      <c r="BI3783" s="4"/>
      <c r="BJ3783" s="4"/>
      <c r="BK3783" s="4"/>
      <c r="BL3783" s="4"/>
      <c r="BM3783" s="4"/>
      <c r="BN3783" s="4"/>
      <c r="BO3783" s="4"/>
      <c r="BP3783" s="4"/>
      <c r="BQ3783" s="4"/>
      <c r="BR3783" s="4"/>
      <c r="BS3783" s="4"/>
      <c r="BT3783" s="4"/>
      <c r="BU3783" s="4"/>
      <c r="BV3783" s="4"/>
      <c r="BW3783" s="4"/>
      <c r="BZ3783" s="7"/>
      <c r="CF3783" s="7"/>
      <c r="CG3783" s="14"/>
      <c r="CH3783" s="7"/>
      <c r="CI3783" s="14"/>
      <c r="CJ3783" s="7"/>
      <c r="CK3783" s="14"/>
      <c r="CL3783" s="7"/>
      <c r="CM3783" s="14"/>
    </row>
    <row r="3784" spans="1:91" x14ac:dyDescent="0.3">
      <c r="A3784" s="10">
        <v>151</v>
      </c>
      <c r="B3784" s="36" t="s">
        <v>1025</v>
      </c>
      <c r="G3784" s="36" t="s">
        <v>9203</v>
      </c>
      <c r="K3784" s="7"/>
      <c r="L3784" s="7" t="s">
        <v>834</v>
      </c>
      <c r="M3784" s="7" t="s">
        <v>717</v>
      </c>
      <c r="N3784" s="4"/>
      <c r="O3784" s="4"/>
      <c r="P3784" s="4"/>
      <c r="Q3784" s="4"/>
      <c r="R3784" s="4"/>
      <c r="S3784" s="4"/>
      <c r="T3784" s="4"/>
      <c r="U3784" s="4"/>
      <c r="V3784" s="4"/>
      <c r="W3784" s="4"/>
      <c r="X3784" s="4"/>
      <c r="Y3784" s="4"/>
      <c r="Z3784" s="4"/>
      <c r="AA3784" s="4"/>
      <c r="AB3784" s="4"/>
      <c r="AC3784" s="4"/>
      <c r="AD3784" s="4"/>
      <c r="AE3784" s="4"/>
      <c r="AF3784" s="4"/>
      <c r="AG3784" s="4"/>
      <c r="AH3784" s="4"/>
      <c r="AI3784" s="4"/>
      <c r="AJ3784" s="4"/>
      <c r="AK3784" s="4"/>
      <c r="AL3784" s="4"/>
      <c r="AM3784" s="4"/>
      <c r="AN3784" s="4"/>
      <c r="AO3784" s="4"/>
      <c r="AP3784" s="4"/>
      <c r="AQ3784" s="4"/>
      <c r="AR3784" s="4"/>
      <c r="AS3784" s="4"/>
      <c r="AT3784" s="4"/>
      <c r="AU3784" s="4"/>
      <c r="AV3784" s="4"/>
      <c r="AW3784" s="4"/>
      <c r="AX3784" s="4"/>
      <c r="AY3784" s="4"/>
      <c r="AZ3784" s="4"/>
      <c r="BA3784" s="4"/>
      <c r="BB3784" s="4"/>
      <c r="BC3784" s="4"/>
      <c r="BD3784" s="4"/>
      <c r="BE3784" s="4"/>
      <c r="BF3784" s="4"/>
      <c r="BG3784" s="4"/>
      <c r="BH3784" s="4"/>
      <c r="BI3784" s="4"/>
      <c r="BJ3784" s="4"/>
      <c r="BK3784" s="4"/>
      <c r="BL3784" s="4"/>
      <c r="BM3784" s="4"/>
      <c r="BN3784" s="4"/>
      <c r="BO3784" s="4"/>
      <c r="BP3784" s="4"/>
      <c r="BQ3784" s="4"/>
      <c r="BR3784" s="4"/>
      <c r="BS3784" s="4"/>
      <c r="BT3784" s="4"/>
      <c r="BU3784" s="4"/>
      <c r="BV3784" s="4"/>
      <c r="BW3784" s="4"/>
      <c r="BZ3784" s="7"/>
      <c r="CF3784" s="7"/>
      <c r="CG3784" s="14"/>
      <c r="CH3784" s="7"/>
      <c r="CI3784" s="14"/>
      <c r="CJ3784" s="7"/>
      <c r="CK3784" s="14"/>
      <c r="CL3784" s="7"/>
      <c r="CM3784" s="14"/>
    </row>
    <row r="3785" spans="1:91" x14ac:dyDescent="0.3">
      <c r="A3785" s="10">
        <v>151</v>
      </c>
      <c r="B3785" s="36" t="s">
        <v>863</v>
      </c>
      <c r="G3785" s="36" t="s">
        <v>9204</v>
      </c>
      <c r="K3785" s="7"/>
      <c r="L3785" s="7" t="s">
        <v>834</v>
      </c>
      <c r="M3785" s="7" t="s">
        <v>717</v>
      </c>
      <c r="N3785" s="4"/>
      <c r="O3785" s="4"/>
      <c r="P3785" s="4"/>
      <c r="Q3785" s="4"/>
      <c r="R3785" s="4"/>
      <c r="S3785" s="4"/>
      <c r="T3785" s="4"/>
      <c r="U3785" s="4"/>
      <c r="V3785" s="4"/>
      <c r="W3785" s="4"/>
      <c r="X3785" s="4"/>
      <c r="Y3785" s="4"/>
      <c r="Z3785" s="4"/>
      <c r="AA3785" s="4"/>
      <c r="AB3785" s="4"/>
      <c r="AC3785" s="4"/>
      <c r="AD3785" s="4"/>
      <c r="AE3785" s="4"/>
      <c r="AF3785" s="4"/>
      <c r="AG3785" s="4"/>
      <c r="AH3785" s="4"/>
      <c r="AI3785" s="4"/>
      <c r="AJ3785" s="4"/>
      <c r="AK3785" s="4"/>
      <c r="AL3785" s="4"/>
      <c r="AM3785" s="4"/>
      <c r="AN3785" s="4"/>
      <c r="AO3785" s="4"/>
      <c r="AP3785" s="4"/>
      <c r="AQ3785" s="4"/>
      <c r="AR3785" s="4"/>
      <c r="AS3785" s="4"/>
      <c r="AT3785" s="4"/>
      <c r="AU3785" s="4"/>
      <c r="AV3785" s="4"/>
      <c r="AW3785" s="4"/>
      <c r="AX3785" s="4"/>
      <c r="AY3785" s="4"/>
      <c r="AZ3785" s="4"/>
      <c r="BA3785" s="4"/>
      <c r="BB3785" s="4"/>
      <c r="BC3785" s="4"/>
      <c r="BD3785" s="4"/>
      <c r="BE3785" s="4"/>
      <c r="BF3785" s="4"/>
      <c r="BG3785" s="4"/>
      <c r="BH3785" s="4"/>
      <c r="BI3785" s="4"/>
      <c r="BJ3785" s="4"/>
      <c r="BK3785" s="4"/>
      <c r="BL3785" s="4"/>
      <c r="BM3785" s="4"/>
      <c r="BN3785" s="4"/>
      <c r="BO3785" s="4"/>
      <c r="BP3785" s="4"/>
      <c r="BQ3785" s="4"/>
      <c r="BR3785" s="4"/>
      <c r="BS3785" s="4"/>
      <c r="BT3785" s="4"/>
      <c r="BU3785" s="4"/>
      <c r="BV3785" s="4"/>
      <c r="BW3785" s="4"/>
      <c r="BZ3785" s="7"/>
      <c r="CF3785" s="7"/>
      <c r="CG3785" s="14"/>
      <c r="CH3785" s="7"/>
      <c r="CI3785" s="14"/>
      <c r="CJ3785" s="7"/>
      <c r="CK3785" s="14"/>
      <c r="CL3785" s="7"/>
      <c r="CM3785" s="14"/>
    </row>
    <row r="3786" spans="1:91" x14ac:dyDescent="0.3">
      <c r="A3786" s="10">
        <v>151</v>
      </c>
      <c r="B3786" s="36" t="s">
        <v>913</v>
      </c>
      <c r="G3786" s="36" t="s">
        <v>9205</v>
      </c>
      <c r="K3786" s="7"/>
      <c r="L3786" s="7" t="s">
        <v>834</v>
      </c>
      <c r="M3786" s="7" t="s">
        <v>765</v>
      </c>
      <c r="N3786" s="4"/>
      <c r="O3786" s="4"/>
      <c r="P3786" s="4"/>
      <c r="Q3786" s="4"/>
      <c r="R3786" s="4"/>
      <c r="S3786" s="4"/>
      <c r="T3786" s="4"/>
      <c r="U3786" s="4"/>
      <c r="V3786" s="4"/>
      <c r="W3786" s="4"/>
      <c r="X3786" s="4"/>
      <c r="Y3786" s="4"/>
      <c r="Z3786" s="4"/>
      <c r="AA3786" s="4"/>
      <c r="AB3786" s="4"/>
      <c r="AC3786" s="4"/>
      <c r="AD3786" s="4"/>
      <c r="AE3786" s="4"/>
      <c r="AF3786" s="4"/>
      <c r="AG3786" s="4"/>
      <c r="AH3786" s="4"/>
      <c r="AI3786" s="4"/>
      <c r="AJ3786" s="4"/>
      <c r="AK3786" s="4"/>
      <c r="AL3786" s="4"/>
      <c r="AM3786" s="4"/>
      <c r="AN3786" s="4"/>
      <c r="AO3786" s="4"/>
      <c r="AP3786" s="4"/>
      <c r="AQ3786" s="4"/>
      <c r="AR3786" s="4"/>
      <c r="AS3786" s="4"/>
      <c r="AT3786" s="4"/>
      <c r="AU3786" s="4"/>
      <c r="AV3786" s="4"/>
      <c r="AW3786" s="4"/>
      <c r="AX3786" s="4"/>
      <c r="AY3786" s="4"/>
      <c r="AZ3786" s="4"/>
      <c r="BA3786" s="4"/>
      <c r="BB3786" s="4"/>
      <c r="BC3786" s="4"/>
      <c r="BD3786" s="4"/>
      <c r="BE3786" s="4"/>
      <c r="BF3786" s="4"/>
      <c r="BG3786" s="4"/>
      <c r="BH3786" s="4"/>
      <c r="BI3786" s="4"/>
      <c r="BJ3786" s="4"/>
      <c r="BK3786" s="4"/>
      <c r="BL3786" s="4"/>
      <c r="BM3786" s="4"/>
      <c r="BN3786" s="4"/>
      <c r="BO3786" s="4"/>
      <c r="BP3786" s="4"/>
      <c r="BQ3786" s="4"/>
      <c r="BR3786" s="4"/>
      <c r="BS3786" s="4"/>
      <c r="BT3786" s="4"/>
      <c r="BU3786" s="4"/>
      <c r="BV3786" s="4"/>
      <c r="BW3786" s="4"/>
      <c r="BZ3786" s="7"/>
      <c r="CF3786" s="7"/>
      <c r="CG3786" s="14"/>
      <c r="CH3786" s="7"/>
      <c r="CI3786" s="14"/>
      <c r="CJ3786" s="7"/>
      <c r="CK3786" s="14"/>
      <c r="CL3786" s="7"/>
      <c r="CM3786" s="14"/>
    </row>
    <row r="3787" spans="1:91" x14ac:dyDescent="0.3">
      <c r="A3787" s="10">
        <v>151</v>
      </c>
      <c r="B3787" s="36" t="s">
        <v>1025</v>
      </c>
      <c r="G3787" s="36" t="s">
        <v>9206</v>
      </c>
      <c r="K3787" s="7"/>
      <c r="L3787" s="7" t="s">
        <v>834</v>
      </c>
      <c r="M3787" s="7" t="s">
        <v>624</v>
      </c>
      <c r="N3787" s="4"/>
      <c r="O3787" s="4"/>
      <c r="P3787" s="4"/>
      <c r="Q3787" s="4"/>
      <c r="R3787" s="4"/>
      <c r="S3787" s="4"/>
      <c r="T3787" s="4"/>
      <c r="U3787" s="4"/>
      <c r="V3787" s="4"/>
      <c r="W3787" s="4"/>
      <c r="X3787" s="4"/>
      <c r="Y3787" s="4"/>
      <c r="Z3787" s="4"/>
      <c r="AA3787" s="4"/>
      <c r="AB3787" s="4"/>
      <c r="AC3787" s="4"/>
      <c r="AD3787" s="4"/>
      <c r="AE3787" s="4"/>
      <c r="AF3787" s="4"/>
      <c r="AG3787" s="4"/>
      <c r="AH3787" s="4"/>
      <c r="AI3787" s="4"/>
      <c r="AJ3787" s="4"/>
      <c r="AK3787" s="4"/>
      <c r="AL3787" s="4"/>
      <c r="AM3787" s="4"/>
      <c r="AN3787" s="4"/>
      <c r="AO3787" s="4"/>
      <c r="AP3787" s="4"/>
      <c r="AQ3787" s="4"/>
      <c r="AR3787" s="4"/>
      <c r="AS3787" s="4"/>
      <c r="AT3787" s="4"/>
      <c r="AU3787" s="4"/>
      <c r="AV3787" s="4"/>
      <c r="AW3787" s="4"/>
      <c r="AX3787" s="4"/>
      <c r="AY3787" s="4"/>
      <c r="AZ3787" s="4"/>
      <c r="BA3787" s="4"/>
      <c r="BB3787" s="4"/>
      <c r="BC3787" s="4"/>
      <c r="BD3787" s="4"/>
      <c r="BE3787" s="4"/>
      <c r="BF3787" s="4"/>
      <c r="BG3787" s="4"/>
      <c r="BH3787" s="4"/>
      <c r="BI3787" s="4"/>
      <c r="BJ3787" s="4"/>
      <c r="BK3787" s="4"/>
      <c r="BL3787" s="4"/>
      <c r="BM3787" s="4"/>
      <c r="BN3787" s="4"/>
      <c r="BO3787" s="4"/>
      <c r="BP3787" s="4"/>
      <c r="BQ3787" s="4"/>
      <c r="BR3787" s="4"/>
      <c r="BS3787" s="4"/>
      <c r="BT3787" s="4"/>
      <c r="BU3787" s="4"/>
      <c r="BV3787" s="4"/>
      <c r="BW3787" s="4"/>
      <c r="BZ3787" s="7"/>
      <c r="CF3787" s="7"/>
      <c r="CG3787" s="14"/>
      <c r="CH3787" s="7"/>
      <c r="CI3787" s="14"/>
      <c r="CJ3787" s="7"/>
      <c r="CK3787" s="14"/>
      <c r="CL3787" s="7"/>
      <c r="CM3787" s="14"/>
    </row>
    <row r="3788" spans="1:91" x14ac:dyDescent="0.3">
      <c r="A3788" s="10">
        <v>151</v>
      </c>
      <c r="B3788" s="36" t="s">
        <v>1025</v>
      </c>
      <c r="G3788" s="36" t="s">
        <v>9207</v>
      </c>
      <c r="K3788" s="7"/>
      <c r="L3788" s="7" t="s">
        <v>834</v>
      </c>
      <c r="M3788" s="7" t="s">
        <v>669</v>
      </c>
      <c r="N3788" s="4"/>
      <c r="O3788" s="4"/>
      <c r="P3788" s="4"/>
      <c r="Q3788" s="4"/>
      <c r="R3788" s="4"/>
      <c r="S3788" s="4"/>
      <c r="T3788" s="4"/>
      <c r="U3788" s="4"/>
      <c r="V3788" s="4"/>
      <c r="W3788" s="4"/>
      <c r="X3788" s="4"/>
      <c r="Y3788" s="4"/>
      <c r="Z3788" s="4"/>
      <c r="AA3788" s="4"/>
      <c r="AB3788" s="4"/>
      <c r="AC3788" s="4"/>
      <c r="AD3788" s="4"/>
      <c r="AE3788" s="4"/>
      <c r="AF3788" s="4"/>
      <c r="AG3788" s="4"/>
      <c r="AH3788" s="4"/>
      <c r="AI3788" s="4"/>
      <c r="AJ3788" s="4"/>
      <c r="AK3788" s="4"/>
      <c r="AL3788" s="4"/>
      <c r="AM3788" s="4"/>
      <c r="AN3788" s="4"/>
      <c r="AO3788" s="4"/>
      <c r="AP3788" s="4"/>
      <c r="AQ3788" s="4"/>
      <c r="AR3788" s="4"/>
      <c r="AS3788" s="4"/>
      <c r="AT3788" s="4"/>
      <c r="AU3788" s="4"/>
      <c r="AV3788" s="4"/>
      <c r="AW3788" s="4"/>
      <c r="AX3788" s="4"/>
      <c r="AY3788" s="4"/>
      <c r="AZ3788" s="4"/>
      <c r="BA3788" s="4"/>
      <c r="BB3788" s="4"/>
      <c r="BC3788" s="4"/>
      <c r="BD3788" s="4"/>
      <c r="BE3788" s="4"/>
      <c r="BF3788" s="4"/>
      <c r="BG3788" s="4"/>
      <c r="BH3788" s="4"/>
      <c r="BI3788" s="4"/>
      <c r="BJ3788" s="4"/>
      <c r="BK3788" s="4"/>
      <c r="BL3788" s="4"/>
      <c r="BM3788" s="4"/>
      <c r="BN3788" s="4"/>
      <c r="BO3788" s="4"/>
      <c r="BP3788" s="4"/>
      <c r="BQ3788" s="4"/>
      <c r="BR3788" s="4"/>
      <c r="BS3788" s="4"/>
      <c r="BT3788" s="4"/>
      <c r="BU3788" s="4"/>
      <c r="BV3788" s="4"/>
      <c r="BW3788" s="4"/>
      <c r="BZ3788" s="7"/>
      <c r="CF3788" s="7"/>
      <c r="CG3788" s="14"/>
      <c r="CH3788" s="7"/>
      <c r="CI3788" s="14"/>
      <c r="CJ3788" s="7"/>
      <c r="CK3788" s="14"/>
      <c r="CL3788" s="7"/>
      <c r="CM3788" s="14"/>
    </row>
    <row r="3789" spans="1:91" x14ac:dyDescent="0.3">
      <c r="A3789" s="10">
        <v>151</v>
      </c>
      <c r="B3789" s="36" t="s">
        <v>1007</v>
      </c>
      <c r="G3789" s="36" t="s">
        <v>9208</v>
      </c>
      <c r="K3789" s="7"/>
      <c r="L3789" s="7" t="s">
        <v>834</v>
      </c>
      <c r="M3789" s="7" t="s">
        <v>8561</v>
      </c>
      <c r="N3789" s="4"/>
      <c r="O3789" s="4"/>
      <c r="P3789" s="4"/>
      <c r="Q3789" s="4"/>
      <c r="R3789" s="4"/>
      <c r="S3789" s="4"/>
      <c r="T3789" s="4"/>
      <c r="U3789" s="4"/>
      <c r="V3789" s="4"/>
      <c r="W3789" s="4"/>
      <c r="X3789" s="4"/>
      <c r="Y3789" s="4"/>
      <c r="Z3789" s="4"/>
      <c r="AA3789" s="4"/>
      <c r="AB3789" s="4"/>
      <c r="AC3789" s="4"/>
      <c r="AD3789" s="4"/>
      <c r="AE3789" s="4"/>
      <c r="AF3789" s="4"/>
      <c r="AG3789" s="4"/>
      <c r="AH3789" s="4"/>
      <c r="AI3789" s="4"/>
      <c r="AJ3789" s="4"/>
      <c r="AK3789" s="4"/>
      <c r="AL3789" s="4"/>
      <c r="AM3789" s="4"/>
      <c r="AN3789" s="4"/>
      <c r="AO3789" s="4"/>
      <c r="AP3789" s="4"/>
      <c r="AQ3789" s="4"/>
      <c r="AR3789" s="4"/>
      <c r="AS3789" s="4"/>
      <c r="AT3789" s="4"/>
      <c r="AU3789" s="4"/>
      <c r="AV3789" s="4"/>
      <c r="AW3789" s="4"/>
      <c r="AX3789" s="4"/>
      <c r="AY3789" s="4"/>
      <c r="AZ3789" s="4"/>
      <c r="BA3789" s="4"/>
      <c r="BB3789" s="4"/>
      <c r="BC3789" s="4"/>
      <c r="BD3789" s="4"/>
      <c r="BE3789" s="4"/>
      <c r="BF3789" s="4"/>
      <c r="BG3789" s="4"/>
      <c r="BH3789" s="4"/>
      <c r="BI3789" s="4"/>
      <c r="BJ3789" s="4"/>
      <c r="BK3789" s="4"/>
      <c r="BL3789" s="4"/>
      <c r="BM3789" s="4"/>
      <c r="BN3789" s="4"/>
      <c r="BO3789" s="4"/>
      <c r="BP3789" s="4"/>
      <c r="BQ3789" s="4"/>
      <c r="BR3789" s="4"/>
      <c r="BS3789" s="4"/>
      <c r="BT3789" s="4"/>
      <c r="BU3789" s="4"/>
      <c r="BV3789" s="4"/>
      <c r="BW3789" s="4"/>
      <c r="BZ3789" s="7"/>
      <c r="CF3789" s="7"/>
      <c r="CG3789" s="14"/>
      <c r="CH3789" s="7"/>
      <c r="CI3789" s="14"/>
      <c r="CJ3789" s="7"/>
      <c r="CK3789" s="14"/>
      <c r="CL3789" s="7"/>
      <c r="CM3789" s="14"/>
    </row>
    <row r="3790" spans="1:91" x14ac:dyDescent="0.3">
      <c r="A3790" s="10">
        <v>151</v>
      </c>
      <c r="B3790" s="36" t="s">
        <v>1058</v>
      </c>
      <c r="G3790" s="36" t="s">
        <v>9209</v>
      </c>
      <c r="K3790" s="7"/>
      <c r="L3790" s="7" t="s">
        <v>834</v>
      </c>
      <c r="M3790" s="7" t="s">
        <v>615</v>
      </c>
      <c r="N3790" s="4"/>
      <c r="O3790" s="4"/>
      <c r="P3790" s="4"/>
      <c r="Q3790" s="4"/>
      <c r="R3790" s="4"/>
      <c r="S3790" s="4"/>
      <c r="T3790" s="4"/>
      <c r="U3790" s="4"/>
      <c r="V3790" s="4"/>
      <c r="W3790" s="4"/>
      <c r="X3790" s="4"/>
      <c r="Y3790" s="4"/>
      <c r="Z3790" s="4"/>
      <c r="AA3790" s="4"/>
      <c r="AB3790" s="4"/>
      <c r="AC3790" s="4"/>
      <c r="AD3790" s="4"/>
      <c r="AE3790" s="4"/>
      <c r="AF3790" s="4"/>
      <c r="AG3790" s="4"/>
      <c r="AH3790" s="4"/>
      <c r="AI3790" s="4"/>
      <c r="AJ3790" s="4"/>
      <c r="AK3790" s="4"/>
      <c r="AL3790" s="4"/>
      <c r="AM3790" s="4"/>
      <c r="AN3790" s="4"/>
      <c r="AO3790" s="4"/>
      <c r="AP3790" s="4"/>
      <c r="AQ3790" s="4"/>
      <c r="AR3790" s="4"/>
      <c r="AS3790" s="4"/>
      <c r="AT3790" s="4"/>
      <c r="AU3790" s="4"/>
      <c r="AV3790" s="4"/>
      <c r="AW3790" s="4"/>
      <c r="AX3790" s="4"/>
      <c r="AY3790" s="4"/>
      <c r="AZ3790" s="4"/>
      <c r="BA3790" s="4"/>
      <c r="BB3790" s="4"/>
      <c r="BC3790" s="4"/>
      <c r="BD3790" s="4"/>
      <c r="BE3790" s="4"/>
      <c r="BF3790" s="4"/>
      <c r="BG3790" s="4"/>
      <c r="BH3790" s="4"/>
      <c r="BI3790" s="4"/>
      <c r="BJ3790" s="4"/>
      <c r="BK3790" s="4"/>
      <c r="BL3790" s="4"/>
      <c r="BM3790" s="4"/>
      <c r="BN3790" s="4"/>
      <c r="BO3790" s="4"/>
      <c r="BP3790" s="4"/>
      <c r="BQ3790" s="4"/>
      <c r="BR3790" s="4"/>
      <c r="BS3790" s="4"/>
      <c r="BT3790" s="4"/>
      <c r="BU3790" s="4"/>
      <c r="BV3790" s="4"/>
      <c r="BW3790" s="4"/>
      <c r="BZ3790" s="7"/>
      <c r="CF3790" s="7"/>
      <c r="CG3790" s="14"/>
      <c r="CH3790" s="7"/>
      <c r="CI3790" s="14"/>
      <c r="CJ3790" s="7"/>
      <c r="CK3790" s="14"/>
      <c r="CL3790" s="7"/>
      <c r="CM3790" s="14"/>
    </row>
    <row r="3791" spans="1:91" x14ac:dyDescent="0.3">
      <c r="A3791" s="10">
        <v>151</v>
      </c>
      <c r="B3791" s="36" t="s">
        <v>975</v>
      </c>
      <c r="G3791" s="36" t="s">
        <v>9210</v>
      </c>
      <c r="K3791" s="7"/>
      <c r="L3791" s="7" t="s">
        <v>834</v>
      </c>
      <c r="M3791" s="7" t="s">
        <v>615</v>
      </c>
      <c r="N3791" s="4"/>
      <c r="O3791" s="4"/>
      <c r="P3791" s="4"/>
      <c r="Q3791" s="4"/>
      <c r="R3791" s="4"/>
      <c r="S3791" s="4"/>
      <c r="T3791" s="4"/>
      <c r="U3791" s="4"/>
      <c r="V3791" s="4"/>
      <c r="W3791" s="4"/>
      <c r="X3791" s="4"/>
      <c r="Y3791" s="4"/>
      <c r="Z3791" s="4"/>
      <c r="AA3791" s="4"/>
      <c r="AB3791" s="4"/>
      <c r="AC3791" s="4"/>
      <c r="AD3791" s="4"/>
      <c r="AE3791" s="4"/>
      <c r="AF3791" s="4"/>
      <c r="AG3791" s="4"/>
      <c r="AH3791" s="4"/>
      <c r="AI3791" s="4"/>
      <c r="AJ3791" s="4"/>
      <c r="AK3791" s="4"/>
      <c r="AL3791" s="4"/>
      <c r="AM3791" s="4"/>
      <c r="AN3791" s="4"/>
      <c r="AO3791" s="4"/>
      <c r="AP3791" s="4"/>
      <c r="AQ3791" s="4"/>
      <c r="AR3791" s="4"/>
      <c r="AS3791" s="4"/>
      <c r="AT3791" s="4"/>
      <c r="AU3791" s="4"/>
      <c r="AV3791" s="4"/>
      <c r="AW3791" s="4"/>
      <c r="AX3791" s="4"/>
      <c r="AY3791" s="4"/>
      <c r="AZ3791" s="4"/>
      <c r="BA3791" s="4"/>
      <c r="BB3791" s="4"/>
      <c r="BC3791" s="4"/>
      <c r="BD3791" s="4"/>
      <c r="BE3791" s="4"/>
      <c r="BF3791" s="4"/>
      <c r="BG3791" s="4"/>
      <c r="BH3791" s="4"/>
      <c r="BI3791" s="4"/>
      <c r="BJ3791" s="4"/>
      <c r="BK3791" s="4"/>
      <c r="BL3791" s="4"/>
      <c r="BM3791" s="4"/>
      <c r="BN3791" s="4"/>
      <c r="BO3791" s="4"/>
      <c r="BP3791" s="4"/>
      <c r="BQ3791" s="4"/>
      <c r="BR3791" s="4"/>
      <c r="BS3791" s="4"/>
      <c r="BT3791" s="4"/>
      <c r="BU3791" s="4"/>
      <c r="BV3791" s="4"/>
      <c r="BW3791" s="4"/>
      <c r="BZ3791" s="7"/>
      <c r="CF3791" s="7"/>
      <c r="CG3791" s="14"/>
      <c r="CH3791" s="7"/>
      <c r="CI3791" s="14"/>
      <c r="CJ3791" s="7"/>
      <c r="CK3791" s="14"/>
      <c r="CL3791" s="7"/>
      <c r="CM3791" s="14"/>
    </row>
    <row r="3792" spans="1:91" x14ac:dyDescent="0.3">
      <c r="A3792" s="10">
        <v>151</v>
      </c>
      <c r="B3792" s="36" t="s">
        <v>1036</v>
      </c>
      <c r="G3792" s="36" t="s">
        <v>9211</v>
      </c>
      <c r="K3792" s="7"/>
      <c r="L3792" s="7" t="s">
        <v>834</v>
      </c>
      <c r="M3792" s="7" t="s">
        <v>618</v>
      </c>
      <c r="N3792" s="4"/>
      <c r="O3792" s="4"/>
      <c r="P3792" s="4"/>
      <c r="Q3792" s="4"/>
      <c r="R3792" s="4"/>
      <c r="S3792" s="4"/>
      <c r="T3792" s="4"/>
      <c r="U3792" s="4"/>
      <c r="V3792" s="4"/>
      <c r="W3792" s="4"/>
      <c r="X3792" s="4"/>
      <c r="Y3792" s="4"/>
      <c r="Z3792" s="4"/>
      <c r="AA3792" s="4"/>
      <c r="AB3792" s="4"/>
      <c r="AC3792" s="4"/>
      <c r="AD3792" s="4"/>
      <c r="AE3792" s="4"/>
      <c r="AF3792" s="4"/>
      <c r="AG3792" s="4"/>
      <c r="AH3792" s="4"/>
      <c r="AI3792" s="4"/>
      <c r="AJ3792" s="4"/>
      <c r="AK3792" s="4"/>
      <c r="AL3792" s="4"/>
      <c r="AM3792" s="4"/>
      <c r="AN3792" s="4"/>
      <c r="AO3792" s="4"/>
      <c r="AP3792" s="4"/>
      <c r="AQ3792" s="4"/>
      <c r="AR3792" s="4"/>
      <c r="AS3792" s="4"/>
      <c r="AT3792" s="4"/>
      <c r="AU3792" s="4"/>
      <c r="AV3792" s="4"/>
      <c r="AW3792" s="4"/>
      <c r="AX3792" s="4"/>
      <c r="AY3792" s="4"/>
      <c r="AZ3792" s="4"/>
      <c r="BA3792" s="4"/>
      <c r="BB3792" s="4"/>
      <c r="BC3792" s="4"/>
      <c r="BD3792" s="4"/>
      <c r="BE3792" s="4"/>
      <c r="BF3792" s="4"/>
      <c r="BG3792" s="4"/>
      <c r="BH3792" s="4"/>
      <c r="BI3792" s="4"/>
      <c r="BJ3792" s="4"/>
      <c r="BK3792" s="4"/>
      <c r="BL3792" s="4"/>
      <c r="BM3792" s="4"/>
      <c r="BN3792" s="4"/>
      <c r="BO3792" s="4"/>
      <c r="BP3792" s="4"/>
      <c r="BQ3792" s="4"/>
      <c r="BR3792" s="4"/>
      <c r="BS3792" s="4"/>
      <c r="BT3792" s="4"/>
      <c r="BU3792" s="4"/>
      <c r="BV3792" s="4"/>
      <c r="BW3792" s="4"/>
      <c r="BZ3792" s="7"/>
      <c r="CF3792" s="7"/>
      <c r="CG3792" s="14"/>
      <c r="CH3792" s="7"/>
      <c r="CI3792" s="14"/>
      <c r="CJ3792" s="7"/>
      <c r="CK3792" s="14"/>
      <c r="CL3792" s="7"/>
      <c r="CM3792" s="14"/>
    </row>
    <row r="3793" spans="1:91" x14ac:dyDescent="0.3">
      <c r="A3793" s="10">
        <v>151</v>
      </c>
      <c r="B3793" s="36" t="s">
        <v>860</v>
      </c>
      <c r="G3793" s="36" t="s">
        <v>9212</v>
      </c>
      <c r="K3793" s="7"/>
      <c r="L3793" s="7" t="s">
        <v>834</v>
      </c>
      <c r="M3793" s="7" t="s">
        <v>624</v>
      </c>
      <c r="N3793" s="4"/>
      <c r="O3793" s="4"/>
      <c r="P3793" s="4"/>
      <c r="Q3793" s="4"/>
      <c r="R3793" s="4"/>
      <c r="S3793" s="4"/>
      <c r="T3793" s="4"/>
      <c r="U3793" s="4"/>
      <c r="V3793" s="4"/>
      <c r="W3793" s="4"/>
      <c r="X3793" s="4"/>
      <c r="Y3793" s="4"/>
      <c r="Z3793" s="4"/>
      <c r="AA3793" s="4"/>
      <c r="AB3793" s="4"/>
      <c r="AC3793" s="4"/>
      <c r="AD3793" s="4"/>
      <c r="AE3793" s="4"/>
      <c r="AF3793" s="4"/>
      <c r="AG3793" s="4"/>
      <c r="AH3793" s="4"/>
      <c r="AI3793" s="4"/>
      <c r="AJ3793" s="4"/>
      <c r="AK3793" s="4"/>
      <c r="AL3793" s="4"/>
      <c r="AM3793" s="4"/>
      <c r="AN3793" s="4"/>
      <c r="AO3793" s="4"/>
      <c r="AP3793" s="4"/>
      <c r="AQ3793" s="4"/>
      <c r="AR3793" s="4"/>
      <c r="AS3793" s="4"/>
      <c r="AT3793" s="4"/>
      <c r="AU3793" s="4"/>
      <c r="AV3793" s="4"/>
      <c r="AW3793" s="4"/>
      <c r="AX3793" s="4"/>
      <c r="AY3793" s="4"/>
      <c r="AZ3793" s="4"/>
      <c r="BA3793" s="4"/>
      <c r="BB3793" s="4"/>
      <c r="BC3793" s="4"/>
      <c r="BD3793" s="4"/>
      <c r="BE3793" s="4"/>
      <c r="BF3793" s="4"/>
      <c r="BG3793" s="4"/>
      <c r="BH3793" s="4"/>
      <c r="BI3793" s="4"/>
      <c r="BJ3793" s="4"/>
      <c r="BK3793" s="4"/>
      <c r="BL3793" s="4"/>
      <c r="BM3793" s="4"/>
      <c r="BN3793" s="4"/>
      <c r="BO3793" s="4"/>
      <c r="BP3793" s="4"/>
      <c r="BQ3793" s="4"/>
      <c r="BR3793" s="4"/>
      <c r="BS3793" s="4"/>
      <c r="BT3793" s="4"/>
      <c r="BU3793" s="4"/>
      <c r="BV3793" s="4"/>
      <c r="BW3793" s="4"/>
      <c r="BZ3793" s="7"/>
      <c r="CF3793" s="7"/>
      <c r="CG3793" s="14"/>
      <c r="CH3793" s="7"/>
      <c r="CI3793" s="14"/>
      <c r="CJ3793" s="7"/>
      <c r="CK3793" s="14"/>
      <c r="CL3793" s="7"/>
      <c r="CM3793" s="14"/>
    </row>
    <row r="3794" spans="1:91" x14ac:dyDescent="0.3">
      <c r="A3794" s="10">
        <v>151</v>
      </c>
      <c r="B3794" s="36" t="s">
        <v>1025</v>
      </c>
      <c r="G3794" s="36" t="s">
        <v>9213</v>
      </c>
      <c r="K3794" s="7"/>
      <c r="L3794" s="7" t="s">
        <v>834</v>
      </c>
      <c r="M3794" s="7" t="s">
        <v>615</v>
      </c>
      <c r="N3794" s="4"/>
      <c r="O3794" s="4"/>
      <c r="P3794" s="4"/>
      <c r="Q3794" s="4"/>
      <c r="R3794" s="4"/>
      <c r="S3794" s="4"/>
      <c r="T3794" s="4"/>
      <c r="U3794" s="4"/>
      <c r="V3794" s="4"/>
      <c r="W3794" s="4"/>
      <c r="X3794" s="4"/>
      <c r="Y3794" s="4"/>
      <c r="Z3794" s="4"/>
      <c r="AA3794" s="4"/>
      <c r="AB3794" s="4"/>
      <c r="AC3794" s="4"/>
      <c r="AD3794" s="4"/>
      <c r="AE3794" s="4"/>
      <c r="AF3794" s="4"/>
      <c r="AG3794" s="4"/>
      <c r="AH3794" s="4"/>
      <c r="AI3794" s="4"/>
      <c r="AJ3794" s="4"/>
      <c r="AK3794" s="4"/>
      <c r="AL3794" s="4"/>
      <c r="AM3794" s="4"/>
      <c r="AN3794" s="4"/>
      <c r="AO3794" s="4"/>
      <c r="AP3794" s="4"/>
      <c r="AQ3794" s="4"/>
      <c r="AR3794" s="4"/>
      <c r="AS3794" s="4"/>
      <c r="AT3794" s="4"/>
      <c r="AU3794" s="4"/>
      <c r="AV3794" s="4"/>
      <c r="AW3794" s="4"/>
      <c r="AX3794" s="4"/>
      <c r="AY3794" s="4"/>
      <c r="AZ3794" s="4"/>
      <c r="BA3794" s="4"/>
      <c r="BB3794" s="4"/>
      <c r="BC3794" s="4"/>
      <c r="BD3794" s="4"/>
      <c r="BE3794" s="4"/>
      <c r="BF3794" s="4"/>
      <c r="BG3794" s="4"/>
      <c r="BH3794" s="4"/>
      <c r="BI3794" s="4"/>
      <c r="BJ3794" s="4"/>
      <c r="BK3794" s="4"/>
      <c r="BL3794" s="4"/>
      <c r="BM3794" s="4"/>
      <c r="BN3794" s="4"/>
      <c r="BO3794" s="4"/>
      <c r="BP3794" s="4"/>
      <c r="BQ3794" s="4"/>
      <c r="BR3794" s="4"/>
      <c r="BS3794" s="4"/>
      <c r="BT3794" s="4"/>
      <c r="BU3794" s="4"/>
      <c r="BV3794" s="4"/>
      <c r="BW3794" s="4"/>
      <c r="BZ3794" s="7"/>
      <c r="CF3794" s="7"/>
      <c r="CG3794" s="14"/>
      <c r="CH3794" s="7"/>
      <c r="CI3794" s="14"/>
      <c r="CJ3794" s="7"/>
      <c r="CK3794" s="14"/>
      <c r="CL3794" s="7"/>
      <c r="CM3794" s="14"/>
    </row>
    <row r="3795" spans="1:91" x14ac:dyDescent="0.3">
      <c r="A3795" s="10">
        <v>151</v>
      </c>
      <c r="B3795" s="36" t="s">
        <v>913</v>
      </c>
      <c r="G3795" s="36" t="s">
        <v>9214</v>
      </c>
      <c r="K3795" s="7"/>
      <c r="L3795" s="7" t="s">
        <v>834</v>
      </c>
      <c r="M3795" s="7" t="s">
        <v>717</v>
      </c>
      <c r="N3795" s="4"/>
      <c r="O3795" s="4"/>
      <c r="P3795" s="4"/>
      <c r="Q3795" s="4"/>
      <c r="R3795" s="4"/>
      <c r="S3795" s="4"/>
      <c r="T3795" s="4"/>
      <c r="U3795" s="4"/>
      <c r="V3795" s="4"/>
      <c r="W3795" s="4"/>
      <c r="X3795" s="4"/>
      <c r="Y3795" s="4"/>
      <c r="Z3795" s="4"/>
      <c r="AA3795" s="4"/>
      <c r="AB3795" s="4"/>
      <c r="AC3795" s="4"/>
      <c r="AD3795" s="4"/>
      <c r="AE3795" s="4"/>
      <c r="AF3795" s="4"/>
      <c r="AG3795" s="4"/>
      <c r="AH3795" s="4"/>
      <c r="AI3795" s="4"/>
      <c r="AJ3795" s="4"/>
      <c r="AK3795" s="4"/>
      <c r="AL3795" s="4"/>
      <c r="AM3795" s="4"/>
      <c r="AN3795" s="4"/>
      <c r="AO3795" s="4"/>
      <c r="AP3795" s="4"/>
      <c r="AQ3795" s="4"/>
      <c r="AR3795" s="4"/>
      <c r="AS3795" s="4"/>
      <c r="AT3795" s="4"/>
      <c r="AU3795" s="4"/>
      <c r="AV3795" s="4"/>
      <c r="AW3795" s="4"/>
      <c r="AX3795" s="4"/>
      <c r="AY3795" s="4"/>
      <c r="AZ3795" s="4"/>
      <c r="BA3795" s="4"/>
      <c r="BB3795" s="4"/>
      <c r="BC3795" s="4"/>
      <c r="BD3795" s="4"/>
      <c r="BE3795" s="4"/>
      <c r="BF3795" s="4"/>
      <c r="BG3795" s="4"/>
      <c r="BH3795" s="4"/>
      <c r="BI3795" s="4"/>
      <c r="BJ3795" s="4"/>
      <c r="BK3795" s="4"/>
      <c r="BL3795" s="4"/>
      <c r="BM3795" s="4"/>
      <c r="BN3795" s="4"/>
      <c r="BO3795" s="4"/>
      <c r="BP3795" s="4"/>
      <c r="BQ3795" s="4"/>
      <c r="BR3795" s="4"/>
      <c r="BS3795" s="4"/>
      <c r="BT3795" s="4"/>
      <c r="BU3795" s="4"/>
      <c r="BV3795" s="4"/>
      <c r="BW3795" s="4"/>
      <c r="BZ3795" s="7"/>
      <c r="CF3795" s="7"/>
      <c r="CG3795" s="14"/>
      <c r="CH3795" s="7"/>
      <c r="CI3795" s="14"/>
      <c r="CJ3795" s="7"/>
      <c r="CK3795" s="14"/>
      <c r="CL3795" s="7"/>
      <c r="CM3795" s="14"/>
    </row>
    <row r="3796" spans="1:91" x14ac:dyDescent="0.3">
      <c r="A3796" s="10">
        <v>151</v>
      </c>
      <c r="B3796" s="36" t="s">
        <v>1176</v>
      </c>
      <c r="G3796" s="36" t="s">
        <v>9215</v>
      </c>
      <c r="K3796" s="7"/>
      <c r="L3796" s="7" t="s">
        <v>834</v>
      </c>
      <c r="M3796" s="7" t="s">
        <v>624</v>
      </c>
      <c r="N3796" s="4"/>
      <c r="O3796" s="4"/>
      <c r="P3796" s="4"/>
      <c r="Q3796" s="4"/>
      <c r="R3796" s="4"/>
      <c r="S3796" s="4"/>
      <c r="T3796" s="4"/>
      <c r="U3796" s="4"/>
      <c r="V3796" s="4"/>
      <c r="W3796" s="4"/>
      <c r="X3796" s="4"/>
      <c r="Y3796" s="4"/>
      <c r="Z3796" s="4"/>
      <c r="AA3796" s="4"/>
      <c r="AB3796" s="4"/>
      <c r="AC3796" s="4"/>
      <c r="AD3796" s="4"/>
      <c r="AE3796" s="4"/>
      <c r="AF3796" s="4"/>
      <c r="AG3796" s="4"/>
      <c r="AH3796" s="4"/>
      <c r="AI3796" s="4"/>
      <c r="AJ3796" s="4"/>
      <c r="AK3796" s="4"/>
      <c r="AL3796" s="4"/>
      <c r="AM3796" s="4"/>
      <c r="AN3796" s="4"/>
      <c r="AO3796" s="4"/>
      <c r="AP3796" s="4"/>
      <c r="AQ3796" s="4"/>
      <c r="AR3796" s="4"/>
      <c r="AS3796" s="4"/>
      <c r="AT3796" s="4"/>
      <c r="AU3796" s="4"/>
      <c r="AV3796" s="4"/>
      <c r="AW3796" s="4"/>
      <c r="AX3796" s="4"/>
      <c r="AY3796" s="4"/>
      <c r="AZ3796" s="4"/>
      <c r="BA3796" s="4"/>
      <c r="BB3796" s="4"/>
      <c r="BC3796" s="4"/>
      <c r="BD3796" s="4"/>
      <c r="BE3796" s="4"/>
      <c r="BF3796" s="4"/>
      <c r="BG3796" s="4"/>
      <c r="BH3796" s="4"/>
      <c r="BI3796" s="4"/>
      <c r="BJ3796" s="4"/>
      <c r="BK3796" s="4"/>
      <c r="BL3796" s="4"/>
      <c r="BM3796" s="4"/>
      <c r="BN3796" s="4"/>
      <c r="BO3796" s="4"/>
      <c r="BP3796" s="4"/>
      <c r="BQ3796" s="4"/>
      <c r="BR3796" s="4"/>
      <c r="BS3796" s="4"/>
      <c r="BT3796" s="4"/>
      <c r="BU3796" s="4"/>
      <c r="BV3796" s="4"/>
      <c r="BW3796" s="4"/>
      <c r="BZ3796" s="7"/>
      <c r="CF3796" s="7"/>
      <c r="CG3796" s="14"/>
      <c r="CH3796" s="7"/>
      <c r="CI3796" s="14"/>
      <c r="CJ3796" s="7"/>
      <c r="CK3796" s="14"/>
      <c r="CL3796" s="7"/>
      <c r="CM3796" s="14"/>
    </row>
    <row r="3797" spans="1:91" x14ac:dyDescent="0.3">
      <c r="A3797" s="10">
        <v>151</v>
      </c>
      <c r="B3797" s="36" t="s">
        <v>1025</v>
      </c>
      <c r="G3797" s="36" t="s">
        <v>9216</v>
      </c>
      <c r="K3797" s="7"/>
      <c r="L3797" s="7" t="s">
        <v>834</v>
      </c>
      <c r="M3797" s="7" t="s">
        <v>615</v>
      </c>
      <c r="N3797" s="4"/>
      <c r="O3797" s="4"/>
      <c r="P3797" s="4"/>
      <c r="Q3797" s="4"/>
      <c r="R3797" s="4"/>
      <c r="S3797" s="4"/>
      <c r="T3797" s="4"/>
      <c r="U3797" s="4"/>
      <c r="V3797" s="4"/>
      <c r="W3797" s="4"/>
      <c r="X3797" s="4"/>
      <c r="Y3797" s="4"/>
      <c r="Z3797" s="4"/>
      <c r="AA3797" s="4"/>
      <c r="AB3797" s="4"/>
      <c r="AC3797" s="4"/>
      <c r="AD3797" s="4"/>
      <c r="AE3797" s="4"/>
      <c r="AF3797" s="4"/>
      <c r="AG3797" s="4"/>
      <c r="AH3797" s="4"/>
      <c r="AI3797" s="4"/>
      <c r="AJ3797" s="4"/>
      <c r="AK3797" s="4"/>
      <c r="AL3797" s="4"/>
      <c r="AM3797" s="4"/>
      <c r="AN3797" s="4"/>
      <c r="AO3797" s="4"/>
      <c r="AP3797" s="4"/>
      <c r="AQ3797" s="4"/>
      <c r="AR3797" s="4"/>
      <c r="AS3797" s="4"/>
      <c r="AT3797" s="4"/>
      <c r="AU3797" s="4"/>
      <c r="AV3797" s="4"/>
      <c r="AW3797" s="4"/>
      <c r="AX3797" s="4"/>
      <c r="AY3797" s="4"/>
      <c r="AZ3797" s="4"/>
      <c r="BA3797" s="4"/>
      <c r="BB3797" s="4"/>
      <c r="BC3797" s="4"/>
      <c r="BD3797" s="4"/>
      <c r="BE3797" s="4"/>
      <c r="BF3797" s="4"/>
      <c r="BG3797" s="4"/>
      <c r="BH3797" s="4"/>
      <c r="BI3797" s="4"/>
      <c r="BJ3797" s="4"/>
      <c r="BK3797" s="4"/>
      <c r="BL3797" s="4"/>
      <c r="BM3797" s="4"/>
      <c r="BN3797" s="4"/>
      <c r="BO3797" s="4"/>
      <c r="BP3797" s="4"/>
      <c r="BQ3797" s="4"/>
      <c r="BR3797" s="4"/>
      <c r="BS3797" s="4"/>
      <c r="BT3797" s="4"/>
      <c r="BU3797" s="4"/>
      <c r="BV3797" s="4"/>
      <c r="BW3797" s="4"/>
      <c r="BZ3797" s="7"/>
      <c r="CF3797" s="7"/>
      <c r="CG3797" s="14"/>
      <c r="CH3797" s="7"/>
      <c r="CI3797" s="14"/>
      <c r="CJ3797" s="7"/>
      <c r="CK3797" s="14"/>
      <c r="CL3797" s="7"/>
      <c r="CM3797" s="14"/>
    </row>
    <row r="3798" spans="1:91" x14ac:dyDescent="0.3">
      <c r="A3798" s="10">
        <v>151</v>
      </c>
      <c r="B3798" s="36" t="s">
        <v>863</v>
      </c>
      <c r="G3798" s="36" t="s">
        <v>1480</v>
      </c>
      <c r="K3798" s="7"/>
      <c r="L3798" s="7" t="s">
        <v>834</v>
      </c>
      <c r="M3798" s="7" t="s">
        <v>717</v>
      </c>
      <c r="N3798" s="4"/>
      <c r="O3798" s="4"/>
      <c r="P3798" s="4"/>
      <c r="Q3798" s="4"/>
      <c r="R3798" s="4"/>
      <c r="S3798" s="4"/>
      <c r="T3798" s="4"/>
      <c r="U3798" s="4"/>
      <c r="V3798" s="4"/>
      <c r="W3798" s="4"/>
      <c r="X3798" s="4"/>
      <c r="Y3798" s="4"/>
      <c r="Z3798" s="4"/>
      <c r="AA3798" s="4"/>
      <c r="AB3798" s="4"/>
      <c r="AC3798" s="4"/>
      <c r="AD3798" s="4"/>
      <c r="AE3798" s="4"/>
      <c r="AF3798" s="4"/>
      <c r="AG3798" s="4"/>
      <c r="AH3798" s="4"/>
      <c r="AI3798" s="4"/>
      <c r="AJ3798" s="4"/>
      <c r="AK3798" s="4"/>
      <c r="AL3798" s="4"/>
      <c r="AM3798" s="4"/>
      <c r="AN3798" s="4"/>
      <c r="AO3798" s="4"/>
      <c r="AP3798" s="4"/>
      <c r="AQ3798" s="4"/>
      <c r="AR3798" s="4"/>
      <c r="AS3798" s="4"/>
      <c r="AT3798" s="4"/>
      <c r="AU3798" s="4"/>
      <c r="AV3798" s="4"/>
      <c r="AW3798" s="4"/>
      <c r="AX3798" s="4"/>
      <c r="AY3798" s="4"/>
      <c r="AZ3798" s="4"/>
      <c r="BA3798" s="4"/>
      <c r="BB3798" s="4"/>
      <c r="BC3798" s="4"/>
      <c r="BD3798" s="4"/>
      <c r="BE3798" s="4"/>
      <c r="BF3798" s="4"/>
      <c r="BG3798" s="4"/>
      <c r="BH3798" s="4"/>
      <c r="BI3798" s="4"/>
      <c r="BJ3798" s="4"/>
      <c r="BK3798" s="4"/>
      <c r="BL3798" s="4"/>
      <c r="BM3798" s="4"/>
      <c r="BN3798" s="4"/>
      <c r="BO3798" s="4"/>
      <c r="BP3798" s="4"/>
      <c r="BQ3798" s="4"/>
      <c r="BR3798" s="4"/>
      <c r="BS3798" s="4"/>
      <c r="BT3798" s="4"/>
      <c r="BU3798" s="4"/>
      <c r="BV3798" s="4"/>
      <c r="BW3798" s="4"/>
      <c r="BZ3798" s="7"/>
      <c r="CF3798" s="7"/>
      <c r="CG3798" s="14"/>
      <c r="CH3798" s="7"/>
      <c r="CI3798" s="14"/>
      <c r="CJ3798" s="7"/>
      <c r="CK3798" s="14"/>
      <c r="CL3798" s="7"/>
      <c r="CM3798" s="14"/>
    </row>
    <row r="3799" spans="1:91" x14ac:dyDescent="0.3">
      <c r="A3799" s="10">
        <v>151</v>
      </c>
      <c r="B3799" s="36" t="s">
        <v>1028</v>
      </c>
      <c r="G3799" s="36" t="s">
        <v>9217</v>
      </c>
      <c r="K3799" s="7"/>
      <c r="L3799" s="7" t="s">
        <v>834</v>
      </c>
      <c r="M3799" s="7" t="s">
        <v>615</v>
      </c>
      <c r="N3799" s="4"/>
      <c r="O3799" s="4"/>
      <c r="P3799" s="4"/>
      <c r="Q3799" s="4"/>
      <c r="R3799" s="4"/>
      <c r="S3799" s="4"/>
      <c r="T3799" s="4"/>
      <c r="U3799" s="4"/>
      <c r="V3799" s="4"/>
      <c r="W3799" s="4"/>
      <c r="X3799" s="4"/>
      <c r="Y3799" s="4"/>
      <c r="Z3799" s="4"/>
      <c r="AA3799" s="4"/>
      <c r="AB3799" s="4"/>
      <c r="AC3799" s="4"/>
      <c r="AD3799" s="4"/>
      <c r="AE3799" s="4"/>
      <c r="AF3799" s="4"/>
      <c r="AG3799" s="4"/>
      <c r="AH3799" s="4"/>
      <c r="AI3799" s="4"/>
      <c r="AJ3799" s="4"/>
      <c r="AK3799" s="4"/>
      <c r="AL3799" s="4"/>
      <c r="AM3799" s="4"/>
      <c r="AN3799" s="4"/>
      <c r="AO3799" s="4"/>
      <c r="AP3799" s="4"/>
      <c r="AQ3799" s="4"/>
      <c r="AR3799" s="4"/>
      <c r="AS3799" s="4"/>
      <c r="AT3799" s="4"/>
      <c r="AU3799" s="4"/>
      <c r="AV3799" s="4"/>
      <c r="AW3799" s="4"/>
      <c r="AX3799" s="4"/>
      <c r="AY3799" s="4"/>
      <c r="AZ3799" s="4"/>
      <c r="BA3799" s="4"/>
      <c r="BB3799" s="4"/>
      <c r="BC3799" s="4"/>
      <c r="BD3799" s="4"/>
      <c r="BE3799" s="4"/>
      <c r="BF3799" s="4"/>
      <c r="BG3799" s="4"/>
      <c r="BH3799" s="4"/>
      <c r="BI3799" s="4"/>
      <c r="BJ3799" s="4"/>
      <c r="BK3799" s="4"/>
      <c r="BL3799" s="4"/>
      <c r="BM3799" s="4"/>
      <c r="BN3799" s="4"/>
      <c r="BO3799" s="4"/>
      <c r="BP3799" s="4"/>
      <c r="BQ3799" s="4"/>
      <c r="BR3799" s="4"/>
      <c r="BS3799" s="4"/>
      <c r="BT3799" s="4"/>
      <c r="BU3799" s="4"/>
      <c r="BV3799" s="4"/>
      <c r="BW3799" s="4"/>
      <c r="BZ3799" s="7"/>
      <c r="CF3799" s="7"/>
      <c r="CG3799" s="14"/>
      <c r="CH3799" s="7"/>
      <c r="CI3799" s="14"/>
      <c r="CJ3799" s="7"/>
      <c r="CK3799" s="14"/>
      <c r="CL3799" s="7"/>
      <c r="CM3799" s="14"/>
    </row>
    <row r="3800" spans="1:91" x14ac:dyDescent="0.3">
      <c r="A3800" s="10">
        <v>151</v>
      </c>
      <c r="B3800" s="36" t="s">
        <v>844</v>
      </c>
      <c r="G3800" s="36" t="s">
        <v>9218</v>
      </c>
      <c r="K3800" s="7"/>
      <c r="L3800" s="7" t="s">
        <v>834</v>
      </c>
      <c r="M3800" s="7" t="s">
        <v>618</v>
      </c>
      <c r="N3800" s="4"/>
      <c r="O3800" s="4"/>
      <c r="P3800" s="4"/>
      <c r="Q3800" s="4"/>
      <c r="R3800" s="4"/>
      <c r="S3800" s="4"/>
      <c r="T3800" s="4"/>
      <c r="U3800" s="4"/>
      <c r="V3800" s="4"/>
      <c r="W3800" s="4"/>
      <c r="X3800" s="4"/>
      <c r="Y3800" s="4"/>
      <c r="Z3800" s="4"/>
      <c r="AA3800" s="4"/>
      <c r="AB3800" s="4"/>
      <c r="AC3800" s="4"/>
      <c r="AD3800" s="4"/>
      <c r="AE3800" s="4"/>
      <c r="AF3800" s="4"/>
      <c r="AG3800" s="4"/>
      <c r="AH3800" s="4"/>
      <c r="AI3800" s="4"/>
      <c r="AJ3800" s="4"/>
      <c r="AK3800" s="4"/>
      <c r="AL3800" s="4"/>
      <c r="AM3800" s="4"/>
      <c r="AN3800" s="4"/>
      <c r="AO3800" s="4"/>
      <c r="AP3800" s="4"/>
      <c r="AQ3800" s="4"/>
      <c r="AR3800" s="4"/>
      <c r="AS3800" s="4"/>
      <c r="AT3800" s="4"/>
      <c r="AU3800" s="4"/>
      <c r="AV3800" s="4"/>
      <c r="AW3800" s="4"/>
      <c r="AX3800" s="4"/>
      <c r="AY3800" s="4"/>
      <c r="AZ3800" s="4"/>
      <c r="BA3800" s="4"/>
      <c r="BB3800" s="4"/>
      <c r="BC3800" s="4"/>
      <c r="BD3800" s="4"/>
      <c r="BE3800" s="4"/>
      <c r="BF3800" s="4"/>
      <c r="BG3800" s="4"/>
      <c r="BH3800" s="4"/>
      <c r="BI3800" s="4"/>
      <c r="BJ3800" s="4"/>
      <c r="BK3800" s="4"/>
      <c r="BL3800" s="4"/>
      <c r="BM3800" s="4"/>
      <c r="BN3800" s="4"/>
      <c r="BO3800" s="4"/>
      <c r="BP3800" s="4"/>
      <c r="BQ3800" s="4"/>
      <c r="BR3800" s="4"/>
      <c r="BS3800" s="4"/>
      <c r="BT3800" s="4"/>
      <c r="BU3800" s="4"/>
      <c r="BV3800" s="4"/>
      <c r="BW3800" s="4"/>
      <c r="BZ3800" s="7"/>
      <c r="CF3800" s="7"/>
      <c r="CG3800" s="14"/>
      <c r="CH3800" s="7"/>
      <c r="CI3800" s="14"/>
      <c r="CJ3800" s="7"/>
      <c r="CK3800" s="14"/>
      <c r="CL3800" s="7"/>
      <c r="CM3800" s="14"/>
    </row>
    <row r="3801" spans="1:91" x14ac:dyDescent="0.3">
      <c r="A3801" s="10">
        <v>151</v>
      </c>
      <c r="B3801" s="36" t="s">
        <v>913</v>
      </c>
      <c r="G3801" s="36" t="s">
        <v>9219</v>
      </c>
      <c r="K3801" s="7"/>
      <c r="L3801" s="7" t="s">
        <v>834</v>
      </c>
      <c r="M3801" s="7" t="s">
        <v>627</v>
      </c>
      <c r="N3801" s="4"/>
      <c r="O3801" s="4"/>
      <c r="P3801" s="4"/>
      <c r="Q3801" s="4"/>
      <c r="R3801" s="4"/>
      <c r="S3801" s="4"/>
      <c r="T3801" s="4"/>
      <c r="U3801" s="4"/>
      <c r="V3801" s="4"/>
      <c r="W3801" s="4"/>
      <c r="X3801" s="4"/>
      <c r="Y3801" s="4"/>
      <c r="Z3801" s="4"/>
      <c r="AA3801" s="4"/>
      <c r="AB3801" s="4"/>
      <c r="AC3801" s="4"/>
      <c r="AD3801" s="4"/>
      <c r="AE3801" s="4"/>
      <c r="AF3801" s="4"/>
      <c r="AG3801" s="4"/>
      <c r="AH3801" s="4"/>
      <c r="AI3801" s="4"/>
      <c r="AJ3801" s="4"/>
      <c r="AK3801" s="4"/>
      <c r="AL3801" s="4"/>
      <c r="AM3801" s="4"/>
      <c r="AN3801" s="4"/>
      <c r="AO3801" s="4"/>
      <c r="AP3801" s="4"/>
      <c r="AQ3801" s="4"/>
      <c r="AR3801" s="4"/>
      <c r="AS3801" s="4"/>
      <c r="AT3801" s="4"/>
      <c r="AU3801" s="4"/>
      <c r="AV3801" s="4"/>
      <c r="AW3801" s="4"/>
      <c r="AX3801" s="4"/>
      <c r="AY3801" s="4"/>
      <c r="AZ3801" s="4"/>
      <c r="BA3801" s="4"/>
      <c r="BB3801" s="4"/>
      <c r="BC3801" s="4"/>
      <c r="BD3801" s="4"/>
      <c r="BE3801" s="4"/>
      <c r="BF3801" s="4"/>
      <c r="BG3801" s="4"/>
      <c r="BH3801" s="4"/>
      <c r="BI3801" s="4"/>
      <c r="BJ3801" s="4"/>
      <c r="BK3801" s="4"/>
      <c r="BL3801" s="4"/>
      <c r="BM3801" s="4"/>
      <c r="BN3801" s="4"/>
      <c r="BO3801" s="4"/>
      <c r="BP3801" s="4"/>
      <c r="BQ3801" s="4"/>
      <c r="BR3801" s="4"/>
      <c r="BS3801" s="4"/>
      <c r="BT3801" s="4"/>
      <c r="BU3801" s="4"/>
      <c r="BV3801" s="4"/>
      <c r="BW3801" s="4"/>
      <c r="BZ3801" s="7"/>
      <c r="CF3801" s="7"/>
      <c r="CG3801" s="14"/>
      <c r="CH3801" s="7"/>
      <c r="CI3801" s="14"/>
      <c r="CJ3801" s="7"/>
      <c r="CK3801" s="14"/>
      <c r="CL3801" s="7"/>
      <c r="CM3801" s="14"/>
    </row>
    <row r="3802" spans="1:91" x14ac:dyDescent="0.3">
      <c r="A3802" s="10">
        <v>151</v>
      </c>
      <c r="B3802" s="36" t="s">
        <v>1058</v>
      </c>
      <c r="G3802" s="36" t="s">
        <v>9220</v>
      </c>
      <c r="K3802" s="7"/>
      <c r="L3802" s="7" t="s">
        <v>834</v>
      </c>
      <c r="M3802" s="7" t="s">
        <v>615</v>
      </c>
      <c r="N3802" s="4"/>
      <c r="O3802" s="4"/>
      <c r="P3802" s="4"/>
      <c r="Q3802" s="4"/>
      <c r="R3802" s="4"/>
      <c r="S3802" s="4"/>
      <c r="T3802" s="4"/>
      <c r="U3802" s="4"/>
      <c r="V3802" s="4"/>
      <c r="W3802" s="4"/>
      <c r="X3802" s="4"/>
      <c r="Y3802" s="4"/>
      <c r="Z3802" s="4"/>
      <c r="AA3802" s="4"/>
      <c r="AB3802" s="4"/>
      <c r="AC3802" s="4"/>
      <c r="AD3802" s="4"/>
      <c r="AE3802" s="4"/>
      <c r="AF3802" s="4"/>
      <c r="AG3802" s="4"/>
      <c r="AH3802" s="4"/>
      <c r="AI3802" s="4"/>
      <c r="AJ3802" s="4"/>
      <c r="AK3802" s="4"/>
      <c r="AL3802" s="4"/>
      <c r="AM3802" s="4"/>
      <c r="AN3802" s="4"/>
      <c r="AO3802" s="4"/>
      <c r="AP3802" s="4"/>
      <c r="AQ3802" s="4"/>
      <c r="AR3802" s="4"/>
      <c r="AS3802" s="4"/>
      <c r="AT3802" s="4"/>
      <c r="AU3802" s="4"/>
      <c r="AV3802" s="4"/>
      <c r="AW3802" s="4"/>
      <c r="AX3802" s="4"/>
      <c r="AY3802" s="4"/>
      <c r="AZ3802" s="4"/>
      <c r="BA3802" s="4"/>
      <c r="BB3802" s="4"/>
      <c r="BC3802" s="4"/>
      <c r="BD3802" s="4"/>
      <c r="BE3802" s="4"/>
      <c r="BF3802" s="4"/>
      <c r="BG3802" s="4"/>
      <c r="BH3802" s="4"/>
      <c r="BI3802" s="4"/>
      <c r="BJ3802" s="4"/>
      <c r="BK3802" s="4"/>
      <c r="BL3802" s="4"/>
      <c r="BM3802" s="4"/>
      <c r="BN3802" s="4"/>
      <c r="BO3802" s="4"/>
      <c r="BP3802" s="4"/>
      <c r="BQ3802" s="4"/>
      <c r="BR3802" s="4"/>
      <c r="BS3802" s="4"/>
      <c r="BT3802" s="4"/>
      <c r="BU3802" s="4"/>
      <c r="BV3802" s="4"/>
      <c r="BW3802" s="4"/>
      <c r="BZ3802" s="7"/>
      <c r="CF3802" s="7"/>
      <c r="CG3802" s="14"/>
      <c r="CH3802" s="7"/>
      <c r="CI3802" s="14"/>
      <c r="CJ3802" s="7"/>
      <c r="CK3802" s="14"/>
      <c r="CL3802" s="7"/>
      <c r="CM3802" s="14"/>
    </row>
    <row r="3803" spans="1:91" x14ac:dyDescent="0.3">
      <c r="A3803" s="10">
        <v>151</v>
      </c>
      <c r="B3803" s="36" t="s">
        <v>895</v>
      </c>
      <c r="G3803" s="36" t="s">
        <v>9221</v>
      </c>
      <c r="K3803" s="7"/>
      <c r="L3803" s="7" t="s">
        <v>834</v>
      </c>
      <c r="M3803" s="7" t="s">
        <v>615</v>
      </c>
      <c r="N3803" s="4"/>
      <c r="O3803" s="4"/>
      <c r="P3803" s="4"/>
      <c r="Q3803" s="4"/>
      <c r="R3803" s="4"/>
      <c r="S3803" s="4"/>
      <c r="T3803" s="4"/>
      <c r="U3803" s="4"/>
      <c r="V3803" s="4"/>
      <c r="W3803" s="4"/>
      <c r="X3803" s="4"/>
      <c r="Y3803" s="4"/>
      <c r="Z3803" s="4"/>
      <c r="AA3803" s="4"/>
      <c r="AB3803" s="4"/>
      <c r="AC3803" s="4"/>
      <c r="AD3803" s="4"/>
      <c r="AE3803" s="4"/>
      <c r="AF3803" s="4"/>
      <c r="AG3803" s="4"/>
      <c r="AH3803" s="4"/>
      <c r="AI3803" s="4"/>
      <c r="AJ3803" s="4"/>
      <c r="AK3803" s="4"/>
      <c r="AL3803" s="4"/>
      <c r="AM3803" s="4"/>
      <c r="AN3803" s="4"/>
      <c r="AO3803" s="4"/>
      <c r="AP3803" s="4"/>
      <c r="AQ3803" s="4"/>
      <c r="AR3803" s="4"/>
      <c r="AS3803" s="4"/>
      <c r="AT3803" s="4"/>
      <c r="AU3803" s="4"/>
      <c r="AV3803" s="4"/>
      <c r="AW3803" s="4"/>
      <c r="AX3803" s="4"/>
      <c r="AY3803" s="4"/>
      <c r="AZ3803" s="4"/>
      <c r="BA3803" s="4"/>
      <c r="BB3803" s="4"/>
      <c r="BC3803" s="4"/>
      <c r="BD3803" s="4"/>
      <c r="BE3803" s="4"/>
      <c r="BF3803" s="4"/>
      <c r="BG3803" s="4"/>
      <c r="BH3803" s="4"/>
      <c r="BI3803" s="4"/>
      <c r="BJ3803" s="4"/>
      <c r="BK3803" s="4"/>
      <c r="BL3803" s="4"/>
      <c r="BM3803" s="4"/>
      <c r="BN3803" s="4"/>
      <c r="BO3803" s="4"/>
      <c r="BP3803" s="4"/>
      <c r="BQ3803" s="4"/>
      <c r="BR3803" s="4"/>
      <c r="BS3803" s="4"/>
      <c r="BT3803" s="4"/>
      <c r="BU3803" s="4"/>
      <c r="BV3803" s="4"/>
      <c r="BW3803" s="4"/>
      <c r="BZ3803" s="7"/>
      <c r="CF3803" s="7"/>
      <c r="CG3803" s="14"/>
      <c r="CH3803" s="7"/>
      <c r="CI3803" s="14"/>
      <c r="CJ3803" s="7"/>
      <c r="CK3803" s="14"/>
      <c r="CL3803" s="7"/>
      <c r="CM3803" s="14"/>
    </row>
    <row r="3804" spans="1:91" x14ac:dyDescent="0.3">
      <c r="A3804" s="10">
        <v>151</v>
      </c>
      <c r="B3804" s="36" t="s">
        <v>852</v>
      </c>
      <c r="G3804" s="36" t="s">
        <v>9222</v>
      </c>
      <c r="K3804" s="7"/>
      <c r="L3804" s="7" t="s">
        <v>834</v>
      </c>
      <c r="M3804" s="7" t="s">
        <v>717</v>
      </c>
      <c r="N3804" s="4"/>
      <c r="O3804" s="4"/>
      <c r="P3804" s="4"/>
      <c r="Q3804" s="4"/>
      <c r="R3804" s="4"/>
      <c r="S3804" s="4"/>
      <c r="T3804" s="4"/>
      <c r="U3804" s="4"/>
      <c r="V3804" s="4"/>
      <c r="W3804" s="4"/>
      <c r="X3804" s="4"/>
      <c r="Y3804" s="4"/>
      <c r="Z3804" s="4"/>
      <c r="AA3804" s="4"/>
      <c r="AB3804" s="4"/>
      <c r="AC3804" s="4"/>
      <c r="AD3804" s="4"/>
      <c r="AE3804" s="4"/>
      <c r="AF3804" s="4"/>
      <c r="AG3804" s="4"/>
      <c r="AH3804" s="4"/>
      <c r="AI3804" s="4"/>
      <c r="AJ3804" s="4"/>
      <c r="AK3804" s="4"/>
      <c r="AL3804" s="4"/>
      <c r="AM3804" s="4"/>
      <c r="AN3804" s="4"/>
      <c r="AO3804" s="4"/>
      <c r="AP3804" s="4"/>
      <c r="AQ3804" s="4"/>
      <c r="AR3804" s="4"/>
      <c r="AS3804" s="4"/>
      <c r="AT3804" s="4"/>
      <c r="AU3804" s="4"/>
      <c r="AV3804" s="4"/>
      <c r="AW3804" s="4"/>
      <c r="AX3804" s="4"/>
      <c r="AY3804" s="4"/>
      <c r="AZ3804" s="4"/>
      <c r="BA3804" s="4"/>
      <c r="BB3804" s="4"/>
      <c r="BC3804" s="4"/>
      <c r="BD3804" s="4"/>
      <c r="BE3804" s="4"/>
      <c r="BF3804" s="4"/>
      <c r="BG3804" s="4"/>
      <c r="BH3804" s="4"/>
      <c r="BI3804" s="4"/>
      <c r="BJ3804" s="4"/>
      <c r="BK3804" s="4"/>
      <c r="BL3804" s="4"/>
      <c r="BM3804" s="4"/>
      <c r="BN3804" s="4"/>
      <c r="BO3804" s="4"/>
      <c r="BP3804" s="4"/>
      <c r="BQ3804" s="4"/>
      <c r="BR3804" s="4"/>
      <c r="BS3804" s="4"/>
      <c r="BT3804" s="4"/>
      <c r="BU3804" s="4"/>
      <c r="BV3804" s="4"/>
      <c r="BW3804" s="4"/>
      <c r="BZ3804" s="7"/>
      <c r="CF3804" s="7"/>
      <c r="CG3804" s="14"/>
      <c r="CH3804" s="7"/>
      <c r="CI3804" s="14"/>
      <c r="CJ3804" s="7"/>
      <c r="CK3804" s="14"/>
      <c r="CL3804" s="7"/>
      <c r="CM3804" s="14"/>
    </row>
    <row r="3805" spans="1:91" x14ac:dyDescent="0.3">
      <c r="A3805" s="10">
        <v>151</v>
      </c>
      <c r="B3805" s="36" t="s">
        <v>900</v>
      </c>
      <c r="G3805" s="36" t="s">
        <v>9223</v>
      </c>
      <c r="K3805" s="7"/>
      <c r="L3805" s="7" t="s">
        <v>834</v>
      </c>
      <c r="M3805" s="7" t="s">
        <v>684</v>
      </c>
      <c r="N3805" s="4"/>
      <c r="O3805" s="4"/>
      <c r="P3805" s="4"/>
      <c r="Q3805" s="4"/>
      <c r="R3805" s="4"/>
      <c r="S3805" s="4"/>
      <c r="T3805" s="4"/>
      <c r="U3805" s="4"/>
      <c r="V3805" s="4"/>
      <c r="W3805" s="4"/>
      <c r="X3805" s="4"/>
      <c r="Y3805" s="4"/>
      <c r="Z3805" s="4"/>
      <c r="AA3805" s="4"/>
      <c r="AB3805" s="4"/>
      <c r="AC3805" s="4"/>
      <c r="AD3805" s="4"/>
      <c r="AE3805" s="4"/>
      <c r="AF3805" s="4"/>
      <c r="AG3805" s="4"/>
      <c r="AH3805" s="4"/>
      <c r="AI3805" s="4"/>
      <c r="AJ3805" s="4"/>
      <c r="AK3805" s="4"/>
      <c r="AL3805" s="4"/>
      <c r="AM3805" s="4"/>
      <c r="AN3805" s="4"/>
      <c r="AO3805" s="4"/>
      <c r="AP3805" s="4"/>
      <c r="AQ3805" s="4"/>
      <c r="AR3805" s="4"/>
      <c r="AS3805" s="4"/>
      <c r="AT3805" s="4"/>
      <c r="AU3805" s="4"/>
      <c r="AV3805" s="4"/>
      <c r="AW3805" s="4"/>
      <c r="AX3805" s="4"/>
      <c r="AY3805" s="4"/>
      <c r="AZ3805" s="4"/>
      <c r="BA3805" s="4"/>
      <c r="BB3805" s="4"/>
      <c r="BC3805" s="4"/>
      <c r="BD3805" s="4"/>
      <c r="BE3805" s="4"/>
      <c r="BF3805" s="4"/>
      <c r="BG3805" s="4"/>
      <c r="BH3805" s="4"/>
      <c r="BI3805" s="4"/>
      <c r="BJ3805" s="4"/>
      <c r="BK3805" s="4"/>
      <c r="BL3805" s="4"/>
      <c r="BM3805" s="4"/>
      <c r="BN3805" s="4"/>
      <c r="BO3805" s="4"/>
      <c r="BP3805" s="4"/>
      <c r="BQ3805" s="4"/>
      <c r="BR3805" s="4"/>
      <c r="BS3805" s="4"/>
      <c r="BT3805" s="4"/>
      <c r="BU3805" s="4"/>
      <c r="BV3805" s="4"/>
      <c r="BW3805" s="4"/>
      <c r="BZ3805" s="7"/>
      <c r="CF3805" s="7"/>
      <c r="CG3805" s="14"/>
      <c r="CH3805" s="7"/>
      <c r="CI3805" s="14"/>
      <c r="CJ3805" s="7"/>
      <c r="CK3805" s="14"/>
      <c r="CL3805" s="7"/>
      <c r="CM3805" s="14"/>
    </row>
    <row r="3806" spans="1:91" x14ac:dyDescent="0.3">
      <c r="A3806" s="10">
        <v>151</v>
      </c>
      <c r="B3806" s="36" t="s">
        <v>900</v>
      </c>
      <c r="G3806" s="36" t="s">
        <v>9224</v>
      </c>
      <c r="K3806" s="7"/>
      <c r="L3806" s="7" t="s">
        <v>834</v>
      </c>
      <c r="M3806" s="7" t="s">
        <v>684</v>
      </c>
      <c r="N3806" s="4"/>
      <c r="O3806" s="4"/>
      <c r="P3806" s="4"/>
      <c r="Q3806" s="4"/>
      <c r="R3806" s="4"/>
      <c r="S3806" s="4"/>
      <c r="T3806" s="4"/>
      <c r="U3806" s="4"/>
      <c r="V3806" s="4"/>
      <c r="W3806" s="4"/>
      <c r="X3806" s="4"/>
      <c r="Y3806" s="4"/>
      <c r="Z3806" s="4"/>
      <c r="AA3806" s="4"/>
      <c r="AB3806" s="4"/>
      <c r="AC3806" s="4"/>
      <c r="AD3806" s="4"/>
      <c r="AE3806" s="4"/>
      <c r="AF3806" s="4"/>
      <c r="AG3806" s="4"/>
      <c r="AH3806" s="4"/>
      <c r="AI3806" s="4"/>
      <c r="AJ3806" s="4"/>
      <c r="AK3806" s="4"/>
      <c r="AL3806" s="4"/>
      <c r="AM3806" s="4"/>
      <c r="AN3806" s="4"/>
      <c r="AO3806" s="4"/>
      <c r="AP3806" s="4"/>
      <c r="AQ3806" s="4"/>
      <c r="AR3806" s="4"/>
      <c r="AS3806" s="4"/>
      <c r="AT3806" s="4"/>
      <c r="AU3806" s="4"/>
      <c r="AV3806" s="4"/>
      <c r="AW3806" s="4"/>
      <c r="AX3806" s="4"/>
      <c r="AY3806" s="4"/>
      <c r="AZ3806" s="4"/>
      <c r="BA3806" s="4"/>
      <c r="BB3806" s="4"/>
      <c r="BC3806" s="4"/>
      <c r="BD3806" s="4"/>
      <c r="BE3806" s="4"/>
      <c r="BF3806" s="4"/>
      <c r="BG3806" s="4"/>
      <c r="BH3806" s="4"/>
      <c r="BI3806" s="4"/>
      <c r="BJ3806" s="4"/>
      <c r="BK3806" s="4"/>
      <c r="BL3806" s="4"/>
      <c r="BM3806" s="4"/>
      <c r="BN3806" s="4"/>
      <c r="BO3806" s="4"/>
      <c r="BP3806" s="4"/>
      <c r="BQ3806" s="4"/>
      <c r="BR3806" s="4"/>
      <c r="BS3806" s="4"/>
      <c r="BT3806" s="4"/>
      <c r="BU3806" s="4"/>
      <c r="BV3806" s="4"/>
      <c r="BW3806" s="4"/>
      <c r="BZ3806" s="7"/>
      <c r="CF3806" s="7"/>
      <c r="CG3806" s="14"/>
      <c r="CH3806" s="7"/>
      <c r="CI3806" s="14"/>
      <c r="CJ3806" s="7"/>
      <c r="CK3806" s="14"/>
      <c r="CL3806" s="7"/>
      <c r="CM3806" s="14"/>
    </row>
    <row r="3807" spans="1:91" x14ac:dyDescent="0.3">
      <c r="A3807" s="10">
        <v>151</v>
      </c>
      <c r="B3807" s="36" t="s">
        <v>900</v>
      </c>
      <c r="G3807" s="36" t="s">
        <v>9225</v>
      </c>
      <c r="K3807" s="7"/>
      <c r="L3807" s="7" t="s">
        <v>834</v>
      </c>
      <c r="M3807" s="7" t="s">
        <v>684</v>
      </c>
      <c r="N3807" s="4"/>
      <c r="O3807" s="4"/>
      <c r="P3807" s="4"/>
      <c r="Q3807" s="4"/>
      <c r="R3807" s="4"/>
      <c r="S3807" s="4"/>
      <c r="T3807" s="4"/>
      <c r="U3807" s="4"/>
      <c r="V3807" s="4"/>
      <c r="W3807" s="4"/>
      <c r="X3807" s="4"/>
      <c r="Y3807" s="4"/>
      <c r="Z3807" s="4"/>
      <c r="AA3807" s="4"/>
      <c r="AB3807" s="4"/>
      <c r="AC3807" s="4"/>
      <c r="AD3807" s="4"/>
      <c r="AE3807" s="4"/>
      <c r="AF3807" s="4"/>
      <c r="AG3807" s="4"/>
      <c r="AH3807" s="4"/>
      <c r="AI3807" s="4"/>
      <c r="AJ3807" s="4"/>
      <c r="AK3807" s="4"/>
      <c r="AL3807" s="4"/>
      <c r="AM3807" s="4"/>
      <c r="AN3807" s="4"/>
      <c r="AO3807" s="4"/>
      <c r="AP3807" s="4"/>
      <c r="AQ3807" s="4"/>
      <c r="AR3807" s="4"/>
      <c r="AS3807" s="4"/>
      <c r="AT3807" s="4"/>
      <c r="AU3807" s="4"/>
      <c r="AV3807" s="4"/>
      <c r="AW3807" s="4"/>
      <c r="AX3807" s="4"/>
      <c r="AY3807" s="4"/>
      <c r="AZ3807" s="4"/>
      <c r="BA3807" s="4"/>
      <c r="BB3807" s="4"/>
      <c r="BC3807" s="4"/>
      <c r="BD3807" s="4"/>
      <c r="BE3807" s="4"/>
      <c r="BF3807" s="4"/>
      <c r="BG3807" s="4"/>
      <c r="BH3807" s="4"/>
      <c r="BI3807" s="4"/>
      <c r="BJ3807" s="4"/>
      <c r="BK3807" s="4"/>
      <c r="BL3807" s="4"/>
      <c r="BM3807" s="4"/>
      <c r="BN3807" s="4"/>
      <c r="BO3807" s="4"/>
      <c r="BP3807" s="4"/>
      <c r="BQ3807" s="4"/>
      <c r="BR3807" s="4"/>
      <c r="BS3807" s="4"/>
      <c r="BT3807" s="4"/>
      <c r="BU3807" s="4"/>
      <c r="BV3807" s="4"/>
      <c r="BW3807" s="4"/>
      <c r="BZ3807" s="7"/>
      <c r="CF3807" s="7"/>
      <c r="CG3807" s="14"/>
      <c r="CH3807" s="7"/>
      <c r="CI3807" s="14"/>
      <c r="CJ3807" s="7"/>
      <c r="CK3807" s="14"/>
      <c r="CL3807" s="7"/>
      <c r="CM3807" s="14"/>
    </row>
    <row r="3808" spans="1:91" x14ac:dyDescent="0.3">
      <c r="A3808" s="10">
        <v>151</v>
      </c>
      <c r="B3808" s="36" t="s">
        <v>6463</v>
      </c>
      <c r="G3808" s="36" t="s">
        <v>9226</v>
      </c>
      <c r="K3808" s="7"/>
      <c r="L3808" s="7" t="s">
        <v>834</v>
      </c>
      <c r="M3808" s="7" t="s">
        <v>696</v>
      </c>
      <c r="N3808" s="4"/>
      <c r="O3808" s="4"/>
      <c r="P3808" s="4"/>
      <c r="Q3808" s="4"/>
      <c r="R3808" s="4"/>
      <c r="S3808" s="4"/>
      <c r="T3808" s="4"/>
      <c r="U3808" s="4"/>
      <c r="V3808" s="4"/>
      <c r="W3808" s="4"/>
      <c r="X3808" s="4"/>
      <c r="Y3808" s="4"/>
      <c r="Z3808" s="4"/>
      <c r="AA3808" s="4"/>
      <c r="AB3808" s="4"/>
      <c r="AC3808" s="4"/>
      <c r="AD3808" s="4"/>
      <c r="AE3808" s="4"/>
      <c r="AF3808" s="4"/>
      <c r="AG3808" s="4"/>
      <c r="AH3808" s="4"/>
      <c r="AI3808" s="4"/>
      <c r="AJ3808" s="4"/>
      <c r="AK3808" s="4"/>
      <c r="AL3808" s="4"/>
      <c r="AM3808" s="4"/>
      <c r="AN3808" s="4"/>
      <c r="AO3808" s="4"/>
      <c r="AP3808" s="4"/>
      <c r="AQ3808" s="4"/>
      <c r="AR3808" s="4"/>
      <c r="AS3808" s="4"/>
      <c r="AT3808" s="4"/>
      <c r="AU3808" s="4"/>
      <c r="AV3808" s="4"/>
      <c r="AW3808" s="4"/>
      <c r="AX3808" s="4"/>
      <c r="AY3808" s="4"/>
      <c r="AZ3808" s="4"/>
      <c r="BA3808" s="4"/>
      <c r="BB3808" s="4"/>
      <c r="BC3808" s="4"/>
      <c r="BD3808" s="4"/>
      <c r="BE3808" s="4"/>
      <c r="BF3808" s="4"/>
      <c r="BG3808" s="4"/>
      <c r="BH3808" s="4"/>
      <c r="BI3808" s="4"/>
      <c r="BJ3808" s="4"/>
      <c r="BK3808" s="4"/>
      <c r="BL3808" s="4"/>
      <c r="BM3808" s="4"/>
      <c r="BN3808" s="4"/>
      <c r="BO3808" s="4"/>
      <c r="BP3808" s="4"/>
      <c r="BQ3808" s="4"/>
      <c r="BR3808" s="4"/>
      <c r="BS3808" s="4"/>
      <c r="BT3808" s="4"/>
      <c r="BU3808" s="4"/>
      <c r="BV3808" s="4"/>
      <c r="BW3808" s="4"/>
      <c r="BZ3808" s="7"/>
      <c r="CF3808" s="7"/>
      <c r="CG3808" s="14"/>
      <c r="CH3808" s="7"/>
      <c r="CI3808" s="14"/>
      <c r="CJ3808" s="7"/>
      <c r="CK3808" s="14"/>
      <c r="CL3808" s="7"/>
      <c r="CM3808" s="14"/>
    </row>
    <row r="3809" spans="1:91" x14ac:dyDescent="0.3">
      <c r="A3809" s="10">
        <v>151</v>
      </c>
      <c r="B3809" s="36" t="s">
        <v>1028</v>
      </c>
      <c r="G3809" s="36" t="s">
        <v>9227</v>
      </c>
      <c r="K3809" s="7"/>
      <c r="L3809" s="7" t="s">
        <v>834</v>
      </c>
      <c r="M3809" s="7" t="s">
        <v>615</v>
      </c>
      <c r="N3809" s="4"/>
      <c r="O3809" s="4"/>
      <c r="P3809" s="4"/>
      <c r="Q3809" s="4"/>
      <c r="R3809" s="4"/>
      <c r="S3809" s="4"/>
      <c r="T3809" s="4"/>
      <c r="U3809" s="4"/>
      <c r="V3809" s="4"/>
      <c r="W3809" s="4"/>
      <c r="X3809" s="4"/>
      <c r="Y3809" s="4"/>
      <c r="Z3809" s="4"/>
      <c r="AA3809" s="4"/>
      <c r="AB3809" s="4"/>
      <c r="AC3809" s="4"/>
      <c r="AD3809" s="4"/>
      <c r="AE3809" s="4"/>
      <c r="AF3809" s="4"/>
      <c r="AG3809" s="4"/>
      <c r="AH3809" s="4"/>
      <c r="AI3809" s="4"/>
      <c r="AJ3809" s="4"/>
      <c r="AK3809" s="4"/>
      <c r="AL3809" s="4"/>
      <c r="AM3809" s="4"/>
      <c r="AN3809" s="4"/>
      <c r="AO3809" s="4"/>
      <c r="AP3809" s="4"/>
      <c r="AQ3809" s="4"/>
      <c r="AR3809" s="4"/>
      <c r="AS3809" s="4"/>
      <c r="AT3809" s="4"/>
      <c r="AU3809" s="4"/>
      <c r="AV3809" s="4"/>
      <c r="AW3809" s="4"/>
      <c r="AX3809" s="4"/>
      <c r="AY3809" s="4"/>
      <c r="AZ3809" s="4"/>
      <c r="BA3809" s="4"/>
      <c r="BB3809" s="4"/>
      <c r="BC3809" s="4"/>
      <c r="BD3809" s="4"/>
      <c r="BE3809" s="4"/>
      <c r="BF3809" s="4"/>
      <c r="BG3809" s="4"/>
      <c r="BH3809" s="4"/>
      <c r="BI3809" s="4"/>
      <c r="BJ3809" s="4"/>
      <c r="BK3809" s="4"/>
      <c r="BL3809" s="4"/>
      <c r="BM3809" s="4"/>
      <c r="BN3809" s="4"/>
      <c r="BO3809" s="4"/>
      <c r="BP3809" s="4"/>
      <c r="BQ3809" s="4"/>
      <c r="BR3809" s="4"/>
      <c r="BS3809" s="4"/>
      <c r="BT3809" s="4"/>
      <c r="BU3809" s="4"/>
      <c r="BV3809" s="4"/>
      <c r="BW3809" s="4"/>
      <c r="BZ3809" s="7"/>
      <c r="CF3809" s="7"/>
      <c r="CG3809" s="14"/>
      <c r="CH3809" s="7"/>
      <c r="CI3809" s="14"/>
      <c r="CJ3809" s="7"/>
      <c r="CK3809" s="14"/>
      <c r="CL3809" s="7"/>
      <c r="CM3809" s="14"/>
    </row>
    <row r="3810" spans="1:91" x14ac:dyDescent="0.3">
      <c r="A3810" s="10">
        <v>151</v>
      </c>
      <c r="B3810" s="36" t="s">
        <v>1025</v>
      </c>
      <c r="G3810" s="36" t="s">
        <v>9228</v>
      </c>
      <c r="K3810" s="7"/>
      <c r="L3810" s="7" t="s">
        <v>834</v>
      </c>
      <c r="M3810" s="7" t="s">
        <v>615</v>
      </c>
      <c r="N3810" s="4"/>
      <c r="O3810" s="4"/>
      <c r="P3810" s="4"/>
      <c r="Q3810" s="4"/>
      <c r="R3810" s="4"/>
      <c r="S3810" s="4"/>
      <c r="T3810" s="4"/>
      <c r="U3810" s="4"/>
      <c r="V3810" s="4"/>
      <c r="W3810" s="4"/>
      <c r="X3810" s="4"/>
      <c r="Y3810" s="4"/>
      <c r="Z3810" s="4"/>
      <c r="AA3810" s="4"/>
      <c r="AB3810" s="4"/>
      <c r="AC3810" s="4"/>
      <c r="AD3810" s="4"/>
      <c r="AE3810" s="4"/>
      <c r="AF3810" s="4"/>
      <c r="AG3810" s="4"/>
      <c r="AH3810" s="4"/>
      <c r="AI3810" s="4"/>
      <c r="AJ3810" s="4"/>
      <c r="AK3810" s="4"/>
      <c r="AL3810" s="4"/>
      <c r="AM3810" s="4"/>
      <c r="AN3810" s="4"/>
      <c r="AO3810" s="4"/>
      <c r="AP3810" s="4"/>
      <c r="AQ3810" s="4"/>
      <c r="AR3810" s="4"/>
      <c r="AS3810" s="4"/>
      <c r="AT3810" s="4"/>
      <c r="AU3810" s="4"/>
      <c r="AV3810" s="4"/>
      <c r="AW3810" s="4"/>
      <c r="AX3810" s="4"/>
      <c r="AY3810" s="4"/>
      <c r="AZ3810" s="4"/>
      <c r="BA3810" s="4"/>
      <c r="BB3810" s="4"/>
      <c r="BC3810" s="4"/>
      <c r="BD3810" s="4"/>
      <c r="BE3810" s="4"/>
      <c r="BF3810" s="4"/>
      <c r="BG3810" s="4"/>
      <c r="BH3810" s="4"/>
      <c r="BI3810" s="4"/>
      <c r="BJ3810" s="4"/>
      <c r="BK3810" s="4"/>
      <c r="BL3810" s="4"/>
      <c r="BM3810" s="4"/>
      <c r="BN3810" s="4"/>
      <c r="BO3810" s="4"/>
      <c r="BP3810" s="4"/>
      <c r="BQ3810" s="4"/>
      <c r="BR3810" s="4"/>
      <c r="BS3810" s="4"/>
      <c r="BT3810" s="4"/>
      <c r="BU3810" s="4"/>
      <c r="BV3810" s="4"/>
      <c r="BW3810" s="4"/>
      <c r="BZ3810" s="7"/>
      <c r="CF3810" s="7"/>
      <c r="CG3810" s="14"/>
      <c r="CH3810" s="7"/>
      <c r="CI3810" s="14"/>
      <c r="CJ3810" s="7"/>
      <c r="CK3810" s="14"/>
      <c r="CL3810" s="7"/>
      <c r="CM3810" s="14"/>
    </row>
    <row r="3811" spans="1:91" x14ac:dyDescent="0.3">
      <c r="A3811" s="10">
        <v>151</v>
      </c>
      <c r="B3811" s="36" t="s">
        <v>1028</v>
      </c>
      <c r="G3811" s="36" t="s">
        <v>9229</v>
      </c>
      <c r="K3811" s="7"/>
      <c r="L3811" s="7" t="s">
        <v>834</v>
      </c>
      <c r="M3811" s="7" t="s">
        <v>618</v>
      </c>
      <c r="N3811" s="4"/>
      <c r="O3811" s="4"/>
      <c r="P3811" s="4"/>
      <c r="Q3811" s="4"/>
      <c r="R3811" s="4"/>
      <c r="S3811" s="4"/>
      <c r="T3811" s="4"/>
      <c r="U3811" s="4"/>
      <c r="V3811" s="4"/>
      <c r="W3811" s="4"/>
      <c r="X3811" s="4"/>
      <c r="Y3811" s="4"/>
      <c r="Z3811" s="4"/>
      <c r="AA3811" s="4"/>
      <c r="AB3811" s="4"/>
      <c r="AC3811" s="4"/>
      <c r="AD3811" s="4"/>
      <c r="AE3811" s="4"/>
      <c r="AF3811" s="4"/>
      <c r="AG3811" s="4"/>
      <c r="AH3811" s="4"/>
      <c r="AI3811" s="4"/>
      <c r="AJ3811" s="4"/>
      <c r="AK3811" s="4"/>
      <c r="AL3811" s="4"/>
      <c r="AM3811" s="4"/>
      <c r="AN3811" s="4"/>
      <c r="AO3811" s="4"/>
      <c r="AP3811" s="4"/>
      <c r="AQ3811" s="4"/>
      <c r="AR3811" s="4"/>
      <c r="AS3811" s="4"/>
      <c r="AT3811" s="4"/>
      <c r="AU3811" s="4"/>
      <c r="AV3811" s="4"/>
      <c r="AW3811" s="4"/>
      <c r="AX3811" s="4"/>
      <c r="AY3811" s="4"/>
      <c r="AZ3811" s="4"/>
      <c r="BA3811" s="4"/>
      <c r="BB3811" s="4"/>
      <c r="BC3811" s="4"/>
      <c r="BD3811" s="4"/>
      <c r="BE3811" s="4"/>
      <c r="BF3811" s="4"/>
      <c r="BG3811" s="4"/>
      <c r="BH3811" s="4"/>
      <c r="BI3811" s="4"/>
      <c r="BJ3811" s="4"/>
      <c r="BK3811" s="4"/>
      <c r="BL3811" s="4"/>
      <c r="BM3811" s="4"/>
      <c r="BN3811" s="4"/>
      <c r="BO3811" s="4"/>
      <c r="BP3811" s="4"/>
      <c r="BQ3811" s="4"/>
      <c r="BR3811" s="4"/>
      <c r="BS3811" s="4"/>
      <c r="BT3811" s="4"/>
      <c r="BU3811" s="4"/>
      <c r="BV3811" s="4"/>
      <c r="BW3811" s="4"/>
      <c r="BZ3811" s="7"/>
      <c r="CF3811" s="7"/>
      <c r="CG3811" s="14"/>
      <c r="CH3811" s="7"/>
      <c r="CI3811" s="14"/>
      <c r="CJ3811" s="7"/>
      <c r="CK3811" s="14"/>
      <c r="CL3811" s="7"/>
      <c r="CM3811" s="14"/>
    </row>
    <row r="3812" spans="1:91" x14ac:dyDescent="0.3">
      <c r="A3812" s="10">
        <v>151</v>
      </c>
      <c r="B3812" s="36" t="s">
        <v>891</v>
      </c>
      <c r="G3812" s="36" t="s">
        <v>9230</v>
      </c>
      <c r="K3812" s="7"/>
      <c r="L3812" s="7" t="s">
        <v>834</v>
      </c>
      <c r="M3812" s="7" t="s">
        <v>765</v>
      </c>
      <c r="N3812" s="4"/>
      <c r="O3812" s="4"/>
      <c r="P3812" s="4"/>
      <c r="Q3812" s="4"/>
      <c r="R3812" s="4"/>
      <c r="S3812" s="4"/>
      <c r="T3812" s="4"/>
      <c r="U3812" s="4"/>
      <c r="V3812" s="4"/>
      <c r="W3812" s="4"/>
      <c r="X3812" s="4"/>
      <c r="Y3812" s="4"/>
      <c r="Z3812" s="4"/>
      <c r="AA3812" s="4"/>
      <c r="AB3812" s="4"/>
      <c r="AC3812" s="4"/>
      <c r="AD3812" s="4"/>
      <c r="AE3812" s="4"/>
      <c r="AF3812" s="4"/>
      <c r="AG3812" s="4"/>
      <c r="AH3812" s="4"/>
      <c r="AI3812" s="4"/>
      <c r="AJ3812" s="4"/>
      <c r="AK3812" s="4"/>
      <c r="AL3812" s="4"/>
      <c r="AM3812" s="4"/>
      <c r="AN3812" s="4"/>
      <c r="AO3812" s="4"/>
      <c r="AP3812" s="4"/>
      <c r="AQ3812" s="4"/>
      <c r="AR3812" s="4"/>
      <c r="AS3812" s="4"/>
      <c r="AT3812" s="4"/>
      <c r="AU3812" s="4"/>
      <c r="AV3812" s="4"/>
      <c r="AW3812" s="4"/>
      <c r="AX3812" s="4"/>
      <c r="AY3812" s="4"/>
      <c r="AZ3812" s="4"/>
      <c r="BA3812" s="4"/>
      <c r="BB3812" s="4"/>
      <c r="BC3812" s="4"/>
      <c r="BD3812" s="4"/>
      <c r="BE3812" s="4"/>
      <c r="BF3812" s="4"/>
      <c r="BG3812" s="4"/>
      <c r="BH3812" s="4"/>
      <c r="BI3812" s="4"/>
      <c r="BJ3812" s="4"/>
      <c r="BK3812" s="4"/>
      <c r="BL3812" s="4"/>
      <c r="BM3812" s="4"/>
      <c r="BN3812" s="4"/>
      <c r="BO3812" s="4"/>
      <c r="BP3812" s="4"/>
      <c r="BQ3812" s="4"/>
      <c r="BR3812" s="4"/>
      <c r="BS3812" s="4"/>
      <c r="BT3812" s="4"/>
      <c r="BU3812" s="4"/>
      <c r="BV3812" s="4"/>
      <c r="BW3812" s="4"/>
      <c r="BZ3812" s="7"/>
      <c r="CF3812" s="7"/>
      <c r="CG3812" s="14"/>
      <c r="CH3812" s="7"/>
      <c r="CI3812" s="14"/>
      <c r="CJ3812" s="7"/>
      <c r="CK3812" s="14"/>
      <c r="CL3812" s="7"/>
      <c r="CM3812" s="14"/>
    </row>
    <row r="3813" spans="1:91" x14ac:dyDescent="0.3">
      <c r="A3813" s="10">
        <v>151</v>
      </c>
      <c r="B3813" s="36" t="s">
        <v>900</v>
      </c>
      <c r="G3813" s="36" t="s">
        <v>9231</v>
      </c>
      <c r="K3813" s="7"/>
      <c r="L3813" s="7" t="s">
        <v>834</v>
      </c>
      <c r="M3813" s="7" t="s">
        <v>684</v>
      </c>
      <c r="N3813" s="4"/>
      <c r="O3813" s="4"/>
      <c r="P3813" s="4"/>
      <c r="Q3813" s="4"/>
      <c r="R3813" s="4"/>
      <c r="S3813" s="4"/>
      <c r="T3813" s="4"/>
      <c r="U3813" s="4"/>
      <c r="V3813" s="4"/>
      <c r="W3813" s="4"/>
      <c r="X3813" s="4"/>
      <c r="Y3813" s="4"/>
      <c r="Z3813" s="4"/>
      <c r="AA3813" s="4"/>
      <c r="AB3813" s="4"/>
      <c r="AC3813" s="4"/>
      <c r="AD3813" s="4"/>
      <c r="AE3813" s="4"/>
      <c r="AF3813" s="4"/>
      <c r="AG3813" s="4"/>
      <c r="AH3813" s="4"/>
      <c r="AI3813" s="4"/>
      <c r="AJ3813" s="4"/>
      <c r="AK3813" s="4"/>
      <c r="AL3813" s="4"/>
      <c r="AM3813" s="4"/>
      <c r="AN3813" s="4"/>
      <c r="AO3813" s="4"/>
      <c r="AP3813" s="4"/>
      <c r="AQ3813" s="4"/>
      <c r="AR3813" s="4"/>
      <c r="AS3813" s="4"/>
      <c r="AT3813" s="4"/>
      <c r="AU3813" s="4"/>
      <c r="AV3813" s="4"/>
      <c r="AW3813" s="4"/>
      <c r="AX3813" s="4"/>
      <c r="AY3813" s="4"/>
      <c r="AZ3813" s="4"/>
      <c r="BA3813" s="4"/>
      <c r="BB3813" s="4"/>
      <c r="BC3813" s="4"/>
      <c r="BD3813" s="4"/>
      <c r="BE3813" s="4"/>
      <c r="BF3813" s="4"/>
      <c r="BG3813" s="4"/>
      <c r="BH3813" s="4"/>
      <c r="BI3813" s="4"/>
      <c r="BJ3813" s="4"/>
      <c r="BK3813" s="4"/>
      <c r="BL3813" s="4"/>
      <c r="BM3813" s="4"/>
      <c r="BN3813" s="4"/>
      <c r="BO3813" s="4"/>
      <c r="BP3813" s="4"/>
      <c r="BQ3813" s="4"/>
      <c r="BR3813" s="4"/>
      <c r="BS3813" s="4"/>
      <c r="BT3813" s="4"/>
      <c r="BU3813" s="4"/>
      <c r="BV3813" s="4"/>
      <c r="BW3813" s="4"/>
      <c r="BZ3813" s="7"/>
      <c r="CF3813" s="7"/>
      <c r="CG3813" s="14"/>
      <c r="CH3813" s="7"/>
      <c r="CI3813" s="14"/>
      <c r="CJ3813" s="7"/>
      <c r="CK3813" s="14"/>
      <c r="CL3813" s="7"/>
      <c r="CM3813" s="14"/>
    </row>
    <row r="3814" spans="1:91" x14ac:dyDescent="0.3">
      <c r="A3814" s="10">
        <v>151</v>
      </c>
      <c r="B3814" s="36" t="s">
        <v>848</v>
      </c>
      <c r="E3814" t="s">
        <v>953</v>
      </c>
      <c r="G3814" s="36" t="s">
        <v>9232</v>
      </c>
      <c r="K3814" s="7"/>
      <c r="L3814" s="7" t="s">
        <v>834</v>
      </c>
      <c r="M3814" s="7" t="s">
        <v>603</v>
      </c>
      <c r="N3814" s="4"/>
      <c r="O3814" s="4"/>
      <c r="P3814" s="4"/>
      <c r="Q3814" s="4"/>
      <c r="R3814" s="4"/>
      <c r="S3814" s="4"/>
      <c r="T3814" s="4"/>
      <c r="U3814" s="4"/>
      <c r="V3814" s="4"/>
      <c r="W3814" s="4"/>
      <c r="X3814" s="4"/>
      <c r="Y3814" s="4"/>
      <c r="Z3814" s="4"/>
      <c r="AA3814" s="4"/>
      <c r="AB3814" s="4"/>
      <c r="AC3814" s="4"/>
      <c r="AD3814" s="4"/>
      <c r="AE3814" s="4"/>
      <c r="AF3814" s="4"/>
      <c r="AG3814" s="4"/>
      <c r="AH3814" s="4"/>
      <c r="AI3814" s="4"/>
      <c r="AJ3814" s="4"/>
      <c r="AK3814" s="4"/>
      <c r="AL3814" s="4"/>
      <c r="AM3814" s="4"/>
      <c r="AN3814" s="4"/>
      <c r="AO3814" s="4"/>
      <c r="AP3814" s="4"/>
      <c r="AQ3814" s="4"/>
      <c r="AR3814" s="4"/>
      <c r="AS3814" s="4"/>
      <c r="AT3814" s="4"/>
      <c r="AU3814" s="4"/>
      <c r="AV3814" s="4"/>
      <c r="AW3814" s="4"/>
      <c r="AX3814" s="4"/>
      <c r="AY3814" s="4"/>
      <c r="AZ3814" s="4"/>
      <c r="BA3814" s="4"/>
      <c r="BB3814" s="4"/>
      <c r="BC3814" s="4"/>
      <c r="BD3814" s="4"/>
      <c r="BE3814" s="4"/>
      <c r="BF3814" s="4"/>
      <c r="BG3814" s="4"/>
      <c r="BH3814" s="4"/>
      <c r="BI3814" s="4"/>
      <c r="BJ3814" s="4"/>
      <c r="BK3814" s="4"/>
      <c r="BL3814" s="4"/>
      <c r="BM3814" s="4"/>
      <c r="BN3814" s="4"/>
      <c r="BO3814" s="4"/>
      <c r="BP3814" s="4"/>
      <c r="BQ3814" s="4"/>
      <c r="BR3814" s="4"/>
      <c r="BS3814" s="4"/>
      <c r="BT3814" s="4"/>
      <c r="BU3814" s="4"/>
      <c r="BV3814" s="4"/>
      <c r="BW3814" s="4"/>
      <c r="BZ3814" s="7"/>
      <c r="CF3814" s="7"/>
      <c r="CG3814" s="14"/>
      <c r="CH3814" s="7"/>
      <c r="CI3814" s="14"/>
      <c r="CJ3814" s="7"/>
      <c r="CK3814" s="14"/>
      <c r="CL3814" s="7"/>
      <c r="CM3814" s="14"/>
    </row>
    <row r="3815" spans="1:91" x14ac:dyDescent="0.3">
      <c r="A3815" s="10">
        <v>151</v>
      </c>
      <c r="B3815" s="36" t="s">
        <v>848</v>
      </c>
      <c r="E3815" t="s">
        <v>953</v>
      </c>
      <c r="G3815" s="36" t="s">
        <v>9233</v>
      </c>
      <c r="K3815" s="7"/>
      <c r="L3815" s="7" t="s">
        <v>834</v>
      </c>
      <c r="M3815" s="7" t="s">
        <v>603</v>
      </c>
      <c r="N3815" s="4"/>
      <c r="O3815" s="4"/>
      <c r="P3815" s="4"/>
      <c r="Q3815" s="4"/>
      <c r="R3815" s="4"/>
      <c r="S3815" s="4"/>
      <c r="T3815" s="4"/>
      <c r="U3815" s="4"/>
      <c r="V3815" s="4"/>
      <c r="W3815" s="4"/>
      <c r="X3815" s="4"/>
      <c r="Y3815" s="4"/>
      <c r="Z3815" s="4"/>
      <c r="AA3815" s="4"/>
      <c r="AB3815" s="4"/>
      <c r="AC3815" s="4"/>
      <c r="AD3815" s="4"/>
      <c r="AE3815" s="4"/>
      <c r="AF3815" s="4"/>
      <c r="AG3815" s="4"/>
      <c r="AH3815" s="4"/>
      <c r="AI3815" s="4"/>
      <c r="AJ3815" s="4"/>
      <c r="AK3815" s="4"/>
      <c r="AL3815" s="4"/>
      <c r="AM3815" s="4"/>
      <c r="AN3815" s="4"/>
      <c r="AO3815" s="4"/>
      <c r="AP3815" s="4"/>
      <c r="AQ3815" s="4"/>
      <c r="AR3815" s="4"/>
      <c r="AS3815" s="4"/>
      <c r="AT3815" s="4"/>
      <c r="AU3815" s="4"/>
      <c r="AV3815" s="4"/>
      <c r="AW3815" s="4"/>
      <c r="AX3815" s="4"/>
      <c r="AY3815" s="4"/>
      <c r="AZ3815" s="4"/>
      <c r="BA3815" s="4"/>
      <c r="BB3815" s="4"/>
      <c r="BC3815" s="4"/>
      <c r="BD3815" s="4"/>
      <c r="BE3815" s="4"/>
      <c r="BF3815" s="4"/>
      <c r="BG3815" s="4"/>
      <c r="BH3815" s="4"/>
      <c r="BI3815" s="4"/>
      <c r="BJ3815" s="4"/>
      <c r="BK3815" s="4"/>
      <c r="BL3815" s="4"/>
      <c r="BM3815" s="4"/>
      <c r="BN3815" s="4"/>
      <c r="BO3815" s="4"/>
      <c r="BP3815" s="4"/>
      <c r="BQ3815" s="4"/>
      <c r="BR3815" s="4"/>
      <c r="BS3815" s="4"/>
      <c r="BT3815" s="4"/>
      <c r="BU3815" s="4"/>
      <c r="BV3815" s="4"/>
      <c r="BW3815" s="4"/>
      <c r="BZ3815" s="7"/>
      <c r="CF3815" s="7"/>
      <c r="CG3815" s="14"/>
      <c r="CH3815" s="7"/>
      <c r="CI3815" s="14"/>
      <c r="CJ3815" s="7"/>
      <c r="CK3815" s="14"/>
      <c r="CL3815" s="7"/>
      <c r="CM3815" s="14"/>
    </row>
    <row r="3816" spans="1:91" x14ac:dyDescent="0.3">
      <c r="A3816" s="10">
        <v>151</v>
      </c>
      <c r="B3816" s="36" t="s">
        <v>868</v>
      </c>
      <c r="G3816" s="36" t="s">
        <v>9234</v>
      </c>
      <c r="K3816" s="7"/>
      <c r="L3816" s="7" t="s">
        <v>834</v>
      </c>
      <c r="M3816" s="7" t="s">
        <v>678</v>
      </c>
      <c r="N3816" s="4"/>
      <c r="O3816" s="4"/>
      <c r="P3816" s="4"/>
      <c r="Q3816" s="4"/>
      <c r="R3816" s="4"/>
      <c r="S3816" s="4"/>
      <c r="T3816" s="4"/>
      <c r="U3816" s="4"/>
      <c r="V3816" s="4"/>
      <c r="W3816" s="4"/>
      <c r="X3816" s="4"/>
      <c r="Y3816" s="4"/>
      <c r="Z3816" s="4"/>
      <c r="AA3816" s="4"/>
      <c r="AB3816" s="4"/>
      <c r="AC3816" s="4"/>
      <c r="AD3816" s="4"/>
      <c r="AE3816" s="4"/>
      <c r="AF3816" s="4"/>
      <c r="AG3816" s="4"/>
      <c r="AH3816" s="4"/>
      <c r="AI3816" s="4"/>
      <c r="AJ3816" s="4"/>
      <c r="AK3816" s="4"/>
      <c r="AL3816" s="4"/>
      <c r="AM3816" s="4"/>
      <c r="AN3816" s="4"/>
      <c r="AO3816" s="4"/>
      <c r="AP3816" s="4"/>
      <c r="AQ3816" s="4"/>
      <c r="AR3816" s="4"/>
      <c r="AS3816" s="4"/>
      <c r="AT3816" s="4"/>
      <c r="AU3816" s="4"/>
      <c r="AV3816" s="4"/>
      <c r="AW3816" s="4"/>
      <c r="AX3816" s="4"/>
      <c r="AY3816" s="4"/>
      <c r="AZ3816" s="4"/>
      <c r="BA3816" s="4"/>
      <c r="BB3816" s="4"/>
      <c r="BC3816" s="4"/>
      <c r="BD3816" s="4"/>
      <c r="BE3816" s="4"/>
      <c r="BF3816" s="4"/>
      <c r="BG3816" s="4"/>
      <c r="BH3816" s="4"/>
      <c r="BI3816" s="4"/>
      <c r="BJ3816" s="4"/>
      <c r="BK3816" s="4"/>
      <c r="BL3816" s="4"/>
      <c r="BM3816" s="4"/>
      <c r="BN3816" s="4"/>
      <c r="BO3816" s="4"/>
      <c r="BP3816" s="4"/>
      <c r="BQ3816" s="4"/>
      <c r="BR3816" s="4"/>
      <c r="BS3816" s="4"/>
      <c r="BT3816" s="4"/>
      <c r="BU3816" s="4"/>
      <c r="BV3816" s="4"/>
      <c r="BW3816" s="4"/>
      <c r="BZ3816" s="7"/>
      <c r="CF3816" s="7"/>
      <c r="CG3816" s="14"/>
      <c r="CH3816" s="7"/>
      <c r="CI3816" s="14"/>
      <c r="CJ3816" s="7"/>
      <c r="CK3816" s="14"/>
      <c r="CL3816" s="7"/>
      <c r="CM3816" s="14"/>
    </row>
    <row r="3817" spans="1:91" x14ac:dyDescent="0.3">
      <c r="A3817" s="10">
        <v>151</v>
      </c>
      <c r="B3817" s="36" t="s">
        <v>868</v>
      </c>
      <c r="G3817" s="36" t="s">
        <v>9235</v>
      </c>
      <c r="K3817" s="7"/>
      <c r="L3817" s="7" t="s">
        <v>834</v>
      </c>
      <c r="M3817" s="7" t="s">
        <v>678</v>
      </c>
      <c r="N3817" s="4"/>
      <c r="O3817" s="4"/>
      <c r="P3817" s="4"/>
      <c r="Q3817" s="4"/>
      <c r="R3817" s="4"/>
      <c r="S3817" s="4"/>
      <c r="T3817" s="4"/>
      <c r="U3817" s="4"/>
      <c r="V3817" s="4"/>
      <c r="W3817" s="4"/>
      <c r="X3817" s="4"/>
      <c r="Y3817" s="4"/>
      <c r="Z3817" s="4"/>
      <c r="AA3817" s="4"/>
      <c r="AB3817" s="4"/>
      <c r="AC3817" s="4"/>
      <c r="AD3817" s="4"/>
      <c r="AE3817" s="4"/>
      <c r="AF3817" s="4"/>
      <c r="AG3817" s="4"/>
      <c r="AH3817" s="4"/>
      <c r="AI3817" s="4"/>
      <c r="AJ3817" s="4"/>
      <c r="AK3817" s="4"/>
      <c r="AL3817" s="4"/>
      <c r="AM3817" s="4"/>
      <c r="AN3817" s="4"/>
      <c r="AO3817" s="4"/>
      <c r="AP3817" s="4"/>
      <c r="AQ3817" s="4"/>
      <c r="AR3817" s="4"/>
      <c r="AS3817" s="4"/>
      <c r="AT3817" s="4"/>
      <c r="AU3817" s="4"/>
      <c r="AV3817" s="4"/>
      <c r="AW3817" s="4"/>
      <c r="AX3817" s="4"/>
      <c r="AY3817" s="4"/>
      <c r="AZ3817" s="4"/>
      <c r="BA3817" s="4"/>
      <c r="BB3817" s="4"/>
      <c r="BC3817" s="4"/>
      <c r="BD3817" s="4"/>
      <c r="BE3817" s="4"/>
      <c r="BF3817" s="4"/>
      <c r="BG3817" s="4"/>
      <c r="BH3817" s="4"/>
      <c r="BI3817" s="4"/>
      <c r="BJ3817" s="4"/>
      <c r="BK3817" s="4"/>
      <c r="BL3817" s="4"/>
      <c r="BM3817" s="4"/>
      <c r="BN3817" s="4"/>
      <c r="BO3817" s="4"/>
      <c r="BP3817" s="4"/>
      <c r="BQ3817" s="4"/>
      <c r="BR3817" s="4"/>
      <c r="BS3817" s="4"/>
      <c r="BT3817" s="4"/>
      <c r="BU3817" s="4"/>
      <c r="BV3817" s="4"/>
      <c r="BW3817" s="4"/>
      <c r="BZ3817" s="7"/>
      <c r="CF3817" s="7"/>
      <c r="CG3817" s="14"/>
      <c r="CH3817" s="7"/>
      <c r="CI3817" s="14"/>
      <c r="CJ3817" s="7"/>
      <c r="CK3817" s="14"/>
      <c r="CL3817" s="7"/>
      <c r="CM3817" s="14"/>
    </row>
    <row r="3818" spans="1:91" x14ac:dyDescent="0.3">
      <c r="A3818" s="10">
        <v>151</v>
      </c>
      <c r="B3818" s="36" t="s">
        <v>888</v>
      </c>
      <c r="G3818" s="36" t="s">
        <v>9236</v>
      </c>
      <c r="K3818" s="7"/>
      <c r="L3818" s="7" t="s">
        <v>834</v>
      </c>
      <c r="M3818" s="7" t="s">
        <v>765</v>
      </c>
      <c r="N3818" s="4"/>
      <c r="O3818" s="4"/>
      <c r="P3818" s="4"/>
      <c r="Q3818" s="4"/>
      <c r="R3818" s="4"/>
      <c r="S3818" s="4"/>
      <c r="T3818" s="4"/>
      <c r="U3818" s="4"/>
      <c r="V3818" s="4"/>
      <c r="W3818" s="4"/>
      <c r="X3818" s="4"/>
      <c r="Y3818" s="4"/>
      <c r="Z3818" s="4"/>
      <c r="AA3818" s="4"/>
      <c r="AB3818" s="4"/>
      <c r="AC3818" s="4"/>
      <c r="AD3818" s="4"/>
      <c r="AE3818" s="4"/>
      <c r="AF3818" s="4"/>
      <c r="AG3818" s="4"/>
      <c r="AH3818" s="4"/>
      <c r="AI3818" s="4"/>
      <c r="AJ3818" s="4"/>
      <c r="AK3818" s="4"/>
      <c r="AL3818" s="4"/>
      <c r="AM3818" s="4"/>
      <c r="AN3818" s="4"/>
      <c r="AO3818" s="4"/>
      <c r="AP3818" s="4"/>
      <c r="AQ3818" s="4"/>
      <c r="AR3818" s="4"/>
      <c r="AS3818" s="4"/>
      <c r="AT3818" s="4"/>
      <c r="AU3818" s="4"/>
      <c r="AV3818" s="4"/>
      <c r="AW3818" s="4"/>
      <c r="AX3818" s="4"/>
      <c r="AY3818" s="4"/>
      <c r="AZ3818" s="4"/>
      <c r="BA3818" s="4"/>
      <c r="BB3818" s="4"/>
      <c r="BC3818" s="4"/>
      <c r="BD3818" s="4"/>
      <c r="BE3818" s="4"/>
      <c r="BF3818" s="4"/>
      <c r="BG3818" s="4"/>
      <c r="BH3818" s="4"/>
      <c r="BI3818" s="4"/>
      <c r="BJ3818" s="4"/>
      <c r="BK3818" s="4"/>
      <c r="BL3818" s="4"/>
      <c r="BM3818" s="4"/>
      <c r="BN3818" s="4"/>
      <c r="BO3818" s="4"/>
      <c r="BP3818" s="4"/>
      <c r="BQ3818" s="4"/>
      <c r="BR3818" s="4"/>
      <c r="BS3818" s="4"/>
      <c r="BT3818" s="4"/>
      <c r="BU3818" s="4"/>
      <c r="BV3818" s="4"/>
      <c r="BW3818" s="4"/>
      <c r="BZ3818" s="7"/>
      <c r="CF3818" s="7"/>
      <c r="CG3818" s="14"/>
      <c r="CH3818" s="7"/>
      <c r="CI3818" s="14"/>
      <c r="CJ3818" s="7"/>
      <c r="CK3818" s="14"/>
      <c r="CL3818" s="7"/>
      <c r="CM3818" s="14"/>
    </row>
    <row r="3819" spans="1:91" x14ac:dyDescent="0.3">
      <c r="A3819" s="10">
        <v>151</v>
      </c>
      <c r="B3819" s="36" t="s">
        <v>1226</v>
      </c>
      <c r="G3819" s="36" t="s">
        <v>9237</v>
      </c>
      <c r="K3819" s="7"/>
      <c r="L3819" s="7" t="s">
        <v>834</v>
      </c>
      <c r="M3819" s="7" t="s">
        <v>615</v>
      </c>
      <c r="N3819" s="4"/>
      <c r="O3819" s="4"/>
      <c r="P3819" s="4"/>
      <c r="Q3819" s="4"/>
      <c r="R3819" s="4"/>
      <c r="S3819" s="4"/>
      <c r="T3819" s="4"/>
      <c r="U3819" s="4"/>
      <c r="V3819" s="4"/>
      <c r="W3819" s="4"/>
      <c r="X3819" s="4"/>
      <c r="Y3819" s="4"/>
      <c r="Z3819" s="4"/>
      <c r="AA3819" s="4"/>
      <c r="AB3819" s="4"/>
      <c r="AC3819" s="4"/>
      <c r="AD3819" s="4"/>
      <c r="AE3819" s="4"/>
      <c r="AF3819" s="4"/>
      <c r="AG3819" s="4"/>
      <c r="AH3819" s="4"/>
      <c r="AI3819" s="4"/>
      <c r="AJ3819" s="4"/>
      <c r="AK3819" s="4"/>
      <c r="AL3819" s="4"/>
      <c r="AM3819" s="4"/>
      <c r="AN3819" s="4"/>
      <c r="AO3819" s="4"/>
      <c r="AP3819" s="4"/>
      <c r="AQ3819" s="4"/>
      <c r="AR3819" s="4"/>
      <c r="AS3819" s="4"/>
      <c r="AT3819" s="4"/>
      <c r="AU3819" s="4"/>
      <c r="AV3819" s="4"/>
      <c r="AW3819" s="4"/>
      <c r="AX3819" s="4"/>
      <c r="AY3819" s="4"/>
      <c r="AZ3819" s="4"/>
      <c r="BA3819" s="4"/>
      <c r="BB3819" s="4"/>
      <c r="BC3819" s="4"/>
      <c r="BD3819" s="4"/>
      <c r="BE3819" s="4"/>
      <c r="BF3819" s="4"/>
      <c r="BG3819" s="4"/>
      <c r="BH3819" s="4"/>
      <c r="BI3819" s="4"/>
      <c r="BJ3819" s="4"/>
      <c r="BK3819" s="4"/>
      <c r="BL3819" s="4"/>
      <c r="BM3819" s="4"/>
      <c r="BN3819" s="4"/>
      <c r="BO3819" s="4"/>
      <c r="BP3819" s="4"/>
      <c r="BQ3819" s="4"/>
      <c r="BR3819" s="4"/>
      <c r="BS3819" s="4"/>
      <c r="BT3819" s="4"/>
      <c r="BU3819" s="4"/>
      <c r="BV3819" s="4"/>
      <c r="BW3819" s="4"/>
      <c r="BZ3819" s="7"/>
      <c r="CF3819" s="7"/>
      <c r="CG3819" s="14"/>
      <c r="CH3819" s="7"/>
      <c r="CI3819" s="14"/>
      <c r="CJ3819" s="7"/>
      <c r="CK3819" s="14"/>
      <c r="CL3819" s="7"/>
      <c r="CM3819" s="14"/>
    </row>
    <row r="3820" spans="1:91" x14ac:dyDescent="0.3">
      <c r="A3820" s="10">
        <v>151</v>
      </c>
      <c r="B3820" s="36" t="s">
        <v>1226</v>
      </c>
      <c r="G3820" s="36" t="s">
        <v>9238</v>
      </c>
      <c r="K3820" s="7"/>
      <c r="L3820" s="7" t="s">
        <v>834</v>
      </c>
      <c r="M3820" s="7" t="s">
        <v>669</v>
      </c>
      <c r="N3820" s="4"/>
      <c r="O3820" s="4"/>
      <c r="P3820" s="4"/>
      <c r="Q3820" s="4"/>
      <c r="R3820" s="4"/>
      <c r="S3820" s="4"/>
      <c r="T3820" s="4"/>
      <c r="U3820" s="4"/>
      <c r="V3820" s="4"/>
      <c r="W3820" s="4"/>
      <c r="X3820" s="4"/>
      <c r="Y3820" s="4"/>
      <c r="Z3820" s="4"/>
      <c r="AA3820" s="4"/>
      <c r="AB3820" s="4"/>
      <c r="AC3820" s="4"/>
      <c r="AD3820" s="4"/>
      <c r="AE3820" s="4"/>
      <c r="AF3820" s="4"/>
      <c r="AG3820" s="4"/>
      <c r="AH3820" s="4"/>
      <c r="AI3820" s="4"/>
      <c r="AJ3820" s="4"/>
      <c r="AK3820" s="4"/>
      <c r="AL3820" s="4"/>
      <c r="AM3820" s="4"/>
      <c r="AN3820" s="4"/>
      <c r="AO3820" s="4"/>
      <c r="AP3820" s="4"/>
      <c r="AQ3820" s="4"/>
      <c r="AR3820" s="4"/>
      <c r="AS3820" s="4"/>
      <c r="AT3820" s="4"/>
      <c r="AU3820" s="4"/>
      <c r="AV3820" s="4"/>
      <c r="AW3820" s="4"/>
      <c r="AX3820" s="4"/>
      <c r="AY3820" s="4"/>
      <c r="AZ3820" s="4"/>
      <c r="BA3820" s="4"/>
      <c r="BB3820" s="4"/>
      <c r="BC3820" s="4"/>
      <c r="BD3820" s="4"/>
      <c r="BE3820" s="4"/>
      <c r="BF3820" s="4"/>
      <c r="BG3820" s="4"/>
      <c r="BH3820" s="4"/>
      <c r="BI3820" s="4"/>
      <c r="BJ3820" s="4"/>
      <c r="BK3820" s="4"/>
      <c r="BL3820" s="4"/>
      <c r="BM3820" s="4"/>
      <c r="BN3820" s="4"/>
      <c r="BO3820" s="4"/>
      <c r="BP3820" s="4"/>
      <c r="BQ3820" s="4"/>
      <c r="BR3820" s="4"/>
      <c r="BS3820" s="4"/>
      <c r="BT3820" s="4"/>
      <c r="BU3820" s="4"/>
      <c r="BV3820" s="4"/>
      <c r="BW3820" s="4"/>
      <c r="BZ3820" s="7"/>
      <c r="CF3820" s="7"/>
      <c r="CG3820" s="14"/>
      <c r="CH3820" s="7"/>
      <c r="CI3820" s="14"/>
      <c r="CJ3820" s="7"/>
      <c r="CK3820" s="14"/>
      <c r="CL3820" s="7"/>
      <c r="CM3820" s="14"/>
    </row>
    <row r="3821" spans="1:91" x14ac:dyDescent="0.3">
      <c r="A3821" s="10">
        <v>151</v>
      </c>
      <c r="B3821" s="36" t="s">
        <v>1961</v>
      </c>
      <c r="G3821" s="36" t="s">
        <v>9239</v>
      </c>
      <c r="K3821" s="7"/>
      <c r="L3821" s="7" t="s">
        <v>834</v>
      </c>
      <c r="M3821" s="7" t="s">
        <v>615</v>
      </c>
      <c r="N3821" s="4"/>
      <c r="O3821" s="4"/>
      <c r="P3821" s="4"/>
      <c r="Q3821" s="4"/>
      <c r="R3821" s="4"/>
      <c r="S3821" s="4"/>
      <c r="T3821" s="4"/>
      <c r="U3821" s="4"/>
      <c r="V3821" s="4"/>
      <c r="W3821" s="4"/>
      <c r="X3821" s="4"/>
      <c r="Y3821" s="4"/>
      <c r="Z3821" s="4"/>
      <c r="AA3821" s="4"/>
      <c r="AB3821" s="4"/>
      <c r="AC3821" s="4"/>
      <c r="AD3821" s="4"/>
      <c r="AE3821" s="4"/>
      <c r="AF3821" s="4"/>
      <c r="AG3821" s="4"/>
      <c r="AH3821" s="4"/>
      <c r="AI3821" s="4"/>
      <c r="AJ3821" s="4"/>
      <c r="AK3821" s="4"/>
      <c r="AL3821" s="4"/>
      <c r="AM3821" s="4"/>
      <c r="AN3821" s="4"/>
      <c r="AO3821" s="4"/>
      <c r="AP3821" s="4"/>
      <c r="AQ3821" s="4"/>
      <c r="AR3821" s="4"/>
      <c r="AS3821" s="4"/>
      <c r="AT3821" s="4"/>
      <c r="AU3821" s="4"/>
      <c r="AV3821" s="4"/>
      <c r="AW3821" s="4"/>
      <c r="AX3821" s="4"/>
      <c r="AY3821" s="4"/>
      <c r="AZ3821" s="4"/>
      <c r="BA3821" s="4"/>
      <c r="BB3821" s="4"/>
      <c r="BC3821" s="4"/>
      <c r="BD3821" s="4"/>
      <c r="BE3821" s="4"/>
      <c r="BF3821" s="4"/>
      <c r="BG3821" s="4"/>
      <c r="BH3821" s="4"/>
      <c r="BI3821" s="4"/>
      <c r="BJ3821" s="4"/>
      <c r="BK3821" s="4"/>
      <c r="BL3821" s="4"/>
      <c r="BM3821" s="4"/>
      <c r="BN3821" s="4"/>
      <c r="BO3821" s="4"/>
      <c r="BP3821" s="4"/>
      <c r="BQ3821" s="4"/>
      <c r="BR3821" s="4"/>
      <c r="BS3821" s="4"/>
      <c r="BT3821" s="4"/>
      <c r="BU3821" s="4"/>
      <c r="BV3821" s="4"/>
      <c r="BW3821" s="4"/>
      <c r="BZ3821" s="7"/>
      <c r="CF3821" s="7"/>
      <c r="CG3821" s="14"/>
      <c r="CH3821" s="7"/>
      <c r="CI3821" s="14"/>
      <c r="CJ3821" s="7"/>
      <c r="CK3821" s="14"/>
      <c r="CL3821" s="7"/>
      <c r="CM3821" s="14"/>
    </row>
    <row r="3822" spans="1:91" x14ac:dyDescent="0.3">
      <c r="A3822" s="10">
        <v>151</v>
      </c>
      <c r="B3822" s="36" t="s">
        <v>863</v>
      </c>
      <c r="G3822" s="36" t="s">
        <v>9240</v>
      </c>
      <c r="K3822" s="7"/>
      <c r="L3822" s="7" t="s">
        <v>834</v>
      </c>
      <c r="M3822" s="7" t="s">
        <v>5184</v>
      </c>
      <c r="N3822" s="4"/>
      <c r="O3822" s="4"/>
      <c r="P3822" s="4"/>
      <c r="Q3822" s="4"/>
      <c r="R3822" s="4"/>
      <c r="S3822" s="4"/>
      <c r="T3822" s="4"/>
      <c r="U3822" s="4"/>
      <c r="V3822" s="4"/>
      <c r="W3822" s="4"/>
      <c r="X3822" s="4"/>
      <c r="Y3822" s="4"/>
      <c r="Z3822" s="4"/>
      <c r="AA3822" s="4"/>
      <c r="AB3822" s="4"/>
      <c r="AC3822" s="4"/>
      <c r="AD3822" s="4"/>
      <c r="AE3822" s="4"/>
      <c r="AF3822" s="4"/>
      <c r="AG3822" s="4"/>
      <c r="AH3822" s="4"/>
      <c r="AI3822" s="4"/>
      <c r="AJ3822" s="4"/>
      <c r="AK3822" s="4"/>
      <c r="AL3822" s="4"/>
      <c r="AM3822" s="4"/>
      <c r="AN3822" s="4"/>
      <c r="AO3822" s="4"/>
      <c r="AP3822" s="4"/>
      <c r="AQ3822" s="4"/>
      <c r="AR3822" s="4"/>
      <c r="AS3822" s="4"/>
      <c r="AT3822" s="4"/>
      <c r="AU3822" s="4"/>
      <c r="AV3822" s="4"/>
      <c r="AW3822" s="4"/>
      <c r="AX3822" s="4"/>
      <c r="AY3822" s="4"/>
      <c r="AZ3822" s="4"/>
      <c r="BA3822" s="4"/>
      <c r="BB3822" s="4"/>
      <c r="BC3822" s="4"/>
      <c r="BD3822" s="4"/>
      <c r="BE3822" s="4"/>
      <c r="BF3822" s="4"/>
      <c r="BG3822" s="4"/>
      <c r="BH3822" s="4"/>
      <c r="BI3822" s="4"/>
      <c r="BJ3822" s="4"/>
      <c r="BK3822" s="4"/>
      <c r="BL3822" s="4"/>
      <c r="BM3822" s="4"/>
      <c r="BN3822" s="4"/>
      <c r="BO3822" s="4"/>
      <c r="BP3822" s="4"/>
      <c r="BQ3822" s="4"/>
      <c r="BR3822" s="4"/>
      <c r="BS3822" s="4"/>
      <c r="BT3822" s="4"/>
      <c r="BU3822" s="4"/>
      <c r="BV3822" s="4"/>
      <c r="BW3822" s="4"/>
      <c r="BZ3822" s="7"/>
      <c r="CF3822" s="7"/>
      <c r="CG3822" s="14"/>
      <c r="CH3822" s="7"/>
      <c r="CI3822" s="14"/>
      <c r="CJ3822" s="7"/>
      <c r="CK3822" s="14"/>
      <c r="CL3822" s="7"/>
      <c r="CM3822" s="14"/>
    </row>
    <row r="3823" spans="1:91" x14ac:dyDescent="0.3">
      <c r="A3823" s="10">
        <v>151</v>
      </c>
      <c r="B3823" s="36" t="s">
        <v>886</v>
      </c>
      <c r="G3823" s="36" t="s">
        <v>9241</v>
      </c>
      <c r="K3823" s="7"/>
      <c r="L3823" s="7" t="s">
        <v>834</v>
      </c>
      <c r="M3823" s="7" t="s">
        <v>765</v>
      </c>
      <c r="N3823" s="4"/>
      <c r="O3823" s="4"/>
      <c r="P3823" s="4"/>
      <c r="Q3823" s="4"/>
      <c r="R3823" s="4"/>
      <c r="S3823" s="4"/>
      <c r="T3823" s="4"/>
      <c r="U3823" s="4"/>
      <c r="V3823" s="4"/>
      <c r="W3823" s="4"/>
      <c r="X3823" s="4"/>
      <c r="Y3823" s="4"/>
      <c r="Z3823" s="4"/>
      <c r="AA3823" s="4"/>
      <c r="AB3823" s="4"/>
      <c r="AC3823" s="4"/>
      <c r="AD3823" s="4"/>
      <c r="AE3823" s="4"/>
      <c r="AF3823" s="4"/>
      <c r="AG3823" s="4"/>
      <c r="AH3823" s="4"/>
      <c r="AI3823" s="4"/>
      <c r="AJ3823" s="4"/>
      <c r="AK3823" s="4"/>
      <c r="AL3823" s="4"/>
      <c r="AM3823" s="4"/>
      <c r="AN3823" s="4"/>
      <c r="AO3823" s="4"/>
      <c r="AP3823" s="4"/>
      <c r="AQ3823" s="4"/>
      <c r="AR3823" s="4"/>
      <c r="AS3823" s="4"/>
      <c r="AT3823" s="4"/>
      <c r="AU3823" s="4"/>
      <c r="AV3823" s="4"/>
      <c r="AW3823" s="4"/>
      <c r="AX3823" s="4"/>
      <c r="AY3823" s="4"/>
      <c r="AZ3823" s="4"/>
      <c r="BA3823" s="4"/>
      <c r="BB3823" s="4"/>
      <c r="BC3823" s="4"/>
      <c r="BD3823" s="4"/>
      <c r="BE3823" s="4"/>
      <c r="BF3823" s="4"/>
      <c r="BG3823" s="4"/>
      <c r="BH3823" s="4"/>
      <c r="BI3823" s="4"/>
      <c r="BJ3823" s="4"/>
      <c r="BK3823" s="4"/>
      <c r="BL3823" s="4"/>
      <c r="BM3823" s="4"/>
      <c r="BN3823" s="4"/>
      <c r="BO3823" s="4"/>
      <c r="BP3823" s="4"/>
      <c r="BQ3823" s="4"/>
      <c r="BR3823" s="4"/>
      <c r="BS3823" s="4"/>
      <c r="BT3823" s="4"/>
      <c r="BU3823" s="4"/>
      <c r="BV3823" s="4"/>
      <c r="BW3823" s="4"/>
      <c r="BZ3823" s="7"/>
      <c r="CF3823" s="7"/>
      <c r="CG3823" s="14"/>
      <c r="CH3823" s="7"/>
      <c r="CI3823" s="14"/>
      <c r="CJ3823" s="7"/>
      <c r="CK3823" s="14"/>
      <c r="CL3823" s="7"/>
      <c r="CM3823" s="14"/>
    </row>
    <row r="3824" spans="1:91" x14ac:dyDescent="0.3">
      <c r="A3824" s="10">
        <v>151</v>
      </c>
      <c r="B3824" s="36" t="s">
        <v>860</v>
      </c>
      <c r="G3824" s="36" t="s">
        <v>9242</v>
      </c>
      <c r="K3824" s="7"/>
      <c r="L3824" s="7" t="s">
        <v>834</v>
      </c>
      <c r="M3824" s="7" t="s">
        <v>615</v>
      </c>
      <c r="N3824" s="4"/>
      <c r="O3824" s="4"/>
      <c r="P3824" s="4"/>
      <c r="Q3824" s="4"/>
      <c r="R3824" s="4"/>
      <c r="S3824" s="4"/>
      <c r="T3824" s="4"/>
      <c r="U3824" s="4"/>
      <c r="V3824" s="4"/>
      <c r="W3824" s="4"/>
      <c r="X3824" s="4"/>
      <c r="Y3824" s="4"/>
      <c r="Z3824" s="4"/>
      <c r="AA3824" s="4"/>
      <c r="AB3824" s="4"/>
      <c r="AC3824" s="4"/>
      <c r="AD3824" s="4"/>
      <c r="AE3824" s="4"/>
      <c r="AF3824" s="4"/>
      <c r="AG3824" s="4"/>
      <c r="AH3824" s="4"/>
      <c r="AI3824" s="4"/>
      <c r="AJ3824" s="4"/>
      <c r="AK3824" s="4"/>
      <c r="AL3824" s="4"/>
      <c r="AM3824" s="4"/>
      <c r="AN3824" s="4"/>
      <c r="AO3824" s="4"/>
      <c r="AP3824" s="4"/>
      <c r="AQ3824" s="4"/>
      <c r="AR3824" s="4"/>
      <c r="AS3824" s="4"/>
      <c r="AT3824" s="4"/>
      <c r="AU3824" s="4"/>
      <c r="AV3824" s="4"/>
      <c r="AW3824" s="4"/>
      <c r="AX3824" s="4"/>
      <c r="AY3824" s="4"/>
      <c r="AZ3824" s="4"/>
      <c r="BA3824" s="4"/>
      <c r="BB3824" s="4"/>
      <c r="BC3824" s="4"/>
      <c r="BD3824" s="4"/>
      <c r="BE3824" s="4"/>
      <c r="BF3824" s="4"/>
      <c r="BG3824" s="4"/>
      <c r="BH3824" s="4"/>
      <c r="BI3824" s="4"/>
      <c r="BJ3824" s="4"/>
      <c r="BK3824" s="4"/>
      <c r="BL3824" s="4"/>
      <c r="BM3824" s="4"/>
      <c r="BN3824" s="4"/>
      <c r="BO3824" s="4"/>
      <c r="BP3824" s="4"/>
      <c r="BQ3824" s="4"/>
      <c r="BR3824" s="4"/>
      <c r="BS3824" s="4"/>
      <c r="BT3824" s="4"/>
      <c r="BU3824" s="4"/>
      <c r="BV3824" s="4"/>
      <c r="BW3824" s="4"/>
      <c r="BZ3824" s="7"/>
      <c r="CF3824" s="7"/>
      <c r="CG3824" s="14"/>
      <c r="CH3824" s="7"/>
      <c r="CI3824" s="14"/>
      <c r="CJ3824" s="7"/>
      <c r="CK3824" s="14"/>
      <c r="CL3824" s="7"/>
      <c r="CM3824" s="14"/>
    </row>
    <row r="3825" spans="1:91" x14ac:dyDescent="0.3">
      <c r="A3825" s="10">
        <v>151</v>
      </c>
      <c r="B3825" s="36" t="s">
        <v>913</v>
      </c>
      <c r="G3825" s="36" t="s">
        <v>9243</v>
      </c>
      <c r="K3825" s="7"/>
      <c r="L3825" s="7" t="s">
        <v>834</v>
      </c>
      <c r="M3825" s="7" t="s">
        <v>765</v>
      </c>
      <c r="N3825" s="4"/>
      <c r="O3825" s="4"/>
      <c r="P3825" s="4"/>
      <c r="Q3825" s="4"/>
      <c r="R3825" s="4"/>
      <c r="S3825" s="4"/>
      <c r="T3825" s="4"/>
      <c r="U3825" s="4"/>
      <c r="V3825" s="4"/>
      <c r="W3825" s="4"/>
      <c r="X3825" s="4"/>
      <c r="Y3825" s="4"/>
      <c r="Z3825" s="4"/>
      <c r="AA3825" s="4"/>
      <c r="AB3825" s="4"/>
      <c r="AC3825" s="4"/>
      <c r="AD3825" s="4"/>
      <c r="AE3825" s="4"/>
      <c r="AF3825" s="4"/>
      <c r="AG3825" s="4"/>
      <c r="AH3825" s="4"/>
      <c r="AI3825" s="4"/>
      <c r="AJ3825" s="4"/>
      <c r="AK3825" s="4"/>
      <c r="AL3825" s="4"/>
      <c r="AM3825" s="4"/>
      <c r="AN3825" s="4"/>
      <c r="AO3825" s="4"/>
      <c r="AP3825" s="4"/>
      <c r="AQ3825" s="4"/>
      <c r="AR3825" s="4"/>
      <c r="AS3825" s="4"/>
      <c r="AT3825" s="4"/>
      <c r="AU3825" s="4"/>
      <c r="AV3825" s="4"/>
      <c r="AW3825" s="4"/>
      <c r="AX3825" s="4"/>
      <c r="AY3825" s="4"/>
      <c r="AZ3825" s="4"/>
      <c r="BA3825" s="4"/>
      <c r="BB3825" s="4"/>
      <c r="BC3825" s="4"/>
      <c r="BD3825" s="4"/>
      <c r="BE3825" s="4"/>
      <c r="BF3825" s="4"/>
      <c r="BG3825" s="4"/>
      <c r="BH3825" s="4"/>
      <c r="BI3825" s="4"/>
      <c r="BJ3825" s="4"/>
      <c r="BK3825" s="4"/>
      <c r="BL3825" s="4"/>
      <c r="BM3825" s="4"/>
      <c r="BN3825" s="4"/>
      <c r="BO3825" s="4"/>
      <c r="BP3825" s="4"/>
      <c r="BQ3825" s="4"/>
      <c r="BR3825" s="4"/>
      <c r="BS3825" s="4"/>
      <c r="BT3825" s="4"/>
      <c r="BU3825" s="4"/>
      <c r="BV3825" s="4"/>
      <c r="BW3825" s="4"/>
      <c r="BZ3825" s="7"/>
      <c r="CF3825" s="7"/>
      <c r="CG3825" s="14"/>
      <c r="CH3825" s="7"/>
      <c r="CI3825" s="14"/>
      <c r="CJ3825" s="7"/>
      <c r="CK3825" s="14"/>
      <c r="CL3825" s="7"/>
      <c r="CM3825" s="14"/>
    </row>
    <row r="3826" spans="1:91" x14ac:dyDescent="0.3">
      <c r="A3826" s="10">
        <v>151</v>
      </c>
      <c r="B3826" s="36" t="s">
        <v>860</v>
      </c>
      <c r="G3826" s="36" t="s">
        <v>9244</v>
      </c>
      <c r="K3826" s="7"/>
      <c r="L3826" s="7" t="s">
        <v>834</v>
      </c>
      <c r="M3826" s="7" t="s">
        <v>654</v>
      </c>
      <c r="N3826" s="4"/>
      <c r="O3826" s="4"/>
      <c r="P3826" s="4"/>
      <c r="Q3826" s="4"/>
      <c r="R3826" s="4"/>
      <c r="S3826" s="4"/>
      <c r="T3826" s="4"/>
      <c r="U3826" s="4"/>
      <c r="V3826" s="4"/>
      <c r="W3826" s="4"/>
      <c r="X3826" s="4"/>
      <c r="Y3826" s="4"/>
      <c r="Z3826" s="4"/>
      <c r="AA3826" s="4"/>
      <c r="AB3826" s="4"/>
      <c r="AC3826" s="4"/>
      <c r="AD3826" s="4"/>
      <c r="AE3826" s="4"/>
      <c r="AF3826" s="4"/>
      <c r="AG3826" s="4"/>
      <c r="AH3826" s="4"/>
      <c r="AI3826" s="4"/>
      <c r="AJ3826" s="4"/>
      <c r="AK3826" s="4"/>
      <c r="AL3826" s="4"/>
      <c r="AM3826" s="4"/>
      <c r="AN3826" s="4"/>
      <c r="AO3826" s="4"/>
      <c r="AP3826" s="4"/>
      <c r="AQ3826" s="4"/>
      <c r="AR3826" s="4"/>
      <c r="AS3826" s="4"/>
      <c r="AT3826" s="4"/>
      <c r="AU3826" s="4"/>
      <c r="AV3826" s="4"/>
      <c r="AW3826" s="4"/>
      <c r="AX3826" s="4"/>
      <c r="AY3826" s="4"/>
      <c r="AZ3826" s="4"/>
      <c r="BA3826" s="4"/>
      <c r="BB3826" s="4"/>
      <c r="BC3826" s="4"/>
      <c r="BD3826" s="4"/>
      <c r="BE3826" s="4"/>
      <c r="BF3826" s="4"/>
      <c r="BG3826" s="4"/>
      <c r="BH3826" s="4"/>
      <c r="BI3826" s="4"/>
      <c r="BJ3826" s="4"/>
      <c r="BK3826" s="4"/>
      <c r="BL3826" s="4"/>
      <c r="BM3826" s="4"/>
      <c r="BN3826" s="4"/>
      <c r="BO3826" s="4"/>
      <c r="BP3826" s="4"/>
      <c r="BQ3826" s="4"/>
      <c r="BR3826" s="4"/>
      <c r="BS3826" s="4"/>
      <c r="BT3826" s="4"/>
      <c r="BU3826" s="4"/>
      <c r="BV3826" s="4"/>
      <c r="BW3826" s="4"/>
      <c r="BZ3826" s="7"/>
      <c r="CF3826" s="7"/>
      <c r="CG3826" s="14"/>
      <c r="CH3826" s="7"/>
      <c r="CI3826" s="14"/>
      <c r="CJ3826" s="7"/>
      <c r="CK3826" s="14"/>
      <c r="CL3826" s="7"/>
      <c r="CM3826" s="14"/>
    </row>
    <row r="3827" spans="1:91" x14ac:dyDescent="0.3">
      <c r="A3827" s="10">
        <v>151</v>
      </c>
      <c r="B3827" s="36" t="s">
        <v>1349</v>
      </c>
      <c r="G3827" s="36" t="s">
        <v>9245</v>
      </c>
      <c r="K3827" s="7"/>
      <c r="L3827" s="7" t="s">
        <v>834</v>
      </c>
      <c r="M3827" s="7" t="s">
        <v>618</v>
      </c>
      <c r="N3827" s="4"/>
      <c r="O3827" s="4"/>
      <c r="P3827" s="4"/>
      <c r="Q3827" s="4"/>
      <c r="R3827" s="4"/>
      <c r="S3827" s="4"/>
      <c r="T3827" s="4"/>
      <c r="U3827" s="4"/>
      <c r="V3827" s="4"/>
      <c r="W3827" s="4"/>
      <c r="X3827" s="4"/>
      <c r="Y3827" s="4"/>
      <c r="Z3827" s="4"/>
      <c r="AA3827" s="4"/>
      <c r="AB3827" s="4"/>
      <c r="AC3827" s="4"/>
      <c r="AD3827" s="4"/>
      <c r="AE3827" s="4"/>
      <c r="AF3827" s="4"/>
      <c r="AG3827" s="4"/>
      <c r="AH3827" s="4"/>
      <c r="AI3827" s="4"/>
      <c r="AJ3827" s="4"/>
      <c r="AK3827" s="4"/>
      <c r="AL3827" s="4"/>
      <c r="AM3827" s="4"/>
      <c r="AN3827" s="4"/>
      <c r="AO3827" s="4"/>
      <c r="AP3827" s="4"/>
      <c r="AQ3827" s="4"/>
      <c r="AR3827" s="4"/>
      <c r="AS3827" s="4"/>
      <c r="AT3827" s="4"/>
      <c r="AU3827" s="4"/>
      <c r="AV3827" s="4"/>
      <c r="AW3827" s="4"/>
      <c r="AX3827" s="4"/>
      <c r="AY3827" s="4"/>
      <c r="AZ3827" s="4"/>
      <c r="BA3827" s="4"/>
      <c r="BB3827" s="4"/>
      <c r="BC3827" s="4"/>
      <c r="BD3827" s="4"/>
      <c r="BE3827" s="4"/>
      <c r="BF3827" s="4"/>
      <c r="BG3827" s="4"/>
      <c r="BH3827" s="4"/>
      <c r="BI3827" s="4"/>
      <c r="BJ3827" s="4"/>
      <c r="BK3827" s="4"/>
      <c r="BL3827" s="4"/>
      <c r="BM3827" s="4"/>
      <c r="BN3827" s="4"/>
      <c r="BO3827" s="4"/>
      <c r="BP3827" s="4"/>
      <c r="BQ3827" s="4"/>
      <c r="BR3827" s="4"/>
      <c r="BS3827" s="4"/>
      <c r="BT3827" s="4"/>
      <c r="BU3827" s="4"/>
      <c r="BV3827" s="4"/>
      <c r="BW3827" s="4"/>
      <c r="BZ3827" s="7"/>
      <c r="CF3827" s="7"/>
      <c r="CG3827" s="14"/>
      <c r="CH3827" s="7"/>
      <c r="CI3827" s="14"/>
      <c r="CJ3827" s="7"/>
      <c r="CK3827" s="14"/>
      <c r="CL3827" s="7"/>
      <c r="CM3827" s="14"/>
    </row>
    <row r="3828" spans="1:91" x14ac:dyDescent="0.3">
      <c r="A3828" s="10">
        <v>151</v>
      </c>
      <c r="B3828" s="36" t="s">
        <v>1025</v>
      </c>
      <c r="G3828" s="36" t="s">
        <v>9246</v>
      </c>
      <c r="K3828" s="7"/>
      <c r="L3828" s="7" t="s">
        <v>834</v>
      </c>
      <c r="M3828" s="7" t="s">
        <v>615</v>
      </c>
      <c r="N3828" s="4"/>
      <c r="O3828" s="4"/>
      <c r="P3828" s="4"/>
      <c r="Q3828" s="4"/>
      <c r="R3828" s="4"/>
      <c r="S3828" s="4"/>
      <c r="T3828" s="4"/>
      <c r="U3828" s="4"/>
      <c r="V3828" s="4"/>
      <c r="W3828" s="4"/>
      <c r="X3828" s="4"/>
      <c r="Y3828" s="4"/>
      <c r="Z3828" s="4"/>
      <c r="AA3828" s="4"/>
      <c r="AB3828" s="4"/>
      <c r="AC3828" s="4"/>
      <c r="AD3828" s="4"/>
      <c r="AE3828" s="4"/>
      <c r="AF3828" s="4"/>
      <c r="AG3828" s="4"/>
      <c r="AH3828" s="4"/>
      <c r="AI3828" s="4"/>
      <c r="AJ3828" s="4"/>
      <c r="AK3828" s="4"/>
      <c r="AL3828" s="4"/>
      <c r="AM3828" s="4"/>
      <c r="AN3828" s="4"/>
      <c r="AO3828" s="4"/>
      <c r="AP3828" s="4"/>
      <c r="AQ3828" s="4"/>
      <c r="AR3828" s="4"/>
      <c r="AS3828" s="4"/>
      <c r="AT3828" s="4"/>
      <c r="AU3828" s="4"/>
      <c r="AV3828" s="4"/>
      <c r="AW3828" s="4"/>
      <c r="AX3828" s="4"/>
      <c r="AY3828" s="4"/>
      <c r="AZ3828" s="4"/>
      <c r="BA3828" s="4"/>
      <c r="BB3828" s="4"/>
      <c r="BC3828" s="4"/>
      <c r="BD3828" s="4"/>
      <c r="BE3828" s="4"/>
      <c r="BF3828" s="4"/>
      <c r="BG3828" s="4"/>
      <c r="BH3828" s="4"/>
      <c r="BI3828" s="4"/>
      <c r="BJ3828" s="4"/>
      <c r="BK3828" s="4"/>
      <c r="BL3828" s="4"/>
      <c r="BM3828" s="4"/>
      <c r="BN3828" s="4"/>
      <c r="BO3828" s="4"/>
      <c r="BP3828" s="4"/>
      <c r="BQ3828" s="4"/>
      <c r="BR3828" s="4"/>
      <c r="BS3828" s="4"/>
      <c r="BT3828" s="4"/>
      <c r="BU3828" s="4"/>
      <c r="BV3828" s="4"/>
      <c r="BW3828" s="4"/>
      <c r="BZ3828" s="7"/>
      <c r="CF3828" s="7"/>
      <c r="CG3828" s="14"/>
      <c r="CH3828" s="7"/>
      <c r="CI3828" s="14"/>
      <c r="CJ3828" s="7"/>
      <c r="CK3828" s="14"/>
      <c r="CL3828" s="7"/>
      <c r="CM3828" s="14"/>
    </row>
    <row r="3829" spans="1:91" x14ac:dyDescent="0.3">
      <c r="A3829" s="10">
        <v>151</v>
      </c>
      <c r="B3829" s="36" t="s">
        <v>913</v>
      </c>
      <c r="G3829" s="36" t="s">
        <v>9247</v>
      </c>
      <c r="K3829" s="7"/>
      <c r="L3829" s="7" t="s">
        <v>834</v>
      </c>
      <c r="M3829" s="7" t="s">
        <v>765</v>
      </c>
      <c r="N3829" s="4"/>
      <c r="O3829" s="4"/>
      <c r="P3829" s="4"/>
      <c r="Q3829" s="4"/>
      <c r="R3829" s="4"/>
      <c r="S3829" s="4"/>
      <c r="T3829" s="4"/>
      <c r="U3829" s="4"/>
      <c r="V3829" s="4"/>
      <c r="W3829" s="4"/>
      <c r="X3829" s="4"/>
      <c r="Y3829" s="4"/>
      <c r="Z3829" s="4"/>
      <c r="AA3829" s="4"/>
      <c r="AB3829" s="4"/>
      <c r="AC3829" s="4"/>
      <c r="AD3829" s="4"/>
      <c r="AE3829" s="4"/>
      <c r="AF3829" s="4"/>
      <c r="AG3829" s="4"/>
      <c r="AH3829" s="4"/>
      <c r="AI3829" s="4"/>
      <c r="AJ3829" s="4"/>
      <c r="AK3829" s="4"/>
      <c r="AL3829" s="4"/>
      <c r="AM3829" s="4"/>
      <c r="AN3829" s="4"/>
      <c r="AO3829" s="4"/>
      <c r="AP3829" s="4"/>
      <c r="AQ3829" s="4"/>
      <c r="AR3829" s="4"/>
      <c r="AS3829" s="4"/>
      <c r="AT3829" s="4"/>
      <c r="AU3829" s="4"/>
      <c r="AV3829" s="4"/>
      <c r="AW3829" s="4"/>
      <c r="AX3829" s="4"/>
      <c r="AY3829" s="4"/>
      <c r="AZ3829" s="4"/>
      <c r="BA3829" s="4"/>
      <c r="BB3829" s="4"/>
      <c r="BC3829" s="4"/>
      <c r="BD3829" s="4"/>
      <c r="BE3829" s="4"/>
      <c r="BF3829" s="4"/>
      <c r="BG3829" s="4"/>
      <c r="BH3829" s="4"/>
      <c r="BI3829" s="4"/>
      <c r="BJ3829" s="4"/>
      <c r="BK3829" s="4"/>
      <c r="BL3829" s="4"/>
      <c r="BM3829" s="4"/>
      <c r="BN3829" s="4"/>
      <c r="BO3829" s="4"/>
      <c r="BP3829" s="4"/>
      <c r="BQ3829" s="4"/>
      <c r="BR3829" s="4"/>
      <c r="BS3829" s="4"/>
      <c r="BT3829" s="4"/>
      <c r="BU3829" s="4"/>
      <c r="BV3829" s="4"/>
      <c r="BW3829" s="4"/>
      <c r="BZ3829" s="7"/>
      <c r="CF3829" s="7"/>
      <c r="CG3829" s="14"/>
      <c r="CH3829" s="7"/>
      <c r="CI3829" s="14"/>
      <c r="CJ3829" s="7"/>
      <c r="CK3829" s="14"/>
      <c r="CL3829" s="7"/>
      <c r="CM3829" s="14"/>
    </row>
    <row r="3830" spans="1:91" x14ac:dyDescent="0.3">
      <c r="A3830" s="10">
        <v>151</v>
      </c>
      <c r="B3830" s="36" t="s">
        <v>886</v>
      </c>
      <c r="G3830" s="36" t="s">
        <v>9248</v>
      </c>
      <c r="K3830" s="7"/>
      <c r="L3830" s="7" t="s">
        <v>834</v>
      </c>
      <c r="M3830" s="7" t="s">
        <v>615</v>
      </c>
      <c r="N3830" s="4"/>
      <c r="O3830" s="4"/>
      <c r="P3830" s="4"/>
      <c r="Q3830" s="4"/>
      <c r="R3830" s="4"/>
      <c r="S3830" s="4"/>
      <c r="T3830" s="4"/>
      <c r="U3830" s="4"/>
      <c r="V3830" s="4"/>
      <c r="W3830" s="4"/>
      <c r="X3830" s="4"/>
      <c r="Y3830" s="4"/>
      <c r="Z3830" s="4"/>
      <c r="AA3830" s="4"/>
      <c r="AB3830" s="4"/>
      <c r="AC3830" s="4"/>
      <c r="AD3830" s="4"/>
      <c r="AE3830" s="4"/>
      <c r="AF3830" s="4"/>
      <c r="AG3830" s="4"/>
      <c r="AH3830" s="4"/>
      <c r="AI3830" s="4"/>
      <c r="AJ3830" s="4"/>
      <c r="AK3830" s="4"/>
      <c r="AL3830" s="4"/>
      <c r="AM3830" s="4"/>
      <c r="AN3830" s="4"/>
      <c r="AO3830" s="4"/>
      <c r="AP3830" s="4"/>
      <c r="AQ3830" s="4"/>
      <c r="AR3830" s="4"/>
      <c r="AS3830" s="4"/>
      <c r="AT3830" s="4"/>
      <c r="AU3830" s="4"/>
      <c r="AV3830" s="4"/>
      <c r="AW3830" s="4"/>
      <c r="AX3830" s="4"/>
      <c r="AY3830" s="4"/>
      <c r="AZ3830" s="4"/>
      <c r="BA3830" s="4"/>
      <c r="BB3830" s="4"/>
      <c r="BC3830" s="4"/>
      <c r="BD3830" s="4"/>
      <c r="BE3830" s="4"/>
      <c r="BF3830" s="4"/>
      <c r="BG3830" s="4"/>
      <c r="BH3830" s="4"/>
      <c r="BI3830" s="4"/>
      <c r="BJ3830" s="4"/>
      <c r="BK3830" s="4"/>
      <c r="BL3830" s="4"/>
      <c r="BM3830" s="4"/>
      <c r="BN3830" s="4"/>
      <c r="BO3830" s="4"/>
      <c r="BP3830" s="4"/>
      <c r="BQ3830" s="4"/>
      <c r="BR3830" s="4"/>
      <c r="BS3830" s="4"/>
      <c r="BT3830" s="4"/>
      <c r="BU3830" s="4"/>
      <c r="BV3830" s="4"/>
      <c r="BW3830" s="4"/>
      <c r="BZ3830" s="7"/>
      <c r="CF3830" s="7"/>
      <c r="CG3830" s="14"/>
      <c r="CH3830" s="7"/>
      <c r="CI3830" s="14"/>
      <c r="CJ3830" s="7"/>
      <c r="CK3830" s="14"/>
      <c r="CL3830" s="7"/>
      <c r="CM3830" s="14"/>
    </row>
    <row r="3831" spans="1:91" x14ac:dyDescent="0.3">
      <c r="A3831" s="10">
        <v>151</v>
      </c>
      <c r="B3831" s="36" t="s">
        <v>913</v>
      </c>
      <c r="G3831" s="36" t="s">
        <v>9249</v>
      </c>
      <c r="K3831" s="7"/>
      <c r="L3831" s="7" t="s">
        <v>834</v>
      </c>
      <c r="M3831" s="7" t="s">
        <v>687</v>
      </c>
      <c r="N3831" s="4"/>
      <c r="O3831" s="4"/>
      <c r="P3831" s="4"/>
      <c r="Q3831" s="4"/>
      <c r="R3831" s="4"/>
      <c r="S3831" s="4"/>
      <c r="T3831" s="4"/>
      <c r="U3831" s="4"/>
      <c r="V3831" s="4"/>
      <c r="W3831" s="4"/>
      <c r="X3831" s="4"/>
      <c r="Y3831" s="4"/>
      <c r="Z3831" s="4"/>
      <c r="AA3831" s="4"/>
      <c r="AB3831" s="4"/>
      <c r="AC3831" s="4"/>
      <c r="AD3831" s="4"/>
      <c r="AE3831" s="4"/>
      <c r="AF3831" s="4"/>
      <c r="AG3831" s="4"/>
      <c r="AH3831" s="4"/>
      <c r="AI3831" s="4"/>
      <c r="AJ3831" s="4"/>
      <c r="AK3831" s="4"/>
      <c r="AL3831" s="4"/>
      <c r="AM3831" s="4"/>
      <c r="AN3831" s="4"/>
      <c r="AO3831" s="4"/>
      <c r="AP3831" s="4"/>
      <c r="AQ3831" s="4"/>
      <c r="AR3831" s="4"/>
      <c r="AS3831" s="4"/>
      <c r="AT3831" s="4"/>
      <c r="AU3831" s="4"/>
      <c r="AV3831" s="4"/>
      <c r="AW3831" s="4"/>
      <c r="AX3831" s="4"/>
      <c r="AY3831" s="4"/>
      <c r="AZ3831" s="4"/>
      <c r="BA3831" s="4"/>
      <c r="BB3831" s="4"/>
      <c r="BC3831" s="4"/>
      <c r="BD3831" s="4"/>
      <c r="BE3831" s="4"/>
      <c r="BF3831" s="4"/>
      <c r="BG3831" s="4"/>
      <c r="BH3831" s="4"/>
      <c r="BI3831" s="4"/>
      <c r="BJ3831" s="4"/>
      <c r="BK3831" s="4"/>
      <c r="BL3831" s="4"/>
      <c r="BM3831" s="4"/>
      <c r="BN3831" s="4"/>
      <c r="BO3831" s="4"/>
      <c r="BP3831" s="4"/>
      <c r="BQ3831" s="4"/>
      <c r="BR3831" s="4"/>
      <c r="BS3831" s="4"/>
      <c r="BT3831" s="4"/>
      <c r="BU3831" s="4"/>
      <c r="BV3831" s="4"/>
      <c r="BW3831" s="4"/>
      <c r="BZ3831" s="7"/>
      <c r="CF3831" s="7"/>
      <c r="CG3831" s="14"/>
      <c r="CH3831" s="7"/>
      <c r="CI3831" s="14"/>
      <c r="CJ3831" s="7"/>
      <c r="CK3831" s="14"/>
      <c r="CL3831" s="7"/>
      <c r="CM3831" s="14"/>
    </row>
    <row r="3832" spans="1:91" x14ac:dyDescent="0.3">
      <c r="A3832" s="10">
        <v>151</v>
      </c>
      <c r="B3832" s="36" t="s">
        <v>3067</v>
      </c>
      <c r="G3832" s="36" t="s">
        <v>9250</v>
      </c>
      <c r="K3832" s="7"/>
      <c r="L3832" s="7" t="s">
        <v>834</v>
      </c>
      <c r="M3832" s="7" t="s">
        <v>669</v>
      </c>
      <c r="N3832" s="4"/>
      <c r="O3832" s="4"/>
      <c r="P3832" s="4"/>
      <c r="Q3832" s="4"/>
      <c r="R3832" s="4"/>
      <c r="S3832" s="4"/>
      <c r="T3832" s="4"/>
      <c r="U3832" s="4"/>
      <c r="V3832" s="4"/>
      <c r="W3832" s="4"/>
      <c r="X3832" s="4"/>
      <c r="Y3832" s="4"/>
      <c r="Z3832" s="4"/>
      <c r="AA3832" s="4"/>
      <c r="AB3832" s="4"/>
      <c r="AC3832" s="4"/>
      <c r="AD3832" s="4"/>
      <c r="AE3832" s="4"/>
      <c r="AF3832" s="4"/>
      <c r="AG3832" s="4"/>
      <c r="AH3832" s="4"/>
      <c r="AI3832" s="4"/>
      <c r="AJ3832" s="4"/>
      <c r="AK3832" s="4"/>
      <c r="AL3832" s="4"/>
      <c r="AM3832" s="4"/>
      <c r="AN3832" s="4"/>
      <c r="AO3832" s="4"/>
      <c r="AP3832" s="4"/>
      <c r="AQ3832" s="4"/>
      <c r="AR3832" s="4"/>
      <c r="AS3832" s="4"/>
      <c r="AT3832" s="4"/>
      <c r="AU3832" s="4"/>
      <c r="AV3832" s="4"/>
      <c r="AW3832" s="4"/>
      <c r="AX3832" s="4"/>
      <c r="AY3832" s="4"/>
      <c r="AZ3832" s="4"/>
      <c r="BA3832" s="4"/>
      <c r="BB3832" s="4"/>
      <c r="BC3832" s="4"/>
      <c r="BD3832" s="4"/>
      <c r="BE3832" s="4"/>
      <c r="BF3832" s="4"/>
      <c r="BG3832" s="4"/>
      <c r="BH3832" s="4"/>
      <c r="BI3832" s="4"/>
      <c r="BJ3832" s="4"/>
      <c r="BK3832" s="4"/>
      <c r="BL3832" s="4"/>
      <c r="BM3832" s="4"/>
      <c r="BN3832" s="4"/>
      <c r="BO3832" s="4"/>
      <c r="BP3832" s="4"/>
      <c r="BQ3832" s="4"/>
      <c r="BR3832" s="4"/>
      <c r="BS3832" s="4"/>
      <c r="BT3832" s="4"/>
      <c r="BU3832" s="4"/>
      <c r="BV3832" s="4"/>
      <c r="BW3832" s="4"/>
      <c r="BZ3832" s="7"/>
      <c r="CF3832" s="7"/>
      <c r="CG3832" s="14"/>
      <c r="CH3832" s="7"/>
      <c r="CI3832" s="14"/>
      <c r="CJ3832" s="7"/>
      <c r="CK3832" s="14"/>
      <c r="CL3832" s="7"/>
      <c r="CM3832" s="14"/>
    </row>
    <row r="3833" spans="1:91" x14ac:dyDescent="0.3">
      <c r="A3833" s="10">
        <v>151</v>
      </c>
      <c r="B3833" s="36" t="s">
        <v>1076</v>
      </c>
      <c r="G3833" s="36" t="s">
        <v>9251</v>
      </c>
      <c r="K3833" s="7"/>
      <c r="L3833" s="7" t="s">
        <v>834</v>
      </c>
      <c r="M3833" s="7" t="s">
        <v>615</v>
      </c>
      <c r="N3833" s="4"/>
      <c r="O3833" s="4"/>
      <c r="P3833" s="4"/>
      <c r="Q3833" s="4"/>
      <c r="R3833" s="4"/>
      <c r="S3833" s="4"/>
      <c r="T3833" s="4"/>
      <c r="U3833" s="4"/>
      <c r="V3833" s="4"/>
      <c r="W3833" s="4"/>
      <c r="X3833" s="4"/>
      <c r="Y3833" s="4"/>
      <c r="Z3833" s="4"/>
      <c r="AA3833" s="4"/>
      <c r="AB3833" s="4"/>
      <c r="AC3833" s="4"/>
      <c r="AD3833" s="4"/>
      <c r="AE3833" s="4"/>
      <c r="AF3833" s="4"/>
      <c r="AG3833" s="4"/>
      <c r="AH3833" s="4"/>
      <c r="AI3833" s="4"/>
      <c r="AJ3833" s="4"/>
      <c r="AK3833" s="4"/>
      <c r="AL3833" s="4"/>
      <c r="AM3833" s="4"/>
      <c r="AN3833" s="4"/>
      <c r="AO3833" s="4"/>
      <c r="AP3833" s="4"/>
      <c r="AQ3833" s="4"/>
      <c r="AR3833" s="4"/>
      <c r="AS3833" s="4"/>
      <c r="AT3833" s="4"/>
      <c r="AU3833" s="4"/>
      <c r="AV3833" s="4"/>
      <c r="AW3833" s="4"/>
      <c r="AX3833" s="4"/>
      <c r="AY3833" s="4"/>
      <c r="AZ3833" s="4"/>
      <c r="BA3833" s="4"/>
      <c r="BB3833" s="4"/>
      <c r="BC3833" s="4"/>
      <c r="BD3833" s="4"/>
      <c r="BE3833" s="4"/>
      <c r="BF3833" s="4"/>
      <c r="BG3833" s="4"/>
      <c r="BH3833" s="4"/>
      <c r="BI3833" s="4"/>
      <c r="BJ3833" s="4"/>
      <c r="BK3833" s="4"/>
      <c r="BL3833" s="4"/>
      <c r="BM3833" s="4"/>
      <c r="BN3833" s="4"/>
      <c r="BO3833" s="4"/>
      <c r="BP3833" s="4"/>
      <c r="BQ3833" s="4"/>
      <c r="BR3833" s="4"/>
      <c r="BS3833" s="4"/>
      <c r="BT3833" s="4"/>
      <c r="BU3833" s="4"/>
      <c r="BV3833" s="4"/>
      <c r="BW3833" s="4"/>
      <c r="BZ3833" s="7"/>
      <c r="CF3833" s="7"/>
      <c r="CG3833" s="14"/>
      <c r="CH3833" s="7"/>
      <c r="CI3833" s="14"/>
      <c r="CJ3833" s="7"/>
      <c r="CK3833" s="14"/>
      <c r="CL3833" s="7"/>
      <c r="CM3833" s="14"/>
    </row>
    <row r="3834" spans="1:91" x14ac:dyDescent="0.3">
      <c r="A3834" s="10">
        <v>151</v>
      </c>
      <c r="B3834" s="36" t="s">
        <v>1036</v>
      </c>
      <c r="G3834" s="36" t="s">
        <v>9252</v>
      </c>
      <c r="K3834" s="7"/>
      <c r="L3834" s="7" t="s">
        <v>834</v>
      </c>
      <c r="M3834" s="7" t="s">
        <v>618</v>
      </c>
      <c r="N3834" s="4"/>
      <c r="O3834" s="4"/>
      <c r="P3834" s="4"/>
      <c r="Q3834" s="4"/>
      <c r="R3834" s="4"/>
      <c r="S3834" s="4"/>
      <c r="T3834" s="4"/>
      <c r="U3834" s="4"/>
      <c r="V3834" s="4"/>
      <c r="W3834" s="4"/>
      <c r="X3834" s="4"/>
      <c r="Y3834" s="4"/>
      <c r="Z3834" s="4"/>
      <c r="AA3834" s="4"/>
      <c r="AB3834" s="4"/>
      <c r="AC3834" s="4"/>
      <c r="AD3834" s="4"/>
      <c r="AE3834" s="4"/>
      <c r="AF3834" s="4"/>
      <c r="AG3834" s="4"/>
      <c r="AH3834" s="4"/>
      <c r="AI3834" s="4"/>
      <c r="AJ3834" s="4"/>
      <c r="AK3834" s="4"/>
      <c r="AL3834" s="4"/>
      <c r="AM3834" s="4"/>
      <c r="AN3834" s="4"/>
      <c r="AO3834" s="4"/>
      <c r="AP3834" s="4"/>
      <c r="AQ3834" s="4"/>
      <c r="AR3834" s="4"/>
      <c r="AS3834" s="4"/>
      <c r="AT3834" s="4"/>
      <c r="AU3834" s="4"/>
      <c r="AV3834" s="4"/>
      <c r="AW3834" s="4"/>
      <c r="AX3834" s="4"/>
      <c r="AY3834" s="4"/>
      <c r="AZ3834" s="4"/>
      <c r="BA3834" s="4"/>
      <c r="BB3834" s="4"/>
      <c r="BC3834" s="4"/>
      <c r="BD3834" s="4"/>
      <c r="BE3834" s="4"/>
      <c r="BF3834" s="4"/>
      <c r="BG3834" s="4"/>
      <c r="BH3834" s="4"/>
      <c r="BI3834" s="4"/>
      <c r="BJ3834" s="4"/>
      <c r="BK3834" s="4"/>
      <c r="BL3834" s="4"/>
      <c r="BM3834" s="4"/>
      <c r="BN3834" s="4"/>
      <c r="BO3834" s="4"/>
      <c r="BP3834" s="4"/>
      <c r="BQ3834" s="4"/>
      <c r="BR3834" s="4"/>
      <c r="BS3834" s="4"/>
      <c r="BT3834" s="4"/>
      <c r="BU3834" s="4"/>
      <c r="BV3834" s="4"/>
      <c r="BW3834" s="4"/>
      <c r="BZ3834" s="7"/>
      <c r="CF3834" s="7"/>
      <c r="CG3834" s="14"/>
      <c r="CH3834" s="7"/>
      <c r="CI3834" s="14"/>
      <c r="CJ3834" s="7"/>
      <c r="CK3834" s="14"/>
      <c r="CL3834" s="7"/>
      <c r="CM3834" s="14"/>
    </row>
    <row r="3835" spans="1:91" x14ac:dyDescent="0.3">
      <c r="A3835" s="10">
        <v>151</v>
      </c>
      <c r="B3835" s="36" t="s">
        <v>1076</v>
      </c>
      <c r="G3835" s="36" t="s">
        <v>9253</v>
      </c>
      <c r="K3835" s="7"/>
      <c r="L3835" s="7" t="s">
        <v>834</v>
      </c>
      <c r="M3835" s="7" t="s">
        <v>8561</v>
      </c>
      <c r="N3835" s="4"/>
      <c r="O3835" s="4"/>
      <c r="P3835" s="4"/>
      <c r="Q3835" s="4"/>
      <c r="R3835" s="4"/>
      <c r="S3835" s="4"/>
      <c r="T3835" s="4"/>
      <c r="U3835" s="4"/>
      <c r="V3835" s="4"/>
      <c r="W3835" s="4"/>
      <c r="X3835" s="4"/>
      <c r="Y3835" s="4"/>
      <c r="Z3835" s="4"/>
      <c r="AA3835" s="4"/>
      <c r="AB3835" s="4"/>
      <c r="AC3835" s="4"/>
      <c r="AD3835" s="4"/>
      <c r="AE3835" s="4"/>
      <c r="AF3835" s="4"/>
      <c r="AG3835" s="4"/>
      <c r="AH3835" s="4"/>
      <c r="AI3835" s="4"/>
      <c r="AJ3835" s="4"/>
      <c r="AK3835" s="4"/>
      <c r="AL3835" s="4"/>
      <c r="AM3835" s="4"/>
      <c r="AN3835" s="4"/>
      <c r="AO3835" s="4"/>
      <c r="AP3835" s="4"/>
      <c r="AQ3835" s="4"/>
      <c r="AR3835" s="4"/>
      <c r="AS3835" s="4"/>
      <c r="AT3835" s="4"/>
      <c r="AU3835" s="4"/>
      <c r="AV3835" s="4"/>
      <c r="AW3835" s="4"/>
      <c r="AX3835" s="4"/>
      <c r="AY3835" s="4"/>
      <c r="AZ3835" s="4"/>
      <c r="BA3835" s="4"/>
      <c r="BB3835" s="4"/>
      <c r="BC3835" s="4"/>
      <c r="BD3835" s="4"/>
      <c r="BE3835" s="4"/>
      <c r="BF3835" s="4"/>
      <c r="BG3835" s="4"/>
      <c r="BH3835" s="4"/>
      <c r="BI3835" s="4"/>
      <c r="BJ3835" s="4"/>
      <c r="BK3835" s="4"/>
      <c r="BL3835" s="4"/>
      <c r="BM3835" s="4"/>
      <c r="BN3835" s="4"/>
      <c r="BO3835" s="4"/>
      <c r="BP3835" s="4"/>
      <c r="BQ3835" s="4"/>
      <c r="BR3835" s="4"/>
      <c r="BS3835" s="4"/>
      <c r="BT3835" s="4"/>
      <c r="BU3835" s="4"/>
      <c r="BV3835" s="4"/>
      <c r="BW3835" s="4"/>
      <c r="BZ3835" s="7"/>
      <c r="CF3835" s="7"/>
      <c r="CG3835" s="14"/>
      <c r="CH3835" s="7"/>
      <c r="CI3835" s="14"/>
      <c r="CJ3835" s="7"/>
      <c r="CK3835" s="14"/>
      <c r="CL3835" s="7"/>
      <c r="CM3835" s="14"/>
    </row>
    <row r="3836" spans="1:91" x14ac:dyDescent="0.3">
      <c r="A3836" s="10">
        <v>151</v>
      </c>
      <c r="B3836" s="36" t="s">
        <v>913</v>
      </c>
      <c r="G3836" s="36" t="s">
        <v>9254</v>
      </c>
      <c r="K3836" s="7"/>
      <c r="L3836" s="7" t="s">
        <v>834</v>
      </c>
      <c r="M3836" s="7" t="s">
        <v>621</v>
      </c>
      <c r="N3836" s="4"/>
      <c r="O3836" s="4"/>
      <c r="P3836" s="4"/>
      <c r="Q3836" s="4"/>
      <c r="R3836" s="4"/>
      <c r="S3836" s="4"/>
      <c r="T3836" s="4"/>
      <c r="U3836" s="4"/>
      <c r="V3836" s="4"/>
      <c r="W3836" s="4"/>
      <c r="X3836" s="4"/>
      <c r="Y3836" s="4"/>
      <c r="Z3836" s="4"/>
      <c r="AA3836" s="4"/>
      <c r="AB3836" s="4"/>
      <c r="AC3836" s="4"/>
      <c r="AD3836" s="4"/>
      <c r="AE3836" s="4"/>
      <c r="AF3836" s="4"/>
      <c r="AG3836" s="4"/>
      <c r="AH3836" s="4"/>
      <c r="AI3836" s="4"/>
      <c r="AJ3836" s="4"/>
      <c r="AK3836" s="4"/>
      <c r="AL3836" s="4"/>
      <c r="AM3836" s="4"/>
      <c r="AN3836" s="4"/>
      <c r="AO3836" s="4"/>
      <c r="AP3836" s="4"/>
      <c r="AQ3836" s="4"/>
      <c r="AR3836" s="4"/>
      <c r="AS3836" s="4"/>
      <c r="AT3836" s="4"/>
      <c r="AU3836" s="4"/>
      <c r="AV3836" s="4"/>
      <c r="AW3836" s="4"/>
      <c r="AX3836" s="4"/>
      <c r="AY3836" s="4"/>
      <c r="AZ3836" s="4"/>
      <c r="BA3836" s="4"/>
      <c r="BB3836" s="4"/>
      <c r="BC3836" s="4"/>
      <c r="BD3836" s="4"/>
      <c r="BE3836" s="4"/>
      <c r="BF3836" s="4"/>
      <c r="BG3836" s="4"/>
      <c r="BH3836" s="4"/>
      <c r="BI3836" s="4"/>
      <c r="BJ3836" s="4"/>
      <c r="BK3836" s="4"/>
      <c r="BL3836" s="4"/>
      <c r="BM3836" s="4"/>
      <c r="BN3836" s="4"/>
      <c r="BO3836" s="4"/>
      <c r="BP3836" s="4"/>
      <c r="BQ3836" s="4"/>
      <c r="BR3836" s="4"/>
      <c r="BS3836" s="4"/>
      <c r="BT3836" s="4"/>
      <c r="BU3836" s="4"/>
      <c r="BV3836" s="4"/>
      <c r="BW3836" s="4"/>
      <c r="BZ3836" s="7"/>
      <c r="CF3836" s="7"/>
      <c r="CG3836" s="14"/>
      <c r="CH3836" s="7"/>
      <c r="CI3836" s="14"/>
      <c r="CJ3836" s="7"/>
      <c r="CK3836" s="14"/>
      <c r="CL3836" s="7"/>
      <c r="CM3836" s="14"/>
    </row>
    <row r="3837" spans="1:91" x14ac:dyDescent="0.3">
      <c r="A3837" s="10">
        <v>151</v>
      </c>
      <c r="B3837" s="36" t="s">
        <v>1058</v>
      </c>
      <c r="G3837" s="36" t="s">
        <v>9255</v>
      </c>
      <c r="K3837" s="7"/>
      <c r="L3837" s="7" t="s">
        <v>834</v>
      </c>
      <c r="M3837" s="7" t="s">
        <v>717</v>
      </c>
      <c r="N3837" s="4"/>
      <c r="O3837" s="4"/>
      <c r="P3837" s="4"/>
      <c r="Q3837" s="4"/>
      <c r="R3837" s="4"/>
      <c r="S3837" s="4"/>
      <c r="T3837" s="4"/>
      <c r="U3837" s="4"/>
      <c r="V3837" s="4"/>
      <c r="W3837" s="4"/>
      <c r="X3837" s="4"/>
      <c r="Y3837" s="4"/>
      <c r="Z3837" s="4"/>
      <c r="AA3837" s="4"/>
      <c r="AB3837" s="4"/>
      <c r="AC3837" s="4"/>
      <c r="AD3837" s="4"/>
      <c r="AE3837" s="4"/>
      <c r="AF3837" s="4"/>
      <c r="AG3837" s="4"/>
      <c r="AH3837" s="4"/>
      <c r="AI3837" s="4"/>
      <c r="AJ3837" s="4"/>
      <c r="AK3837" s="4"/>
      <c r="AL3837" s="4"/>
      <c r="AM3837" s="4"/>
      <c r="AN3837" s="4"/>
      <c r="AO3837" s="4"/>
      <c r="AP3837" s="4"/>
      <c r="AQ3837" s="4"/>
      <c r="AR3837" s="4"/>
      <c r="AS3837" s="4"/>
      <c r="AT3837" s="4"/>
      <c r="AU3837" s="4"/>
      <c r="AV3837" s="4"/>
      <c r="AW3837" s="4"/>
      <c r="AX3837" s="4"/>
      <c r="AY3837" s="4"/>
      <c r="AZ3837" s="4"/>
      <c r="BA3837" s="4"/>
      <c r="BB3837" s="4"/>
      <c r="BC3837" s="4"/>
      <c r="BD3837" s="4"/>
      <c r="BE3837" s="4"/>
      <c r="BF3837" s="4"/>
      <c r="BG3837" s="4"/>
      <c r="BH3837" s="4"/>
      <c r="BI3837" s="4"/>
      <c r="BJ3837" s="4"/>
      <c r="BK3837" s="4"/>
      <c r="BL3837" s="4"/>
      <c r="BM3837" s="4"/>
      <c r="BN3837" s="4"/>
      <c r="BO3837" s="4"/>
      <c r="BP3837" s="4"/>
      <c r="BQ3837" s="4"/>
      <c r="BR3837" s="4"/>
      <c r="BS3837" s="4"/>
      <c r="BT3837" s="4"/>
      <c r="BU3837" s="4"/>
      <c r="BV3837" s="4"/>
      <c r="BW3837" s="4"/>
      <c r="BZ3837" s="7"/>
      <c r="CF3837" s="7"/>
      <c r="CG3837" s="14"/>
      <c r="CH3837" s="7"/>
      <c r="CI3837" s="14"/>
      <c r="CJ3837" s="7"/>
      <c r="CK3837" s="14"/>
      <c r="CL3837" s="7"/>
      <c r="CM3837" s="14"/>
    </row>
    <row r="3838" spans="1:91" x14ac:dyDescent="0.3">
      <c r="A3838" s="10">
        <v>151</v>
      </c>
      <c r="B3838" s="36" t="s">
        <v>921</v>
      </c>
      <c r="G3838" s="36" t="s">
        <v>9256</v>
      </c>
      <c r="K3838" s="7"/>
      <c r="L3838" s="7" t="s">
        <v>834</v>
      </c>
      <c r="M3838" s="7" t="s">
        <v>618</v>
      </c>
      <c r="N3838" s="4"/>
      <c r="O3838" s="4"/>
      <c r="P3838" s="4"/>
      <c r="Q3838" s="4"/>
      <c r="R3838" s="4"/>
      <c r="S3838" s="4"/>
      <c r="T3838" s="4"/>
      <c r="U3838" s="4"/>
      <c r="V3838" s="4"/>
      <c r="W3838" s="4"/>
      <c r="X3838" s="4"/>
      <c r="Y3838" s="4"/>
      <c r="Z3838" s="4"/>
      <c r="AA3838" s="4"/>
      <c r="AB3838" s="4"/>
      <c r="AC3838" s="4"/>
      <c r="AD3838" s="4"/>
      <c r="AE3838" s="4"/>
      <c r="AF3838" s="4"/>
      <c r="AG3838" s="4"/>
      <c r="AH3838" s="4"/>
      <c r="AI3838" s="4"/>
      <c r="AJ3838" s="4"/>
      <c r="AK3838" s="4"/>
      <c r="AL3838" s="4"/>
      <c r="AM3838" s="4"/>
      <c r="AN3838" s="4"/>
      <c r="AO3838" s="4"/>
      <c r="AP3838" s="4"/>
      <c r="AQ3838" s="4"/>
      <c r="AR3838" s="4"/>
      <c r="AS3838" s="4"/>
      <c r="AT3838" s="4"/>
      <c r="AU3838" s="4"/>
      <c r="AV3838" s="4"/>
      <c r="AW3838" s="4"/>
      <c r="AX3838" s="4"/>
      <c r="AY3838" s="4"/>
      <c r="AZ3838" s="4"/>
      <c r="BA3838" s="4"/>
      <c r="BB3838" s="4"/>
      <c r="BC3838" s="4"/>
      <c r="BD3838" s="4"/>
      <c r="BE3838" s="4"/>
      <c r="BF3838" s="4"/>
      <c r="BG3838" s="4"/>
      <c r="BH3838" s="4"/>
      <c r="BI3838" s="4"/>
      <c r="BJ3838" s="4"/>
      <c r="BK3838" s="4"/>
      <c r="BL3838" s="4"/>
      <c r="BM3838" s="4"/>
      <c r="BN3838" s="4"/>
      <c r="BO3838" s="4"/>
      <c r="BP3838" s="4"/>
      <c r="BQ3838" s="4"/>
      <c r="BR3838" s="4"/>
      <c r="BS3838" s="4"/>
      <c r="BT3838" s="4"/>
      <c r="BU3838" s="4"/>
      <c r="BV3838" s="4"/>
      <c r="BW3838" s="4"/>
      <c r="BZ3838" s="7"/>
      <c r="CF3838" s="7"/>
      <c r="CG3838" s="14"/>
      <c r="CH3838" s="7"/>
      <c r="CI3838" s="14"/>
      <c r="CJ3838" s="7"/>
      <c r="CK3838" s="14"/>
      <c r="CL3838" s="7"/>
      <c r="CM3838" s="14"/>
    </row>
    <row r="3839" spans="1:91" x14ac:dyDescent="0.3">
      <c r="A3839" s="10">
        <v>151</v>
      </c>
      <c r="B3839" s="36" t="s">
        <v>921</v>
      </c>
      <c r="G3839" s="36" t="s">
        <v>9257</v>
      </c>
      <c r="K3839" s="7"/>
      <c r="L3839" s="7" t="s">
        <v>834</v>
      </c>
      <c r="M3839" s="7" t="s">
        <v>618</v>
      </c>
      <c r="N3839" s="4"/>
      <c r="O3839" s="4"/>
      <c r="P3839" s="4"/>
      <c r="Q3839" s="4"/>
      <c r="R3839" s="4"/>
      <c r="S3839" s="4"/>
      <c r="T3839" s="4"/>
      <c r="U3839" s="4"/>
      <c r="V3839" s="4"/>
      <c r="W3839" s="4"/>
      <c r="X3839" s="4"/>
      <c r="Y3839" s="4"/>
      <c r="Z3839" s="4"/>
      <c r="AA3839" s="4"/>
      <c r="AB3839" s="4"/>
      <c r="AC3839" s="4"/>
      <c r="AD3839" s="4"/>
      <c r="AE3839" s="4"/>
      <c r="AF3839" s="4"/>
      <c r="AG3839" s="4"/>
      <c r="AH3839" s="4"/>
      <c r="AI3839" s="4"/>
      <c r="AJ3839" s="4"/>
      <c r="AK3839" s="4"/>
      <c r="AL3839" s="4"/>
      <c r="AM3839" s="4"/>
      <c r="AN3839" s="4"/>
      <c r="AO3839" s="4"/>
      <c r="AP3839" s="4"/>
      <c r="AQ3839" s="4"/>
      <c r="AR3839" s="4"/>
      <c r="AS3839" s="4"/>
      <c r="AT3839" s="4"/>
      <c r="AU3839" s="4"/>
      <c r="AV3839" s="4"/>
      <c r="AW3839" s="4"/>
      <c r="AX3839" s="4"/>
      <c r="AY3839" s="4"/>
      <c r="AZ3839" s="4"/>
      <c r="BA3839" s="4"/>
      <c r="BB3839" s="4"/>
      <c r="BC3839" s="4"/>
      <c r="BD3839" s="4"/>
      <c r="BE3839" s="4"/>
      <c r="BF3839" s="4"/>
      <c r="BG3839" s="4"/>
      <c r="BH3839" s="4"/>
      <c r="BI3839" s="4"/>
      <c r="BJ3839" s="4"/>
      <c r="BK3839" s="4"/>
      <c r="BL3839" s="4"/>
      <c r="BM3839" s="4"/>
      <c r="BN3839" s="4"/>
      <c r="BO3839" s="4"/>
      <c r="BP3839" s="4"/>
      <c r="BQ3839" s="4"/>
      <c r="BR3839" s="4"/>
      <c r="BS3839" s="4"/>
      <c r="BT3839" s="4"/>
      <c r="BU3839" s="4"/>
      <c r="BV3839" s="4"/>
      <c r="BW3839" s="4"/>
      <c r="BZ3839" s="7"/>
      <c r="CF3839" s="7"/>
      <c r="CG3839" s="14"/>
      <c r="CH3839" s="7"/>
      <c r="CI3839" s="14"/>
      <c r="CJ3839" s="7"/>
      <c r="CK3839" s="14"/>
      <c r="CL3839" s="7"/>
      <c r="CM3839" s="14"/>
    </row>
    <row r="3840" spans="1:91" x14ac:dyDescent="0.3">
      <c r="A3840" s="10">
        <v>151</v>
      </c>
      <c r="B3840" s="36" t="s">
        <v>830</v>
      </c>
      <c r="G3840" s="36" t="s">
        <v>9258</v>
      </c>
      <c r="K3840" s="7"/>
      <c r="L3840" s="7" t="s">
        <v>834</v>
      </c>
      <c r="M3840" s="7" t="s">
        <v>615</v>
      </c>
      <c r="N3840" s="4"/>
      <c r="O3840" s="4"/>
      <c r="P3840" s="4"/>
      <c r="Q3840" s="4"/>
      <c r="R3840" s="4"/>
      <c r="S3840" s="4"/>
      <c r="T3840" s="4"/>
      <c r="U3840" s="4"/>
      <c r="V3840" s="4"/>
      <c r="W3840" s="4"/>
      <c r="X3840" s="4"/>
      <c r="Y3840" s="4"/>
      <c r="Z3840" s="4"/>
      <c r="AA3840" s="4"/>
      <c r="AB3840" s="4"/>
      <c r="AC3840" s="4"/>
      <c r="AD3840" s="4"/>
      <c r="AE3840" s="4"/>
      <c r="AF3840" s="4"/>
      <c r="AG3840" s="4"/>
      <c r="AH3840" s="4"/>
      <c r="AI3840" s="4"/>
      <c r="AJ3840" s="4"/>
      <c r="AK3840" s="4"/>
      <c r="AL3840" s="4"/>
      <c r="AM3840" s="4"/>
      <c r="AN3840" s="4"/>
      <c r="AO3840" s="4"/>
      <c r="AP3840" s="4"/>
      <c r="AQ3840" s="4"/>
      <c r="AR3840" s="4"/>
      <c r="AS3840" s="4"/>
      <c r="AT3840" s="4"/>
      <c r="AU3840" s="4"/>
      <c r="AV3840" s="4"/>
      <c r="AW3840" s="4"/>
      <c r="AX3840" s="4"/>
      <c r="AY3840" s="4"/>
      <c r="AZ3840" s="4"/>
      <c r="BA3840" s="4"/>
      <c r="BB3840" s="4"/>
      <c r="BC3840" s="4"/>
      <c r="BD3840" s="4"/>
      <c r="BE3840" s="4"/>
      <c r="BF3840" s="4"/>
      <c r="BG3840" s="4"/>
      <c r="BH3840" s="4"/>
      <c r="BI3840" s="4"/>
      <c r="BJ3840" s="4"/>
      <c r="BK3840" s="4"/>
      <c r="BL3840" s="4"/>
      <c r="BM3840" s="4"/>
      <c r="BN3840" s="4"/>
      <c r="BO3840" s="4"/>
      <c r="BP3840" s="4"/>
      <c r="BQ3840" s="4"/>
      <c r="BR3840" s="4"/>
      <c r="BS3840" s="4"/>
      <c r="BT3840" s="4"/>
      <c r="BU3840" s="4"/>
      <c r="BV3840" s="4"/>
      <c r="BW3840" s="4"/>
      <c r="BZ3840" s="7"/>
      <c r="CF3840" s="7"/>
      <c r="CG3840" s="14"/>
      <c r="CH3840" s="7"/>
      <c r="CI3840" s="14"/>
      <c r="CJ3840" s="7"/>
      <c r="CK3840" s="14"/>
      <c r="CL3840" s="7"/>
      <c r="CM3840" s="14"/>
    </row>
    <row r="3841" spans="1:91" x14ac:dyDescent="0.3">
      <c r="A3841" s="10">
        <v>151</v>
      </c>
      <c r="B3841" s="36" t="s">
        <v>907</v>
      </c>
      <c r="G3841" s="36" t="s">
        <v>9259</v>
      </c>
      <c r="K3841" s="7"/>
      <c r="L3841" s="7" t="s">
        <v>834</v>
      </c>
      <c r="M3841" s="7" t="s">
        <v>615</v>
      </c>
      <c r="N3841" s="4"/>
      <c r="O3841" s="4"/>
      <c r="P3841" s="4"/>
      <c r="Q3841" s="4"/>
      <c r="R3841" s="4"/>
      <c r="S3841" s="4"/>
      <c r="T3841" s="4"/>
      <c r="U3841" s="4"/>
      <c r="V3841" s="4"/>
      <c r="W3841" s="4"/>
      <c r="X3841" s="4"/>
      <c r="Y3841" s="4"/>
      <c r="Z3841" s="4"/>
      <c r="AA3841" s="4"/>
      <c r="AB3841" s="4"/>
      <c r="AC3841" s="4"/>
      <c r="AD3841" s="4"/>
      <c r="AE3841" s="4"/>
      <c r="AF3841" s="4"/>
      <c r="AG3841" s="4"/>
      <c r="AH3841" s="4"/>
      <c r="AI3841" s="4"/>
      <c r="AJ3841" s="4"/>
      <c r="AK3841" s="4"/>
      <c r="AL3841" s="4"/>
      <c r="AM3841" s="4"/>
      <c r="AN3841" s="4"/>
      <c r="AO3841" s="4"/>
      <c r="AP3841" s="4"/>
      <c r="AQ3841" s="4"/>
      <c r="AR3841" s="4"/>
      <c r="AS3841" s="4"/>
      <c r="AT3841" s="4"/>
      <c r="AU3841" s="4"/>
      <c r="AV3841" s="4"/>
      <c r="AW3841" s="4"/>
      <c r="AX3841" s="4"/>
      <c r="AY3841" s="4"/>
      <c r="AZ3841" s="4"/>
      <c r="BA3841" s="4"/>
      <c r="BB3841" s="4"/>
      <c r="BC3841" s="4"/>
      <c r="BD3841" s="4"/>
      <c r="BE3841" s="4"/>
      <c r="BF3841" s="4"/>
      <c r="BG3841" s="4"/>
      <c r="BH3841" s="4"/>
      <c r="BI3841" s="4"/>
      <c r="BJ3841" s="4"/>
      <c r="BK3841" s="4"/>
      <c r="BL3841" s="4"/>
      <c r="BM3841" s="4"/>
      <c r="BN3841" s="4"/>
      <c r="BO3841" s="4"/>
      <c r="BP3841" s="4"/>
      <c r="BQ3841" s="4"/>
      <c r="BR3841" s="4"/>
      <c r="BS3841" s="4"/>
      <c r="BT3841" s="4"/>
      <c r="BU3841" s="4"/>
      <c r="BV3841" s="4"/>
      <c r="BW3841" s="4"/>
      <c r="BZ3841" s="7"/>
      <c r="CF3841" s="7"/>
      <c r="CG3841" s="14"/>
      <c r="CH3841" s="7"/>
      <c r="CI3841" s="14"/>
      <c r="CJ3841" s="7"/>
      <c r="CK3841" s="14"/>
      <c r="CL3841" s="7"/>
      <c r="CM3841" s="14"/>
    </row>
    <row r="3842" spans="1:91" x14ac:dyDescent="0.3">
      <c r="A3842" s="10">
        <v>151</v>
      </c>
      <c r="B3842" s="36" t="s">
        <v>891</v>
      </c>
      <c r="G3842" s="36" t="s">
        <v>9260</v>
      </c>
      <c r="K3842" s="7"/>
      <c r="L3842" s="7" t="s">
        <v>834</v>
      </c>
      <c r="M3842" s="7" t="s">
        <v>684</v>
      </c>
      <c r="N3842" s="4"/>
      <c r="O3842" s="4"/>
      <c r="P3842" s="4"/>
      <c r="Q3842" s="4"/>
      <c r="R3842" s="4"/>
      <c r="S3842" s="4"/>
      <c r="T3842" s="4"/>
      <c r="U3842" s="4"/>
      <c r="V3842" s="4"/>
      <c r="W3842" s="4"/>
      <c r="X3842" s="4"/>
      <c r="Y3842" s="4"/>
      <c r="Z3842" s="4"/>
      <c r="AA3842" s="4"/>
      <c r="AB3842" s="4"/>
      <c r="AC3842" s="4"/>
      <c r="AD3842" s="4"/>
      <c r="AE3842" s="4"/>
      <c r="AF3842" s="4"/>
      <c r="AG3842" s="4"/>
      <c r="AH3842" s="4"/>
      <c r="AI3842" s="4"/>
      <c r="AJ3842" s="4"/>
      <c r="AK3842" s="4"/>
      <c r="AL3842" s="4"/>
      <c r="AM3842" s="4"/>
      <c r="AN3842" s="4"/>
      <c r="AO3842" s="4"/>
      <c r="AP3842" s="4"/>
      <c r="AQ3842" s="4"/>
      <c r="AR3842" s="4"/>
      <c r="AS3842" s="4"/>
      <c r="AT3842" s="4"/>
      <c r="AU3842" s="4"/>
      <c r="AV3842" s="4"/>
      <c r="AW3842" s="4"/>
      <c r="AX3842" s="4"/>
      <c r="AY3842" s="4"/>
      <c r="AZ3842" s="4"/>
      <c r="BA3842" s="4"/>
      <c r="BB3842" s="4"/>
      <c r="BC3842" s="4"/>
      <c r="BD3842" s="4"/>
      <c r="BE3842" s="4"/>
      <c r="BF3842" s="4"/>
      <c r="BG3842" s="4"/>
      <c r="BH3842" s="4"/>
      <c r="BI3842" s="4"/>
      <c r="BJ3842" s="4"/>
      <c r="BK3842" s="4"/>
      <c r="BL3842" s="4"/>
      <c r="BM3842" s="4"/>
      <c r="BN3842" s="4"/>
      <c r="BO3842" s="4"/>
      <c r="BP3842" s="4"/>
      <c r="BQ3842" s="4"/>
      <c r="BR3842" s="4"/>
      <c r="BS3842" s="4"/>
      <c r="BT3842" s="4"/>
      <c r="BU3842" s="4"/>
      <c r="BV3842" s="4"/>
      <c r="BW3842" s="4"/>
      <c r="BZ3842" s="7"/>
      <c r="CF3842" s="7"/>
      <c r="CG3842" s="14"/>
      <c r="CH3842" s="7"/>
      <c r="CI3842" s="14"/>
      <c r="CJ3842" s="7"/>
      <c r="CK3842" s="14"/>
      <c r="CL3842" s="7"/>
      <c r="CM3842" s="14"/>
    </row>
    <row r="3843" spans="1:91" x14ac:dyDescent="0.3">
      <c r="A3843" s="10">
        <v>151</v>
      </c>
      <c r="B3843" s="36" t="s">
        <v>2823</v>
      </c>
      <c r="G3843" s="36" t="s">
        <v>9261</v>
      </c>
      <c r="K3843" s="7"/>
      <c r="L3843" s="7" t="s">
        <v>834</v>
      </c>
      <c r="M3843" s="7" t="s">
        <v>618</v>
      </c>
      <c r="N3843" s="4"/>
      <c r="O3843" s="4"/>
      <c r="P3843" s="4"/>
      <c r="Q3843" s="4"/>
      <c r="R3843" s="4"/>
      <c r="S3843" s="4"/>
      <c r="T3843" s="4"/>
      <c r="U3843" s="4"/>
      <c r="V3843" s="4"/>
      <c r="W3843" s="4"/>
      <c r="X3843" s="4"/>
      <c r="Y3843" s="4"/>
      <c r="Z3843" s="4"/>
      <c r="AA3843" s="4"/>
      <c r="AB3843" s="4"/>
      <c r="AC3843" s="4"/>
      <c r="AD3843" s="4"/>
      <c r="AE3843" s="4"/>
      <c r="AF3843" s="4"/>
      <c r="AG3843" s="4"/>
      <c r="AH3843" s="4"/>
      <c r="AI3843" s="4"/>
      <c r="AJ3843" s="4"/>
      <c r="AK3843" s="4"/>
      <c r="AL3843" s="4"/>
      <c r="AM3843" s="4"/>
      <c r="AN3843" s="4"/>
      <c r="AO3843" s="4"/>
      <c r="AP3843" s="4"/>
      <c r="AQ3843" s="4"/>
      <c r="AR3843" s="4"/>
      <c r="AS3843" s="4"/>
      <c r="AT3843" s="4"/>
      <c r="AU3843" s="4"/>
      <c r="AV3843" s="4"/>
      <c r="AW3843" s="4"/>
      <c r="AX3843" s="4"/>
      <c r="AY3843" s="4"/>
      <c r="AZ3843" s="4"/>
      <c r="BA3843" s="4"/>
      <c r="BB3843" s="4"/>
      <c r="BC3843" s="4"/>
      <c r="BD3843" s="4"/>
      <c r="BE3843" s="4"/>
      <c r="BF3843" s="4"/>
      <c r="BG3843" s="4"/>
      <c r="BH3843" s="4"/>
      <c r="BI3843" s="4"/>
      <c r="BJ3843" s="4"/>
      <c r="BK3843" s="4"/>
      <c r="BL3843" s="4"/>
      <c r="BM3843" s="4"/>
      <c r="BN3843" s="4"/>
      <c r="BO3843" s="4"/>
      <c r="BP3843" s="4"/>
      <c r="BQ3843" s="4"/>
      <c r="BR3843" s="4"/>
      <c r="BS3843" s="4"/>
      <c r="BT3843" s="4"/>
      <c r="BU3843" s="4"/>
      <c r="BV3843" s="4"/>
      <c r="BW3843" s="4"/>
      <c r="BZ3843" s="7"/>
      <c r="CF3843" s="7"/>
      <c r="CG3843" s="14"/>
      <c r="CH3843" s="7"/>
      <c r="CI3843" s="14"/>
      <c r="CJ3843" s="7"/>
      <c r="CK3843" s="14"/>
      <c r="CL3843" s="7"/>
      <c r="CM3843" s="14"/>
    </row>
    <row r="3844" spans="1:91" x14ac:dyDescent="0.3">
      <c r="A3844" s="10">
        <v>151</v>
      </c>
      <c r="B3844" s="36" t="s">
        <v>860</v>
      </c>
      <c r="G3844" s="36" t="s">
        <v>9262</v>
      </c>
      <c r="K3844" s="7"/>
      <c r="L3844" s="7" t="s">
        <v>834</v>
      </c>
      <c r="M3844" s="7" t="s">
        <v>624</v>
      </c>
      <c r="N3844" s="4"/>
      <c r="O3844" s="4"/>
      <c r="P3844" s="4"/>
      <c r="Q3844" s="4"/>
      <c r="R3844" s="4"/>
      <c r="S3844" s="4"/>
      <c r="T3844" s="4"/>
      <c r="U3844" s="4"/>
      <c r="V3844" s="4"/>
      <c r="W3844" s="4"/>
      <c r="X3844" s="4"/>
      <c r="Y3844" s="4"/>
      <c r="Z3844" s="4"/>
      <c r="AA3844" s="4"/>
      <c r="AB3844" s="4"/>
      <c r="AC3844" s="4"/>
      <c r="AD3844" s="4"/>
      <c r="AE3844" s="4"/>
      <c r="AF3844" s="4"/>
      <c r="AG3844" s="4"/>
      <c r="AH3844" s="4"/>
      <c r="AI3844" s="4"/>
      <c r="AJ3844" s="4"/>
      <c r="AK3844" s="4"/>
      <c r="AL3844" s="4"/>
      <c r="AM3844" s="4"/>
      <c r="AN3844" s="4"/>
      <c r="AO3844" s="4"/>
      <c r="AP3844" s="4"/>
      <c r="AQ3844" s="4"/>
      <c r="AR3844" s="4"/>
      <c r="AS3844" s="4"/>
      <c r="AT3844" s="4"/>
      <c r="AU3844" s="4"/>
      <c r="AV3844" s="4"/>
      <c r="AW3844" s="4"/>
      <c r="AX3844" s="4"/>
      <c r="AY3844" s="4"/>
      <c r="AZ3844" s="4"/>
      <c r="BA3844" s="4"/>
      <c r="BB3844" s="4"/>
      <c r="BC3844" s="4"/>
      <c r="BD3844" s="4"/>
      <c r="BE3844" s="4"/>
      <c r="BF3844" s="4"/>
      <c r="BG3844" s="4"/>
      <c r="BH3844" s="4"/>
      <c r="BI3844" s="4"/>
      <c r="BJ3844" s="4"/>
      <c r="BK3844" s="4"/>
      <c r="BL3844" s="4"/>
      <c r="BM3844" s="4"/>
      <c r="BN3844" s="4"/>
      <c r="BO3844" s="4"/>
      <c r="BP3844" s="4"/>
      <c r="BQ3844" s="4"/>
      <c r="BR3844" s="4"/>
      <c r="BS3844" s="4"/>
      <c r="BT3844" s="4"/>
      <c r="BU3844" s="4"/>
      <c r="BV3844" s="4"/>
      <c r="BW3844" s="4"/>
      <c r="BZ3844" s="7"/>
      <c r="CF3844" s="7"/>
      <c r="CG3844" s="14"/>
      <c r="CH3844" s="7"/>
      <c r="CI3844" s="14"/>
      <c r="CJ3844" s="7"/>
      <c r="CK3844" s="14"/>
      <c r="CL3844" s="7"/>
      <c r="CM3844" s="14"/>
    </row>
    <row r="3845" spans="1:91" x14ac:dyDescent="0.3">
      <c r="A3845" s="10">
        <v>151</v>
      </c>
      <c r="B3845" s="36" t="s">
        <v>1058</v>
      </c>
      <c r="G3845" s="36" t="s">
        <v>9263</v>
      </c>
      <c r="K3845" s="7"/>
      <c r="L3845" s="7" t="s">
        <v>834</v>
      </c>
      <c r="M3845" s="7" t="s">
        <v>615</v>
      </c>
      <c r="N3845" s="4"/>
      <c r="O3845" s="4"/>
      <c r="P3845" s="4"/>
      <c r="Q3845" s="4"/>
      <c r="R3845" s="4"/>
      <c r="S3845" s="4"/>
      <c r="T3845" s="4"/>
      <c r="U3845" s="4"/>
      <c r="V3845" s="4"/>
      <c r="W3845" s="4"/>
      <c r="X3845" s="4"/>
      <c r="Y3845" s="4"/>
      <c r="Z3845" s="4"/>
      <c r="AA3845" s="4"/>
      <c r="AB3845" s="4"/>
      <c r="AC3845" s="4"/>
      <c r="AD3845" s="4"/>
      <c r="AE3845" s="4"/>
      <c r="AF3845" s="4"/>
      <c r="AG3845" s="4"/>
      <c r="AH3845" s="4"/>
      <c r="AI3845" s="4"/>
      <c r="AJ3845" s="4"/>
      <c r="AK3845" s="4"/>
      <c r="AL3845" s="4"/>
      <c r="AM3845" s="4"/>
      <c r="AN3845" s="4"/>
      <c r="AO3845" s="4"/>
      <c r="AP3845" s="4"/>
      <c r="AQ3845" s="4"/>
      <c r="AR3845" s="4"/>
      <c r="AS3845" s="4"/>
      <c r="AT3845" s="4"/>
      <c r="AU3845" s="4"/>
      <c r="AV3845" s="4"/>
      <c r="AW3845" s="4"/>
      <c r="AX3845" s="4"/>
      <c r="AY3845" s="4"/>
      <c r="AZ3845" s="4"/>
      <c r="BA3845" s="4"/>
      <c r="BB3845" s="4"/>
      <c r="BC3845" s="4"/>
      <c r="BD3845" s="4"/>
      <c r="BE3845" s="4"/>
      <c r="BF3845" s="4"/>
      <c r="BG3845" s="4"/>
      <c r="BH3845" s="4"/>
      <c r="BI3845" s="4"/>
      <c r="BJ3845" s="4"/>
      <c r="BK3845" s="4"/>
      <c r="BL3845" s="4"/>
      <c r="BM3845" s="4"/>
      <c r="BN3845" s="4"/>
      <c r="BO3845" s="4"/>
      <c r="BP3845" s="4"/>
      <c r="BQ3845" s="4"/>
      <c r="BR3845" s="4"/>
      <c r="BS3845" s="4"/>
      <c r="BT3845" s="4"/>
      <c r="BU3845" s="4"/>
      <c r="BV3845" s="4"/>
      <c r="BW3845" s="4"/>
      <c r="BZ3845" s="7"/>
      <c r="CF3845" s="7"/>
      <c r="CG3845" s="14"/>
      <c r="CH3845" s="7"/>
      <c r="CI3845" s="14"/>
      <c r="CJ3845" s="7"/>
      <c r="CK3845" s="14"/>
      <c r="CL3845" s="7"/>
      <c r="CM3845" s="14"/>
    </row>
    <row r="3846" spans="1:91" x14ac:dyDescent="0.3">
      <c r="A3846" s="10">
        <v>151</v>
      </c>
      <c r="B3846" s="36" t="s">
        <v>1058</v>
      </c>
      <c r="G3846" s="36" t="s">
        <v>9264</v>
      </c>
      <c r="K3846" s="7"/>
      <c r="L3846" s="7" t="s">
        <v>834</v>
      </c>
      <c r="M3846" s="7" t="s">
        <v>615</v>
      </c>
      <c r="N3846" s="4"/>
      <c r="O3846" s="4"/>
      <c r="P3846" s="4"/>
      <c r="Q3846" s="4"/>
      <c r="R3846" s="4"/>
      <c r="S3846" s="4"/>
      <c r="T3846" s="4"/>
      <c r="U3846" s="4"/>
      <c r="V3846" s="4"/>
      <c r="W3846" s="4"/>
      <c r="X3846" s="4"/>
      <c r="Y3846" s="4"/>
      <c r="Z3846" s="4"/>
      <c r="AA3846" s="4"/>
      <c r="AB3846" s="4"/>
      <c r="AC3846" s="4"/>
      <c r="AD3846" s="4"/>
      <c r="AE3846" s="4"/>
      <c r="AF3846" s="4"/>
      <c r="AG3846" s="4"/>
      <c r="AH3846" s="4"/>
      <c r="AI3846" s="4"/>
      <c r="AJ3846" s="4"/>
      <c r="AK3846" s="4"/>
      <c r="AL3846" s="4"/>
      <c r="AM3846" s="4"/>
      <c r="AN3846" s="4"/>
      <c r="AO3846" s="4"/>
      <c r="AP3846" s="4"/>
      <c r="AQ3846" s="4"/>
      <c r="AR3846" s="4"/>
      <c r="AS3846" s="4"/>
      <c r="AT3846" s="4"/>
      <c r="AU3846" s="4"/>
      <c r="AV3846" s="4"/>
      <c r="AW3846" s="4"/>
      <c r="AX3846" s="4"/>
      <c r="AY3846" s="4"/>
      <c r="AZ3846" s="4"/>
      <c r="BA3846" s="4"/>
      <c r="BB3846" s="4"/>
      <c r="BC3846" s="4"/>
      <c r="BD3846" s="4"/>
      <c r="BE3846" s="4"/>
      <c r="BF3846" s="4"/>
      <c r="BG3846" s="4"/>
      <c r="BH3846" s="4"/>
      <c r="BI3846" s="4"/>
      <c r="BJ3846" s="4"/>
      <c r="BK3846" s="4"/>
      <c r="BL3846" s="4"/>
      <c r="BM3846" s="4"/>
      <c r="BN3846" s="4"/>
      <c r="BO3846" s="4"/>
      <c r="BP3846" s="4"/>
      <c r="BQ3846" s="4"/>
      <c r="BR3846" s="4"/>
      <c r="BS3846" s="4"/>
      <c r="BT3846" s="4"/>
      <c r="BU3846" s="4"/>
      <c r="BV3846" s="4"/>
      <c r="BW3846" s="4"/>
      <c r="BZ3846" s="7"/>
      <c r="CF3846" s="7"/>
      <c r="CG3846" s="14"/>
      <c r="CH3846" s="7"/>
      <c r="CI3846" s="14"/>
      <c r="CJ3846" s="7"/>
      <c r="CK3846" s="14"/>
      <c r="CL3846" s="7"/>
      <c r="CM3846" s="14"/>
    </row>
    <row r="3847" spans="1:91" x14ac:dyDescent="0.3">
      <c r="A3847" s="10">
        <v>151</v>
      </c>
      <c r="B3847" s="36" t="s">
        <v>1058</v>
      </c>
      <c r="G3847" s="36" t="s">
        <v>9265</v>
      </c>
      <c r="K3847" s="7"/>
      <c r="L3847" s="7" t="s">
        <v>834</v>
      </c>
      <c r="M3847" s="7" t="s">
        <v>615</v>
      </c>
      <c r="N3847" s="4"/>
      <c r="O3847" s="4"/>
      <c r="P3847" s="4"/>
      <c r="Q3847" s="4"/>
      <c r="R3847" s="4"/>
      <c r="S3847" s="4"/>
      <c r="T3847" s="4"/>
      <c r="U3847" s="4"/>
      <c r="V3847" s="4"/>
      <c r="W3847" s="4"/>
      <c r="X3847" s="4"/>
      <c r="Y3847" s="4"/>
      <c r="Z3847" s="4"/>
      <c r="AA3847" s="4"/>
      <c r="AB3847" s="4"/>
      <c r="AC3847" s="4"/>
      <c r="AD3847" s="4"/>
      <c r="AE3847" s="4"/>
      <c r="AF3847" s="4"/>
      <c r="AG3847" s="4"/>
      <c r="AH3847" s="4"/>
      <c r="AI3847" s="4"/>
      <c r="AJ3847" s="4"/>
      <c r="AK3847" s="4"/>
      <c r="AL3847" s="4"/>
      <c r="AM3847" s="4"/>
      <c r="AN3847" s="4"/>
      <c r="AO3847" s="4"/>
      <c r="AP3847" s="4"/>
      <c r="AQ3847" s="4"/>
      <c r="AR3847" s="4"/>
      <c r="AS3847" s="4"/>
      <c r="AT3847" s="4"/>
      <c r="AU3847" s="4"/>
      <c r="AV3847" s="4"/>
      <c r="AW3847" s="4"/>
      <c r="AX3847" s="4"/>
      <c r="AY3847" s="4"/>
      <c r="AZ3847" s="4"/>
      <c r="BA3847" s="4"/>
      <c r="BB3847" s="4"/>
      <c r="BC3847" s="4"/>
      <c r="BD3847" s="4"/>
      <c r="BE3847" s="4"/>
      <c r="BF3847" s="4"/>
      <c r="BG3847" s="4"/>
      <c r="BH3847" s="4"/>
      <c r="BI3847" s="4"/>
      <c r="BJ3847" s="4"/>
      <c r="BK3847" s="4"/>
      <c r="BL3847" s="4"/>
      <c r="BM3847" s="4"/>
      <c r="BN3847" s="4"/>
      <c r="BO3847" s="4"/>
      <c r="BP3847" s="4"/>
      <c r="BQ3847" s="4"/>
      <c r="BR3847" s="4"/>
      <c r="BS3847" s="4"/>
      <c r="BT3847" s="4"/>
      <c r="BU3847" s="4"/>
      <c r="BV3847" s="4"/>
      <c r="BW3847" s="4"/>
      <c r="BZ3847" s="7"/>
      <c r="CF3847" s="7"/>
      <c r="CG3847" s="14"/>
      <c r="CH3847" s="7"/>
      <c r="CI3847" s="14"/>
      <c r="CJ3847" s="7"/>
      <c r="CK3847" s="14"/>
      <c r="CL3847" s="7"/>
      <c r="CM3847" s="14"/>
    </row>
    <row r="3848" spans="1:91" x14ac:dyDescent="0.3">
      <c r="A3848" s="10">
        <v>151</v>
      </c>
      <c r="B3848" s="36" t="s">
        <v>1058</v>
      </c>
      <c r="G3848" s="36" t="s">
        <v>9266</v>
      </c>
      <c r="K3848" s="7"/>
      <c r="L3848" s="7" t="s">
        <v>834</v>
      </c>
      <c r="M3848" s="7" t="s">
        <v>636</v>
      </c>
      <c r="N3848" s="4"/>
      <c r="O3848" s="4"/>
      <c r="P3848" s="4"/>
      <c r="Q3848" s="4"/>
      <c r="R3848" s="4"/>
      <c r="S3848" s="4"/>
      <c r="T3848" s="4"/>
      <c r="U3848" s="4"/>
      <c r="V3848" s="4"/>
      <c r="W3848" s="4"/>
      <c r="X3848" s="4"/>
      <c r="Y3848" s="4"/>
      <c r="Z3848" s="4"/>
      <c r="AA3848" s="4"/>
      <c r="AB3848" s="4"/>
      <c r="AC3848" s="4"/>
      <c r="AD3848" s="4"/>
      <c r="AE3848" s="4"/>
      <c r="AF3848" s="4"/>
      <c r="AG3848" s="4"/>
      <c r="AH3848" s="4"/>
      <c r="AI3848" s="4"/>
      <c r="AJ3848" s="4"/>
      <c r="AK3848" s="4"/>
      <c r="AL3848" s="4"/>
      <c r="AM3848" s="4"/>
      <c r="AN3848" s="4"/>
      <c r="AO3848" s="4"/>
      <c r="AP3848" s="4"/>
      <c r="AQ3848" s="4"/>
      <c r="AR3848" s="4"/>
      <c r="AS3848" s="4"/>
      <c r="AT3848" s="4"/>
      <c r="AU3848" s="4"/>
      <c r="AV3848" s="4"/>
      <c r="AW3848" s="4"/>
      <c r="AX3848" s="4"/>
      <c r="AY3848" s="4"/>
      <c r="AZ3848" s="4"/>
      <c r="BA3848" s="4"/>
      <c r="BB3848" s="4"/>
      <c r="BC3848" s="4"/>
      <c r="BD3848" s="4"/>
      <c r="BE3848" s="4"/>
      <c r="BF3848" s="4"/>
      <c r="BG3848" s="4"/>
      <c r="BH3848" s="4"/>
      <c r="BI3848" s="4"/>
      <c r="BJ3848" s="4"/>
      <c r="BK3848" s="4"/>
      <c r="BL3848" s="4"/>
      <c r="BM3848" s="4"/>
      <c r="BN3848" s="4"/>
      <c r="BO3848" s="4"/>
      <c r="BP3848" s="4"/>
      <c r="BQ3848" s="4"/>
      <c r="BR3848" s="4"/>
      <c r="BS3848" s="4"/>
      <c r="BT3848" s="4"/>
      <c r="BU3848" s="4"/>
      <c r="BV3848" s="4"/>
      <c r="BW3848" s="4"/>
      <c r="BZ3848" s="7"/>
      <c r="CF3848" s="7"/>
      <c r="CG3848" s="14"/>
      <c r="CH3848" s="7"/>
      <c r="CI3848" s="14"/>
      <c r="CJ3848" s="7"/>
      <c r="CK3848" s="14"/>
      <c r="CL3848" s="7"/>
      <c r="CM3848" s="14"/>
    </row>
    <row r="3849" spans="1:91" x14ac:dyDescent="0.3">
      <c r="A3849" s="10">
        <v>151</v>
      </c>
      <c r="B3849" s="36" t="s">
        <v>1058</v>
      </c>
      <c r="G3849" s="36" t="s">
        <v>9267</v>
      </c>
      <c r="K3849" s="7"/>
      <c r="L3849" s="7" t="s">
        <v>834</v>
      </c>
      <c r="M3849" s="7" t="s">
        <v>615</v>
      </c>
      <c r="N3849" s="4"/>
      <c r="O3849" s="4"/>
      <c r="P3849" s="4"/>
      <c r="Q3849" s="4"/>
      <c r="R3849" s="4"/>
      <c r="S3849" s="4"/>
      <c r="T3849" s="4"/>
      <c r="U3849" s="4"/>
      <c r="V3849" s="4"/>
      <c r="W3849" s="4"/>
      <c r="X3849" s="4"/>
      <c r="Y3849" s="4"/>
      <c r="Z3849" s="4"/>
      <c r="AA3849" s="4"/>
      <c r="AB3849" s="4"/>
      <c r="AC3849" s="4"/>
      <c r="AD3849" s="4"/>
      <c r="AE3849" s="4"/>
      <c r="AF3849" s="4"/>
      <c r="AG3849" s="4"/>
      <c r="AH3849" s="4"/>
      <c r="AI3849" s="4"/>
      <c r="AJ3849" s="4"/>
      <c r="AK3849" s="4"/>
      <c r="AL3849" s="4"/>
      <c r="AM3849" s="4"/>
      <c r="AN3849" s="4"/>
      <c r="AO3849" s="4"/>
      <c r="AP3849" s="4"/>
      <c r="AQ3849" s="4"/>
      <c r="AR3849" s="4"/>
      <c r="AS3849" s="4"/>
      <c r="AT3849" s="4"/>
      <c r="AU3849" s="4"/>
      <c r="AV3849" s="4"/>
      <c r="AW3849" s="4"/>
      <c r="AX3849" s="4"/>
      <c r="AY3849" s="4"/>
      <c r="AZ3849" s="4"/>
      <c r="BA3849" s="4"/>
      <c r="BB3849" s="4"/>
      <c r="BC3849" s="4"/>
      <c r="BD3849" s="4"/>
      <c r="BE3849" s="4"/>
      <c r="BF3849" s="4"/>
      <c r="BG3849" s="4"/>
      <c r="BH3849" s="4"/>
      <c r="BI3849" s="4"/>
      <c r="BJ3849" s="4"/>
      <c r="BK3849" s="4"/>
      <c r="BL3849" s="4"/>
      <c r="BM3849" s="4"/>
      <c r="BN3849" s="4"/>
      <c r="BO3849" s="4"/>
      <c r="BP3849" s="4"/>
      <c r="BQ3849" s="4"/>
      <c r="BR3849" s="4"/>
      <c r="BS3849" s="4"/>
      <c r="BT3849" s="4"/>
      <c r="BU3849" s="4"/>
      <c r="BV3849" s="4"/>
      <c r="BW3849" s="4"/>
      <c r="BZ3849" s="7"/>
      <c r="CF3849" s="7"/>
      <c r="CG3849" s="14"/>
      <c r="CH3849" s="7"/>
      <c r="CI3849" s="14"/>
      <c r="CJ3849" s="7"/>
      <c r="CK3849" s="14"/>
      <c r="CL3849" s="7"/>
      <c r="CM3849" s="14"/>
    </row>
    <row r="3850" spans="1:91" x14ac:dyDescent="0.3">
      <c r="A3850" s="10">
        <v>151</v>
      </c>
      <c r="B3850" s="36" t="s">
        <v>913</v>
      </c>
      <c r="G3850" s="36" t="s">
        <v>9268</v>
      </c>
      <c r="K3850" s="7"/>
      <c r="L3850" s="7" t="s">
        <v>834</v>
      </c>
      <c r="M3850" s="7" t="s">
        <v>618</v>
      </c>
      <c r="N3850" s="4"/>
      <c r="O3850" s="4"/>
      <c r="P3850" s="4"/>
      <c r="Q3850" s="4"/>
      <c r="R3850" s="4"/>
      <c r="S3850" s="4"/>
      <c r="T3850" s="4"/>
      <c r="U3850" s="4"/>
      <c r="V3850" s="4"/>
      <c r="W3850" s="4"/>
      <c r="X3850" s="4"/>
      <c r="Y3850" s="4"/>
      <c r="Z3850" s="4"/>
      <c r="AA3850" s="4"/>
      <c r="AB3850" s="4"/>
      <c r="AC3850" s="4"/>
      <c r="AD3850" s="4"/>
      <c r="AE3850" s="4"/>
      <c r="AF3850" s="4"/>
      <c r="AG3850" s="4"/>
      <c r="AH3850" s="4"/>
      <c r="AI3850" s="4"/>
      <c r="AJ3850" s="4"/>
      <c r="AK3850" s="4"/>
      <c r="AL3850" s="4"/>
      <c r="AM3850" s="4"/>
      <c r="AN3850" s="4"/>
      <c r="AO3850" s="4"/>
      <c r="AP3850" s="4"/>
      <c r="AQ3850" s="4"/>
      <c r="AR3850" s="4"/>
      <c r="AS3850" s="4"/>
      <c r="AT3850" s="4"/>
      <c r="AU3850" s="4"/>
      <c r="AV3850" s="4"/>
      <c r="AW3850" s="4"/>
      <c r="AX3850" s="4"/>
      <c r="AY3850" s="4"/>
      <c r="AZ3850" s="4"/>
      <c r="BA3850" s="4"/>
      <c r="BB3850" s="4"/>
      <c r="BC3850" s="4"/>
      <c r="BD3850" s="4"/>
      <c r="BE3850" s="4"/>
      <c r="BF3850" s="4"/>
      <c r="BG3850" s="4"/>
      <c r="BH3850" s="4"/>
      <c r="BI3850" s="4"/>
      <c r="BJ3850" s="4"/>
      <c r="BK3850" s="4"/>
      <c r="BL3850" s="4"/>
      <c r="BM3850" s="4"/>
      <c r="BN3850" s="4"/>
      <c r="BO3850" s="4"/>
      <c r="BP3850" s="4"/>
      <c r="BQ3850" s="4"/>
      <c r="BR3850" s="4"/>
      <c r="BS3850" s="4"/>
      <c r="BT3850" s="4"/>
      <c r="BU3850" s="4"/>
      <c r="BV3850" s="4"/>
      <c r="BW3850" s="4"/>
      <c r="BZ3850" s="7"/>
      <c r="CF3850" s="7"/>
      <c r="CG3850" s="14"/>
      <c r="CH3850" s="7"/>
      <c r="CI3850" s="14"/>
      <c r="CJ3850" s="7"/>
      <c r="CK3850" s="14"/>
      <c r="CL3850" s="7"/>
      <c r="CM3850" s="14"/>
    </row>
    <row r="3851" spans="1:91" x14ac:dyDescent="0.3">
      <c r="A3851" s="10">
        <v>151</v>
      </c>
      <c r="B3851" s="36" t="s">
        <v>1025</v>
      </c>
      <c r="G3851" s="36" t="s">
        <v>9269</v>
      </c>
      <c r="K3851" s="7"/>
      <c r="L3851" s="7" t="s">
        <v>834</v>
      </c>
      <c r="M3851" s="7" t="s">
        <v>8561</v>
      </c>
      <c r="N3851" s="4"/>
      <c r="O3851" s="4"/>
      <c r="P3851" s="4"/>
      <c r="Q3851" s="4"/>
      <c r="R3851" s="4"/>
      <c r="S3851" s="4"/>
      <c r="T3851" s="4"/>
      <c r="U3851" s="4"/>
      <c r="V3851" s="4"/>
      <c r="W3851" s="4"/>
      <c r="X3851" s="4"/>
      <c r="Y3851" s="4"/>
      <c r="Z3851" s="4"/>
      <c r="AA3851" s="4"/>
      <c r="AB3851" s="4"/>
      <c r="AC3851" s="4"/>
      <c r="AD3851" s="4"/>
      <c r="AE3851" s="4"/>
      <c r="AF3851" s="4"/>
      <c r="AG3851" s="4"/>
      <c r="AH3851" s="4"/>
      <c r="AI3851" s="4"/>
      <c r="AJ3851" s="4"/>
      <c r="AK3851" s="4"/>
      <c r="AL3851" s="4"/>
      <c r="AM3851" s="4"/>
      <c r="AN3851" s="4"/>
      <c r="AO3851" s="4"/>
      <c r="AP3851" s="4"/>
      <c r="AQ3851" s="4"/>
      <c r="AR3851" s="4"/>
      <c r="AS3851" s="4"/>
      <c r="AT3851" s="4"/>
      <c r="AU3851" s="4"/>
      <c r="AV3851" s="4"/>
      <c r="AW3851" s="4"/>
      <c r="AX3851" s="4"/>
      <c r="AY3851" s="4"/>
      <c r="AZ3851" s="4"/>
      <c r="BA3851" s="4"/>
      <c r="BB3851" s="4"/>
      <c r="BC3851" s="4"/>
      <c r="BD3851" s="4"/>
      <c r="BE3851" s="4"/>
      <c r="BF3851" s="4"/>
      <c r="BG3851" s="4"/>
      <c r="BH3851" s="4"/>
      <c r="BI3851" s="4"/>
      <c r="BJ3851" s="4"/>
      <c r="BK3851" s="4"/>
      <c r="BL3851" s="4"/>
      <c r="BM3851" s="4"/>
      <c r="BN3851" s="4"/>
      <c r="BO3851" s="4"/>
      <c r="BP3851" s="4"/>
      <c r="BQ3851" s="4"/>
      <c r="BR3851" s="4"/>
      <c r="BS3851" s="4"/>
      <c r="BT3851" s="4"/>
      <c r="BU3851" s="4"/>
      <c r="BV3851" s="4"/>
      <c r="BW3851" s="4"/>
      <c r="BZ3851" s="7"/>
      <c r="CF3851" s="7"/>
      <c r="CG3851" s="14"/>
      <c r="CH3851" s="7"/>
      <c r="CI3851" s="14"/>
      <c r="CJ3851" s="7"/>
      <c r="CK3851" s="14"/>
      <c r="CL3851" s="7"/>
      <c r="CM3851" s="14"/>
    </row>
    <row r="3852" spans="1:91" x14ac:dyDescent="0.3">
      <c r="A3852" s="10">
        <v>151</v>
      </c>
      <c r="B3852" s="36" t="s">
        <v>1025</v>
      </c>
      <c r="G3852" s="36" t="s">
        <v>9270</v>
      </c>
      <c r="K3852" s="7"/>
      <c r="L3852" s="7" t="s">
        <v>834</v>
      </c>
      <c r="M3852" s="7" t="s">
        <v>618</v>
      </c>
      <c r="N3852" s="4"/>
      <c r="O3852" s="4"/>
      <c r="P3852" s="4"/>
      <c r="Q3852" s="4"/>
      <c r="R3852" s="4"/>
      <c r="S3852" s="4"/>
      <c r="T3852" s="4"/>
      <c r="U3852" s="4"/>
      <c r="V3852" s="4"/>
      <c r="W3852" s="4"/>
      <c r="X3852" s="4"/>
      <c r="Y3852" s="4"/>
      <c r="Z3852" s="4"/>
      <c r="AA3852" s="4"/>
      <c r="AB3852" s="4"/>
      <c r="AC3852" s="4"/>
      <c r="AD3852" s="4"/>
      <c r="AE3852" s="4"/>
      <c r="AF3852" s="4"/>
      <c r="AG3852" s="4"/>
      <c r="AH3852" s="4"/>
      <c r="AI3852" s="4"/>
      <c r="AJ3852" s="4"/>
      <c r="AK3852" s="4"/>
      <c r="AL3852" s="4"/>
      <c r="AM3852" s="4"/>
      <c r="AN3852" s="4"/>
      <c r="AO3852" s="4"/>
      <c r="AP3852" s="4"/>
      <c r="AQ3852" s="4"/>
      <c r="AR3852" s="4"/>
      <c r="AS3852" s="4"/>
      <c r="AT3852" s="4"/>
      <c r="AU3852" s="4"/>
      <c r="AV3852" s="4"/>
      <c r="AW3852" s="4"/>
      <c r="AX3852" s="4"/>
      <c r="AY3852" s="4"/>
      <c r="AZ3852" s="4"/>
      <c r="BA3852" s="4"/>
      <c r="BB3852" s="4"/>
      <c r="BC3852" s="4"/>
      <c r="BD3852" s="4"/>
      <c r="BE3852" s="4"/>
      <c r="BF3852" s="4"/>
      <c r="BG3852" s="4"/>
      <c r="BH3852" s="4"/>
      <c r="BI3852" s="4"/>
      <c r="BJ3852" s="4"/>
      <c r="BK3852" s="4"/>
      <c r="BL3852" s="4"/>
      <c r="BM3852" s="4"/>
      <c r="BN3852" s="4"/>
      <c r="BO3852" s="4"/>
      <c r="BP3852" s="4"/>
      <c r="BQ3852" s="4"/>
      <c r="BR3852" s="4"/>
      <c r="BS3852" s="4"/>
      <c r="BT3852" s="4"/>
      <c r="BU3852" s="4"/>
      <c r="BV3852" s="4"/>
      <c r="BW3852" s="4"/>
      <c r="BZ3852" s="7"/>
      <c r="CF3852" s="7"/>
      <c r="CG3852" s="14"/>
      <c r="CH3852" s="7"/>
      <c r="CI3852" s="14"/>
      <c r="CJ3852" s="7"/>
      <c r="CK3852" s="14"/>
      <c r="CL3852" s="7"/>
      <c r="CM3852" s="14"/>
    </row>
    <row r="3853" spans="1:91" x14ac:dyDescent="0.3">
      <c r="A3853" s="10">
        <v>151</v>
      </c>
      <c r="B3853" s="36" t="s">
        <v>860</v>
      </c>
      <c r="G3853" s="36" t="s">
        <v>9271</v>
      </c>
      <c r="K3853" s="7"/>
      <c r="L3853" s="7" t="s">
        <v>834</v>
      </c>
      <c r="M3853" s="7" t="s">
        <v>669</v>
      </c>
      <c r="N3853" s="4"/>
      <c r="O3853" s="4"/>
      <c r="P3853" s="4"/>
      <c r="Q3853" s="4"/>
      <c r="R3853" s="4"/>
      <c r="S3853" s="4"/>
      <c r="T3853" s="4"/>
      <c r="U3853" s="4"/>
      <c r="V3853" s="4"/>
      <c r="W3853" s="4"/>
      <c r="X3853" s="4"/>
      <c r="Y3853" s="4"/>
      <c r="Z3853" s="4"/>
      <c r="AA3853" s="4"/>
      <c r="AB3853" s="4"/>
      <c r="AC3853" s="4"/>
      <c r="AD3853" s="4"/>
      <c r="AE3853" s="4"/>
      <c r="AF3853" s="4"/>
      <c r="AG3853" s="4"/>
      <c r="AH3853" s="4"/>
      <c r="AI3853" s="4"/>
      <c r="AJ3853" s="4"/>
      <c r="AK3853" s="4"/>
      <c r="AL3853" s="4"/>
      <c r="AM3853" s="4"/>
      <c r="AN3853" s="4"/>
      <c r="AO3853" s="4"/>
      <c r="AP3853" s="4"/>
      <c r="AQ3853" s="4"/>
      <c r="AR3853" s="4"/>
      <c r="AS3853" s="4"/>
      <c r="AT3853" s="4"/>
      <c r="AU3853" s="4"/>
      <c r="AV3853" s="4"/>
      <c r="AW3853" s="4"/>
      <c r="AX3853" s="4"/>
      <c r="AY3853" s="4"/>
      <c r="AZ3853" s="4"/>
      <c r="BA3853" s="4"/>
      <c r="BB3853" s="4"/>
      <c r="BC3853" s="4"/>
      <c r="BD3853" s="4"/>
      <c r="BE3853" s="4"/>
      <c r="BF3853" s="4"/>
      <c r="BG3853" s="4"/>
      <c r="BH3853" s="4"/>
      <c r="BI3853" s="4"/>
      <c r="BJ3853" s="4"/>
      <c r="BK3853" s="4"/>
      <c r="BL3853" s="4"/>
      <c r="BM3853" s="4"/>
      <c r="BN3853" s="4"/>
      <c r="BO3853" s="4"/>
      <c r="BP3853" s="4"/>
      <c r="BQ3853" s="4"/>
      <c r="BR3853" s="4"/>
      <c r="BS3853" s="4"/>
      <c r="BT3853" s="4"/>
      <c r="BU3853" s="4"/>
      <c r="BV3853" s="4"/>
      <c r="BW3853" s="4"/>
      <c r="BZ3853" s="7"/>
      <c r="CF3853" s="7"/>
      <c r="CG3853" s="14"/>
      <c r="CH3853" s="7"/>
      <c r="CI3853" s="14"/>
      <c r="CJ3853" s="7"/>
      <c r="CK3853" s="14"/>
      <c r="CL3853" s="7"/>
      <c r="CM3853" s="14"/>
    </row>
    <row r="3854" spans="1:91" x14ac:dyDescent="0.3">
      <c r="A3854" s="10">
        <v>151</v>
      </c>
      <c r="B3854" s="36" t="s">
        <v>1025</v>
      </c>
      <c r="G3854" s="36" t="s">
        <v>9272</v>
      </c>
      <c r="K3854" s="7"/>
      <c r="L3854" s="7" t="s">
        <v>834</v>
      </c>
      <c r="M3854" s="7" t="s">
        <v>669</v>
      </c>
      <c r="N3854" s="4"/>
      <c r="O3854" s="4"/>
      <c r="P3854" s="4"/>
      <c r="Q3854" s="4"/>
      <c r="R3854" s="4"/>
      <c r="S3854" s="4"/>
      <c r="T3854" s="4"/>
      <c r="U3854" s="4"/>
      <c r="V3854" s="4"/>
      <c r="W3854" s="4"/>
      <c r="X3854" s="4"/>
      <c r="Y3854" s="4"/>
      <c r="Z3854" s="4"/>
      <c r="AA3854" s="4"/>
      <c r="AB3854" s="4"/>
      <c r="AC3854" s="4"/>
      <c r="AD3854" s="4"/>
      <c r="AE3854" s="4"/>
      <c r="AF3854" s="4"/>
      <c r="AG3854" s="4"/>
      <c r="AH3854" s="4"/>
      <c r="AI3854" s="4"/>
      <c r="AJ3854" s="4"/>
      <c r="AK3854" s="4"/>
      <c r="AL3854" s="4"/>
      <c r="AM3854" s="4"/>
      <c r="AN3854" s="4"/>
      <c r="AO3854" s="4"/>
      <c r="AP3854" s="4"/>
      <c r="AQ3854" s="4"/>
      <c r="AR3854" s="4"/>
      <c r="AS3854" s="4"/>
      <c r="AT3854" s="4"/>
      <c r="AU3854" s="4"/>
      <c r="AV3854" s="4"/>
      <c r="AW3854" s="4"/>
      <c r="AX3854" s="4"/>
      <c r="AY3854" s="4"/>
      <c r="AZ3854" s="4"/>
      <c r="BA3854" s="4"/>
      <c r="BB3854" s="4"/>
      <c r="BC3854" s="4"/>
      <c r="BD3854" s="4"/>
      <c r="BE3854" s="4"/>
      <c r="BF3854" s="4"/>
      <c r="BG3854" s="4"/>
      <c r="BH3854" s="4"/>
      <c r="BI3854" s="4"/>
      <c r="BJ3854" s="4"/>
      <c r="BK3854" s="4"/>
      <c r="BL3854" s="4"/>
      <c r="BM3854" s="4"/>
      <c r="BN3854" s="4"/>
      <c r="BO3854" s="4"/>
      <c r="BP3854" s="4"/>
      <c r="BQ3854" s="4"/>
      <c r="BR3854" s="4"/>
      <c r="BS3854" s="4"/>
      <c r="BT3854" s="4"/>
      <c r="BU3854" s="4"/>
      <c r="BV3854" s="4"/>
      <c r="BW3854" s="4"/>
      <c r="BZ3854" s="7"/>
      <c r="CF3854" s="7"/>
      <c r="CG3854" s="14"/>
      <c r="CH3854" s="7"/>
      <c r="CI3854" s="14"/>
      <c r="CJ3854" s="7"/>
      <c r="CK3854" s="14"/>
      <c r="CL3854" s="7"/>
      <c r="CM3854" s="14"/>
    </row>
    <row r="3855" spans="1:91" x14ac:dyDescent="0.3">
      <c r="A3855" s="10">
        <v>151</v>
      </c>
      <c r="B3855" s="36" t="s">
        <v>2691</v>
      </c>
      <c r="G3855" s="36" t="s">
        <v>3173</v>
      </c>
      <c r="K3855" s="7"/>
      <c r="L3855" s="7" t="s">
        <v>834</v>
      </c>
      <c r="M3855" s="7" t="s">
        <v>5917</v>
      </c>
      <c r="N3855" s="4"/>
      <c r="O3855" s="4"/>
      <c r="P3855" s="4"/>
      <c r="Q3855" s="4"/>
      <c r="R3855" s="4"/>
      <c r="S3855" s="4"/>
      <c r="T3855" s="4"/>
      <c r="U3855" s="4"/>
      <c r="V3855" s="4"/>
      <c r="W3855" s="4"/>
      <c r="X3855" s="4"/>
      <c r="Y3855" s="4"/>
      <c r="Z3855" s="4"/>
      <c r="AA3855" s="4"/>
      <c r="AB3855" s="4"/>
      <c r="AC3855" s="4"/>
      <c r="AD3855" s="4"/>
      <c r="AE3855" s="4"/>
      <c r="AF3855" s="4"/>
      <c r="AG3855" s="4"/>
      <c r="AH3855" s="4"/>
      <c r="AI3855" s="4"/>
      <c r="AJ3855" s="4"/>
      <c r="AK3855" s="4"/>
      <c r="AL3855" s="4"/>
      <c r="AM3855" s="4"/>
      <c r="AN3855" s="4"/>
      <c r="AO3855" s="4"/>
      <c r="AP3855" s="4"/>
      <c r="AQ3855" s="4"/>
      <c r="AR3855" s="4"/>
      <c r="AS3855" s="4"/>
      <c r="AT3855" s="4"/>
      <c r="AU3855" s="4"/>
      <c r="AV3855" s="4"/>
      <c r="AW3855" s="4"/>
      <c r="AX3855" s="4"/>
      <c r="AY3855" s="4"/>
      <c r="AZ3855" s="4"/>
      <c r="BA3855" s="4"/>
      <c r="BB3855" s="4"/>
      <c r="BC3855" s="4"/>
      <c r="BD3855" s="4"/>
      <c r="BE3855" s="4"/>
      <c r="BF3855" s="4"/>
      <c r="BG3855" s="4"/>
      <c r="BH3855" s="4"/>
      <c r="BI3855" s="4"/>
      <c r="BJ3855" s="4"/>
      <c r="BK3855" s="4"/>
      <c r="BL3855" s="4"/>
      <c r="BM3855" s="4"/>
      <c r="BN3855" s="4"/>
      <c r="BO3855" s="4"/>
      <c r="BP3855" s="4"/>
      <c r="BQ3855" s="4"/>
      <c r="BR3855" s="4"/>
      <c r="BS3855" s="4"/>
      <c r="BT3855" s="4"/>
      <c r="BU3855" s="4"/>
      <c r="BV3855" s="4"/>
      <c r="BW3855" s="4"/>
      <c r="BZ3855" s="7"/>
      <c r="CF3855" s="7"/>
      <c r="CG3855" s="14"/>
      <c r="CH3855" s="7"/>
      <c r="CI3855" s="14"/>
      <c r="CJ3855" s="7"/>
      <c r="CK3855" s="14"/>
      <c r="CL3855" s="7"/>
      <c r="CM3855" s="14"/>
    </row>
    <row r="3856" spans="1:91" x14ac:dyDescent="0.3">
      <c r="A3856" s="10">
        <v>151</v>
      </c>
      <c r="B3856" s="36" t="s">
        <v>900</v>
      </c>
      <c r="G3856" s="36" t="s">
        <v>9273</v>
      </c>
      <c r="K3856" s="7"/>
      <c r="L3856" s="7" t="s">
        <v>834</v>
      </c>
      <c r="M3856" s="7" t="s">
        <v>717</v>
      </c>
      <c r="N3856" s="4"/>
      <c r="O3856" s="4"/>
      <c r="P3856" s="4"/>
      <c r="Q3856" s="4"/>
      <c r="R3856" s="4"/>
      <c r="S3856" s="4"/>
      <c r="T3856" s="4"/>
      <c r="U3856" s="4"/>
      <c r="V3856" s="4"/>
      <c r="W3856" s="4"/>
      <c r="X3856" s="4"/>
      <c r="Y3856" s="4"/>
      <c r="Z3856" s="4"/>
      <c r="AA3856" s="4"/>
      <c r="AB3856" s="4"/>
      <c r="AC3856" s="4"/>
      <c r="AD3856" s="4"/>
      <c r="AE3856" s="4"/>
      <c r="AF3856" s="4"/>
      <c r="AG3856" s="4"/>
      <c r="AH3856" s="4"/>
      <c r="AI3856" s="4"/>
      <c r="AJ3856" s="4"/>
      <c r="AK3856" s="4"/>
      <c r="AL3856" s="4"/>
      <c r="AM3856" s="4"/>
      <c r="AN3856" s="4"/>
      <c r="AO3856" s="4"/>
      <c r="AP3856" s="4"/>
      <c r="AQ3856" s="4"/>
      <c r="AR3856" s="4"/>
      <c r="AS3856" s="4"/>
      <c r="AT3856" s="4"/>
      <c r="AU3856" s="4"/>
      <c r="AV3856" s="4"/>
      <c r="AW3856" s="4"/>
      <c r="AX3856" s="4"/>
      <c r="AY3856" s="4"/>
      <c r="AZ3856" s="4"/>
      <c r="BA3856" s="4"/>
      <c r="BB3856" s="4"/>
      <c r="BC3856" s="4"/>
      <c r="BD3856" s="4"/>
      <c r="BE3856" s="4"/>
      <c r="BF3856" s="4"/>
      <c r="BG3856" s="4"/>
      <c r="BH3856" s="4"/>
      <c r="BI3856" s="4"/>
      <c r="BJ3856" s="4"/>
      <c r="BK3856" s="4"/>
      <c r="BL3856" s="4"/>
      <c r="BM3856" s="4"/>
      <c r="BN3856" s="4"/>
      <c r="BO3856" s="4"/>
      <c r="BP3856" s="4"/>
      <c r="BQ3856" s="4"/>
      <c r="BR3856" s="4"/>
      <c r="BS3856" s="4"/>
      <c r="BT3856" s="4"/>
      <c r="BU3856" s="4"/>
      <c r="BV3856" s="4"/>
      <c r="BW3856" s="4"/>
      <c r="BZ3856" s="7"/>
      <c r="CF3856" s="7"/>
      <c r="CG3856" s="14"/>
      <c r="CH3856" s="7"/>
      <c r="CI3856" s="14"/>
      <c r="CJ3856" s="7"/>
      <c r="CK3856" s="14"/>
      <c r="CL3856" s="7"/>
      <c r="CM3856" s="14"/>
    </row>
    <row r="3857" spans="1:91" x14ac:dyDescent="0.3">
      <c r="A3857" s="10">
        <v>151</v>
      </c>
      <c r="B3857" s="36" t="s">
        <v>1058</v>
      </c>
      <c r="G3857" s="36" t="s">
        <v>9274</v>
      </c>
      <c r="K3857" s="7"/>
      <c r="L3857" s="7" t="s">
        <v>834</v>
      </c>
      <c r="M3857" s="7" t="s">
        <v>624</v>
      </c>
      <c r="N3857" s="4"/>
      <c r="O3857" s="4"/>
      <c r="P3857" s="4"/>
      <c r="Q3857" s="4"/>
      <c r="R3857" s="4"/>
      <c r="S3857" s="4"/>
      <c r="T3857" s="4"/>
      <c r="U3857" s="4"/>
      <c r="V3857" s="4"/>
      <c r="W3857" s="4"/>
      <c r="X3857" s="4"/>
      <c r="Y3857" s="4"/>
      <c r="Z3857" s="4"/>
      <c r="AA3857" s="4"/>
      <c r="AB3857" s="4"/>
      <c r="AC3857" s="4"/>
      <c r="AD3857" s="4"/>
      <c r="AE3857" s="4"/>
      <c r="AF3857" s="4"/>
      <c r="AG3857" s="4"/>
      <c r="AH3857" s="4"/>
      <c r="AI3857" s="4"/>
      <c r="AJ3857" s="4"/>
      <c r="AK3857" s="4"/>
      <c r="AL3857" s="4"/>
      <c r="AM3857" s="4"/>
      <c r="AN3857" s="4"/>
      <c r="AO3857" s="4"/>
      <c r="AP3857" s="4"/>
      <c r="AQ3857" s="4"/>
      <c r="AR3857" s="4"/>
      <c r="AS3857" s="4"/>
      <c r="AT3857" s="4"/>
      <c r="AU3857" s="4"/>
      <c r="AV3857" s="4"/>
      <c r="AW3857" s="4"/>
      <c r="AX3857" s="4"/>
      <c r="AY3857" s="4"/>
      <c r="AZ3857" s="4"/>
      <c r="BA3857" s="4"/>
      <c r="BB3857" s="4"/>
      <c r="BC3857" s="4"/>
      <c r="BD3857" s="4"/>
      <c r="BE3857" s="4"/>
      <c r="BF3857" s="4"/>
      <c r="BG3857" s="4"/>
      <c r="BH3857" s="4"/>
      <c r="BI3857" s="4"/>
      <c r="BJ3857" s="4"/>
      <c r="BK3857" s="4"/>
      <c r="BL3857" s="4"/>
      <c r="BM3857" s="4"/>
      <c r="BN3857" s="4"/>
      <c r="BO3857" s="4"/>
      <c r="BP3857" s="4"/>
      <c r="BQ3857" s="4"/>
      <c r="BR3857" s="4"/>
      <c r="BS3857" s="4"/>
      <c r="BT3857" s="4"/>
      <c r="BU3857" s="4"/>
      <c r="BV3857" s="4"/>
      <c r="BW3857" s="4"/>
      <c r="BZ3857" s="7"/>
      <c r="CF3857" s="7"/>
      <c r="CG3857" s="14"/>
      <c r="CH3857" s="7"/>
      <c r="CI3857" s="14"/>
      <c r="CJ3857" s="7"/>
      <c r="CK3857" s="14"/>
      <c r="CL3857" s="7"/>
      <c r="CM3857" s="14"/>
    </row>
    <row r="3858" spans="1:91" x14ac:dyDescent="0.3">
      <c r="A3858" s="10">
        <v>151</v>
      </c>
      <c r="B3858" s="36" t="s">
        <v>886</v>
      </c>
      <c r="G3858" s="36" t="s">
        <v>9275</v>
      </c>
      <c r="K3858" s="7"/>
      <c r="L3858" s="7" t="s">
        <v>834</v>
      </c>
      <c r="M3858" s="7" t="s">
        <v>624</v>
      </c>
      <c r="N3858" s="4"/>
      <c r="O3858" s="4"/>
      <c r="P3858" s="4"/>
      <c r="Q3858" s="4"/>
      <c r="R3858" s="4"/>
      <c r="S3858" s="4"/>
      <c r="T3858" s="4"/>
      <c r="U3858" s="4"/>
      <c r="V3858" s="4"/>
      <c r="W3858" s="4"/>
      <c r="X3858" s="4"/>
      <c r="Y3858" s="4"/>
      <c r="Z3858" s="4"/>
      <c r="AA3858" s="4"/>
      <c r="AB3858" s="4"/>
      <c r="AC3858" s="4"/>
      <c r="AD3858" s="4"/>
      <c r="AE3858" s="4"/>
      <c r="AF3858" s="4"/>
      <c r="AG3858" s="4"/>
      <c r="AH3858" s="4"/>
      <c r="AI3858" s="4"/>
      <c r="AJ3858" s="4"/>
      <c r="AK3858" s="4"/>
      <c r="AL3858" s="4"/>
      <c r="AM3858" s="4"/>
      <c r="AN3858" s="4"/>
      <c r="AO3858" s="4"/>
      <c r="AP3858" s="4"/>
      <c r="AQ3858" s="4"/>
      <c r="AR3858" s="4"/>
      <c r="AS3858" s="4"/>
      <c r="AT3858" s="4"/>
      <c r="AU3858" s="4"/>
      <c r="AV3858" s="4"/>
      <c r="AW3858" s="4"/>
      <c r="AX3858" s="4"/>
      <c r="AY3858" s="4"/>
      <c r="AZ3858" s="4"/>
      <c r="BA3858" s="4"/>
      <c r="BB3858" s="4"/>
      <c r="BC3858" s="4"/>
      <c r="BD3858" s="4"/>
      <c r="BE3858" s="4"/>
      <c r="BF3858" s="4"/>
      <c r="BG3858" s="4"/>
      <c r="BH3858" s="4"/>
      <c r="BI3858" s="4"/>
      <c r="BJ3858" s="4"/>
      <c r="BK3858" s="4"/>
      <c r="BL3858" s="4"/>
      <c r="BM3858" s="4"/>
      <c r="BN3858" s="4"/>
      <c r="BO3858" s="4"/>
      <c r="BP3858" s="4"/>
      <c r="BQ3858" s="4"/>
      <c r="BR3858" s="4"/>
      <c r="BS3858" s="4"/>
      <c r="BT3858" s="4"/>
      <c r="BU3858" s="4"/>
      <c r="BV3858" s="4"/>
      <c r="BW3858" s="4"/>
      <c r="BZ3858" s="7"/>
      <c r="CF3858" s="7"/>
      <c r="CG3858" s="14"/>
      <c r="CH3858" s="7"/>
      <c r="CI3858" s="14"/>
      <c r="CJ3858" s="7"/>
      <c r="CK3858" s="14"/>
      <c r="CL3858" s="7"/>
      <c r="CM3858" s="14"/>
    </row>
    <row r="3859" spans="1:91" x14ac:dyDescent="0.3">
      <c r="A3859" s="10">
        <v>151</v>
      </c>
      <c r="B3859" s="36" t="s">
        <v>2259</v>
      </c>
      <c r="E3859" t="s">
        <v>953</v>
      </c>
      <c r="G3859" s="36" t="s">
        <v>9276</v>
      </c>
      <c r="K3859" s="7"/>
      <c r="L3859" s="7" t="s">
        <v>834</v>
      </c>
      <c r="M3859" s="7" t="s">
        <v>603</v>
      </c>
      <c r="N3859" s="4"/>
      <c r="O3859" s="4"/>
      <c r="P3859" s="4"/>
      <c r="Q3859" s="4"/>
      <c r="R3859" s="4"/>
      <c r="S3859" s="4"/>
      <c r="T3859" s="4"/>
      <c r="U3859" s="4"/>
      <c r="V3859" s="4"/>
      <c r="W3859" s="4"/>
      <c r="X3859" s="4"/>
      <c r="Y3859" s="4"/>
      <c r="Z3859" s="4"/>
      <c r="AA3859" s="4"/>
      <c r="AB3859" s="4"/>
      <c r="AC3859" s="4"/>
      <c r="AD3859" s="4"/>
      <c r="AE3859" s="4"/>
      <c r="AF3859" s="4"/>
      <c r="AG3859" s="4"/>
      <c r="AH3859" s="4"/>
      <c r="AI3859" s="4"/>
      <c r="AJ3859" s="4"/>
      <c r="AK3859" s="4"/>
      <c r="AL3859" s="4"/>
      <c r="AM3859" s="4"/>
      <c r="AN3859" s="4"/>
      <c r="AO3859" s="4"/>
      <c r="AP3859" s="4"/>
      <c r="AQ3859" s="4"/>
      <c r="AR3859" s="4"/>
      <c r="AS3859" s="4"/>
      <c r="AT3859" s="4"/>
      <c r="AU3859" s="4"/>
      <c r="AV3859" s="4"/>
      <c r="AW3859" s="4"/>
      <c r="AX3859" s="4"/>
      <c r="AY3859" s="4"/>
      <c r="AZ3859" s="4"/>
      <c r="BA3859" s="4"/>
      <c r="BB3859" s="4"/>
      <c r="BC3859" s="4"/>
      <c r="BD3859" s="4"/>
      <c r="BE3859" s="4"/>
      <c r="BF3859" s="4"/>
      <c r="BG3859" s="4"/>
      <c r="BH3859" s="4"/>
      <c r="BI3859" s="4"/>
      <c r="BJ3859" s="4"/>
      <c r="BK3859" s="4"/>
      <c r="BL3859" s="4"/>
      <c r="BM3859" s="4"/>
      <c r="BN3859" s="4"/>
      <c r="BO3859" s="4"/>
      <c r="BP3859" s="4"/>
      <c r="BQ3859" s="4"/>
      <c r="BR3859" s="4"/>
      <c r="BS3859" s="4"/>
      <c r="BT3859" s="4"/>
      <c r="BU3859" s="4"/>
      <c r="BV3859" s="4"/>
      <c r="BW3859" s="4"/>
      <c r="BZ3859" s="7"/>
      <c r="CF3859" s="7"/>
      <c r="CG3859" s="14"/>
      <c r="CH3859" s="7"/>
      <c r="CI3859" s="14"/>
      <c r="CJ3859" s="7"/>
      <c r="CK3859" s="14"/>
      <c r="CL3859" s="7"/>
      <c r="CM3859" s="14"/>
    </row>
    <row r="3860" spans="1:91" x14ac:dyDescent="0.3">
      <c r="A3860" s="10">
        <v>151</v>
      </c>
      <c r="B3860" s="36" t="s">
        <v>1058</v>
      </c>
      <c r="E3860" t="s">
        <v>8620</v>
      </c>
      <c r="G3860" s="36" t="s">
        <v>9277</v>
      </c>
      <c r="K3860" s="7"/>
      <c r="L3860" s="7" t="s">
        <v>834</v>
      </c>
      <c r="M3860" s="7" t="s">
        <v>8620</v>
      </c>
      <c r="N3860" s="4"/>
      <c r="O3860" s="4"/>
      <c r="P3860" s="4"/>
      <c r="Q3860" s="4"/>
      <c r="R3860" s="4"/>
      <c r="S3860" s="4"/>
      <c r="T3860" s="4"/>
      <c r="U3860" s="4"/>
      <c r="V3860" s="4"/>
      <c r="W3860" s="4"/>
      <c r="X3860" s="4"/>
      <c r="Y3860" s="4"/>
      <c r="Z3860" s="4"/>
      <c r="AA3860" s="4"/>
      <c r="AB3860" s="4"/>
      <c r="AC3860" s="4"/>
      <c r="AD3860" s="4"/>
      <c r="AE3860" s="4"/>
      <c r="AF3860" s="4"/>
      <c r="AG3860" s="4"/>
      <c r="AH3860" s="4"/>
      <c r="AI3860" s="4"/>
      <c r="AJ3860" s="4"/>
      <c r="AK3860" s="4"/>
      <c r="AL3860" s="4"/>
      <c r="AM3860" s="4"/>
      <c r="AN3860" s="4"/>
      <c r="AO3860" s="4"/>
      <c r="AP3860" s="4"/>
      <c r="AQ3860" s="4"/>
      <c r="AR3860" s="4"/>
      <c r="AS3860" s="4"/>
      <c r="AT3860" s="4"/>
      <c r="AU3860" s="4"/>
      <c r="AV3860" s="4"/>
      <c r="AW3860" s="4"/>
      <c r="AX3860" s="4"/>
      <c r="AY3860" s="4"/>
      <c r="AZ3860" s="4"/>
      <c r="BA3860" s="4"/>
      <c r="BB3860" s="4"/>
      <c r="BC3860" s="4"/>
      <c r="BD3860" s="4"/>
      <c r="BE3860" s="4"/>
      <c r="BF3860" s="4"/>
      <c r="BG3860" s="4"/>
      <c r="BH3860" s="4"/>
      <c r="BI3860" s="4"/>
      <c r="BJ3860" s="4"/>
      <c r="BK3860" s="4"/>
      <c r="BL3860" s="4"/>
      <c r="BM3860" s="4"/>
      <c r="BN3860" s="4"/>
      <c r="BO3860" s="4"/>
      <c r="BP3860" s="4"/>
      <c r="BQ3860" s="4"/>
      <c r="BR3860" s="4"/>
      <c r="BS3860" s="4"/>
      <c r="BT3860" s="4"/>
      <c r="BU3860" s="4"/>
      <c r="BV3860" s="4"/>
      <c r="BW3860" s="4"/>
      <c r="BZ3860" s="7"/>
      <c r="CF3860" s="7"/>
      <c r="CG3860" s="14"/>
      <c r="CH3860" s="7"/>
      <c r="CI3860" s="14"/>
      <c r="CJ3860" s="7"/>
      <c r="CK3860" s="14"/>
      <c r="CL3860" s="7"/>
      <c r="CM3860" s="14"/>
    </row>
    <row r="3861" spans="1:91" x14ac:dyDescent="0.3">
      <c r="A3861" s="10">
        <v>151</v>
      </c>
      <c r="B3861" s="36" t="s">
        <v>900</v>
      </c>
      <c r="G3861" s="36" t="s">
        <v>9278</v>
      </c>
      <c r="K3861" s="7"/>
      <c r="L3861" s="7" t="s">
        <v>834</v>
      </c>
      <c r="M3861" s="7" t="s">
        <v>618</v>
      </c>
      <c r="N3861" s="4"/>
      <c r="O3861" s="4"/>
      <c r="P3861" s="4"/>
      <c r="Q3861" s="4"/>
      <c r="R3861" s="4"/>
      <c r="S3861" s="4"/>
      <c r="T3861" s="4"/>
      <c r="U3861" s="4"/>
      <c r="V3861" s="4"/>
      <c r="W3861" s="4"/>
      <c r="X3861" s="4"/>
      <c r="Y3861" s="4"/>
      <c r="Z3861" s="4"/>
      <c r="AA3861" s="4"/>
      <c r="AB3861" s="4"/>
      <c r="AC3861" s="4"/>
      <c r="AD3861" s="4"/>
      <c r="AE3861" s="4"/>
      <c r="AF3861" s="4"/>
      <c r="AG3861" s="4"/>
      <c r="AH3861" s="4"/>
      <c r="AI3861" s="4"/>
      <c r="AJ3861" s="4"/>
      <c r="AK3861" s="4"/>
      <c r="AL3861" s="4"/>
      <c r="AM3861" s="4"/>
      <c r="AN3861" s="4"/>
      <c r="AO3861" s="4"/>
      <c r="AP3861" s="4"/>
      <c r="AQ3861" s="4"/>
      <c r="AR3861" s="4"/>
      <c r="AS3861" s="4"/>
      <c r="AT3861" s="4"/>
      <c r="AU3861" s="4"/>
      <c r="AV3861" s="4"/>
      <c r="AW3861" s="4"/>
      <c r="AX3861" s="4"/>
      <c r="AY3861" s="4"/>
      <c r="AZ3861" s="4"/>
      <c r="BA3861" s="4"/>
      <c r="BB3861" s="4"/>
      <c r="BC3861" s="4"/>
      <c r="BD3861" s="4"/>
      <c r="BE3861" s="4"/>
      <c r="BF3861" s="4"/>
      <c r="BG3861" s="4"/>
      <c r="BH3861" s="4"/>
      <c r="BI3861" s="4"/>
      <c r="BJ3861" s="4"/>
      <c r="BK3861" s="4"/>
      <c r="BL3861" s="4"/>
      <c r="BM3861" s="4"/>
      <c r="BN3861" s="4"/>
      <c r="BO3861" s="4"/>
      <c r="BP3861" s="4"/>
      <c r="BQ3861" s="4"/>
      <c r="BR3861" s="4"/>
      <c r="BS3861" s="4"/>
      <c r="BT3861" s="4"/>
      <c r="BU3861" s="4"/>
      <c r="BV3861" s="4"/>
      <c r="BW3861" s="4"/>
      <c r="BZ3861" s="7"/>
      <c r="CF3861" s="7"/>
      <c r="CG3861" s="14"/>
      <c r="CH3861" s="7"/>
      <c r="CI3861" s="14"/>
      <c r="CJ3861" s="7"/>
      <c r="CK3861" s="14"/>
      <c r="CL3861" s="7"/>
      <c r="CM3861" s="14"/>
    </row>
    <row r="3862" spans="1:91" x14ac:dyDescent="0.3">
      <c r="A3862" s="10">
        <v>151</v>
      </c>
      <c r="B3862" s="36" t="s">
        <v>1058</v>
      </c>
      <c r="G3862" s="36" t="s">
        <v>9279</v>
      </c>
      <c r="K3862" s="7"/>
      <c r="L3862" s="7" t="s">
        <v>834</v>
      </c>
      <c r="M3862" s="7" t="s">
        <v>684</v>
      </c>
      <c r="N3862" s="4"/>
      <c r="O3862" s="4"/>
      <c r="P3862" s="4"/>
      <c r="Q3862" s="4"/>
      <c r="R3862" s="4"/>
      <c r="S3862" s="4"/>
      <c r="T3862" s="4"/>
      <c r="U3862" s="4"/>
      <c r="V3862" s="4"/>
      <c r="W3862" s="4"/>
      <c r="X3862" s="4"/>
      <c r="Y3862" s="4"/>
      <c r="Z3862" s="4"/>
      <c r="AA3862" s="4"/>
      <c r="AB3862" s="4"/>
      <c r="AC3862" s="4"/>
      <c r="AD3862" s="4"/>
      <c r="AE3862" s="4"/>
      <c r="AF3862" s="4"/>
      <c r="AG3862" s="4"/>
      <c r="AH3862" s="4"/>
      <c r="AI3862" s="4"/>
      <c r="AJ3862" s="4"/>
      <c r="AK3862" s="4"/>
      <c r="AL3862" s="4"/>
      <c r="AM3862" s="4"/>
      <c r="AN3862" s="4"/>
      <c r="AO3862" s="4"/>
      <c r="AP3862" s="4"/>
      <c r="AQ3862" s="4"/>
      <c r="AR3862" s="4"/>
      <c r="AS3862" s="4"/>
      <c r="AT3862" s="4"/>
      <c r="AU3862" s="4"/>
      <c r="AV3862" s="4"/>
      <c r="AW3862" s="4"/>
      <c r="AX3862" s="4"/>
      <c r="AY3862" s="4"/>
      <c r="AZ3862" s="4"/>
      <c r="BA3862" s="4"/>
      <c r="BB3862" s="4"/>
      <c r="BC3862" s="4"/>
      <c r="BD3862" s="4"/>
      <c r="BE3862" s="4"/>
      <c r="BF3862" s="4"/>
      <c r="BG3862" s="4"/>
      <c r="BH3862" s="4"/>
      <c r="BI3862" s="4"/>
      <c r="BJ3862" s="4"/>
      <c r="BK3862" s="4"/>
      <c r="BL3862" s="4"/>
      <c r="BM3862" s="4"/>
      <c r="BN3862" s="4"/>
      <c r="BO3862" s="4"/>
      <c r="BP3862" s="4"/>
      <c r="BQ3862" s="4"/>
      <c r="BR3862" s="4"/>
      <c r="BS3862" s="4"/>
      <c r="BT3862" s="4"/>
      <c r="BU3862" s="4"/>
      <c r="BV3862" s="4"/>
      <c r="BW3862" s="4"/>
      <c r="BZ3862" s="7"/>
      <c r="CF3862" s="7"/>
      <c r="CG3862" s="14"/>
      <c r="CH3862" s="7"/>
      <c r="CI3862" s="14"/>
      <c r="CJ3862" s="7"/>
      <c r="CK3862" s="14"/>
      <c r="CL3862" s="7"/>
      <c r="CM3862" s="14"/>
    </row>
    <row r="3863" spans="1:91" ht="15.75" customHeight="1" thickBot="1" x14ac:dyDescent="0.35">
      <c r="A3863" s="10">
        <v>151</v>
      </c>
      <c r="B3863" s="36" t="s">
        <v>1058</v>
      </c>
      <c r="G3863" s="38" t="s">
        <v>9280</v>
      </c>
      <c r="K3863" s="7"/>
      <c r="L3863" s="7" t="s">
        <v>834</v>
      </c>
      <c r="M3863" s="7" t="s">
        <v>684</v>
      </c>
      <c r="N3863" s="4"/>
      <c r="O3863" s="4"/>
      <c r="P3863" s="4"/>
      <c r="Q3863" s="4"/>
      <c r="R3863" s="4"/>
      <c r="S3863" s="4"/>
      <c r="T3863" s="4"/>
      <c r="U3863" s="4"/>
      <c r="V3863" s="4"/>
      <c r="W3863" s="4"/>
      <c r="X3863" s="4"/>
      <c r="Y3863" s="4"/>
      <c r="Z3863" s="4"/>
      <c r="AA3863" s="4"/>
      <c r="AB3863" s="4"/>
      <c r="AC3863" s="4"/>
      <c r="AD3863" s="4"/>
      <c r="AE3863" s="4"/>
      <c r="AF3863" s="4"/>
      <c r="AG3863" s="4"/>
      <c r="AH3863" s="4"/>
      <c r="AI3863" s="4"/>
      <c r="AJ3863" s="4"/>
      <c r="AK3863" s="4"/>
      <c r="AL3863" s="4"/>
      <c r="AM3863" s="4"/>
      <c r="AN3863" s="4"/>
      <c r="AO3863" s="4"/>
      <c r="AP3863" s="4"/>
      <c r="AQ3863" s="4"/>
      <c r="AR3863" s="4"/>
      <c r="AS3863" s="4"/>
      <c r="AT3863" s="4"/>
      <c r="AU3863" s="4"/>
      <c r="AV3863" s="4"/>
      <c r="AW3863" s="4"/>
      <c r="AX3863" s="4"/>
      <c r="AY3863" s="4"/>
      <c r="AZ3863" s="4"/>
      <c r="BA3863" s="4"/>
      <c r="BB3863" s="4"/>
      <c r="BC3863" s="4"/>
      <c r="BD3863" s="4"/>
      <c r="BE3863" s="4"/>
      <c r="BF3863" s="4"/>
      <c r="BG3863" s="4"/>
      <c r="BH3863" s="4"/>
      <c r="BI3863" s="4"/>
      <c r="BJ3863" s="4"/>
      <c r="BK3863" s="4"/>
      <c r="BL3863" s="4"/>
      <c r="BM3863" s="4"/>
      <c r="BN3863" s="4"/>
      <c r="BO3863" s="4"/>
      <c r="BP3863" s="4"/>
      <c r="BQ3863" s="4"/>
      <c r="BR3863" s="4"/>
      <c r="BS3863" s="4"/>
      <c r="BT3863" s="4"/>
      <c r="BU3863" s="4"/>
      <c r="BV3863" s="4"/>
      <c r="BW3863" s="4"/>
      <c r="BZ3863" s="7"/>
      <c r="CF3863" s="7"/>
      <c r="CG3863" s="14"/>
      <c r="CH3863" s="7"/>
      <c r="CI3863" s="14"/>
      <c r="CJ3863" s="7"/>
      <c r="CK3863" s="14"/>
      <c r="CL3863" s="7"/>
      <c r="CM3863" s="14"/>
    </row>
    <row r="3864" spans="1:91" x14ac:dyDescent="0.3">
      <c r="A3864" s="10">
        <v>151</v>
      </c>
      <c r="B3864" s="36" t="s">
        <v>895</v>
      </c>
      <c r="G3864" s="36" t="s">
        <v>9281</v>
      </c>
      <c r="K3864" s="7"/>
      <c r="L3864" s="7" t="s">
        <v>834</v>
      </c>
      <c r="M3864" s="7" t="s">
        <v>615</v>
      </c>
      <c r="N3864" s="4"/>
      <c r="O3864" s="4"/>
      <c r="P3864" s="4"/>
      <c r="Q3864" s="4"/>
      <c r="R3864" s="4"/>
      <c r="S3864" s="4"/>
      <c r="T3864" s="4"/>
      <c r="U3864" s="4"/>
      <c r="V3864" s="4"/>
      <c r="W3864" s="4"/>
      <c r="X3864" s="4"/>
      <c r="Y3864" s="4"/>
      <c r="Z3864" s="4"/>
      <c r="AA3864" s="4"/>
      <c r="AB3864" s="4"/>
      <c r="AC3864" s="4"/>
      <c r="AD3864" s="4"/>
      <c r="AE3864" s="4"/>
      <c r="AF3864" s="4"/>
      <c r="AG3864" s="4"/>
      <c r="AH3864" s="4"/>
      <c r="AI3864" s="4"/>
      <c r="AJ3864" s="4"/>
      <c r="AK3864" s="4"/>
      <c r="AL3864" s="4"/>
      <c r="AM3864" s="4"/>
      <c r="AN3864" s="4"/>
      <c r="AO3864" s="4"/>
      <c r="AP3864" s="4"/>
      <c r="AQ3864" s="4"/>
      <c r="AR3864" s="4"/>
      <c r="AS3864" s="4"/>
      <c r="AT3864" s="4"/>
      <c r="AU3864" s="4"/>
      <c r="AV3864" s="4"/>
      <c r="AW3864" s="4"/>
      <c r="AX3864" s="4"/>
      <c r="AY3864" s="4"/>
      <c r="AZ3864" s="4"/>
      <c r="BA3864" s="4"/>
      <c r="BB3864" s="4"/>
      <c r="BC3864" s="4"/>
      <c r="BD3864" s="4"/>
      <c r="BE3864" s="4"/>
      <c r="BF3864" s="4"/>
      <c r="BG3864" s="4"/>
      <c r="BH3864" s="4"/>
      <c r="BI3864" s="4"/>
      <c r="BJ3864" s="4"/>
      <c r="BK3864" s="4"/>
      <c r="BL3864" s="4"/>
      <c r="BM3864" s="4"/>
      <c r="BN3864" s="4"/>
      <c r="BO3864" s="4"/>
      <c r="BP3864" s="4"/>
      <c r="BQ3864" s="4"/>
      <c r="BR3864" s="4"/>
      <c r="BS3864" s="4"/>
      <c r="BT3864" s="4"/>
      <c r="BU3864" s="4"/>
      <c r="BV3864" s="4"/>
      <c r="BW3864" s="4"/>
      <c r="BZ3864" s="7"/>
      <c r="CF3864" s="7"/>
      <c r="CG3864" s="14"/>
      <c r="CH3864" s="7"/>
      <c r="CI3864" s="14"/>
      <c r="CJ3864" s="7"/>
      <c r="CK3864" s="14"/>
      <c r="CL3864" s="7"/>
      <c r="CM3864" s="14"/>
    </row>
    <row r="3865" spans="1:91" x14ac:dyDescent="0.3">
      <c r="A3865" s="10">
        <v>151</v>
      </c>
      <c r="B3865" s="36" t="s">
        <v>913</v>
      </c>
      <c r="G3865" s="36" t="s">
        <v>9282</v>
      </c>
      <c r="K3865" s="7"/>
      <c r="L3865" s="7" t="s">
        <v>834</v>
      </c>
      <c r="M3865" s="7" t="s">
        <v>615</v>
      </c>
      <c r="N3865" s="4"/>
      <c r="O3865" s="4"/>
      <c r="P3865" s="4"/>
      <c r="Q3865" s="4"/>
      <c r="R3865" s="4"/>
      <c r="S3865" s="4"/>
      <c r="T3865" s="4"/>
      <c r="U3865" s="4"/>
      <c r="V3865" s="4"/>
      <c r="W3865" s="4"/>
      <c r="X3865" s="4"/>
      <c r="Y3865" s="4"/>
      <c r="Z3865" s="4"/>
      <c r="AA3865" s="4"/>
      <c r="AB3865" s="4"/>
      <c r="AC3865" s="4"/>
      <c r="AD3865" s="4"/>
      <c r="AE3865" s="4"/>
      <c r="AF3865" s="4"/>
      <c r="AG3865" s="4"/>
      <c r="AH3865" s="4"/>
      <c r="AI3865" s="4"/>
      <c r="AJ3865" s="4"/>
      <c r="AK3865" s="4"/>
      <c r="AL3865" s="4"/>
      <c r="AM3865" s="4"/>
      <c r="AN3865" s="4"/>
      <c r="AO3865" s="4"/>
      <c r="AP3865" s="4"/>
      <c r="AQ3865" s="4"/>
      <c r="AR3865" s="4"/>
      <c r="AS3865" s="4"/>
      <c r="AT3865" s="4"/>
      <c r="AU3865" s="4"/>
      <c r="AV3865" s="4"/>
      <c r="AW3865" s="4"/>
      <c r="AX3865" s="4"/>
      <c r="AY3865" s="4"/>
      <c r="AZ3865" s="4"/>
      <c r="BA3865" s="4"/>
      <c r="BB3865" s="4"/>
      <c r="BC3865" s="4"/>
      <c r="BD3865" s="4"/>
      <c r="BE3865" s="4"/>
      <c r="BF3865" s="4"/>
      <c r="BG3865" s="4"/>
      <c r="BH3865" s="4"/>
      <c r="BI3865" s="4"/>
      <c r="BJ3865" s="4"/>
      <c r="BK3865" s="4"/>
      <c r="BL3865" s="4"/>
      <c r="BM3865" s="4"/>
      <c r="BN3865" s="4"/>
      <c r="BO3865" s="4"/>
      <c r="BP3865" s="4"/>
      <c r="BQ3865" s="4"/>
      <c r="BR3865" s="4"/>
      <c r="BS3865" s="4"/>
      <c r="BT3865" s="4"/>
      <c r="BU3865" s="4"/>
      <c r="BV3865" s="4"/>
      <c r="BW3865" s="4"/>
      <c r="BZ3865" s="7"/>
      <c r="CF3865" s="7"/>
      <c r="CG3865" s="14"/>
      <c r="CH3865" s="7"/>
      <c r="CI3865" s="14"/>
      <c r="CJ3865" s="7"/>
      <c r="CK3865" s="14"/>
      <c r="CL3865" s="7"/>
      <c r="CM3865" s="14"/>
    </row>
    <row r="3866" spans="1:91" x14ac:dyDescent="0.3">
      <c r="A3866" s="10">
        <v>151</v>
      </c>
      <c r="B3866" s="36" t="s">
        <v>1176</v>
      </c>
      <c r="G3866" s="36" t="s">
        <v>9283</v>
      </c>
      <c r="K3866" s="7"/>
      <c r="L3866" s="7" t="s">
        <v>834</v>
      </c>
      <c r="M3866" s="7" t="s">
        <v>624</v>
      </c>
      <c r="N3866" s="4"/>
      <c r="O3866" s="4"/>
      <c r="P3866" s="4"/>
      <c r="Q3866" s="4"/>
      <c r="R3866" s="4"/>
      <c r="S3866" s="4"/>
      <c r="T3866" s="4"/>
      <c r="U3866" s="4"/>
      <c r="V3866" s="4"/>
      <c r="W3866" s="4"/>
      <c r="X3866" s="4"/>
      <c r="Y3866" s="4"/>
      <c r="Z3866" s="4"/>
      <c r="AA3866" s="4"/>
      <c r="AB3866" s="4"/>
      <c r="AC3866" s="4"/>
      <c r="AD3866" s="4"/>
      <c r="AE3866" s="4"/>
      <c r="AF3866" s="4"/>
      <c r="AG3866" s="4"/>
      <c r="AH3866" s="4"/>
      <c r="AI3866" s="4"/>
      <c r="AJ3866" s="4"/>
      <c r="AK3866" s="4"/>
      <c r="AL3866" s="4"/>
      <c r="AM3866" s="4"/>
      <c r="AN3866" s="4"/>
      <c r="AO3866" s="4"/>
      <c r="AP3866" s="4"/>
      <c r="AQ3866" s="4"/>
      <c r="AR3866" s="4"/>
      <c r="AS3866" s="4"/>
      <c r="AT3866" s="4"/>
      <c r="AU3866" s="4"/>
      <c r="AV3866" s="4"/>
      <c r="AW3866" s="4"/>
      <c r="AX3866" s="4"/>
      <c r="AY3866" s="4"/>
      <c r="AZ3866" s="4"/>
      <c r="BA3866" s="4"/>
      <c r="BB3866" s="4"/>
      <c r="BC3866" s="4"/>
      <c r="BD3866" s="4"/>
      <c r="BE3866" s="4"/>
      <c r="BF3866" s="4"/>
      <c r="BG3866" s="4"/>
      <c r="BH3866" s="4"/>
      <c r="BI3866" s="4"/>
      <c r="BJ3866" s="4"/>
      <c r="BK3866" s="4"/>
      <c r="BL3866" s="4"/>
      <c r="BM3866" s="4"/>
      <c r="BN3866" s="4"/>
      <c r="BO3866" s="4"/>
      <c r="BP3866" s="4"/>
      <c r="BQ3866" s="4"/>
      <c r="BR3866" s="4"/>
      <c r="BS3866" s="4"/>
      <c r="BT3866" s="4"/>
      <c r="BU3866" s="4"/>
      <c r="BV3866" s="4"/>
      <c r="BW3866" s="4"/>
      <c r="BZ3866" s="7"/>
      <c r="CF3866" s="7"/>
      <c r="CG3866" s="14"/>
      <c r="CH3866" s="7"/>
      <c r="CI3866" s="14"/>
      <c r="CJ3866" s="7"/>
      <c r="CK3866" s="14"/>
      <c r="CL3866" s="7"/>
      <c r="CM3866" s="14"/>
    </row>
    <row r="3867" spans="1:91" x14ac:dyDescent="0.3">
      <c r="A3867" s="10">
        <v>151</v>
      </c>
      <c r="B3867" s="36" t="s">
        <v>1058</v>
      </c>
      <c r="G3867" s="36" t="s">
        <v>9284</v>
      </c>
      <c r="K3867" s="7"/>
      <c r="L3867" s="7" t="s">
        <v>834</v>
      </c>
      <c r="M3867" s="7" t="s">
        <v>669</v>
      </c>
      <c r="N3867" s="4"/>
      <c r="O3867" s="4"/>
      <c r="P3867" s="4"/>
      <c r="Q3867" s="4"/>
      <c r="R3867" s="4"/>
      <c r="S3867" s="4"/>
      <c r="T3867" s="4"/>
      <c r="U3867" s="4"/>
      <c r="V3867" s="4"/>
      <c r="W3867" s="4"/>
      <c r="X3867" s="4"/>
      <c r="Y3867" s="4"/>
      <c r="Z3867" s="4"/>
      <c r="AA3867" s="4"/>
      <c r="AB3867" s="4"/>
      <c r="AC3867" s="4"/>
      <c r="AD3867" s="4"/>
      <c r="AE3867" s="4"/>
      <c r="AF3867" s="4"/>
      <c r="AG3867" s="4"/>
      <c r="AH3867" s="4"/>
      <c r="AI3867" s="4"/>
      <c r="AJ3867" s="4"/>
      <c r="AK3867" s="4"/>
      <c r="AL3867" s="4"/>
      <c r="AM3867" s="4"/>
      <c r="AN3867" s="4"/>
      <c r="AO3867" s="4"/>
      <c r="AP3867" s="4"/>
      <c r="AQ3867" s="4"/>
      <c r="AR3867" s="4"/>
      <c r="AS3867" s="4"/>
      <c r="AT3867" s="4"/>
      <c r="AU3867" s="4"/>
      <c r="AV3867" s="4"/>
      <c r="AW3867" s="4"/>
      <c r="AX3867" s="4"/>
      <c r="AY3867" s="4"/>
      <c r="AZ3867" s="4"/>
      <c r="BA3867" s="4"/>
      <c r="BB3867" s="4"/>
      <c r="BC3867" s="4"/>
      <c r="BD3867" s="4"/>
      <c r="BE3867" s="4"/>
      <c r="BF3867" s="4"/>
      <c r="BG3867" s="4"/>
      <c r="BH3867" s="4"/>
      <c r="BI3867" s="4"/>
      <c r="BJ3867" s="4"/>
      <c r="BK3867" s="4"/>
      <c r="BL3867" s="4"/>
      <c r="BM3867" s="4"/>
      <c r="BN3867" s="4"/>
      <c r="BO3867" s="4"/>
      <c r="BP3867" s="4"/>
      <c r="BQ3867" s="4"/>
      <c r="BR3867" s="4"/>
      <c r="BS3867" s="4"/>
      <c r="BT3867" s="4"/>
      <c r="BU3867" s="4"/>
      <c r="BV3867" s="4"/>
      <c r="BW3867" s="4"/>
      <c r="BZ3867" s="7"/>
      <c r="CF3867" s="7"/>
      <c r="CG3867" s="14"/>
      <c r="CH3867" s="7"/>
      <c r="CI3867" s="14"/>
      <c r="CJ3867" s="7"/>
      <c r="CK3867" s="14"/>
      <c r="CL3867" s="7"/>
      <c r="CM3867" s="14"/>
    </row>
    <row r="3868" spans="1:91" x14ac:dyDescent="0.3">
      <c r="A3868" s="10">
        <v>151</v>
      </c>
      <c r="B3868" s="36" t="s">
        <v>886</v>
      </c>
      <c r="G3868" s="36" t="s">
        <v>9285</v>
      </c>
      <c r="K3868" s="7"/>
      <c r="L3868" s="7" t="s">
        <v>834</v>
      </c>
      <c r="M3868" s="7" t="s">
        <v>717</v>
      </c>
      <c r="N3868" s="4"/>
      <c r="O3868" s="4"/>
      <c r="P3868" s="4"/>
      <c r="Q3868" s="4"/>
      <c r="R3868" s="4"/>
      <c r="S3868" s="4"/>
      <c r="T3868" s="4"/>
      <c r="U3868" s="4"/>
      <c r="V3868" s="4"/>
      <c r="W3868" s="4"/>
      <c r="X3868" s="4"/>
      <c r="Y3868" s="4"/>
      <c r="Z3868" s="4"/>
      <c r="AA3868" s="4"/>
      <c r="AB3868" s="4"/>
      <c r="AC3868" s="4"/>
      <c r="AD3868" s="4"/>
      <c r="AE3868" s="4"/>
      <c r="AF3868" s="4"/>
      <c r="AG3868" s="4"/>
      <c r="AH3868" s="4"/>
      <c r="AI3868" s="4"/>
      <c r="AJ3868" s="4"/>
      <c r="AK3868" s="4"/>
      <c r="AL3868" s="4"/>
      <c r="AM3868" s="4"/>
      <c r="AN3868" s="4"/>
      <c r="AO3868" s="4"/>
      <c r="AP3868" s="4"/>
      <c r="AQ3868" s="4"/>
      <c r="AR3868" s="4"/>
      <c r="AS3868" s="4"/>
      <c r="AT3868" s="4"/>
      <c r="AU3868" s="4"/>
      <c r="AV3868" s="4"/>
      <c r="AW3868" s="4"/>
      <c r="AX3868" s="4"/>
      <c r="AY3868" s="4"/>
      <c r="AZ3868" s="4"/>
      <c r="BA3868" s="4"/>
      <c r="BB3868" s="4"/>
      <c r="BC3868" s="4"/>
      <c r="BD3868" s="4"/>
      <c r="BE3868" s="4"/>
      <c r="BF3868" s="4"/>
      <c r="BG3868" s="4"/>
      <c r="BH3868" s="4"/>
      <c r="BI3868" s="4"/>
      <c r="BJ3868" s="4"/>
      <c r="BK3868" s="4"/>
      <c r="BL3868" s="4"/>
      <c r="BM3868" s="4"/>
      <c r="BN3868" s="4"/>
      <c r="BO3868" s="4"/>
      <c r="BP3868" s="4"/>
      <c r="BQ3868" s="4"/>
      <c r="BR3868" s="4"/>
      <c r="BS3868" s="4"/>
      <c r="BT3868" s="4"/>
      <c r="BU3868" s="4"/>
      <c r="BV3868" s="4"/>
      <c r="BW3868" s="4"/>
      <c r="BZ3868" s="7"/>
      <c r="CF3868" s="7"/>
      <c r="CG3868" s="14"/>
      <c r="CH3868" s="7"/>
      <c r="CI3868" s="14"/>
      <c r="CJ3868" s="7"/>
      <c r="CK3868" s="14"/>
      <c r="CL3868" s="7"/>
      <c r="CM3868" s="14"/>
    </row>
    <row r="3869" spans="1:91" x14ac:dyDescent="0.3">
      <c r="A3869" s="10">
        <v>151</v>
      </c>
      <c r="B3869" s="36" t="s">
        <v>886</v>
      </c>
      <c r="G3869" s="36" t="s">
        <v>9286</v>
      </c>
      <c r="K3869" s="7"/>
      <c r="L3869" s="7" t="s">
        <v>834</v>
      </c>
      <c r="M3869" s="7" t="s">
        <v>639</v>
      </c>
      <c r="N3869" s="4"/>
      <c r="O3869" s="4"/>
      <c r="P3869" s="4"/>
      <c r="Q3869" s="4"/>
      <c r="R3869" s="4"/>
      <c r="S3869" s="4"/>
      <c r="T3869" s="4"/>
      <c r="U3869" s="4"/>
      <c r="V3869" s="4"/>
      <c r="W3869" s="4"/>
      <c r="X3869" s="4"/>
      <c r="Y3869" s="4"/>
      <c r="Z3869" s="4"/>
      <c r="AA3869" s="4"/>
      <c r="AB3869" s="4"/>
      <c r="AC3869" s="4"/>
      <c r="AD3869" s="4"/>
      <c r="AE3869" s="4"/>
      <c r="AF3869" s="4"/>
      <c r="AG3869" s="4"/>
      <c r="AH3869" s="4"/>
      <c r="AI3869" s="4"/>
      <c r="AJ3869" s="4"/>
      <c r="AK3869" s="4"/>
      <c r="AL3869" s="4"/>
      <c r="AM3869" s="4"/>
      <c r="AN3869" s="4"/>
      <c r="AO3869" s="4"/>
      <c r="AP3869" s="4"/>
      <c r="AQ3869" s="4"/>
      <c r="AR3869" s="4"/>
      <c r="AS3869" s="4"/>
      <c r="AT3869" s="4"/>
      <c r="AU3869" s="4"/>
      <c r="AV3869" s="4"/>
      <c r="AW3869" s="4"/>
      <c r="AX3869" s="4"/>
      <c r="AY3869" s="4"/>
      <c r="AZ3869" s="4"/>
      <c r="BA3869" s="4"/>
      <c r="BB3869" s="4"/>
      <c r="BC3869" s="4"/>
      <c r="BD3869" s="4"/>
      <c r="BE3869" s="4"/>
      <c r="BF3869" s="4"/>
      <c r="BG3869" s="4"/>
      <c r="BH3869" s="4"/>
      <c r="BI3869" s="4"/>
      <c r="BJ3869" s="4"/>
      <c r="BK3869" s="4"/>
      <c r="BL3869" s="4"/>
      <c r="BM3869" s="4"/>
      <c r="BN3869" s="4"/>
      <c r="BO3869" s="4"/>
      <c r="BP3869" s="4"/>
      <c r="BQ3869" s="4"/>
      <c r="BR3869" s="4"/>
      <c r="BS3869" s="4"/>
      <c r="BT3869" s="4"/>
      <c r="BU3869" s="4"/>
      <c r="BV3869" s="4"/>
      <c r="BW3869" s="4"/>
      <c r="BZ3869" s="7"/>
      <c r="CF3869" s="7"/>
      <c r="CG3869" s="14"/>
      <c r="CH3869" s="7"/>
      <c r="CI3869" s="14"/>
      <c r="CJ3869" s="7"/>
      <c r="CK3869" s="14"/>
      <c r="CL3869" s="7"/>
      <c r="CM3869" s="14"/>
    </row>
    <row r="3870" spans="1:91" x14ac:dyDescent="0.3">
      <c r="A3870" s="10">
        <v>151</v>
      </c>
      <c r="B3870" s="36" t="s">
        <v>1176</v>
      </c>
      <c r="G3870" s="36" t="s">
        <v>9287</v>
      </c>
      <c r="K3870" s="7"/>
      <c r="L3870" s="7" t="s">
        <v>834</v>
      </c>
      <c r="M3870" s="7" t="s">
        <v>615</v>
      </c>
      <c r="N3870" s="4"/>
      <c r="O3870" s="4"/>
      <c r="P3870" s="4"/>
      <c r="Q3870" s="4"/>
      <c r="R3870" s="4"/>
      <c r="S3870" s="4"/>
      <c r="T3870" s="4"/>
      <c r="U3870" s="4"/>
      <c r="V3870" s="4"/>
      <c r="W3870" s="4"/>
      <c r="X3870" s="4"/>
      <c r="Y3870" s="4"/>
      <c r="Z3870" s="4"/>
      <c r="AA3870" s="4"/>
      <c r="AB3870" s="4"/>
      <c r="AC3870" s="4"/>
      <c r="AD3870" s="4"/>
      <c r="AE3870" s="4"/>
      <c r="AF3870" s="4"/>
      <c r="AG3870" s="4"/>
      <c r="AH3870" s="4"/>
      <c r="AI3870" s="4"/>
      <c r="AJ3870" s="4"/>
      <c r="AK3870" s="4"/>
      <c r="AL3870" s="4"/>
      <c r="AM3870" s="4"/>
      <c r="AN3870" s="4"/>
      <c r="AO3870" s="4"/>
      <c r="AP3870" s="4"/>
      <c r="AQ3870" s="4"/>
      <c r="AR3870" s="4"/>
      <c r="AS3870" s="4"/>
      <c r="AT3870" s="4"/>
      <c r="AU3870" s="4"/>
      <c r="AV3870" s="4"/>
      <c r="AW3870" s="4"/>
      <c r="AX3870" s="4"/>
      <c r="AY3870" s="4"/>
      <c r="AZ3870" s="4"/>
      <c r="BA3870" s="4"/>
      <c r="BB3870" s="4"/>
      <c r="BC3870" s="4"/>
      <c r="BD3870" s="4"/>
      <c r="BE3870" s="4"/>
      <c r="BF3870" s="4"/>
      <c r="BG3870" s="4"/>
      <c r="BH3870" s="4"/>
      <c r="BI3870" s="4"/>
      <c r="BJ3870" s="4"/>
      <c r="BK3870" s="4"/>
      <c r="BL3870" s="4"/>
      <c r="BM3870" s="4"/>
      <c r="BN3870" s="4"/>
      <c r="BO3870" s="4"/>
      <c r="BP3870" s="4"/>
      <c r="BQ3870" s="4"/>
      <c r="BR3870" s="4"/>
      <c r="BS3870" s="4"/>
      <c r="BT3870" s="4"/>
      <c r="BU3870" s="4"/>
      <c r="BV3870" s="4"/>
      <c r="BW3870" s="4"/>
      <c r="BZ3870" s="7"/>
      <c r="CF3870" s="7"/>
      <c r="CG3870" s="14"/>
      <c r="CH3870" s="7"/>
      <c r="CI3870" s="14"/>
      <c r="CJ3870" s="7"/>
      <c r="CK3870" s="14"/>
      <c r="CL3870" s="7"/>
      <c r="CM3870" s="14"/>
    </row>
    <row r="3871" spans="1:91" x14ac:dyDescent="0.3">
      <c r="A3871" s="10">
        <v>151</v>
      </c>
      <c r="B3871" s="36" t="s">
        <v>840</v>
      </c>
      <c r="G3871" s="36" t="s">
        <v>9288</v>
      </c>
      <c r="K3871" s="7"/>
      <c r="L3871" s="7" t="s">
        <v>834</v>
      </c>
      <c r="M3871" s="7" t="s">
        <v>615</v>
      </c>
      <c r="N3871" s="4"/>
      <c r="O3871" s="4"/>
      <c r="P3871" s="4"/>
      <c r="Q3871" s="4"/>
      <c r="R3871" s="4"/>
      <c r="S3871" s="4"/>
      <c r="T3871" s="4"/>
      <c r="U3871" s="4"/>
      <c r="V3871" s="4"/>
      <c r="W3871" s="4"/>
      <c r="X3871" s="4"/>
      <c r="Y3871" s="4"/>
      <c r="Z3871" s="4"/>
      <c r="AA3871" s="4"/>
      <c r="AB3871" s="4"/>
      <c r="AC3871" s="4"/>
      <c r="AD3871" s="4"/>
      <c r="AE3871" s="4"/>
      <c r="AF3871" s="4"/>
      <c r="AG3871" s="4"/>
      <c r="AH3871" s="4"/>
      <c r="AI3871" s="4"/>
      <c r="AJ3871" s="4"/>
      <c r="AK3871" s="4"/>
      <c r="AL3871" s="4"/>
      <c r="AM3871" s="4"/>
      <c r="AN3871" s="4"/>
      <c r="AO3871" s="4"/>
      <c r="AP3871" s="4"/>
      <c r="AQ3871" s="4"/>
      <c r="AR3871" s="4"/>
      <c r="AS3871" s="4"/>
      <c r="AT3871" s="4"/>
      <c r="AU3871" s="4"/>
      <c r="AV3871" s="4"/>
      <c r="AW3871" s="4"/>
      <c r="AX3871" s="4"/>
      <c r="AY3871" s="4"/>
      <c r="AZ3871" s="4"/>
      <c r="BA3871" s="4"/>
      <c r="BB3871" s="4"/>
      <c r="BC3871" s="4"/>
      <c r="BD3871" s="4"/>
      <c r="BE3871" s="4"/>
      <c r="BF3871" s="4"/>
      <c r="BG3871" s="4"/>
      <c r="BH3871" s="4"/>
      <c r="BI3871" s="4"/>
      <c r="BJ3871" s="4"/>
      <c r="BK3871" s="4"/>
      <c r="BL3871" s="4"/>
      <c r="BM3871" s="4"/>
      <c r="BN3871" s="4"/>
      <c r="BO3871" s="4"/>
      <c r="BP3871" s="4"/>
      <c r="BQ3871" s="4"/>
      <c r="BR3871" s="4"/>
      <c r="BS3871" s="4"/>
      <c r="BT3871" s="4"/>
      <c r="BU3871" s="4"/>
      <c r="BV3871" s="4"/>
      <c r="BW3871" s="4"/>
      <c r="BZ3871" s="7"/>
      <c r="CF3871" s="7"/>
      <c r="CG3871" s="14"/>
      <c r="CH3871" s="7"/>
      <c r="CI3871" s="14"/>
      <c r="CJ3871" s="7"/>
      <c r="CK3871" s="14"/>
      <c r="CL3871" s="7"/>
      <c r="CM3871" s="14"/>
    </row>
    <row r="3872" spans="1:91" x14ac:dyDescent="0.3">
      <c r="A3872" s="10">
        <v>151</v>
      </c>
      <c r="B3872" s="36" t="s">
        <v>921</v>
      </c>
      <c r="G3872" s="36" t="s">
        <v>9289</v>
      </c>
      <c r="K3872" s="7"/>
      <c r="L3872" s="7" t="s">
        <v>834</v>
      </c>
      <c r="M3872" s="7" t="s">
        <v>618</v>
      </c>
      <c r="N3872" s="4"/>
      <c r="O3872" s="4"/>
      <c r="P3872" s="4"/>
      <c r="Q3872" s="4"/>
      <c r="R3872" s="4"/>
      <c r="S3872" s="4"/>
      <c r="T3872" s="4"/>
      <c r="U3872" s="4"/>
      <c r="V3872" s="4"/>
      <c r="W3872" s="4"/>
      <c r="X3872" s="4"/>
      <c r="Y3872" s="4"/>
      <c r="Z3872" s="4"/>
      <c r="AA3872" s="4"/>
      <c r="AB3872" s="4"/>
      <c r="AC3872" s="4"/>
      <c r="AD3872" s="4"/>
      <c r="AE3872" s="4"/>
      <c r="AF3872" s="4"/>
      <c r="AG3872" s="4"/>
      <c r="AH3872" s="4"/>
      <c r="AI3872" s="4"/>
      <c r="AJ3872" s="4"/>
      <c r="AK3872" s="4"/>
      <c r="AL3872" s="4"/>
      <c r="AM3872" s="4"/>
      <c r="AN3872" s="4"/>
      <c r="AO3872" s="4"/>
      <c r="AP3872" s="4"/>
      <c r="AQ3872" s="4"/>
      <c r="AR3872" s="4"/>
      <c r="AS3872" s="4"/>
      <c r="AT3872" s="4"/>
      <c r="AU3872" s="4"/>
      <c r="AV3872" s="4"/>
      <c r="AW3872" s="4"/>
      <c r="AX3872" s="4"/>
      <c r="AY3872" s="4"/>
      <c r="AZ3872" s="4"/>
      <c r="BA3872" s="4"/>
      <c r="BB3872" s="4"/>
      <c r="BC3872" s="4"/>
      <c r="BD3872" s="4"/>
      <c r="BE3872" s="4"/>
      <c r="BF3872" s="4"/>
      <c r="BG3872" s="4"/>
      <c r="BH3872" s="4"/>
      <c r="BI3872" s="4"/>
      <c r="BJ3872" s="4"/>
      <c r="BK3872" s="4"/>
      <c r="BL3872" s="4"/>
      <c r="BM3872" s="4"/>
      <c r="BN3872" s="4"/>
      <c r="BO3872" s="4"/>
      <c r="BP3872" s="4"/>
      <c r="BQ3872" s="4"/>
      <c r="BR3872" s="4"/>
      <c r="BS3872" s="4"/>
      <c r="BT3872" s="4"/>
      <c r="BU3872" s="4"/>
      <c r="BV3872" s="4"/>
      <c r="BW3872" s="4"/>
      <c r="BZ3872" s="7"/>
      <c r="CF3872" s="7"/>
      <c r="CG3872" s="14"/>
      <c r="CH3872" s="7"/>
      <c r="CI3872" s="14"/>
      <c r="CJ3872" s="7"/>
      <c r="CK3872" s="14"/>
      <c r="CL3872" s="7"/>
      <c r="CM3872" s="14"/>
    </row>
    <row r="3873" spans="1:91" x14ac:dyDescent="0.3">
      <c r="A3873" s="10">
        <v>151</v>
      </c>
      <c r="B3873" s="36" t="s">
        <v>1058</v>
      </c>
      <c r="G3873" s="36" t="s">
        <v>9290</v>
      </c>
      <c r="K3873" s="7"/>
      <c r="L3873" s="7" t="s">
        <v>834</v>
      </c>
      <c r="M3873" s="7" t="s">
        <v>633</v>
      </c>
      <c r="N3873" s="4"/>
      <c r="O3873" s="4"/>
      <c r="P3873" s="4"/>
      <c r="Q3873" s="4"/>
      <c r="R3873" s="4"/>
      <c r="S3873" s="4"/>
      <c r="T3873" s="4"/>
      <c r="U3873" s="4"/>
      <c r="V3873" s="4"/>
      <c r="W3873" s="4"/>
      <c r="X3873" s="4"/>
      <c r="Y3873" s="4"/>
      <c r="Z3873" s="4"/>
      <c r="AA3873" s="4"/>
      <c r="AB3873" s="4"/>
      <c r="AC3873" s="4"/>
      <c r="AD3873" s="4"/>
      <c r="AE3873" s="4"/>
      <c r="AF3873" s="4"/>
      <c r="AG3873" s="4"/>
      <c r="AH3873" s="4"/>
      <c r="AI3873" s="4"/>
      <c r="AJ3873" s="4"/>
      <c r="AK3873" s="4"/>
      <c r="AL3873" s="4"/>
      <c r="AM3873" s="4"/>
      <c r="AN3873" s="4"/>
      <c r="AO3873" s="4"/>
      <c r="AP3873" s="4"/>
      <c r="AQ3873" s="4"/>
      <c r="AR3873" s="4"/>
      <c r="AS3873" s="4"/>
      <c r="AT3873" s="4"/>
      <c r="AU3873" s="4"/>
      <c r="AV3873" s="4"/>
      <c r="AW3873" s="4"/>
      <c r="AX3873" s="4"/>
      <c r="AY3873" s="4"/>
      <c r="AZ3873" s="4"/>
      <c r="BA3873" s="4"/>
      <c r="BB3873" s="4"/>
      <c r="BC3873" s="4"/>
      <c r="BD3873" s="4"/>
      <c r="BE3873" s="4"/>
      <c r="BF3873" s="4"/>
      <c r="BG3873" s="4"/>
      <c r="BH3873" s="4"/>
      <c r="BI3873" s="4"/>
      <c r="BJ3873" s="4"/>
      <c r="BK3873" s="4"/>
      <c r="BL3873" s="4"/>
      <c r="BM3873" s="4"/>
      <c r="BN3873" s="4"/>
      <c r="BO3873" s="4"/>
      <c r="BP3873" s="4"/>
      <c r="BQ3873" s="4"/>
      <c r="BR3873" s="4"/>
      <c r="BS3873" s="4"/>
      <c r="BT3873" s="4"/>
      <c r="BU3873" s="4"/>
      <c r="BV3873" s="4"/>
      <c r="BW3873" s="4"/>
      <c r="BZ3873" s="7"/>
      <c r="CF3873" s="7"/>
      <c r="CG3873" s="14"/>
      <c r="CH3873" s="7"/>
      <c r="CI3873" s="14"/>
      <c r="CJ3873" s="7"/>
      <c r="CK3873" s="14"/>
      <c r="CL3873" s="7"/>
      <c r="CM3873" s="14"/>
    </row>
    <row r="3874" spans="1:91" x14ac:dyDescent="0.3">
      <c r="A3874" s="10">
        <v>151</v>
      </c>
      <c r="B3874" s="36" t="s">
        <v>913</v>
      </c>
      <c r="G3874" s="36" t="s">
        <v>9291</v>
      </c>
      <c r="K3874" s="7"/>
      <c r="L3874" s="7" t="s">
        <v>834</v>
      </c>
      <c r="M3874" s="7" t="s">
        <v>618</v>
      </c>
      <c r="N3874" s="4"/>
      <c r="O3874" s="4"/>
      <c r="P3874" s="4"/>
      <c r="Q3874" s="4"/>
      <c r="R3874" s="4"/>
      <c r="S3874" s="4"/>
      <c r="T3874" s="4"/>
      <c r="U3874" s="4"/>
      <c r="V3874" s="4"/>
      <c r="W3874" s="4"/>
      <c r="X3874" s="4"/>
      <c r="Y3874" s="4"/>
      <c r="Z3874" s="4"/>
      <c r="AA3874" s="4"/>
      <c r="AB3874" s="4"/>
      <c r="AC3874" s="4"/>
      <c r="AD3874" s="4"/>
      <c r="AE3874" s="4"/>
      <c r="AF3874" s="4"/>
      <c r="AG3874" s="4"/>
      <c r="AH3874" s="4"/>
      <c r="AI3874" s="4"/>
      <c r="AJ3874" s="4"/>
      <c r="AK3874" s="4"/>
      <c r="AL3874" s="4"/>
      <c r="AM3874" s="4"/>
      <c r="AN3874" s="4"/>
      <c r="AO3874" s="4"/>
      <c r="AP3874" s="4"/>
      <c r="AQ3874" s="4"/>
      <c r="AR3874" s="4"/>
      <c r="AS3874" s="4"/>
      <c r="AT3874" s="4"/>
      <c r="AU3874" s="4"/>
      <c r="AV3874" s="4"/>
      <c r="AW3874" s="4"/>
      <c r="AX3874" s="4"/>
      <c r="AY3874" s="4"/>
      <c r="AZ3874" s="4"/>
      <c r="BA3874" s="4"/>
      <c r="BB3874" s="4"/>
      <c r="BC3874" s="4"/>
      <c r="BD3874" s="4"/>
      <c r="BE3874" s="4"/>
      <c r="BF3874" s="4"/>
      <c r="BG3874" s="4"/>
      <c r="BH3874" s="4"/>
      <c r="BI3874" s="4"/>
      <c r="BJ3874" s="4"/>
      <c r="BK3874" s="4"/>
      <c r="BL3874" s="4"/>
      <c r="BM3874" s="4"/>
      <c r="BN3874" s="4"/>
      <c r="BO3874" s="4"/>
      <c r="BP3874" s="4"/>
      <c r="BQ3874" s="4"/>
      <c r="BR3874" s="4"/>
      <c r="BS3874" s="4"/>
      <c r="BT3874" s="4"/>
      <c r="BU3874" s="4"/>
      <c r="BV3874" s="4"/>
      <c r="BW3874" s="4"/>
      <c r="BZ3874" s="7"/>
      <c r="CF3874" s="7"/>
      <c r="CG3874" s="14"/>
      <c r="CH3874" s="7"/>
      <c r="CI3874" s="14"/>
      <c r="CJ3874" s="7"/>
      <c r="CK3874" s="14"/>
      <c r="CL3874" s="7"/>
      <c r="CM3874" s="14"/>
    </row>
    <row r="3875" spans="1:91" x14ac:dyDescent="0.3">
      <c r="A3875" s="10">
        <v>151</v>
      </c>
      <c r="B3875" s="36" t="s">
        <v>1025</v>
      </c>
      <c r="G3875" s="36" t="s">
        <v>9292</v>
      </c>
      <c r="K3875" s="7"/>
      <c r="L3875" s="7" t="s">
        <v>834</v>
      </c>
      <c r="M3875" s="7" t="s">
        <v>765</v>
      </c>
      <c r="N3875" s="4"/>
      <c r="O3875" s="4"/>
      <c r="P3875" s="4"/>
      <c r="Q3875" s="4"/>
      <c r="R3875" s="4"/>
      <c r="S3875" s="4"/>
      <c r="T3875" s="4"/>
      <c r="U3875" s="4"/>
      <c r="V3875" s="4"/>
      <c r="W3875" s="4"/>
      <c r="X3875" s="4"/>
      <c r="Y3875" s="4"/>
      <c r="Z3875" s="4"/>
      <c r="AA3875" s="4"/>
      <c r="AB3875" s="4"/>
      <c r="AC3875" s="4"/>
      <c r="AD3875" s="4"/>
      <c r="AE3875" s="4"/>
      <c r="AF3875" s="4"/>
      <c r="AG3875" s="4"/>
      <c r="AH3875" s="4"/>
      <c r="AI3875" s="4"/>
      <c r="AJ3875" s="4"/>
      <c r="AK3875" s="4"/>
      <c r="AL3875" s="4"/>
      <c r="AM3875" s="4"/>
      <c r="AN3875" s="4"/>
      <c r="AO3875" s="4"/>
      <c r="AP3875" s="4"/>
      <c r="AQ3875" s="4"/>
      <c r="AR3875" s="4"/>
      <c r="AS3875" s="4"/>
      <c r="AT3875" s="4"/>
      <c r="AU3875" s="4"/>
      <c r="AV3875" s="4"/>
      <c r="AW3875" s="4"/>
      <c r="AX3875" s="4"/>
      <c r="AY3875" s="4"/>
      <c r="AZ3875" s="4"/>
      <c r="BA3875" s="4"/>
      <c r="BB3875" s="4"/>
      <c r="BC3875" s="4"/>
      <c r="BD3875" s="4"/>
      <c r="BE3875" s="4"/>
      <c r="BF3875" s="4"/>
      <c r="BG3875" s="4"/>
      <c r="BH3875" s="4"/>
      <c r="BI3875" s="4"/>
      <c r="BJ3875" s="4"/>
      <c r="BK3875" s="4"/>
      <c r="BL3875" s="4"/>
      <c r="BM3875" s="4"/>
      <c r="BN3875" s="4"/>
      <c r="BO3875" s="4"/>
      <c r="BP3875" s="4"/>
      <c r="BQ3875" s="4"/>
      <c r="BR3875" s="4"/>
      <c r="BS3875" s="4"/>
      <c r="BT3875" s="4"/>
      <c r="BU3875" s="4"/>
      <c r="BV3875" s="4"/>
      <c r="BW3875" s="4"/>
      <c r="BZ3875" s="7"/>
      <c r="CF3875" s="7"/>
      <c r="CG3875" s="14"/>
      <c r="CH3875" s="7"/>
      <c r="CI3875" s="14"/>
      <c r="CJ3875" s="7"/>
      <c r="CK3875" s="14"/>
      <c r="CL3875" s="7"/>
      <c r="CM3875" s="14"/>
    </row>
    <row r="3876" spans="1:91" x14ac:dyDescent="0.3">
      <c r="A3876" s="10">
        <v>151</v>
      </c>
      <c r="B3876" s="36" t="s">
        <v>1058</v>
      </c>
      <c r="G3876" s="36" t="s">
        <v>9293</v>
      </c>
      <c r="K3876" s="7"/>
      <c r="L3876" s="7" t="s">
        <v>834</v>
      </c>
      <c r="M3876" s="7" t="s">
        <v>636</v>
      </c>
      <c r="N3876" s="4"/>
      <c r="O3876" s="4"/>
      <c r="P3876" s="4"/>
      <c r="Q3876" s="4"/>
      <c r="R3876" s="4"/>
      <c r="S3876" s="4"/>
      <c r="T3876" s="4"/>
      <c r="U3876" s="4"/>
      <c r="V3876" s="4"/>
      <c r="W3876" s="4"/>
      <c r="X3876" s="4"/>
      <c r="Y3876" s="4"/>
      <c r="Z3876" s="4"/>
      <c r="AA3876" s="4"/>
      <c r="AB3876" s="4"/>
      <c r="AC3876" s="4"/>
      <c r="AD3876" s="4"/>
      <c r="AE3876" s="4"/>
      <c r="AF3876" s="4"/>
      <c r="AG3876" s="4"/>
      <c r="AH3876" s="4"/>
      <c r="AI3876" s="4"/>
      <c r="AJ3876" s="4"/>
      <c r="AK3876" s="4"/>
      <c r="AL3876" s="4"/>
      <c r="AM3876" s="4"/>
      <c r="AN3876" s="4"/>
      <c r="AO3876" s="4"/>
      <c r="AP3876" s="4"/>
      <c r="AQ3876" s="4"/>
      <c r="AR3876" s="4"/>
      <c r="AS3876" s="4"/>
      <c r="AT3876" s="4"/>
      <c r="AU3876" s="4"/>
      <c r="AV3876" s="4"/>
      <c r="AW3876" s="4"/>
      <c r="AX3876" s="4"/>
      <c r="AY3876" s="4"/>
      <c r="AZ3876" s="4"/>
      <c r="BA3876" s="4"/>
      <c r="BB3876" s="4"/>
      <c r="BC3876" s="4"/>
      <c r="BD3876" s="4"/>
      <c r="BE3876" s="4"/>
      <c r="BF3876" s="4"/>
      <c r="BG3876" s="4"/>
      <c r="BH3876" s="4"/>
      <c r="BI3876" s="4"/>
      <c r="BJ3876" s="4"/>
      <c r="BK3876" s="4"/>
      <c r="BL3876" s="4"/>
      <c r="BM3876" s="4"/>
      <c r="BN3876" s="4"/>
      <c r="BO3876" s="4"/>
      <c r="BP3876" s="4"/>
      <c r="BQ3876" s="4"/>
      <c r="BR3876" s="4"/>
      <c r="BS3876" s="4"/>
      <c r="BT3876" s="4"/>
      <c r="BU3876" s="4"/>
      <c r="BV3876" s="4"/>
      <c r="BW3876" s="4"/>
      <c r="BZ3876" s="7"/>
      <c r="CF3876" s="7"/>
      <c r="CG3876" s="14"/>
      <c r="CH3876" s="7"/>
      <c r="CI3876" s="14"/>
      <c r="CJ3876" s="7"/>
      <c r="CK3876" s="14"/>
      <c r="CL3876" s="7"/>
      <c r="CM3876" s="14"/>
    </row>
    <row r="3877" spans="1:91" x14ac:dyDescent="0.3">
      <c r="A3877" s="10">
        <v>151</v>
      </c>
      <c r="B3877" s="36" t="s">
        <v>1058</v>
      </c>
      <c r="G3877" s="36" t="s">
        <v>9294</v>
      </c>
      <c r="K3877" s="7"/>
      <c r="L3877" s="7" t="s">
        <v>834</v>
      </c>
      <c r="M3877" s="7" t="s">
        <v>669</v>
      </c>
      <c r="N3877" s="4"/>
      <c r="O3877" s="4"/>
      <c r="P3877" s="4"/>
      <c r="Q3877" s="4"/>
      <c r="R3877" s="4"/>
      <c r="S3877" s="4"/>
      <c r="T3877" s="4"/>
      <c r="U3877" s="4"/>
      <c r="V3877" s="4"/>
      <c r="W3877" s="4"/>
      <c r="X3877" s="4"/>
      <c r="Y3877" s="4"/>
      <c r="Z3877" s="4"/>
      <c r="AA3877" s="4"/>
      <c r="AB3877" s="4"/>
      <c r="AC3877" s="4"/>
      <c r="AD3877" s="4"/>
      <c r="AE3877" s="4"/>
      <c r="AF3877" s="4"/>
      <c r="AG3877" s="4"/>
      <c r="AH3877" s="4"/>
      <c r="AI3877" s="4"/>
      <c r="AJ3877" s="4"/>
      <c r="AK3877" s="4"/>
      <c r="AL3877" s="4"/>
      <c r="AM3877" s="4"/>
      <c r="AN3877" s="4"/>
      <c r="AO3877" s="4"/>
      <c r="AP3877" s="4"/>
      <c r="AQ3877" s="4"/>
      <c r="AR3877" s="4"/>
      <c r="AS3877" s="4"/>
      <c r="AT3877" s="4"/>
      <c r="AU3877" s="4"/>
      <c r="AV3877" s="4"/>
      <c r="AW3877" s="4"/>
      <c r="AX3877" s="4"/>
      <c r="AY3877" s="4"/>
      <c r="AZ3877" s="4"/>
      <c r="BA3877" s="4"/>
      <c r="BB3877" s="4"/>
      <c r="BC3877" s="4"/>
      <c r="BD3877" s="4"/>
      <c r="BE3877" s="4"/>
      <c r="BF3877" s="4"/>
      <c r="BG3877" s="4"/>
      <c r="BH3877" s="4"/>
      <c r="BI3877" s="4"/>
      <c r="BJ3877" s="4"/>
      <c r="BK3877" s="4"/>
      <c r="BL3877" s="4"/>
      <c r="BM3877" s="4"/>
      <c r="BN3877" s="4"/>
      <c r="BO3877" s="4"/>
      <c r="BP3877" s="4"/>
      <c r="BQ3877" s="4"/>
      <c r="BR3877" s="4"/>
      <c r="BS3877" s="4"/>
      <c r="BT3877" s="4"/>
      <c r="BU3877" s="4"/>
      <c r="BV3877" s="4"/>
      <c r="BW3877" s="4"/>
      <c r="BZ3877" s="7"/>
      <c r="CF3877" s="7"/>
      <c r="CG3877" s="14"/>
      <c r="CH3877" s="7"/>
      <c r="CI3877" s="14"/>
      <c r="CJ3877" s="7"/>
      <c r="CK3877" s="14"/>
      <c r="CL3877" s="7"/>
      <c r="CM3877" s="14"/>
    </row>
    <row r="3878" spans="1:91" x14ac:dyDescent="0.3">
      <c r="A3878" s="10">
        <v>151</v>
      </c>
      <c r="B3878" s="36" t="s">
        <v>1058</v>
      </c>
      <c r="G3878" s="36" t="s">
        <v>9295</v>
      </c>
      <c r="K3878" s="7"/>
      <c r="L3878" s="7" t="s">
        <v>834</v>
      </c>
      <c r="M3878" s="7" t="s">
        <v>669</v>
      </c>
      <c r="N3878" s="4"/>
      <c r="O3878" s="4"/>
      <c r="P3878" s="4"/>
      <c r="Q3878" s="4"/>
      <c r="R3878" s="4"/>
      <c r="S3878" s="4"/>
      <c r="T3878" s="4"/>
      <c r="U3878" s="4"/>
      <c r="V3878" s="4"/>
      <c r="W3878" s="4"/>
      <c r="X3878" s="4"/>
      <c r="Y3878" s="4"/>
      <c r="Z3878" s="4"/>
      <c r="AA3878" s="4"/>
      <c r="AB3878" s="4"/>
      <c r="AC3878" s="4"/>
      <c r="AD3878" s="4"/>
      <c r="AE3878" s="4"/>
      <c r="AF3878" s="4"/>
      <c r="AG3878" s="4"/>
      <c r="AH3878" s="4"/>
      <c r="AI3878" s="4"/>
      <c r="AJ3878" s="4"/>
      <c r="AK3878" s="4"/>
      <c r="AL3878" s="4"/>
      <c r="AM3878" s="4"/>
      <c r="AN3878" s="4"/>
      <c r="AO3878" s="4"/>
      <c r="AP3878" s="4"/>
      <c r="AQ3878" s="4"/>
      <c r="AR3878" s="4"/>
      <c r="AS3878" s="4"/>
      <c r="AT3878" s="4"/>
      <c r="AU3878" s="4"/>
      <c r="AV3878" s="4"/>
      <c r="AW3878" s="4"/>
      <c r="AX3878" s="4"/>
      <c r="AY3878" s="4"/>
      <c r="AZ3878" s="4"/>
      <c r="BA3878" s="4"/>
      <c r="BB3878" s="4"/>
      <c r="BC3878" s="4"/>
      <c r="BD3878" s="4"/>
      <c r="BE3878" s="4"/>
      <c r="BF3878" s="4"/>
      <c r="BG3878" s="4"/>
      <c r="BH3878" s="4"/>
      <c r="BI3878" s="4"/>
      <c r="BJ3878" s="4"/>
      <c r="BK3878" s="4"/>
      <c r="BL3878" s="4"/>
      <c r="BM3878" s="4"/>
      <c r="BN3878" s="4"/>
      <c r="BO3878" s="4"/>
      <c r="BP3878" s="4"/>
      <c r="BQ3878" s="4"/>
      <c r="BR3878" s="4"/>
      <c r="BS3878" s="4"/>
      <c r="BT3878" s="4"/>
      <c r="BU3878" s="4"/>
      <c r="BV3878" s="4"/>
      <c r="BW3878" s="4"/>
      <c r="BZ3878" s="7"/>
      <c r="CF3878" s="7"/>
      <c r="CG3878" s="14"/>
      <c r="CH3878" s="7"/>
      <c r="CI3878" s="14"/>
      <c r="CJ3878" s="7"/>
      <c r="CK3878" s="14"/>
      <c r="CL3878" s="7"/>
      <c r="CM3878" s="14"/>
    </row>
    <row r="3879" spans="1:91" x14ac:dyDescent="0.3">
      <c r="A3879" s="10">
        <v>151</v>
      </c>
      <c r="B3879" s="36" t="s">
        <v>830</v>
      </c>
      <c r="G3879" s="36" t="s">
        <v>9296</v>
      </c>
      <c r="K3879" s="7"/>
      <c r="L3879" s="7" t="s">
        <v>834</v>
      </c>
      <c r="M3879" s="7" t="s">
        <v>615</v>
      </c>
      <c r="N3879" s="4"/>
      <c r="O3879" s="4"/>
      <c r="P3879" s="4"/>
      <c r="Q3879" s="4"/>
      <c r="R3879" s="4"/>
      <c r="S3879" s="4"/>
      <c r="T3879" s="4"/>
      <c r="U3879" s="4"/>
      <c r="V3879" s="4"/>
      <c r="W3879" s="4"/>
      <c r="X3879" s="4"/>
      <c r="Y3879" s="4"/>
      <c r="Z3879" s="4"/>
      <c r="AA3879" s="4"/>
      <c r="AB3879" s="4"/>
      <c r="AC3879" s="4"/>
      <c r="AD3879" s="4"/>
      <c r="AE3879" s="4"/>
      <c r="AF3879" s="4"/>
      <c r="AG3879" s="4"/>
      <c r="AH3879" s="4"/>
      <c r="AI3879" s="4"/>
      <c r="AJ3879" s="4"/>
      <c r="AK3879" s="4"/>
      <c r="AL3879" s="4"/>
      <c r="AM3879" s="4"/>
      <c r="AN3879" s="4"/>
      <c r="AO3879" s="4"/>
      <c r="AP3879" s="4"/>
      <c r="AQ3879" s="4"/>
      <c r="AR3879" s="4"/>
      <c r="AS3879" s="4"/>
      <c r="AT3879" s="4"/>
      <c r="AU3879" s="4"/>
      <c r="AV3879" s="4"/>
      <c r="AW3879" s="4"/>
      <c r="AX3879" s="4"/>
      <c r="AY3879" s="4"/>
      <c r="AZ3879" s="4"/>
      <c r="BA3879" s="4"/>
      <c r="BB3879" s="4"/>
      <c r="BC3879" s="4"/>
      <c r="BD3879" s="4"/>
      <c r="BE3879" s="4"/>
      <c r="BF3879" s="4"/>
      <c r="BG3879" s="4"/>
      <c r="BH3879" s="4"/>
      <c r="BI3879" s="4"/>
      <c r="BJ3879" s="4"/>
      <c r="BK3879" s="4"/>
      <c r="BL3879" s="4"/>
      <c r="BM3879" s="4"/>
      <c r="BN3879" s="4"/>
      <c r="BO3879" s="4"/>
      <c r="BP3879" s="4"/>
      <c r="BQ3879" s="4"/>
      <c r="BR3879" s="4"/>
      <c r="BS3879" s="4"/>
      <c r="BT3879" s="4"/>
      <c r="BU3879" s="4"/>
      <c r="BV3879" s="4"/>
      <c r="BW3879" s="4"/>
      <c r="BZ3879" s="7"/>
      <c r="CF3879" s="7"/>
      <c r="CG3879" s="14"/>
      <c r="CH3879" s="7"/>
      <c r="CI3879" s="14"/>
      <c r="CJ3879" s="7"/>
      <c r="CK3879" s="14"/>
      <c r="CL3879" s="7"/>
      <c r="CM3879" s="14"/>
    </row>
    <row r="3880" spans="1:91" x14ac:dyDescent="0.3">
      <c r="A3880" s="10">
        <v>151</v>
      </c>
      <c r="B3880" s="36" t="s">
        <v>852</v>
      </c>
      <c r="G3880" s="36" t="s">
        <v>9297</v>
      </c>
      <c r="K3880" s="7"/>
      <c r="L3880" s="7" t="s">
        <v>834</v>
      </c>
      <c r="M3880" s="7" t="s">
        <v>717</v>
      </c>
      <c r="N3880" s="4"/>
      <c r="O3880" s="4"/>
      <c r="P3880" s="4"/>
      <c r="Q3880" s="4"/>
      <c r="R3880" s="4"/>
      <c r="S3880" s="4"/>
      <c r="T3880" s="4"/>
      <c r="U3880" s="4"/>
      <c r="V3880" s="4"/>
      <c r="W3880" s="4"/>
      <c r="X3880" s="4"/>
      <c r="Y3880" s="4"/>
      <c r="Z3880" s="4"/>
      <c r="AA3880" s="4"/>
      <c r="AB3880" s="4"/>
      <c r="AC3880" s="4"/>
      <c r="AD3880" s="4"/>
      <c r="AE3880" s="4"/>
      <c r="AF3880" s="4"/>
      <c r="AG3880" s="4"/>
      <c r="AH3880" s="4"/>
      <c r="AI3880" s="4"/>
      <c r="AJ3880" s="4"/>
      <c r="AK3880" s="4"/>
      <c r="AL3880" s="4"/>
      <c r="AM3880" s="4"/>
      <c r="AN3880" s="4"/>
      <c r="AO3880" s="4"/>
      <c r="AP3880" s="4"/>
      <c r="AQ3880" s="4"/>
      <c r="AR3880" s="4"/>
      <c r="AS3880" s="4"/>
      <c r="AT3880" s="4"/>
      <c r="AU3880" s="4"/>
      <c r="AV3880" s="4"/>
      <c r="AW3880" s="4"/>
      <c r="AX3880" s="4"/>
      <c r="AY3880" s="4"/>
      <c r="AZ3880" s="4"/>
      <c r="BA3880" s="4"/>
      <c r="BB3880" s="4"/>
      <c r="BC3880" s="4"/>
      <c r="BD3880" s="4"/>
      <c r="BE3880" s="4"/>
      <c r="BF3880" s="4"/>
      <c r="BG3880" s="4"/>
      <c r="BH3880" s="4"/>
      <c r="BI3880" s="4"/>
      <c r="BJ3880" s="4"/>
      <c r="BK3880" s="4"/>
      <c r="BL3880" s="4"/>
      <c r="BM3880" s="4"/>
      <c r="BN3880" s="4"/>
      <c r="BO3880" s="4"/>
      <c r="BP3880" s="4"/>
      <c r="BQ3880" s="4"/>
      <c r="BR3880" s="4"/>
      <c r="BS3880" s="4"/>
      <c r="BT3880" s="4"/>
      <c r="BU3880" s="4"/>
      <c r="BV3880" s="4"/>
      <c r="BW3880" s="4"/>
      <c r="BZ3880" s="7"/>
      <c r="CF3880" s="7"/>
      <c r="CG3880" s="14"/>
      <c r="CH3880" s="7"/>
      <c r="CI3880" s="14"/>
      <c r="CJ3880" s="7"/>
      <c r="CK3880" s="14"/>
      <c r="CL3880" s="7"/>
      <c r="CM3880" s="14"/>
    </row>
    <row r="3881" spans="1:91" x14ac:dyDescent="0.3">
      <c r="A3881" s="10">
        <v>151</v>
      </c>
      <c r="B3881" s="36" t="s">
        <v>1025</v>
      </c>
      <c r="G3881" s="36" t="s">
        <v>9298</v>
      </c>
      <c r="K3881" s="7"/>
      <c r="L3881" s="7" t="s">
        <v>834</v>
      </c>
      <c r="M3881" s="7" t="s">
        <v>618</v>
      </c>
      <c r="N3881" s="4"/>
      <c r="O3881" s="4"/>
      <c r="P3881" s="4"/>
      <c r="Q3881" s="4"/>
      <c r="R3881" s="4"/>
      <c r="S3881" s="4"/>
      <c r="T3881" s="4"/>
      <c r="U3881" s="4"/>
      <c r="V3881" s="4"/>
      <c r="W3881" s="4"/>
      <c r="X3881" s="4"/>
      <c r="Y3881" s="4"/>
      <c r="Z3881" s="4"/>
      <c r="AA3881" s="4"/>
      <c r="AB3881" s="4"/>
      <c r="AC3881" s="4"/>
      <c r="AD3881" s="4"/>
      <c r="AE3881" s="4"/>
      <c r="AF3881" s="4"/>
      <c r="AG3881" s="4"/>
      <c r="AH3881" s="4"/>
      <c r="AI3881" s="4"/>
      <c r="AJ3881" s="4"/>
      <c r="AK3881" s="4"/>
      <c r="AL3881" s="4"/>
      <c r="AM3881" s="4"/>
      <c r="AN3881" s="4"/>
      <c r="AO3881" s="4"/>
      <c r="AP3881" s="4"/>
      <c r="AQ3881" s="4"/>
      <c r="AR3881" s="4"/>
      <c r="AS3881" s="4"/>
      <c r="AT3881" s="4"/>
      <c r="AU3881" s="4"/>
      <c r="AV3881" s="4"/>
      <c r="AW3881" s="4"/>
      <c r="AX3881" s="4"/>
      <c r="AY3881" s="4"/>
      <c r="AZ3881" s="4"/>
      <c r="BA3881" s="4"/>
      <c r="BB3881" s="4"/>
      <c r="BC3881" s="4"/>
      <c r="BD3881" s="4"/>
      <c r="BE3881" s="4"/>
      <c r="BF3881" s="4"/>
      <c r="BG3881" s="4"/>
      <c r="BH3881" s="4"/>
      <c r="BI3881" s="4"/>
      <c r="BJ3881" s="4"/>
      <c r="BK3881" s="4"/>
      <c r="BL3881" s="4"/>
      <c r="BM3881" s="4"/>
      <c r="BN3881" s="4"/>
      <c r="BO3881" s="4"/>
      <c r="BP3881" s="4"/>
      <c r="BQ3881" s="4"/>
      <c r="BR3881" s="4"/>
      <c r="BS3881" s="4"/>
      <c r="BT3881" s="4"/>
      <c r="BU3881" s="4"/>
      <c r="BV3881" s="4"/>
      <c r="BW3881" s="4"/>
      <c r="BZ3881" s="7"/>
      <c r="CF3881" s="7"/>
      <c r="CG3881" s="14"/>
      <c r="CH3881" s="7"/>
      <c r="CI3881" s="14"/>
      <c r="CJ3881" s="7"/>
      <c r="CK3881" s="14"/>
      <c r="CL3881" s="7"/>
      <c r="CM3881" s="14"/>
    </row>
    <row r="3882" spans="1:91" x14ac:dyDescent="0.3">
      <c r="A3882" s="10">
        <v>151</v>
      </c>
      <c r="B3882" s="36" t="s">
        <v>891</v>
      </c>
      <c r="G3882" s="36" t="s">
        <v>9299</v>
      </c>
      <c r="K3882" s="7"/>
      <c r="L3882" s="7" t="s">
        <v>834</v>
      </c>
      <c r="M3882" s="7" t="s">
        <v>639</v>
      </c>
      <c r="N3882" s="4"/>
      <c r="O3882" s="4"/>
      <c r="P3882" s="4"/>
      <c r="Q3882" s="4"/>
      <c r="R3882" s="4"/>
      <c r="S3882" s="4"/>
      <c r="T3882" s="4"/>
      <c r="U3882" s="4"/>
      <c r="V3882" s="4"/>
      <c r="W3882" s="4"/>
      <c r="X3882" s="4"/>
      <c r="Y3882" s="4"/>
      <c r="Z3882" s="4"/>
      <c r="AA3882" s="4"/>
      <c r="AB3882" s="4"/>
      <c r="AC3882" s="4"/>
      <c r="AD3882" s="4"/>
      <c r="AE3882" s="4"/>
      <c r="AF3882" s="4"/>
      <c r="AG3882" s="4"/>
      <c r="AH3882" s="4"/>
      <c r="AI3882" s="4"/>
      <c r="AJ3882" s="4"/>
      <c r="AK3882" s="4"/>
      <c r="AL3882" s="4"/>
      <c r="AM3882" s="4"/>
      <c r="AN3882" s="4"/>
      <c r="AO3882" s="4"/>
      <c r="AP3882" s="4"/>
      <c r="AQ3882" s="4"/>
      <c r="AR3882" s="4"/>
      <c r="AS3882" s="4"/>
      <c r="AT3882" s="4"/>
      <c r="AU3882" s="4"/>
      <c r="AV3882" s="4"/>
      <c r="AW3882" s="4"/>
      <c r="AX3882" s="4"/>
      <c r="AY3882" s="4"/>
      <c r="AZ3882" s="4"/>
      <c r="BA3882" s="4"/>
      <c r="BB3882" s="4"/>
      <c r="BC3882" s="4"/>
      <c r="BD3882" s="4"/>
      <c r="BE3882" s="4"/>
      <c r="BF3882" s="4"/>
      <c r="BG3882" s="4"/>
      <c r="BH3882" s="4"/>
      <c r="BI3882" s="4"/>
      <c r="BJ3882" s="4"/>
      <c r="BK3882" s="4"/>
      <c r="BL3882" s="4"/>
      <c r="BM3882" s="4"/>
      <c r="BN3882" s="4"/>
      <c r="BO3882" s="4"/>
      <c r="BP3882" s="4"/>
      <c r="BQ3882" s="4"/>
      <c r="BR3882" s="4"/>
      <c r="BS3882" s="4"/>
      <c r="BT3882" s="4"/>
      <c r="BU3882" s="4"/>
      <c r="BV3882" s="4"/>
      <c r="BW3882" s="4"/>
      <c r="BZ3882" s="7"/>
      <c r="CF3882" s="7"/>
      <c r="CG3882" s="14"/>
      <c r="CH3882" s="7"/>
      <c r="CI3882" s="14"/>
      <c r="CJ3882" s="7"/>
      <c r="CK3882" s="14"/>
      <c r="CL3882" s="7"/>
      <c r="CM3882" s="14"/>
    </row>
    <row r="3883" spans="1:91" x14ac:dyDescent="0.3">
      <c r="A3883" s="10">
        <v>151</v>
      </c>
      <c r="B3883" s="36" t="s">
        <v>1025</v>
      </c>
      <c r="G3883" s="36" t="s">
        <v>9300</v>
      </c>
      <c r="K3883" s="7"/>
      <c r="L3883" s="7" t="s">
        <v>834</v>
      </c>
      <c r="M3883" s="7" t="s">
        <v>609</v>
      </c>
      <c r="N3883" s="4"/>
      <c r="O3883" s="4"/>
      <c r="P3883" s="4"/>
      <c r="Q3883" s="4"/>
      <c r="R3883" s="4"/>
      <c r="S3883" s="4"/>
      <c r="T3883" s="4"/>
      <c r="U3883" s="4"/>
      <c r="V3883" s="4"/>
      <c r="W3883" s="4"/>
      <c r="X3883" s="4"/>
      <c r="Y3883" s="4"/>
      <c r="Z3883" s="4"/>
      <c r="AA3883" s="4"/>
      <c r="AB3883" s="4"/>
      <c r="AC3883" s="4"/>
      <c r="AD3883" s="4"/>
      <c r="AE3883" s="4"/>
      <c r="AF3883" s="4"/>
      <c r="AG3883" s="4"/>
      <c r="AH3883" s="4"/>
      <c r="AI3883" s="4"/>
      <c r="AJ3883" s="4"/>
      <c r="AK3883" s="4"/>
      <c r="AL3883" s="4"/>
      <c r="AM3883" s="4"/>
      <c r="AN3883" s="4"/>
      <c r="AO3883" s="4"/>
      <c r="AP3883" s="4"/>
      <c r="AQ3883" s="4"/>
      <c r="AR3883" s="4"/>
      <c r="AS3883" s="4"/>
      <c r="AT3883" s="4"/>
      <c r="AU3883" s="4"/>
      <c r="AV3883" s="4"/>
      <c r="AW3883" s="4"/>
      <c r="AX3883" s="4"/>
      <c r="AY3883" s="4"/>
      <c r="AZ3883" s="4"/>
      <c r="BA3883" s="4"/>
      <c r="BB3883" s="4"/>
      <c r="BC3883" s="4"/>
      <c r="BD3883" s="4"/>
      <c r="BE3883" s="4"/>
      <c r="BF3883" s="4"/>
      <c r="BG3883" s="4"/>
      <c r="BH3883" s="4"/>
      <c r="BI3883" s="4"/>
      <c r="BJ3883" s="4"/>
      <c r="BK3883" s="4"/>
      <c r="BL3883" s="4"/>
      <c r="BM3883" s="4"/>
      <c r="BN3883" s="4"/>
      <c r="BO3883" s="4"/>
      <c r="BP3883" s="4"/>
      <c r="BQ3883" s="4"/>
      <c r="BR3883" s="4"/>
      <c r="BS3883" s="4"/>
      <c r="BT3883" s="4"/>
      <c r="BU3883" s="4"/>
      <c r="BV3883" s="4"/>
      <c r="BW3883" s="4"/>
      <c r="BZ3883" s="7"/>
      <c r="CF3883" s="7"/>
      <c r="CG3883" s="14"/>
      <c r="CH3883" s="7"/>
      <c r="CI3883" s="14"/>
      <c r="CJ3883" s="7"/>
      <c r="CK3883" s="14"/>
      <c r="CL3883" s="7"/>
      <c r="CM3883" s="14"/>
    </row>
    <row r="3884" spans="1:91" x14ac:dyDescent="0.3">
      <c r="A3884" s="10">
        <v>151</v>
      </c>
      <c r="B3884" s="36" t="s">
        <v>1058</v>
      </c>
      <c r="G3884" s="36" t="s">
        <v>9301</v>
      </c>
      <c r="K3884" s="7"/>
      <c r="L3884" s="7" t="s">
        <v>834</v>
      </c>
      <c r="M3884" s="7" t="s">
        <v>684</v>
      </c>
      <c r="N3884" s="4"/>
      <c r="O3884" s="4"/>
      <c r="P3884" s="4"/>
      <c r="Q3884" s="4"/>
      <c r="R3884" s="4"/>
      <c r="S3884" s="4"/>
      <c r="T3884" s="4"/>
      <c r="U3884" s="4"/>
      <c r="V3884" s="4"/>
      <c r="W3884" s="4"/>
      <c r="X3884" s="4"/>
      <c r="Y3884" s="4"/>
      <c r="Z3884" s="4"/>
      <c r="AA3884" s="4"/>
      <c r="AB3884" s="4"/>
      <c r="AC3884" s="4"/>
      <c r="AD3884" s="4"/>
      <c r="AE3884" s="4"/>
      <c r="AF3884" s="4"/>
      <c r="AG3884" s="4"/>
      <c r="AH3884" s="4"/>
      <c r="AI3884" s="4"/>
      <c r="AJ3884" s="4"/>
      <c r="AK3884" s="4"/>
      <c r="AL3884" s="4"/>
      <c r="AM3884" s="4"/>
      <c r="AN3884" s="4"/>
      <c r="AO3884" s="4"/>
      <c r="AP3884" s="4"/>
      <c r="AQ3884" s="4"/>
      <c r="AR3884" s="4"/>
      <c r="AS3884" s="4"/>
      <c r="AT3884" s="4"/>
      <c r="AU3884" s="4"/>
      <c r="AV3884" s="4"/>
      <c r="AW3884" s="4"/>
      <c r="AX3884" s="4"/>
      <c r="AY3884" s="4"/>
      <c r="AZ3884" s="4"/>
      <c r="BA3884" s="4"/>
      <c r="BB3884" s="4"/>
      <c r="BC3884" s="4"/>
      <c r="BD3884" s="4"/>
      <c r="BE3884" s="4"/>
      <c r="BF3884" s="4"/>
      <c r="BG3884" s="4"/>
      <c r="BH3884" s="4"/>
      <c r="BI3884" s="4"/>
      <c r="BJ3884" s="4"/>
      <c r="BK3884" s="4"/>
      <c r="BL3884" s="4"/>
      <c r="BM3884" s="4"/>
      <c r="BN3884" s="4"/>
      <c r="BO3884" s="4"/>
      <c r="BP3884" s="4"/>
      <c r="BQ3884" s="4"/>
      <c r="BR3884" s="4"/>
      <c r="BS3884" s="4"/>
      <c r="BT3884" s="4"/>
      <c r="BU3884" s="4"/>
      <c r="BV3884" s="4"/>
      <c r="BW3884" s="4"/>
      <c r="BZ3884" s="7"/>
      <c r="CF3884" s="7"/>
      <c r="CG3884" s="14"/>
      <c r="CH3884" s="7"/>
      <c r="CI3884" s="14"/>
      <c r="CJ3884" s="7"/>
      <c r="CK3884" s="14"/>
      <c r="CL3884" s="7"/>
      <c r="CM3884" s="14"/>
    </row>
    <row r="3885" spans="1:91" x14ac:dyDescent="0.3">
      <c r="A3885" s="10">
        <v>151</v>
      </c>
      <c r="B3885" s="36" t="s">
        <v>1058</v>
      </c>
      <c r="G3885" s="36" t="s">
        <v>9302</v>
      </c>
      <c r="K3885" s="7"/>
      <c r="L3885" s="7" t="s">
        <v>834</v>
      </c>
      <c r="M3885" s="7" t="s">
        <v>684</v>
      </c>
      <c r="N3885" s="4"/>
      <c r="O3885" s="4"/>
      <c r="P3885" s="4"/>
      <c r="Q3885" s="4"/>
      <c r="R3885" s="4"/>
      <c r="S3885" s="4"/>
      <c r="T3885" s="4"/>
      <c r="U3885" s="4"/>
      <c r="V3885" s="4"/>
      <c r="W3885" s="4"/>
      <c r="X3885" s="4"/>
      <c r="Y3885" s="4"/>
      <c r="Z3885" s="4"/>
      <c r="AA3885" s="4"/>
      <c r="AB3885" s="4"/>
      <c r="AC3885" s="4"/>
      <c r="AD3885" s="4"/>
      <c r="AE3885" s="4"/>
      <c r="AF3885" s="4"/>
      <c r="AG3885" s="4"/>
      <c r="AH3885" s="4"/>
      <c r="AI3885" s="4"/>
      <c r="AJ3885" s="4"/>
      <c r="AK3885" s="4"/>
      <c r="AL3885" s="4"/>
      <c r="AM3885" s="4"/>
      <c r="AN3885" s="4"/>
      <c r="AO3885" s="4"/>
      <c r="AP3885" s="4"/>
      <c r="AQ3885" s="4"/>
      <c r="AR3885" s="4"/>
      <c r="AS3885" s="4"/>
      <c r="AT3885" s="4"/>
      <c r="AU3885" s="4"/>
      <c r="AV3885" s="4"/>
      <c r="AW3885" s="4"/>
      <c r="AX3885" s="4"/>
      <c r="AY3885" s="4"/>
      <c r="AZ3885" s="4"/>
      <c r="BA3885" s="4"/>
      <c r="BB3885" s="4"/>
      <c r="BC3885" s="4"/>
      <c r="BD3885" s="4"/>
      <c r="BE3885" s="4"/>
      <c r="BF3885" s="4"/>
      <c r="BG3885" s="4"/>
      <c r="BH3885" s="4"/>
      <c r="BI3885" s="4"/>
      <c r="BJ3885" s="4"/>
      <c r="BK3885" s="4"/>
      <c r="BL3885" s="4"/>
      <c r="BM3885" s="4"/>
      <c r="BN3885" s="4"/>
      <c r="BO3885" s="4"/>
      <c r="BP3885" s="4"/>
      <c r="BQ3885" s="4"/>
      <c r="BR3885" s="4"/>
      <c r="BS3885" s="4"/>
      <c r="BT3885" s="4"/>
      <c r="BU3885" s="4"/>
      <c r="BV3885" s="4"/>
      <c r="BW3885" s="4"/>
      <c r="BZ3885" s="7"/>
      <c r="CF3885" s="7"/>
      <c r="CG3885" s="14"/>
      <c r="CH3885" s="7"/>
      <c r="CI3885" s="14"/>
      <c r="CJ3885" s="7"/>
      <c r="CK3885" s="14"/>
      <c r="CL3885" s="7"/>
      <c r="CM3885" s="14"/>
    </row>
    <row r="3886" spans="1:91" x14ac:dyDescent="0.3">
      <c r="A3886" s="10">
        <v>151</v>
      </c>
      <c r="B3886" s="36" t="s">
        <v>895</v>
      </c>
      <c r="G3886" s="36" t="s">
        <v>9303</v>
      </c>
      <c r="K3886" s="7"/>
      <c r="L3886" s="7" t="s">
        <v>834</v>
      </c>
      <c r="M3886" s="7" t="s">
        <v>621</v>
      </c>
      <c r="N3886" s="4"/>
      <c r="O3886" s="4"/>
      <c r="P3886" s="4"/>
      <c r="Q3886" s="4"/>
      <c r="R3886" s="4"/>
      <c r="S3886" s="4"/>
      <c r="T3886" s="4"/>
      <c r="U3886" s="4"/>
      <c r="V3886" s="4"/>
      <c r="W3886" s="4"/>
      <c r="X3886" s="4"/>
      <c r="Y3886" s="4"/>
      <c r="Z3886" s="4"/>
      <c r="AA3886" s="4"/>
      <c r="AB3886" s="4"/>
      <c r="AC3886" s="4"/>
      <c r="AD3886" s="4"/>
      <c r="AE3886" s="4"/>
      <c r="AF3886" s="4"/>
      <c r="AG3886" s="4"/>
      <c r="AH3886" s="4"/>
      <c r="AI3886" s="4"/>
      <c r="AJ3886" s="4"/>
      <c r="AK3886" s="4"/>
      <c r="AL3886" s="4"/>
      <c r="AM3886" s="4"/>
      <c r="AN3886" s="4"/>
      <c r="AO3886" s="4"/>
      <c r="AP3886" s="4"/>
      <c r="AQ3886" s="4"/>
      <c r="AR3886" s="4"/>
      <c r="AS3886" s="4"/>
      <c r="AT3886" s="4"/>
      <c r="AU3886" s="4"/>
      <c r="AV3886" s="4"/>
      <c r="AW3886" s="4"/>
      <c r="AX3886" s="4"/>
      <c r="AY3886" s="4"/>
      <c r="AZ3886" s="4"/>
      <c r="BA3886" s="4"/>
      <c r="BB3886" s="4"/>
      <c r="BC3886" s="4"/>
      <c r="BD3886" s="4"/>
      <c r="BE3886" s="4"/>
      <c r="BF3886" s="4"/>
      <c r="BG3886" s="4"/>
      <c r="BH3886" s="4"/>
      <c r="BI3886" s="4"/>
      <c r="BJ3886" s="4"/>
      <c r="BK3886" s="4"/>
      <c r="BL3886" s="4"/>
      <c r="BM3886" s="4"/>
      <c r="BN3886" s="4"/>
      <c r="BO3886" s="4"/>
      <c r="BP3886" s="4"/>
      <c r="BQ3886" s="4"/>
      <c r="BR3886" s="4"/>
      <c r="BS3886" s="4"/>
      <c r="BT3886" s="4"/>
      <c r="BU3886" s="4"/>
      <c r="BV3886" s="4"/>
      <c r="BW3886" s="4"/>
      <c r="BZ3886" s="7"/>
      <c r="CF3886" s="7"/>
      <c r="CG3886" s="14"/>
      <c r="CH3886" s="7"/>
      <c r="CI3886" s="14"/>
      <c r="CJ3886" s="7"/>
      <c r="CK3886" s="14"/>
      <c r="CL3886" s="7"/>
      <c r="CM3886" s="14"/>
    </row>
    <row r="3887" spans="1:91" x14ac:dyDescent="0.3">
      <c r="A3887" s="10">
        <v>151</v>
      </c>
      <c r="B3887" s="36" t="s">
        <v>1025</v>
      </c>
      <c r="G3887" s="36" t="s">
        <v>9304</v>
      </c>
      <c r="K3887" s="7"/>
      <c r="L3887" s="7" t="s">
        <v>834</v>
      </c>
      <c r="M3887" s="7" t="s">
        <v>639</v>
      </c>
      <c r="N3887" s="4"/>
      <c r="O3887" s="4"/>
      <c r="P3887" s="4"/>
      <c r="Q3887" s="4"/>
      <c r="R3887" s="4"/>
      <c r="S3887" s="4"/>
      <c r="T3887" s="4"/>
      <c r="U3887" s="4"/>
      <c r="V3887" s="4"/>
      <c r="W3887" s="4"/>
      <c r="X3887" s="4"/>
      <c r="Y3887" s="4"/>
      <c r="Z3887" s="4"/>
      <c r="AA3887" s="4"/>
      <c r="AB3887" s="4"/>
      <c r="AC3887" s="4"/>
      <c r="AD3887" s="4"/>
      <c r="AE3887" s="4"/>
      <c r="AF3887" s="4"/>
      <c r="AG3887" s="4"/>
      <c r="AH3887" s="4"/>
      <c r="AI3887" s="4"/>
      <c r="AJ3887" s="4"/>
      <c r="AK3887" s="4"/>
      <c r="AL3887" s="4"/>
      <c r="AM3887" s="4"/>
      <c r="AN3887" s="4"/>
      <c r="AO3887" s="4"/>
      <c r="AP3887" s="4"/>
      <c r="AQ3887" s="4"/>
      <c r="AR3887" s="4"/>
      <c r="AS3887" s="4"/>
      <c r="AT3887" s="4"/>
      <c r="AU3887" s="4"/>
      <c r="AV3887" s="4"/>
      <c r="AW3887" s="4"/>
      <c r="AX3887" s="4"/>
      <c r="AY3887" s="4"/>
      <c r="AZ3887" s="4"/>
      <c r="BA3887" s="4"/>
      <c r="BB3887" s="4"/>
      <c r="BC3887" s="4"/>
      <c r="BD3887" s="4"/>
      <c r="BE3887" s="4"/>
      <c r="BF3887" s="4"/>
      <c r="BG3887" s="4"/>
      <c r="BH3887" s="4"/>
      <c r="BI3887" s="4"/>
      <c r="BJ3887" s="4"/>
      <c r="BK3887" s="4"/>
      <c r="BL3887" s="4"/>
      <c r="BM3887" s="4"/>
      <c r="BN3887" s="4"/>
      <c r="BO3887" s="4"/>
      <c r="BP3887" s="4"/>
      <c r="BQ3887" s="4"/>
      <c r="BR3887" s="4"/>
      <c r="BS3887" s="4"/>
      <c r="BT3887" s="4"/>
      <c r="BU3887" s="4"/>
      <c r="BV3887" s="4"/>
      <c r="BW3887" s="4"/>
      <c r="BZ3887" s="7"/>
      <c r="CF3887" s="7"/>
      <c r="CG3887" s="14"/>
      <c r="CH3887" s="7"/>
      <c r="CI3887" s="14"/>
      <c r="CJ3887" s="7"/>
      <c r="CK3887" s="14"/>
      <c r="CL3887" s="7"/>
      <c r="CM3887" s="14"/>
    </row>
    <row r="3888" spans="1:91" x14ac:dyDescent="0.3">
      <c r="A3888" s="10">
        <v>151</v>
      </c>
      <c r="B3888" s="36" t="s">
        <v>2823</v>
      </c>
      <c r="G3888" s="36" t="s">
        <v>9305</v>
      </c>
      <c r="K3888" s="7"/>
      <c r="L3888" s="7" t="s">
        <v>834</v>
      </c>
      <c r="M3888" s="7" t="s">
        <v>618</v>
      </c>
      <c r="N3888" s="4"/>
      <c r="O3888" s="4"/>
      <c r="P3888" s="4"/>
      <c r="Q3888" s="4"/>
      <c r="R3888" s="4"/>
      <c r="S3888" s="4"/>
      <c r="T3888" s="4"/>
      <c r="U3888" s="4"/>
      <c r="V3888" s="4"/>
      <c r="W3888" s="4"/>
      <c r="X3888" s="4"/>
      <c r="Y3888" s="4"/>
      <c r="Z3888" s="4"/>
      <c r="AA3888" s="4"/>
      <c r="AB3888" s="4"/>
      <c r="AC3888" s="4"/>
      <c r="AD3888" s="4"/>
      <c r="AE3888" s="4"/>
      <c r="AF3888" s="4"/>
      <c r="AG3888" s="4"/>
      <c r="AH3888" s="4"/>
      <c r="AI3888" s="4"/>
      <c r="AJ3888" s="4"/>
      <c r="AK3888" s="4"/>
      <c r="AL3888" s="4"/>
      <c r="AM3888" s="4"/>
      <c r="AN3888" s="4"/>
      <c r="AO3888" s="4"/>
      <c r="AP3888" s="4"/>
      <c r="AQ3888" s="4"/>
      <c r="AR3888" s="4"/>
      <c r="AS3888" s="4"/>
      <c r="AT3888" s="4"/>
      <c r="AU3888" s="4"/>
      <c r="AV3888" s="4"/>
      <c r="AW3888" s="4"/>
      <c r="AX3888" s="4"/>
      <c r="AY3888" s="4"/>
      <c r="AZ3888" s="4"/>
      <c r="BA3888" s="4"/>
      <c r="BB3888" s="4"/>
      <c r="BC3888" s="4"/>
      <c r="BD3888" s="4"/>
      <c r="BE3888" s="4"/>
      <c r="BF3888" s="4"/>
      <c r="BG3888" s="4"/>
      <c r="BH3888" s="4"/>
      <c r="BI3888" s="4"/>
      <c r="BJ3888" s="4"/>
      <c r="BK3888" s="4"/>
      <c r="BL3888" s="4"/>
      <c r="BM3888" s="4"/>
      <c r="BN3888" s="4"/>
      <c r="BO3888" s="4"/>
      <c r="BP3888" s="4"/>
      <c r="BQ3888" s="4"/>
      <c r="BR3888" s="4"/>
      <c r="BS3888" s="4"/>
      <c r="BT3888" s="4"/>
      <c r="BU3888" s="4"/>
      <c r="BV3888" s="4"/>
      <c r="BW3888" s="4"/>
      <c r="BZ3888" s="7"/>
      <c r="CF3888" s="7"/>
      <c r="CG3888" s="14"/>
      <c r="CH3888" s="7"/>
      <c r="CI3888" s="14"/>
      <c r="CJ3888" s="7"/>
      <c r="CK3888" s="14"/>
      <c r="CL3888" s="7"/>
      <c r="CM3888" s="14"/>
    </row>
    <row r="3889" spans="1:91" x14ac:dyDescent="0.3">
      <c r="A3889" s="10">
        <v>151</v>
      </c>
      <c r="B3889" s="36" t="s">
        <v>860</v>
      </c>
      <c r="G3889" s="36" t="s">
        <v>9306</v>
      </c>
      <c r="K3889" s="7"/>
      <c r="L3889" s="7" t="s">
        <v>834</v>
      </c>
      <c r="M3889" s="7" t="s">
        <v>669</v>
      </c>
      <c r="N3889" s="4"/>
      <c r="O3889" s="4"/>
      <c r="P3889" s="4"/>
      <c r="Q3889" s="4"/>
      <c r="R3889" s="4"/>
      <c r="S3889" s="4"/>
      <c r="T3889" s="4"/>
      <c r="U3889" s="4"/>
      <c r="V3889" s="4"/>
      <c r="W3889" s="4"/>
      <c r="X3889" s="4"/>
      <c r="Y3889" s="4"/>
      <c r="Z3889" s="4"/>
      <c r="AA3889" s="4"/>
      <c r="AB3889" s="4"/>
      <c r="AC3889" s="4"/>
      <c r="AD3889" s="4"/>
      <c r="AE3889" s="4"/>
      <c r="AF3889" s="4"/>
      <c r="AG3889" s="4"/>
      <c r="AH3889" s="4"/>
      <c r="AI3889" s="4"/>
      <c r="AJ3889" s="4"/>
      <c r="AK3889" s="4"/>
      <c r="AL3889" s="4"/>
      <c r="AM3889" s="4"/>
      <c r="AN3889" s="4"/>
      <c r="AO3889" s="4"/>
      <c r="AP3889" s="4"/>
      <c r="AQ3889" s="4"/>
      <c r="AR3889" s="4"/>
      <c r="AS3889" s="4"/>
      <c r="AT3889" s="4"/>
      <c r="AU3889" s="4"/>
      <c r="AV3889" s="4"/>
      <c r="AW3889" s="4"/>
      <c r="AX3889" s="4"/>
      <c r="AY3889" s="4"/>
      <c r="AZ3889" s="4"/>
      <c r="BA3889" s="4"/>
      <c r="BB3889" s="4"/>
      <c r="BC3889" s="4"/>
      <c r="BD3889" s="4"/>
      <c r="BE3889" s="4"/>
      <c r="BF3889" s="4"/>
      <c r="BG3889" s="4"/>
      <c r="BH3889" s="4"/>
      <c r="BI3889" s="4"/>
      <c r="BJ3889" s="4"/>
      <c r="BK3889" s="4"/>
      <c r="BL3889" s="4"/>
      <c r="BM3889" s="4"/>
      <c r="BN3889" s="4"/>
      <c r="BO3889" s="4"/>
      <c r="BP3889" s="4"/>
      <c r="BQ3889" s="4"/>
      <c r="BR3889" s="4"/>
      <c r="BS3889" s="4"/>
      <c r="BT3889" s="4"/>
      <c r="BU3889" s="4"/>
      <c r="BV3889" s="4"/>
      <c r="BW3889" s="4"/>
      <c r="BZ3889" s="7"/>
      <c r="CF3889" s="7"/>
      <c r="CG3889" s="14"/>
      <c r="CH3889" s="7"/>
      <c r="CI3889" s="14"/>
      <c r="CJ3889" s="7"/>
      <c r="CK3889" s="14"/>
      <c r="CL3889" s="7"/>
      <c r="CM3889" s="14"/>
    </row>
    <row r="3890" spans="1:91" x14ac:dyDescent="0.3">
      <c r="A3890" s="10">
        <v>151</v>
      </c>
      <c r="B3890" s="36" t="s">
        <v>1025</v>
      </c>
      <c r="G3890" s="36" t="s">
        <v>9307</v>
      </c>
      <c r="K3890" s="7"/>
      <c r="L3890" s="7" t="s">
        <v>834</v>
      </c>
      <c r="M3890" s="7" t="s">
        <v>618</v>
      </c>
      <c r="N3890" s="4"/>
      <c r="O3890" s="4"/>
      <c r="P3890" s="4"/>
      <c r="Q3890" s="4"/>
      <c r="R3890" s="4"/>
      <c r="S3890" s="4"/>
      <c r="T3890" s="4"/>
      <c r="U3890" s="4"/>
      <c r="V3890" s="4"/>
      <c r="W3890" s="4"/>
      <c r="X3890" s="4"/>
      <c r="Y3890" s="4"/>
      <c r="Z3890" s="4"/>
      <c r="AA3890" s="4"/>
      <c r="AB3890" s="4"/>
      <c r="AC3890" s="4"/>
      <c r="AD3890" s="4"/>
      <c r="AE3890" s="4"/>
      <c r="AF3890" s="4"/>
      <c r="AG3890" s="4"/>
      <c r="AH3890" s="4"/>
      <c r="AI3890" s="4"/>
      <c r="AJ3890" s="4"/>
      <c r="AK3890" s="4"/>
      <c r="AL3890" s="4"/>
      <c r="AM3890" s="4"/>
      <c r="AN3890" s="4"/>
      <c r="AO3890" s="4"/>
      <c r="AP3890" s="4"/>
      <c r="AQ3890" s="4"/>
      <c r="AR3890" s="4"/>
      <c r="AS3890" s="4"/>
      <c r="AT3890" s="4"/>
      <c r="AU3890" s="4"/>
      <c r="AV3890" s="4"/>
      <c r="AW3890" s="4"/>
      <c r="AX3890" s="4"/>
      <c r="AY3890" s="4"/>
      <c r="AZ3890" s="4"/>
      <c r="BA3890" s="4"/>
      <c r="BB3890" s="4"/>
      <c r="BC3890" s="4"/>
      <c r="BD3890" s="4"/>
      <c r="BE3890" s="4"/>
      <c r="BF3890" s="4"/>
      <c r="BG3890" s="4"/>
      <c r="BH3890" s="4"/>
      <c r="BI3890" s="4"/>
      <c r="BJ3890" s="4"/>
      <c r="BK3890" s="4"/>
      <c r="BL3890" s="4"/>
      <c r="BM3890" s="4"/>
      <c r="BN3890" s="4"/>
      <c r="BO3890" s="4"/>
      <c r="BP3890" s="4"/>
      <c r="BQ3890" s="4"/>
      <c r="BR3890" s="4"/>
      <c r="BS3890" s="4"/>
      <c r="BT3890" s="4"/>
      <c r="BU3890" s="4"/>
      <c r="BV3890" s="4"/>
      <c r="BW3890" s="4"/>
      <c r="BZ3890" s="7"/>
      <c r="CF3890" s="7"/>
      <c r="CG3890" s="14"/>
      <c r="CH3890" s="7"/>
      <c r="CI3890" s="14"/>
      <c r="CJ3890" s="7"/>
      <c r="CK3890" s="14"/>
      <c r="CL3890" s="7"/>
      <c r="CM3890" s="14"/>
    </row>
    <row r="3891" spans="1:91" x14ac:dyDescent="0.3">
      <c r="A3891" s="10">
        <v>151</v>
      </c>
      <c r="B3891" s="36" t="s">
        <v>1058</v>
      </c>
      <c r="G3891" s="36" t="s">
        <v>9308</v>
      </c>
      <c r="K3891" s="7"/>
      <c r="L3891" s="7" t="s">
        <v>834</v>
      </c>
      <c r="M3891" s="7" t="s">
        <v>636</v>
      </c>
      <c r="N3891" s="4"/>
      <c r="O3891" s="4"/>
      <c r="P3891" s="4"/>
      <c r="Q3891" s="4"/>
      <c r="R3891" s="4"/>
      <c r="S3891" s="4"/>
      <c r="T3891" s="4"/>
      <c r="U3891" s="4"/>
      <c r="V3891" s="4"/>
      <c r="W3891" s="4"/>
      <c r="X3891" s="4"/>
      <c r="Y3891" s="4"/>
      <c r="Z3891" s="4"/>
      <c r="AA3891" s="4"/>
      <c r="AB3891" s="4"/>
      <c r="AC3891" s="4"/>
      <c r="AD3891" s="4"/>
      <c r="AE3891" s="4"/>
      <c r="AF3891" s="4"/>
      <c r="AG3891" s="4"/>
      <c r="AH3891" s="4"/>
      <c r="AI3891" s="4"/>
      <c r="AJ3891" s="4"/>
      <c r="AK3891" s="4"/>
      <c r="AL3891" s="4"/>
      <c r="AM3891" s="4"/>
      <c r="AN3891" s="4"/>
      <c r="AO3891" s="4"/>
      <c r="AP3891" s="4"/>
      <c r="AQ3891" s="4"/>
      <c r="AR3891" s="4"/>
      <c r="AS3891" s="4"/>
      <c r="AT3891" s="4"/>
      <c r="AU3891" s="4"/>
      <c r="AV3891" s="4"/>
      <c r="AW3891" s="4"/>
      <c r="AX3891" s="4"/>
      <c r="AY3891" s="4"/>
      <c r="AZ3891" s="4"/>
      <c r="BA3891" s="4"/>
      <c r="BB3891" s="4"/>
      <c r="BC3891" s="4"/>
      <c r="BD3891" s="4"/>
      <c r="BE3891" s="4"/>
      <c r="BF3891" s="4"/>
      <c r="BG3891" s="4"/>
      <c r="BH3891" s="4"/>
      <c r="BI3891" s="4"/>
      <c r="BJ3891" s="4"/>
      <c r="BK3891" s="4"/>
      <c r="BL3891" s="4"/>
      <c r="BM3891" s="4"/>
      <c r="BN3891" s="4"/>
      <c r="BO3891" s="4"/>
      <c r="BP3891" s="4"/>
      <c r="BQ3891" s="4"/>
      <c r="BR3891" s="4"/>
      <c r="BS3891" s="4"/>
      <c r="BT3891" s="4"/>
      <c r="BU3891" s="4"/>
      <c r="BV3891" s="4"/>
      <c r="BW3891" s="4"/>
      <c r="BZ3891" s="7"/>
      <c r="CF3891" s="7"/>
      <c r="CG3891" s="14"/>
      <c r="CH3891" s="7"/>
      <c r="CI3891" s="14"/>
      <c r="CJ3891" s="7"/>
      <c r="CK3891" s="14"/>
      <c r="CL3891" s="7"/>
      <c r="CM3891" s="14"/>
    </row>
    <row r="3892" spans="1:91" x14ac:dyDescent="0.3">
      <c r="A3892" s="10">
        <v>151</v>
      </c>
      <c r="B3892" s="36" t="s">
        <v>2259</v>
      </c>
      <c r="E3892" t="s">
        <v>953</v>
      </c>
      <c r="G3892" s="36" t="s">
        <v>9309</v>
      </c>
      <c r="K3892" s="7"/>
      <c r="L3892" s="7" t="s">
        <v>834</v>
      </c>
      <c r="M3892" s="7" t="s">
        <v>603</v>
      </c>
      <c r="N3892" s="4"/>
      <c r="O3892" s="4"/>
      <c r="P3892" s="4"/>
      <c r="Q3892" s="4"/>
      <c r="R3892" s="4"/>
      <c r="S3892" s="4"/>
      <c r="T3892" s="4"/>
      <c r="U3892" s="4"/>
      <c r="V3892" s="4"/>
      <c r="W3892" s="4"/>
      <c r="X3892" s="4"/>
      <c r="Y3892" s="4"/>
      <c r="Z3892" s="4"/>
      <c r="AA3892" s="4"/>
      <c r="AB3892" s="4"/>
      <c r="AC3892" s="4"/>
      <c r="AD3892" s="4"/>
      <c r="AE3892" s="4"/>
      <c r="AF3892" s="4"/>
      <c r="AG3892" s="4"/>
      <c r="AH3892" s="4"/>
      <c r="AI3892" s="4"/>
      <c r="AJ3892" s="4"/>
      <c r="AK3892" s="4"/>
      <c r="AL3892" s="4"/>
      <c r="AM3892" s="4"/>
      <c r="AN3892" s="4"/>
      <c r="AO3892" s="4"/>
      <c r="AP3892" s="4"/>
      <c r="AQ3892" s="4"/>
      <c r="AR3892" s="4"/>
      <c r="AS3892" s="4"/>
      <c r="AT3892" s="4"/>
      <c r="AU3892" s="4"/>
      <c r="AV3892" s="4"/>
      <c r="AW3892" s="4"/>
      <c r="AX3892" s="4"/>
      <c r="AY3892" s="4"/>
      <c r="AZ3892" s="4"/>
      <c r="BA3892" s="4"/>
      <c r="BB3892" s="4"/>
      <c r="BC3892" s="4"/>
      <c r="BD3892" s="4"/>
      <c r="BE3892" s="4"/>
      <c r="BF3892" s="4"/>
      <c r="BG3892" s="4"/>
      <c r="BH3892" s="4"/>
      <c r="BI3892" s="4"/>
      <c r="BJ3892" s="4"/>
      <c r="BK3892" s="4"/>
      <c r="BL3892" s="4"/>
      <c r="BM3892" s="4"/>
      <c r="BN3892" s="4"/>
      <c r="BO3892" s="4"/>
      <c r="BP3892" s="4"/>
      <c r="BQ3892" s="4"/>
      <c r="BR3892" s="4"/>
      <c r="BS3892" s="4"/>
      <c r="BT3892" s="4"/>
      <c r="BU3892" s="4"/>
      <c r="BV3892" s="4"/>
      <c r="BW3892" s="4"/>
      <c r="BZ3892" s="7"/>
      <c r="CF3892" s="7"/>
      <c r="CG3892" s="14"/>
      <c r="CH3892" s="7"/>
      <c r="CI3892" s="14"/>
      <c r="CJ3892" s="7"/>
      <c r="CK3892" s="14"/>
      <c r="CL3892" s="7"/>
      <c r="CM3892" s="14"/>
    </row>
    <row r="3893" spans="1:91" x14ac:dyDescent="0.3">
      <c r="A3893" s="10">
        <v>151</v>
      </c>
      <c r="B3893" s="36" t="s">
        <v>2259</v>
      </c>
      <c r="E3893" t="s">
        <v>953</v>
      </c>
      <c r="G3893" s="36" t="s">
        <v>5031</v>
      </c>
      <c r="K3893" s="7"/>
      <c r="L3893" s="7" t="s">
        <v>834</v>
      </c>
      <c r="M3893" s="7" t="s">
        <v>603</v>
      </c>
      <c r="N3893" s="4"/>
      <c r="O3893" s="4"/>
      <c r="P3893" s="4"/>
      <c r="Q3893" s="4"/>
      <c r="R3893" s="4"/>
      <c r="S3893" s="4"/>
      <c r="T3893" s="4"/>
      <c r="U3893" s="4"/>
      <c r="V3893" s="4"/>
      <c r="W3893" s="4"/>
      <c r="X3893" s="4"/>
      <c r="Y3893" s="4"/>
      <c r="Z3893" s="4"/>
      <c r="AA3893" s="4"/>
      <c r="AB3893" s="4"/>
      <c r="AC3893" s="4"/>
      <c r="AD3893" s="4"/>
      <c r="AE3893" s="4"/>
      <c r="AF3893" s="4"/>
      <c r="AG3893" s="4"/>
      <c r="AH3893" s="4"/>
      <c r="AI3893" s="4"/>
      <c r="AJ3893" s="4"/>
      <c r="AK3893" s="4"/>
      <c r="AL3893" s="4"/>
      <c r="AM3893" s="4"/>
      <c r="AN3893" s="4"/>
      <c r="AO3893" s="4"/>
      <c r="AP3893" s="4"/>
      <c r="AQ3893" s="4"/>
      <c r="AR3893" s="4"/>
      <c r="AS3893" s="4"/>
      <c r="AT3893" s="4"/>
      <c r="AU3893" s="4"/>
      <c r="AV3893" s="4"/>
      <c r="AW3893" s="4"/>
      <c r="AX3893" s="4"/>
      <c r="AY3893" s="4"/>
      <c r="AZ3893" s="4"/>
      <c r="BA3893" s="4"/>
      <c r="BB3893" s="4"/>
      <c r="BC3893" s="4"/>
      <c r="BD3893" s="4"/>
      <c r="BE3893" s="4"/>
      <c r="BF3893" s="4"/>
      <c r="BG3893" s="4"/>
      <c r="BH3893" s="4"/>
      <c r="BI3893" s="4"/>
      <c r="BJ3893" s="4"/>
      <c r="BK3893" s="4"/>
      <c r="BL3893" s="4"/>
      <c r="BM3893" s="4"/>
      <c r="BN3893" s="4"/>
      <c r="BO3893" s="4"/>
      <c r="BP3893" s="4"/>
      <c r="BQ3893" s="4"/>
      <c r="BR3893" s="4"/>
      <c r="BS3893" s="4"/>
      <c r="BT3893" s="4"/>
      <c r="BU3893" s="4"/>
      <c r="BV3893" s="4"/>
      <c r="BW3893" s="4"/>
      <c r="BZ3893" s="7"/>
      <c r="CF3893" s="7"/>
      <c r="CG3893" s="14"/>
      <c r="CH3893" s="7"/>
      <c r="CI3893" s="14"/>
      <c r="CJ3893" s="7"/>
      <c r="CK3893" s="14"/>
      <c r="CL3893" s="7"/>
      <c r="CM3893" s="14"/>
    </row>
    <row r="3894" spans="1:91" x14ac:dyDescent="0.3">
      <c r="A3894" s="10">
        <v>151</v>
      </c>
      <c r="B3894" s="36" t="s">
        <v>863</v>
      </c>
      <c r="G3894" s="36" t="s">
        <v>9310</v>
      </c>
      <c r="K3894" s="7"/>
      <c r="L3894" s="7" t="s">
        <v>834</v>
      </c>
      <c r="M3894" s="7" t="s">
        <v>696</v>
      </c>
      <c r="N3894" s="4"/>
      <c r="O3894" s="4"/>
      <c r="P3894" s="4"/>
      <c r="Q3894" s="4"/>
      <c r="R3894" s="4"/>
      <c r="S3894" s="4"/>
      <c r="T3894" s="4"/>
      <c r="U3894" s="4"/>
      <c r="V3894" s="4"/>
      <c r="W3894" s="4"/>
      <c r="X3894" s="4"/>
      <c r="Y3894" s="4"/>
      <c r="Z3894" s="4"/>
      <c r="AA3894" s="4"/>
      <c r="AB3894" s="4"/>
      <c r="AC3894" s="4"/>
      <c r="AD3894" s="4"/>
      <c r="AE3894" s="4"/>
      <c r="AF3894" s="4"/>
      <c r="AG3894" s="4"/>
      <c r="AH3894" s="4"/>
      <c r="AI3894" s="4"/>
      <c r="AJ3894" s="4"/>
      <c r="AK3894" s="4"/>
      <c r="AL3894" s="4"/>
      <c r="AM3894" s="4"/>
      <c r="AN3894" s="4"/>
      <c r="AO3894" s="4"/>
      <c r="AP3894" s="4"/>
      <c r="AQ3894" s="4"/>
      <c r="AR3894" s="4"/>
      <c r="AS3894" s="4"/>
      <c r="AT3894" s="4"/>
      <c r="AU3894" s="4"/>
      <c r="AV3894" s="4"/>
      <c r="AW3894" s="4"/>
      <c r="AX3894" s="4"/>
      <c r="AY3894" s="4"/>
      <c r="AZ3894" s="4"/>
      <c r="BA3894" s="4"/>
      <c r="BB3894" s="4"/>
      <c r="BC3894" s="4"/>
      <c r="BD3894" s="4"/>
      <c r="BE3894" s="4"/>
      <c r="BF3894" s="4"/>
      <c r="BG3894" s="4"/>
      <c r="BH3894" s="4"/>
      <c r="BI3894" s="4"/>
      <c r="BJ3894" s="4"/>
      <c r="BK3894" s="4"/>
      <c r="BL3894" s="4"/>
      <c r="BM3894" s="4"/>
      <c r="BN3894" s="4"/>
      <c r="BO3894" s="4"/>
      <c r="BP3894" s="4"/>
      <c r="BQ3894" s="4"/>
      <c r="BR3894" s="4"/>
      <c r="BS3894" s="4"/>
      <c r="BT3894" s="4"/>
      <c r="BU3894" s="4"/>
      <c r="BV3894" s="4"/>
      <c r="BW3894" s="4"/>
      <c r="BZ3894" s="7"/>
      <c r="CF3894" s="7"/>
      <c r="CG3894" s="14"/>
      <c r="CH3894" s="7"/>
      <c r="CI3894" s="14"/>
      <c r="CJ3894" s="7"/>
      <c r="CK3894" s="14"/>
      <c r="CL3894" s="7"/>
      <c r="CM3894" s="14"/>
    </row>
    <row r="3895" spans="1:91" x14ac:dyDescent="0.3">
      <c r="A3895" s="10">
        <v>151</v>
      </c>
      <c r="B3895" s="36" t="s">
        <v>863</v>
      </c>
      <c r="G3895" s="36" t="s">
        <v>9311</v>
      </c>
      <c r="K3895" s="7"/>
      <c r="L3895" s="7" t="s">
        <v>834</v>
      </c>
      <c r="M3895" s="7" t="s">
        <v>696</v>
      </c>
      <c r="N3895" s="4"/>
      <c r="O3895" s="4"/>
      <c r="P3895" s="4"/>
      <c r="Q3895" s="4"/>
      <c r="R3895" s="4"/>
      <c r="S3895" s="4"/>
      <c r="T3895" s="4"/>
      <c r="U3895" s="4"/>
      <c r="V3895" s="4"/>
      <c r="W3895" s="4"/>
      <c r="X3895" s="4"/>
      <c r="Y3895" s="4"/>
      <c r="Z3895" s="4"/>
      <c r="AA3895" s="4"/>
      <c r="AB3895" s="4"/>
      <c r="AC3895" s="4"/>
      <c r="AD3895" s="4"/>
      <c r="AE3895" s="4"/>
      <c r="AF3895" s="4"/>
      <c r="AG3895" s="4"/>
      <c r="AH3895" s="4"/>
      <c r="AI3895" s="4"/>
      <c r="AJ3895" s="4"/>
      <c r="AK3895" s="4"/>
      <c r="AL3895" s="4"/>
      <c r="AM3895" s="4"/>
      <c r="AN3895" s="4"/>
      <c r="AO3895" s="4"/>
      <c r="AP3895" s="4"/>
      <c r="AQ3895" s="4"/>
      <c r="AR3895" s="4"/>
      <c r="AS3895" s="4"/>
      <c r="AT3895" s="4"/>
      <c r="AU3895" s="4"/>
      <c r="AV3895" s="4"/>
      <c r="AW3895" s="4"/>
      <c r="AX3895" s="4"/>
      <c r="AY3895" s="4"/>
      <c r="AZ3895" s="4"/>
      <c r="BA3895" s="4"/>
      <c r="BB3895" s="4"/>
      <c r="BC3895" s="4"/>
      <c r="BD3895" s="4"/>
      <c r="BE3895" s="4"/>
      <c r="BF3895" s="4"/>
      <c r="BG3895" s="4"/>
      <c r="BH3895" s="4"/>
      <c r="BI3895" s="4"/>
      <c r="BJ3895" s="4"/>
      <c r="BK3895" s="4"/>
      <c r="BL3895" s="4"/>
      <c r="BM3895" s="4"/>
      <c r="BN3895" s="4"/>
      <c r="BO3895" s="4"/>
      <c r="BP3895" s="4"/>
      <c r="BQ3895" s="4"/>
      <c r="BR3895" s="4"/>
      <c r="BS3895" s="4"/>
      <c r="BT3895" s="4"/>
      <c r="BU3895" s="4"/>
      <c r="BV3895" s="4"/>
      <c r="BW3895" s="4"/>
      <c r="BZ3895" s="7"/>
      <c r="CF3895" s="7"/>
      <c r="CG3895" s="14"/>
      <c r="CH3895" s="7"/>
      <c r="CI3895" s="14"/>
      <c r="CJ3895" s="7"/>
      <c r="CK3895" s="14"/>
      <c r="CL3895" s="7"/>
      <c r="CM3895" s="14"/>
    </row>
    <row r="3896" spans="1:91" x14ac:dyDescent="0.3">
      <c r="A3896" s="10">
        <v>151</v>
      </c>
      <c r="B3896" s="36" t="s">
        <v>1007</v>
      </c>
      <c r="G3896" s="36" t="s">
        <v>9312</v>
      </c>
      <c r="K3896" s="7"/>
      <c r="L3896" s="7" t="s">
        <v>834</v>
      </c>
      <c r="M3896" s="7" t="s">
        <v>8561</v>
      </c>
      <c r="N3896" s="4"/>
      <c r="O3896" s="4"/>
      <c r="P3896" s="4"/>
      <c r="Q3896" s="4"/>
      <c r="R3896" s="4"/>
      <c r="S3896" s="4"/>
      <c r="T3896" s="4"/>
      <c r="U3896" s="4"/>
      <c r="V3896" s="4"/>
      <c r="W3896" s="4"/>
      <c r="X3896" s="4"/>
      <c r="Y3896" s="4"/>
      <c r="Z3896" s="4"/>
      <c r="AA3896" s="4"/>
      <c r="AB3896" s="4"/>
      <c r="AC3896" s="4"/>
      <c r="AD3896" s="4"/>
      <c r="AE3896" s="4"/>
      <c r="AF3896" s="4"/>
      <c r="AG3896" s="4"/>
      <c r="AH3896" s="4"/>
      <c r="AI3896" s="4"/>
      <c r="AJ3896" s="4"/>
      <c r="AK3896" s="4"/>
      <c r="AL3896" s="4"/>
      <c r="AM3896" s="4"/>
      <c r="AN3896" s="4"/>
      <c r="AO3896" s="4"/>
      <c r="AP3896" s="4"/>
      <c r="AQ3896" s="4"/>
      <c r="AR3896" s="4"/>
      <c r="AS3896" s="4"/>
      <c r="AT3896" s="4"/>
      <c r="AU3896" s="4"/>
      <c r="AV3896" s="4"/>
      <c r="AW3896" s="4"/>
      <c r="AX3896" s="4"/>
      <c r="AY3896" s="4"/>
      <c r="AZ3896" s="4"/>
      <c r="BA3896" s="4"/>
      <c r="BB3896" s="4"/>
      <c r="BC3896" s="4"/>
      <c r="BD3896" s="4"/>
      <c r="BE3896" s="4"/>
      <c r="BF3896" s="4"/>
      <c r="BG3896" s="4"/>
      <c r="BH3896" s="4"/>
      <c r="BI3896" s="4"/>
      <c r="BJ3896" s="4"/>
      <c r="BK3896" s="4"/>
      <c r="BL3896" s="4"/>
      <c r="BM3896" s="4"/>
      <c r="BN3896" s="4"/>
      <c r="BO3896" s="4"/>
      <c r="BP3896" s="4"/>
      <c r="BQ3896" s="4"/>
      <c r="BR3896" s="4"/>
      <c r="BS3896" s="4"/>
      <c r="BT3896" s="4"/>
      <c r="BU3896" s="4"/>
      <c r="BV3896" s="4"/>
      <c r="BW3896" s="4"/>
      <c r="BZ3896" s="7"/>
      <c r="CF3896" s="7"/>
      <c r="CG3896" s="14"/>
      <c r="CH3896" s="7"/>
      <c r="CI3896" s="14"/>
      <c r="CJ3896" s="7"/>
      <c r="CK3896" s="14"/>
      <c r="CL3896" s="7"/>
      <c r="CM3896" s="14"/>
    </row>
    <row r="3897" spans="1:91" x14ac:dyDescent="0.3">
      <c r="A3897" s="10">
        <v>151</v>
      </c>
      <c r="B3897" s="36" t="s">
        <v>848</v>
      </c>
      <c r="G3897" s="36" t="s">
        <v>9313</v>
      </c>
      <c r="K3897" s="7"/>
      <c r="L3897" s="7" t="s">
        <v>834</v>
      </c>
      <c r="M3897" s="7" t="s">
        <v>615</v>
      </c>
      <c r="N3897" s="4"/>
      <c r="O3897" s="4"/>
      <c r="P3897" s="4"/>
      <c r="Q3897" s="4"/>
      <c r="R3897" s="4"/>
      <c r="S3897" s="4"/>
      <c r="T3897" s="4"/>
      <c r="U3897" s="4"/>
      <c r="V3897" s="4"/>
      <c r="W3897" s="4"/>
      <c r="X3897" s="4"/>
      <c r="Y3897" s="4"/>
      <c r="Z3897" s="4"/>
      <c r="AA3897" s="4"/>
      <c r="AB3897" s="4"/>
      <c r="AC3897" s="4"/>
      <c r="AD3897" s="4"/>
      <c r="AE3897" s="4"/>
      <c r="AF3897" s="4"/>
      <c r="AG3897" s="4"/>
      <c r="AH3897" s="4"/>
      <c r="AI3897" s="4"/>
      <c r="AJ3897" s="4"/>
      <c r="AK3897" s="4"/>
      <c r="AL3897" s="4"/>
      <c r="AM3897" s="4"/>
      <c r="AN3897" s="4"/>
      <c r="AO3897" s="4"/>
      <c r="AP3897" s="4"/>
      <c r="AQ3897" s="4"/>
      <c r="AR3897" s="4"/>
      <c r="AS3897" s="4"/>
      <c r="AT3897" s="4"/>
      <c r="AU3897" s="4"/>
      <c r="AV3897" s="4"/>
      <c r="AW3897" s="4"/>
      <c r="AX3897" s="4"/>
      <c r="AY3897" s="4"/>
      <c r="AZ3897" s="4"/>
      <c r="BA3897" s="4"/>
      <c r="BB3897" s="4"/>
      <c r="BC3897" s="4"/>
      <c r="BD3897" s="4"/>
      <c r="BE3897" s="4"/>
      <c r="BF3897" s="4"/>
      <c r="BG3897" s="4"/>
      <c r="BH3897" s="4"/>
      <c r="BI3897" s="4"/>
      <c r="BJ3897" s="4"/>
      <c r="BK3897" s="4"/>
      <c r="BL3897" s="4"/>
      <c r="BM3897" s="4"/>
      <c r="BN3897" s="4"/>
      <c r="BO3897" s="4"/>
      <c r="BP3897" s="4"/>
      <c r="BQ3897" s="4"/>
      <c r="BR3897" s="4"/>
      <c r="BS3897" s="4"/>
      <c r="BT3897" s="4"/>
      <c r="BU3897" s="4"/>
      <c r="BV3897" s="4"/>
      <c r="BW3897" s="4"/>
      <c r="BZ3897" s="7"/>
      <c r="CF3897" s="7"/>
      <c r="CG3897" s="14"/>
      <c r="CH3897" s="7"/>
      <c r="CI3897" s="14"/>
      <c r="CJ3897" s="7"/>
      <c r="CK3897" s="14"/>
      <c r="CL3897" s="7"/>
      <c r="CM3897" s="14"/>
    </row>
    <row r="3898" spans="1:91" x14ac:dyDescent="0.3">
      <c r="A3898" s="10">
        <v>151</v>
      </c>
      <c r="B3898" s="36" t="s">
        <v>2208</v>
      </c>
      <c r="G3898" s="36" t="s">
        <v>9314</v>
      </c>
      <c r="K3898" s="7"/>
      <c r="L3898" s="7" t="s">
        <v>834</v>
      </c>
      <c r="M3898" s="7" t="s">
        <v>678</v>
      </c>
      <c r="N3898" s="4"/>
      <c r="O3898" s="4"/>
      <c r="P3898" s="4"/>
      <c r="Q3898" s="4"/>
      <c r="R3898" s="4"/>
      <c r="S3898" s="4"/>
      <c r="T3898" s="4"/>
      <c r="U3898" s="4"/>
      <c r="V3898" s="4"/>
      <c r="W3898" s="4"/>
      <c r="X3898" s="4"/>
      <c r="Y3898" s="4"/>
      <c r="Z3898" s="4"/>
      <c r="AA3898" s="4"/>
      <c r="AB3898" s="4"/>
      <c r="AC3898" s="4"/>
      <c r="AD3898" s="4"/>
      <c r="AE3898" s="4"/>
      <c r="AF3898" s="4"/>
      <c r="AG3898" s="4"/>
      <c r="AH3898" s="4"/>
      <c r="AI3898" s="4"/>
      <c r="AJ3898" s="4"/>
      <c r="AK3898" s="4"/>
      <c r="AL3898" s="4"/>
      <c r="AM3898" s="4"/>
      <c r="AN3898" s="4"/>
      <c r="AO3898" s="4"/>
      <c r="AP3898" s="4"/>
      <c r="AQ3898" s="4"/>
      <c r="AR3898" s="4"/>
      <c r="AS3898" s="4"/>
      <c r="AT3898" s="4"/>
      <c r="AU3898" s="4"/>
      <c r="AV3898" s="4"/>
      <c r="AW3898" s="4"/>
      <c r="AX3898" s="4"/>
      <c r="AY3898" s="4"/>
      <c r="AZ3898" s="4"/>
      <c r="BA3898" s="4"/>
      <c r="BB3898" s="4"/>
      <c r="BC3898" s="4"/>
      <c r="BD3898" s="4"/>
      <c r="BE3898" s="4"/>
      <c r="BF3898" s="4"/>
      <c r="BG3898" s="4"/>
      <c r="BH3898" s="4"/>
      <c r="BI3898" s="4"/>
      <c r="BJ3898" s="4"/>
      <c r="BK3898" s="4"/>
      <c r="BL3898" s="4"/>
      <c r="BM3898" s="4"/>
      <c r="BN3898" s="4"/>
      <c r="BO3898" s="4"/>
      <c r="BP3898" s="4"/>
      <c r="BQ3898" s="4"/>
      <c r="BR3898" s="4"/>
      <c r="BS3898" s="4"/>
      <c r="BT3898" s="4"/>
      <c r="BU3898" s="4"/>
      <c r="BV3898" s="4"/>
      <c r="BW3898" s="4"/>
      <c r="BZ3898" s="7"/>
      <c r="CF3898" s="7"/>
      <c r="CG3898" s="14"/>
      <c r="CH3898" s="7"/>
      <c r="CI3898" s="14"/>
      <c r="CJ3898" s="7"/>
      <c r="CK3898" s="14"/>
      <c r="CL3898" s="7"/>
      <c r="CM3898" s="14"/>
    </row>
    <row r="3899" spans="1:91" x14ac:dyDescent="0.3">
      <c r="A3899" s="10">
        <v>151</v>
      </c>
      <c r="B3899" s="36" t="s">
        <v>1025</v>
      </c>
      <c r="G3899" s="36" t="s">
        <v>9315</v>
      </c>
      <c r="K3899" s="7"/>
      <c r="L3899" s="7" t="s">
        <v>834</v>
      </c>
      <c r="M3899" s="7" t="s">
        <v>639</v>
      </c>
      <c r="N3899" s="4"/>
      <c r="O3899" s="4"/>
      <c r="P3899" s="4"/>
      <c r="Q3899" s="4"/>
      <c r="R3899" s="4"/>
      <c r="S3899" s="4"/>
      <c r="T3899" s="4"/>
      <c r="U3899" s="4"/>
      <c r="V3899" s="4"/>
      <c r="W3899" s="4"/>
      <c r="X3899" s="4"/>
      <c r="Y3899" s="4"/>
      <c r="Z3899" s="4"/>
      <c r="AA3899" s="4"/>
      <c r="AB3899" s="4"/>
      <c r="AC3899" s="4"/>
      <c r="AD3899" s="4"/>
      <c r="AE3899" s="4"/>
      <c r="AF3899" s="4"/>
      <c r="AG3899" s="4"/>
      <c r="AH3899" s="4"/>
      <c r="AI3899" s="4"/>
      <c r="AJ3899" s="4"/>
      <c r="AK3899" s="4"/>
      <c r="AL3899" s="4"/>
      <c r="AM3899" s="4"/>
      <c r="AN3899" s="4"/>
      <c r="AO3899" s="4"/>
      <c r="AP3899" s="4"/>
      <c r="AQ3899" s="4"/>
      <c r="AR3899" s="4"/>
      <c r="AS3899" s="4"/>
      <c r="AT3899" s="4"/>
      <c r="AU3899" s="4"/>
      <c r="AV3899" s="4"/>
      <c r="AW3899" s="4"/>
      <c r="AX3899" s="4"/>
      <c r="AY3899" s="4"/>
      <c r="AZ3899" s="4"/>
      <c r="BA3899" s="4"/>
      <c r="BB3899" s="4"/>
      <c r="BC3899" s="4"/>
      <c r="BD3899" s="4"/>
      <c r="BE3899" s="4"/>
      <c r="BF3899" s="4"/>
      <c r="BG3899" s="4"/>
      <c r="BH3899" s="4"/>
      <c r="BI3899" s="4"/>
      <c r="BJ3899" s="4"/>
      <c r="BK3899" s="4"/>
      <c r="BL3899" s="4"/>
      <c r="BM3899" s="4"/>
      <c r="BN3899" s="4"/>
      <c r="BO3899" s="4"/>
      <c r="BP3899" s="4"/>
      <c r="BQ3899" s="4"/>
      <c r="BR3899" s="4"/>
      <c r="BS3899" s="4"/>
      <c r="BT3899" s="4"/>
      <c r="BU3899" s="4"/>
      <c r="BV3899" s="4"/>
      <c r="BW3899" s="4"/>
      <c r="BZ3899" s="7"/>
      <c r="CF3899" s="7"/>
      <c r="CG3899" s="14"/>
      <c r="CH3899" s="7"/>
      <c r="CI3899" s="14"/>
      <c r="CJ3899" s="7"/>
      <c r="CK3899" s="14"/>
      <c r="CL3899" s="7"/>
      <c r="CM3899" s="14"/>
    </row>
    <row r="3900" spans="1:91" x14ac:dyDescent="0.3">
      <c r="A3900" s="10">
        <v>151</v>
      </c>
      <c r="B3900" s="36" t="s">
        <v>860</v>
      </c>
      <c r="G3900" s="36" t="s">
        <v>9316</v>
      </c>
      <c r="K3900" s="7"/>
      <c r="L3900" s="7" t="s">
        <v>834</v>
      </c>
      <c r="M3900" s="7" t="s">
        <v>615</v>
      </c>
      <c r="N3900" s="4"/>
      <c r="O3900" s="4"/>
      <c r="P3900" s="4"/>
      <c r="Q3900" s="4"/>
      <c r="R3900" s="4"/>
      <c r="S3900" s="4"/>
      <c r="T3900" s="4"/>
      <c r="U3900" s="4"/>
      <c r="V3900" s="4"/>
      <c r="W3900" s="4"/>
      <c r="X3900" s="4"/>
      <c r="Y3900" s="4"/>
      <c r="Z3900" s="4"/>
      <c r="AA3900" s="4"/>
      <c r="AB3900" s="4"/>
      <c r="AC3900" s="4"/>
      <c r="AD3900" s="4"/>
      <c r="AE3900" s="4"/>
      <c r="AF3900" s="4"/>
      <c r="AG3900" s="4"/>
      <c r="AH3900" s="4"/>
      <c r="AI3900" s="4"/>
      <c r="AJ3900" s="4"/>
      <c r="AK3900" s="4"/>
      <c r="AL3900" s="4"/>
      <c r="AM3900" s="4"/>
      <c r="AN3900" s="4"/>
      <c r="AO3900" s="4"/>
      <c r="AP3900" s="4"/>
      <c r="AQ3900" s="4"/>
      <c r="AR3900" s="4"/>
      <c r="AS3900" s="4"/>
      <c r="AT3900" s="4"/>
      <c r="AU3900" s="4"/>
      <c r="AV3900" s="4"/>
      <c r="AW3900" s="4"/>
      <c r="AX3900" s="4"/>
      <c r="AY3900" s="4"/>
      <c r="AZ3900" s="4"/>
      <c r="BA3900" s="4"/>
      <c r="BB3900" s="4"/>
      <c r="BC3900" s="4"/>
      <c r="BD3900" s="4"/>
      <c r="BE3900" s="4"/>
      <c r="BF3900" s="4"/>
      <c r="BG3900" s="4"/>
      <c r="BH3900" s="4"/>
      <c r="BI3900" s="4"/>
      <c r="BJ3900" s="4"/>
      <c r="BK3900" s="4"/>
      <c r="BL3900" s="4"/>
      <c r="BM3900" s="4"/>
      <c r="BN3900" s="4"/>
      <c r="BO3900" s="4"/>
      <c r="BP3900" s="4"/>
      <c r="BQ3900" s="4"/>
      <c r="BR3900" s="4"/>
      <c r="BS3900" s="4"/>
      <c r="BT3900" s="4"/>
      <c r="BU3900" s="4"/>
      <c r="BV3900" s="4"/>
      <c r="BW3900" s="4"/>
      <c r="BZ3900" s="7"/>
      <c r="CF3900" s="7"/>
      <c r="CG3900" s="14"/>
      <c r="CH3900" s="7"/>
      <c r="CI3900" s="14"/>
      <c r="CJ3900" s="7"/>
      <c r="CK3900" s="14"/>
      <c r="CL3900" s="7"/>
      <c r="CM3900" s="14"/>
    </row>
    <row r="3901" spans="1:91" x14ac:dyDescent="0.3">
      <c r="A3901" s="10">
        <v>151</v>
      </c>
      <c r="B3901" s="36" t="s">
        <v>860</v>
      </c>
      <c r="G3901" s="36" t="s">
        <v>9317</v>
      </c>
      <c r="K3901" s="7"/>
      <c r="L3901" s="7" t="s">
        <v>834</v>
      </c>
      <c r="M3901" s="7" t="s">
        <v>615</v>
      </c>
      <c r="N3901" s="4"/>
      <c r="O3901" s="4"/>
      <c r="P3901" s="4"/>
      <c r="Q3901" s="4"/>
      <c r="R3901" s="4"/>
      <c r="S3901" s="4"/>
      <c r="T3901" s="4"/>
      <c r="U3901" s="4"/>
      <c r="V3901" s="4"/>
      <c r="W3901" s="4"/>
      <c r="X3901" s="4"/>
      <c r="Y3901" s="4"/>
      <c r="Z3901" s="4"/>
      <c r="AA3901" s="4"/>
      <c r="AB3901" s="4"/>
      <c r="AC3901" s="4"/>
      <c r="AD3901" s="4"/>
      <c r="AE3901" s="4"/>
      <c r="AF3901" s="4"/>
      <c r="AG3901" s="4"/>
      <c r="AH3901" s="4"/>
      <c r="AI3901" s="4"/>
      <c r="AJ3901" s="4"/>
      <c r="AK3901" s="4"/>
      <c r="AL3901" s="4"/>
      <c r="AM3901" s="4"/>
      <c r="AN3901" s="4"/>
      <c r="AO3901" s="4"/>
      <c r="AP3901" s="4"/>
      <c r="AQ3901" s="4"/>
      <c r="AR3901" s="4"/>
      <c r="AS3901" s="4"/>
      <c r="AT3901" s="4"/>
      <c r="AU3901" s="4"/>
      <c r="AV3901" s="4"/>
      <c r="AW3901" s="4"/>
      <c r="AX3901" s="4"/>
      <c r="AY3901" s="4"/>
      <c r="AZ3901" s="4"/>
      <c r="BA3901" s="4"/>
      <c r="BB3901" s="4"/>
      <c r="BC3901" s="4"/>
      <c r="BD3901" s="4"/>
      <c r="BE3901" s="4"/>
      <c r="BF3901" s="4"/>
      <c r="BG3901" s="4"/>
      <c r="BH3901" s="4"/>
      <c r="BI3901" s="4"/>
      <c r="BJ3901" s="4"/>
      <c r="BK3901" s="4"/>
      <c r="BL3901" s="4"/>
      <c r="BM3901" s="4"/>
      <c r="BN3901" s="4"/>
      <c r="BO3901" s="4"/>
      <c r="BP3901" s="4"/>
      <c r="BQ3901" s="4"/>
      <c r="BR3901" s="4"/>
      <c r="BS3901" s="4"/>
      <c r="BT3901" s="4"/>
      <c r="BU3901" s="4"/>
      <c r="BV3901" s="4"/>
      <c r="BW3901" s="4"/>
      <c r="BZ3901" s="7"/>
      <c r="CF3901" s="7"/>
      <c r="CG3901" s="14"/>
      <c r="CH3901" s="7"/>
      <c r="CI3901" s="14"/>
      <c r="CJ3901" s="7"/>
      <c r="CK3901" s="14"/>
      <c r="CL3901" s="7"/>
      <c r="CM3901" s="14"/>
    </row>
    <row r="3902" spans="1:91" x14ac:dyDescent="0.3">
      <c r="A3902" s="10">
        <v>151</v>
      </c>
      <c r="B3902" s="36" t="s">
        <v>1058</v>
      </c>
      <c r="G3902" s="36" t="s">
        <v>9318</v>
      </c>
      <c r="K3902" s="7"/>
      <c r="L3902" s="7" t="s">
        <v>834</v>
      </c>
      <c r="M3902" s="7" t="s">
        <v>618</v>
      </c>
      <c r="N3902" s="4"/>
      <c r="O3902" s="4"/>
      <c r="P3902" s="4"/>
      <c r="Q3902" s="4"/>
      <c r="R3902" s="4"/>
      <c r="S3902" s="4"/>
      <c r="T3902" s="4"/>
      <c r="U3902" s="4"/>
      <c r="V3902" s="4"/>
      <c r="W3902" s="4"/>
      <c r="X3902" s="4"/>
      <c r="Y3902" s="4"/>
      <c r="Z3902" s="4"/>
      <c r="AA3902" s="4"/>
      <c r="AB3902" s="4"/>
      <c r="AC3902" s="4"/>
      <c r="AD3902" s="4"/>
      <c r="AE3902" s="4"/>
      <c r="AF3902" s="4"/>
      <c r="AG3902" s="4"/>
      <c r="AH3902" s="4"/>
      <c r="AI3902" s="4"/>
      <c r="AJ3902" s="4"/>
      <c r="AK3902" s="4"/>
      <c r="AL3902" s="4"/>
      <c r="AM3902" s="4"/>
      <c r="AN3902" s="4"/>
      <c r="AO3902" s="4"/>
      <c r="AP3902" s="4"/>
      <c r="AQ3902" s="4"/>
      <c r="AR3902" s="4"/>
      <c r="AS3902" s="4"/>
      <c r="AT3902" s="4"/>
      <c r="AU3902" s="4"/>
      <c r="AV3902" s="4"/>
      <c r="AW3902" s="4"/>
      <c r="AX3902" s="4"/>
      <c r="AY3902" s="4"/>
      <c r="AZ3902" s="4"/>
      <c r="BA3902" s="4"/>
      <c r="BB3902" s="4"/>
      <c r="BC3902" s="4"/>
      <c r="BD3902" s="4"/>
      <c r="BE3902" s="4"/>
      <c r="BF3902" s="4"/>
      <c r="BG3902" s="4"/>
      <c r="BH3902" s="4"/>
      <c r="BI3902" s="4"/>
      <c r="BJ3902" s="4"/>
      <c r="BK3902" s="4"/>
      <c r="BL3902" s="4"/>
      <c r="BM3902" s="4"/>
      <c r="BN3902" s="4"/>
      <c r="BO3902" s="4"/>
      <c r="BP3902" s="4"/>
      <c r="BQ3902" s="4"/>
      <c r="BR3902" s="4"/>
      <c r="BS3902" s="4"/>
      <c r="BT3902" s="4"/>
      <c r="BU3902" s="4"/>
      <c r="BV3902" s="4"/>
      <c r="BW3902" s="4"/>
      <c r="BZ3902" s="7"/>
      <c r="CF3902" s="7"/>
      <c r="CG3902" s="14"/>
      <c r="CH3902" s="7"/>
      <c r="CI3902" s="14"/>
      <c r="CJ3902" s="7"/>
      <c r="CK3902" s="14"/>
      <c r="CL3902" s="7"/>
      <c r="CM3902" s="14"/>
    </row>
    <row r="3903" spans="1:91" x14ac:dyDescent="0.3">
      <c r="A3903" s="10">
        <v>151</v>
      </c>
      <c r="B3903" s="36" t="s">
        <v>863</v>
      </c>
      <c r="G3903" s="36" t="s">
        <v>3885</v>
      </c>
      <c r="K3903" s="7"/>
      <c r="L3903" s="7" t="s">
        <v>834</v>
      </c>
      <c r="M3903" s="7" t="s">
        <v>5917</v>
      </c>
      <c r="N3903" s="4"/>
      <c r="O3903" s="4"/>
      <c r="P3903" s="4"/>
      <c r="Q3903" s="4"/>
      <c r="R3903" s="4"/>
      <c r="S3903" s="4"/>
      <c r="T3903" s="4"/>
      <c r="U3903" s="4"/>
      <c r="V3903" s="4"/>
      <c r="W3903" s="4"/>
      <c r="X3903" s="4"/>
      <c r="Y3903" s="4"/>
      <c r="Z3903" s="4"/>
      <c r="AA3903" s="4"/>
      <c r="AB3903" s="4"/>
      <c r="AC3903" s="4"/>
      <c r="AD3903" s="4"/>
      <c r="AE3903" s="4"/>
      <c r="AF3903" s="4"/>
      <c r="AG3903" s="4"/>
      <c r="AH3903" s="4"/>
      <c r="AI3903" s="4"/>
      <c r="AJ3903" s="4"/>
      <c r="AK3903" s="4"/>
      <c r="AL3903" s="4"/>
      <c r="AM3903" s="4"/>
      <c r="AN3903" s="4"/>
      <c r="AO3903" s="4"/>
      <c r="AP3903" s="4"/>
      <c r="AQ3903" s="4"/>
      <c r="AR3903" s="4"/>
      <c r="AS3903" s="4"/>
      <c r="AT3903" s="4"/>
      <c r="AU3903" s="4"/>
      <c r="AV3903" s="4"/>
      <c r="AW3903" s="4"/>
      <c r="AX3903" s="4"/>
      <c r="AY3903" s="4"/>
      <c r="AZ3903" s="4"/>
      <c r="BA3903" s="4"/>
      <c r="BB3903" s="4"/>
      <c r="BC3903" s="4"/>
      <c r="BD3903" s="4"/>
      <c r="BE3903" s="4"/>
      <c r="BF3903" s="4"/>
      <c r="BG3903" s="4"/>
      <c r="BH3903" s="4"/>
      <c r="BI3903" s="4"/>
      <c r="BJ3903" s="4"/>
      <c r="BK3903" s="4"/>
      <c r="BL3903" s="4"/>
      <c r="BM3903" s="4"/>
      <c r="BN3903" s="4"/>
      <c r="BO3903" s="4"/>
      <c r="BP3903" s="4"/>
      <c r="BQ3903" s="4"/>
      <c r="BR3903" s="4"/>
      <c r="BS3903" s="4"/>
      <c r="BT3903" s="4"/>
      <c r="BU3903" s="4"/>
      <c r="BV3903" s="4"/>
      <c r="BW3903" s="4"/>
      <c r="BZ3903" s="7"/>
      <c r="CF3903" s="7"/>
      <c r="CG3903" s="14"/>
      <c r="CH3903" s="7"/>
      <c r="CI3903" s="14"/>
      <c r="CJ3903" s="7"/>
      <c r="CK3903" s="14"/>
      <c r="CL3903" s="7"/>
      <c r="CM3903" s="14"/>
    </row>
    <row r="3904" spans="1:91" x14ac:dyDescent="0.3">
      <c r="A3904" s="10">
        <v>151</v>
      </c>
      <c r="B3904" s="36" t="s">
        <v>895</v>
      </c>
      <c r="G3904" s="36" t="s">
        <v>9319</v>
      </c>
      <c r="K3904" s="7"/>
      <c r="L3904" s="7" t="s">
        <v>834</v>
      </c>
      <c r="M3904" s="7" t="s">
        <v>615</v>
      </c>
      <c r="N3904" s="4"/>
      <c r="O3904" s="4"/>
      <c r="P3904" s="4"/>
      <c r="Q3904" s="4"/>
      <c r="R3904" s="4"/>
      <c r="S3904" s="4"/>
      <c r="T3904" s="4"/>
      <c r="U3904" s="4"/>
      <c r="V3904" s="4"/>
      <c r="W3904" s="4"/>
      <c r="X3904" s="4"/>
      <c r="Y3904" s="4"/>
      <c r="Z3904" s="4"/>
      <c r="AA3904" s="4"/>
      <c r="AB3904" s="4"/>
      <c r="AC3904" s="4"/>
      <c r="AD3904" s="4"/>
      <c r="AE3904" s="4"/>
      <c r="AF3904" s="4"/>
      <c r="AG3904" s="4"/>
      <c r="AH3904" s="4"/>
      <c r="AI3904" s="4"/>
      <c r="AJ3904" s="4"/>
      <c r="AK3904" s="4"/>
      <c r="AL3904" s="4"/>
      <c r="AM3904" s="4"/>
      <c r="AN3904" s="4"/>
      <c r="AO3904" s="4"/>
      <c r="AP3904" s="4"/>
      <c r="AQ3904" s="4"/>
      <c r="AR3904" s="4"/>
      <c r="AS3904" s="4"/>
      <c r="AT3904" s="4"/>
      <c r="AU3904" s="4"/>
      <c r="AV3904" s="4"/>
      <c r="AW3904" s="4"/>
      <c r="AX3904" s="4"/>
      <c r="AY3904" s="4"/>
      <c r="AZ3904" s="4"/>
      <c r="BA3904" s="4"/>
      <c r="BB3904" s="4"/>
      <c r="BC3904" s="4"/>
      <c r="BD3904" s="4"/>
      <c r="BE3904" s="4"/>
      <c r="BF3904" s="4"/>
      <c r="BG3904" s="4"/>
      <c r="BH3904" s="4"/>
      <c r="BI3904" s="4"/>
      <c r="BJ3904" s="4"/>
      <c r="BK3904" s="4"/>
      <c r="BL3904" s="4"/>
      <c r="BM3904" s="4"/>
      <c r="BN3904" s="4"/>
      <c r="BO3904" s="4"/>
      <c r="BP3904" s="4"/>
      <c r="BQ3904" s="4"/>
      <c r="BR3904" s="4"/>
      <c r="BS3904" s="4"/>
      <c r="BT3904" s="4"/>
      <c r="BU3904" s="4"/>
      <c r="BV3904" s="4"/>
      <c r="BW3904" s="4"/>
      <c r="BZ3904" s="7"/>
      <c r="CF3904" s="7"/>
      <c r="CG3904" s="14"/>
      <c r="CH3904" s="7"/>
      <c r="CI3904" s="14"/>
      <c r="CJ3904" s="7"/>
      <c r="CK3904" s="14"/>
      <c r="CL3904" s="7"/>
      <c r="CM3904" s="14"/>
    </row>
    <row r="3905" spans="1:91" x14ac:dyDescent="0.3">
      <c r="A3905" s="10">
        <v>151</v>
      </c>
      <c r="B3905" s="36" t="s">
        <v>1028</v>
      </c>
      <c r="G3905" s="36" t="s">
        <v>9320</v>
      </c>
      <c r="K3905" s="7"/>
      <c r="L3905" s="7" t="s">
        <v>834</v>
      </c>
      <c r="M3905" s="7" t="s">
        <v>615</v>
      </c>
      <c r="N3905" s="4"/>
      <c r="O3905" s="4"/>
      <c r="P3905" s="4"/>
      <c r="Q3905" s="4"/>
      <c r="R3905" s="4"/>
      <c r="S3905" s="4"/>
      <c r="T3905" s="4"/>
      <c r="U3905" s="4"/>
      <c r="V3905" s="4"/>
      <c r="W3905" s="4"/>
      <c r="X3905" s="4"/>
      <c r="Y3905" s="4"/>
      <c r="Z3905" s="4"/>
      <c r="AA3905" s="4"/>
      <c r="AB3905" s="4"/>
      <c r="AC3905" s="4"/>
      <c r="AD3905" s="4"/>
      <c r="AE3905" s="4"/>
      <c r="AF3905" s="4"/>
      <c r="AG3905" s="4"/>
      <c r="AH3905" s="4"/>
      <c r="AI3905" s="4"/>
      <c r="AJ3905" s="4"/>
      <c r="AK3905" s="4"/>
      <c r="AL3905" s="4"/>
      <c r="AM3905" s="4"/>
      <c r="AN3905" s="4"/>
      <c r="AO3905" s="4"/>
      <c r="AP3905" s="4"/>
      <c r="AQ3905" s="4"/>
      <c r="AR3905" s="4"/>
      <c r="AS3905" s="4"/>
      <c r="AT3905" s="4"/>
      <c r="AU3905" s="4"/>
      <c r="AV3905" s="4"/>
      <c r="AW3905" s="4"/>
      <c r="AX3905" s="4"/>
      <c r="AY3905" s="4"/>
      <c r="AZ3905" s="4"/>
      <c r="BA3905" s="4"/>
      <c r="BB3905" s="4"/>
      <c r="BC3905" s="4"/>
      <c r="BD3905" s="4"/>
      <c r="BE3905" s="4"/>
      <c r="BF3905" s="4"/>
      <c r="BG3905" s="4"/>
      <c r="BH3905" s="4"/>
      <c r="BI3905" s="4"/>
      <c r="BJ3905" s="4"/>
      <c r="BK3905" s="4"/>
      <c r="BL3905" s="4"/>
      <c r="BM3905" s="4"/>
      <c r="BN3905" s="4"/>
      <c r="BO3905" s="4"/>
      <c r="BP3905" s="4"/>
      <c r="BQ3905" s="4"/>
      <c r="BR3905" s="4"/>
      <c r="BS3905" s="4"/>
      <c r="BT3905" s="4"/>
      <c r="BU3905" s="4"/>
      <c r="BV3905" s="4"/>
      <c r="BW3905" s="4"/>
      <c r="BZ3905" s="7"/>
      <c r="CF3905" s="7"/>
      <c r="CG3905" s="14"/>
      <c r="CH3905" s="7"/>
      <c r="CI3905" s="14"/>
      <c r="CJ3905" s="7"/>
      <c r="CK3905" s="14"/>
      <c r="CL3905" s="7"/>
      <c r="CM3905" s="14"/>
    </row>
    <row r="3906" spans="1:91" x14ac:dyDescent="0.3">
      <c r="A3906" s="10">
        <v>151</v>
      </c>
      <c r="B3906" s="36" t="s">
        <v>863</v>
      </c>
      <c r="G3906" s="36" t="s">
        <v>9321</v>
      </c>
      <c r="K3906" s="7"/>
      <c r="L3906" s="7" t="s">
        <v>834</v>
      </c>
      <c r="M3906" s="7" t="s">
        <v>696</v>
      </c>
      <c r="N3906" s="4"/>
      <c r="O3906" s="4"/>
      <c r="P3906" s="4"/>
      <c r="Q3906" s="4"/>
      <c r="R3906" s="4"/>
      <c r="S3906" s="4"/>
      <c r="T3906" s="4"/>
      <c r="U3906" s="4"/>
      <c r="V3906" s="4"/>
      <c r="W3906" s="4"/>
      <c r="X3906" s="4"/>
      <c r="Y3906" s="4"/>
      <c r="Z3906" s="4"/>
      <c r="AA3906" s="4"/>
      <c r="AB3906" s="4"/>
      <c r="AC3906" s="4"/>
      <c r="AD3906" s="4"/>
      <c r="AE3906" s="4"/>
      <c r="AF3906" s="4"/>
      <c r="AG3906" s="4"/>
      <c r="AH3906" s="4"/>
      <c r="AI3906" s="4"/>
      <c r="AJ3906" s="4"/>
      <c r="AK3906" s="4"/>
      <c r="AL3906" s="4"/>
      <c r="AM3906" s="4"/>
      <c r="AN3906" s="4"/>
      <c r="AO3906" s="4"/>
      <c r="AP3906" s="4"/>
      <c r="AQ3906" s="4"/>
      <c r="AR3906" s="4"/>
      <c r="AS3906" s="4"/>
      <c r="AT3906" s="4"/>
      <c r="AU3906" s="4"/>
      <c r="AV3906" s="4"/>
      <c r="AW3906" s="4"/>
      <c r="AX3906" s="4"/>
      <c r="AY3906" s="4"/>
      <c r="AZ3906" s="4"/>
      <c r="BA3906" s="4"/>
      <c r="BB3906" s="4"/>
      <c r="BC3906" s="4"/>
      <c r="BD3906" s="4"/>
      <c r="BE3906" s="4"/>
      <c r="BF3906" s="4"/>
      <c r="BG3906" s="4"/>
      <c r="BH3906" s="4"/>
      <c r="BI3906" s="4"/>
      <c r="BJ3906" s="4"/>
      <c r="BK3906" s="4"/>
      <c r="BL3906" s="4"/>
      <c r="BM3906" s="4"/>
      <c r="BN3906" s="4"/>
      <c r="BO3906" s="4"/>
      <c r="BP3906" s="4"/>
      <c r="BQ3906" s="4"/>
      <c r="BR3906" s="4"/>
      <c r="BS3906" s="4"/>
      <c r="BT3906" s="4"/>
      <c r="BU3906" s="4"/>
      <c r="BV3906" s="4"/>
      <c r="BW3906" s="4"/>
      <c r="BZ3906" s="7"/>
      <c r="CF3906" s="7"/>
      <c r="CG3906" s="14"/>
      <c r="CH3906" s="7"/>
      <c r="CI3906" s="14"/>
      <c r="CJ3906" s="7"/>
      <c r="CK3906" s="14"/>
      <c r="CL3906" s="7"/>
      <c r="CM3906" s="14"/>
    </row>
    <row r="3907" spans="1:91" x14ac:dyDescent="0.3">
      <c r="A3907" s="10">
        <v>151</v>
      </c>
      <c r="B3907" s="36" t="s">
        <v>888</v>
      </c>
      <c r="G3907" s="36" t="s">
        <v>9322</v>
      </c>
      <c r="K3907" s="7"/>
      <c r="L3907" s="7" t="s">
        <v>834</v>
      </c>
      <c r="M3907" s="7" t="s">
        <v>765</v>
      </c>
      <c r="N3907" s="4"/>
      <c r="O3907" s="4"/>
      <c r="P3907" s="4"/>
      <c r="Q3907" s="4"/>
      <c r="R3907" s="4"/>
      <c r="S3907" s="4"/>
      <c r="T3907" s="4"/>
      <c r="U3907" s="4"/>
      <c r="V3907" s="4"/>
      <c r="W3907" s="4"/>
      <c r="X3907" s="4"/>
      <c r="Y3907" s="4"/>
      <c r="Z3907" s="4"/>
      <c r="AA3907" s="4"/>
      <c r="AB3907" s="4"/>
      <c r="AC3907" s="4"/>
      <c r="AD3907" s="4"/>
      <c r="AE3907" s="4"/>
      <c r="AF3907" s="4"/>
      <c r="AG3907" s="4"/>
      <c r="AH3907" s="4"/>
      <c r="AI3907" s="4"/>
      <c r="AJ3907" s="4"/>
      <c r="AK3907" s="4"/>
      <c r="AL3907" s="4"/>
      <c r="AM3907" s="4"/>
      <c r="AN3907" s="4"/>
      <c r="AO3907" s="4"/>
      <c r="AP3907" s="4"/>
      <c r="AQ3907" s="4"/>
      <c r="AR3907" s="4"/>
      <c r="AS3907" s="4"/>
      <c r="AT3907" s="4"/>
      <c r="AU3907" s="4"/>
      <c r="AV3907" s="4"/>
      <c r="AW3907" s="4"/>
      <c r="AX3907" s="4"/>
      <c r="AY3907" s="4"/>
      <c r="AZ3907" s="4"/>
      <c r="BA3907" s="4"/>
      <c r="BB3907" s="4"/>
      <c r="BC3907" s="4"/>
      <c r="BD3907" s="4"/>
      <c r="BE3907" s="4"/>
      <c r="BF3907" s="4"/>
      <c r="BG3907" s="4"/>
      <c r="BH3907" s="4"/>
      <c r="BI3907" s="4"/>
      <c r="BJ3907" s="4"/>
      <c r="BK3907" s="4"/>
      <c r="BL3907" s="4"/>
      <c r="BM3907" s="4"/>
      <c r="BN3907" s="4"/>
      <c r="BO3907" s="4"/>
      <c r="BP3907" s="4"/>
      <c r="BQ3907" s="4"/>
      <c r="BR3907" s="4"/>
      <c r="BS3907" s="4"/>
      <c r="BT3907" s="4"/>
      <c r="BU3907" s="4"/>
      <c r="BV3907" s="4"/>
      <c r="BW3907" s="4"/>
      <c r="BZ3907" s="7"/>
      <c r="CF3907" s="7"/>
      <c r="CG3907" s="14"/>
      <c r="CH3907" s="7"/>
      <c r="CI3907" s="14"/>
      <c r="CJ3907" s="7"/>
      <c r="CK3907" s="14"/>
      <c r="CL3907" s="7"/>
      <c r="CM3907" s="14"/>
    </row>
    <row r="3908" spans="1:91" x14ac:dyDescent="0.3">
      <c r="A3908" s="10">
        <v>151</v>
      </c>
      <c r="B3908" s="36" t="s">
        <v>895</v>
      </c>
      <c r="G3908" s="36" t="s">
        <v>9323</v>
      </c>
      <c r="K3908" s="7"/>
      <c r="L3908" s="7" t="s">
        <v>834</v>
      </c>
      <c r="M3908" s="7" t="s">
        <v>615</v>
      </c>
      <c r="N3908" s="4"/>
      <c r="O3908" s="4"/>
      <c r="P3908" s="4"/>
      <c r="Q3908" s="4"/>
      <c r="R3908" s="4"/>
      <c r="S3908" s="4"/>
      <c r="T3908" s="4"/>
      <c r="U3908" s="4"/>
      <c r="V3908" s="4"/>
      <c r="W3908" s="4"/>
      <c r="X3908" s="4"/>
      <c r="Y3908" s="4"/>
      <c r="Z3908" s="4"/>
      <c r="AA3908" s="4"/>
      <c r="AB3908" s="4"/>
      <c r="AC3908" s="4"/>
      <c r="AD3908" s="4"/>
      <c r="AE3908" s="4"/>
      <c r="AF3908" s="4"/>
      <c r="AG3908" s="4"/>
      <c r="AH3908" s="4"/>
      <c r="AI3908" s="4"/>
      <c r="AJ3908" s="4"/>
      <c r="AK3908" s="4"/>
      <c r="AL3908" s="4"/>
      <c r="AM3908" s="4"/>
      <c r="AN3908" s="4"/>
      <c r="AO3908" s="4"/>
      <c r="AP3908" s="4"/>
      <c r="AQ3908" s="4"/>
      <c r="AR3908" s="4"/>
      <c r="AS3908" s="4"/>
      <c r="AT3908" s="4"/>
      <c r="AU3908" s="4"/>
      <c r="AV3908" s="4"/>
      <c r="AW3908" s="4"/>
      <c r="AX3908" s="4"/>
      <c r="AY3908" s="4"/>
      <c r="AZ3908" s="4"/>
      <c r="BA3908" s="4"/>
      <c r="BB3908" s="4"/>
      <c r="BC3908" s="4"/>
      <c r="BD3908" s="4"/>
      <c r="BE3908" s="4"/>
      <c r="BF3908" s="4"/>
      <c r="BG3908" s="4"/>
      <c r="BH3908" s="4"/>
      <c r="BI3908" s="4"/>
      <c r="BJ3908" s="4"/>
      <c r="BK3908" s="4"/>
      <c r="BL3908" s="4"/>
      <c r="BM3908" s="4"/>
      <c r="BN3908" s="4"/>
      <c r="BO3908" s="4"/>
      <c r="BP3908" s="4"/>
      <c r="BQ3908" s="4"/>
      <c r="BR3908" s="4"/>
      <c r="BS3908" s="4"/>
      <c r="BT3908" s="4"/>
      <c r="BU3908" s="4"/>
      <c r="BV3908" s="4"/>
      <c r="BW3908" s="4"/>
      <c r="BZ3908" s="7"/>
      <c r="CF3908" s="7"/>
      <c r="CG3908" s="14"/>
      <c r="CH3908" s="7"/>
      <c r="CI3908" s="14"/>
      <c r="CJ3908" s="7"/>
      <c r="CK3908" s="14"/>
      <c r="CL3908" s="7"/>
      <c r="CM3908" s="14"/>
    </row>
    <row r="3909" spans="1:91" x14ac:dyDescent="0.3">
      <c r="A3909" s="10">
        <v>151</v>
      </c>
      <c r="B3909" s="36" t="s">
        <v>949</v>
      </c>
      <c r="G3909" s="36" t="s">
        <v>9324</v>
      </c>
      <c r="K3909" s="7"/>
      <c r="L3909" s="7" t="s">
        <v>834</v>
      </c>
      <c r="M3909" s="7" t="s">
        <v>615</v>
      </c>
      <c r="N3909" s="4"/>
      <c r="O3909" s="4"/>
      <c r="P3909" s="4"/>
      <c r="Q3909" s="4"/>
      <c r="R3909" s="4"/>
      <c r="S3909" s="4"/>
      <c r="T3909" s="4"/>
      <c r="U3909" s="4"/>
      <c r="V3909" s="4"/>
      <c r="W3909" s="4"/>
      <c r="X3909" s="4"/>
      <c r="Y3909" s="4"/>
      <c r="Z3909" s="4"/>
      <c r="AA3909" s="4"/>
      <c r="AB3909" s="4"/>
      <c r="AC3909" s="4"/>
      <c r="AD3909" s="4"/>
      <c r="AE3909" s="4"/>
      <c r="AF3909" s="4"/>
      <c r="AG3909" s="4"/>
      <c r="AH3909" s="4"/>
      <c r="AI3909" s="4"/>
      <c r="AJ3909" s="4"/>
      <c r="AK3909" s="4"/>
      <c r="AL3909" s="4"/>
      <c r="AM3909" s="4"/>
      <c r="AN3909" s="4"/>
      <c r="AO3909" s="4"/>
      <c r="AP3909" s="4"/>
      <c r="AQ3909" s="4"/>
      <c r="AR3909" s="4"/>
      <c r="AS3909" s="4"/>
      <c r="AT3909" s="4"/>
      <c r="AU3909" s="4"/>
      <c r="AV3909" s="4"/>
      <c r="AW3909" s="4"/>
      <c r="AX3909" s="4"/>
      <c r="AY3909" s="4"/>
      <c r="AZ3909" s="4"/>
      <c r="BA3909" s="4"/>
      <c r="BB3909" s="4"/>
      <c r="BC3909" s="4"/>
      <c r="BD3909" s="4"/>
      <c r="BE3909" s="4"/>
      <c r="BF3909" s="4"/>
      <c r="BG3909" s="4"/>
      <c r="BH3909" s="4"/>
      <c r="BI3909" s="4"/>
      <c r="BJ3909" s="4"/>
      <c r="BK3909" s="4"/>
      <c r="BL3909" s="4"/>
      <c r="BM3909" s="4"/>
      <c r="BN3909" s="4"/>
      <c r="BO3909" s="4"/>
      <c r="BP3909" s="4"/>
      <c r="BQ3909" s="4"/>
      <c r="BR3909" s="4"/>
      <c r="BS3909" s="4"/>
      <c r="BT3909" s="4"/>
      <c r="BU3909" s="4"/>
      <c r="BV3909" s="4"/>
      <c r="BW3909" s="4"/>
      <c r="BZ3909" s="7"/>
      <c r="CF3909" s="7"/>
      <c r="CG3909" s="14"/>
      <c r="CH3909" s="7"/>
      <c r="CI3909" s="14"/>
      <c r="CJ3909" s="7"/>
      <c r="CK3909" s="14"/>
      <c r="CL3909" s="7"/>
      <c r="CM3909" s="14"/>
    </row>
    <row r="3910" spans="1:91" x14ac:dyDescent="0.3">
      <c r="A3910" s="10">
        <v>151</v>
      </c>
      <c r="B3910" s="36" t="s">
        <v>873</v>
      </c>
      <c r="G3910" s="36" t="s">
        <v>9325</v>
      </c>
      <c r="K3910" s="7"/>
      <c r="L3910" s="7" t="s">
        <v>834</v>
      </c>
      <c r="M3910" s="7" t="s">
        <v>618</v>
      </c>
      <c r="N3910" s="4"/>
      <c r="O3910" s="4"/>
      <c r="P3910" s="4"/>
      <c r="Q3910" s="4"/>
      <c r="R3910" s="4"/>
      <c r="S3910" s="4"/>
      <c r="T3910" s="4"/>
      <c r="U3910" s="4"/>
      <c r="V3910" s="4"/>
      <c r="W3910" s="4"/>
      <c r="X3910" s="4"/>
      <c r="Y3910" s="4"/>
      <c r="Z3910" s="4"/>
      <c r="AA3910" s="4"/>
      <c r="AB3910" s="4"/>
      <c r="AC3910" s="4"/>
      <c r="AD3910" s="4"/>
      <c r="AE3910" s="4"/>
      <c r="AF3910" s="4"/>
      <c r="AG3910" s="4"/>
      <c r="AH3910" s="4"/>
      <c r="AI3910" s="4"/>
      <c r="AJ3910" s="4"/>
      <c r="AK3910" s="4"/>
      <c r="AL3910" s="4"/>
      <c r="AM3910" s="4"/>
      <c r="AN3910" s="4"/>
      <c r="AO3910" s="4"/>
      <c r="AP3910" s="4"/>
      <c r="AQ3910" s="4"/>
      <c r="AR3910" s="4"/>
      <c r="AS3910" s="4"/>
      <c r="AT3910" s="4"/>
      <c r="AU3910" s="4"/>
      <c r="AV3910" s="4"/>
      <c r="AW3910" s="4"/>
      <c r="AX3910" s="4"/>
      <c r="AY3910" s="4"/>
      <c r="AZ3910" s="4"/>
      <c r="BA3910" s="4"/>
      <c r="BB3910" s="4"/>
      <c r="BC3910" s="4"/>
      <c r="BD3910" s="4"/>
      <c r="BE3910" s="4"/>
      <c r="BF3910" s="4"/>
      <c r="BG3910" s="4"/>
      <c r="BH3910" s="4"/>
      <c r="BI3910" s="4"/>
      <c r="BJ3910" s="4"/>
      <c r="BK3910" s="4"/>
      <c r="BL3910" s="4"/>
      <c r="BM3910" s="4"/>
      <c r="BN3910" s="4"/>
      <c r="BO3910" s="4"/>
      <c r="BP3910" s="4"/>
      <c r="BQ3910" s="4"/>
      <c r="BR3910" s="4"/>
      <c r="BS3910" s="4"/>
      <c r="BT3910" s="4"/>
      <c r="BU3910" s="4"/>
      <c r="BV3910" s="4"/>
      <c r="BW3910" s="4"/>
      <c r="BZ3910" s="7"/>
      <c r="CF3910" s="7"/>
      <c r="CG3910" s="14"/>
      <c r="CH3910" s="7"/>
      <c r="CI3910" s="14"/>
      <c r="CJ3910" s="7"/>
      <c r="CK3910" s="14"/>
      <c r="CL3910" s="7"/>
      <c r="CM3910" s="14"/>
    </row>
    <row r="3911" spans="1:91" x14ac:dyDescent="0.3">
      <c r="A3911" s="10">
        <v>151</v>
      </c>
      <c r="B3911" s="36" t="s">
        <v>900</v>
      </c>
      <c r="G3911" s="36" t="s">
        <v>9326</v>
      </c>
      <c r="K3911" s="7"/>
      <c r="L3911" s="7" t="s">
        <v>834</v>
      </c>
      <c r="M3911" s="7" t="s">
        <v>615</v>
      </c>
      <c r="N3911" s="4"/>
      <c r="O3911" s="4"/>
      <c r="P3911" s="4"/>
      <c r="Q3911" s="4"/>
      <c r="R3911" s="4"/>
      <c r="S3911" s="4"/>
      <c r="T3911" s="4"/>
      <c r="U3911" s="4"/>
      <c r="V3911" s="4"/>
      <c r="W3911" s="4"/>
      <c r="X3911" s="4"/>
      <c r="Y3911" s="4"/>
      <c r="Z3911" s="4"/>
      <c r="AA3911" s="4"/>
      <c r="AB3911" s="4"/>
      <c r="AC3911" s="4"/>
      <c r="AD3911" s="4"/>
      <c r="AE3911" s="4"/>
      <c r="AF3911" s="4"/>
      <c r="AG3911" s="4"/>
      <c r="AH3911" s="4"/>
      <c r="AI3911" s="4"/>
      <c r="AJ3911" s="4"/>
      <c r="AK3911" s="4"/>
      <c r="AL3911" s="4"/>
      <c r="AM3911" s="4"/>
      <c r="AN3911" s="4"/>
      <c r="AO3911" s="4"/>
      <c r="AP3911" s="4"/>
      <c r="AQ3911" s="4"/>
      <c r="AR3911" s="4"/>
      <c r="AS3911" s="4"/>
      <c r="AT3911" s="4"/>
      <c r="AU3911" s="4"/>
      <c r="AV3911" s="4"/>
      <c r="AW3911" s="4"/>
      <c r="AX3911" s="4"/>
      <c r="AY3911" s="4"/>
      <c r="AZ3911" s="4"/>
      <c r="BA3911" s="4"/>
      <c r="BB3911" s="4"/>
      <c r="BC3911" s="4"/>
      <c r="BD3911" s="4"/>
      <c r="BE3911" s="4"/>
      <c r="BF3911" s="4"/>
      <c r="BG3911" s="4"/>
      <c r="BH3911" s="4"/>
      <c r="BI3911" s="4"/>
      <c r="BJ3911" s="4"/>
      <c r="BK3911" s="4"/>
      <c r="BL3911" s="4"/>
      <c r="BM3911" s="4"/>
      <c r="BN3911" s="4"/>
      <c r="BO3911" s="4"/>
      <c r="BP3911" s="4"/>
      <c r="BQ3911" s="4"/>
      <c r="BR3911" s="4"/>
      <c r="BS3911" s="4"/>
      <c r="BT3911" s="4"/>
      <c r="BU3911" s="4"/>
      <c r="BV3911" s="4"/>
      <c r="BW3911" s="4"/>
      <c r="BZ3911" s="7"/>
      <c r="CF3911" s="7"/>
      <c r="CG3911" s="14"/>
      <c r="CH3911" s="7"/>
      <c r="CI3911" s="14"/>
      <c r="CJ3911" s="7"/>
      <c r="CK3911" s="14"/>
      <c r="CL3911" s="7"/>
      <c r="CM3911" s="14"/>
    </row>
    <row r="3912" spans="1:91" x14ac:dyDescent="0.3">
      <c r="A3912" s="10">
        <v>151</v>
      </c>
      <c r="B3912" s="36" t="s">
        <v>1025</v>
      </c>
      <c r="G3912" s="36" t="s">
        <v>9327</v>
      </c>
      <c r="K3912" s="7"/>
      <c r="L3912" s="7" t="s">
        <v>834</v>
      </c>
      <c r="M3912" s="7" t="s">
        <v>615</v>
      </c>
      <c r="N3912" s="4"/>
      <c r="O3912" s="4"/>
      <c r="P3912" s="4"/>
      <c r="Q3912" s="4"/>
      <c r="R3912" s="4"/>
      <c r="S3912" s="4"/>
      <c r="T3912" s="4"/>
      <c r="U3912" s="4"/>
      <c r="V3912" s="4"/>
      <c r="W3912" s="4"/>
      <c r="X3912" s="4"/>
      <c r="Y3912" s="4"/>
      <c r="Z3912" s="4"/>
      <c r="AA3912" s="4"/>
      <c r="AB3912" s="4"/>
      <c r="AC3912" s="4"/>
      <c r="AD3912" s="4"/>
      <c r="AE3912" s="4"/>
      <c r="AF3912" s="4"/>
      <c r="AG3912" s="4"/>
      <c r="AH3912" s="4"/>
      <c r="AI3912" s="4"/>
      <c r="AJ3912" s="4"/>
      <c r="AK3912" s="4"/>
      <c r="AL3912" s="4"/>
      <c r="AM3912" s="4"/>
      <c r="AN3912" s="4"/>
      <c r="AO3912" s="4"/>
      <c r="AP3912" s="4"/>
      <c r="AQ3912" s="4"/>
      <c r="AR3912" s="4"/>
      <c r="AS3912" s="4"/>
      <c r="AT3912" s="4"/>
      <c r="AU3912" s="4"/>
      <c r="AV3912" s="4"/>
      <c r="AW3912" s="4"/>
      <c r="AX3912" s="4"/>
      <c r="AY3912" s="4"/>
      <c r="AZ3912" s="4"/>
      <c r="BA3912" s="4"/>
      <c r="BB3912" s="4"/>
      <c r="BC3912" s="4"/>
      <c r="BD3912" s="4"/>
      <c r="BE3912" s="4"/>
      <c r="BF3912" s="4"/>
      <c r="BG3912" s="4"/>
      <c r="BH3912" s="4"/>
      <c r="BI3912" s="4"/>
      <c r="BJ3912" s="4"/>
      <c r="BK3912" s="4"/>
      <c r="BL3912" s="4"/>
      <c r="BM3912" s="4"/>
      <c r="BN3912" s="4"/>
      <c r="BO3912" s="4"/>
      <c r="BP3912" s="4"/>
      <c r="BQ3912" s="4"/>
      <c r="BR3912" s="4"/>
      <c r="BS3912" s="4"/>
      <c r="BT3912" s="4"/>
      <c r="BU3912" s="4"/>
      <c r="BV3912" s="4"/>
      <c r="BW3912" s="4"/>
      <c r="BZ3912" s="7"/>
      <c r="CF3912" s="7"/>
      <c r="CG3912" s="14"/>
      <c r="CH3912" s="7"/>
      <c r="CI3912" s="14"/>
      <c r="CJ3912" s="7"/>
      <c r="CK3912" s="14"/>
      <c r="CL3912" s="7"/>
      <c r="CM3912" s="14"/>
    </row>
    <row r="3913" spans="1:91" x14ac:dyDescent="0.3">
      <c r="A3913" s="10">
        <v>151</v>
      </c>
      <c r="B3913" s="36" t="s">
        <v>860</v>
      </c>
      <c r="G3913" s="36" t="s">
        <v>9328</v>
      </c>
      <c r="K3913" s="7"/>
      <c r="L3913" s="7" t="s">
        <v>834</v>
      </c>
      <c r="M3913" s="7" t="s">
        <v>624</v>
      </c>
      <c r="N3913" s="4"/>
      <c r="O3913" s="4"/>
      <c r="P3913" s="4"/>
      <c r="Q3913" s="4"/>
      <c r="R3913" s="4"/>
      <c r="S3913" s="4"/>
      <c r="T3913" s="4"/>
      <c r="U3913" s="4"/>
      <c r="V3913" s="4"/>
      <c r="W3913" s="4"/>
      <c r="X3913" s="4"/>
      <c r="Y3913" s="4"/>
      <c r="Z3913" s="4"/>
      <c r="AA3913" s="4"/>
      <c r="AB3913" s="4"/>
      <c r="AC3913" s="4"/>
      <c r="AD3913" s="4"/>
      <c r="AE3913" s="4"/>
      <c r="AF3913" s="4"/>
      <c r="AG3913" s="4"/>
      <c r="AH3913" s="4"/>
      <c r="AI3913" s="4"/>
      <c r="AJ3913" s="4"/>
      <c r="AK3913" s="4"/>
      <c r="AL3913" s="4"/>
      <c r="AM3913" s="4"/>
      <c r="AN3913" s="4"/>
      <c r="AO3913" s="4"/>
      <c r="AP3913" s="4"/>
      <c r="AQ3913" s="4"/>
      <c r="AR3913" s="4"/>
      <c r="AS3913" s="4"/>
      <c r="AT3913" s="4"/>
      <c r="AU3913" s="4"/>
      <c r="AV3913" s="4"/>
      <c r="AW3913" s="4"/>
      <c r="AX3913" s="4"/>
      <c r="AY3913" s="4"/>
      <c r="AZ3913" s="4"/>
      <c r="BA3913" s="4"/>
      <c r="BB3913" s="4"/>
      <c r="BC3913" s="4"/>
      <c r="BD3913" s="4"/>
      <c r="BE3913" s="4"/>
      <c r="BF3913" s="4"/>
      <c r="BG3913" s="4"/>
      <c r="BH3913" s="4"/>
      <c r="BI3913" s="4"/>
      <c r="BJ3913" s="4"/>
      <c r="BK3913" s="4"/>
      <c r="BL3913" s="4"/>
      <c r="BM3913" s="4"/>
      <c r="BN3913" s="4"/>
      <c r="BO3913" s="4"/>
      <c r="BP3913" s="4"/>
      <c r="BQ3913" s="4"/>
      <c r="BR3913" s="4"/>
      <c r="BS3913" s="4"/>
      <c r="BT3913" s="4"/>
      <c r="BU3913" s="4"/>
      <c r="BV3913" s="4"/>
      <c r="BW3913" s="4"/>
      <c r="BZ3913" s="7"/>
      <c r="CF3913" s="7"/>
      <c r="CG3913" s="14"/>
      <c r="CH3913" s="7"/>
      <c r="CI3913" s="14"/>
      <c r="CJ3913" s="7"/>
      <c r="CK3913" s="14"/>
      <c r="CL3913" s="7"/>
      <c r="CM3913" s="14"/>
    </row>
    <row r="3914" spans="1:91" x14ac:dyDescent="0.3">
      <c r="A3914" s="10">
        <v>151</v>
      </c>
      <c r="B3914" s="36" t="s">
        <v>1025</v>
      </c>
      <c r="G3914" s="36" t="s">
        <v>9329</v>
      </c>
      <c r="K3914" s="7"/>
      <c r="L3914" s="7" t="s">
        <v>834</v>
      </c>
      <c r="M3914" s="7" t="s">
        <v>765</v>
      </c>
      <c r="N3914" s="4"/>
      <c r="O3914" s="4"/>
      <c r="P3914" s="4"/>
      <c r="Q3914" s="4"/>
      <c r="R3914" s="4"/>
      <c r="S3914" s="4"/>
      <c r="T3914" s="4"/>
      <c r="U3914" s="4"/>
      <c r="V3914" s="4"/>
      <c r="W3914" s="4"/>
      <c r="X3914" s="4"/>
      <c r="Y3914" s="4"/>
      <c r="Z3914" s="4"/>
      <c r="AA3914" s="4"/>
      <c r="AB3914" s="4"/>
      <c r="AC3914" s="4"/>
      <c r="AD3914" s="4"/>
      <c r="AE3914" s="4"/>
      <c r="AF3914" s="4"/>
      <c r="AG3914" s="4"/>
      <c r="AH3914" s="4"/>
      <c r="AI3914" s="4"/>
      <c r="AJ3914" s="4"/>
      <c r="AK3914" s="4"/>
      <c r="AL3914" s="4"/>
      <c r="AM3914" s="4"/>
      <c r="AN3914" s="4"/>
      <c r="AO3914" s="4"/>
      <c r="AP3914" s="4"/>
      <c r="AQ3914" s="4"/>
      <c r="AR3914" s="4"/>
      <c r="AS3914" s="4"/>
      <c r="AT3914" s="4"/>
      <c r="AU3914" s="4"/>
      <c r="AV3914" s="4"/>
      <c r="AW3914" s="4"/>
      <c r="AX3914" s="4"/>
      <c r="AY3914" s="4"/>
      <c r="AZ3914" s="4"/>
      <c r="BA3914" s="4"/>
      <c r="BB3914" s="4"/>
      <c r="BC3914" s="4"/>
      <c r="BD3914" s="4"/>
      <c r="BE3914" s="4"/>
      <c r="BF3914" s="4"/>
      <c r="BG3914" s="4"/>
      <c r="BH3914" s="4"/>
      <c r="BI3914" s="4"/>
      <c r="BJ3914" s="4"/>
      <c r="BK3914" s="4"/>
      <c r="BL3914" s="4"/>
      <c r="BM3914" s="4"/>
      <c r="BN3914" s="4"/>
      <c r="BO3914" s="4"/>
      <c r="BP3914" s="4"/>
      <c r="BQ3914" s="4"/>
      <c r="BR3914" s="4"/>
      <c r="BS3914" s="4"/>
      <c r="BT3914" s="4"/>
      <c r="BU3914" s="4"/>
      <c r="BV3914" s="4"/>
      <c r="BW3914" s="4"/>
      <c r="BZ3914" s="7"/>
      <c r="CF3914" s="7"/>
      <c r="CG3914" s="14"/>
      <c r="CH3914" s="7"/>
      <c r="CI3914" s="14"/>
      <c r="CJ3914" s="7"/>
      <c r="CK3914" s="14"/>
      <c r="CL3914" s="7"/>
      <c r="CM3914" s="14"/>
    </row>
    <row r="3915" spans="1:91" x14ac:dyDescent="0.3">
      <c r="A3915" s="10">
        <v>151</v>
      </c>
      <c r="B3915" s="36" t="s">
        <v>1735</v>
      </c>
      <c r="G3915" s="36" t="s">
        <v>9330</v>
      </c>
      <c r="K3915" s="7"/>
      <c r="L3915" s="7" t="s">
        <v>834</v>
      </c>
      <c r="M3915" s="7" t="s">
        <v>8701</v>
      </c>
      <c r="N3915" s="4"/>
      <c r="O3915" s="4"/>
      <c r="P3915" s="4"/>
      <c r="Q3915" s="4"/>
      <c r="R3915" s="4"/>
      <c r="S3915" s="4"/>
      <c r="T3915" s="4"/>
      <c r="U3915" s="4"/>
      <c r="V3915" s="4"/>
      <c r="W3915" s="4"/>
      <c r="X3915" s="4"/>
      <c r="Y3915" s="4"/>
      <c r="Z3915" s="4"/>
      <c r="AA3915" s="4"/>
      <c r="AB3915" s="4"/>
      <c r="AC3915" s="4"/>
      <c r="AD3915" s="4"/>
      <c r="AE3915" s="4"/>
      <c r="AF3915" s="4"/>
      <c r="AG3915" s="4"/>
      <c r="AH3915" s="4"/>
      <c r="AI3915" s="4"/>
      <c r="AJ3915" s="4"/>
      <c r="AK3915" s="4"/>
      <c r="AL3915" s="4"/>
      <c r="AM3915" s="4"/>
      <c r="AN3915" s="4"/>
      <c r="AO3915" s="4"/>
      <c r="AP3915" s="4"/>
      <c r="AQ3915" s="4"/>
      <c r="AR3915" s="4"/>
      <c r="AS3915" s="4"/>
      <c r="AT3915" s="4"/>
      <c r="AU3915" s="4"/>
      <c r="AV3915" s="4"/>
      <c r="AW3915" s="4"/>
      <c r="AX3915" s="4"/>
      <c r="AY3915" s="4"/>
      <c r="AZ3915" s="4"/>
      <c r="BA3915" s="4"/>
      <c r="BB3915" s="4"/>
      <c r="BC3915" s="4"/>
      <c r="BD3915" s="4"/>
      <c r="BE3915" s="4"/>
      <c r="BF3915" s="4"/>
      <c r="BG3915" s="4"/>
      <c r="BH3915" s="4"/>
      <c r="BI3915" s="4"/>
      <c r="BJ3915" s="4"/>
      <c r="BK3915" s="4"/>
      <c r="BL3915" s="4"/>
      <c r="BM3915" s="4"/>
      <c r="BN3915" s="4"/>
      <c r="BO3915" s="4"/>
      <c r="BP3915" s="4"/>
      <c r="BQ3915" s="4"/>
      <c r="BR3915" s="4"/>
      <c r="BS3915" s="4"/>
      <c r="BT3915" s="4"/>
      <c r="BU3915" s="4"/>
      <c r="BV3915" s="4"/>
      <c r="BW3915" s="4"/>
      <c r="BZ3915" s="7"/>
      <c r="CF3915" s="7"/>
      <c r="CG3915" s="14"/>
      <c r="CH3915" s="7"/>
      <c r="CI3915" s="14"/>
      <c r="CJ3915" s="7"/>
      <c r="CK3915" s="14"/>
      <c r="CL3915" s="7"/>
      <c r="CM3915" s="14"/>
    </row>
    <row r="3916" spans="1:91" x14ac:dyDescent="0.3">
      <c r="A3916" s="10">
        <v>151</v>
      </c>
      <c r="B3916" s="36" t="s">
        <v>860</v>
      </c>
      <c r="G3916" s="36" t="s">
        <v>9331</v>
      </c>
      <c r="K3916" s="7"/>
      <c r="L3916" s="7" t="s">
        <v>834</v>
      </c>
      <c r="M3916" s="7" t="s">
        <v>615</v>
      </c>
      <c r="N3916" s="4"/>
      <c r="O3916" s="4"/>
      <c r="P3916" s="4"/>
      <c r="Q3916" s="4"/>
      <c r="R3916" s="4"/>
      <c r="S3916" s="4"/>
      <c r="T3916" s="4"/>
      <c r="U3916" s="4"/>
      <c r="V3916" s="4"/>
      <c r="W3916" s="4"/>
      <c r="X3916" s="4"/>
      <c r="Y3916" s="4"/>
      <c r="Z3916" s="4"/>
      <c r="AA3916" s="4"/>
      <c r="AB3916" s="4"/>
      <c r="AC3916" s="4"/>
      <c r="AD3916" s="4"/>
      <c r="AE3916" s="4"/>
      <c r="AF3916" s="4"/>
      <c r="AG3916" s="4"/>
      <c r="AH3916" s="4"/>
      <c r="AI3916" s="4"/>
      <c r="AJ3916" s="4"/>
      <c r="AK3916" s="4"/>
      <c r="AL3916" s="4"/>
      <c r="AM3916" s="4"/>
      <c r="AN3916" s="4"/>
      <c r="AO3916" s="4"/>
      <c r="AP3916" s="4"/>
      <c r="AQ3916" s="4"/>
      <c r="AR3916" s="4"/>
      <c r="AS3916" s="4"/>
      <c r="AT3916" s="4"/>
      <c r="AU3916" s="4"/>
      <c r="AV3916" s="4"/>
      <c r="AW3916" s="4"/>
      <c r="AX3916" s="4"/>
      <c r="AY3916" s="4"/>
      <c r="AZ3916" s="4"/>
      <c r="BA3916" s="4"/>
      <c r="BB3916" s="4"/>
      <c r="BC3916" s="4"/>
      <c r="BD3916" s="4"/>
      <c r="BE3916" s="4"/>
      <c r="BF3916" s="4"/>
      <c r="BG3916" s="4"/>
      <c r="BH3916" s="4"/>
      <c r="BI3916" s="4"/>
      <c r="BJ3916" s="4"/>
      <c r="BK3916" s="4"/>
      <c r="BL3916" s="4"/>
      <c r="BM3916" s="4"/>
      <c r="BN3916" s="4"/>
      <c r="BO3916" s="4"/>
      <c r="BP3916" s="4"/>
      <c r="BQ3916" s="4"/>
      <c r="BR3916" s="4"/>
      <c r="BS3916" s="4"/>
      <c r="BT3916" s="4"/>
      <c r="BU3916" s="4"/>
      <c r="BV3916" s="4"/>
      <c r="BW3916" s="4"/>
      <c r="BZ3916" s="7"/>
      <c r="CF3916" s="7"/>
      <c r="CG3916" s="14"/>
      <c r="CH3916" s="7"/>
      <c r="CI3916" s="14"/>
      <c r="CJ3916" s="7"/>
      <c r="CK3916" s="14"/>
      <c r="CL3916" s="7"/>
      <c r="CM3916" s="14"/>
    </row>
    <row r="3917" spans="1:91" x14ac:dyDescent="0.3">
      <c r="A3917" s="10">
        <v>151</v>
      </c>
      <c r="B3917" s="36" t="s">
        <v>1028</v>
      </c>
      <c r="G3917" s="36" t="s">
        <v>9332</v>
      </c>
      <c r="K3917" s="7"/>
      <c r="L3917" s="7" t="s">
        <v>834</v>
      </c>
      <c r="M3917" s="7" t="s">
        <v>615</v>
      </c>
      <c r="N3917" s="4"/>
      <c r="O3917" s="4"/>
      <c r="P3917" s="4"/>
      <c r="Q3917" s="4"/>
      <c r="R3917" s="4"/>
      <c r="S3917" s="4"/>
      <c r="T3917" s="4"/>
      <c r="U3917" s="4"/>
      <c r="V3917" s="4"/>
      <c r="W3917" s="4"/>
      <c r="X3917" s="4"/>
      <c r="Y3917" s="4"/>
      <c r="Z3917" s="4"/>
      <c r="AA3917" s="4"/>
      <c r="AB3917" s="4"/>
      <c r="AC3917" s="4"/>
      <c r="AD3917" s="4"/>
      <c r="AE3917" s="4"/>
      <c r="AF3917" s="4"/>
      <c r="AG3917" s="4"/>
      <c r="AH3917" s="4"/>
      <c r="AI3917" s="4"/>
      <c r="AJ3917" s="4"/>
      <c r="AK3917" s="4"/>
      <c r="AL3917" s="4"/>
      <c r="AM3917" s="4"/>
      <c r="AN3917" s="4"/>
      <c r="AO3917" s="4"/>
      <c r="AP3917" s="4"/>
      <c r="AQ3917" s="4"/>
      <c r="AR3917" s="4"/>
      <c r="AS3917" s="4"/>
      <c r="AT3917" s="4"/>
      <c r="AU3917" s="4"/>
      <c r="AV3917" s="4"/>
      <c r="AW3917" s="4"/>
      <c r="AX3917" s="4"/>
      <c r="AY3917" s="4"/>
      <c r="AZ3917" s="4"/>
      <c r="BA3917" s="4"/>
      <c r="BB3917" s="4"/>
      <c r="BC3917" s="4"/>
      <c r="BD3917" s="4"/>
      <c r="BE3917" s="4"/>
      <c r="BF3917" s="4"/>
      <c r="BG3917" s="4"/>
      <c r="BH3917" s="4"/>
      <c r="BI3917" s="4"/>
      <c r="BJ3917" s="4"/>
      <c r="BK3917" s="4"/>
      <c r="BL3917" s="4"/>
      <c r="BM3917" s="4"/>
      <c r="BN3917" s="4"/>
      <c r="BO3917" s="4"/>
      <c r="BP3917" s="4"/>
      <c r="BQ3917" s="4"/>
      <c r="BR3917" s="4"/>
      <c r="BS3917" s="4"/>
      <c r="BT3917" s="4"/>
      <c r="BU3917" s="4"/>
      <c r="BV3917" s="4"/>
      <c r="BW3917" s="4"/>
      <c r="BZ3917" s="7"/>
      <c r="CF3917" s="7"/>
      <c r="CG3917" s="14"/>
      <c r="CH3917" s="7"/>
      <c r="CI3917" s="14"/>
      <c r="CJ3917" s="7"/>
      <c r="CK3917" s="14"/>
      <c r="CL3917" s="7"/>
      <c r="CM3917" s="14"/>
    </row>
    <row r="3918" spans="1:91" x14ac:dyDescent="0.3">
      <c r="A3918" s="10">
        <v>151</v>
      </c>
      <c r="B3918" s="36" t="s">
        <v>1025</v>
      </c>
      <c r="G3918" s="36" t="s">
        <v>2831</v>
      </c>
      <c r="K3918" s="7"/>
      <c r="L3918" s="7" t="s">
        <v>834</v>
      </c>
      <c r="M3918" s="7" t="s">
        <v>5917</v>
      </c>
      <c r="N3918" s="4"/>
      <c r="O3918" s="4"/>
      <c r="P3918" s="4"/>
      <c r="Q3918" s="4"/>
      <c r="R3918" s="4"/>
      <c r="S3918" s="4"/>
      <c r="T3918" s="4"/>
      <c r="U3918" s="4"/>
      <c r="V3918" s="4"/>
      <c r="W3918" s="4"/>
      <c r="X3918" s="4"/>
      <c r="Y3918" s="4"/>
      <c r="Z3918" s="4"/>
      <c r="AA3918" s="4"/>
      <c r="AB3918" s="4"/>
      <c r="AC3918" s="4"/>
      <c r="AD3918" s="4"/>
      <c r="AE3918" s="4"/>
      <c r="AF3918" s="4"/>
      <c r="AG3918" s="4"/>
      <c r="AH3918" s="4"/>
      <c r="AI3918" s="4"/>
      <c r="AJ3918" s="4"/>
      <c r="AK3918" s="4"/>
      <c r="AL3918" s="4"/>
      <c r="AM3918" s="4"/>
      <c r="AN3918" s="4"/>
      <c r="AO3918" s="4"/>
      <c r="AP3918" s="4"/>
      <c r="AQ3918" s="4"/>
      <c r="AR3918" s="4"/>
      <c r="AS3918" s="4"/>
      <c r="AT3918" s="4"/>
      <c r="AU3918" s="4"/>
      <c r="AV3918" s="4"/>
      <c r="AW3918" s="4"/>
      <c r="AX3918" s="4"/>
      <c r="AY3918" s="4"/>
      <c r="AZ3918" s="4"/>
      <c r="BA3918" s="4"/>
      <c r="BB3918" s="4"/>
      <c r="BC3918" s="4"/>
      <c r="BD3918" s="4"/>
      <c r="BE3918" s="4"/>
      <c r="BF3918" s="4"/>
      <c r="BG3918" s="4"/>
      <c r="BH3918" s="4"/>
      <c r="BI3918" s="4"/>
      <c r="BJ3918" s="4"/>
      <c r="BK3918" s="4"/>
      <c r="BL3918" s="4"/>
      <c r="BM3918" s="4"/>
      <c r="BN3918" s="4"/>
      <c r="BO3918" s="4"/>
      <c r="BP3918" s="4"/>
      <c r="BQ3918" s="4"/>
      <c r="BR3918" s="4"/>
      <c r="BS3918" s="4"/>
      <c r="BT3918" s="4"/>
      <c r="BU3918" s="4"/>
      <c r="BV3918" s="4"/>
      <c r="BW3918" s="4"/>
      <c r="BZ3918" s="7"/>
      <c r="CF3918" s="7"/>
      <c r="CG3918" s="14"/>
      <c r="CH3918" s="7"/>
      <c r="CI3918" s="14"/>
      <c r="CJ3918" s="7"/>
      <c r="CK3918" s="14"/>
      <c r="CL3918" s="7"/>
      <c r="CM3918" s="14"/>
    </row>
    <row r="3919" spans="1:91" x14ac:dyDescent="0.3">
      <c r="A3919" s="10">
        <v>151</v>
      </c>
      <c r="B3919" s="36" t="s">
        <v>7792</v>
      </c>
      <c r="D3919" t="s">
        <v>831</v>
      </c>
      <c r="E3919" t="s">
        <v>953</v>
      </c>
      <c r="G3919" s="36" t="s">
        <v>9333</v>
      </c>
      <c r="K3919" s="7"/>
      <c r="L3919" s="7" t="s">
        <v>834</v>
      </c>
      <c r="M3919" s="7" t="s">
        <v>603</v>
      </c>
      <c r="N3919" s="4"/>
      <c r="O3919" s="4"/>
      <c r="P3919" s="4"/>
      <c r="Q3919" s="4"/>
      <c r="R3919" s="4"/>
      <c r="S3919" s="4"/>
      <c r="T3919" s="4"/>
      <c r="U3919" s="4"/>
      <c r="V3919" s="4"/>
      <c r="W3919" s="4"/>
      <c r="X3919" s="4"/>
      <c r="Y3919" s="4"/>
      <c r="Z3919" s="4"/>
      <c r="AA3919" s="4"/>
      <c r="AB3919" s="4"/>
      <c r="AC3919" s="4"/>
      <c r="AD3919" s="4"/>
      <c r="AE3919" s="4"/>
      <c r="AF3919" s="4"/>
      <c r="AG3919" s="4"/>
      <c r="AH3919" s="4"/>
      <c r="AI3919" s="4"/>
      <c r="AJ3919" s="4"/>
      <c r="AK3919" s="4"/>
      <c r="AL3919" s="4"/>
      <c r="AM3919" s="4"/>
      <c r="AN3919" s="4"/>
      <c r="AO3919" s="4"/>
      <c r="AP3919" s="4"/>
      <c r="AQ3919" s="4"/>
      <c r="AR3919" s="4"/>
      <c r="AS3919" s="4"/>
      <c r="AT3919" s="4"/>
      <c r="AU3919" s="4"/>
      <c r="AV3919" s="4"/>
      <c r="AW3919" s="4"/>
      <c r="AX3919" s="4"/>
      <c r="AY3919" s="4"/>
      <c r="AZ3919" s="4"/>
      <c r="BA3919" s="4"/>
      <c r="BB3919" s="4"/>
      <c r="BC3919" s="4"/>
      <c r="BD3919" s="4"/>
      <c r="BE3919" s="4"/>
      <c r="BF3919" s="4"/>
      <c r="BG3919" s="4"/>
      <c r="BH3919" s="4"/>
      <c r="BI3919" s="4"/>
      <c r="BJ3919" s="4"/>
      <c r="BK3919" s="4"/>
      <c r="BL3919" s="4"/>
      <c r="BM3919" s="4"/>
      <c r="BN3919" s="4"/>
      <c r="BO3919" s="4"/>
      <c r="BP3919" s="4"/>
      <c r="BQ3919" s="4"/>
      <c r="BR3919" s="4"/>
      <c r="BS3919" s="4"/>
      <c r="BT3919" s="4"/>
      <c r="BU3919" s="4"/>
      <c r="BV3919" s="4"/>
      <c r="BW3919" s="4"/>
      <c r="BZ3919" s="7"/>
      <c r="CF3919" s="7"/>
      <c r="CG3919" s="14"/>
      <c r="CH3919" s="7"/>
      <c r="CI3919" s="14"/>
      <c r="CJ3919" s="7"/>
      <c r="CK3919" s="14"/>
      <c r="CL3919" s="7"/>
      <c r="CM3919" s="14"/>
    </row>
    <row r="3920" spans="1:91" x14ac:dyDescent="0.3">
      <c r="A3920" s="10" t="s">
        <v>9334</v>
      </c>
      <c r="B3920" t="s">
        <v>1886</v>
      </c>
      <c r="D3920" t="s">
        <v>831</v>
      </c>
      <c r="E3920" t="s">
        <v>1011</v>
      </c>
      <c r="G3920" s="27" t="s">
        <v>9335</v>
      </c>
      <c r="H3920" s="7" t="s">
        <v>1013</v>
      </c>
      <c r="I3920" s="7"/>
      <c r="J3920" t="s">
        <v>9</v>
      </c>
      <c r="K3920" s="7">
        <v>116.5</v>
      </c>
      <c r="L3920" s="7" t="s">
        <v>834</v>
      </c>
      <c r="M3920" s="7">
        <v>0</v>
      </c>
      <c r="N3920" s="4"/>
      <c r="O3920" s="4"/>
      <c r="P3920" s="4"/>
      <c r="Q3920" s="4"/>
      <c r="R3920" s="4"/>
      <c r="S3920" s="4"/>
      <c r="T3920" s="4"/>
      <c r="U3920" s="4"/>
      <c r="V3920" s="4"/>
      <c r="W3920" s="4"/>
      <c r="X3920" s="4"/>
      <c r="Y3920" s="4">
        <v>0</v>
      </c>
      <c r="Z3920" s="4"/>
      <c r="AA3920" s="4"/>
      <c r="AB3920" s="4"/>
      <c r="AC3920" s="4"/>
      <c r="AD3920" s="4"/>
      <c r="AE3920" s="4"/>
      <c r="AF3920" s="4"/>
      <c r="AG3920" s="4"/>
      <c r="AH3920" s="4"/>
      <c r="AI3920" s="4"/>
      <c r="AJ3920" s="4"/>
      <c r="AK3920" s="4"/>
      <c r="AL3920" s="4"/>
      <c r="AM3920" s="4"/>
      <c r="AN3920" s="4"/>
      <c r="AO3920" s="4"/>
      <c r="AP3920" s="4"/>
      <c r="AQ3920" s="4"/>
      <c r="AR3920" s="4"/>
      <c r="AS3920" s="4"/>
      <c r="AT3920" s="4"/>
      <c r="AU3920" s="4"/>
      <c r="AV3920" s="4"/>
      <c r="AW3920" s="4"/>
      <c r="AX3920" s="4"/>
      <c r="AY3920" s="4"/>
      <c r="AZ3920" s="4"/>
      <c r="BA3920" s="4"/>
      <c r="BB3920" s="4"/>
      <c r="BC3920" s="4"/>
      <c r="BD3920" s="4"/>
      <c r="BE3920" s="4"/>
      <c r="BF3920" s="4"/>
      <c r="BG3920" s="4"/>
      <c r="BH3920" s="4"/>
      <c r="BI3920" s="4"/>
      <c r="BJ3920" s="4"/>
      <c r="BK3920" s="4"/>
      <c r="BL3920" s="4"/>
      <c r="BM3920" s="4"/>
      <c r="BN3920" s="4"/>
      <c r="BO3920" s="4"/>
      <c r="BP3920" s="4"/>
      <c r="BQ3920" s="4"/>
      <c r="BR3920" s="4"/>
      <c r="BS3920" s="4"/>
      <c r="BT3920" s="4"/>
      <c r="BU3920" s="4"/>
      <c r="BV3920" s="4"/>
      <c r="BW3920" s="4"/>
      <c r="BZ3920" s="7"/>
      <c r="CF3920" s="7">
        <v>0</v>
      </c>
      <c r="CG3920" s="7">
        <v>0</v>
      </c>
      <c r="CH3920" s="7"/>
      <c r="CI3920" s="7"/>
      <c r="CJ3920" s="7"/>
      <c r="CK3920" s="7"/>
      <c r="CL3920" s="7"/>
      <c r="CM3920" s="5"/>
    </row>
    <row r="3921" spans="1:91" x14ac:dyDescent="0.3">
      <c r="A3921" s="10">
        <v>31</v>
      </c>
      <c r="B3921" t="s">
        <v>2203</v>
      </c>
      <c r="D3921" t="s">
        <v>831</v>
      </c>
      <c r="E3921" t="s">
        <v>1011</v>
      </c>
      <c r="G3921" s="27" t="s">
        <v>9336</v>
      </c>
      <c r="H3921" s="7" t="s">
        <v>1013</v>
      </c>
      <c r="I3921" s="7"/>
      <c r="J3921" t="s">
        <v>9</v>
      </c>
      <c r="K3921" s="7">
        <v>86.8</v>
      </c>
      <c r="L3921" s="7" t="s">
        <v>834</v>
      </c>
      <c r="M3921" s="7">
        <v>0</v>
      </c>
      <c r="N3921" s="4"/>
      <c r="O3921" s="4"/>
      <c r="P3921" s="4"/>
      <c r="Q3921" s="4"/>
      <c r="R3921" s="4"/>
      <c r="S3921" s="4"/>
      <c r="T3921" s="4"/>
      <c r="U3921" s="4"/>
      <c r="V3921" s="4"/>
      <c r="W3921" s="4"/>
      <c r="X3921" s="4"/>
      <c r="Y3921" s="4">
        <v>0</v>
      </c>
      <c r="Z3921" s="4"/>
      <c r="AA3921" s="4"/>
      <c r="AB3921" s="4"/>
      <c r="AC3921" s="4"/>
      <c r="AD3921" s="4"/>
      <c r="AE3921" s="4"/>
      <c r="AF3921" s="4"/>
      <c r="AG3921" s="4"/>
      <c r="AH3921" s="4"/>
      <c r="AI3921" s="4"/>
      <c r="AJ3921" s="4"/>
      <c r="AK3921" s="4"/>
      <c r="AL3921" s="4"/>
      <c r="AM3921" s="4"/>
      <c r="AN3921" s="4"/>
      <c r="AO3921" s="4"/>
      <c r="AP3921" s="4"/>
      <c r="AQ3921" s="4"/>
      <c r="AR3921" s="4"/>
      <c r="AS3921" s="4"/>
      <c r="AT3921" s="4"/>
      <c r="AU3921" s="4"/>
      <c r="AV3921" s="4"/>
      <c r="AW3921" s="4"/>
      <c r="AX3921" s="4"/>
      <c r="AY3921" s="4"/>
      <c r="AZ3921" s="4"/>
      <c r="BA3921" s="4"/>
      <c r="BB3921" s="4"/>
      <c r="BC3921" s="4"/>
      <c r="BD3921" s="4"/>
      <c r="BE3921" s="4"/>
      <c r="BF3921" s="4"/>
      <c r="BG3921" s="4"/>
      <c r="BH3921" s="4"/>
      <c r="BI3921" s="4"/>
      <c r="BJ3921" s="4"/>
      <c r="BK3921" s="4"/>
      <c r="BL3921" s="4"/>
      <c r="BM3921" s="4"/>
      <c r="BN3921" s="4"/>
      <c r="BO3921" s="4"/>
      <c r="BP3921" s="4"/>
      <c r="BQ3921" s="4"/>
      <c r="BR3921" s="4"/>
      <c r="BS3921" s="4"/>
      <c r="BT3921" s="4"/>
      <c r="BU3921" s="4"/>
      <c r="BV3921" s="4"/>
      <c r="BW3921" s="4"/>
      <c r="BZ3921" s="7"/>
      <c r="CF3921" s="7">
        <v>0</v>
      </c>
      <c r="CG3921" s="7">
        <v>0</v>
      </c>
      <c r="CH3921" s="7"/>
      <c r="CI3921" s="7"/>
      <c r="CJ3921" s="7"/>
      <c r="CK3921" s="7"/>
      <c r="CL3921" s="7"/>
      <c r="CM3921" s="5"/>
    </row>
    <row r="3922" spans="1:91" x14ac:dyDescent="0.3">
      <c r="A3922" s="10">
        <v>155</v>
      </c>
      <c r="B3922" t="s">
        <v>886</v>
      </c>
      <c r="D3922" t="s">
        <v>831</v>
      </c>
      <c r="E3922" t="s">
        <v>793</v>
      </c>
      <c r="G3922" s="48" t="s">
        <v>9337</v>
      </c>
      <c r="M3922" t="s">
        <v>9338</v>
      </c>
    </row>
    <row r="3923" spans="1:91" x14ac:dyDescent="0.3">
      <c r="A3923" s="10">
        <v>155</v>
      </c>
      <c r="B3923" t="s">
        <v>886</v>
      </c>
      <c r="D3923" t="s">
        <v>831</v>
      </c>
      <c r="E3923" t="s">
        <v>793</v>
      </c>
      <c r="G3923" s="48" t="s">
        <v>9339</v>
      </c>
      <c r="M3923" t="s">
        <v>9338</v>
      </c>
    </row>
    <row r="3924" spans="1:91" x14ac:dyDescent="0.3">
      <c r="A3924" s="10">
        <v>155</v>
      </c>
      <c r="B3924" t="s">
        <v>1235</v>
      </c>
      <c r="D3924" t="s">
        <v>831</v>
      </c>
      <c r="E3924" t="s">
        <v>793</v>
      </c>
      <c r="G3924" s="48" t="s">
        <v>9340</v>
      </c>
      <c r="M3924" t="s">
        <v>9338</v>
      </c>
    </row>
    <row r="3925" spans="1:91" x14ac:dyDescent="0.3">
      <c r="A3925" s="10">
        <v>155</v>
      </c>
      <c r="B3925" t="s">
        <v>1235</v>
      </c>
      <c r="D3925" t="s">
        <v>831</v>
      </c>
      <c r="E3925" t="s">
        <v>793</v>
      </c>
      <c r="G3925" s="48" t="s">
        <v>9341</v>
      </c>
      <c r="M3925" t="s">
        <v>9338</v>
      </c>
    </row>
    <row r="3926" spans="1:91" x14ac:dyDescent="0.3">
      <c r="A3926" s="10">
        <v>155</v>
      </c>
      <c r="B3926" t="s">
        <v>907</v>
      </c>
      <c r="D3926" t="s">
        <v>831</v>
      </c>
      <c r="E3926" t="s">
        <v>793</v>
      </c>
      <c r="G3926" s="48" t="s">
        <v>9342</v>
      </c>
      <c r="M3926" t="s">
        <v>9338</v>
      </c>
    </row>
    <row r="3927" spans="1:91" x14ac:dyDescent="0.3">
      <c r="A3927" s="10">
        <v>155</v>
      </c>
      <c r="B3927" t="s">
        <v>907</v>
      </c>
      <c r="D3927" t="s">
        <v>831</v>
      </c>
      <c r="E3927" t="s">
        <v>793</v>
      </c>
      <c r="G3927" s="48" t="s">
        <v>9343</v>
      </c>
      <c r="M3927" t="s">
        <v>9338</v>
      </c>
    </row>
    <row r="3928" spans="1:91" x14ac:dyDescent="0.3">
      <c r="A3928" s="10">
        <v>155</v>
      </c>
      <c r="B3928" t="s">
        <v>907</v>
      </c>
      <c r="D3928" t="s">
        <v>831</v>
      </c>
      <c r="E3928" t="s">
        <v>793</v>
      </c>
      <c r="G3928" s="48" t="s">
        <v>9344</v>
      </c>
      <c r="M3928" t="s">
        <v>9338</v>
      </c>
    </row>
    <row r="3929" spans="1:91" x14ac:dyDescent="0.3">
      <c r="A3929" s="10">
        <v>155</v>
      </c>
      <c r="B3929" t="s">
        <v>907</v>
      </c>
      <c r="D3929" t="s">
        <v>831</v>
      </c>
      <c r="E3929" t="s">
        <v>793</v>
      </c>
      <c r="G3929" s="48" t="s">
        <v>9345</v>
      </c>
      <c r="M3929" t="s">
        <v>9338</v>
      </c>
    </row>
    <row r="3930" spans="1:91" x14ac:dyDescent="0.3">
      <c r="A3930" s="10">
        <v>155</v>
      </c>
      <c r="B3930" t="s">
        <v>907</v>
      </c>
      <c r="D3930" t="s">
        <v>831</v>
      </c>
      <c r="E3930" t="s">
        <v>793</v>
      </c>
      <c r="G3930" s="48" t="s">
        <v>9346</v>
      </c>
      <c r="M3930" t="s">
        <v>9338</v>
      </c>
    </row>
    <row r="3931" spans="1:91" x14ac:dyDescent="0.3">
      <c r="A3931" s="10">
        <v>155</v>
      </c>
      <c r="B3931" t="s">
        <v>907</v>
      </c>
      <c r="D3931" t="s">
        <v>831</v>
      </c>
      <c r="E3931" t="s">
        <v>793</v>
      </c>
      <c r="G3931" s="48" t="s">
        <v>9347</v>
      </c>
      <c r="M3931" t="s">
        <v>9338</v>
      </c>
    </row>
    <row r="3932" spans="1:91" x14ac:dyDescent="0.3">
      <c r="A3932" s="10">
        <v>155</v>
      </c>
      <c r="B3932" t="s">
        <v>907</v>
      </c>
      <c r="D3932" t="s">
        <v>831</v>
      </c>
      <c r="E3932" t="s">
        <v>793</v>
      </c>
      <c r="G3932" s="48" t="s">
        <v>9348</v>
      </c>
      <c r="M3932" t="s">
        <v>9338</v>
      </c>
    </row>
    <row r="3933" spans="1:91" x14ac:dyDescent="0.3">
      <c r="A3933" s="10">
        <v>155</v>
      </c>
      <c r="B3933" t="s">
        <v>907</v>
      </c>
      <c r="D3933" t="s">
        <v>831</v>
      </c>
      <c r="E3933" t="s">
        <v>793</v>
      </c>
      <c r="G3933" s="48" t="s">
        <v>9349</v>
      </c>
      <c r="M3933" t="s">
        <v>9338</v>
      </c>
    </row>
    <row r="3934" spans="1:91" x14ac:dyDescent="0.3">
      <c r="A3934" s="10">
        <v>155</v>
      </c>
      <c r="B3934" t="s">
        <v>907</v>
      </c>
      <c r="D3934" t="s">
        <v>831</v>
      </c>
      <c r="E3934" t="s">
        <v>793</v>
      </c>
      <c r="G3934" s="48" t="s">
        <v>9350</v>
      </c>
      <c r="M3934" t="s">
        <v>9338</v>
      </c>
    </row>
    <row r="3935" spans="1:91" x14ac:dyDescent="0.3">
      <c r="A3935" s="10">
        <v>155</v>
      </c>
      <c r="B3935" t="s">
        <v>907</v>
      </c>
      <c r="D3935" t="s">
        <v>831</v>
      </c>
      <c r="E3935" t="s">
        <v>793</v>
      </c>
      <c r="G3935" s="48" t="s">
        <v>9351</v>
      </c>
      <c r="M3935" t="s">
        <v>9338</v>
      </c>
    </row>
    <row r="3936" spans="1:91" x14ac:dyDescent="0.3">
      <c r="A3936" s="10">
        <v>155</v>
      </c>
      <c r="B3936" t="s">
        <v>6983</v>
      </c>
      <c r="D3936" t="s">
        <v>831</v>
      </c>
      <c r="E3936" t="s">
        <v>793</v>
      </c>
      <c r="G3936" s="48" t="s">
        <v>9352</v>
      </c>
      <c r="M3936" t="s">
        <v>9338</v>
      </c>
    </row>
    <row r="3937" spans="1:13" x14ac:dyDescent="0.3">
      <c r="A3937" s="10">
        <v>155</v>
      </c>
      <c r="B3937" t="s">
        <v>6983</v>
      </c>
      <c r="D3937" t="s">
        <v>831</v>
      </c>
      <c r="E3937" t="s">
        <v>793</v>
      </c>
      <c r="G3937" s="48" t="s">
        <v>9353</v>
      </c>
      <c r="M3937" t="s">
        <v>9338</v>
      </c>
    </row>
    <row r="3938" spans="1:13" x14ac:dyDescent="0.3">
      <c r="A3938" s="10">
        <v>155</v>
      </c>
      <c r="B3938" t="s">
        <v>868</v>
      </c>
      <c r="D3938" t="s">
        <v>831</v>
      </c>
      <c r="E3938" t="s">
        <v>793</v>
      </c>
      <c r="G3938" s="48" t="s">
        <v>9354</v>
      </c>
      <c r="M3938" t="s">
        <v>9338</v>
      </c>
    </row>
    <row r="3939" spans="1:13" x14ac:dyDescent="0.3">
      <c r="A3939" s="10">
        <v>155</v>
      </c>
      <c r="B3939" t="s">
        <v>868</v>
      </c>
      <c r="D3939" t="s">
        <v>831</v>
      </c>
      <c r="E3939" t="s">
        <v>9355</v>
      </c>
      <c r="G3939" s="48" t="s">
        <v>9356</v>
      </c>
      <c r="M3939" t="s">
        <v>9338</v>
      </c>
    </row>
    <row r="3940" spans="1:13" x14ac:dyDescent="0.3">
      <c r="A3940" s="10">
        <v>155</v>
      </c>
      <c r="B3940" t="s">
        <v>1025</v>
      </c>
      <c r="D3940" t="s">
        <v>831</v>
      </c>
      <c r="E3940" t="s">
        <v>2254</v>
      </c>
      <c r="G3940" s="48" t="s">
        <v>9357</v>
      </c>
      <c r="M3940" t="s">
        <v>9338</v>
      </c>
    </row>
    <row r="3941" spans="1:13" x14ac:dyDescent="0.3">
      <c r="A3941" s="10">
        <v>155</v>
      </c>
      <c r="B3941" t="s">
        <v>1058</v>
      </c>
      <c r="D3941" t="s">
        <v>831</v>
      </c>
      <c r="E3941" t="s">
        <v>2254</v>
      </c>
      <c r="G3941" s="48" t="s">
        <v>9358</v>
      </c>
      <c r="M3941" t="s">
        <v>9338</v>
      </c>
    </row>
    <row r="3942" spans="1:13" x14ac:dyDescent="0.3">
      <c r="A3942" s="10">
        <v>155</v>
      </c>
      <c r="B3942" t="s">
        <v>1058</v>
      </c>
      <c r="D3942" t="s">
        <v>831</v>
      </c>
      <c r="E3942" t="s">
        <v>2254</v>
      </c>
      <c r="G3942" s="48" t="s">
        <v>9359</v>
      </c>
      <c r="M3942" t="s">
        <v>9338</v>
      </c>
    </row>
    <row r="3943" spans="1:13" x14ac:dyDescent="0.3">
      <c r="A3943" s="10">
        <v>155</v>
      </c>
      <c r="B3943" t="s">
        <v>1058</v>
      </c>
      <c r="D3943" t="s">
        <v>831</v>
      </c>
      <c r="E3943" t="s">
        <v>2254</v>
      </c>
      <c r="G3943" s="48" t="s">
        <v>9360</v>
      </c>
      <c r="M3943" t="s">
        <v>9338</v>
      </c>
    </row>
    <row r="3944" spans="1:13" x14ac:dyDescent="0.3">
      <c r="A3944" s="10">
        <v>155</v>
      </c>
      <c r="B3944" t="s">
        <v>1058</v>
      </c>
      <c r="D3944" t="s">
        <v>831</v>
      </c>
      <c r="E3944" t="s">
        <v>2254</v>
      </c>
      <c r="G3944" s="48" t="s">
        <v>9361</v>
      </c>
      <c r="M3944" t="s">
        <v>9338</v>
      </c>
    </row>
    <row r="3945" spans="1:13" x14ac:dyDescent="0.3">
      <c r="A3945" s="10">
        <v>155</v>
      </c>
      <c r="B3945" t="s">
        <v>1058</v>
      </c>
      <c r="D3945" t="s">
        <v>831</v>
      </c>
      <c r="E3945" t="s">
        <v>2254</v>
      </c>
      <c r="G3945" s="48" t="s">
        <v>9362</v>
      </c>
      <c r="M3945" t="s">
        <v>9338</v>
      </c>
    </row>
    <row r="3946" spans="1:13" x14ac:dyDescent="0.3">
      <c r="A3946" s="10">
        <v>155</v>
      </c>
      <c r="B3946" t="s">
        <v>1058</v>
      </c>
      <c r="D3946" t="s">
        <v>831</v>
      </c>
      <c r="E3946" t="s">
        <v>2254</v>
      </c>
      <c r="G3946" s="48" t="s">
        <v>9363</v>
      </c>
      <c r="M3946" t="s">
        <v>9338</v>
      </c>
    </row>
    <row r="3947" spans="1:13" x14ac:dyDescent="0.3">
      <c r="A3947" s="10">
        <v>155</v>
      </c>
      <c r="B3947" t="s">
        <v>1058</v>
      </c>
      <c r="D3947" t="s">
        <v>831</v>
      </c>
      <c r="E3947" t="s">
        <v>2254</v>
      </c>
      <c r="G3947" s="48" t="s">
        <v>9364</v>
      </c>
      <c r="M3947" t="s">
        <v>9338</v>
      </c>
    </row>
    <row r="3948" spans="1:13" x14ac:dyDescent="0.3">
      <c r="A3948" s="10">
        <v>155</v>
      </c>
      <c r="B3948" t="s">
        <v>1058</v>
      </c>
      <c r="D3948" t="s">
        <v>831</v>
      </c>
      <c r="E3948" t="s">
        <v>2254</v>
      </c>
      <c r="G3948" s="48" t="s">
        <v>9365</v>
      </c>
      <c r="M3948" t="s">
        <v>9338</v>
      </c>
    </row>
    <row r="3949" spans="1:13" x14ac:dyDescent="0.3">
      <c r="A3949" s="10">
        <v>155</v>
      </c>
      <c r="B3949" t="s">
        <v>1058</v>
      </c>
      <c r="D3949" t="s">
        <v>831</v>
      </c>
      <c r="E3949" t="s">
        <v>2254</v>
      </c>
      <c r="G3949" s="48" t="s">
        <v>9366</v>
      </c>
      <c r="M3949" t="s">
        <v>9338</v>
      </c>
    </row>
    <row r="3950" spans="1:13" x14ac:dyDescent="0.3">
      <c r="A3950" s="10">
        <v>155</v>
      </c>
      <c r="B3950" t="s">
        <v>1058</v>
      </c>
      <c r="D3950" t="s">
        <v>831</v>
      </c>
      <c r="E3950" t="s">
        <v>2254</v>
      </c>
      <c r="G3950" s="48" t="s">
        <v>9367</v>
      </c>
      <c r="M3950" t="s">
        <v>9338</v>
      </c>
    </row>
    <row r="3951" spans="1:13" x14ac:dyDescent="0.3">
      <c r="A3951" s="10">
        <v>155</v>
      </c>
      <c r="B3951" t="s">
        <v>1058</v>
      </c>
      <c r="D3951" t="s">
        <v>831</v>
      </c>
      <c r="E3951" t="s">
        <v>2254</v>
      </c>
      <c r="G3951" s="48" t="s">
        <v>9368</v>
      </c>
      <c r="M3951" t="s">
        <v>9338</v>
      </c>
    </row>
    <row r="3952" spans="1:13" x14ac:dyDescent="0.3">
      <c r="A3952" s="10">
        <v>155</v>
      </c>
      <c r="B3952" t="s">
        <v>1058</v>
      </c>
      <c r="D3952" t="s">
        <v>831</v>
      </c>
      <c r="E3952" t="s">
        <v>2254</v>
      </c>
      <c r="G3952" s="48" t="s">
        <v>9369</v>
      </c>
      <c r="M3952" t="s">
        <v>9338</v>
      </c>
    </row>
    <row r="3953" spans="1:13" x14ac:dyDescent="0.3">
      <c r="A3953" s="10">
        <v>155</v>
      </c>
      <c r="B3953" t="s">
        <v>1058</v>
      </c>
      <c r="D3953" t="s">
        <v>831</v>
      </c>
      <c r="E3953" t="s">
        <v>2254</v>
      </c>
      <c r="G3953" s="48" t="s">
        <v>9370</v>
      </c>
      <c r="M3953" t="s">
        <v>9338</v>
      </c>
    </row>
    <row r="3954" spans="1:13" x14ac:dyDescent="0.3">
      <c r="A3954" s="10">
        <v>155</v>
      </c>
      <c r="B3954" t="s">
        <v>1058</v>
      </c>
      <c r="D3954" t="s">
        <v>831</v>
      </c>
      <c r="E3954" t="s">
        <v>2254</v>
      </c>
      <c r="G3954" s="48" t="s">
        <v>9371</v>
      </c>
      <c r="M3954" t="s">
        <v>9338</v>
      </c>
    </row>
    <row r="3955" spans="1:13" x14ac:dyDescent="0.3">
      <c r="A3955" s="10">
        <v>155</v>
      </c>
      <c r="B3955" t="s">
        <v>1058</v>
      </c>
      <c r="D3955" t="s">
        <v>831</v>
      </c>
      <c r="E3955" t="s">
        <v>2254</v>
      </c>
      <c r="G3955" s="48" t="s">
        <v>9372</v>
      </c>
      <c r="M3955" t="s">
        <v>9338</v>
      </c>
    </row>
    <row r="3956" spans="1:13" x14ac:dyDescent="0.3">
      <c r="A3956" s="10">
        <v>155</v>
      </c>
      <c r="B3956" t="s">
        <v>1058</v>
      </c>
      <c r="D3956" t="s">
        <v>831</v>
      </c>
      <c r="E3956" t="s">
        <v>2254</v>
      </c>
      <c r="G3956" s="48" t="s">
        <v>9373</v>
      </c>
      <c r="M3956" t="s">
        <v>9338</v>
      </c>
    </row>
    <row r="3957" spans="1:13" x14ac:dyDescent="0.3">
      <c r="A3957" s="10">
        <v>155</v>
      </c>
      <c r="B3957" t="s">
        <v>1058</v>
      </c>
      <c r="D3957" t="s">
        <v>831</v>
      </c>
      <c r="E3957" t="s">
        <v>2254</v>
      </c>
      <c r="G3957" s="48" t="s">
        <v>9374</v>
      </c>
      <c r="M3957" t="s">
        <v>9338</v>
      </c>
    </row>
    <row r="3958" spans="1:13" x14ac:dyDescent="0.3">
      <c r="A3958" s="10">
        <v>155</v>
      </c>
      <c r="B3958" t="s">
        <v>1058</v>
      </c>
      <c r="D3958" t="s">
        <v>831</v>
      </c>
      <c r="E3958" t="s">
        <v>2254</v>
      </c>
      <c r="G3958" s="48" t="s">
        <v>9375</v>
      </c>
      <c r="M3958" t="s">
        <v>9338</v>
      </c>
    </row>
    <row r="3959" spans="1:13" x14ac:dyDescent="0.3">
      <c r="A3959" s="10">
        <v>155</v>
      </c>
      <c r="B3959" t="s">
        <v>1058</v>
      </c>
      <c r="D3959" t="s">
        <v>831</v>
      </c>
      <c r="E3959" t="s">
        <v>2254</v>
      </c>
      <c r="G3959" s="48" t="s">
        <v>9376</v>
      </c>
      <c r="M3959" t="s">
        <v>9338</v>
      </c>
    </row>
    <row r="3960" spans="1:13" x14ac:dyDescent="0.3">
      <c r="A3960" s="10">
        <v>155</v>
      </c>
      <c r="B3960" t="s">
        <v>1058</v>
      </c>
      <c r="D3960" t="s">
        <v>831</v>
      </c>
      <c r="E3960" t="s">
        <v>2254</v>
      </c>
      <c r="G3960" s="48" t="s">
        <v>9377</v>
      </c>
      <c r="M3960" t="s">
        <v>9338</v>
      </c>
    </row>
    <row r="3961" spans="1:13" x14ac:dyDescent="0.3">
      <c r="A3961" s="10">
        <v>155</v>
      </c>
      <c r="B3961" t="s">
        <v>1058</v>
      </c>
      <c r="D3961" t="s">
        <v>831</v>
      </c>
      <c r="E3961" t="s">
        <v>2254</v>
      </c>
      <c r="G3961" s="48" t="s">
        <v>9378</v>
      </c>
      <c r="M3961" t="s">
        <v>9338</v>
      </c>
    </row>
    <row r="3962" spans="1:13" x14ac:dyDescent="0.3">
      <c r="A3962" s="10">
        <v>155</v>
      </c>
      <c r="B3962" t="s">
        <v>1058</v>
      </c>
      <c r="D3962" t="s">
        <v>831</v>
      </c>
      <c r="E3962" t="s">
        <v>2254</v>
      </c>
      <c r="G3962" s="48" t="s">
        <v>9379</v>
      </c>
      <c r="M3962" t="s">
        <v>9338</v>
      </c>
    </row>
    <row r="3963" spans="1:13" x14ac:dyDescent="0.3">
      <c r="A3963" s="10">
        <v>155</v>
      </c>
      <c r="B3963" t="s">
        <v>1058</v>
      </c>
      <c r="D3963" t="s">
        <v>831</v>
      </c>
      <c r="E3963" t="s">
        <v>2254</v>
      </c>
      <c r="G3963" s="48" t="s">
        <v>9380</v>
      </c>
      <c r="M3963" t="s">
        <v>9338</v>
      </c>
    </row>
    <row r="3964" spans="1:13" x14ac:dyDescent="0.3">
      <c r="A3964" s="10">
        <v>155</v>
      </c>
      <c r="B3964" t="s">
        <v>1058</v>
      </c>
      <c r="D3964" t="s">
        <v>831</v>
      </c>
      <c r="E3964" t="s">
        <v>2254</v>
      </c>
      <c r="G3964" s="48" t="s">
        <v>9381</v>
      </c>
      <c r="M3964" t="s">
        <v>9338</v>
      </c>
    </row>
    <row r="3965" spans="1:13" x14ac:dyDescent="0.3">
      <c r="A3965" s="10">
        <v>155</v>
      </c>
      <c r="B3965" t="s">
        <v>1058</v>
      </c>
      <c r="D3965" t="s">
        <v>831</v>
      </c>
      <c r="E3965" t="s">
        <v>2254</v>
      </c>
      <c r="G3965" s="48" t="s">
        <v>9382</v>
      </c>
      <c r="M3965" t="s">
        <v>9338</v>
      </c>
    </row>
    <row r="3966" spans="1:13" x14ac:dyDescent="0.3">
      <c r="A3966" s="10">
        <v>155</v>
      </c>
      <c r="B3966" t="s">
        <v>1058</v>
      </c>
      <c r="D3966" t="s">
        <v>831</v>
      </c>
      <c r="E3966" t="s">
        <v>2254</v>
      </c>
      <c r="G3966" s="48" t="s">
        <v>9383</v>
      </c>
      <c r="M3966" t="s">
        <v>9338</v>
      </c>
    </row>
    <row r="3967" spans="1:13" x14ac:dyDescent="0.3">
      <c r="A3967" s="10">
        <v>155</v>
      </c>
      <c r="B3967" t="s">
        <v>1058</v>
      </c>
      <c r="D3967" t="s">
        <v>831</v>
      </c>
      <c r="E3967" t="s">
        <v>2254</v>
      </c>
      <c r="G3967" s="48" t="s">
        <v>9384</v>
      </c>
      <c r="M3967" t="s">
        <v>9338</v>
      </c>
    </row>
    <row r="3968" spans="1:13" x14ac:dyDescent="0.3">
      <c r="A3968" s="10">
        <v>155</v>
      </c>
      <c r="B3968" t="s">
        <v>1058</v>
      </c>
      <c r="D3968" t="s">
        <v>831</v>
      </c>
      <c r="E3968" t="s">
        <v>2254</v>
      </c>
      <c r="G3968" s="48" t="s">
        <v>9385</v>
      </c>
      <c r="M3968" t="s">
        <v>9338</v>
      </c>
    </row>
    <row r="3969" spans="1:13" x14ac:dyDescent="0.3">
      <c r="A3969" s="10">
        <v>155</v>
      </c>
      <c r="B3969" t="s">
        <v>1058</v>
      </c>
      <c r="D3969" t="s">
        <v>831</v>
      </c>
      <c r="E3969" t="s">
        <v>2254</v>
      </c>
      <c r="G3969" s="48" t="s">
        <v>9386</v>
      </c>
      <c r="M3969" t="s">
        <v>9338</v>
      </c>
    </row>
    <row r="3970" spans="1:13" x14ac:dyDescent="0.3">
      <c r="A3970" s="10">
        <v>155</v>
      </c>
      <c r="B3970" t="s">
        <v>1058</v>
      </c>
      <c r="D3970" t="s">
        <v>831</v>
      </c>
      <c r="E3970" t="s">
        <v>2254</v>
      </c>
      <c r="G3970" s="48" t="s">
        <v>9387</v>
      </c>
      <c r="M3970" t="s">
        <v>9338</v>
      </c>
    </row>
    <row r="3971" spans="1:13" x14ac:dyDescent="0.3">
      <c r="A3971" s="10">
        <v>155</v>
      </c>
      <c r="B3971" t="s">
        <v>1058</v>
      </c>
      <c r="D3971" t="s">
        <v>831</v>
      </c>
      <c r="E3971" t="s">
        <v>2254</v>
      </c>
      <c r="G3971" s="48" t="s">
        <v>9388</v>
      </c>
      <c r="M3971" t="s">
        <v>9338</v>
      </c>
    </row>
    <row r="3972" spans="1:13" x14ac:dyDescent="0.3">
      <c r="A3972" s="10">
        <v>155</v>
      </c>
      <c r="B3972" t="s">
        <v>1058</v>
      </c>
      <c r="D3972" t="s">
        <v>831</v>
      </c>
      <c r="E3972" t="s">
        <v>2254</v>
      </c>
      <c r="G3972" s="48" t="s">
        <v>9389</v>
      </c>
      <c r="M3972" t="s">
        <v>9338</v>
      </c>
    </row>
    <row r="3973" spans="1:13" x14ac:dyDescent="0.3">
      <c r="A3973" s="10">
        <v>155</v>
      </c>
      <c r="B3973" t="s">
        <v>1058</v>
      </c>
      <c r="D3973" t="s">
        <v>831</v>
      </c>
      <c r="E3973" t="s">
        <v>2254</v>
      </c>
      <c r="G3973" s="48" t="s">
        <v>9390</v>
      </c>
      <c r="M3973" t="s">
        <v>9338</v>
      </c>
    </row>
    <row r="3974" spans="1:13" x14ac:dyDescent="0.3">
      <c r="A3974" s="10">
        <v>155</v>
      </c>
      <c r="B3974" t="s">
        <v>1058</v>
      </c>
      <c r="D3974" t="s">
        <v>831</v>
      </c>
      <c r="E3974" t="s">
        <v>2254</v>
      </c>
      <c r="G3974" s="48" t="s">
        <v>9391</v>
      </c>
      <c r="M3974" t="s">
        <v>9338</v>
      </c>
    </row>
    <row r="3975" spans="1:13" x14ac:dyDescent="0.3">
      <c r="A3975" s="10">
        <v>155</v>
      </c>
      <c r="B3975" t="s">
        <v>1058</v>
      </c>
      <c r="D3975" t="s">
        <v>831</v>
      </c>
      <c r="E3975" t="s">
        <v>2254</v>
      </c>
      <c r="G3975" s="48" t="s">
        <v>9392</v>
      </c>
      <c r="M3975" t="s">
        <v>9338</v>
      </c>
    </row>
    <row r="3976" spans="1:13" x14ac:dyDescent="0.3">
      <c r="A3976" s="10">
        <v>155</v>
      </c>
      <c r="B3976" t="s">
        <v>1058</v>
      </c>
      <c r="D3976" t="s">
        <v>831</v>
      </c>
      <c r="E3976" t="s">
        <v>2254</v>
      </c>
      <c r="G3976" s="48" t="s">
        <v>9393</v>
      </c>
      <c r="M3976" t="s">
        <v>9338</v>
      </c>
    </row>
    <row r="3977" spans="1:13" x14ac:dyDescent="0.3">
      <c r="A3977" s="10">
        <v>155</v>
      </c>
      <c r="B3977" t="s">
        <v>1058</v>
      </c>
      <c r="D3977" t="s">
        <v>831</v>
      </c>
      <c r="E3977" t="s">
        <v>2254</v>
      </c>
      <c r="G3977" s="48" t="s">
        <v>9394</v>
      </c>
      <c r="M3977" t="s">
        <v>9338</v>
      </c>
    </row>
    <row r="3978" spans="1:13" x14ac:dyDescent="0.3">
      <c r="A3978" s="10">
        <v>155</v>
      </c>
      <c r="B3978" t="s">
        <v>1058</v>
      </c>
      <c r="D3978" t="s">
        <v>831</v>
      </c>
      <c r="E3978" t="s">
        <v>2254</v>
      </c>
      <c r="G3978" s="48" t="s">
        <v>9395</v>
      </c>
      <c r="M3978" t="s">
        <v>9338</v>
      </c>
    </row>
    <row r="3979" spans="1:13" x14ac:dyDescent="0.3">
      <c r="A3979" s="10">
        <v>155</v>
      </c>
      <c r="B3979" t="s">
        <v>1058</v>
      </c>
      <c r="D3979" t="s">
        <v>831</v>
      </c>
      <c r="E3979" t="s">
        <v>2254</v>
      </c>
      <c r="G3979" s="48" t="s">
        <v>9396</v>
      </c>
      <c r="M3979" t="s">
        <v>9338</v>
      </c>
    </row>
    <row r="3980" spans="1:13" x14ac:dyDescent="0.3">
      <c r="A3980" s="10">
        <v>155</v>
      </c>
      <c r="B3980" t="s">
        <v>1058</v>
      </c>
      <c r="D3980" t="s">
        <v>831</v>
      </c>
      <c r="E3980" t="s">
        <v>2254</v>
      </c>
      <c r="G3980" s="48" t="s">
        <v>9397</v>
      </c>
      <c r="M3980" t="s">
        <v>9338</v>
      </c>
    </row>
    <row r="3981" spans="1:13" x14ac:dyDescent="0.3">
      <c r="A3981" s="10">
        <v>155</v>
      </c>
      <c r="B3981" t="s">
        <v>1058</v>
      </c>
      <c r="D3981" t="s">
        <v>831</v>
      </c>
      <c r="E3981" t="s">
        <v>2254</v>
      </c>
      <c r="G3981" s="48" t="s">
        <v>9398</v>
      </c>
      <c r="M3981" t="s">
        <v>9338</v>
      </c>
    </row>
    <row r="3982" spans="1:13" x14ac:dyDescent="0.3">
      <c r="A3982" s="10">
        <v>155</v>
      </c>
      <c r="B3982" t="s">
        <v>1058</v>
      </c>
      <c r="D3982" t="s">
        <v>831</v>
      </c>
      <c r="E3982" t="s">
        <v>2254</v>
      </c>
      <c r="G3982" s="48" t="s">
        <v>9399</v>
      </c>
      <c r="M3982" t="s">
        <v>9338</v>
      </c>
    </row>
    <row r="3983" spans="1:13" x14ac:dyDescent="0.3">
      <c r="A3983" s="10">
        <v>155</v>
      </c>
      <c r="B3983" t="s">
        <v>1058</v>
      </c>
      <c r="D3983" t="s">
        <v>831</v>
      </c>
      <c r="E3983" t="s">
        <v>2254</v>
      </c>
      <c r="G3983" s="48" t="s">
        <v>9400</v>
      </c>
      <c r="M3983" t="s">
        <v>9338</v>
      </c>
    </row>
    <row r="3984" spans="1:13" x14ac:dyDescent="0.3">
      <c r="A3984" s="10">
        <v>155</v>
      </c>
      <c r="B3984" t="s">
        <v>1058</v>
      </c>
      <c r="D3984" t="s">
        <v>831</v>
      </c>
      <c r="E3984" t="s">
        <v>2254</v>
      </c>
      <c r="G3984" s="48" t="s">
        <v>9401</v>
      </c>
      <c r="M3984" t="s">
        <v>9338</v>
      </c>
    </row>
    <row r="3985" spans="1:13" x14ac:dyDescent="0.3">
      <c r="A3985" s="10">
        <v>155</v>
      </c>
      <c r="B3985" t="s">
        <v>1058</v>
      </c>
      <c r="D3985" t="s">
        <v>831</v>
      </c>
      <c r="E3985" t="s">
        <v>2254</v>
      </c>
      <c r="G3985" s="48" t="s">
        <v>9402</v>
      </c>
      <c r="M3985" t="s">
        <v>9338</v>
      </c>
    </row>
    <row r="3986" spans="1:13" x14ac:dyDescent="0.3">
      <c r="A3986" s="10">
        <v>155</v>
      </c>
      <c r="B3986" t="s">
        <v>1058</v>
      </c>
      <c r="D3986" t="s">
        <v>831</v>
      </c>
      <c r="E3986" t="s">
        <v>2254</v>
      </c>
      <c r="G3986" s="48" t="s">
        <v>9403</v>
      </c>
      <c r="M3986" t="s">
        <v>9338</v>
      </c>
    </row>
    <row r="3987" spans="1:13" x14ac:dyDescent="0.3">
      <c r="A3987" s="10">
        <v>155</v>
      </c>
      <c r="B3987" t="s">
        <v>1058</v>
      </c>
      <c r="D3987" t="s">
        <v>831</v>
      </c>
      <c r="E3987" t="s">
        <v>2254</v>
      </c>
      <c r="G3987" s="48" t="s">
        <v>9404</v>
      </c>
      <c r="M3987" t="s">
        <v>9338</v>
      </c>
    </row>
    <row r="3988" spans="1:13" x14ac:dyDescent="0.3">
      <c r="A3988" s="10">
        <v>155</v>
      </c>
      <c r="B3988" t="s">
        <v>1058</v>
      </c>
      <c r="D3988" t="s">
        <v>831</v>
      </c>
      <c r="E3988" t="s">
        <v>2254</v>
      </c>
      <c r="G3988" s="48" t="s">
        <v>9405</v>
      </c>
      <c r="M3988" t="s">
        <v>9338</v>
      </c>
    </row>
    <row r="3989" spans="1:13" x14ac:dyDescent="0.3">
      <c r="A3989" s="10">
        <v>155</v>
      </c>
      <c r="B3989" t="s">
        <v>1058</v>
      </c>
      <c r="D3989" t="s">
        <v>831</v>
      </c>
      <c r="E3989" t="s">
        <v>2254</v>
      </c>
      <c r="G3989" s="48" t="s">
        <v>9406</v>
      </c>
      <c r="M3989" t="s">
        <v>9338</v>
      </c>
    </row>
    <row r="3990" spans="1:13" x14ac:dyDescent="0.3">
      <c r="A3990" s="10">
        <v>155</v>
      </c>
      <c r="B3990" t="s">
        <v>1058</v>
      </c>
      <c r="D3990" t="s">
        <v>831</v>
      </c>
      <c r="E3990" t="s">
        <v>2254</v>
      </c>
      <c r="G3990" s="48" t="s">
        <v>9407</v>
      </c>
      <c r="M3990" t="s">
        <v>9338</v>
      </c>
    </row>
    <row r="3991" spans="1:13" x14ac:dyDescent="0.3">
      <c r="A3991" s="10">
        <v>155</v>
      </c>
      <c r="B3991" t="s">
        <v>1058</v>
      </c>
      <c r="D3991" t="s">
        <v>831</v>
      </c>
      <c r="E3991" t="s">
        <v>2254</v>
      </c>
      <c r="G3991" s="48" t="s">
        <v>9408</v>
      </c>
      <c r="M3991" t="s">
        <v>9338</v>
      </c>
    </row>
    <row r="3992" spans="1:13" x14ac:dyDescent="0.3">
      <c r="A3992" s="10">
        <v>155</v>
      </c>
      <c r="B3992" t="s">
        <v>1022</v>
      </c>
      <c r="D3992" t="s">
        <v>831</v>
      </c>
      <c r="E3992" t="s">
        <v>2254</v>
      </c>
      <c r="G3992" s="48" t="s">
        <v>9409</v>
      </c>
      <c r="M3992" t="s">
        <v>9338</v>
      </c>
    </row>
    <row r="3993" spans="1:13" x14ac:dyDescent="0.3">
      <c r="A3993" s="10">
        <v>155</v>
      </c>
      <c r="B3993" t="s">
        <v>1402</v>
      </c>
      <c r="D3993" t="s">
        <v>831</v>
      </c>
      <c r="E3993" t="s">
        <v>2254</v>
      </c>
      <c r="G3993" s="48" t="s">
        <v>9410</v>
      </c>
      <c r="M3993" t="s">
        <v>9338</v>
      </c>
    </row>
    <row r="3994" spans="1:13" x14ac:dyDescent="0.3">
      <c r="A3994" s="10">
        <v>155</v>
      </c>
      <c r="B3994" t="s">
        <v>1402</v>
      </c>
      <c r="D3994" t="s">
        <v>831</v>
      </c>
      <c r="E3994" t="s">
        <v>2254</v>
      </c>
      <c r="G3994" s="48" t="s">
        <v>9411</v>
      </c>
      <c r="M3994" t="s">
        <v>9338</v>
      </c>
    </row>
    <row r="3995" spans="1:13" x14ac:dyDescent="0.3">
      <c r="A3995" s="10">
        <v>155</v>
      </c>
      <c r="B3995" t="s">
        <v>878</v>
      </c>
      <c r="D3995" t="s">
        <v>831</v>
      </c>
      <c r="E3995" t="s">
        <v>2254</v>
      </c>
      <c r="G3995" s="48" t="s">
        <v>9412</v>
      </c>
      <c r="M3995" t="s">
        <v>9338</v>
      </c>
    </row>
    <row r="3996" spans="1:13" x14ac:dyDescent="0.3">
      <c r="A3996" s="10">
        <v>155</v>
      </c>
      <c r="B3996" t="s">
        <v>878</v>
      </c>
      <c r="D3996" t="s">
        <v>831</v>
      </c>
      <c r="E3996" t="s">
        <v>2254</v>
      </c>
      <c r="G3996" s="48" t="s">
        <v>9413</v>
      </c>
      <c r="M3996" t="s">
        <v>9338</v>
      </c>
    </row>
    <row r="3997" spans="1:13" x14ac:dyDescent="0.3">
      <c r="A3997" s="10">
        <v>155</v>
      </c>
      <c r="B3997" t="s">
        <v>878</v>
      </c>
      <c r="D3997" t="s">
        <v>831</v>
      </c>
      <c r="E3997" t="s">
        <v>2254</v>
      </c>
      <c r="G3997" s="48" t="s">
        <v>9414</v>
      </c>
      <c r="M3997" t="s">
        <v>9338</v>
      </c>
    </row>
    <row r="3998" spans="1:13" x14ac:dyDescent="0.3">
      <c r="A3998" s="10">
        <v>155</v>
      </c>
      <c r="B3998" t="s">
        <v>878</v>
      </c>
      <c r="D3998" t="s">
        <v>831</v>
      </c>
      <c r="E3998" t="s">
        <v>2254</v>
      </c>
      <c r="G3998" s="48" t="s">
        <v>9415</v>
      </c>
      <c r="M3998" t="s">
        <v>9338</v>
      </c>
    </row>
    <row r="3999" spans="1:13" x14ac:dyDescent="0.3">
      <c r="A3999" s="10">
        <v>155</v>
      </c>
      <c r="B3999" t="s">
        <v>878</v>
      </c>
      <c r="D3999" t="s">
        <v>831</v>
      </c>
      <c r="E3999" t="s">
        <v>2254</v>
      </c>
      <c r="G3999" s="48" t="s">
        <v>9416</v>
      </c>
      <c r="M3999" t="s">
        <v>9338</v>
      </c>
    </row>
    <row r="4000" spans="1:13" x14ac:dyDescent="0.3">
      <c r="A4000" s="10">
        <v>155</v>
      </c>
      <c r="B4000" t="s">
        <v>973</v>
      </c>
      <c r="D4000" t="s">
        <v>831</v>
      </c>
      <c r="E4000" t="s">
        <v>2254</v>
      </c>
      <c r="G4000" s="48" t="s">
        <v>9417</v>
      </c>
      <c r="M4000" t="s">
        <v>9338</v>
      </c>
    </row>
    <row r="4001" spans="1:13" x14ac:dyDescent="0.3">
      <c r="A4001" s="10">
        <v>155</v>
      </c>
      <c r="B4001" t="s">
        <v>973</v>
      </c>
      <c r="D4001" t="s">
        <v>831</v>
      </c>
      <c r="E4001" t="s">
        <v>2254</v>
      </c>
      <c r="G4001" s="48" t="s">
        <v>9418</v>
      </c>
      <c r="M4001" t="s">
        <v>9338</v>
      </c>
    </row>
    <row r="4002" spans="1:13" x14ac:dyDescent="0.3">
      <c r="A4002" s="10">
        <v>155</v>
      </c>
      <c r="B4002" t="s">
        <v>973</v>
      </c>
      <c r="D4002" t="s">
        <v>831</v>
      </c>
      <c r="E4002" t="s">
        <v>2254</v>
      </c>
      <c r="G4002" s="48" t="s">
        <v>9419</v>
      </c>
      <c r="M4002" t="s">
        <v>9338</v>
      </c>
    </row>
    <row r="4003" spans="1:13" x14ac:dyDescent="0.3">
      <c r="A4003" s="10">
        <v>155</v>
      </c>
      <c r="B4003" t="s">
        <v>973</v>
      </c>
      <c r="D4003" t="s">
        <v>831</v>
      </c>
      <c r="E4003" t="s">
        <v>2254</v>
      </c>
      <c r="G4003" s="48" t="s">
        <v>9420</v>
      </c>
      <c r="M4003" t="s">
        <v>9338</v>
      </c>
    </row>
    <row r="4004" spans="1:13" x14ac:dyDescent="0.3">
      <c r="A4004" s="10">
        <v>155</v>
      </c>
      <c r="B4004" t="s">
        <v>973</v>
      </c>
      <c r="D4004" t="s">
        <v>831</v>
      </c>
      <c r="E4004" t="s">
        <v>2254</v>
      </c>
      <c r="G4004" s="48" t="s">
        <v>9421</v>
      </c>
      <c r="M4004" t="s">
        <v>9338</v>
      </c>
    </row>
    <row r="4005" spans="1:13" x14ac:dyDescent="0.3">
      <c r="A4005" s="10">
        <v>155</v>
      </c>
      <c r="B4005" t="s">
        <v>973</v>
      </c>
      <c r="D4005" t="s">
        <v>831</v>
      </c>
      <c r="E4005" t="s">
        <v>2254</v>
      </c>
      <c r="G4005" s="48" t="s">
        <v>9422</v>
      </c>
      <c r="M4005" t="s">
        <v>9338</v>
      </c>
    </row>
    <row r="4006" spans="1:13" x14ac:dyDescent="0.3">
      <c r="A4006" s="10">
        <v>155</v>
      </c>
      <c r="B4006" t="s">
        <v>973</v>
      </c>
      <c r="D4006" t="s">
        <v>831</v>
      </c>
      <c r="E4006" t="s">
        <v>2254</v>
      </c>
      <c r="G4006" s="48" t="s">
        <v>9423</v>
      </c>
      <c r="M4006" t="s">
        <v>9338</v>
      </c>
    </row>
    <row r="4007" spans="1:13" x14ac:dyDescent="0.3">
      <c r="A4007" s="10">
        <v>155</v>
      </c>
      <c r="B4007" t="s">
        <v>973</v>
      </c>
      <c r="D4007" t="s">
        <v>831</v>
      </c>
      <c r="E4007" t="s">
        <v>2254</v>
      </c>
      <c r="G4007" s="48" t="s">
        <v>9424</v>
      </c>
      <c r="M4007" t="s">
        <v>9338</v>
      </c>
    </row>
    <row r="4008" spans="1:13" x14ac:dyDescent="0.3">
      <c r="A4008" s="10">
        <v>155</v>
      </c>
      <c r="B4008" t="s">
        <v>973</v>
      </c>
      <c r="D4008" t="s">
        <v>831</v>
      </c>
      <c r="E4008" t="s">
        <v>2254</v>
      </c>
      <c r="G4008" s="48" t="s">
        <v>9425</v>
      </c>
      <c r="M4008" t="s">
        <v>9338</v>
      </c>
    </row>
    <row r="4009" spans="1:13" x14ac:dyDescent="0.3">
      <c r="A4009" s="10">
        <v>155</v>
      </c>
      <c r="B4009" t="s">
        <v>973</v>
      </c>
      <c r="D4009" t="s">
        <v>831</v>
      </c>
      <c r="E4009" t="s">
        <v>2254</v>
      </c>
      <c r="G4009" s="48" t="s">
        <v>9426</v>
      </c>
      <c r="M4009" t="s">
        <v>9338</v>
      </c>
    </row>
    <row r="4010" spans="1:13" x14ac:dyDescent="0.3">
      <c r="A4010" s="10">
        <v>155</v>
      </c>
      <c r="B4010" t="s">
        <v>973</v>
      </c>
      <c r="D4010" t="s">
        <v>831</v>
      </c>
      <c r="E4010" t="s">
        <v>2254</v>
      </c>
      <c r="G4010" s="48" t="s">
        <v>9427</v>
      </c>
      <c r="M4010" t="s">
        <v>9338</v>
      </c>
    </row>
    <row r="4011" spans="1:13" x14ac:dyDescent="0.3">
      <c r="A4011" s="10">
        <v>155</v>
      </c>
      <c r="B4011" t="s">
        <v>973</v>
      </c>
      <c r="D4011" t="s">
        <v>831</v>
      </c>
      <c r="E4011" t="s">
        <v>2254</v>
      </c>
      <c r="G4011" s="48" t="s">
        <v>9428</v>
      </c>
      <c r="M4011" t="s">
        <v>9338</v>
      </c>
    </row>
    <row r="4012" spans="1:13" x14ac:dyDescent="0.3">
      <c r="A4012" s="10">
        <v>155</v>
      </c>
      <c r="B4012" t="s">
        <v>973</v>
      </c>
      <c r="D4012" t="s">
        <v>831</v>
      </c>
      <c r="E4012" t="s">
        <v>2254</v>
      </c>
      <c r="G4012" s="48" t="s">
        <v>9429</v>
      </c>
      <c r="M4012" t="s">
        <v>9338</v>
      </c>
    </row>
    <row r="4013" spans="1:13" x14ac:dyDescent="0.3">
      <c r="A4013" s="10">
        <v>155</v>
      </c>
      <c r="B4013" t="s">
        <v>973</v>
      </c>
      <c r="D4013" t="s">
        <v>831</v>
      </c>
      <c r="E4013" t="s">
        <v>2254</v>
      </c>
      <c r="G4013" s="48" t="s">
        <v>9430</v>
      </c>
      <c r="M4013" t="s">
        <v>9338</v>
      </c>
    </row>
    <row r="4014" spans="1:13" x14ac:dyDescent="0.3">
      <c r="A4014" s="10">
        <v>155</v>
      </c>
      <c r="B4014" t="s">
        <v>973</v>
      </c>
      <c r="D4014" t="s">
        <v>831</v>
      </c>
      <c r="E4014" t="s">
        <v>2254</v>
      </c>
      <c r="G4014" s="48" t="s">
        <v>9431</v>
      </c>
      <c r="M4014" t="s">
        <v>9338</v>
      </c>
    </row>
    <row r="4015" spans="1:13" x14ac:dyDescent="0.3">
      <c r="A4015" s="10">
        <v>155</v>
      </c>
      <c r="B4015" t="s">
        <v>973</v>
      </c>
      <c r="D4015" t="s">
        <v>831</v>
      </c>
      <c r="E4015" t="s">
        <v>2254</v>
      </c>
      <c r="G4015" s="48" t="s">
        <v>9432</v>
      </c>
      <c r="M4015" t="s">
        <v>9338</v>
      </c>
    </row>
    <row r="4016" spans="1:13" x14ac:dyDescent="0.3">
      <c r="A4016" s="10">
        <v>155</v>
      </c>
      <c r="B4016" t="s">
        <v>973</v>
      </c>
      <c r="D4016" t="s">
        <v>831</v>
      </c>
      <c r="E4016" t="s">
        <v>2254</v>
      </c>
      <c r="G4016" s="48" t="s">
        <v>9433</v>
      </c>
      <c r="M4016" t="s">
        <v>9338</v>
      </c>
    </row>
    <row r="4017" spans="1:13" x14ac:dyDescent="0.3">
      <c r="A4017" s="10">
        <v>155</v>
      </c>
      <c r="B4017" t="s">
        <v>1572</v>
      </c>
      <c r="D4017" t="s">
        <v>831</v>
      </c>
      <c r="E4017" t="s">
        <v>2254</v>
      </c>
      <c r="G4017" s="48" t="s">
        <v>9434</v>
      </c>
      <c r="M4017" t="s">
        <v>9338</v>
      </c>
    </row>
    <row r="4018" spans="1:13" x14ac:dyDescent="0.3">
      <c r="A4018" s="10">
        <v>155</v>
      </c>
      <c r="B4018" t="s">
        <v>1572</v>
      </c>
      <c r="D4018" t="s">
        <v>831</v>
      </c>
      <c r="E4018" t="s">
        <v>2254</v>
      </c>
      <c r="G4018" s="48" t="s">
        <v>9435</v>
      </c>
      <c r="M4018" t="s">
        <v>9338</v>
      </c>
    </row>
    <row r="4019" spans="1:13" x14ac:dyDescent="0.3">
      <c r="A4019" s="10">
        <v>155</v>
      </c>
      <c r="B4019" t="s">
        <v>1572</v>
      </c>
      <c r="D4019" t="s">
        <v>831</v>
      </c>
      <c r="E4019" t="s">
        <v>2254</v>
      </c>
      <c r="G4019" s="48" t="s">
        <v>9436</v>
      </c>
      <c r="M4019" t="s">
        <v>9338</v>
      </c>
    </row>
    <row r="4020" spans="1:13" x14ac:dyDescent="0.3">
      <c r="A4020" s="10">
        <v>155</v>
      </c>
      <c r="B4020" t="s">
        <v>1572</v>
      </c>
      <c r="D4020" t="s">
        <v>831</v>
      </c>
      <c r="E4020" t="s">
        <v>2254</v>
      </c>
      <c r="G4020" s="48" t="s">
        <v>9437</v>
      </c>
      <c r="M4020" t="s">
        <v>9338</v>
      </c>
    </row>
    <row r="4021" spans="1:13" x14ac:dyDescent="0.3">
      <c r="A4021" s="10">
        <v>155</v>
      </c>
      <c r="B4021" t="s">
        <v>1572</v>
      </c>
      <c r="D4021" t="s">
        <v>831</v>
      </c>
      <c r="E4021" t="s">
        <v>2254</v>
      </c>
      <c r="G4021" s="48" t="s">
        <v>9438</v>
      </c>
      <c r="M4021" t="s">
        <v>9338</v>
      </c>
    </row>
    <row r="4022" spans="1:13" x14ac:dyDescent="0.3">
      <c r="A4022" s="10">
        <v>155</v>
      </c>
      <c r="B4022" t="s">
        <v>1572</v>
      </c>
      <c r="D4022" t="s">
        <v>831</v>
      </c>
      <c r="E4022" t="s">
        <v>2254</v>
      </c>
      <c r="G4022" s="48" t="s">
        <v>9439</v>
      </c>
      <c r="M4022" t="s">
        <v>9338</v>
      </c>
    </row>
    <row r="4023" spans="1:13" x14ac:dyDescent="0.3">
      <c r="A4023" s="10">
        <v>155</v>
      </c>
      <c r="B4023" t="s">
        <v>1572</v>
      </c>
      <c r="D4023" t="s">
        <v>831</v>
      </c>
      <c r="E4023" t="s">
        <v>2254</v>
      </c>
      <c r="G4023" s="48" t="s">
        <v>9440</v>
      </c>
      <c r="M4023" t="s">
        <v>9338</v>
      </c>
    </row>
    <row r="4024" spans="1:13" x14ac:dyDescent="0.3">
      <c r="A4024" s="10">
        <v>155</v>
      </c>
      <c r="B4024" t="s">
        <v>1572</v>
      </c>
      <c r="D4024" t="s">
        <v>831</v>
      </c>
      <c r="E4024" t="s">
        <v>2254</v>
      </c>
      <c r="G4024" s="48" t="s">
        <v>9441</v>
      </c>
      <c r="M4024" t="s">
        <v>9338</v>
      </c>
    </row>
    <row r="4025" spans="1:13" x14ac:dyDescent="0.3">
      <c r="A4025" s="10">
        <v>155</v>
      </c>
      <c r="B4025" t="s">
        <v>1572</v>
      </c>
      <c r="D4025" t="s">
        <v>831</v>
      </c>
      <c r="E4025" t="s">
        <v>2254</v>
      </c>
      <c r="G4025" s="48" t="s">
        <v>9442</v>
      </c>
      <c r="M4025" t="s">
        <v>9338</v>
      </c>
    </row>
    <row r="4026" spans="1:13" x14ac:dyDescent="0.3">
      <c r="A4026" s="10">
        <v>155</v>
      </c>
      <c r="B4026" t="s">
        <v>1572</v>
      </c>
      <c r="D4026" t="s">
        <v>831</v>
      </c>
      <c r="E4026" t="s">
        <v>2254</v>
      </c>
      <c r="G4026" s="48" t="s">
        <v>9443</v>
      </c>
      <c r="M4026" t="s">
        <v>9338</v>
      </c>
    </row>
    <row r="4027" spans="1:13" x14ac:dyDescent="0.3">
      <c r="A4027" s="10">
        <v>155</v>
      </c>
      <c r="B4027" t="s">
        <v>1572</v>
      </c>
      <c r="D4027" t="s">
        <v>831</v>
      </c>
      <c r="E4027" t="s">
        <v>2254</v>
      </c>
      <c r="G4027" s="48" t="s">
        <v>9444</v>
      </c>
      <c r="M4027" t="s">
        <v>9338</v>
      </c>
    </row>
    <row r="4028" spans="1:13" x14ac:dyDescent="0.3">
      <c r="A4028" s="10">
        <v>155</v>
      </c>
      <c r="B4028" t="s">
        <v>1308</v>
      </c>
      <c r="D4028" t="s">
        <v>831</v>
      </c>
      <c r="E4028" t="s">
        <v>2254</v>
      </c>
      <c r="G4028" s="48" t="s">
        <v>9445</v>
      </c>
      <c r="M4028" t="s">
        <v>9338</v>
      </c>
    </row>
    <row r="4029" spans="1:13" x14ac:dyDescent="0.3">
      <c r="A4029" s="10">
        <v>155</v>
      </c>
      <c r="B4029" t="s">
        <v>1308</v>
      </c>
      <c r="D4029" t="s">
        <v>831</v>
      </c>
      <c r="E4029" t="s">
        <v>2254</v>
      </c>
      <c r="G4029" s="48" t="s">
        <v>9446</v>
      </c>
      <c r="M4029" t="s">
        <v>9338</v>
      </c>
    </row>
    <row r="4030" spans="1:13" x14ac:dyDescent="0.3">
      <c r="A4030" s="10">
        <v>155</v>
      </c>
      <c r="B4030" t="s">
        <v>1308</v>
      </c>
      <c r="D4030" t="s">
        <v>831</v>
      </c>
      <c r="E4030" t="s">
        <v>2254</v>
      </c>
      <c r="G4030" s="48" t="s">
        <v>9447</v>
      </c>
      <c r="M4030" t="s">
        <v>9338</v>
      </c>
    </row>
    <row r="4031" spans="1:13" x14ac:dyDescent="0.3">
      <c r="A4031" s="10">
        <v>155</v>
      </c>
      <c r="B4031" t="s">
        <v>3416</v>
      </c>
      <c r="D4031" t="s">
        <v>831</v>
      </c>
      <c r="E4031" t="s">
        <v>2254</v>
      </c>
      <c r="G4031" s="48" t="s">
        <v>9448</v>
      </c>
      <c r="M4031" t="s">
        <v>9338</v>
      </c>
    </row>
    <row r="4032" spans="1:13" x14ac:dyDescent="0.3">
      <c r="A4032" s="10">
        <v>155</v>
      </c>
      <c r="B4032" t="s">
        <v>3416</v>
      </c>
      <c r="D4032" t="s">
        <v>831</v>
      </c>
      <c r="E4032" t="s">
        <v>2254</v>
      </c>
      <c r="G4032" s="48" t="s">
        <v>9449</v>
      </c>
      <c r="M4032" t="s">
        <v>9338</v>
      </c>
    </row>
    <row r="4033" spans="1:92" x14ac:dyDescent="0.3">
      <c r="A4033" s="10">
        <v>155</v>
      </c>
      <c r="B4033" t="s">
        <v>868</v>
      </c>
      <c r="D4033" t="s">
        <v>831</v>
      </c>
      <c r="E4033" t="s">
        <v>2254</v>
      </c>
      <c r="G4033" s="48" t="s">
        <v>9450</v>
      </c>
      <c r="M4033" t="s">
        <v>9338</v>
      </c>
    </row>
    <row r="4034" spans="1:92" x14ac:dyDescent="0.3">
      <c r="A4034" s="10">
        <v>155</v>
      </c>
      <c r="B4034" t="s">
        <v>868</v>
      </c>
      <c r="D4034" t="s">
        <v>831</v>
      </c>
      <c r="E4034" t="s">
        <v>2254</v>
      </c>
      <c r="G4034" s="48" t="s">
        <v>9451</v>
      </c>
      <c r="M4034" t="s">
        <v>9338</v>
      </c>
    </row>
    <row r="4035" spans="1:92" x14ac:dyDescent="0.3">
      <c r="A4035" s="10">
        <v>155</v>
      </c>
      <c r="B4035" t="s">
        <v>868</v>
      </c>
      <c r="D4035" t="s">
        <v>831</v>
      </c>
      <c r="E4035" t="s">
        <v>2254</v>
      </c>
      <c r="G4035" s="48" t="s">
        <v>9452</v>
      </c>
      <c r="M4035" t="s">
        <v>9338</v>
      </c>
    </row>
    <row r="4036" spans="1:92" x14ac:dyDescent="0.3">
      <c r="A4036" s="10">
        <v>155</v>
      </c>
      <c r="B4036" t="s">
        <v>921</v>
      </c>
      <c r="D4036" t="s">
        <v>831</v>
      </c>
      <c r="E4036" t="s">
        <v>2254</v>
      </c>
      <c r="G4036" s="48" t="s">
        <v>9453</v>
      </c>
      <c r="M4036" t="s">
        <v>9338</v>
      </c>
    </row>
    <row r="4037" spans="1:92" x14ac:dyDescent="0.3">
      <c r="A4037" s="10">
        <v>155</v>
      </c>
      <c r="B4037" t="s">
        <v>921</v>
      </c>
      <c r="D4037" t="s">
        <v>831</v>
      </c>
      <c r="E4037" t="s">
        <v>2254</v>
      </c>
      <c r="G4037" s="48" t="s">
        <v>9454</v>
      </c>
      <c r="M4037" t="s">
        <v>9338</v>
      </c>
    </row>
    <row r="4038" spans="1:92" x14ac:dyDescent="0.3">
      <c r="A4038" s="7">
        <v>91</v>
      </c>
      <c r="B4038" s="6" t="s">
        <v>2208</v>
      </c>
      <c r="C4038" s="6"/>
      <c r="E4038" s="6" t="s">
        <v>595</v>
      </c>
      <c r="G4038" t="s">
        <v>9455</v>
      </c>
      <c r="H4038" t="s">
        <v>9456</v>
      </c>
      <c r="K4038" s="7">
        <v>74.078999999999994</v>
      </c>
      <c r="L4038" s="7" t="s">
        <v>834</v>
      </c>
      <c r="M4038" s="7" t="s">
        <v>627</v>
      </c>
      <c r="N4038" s="4"/>
      <c r="O4038" s="4"/>
      <c r="P4038" s="4"/>
      <c r="Q4038" s="4"/>
      <c r="R4038" s="4"/>
      <c r="S4038" s="4"/>
      <c r="T4038" s="4"/>
      <c r="U4038" s="4"/>
      <c r="V4038" s="4"/>
      <c r="W4038" s="4"/>
      <c r="X4038" s="7"/>
      <c r="Y4038" s="4"/>
      <c r="Z4038" s="4"/>
      <c r="AA4038" s="4"/>
      <c r="AB4038" s="4"/>
      <c r="AC4038" s="4"/>
      <c r="AD4038" s="4"/>
      <c r="AE4038" s="4"/>
      <c r="AF4038" s="4"/>
      <c r="AG4038" s="4"/>
      <c r="AH4038" s="4"/>
      <c r="AI4038" s="4"/>
      <c r="AJ4038" s="4"/>
      <c r="AK4038" s="4"/>
      <c r="AL4038" s="4"/>
      <c r="AM4038" s="4"/>
      <c r="AN4038" s="4"/>
      <c r="AO4038" s="4"/>
      <c r="AP4038" s="4"/>
      <c r="AQ4038" s="4"/>
      <c r="AR4038" s="4"/>
      <c r="AS4038" s="4"/>
      <c r="AT4038" s="4"/>
      <c r="AU4038" s="4"/>
      <c r="AV4038" s="4"/>
      <c r="AW4038" s="4"/>
      <c r="AX4038" s="4"/>
      <c r="AY4038" s="4"/>
      <c r="AZ4038" s="4"/>
      <c r="BA4038" s="4"/>
      <c r="BB4038" s="4"/>
      <c r="BC4038" s="4"/>
      <c r="BD4038" s="4"/>
      <c r="BE4038" s="4"/>
      <c r="BF4038" s="4"/>
      <c r="BG4038" s="4"/>
      <c r="BH4038" s="4"/>
      <c r="BI4038" s="4"/>
      <c r="BJ4038" s="4"/>
      <c r="BK4038" s="4"/>
      <c r="BL4038" s="4"/>
      <c r="BM4038" s="4"/>
      <c r="BN4038" s="4"/>
      <c r="BO4038" s="4"/>
      <c r="BP4038" s="4"/>
      <c r="BQ4038" s="4"/>
      <c r="BR4038" s="4"/>
      <c r="BS4038" s="4"/>
      <c r="BT4038" s="4"/>
      <c r="BU4038" s="4"/>
      <c r="BV4038" s="4"/>
      <c r="BW4038" s="4"/>
      <c r="BY4038" s="7"/>
      <c r="BZ4038" s="4"/>
      <c r="CA4038" s="4"/>
      <c r="CB4038" s="4"/>
      <c r="CF4038" s="7"/>
      <c r="CG4038" s="14"/>
      <c r="CH4038" s="7"/>
      <c r="CI4038" s="14"/>
      <c r="CJ4038" s="7"/>
      <c r="CK4038" s="14"/>
      <c r="CL4038" s="7"/>
      <c r="CM4038" s="14"/>
      <c r="CN4038" s="7">
        <v>63</v>
      </c>
    </row>
    <row r="4039" spans="1:92" x14ac:dyDescent="0.3">
      <c r="A4039" s="7">
        <v>91</v>
      </c>
      <c r="B4039" s="6" t="s">
        <v>2208</v>
      </c>
      <c r="C4039" s="6"/>
      <c r="E4039" s="6" t="s">
        <v>595</v>
      </c>
      <c r="G4039" t="s">
        <v>9457</v>
      </c>
      <c r="H4039" t="s">
        <v>9456</v>
      </c>
      <c r="K4039" s="7">
        <v>55.582999999999998</v>
      </c>
      <c r="L4039" s="7" t="s">
        <v>834</v>
      </c>
      <c r="M4039" s="7" t="s">
        <v>627</v>
      </c>
      <c r="N4039" s="4"/>
      <c r="O4039" s="4"/>
      <c r="P4039" s="4"/>
      <c r="Q4039" s="4"/>
      <c r="R4039" s="4"/>
      <c r="S4039" s="4"/>
      <c r="T4039" s="4"/>
      <c r="U4039" s="4"/>
      <c r="V4039" s="4"/>
      <c r="W4039" s="4"/>
      <c r="X4039" s="7"/>
      <c r="Y4039" s="4"/>
      <c r="Z4039" s="4"/>
      <c r="AA4039" s="4"/>
      <c r="AB4039" s="4"/>
      <c r="AC4039" s="4"/>
      <c r="AD4039" s="4"/>
      <c r="AE4039" s="4"/>
      <c r="AF4039" s="4"/>
      <c r="AG4039" s="4"/>
      <c r="AH4039" s="4"/>
      <c r="AI4039" s="4"/>
      <c r="AJ4039" s="4"/>
      <c r="AK4039" s="4"/>
      <c r="AL4039" s="4"/>
      <c r="AM4039" s="4"/>
      <c r="AN4039" s="4"/>
      <c r="AO4039" s="4"/>
      <c r="AP4039" s="4"/>
      <c r="AQ4039" s="4"/>
      <c r="AR4039" s="4"/>
      <c r="AS4039" s="4"/>
      <c r="AT4039" s="4"/>
      <c r="AU4039" s="4"/>
      <c r="AV4039" s="4"/>
      <c r="AW4039" s="4"/>
      <c r="AX4039" s="4"/>
      <c r="AY4039" s="4"/>
      <c r="AZ4039" s="4"/>
      <c r="BA4039" s="4"/>
      <c r="BB4039" s="4"/>
      <c r="BC4039" s="4"/>
      <c r="BD4039" s="4"/>
      <c r="BE4039" s="4"/>
      <c r="BF4039" s="4"/>
      <c r="BG4039" s="4"/>
      <c r="BH4039" s="4"/>
      <c r="BI4039" s="4"/>
      <c r="BJ4039" s="4"/>
      <c r="BK4039" s="4"/>
      <c r="BL4039" s="4"/>
      <c r="BM4039" s="4"/>
      <c r="BN4039" s="4"/>
      <c r="BO4039" s="4"/>
      <c r="BP4039" s="4"/>
      <c r="BQ4039" s="4"/>
      <c r="BR4039" s="4"/>
      <c r="BS4039" s="4"/>
      <c r="BT4039" s="4"/>
      <c r="BU4039" s="4"/>
      <c r="BV4039" s="4"/>
      <c r="BW4039" s="4"/>
      <c r="BY4039" s="7"/>
      <c r="BZ4039" s="4"/>
      <c r="CA4039" s="4"/>
      <c r="CB4039" s="4"/>
      <c r="CF4039" s="7"/>
      <c r="CG4039" s="14"/>
      <c r="CH4039" s="7"/>
      <c r="CI4039" s="14"/>
      <c r="CJ4039" s="7"/>
      <c r="CK4039" s="14"/>
      <c r="CL4039" s="7"/>
      <c r="CM4039" s="14"/>
      <c r="CN4039" s="7">
        <v>63</v>
      </c>
    </row>
    <row r="4040" spans="1:92" x14ac:dyDescent="0.3">
      <c r="A4040" s="7">
        <v>91</v>
      </c>
      <c r="B4040" s="6" t="s">
        <v>852</v>
      </c>
      <c r="C4040" s="6"/>
      <c r="E4040" s="6" t="s">
        <v>595</v>
      </c>
      <c r="G4040" t="s">
        <v>9458</v>
      </c>
      <c r="H4040" t="s">
        <v>9456</v>
      </c>
      <c r="K4040" s="7">
        <v>38.799999999999997</v>
      </c>
      <c r="L4040" s="7" t="s">
        <v>834</v>
      </c>
      <c r="M4040" s="7" t="s">
        <v>627</v>
      </c>
      <c r="N4040" s="4"/>
      <c r="O4040" s="4"/>
      <c r="P4040" s="4"/>
      <c r="Q4040" s="4"/>
      <c r="R4040" s="4"/>
      <c r="S4040" s="4"/>
      <c r="T4040" s="4"/>
      <c r="U4040" s="4"/>
      <c r="V4040" s="4"/>
      <c r="W4040" s="4"/>
      <c r="X4040" s="7"/>
      <c r="Y4040" s="4"/>
      <c r="Z4040" s="4"/>
      <c r="AA4040" s="4"/>
      <c r="AB4040" s="4"/>
      <c r="AC4040" s="4"/>
      <c r="AD4040" s="4"/>
      <c r="AE4040" s="4"/>
      <c r="AF4040" s="4"/>
      <c r="AG4040" s="4"/>
      <c r="AH4040" s="4"/>
      <c r="AI4040" s="4"/>
      <c r="AJ4040" s="4"/>
      <c r="AK4040" s="4"/>
      <c r="AL4040" s="4"/>
      <c r="AM4040" s="4"/>
      <c r="AN4040" s="4"/>
      <c r="AO4040" s="4"/>
      <c r="AP4040" s="4"/>
      <c r="AQ4040" s="4"/>
      <c r="AR4040" s="4"/>
      <c r="AS4040" s="4"/>
      <c r="AT4040" s="4"/>
      <c r="AU4040" s="4"/>
      <c r="AV4040" s="4"/>
      <c r="AW4040" s="4"/>
      <c r="AX4040" s="4"/>
      <c r="AY4040" s="4"/>
      <c r="AZ4040" s="4"/>
      <c r="BA4040" s="4"/>
      <c r="BB4040" s="4"/>
      <c r="BC4040" s="4"/>
      <c r="BD4040" s="4"/>
      <c r="BE4040" s="4"/>
      <c r="BF4040" s="4"/>
      <c r="BG4040" s="4"/>
      <c r="BH4040" s="4"/>
      <c r="BI4040" s="4"/>
      <c r="BJ4040" s="4"/>
      <c r="BK4040" s="4"/>
      <c r="BL4040" s="4"/>
      <c r="BM4040" s="4"/>
      <c r="BN4040" s="4"/>
      <c r="BO4040" s="4"/>
      <c r="BP4040" s="4"/>
      <c r="BQ4040" s="4"/>
      <c r="BR4040" s="4"/>
      <c r="BS4040" s="4"/>
      <c r="BT4040" s="4"/>
      <c r="BU4040" s="4"/>
      <c r="BV4040" s="4"/>
      <c r="BW4040" s="4"/>
      <c r="BY4040" s="7"/>
      <c r="BZ4040" s="4"/>
      <c r="CA4040" s="4"/>
      <c r="CB4040" s="4"/>
      <c r="CF4040" s="7"/>
      <c r="CG4040" s="14"/>
      <c r="CH4040" s="7"/>
      <c r="CI4040" s="14"/>
      <c r="CJ4040" s="7"/>
      <c r="CK4040" s="14"/>
      <c r="CL4040" s="7"/>
      <c r="CM4040" s="14"/>
      <c r="CN4040" s="7">
        <v>63</v>
      </c>
    </row>
    <row r="4041" spans="1:92" x14ac:dyDescent="0.3">
      <c r="A4041" s="7">
        <v>91</v>
      </c>
      <c r="B4041" s="6" t="s">
        <v>5989</v>
      </c>
      <c r="C4041" s="6"/>
      <c r="E4041" s="6" t="s">
        <v>595</v>
      </c>
      <c r="G4041" t="s">
        <v>9459</v>
      </c>
      <c r="H4041" t="s">
        <v>9456</v>
      </c>
      <c r="K4041" s="7">
        <v>37</v>
      </c>
      <c r="L4041" s="7" t="s">
        <v>834</v>
      </c>
      <c r="M4041" s="7" t="s">
        <v>627</v>
      </c>
      <c r="N4041" s="4"/>
      <c r="O4041" s="4"/>
      <c r="P4041" s="4"/>
      <c r="Q4041" s="4"/>
      <c r="R4041" s="4"/>
      <c r="S4041" s="4"/>
      <c r="T4041" s="4"/>
      <c r="U4041" s="4"/>
      <c r="V4041" s="4"/>
      <c r="W4041" s="4"/>
      <c r="X4041" s="7"/>
      <c r="Y4041" s="4"/>
      <c r="Z4041" s="4"/>
      <c r="AA4041" s="4"/>
      <c r="AB4041" s="4"/>
      <c r="AC4041" s="4"/>
      <c r="AD4041" s="4"/>
      <c r="AE4041" s="4"/>
      <c r="AF4041" s="4"/>
      <c r="AG4041" s="4"/>
      <c r="AH4041" s="4"/>
      <c r="AI4041" s="4"/>
      <c r="AJ4041" s="4"/>
      <c r="AK4041" s="4"/>
      <c r="AL4041" s="4"/>
      <c r="AM4041" s="4"/>
      <c r="AN4041" s="4"/>
      <c r="AO4041" s="4"/>
      <c r="AP4041" s="4"/>
      <c r="AQ4041" s="4"/>
      <c r="AR4041" s="4"/>
      <c r="AS4041" s="4"/>
      <c r="AT4041" s="4"/>
      <c r="AU4041" s="4"/>
      <c r="AV4041" s="4"/>
      <c r="AW4041" s="4"/>
      <c r="AX4041" s="4"/>
      <c r="AY4041" s="4"/>
      <c r="AZ4041" s="4"/>
      <c r="BA4041" s="4"/>
      <c r="BB4041" s="4"/>
      <c r="BC4041" s="4"/>
      <c r="BD4041" s="4"/>
      <c r="BE4041" s="4"/>
      <c r="BF4041" s="4"/>
      <c r="BG4041" s="4"/>
      <c r="BH4041" s="4"/>
      <c r="BI4041" s="4"/>
      <c r="BJ4041" s="4"/>
      <c r="BK4041" s="4"/>
      <c r="BL4041" s="4"/>
      <c r="BM4041" s="4"/>
      <c r="BN4041" s="4"/>
      <c r="BO4041" s="4"/>
      <c r="BP4041" s="4"/>
      <c r="BQ4041" s="4"/>
      <c r="BR4041" s="4"/>
      <c r="BS4041" s="4"/>
      <c r="BT4041" s="4"/>
      <c r="BU4041" s="4"/>
      <c r="BV4041" s="4"/>
      <c r="BW4041" s="4"/>
      <c r="BY4041" s="7"/>
      <c r="BZ4041" s="4"/>
      <c r="CA4041" s="4"/>
      <c r="CB4041" s="4"/>
      <c r="CF4041" s="7"/>
      <c r="CG4041" s="14"/>
      <c r="CH4041" s="7"/>
      <c r="CI4041" s="14"/>
      <c r="CJ4041" s="7"/>
      <c r="CK4041" s="14"/>
      <c r="CL4041" s="7"/>
      <c r="CM4041" s="14"/>
      <c r="CN4041" s="7">
        <v>63</v>
      </c>
    </row>
    <row r="4042" spans="1:92" x14ac:dyDescent="0.3">
      <c r="A4042" s="7">
        <v>91</v>
      </c>
      <c r="B4042" s="6" t="s">
        <v>1076</v>
      </c>
      <c r="C4042" s="6"/>
      <c r="E4042" s="6" t="s">
        <v>595</v>
      </c>
      <c r="G4042" t="s">
        <v>9460</v>
      </c>
      <c r="H4042" t="s">
        <v>9456</v>
      </c>
      <c r="K4042" s="7">
        <v>0.4</v>
      </c>
      <c r="L4042" s="7" t="s">
        <v>834</v>
      </c>
      <c r="M4042" s="7" t="s">
        <v>627</v>
      </c>
      <c r="N4042" s="4"/>
      <c r="O4042" s="4"/>
      <c r="P4042" s="4"/>
      <c r="Q4042" s="4"/>
      <c r="R4042" s="4"/>
      <c r="S4042" s="4"/>
      <c r="T4042" s="4"/>
      <c r="U4042" s="4"/>
      <c r="V4042" s="4"/>
      <c r="W4042" s="4"/>
      <c r="X4042" s="7"/>
      <c r="Y4042" s="4"/>
      <c r="Z4042" s="4"/>
      <c r="AA4042" s="4"/>
      <c r="AB4042" s="4"/>
      <c r="AC4042" s="4"/>
      <c r="AD4042" s="4"/>
      <c r="AE4042" s="4"/>
      <c r="AF4042" s="4"/>
      <c r="AG4042" s="4"/>
      <c r="AH4042" s="4"/>
      <c r="AI4042" s="4"/>
      <c r="AJ4042" s="4"/>
      <c r="AK4042" s="4"/>
      <c r="AL4042" s="4"/>
      <c r="AM4042" s="4"/>
      <c r="AN4042" s="4"/>
      <c r="AO4042" s="4"/>
      <c r="AP4042" s="4"/>
      <c r="AQ4042" s="4"/>
      <c r="AR4042" s="4"/>
      <c r="AS4042" s="4"/>
      <c r="AT4042" s="4"/>
      <c r="AU4042" s="4"/>
      <c r="AV4042" s="4"/>
      <c r="AW4042" s="4"/>
      <c r="AX4042" s="4"/>
      <c r="AY4042" s="4"/>
      <c r="AZ4042" s="4"/>
      <c r="BA4042" s="4"/>
      <c r="BB4042" s="4"/>
      <c r="BC4042" s="4"/>
      <c r="BD4042" s="4"/>
      <c r="BE4042" s="4"/>
      <c r="BF4042" s="4"/>
      <c r="BG4042" s="4"/>
      <c r="BH4042" s="4"/>
      <c r="BI4042" s="4"/>
      <c r="BJ4042" s="4"/>
      <c r="BK4042" s="4"/>
      <c r="BL4042" s="4"/>
      <c r="BM4042" s="4"/>
      <c r="BN4042" s="4"/>
      <c r="BO4042" s="4"/>
      <c r="BP4042" s="4"/>
      <c r="BQ4042" s="4"/>
      <c r="BR4042" s="4"/>
      <c r="BS4042" s="4"/>
      <c r="BT4042" s="4"/>
      <c r="BU4042" s="4"/>
      <c r="BV4042" s="4"/>
      <c r="BW4042" s="4"/>
      <c r="BY4042" s="7"/>
      <c r="BZ4042" s="4"/>
      <c r="CA4042" s="4"/>
      <c r="CB4042" s="4"/>
      <c r="CF4042" s="7"/>
      <c r="CG4042" s="14"/>
      <c r="CH4042" s="7"/>
      <c r="CI4042" s="14"/>
      <c r="CJ4042" s="7"/>
      <c r="CK4042" s="14"/>
      <c r="CL4042" s="7"/>
      <c r="CM4042" s="14"/>
      <c r="CN4042" s="7">
        <v>63</v>
      </c>
    </row>
    <row r="4043" spans="1:92" x14ac:dyDescent="0.3">
      <c r="A4043" s="7">
        <v>91</v>
      </c>
      <c r="B4043" s="6" t="s">
        <v>1076</v>
      </c>
      <c r="C4043" s="6"/>
      <c r="E4043" s="6" t="s">
        <v>595</v>
      </c>
      <c r="G4043" t="s">
        <v>9461</v>
      </c>
      <c r="H4043" t="s">
        <v>9456</v>
      </c>
      <c r="K4043" s="7">
        <v>9.9999999999999978E-2</v>
      </c>
      <c r="L4043" s="7" t="s">
        <v>834</v>
      </c>
      <c r="M4043" s="7" t="s">
        <v>627</v>
      </c>
      <c r="N4043" s="4"/>
      <c r="O4043" s="4"/>
      <c r="P4043" s="4"/>
      <c r="Q4043" s="4"/>
      <c r="R4043" s="4"/>
      <c r="S4043" s="4"/>
      <c r="T4043" s="4"/>
      <c r="U4043" s="4"/>
      <c r="V4043" s="4"/>
      <c r="W4043" s="4"/>
      <c r="X4043" s="7"/>
      <c r="Y4043" s="4"/>
      <c r="Z4043" s="4"/>
      <c r="AA4043" s="4"/>
      <c r="AB4043" s="4"/>
      <c r="AC4043" s="4"/>
      <c r="AD4043" s="4"/>
      <c r="AE4043" s="4"/>
      <c r="AF4043" s="4"/>
      <c r="AG4043" s="4"/>
      <c r="AH4043" s="4"/>
      <c r="AI4043" s="4"/>
      <c r="AJ4043" s="4"/>
      <c r="AK4043" s="4"/>
      <c r="AL4043" s="4"/>
      <c r="AM4043" s="4"/>
      <c r="AN4043" s="4"/>
      <c r="AO4043" s="4"/>
      <c r="AP4043" s="4"/>
      <c r="AQ4043" s="4"/>
      <c r="AR4043" s="4"/>
      <c r="AS4043" s="4"/>
      <c r="AT4043" s="4"/>
      <c r="AU4043" s="4"/>
      <c r="AV4043" s="4"/>
      <c r="AW4043" s="4"/>
      <c r="AX4043" s="4"/>
      <c r="AY4043" s="4"/>
      <c r="AZ4043" s="4"/>
      <c r="BA4043" s="4"/>
      <c r="BB4043" s="4"/>
      <c r="BC4043" s="4"/>
      <c r="BD4043" s="4"/>
      <c r="BE4043" s="4"/>
      <c r="BF4043" s="4"/>
      <c r="BG4043" s="4"/>
      <c r="BH4043" s="4"/>
      <c r="BI4043" s="4"/>
      <c r="BJ4043" s="4"/>
      <c r="BK4043" s="4"/>
      <c r="BL4043" s="4"/>
      <c r="BM4043" s="4"/>
      <c r="BN4043" s="4"/>
      <c r="BO4043" s="4"/>
      <c r="BP4043" s="4"/>
      <c r="BQ4043" s="4"/>
      <c r="BR4043" s="4"/>
      <c r="BS4043" s="4"/>
      <c r="BT4043" s="4"/>
      <c r="BU4043" s="4"/>
      <c r="BV4043" s="4"/>
      <c r="BW4043" s="4"/>
      <c r="BY4043" s="7"/>
      <c r="BZ4043" s="4"/>
      <c r="CA4043" s="4"/>
      <c r="CB4043" s="4"/>
      <c r="CF4043" s="7"/>
      <c r="CG4043" s="14"/>
      <c r="CH4043" s="7"/>
      <c r="CI4043" s="14"/>
      <c r="CJ4043" s="7"/>
      <c r="CK4043" s="14"/>
      <c r="CL4043" s="7"/>
      <c r="CM4043" s="14"/>
      <c r="CN4043" s="7">
        <v>63</v>
      </c>
    </row>
    <row r="4044" spans="1:92" x14ac:dyDescent="0.3">
      <c r="A4044" s="10">
        <v>102</v>
      </c>
      <c r="B4044" s="6" t="s">
        <v>895</v>
      </c>
      <c r="C4044" s="6"/>
      <c r="D4044" t="s">
        <v>831</v>
      </c>
      <c r="E4044" s="6" t="s">
        <v>595</v>
      </c>
      <c r="G4044" t="s">
        <v>9462</v>
      </c>
      <c r="H4044" s="6" t="s">
        <v>880</v>
      </c>
      <c r="I4044" s="6"/>
      <c r="J4044" s="6"/>
      <c r="K4044" s="7">
        <v>247.2</v>
      </c>
      <c r="L4044" s="7" t="s">
        <v>834</v>
      </c>
      <c r="M4044" s="7" t="s">
        <v>780</v>
      </c>
      <c r="N4044" s="7"/>
      <c r="O4044" s="4"/>
      <c r="P4044" s="4"/>
      <c r="Q4044" s="4"/>
      <c r="R4044" s="4"/>
      <c r="S4044" s="4"/>
      <c r="T4044" s="4"/>
      <c r="U4044" s="4"/>
      <c r="V4044" s="4"/>
      <c r="W4044" s="4"/>
      <c r="X4044" s="7"/>
      <c r="Y4044" s="4"/>
      <c r="Z4044" s="4"/>
      <c r="AA4044" s="4"/>
      <c r="AB4044" s="4"/>
      <c r="AC4044" s="4"/>
      <c r="AD4044" s="4"/>
      <c r="AE4044" s="4"/>
      <c r="AF4044" s="4"/>
      <c r="AG4044" s="4"/>
      <c r="AH4044" s="7"/>
      <c r="AI4044" s="7"/>
      <c r="AJ4044" s="4"/>
      <c r="AK4044" s="4"/>
      <c r="AL4044" s="4"/>
      <c r="AM4044" s="4"/>
      <c r="AN4044" s="4"/>
      <c r="AO4044" s="4"/>
      <c r="AP4044" s="4"/>
      <c r="AQ4044" s="4"/>
      <c r="AR4044" s="4"/>
      <c r="AS4044" s="4"/>
      <c r="AT4044" s="4"/>
      <c r="AU4044" s="4"/>
      <c r="AV4044" s="4"/>
      <c r="AW4044" s="4"/>
      <c r="AX4044" s="4"/>
      <c r="AY4044" s="4"/>
      <c r="AZ4044" s="4"/>
      <c r="BA4044" s="4"/>
      <c r="BB4044" s="4"/>
      <c r="BC4044" s="4"/>
      <c r="BD4044" s="4"/>
      <c r="BE4044" s="4"/>
      <c r="BF4044" s="4"/>
      <c r="BG4044" s="4"/>
      <c r="BH4044" s="4"/>
      <c r="BI4044" s="4"/>
      <c r="BJ4044" s="4"/>
      <c r="BK4044" s="4"/>
      <c r="BL4044" s="4"/>
      <c r="BM4044" s="4"/>
      <c r="BN4044" s="4"/>
      <c r="BO4044" s="4"/>
      <c r="BP4044" s="4"/>
      <c r="BQ4044" s="4"/>
      <c r="BR4044" s="4"/>
      <c r="BS4044" s="4"/>
      <c r="BT4044" s="4"/>
      <c r="BU4044" s="4"/>
      <c r="BV4044" s="4"/>
      <c r="BW4044" s="4"/>
      <c r="BY4044" s="7"/>
      <c r="BZ4044" s="4">
        <v>1000000</v>
      </c>
      <c r="CA4044" s="4"/>
      <c r="CB4044" s="4"/>
      <c r="CC4044" t="s">
        <v>9463</v>
      </c>
      <c r="CF4044" s="7"/>
      <c r="CG4044" s="14"/>
      <c r="CH4044" s="7"/>
      <c r="CI4044" s="14"/>
      <c r="CJ4044" s="7"/>
      <c r="CK4044" s="14"/>
      <c r="CL4044" s="7"/>
      <c r="CM4044" s="14"/>
      <c r="CN4044" s="7">
        <v>63</v>
      </c>
    </row>
    <row r="4045" spans="1:92" x14ac:dyDescent="0.3">
      <c r="A4045" s="10">
        <v>151</v>
      </c>
      <c r="B4045" s="36" t="s">
        <v>2259</v>
      </c>
      <c r="E4045" t="s">
        <v>953</v>
      </c>
      <c r="G4045" s="36" t="s">
        <v>9464</v>
      </c>
      <c r="J4045" s="6" t="s">
        <v>9</v>
      </c>
      <c r="K4045" s="7">
        <v>1500</v>
      </c>
      <c r="L4045" s="7" t="s">
        <v>834</v>
      </c>
      <c r="M4045" s="7" t="s">
        <v>603</v>
      </c>
      <c r="N4045" s="4"/>
      <c r="O4045" s="4"/>
      <c r="P4045" s="4"/>
      <c r="Q4045" s="4"/>
      <c r="R4045" s="4"/>
      <c r="S4045" s="4"/>
      <c r="T4045" s="4"/>
      <c r="U4045" s="4"/>
      <c r="V4045" s="4"/>
      <c r="W4045" s="4"/>
      <c r="X4045" s="4"/>
      <c r="Y4045" s="4"/>
      <c r="Z4045" s="4"/>
      <c r="AA4045" s="4"/>
      <c r="AB4045" s="4"/>
      <c r="AC4045" s="4"/>
      <c r="AD4045" s="4"/>
      <c r="AE4045" s="4"/>
      <c r="AF4045" s="4"/>
      <c r="AG4045" s="4"/>
      <c r="AH4045" s="4"/>
      <c r="AI4045" s="4"/>
      <c r="AJ4045" s="4"/>
      <c r="AK4045" s="4"/>
      <c r="AL4045" s="4"/>
      <c r="AM4045" s="4"/>
      <c r="AN4045" s="4"/>
      <c r="AO4045" s="4"/>
      <c r="AP4045" s="4"/>
      <c r="AQ4045" s="4"/>
      <c r="AR4045" s="4"/>
      <c r="AS4045" s="4"/>
      <c r="AT4045" s="4"/>
      <c r="AU4045" s="4"/>
      <c r="AV4045" s="4"/>
      <c r="AW4045" s="4"/>
      <c r="AX4045" s="4"/>
      <c r="AY4045" s="4"/>
      <c r="AZ4045" s="4"/>
      <c r="BA4045" s="4"/>
      <c r="BB4045" s="4"/>
      <c r="BC4045" s="4"/>
      <c r="BD4045" s="4"/>
      <c r="BE4045" s="4"/>
      <c r="BF4045" s="4"/>
      <c r="BG4045" s="4"/>
      <c r="BH4045" s="4"/>
      <c r="BI4045" s="4"/>
      <c r="BJ4045" s="4"/>
      <c r="BK4045" s="4"/>
      <c r="BL4045" s="4"/>
      <c r="BM4045" s="4"/>
      <c r="BN4045" s="4"/>
      <c r="BO4045" s="4"/>
      <c r="BP4045" s="4"/>
      <c r="BQ4045" s="4"/>
      <c r="BR4045" s="4"/>
      <c r="BS4045" s="4"/>
      <c r="BT4045" s="4"/>
      <c r="BU4045" s="4"/>
      <c r="BV4045" s="4"/>
      <c r="BW4045" s="4"/>
      <c r="BZ4045" s="7"/>
      <c r="CF4045" s="7"/>
      <c r="CG4045" s="14"/>
      <c r="CH4045" s="7"/>
      <c r="CI4045" s="14"/>
      <c r="CJ4045" s="7"/>
      <c r="CK4045" s="14"/>
      <c r="CL4045" s="7"/>
      <c r="CM4045" s="14"/>
      <c r="CN4045" s="7">
        <v>63</v>
      </c>
    </row>
    <row r="4046" spans="1:92" x14ac:dyDescent="0.3">
      <c r="A4046" s="10" t="s">
        <v>9465</v>
      </c>
      <c r="B4046" s="36" t="s">
        <v>900</v>
      </c>
      <c r="E4046" s="6" t="s">
        <v>595</v>
      </c>
      <c r="G4046" s="36" t="s">
        <v>9466</v>
      </c>
      <c r="J4046" t="s">
        <v>9</v>
      </c>
      <c r="K4046" s="7">
        <v>1.49</v>
      </c>
      <c r="L4046" s="7" t="s">
        <v>834</v>
      </c>
      <c r="M4046" s="7" t="s">
        <v>684</v>
      </c>
      <c r="N4046" s="4"/>
      <c r="O4046" s="4"/>
      <c r="P4046" s="4"/>
      <c r="Q4046" s="4"/>
      <c r="R4046" s="4"/>
      <c r="S4046" s="4"/>
      <c r="T4046" s="4"/>
      <c r="U4046" s="4"/>
      <c r="V4046" s="4"/>
      <c r="W4046" s="4"/>
      <c r="X4046" s="4"/>
      <c r="Y4046" s="4"/>
      <c r="Z4046" s="4"/>
      <c r="AA4046" s="4"/>
      <c r="AB4046" s="4"/>
      <c r="AC4046" s="4"/>
      <c r="AD4046" s="4"/>
      <c r="AE4046" s="4"/>
      <c r="AF4046" s="4"/>
      <c r="AG4046" s="4"/>
      <c r="AH4046" s="4"/>
      <c r="AI4046" s="4"/>
      <c r="AJ4046" s="4"/>
      <c r="AK4046" s="4"/>
      <c r="AL4046" s="4"/>
      <c r="AM4046" s="4"/>
      <c r="AN4046" s="4"/>
      <c r="AO4046" s="4"/>
      <c r="AP4046" s="4"/>
      <c r="AQ4046" s="4"/>
      <c r="AR4046" s="4"/>
      <c r="AS4046" s="4"/>
      <c r="AT4046" s="4"/>
      <c r="AU4046" s="4"/>
      <c r="AV4046" s="4"/>
      <c r="AW4046" s="4"/>
      <c r="AX4046" s="4"/>
      <c r="AY4046" s="4"/>
      <c r="AZ4046" s="4"/>
      <c r="BA4046" s="4"/>
      <c r="BB4046" s="4"/>
      <c r="BC4046" s="4"/>
      <c r="BD4046" s="4"/>
      <c r="BE4046" s="4"/>
      <c r="BF4046" s="4"/>
      <c r="BG4046" s="4"/>
      <c r="BH4046" s="4"/>
      <c r="BI4046" s="4"/>
      <c r="BJ4046" s="4"/>
      <c r="BK4046" s="4"/>
      <c r="BL4046" s="4"/>
      <c r="BM4046" s="4"/>
      <c r="BN4046" s="4"/>
      <c r="BO4046" s="4"/>
      <c r="BP4046" s="4"/>
      <c r="BQ4046" s="4"/>
      <c r="BR4046" s="4"/>
      <c r="BS4046" s="4"/>
      <c r="BT4046" s="4"/>
      <c r="BU4046" s="4"/>
      <c r="BV4046" s="4"/>
      <c r="BW4046" s="4"/>
      <c r="BZ4046" s="7"/>
      <c r="CC4046" t="s">
        <v>9467</v>
      </c>
      <c r="CF4046" s="7"/>
      <c r="CG4046" s="14"/>
      <c r="CH4046" s="7"/>
      <c r="CI4046" s="14"/>
      <c r="CJ4046" s="7"/>
      <c r="CK4046" s="14"/>
      <c r="CL4046" s="7"/>
      <c r="CM4046" s="14"/>
      <c r="CN4046" s="7">
        <v>63</v>
      </c>
    </row>
    <row r="4047" spans="1:92" x14ac:dyDescent="0.3">
      <c r="A4047" s="10">
        <v>129</v>
      </c>
      <c r="B4047" t="s">
        <v>1780</v>
      </c>
      <c r="D4047" t="s">
        <v>831</v>
      </c>
      <c r="E4047" t="s">
        <v>783</v>
      </c>
      <c r="G4047" t="s">
        <v>9468</v>
      </c>
      <c r="J4047" s="6" t="s">
        <v>9</v>
      </c>
      <c r="K4047" s="4">
        <v>25.6</v>
      </c>
      <c r="L4047" s="7" t="s">
        <v>9469</v>
      </c>
      <c r="M4047" s="7" t="s">
        <v>639</v>
      </c>
      <c r="N4047" s="4"/>
      <c r="O4047" s="4"/>
      <c r="P4047" s="4"/>
      <c r="Q4047" s="4"/>
      <c r="R4047" s="4"/>
      <c r="S4047" s="4"/>
      <c r="T4047" s="4"/>
      <c r="U4047" s="4"/>
      <c r="V4047" s="4"/>
      <c r="W4047" s="4"/>
      <c r="X4047" s="4"/>
      <c r="Y4047" s="4"/>
      <c r="Z4047" s="4"/>
      <c r="AA4047" s="4"/>
      <c r="AB4047" s="4"/>
      <c r="AC4047" s="7">
        <v>0.67</v>
      </c>
      <c r="AD4047" s="4"/>
      <c r="AE4047" s="4"/>
      <c r="AF4047" s="4"/>
      <c r="AG4047" s="4"/>
      <c r="AH4047" s="4"/>
      <c r="AI4047" s="4"/>
      <c r="AJ4047" s="4"/>
      <c r="AK4047" s="4"/>
      <c r="AL4047" s="4"/>
      <c r="AM4047" s="4"/>
      <c r="AN4047" s="4"/>
      <c r="AO4047" s="4"/>
      <c r="AP4047" s="4"/>
      <c r="AQ4047" s="4">
        <v>2.1999999999999999E-5</v>
      </c>
      <c r="AR4047" s="4"/>
      <c r="AS4047" s="4"/>
      <c r="AT4047" s="4"/>
      <c r="AU4047" s="4"/>
      <c r="AV4047" s="4"/>
      <c r="AW4047" s="4">
        <v>1.9000000000000001E-5</v>
      </c>
      <c r="AX4047" s="4">
        <v>2.2000000000000001E-6</v>
      </c>
      <c r="AY4047" s="4"/>
      <c r="AZ4047" s="4"/>
      <c r="BA4047" s="4"/>
      <c r="BB4047" s="4"/>
      <c r="BC4047" s="4"/>
      <c r="BD4047" s="4"/>
      <c r="BE4047" s="4"/>
      <c r="BF4047" s="4"/>
      <c r="BG4047" s="4"/>
      <c r="BH4047" s="4"/>
      <c r="BI4047" s="4"/>
      <c r="BJ4047" s="4"/>
      <c r="BK4047" s="4"/>
      <c r="BL4047" s="4"/>
      <c r="BM4047" s="4"/>
      <c r="BN4047" s="4"/>
      <c r="BO4047" s="4"/>
      <c r="BP4047" s="4"/>
      <c r="BQ4047" s="4"/>
      <c r="BR4047" s="4"/>
      <c r="BS4047" s="4"/>
      <c r="BT4047" s="4"/>
      <c r="BU4047" s="4"/>
      <c r="BV4047" s="4"/>
      <c r="BW4047" s="4"/>
      <c r="BZ4047" s="7"/>
      <c r="CC4047" t="s">
        <v>9470</v>
      </c>
      <c r="CF4047" s="7"/>
      <c r="CG4047" s="14"/>
      <c r="CH4047" s="7"/>
      <c r="CI4047" s="14"/>
      <c r="CJ4047" s="7"/>
      <c r="CK4047" s="14"/>
      <c r="CL4047" s="7"/>
      <c r="CM4047" s="14"/>
      <c r="CN4047" s="7">
        <f>COUNTBLANK(N4047:BX4047)</f>
        <v>59</v>
      </c>
    </row>
    <row r="4048" spans="1:92" x14ac:dyDescent="0.3">
      <c r="A4048" s="10">
        <v>129</v>
      </c>
      <c r="B4048" t="s">
        <v>1780</v>
      </c>
      <c r="D4048" t="s">
        <v>831</v>
      </c>
      <c r="E4048" t="s">
        <v>782</v>
      </c>
      <c r="G4048" t="s">
        <v>9471</v>
      </c>
      <c r="J4048" s="6" t="s">
        <v>9</v>
      </c>
      <c r="K4048" s="4">
        <v>23.4</v>
      </c>
      <c r="L4048" s="7" t="s">
        <v>9469</v>
      </c>
      <c r="M4048" s="7" t="s">
        <v>639</v>
      </c>
      <c r="N4048" s="4"/>
      <c r="O4048" s="4"/>
      <c r="P4048" s="4"/>
      <c r="Q4048" s="4"/>
      <c r="R4048" s="4"/>
      <c r="S4048" s="4"/>
      <c r="T4048" s="4"/>
      <c r="U4048" s="4"/>
      <c r="V4048" s="4"/>
      <c r="W4048" s="4"/>
      <c r="X4048" s="4"/>
      <c r="Y4048" s="4"/>
      <c r="Z4048" s="4"/>
      <c r="AA4048" s="4"/>
      <c r="AB4048" s="4"/>
      <c r="AC4048" s="7">
        <v>0.67</v>
      </c>
      <c r="AD4048" s="4"/>
      <c r="AE4048" s="4"/>
      <c r="AF4048" s="4"/>
      <c r="AG4048" s="4"/>
      <c r="AH4048" s="4"/>
      <c r="AI4048" s="4"/>
      <c r="AJ4048" s="4"/>
      <c r="AK4048" s="4"/>
      <c r="AL4048" s="4"/>
      <c r="AM4048" s="4"/>
      <c r="AN4048" s="4"/>
      <c r="AO4048" s="4"/>
      <c r="AP4048" s="4"/>
      <c r="AQ4048" s="4">
        <v>1.0000000000000001E-5</v>
      </c>
      <c r="AR4048" s="4"/>
      <c r="AS4048" s="4"/>
      <c r="AT4048" s="4"/>
      <c r="AU4048" s="4"/>
      <c r="AV4048" s="4"/>
      <c r="AW4048" s="4">
        <v>1.1E-5</v>
      </c>
      <c r="AX4048" s="4">
        <v>3.7000000000000002E-6</v>
      </c>
      <c r="AY4048" s="4"/>
      <c r="AZ4048" s="4"/>
      <c r="BA4048" s="4"/>
      <c r="BB4048" s="4"/>
      <c r="BC4048" s="4"/>
      <c r="BD4048" s="4"/>
      <c r="BE4048" s="4"/>
      <c r="BF4048" s="4"/>
      <c r="BG4048" s="4"/>
      <c r="BH4048" s="4"/>
      <c r="BI4048" s="4"/>
      <c r="BJ4048" s="4"/>
      <c r="BK4048" s="4"/>
      <c r="BL4048" s="4"/>
      <c r="BM4048" s="4"/>
      <c r="BN4048" s="4"/>
      <c r="BO4048" s="4"/>
      <c r="BP4048" s="4"/>
      <c r="BQ4048" s="4"/>
      <c r="BR4048" s="4"/>
      <c r="BS4048" s="4"/>
      <c r="BT4048" s="4"/>
      <c r="BU4048" s="4"/>
      <c r="BV4048" s="4"/>
      <c r="BW4048" s="4"/>
      <c r="BZ4048" s="7"/>
      <c r="CC4048" t="s">
        <v>9470</v>
      </c>
      <c r="CF4048" s="7"/>
      <c r="CG4048" s="14"/>
      <c r="CH4048" s="7"/>
      <c r="CI4048" s="14"/>
      <c r="CJ4048" s="7"/>
      <c r="CK4048" s="14"/>
      <c r="CL4048" s="7"/>
      <c r="CM4048" s="14"/>
      <c r="CN4048" s="7">
        <f>COUNTBLANK(N4048:BX4048)</f>
        <v>59</v>
      </c>
    </row>
    <row r="4049" spans="1:92" x14ac:dyDescent="0.3">
      <c r="A4049" s="10">
        <v>129</v>
      </c>
      <c r="B4049" t="s">
        <v>1780</v>
      </c>
      <c r="D4049" t="s">
        <v>831</v>
      </c>
      <c r="E4049" t="s">
        <v>626</v>
      </c>
      <c r="G4049" t="s">
        <v>9472</v>
      </c>
      <c r="J4049" s="6" t="s">
        <v>9</v>
      </c>
      <c r="K4049" s="4">
        <v>17.399999999999999</v>
      </c>
      <c r="L4049" s="7" t="s">
        <v>9469</v>
      </c>
      <c r="M4049" s="7" t="s">
        <v>639</v>
      </c>
      <c r="N4049" s="4"/>
      <c r="O4049" s="4"/>
      <c r="P4049" s="4"/>
      <c r="Q4049" s="4"/>
      <c r="R4049" s="4"/>
      <c r="S4049" s="4"/>
      <c r="T4049" s="4"/>
      <c r="U4049" s="4"/>
      <c r="V4049" s="4"/>
      <c r="W4049" s="4"/>
      <c r="X4049" s="4"/>
      <c r="Y4049" s="4"/>
      <c r="Z4049" s="4"/>
      <c r="AA4049" s="4"/>
      <c r="AB4049" s="4"/>
      <c r="AC4049" s="7">
        <v>0.67</v>
      </c>
      <c r="AD4049" s="4"/>
      <c r="AE4049" s="4"/>
      <c r="AF4049" s="4"/>
      <c r="AG4049" s="4"/>
      <c r="AH4049" s="4"/>
      <c r="AI4049" s="4"/>
      <c r="AJ4049" s="4"/>
      <c r="AK4049" s="4"/>
      <c r="AL4049" s="4"/>
      <c r="AM4049" s="4"/>
      <c r="AN4049" s="4"/>
      <c r="AO4049" s="4"/>
      <c r="AP4049" s="4"/>
      <c r="AQ4049" s="4">
        <v>2.2000000000000001E-6</v>
      </c>
      <c r="AR4049" s="4"/>
      <c r="AS4049" s="4"/>
      <c r="AT4049" s="4"/>
      <c r="AU4049" s="4"/>
      <c r="AV4049" s="4"/>
      <c r="AW4049" s="4">
        <v>4.1999999999999998E-5</v>
      </c>
      <c r="AX4049" s="4">
        <v>6.3E-5</v>
      </c>
      <c r="AY4049" s="4"/>
      <c r="AZ4049" s="4"/>
      <c r="BA4049" s="4"/>
      <c r="BB4049" s="4"/>
      <c r="BC4049" s="4"/>
      <c r="BD4049" s="4"/>
      <c r="BE4049" s="4"/>
      <c r="BF4049" s="4"/>
      <c r="BG4049" s="4"/>
      <c r="BH4049" s="4"/>
      <c r="BI4049" s="4"/>
      <c r="BJ4049" s="4"/>
      <c r="BK4049" s="4"/>
      <c r="BL4049" s="4"/>
      <c r="BM4049" s="4"/>
      <c r="BN4049" s="4"/>
      <c r="BO4049" s="4"/>
      <c r="BP4049" s="4"/>
      <c r="BQ4049" s="4"/>
      <c r="BR4049" s="4"/>
      <c r="BS4049" s="4"/>
      <c r="BT4049" s="4"/>
      <c r="BU4049" s="4"/>
      <c r="BV4049" s="4"/>
      <c r="BW4049" s="4"/>
      <c r="BZ4049" s="7"/>
      <c r="CC4049" t="s">
        <v>9470</v>
      </c>
      <c r="CF4049" s="7"/>
      <c r="CG4049" s="14"/>
      <c r="CH4049" s="7"/>
      <c r="CI4049" s="14"/>
      <c r="CJ4049" s="7"/>
      <c r="CK4049" s="14"/>
      <c r="CL4049" s="7"/>
      <c r="CM4049" s="14"/>
      <c r="CN4049" s="7">
        <f>COUNTBLANK(N4049:BX4049)</f>
        <v>59</v>
      </c>
    </row>
    <row r="4050" spans="1:92" x14ac:dyDescent="0.3">
      <c r="A4050" s="10">
        <v>129</v>
      </c>
      <c r="B4050" t="s">
        <v>1780</v>
      </c>
      <c r="D4050" t="s">
        <v>831</v>
      </c>
      <c r="E4050" t="s">
        <v>785</v>
      </c>
      <c r="G4050" t="s">
        <v>9473</v>
      </c>
      <c r="J4050" s="6" t="s">
        <v>9</v>
      </c>
      <c r="K4050" s="4">
        <v>13.5</v>
      </c>
      <c r="L4050" s="7" t="s">
        <v>9469</v>
      </c>
      <c r="M4050" s="7" t="s">
        <v>639</v>
      </c>
      <c r="N4050" s="4"/>
      <c r="O4050" s="4"/>
      <c r="P4050" s="4"/>
      <c r="Q4050" s="4"/>
      <c r="R4050" s="4"/>
      <c r="S4050" s="4"/>
      <c r="T4050" s="4"/>
      <c r="U4050" s="4"/>
      <c r="V4050" s="4"/>
      <c r="W4050" s="4"/>
      <c r="X4050" s="4"/>
      <c r="Y4050" s="4"/>
      <c r="Z4050" s="4"/>
      <c r="AA4050" s="4"/>
      <c r="AB4050" s="4"/>
      <c r="AC4050" s="7">
        <v>0.67</v>
      </c>
      <c r="AD4050" s="4"/>
      <c r="AE4050" s="4"/>
      <c r="AF4050" s="4"/>
      <c r="AG4050" s="4"/>
      <c r="AH4050" s="4"/>
      <c r="AI4050" s="4"/>
      <c r="AJ4050" s="4"/>
      <c r="AK4050" s="4"/>
      <c r="AL4050" s="4"/>
      <c r="AM4050" s="4"/>
      <c r="AN4050" s="4"/>
      <c r="AO4050" s="4"/>
      <c r="AP4050" s="4"/>
      <c r="AQ4050" s="4">
        <v>1.5999999999999999E-5</v>
      </c>
      <c r="AR4050" s="4"/>
      <c r="AS4050" s="4"/>
      <c r="AT4050" s="4"/>
      <c r="AU4050" s="4"/>
      <c r="AV4050" s="4"/>
      <c r="AW4050" s="4">
        <v>3.1E-6</v>
      </c>
      <c r="AX4050" s="4">
        <v>1.3999999999999999E-6</v>
      </c>
      <c r="AY4050" s="4"/>
      <c r="AZ4050" s="4"/>
      <c r="BA4050" s="4"/>
      <c r="BB4050" s="4"/>
      <c r="BC4050" s="4"/>
      <c r="BD4050" s="4"/>
      <c r="BE4050" s="4"/>
      <c r="BF4050" s="4"/>
      <c r="BG4050" s="4"/>
      <c r="BH4050" s="4"/>
      <c r="BI4050" s="4"/>
      <c r="BJ4050" s="4"/>
      <c r="BK4050" s="4"/>
      <c r="BL4050" s="4"/>
      <c r="BM4050" s="4"/>
      <c r="BN4050" s="4"/>
      <c r="BO4050" s="4"/>
      <c r="BP4050" s="4"/>
      <c r="BQ4050" s="4"/>
      <c r="BR4050" s="4"/>
      <c r="BS4050" s="4"/>
      <c r="BT4050" s="4"/>
      <c r="BU4050" s="4"/>
      <c r="BV4050" s="4"/>
      <c r="BW4050" s="4"/>
      <c r="BZ4050" s="7"/>
      <c r="CC4050" t="s">
        <v>9470</v>
      </c>
      <c r="CF4050" s="7"/>
      <c r="CG4050" s="14"/>
      <c r="CH4050" s="7"/>
      <c r="CI4050" s="14"/>
      <c r="CJ4050" s="7"/>
      <c r="CK4050" s="14"/>
      <c r="CL4050" s="7"/>
      <c r="CM4050" s="14"/>
      <c r="CN4050" s="7">
        <f>COUNTBLANK(N4050:BX4050)</f>
        <v>59</v>
      </c>
    </row>
    <row r="4051" spans="1:92" x14ac:dyDescent="0.3">
      <c r="A4051" s="10">
        <v>129</v>
      </c>
      <c r="B4051" t="s">
        <v>1780</v>
      </c>
      <c r="D4051" t="s">
        <v>831</v>
      </c>
      <c r="E4051" t="s">
        <v>784</v>
      </c>
      <c r="G4051" t="s">
        <v>9474</v>
      </c>
      <c r="J4051" s="6" t="s">
        <v>9</v>
      </c>
      <c r="K4051" s="4">
        <v>6.7</v>
      </c>
      <c r="L4051" s="7" t="s">
        <v>9469</v>
      </c>
      <c r="M4051" s="7" t="s">
        <v>639</v>
      </c>
      <c r="N4051" s="4"/>
      <c r="O4051" s="4"/>
      <c r="P4051" s="4"/>
      <c r="Q4051" s="4"/>
      <c r="R4051" s="4"/>
      <c r="S4051" s="4"/>
      <c r="T4051" s="4"/>
      <c r="U4051" s="4"/>
      <c r="V4051" s="4"/>
      <c r="W4051" s="4"/>
      <c r="X4051" s="4"/>
      <c r="Y4051" s="4"/>
      <c r="Z4051" s="4"/>
      <c r="AA4051" s="4"/>
      <c r="AB4051" s="4"/>
      <c r="AC4051" s="7">
        <v>0.67</v>
      </c>
      <c r="AD4051" s="4"/>
      <c r="AE4051" s="4"/>
      <c r="AF4051" s="4"/>
      <c r="AG4051" s="4"/>
      <c r="AH4051" s="4"/>
      <c r="AI4051" s="4"/>
      <c r="AJ4051" s="4"/>
      <c r="AK4051" s="4"/>
      <c r="AL4051" s="4"/>
      <c r="AM4051" s="4"/>
      <c r="AN4051" s="4"/>
      <c r="AO4051" s="4"/>
      <c r="AP4051" s="4"/>
      <c r="AQ4051" s="4">
        <v>1.4E-5</v>
      </c>
      <c r="AR4051" s="4"/>
      <c r="AS4051" s="4"/>
      <c r="AT4051" s="4"/>
      <c r="AU4051" s="4"/>
      <c r="AV4051" s="4"/>
      <c r="AW4051" s="4">
        <v>1.4E-5</v>
      </c>
      <c r="AX4051" s="4">
        <v>5.0000000000000004E-6</v>
      </c>
      <c r="AY4051" s="4"/>
      <c r="AZ4051" s="4"/>
      <c r="BA4051" s="4"/>
      <c r="BB4051" s="4"/>
      <c r="BC4051" s="4"/>
      <c r="BD4051" s="4"/>
      <c r="BE4051" s="4"/>
      <c r="BF4051" s="4"/>
      <c r="BG4051" s="4"/>
      <c r="BH4051" s="4"/>
      <c r="BI4051" s="4"/>
      <c r="BJ4051" s="4"/>
      <c r="BK4051" s="4"/>
      <c r="BL4051" s="4"/>
      <c r="BM4051" s="4"/>
      <c r="BN4051" s="4"/>
      <c r="BO4051" s="4"/>
      <c r="BP4051" s="4"/>
      <c r="BQ4051" s="4"/>
      <c r="BR4051" s="4"/>
      <c r="BS4051" s="4"/>
      <c r="BT4051" s="4"/>
      <c r="BU4051" s="4"/>
      <c r="BV4051" s="4"/>
      <c r="BW4051" s="4"/>
      <c r="BZ4051" s="7"/>
      <c r="CC4051" t="s">
        <v>9470</v>
      </c>
      <c r="CF4051" s="7"/>
      <c r="CG4051" s="14"/>
      <c r="CH4051" s="7"/>
      <c r="CI4051" s="14"/>
      <c r="CJ4051" s="7"/>
      <c r="CK4051" s="14"/>
      <c r="CL4051" s="7"/>
      <c r="CM4051" s="14"/>
      <c r="CN4051" s="7">
        <f>COUNTBLANK(N4051:BX4051)</f>
        <v>59</v>
      </c>
    </row>
    <row r="4052" spans="1:92" x14ac:dyDescent="0.3">
      <c r="A4052" s="10">
        <v>173</v>
      </c>
      <c r="B4052" s="6" t="s">
        <v>1058</v>
      </c>
      <c r="E4052" s="6" t="s">
        <v>9475</v>
      </c>
      <c r="G4052" s="6" t="s">
        <v>9476</v>
      </c>
      <c r="H4052" s="6" t="s">
        <v>9477</v>
      </c>
      <c r="M4052" s="7" t="s">
        <v>771</v>
      </c>
    </row>
    <row r="4053" spans="1:92" x14ac:dyDescent="0.3">
      <c r="A4053" s="10">
        <v>173</v>
      </c>
      <c r="B4053" s="6" t="s">
        <v>1058</v>
      </c>
      <c r="E4053" s="6" t="s">
        <v>9478</v>
      </c>
      <c r="G4053" s="6" t="s">
        <v>9479</v>
      </c>
      <c r="H4053" s="6" t="s">
        <v>9480</v>
      </c>
      <c r="M4053" s="7" t="s">
        <v>771</v>
      </c>
    </row>
    <row r="4054" spans="1:92" x14ac:dyDescent="0.3">
      <c r="A4054" s="10">
        <v>173</v>
      </c>
      <c r="B4054" s="6" t="s">
        <v>860</v>
      </c>
      <c r="E4054" s="6" t="s">
        <v>9481</v>
      </c>
      <c r="G4054" s="6" t="s">
        <v>9482</v>
      </c>
      <c r="H4054" s="6" t="s">
        <v>9477</v>
      </c>
      <c r="M4054" s="7" t="s">
        <v>771</v>
      </c>
    </row>
    <row r="4055" spans="1:92" x14ac:dyDescent="0.3">
      <c r="A4055" s="10">
        <v>173</v>
      </c>
      <c r="B4055" s="6" t="s">
        <v>2208</v>
      </c>
      <c r="E4055" s="6" t="s">
        <v>9478</v>
      </c>
      <c r="G4055" s="6" t="s">
        <v>9483</v>
      </c>
      <c r="H4055" s="6" t="s">
        <v>9480</v>
      </c>
      <c r="M4055" s="7" t="s">
        <v>771</v>
      </c>
    </row>
    <row r="4056" spans="1:92" x14ac:dyDescent="0.3">
      <c r="A4056" s="10">
        <v>173</v>
      </c>
      <c r="B4056" s="6" t="s">
        <v>860</v>
      </c>
      <c r="E4056" s="6" t="s">
        <v>9481</v>
      </c>
      <c r="G4056" s="6" t="s">
        <v>9484</v>
      </c>
      <c r="H4056" s="6" t="s">
        <v>9477</v>
      </c>
      <c r="M4056" s="7" t="s">
        <v>771</v>
      </c>
    </row>
    <row r="4057" spans="1:92" x14ac:dyDescent="0.3">
      <c r="A4057" s="10">
        <v>173</v>
      </c>
      <c r="B4057" s="6" t="s">
        <v>9485</v>
      </c>
      <c r="E4057" s="6" t="s">
        <v>9481</v>
      </c>
      <c r="G4057" s="6" t="s">
        <v>9486</v>
      </c>
      <c r="H4057" s="6" t="s">
        <v>9487</v>
      </c>
      <c r="M4057" s="7" t="s">
        <v>771</v>
      </c>
    </row>
    <row r="4058" spans="1:92" x14ac:dyDescent="0.3">
      <c r="A4058" s="10">
        <v>173</v>
      </c>
      <c r="B4058" s="6" t="s">
        <v>9485</v>
      </c>
      <c r="E4058" s="6" t="s">
        <v>9481</v>
      </c>
      <c r="G4058" s="6" t="s">
        <v>9488</v>
      </c>
      <c r="H4058" s="6" t="s">
        <v>9487</v>
      </c>
      <c r="M4058" s="7" t="s">
        <v>771</v>
      </c>
    </row>
    <row r="4059" spans="1:92" x14ac:dyDescent="0.3">
      <c r="A4059" s="10">
        <v>173</v>
      </c>
      <c r="B4059" s="6" t="s">
        <v>9485</v>
      </c>
      <c r="E4059" s="6" t="s">
        <v>9481</v>
      </c>
      <c r="G4059" s="6" t="s">
        <v>9489</v>
      </c>
      <c r="H4059" s="6" t="s">
        <v>9487</v>
      </c>
      <c r="M4059" s="7" t="s">
        <v>771</v>
      </c>
    </row>
    <row r="4060" spans="1:92" x14ac:dyDescent="0.3">
      <c r="A4060" s="10">
        <v>173</v>
      </c>
      <c r="B4060" s="6" t="s">
        <v>2208</v>
      </c>
      <c r="E4060" s="6" t="s">
        <v>9478</v>
      </c>
      <c r="G4060" s="6" t="s">
        <v>9490</v>
      </c>
      <c r="H4060" s="6" t="s">
        <v>9491</v>
      </c>
      <c r="M4060" s="7" t="s">
        <v>771</v>
      </c>
    </row>
    <row r="4061" spans="1:92" x14ac:dyDescent="0.3">
      <c r="A4061" s="10">
        <v>173</v>
      </c>
      <c r="B4061" s="6" t="s">
        <v>891</v>
      </c>
      <c r="E4061" s="6" t="s">
        <v>9492</v>
      </c>
      <c r="G4061" s="6" t="s">
        <v>9493</v>
      </c>
      <c r="H4061" s="6" t="s">
        <v>9477</v>
      </c>
      <c r="M4061" s="7" t="s">
        <v>771</v>
      </c>
    </row>
    <row r="4062" spans="1:92" x14ac:dyDescent="0.3">
      <c r="A4062" s="10">
        <v>173</v>
      </c>
      <c r="B4062" s="6" t="s">
        <v>9494</v>
      </c>
      <c r="E4062" s="6" t="s">
        <v>9481</v>
      </c>
      <c r="G4062" s="6" t="s">
        <v>9495</v>
      </c>
      <c r="H4062" s="6" t="s">
        <v>9477</v>
      </c>
      <c r="M4062" s="7" t="s">
        <v>771</v>
      </c>
    </row>
    <row r="4063" spans="1:92" x14ac:dyDescent="0.3">
      <c r="A4063" s="10">
        <v>173</v>
      </c>
      <c r="B4063" s="6" t="s">
        <v>9496</v>
      </c>
      <c r="E4063" s="6" t="s">
        <v>9478</v>
      </c>
      <c r="G4063" s="6" t="s">
        <v>9497</v>
      </c>
      <c r="H4063" s="6" t="s">
        <v>9477</v>
      </c>
      <c r="M4063" s="7" t="s">
        <v>771</v>
      </c>
    </row>
    <row r="4064" spans="1:92" x14ac:dyDescent="0.3">
      <c r="A4064" s="10">
        <v>173</v>
      </c>
      <c r="B4064" s="6" t="s">
        <v>1058</v>
      </c>
      <c r="E4064" s="6" t="s">
        <v>9475</v>
      </c>
      <c r="G4064" s="6" t="s">
        <v>9498</v>
      </c>
      <c r="H4064" s="6" t="s">
        <v>9499</v>
      </c>
      <c r="M4064" s="7" t="s">
        <v>771</v>
      </c>
    </row>
    <row r="4065" spans="1:13" x14ac:dyDescent="0.3">
      <c r="A4065" s="10">
        <v>173</v>
      </c>
      <c r="B4065" s="6" t="s">
        <v>860</v>
      </c>
      <c r="E4065" s="6" t="s">
        <v>9481</v>
      </c>
      <c r="G4065" s="6" t="s">
        <v>9500</v>
      </c>
      <c r="H4065" s="6" t="s">
        <v>9491</v>
      </c>
      <c r="M4065" s="7" t="s">
        <v>771</v>
      </c>
    </row>
    <row r="4066" spans="1:13" x14ac:dyDescent="0.3">
      <c r="A4066" s="10">
        <v>173</v>
      </c>
      <c r="B4066" s="6" t="s">
        <v>860</v>
      </c>
      <c r="E4066" s="6" t="s">
        <v>9481</v>
      </c>
      <c r="G4066" s="6" t="s">
        <v>9501</v>
      </c>
      <c r="H4066" s="6" t="s">
        <v>9491</v>
      </c>
      <c r="M4066" s="7" t="s">
        <v>771</v>
      </c>
    </row>
    <row r="4067" spans="1:13" x14ac:dyDescent="0.3">
      <c r="A4067" s="10">
        <v>173</v>
      </c>
      <c r="B4067" s="6" t="s">
        <v>1058</v>
      </c>
      <c r="E4067" s="6" t="s">
        <v>9475</v>
      </c>
      <c r="G4067" s="6" t="s">
        <v>9502</v>
      </c>
      <c r="H4067" s="6" t="s">
        <v>9477</v>
      </c>
      <c r="M4067" s="7" t="s">
        <v>771</v>
      </c>
    </row>
    <row r="4068" spans="1:13" x14ac:dyDescent="0.3">
      <c r="A4068" s="10">
        <v>173</v>
      </c>
      <c r="B4068" s="6" t="s">
        <v>891</v>
      </c>
      <c r="E4068" s="6" t="s">
        <v>9492</v>
      </c>
      <c r="G4068" s="6" t="s">
        <v>9503</v>
      </c>
      <c r="H4068" s="6" t="s">
        <v>9504</v>
      </c>
      <c r="M4068" s="7" t="s">
        <v>771</v>
      </c>
    </row>
    <row r="4069" spans="1:13" x14ac:dyDescent="0.3">
      <c r="A4069" s="10">
        <v>173</v>
      </c>
      <c r="B4069" s="6" t="s">
        <v>2208</v>
      </c>
      <c r="E4069" s="6" t="s">
        <v>9478</v>
      </c>
      <c r="G4069" s="6" t="s">
        <v>9505</v>
      </c>
      <c r="H4069" s="6" t="s">
        <v>9480</v>
      </c>
      <c r="M4069" s="7" t="s">
        <v>771</v>
      </c>
    </row>
    <row r="4070" spans="1:13" x14ac:dyDescent="0.3">
      <c r="A4070" s="10">
        <v>173</v>
      </c>
      <c r="B4070" s="6" t="s">
        <v>9496</v>
      </c>
      <c r="E4070" s="6" t="s">
        <v>9475</v>
      </c>
      <c r="G4070" s="6" t="s">
        <v>2335</v>
      </c>
      <c r="H4070" s="6" t="s">
        <v>9477</v>
      </c>
      <c r="M4070" s="7" t="s">
        <v>771</v>
      </c>
    </row>
    <row r="4071" spans="1:13" x14ac:dyDescent="0.3">
      <c r="A4071" s="10">
        <v>173</v>
      </c>
      <c r="B4071" s="6" t="s">
        <v>9496</v>
      </c>
      <c r="E4071" s="6" t="s">
        <v>9481</v>
      </c>
      <c r="G4071" s="6" t="s">
        <v>9506</v>
      </c>
      <c r="H4071" s="6" t="s">
        <v>9477</v>
      </c>
      <c r="M4071" s="7" t="s">
        <v>771</v>
      </c>
    </row>
    <row r="4072" spans="1:13" x14ac:dyDescent="0.3">
      <c r="A4072" s="10">
        <v>173</v>
      </c>
      <c r="B4072" s="6" t="s">
        <v>6546</v>
      </c>
      <c r="E4072" s="6" t="s">
        <v>9478</v>
      </c>
      <c r="G4072" s="6" t="s">
        <v>9507</v>
      </c>
      <c r="H4072" s="6" t="s">
        <v>9477</v>
      </c>
      <c r="M4072" s="7" t="s">
        <v>771</v>
      </c>
    </row>
    <row r="4073" spans="1:13" x14ac:dyDescent="0.3">
      <c r="A4073" s="10">
        <v>173</v>
      </c>
      <c r="B4073" s="6" t="s">
        <v>9496</v>
      </c>
      <c r="E4073" s="6" t="s">
        <v>9481</v>
      </c>
      <c r="G4073" s="6" t="s">
        <v>9508</v>
      </c>
      <c r="H4073" s="6" t="s">
        <v>9509</v>
      </c>
      <c r="M4073" s="7" t="s">
        <v>771</v>
      </c>
    </row>
    <row r="4074" spans="1:13" x14ac:dyDescent="0.3">
      <c r="A4074" s="10">
        <v>173</v>
      </c>
      <c r="B4074" s="6" t="s">
        <v>9496</v>
      </c>
      <c r="E4074" s="6" t="s">
        <v>9481</v>
      </c>
      <c r="G4074" s="6" t="s">
        <v>9510</v>
      </c>
      <c r="H4074" s="6" t="s">
        <v>9509</v>
      </c>
      <c r="M4074" s="7" t="s">
        <v>771</v>
      </c>
    </row>
    <row r="4075" spans="1:13" x14ac:dyDescent="0.3">
      <c r="A4075" s="10">
        <v>173</v>
      </c>
      <c r="B4075" s="6" t="s">
        <v>860</v>
      </c>
      <c r="E4075" s="6" t="s">
        <v>9481</v>
      </c>
      <c r="G4075" s="6" t="s">
        <v>9511</v>
      </c>
      <c r="H4075" s="6" t="s">
        <v>9477</v>
      </c>
      <c r="M4075" s="7" t="s">
        <v>771</v>
      </c>
    </row>
    <row r="4076" spans="1:13" x14ac:dyDescent="0.3">
      <c r="A4076" s="10">
        <v>173</v>
      </c>
      <c r="B4076" s="6" t="s">
        <v>860</v>
      </c>
      <c r="E4076" s="6" t="s">
        <v>9481</v>
      </c>
      <c r="G4076" s="6" t="s">
        <v>9512</v>
      </c>
      <c r="H4076" s="6" t="s">
        <v>9513</v>
      </c>
      <c r="M4076" s="7" t="s">
        <v>771</v>
      </c>
    </row>
    <row r="4077" spans="1:13" x14ac:dyDescent="0.3">
      <c r="A4077" s="10">
        <v>173</v>
      </c>
      <c r="B4077" s="6" t="s">
        <v>6546</v>
      </c>
      <c r="E4077" s="6" t="s">
        <v>9478</v>
      </c>
      <c r="G4077" s="6" t="s">
        <v>9514</v>
      </c>
      <c r="H4077" s="6" t="s">
        <v>9477</v>
      </c>
      <c r="M4077" s="7" t="s">
        <v>771</v>
      </c>
    </row>
    <row r="4078" spans="1:13" x14ac:dyDescent="0.3">
      <c r="A4078" s="10">
        <v>173</v>
      </c>
      <c r="B4078" s="6" t="s">
        <v>9515</v>
      </c>
      <c r="E4078" s="6" t="s">
        <v>9492</v>
      </c>
      <c r="G4078" s="6" t="s">
        <v>9516</v>
      </c>
      <c r="H4078" s="6" t="s">
        <v>9517</v>
      </c>
      <c r="M4078" s="7" t="s">
        <v>771</v>
      </c>
    </row>
    <row r="4079" spans="1:13" x14ac:dyDescent="0.3">
      <c r="A4079" s="10">
        <v>173</v>
      </c>
      <c r="B4079" s="6" t="s">
        <v>860</v>
      </c>
      <c r="E4079" s="6" t="s">
        <v>9481</v>
      </c>
      <c r="G4079" s="6" t="s">
        <v>9518</v>
      </c>
      <c r="H4079" s="6" t="s">
        <v>9491</v>
      </c>
      <c r="M4079" s="7" t="s">
        <v>771</v>
      </c>
    </row>
    <row r="4080" spans="1:13" x14ac:dyDescent="0.3">
      <c r="A4080" s="10">
        <v>173</v>
      </c>
      <c r="B4080" s="6" t="s">
        <v>891</v>
      </c>
      <c r="E4080" s="6" t="s">
        <v>9492</v>
      </c>
      <c r="G4080" s="6" t="s">
        <v>9519</v>
      </c>
      <c r="H4080" s="6" t="s">
        <v>9487</v>
      </c>
      <c r="M4080" s="7" t="s">
        <v>771</v>
      </c>
    </row>
    <row r="4081" spans="1:13" x14ac:dyDescent="0.3">
      <c r="A4081" s="10">
        <v>173</v>
      </c>
      <c r="B4081" s="6" t="s">
        <v>1058</v>
      </c>
      <c r="E4081" s="6" t="s">
        <v>9475</v>
      </c>
      <c r="G4081" s="6" t="s">
        <v>9520</v>
      </c>
      <c r="H4081" s="6" t="s">
        <v>9477</v>
      </c>
      <c r="M4081" s="7" t="s">
        <v>771</v>
      </c>
    </row>
    <row r="4082" spans="1:13" x14ac:dyDescent="0.3">
      <c r="A4082" s="10">
        <v>173</v>
      </c>
      <c r="B4082" s="6" t="s">
        <v>973</v>
      </c>
      <c r="E4082" s="6" t="s">
        <v>9478</v>
      </c>
      <c r="G4082" s="6" t="s">
        <v>9521</v>
      </c>
      <c r="H4082" s="6" t="s">
        <v>9499</v>
      </c>
      <c r="M4082" s="7" t="s">
        <v>771</v>
      </c>
    </row>
    <row r="4083" spans="1:13" x14ac:dyDescent="0.3">
      <c r="A4083" s="10">
        <v>173</v>
      </c>
      <c r="B4083" s="6" t="s">
        <v>9496</v>
      </c>
      <c r="E4083" s="6" t="s">
        <v>9481</v>
      </c>
      <c r="G4083" s="6" t="s">
        <v>9522</v>
      </c>
      <c r="H4083" s="6" t="s">
        <v>9477</v>
      </c>
      <c r="M4083" s="7" t="s">
        <v>771</v>
      </c>
    </row>
    <row r="4084" spans="1:13" x14ac:dyDescent="0.3">
      <c r="A4084" s="10">
        <v>173</v>
      </c>
      <c r="B4084" s="6" t="s">
        <v>9496</v>
      </c>
      <c r="E4084" s="6" t="s">
        <v>9481</v>
      </c>
      <c r="G4084" s="6" t="s">
        <v>9523</v>
      </c>
      <c r="H4084" s="6" t="s">
        <v>9509</v>
      </c>
      <c r="M4084" s="7" t="s">
        <v>771</v>
      </c>
    </row>
    <row r="4085" spans="1:13" x14ac:dyDescent="0.3">
      <c r="A4085" s="10">
        <v>173</v>
      </c>
      <c r="B4085" s="6" t="s">
        <v>2208</v>
      </c>
      <c r="E4085" s="6" t="s">
        <v>9481</v>
      </c>
      <c r="G4085" s="6" t="s">
        <v>9524</v>
      </c>
      <c r="H4085" s="6" t="s">
        <v>9477</v>
      </c>
      <c r="M4085" s="7" t="s">
        <v>771</v>
      </c>
    </row>
    <row r="4086" spans="1:13" x14ac:dyDescent="0.3">
      <c r="A4086" s="10">
        <v>173</v>
      </c>
      <c r="B4086" s="6" t="s">
        <v>9496</v>
      </c>
      <c r="E4086" s="6" t="s">
        <v>9475</v>
      </c>
      <c r="G4086" s="6" t="s">
        <v>9525</v>
      </c>
      <c r="H4086" s="6" t="s">
        <v>9477</v>
      </c>
      <c r="M4086" s="7" t="s">
        <v>771</v>
      </c>
    </row>
    <row r="4087" spans="1:13" x14ac:dyDescent="0.3">
      <c r="A4087" s="10">
        <v>173</v>
      </c>
      <c r="B4087" s="6" t="s">
        <v>2208</v>
      </c>
      <c r="E4087" s="6" t="s">
        <v>9481</v>
      </c>
      <c r="G4087" s="6" t="s">
        <v>9526</v>
      </c>
      <c r="H4087" s="6" t="s">
        <v>9513</v>
      </c>
      <c r="M4087" s="7" t="s">
        <v>771</v>
      </c>
    </row>
    <row r="4088" spans="1:13" x14ac:dyDescent="0.3">
      <c r="A4088" s="10">
        <v>173</v>
      </c>
      <c r="B4088" s="6" t="s">
        <v>9485</v>
      </c>
      <c r="E4088" s="6" t="s">
        <v>9481</v>
      </c>
      <c r="G4088" s="6" t="s">
        <v>9527</v>
      </c>
      <c r="H4088" s="6" t="s">
        <v>9477</v>
      </c>
      <c r="M4088" s="7" t="s">
        <v>771</v>
      </c>
    </row>
    <row r="4089" spans="1:13" x14ac:dyDescent="0.3">
      <c r="A4089" s="10">
        <v>173</v>
      </c>
      <c r="B4089" s="6" t="s">
        <v>6546</v>
      </c>
      <c r="E4089" s="6" t="s">
        <v>9478</v>
      </c>
      <c r="G4089" s="6" t="s">
        <v>9528</v>
      </c>
      <c r="H4089" s="6" t="s">
        <v>9480</v>
      </c>
      <c r="M4089" s="7" t="s">
        <v>771</v>
      </c>
    </row>
    <row r="4090" spans="1:13" x14ac:dyDescent="0.3">
      <c r="A4090" s="10">
        <v>173</v>
      </c>
      <c r="B4090" s="6" t="s">
        <v>860</v>
      </c>
      <c r="E4090" s="6" t="s">
        <v>9481</v>
      </c>
      <c r="G4090" s="6" t="s">
        <v>9529</v>
      </c>
      <c r="H4090" s="6" t="s">
        <v>9477</v>
      </c>
      <c r="M4090" s="7" t="s">
        <v>771</v>
      </c>
    </row>
    <row r="4091" spans="1:13" x14ac:dyDescent="0.3">
      <c r="A4091" s="10">
        <v>173</v>
      </c>
      <c r="B4091" s="6" t="s">
        <v>860</v>
      </c>
      <c r="E4091" s="6" t="s">
        <v>9478</v>
      </c>
      <c r="G4091" s="6" t="s">
        <v>9530</v>
      </c>
      <c r="H4091" s="6" t="s">
        <v>9477</v>
      </c>
      <c r="M4091" s="7" t="s">
        <v>771</v>
      </c>
    </row>
    <row r="4092" spans="1:13" x14ac:dyDescent="0.3">
      <c r="A4092" s="10">
        <v>173</v>
      </c>
      <c r="B4092" s="6" t="s">
        <v>9496</v>
      </c>
      <c r="E4092" s="6" t="s">
        <v>9475</v>
      </c>
      <c r="G4092" s="6" t="s">
        <v>9531</v>
      </c>
      <c r="H4092" s="6" t="s">
        <v>9487</v>
      </c>
      <c r="M4092" s="7" t="s">
        <v>771</v>
      </c>
    </row>
    <row r="4093" spans="1:13" x14ac:dyDescent="0.3">
      <c r="A4093" s="10">
        <v>173</v>
      </c>
      <c r="B4093" s="6" t="s">
        <v>860</v>
      </c>
      <c r="E4093" s="6" t="s">
        <v>9481</v>
      </c>
      <c r="G4093" s="6" t="s">
        <v>9532</v>
      </c>
      <c r="H4093" s="6" t="s">
        <v>9477</v>
      </c>
      <c r="M4093" s="7" t="s">
        <v>771</v>
      </c>
    </row>
    <row r="4094" spans="1:13" x14ac:dyDescent="0.3">
      <c r="A4094" s="10">
        <v>173</v>
      </c>
      <c r="B4094" s="6" t="s">
        <v>1028</v>
      </c>
      <c r="E4094" s="6" t="s">
        <v>9475</v>
      </c>
      <c r="G4094" s="6" t="s">
        <v>9533</v>
      </c>
      <c r="H4094" s="6" t="s">
        <v>9491</v>
      </c>
      <c r="M4094" s="7" t="s">
        <v>771</v>
      </c>
    </row>
    <row r="4095" spans="1:13" x14ac:dyDescent="0.3">
      <c r="A4095" s="10">
        <v>173</v>
      </c>
      <c r="B4095" s="6" t="s">
        <v>2208</v>
      </c>
      <c r="E4095" s="6" t="s">
        <v>9478</v>
      </c>
      <c r="G4095" s="6" t="s">
        <v>9534</v>
      </c>
      <c r="H4095" s="6" t="s">
        <v>9491</v>
      </c>
      <c r="M4095" s="7" t="s">
        <v>771</v>
      </c>
    </row>
    <row r="4096" spans="1:13" x14ac:dyDescent="0.3">
      <c r="A4096" s="10">
        <v>173</v>
      </c>
      <c r="B4096" s="6" t="s">
        <v>6546</v>
      </c>
      <c r="E4096" s="6" t="s">
        <v>9478</v>
      </c>
      <c r="G4096" s="6" t="s">
        <v>9535</v>
      </c>
      <c r="H4096" s="6" t="s">
        <v>9504</v>
      </c>
      <c r="M4096" s="7" t="s">
        <v>771</v>
      </c>
    </row>
    <row r="4097" spans="1:13" x14ac:dyDescent="0.3">
      <c r="A4097" s="10">
        <v>173</v>
      </c>
      <c r="B4097" s="6" t="s">
        <v>9536</v>
      </c>
      <c r="E4097" s="6" t="s">
        <v>9481</v>
      </c>
      <c r="G4097" s="6" t="s">
        <v>9537</v>
      </c>
      <c r="H4097" s="6" t="s">
        <v>9538</v>
      </c>
      <c r="M4097" s="7" t="s">
        <v>771</v>
      </c>
    </row>
    <row r="4098" spans="1:13" x14ac:dyDescent="0.3">
      <c r="A4098" s="10">
        <v>173</v>
      </c>
      <c r="B4098" s="6" t="s">
        <v>9536</v>
      </c>
      <c r="E4098" s="6" t="s">
        <v>9481</v>
      </c>
      <c r="G4098" s="6" t="s">
        <v>9539</v>
      </c>
      <c r="H4098" s="6" t="s">
        <v>9538</v>
      </c>
      <c r="M4098" s="7" t="s">
        <v>771</v>
      </c>
    </row>
    <row r="4099" spans="1:13" x14ac:dyDescent="0.3">
      <c r="A4099" s="10">
        <v>173</v>
      </c>
      <c r="B4099" s="6" t="s">
        <v>9536</v>
      </c>
      <c r="E4099" s="6" t="s">
        <v>9481</v>
      </c>
      <c r="G4099" s="6" t="s">
        <v>9540</v>
      </c>
      <c r="H4099" s="6" t="s">
        <v>9538</v>
      </c>
      <c r="M4099" s="7" t="s">
        <v>771</v>
      </c>
    </row>
    <row r="4100" spans="1:13" x14ac:dyDescent="0.3">
      <c r="A4100" s="10">
        <v>173</v>
      </c>
      <c r="B4100" s="6" t="s">
        <v>9536</v>
      </c>
      <c r="E4100" s="6" t="s">
        <v>9481</v>
      </c>
      <c r="G4100" s="6" t="s">
        <v>9541</v>
      </c>
      <c r="H4100" s="6" t="s">
        <v>9538</v>
      </c>
      <c r="M4100" s="7" t="s">
        <v>771</v>
      </c>
    </row>
    <row r="4101" spans="1:13" x14ac:dyDescent="0.3">
      <c r="A4101" s="10">
        <v>173</v>
      </c>
      <c r="B4101" s="6" t="s">
        <v>9485</v>
      </c>
      <c r="E4101" s="6" t="s">
        <v>9481</v>
      </c>
      <c r="G4101" s="6" t="s">
        <v>9542</v>
      </c>
      <c r="H4101" s="6" t="s">
        <v>9477</v>
      </c>
      <c r="M4101" s="7" t="s">
        <v>771</v>
      </c>
    </row>
    <row r="4102" spans="1:13" x14ac:dyDescent="0.3">
      <c r="A4102" s="10">
        <v>173</v>
      </c>
      <c r="B4102" s="6" t="s">
        <v>9485</v>
      </c>
      <c r="E4102" s="6" t="s">
        <v>9481</v>
      </c>
      <c r="G4102" s="6" t="s">
        <v>9543</v>
      </c>
      <c r="H4102" s="6" t="s">
        <v>9477</v>
      </c>
      <c r="M4102" s="7" t="s">
        <v>771</v>
      </c>
    </row>
    <row r="4103" spans="1:13" x14ac:dyDescent="0.3">
      <c r="A4103" s="10">
        <v>173</v>
      </c>
      <c r="B4103" s="6" t="s">
        <v>891</v>
      </c>
      <c r="E4103" s="6" t="s">
        <v>9478</v>
      </c>
      <c r="G4103" s="6" t="s">
        <v>9544</v>
      </c>
      <c r="H4103" s="6" t="s">
        <v>9545</v>
      </c>
      <c r="M4103" s="7" t="s">
        <v>771</v>
      </c>
    </row>
    <row r="4104" spans="1:13" x14ac:dyDescent="0.3">
      <c r="A4104" s="10">
        <v>173</v>
      </c>
      <c r="B4104" s="6" t="s">
        <v>886</v>
      </c>
      <c r="E4104" s="6" t="s">
        <v>9481</v>
      </c>
      <c r="G4104" s="6" t="s">
        <v>9546</v>
      </c>
      <c r="H4104" s="6" t="s">
        <v>9513</v>
      </c>
      <c r="M4104" s="7" t="s">
        <v>771</v>
      </c>
    </row>
    <row r="4105" spans="1:13" x14ac:dyDescent="0.3">
      <c r="A4105" s="10">
        <v>173</v>
      </c>
      <c r="B4105" s="6" t="s">
        <v>1901</v>
      </c>
      <c r="E4105" s="6" t="s">
        <v>9492</v>
      </c>
      <c r="G4105" s="6" t="s">
        <v>9547</v>
      </c>
      <c r="H4105" s="6" t="s">
        <v>9487</v>
      </c>
      <c r="M4105" s="7" t="s">
        <v>771</v>
      </c>
    </row>
    <row r="4106" spans="1:13" x14ac:dyDescent="0.3">
      <c r="A4106" s="10">
        <v>173</v>
      </c>
      <c r="B4106" s="6" t="s">
        <v>2208</v>
      </c>
      <c r="E4106" s="6" t="s">
        <v>9481</v>
      </c>
      <c r="G4106" s="6" t="s">
        <v>9548</v>
      </c>
      <c r="H4106" s="6" t="s">
        <v>9549</v>
      </c>
      <c r="M4106" s="7" t="s">
        <v>771</v>
      </c>
    </row>
    <row r="4107" spans="1:13" x14ac:dyDescent="0.3">
      <c r="A4107" s="10">
        <v>173</v>
      </c>
      <c r="B4107" s="6" t="s">
        <v>860</v>
      </c>
      <c r="E4107" s="6" t="s">
        <v>9481</v>
      </c>
      <c r="G4107" s="6" t="s">
        <v>9550</v>
      </c>
      <c r="H4107" s="6" t="s">
        <v>9477</v>
      </c>
      <c r="M4107" s="7" t="s">
        <v>771</v>
      </c>
    </row>
    <row r="4108" spans="1:13" x14ac:dyDescent="0.3">
      <c r="A4108" s="10">
        <v>173</v>
      </c>
      <c r="B4108" s="6" t="s">
        <v>9551</v>
      </c>
      <c r="E4108" s="6" t="s">
        <v>9478</v>
      </c>
      <c r="G4108" s="6" t="s">
        <v>9552</v>
      </c>
      <c r="H4108" s="6" t="s">
        <v>9477</v>
      </c>
      <c r="M4108" s="7" t="s">
        <v>771</v>
      </c>
    </row>
    <row r="4109" spans="1:13" x14ac:dyDescent="0.3">
      <c r="A4109" s="10">
        <v>173</v>
      </c>
      <c r="B4109" s="6" t="s">
        <v>2208</v>
      </c>
      <c r="E4109" s="6" t="s">
        <v>9481</v>
      </c>
      <c r="G4109" s="6" t="s">
        <v>9553</v>
      </c>
      <c r="H4109" s="6" t="s">
        <v>9513</v>
      </c>
      <c r="M4109" s="7" t="s">
        <v>771</v>
      </c>
    </row>
    <row r="4110" spans="1:13" x14ac:dyDescent="0.3">
      <c r="A4110" s="10">
        <v>173</v>
      </c>
      <c r="B4110" s="6" t="s">
        <v>1058</v>
      </c>
      <c r="E4110" s="6" t="s">
        <v>9478</v>
      </c>
      <c r="G4110" s="6" t="s">
        <v>9554</v>
      </c>
      <c r="H4110" s="6" t="s">
        <v>9480</v>
      </c>
      <c r="M4110" s="7" t="s">
        <v>771</v>
      </c>
    </row>
    <row r="4111" spans="1:13" x14ac:dyDescent="0.3">
      <c r="A4111" s="10">
        <v>173</v>
      </c>
      <c r="B4111" s="6" t="s">
        <v>1058</v>
      </c>
      <c r="E4111" s="6" t="s">
        <v>9478</v>
      </c>
      <c r="G4111" s="6" t="s">
        <v>9555</v>
      </c>
      <c r="H4111" s="6" t="s">
        <v>9480</v>
      </c>
      <c r="M4111" s="7" t="s">
        <v>771</v>
      </c>
    </row>
    <row r="4112" spans="1:13" x14ac:dyDescent="0.3">
      <c r="A4112" s="10">
        <v>173</v>
      </c>
      <c r="B4112" s="6" t="s">
        <v>1058</v>
      </c>
      <c r="E4112" s="6" t="s">
        <v>9478</v>
      </c>
      <c r="G4112" s="6" t="s">
        <v>9556</v>
      </c>
      <c r="H4112" s="6" t="s">
        <v>9477</v>
      </c>
      <c r="M4112" s="7" t="s">
        <v>771</v>
      </c>
    </row>
    <row r="4113" spans="1:13" x14ac:dyDescent="0.3">
      <c r="A4113" s="10">
        <v>173</v>
      </c>
      <c r="B4113" s="6" t="s">
        <v>1058</v>
      </c>
      <c r="E4113" s="6" t="s">
        <v>9478</v>
      </c>
      <c r="G4113" s="6" t="s">
        <v>9557</v>
      </c>
      <c r="H4113" s="6" t="s">
        <v>9477</v>
      </c>
      <c r="M4113" s="7" t="s">
        <v>771</v>
      </c>
    </row>
    <row r="4114" spans="1:13" x14ac:dyDescent="0.3">
      <c r="A4114" s="10">
        <v>173</v>
      </c>
      <c r="B4114" s="6" t="s">
        <v>1058</v>
      </c>
      <c r="E4114" s="6" t="s">
        <v>9478</v>
      </c>
      <c r="G4114" s="6" t="s">
        <v>9558</v>
      </c>
      <c r="H4114" s="6" t="s">
        <v>9480</v>
      </c>
      <c r="M4114" s="7" t="s">
        <v>771</v>
      </c>
    </row>
    <row r="4115" spans="1:13" x14ac:dyDescent="0.3">
      <c r="A4115" s="10">
        <v>173</v>
      </c>
      <c r="B4115" s="6" t="s">
        <v>9559</v>
      </c>
      <c r="E4115" s="6" t="s">
        <v>9481</v>
      </c>
      <c r="G4115" s="6" t="s">
        <v>9560</v>
      </c>
      <c r="H4115" s="6" t="s">
        <v>9561</v>
      </c>
      <c r="M4115" s="7" t="s">
        <v>771</v>
      </c>
    </row>
    <row r="4116" spans="1:13" x14ac:dyDescent="0.3">
      <c r="A4116" s="10">
        <v>173</v>
      </c>
      <c r="B4116" s="6" t="s">
        <v>2165</v>
      </c>
      <c r="E4116" s="6" t="s">
        <v>9475</v>
      </c>
      <c r="G4116" s="6" t="s">
        <v>9562</v>
      </c>
      <c r="H4116" s="6" t="s">
        <v>9477</v>
      </c>
      <c r="M4116" s="7" t="s">
        <v>771</v>
      </c>
    </row>
    <row r="4117" spans="1:13" x14ac:dyDescent="0.3">
      <c r="A4117" s="10">
        <v>173</v>
      </c>
      <c r="B4117" s="6" t="s">
        <v>9563</v>
      </c>
      <c r="E4117" s="6" t="s">
        <v>9475</v>
      </c>
      <c r="G4117" s="6" t="s">
        <v>9564</v>
      </c>
      <c r="H4117" s="6" t="s">
        <v>9477</v>
      </c>
      <c r="M4117" s="7" t="s">
        <v>771</v>
      </c>
    </row>
    <row r="4118" spans="1:13" x14ac:dyDescent="0.3">
      <c r="A4118" s="10">
        <v>173</v>
      </c>
      <c r="B4118" s="6" t="s">
        <v>9536</v>
      </c>
      <c r="E4118" s="6" t="s">
        <v>9481</v>
      </c>
      <c r="G4118" s="6" t="s">
        <v>9565</v>
      </c>
      <c r="H4118" s="6" t="s">
        <v>9538</v>
      </c>
      <c r="M4118" s="7" t="s">
        <v>771</v>
      </c>
    </row>
    <row r="4119" spans="1:13" x14ac:dyDescent="0.3">
      <c r="A4119" s="10">
        <v>181</v>
      </c>
      <c r="B4119" s="6" t="s">
        <v>1176</v>
      </c>
      <c r="G4119" s="6" t="s">
        <v>9566</v>
      </c>
      <c r="H4119" s="6" t="s">
        <v>9477</v>
      </c>
      <c r="M4119" s="7" t="s">
        <v>624</v>
      </c>
    </row>
  </sheetData>
  <autoFilter ref="A1:CM4119" xr:uid="{00000000-0009-0000-0000-000008000000}"/>
  <conditionalFormatting sqref="G1">
    <cfRule type="duplicateValues" dxfId="59" priority="47"/>
    <cfRule type="duplicateValues" dxfId="58" priority="45"/>
    <cfRule type="duplicateValues" dxfId="57" priority="44"/>
    <cfRule type="duplicateValues" dxfId="56" priority="43"/>
    <cfRule type="duplicateValues" dxfId="55" priority="46"/>
    <cfRule type="duplicateValues" dxfId="54" priority="42"/>
    <cfRule type="duplicateValues" dxfId="53" priority="49"/>
    <cfRule type="duplicateValues" dxfId="52" priority="48"/>
  </conditionalFormatting>
  <conditionalFormatting sqref="G2:G3819">
    <cfRule type="duplicateValues" dxfId="51" priority="5546"/>
  </conditionalFormatting>
  <conditionalFormatting sqref="G3821:G3863">
    <cfRule type="duplicateValues" dxfId="50" priority="59"/>
    <cfRule type="duplicateValues" dxfId="49" priority="54"/>
    <cfRule type="duplicateValues" dxfId="48" priority="58"/>
    <cfRule type="duplicateValues" dxfId="47" priority="57"/>
    <cfRule type="duplicateValues" dxfId="46" priority="56"/>
    <cfRule type="duplicateValues" dxfId="45" priority="55"/>
  </conditionalFormatting>
  <conditionalFormatting sqref="G3864">
    <cfRule type="duplicateValues" dxfId="44" priority="53"/>
  </conditionalFormatting>
  <conditionalFormatting sqref="G3864:G3905">
    <cfRule type="duplicateValues" dxfId="43" priority="52"/>
  </conditionalFormatting>
  <conditionalFormatting sqref="G3864:G3919">
    <cfRule type="duplicateValues" dxfId="42" priority="51"/>
  </conditionalFormatting>
  <conditionalFormatting sqref="G3906:G3919">
    <cfRule type="duplicateValues" dxfId="41" priority="50"/>
  </conditionalFormatting>
  <conditionalFormatting sqref="G3920">
    <cfRule type="duplicateValues" dxfId="40" priority="36"/>
    <cfRule type="duplicateValues" dxfId="39" priority="37"/>
    <cfRule type="duplicateValues" dxfId="38" priority="38"/>
    <cfRule type="duplicateValues" dxfId="37" priority="39"/>
    <cfRule type="duplicateValues" dxfId="36" priority="40"/>
    <cfRule type="duplicateValues" dxfId="35" priority="41"/>
    <cfRule type="duplicateValues" dxfId="34" priority="34"/>
    <cfRule type="duplicateValues" dxfId="33" priority="35"/>
  </conditionalFormatting>
  <conditionalFormatting sqref="G3921">
    <cfRule type="duplicateValues" dxfId="32" priority="33"/>
    <cfRule type="duplicateValues" dxfId="31" priority="31"/>
    <cfRule type="duplicateValues" dxfId="30" priority="30"/>
    <cfRule type="duplicateValues" dxfId="29" priority="29"/>
    <cfRule type="duplicateValues" dxfId="28" priority="32"/>
    <cfRule type="duplicateValues" dxfId="27" priority="28"/>
    <cfRule type="duplicateValues" dxfId="26" priority="27"/>
    <cfRule type="duplicateValues" dxfId="25" priority="26"/>
  </conditionalFormatting>
  <conditionalFormatting sqref="G3922:G4037">
    <cfRule type="duplicateValues" dxfId="24" priority="5205"/>
    <cfRule type="duplicateValues" dxfId="23" priority="5210"/>
    <cfRule type="duplicateValues" dxfId="22" priority="5209"/>
    <cfRule type="duplicateValues" dxfId="21" priority="5208"/>
    <cfRule type="duplicateValues" dxfId="20" priority="5207"/>
    <cfRule type="duplicateValues" dxfId="19" priority="5206"/>
    <cfRule type="duplicateValues" dxfId="18" priority="5204"/>
    <cfRule type="duplicateValues" dxfId="17" priority="5211"/>
  </conditionalFormatting>
  <conditionalFormatting sqref="G4038:G4046">
    <cfRule type="duplicateValues" dxfId="16" priority="15"/>
    <cfRule type="duplicateValues" dxfId="15" priority="14"/>
    <cfRule type="duplicateValues" dxfId="14" priority="13"/>
    <cfRule type="duplicateValues" dxfId="13" priority="12"/>
    <cfRule type="duplicateValues" dxfId="12" priority="11"/>
    <cfRule type="duplicateValues" dxfId="11" priority="10"/>
    <cfRule type="duplicateValues" dxfId="10" priority="16"/>
  </conditionalFormatting>
  <conditionalFormatting sqref="G4047:G4051">
    <cfRule type="duplicateValues" dxfId="9" priority="7"/>
    <cfRule type="duplicateValues" dxfId="8" priority="1"/>
    <cfRule type="duplicateValues" dxfId="7" priority="6"/>
    <cfRule type="duplicateValues" dxfId="6" priority="5"/>
    <cfRule type="duplicateValues" dxfId="5" priority="4"/>
    <cfRule type="duplicateValues" dxfId="4" priority="3"/>
    <cfRule type="duplicateValues" dxfId="3" priority="2"/>
    <cfRule type="duplicateValues" dxfId="2" priority="8"/>
  </conditionalFormatting>
  <conditionalFormatting sqref="G4052:G1048576 G1:G4037">
    <cfRule type="duplicateValues" dxfId="1" priority="17"/>
  </conditionalFormatting>
  <conditionalFormatting sqref="G4052:G1048576 G1:G4046">
    <cfRule type="duplicateValues" dxfId="0" priority="9"/>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Y2730"/>
  <sheetViews>
    <sheetView topLeftCell="A2659" workbookViewId="0">
      <selection activeCell="O2732" sqref="O2732"/>
    </sheetView>
  </sheetViews>
  <sheetFormatPr defaultColWidth="9.109375" defaultRowHeight="14.4" x14ac:dyDescent="0.3"/>
  <sheetData>
    <row r="1" spans="1:389" x14ac:dyDescent="0.3">
      <c r="B1" s="49" t="s">
        <v>24</v>
      </c>
      <c r="C1" s="49" t="s">
        <v>592</v>
      </c>
      <c r="D1" s="106" t="s">
        <v>9976</v>
      </c>
      <c r="E1" s="49" t="s">
        <v>810</v>
      </c>
      <c r="F1" s="49" t="s">
        <v>9577</v>
      </c>
      <c r="G1" s="49" t="s">
        <v>9578</v>
      </c>
      <c r="H1" s="49" t="s">
        <v>9579</v>
      </c>
      <c r="I1" s="49" t="s">
        <v>9580</v>
      </c>
      <c r="J1" s="49" t="s">
        <v>9581</v>
      </c>
      <c r="K1" s="49" t="s">
        <v>9582</v>
      </c>
      <c r="L1" s="49" t="s">
        <v>9583</v>
      </c>
      <c r="M1" s="49" t="s">
        <v>9584</v>
      </c>
      <c r="N1" s="49" t="s">
        <v>9585</v>
      </c>
      <c r="O1" s="49" t="s">
        <v>9586</v>
      </c>
      <c r="P1" s="49" t="s">
        <v>9587</v>
      </c>
      <c r="Q1" s="49" t="s">
        <v>9588</v>
      </c>
      <c r="R1" s="49" t="s">
        <v>9589</v>
      </c>
      <c r="S1" s="49" t="s">
        <v>9590</v>
      </c>
      <c r="T1" s="49" t="s">
        <v>9591</v>
      </c>
      <c r="U1" s="49" t="s">
        <v>9592</v>
      </c>
      <c r="V1" s="49" t="s">
        <v>9593</v>
      </c>
      <c r="W1" s="49" t="s">
        <v>9594</v>
      </c>
      <c r="X1" s="49" t="s">
        <v>9595</v>
      </c>
      <c r="Y1" s="49" t="s">
        <v>9596</v>
      </c>
      <c r="Z1" s="49" t="s">
        <v>9597</v>
      </c>
      <c r="AA1" s="49" t="s">
        <v>9598</v>
      </c>
      <c r="AB1" s="49" t="s">
        <v>9599</v>
      </c>
      <c r="AC1" s="49" t="s">
        <v>9600</v>
      </c>
      <c r="AD1" s="49" t="s">
        <v>9601</v>
      </c>
      <c r="AE1" s="49" t="s">
        <v>9602</v>
      </c>
      <c r="AF1" s="49" t="s">
        <v>9603</v>
      </c>
      <c r="AG1" s="49" t="s">
        <v>9604</v>
      </c>
      <c r="AH1" s="49" t="s">
        <v>9605</v>
      </c>
      <c r="AI1" s="49" t="s">
        <v>9606</v>
      </c>
      <c r="AJ1" s="49" t="s">
        <v>9607</v>
      </c>
      <c r="AK1" s="49" t="s">
        <v>9608</v>
      </c>
      <c r="AL1" s="49" t="s">
        <v>9609</v>
      </c>
      <c r="AM1" s="49" t="s">
        <v>9610</v>
      </c>
      <c r="AN1" s="49" t="s">
        <v>9611</v>
      </c>
      <c r="AO1" s="49" t="s">
        <v>9612</v>
      </c>
      <c r="AP1" s="49" t="s">
        <v>9613</v>
      </c>
      <c r="AQ1" s="49" t="s">
        <v>9614</v>
      </c>
      <c r="AR1" s="49" t="s">
        <v>9615</v>
      </c>
      <c r="AS1" s="49" t="s">
        <v>9616</v>
      </c>
      <c r="AT1" s="49" t="s">
        <v>9617</v>
      </c>
      <c r="AU1" s="49" t="s">
        <v>9618</v>
      </c>
      <c r="AV1" s="49" t="s">
        <v>9619</v>
      </c>
      <c r="AW1" s="49" t="s">
        <v>9620</v>
      </c>
      <c r="AX1" s="49" t="s">
        <v>9621</v>
      </c>
      <c r="AY1" s="49" t="s">
        <v>9622</v>
      </c>
      <c r="AZ1" s="49" t="s">
        <v>9623</v>
      </c>
      <c r="BA1" s="49" t="s">
        <v>9624</v>
      </c>
      <c r="BB1" s="49" t="s">
        <v>9625</v>
      </c>
      <c r="BC1" s="49" t="s">
        <v>9626</v>
      </c>
      <c r="BD1" s="49" t="s">
        <v>9627</v>
      </c>
      <c r="BE1" s="49" t="s">
        <v>9628</v>
      </c>
      <c r="BF1" s="49" t="s">
        <v>9629</v>
      </c>
      <c r="BG1" s="49" t="s">
        <v>9630</v>
      </c>
      <c r="BH1" s="49" t="s">
        <v>9631</v>
      </c>
      <c r="BI1" s="49" t="s">
        <v>9632</v>
      </c>
      <c r="BJ1" s="49" t="s">
        <v>9633</v>
      </c>
      <c r="BK1" s="49" t="s">
        <v>9634</v>
      </c>
      <c r="BL1" s="49" t="s">
        <v>9635</v>
      </c>
      <c r="BM1" s="49" t="s">
        <v>9636</v>
      </c>
      <c r="BN1" s="49" t="s">
        <v>9637</v>
      </c>
      <c r="BO1" s="49" t="s">
        <v>9638</v>
      </c>
      <c r="BP1" s="49" t="s">
        <v>9639</v>
      </c>
      <c r="BQ1" s="49" t="s">
        <v>9640</v>
      </c>
      <c r="BR1" s="49" t="s">
        <v>9641</v>
      </c>
      <c r="BS1" s="49" t="s">
        <v>9642</v>
      </c>
      <c r="BT1" s="49" t="s">
        <v>9643</v>
      </c>
      <c r="BU1" s="49" t="s">
        <v>9644</v>
      </c>
      <c r="BV1" s="49" t="s">
        <v>9645</v>
      </c>
      <c r="BW1" s="49" t="s">
        <v>9646</v>
      </c>
      <c r="BX1" s="49" t="s">
        <v>9647</v>
      </c>
      <c r="BY1" s="49" t="s">
        <v>9648</v>
      </c>
      <c r="BZ1" s="49" t="s">
        <v>9649</v>
      </c>
      <c r="CA1" s="49" t="s">
        <v>9650</v>
      </c>
      <c r="CB1" s="49" t="s">
        <v>9651</v>
      </c>
      <c r="CC1" s="49" t="s">
        <v>9652</v>
      </c>
      <c r="CD1" s="49" t="s">
        <v>9653</v>
      </c>
      <c r="CE1" s="49" t="s">
        <v>9654</v>
      </c>
      <c r="CF1" s="49" t="s">
        <v>9655</v>
      </c>
      <c r="CG1" s="49" t="s">
        <v>9656</v>
      </c>
      <c r="CH1" s="49" t="s">
        <v>9657</v>
      </c>
      <c r="CI1" s="49" t="s">
        <v>9658</v>
      </c>
      <c r="CJ1" s="49" t="s">
        <v>9659</v>
      </c>
      <c r="CK1" s="49" t="s">
        <v>9660</v>
      </c>
      <c r="CL1" s="49" t="s">
        <v>9661</v>
      </c>
      <c r="CM1" s="49" t="s">
        <v>9662</v>
      </c>
      <c r="CN1" s="49" t="s">
        <v>9663</v>
      </c>
      <c r="CO1" s="49" t="s">
        <v>9664</v>
      </c>
      <c r="CP1" s="49" t="s">
        <v>9665</v>
      </c>
      <c r="CQ1" s="49" t="s">
        <v>9666</v>
      </c>
      <c r="CR1" s="49" t="s">
        <v>9667</v>
      </c>
      <c r="CS1" s="49" t="s">
        <v>9668</v>
      </c>
      <c r="CT1" s="49" t="s">
        <v>9669</v>
      </c>
      <c r="CU1" s="49" t="s">
        <v>9670</v>
      </c>
      <c r="CV1" s="49" t="s">
        <v>9671</v>
      </c>
      <c r="CW1" s="49" t="s">
        <v>9672</v>
      </c>
      <c r="CX1" s="49" t="s">
        <v>9673</v>
      </c>
      <c r="CY1" s="49" t="s">
        <v>9674</v>
      </c>
      <c r="CZ1" s="49" t="s">
        <v>9675</v>
      </c>
      <c r="DA1" s="49" t="s">
        <v>9676</v>
      </c>
      <c r="DB1" s="49" t="s">
        <v>9677</v>
      </c>
      <c r="DC1" s="49" t="s">
        <v>9678</v>
      </c>
      <c r="DD1" s="49" t="s">
        <v>9679</v>
      </c>
      <c r="DE1" s="49" t="s">
        <v>9680</v>
      </c>
      <c r="DF1" s="49" t="s">
        <v>9681</v>
      </c>
      <c r="DG1" s="49" t="s">
        <v>9682</v>
      </c>
      <c r="DH1" s="49" t="s">
        <v>9683</v>
      </c>
      <c r="DI1" s="49" t="s">
        <v>9684</v>
      </c>
      <c r="DJ1" s="49" t="s">
        <v>9685</v>
      </c>
      <c r="DK1" s="49" t="s">
        <v>9686</v>
      </c>
      <c r="DL1" s="49" t="s">
        <v>9687</v>
      </c>
      <c r="DM1" s="49" t="s">
        <v>9688</v>
      </c>
      <c r="DN1" s="49" t="s">
        <v>9689</v>
      </c>
      <c r="DO1" s="49" t="s">
        <v>9690</v>
      </c>
      <c r="DP1" s="49" t="s">
        <v>9691</v>
      </c>
      <c r="DQ1" s="49" t="s">
        <v>9692</v>
      </c>
      <c r="DR1" s="49" t="s">
        <v>9693</v>
      </c>
      <c r="DS1" s="49" t="s">
        <v>9694</v>
      </c>
      <c r="DT1" s="49" t="s">
        <v>9695</v>
      </c>
      <c r="DU1" s="49" t="s">
        <v>9696</v>
      </c>
      <c r="DV1" s="49" t="s">
        <v>9697</v>
      </c>
      <c r="DW1" s="49" t="s">
        <v>9698</v>
      </c>
      <c r="DX1" s="49" t="s">
        <v>9699</v>
      </c>
      <c r="DY1" s="49" t="s">
        <v>9700</v>
      </c>
      <c r="DZ1" s="49" t="s">
        <v>9701</v>
      </c>
      <c r="EA1" s="49" t="s">
        <v>9702</v>
      </c>
      <c r="EB1" s="49" t="s">
        <v>9703</v>
      </c>
      <c r="EC1" s="49" t="s">
        <v>9704</v>
      </c>
      <c r="ED1" s="49" t="s">
        <v>9705</v>
      </c>
      <c r="EE1" s="49" t="s">
        <v>9706</v>
      </c>
      <c r="EF1" s="49" t="s">
        <v>9707</v>
      </c>
      <c r="EG1" s="49" t="s">
        <v>9708</v>
      </c>
      <c r="EH1" s="49" t="s">
        <v>9709</v>
      </c>
      <c r="EI1" s="49" t="s">
        <v>9710</v>
      </c>
      <c r="EJ1" s="49" t="s">
        <v>9711</v>
      </c>
      <c r="EK1" s="49" t="s">
        <v>9712</v>
      </c>
      <c r="EL1" s="49" t="s">
        <v>9713</v>
      </c>
      <c r="EM1" s="49" t="s">
        <v>9714</v>
      </c>
      <c r="EN1" s="49" t="s">
        <v>9715</v>
      </c>
      <c r="EO1" s="49" t="s">
        <v>9716</v>
      </c>
      <c r="EP1" s="49" t="s">
        <v>9717</v>
      </c>
      <c r="EQ1" s="49" t="s">
        <v>9718</v>
      </c>
      <c r="ER1" s="49" t="s">
        <v>9719</v>
      </c>
      <c r="ES1" s="49" t="s">
        <v>9720</v>
      </c>
      <c r="ET1" s="49" t="s">
        <v>9721</v>
      </c>
      <c r="EU1" s="49" t="s">
        <v>9722</v>
      </c>
      <c r="EV1" s="49" t="s">
        <v>9723</v>
      </c>
      <c r="EW1" s="49" t="s">
        <v>9724</v>
      </c>
      <c r="EX1" s="49" t="s">
        <v>9725</v>
      </c>
      <c r="EY1" s="49" t="s">
        <v>9726</v>
      </c>
      <c r="EZ1" s="49" t="s">
        <v>9727</v>
      </c>
      <c r="FA1" s="49" t="s">
        <v>9728</v>
      </c>
      <c r="FB1" s="49" t="s">
        <v>9729</v>
      </c>
      <c r="FC1" s="49" t="s">
        <v>9730</v>
      </c>
      <c r="FD1" s="49" t="s">
        <v>9731</v>
      </c>
      <c r="FE1" s="49" t="s">
        <v>9732</v>
      </c>
      <c r="FF1" s="49" t="s">
        <v>9733</v>
      </c>
      <c r="FG1" s="49" t="s">
        <v>9734</v>
      </c>
      <c r="FH1" s="49" t="s">
        <v>9735</v>
      </c>
      <c r="FI1" s="49" t="s">
        <v>9736</v>
      </c>
      <c r="FJ1" s="49" t="s">
        <v>9737</v>
      </c>
      <c r="FK1" s="49" t="s">
        <v>9738</v>
      </c>
      <c r="FL1" s="49" t="s">
        <v>9739</v>
      </c>
      <c r="FM1" s="49" t="s">
        <v>9740</v>
      </c>
      <c r="FN1" s="49" t="s">
        <v>9741</v>
      </c>
      <c r="FO1" s="49" t="s">
        <v>9742</v>
      </c>
      <c r="FP1" s="49" t="s">
        <v>9743</v>
      </c>
      <c r="FQ1" s="49" t="s">
        <v>9744</v>
      </c>
      <c r="FR1" s="49" t="s">
        <v>9745</v>
      </c>
      <c r="FS1" s="49" t="s">
        <v>9746</v>
      </c>
      <c r="FT1" s="49" t="s">
        <v>9747</v>
      </c>
      <c r="FU1" s="49" t="s">
        <v>9748</v>
      </c>
      <c r="FV1" s="49" t="s">
        <v>9749</v>
      </c>
      <c r="FW1" s="49" t="s">
        <v>9750</v>
      </c>
      <c r="FX1" s="49" t="s">
        <v>9751</v>
      </c>
      <c r="FY1" s="49" t="s">
        <v>9752</v>
      </c>
      <c r="FZ1" s="49" t="s">
        <v>9753</v>
      </c>
      <c r="GA1" s="49" t="s">
        <v>9754</v>
      </c>
      <c r="GB1" s="49" t="s">
        <v>9755</v>
      </c>
      <c r="GC1" s="49" t="s">
        <v>9756</v>
      </c>
      <c r="GD1" s="49" t="s">
        <v>9757</v>
      </c>
      <c r="GE1" s="49" t="s">
        <v>9758</v>
      </c>
      <c r="GF1" s="49" t="s">
        <v>9759</v>
      </c>
      <c r="GG1" s="49" t="s">
        <v>9760</v>
      </c>
      <c r="GH1" s="49" t="s">
        <v>9761</v>
      </c>
      <c r="GI1" s="49" t="s">
        <v>9762</v>
      </c>
      <c r="GJ1" s="49" t="s">
        <v>9763</v>
      </c>
      <c r="GK1" s="49" t="s">
        <v>9764</v>
      </c>
      <c r="GL1" s="49" t="s">
        <v>9765</v>
      </c>
      <c r="GM1" s="49" t="s">
        <v>9766</v>
      </c>
      <c r="GN1" s="49" t="s">
        <v>9767</v>
      </c>
      <c r="GO1" s="49" t="s">
        <v>9768</v>
      </c>
      <c r="GP1" s="49" t="s">
        <v>9769</v>
      </c>
      <c r="GQ1" s="49" t="s">
        <v>9770</v>
      </c>
      <c r="GR1" s="49" t="s">
        <v>9771</v>
      </c>
      <c r="GS1" s="49" t="s">
        <v>9772</v>
      </c>
      <c r="GT1" s="49" t="s">
        <v>9773</v>
      </c>
      <c r="GU1" s="49" t="s">
        <v>9774</v>
      </c>
      <c r="GV1" s="49" t="s">
        <v>9775</v>
      </c>
      <c r="GW1" s="49" t="s">
        <v>9776</v>
      </c>
      <c r="GX1" s="49" t="s">
        <v>9777</v>
      </c>
      <c r="GY1" s="49" t="s">
        <v>9778</v>
      </c>
      <c r="GZ1" s="49" t="s">
        <v>9779</v>
      </c>
      <c r="HA1" s="49" t="s">
        <v>9780</v>
      </c>
      <c r="HB1" s="49" t="s">
        <v>9781</v>
      </c>
      <c r="HC1" s="49" t="s">
        <v>9782</v>
      </c>
      <c r="HD1" s="49" t="s">
        <v>9783</v>
      </c>
      <c r="HE1" s="49" t="s">
        <v>9784</v>
      </c>
      <c r="HF1" s="49" t="s">
        <v>9785</v>
      </c>
      <c r="HG1" s="49" t="s">
        <v>9786</v>
      </c>
      <c r="HH1" s="49" t="s">
        <v>9787</v>
      </c>
      <c r="HI1" s="49" t="s">
        <v>9788</v>
      </c>
      <c r="HJ1" s="49" t="s">
        <v>9789</v>
      </c>
      <c r="HK1" s="49" t="s">
        <v>9790</v>
      </c>
      <c r="HL1" s="49" t="s">
        <v>9791</v>
      </c>
      <c r="HM1" s="49" t="s">
        <v>9792</v>
      </c>
      <c r="HN1" s="49" t="s">
        <v>9793</v>
      </c>
      <c r="HO1" s="49" t="s">
        <v>9794</v>
      </c>
      <c r="HP1" s="49" t="s">
        <v>9795</v>
      </c>
      <c r="HQ1" s="49" t="s">
        <v>9796</v>
      </c>
      <c r="HR1" s="49" t="s">
        <v>9797</v>
      </c>
      <c r="HS1" s="49" t="s">
        <v>9798</v>
      </c>
      <c r="HT1" s="49" t="s">
        <v>9799</v>
      </c>
      <c r="HU1" s="49" t="s">
        <v>9800</v>
      </c>
      <c r="HV1" s="49" t="s">
        <v>9801</v>
      </c>
      <c r="HW1" s="49" t="s">
        <v>9802</v>
      </c>
      <c r="HX1" s="49" t="s">
        <v>9803</v>
      </c>
      <c r="HY1" s="49" t="s">
        <v>9804</v>
      </c>
      <c r="HZ1" s="49" t="s">
        <v>9805</v>
      </c>
      <c r="IA1" s="49" t="s">
        <v>9806</v>
      </c>
      <c r="IB1" s="49" t="s">
        <v>9807</v>
      </c>
      <c r="IC1" s="49" t="s">
        <v>9808</v>
      </c>
      <c r="ID1" s="49" t="s">
        <v>9809</v>
      </c>
      <c r="IE1" s="49" t="s">
        <v>9810</v>
      </c>
      <c r="IF1" s="49" t="s">
        <v>9811</v>
      </c>
      <c r="IG1" s="49" t="s">
        <v>9812</v>
      </c>
      <c r="IH1" s="49" t="s">
        <v>9813</v>
      </c>
      <c r="II1" s="49" t="s">
        <v>9814</v>
      </c>
      <c r="IJ1" s="49" t="s">
        <v>9815</v>
      </c>
      <c r="IK1" s="49" t="s">
        <v>9816</v>
      </c>
      <c r="IL1" s="49" t="s">
        <v>9817</v>
      </c>
      <c r="IM1" s="49" t="s">
        <v>9818</v>
      </c>
      <c r="IN1" s="49" t="s">
        <v>9819</v>
      </c>
      <c r="IO1" s="49" t="s">
        <v>9820</v>
      </c>
      <c r="IP1" s="49" t="s">
        <v>9821</v>
      </c>
      <c r="IQ1" s="49" t="s">
        <v>9822</v>
      </c>
      <c r="IR1" s="49" t="s">
        <v>9823</v>
      </c>
      <c r="IS1" s="49" t="s">
        <v>9824</v>
      </c>
      <c r="IT1" s="49" t="s">
        <v>9825</v>
      </c>
      <c r="IU1" s="49" t="s">
        <v>9826</v>
      </c>
      <c r="IV1" s="49" t="s">
        <v>9827</v>
      </c>
      <c r="IW1" s="49" t="s">
        <v>9828</v>
      </c>
      <c r="IX1" s="49" t="s">
        <v>9829</v>
      </c>
      <c r="IY1" s="49" t="s">
        <v>9830</v>
      </c>
      <c r="IZ1" s="49" t="s">
        <v>9831</v>
      </c>
      <c r="JA1" s="49" t="s">
        <v>9832</v>
      </c>
      <c r="JB1" s="49" t="s">
        <v>9833</v>
      </c>
      <c r="JC1" s="49" t="s">
        <v>9834</v>
      </c>
      <c r="JD1" s="49" t="s">
        <v>9835</v>
      </c>
      <c r="JE1" s="49" t="s">
        <v>9836</v>
      </c>
      <c r="JF1" s="49" t="s">
        <v>9837</v>
      </c>
      <c r="JG1" s="49" t="s">
        <v>9838</v>
      </c>
      <c r="JH1" s="49" t="s">
        <v>9839</v>
      </c>
      <c r="JI1" s="49" t="s">
        <v>9840</v>
      </c>
      <c r="JJ1" s="49" t="s">
        <v>9841</v>
      </c>
      <c r="JK1" s="49" t="s">
        <v>9842</v>
      </c>
      <c r="JL1" s="49" t="s">
        <v>9843</v>
      </c>
      <c r="JM1" s="49" t="s">
        <v>9844</v>
      </c>
      <c r="JN1" s="49" t="s">
        <v>9845</v>
      </c>
      <c r="JO1" s="49" t="s">
        <v>9846</v>
      </c>
      <c r="JP1" s="49" t="s">
        <v>9847</v>
      </c>
      <c r="JQ1" s="49" t="s">
        <v>9848</v>
      </c>
      <c r="JR1" s="49" t="s">
        <v>9849</v>
      </c>
      <c r="JS1" s="49" t="s">
        <v>9850</v>
      </c>
      <c r="JT1" s="49" t="s">
        <v>9851</v>
      </c>
      <c r="JU1" s="49" t="s">
        <v>9852</v>
      </c>
      <c r="JV1" s="49" t="s">
        <v>9853</v>
      </c>
      <c r="JW1" s="49" t="s">
        <v>9854</v>
      </c>
      <c r="JX1" s="49" t="s">
        <v>9855</v>
      </c>
      <c r="JY1" s="49" t="s">
        <v>9856</v>
      </c>
      <c r="JZ1" s="49" t="s">
        <v>9857</v>
      </c>
      <c r="KA1" s="49" t="s">
        <v>9858</v>
      </c>
      <c r="KB1" s="49" t="s">
        <v>9859</v>
      </c>
      <c r="KC1" s="49" t="s">
        <v>9860</v>
      </c>
      <c r="KD1" s="49" t="s">
        <v>9861</v>
      </c>
      <c r="KE1" s="49" t="s">
        <v>9862</v>
      </c>
      <c r="KF1" s="49" t="s">
        <v>9863</v>
      </c>
      <c r="KG1" s="49" t="s">
        <v>9864</v>
      </c>
      <c r="KH1" s="49" t="s">
        <v>9865</v>
      </c>
      <c r="KI1" s="49" t="s">
        <v>9866</v>
      </c>
      <c r="KJ1" s="49" t="s">
        <v>9867</v>
      </c>
      <c r="KK1" s="49" t="s">
        <v>9868</v>
      </c>
      <c r="KL1" s="49" t="s">
        <v>9869</v>
      </c>
      <c r="KM1" s="49" t="s">
        <v>9870</v>
      </c>
      <c r="KN1" s="49" t="s">
        <v>9871</v>
      </c>
      <c r="KO1" s="49" t="s">
        <v>9872</v>
      </c>
      <c r="KP1" s="49" t="s">
        <v>9873</v>
      </c>
      <c r="KQ1" s="49" t="s">
        <v>9874</v>
      </c>
      <c r="KR1" s="49" t="s">
        <v>9875</v>
      </c>
      <c r="KS1" s="49" t="s">
        <v>9876</v>
      </c>
      <c r="KT1" s="49" t="s">
        <v>9877</v>
      </c>
      <c r="KU1" s="49" t="s">
        <v>9878</v>
      </c>
      <c r="KV1" s="49" t="s">
        <v>9879</v>
      </c>
      <c r="KW1" s="49" t="s">
        <v>9880</v>
      </c>
      <c r="KX1" s="49" t="s">
        <v>9881</v>
      </c>
      <c r="KY1" s="49" t="s">
        <v>9882</v>
      </c>
      <c r="KZ1" s="49" t="s">
        <v>9883</v>
      </c>
      <c r="LA1" s="49" t="s">
        <v>9884</v>
      </c>
      <c r="LB1" s="49" t="s">
        <v>9885</v>
      </c>
      <c r="LC1" s="49" t="s">
        <v>9886</v>
      </c>
      <c r="LD1" s="49" t="s">
        <v>9887</v>
      </c>
      <c r="LE1" s="49" t="s">
        <v>9888</v>
      </c>
      <c r="LF1" s="49" t="s">
        <v>9889</v>
      </c>
      <c r="LG1" s="49" t="s">
        <v>9890</v>
      </c>
      <c r="LH1" s="49" t="s">
        <v>9891</v>
      </c>
      <c r="LI1" s="49" t="s">
        <v>9892</v>
      </c>
      <c r="LJ1" s="49" t="s">
        <v>9893</v>
      </c>
      <c r="LK1" s="49" t="s">
        <v>9894</v>
      </c>
      <c r="LL1" s="49" t="s">
        <v>9895</v>
      </c>
      <c r="LM1" s="49" t="s">
        <v>9896</v>
      </c>
      <c r="LN1" s="49" t="s">
        <v>9897</v>
      </c>
      <c r="LO1" s="49" t="s">
        <v>9898</v>
      </c>
      <c r="LP1" s="49" t="s">
        <v>9899</v>
      </c>
      <c r="LQ1" s="49" t="s">
        <v>9900</v>
      </c>
      <c r="LR1" s="49" t="s">
        <v>9901</v>
      </c>
      <c r="LS1" s="49" t="s">
        <v>9902</v>
      </c>
      <c r="LT1" s="49" t="s">
        <v>9903</v>
      </c>
      <c r="LU1" s="49" t="s">
        <v>9904</v>
      </c>
      <c r="LV1" s="49" t="s">
        <v>9905</v>
      </c>
      <c r="LW1" s="49" t="s">
        <v>9906</v>
      </c>
      <c r="LX1" s="49" t="s">
        <v>9907</v>
      </c>
      <c r="LY1" s="49" t="s">
        <v>9908</v>
      </c>
      <c r="LZ1" s="49" t="s">
        <v>9909</v>
      </c>
      <c r="MA1" s="49" t="s">
        <v>9910</v>
      </c>
      <c r="MB1" s="49" t="s">
        <v>9911</v>
      </c>
      <c r="MC1" s="49" t="s">
        <v>9912</v>
      </c>
      <c r="MD1" s="49" t="s">
        <v>9913</v>
      </c>
      <c r="ME1" s="49" t="s">
        <v>9914</v>
      </c>
      <c r="MF1" s="49" t="s">
        <v>9915</v>
      </c>
      <c r="MG1" s="49" t="s">
        <v>9916</v>
      </c>
      <c r="MH1" s="49" t="s">
        <v>9917</v>
      </c>
      <c r="MI1" s="49" t="s">
        <v>9918</v>
      </c>
      <c r="MJ1" s="49" t="s">
        <v>9919</v>
      </c>
      <c r="MK1" s="49" t="s">
        <v>9920</v>
      </c>
      <c r="ML1" s="49" t="s">
        <v>9921</v>
      </c>
      <c r="MM1" s="49" t="s">
        <v>9922</v>
      </c>
      <c r="MN1" s="49" t="s">
        <v>9923</v>
      </c>
      <c r="MO1" s="49" t="s">
        <v>9924</v>
      </c>
      <c r="MP1" s="49" t="s">
        <v>9925</v>
      </c>
      <c r="MQ1" s="49" t="s">
        <v>9926</v>
      </c>
      <c r="MR1" s="49" t="s">
        <v>9927</v>
      </c>
      <c r="MS1" s="49" t="s">
        <v>9928</v>
      </c>
      <c r="MT1" s="49" t="s">
        <v>9929</v>
      </c>
      <c r="MU1" s="49" t="s">
        <v>9930</v>
      </c>
      <c r="MV1" s="49" t="s">
        <v>9931</v>
      </c>
      <c r="MW1" s="49" t="s">
        <v>9932</v>
      </c>
      <c r="MX1" s="49" t="s">
        <v>9933</v>
      </c>
      <c r="MY1" s="49" t="s">
        <v>9934</v>
      </c>
      <c r="MZ1" s="49" t="s">
        <v>9935</v>
      </c>
      <c r="NA1" s="49" t="s">
        <v>9936</v>
      </c>
      <c r="NB1" s="49" t="s">
        <v>9937</v>
      </c>
      <c r="NC1" s="49" t="s">
        <v>9938</v>
      </c>
      <c r="ND1" s="49" t="s">
        <v>9939</v>
      </c>
      <c r="NE1" s="49" t="s">
        <v>9940</v>
      </c>
      <c r="NF1" s="49" t="s">
        <v>9941</v>
      </c>
      <c r="NG1" s="49" t="s">
        <v>9942</v>
      </c>
      <c r="NH1" s="49" t="s">
        <v>9943</v>
      </c>
      <c r="NI1" s="49" t="s">
        <v>9944</v>
      </c>
      <c r="NJ1" s="49" t="s">
        <v>9945</v>
      </c>
      <c r="NK1" s="49" t="s">
        <v>9946</v>
      </c>
      <c r="NL1" s="49" t="s">
        <v>9947</v>
      </c>
      <c r="NM1" s="49" t="s">
        <v>9948</v>
      </c>
      <c r="NN1" s="49" t="s">
        <v>9949</v>
      </c>
      <c r="NO1" s="49" t="s">
        <v>9950</v>
      </c>
      <c r="NP1" s="49" t="s">
        <v>9951</v>
      </c>
      <c r="NQ1" s="49" t="s">
        <v>9952</v>
      </c>
      <c r="NR1" s="49" t="s">
        <v>9953</v>
      </c>
      <c r="NS1" s="49" t="s">
        <v>9954</v>
      </c>
      <c r="NT1" s="49" t="s">
        <v>9955</v>
      </c>
      <c r="NU1" s="49" t="s">
        <v>9956</v>
      </c>
      <c r="NV1" s="49" t="s">
        <v>9957</v>
      </c>
      <c r="NW1" s="49" t="s">
        <v>9958</v>
      </c>
      <c r="NX1" s="49" t="s">
        <v>9959</v>
      </c>
      <c r="NY1" s="49" t="s">
        <v>9960</v>
      </c>
    </row>
    <row r="2" spans="1:389" x14ac:dyDescent="0.3">
      <c r="A2" s="49">
        <v>1</v>
      </c>
      <c r="B2" t="s">
        <v>837</v>
      </c>
      <c r="C2" t="s">
        <v>653</v>
      </c>
      <c r="D2">
        <v>5.0382499999999996E-6</v>
      </c>
      <c r="F2">
        <v>4400</v>
      </c>
      <c r="G2">
        <v>16.742857142857151</v>
      </c>
      <c r="H2">
        <v>6571.4285714285716</v>
      </c>
    </row>
    <row r="3" spans="1:389" x14ac:dyDescent="0.3">
      <c r="A3" s="49">
        <v>2</v>
      </c>
      <c r="B3" t="s">
        <v>841</v>
      </c>
      <c r="C3" t="s">
        <v>668</v>
      </c>
      <c r="D3">
        <v>0.18564</v>
      </c>
      <c r="I3">
        <v>0.1176470588235294</v>
      </c>
      <c r="J3">
        <v>2.5490196078431372E-6</v>
      </c>
      <c r="K3">
        <v>1.431372549019608E-3</v>
      </c>
      <c r="L3">
        <v>0.1156862745098039</v>
      </c>
    </row>
    <row r="4" spans="1:389" x14ac:dyDescent="0.3">
      <c r="A4" s="49">
        <v>3</v>
      </c>
      <c r="B4" t="s">
        <v>845</v>
      </c>
      <c r="C4" t="s">
        <v>617</v>
      </c>
      <c r="D4">
        <v>4.8125</v>
      </c>
      <c r="M4">
        <v>3.1168831168831169E-2</v>
      </c>
      <c r="N4">
        <v>4.4443776249049307E-5</v>
      </c>
    </row>
    <row r="5" spans="1:389" x14ac:dyDescent="0.3">
      <c r="A5" s="49">
        <v>4</v>
      </c>
      <c r="B5" t="s">
        <v>849</v>
      </c>
      <c r="C5" t="s">
        <v>796</v>
      </c>
      <c r="D5">
        <v>0.3445120000000001</v>
      </c>
      <c r="O5">
        <v>4.464285714285713E-2</v>
      </c>
    </row>
    <row r="6" spans="1:389" x14ac:dyDescent="0.3">
      <c r="A6" s="49">
        <v>5</v>
      </c>
      <c r="B6" t="s">
        <v>853</v>
      </c>
      <c r="C6" t="s">
        <v>659</v>
      </c>
      <c r="D6">
        <v>0.2175</v>
      </c>
      <c r="I6">
        <v>0.31034482758620691</v>
      </c>
      <c r="J6">
        <v>1.03448275862069E-5</v>
      </c>
      <c r="K6">
        <v>3.4482758620689653E-4</v>
      </c>
    </row>
    <row r="7" spans="1:389" x14ac:dyDescent="0.3">
      <c r="A7" s="49">
        <v>7</v>
      </c>
      <c r="B7" t="s">
        <v>858</v>
      </c>
      <c r="C7" t="s">
        <v>659</v>
      </c>
      <c r="D7">
        <v>2.1051900000000001E-5</v>
      </c>
      <c r="F7">
        <v>1769.911504424779</v>
      </c>
      <c r="G7">
        <v>0.97345132743362828</v>
      </c>
    </row>
    <row r="8" spans="1:389" x14ac:dyDescent="0.3">
      <c r="A8" s="49">
        <v>8</v>
      </c>
      <c r="B8" t="s">
        <v>861</v>
      </c>
      <c r="C8" t="s">
        <v>671</v>
      </c>
      <c r="D8">
        <v>3.7677000000000001E-3</v>
      </c>
      <c r="P8">
        <v>1.333333333333333</v>
      </c>
    </row>
    <row r="9" spans="1:389" x14ac:dyDescent="0.3">
      <c r="A9" s="49">
        <v>9</v>
      </c>
      <c r="B9" t="s">
        <v>864</v>
      </c>
      <c r="C9" t="s">
        <v>595</v>
      </c>
      <c r="D9">
        <v>5.0548223399999996E-4</v>
      </c>
      <c r="Q9">
        <v>34.56105640302286</v>
      </c>
      <c r="R9">
        <v>8.1799591002044997E-3</v>
      </c>
      <c r="S9">
        <v>103.68316920906859</v>
      </c>
      <c r="T9">
        <v>0.44785276073619629</v>
      </c>
      <c r="U9">
        <v>0.18813905930470351</v>
      </c>
      <c r="V9">
        <v>0.32515337423312879</v>
      </c>
      <c r="W9">
        <v>7.5664621676891614E-2</v>
      </c>
    </row>
    <row r="10" spans="1:389" x14ac:dyDescent="0.3">
      <c r="A10" s="49">
        <v>10</v>
      </c>
      <c r="B10" t="s">
        <v>866</v>
      </c>
      <c r="C10" t="s">
        <v>671</v>
      </c>
      <c r="D10">
        <v>35.017887804845969</v>
      </c>
      <c r="X10">
        <v>4.7147332506203461E-4</v>
      </c>
      <c r="Y10">
        <v>2.5394266109132378E-7</v>
      </c>
      <c r="Z10">
        <v>1.4144199751861041E-3</v>
      </c>
      <c r="AA10">
        <v>1.3745377562246639E-5</v>
      </c>
      <c r="AB10">
        <v>6.9014389362614802E-6</v>
      </c>
      <c r="AC10">
        <v>2.3490100579686239E-6</v>
      </c>
      <c r="AD10">
        <v>2.4019185377697281E-6</v>
      </c>
      <c r="AE10">
        <v>6.0639380024118521E-7</v>
      </c>
    </row>
    <row r="11" spans="1:389" x14ac:dyDescent="0.3">
      <c r="A11" s="49">
        <v>11</v>
      </c>
      <c r="B11" t="s">
        <v>869</v>
      </c>
      <c r="C11" t="s">
        <v>605</v>
      </c>
      <c r="D11">
        <v>0.15525</v>
      </c>
      <c r="AF11">
        <v>0.64000000000000012</v>
      </c>
      <c r="AG11">
        <v>1.408292057639707E-3</v>
      </c>
    </row>
    <row r="12" spans="1:389" x14ac:dyDescent="0.3">
      <c r="A12" s="49">
        <v>13</v>
      </c>
      <c r="B12" t="s">
        <v>874</v>
      </c>
      <c r="C12" t="s">
        <v>605</v>
      </c>
      <c r="D12">
        <v>0.7</v>
      </c>
      <c r="M12">
        <v>4.4642857142857137E-2</v>
      </c>
      <c r="N12">
        <v>6.0714285714285708E-5</v>
      </c>
      <c r="AH12">
        <v>1.071428571428571E-4</v>
      </c>
    </row>
    <row r="13" spans="1:389" x14ac:dyDescent="0.3">
      <c r="A13" s="49">
        <v>14</v>
      </c>
      <c r="B13" t="s">
        <v>876</v>
      </c>
      <c r="C13" t="s">
        <v>796</v>
      </c>
      <c r="D13">
        <v>0.45257999999999993</v>
      </c>
      <c r="O13">
        <v>4.9555879623491991E-2</v>
      </c>
      <c r="AI13">
        <v>21.873259976136818</v>
      </c>
    </row>
    <row r="14" spans="1:389" x14ac:dyDescent="0.3">
      <c r="A14" s="49">
        <v>17</v>
      </c>
      <c r="B14" t="s">
        <v>884</v>
      </c>
      <c r="C14" t="s">
        <v>659</v>
      </c>
      <c r="D14">
        <v>2.9680000000000002E-2</v>
      </c>
      <c r="AJ14">
        <v>0.29649595687331542</v>
      </c>
    </row>
    <row r="15" spans="1:389" x14ac:dyDescent="0.3">
      <c r="A15" s="49">
        <v>19</v>
      </c>
      <c r="B15" t="s">
        <v>889</v>
      </c>
      <c r="C15" t="s">
        <v>605</v>
      </c>
      <c r="D15">
        <v>7.3746371999999996</v>
      </c>
      <c r="M15">
        <v>7.8669674760407191E-2</v>
      </c>
      <c r="N15">
        <v>1.177829720258577E-4</v>
      </c>
      <c r="AH15">
        <v>4.2234243062153618E-5</v>
      </c>
      <c r="AK15">
        <v>7.0469945287613615E-4</v>
      </c>
    </row>
    <row r="16" spans="1:389" x14ac:dyDescent="0.3">
      <c r="A16" s="49">
        <v>20</v>
      </c>
      <c r="B16" t="s">
        <v>892</v>
      </c>
      <c r="C16" t="s">
        <v>671</v>
      </c>
      <c r="D16">
        <v>3.4917999999999998E-2</v>
      </c>
      <c r="O16">
        <v>1.6707715218511939E-2</v>
      </c>
      <c r="P16">
        <v>0.93312904519159168</v>
      </c>
      <c r="AL16">
        <v>2.3390801305916719E-5</v>
      </c>
      <c r="AM16">
        <v>2.9823271665043819E-5</v>
      </c>
      <c r="AN16">
        <v>4.2604673807205453E-5</v>
      </c>
      <c r="AO16">
        <v>1.2781402142161641E-5</v>
      </c>
    </row>
    <row r="17" spans="1:42" x14ac:dyDescent="0.3">
      <c r="A17" s="49">
        <v>21</v>
      </c>
      <c r="B17" t="s">
        <v>894</v>
      </c>
      <c r="C17" t="s">
        <v>659</v>
      </c>
      <c r="D17">
        <v>0.53300000000000003</v>
      </c>
      <c r="AH17">
        <v>3.8461538461538463E-5</v>
      </c>
      <c r="AJ17">
        <v>2.384615384615385</v>
      </c>
      <c r="AK17">
        <v>2.8461538461538459E-3</v>
      </c>
      <c r="AP17">
        <v>0.69230769230769229</v>
      </c>
    </row>
    <row r="18" spans="1:42" x14ac:dyDescent="0.3">
      <c r="A18" s="49">
        <v>22</v>
      </c>
      <c r="B18" t="s">
        <v>896</v>
      </c>
      <c r="C18" t="s">
        <v>605</v>
      </c>
      <c r="D18">
        <v>0.78251000000000004</v>
      </c>
      <c r="M18">
        <v>7.5177314027935732E-2</v>
      </c>
      <c r="N18">
        <v>1.110626177779123E-4</v>
      </c>
    </row>
    <row r="19" spans="1:42" x14ac:dyDescent="0.3">
      <c r="A19" s="49">
        <v>23</v>
      </c>
      <c r="B19" t="s">
        <v>898</v>
      </c>
      <c r="C19" t="s">
        <v>650</v>
      </c>
      <c r="D19">
        <v>5.3400000000000003E-2</v>
      </c>
      <c r="AK19">
        <v>4.6067415730337083E-3</v>
      </c>
    </row>
    <row r="20" spans="1:42" x14ac:dyDescent="0.3">
      <c r="A20" s="49">
        <v>24</v>
      </c>
      <c r="B20" t="s">
        <v>901</v>
      </c>
      <c r="C20" t="s">
        <v>605</v>
      </c>
      <c r="D20">
        <v>5.8</v>
      </c>
      <c r="AH20">
        <v>2.5000000000000002E-6</v>
      </c>
    </row>
    <row r="21" spans="1:42" x14ac:dyDescent="0.3">
      <c r="A21" s="49">
        <v>25</v>
      </c>
      <c r="B21" t="s">
        <v>903</v>
      </c>
      <c r="C21" t="s">
        <v>659</v>
      </c>
      <c r="D21">
        <v>0.11</v>
      </c>
      <c r="AJ21">
        <v>1.2727272727272729</v>
      </c>
    </row>
    <row r="22" spans="1:42" x14ac:dyDescent="0.3">
      <c r="A22" s="49">
        <v>26</v>
      </c>
      <c r="B22" t="s">
        <v>904</v>
      </c>
      <c r="C22" t="s">
        <v>605</v>
      </c>
      <c r="D22">
        <v>5.694300000000001</v>
      </c>
      <c r="M22">
        <v>1.2720615352194301E-2</v>
      </c>
      <c r="N22">
        <v>5.3966246948703079E-6</v>
      </c>
      <c r="AH22">
        <v>6.0836274871362581E-5</v>
      </c>
      <c r="AK22">
        <v>5.2297911947034748E-4</v>
      </c>
    </row>
    <row r="23" spans="1:42" x14ac:dyDescent="0.3">
      <c r="A23" s="49">
        <v>27</v>
      </c>
      <c r="B23" t="s">
        <v>906</v>
      </c>
      <c r="C23" t="s">
        <v>605</v>
      </c>
      <c r="D23">
        <v>8.4499999999999992E-3</v>
      </c>
      <c r="AG23">
        <v>1.321240026801428E-3</v>
      </c>
    </row>
    <row r="24" spans="1:42" x14ac:dyDescent="0.3">
      <c r="A24" s="49">
        <v>28</v>
      </c>
      <c r="B24" t="s">
        <v>908</v>
      </c>
      <c r="C24" t="s">
        <v>659</v>
      </c>
      <c r="D24">
        <v>3.5000000000000001E-3</v>
      </c>
      <c r="I24">
        <v>0.22857142857142859</v>
      </c>
      <c r="J24">
        <v>1.485714285714286E-5</v>
      </c>
      <c r="K24">
        <v>1.1999999999999999E-3</v>
      </c>
    </row>
    <row r="25" spans="1:42" x14ac:dyDescent="0.3">
      <c r="A25" s="49">
        <v>29</v>
      </c>
      <c r="B25" t="s">
        <v>909</v>
      </c>
      <c r="C25" t="s">
        <v>605</v>
      </c>
      <c r="D25">
        <v>1.5021</v>
      </c>
      <c r="M25">
        <v>5.7080817406410037E-3</v>
      </c>
      <c r="N25">
        <v>1.0333533053724789E-4</v>
      </c>
      <c r="AH25">
        <v>6.9802276812462553E-5</v>
      </c>
      <c r="AK25">
        <v>1.3760069236402371E-4</v>
      </c>
    </row>
    <row r="26" spans="1:42" x14ac:dyDescent="0.3">
      <c r="A26" s="49">
        <v>30</v>
      </c>
      <c r="B26" t="s">
        <v>911</v>
      </c>
      <c r="C26" t="s">
        <v>605</v>
      </c>
      <c r="D26">
        <v>0.22093699999999999</v>
      </c>
      <c r="AH26">
        <v>4.9377424333633571E-5</v>
      </c>
    </row>
    <row r="27" spans="1:42" x14ac:dyDescent="0.3">
      <c r="A27" s="49">
        <v>31</v>
      </c>
      <c r="B27" t="s">
        <v>912</v>
      </c>
      <c r="C27" t="s">
        <v>605</v>
      </c>
      <c r="D27">
        <v>0.238422</v>
      </c>
      <c r="AH27">
        <v>2.7848101265822779E-5</v>
      </c>
    </row>
    <row r="28" spans="1:42" x14ac:dyDescent="0.3">
      <c r="A28" s="49">
        <v>32</v>
      </c>
      <c r="B28" t="s">
        <v>914</v>
      </c>
      <c r="C28" t="s">
        <v>605</v>
      </c>
      <c r="D28">
        <v>1.748</v>
      </c>
      <c r="M28">
        <v>2.5000000000000001E-2</v>
      </c>
      <c r="N28">
        <v>4.3511877687403703E-5</v>
      </c>
      <c r="AH28">
        <v>1.5E-5</v>
      </c>
      <c r="AK28">
        <v>2.0000000000000001E-4</v>
      </c>
    </row>
    <row r="29" spans="1:42" x14ac:dyDescent="0.3">
      <c r="A29" s="49">
        <v>33</v>
      </c>
      <c r="B29" t="s">
        <v>917</v>
      </c>
      <c r="C29" t="s">
        <v>668</v>
      </c>
      <c r="D29">
        <v>7.4240999999999988E-2</v>
      </c>
      <c r="I29">
        <v>2.7397260273972612E-2</v>
      </c>
      <c r="J29">
        <v>1.095890410958904E-5</v>
      </c>
      <c r="K29">
        <v>8.9041095890410966E-4</v>
      </c>
      <c r="L29">
        <v>0.68493150684931514</v>
      </c>
    </row>
    <row r="30" spans="1:42" x14ac:dyDescent="0.3">
      <c r="A30" s="49">
        <v>34</v>
      </c>
      <c r="B30" t="s">
        <v>919</v>
      </c>
      <c r="C30" t="s">
        <v>671</v>
      </c>
      <c r="D30">
        <v>3.7783704089999997E-4</v>
      </c>
      <c r="Q30">
        <v>728.03873157794476</v>
      </c>
      <c r="R30">
        <v>0.13968902883179449</v>
      </c>
      <c r="S30">
        <v>1339.2810794691991</v>
      </c>
      <c r="T30">
        <v>1.1779230975869099</v>
      </c>
      <c r="U30">
        <v>8.7727082080268332E-2</v>
      </c>
    </row>
    <row r="31" spans="1:42" x14ac:dyDescent="0.3">
      <c r="A31" s="49">
        <v>35</v>
      </c>
      <c r="B31" t="s">
        <v>922</v>
      </c>
      <c r="C31" t="s">
        <v>659</v>
      </c>
      <c r="D31">
        <v>0.1148</v>
      </c>
      <c r="AH31">
        <v>8.0139372822299643E-5</v>
      </c>
      <c r="AK31">
        <v>1.219512195121951E-3</v>
      </c>
    </row>
    <row r="32" spans="1:42" x14ac:dyDescent="0.3">
      <c r="A32" s="49">
        <v>36</v>
      </c>
      <c r="B32" t="s">
        <v>923</v>
      </c>
      <c r="C32" t="s">
        <v>614</v>
      </c>
      <c r="D32">
        <v>6.0750799999999999E-6</v>
      </c>
      <c r="F32">
        <v>5609.6709837565922</v>
      </c>
    </row>
    <row r="33" spans="1:66" x14ac:dyDescent="0.3">
      <c r="A33" s="49">
        <v>38</v>
      </c>
      <c r="B33" t="s">
        <v>927</v>
      </c>
      <c r="C33" t="s">
        <v>659</v>
      </c>
      <c r="D33">
        <v>5.3760000000000002E-2</v>
      </c>
      <c r="I33">
        <v>0.1294642857142857</v>
      </c>
      <c r="J33">
        <v>2.9017857142857139E-5</v>
      </c>
      <c r="K33">
        <v>2.3214285714285719E-3</v>
      </c>
      <c r="L33">
        <v>0.37276785714285721</v>
      </c>
    </row>
    <row r="34" spans="1:66" x14ac:dyDescent="0.3">
      <c r="A34" s="49">
        <v>39</v>
      </c>
      <c r="B34" t="s">
        <v>929</v>
      </c>
      <c r="C34" t="s">
        <v>668</v>
      </c>
      <c r="D34">
        <v>3.5464000000000002</v>
      </c>
      <c r="K34">
        <v>1.7307692307692309E-4</v>
      </c>
      <c r="L34">
        <v>0.19230769230769229</v>
      </c>
      <c r="AQ34">
        <v>7.6923076923076919E-6</v>
      </c>
    </row>
    <row r="35" spans="1:66" x14ac:dyDescent="0.3">
      <c r="A35" s="49">
        <v>41</v>
      </c>
      <c r="B35" t="s">
        <v>935</v>
      </c>
      <c r="C35" t="s">
        <v>798</v>
      </c>
      <c r="D35">
        <v>8.2249999999999997E-3</v>
      </c>
      <c r="P35">
        <v>0.7127659574468086</v>
      </c>
    </row>
    <row r="36" spans="1:66" x14ac:dyDescent="0.3">
      <c r="A36" s="49">
        <v>42</v>
      </c>
      <c r="B36" t="s">
        <v>937</v>
      </c>
      <c r="C36" t="s">
        <v>659</v>
      </c>
      <c r="D36">
        <v>5.3767999999999989E-2</v>
      </c>
      <c r="I36">
        <v>0.16433566433566429</v>
      </c>
    </row>
    <row r="37" spans="1:66" x14ac:dyDescent="0.3">
      <c r="A37" s="49">
        <v>43</v>
      </c>
      <c r="B37" t="s">
        <v>939</v>
      </c>
      <c r="C37" t="s">
        <v>605</v>
      </c>
      <c r="D37">
        <v>7.2718799999999986</v>
      </c>
      <c r="M37">
        <v>3.0303030303030311E-2</v>
      </c>
      <c r="N37">
        <v>4.2424242424242429E-5</v>
      </c>
    </row>
    <row r="38" spans="1:66" x14ac:dyDescent="0.3">
      <c r="A38" s="49">
        <v>44</v>
      </c>
      <c r="B38" t="s">
        <v>943</v>
      </c>
      <c r="C38" t="s">
        <v>641</v>
      </c>
      <c r="D38">
        <v>12.919499999999999</v>
      </c>
      <c r="E38" t="s">
        <v>942</v>
      </c>
      <c r="AR38">
        <v>0.46743295019157088</v>
      </c>
      <c r="AS38">
        <v>4.3678160919540231E-4</v>
      </c>
      <c r="AT38">
        <v>1.7203065134099619E-3</v>
      </c>
      <c r="AU38">
        <v>1.5900383141762449E-3</v>
      </c>
      <c r="AV38">
        <v>5.363984674329502E-5</v>
      </c>
      <c r="AW38">
        <v>1.3218390804597699E-3</v>
      </c>
      <c r="AX38">
        <v>5.5555555555555556E-4</v>
      </c>
      <c r="AY38">
        <v>0.15057471264367819</v>
      </c>
      <c r="AZ38">
        <v>8.0076628352490423E-2</v>
      </c>
      <c r="BA38">
        <v>8.5224422779402141E-3</v>
      </c>
      <c r="BB38">
        <v>1.469623822879588E-2</v>
      </c>
      <c r="BC38">
        <v>1.378789751394128E-3</v>
      </c>
      <c r="BD38">
        <v>4.7606566030663532E-3</v>
      </c>
      <c r="BE38">
        <v>4.788196836750872E-4</v>
      </c>
      <c r="BF38">
        <v>4.817311726770904E-4</v>
      </c>
      <c r="BG38">
        <v>4.8382124100297181E-4</v>
      </c>
      <c r="BH38">
        <v>1.748953296208898E-3</v>
      </c>
      <c r="BI38">
        <v>0.25210727969348662</v>
      </c>
      <c r="BJ38">
        <v>7.1264367816091957E-3</v>
      </c>
    </row>
    <row r="39" spans="1:66" x14ac:dyDescent="0.3">
      <c r="A39" s="49">
        <v>45</v>
      </c>
      <c r="B39" t="s">
        <v>946</v>
      </c>
      <c r="C39" t="s">
        <v>605</v>
      </c>
      <c r="D39">
        <v>3.3794</v>
      </c>
      <c r="M39">
        <v>2.4773628454755281E-2</v>
      </c>
      <c r="N39">
        <v>4.3262117535657212E-5</v>
      </c>
      <c r="AH39">
        <v>2.2637154524471801E-5</v>
      </c>
    </row>
    <row r="40" spans="1:66" x14ac:dyDescent="0.3">
      <c r="A40" s="49">
        <v>46</v>
      </c>
      <c r="B40" t="s">
        <v>947</v>
      </c>
      <c r="C40" t="s">
        <v>605</v>
      </c>
      <c r="D40">
        <v>7.2330959999999989</v>
      </c>
      <c r="M40">
        <v>2.241106989316885E-2</v>
      </c>
      <c r="AH40">
        <v>1.218596296800153E-5</v>
      </c>
    </row>
    <row r="41" spans="1:66" x14ac:dyDescent="0.3">
      <c r="A41" s="49">
        <v>47</v>
      </c>
      <c r="B41" t="s">
        <v>950</v>
      </c>
      <c r="C41" t="s">
        <v>659</v>
      </c>
      <c r="D41">
        <v>3.3000000000000003E-5</v>
      </c>
      <c r="F41">
        <v>266.66666666666669</v>
      </c>
      <c r="G41">
        <v>0.93939393939393945</v>
      </c>
      <c r="H41">
        <v>2381.818181818182</v>
      </c>
    </row>
    <row r="42" spans="1:66" x14ac:dyDescent="0.3">
      <c r="A42" s="49">
        <v>49</v>
      </c>
      <c r="B42" t="s">
        <v>956</v>
      </c>
      <c r="C42" t="s">
        <v>659</v>
      </c>
      <c r="D42">
        <v>6.9371999999999994E-6</v>
      </c>
      <c r="F42">
        <v>1734.417344173442</v>
      </c>
      <c r="G42">
        <v>0.13279132791327911</v>
      </c>
      <c r="H42">
        <v>1178.8617886178861</v>
      </c>
    </row>
    <row r="43" spans="1:66" x14ac:dyDescent="0.3">
      <c r="A43" s="49">
        <v>50</v>
      </c>
      <c r="B43" t="s">
        <v>957</v>
      </c>
      <c r="C43" t="s">
        <v>659</v>
      </c>
      <c r="D43">
        <v>2.0459999999999999E-2</v>
      </c>
      <c r="AH43">
        <v>5.0586510263929613E-5</v>
      </c>
      <c r="AJ43">
        <v>0.31231671554252188</v>
      </c>
    </row>
    <row r="44" spans="1:66" x14ac:dyDescent="0.3">
      <c r="A44" s="49">
        <v>51</v>
      </c>
      <c r="B44" t="s">
        <v>959</v>
      </c>
      <c r="C44" t="s">
        <v>659</v>
      </c>
      <c r="D44">
        <v>5.7540000000000008E-2</v>
      </c>
      <c r="I44">
        <v>0.1240875912408759</v>
      </c>
      <c r="J44">
        <v>1.0948905109489051E-5</v>
      </c>
      <c r="K44">
        <v>7.1897810218978083E-4</v>
      </c>
      <c r="L44">
        <v>1.094890510948905E-2</v>
      </c>
    </row>
    <row r="45" spans="1:66" x14ac:dyDescent="0.3">
      <c r="A45" s="49">
        <v>52</v>
      </c>
      <c r="B45" t="s">
        <v>960</v>
      </c>
      <c r="C45" t="s">
        <v>659</v>
      </c>
      <c r="D45">
        <v>0.36465434969999999</v>
      </c>
      <c r="I45">
        <v>0.2474476017473376</v>
      </c>
      <c r="J45">
        <v>2.0671819727919179E-5</v>
      </c>
      <c r="K45">
        <v>6.8845229161954512E-4</v>
      </c>
    </row>
    <row r="46" spans="1:66" x14ac:dyDescent="0.3">
      <c r="A46" s="49">
        <v>53</v>
      </c>
      <c r="B46" t="s">
        <v>961</v>
      </c>
      <c r="C46" t="s">
        <v>650</v>
      </c>
      <c r="D46">
        <v>4.9500000000000013E-3</v>
      </c>
      <c r="AK46">
        <v>6.3636363636363619E-4</v>
      </c>
    </row>
    <row r="47" spans="1:66" x14ac:dyDescent="0.3">
      <c r="A47" s="49">
        <v>54</v>
      </c>
      <c r="B47" t="s">
        <v>962</v>
      </c>
      <c r="C47" t="s">
        <v>671</v>
      </c>
      <c r="D47">
        <v>2.156E-5</v>
      </c>
      <c r="BK47">
        <v>340.90909090909088</v>
      </c>
      <c r="BL47">
        <v>6.1688311688311688E-2</v>
      </c>
      <c r="BM47">
        <v>0.27272727272727282</v>
      </c>
      <c r="BN47">
        <v>1.785714285714286E-2</v>
      </c>
    </row>
    <row r="48" spans="1:66" x14ac:dyDescent="0.3">
      <c r="A48" s="49">
        <v>55</v>
      </c>
      <c r="B48" t="s">
        <v>964</v>
      </c>
      <c r="C48" t="s">
        <v>659</v>
      </c>
      <c r="D48">
        <v>6.7199999999999996E-2</v>
      </c>
      <c r="AH48">
        <v>2.1428571428571432E-6</v>
      </c>
      <c r="AK48">
        <v>1.035714285714286E-4</v>
      </c>
    </row>
    <row r="49" spans="1:71" x14ac:dyDescent="0.3">
      <c r="A49" s="49">
        <v>56</v>
      </c>
      <c r="B49" t="s">
        <v>965</v>
      </c>
      <c r="C49" t="s">
        <v>659</v>
      </c>
      <c r="D49">
        <v>4.5900000000000003E-2</v>
      </c>
      <c r="I49">
        <v>0.24444444444444441</v>
      </c>
      <c r="K49">
        <v>1.133333333333333E-3</v>
      </c>
      <c r="L49">
        <v>5.5555555555555552E-2</v>
      </c>
    </row>
    <row r="50" spans="1:71" x14ac:dyDescent="0.3">
      <c r="A50" s="49">
        <v>57</v>
      </c>
      <c r="B50" t="s">
        <v>967</v>
      </c>
      <c r="C50" t="s">
        <v>659</v>
      </c>
      <c r="D50">
        <v>0.44</v>
      </c>
      <c r="AH50">
        <v>5.0000000000000002E-5</v>
      </c>
      <c r="AJ50">
        <v>1.25</v>
      </c>
    </row>
    <row r="51" spans="1:71" x14ac:dyDescent="0.3">
      <c r="A51" s="49">
        <v>58</v>
      </c>
      <c r="B51" t="s">
        <v>969</v>
      </c>
      <c r="C51" t="s">
        <v>659</v>
      </c>
      <c r="D51">
        <v>0.1026</v>
      </c>
      <c r="AH51">
        <v>9.4541910331384006E-5</v>
      </c>
      <c r="AJ51">
        <v>1.7037037037037039</v>
      </c>
      <c r="AK51">
        <v>3.7816764132553608E-3</v>
      </c>
      <c r="AP51">
        <v>0.19259259259259259</v>
      </c>
      <c r="BO51">
        <v>2.9629629629629629E-4</v>
      </c>
      <c r="BP51">
        <v>1.4444444444444439E-3</v>
      </c>
    </row>
    <row r="52" spans="1:71" x14ac:dyDescent="0.3">
      <c r="A52" s="49">
        <v>59</v>
      </c>
      <c r="B52" t="s">
        <v>971</v>
      </c>
      <c r="C52" t="s">
        <v>671</v>
      </c>
      <c r="D52">
        <v>5.0819999999999997E-3</v>
      </c>
      <c r="O52">
        <v>3.0519480519480519E-2</v>
      </c>
      <c r="P52">
        <v>4.242424242424242E-2</v>
      </c>
      <c r="AL52">
        <v>1.060606060606061E-6</v>
      </c>
      <c r="AM52">
        <v>2.9220779220779221E-6</v>
      </c>
      <c r="AN52">
        <v>6.7748917748917751E-6</v>
      </c>
    </row>
    <row r="53" spans="1:71" x14ac:dyDescent="0.3">
      <c r="A53" s="49">
        <v>60</v>
      </c>
      <c r="B53" t="s">
        <v>974</v>
      </c>
      <c r="C53" t="s">
        <v>605</v>
      </c>
      <c r="D53">
        <v>0.29199999999999998</v>
      </c>
      <c r="M53">
        <v>8.0821917808219183E-3</v>
      </c>
      <c r="N53">
        <v>1.570575894048864E-5</v>
      </c>
      <c r="AK53">
        <v>2.6027397260273968E-3</v>
      </c>
    </row>
    <row r="54" spans="1:71" x14ac:dyDescent="0.3">
      <c r="A54" s="49">
        <v>61</v>
      </c>
      <c r="B54" t="s">
        <v>976</v>
      </c>
      <c r="C54" t="s">
        <v>659</v>
      </c>
      <c r="D54">
        <v>0.72799999999999998</v>
      </c>
      <c r="I54">
        <v>3.5714285714285712E-2</v>
      </c>
      <c r="K54">
        <v>1.160714285714286E-3</v>
      </c>
      <c r="L54">
        <v>0.32142857142857151</v>
      </c>
    </row>
    <row r="55" spans="1:71" x14ac:dyDescent="0.3">
      <c r="A55" s="49">
        <v>62</v>
      </c>
      <c r="B55" t="s">
        <v>978</v>
      </c>
      <c r="C55" t="s">
        <v>659</v>
      </c>
      <c r="D55">
        <v>0.12624325</v>
      </c>
      <c r="AJ55">
        <v>0.46285714285714291</v>
      </c>
      <c r="AK55">
        <v>2.4057142857142859E-4</v>
      </c>
      <c r="AP55">
        <v>0.12</v>
      </c>
    </row>
    <row r="56" spans="1:71" x14ac:dyDescent="0.3">
      <c r="A56" s="49">
        <v>63</v>
      </c>
      <c r="B56" t="s">
        <v>979</v>
      </c>
      <c r="C56" t="s">
        <v>659</v>
      </c>
      <c r="D56">
        <v>0.18081</v>
      </c>
      <c r="AJ56">
        <v>1.299319727891157</v>
      </c>
      <c r="AK56">
        <v>1.7687074829931971E-3</v>
      </c>
      <c r="AP56">
        <v>0.42857142857142849</v>
      </c>
    </row>
    <row r="57" spans="1:71" x14ac:dyDescent="0.3">
      <c r="A57" s="49">
        <v>64</v>
      </c>
      <c r="B57" t="s">
        <v>980</v>
      </c>
      <c r="C57" t="s">
        <v>659</v>
      </c>
      <c r="D57">
        <v>5.2806949999999998E-2</v>
      </c>
      <c r="AJ57">
        <v>0.84713375796178358</v>
      </c>
      <c r="AK57">
        <v>7.197452229299363E-5</v>
      </c>
      <c r="AP57">
        <v>0.30573248407643311</v>
      </c>
    </row>
    <row r="58" spans="1:71" x14ac:dyDescent="0.3">
      <c r="A58" s="49">
        <v>69</v>
      </c>
      <c r="B58" t="s">
        <v>988</v>
      </c>
      <c r="C58" t="s">
        <v>650</v>
      </c>
      <c r="D58">
        <v>5.841371774000001E-2</v>
      </c>
      <c r="AK58">
        <v>1.136478210400583E-3</v>
      </c>
    </row>
    <row r="59" spans="1:71" x14ac:dyDescent="0.3">
      <c r="A59" s="49">
        <v>70</v>
      </c>
      <c r="B59" t="s">
        <v>989</v>
      </c>
      <c r="C59" t="s">
        <v>713</v>
      </c>
      <c r="D59">
        <v>5.9681024400000003E-4</v>
      </c>
      <c r="BQ59">
        <v>8.7240459632593037</v>
      </c>
      <c r="BR59">
        <v>67.483761220425706</v>
      </c>
      <c r="BS59">
        <v>98.245297545529397</v>
      </c>
    </row>
    <row r="60" spans="1:71" x14ac:dyDescent="0.3">
      <c r="A60" s="49">
        <v>71</v>
      </c>
      <c r="B60" t="s">
        <v>990</v>
      </c>
      <c r="C60" t="s">
        <v>796</v>
      </c>
      <c r="D60">
        <v>3.5363899999999997E-2</v>
      </c>
      <c r="O60">
        <v>2.6390754413398981E-2</v>
      </c>
      <c r="AI60">
        <v>11.701000172492289</v>
      </c>
    </row>
    <row r="61" spans="1:71" x14ac:dyDescent="0.3">
      <c r="A61" s="49">
        <v>72</v>
      </c>
      <c r="B61" t="s">
        <v>993</v>
      </c>
      <c r="C61" t="s">
        <v>620</v>
      </c>
      <c r="D61">
        <v>1.7</v>
      </c>
      <c r="AH61">
        <v>3.0000000000000001E-5</v>
      </c>
    </row>
    <row r="62" spans="1:71" x14ac:dyDescent="0.3">
      <c r="A62" s="49">
        <v>73</v>
      </c>
      <c r="B62" t="s">
        <v>994</v>
      </c>
      <c r="C62" t="s">
        <v>605</v>
      </c>
      <c r="D62">
        <v>0.33</v>
      </c>
      <c r="AH62">
        <v>1.4433333333333331E-4</v>
      </c>
      <c r="AK62">
        <v>8.3333333333333339E-4</v>
      </c>
    </row>
    <row r="63" spans="1:71" x14ac:dyDescent="0.3">
      <c r="A63" s="49">
        <v>75</v>
      </c>
      <c r="B63" t="s">
        <v>996</v>
      </c>
      <c r="C63" t="s">
        <v>595</v>
      </c>
      <c r="D63">
        <v>28.60408807720901</v>
      </c>
      <c r="X63">
        <v>1.679130614839249E-3</v>
      </c>
      <c r="Y63">
        <v>5.6917853685998625E-7</v>
      </c>
      <c r="Z63">
        <v>9.2063763504428037E-3</v>
      </c>
      <c r="AA63">
        <v>2.1434126560689241E-5</v>
      </c>
      <c r="AB63">
        <v>9.8528218497745277E-6</v>
      </c>
      <c r="AC63">
        <v>3.312797063979884E-6</v>
      </c>
    </row>
    <row r="64" spans="1:71" x14ac:dyDescent="0.3">
      <c r="A64" s="49">
        <v>76</v>
      </c>
      <c r="B64" t="s">
        <v>998</v>
      </c>
      <c r="C64" t="s">
        <v>595</v>
      </c>
      <c r="D64">
        <v>53.86628421807464</v>
      </c>
      <c r="X64">
        <v>2.2047186236051992E-3</v>
      </c>
      <c r="Y64">
        <v>1.453793242596139E-6</v>
      </c>
      <c r="Z64">
        <v>1.0737699999101111E-2</v>
      </c>
      <c r="AA64">
        <v>2.4997167143528071E-5</v>
      </c>
      <c r="AB64">
        <v>1.191302796016281E-5</v>
      </c>
      <c r="AC64">
        <v>2.0595404270111979E-6</v>
      </c>
    </row>
    <row r="65" spans="1:86" x14ac:dyDescent="0.3">
      <c r="A65" s="49">
        <v>77</v>
      </c>
      <c r="B65" t="s">
        <v>1000</v>
      </c>
      <c r="C65" t="s">
        <v>752</v>
      </c>
      <c r="D65">
        <v>9.6383044401925563E-2</v>
      </c>
      <c r="E65" t="s">
        <v>942</v>
      </c>
      <c r="BT65">
        <v>0.53389137187367086</v>
      </c>
      <c r="BU65">
        <v>6.5605600920180834E-2</v>
      </c>
      <c r="BV65">
        <v>0.16804459777315089</v>
      </c>
      <c r="BW65">
        <v>1.560154430356794E-2</v>
      </c>
      <c r="BX65">
        <v>3.3482243141596769E-3</v>
      </c>
      <c r="BY65">
        <v>1.2519755864926339E-2</v>
      </c>
      <c r="BZ65">
        <v>1.098733978572905E-3</v>
      </c>
      <c r="CA65">
        <v>4.5041462125480413E-3</v>
      </c>
      <c r="CB65">
        <v>7.5209967014847436E-4</v>
      </c>
      <c r="CC65">
        <v>2.448713651796186E-3</v>
      </c>
      <c r="CD65">
        <v>1.8859237558098589E-4</v>
      </c>
      <c r="CE65">
        <v>1.3240880217455699E-3</v>
      </c>
      <c r="CF65">
        <v>1.894007679225132E-4</v>
      </c>
      <c r="CG65">
        <v>2.561011186641075E-2</v>
      </c>
    </row>
    <row r="66" spans="1:86" x14ac:dyDescent="0.3">
      <c r="A66" s="49">
        <v>78</v>
      </c>
      <c r="B66" t="s">
        <v>1002</v>
      </c>
      <c r="C66" t="s">
        <v>668</v>
      </c>
      <c r="D66">
        <v>0.14080000000000001</v>
      </c>
      <c r="AJ66">
        <v>2.6250000000000009</v>
      </c>
      <c r="AP66">
        <v>1.9375000000000011</v>
      </c>
    </row>
    <row r="67" spans="1:86" x14ac:dyDescent="0.3">
      <c r="A67" s="49">
        <v>79</v>
      </c>
      <c r="B67" t="s">
        <v>1005</v>
      </c>
      <c r="C67" t="s">
        <v>668</v>
      </c>
      <c r="D67">
        <v>0.49800000000000011</v>
      </c>
      <c r="I67">
        <v>0.33333333333333331</v>
      </c>
      <c r="L67">
        <v>0.91666666666666674</v>
      </c>
    </row>
    <row r="68" spans="1:86" x14ac:dyDescent="0.3">
      <c r="A68" s="49">
        <v>80</v>
      </c>
      <c r="B68" t="s">
        <v>1008</v>
      </c>
      <c r="C68" t="s">
        <v>796</v>
      </c>
      <c r="D68">
        <v>2.07382</v>
      </c>
      <c r="O68">
        <v>8.7336412996306331E-2</v>
      </c>
    </row>
    <row r="69" spans="1:86" x14ac:dyDescent="0.3">
      <c r="A69" s="49">
        <v>82</v>
      </c>
      <c r="B69" t="s">
        <v>1015</v>
      </c>
      <c r="C69" t="s">
        <v>659</v>
      </c>
      <c r="D69">
        <v>1.1226499999999999</v>
      </c>
      <c r="AH69">
        <v>1.964191867456464E-5</v>
      </c>
      <c r="AJ69">
        <v>1.4333051262637511</v>
      </c>
      <c r="AK69">
        <v>1.40996748764085E-3</v>
      </c>
      <c r="AP69">
        <v>0.2258139224157128</v>
      </c>
    </row>
    <row r="70" spans="1:86" x14ac:dyDescent="0.3">
      <c r="A70" s="49">
        <v>84</v>
      </c>
      <c r="B70" t="s">
        <v>1020</v>
      </c>
      <c r="C70" t="s">
        <v>671</v>
      </c>
      <c r="D70">
        <v>3.4608E-2</v>
      </c>
      <c r="O70">
        <v>5.9107142857142858E-2</v>
      </c>
      <c r="P70">
        <v>0.9107142857142857</v>
      </c>
    </row>
    <row r="71" spans="1:86" x14ac:dyDescent="0.3">
      <c r="A71" s="49">
        <v>85</v>
      </c>
      <c r="B71" t="s">
        <v>1023</v>
      </c>
      <c r="C71" t="s">
        <v>659</v>
      </c>
      <c r="D71">
        <v>7.2792000000000013E-3</v>
      </c>
      <c r="AH71">
        <v>3.5185185185185182E-5</v>
      </c>
      <c r="AK71">
        <v>9.4074074074074058E-4</v>
      </c>
    </row>
    <row r="72" spans="1:86" x14ac:dyDescent="0.3">
      <c r="A72" s="49">
        <v>86</v>
      </c>
      <c r="B72" t="s">
        <v>1024</v>
      </c>
      <c r="C72" t="s">
        <v>659</v>
      </c>
      <c r="D72">
        <v>0.82367999999999997</v>
      </c>
      <c r="I72">
        <v>4.1666666666666657E-2</v>
      </c>
      <c r="L72">
        <v>2.2727272727272731E-2</v>
      </c>
    </row>
    <row r="73" spans="1:86" x14ac:dyDescent="0.3">
      <c r="A73" s="49">
        <v>87</v>
      </c>
      <c r="B73" t="s">
        <v>1026</v>
      </c>
      <c r="C73" t="s">
        <v>659</v>
      </c>
      <c r="D73">
        <v>8.4191999999999999E-3</v>
      </c>
      <c r="AJ73">
        <v>2.052083333333333</v>
      </c>
      <c r="AK73">
        <v>6.249999999999999E-4</v>
      </c>
    </row>
    <row r="74" spans="1:86" x14ac:dyDescent="0.3">
      <c r="A74" s="49">
        <v>88</v>
      </c>
      <c r="B74" t="s">
        <v>1029</v>
      </c>
      <c r="C74" t="s">
        <v>710</v>
      </c>
      <c r="D74">
        <v>2.0217100000000001</v>
      </c>
      <c r="AH74">
        <v>3.4186406556825661E-5</v>
      </c>
    </row>
    <row r="75" spans="1:86" x14ac:dyDescent="0.3">
      <c r="A75" s="49">
        <v>89</v>
      </c>
      <c r="B75" t="s">
        <v>1031</v>
      </c>
      <c r="C75" t="s">
        <v>605</v>
      </c>
      <c r="D75">
        <v>1.6740729999999999E-5</v>
      </c>
      <c r="F75">
        <v>3809.7084177332772</v>
      </c>
    </row>
    <row r="76" spans="1:86" x14ac:dyDescent="0.3">
      <c r="A76" s="49">
        <v>90</v>
      </c>
      <c r="B76" t="s">
        <v>1033</v>
      </c>
      <c r="C76" t="s">
        <v>659</v>
      </c>
      <c r="D76">
        <v>5.8046E-2</v>
      </c>
      <c r="I76">
        <v>0.15883954105364709</v>
      </c>
      <c r="J76">
        <v>3.5730282879095911E-6</v>
      </c>
      <c r="K76">
        <v>5.6748096337387588E-4</v>
      </c>
      <c r="L76">
        <v>0.1050890672914585</v>
      </c>
    </row>
    <row r="77" spans="1:86" x14ac:dyDescent="0.3">
      <c r="A77" s="49">
        <v>91</v>
      </c>
      <c r="B77" t="s">
        <v>1034</v>
      </c>
      <c r="C77" t="s">
        <v>605</v>
      </c>
      <c r="D77">
        <v>133.9014</v>
      </c>
      <c r="M77">
        <v>2.919697184981741E-2</v>
      </c>
      <c r="N77">
        <v>4.2891108299990442E-5</v>
      </c>
      <c r="AK77">
        <v>5.9576262281876239E-4</v>
      </c>
    </row>
    <row r="78" spans="1:86" x14ac:dyDescent="0.3">
      <c r="A78" s="49">
        <v>92</v>
      </c>
      <c r="B78" t="s">
        <v>1035</v>
      </c>
      <c r="C78" t="s">
        <v>605</v>
      </c>
      <c r="D78">
        <v>1.7079799999999999E-2</v>
      </c>
      <c r="AF78">
        <v>0.25383201208445072</v>
      </c>
      <c r="AG78">
        <v>1.359609189704422E-3</v>
      </c>
      <c r="CH78">
        <v>8.7276197613555193E-3</v>
      </c>
    </row>
    <row r="79" spans="1:86" x14ac:dyDescent="0.3">
      <c r="A79" s="49">
        <v>93</v>
      </c>
      <c r="B79" t="s">
        <v>1037</v>
      </c>
      <c r="C79" t="s">
        <v>707</v>
      </c>
      <c r="D79">
        <v>9.2153949999999998E-2</v>
      </c>
      <c r="AJ79">
        <v>1.8156204915795799</v>
      </c>
      <c r="AP79">
        <v>0.30480408056301439</v>
      </c>
    </row>
    <row r="80" spans="1:86" x14ac:dyDescent="0.3">
      <c r="A80" s="49">
        <v>94</v>
      </c>
      <c r="B80" t="s">
        <v>1039</v>
      </c>
      <c r="C80" t="s">
        <v>668</v>
      </c>
      <c r="D80">
        <v>3.8219999999999997E-2</v>
      </c>
      <c r="I80">
        <v>5.2380952380952368E-2</v>
      </c>
      <c r="J80">
        <v>1.19047619047619E-5</v>
      </c>
      <c r="K80">
        <v>7.3950893154657593E-4</v>
      </c>
      <c r="L80">
        <v>0.40476190476190471</v>
      </c>
    </row>
    <row r="81" spans="1:109" x14ac:dyDescent="0.3">
      <c r="A81" s="49">
        <v>96</v>
      </c>
      <c r="B81" t="s">
        <v>1043</v>
      </c>
      <c r="C81" t="s">
        <v>623</v>
      </c>
      <c r="D81">
        <v>1.0764478080000001E-2</v>
      </c>
      <c r="CI81">
        <v>0.44265964077284831</v>
      </c>
      <c r="CJ81">
        <v>2.8330217009462288E-3</v>
      </c>
      <c r="CK81">
        <v>0.26559578446370902</v>
      </c>
      <c r="CL81">
        <v>3.8034710938088142E-4</v>
      </c>
    </row>
    <row r="82" spans="1:109" x14ac:dyDescent="0.3">
      <c r="A82" s="49">
        <v>97</v>
      </c>
      <c r="B82" t="s">
        <v>1045</v>
      </c>
      <c r="C82" t="s">
        <v>1044</v>
      </c>
      <c r="D82">
        <v>6.73569</v>
      </c>
      <c r="K82">
        <v>2.9702970297029702E-4</v>
      </c>
      <c r="L82">
        <v>0.132013201320132</v>
      </c>
    </row>
    <row r="83" spans="1:109" x14ac:dyDescent="0.3">
      <c r="A83" s="49">
        <v>98</v>
      </c>
      <c r="B83" t="s">
        <v>1047</v>
      </c>
      <c r="C83" t="s">
        <v>665</v>
      </c>
      <c r="D83">
        <v>1.6330000000000001E-4</v>
      </c>
      <c r="F83">
        <v>4014.0845070422529</v>
      </c>
      <c r="CM83">
        <v>380.28169014084511</v>
      </c>
    </row>
    <row r="84" spans="1:109" x14ac:dyDescent="0.3">
      <c r="A84" s="49">
        <v>99</v>
      </c>
      <c r="B84" t="s">
        <v>1048</v>
      </c>
      <c r="C84" t="s">
        <v>605</v>
      </c>
      <c r="D84">
        <v>7.4793000000000012</v>
      </c>
      <c r="M84">
        <v>2.392202478841603E-2</v>
      </c>
      <c r="N84">
        <v>1.8858716724827191E-5</v>
      </c>
      <c r="AH84">
        <v>1.002366531627291E-5</v>
      </c>
      <c r="AK84">
        <v>2.1291564718623401E-4</v>
      </c>
    </row>
    <row r="85" spans="1:109" x14ac:dyDescent="0.3">
      <c r="A85" s="49">
        <v>101</v>
      </c>
      <c r="B85" t="s">
        <v>1050</v>
      </c>
      <c r="C85" t="s">
        <v>617</v>
      </c>
      <c r="D85">
        <v>1.4027607</v>
      </c>
      <c r="M85">
        <v>3.425925925925926E-3</v>
      </c>
      <c r="N85">
        <v>2.424443990080633E-5</v>
      </c>
      <c r="AH85">
        <v>1.296296296296296E-4</v>
      </c>
      <c r="AJ85">
        <v>0.70370370370370383</v>
      </c>
      <c r="AK85">
        <v>2.8E-3</v>
      </c>
      <c r="AP85">
        <v>0.18518518518518531</v>
      </c>
    </row>
    <row r="86" spans="1:109" x14ac:dyDescent="0.3">
      <c r="A86" s="49">
        <v>102</v>
      </c>
      <c r="B86" t="s">
        <v>1051</v>
      </c>
      <c r="C86" t="s">
        <v>614</v>
      </c>
      <c r="D86">
        <v>21.067499999999999</v>
      </c>
      <c r="M86">
        <v>2.1577785688857241E-2</v>
      </c>
      <c r="N86">
        <v>2.921754580186464E-5</v>
      </c>
      <c r="AJ86">
        <v>0.84733831731339737</v>
      </c>
      <c r="AK86">
        <v>1.237308650765397E-3</v>
      </c>
    </row>
    <row r="87" spans="1:109" x14ac:dyDescent="0.3">
      <c r="A87" s="49">
        <v>103</v>
      </c>
      <c r="B87" t="s">
        <v>1052</v>
      </c>
      <c r="C87" t="s">
        <v>605</v>
      </c>
      <c r="D87">
        <v>4.0928000000000004</v>
      </c>
      <c r="M87">
        <v>1.039630570758405E-2</v>
      </c>
      <c r="N87">
        <v>2.21136687523977E-5</v>
      </c>
      <c r="AH87">
        <v>2.1051602814698981E-5</v>
      </c>
      <c r="AK87">
        <v>2.6869136043784211E-4</v>
      </c>
    </row>
    <row r="88" spans="1:109" x14ac:dyDescent="0.3">
      <c r="A88" s="49">
        <v>104</v>
      </c>
      <c r="B88" t="s">
        <v>1053</v>
      </c>
      <c r="C88" t="s">
        <v>620</v>
      </c>
      <c r="D88">
        <v>0.235508</v>
      </c>
      <c r="AH88">
        <v>2.2105406185777131E-5</v>
      </c>
    </row>
    <row r="89" spans="1:109" x14ac:dyDescent="0.3">
      <c r="A89" s="49">
        <v>105</v>
      </c>
      <c r="B89" t="s">
        <v>1054</v>
      </c>
      <c r="C89" t="s">
        <v>605</v>
      </c>
      <c r="D89">
        <v>0.12402000000000001</v>
      </c>
      <c r="AG89">
        <v>1.393739700370018E-3</v>
      </c>
    </row>
    <row r="90" spans="1:109" x14ac:dyDescent="0.3">
      <c r="A90" s="49">
        <v>106</v>
      </c>
      <c r="B90" t="s">
        <v>1055</v>
      </c>
      <c r="C90" t="s">
        <v>605</v>
      </c>
      <c r="D90">
        <v>1.27616</v>
      </c>
      <c r="M90">
        <v>3.0822153961885649E-2</v>
      </c>
      <c r="N90">
        <v>5.5761414209744802E-5</v>
      </c>
    </row>
    <row r="91" spans="1:109" x14ac:dyDescent="0.3">
      <c r="A91" s="49">
        <v>109</v>
      </c>
      <c r="B91" t="s">
        <v>1059</v>
      </c>
      <c r="C91" t="s">
        <v>605</v>
      </c>
      <c r="D91">
        <v>7.8E-2</v>
      </c>
      <c r="AG91">
        <v>1.3525009938222009E-3</v>
      </c>
    </row>
    <row r="92" spans="1:109" x14ac:dyDescent="0.3">
      <c r="A92" s="49">
        <v>110</v>
      </c>
      <c r="B92" t="s">
        <v>1061</v>
      </c>
      <c r="C92" t="s">
        <v>659</v>
      </c>
      <c r="D92">
        <v>3.0599999999999999E-2</v>
      </c>
      <c r="AJ92">
        <v>0.1111111111111111</v>
      </c>
      <c r="AK92">
        <v>2.7777777777777778E-4</v>
      </c>
      <c r="BO92">
        <v>4.1266345289676411E-3</v>
      </c>
      <c r="BP92">
        <v>1.2501841465674909E-5</v>
      </c>
      <c r="CN92">
        <v>2.2385227429298809E-5</v>
      </c>
      <c r="CO92">
        <v>1.565939074755994E-6</v>
      </c>
      <c r="CP92">
        <v>7.2392593291998426E-6</v>
      </c>
      <c r="CQ92">
        <v>2.7981534286623512E-6</v>
      </c>
    </row>
    <row r="93" spans="1:109" x14ac:dyDescent="0.3">
      <c r="A93" s="49">
        <v>111</v>
      </c>
      <c r="B93" t="s">
        <v>1063</v>
      </c>
      <c r="C93" t="s">
        <v>659</v>
      </c>
      <c r="D93">
        <v>6.9750000000000006E-2</v>
      </c>
      <c r="I93">
        <v>0.34121863799283148</v>
      </c>
      <c r="K93">
        <v>4.0143369175627241E-4</v>
      </c>
    </row>
    <row r="94" spans="1:109" x14ac:dyDescent="0.3">
      <c r="A94" s="49">
        <v>112</v>
      </c>
      <c r="B94" t="s">
        <v>1064</v>
      </c>
      <c r="C94" t="s">
        <v>796</v>
      </c>
      <c r="D94">
        <v>1.6799797000000001</v>
      </c>
      <c r="O94">
        <v>4.6153771977125682E-2</v>
      </c>
      <c r="AI94">
        <v>14.989417967371869</v>
      </c>
    </row>
    <row r="95" spans="1:109" x14ac:dyDescent="0.3">
      <c r="A95" s="49">
        <v>114</v>
      </c>
      <c r="B95" t="s">
        <v>1068</v>
      </c>
      <c r="C95" t="s">
        <v>617</v>
      </c>
      <c r="D95">
        <v>0.3322946</v>
      </c>
      <c r="AH95">
        <v>6.6792397468992879E-5</v>
      </c>
      <c r="AK95">
        <v>1.2712899336913689E-3</v>
      </c>
    </row>
    <row r="96" spans="1:109" x14ac:dyDescent="0.3">
      <c r="A96" s="49">
        <v>115</v>
      </c>
      <c r="B96" t="s">
        <v>1072</v>
      </c>
      <c r="C96" t="s">
        <v>752</v>
      </c>
      <c r="D96">
        <v>322.9584221499735</v>
      </c>
      <c r="E96" t="s">
        <v>1071</v>
      </c>
      <c r="CR96">
        <v>8.8842765542453258E-4</v>
      </c>
      <c r="CS96">
        <v>1.5672831959495431E-3</v>
      </c>
      <c r="CT96">
        <v>1.3959139825751301E-4</v>
      </c>
      <c r="CU96">
        <v>4.4135079080388328E-4</v>
      </c>
      <c r="CV96">
        <v>4.7969041785222778E-5</v>
      </c>
      <c r="CW96">
        <v>1.067584519175008E-5</v>
      </c>
      <c r="CX96">
        <v>2.2215252127960552E-5</v>
      </c>
      <c r="CY96">
        <v>2.2521367160196018E-6</v>
      </c>
      <c r="CZ96">
        <v>9.2324013432037396E-6</v>
      </c>
      <c r="DA96">
        <v>1.5416209148711781E-6</v>
      </c>
      <c r="DB96">
        <v>2.316584232304668E-6</v>
      </c>
      <c r="DC96">
        <v>1.550890028065719E-6</v>
      </c>
      <c r="DD96">
        <v>3.2678685391090258E-5</v>
      </c>
      <c r="DE96">
        <v>0.28377751030566511</v>
      </c>
    </row>
    <row r="97" spans="1:127" x14ac:dyDescent="0.3">
      <c r="A97" s="49">
        <v>116</v>
      </c>
      <c r="B97" t="s">
        <v>1074</v>
      </c>
      <c r="C97" t="s">
        <v>671</v>
      </c>
      <c r="D97">
        <v>3.0581400000000001E-4</v>
      </c>
      <c r="BK97">
        <v>1530.603569489951</v>
      </c>
      <c r="BL97">
        <v>7.966607153367733E-2</v>
      </c>
      <c r="BM97">
        <v>0.24767996233004369</v>
      </c>
      <c r="DF97">
        <v>658.92993780533266</v>
      </c>
    </row>
    <row r="98" spans="1:127" x14ac:dyDescent="0.3">
      <c r="A98" s="49">
        <v>117</v>
      </c>
      <c r="B98" t="s">
        <v>1077</v>
      </c>
      <c r="C98" t="s">
        <v>653</v>
      </c>
      <c r="D98">
        <v>4.2500000000000001E-7</v>
      </c>
      <c r="F98">
        <v>2588.2352941176468</v>
      </c>
      <c r="DG98">
        <v>0.23529411764705879</v>
      </c>
    </row>
    <row r="99" spans="1:127" x14ac:dyDescent="0.3">
      <c r="A99" s="49">
        <v>118</v>
      </c>
      <c r="B99" t="s">
        <v>1079</v>
      </c>
      <c r="C99" t="s">
        <v>671</v>
      </c>
      <c r="D99">
        <v>2.562E-2</v>
      </c>
      <c r="DH99">
        <v>2.333333333333333</v>
      </c>
      <c r="DI99">
        <v>0.95238095238095233</v>
      </c>
      <c r="DJ99">
        <v>2.666666666666667</v>
      </c>
    </row>
    <row r="100" spans="1:127" x14ac:dyDescent="0.3">
      <c r="A100" s="49">
        <v>119</v>
      </c>
      <c r="B100" t="s">
        <v>1081</v>
      </c>
      <c r="C100" t="s">
        <v>614</v>
      </c>
      <c r="D100">
        <v>0.1363352612</v>
      </c>
      <c r="AH100">
        <v>7.8046988771236537E-5</v>
      </c>
      <c r="AJ100">
        <v>1.5746910565203069</v>
      </c>
      <c r="AK100">
        <v>1.630118693020848E-3</v>
      </c>
    </row>
    <row r="101" spans="1:127" x14ac:dyDescent="0.3">
      <c r="A101" s="49">
        <v>120</v>
      </c>
      <c r="B101" t="s">
        <v>1084</v>
      </c>
      <c r="C101" t="s">
        <v>605</v>
      </c>
      <c r="D101">
        <v>0.52480000000000004</v>
      </c>
      <c r="AH101">
        <v>3.1250000000000001E-5</v>
      </c>
      <c r="AK101">
        <v>5.3125000000000004E-4</v>
      </c>
    </row>
    <row r="102" spans="1:127" x14ac:dyDescent="0.3">
      <c r="A102" s="49">
        <v>121</v>
      </c>
      <c r="B102" t="s">
        <v>1086</v>
      </c>
      <c r="C102" t="s">
        <v>605</v>
      </c>
      <c r="D102">
        <v>8.8800000000000004E-5</v>
      </c>
      <c r="F102">
        <v>2700</v>
      </c>
      <c r="G102">
        <v>2</v>
      </c>
    </row>
    <row r="103" spans="1:127" x14ac:dyDescent="0.3">
      <c r="A103" s="49">
        <v>123</v>
      </c>
      <c r="B103" t="s">
        <v>1088</v>
      </c>
      <c r="C103" t="s">
        <v>659</v>
      </c>
      <c r="D103">
        <v>1.8052351071999999</v>
      </c>
      <c r="I103">
        <v>7.9081632653061229E-2</v>
      </c>
      <c r="J103">
        <v>1.3775510204081629E-5</v>
      </c>
      <c r="K103">
        <v>8.864795918367347E-4</v>
      </c>
      <c r="L103">
        <v>0.34948979591836737</v>
      </c>
    </row>
    <row r="104" spans="1:127" x14ac:dyDescent="0.3">
      <c r="A104" s="49">
        <v>124</v>
      </c>
      <c r="B104" t="s">
        <v>1089</v>
      </c>
      <c r="C104" t="s">
        <v>617</v>
      </c>
      <c r="D104">
        <v>3.4724747875184461E-4</v>
      </c>
      <c r="BQ104">
        <v>21.517506842258989</v>
      </c>
      <c r="BR104">
        <v>88.97832782273548</v>
      </c>
      <c r="BS104">
        <v>251.646751515934</v>
      </c>
      <c r="DK104">
        <v>1.4373889820426771E-2</v>
      </c>
    </row>
    <row r="105" spans="1:127" x14ac:dyDescent="0.3">
      <c r="A105" s="49">
        <v>125</v>
      </c>
      <c r="B105" t="s">
        <v>1090</v>
      </c>
      <c r="C105" t="s">
        <v>605</v>
      </c>
      <c r="D105">
        <v>1.7639199999999999E-5</v>
      </c>
      <c r="F105">
        <v>4804.2428228037552</v>
      </c>
    </row>
    <row r="106" spans="1:127" x14ac:dyDescent="0.3">
      <c r="A106" s="49">
        <v>126</v>
      </c>
      <c r="B106" t="s">
        <v>1091</v>
      </c>
      <c r="C106" t="s">
        <v>659</v>
      </c>
      <c r="D106">
        <v>0.1469664</v>
      </c>
      <c r="AH106">
        <v>1E-4</v>
      </c>
      <c r="AJ106">
        <v>2.4444444444444451</v>
      </c>
      <c r="AK106">
        <v>1.1111111111111109E-3</v>
      </c>
      <c r="AP106">
        <v>1.1111111111111109</v>
      </c>
    </row>
    <row r="107" spans="1:127" x14ac:dyDescent="0.3">
      <c r="A107" s="49">
        <v>129</v>
      </c>
      <c r="B107" t="s">
        <v>1095</v>
      </c>
      <c r="C107" t="s">
        <v>605</v>
      </c>
      <c r="D107">
        <v>8.9999999999999983E-2</v>
      </c>
      <c r="AG107">
        <v>1.8377035558770939E-3</v>
      </c>
    </row>
    <row r="108" spans="1:127" x14ac:dyDescent="0.3">
      <c r="A108" s="49">
        <v>131</v>
      </c>
      <c r="B108" t="s">
        <v>1097</v>
      </c>
      <c r="C108" t="s">
        <v>617</v>
      </c>
      <c r="D108">
        <v>7.8799999999999995E-2</v>
      </c>
      <c r="I108">
        <v>0.10152284263959389</v>
      </c>
      <c r="K108">
        <v>1.272842639593909E-3</v>
      </c>
      <c r="L108">
        <v>0.85786802030456855</v>
      </c>
    </row>
    <row r="109" spans="1:127" x14ac:dyDescent="0.3">
      <c r="A109" s="49">
        <v>132</v>
      </c>
      <c r="B109" t="s">
        <v>1098</v>
      </c>
      <c r="C109" t="s">
        <v>659</v>
      </c>
      <c r="D109">
        <v>0.10199999999999999</v>
      </c>
      <c r="I109">
        <v>0.05</v>
      </c>
      <c r="K109">
        <v>1.666666666666667E-3</v>
      </c>
    </row>
    <row r="110" spans="1:127" x14ac:dyDescent="0.3">
      <c r="A110" s="49">
        <v>133</v>
      </c>
      <c r="B110" t="s">
        <v>1099</v>
      </c>
      <c r="C110" t="s">
        <v>659</v>
      </c>
      <c r="D110">
        <v>4.6399999999999997E-2</v>
      </c>
      <c r="AJ110">
        <v>0.25517241379310351</v>
      </c>
      <c r="AK110">
        <v>6.2068965517241383E-4</v>
      </c>
      <c r="AP110">
        <v>4.8275862068965517E-2</v>
      </c>
    </row>
    <row r="111" spans="1:127" x14ac:dyDescent="0.3">
      <c r="A111" s="49">
        <v>134</v>
      </c>
      <c r="B111" t="s">
        <v>1100</v>
      </c>
      <c r="C111" t="s">
        <v>659</v>
      </c>
      <c r="D111">
        <v>0.72340000000000004</v>
      </c>
      <c r="AH111">
        <v>7.7772355543267919E-6</v>
      </c>
      <c r="AJ111">
        <v>0.4922587779928117</v>
      </c>
      <c r="AK111">
        <v>1.864945678186342E-3</v>
      </c>
    </row>
    <row r="112" spans="1:127" x14ac:dyDescent="0.3">
      <c r="A112" s="49">
        <v>136</v>
      </c>
      <c r="B112" t="s">
        <v>1104</v>
      </c>
      <c r="C112" t="s">
        <v>752</v>
      </c>
      <c r="D112">
        <v>0.66722362913155542</v>
      </c>
      <c r="E112" t="s">
        <v>1103</v>
      </c>
      <c r="DL112">
        <v>1.5569563958358601</v>
      </c>
      <c r="DM112">
        <v>2.7901842916957471</v>
      </c>
      <c r="DN112">
        <v>0.28067710648290689</v>
      </c>
      <c r="DO112">
        <v>0.12532144936174841</v>
      </c>
      <c r="DP112">
        <v>2.8963900670736679E-2</v>
      </c>
      <c r="DQ112">
        <v>6.7891100963233211E-2</v>
      </c>
      <c r="DR112">
        <v>6.3364177213508866E-3</v>
      </c>
      <c r="DS112">
        <v>2.597548855075401E-2</v>
      </c>
      <c r="DT112">
        <v>3.253028784324658E-3</v>
      </c>
      <c r="DU112">
        <v>6.5177416975469157E-3</v>
      </c>
      <c r="DV112">
        <v>3.2725878677128872E-3</v>
      </c>
      <c r="DW112">
        <v>9.0963826526502589E-2</v>
      </c>
    </row>
    <row r="113" spans="1:132" x14ac:dyDescent="0.3">
      <c r="A113" s="49">
        <v>137</v>
      </c>
      <c r="B113" t="s">
        <v>1106</v>
      </c>
      <c r="C113" t="s">
        <v>659</v>
      </c>
      <c r="D113">
        <v>5.2017999999999988E-2</v>
      </c>
      <c r="AH113">
        <v>1.8620477527009879E-5</v>
      </c>
      <c r="AJ113">
        <v>1.442616017532393</v>
      </c>
      <c r="AK113">
        <v>1.4014379637817681E-3</v>
      </c>
      <c r="AP113">
        <v>2.23391902802876</v>
      </c>
    </row>
    <row r="114" spans="1:132" x14ac:dyDescent="0.3">
      <c r="A114" s="49">
        <v>138</v>
      </c>
      <c r="B114" t="s">
        <v>1108</v>
      </c>
      <c r="C114" t="s">
        <v>659</v>
      </c>
      <c r="D114">
        <v>0.1850205</v>
      </c>
      <c r="I114">
        <v>0.17711442786069651</v>
      </c>
      <c r="J114">
        <v>3.2935323383084568E-5</v>
      </c>
      <c r="K114">
        <v>1.144278606965174E-3</v>
      </c>
    </row>
    <row r="115" spans="1:132" x14ac:dyDescent="0.3">
      <c r="A115" s="49">
        <v>139</v>
      </c>
      <c r="B115" t="s">
        <v>1109</v>
      </c>
      <c r="C115" t="s">
        <v>659</v>
      </c>
      <c r="D115">
        <v>8.5157999999999998E-2</v>
      </c>
      <c r="AH115">
        <v>6.1111111111111121E-5</v>
      </c>
      <c r="AK115">
        <v>2.7777777777777778E-4</v>
      </c>
    </row>
    <row r="116" spans="1:132" x14ac:dyDescent="0.3">
      <c r="A116" s="49">
        <v>140</v>
      </c>
      <c r="B116" t="s">
        <v>1110</v>
      </c>
      <c r="C116" t="s">
        <v>659</v>
      </c>
      <c r="D116">
        <v>9.6862799999999985E-2</v>
      </c>
      <c r="AH116">
        <v>6.7691931267731265E-5</v>
      </c>
      <c r="AJ116">
        <v>0.41181341030818841</v>
      </c>
      <c r="AK116">
        <v>1.096850390449172E-3</v>
      </c>
    </row>
    <row r="117" spans="1:132" x14ac:dyDescent="0.3">
      <c r="A117" s="49">
        <v>141</v>
      </c>
      <c r="B117" t="s">
        <v>1111</v>
      </c>
      <c r="C117" t="s">
        <v>659</v>
      </c>
      <c r="D117">
        <v>0.56899699999999998</v>
      </c>
      <c r="AH117">
        <v>3.4378740133955007E-5</v>
      </c>
      <c r="AJ117">
        <v>1.924105048005526</v>
      </c>
      <c r="AK117">
        <v>1.284929446025199E-3</v>
      </c>
    </row>
    <row r="118" spans="1:132" x14ac:dyDescent="0.3">
      <c r="A118" s="49">
        <v>142</v>
      </c>
      <c r="B118" t="s">
        <v>1112</v>
      </c>
      <c r="C118" t="s">
        <v>659</v>
      </c>
      <c r="D118">
        <v>1.0439E-2</v>
      </c>
      <c r="AJ118">
        <v>0.92307692307692313</v>
      </c>
      <c r="CN118">
        <v>4.8951048951048959E-2</v>
      </c>
    </row>
    <row r="119" spans="1:132" x14ac:dyDescent="0.3">
      <c r="A119" s="49">
        <v>143</v>
      </c>
      <c r="B119" t="s">
        <v>1115</v>
      </c>
      <c r="C119" t="s">
        <v>605</v>
      </c>
      <c r="D119">
        <v>0.6149</v>
      </c>
      <c r="AH119">
        <v>4.418604651162791E-5</v>
      </c>
    </row>
    <row r="120" spans="1:132" x14ac:dyDescent="0.3">
      <c r="A120" s="49">
        <v>145</v>
      </c>
      <c r="B120" t="s">
        <v>1120</v>
      </c>
      <c r="C120" t="s">
        <v>632</v>
      </c>
      <c r="D120">
        <v>87.774220799999966</v>
      </c>
      <c r="DX120">
        <v>0.15625000000000011</v>
      </c>
      <c r="DY120">
        <v>1.9270833333333339</v>
      </c>
      <c r="DZ120">
        <v>6.25E-2</v>
      </c>
    </row>
    <row r="121" spans="1:132" x14ac:dyDescent="0.3">
      <c r="A121" s="49">
        <v>146</v>
      </c>
      <c r="B121" t="s">
        <v>1123</v>
      </c>
      <c r="C121" t="s">
        <v>614</v>
      </c>
      <c r="D121">
        <v>1.0605338247</v>
      </c>
      <c r="I121">
        <v>8.4142394822006472E-2</v>
      </c>
      <c r="K121">
        <v>2.1739805825242721E-3</v>
      </c>
      <c r="L121">
        <v>0.48220064724919087</v>
      </c>
    </row>
    <row r="122" spans="1:132" x14ac:dyDescent="0.3">
      <c r="A122" s="49">
        <v>147</v>
      </c>
      <c r="B122" t="s">
        <v>1124</v>
      </c>
      <c r="C122" t="s">
        <v>614</v>
      </c>
      <c r="D122">
        <v>6.2398074534161484E-3</v>
      </c>
      <c r="EA122">
        <v>0.1033685742413218</v>
      </c>
      <c r="EB122">
        <v>1.4002532103546221E-4</v>
      </c>
    </row>
    <row r="123" spans="1:132" x14ac:dyDescent="0.3">
      <c r="A123" s="49">
        <v>148</v>
      </c>
      <c r="B123" t="s">
        <v>1125</v>
      </c>
      <c r="C123" t="s">
        <v>804</v>
      </c>
      <c r="D123">
        <v>0.27303927948908191</v>
      </c>
      <c r="P123">
        <v>0.52772661522673869</v>
      </c>
      <c r="AL123">
        <v>4.5699562312385E-5</v>
      </c>
      <c r="AM123">
        <v>2.7419161130944048E-4</v>
      </c>
      <c r="AN123">
        <v>3.3494580885991889E-4</v>
      </c>
    </row>
    <row r="124" spans="1:132" x14ac:dyDescent="0.3">
      <c r="A124" s="49">
        <v>150</v>
      </c>
      <c r="B124" t="s">
        <v>1128</v>
      </c>
      <c r="C124" t="s">
        <v>595</v>
      </c>
      <c r="D124">
        <v>0.27303927948908191</v>
      </c>
      <c r="P124">
        <v>0.52772661522673869</v>
      </c>
      <c r="AL124">
        <v>4.5699562312385E-5</v>
      </c>
      <c r="AM124">
        <v>2.7419161130944048E-4</v>
      </c>
      <c r="AN124">
        <v>3.3494580885991889E-4</v>
      </c>
    </row>
    <row r="125" spans="1:132" x14ac:dyDescent="0.3">
      <c r="A125" s="49">
        <v>154</v>
      </c>
      <c r="B125" t="s">
        <v>1136</v>
      </c>
      <c r="C125" t="s">
        <v>796</v>
      </c>
      <c r="D125">
        <v>1.4030199999999999</v>
      </c>
      <c r="O125">
        <v>6.8224259098230947E-2</v>
      </c>
    </row>
    <row r="126" spans="1:132" x14ac:dyDescent="0.3">
      <c r="A126" s="49">
        <v>155</v>
      </c>
      <c r="B126" t="s">
        <v>1138</v>
      </c>
      <c r="C126" t="s">
        <v>659</v>
      </c>
      <c r="D126">
        <v>0.19500000000000001</v>
      </c>
      <c r="AH126">
        <v>5.3846153846153847E-5</v>
      </c>
      <c r="AJ126">
        <v>0.92307692307692313</v>
      </c>
    </row>
    <row r="127" spans="1:132" x14ac:dyDescent="0.3">
      <c r="A127" s="49">
        <v>158</v>
      </c>
      <c r="B127" t="s">
        <v>1143</v>
      </c>
      <c r="C127" t="s">
        <v>788</v>
      </c>
      <c r="D127">
        <v>5.7119999999999997E-2</v>
      </c>
      <c r="K127">
        <v>4.0441176470588241E-4</v>
      </c>
      <c r="L127">
        <v>0.11029411764705881</v>
      </c>
      <c r="AQ127">
        <v>3.5294117647058831E-4</v>
      </c>
    </row>
    <row r="128" spans="1:132" x14ac:dyDescent="0.3">
      <c r="A128" s="49">
        <v>159</v>
      </c>
      <c r="B128" t="s">
        <v>1145</v>
      </c>
      <c r="C128" t="s">
        <v>617</v>
      </c>
      <c r="D128">
        <v>8.4195393310000004E-4</v>
      </c>
      <c r="BQ128">
        <v>94.250472538115631</v>
      </c>
      <c r="DK128">
        <v>8.6914969813803936E-3</v>
      </c>
    </row>
    <row r="129" spans="1:135" x14ac:dyDescent="0.3">
      <c r="A129" s="49">
        <v>163</v>
      </c>
      <c r="B129" t="s">
        <v>1150</v>
      </c>
      <c r="C129" t="s">
        <v>605</v>
      </c>
      <c r="D129">
        <v>0.12</v>
      </c>
      <c r="M129">
        <v>7.3333333333333334E-2</v>
      </c>
      <c r="N129">
        <v>1.092146254874229E-4</v>
      </c>
      <c r="AH129">
        <v>2.666666666666667E-5</v>
      </c>
      <c r="AK129">
        <v>5.0000000000000001E-4</v>
      </c>
    </row>
    <row r="130" spans="1:135" x14ac:dyDescent="0.3">
      <c r="A130" s="49">
        <v>164</v>
      </c>
      <c r="B130" t="s">
        <v>1151</v>
      </c>
      <c r="C130" t="s">
        <v>614</v>
      </c>
      <c r="D130">
        <v>0.78470000000000006</v>
      </c>
      <c r="K130">
        <v>2.372881355932203E-4</v>
      </c>
      <c r="L130">
        <v>3.3898305084745763E-2</v>
      </c>
      <c r="AQ130">
        <v>1.1525423728813561E-3</v>
      </c>
    </row>
    <row r="131" spans="1:135" x14ac:dyDescent="0.3">
      <c r="A131" s="49">
        <v>167</v>
      </c>
      <c r="B131" t="s">
        <v>1156</v>
      </c>
      <c r="C131" t="s">
        <v>659</v>
      </c>
      <c r="D131">
        <v>1.4134</v>
      </c>
      <c r="I131">
        <v>9.1623036649214659E-2</v>
      </c>
      <c r="J131">
        <v>7.8534031413612557E-6</v>
      </c>
      <c r="K131">
        <v>1.5706806282722509E-3</v>
      </c>
      <c r="L131">
        <v>0.5680628272251308</v>
      </c>
    </row>
    <row r="132" spans="1:135" x14ac:dyDescent="0.3">
      <c r="A132" s="49">
        <v>168</v>
      </c>
      <c r="B132" t="s">
        <v>1157</v>
      </c>
      <c r="C132" t="s">
        <v>605</v>
      </c>
      <c r="D132">
        <v>3.2711999999999998E-2</v>
      </c>
      <c r="M132">
        <v>6.3829787234042548E-2</v>
      </c>
      <c r="AH132">
        <v>1.4893617021276599E-5</v>
      </c>
      <c r="AK132">
        <v>2.2234042553191491E-3</v>
      </c>
    </row>
    <row r="133" spans="1:135" x14ac:dyDescent="0.3">
      <c r="A133" s="49">
        <v>169</v>
      </c>
      <c r="B133" t="s">
        <v>1159</v>
      </c>
      <c r="C133" t="s">
        <v>605</v>
      </c>
      <c r="D133">
        <v>3.2711999999999998E-2</v>
      </c>
      <c r="M133">
        <v>6.3829787234042548E-2</v>
      </c>
      <c r="N133">
        <v>8.9156089112995938E-5</v>
      </c>
      <c r="AH133">
        <v>1.4893617021276599E-5</v>
      </c>
      <c r="AK133">
        <v>2.2234042553191491E-3</v>
      </c>
    </row>
    <row r="134" spans="1:135" x14ac:dyDescent="0.3">
      <c r="A134" s="49">
        <v>170</v>
      </c>
      <c r="B134" t="s">
        <v>1160</v>
      </c>
      <c r="C134" t="s">
        <v>605</v>
      </c>
      <c r="D134">
        <v>4.6115379839999998E-2</v>
      </c>
      <c r="AF134">
        <v>1.416666666666667</v>
      </c>
      <c r="AG134">
        <v>1.4086289047100041E-3</v>
      </c>
    </row>
    <row r="135" spans="1:135" x14ac:dyDescent="0.3">
      <c r="A135" s="49">
        <v>171</v>
      </c>
      <c r="B135" t="s">
        <v>1161</v>
      </c>
      <c r="C135" t="s">
        <v>659</v>
      </c>
      <c r="D135">
        <v>0.13471140000000001</v>
      </c>
      <c r="AH135">
        <v>3.2543348224426443E-5</v>
      </c>
      <c r="AJ135">
        <v>0.50472565796213242</v>
      </c>
      <c r="AK135">
        <v>9.4616736222769568E-4</v>
      </c>
    </row>
    <row r="136" spans="1:135" x14ac:dyDescent="0.3">
      <c r="A136" s="49">
        <v>172</v>
      </c>
      <c r="B136" t="s">
        <v>1162</v>
      </c>
      <c r="C136" t="s">
        <v>671</v>
      </c>
      <c r="D136">
        <v>2.2834199999999999E-2</v>
      </c>
      <c r="O136">
        <v>8.771929824561403E-2</v>
      </c>
      <c r="P136">
        <v>0.70175438596491224</v>
      </c>
      <c r="AL136">
        <v>5.2631578947368414E-6</v>
      </c>
      <c r="AM136">
        <v>1.9298245614035089E-5</v>
      </c>
      <c r="AN136">
        <v>7.7192982456140342E-5</v>
      </c>
    </row>
    <row r="137" spans="1:135" x14ac:dyDescent="0.3">
      <c r="A137" s="49">
        <v>174</v>
      </c>
      <c r="B137" t="s">
        <v>1165</v>
      </c>
      <c r="C137" t="s">
        <v>614</v>
      </c>
      <c r="D137">
        <v>2.7867980000000001E-2</v>
      </c>
      <c r="AK137">
        <v>4.0000000000000001E-3</v>
      </c>
      <c r="EC137">
        <v>0.2</v>
      </c>
      <c r="ED137">
        <v>3.8999999999999998E-3</v>
      </c>
    </row>
    <row r="138" spans="1:135" x14ac:dyDescent="0.3">
      <c r="A138" s="49">
        <v>175</v>
      </c>
      <c r="B138" t="s">
        <v>1167</v>
      </c>
      <c r="C138" t="s">
        <v>671</v>
      </c>
      <c r="D138">
        <v>2.7738547200000001</v>
      </c>
      <c r="EE138">
        <v>0.22619047619047619</v>
      </c>
    </row>
    <row r="139" spans="1:135" x14ac:dyDescent="0.3">
      <c r="A139" s="49">
        <v>176</v>
      </c>
      <c r="B139" t="s">
        <v>1169</v>
      </c>
      <c r="C139" t="s">
        <v>659</v>
      </c>
      <c r="D139">
        <v>3.2489E-5</v>
      </c>
      <c r="F139">
        <v>1507.2793868694021</v>
      </c>
      <c r="G139">
        <v>13.344885961402319</v>
      </c>
      <c r="H139">
        <v>15494.47505309489</v>
      </c>
    </row>
    <row r="140" spans="1:135" x14ac:dyDescent="0.3">
      <c r="A140" s="49">
        <v>177</v>
      </c>
      <c r="B140" t="s">
        <v>1170</v>
      </c>
      <c r="C140" t="s">
        <v>798</v>
      </c>
      <c r="D140">
        <v>3.2200000000000007E-4</v>
      </c>
      <c r="P140">
        <v>0.58695652173913027</v>
      </c>
    </row>
    <row r="141" spans="1:135" x14ac:dyDescent="0.3">
      <c r="A141" s="49">
        <v>178</v>
      </c>
      <c r="B141" t="s">
        <v>1171</v>
      </c>
      <c r="C141" t="s">
        <v>605</v>
      </c>
      <c r="D141">
        <v>0.19139999999999999</v>
      </c>
      <c r="M141">
        <v>4.5454545454545442E-2</v>
      </c>
      <c r="N141">
        <v>6.7801448201516195E-5</v>
      </c>
    </row>
    <row r="142" spans="1:135" x14ac:dyDescent="0.3">
      <c r="A142" s="49">
        <v>179</v>
      </c>
      <c r="B142" t="s">
        <v>1172</v>
      </c>
      <c r="C142" t="s">
        <v>671</v>
      </c>
      <c r="D142">
        <v>1.3181689866E-3</v>
      </c>
      <c r="Q142">
        <v>140.51688507537821</v>
      </c>
      <c r="R142">
        <v>4.0170075717361753E-2</v>
      </c>
      <c r="S142">
        <v>427.30560779831347</v>
      </c>
      <c r="T142">
        <v>0.44983135184315531</v>
      </c>
      <c r="U142">
        <v>0.1203729462709239</v>
      </c>
      <c r="V142">
        <v>0.28525988723940748</v>
      </c>
      <c r="W142">
        <v>6.9643772384648153E-2</v>
      </c>
    </row>
    <row r="143" spans="1:135" x14ac:dyDescent="0.3">
      <c r="A143" s="49">
        <v>180</v>
      </c>
      <c r="B143" t="s">
        <v>1174</v>
      </c>
      <c r="C143" t="s">
        <v>605</v>
      </c>
      <c r="D143">
        <v>7.3182000000000009</v>
      </c>
      <c r="M143">
        <v>5.1788691208220591E-2</v>
      </c>
      <c r="N143">
        <v>2.7340056297996771E-5</v>
      </c>
      <c r="AK143">
        <v>3.4811429039927853E-4</v>
      </c>
    </row>
    <row r="144" spans="1:135" x14ac:dyDescent="0.3">
      <c r="A144" s="49">
        <v>181</v>
      </c>
      <c r="B144" t="s">
        <v>1175</v>
      </c>
      <c r="C144" t="s">
        <v>605</v>
      </c>
      <c r="D144">
        <v>0.20699999999999999</v>
      </c>
      <c r="M144">
        <v>4.7826086956521741E-2</v>
      </c>
      <c r="N144">
        <v>8.3934132722194535E-5</v>
      </c>
    </row>
    <row r="145" spans="1:138" x14ac:dyDescent="0.3">
      <c r="A145" s="49">
        <v>183</v>
      </c>
      <c r="B145" t="s">
        <v>1178</v>
      </c>
      <c r="C145" t="s">
        <v>605</v>
      </c>
      <c r="D145">
        <v>2.3809612000000002</v>
      </c>
      <c r="M145">
        <v>1.9980606991831702E-2</v>
      </c>
      <c r="N145">
        <v>3.7229658794664897E-5</v>
      </c>
      <c r="AH145">
        <v>8.0584093516517609E-6</v>
      </c>
      <c r="AJ145">
        <v>1.3204560830306691</v>
      </c>
      <c r="AK145">
        <v>9.9316879670277732E-4</v>
      </c>
    </row>
    <row r="146" spans="1:138" x14ac:dyDescent="0.3">
      <c r="A146" s="49">
        <v>184</v>
      </c>
      <c r="B146" t="s">
        <v>1180</v>
      </c>
      <c r="C146" t="s">
        <v>659</v>
      </c>
      <c r="D146">
        <v>0.41399999999999998</v>
      </c>
      <c r="I146">
        <v>0.2608695652173913</v>
      </c>
      <c r="J146">
        <v>2.173913043478261E-5</v>
      </c>
      <c r="K146">
        <v>1.826086956521739E-3</v>
      </c>
      <c r="L146">
        <v>0.47826086956521741</v>
      </c>
    </row>
    <row r="147" spans="1:138" x14ac:dyDescent="0.3">
      <c r="A147" s="49">
        <v>185</v>
      </c>
      <c r="B147" t="s">
        <v>1181</v>
      </c>
      <c r="C147" t="s">
        <v>617</v>
      </c>
      <c r="D147">
        <v>2.58E-2</v>
      </c>
      <c r="AH147">
        <v>6.666666666666667E-5</v>
      </c>
      <c r="AJ147">
        <v>2</v>
      </c>
      <c r="AK147">
        <v>4.8333333333333336E-3</v>
      </c>
      <c r="AP147">
        <v>1.666666666666667</v>
      </c>
    </row>
    <row r="148" spans="1:138" x14ac:dyDescent="0.3">
      <c r="A148" s="49">
        <v>186</v>
      </c>
      <c r="B148" t="s">
        <v>1182</v>
      </c>
      <c r="C148" t="s">
        <v>605</v>
      </c>
      <c r="D148">
        <v>0.136079125</v>
      </c>
      <c r="M148">
        <v>0.16326530612244899</v>
      </c>
      <c r="N148">
        <v>8.1632653061224483E-6</v>
      </c>
    </row>
    <row r="149" spans="1:138" x14ac:dyDescent="0.3">
      <c r="A149" s="49">
        <v>187</v>
      </c>
      <c r="B149" t="s">
        <v>1183</v>
      </c>
      <c r="C149" t="s">
        <v>595</v>
      </c>
      <c r="D149">
        <v>3.9140000000000001E-2</v>
      </c>
      <c r="P149">
        <v>0.78640776699029125</v>
      </c>
    </row>
    <row r="150" spans="1:138" x14ac:dyDescent="0.3">
      <c r="A150" s="49">
        <v>188</v>
      </c>
      <c r="B150" t="s">
        <v>1184</v>
      </c>
      <c r="C150" t="s">
        <v>605</v>
      </c>
      <c r="D150">
        <v>0.52</v>
      </c>
      <c r="M150">
        <v>8.7500000000000026E-3</v>
      </c>
      <c r="N150">
        <v>1.6378660811248441E-5</v>
      </c>
      <c r="AH150">
        <v>3.7499999999999997E-5</v>
      </c>
      <c r="AK150">
        <v>3.5500000000000001E-4</v>
      </c>
    </row>
    <row r="151" spans="1:138" x14ac:dyDescent="0.3">
      <c r="A151" s="49">
        <v>189</v>
      </c>
      <c r="B151" t="s">
        <v>1185</v>
      </c>
      <c r="C151" t="s">
        <v>605</v>
      </c>
      <c r="D151">
        <v>0.71999999999999986</v>
      </c>
      <c r="AG151">
        <v>1.3525009938222009E-3</v>
      </c>
    </row>
    <row r="152" spans="1:138" x14ac:dyDescent="0.3">
      <c r="A152" s="49">
        <v>190</v>
      </c>
      <c r="B152" t="s">
        <v>1186</v>
      </c>
      <c r="C152" t="s">
        <v>605</v>
      </c>
      <c r="D152">
        <v>9.9600000000000001E-3</v>
      </c>
      <c r="AG152">
        <v>4.0833333333333341E-4</v>
      </c>
    </row>
    <row r="153" spans="1:138" x14ac:dyDescent="0.3">
      <c r="A153" s="49">
        <v>191</v>
      </c>
      <c r="B153" t="s">
        <v>1188</v>
      </c>
      <c r="C153" t="s">
        <v>611</v>
      </c>
      <c r="D153">
        <v>4.5999999999999999E-2</v>
      </c>
      <c r="AG153">
        <v>2.8658560380964209E-3</v>
      </c>
    </row>
    <row r="154" spans="1:138" x14ac:dyDescent="0.3">
      <c r="A154" s="49">
        <v>192</v>
      </c>
      <c r="B154" t="s">
        <v>1189</v>
      </c>
      <c r="C154" t="s">
        <v>605</v>
      </c>
      <c r="D154">
        <v>0.05</v>
      </c>
      <c r="AF154">
        <v>8.0000000000000016E-2</v>
      </c>
      <c r="AG154">
        <v>1.3455431611549529E-3</v>
      </c>
    </row>
    <row r="155" spans="1:138" x14ac:dyDescent="0.3">
      <c r="A155" s="49">
        <v>194</v>
      </c>
      <c r="B155" t="s">
        <v>1191</v>
      </c>
      <c r="C155" t="s">
        <v>614</v>
      </c>
      <c r="D155">
        <v>3.2000000000000001E-2</v>
      </c>
      <c r="EA155">
        <v>0.375</v>
      </c>
      <c r="EB155">
        <v>5.0148540090500556E-4</v>
      </c>
    </row>
    <row r="156" spans="1:138" x14ac:dyDescent="0.3">
      <c r="A156" s="49">
        <v>195</v>
      </c>
      <c r="B156" t="s">
        <v>1193</v>
      </c>
      <c r="C156" t="s">
        <v>796</v>
      </c>
      <c r="D156">
        <v>0.54</v>
      </c>
      <c r="O156">
        <v>2.9629629629629631E-2</v>
      </c>
    </row>
    <row r="157" spans="1:138" x14ac:dyDescent="0.3">
      <c r="A157" s="49">
        <v>196</v>
      </c>
      <c r="B157" t="s">
        <v>1194</v>
      </c>
      <c r="C157" t="s">
        <v>668</v>
      </c>
      <c r="D157">
        <v>1.21</v>
      </c>
      <c r="EF157">
        <v>5.4545454545454543E-2</v>
      </c>
      <c r="EG157">
        <v>2.1818181818181819E-3</v>
      </c>
      <c r="EH157">
        <v>0.92727272727272725</v>
      </c>
    </row>
    <row r="158" spans="1:138" x14ac:dyDescent="0.3">
      <c r="A158" s="49">
        <v>197</v>
      </c>
      <c r="B158" t="s">
        <v>1195</v>
      </c>
      <c r="C158" t="s">
        <v>605</v>
      </c>
      <c r="D158">
        <v>0.26650000000000001</v>
      </c>
      <c r="M158">
        <v>3.9549718574108821E-2</v>
      </c>
      <c r="N158">
        <v>6.9784472463298053E-5</v>
      </c>
      <c r="AH158">
        <v>9.778611632270169E-5</v>
      </c>
    </row>
    <row r="159" spans="1:138" x14ac:dyDescent="0.3">
      <c r="A159" s="49">
        <v>198</v>
      </c>
      <c r="B159" t="s">
        <v>1196</v>
      </c>
      <c r="C159" t="s">
        <v>659</v>
      </c>
      <c r="D159">
        <v>3.4189999999999998E-2</v>
      </c>
      <c r="AH159">
        <v>5.7034220532319392E-5</v>
      </c>
      <c r="AJ159">
        <v>1.7718631178707229</v>
      </c>
      <c r="AP159">
        <v>0.25475285171102668</v>
      </c>
    </row>
    <row r="160" spans="1:138" x14ac:dyDescent="0.3">
      <c r="A160" s="49">
        <v>199</v>
      </c>
      <c r="B160" t="s">
        <v>1198</v>
      </c>
      <c r="C160" t="s">
        <v>659</v>
      </c>
      <c r="D160">
        <v>3.3799999999999997E-2</v>
      </c>
      <c r="AH160">
        <v>5.7692307692307691E-5</v>
      </c>
      <c r="AJ160">
        <v>1.8076923076923079</v>
      </c>
      <c r="AP160">
        <v>0.26923076923076922</v>
      </c>
      <c r="ED160">
        <v>2.3076923076923079E-4</v>
      </c>
    </row>
    <row r="161" spans="1:142" x14ac:dyDescent="0.3">
      <c r="A161" s="49">
        <v>200</v>
      </c>
      <c r="B161" t="s">
        <v>1200</v>
      </c>
      <c r="C161" t="s">
        <v>671</v>
      </c>
      <c r="D161">
        <v>2.5706539332E-4</v>
      </c>
      <c r="Q161">
        <v>151.87315626232211</v>
      </c>
      <c r="R161">
        <v>3.5262931983675687E-2</v>
      </c>
      <c r="S161">
        <v>481.33023431795158</v>
      </c>
      <c r="T161">
        <v>0.4488489339223049</v>
      </c>
      <c r="U161">
        <v>0.11911574469256921</v>
      </c>
      <c r="V161">
        <v>0.29817323415123631</v>
      </c>
      <c r="W161">
        <v>7.2751756378095736E-2</v>
      </c>
    </row>
    <row r="162" spans="1:142" x14ac:dyDescent="0.3">
      <c r="A162" s="49">
        <v>201</v>
      </c>
      <c r="B162" t="s">
        <v>1201</v>
      </c>
      <c r="C162" t="s">
        <v>605</v>
      </c>
      <c r="D162">
        <v>0.36</v>
      </c>
      <c r="M162">
        <v>5.5555555555555558E-3</v>
      </c>
      <c r="N162">
        <v>4.4421340918617413E-5</v>
      </c>
    </row>
    <row r="163" spans="1:142" x14ac:dyDescent="0.3">
      <c r="A163" s="49">
        <v>203</v>
      </c>
      <c r="B163" t="s">
        <v>1203</v>
      </c>
      <c r="C163" t="s">
        <v>605</v>
      </c>
      <c r="D163">
        <v>0.42</v>
      </c>
      <c r="AH163">
        <v>3.3333333333333328E-5</v>
      </c>
    </row>
    <row r="164" spans="1:142" x14ac:dyDescent="0.3">
      <c r="A164" s="49">
        <v>204</v>
      </c>
      <c r="B164" t="s">
        <v>1207</v>
      </c>
      <c r="C164" t="s">
        <v>953</v>
      </c>
      <c r="D164">
        <v>1248.338</v>
      </c>
      <c r="EI164">
        <v>0.66801619433198389</v>
      </c>
      <c r="EJ164">
        <v>1.279352226720648E-3</v>
      </c>
      <c r="EK164">
        <v>2.105263157894737E-4</v>
      </c>
    </row>
    <row r="165" spans="1:142" x14ac:dyDescent="0.3">
      <c r="A165" s="49">
        <v>206</v>
      </c>
      <c r="B165" t="s">
        <v>1210</v>
      </c>
      <c r="C165" t="s">
        <v>605</v>
      </c>
      <c r="D165">
        <v>0.31900000000000001</v>
      </c>
      <c r="M165">
        <v>4.5454545454545452E-3</v>
      </c>
      <c r="N165">
        <v>3.5478818084698842E-5</v>
      </c>
    </row>
    <row r="166" spans="1:142" x14ac:dyDescent="0.3">
      <c r="A166" s="49">
        <v>207</v>
      </c>
      <c r="B166" t="s">
        <v>1211</v>
      </c>
      <c r="C166" t="s">
        <v>659</v>
      </c>
      <c r="D166">
        <v>3.2399999999999998E-2</v>
      </c>
      <c r="AH166">
        <v>3.7037037037037042E-6</v>
      </c>
      <c r="AJ166">
        <v>0.33333333333333331</v>
      </c>
      <c r="AK166">
        <v>5.7777777777777775E-4</v>
      </c>
      <c r="AP166">
        <v>0.14814814814814811</v>
      </c>
      <c r="ED166">
        <v>9.2592592592592588E-5</v>
      </c>
    </row>
    <row r="167" spans="1:142" x14ac:dyDescent="0.3">
      <c r="A167" s="49">
        <v>208</v>
      </c>
      <c r="B167" t="s">
        <v>1213</v>
      </c>
      <c r="C167" t="s">
        <v>659</v>
      </c>
      <c r="D167">
        <v>0.1265</v>
      </c>
      <c r="I167">
        <v>0.2181818181818182</v>
      </c>
      <c r="J167">
        <v>5.4545454545454536E-6</v>
      </c>
      <c r="K167">
        <v>5.3454545454545443E-4</v>
      </c>
      <c r="L167">
        <v>0.36363636363636359</v>
      </c>
      <c r="AQ167">
        <v>4.5454545454545452E-5</v>
      </c>
    </row>
    <row r="168" spans="1:142" x14ac:dyDescent="0.3">
      <c r="A168" s="49">
        <v>209</v>
      </c>
      <c r="B168" t="s">
        <v>1214</v>
      </c>
      <c r="C168" t="s">
        <v>659</v>
      </c>
      <c r="D168">
        <v>4.4467830872002859E-2</v>
      </c>
      <c r="AH168">
        <v>2.145680365614178E-5</v>
      </c>
      <c r="AJ168">
        <v>2.5621993759825519</v>
      </c>
      <c r="AK168">
        <v>2.153030826525341E-3</v>
      </c>
      <c r="AP168">
        <v>1.1092310283497211</v>
      </c>
    </row>
    <row r="169" spans="1:142" x14ac:dyDescent="0.3">
      <c r="A169" s="49">
        <v>210</v>
      </c>
      <c r="B169" t="s">
        <v>1215</v>
      </c>
      <c r="C169" t="s">
        <v>605</v>
      </c>
      <c r="D169">
        <v>9.8816360831999989E-2</v>
      </c>
      <c r="AG169">
        <v>1.353758712827647E-3</v>
      </c>
    </row>
    <row r="170" spans="1:142" x14ac:dyDescent="0.3">
      <c r="A170" s="49">
        <v>211</v>
      </c>
      <c r="B170" t="s">
        <v>1216</v>
      </c>
      <c r="C170" t="s">
        <v>605</v>
      </c>
      <c r="D170">
        <v>0.89794655999999995</v>
      </c>
      <c r="M170">
        <v>2.611357531080153E-2</v>
      </c>
      <c r="N170">
        <v>4.1192583993675617E-5</v>
      </c>
    </row>
    <row r="171" spans="1:142" x14ac:dyDescent="0.3">
      <c r="A171" s="49">
        <v>213</v>
      </c>
      <c r="B171" t="s">
        <v>1218</v>
      </c>
      <c r="C171" t="s">
        <v>605</v>
      </c>
      <c r="D171">
        <v>8.3199999999999996E-2</v>
      </c>
      <c r="M171">
        <v>0.125</v>
      </c>
      <c r="N171">
        <v>1.7466902927637491E-4</v>
      </c>
    </row>
    <row r="172" spans="1:142" x14ac:dyDescent="0.3">
      <c r="A172" s="49">
        <v>214</v>
      </c>
      <c r="B172" t="s">
        <v>1221</v>
      </c>
      <c r="C172" t="s">
        <v>1220</v>
      </c>
      <c r="D172">
        <v>37.444274131776687</v>
      </c>
      <c r="AZ172">
        <v>4.3649666420623311E-2</v>
      </c>
      <c r="EL172">
        <v>5.4416571350380121</v>
      </c>
    </row>
    <row r="173" spans="1:142" x14ac:dyDescent="0.3">
      <c r="A173" s="49">
        <v>215</v>
      </c>
      <c r="B173" t="s">
        <v>1223</v>
      </c>
      <c r="C173" t="s">
        <v>650</v>
      </c>
      <c r="D173">
        <v>0.23300000000000001</v>
      </c>
      <c r="AK173">
        <v>1.5463917525773199E-3</v>
      </c>
    </row>
    <row r="174" spans="1:142" x14ac:dyDescent="0.3">
      <c r="A174" s="49">
        <v>216</v>
      </c>
      <c r="B174" t="s">
        <v>1224</v>
      </c>
      <c r="C174" t="s">
        <v>614</v>
      </c>
      <c r="D174">
        <v>3.9419999999999997E-2</v>
      </c>
      <c r="AH174">
        <v>6.4383561643835616E-5</v>
      </c>
      <c r="AJ174">
        <v>1.579908675799087</v>
      </c>
      <c r="AK174">
        <v>5.8447488584474887E-3</v>
      </c>
      <c r="AP174">
        <v>1.401826484018265</v>
      </c>
    </row>
    <row r="175" spans="1:142" x14ac:dyDescent="0.3">
      <c r="A175" s="49">
        <v>217</v>
      </c>
      <c r="B175" t="s">
        <v>1225</v>
      </c>
      <c r="C175" t="s">
        <v>659</v>
      </c>
      <c r="D175">
        <v>0.105</v>
      </c>
      <c r="AH175">
        <v>1.4999999999999999E-4</v>
      </c>
      <c r="AJ175">
        <v>1.7</v>
      </c>
    </row>
    <row r="176" spans="1:142" x14ac:dyDescent="0.3">
      <c r="A176" s="49">
        <v>218</v>
      </c>
      <c r="B176" t="s">
        <v>1227</v>
      </c>
      <c r="C176" t="s">
        <v>650</v>
      </c>
      <c r="D176">
        <v>0.43847399999999992</v>
      </c>
      <c r="CN176">
        <v>6.7132828856443047E-2</v>
      </c>
    </row>
    <row r="177" spans="1:143" x14ac:dyDescent="0.3">
      <c r="A177" s="49">
        <v>219</v>
      </c>
      <c r="B177" t="s">
        <v>1229</v>
      </c>
      <c r="C177" t="s">
        <v>650</v>
      </c>
      <c r="D177">
        <v>0.36810900000000008</v>
      </c>
      <c r="CN177">
        <v>2.955646289550105E-2</v>
      </c>
    </row>
    <row r="178" spans="1:143" x14ac:dyDescent="0.3">
      <c r="A178" s="49">
        <v>222</v>
      </c>
      <c r="B178" t="s">
        <v>1234</v>
      </c>
      <c r="C178" t="s">
        <v>653</v>
      </c>
      <c r="D178">
        <v>1.3520000000000001E-2</v>
      </c>
      <c r="AH178">
        <v>6.9230769230769224E-5</v>
      </c>
      <c r="AK178">
        <v>1.153846153846154E-3</v>
      </c>
    </row>
    <row r="179" spans="1:143" x14ac:dyDescent="0.3">
      <c r="A179" s="49">
        <v>223</v>
      </c>
      <c r="B179" t="s">
        <v>1236</v>
      </c>
      <c r="C179" t="s">
        <v>793</v>
      </c>
      <c r="D179">
        <v>0.84640000000000004</v>
      </c>
      <c r="EK179">
        <v>1.8431001890359169E-4</v>
      </c>
    </row>
    <row r="180" spans="1:143" x14ac:dyDescent="0.3">
      <c r="A180" s="49">
        <v>224</v>
      </c>
      <c r="B180" t="s">
        <v>1238</v>
      </c>
      <c r="C180" t="s">
        <v>793</v>
      </c>
      <c r="D180">
        <v>10.057665399999999</v>
      </c>
      <c r="EK180">
        <v>2.3285721952929551E-4</v>
      </c>
    </row>
    <row r="181" spans="1:143" x14ac:dyDescent="0.3">
      <c r="A181" s="49">
        <v>226</v>
      </c>
      <c r="B181" t="s">
        <v>1241</v>
      </c>
      <c r="C181" t="s">
        <v>614</v>
      </c>
      <c r="D181">
        <v>0.111</v>
      </c>
      <c r="I181">
        <v>9.45945945945946E-3</v>
      </c>
      <c r="K181">
        <v>1.216216216216216E-4</v>
      </c>
      <c r="L181">
        <v>1.081081081081081E-2</v>
      </c>
    </row>
    <row r="182" spans="1:143" x14ac:dyDescent="0.3">
      <c r="A182" s="49">
        <v>228</v>
      </c>
      <c r="B182" t="s">
        <v>1245</v>
      </c>
      <c r="C182" t="s">
        <v>671</v>
      </c>
      <c r="D182">
        <v>6.386E-2</v>
      </c>
      <c r="O182">
        <v>1.9495772001252739E-2</v>
      </c>
      <c r="P182">
        <v>0.35845599749451929</v>
      </c>
      <c r="AI182">
        <v>8.1152677732539935</v>
      </c>
    </row>
    <row r="183" spans="1:143" x14ac:dyDescent="0.3">
      <c r="A183" s="49">
        <v>229</v>
      </c>
      <c r="B183" t="s">
        <v>1247</v>
      </c>
      <c r="C183" t="s">
        <v>605</v>
      </c>
      <c r="D183">
        <v>0.21</v>
      </c>
      <c r="AF183">
        <v>2.38095238095238</v>
      </c>
      <c r="AG183">
        <v>1.3557177880961059E-3</v>
      </c>
    </row>
    <row r="184" spans="1:143" x14ac:dyDescent="0.3">
      <c r="A184" s="49">
        <v>230</v>
      </c>
      <c r="B184" t="s">
        <v>1249</v>
      </c>
      <c r="C184" t="s">
        <v>650</v>
      </c>
      <c r="D184">
        <v>1.7999999999999999E-2</v>
      </c>
      <c r="CN184">
        <v>5.000000000000001E-2</v>
      </c>
    </row>
    <row r="185" spans="1:143" x14ac:dyDescent="0.3">
      <c r="A185" s="49">
        <v>231</v>
      </c>
      <c r="B185" t="s">
        <v>1250</v>
      </c>
      <c r="C185" t="s">
        <v>605</v>
      </c>
      <c r="D185">
        <v>0.05</v>
      </c>
      <c r="AG185">
        <v>1.3466318175638951E-3</v>
      </c>
    </row>
    <row r="186" spans="1:143" x14ac:dyDescent="0.3">
      <c r="A186" s="49">
        <v>232</v>
      </c>
      <c r="B186" t="s">
        <v>1252</v>
      </c>
      <c r="C186" t="s">
        <v>617</v>
      </c>
      <c r="D186">
        <v>2.0999999999999998E-6</v>
      </c>
      <c r="F186">
        <v>285.71428571428572</v>
      </c>
      <c r="G186">
        <v>5.7142857142857144</v>
      </c>
      <c r="H186">
        <v>10000</v>
      </c>
      <c r="EM186">
        <v>4857.1428571428569</v>
      </c>
    </row>
    <row r="187" spans="1:143" x14ac:dyDescent="0.3">
      <c r="A187" s="49">
        <v>234</v>
      </c>
      <c r="B187" t="s">
        <v>1254</v>
      </c>
      <c r="C187" t="s">
        <v>605</v>
      </c>
      <c r="D187">
        <v>0.1</v>
      </c>
      <c r="AG187">
        <v>1.2725644671722121E-3</v>
      </c>
    </row>
    <row r="188" spans="1:143" x14ac:dyDescent="0.3">
      <c r="A188" s="49">
        <v>235</v>
      </c>
      <c r="B188" t="s">
        <v>1255</v>
      </c>
      <c r="C188" t="s">
        <v>605</v>
      </c>
      <c r="D188">
        <v>0.63</v>
      </c>
      <c r="M188">
        <v>3.9285714285714278E-2</v>
      </c>
      <c r="N188">
        <v>1.0714285714285711E-5</v>
      </c>
      <c r="AH188">
        <v>3.5714285714285717E-5</v>
      </c>
      <c r="AK188">
        <v>6.4285714285714272E-4</v>
      </c>
    </row>
    <row r="189" spans="1:143" x14ac:dyDescent="0.3">
      <c r="A189" s="49">
        <v>236</v>
      </c>
      <c r="B189" t="s">
        <v>1256</v>
      </c>
      <c r="C189" t="s">
        <v>605</v>
      </c>
      <c r="D189">
        <v>0.01</v>
      </c>
      <c r="AF189">
        <v>1.9523809523809521</v>
      </c>
      <c r="AG189">
        <v>1.285692181994818E-3</v>
      </c>
    </row>
    <row r="190" spans="1:143" x14ac:dyDescent="0.3">
      <c r="A190" s="49">
        <v>237</v>
      </c>
      <c r="B190" t="s">
        <v>1257</v>
      </c>
      <c r="C190" t="s">
        <v>668</v>
      </c>
      <c r="D190">
        <v>9.1020000000000007E-3</v>
      </c>
      <c r="AH190">
        <v>8.1300813008130074E-6</v>
      </c>
    </row>
    <row r="191" spans="1:143" x14ac:dyDescent="0.3">
      <c r="A191" s="49">
        <v>238</v>
      </c>
      <c r="B191" t="s">
        <v>1259</v>
      </c>
      <c r="C191" t="s">
        <v>668</v>
      </c>
      <c r="D191">
        <v>8.0711965999999996E-2</v>
      </c>
      <c r="AH191">
        <v>8.8762197912512742E-6</v>
      </c>
      <c r="AK191">
        <v>1.5112273129364731E-4</v>
      </c>
      <c r="CN191">
        <v>1.8170009326745919E-2</v>
      </c>
    </row>
    <row r="192" spans="1:143" x14ac:dyDescent="0.3">
      <c r="A192" s="49">
        <v>239</v>
      </c>
      <c r="B192" t="s">
        <v>1261</v>
      </c>
      <c r="C192" t="s">
        <v>650</v>
      </c>
      <c r="D192">
        <v>0.13064000000000001</v>
      </c>
      <c r="AK192">
        <v>6.793478260869565E-4</v>
      </c>
    </row>
    <row r="193" spans="1:146" x14ac:dyDescent="0.3">
      <c r="A193" s="49">
        <v>240</v>
      </c>
      <c r="B193" t="s">
        <v>1262</v>
      </c>
      <c r="C193" t="s">
        <v>796</v>
      </c>
      <c r="D193">
        <v>5.3710900000000013E-2</v>
      </c>
      <c r="O193">
        <v>7.2069170317384371E-2</v>
      </c>
      <c r="AI193">
        <v>22.433167554083131</v>
      </c>
    </row>
    <row r="194" spans="1:146" x14ac:dyDescent="0.3">
      <c r="A194" s="49">
        <v>241</v>
      </c>
      <c r="B194" t="s">
        <v>1263</v>
      </c>
      <c r="C194" t="s">
        <v>1220</v>
      </c>
      <c r="D194">
        <v>15.415266837549501</v>
      </c>
      <c r="AZ194">
        <v>4.4784890588153138E-2</v>
      </c>
    </row>
    <row r="195" spans="1:146" x14ac:dyDescent="0.3">
      <c r="A195" s="49">
        <v>244</v>
      </c>
      <c r="B195" t="s">
        <v>1269</v>
      </c>
      <c r="C195" t="s">
        <v>659</v>
      </c>
      <c r="D195">
        <v>3.1599999999999998E-6</v>
      </c>
      <c r="F195">
        <v>2215.1898734177221</v>
      </c>
      <c r="G195">
        <v>2.6075949367088609</v>
      </c>
      <c r="H195">
        <v>2531.6455696202529</v>
      </c>
    </row>
    <row r="196" spans="1:146" x14ac:dyDescent="0.3">
      <c r="A196" s="49">
        <v>245</v>
      </c>
      <c r="B196" t="s">
        <v>1270</v>
      </c>
      <c r="C196" t="s">
        <v>659</v>
      </c>
      <c r="D196">
        <v>4.4999999999999998E-2</v>
      </c>
      <c r="AH196">
        <v>7.7777777777777775E-6</v>
      </c>
      <c r="AJ196">
        <v>1.1111111111111109</v>
      </c>
      <c r="AK196">
        <v>2E-3</v>
      </c>
      <c r="AP196">
        <v>0.66666666666666663</v>
      </c>
    </row>
    <row r="197" spans="1:146" x14ac:dyDescent="0.3">
      <c r="A197" s="49">
        <v>247</v>
      </c>
      <c r="B197" t="s">
        <v>1274</v>
      </c>
      <c r="C197" t="s">
        <v>659</v>
      </c>
      <c r="D197">
        <v>0.3679</v>
      </c>
      <c r="AH197">
        <v>9.1872791519434621E-5</v>
      </c>
      <c r="AJ197">
        <v>1.639575971731448</v>
      </c>
      <c r="AK197">
        <v>1.558303886925795E-3</v>
      </c>
    </row>
    <row r="198" spans="1:146" x14ac:dyDescent="0.3">
      <c r="A198" s="49">
        <v>248</v>
      </c>
      <c r="B198" t="s">
        <v>1275</v>
      </c>
      <c r="C198" t="s">
        <v>659</v>
      </c>
      <c r="D198">
        <v>5.9499999999999997E-2</v>
      </c>
      <c r="AJ198">
        <v>0.76470588235294112</v>
      </c>
    </row>
    <row r="199" spans="1:146" x14ac:dyDescent="0.3">
      <c r="A199" s="49">
        <v>249</v>
      </c>
      <c r="B199" t="s">
        <v>1276</v>
      </c>
      <c r="C199" t="s">
        <v>605</v>
      </c>
      <c r="D199">
        <v>1.3247388000000001E-2</v>
      </c>
      <c r="BQ199">
        <v>71.111111111111114</v>
      </c>
      <c r="DK199">
        <v>5.0594124668198728E-3</v>
      </c>
      <c r="EN199">
        <v>1.292929292929293</v>
      </c>
      <c r="EO199">
        <v>2.360489916311942E-3</v>
      </c>
    </row>
    <row r="200" spans="1:146" x14ac:dyDescent="0.3">
      <c r="A200" s="49">
        <v>250</v>
      </c>
      <c r="B200" t="s">
        <v>1277</v>
      </c>
      <c r="C200" t="s">
        <v>659</v>
      </c>
      <c r="D200">
        <v>2.862E-3</v>
      </c>
      <c r="AJ200">
        <v>0.38993710691823902</v>
      </c>
    </row>
    <row r="201" spans="1:146" x14ac:dyDescent="0.3">
      <c r="A201" s="49">
        <v>251</v>
      </c>
      <c r="B201" t="s">
        <v>1278</v>
      </c>
      <c r="C201" t="s">
        <v>605</v>
      </c>
      <c r="D201">
        <v>1.5653670228000001E-6</v>
      </c>
      <c r="F201">
        <v>6068.9655172413786</v>
      </c>
    </row>
    <row r="202" spans="1:146" x14ac:dyDescent="0.3">
      <c r="A202" s="49">
        <v>252</v>
      </c>
      <c r="B202" t="s">
        <v>1279</v>
      </c>
      <c r="C202" t="s">
        <v>671</v>
      </c>
      <c r="D202">
        <v>7.5473712000000002E-5</v>
      </c>
      <c r="Q202">
        <v>86.652687759679836</v>
      </c>
      <c r="R202">
        <v>1.9350340155523289E-2</v>
      </c>
      <c r="S202">
        <v>611.47118350293931</v>
      </c>
      <c r="T202">
        <v>0.59004936712268774</v>
      </c>
      <c r="U202">
        <v>0.17673213157980089</v>
      </c>
      <c r="V202">
        <v>0.36153456151196062</v>
      </c>
      <c r="W202">
        <v>9.0002960016064934E-2</v>
      </c>
    </row>
    <row r="203" spans="1:146" x14ac:dyDescent="0.3">
      <c r="A203" s="49">
        <v>253</v>
      </c>
      <c r="B203" t="s">
        <v>1281</v>
      </c>
      <c r="C203" t="s">
        <v>605</v>
      </c>
      <c r="D203">
        <v>0.52053099999999997</v>
      </c>
      <c r="M203">
        <v>3.3388981636060101E-3</v>
      </c>
      <c r="N203">
        <v>1.3092795793772949E-5</v>
      </c>
      <c r="AH203">
        <v>5.1752921535893163E-5</v>
      </c>
      <c r="AK203">
        <v>3.33889816360601E-4</v>
      </c>
    </row>
    <row r="204" spans="1:146" x14ac:dyDescent="0.3">
      <c r="A204" s="49">
        <v>254</v>
      </c>
      <c r="B204" t="s">
        <v>1282</v>
      </c>
      <c r="C204" t="s">
        <v>605</v>
      </c>
      <c r="D204">
        <v>4.0286185567010317</v>
      </c>
      <c r="AH204">
        <v>7.3827970682278625E-5</v>
      </c>
      <c r="AK204">
        <v>2.4760705378048181E-4</v>
      </c>
    </row>
    <row r="205" spans="1:146" x14ac:dyDescent="0.3">
      <c r="A205" s="49">
        <v>255</v>
      </c>
      <c r="B205" t="s">
        <v>1283</v>
      </c>
      <c r="C205" t="s">
        <v>605</v>
      </c>
      <c r="D205">
        <v>0.28000000000000003</v>
      </c>
      <c r="M205">
        <v>0.05</v>
      </c>
      <c r="N205">
        <v>9.0814353932201108E-5</v>
      </c>
      <c r="AH205">
        <v>5.0000000000000004E-6</v>
      </c>
    </row>
    <row r="206" spans="1:146" x14ac:dyDescent="0.3">
      <c r="A206" s="49">
        <v>256</v>
      </c>
      <c r="B206" t="s">
        <v>1285</v>
      </c>
      <c r="C206" t="s">
        <v>659</v>
      </c>
      <c r="D206">
        <v>2.4624000000000001</v>
      </c>
      <c r="EF206">
        <v>4.6052631578947373E-2</v>
      </c>
      <c r="EG206">
        <v>2.9385964912280712E-3</v>
      </c>
      <c r="EH206">
        <v>0.60964912280701755</v>
      </c>
      <c r="EP206">
        <v>2.6315789473684208E-7</v>
      </c>
    </row>
    <row r="207" spans="1:146" x14ac:dyDescent="0.3">
      <c r="A207" s="49">
        <v>257</v>
      </c>
      <c r="B207" t="s">
        <v>1287</v>
      </c>
      <c r="C207" t="s">
        <v>617</v>
      </c>
      <c r="D207">
        <v>9.854050000000001E-6</v>
      </c>
      <c r="F207">
        <v>4915.187156549845</v>
      </c>
      <c r="G207">
        <v>2.5283208426991952</v>
      </c>
    </row>
    <row r="208" spans="1:146" x14ac:dyDescent="0.3">
      <c r="A208" s="49">
        <v>258</v>
      </c>
      <c r="B208" t="s">
        <v>1288</v>
      </c>
      <c r="C208" t="s">
        <v>617</v>
      </c>
      <c r="D208">
        <v>6.7980000000000004E-7</v>
      </c>
      <c r="F208">
        <v>1287.878787878788</v>
      </c>
      <c r="G208">
        <v>2.3409090909090908</v>
      </c>
    </row>
    <row r="209" spans="1:148" x14ac:dyDescent="0.3">
      <c r="A209" s="49">
        <v>261</v>
      </c>
      <c r="B209" t="s">
        <v>1291</v>
      </c>
      <c r="C209" t="s">
        <v>617</v>
      </c>
      <c r="D209">
        <v>2.9940500000000009E-2</v>
      </c>
      <c r="AH209">
        <v>1.7083883034685451E-5</v>
      </c>
      <c r="AJ209">
        <v>0.41939847363938471</v>
      </c>
    </row>
    <row r="210" spans="1:148" x14ac:dyDescent="0.3">
      <c r="A210" s="49">
        <v>262</v>
      </c>
      <c r="B210" t="s">
        <v>1293</v>
      </c>
      <c r="C210" t="s">
        <v>752</v>
      </c>
      <c r="D210">
        <v>14.23195435092725</v>
      </c>
      <c r="E210" t="s">
        <v>1058</v>
      </c>
      <c r="DL210">
        <v>1.497809662824638</v>
      </c>
      <c r="DM210">
        <v>3.0036348657711449</v>
      </c>
      <c r="DN210">
        <v>0.29660059915177028</v>
      </c>
      <c r="DO210">
        <v>7.2707346895694622E-2</v>
      </c>
      <c r="DP210">
        <v>1.0922531216795881E-2</v>
      </c>
      <c r="DQ210">
        <v>4.267051124797587E-2</v>
      </c>
      <c r="DW210">
        <v>2.3790947167123939E-2</v>
      </c>
      <c r="EQ210">
        <v>0.23325277578104189</v>
      </c>
    </row>
    <row r="211" spans="1:148" x14ac:dyDescent="0.3">
      <c r="A211" s="49">
        <v>263</v>
      </c>
      <c r="B211" t="s">
        <v>1295</v>
      </c>
      <c r="C211" t="s">
        <v>752</v>
      </c>
      <c r="D211">
        <v>7.6394815961354418E-2</v>
      </c>
      <c r="E211" t="s">
        <v>1103</v>
      </c>
      <c r="DL211">
        <v>1.4692151147161669</v>
      </c>
      <c r="DM211">
        <v>2.4360375270411669</v>
      </c>
      <c r="DN211">
        <v>0.26528715070785869</v>
      </c>
      <c r="DO211">
        <v>0.16208931260424489</v>
      </c>
      <c r="DP211">
        <v>3.5380375452017887E-2</v>
      </c>
      <c r="DQ211">
        <v>8.5718860553047199E-2</v>
      </c>
      <c r="DR211">
        <v>6.1465870251533909E-3</v>
      </c>
      <c r="DS211">
        <v>2.3097522489732972E-2</v>
      </c>
      <c r="DT211">
        <v>2.1037148956479699E-3</v>
      </c>
      <c r="DU211">
        <v>4.2149858498598874E-3</v>
      </c>
      <c r="DV211">
        <v>2.116363641723417E-3</v>
      </c>
      <c r="DW211">
        <v>6.6416203652215136E-2</v>
      </c>
    </row>
    <row r="212" spans="1:148" x14ac:dyDescent="0.3">
      <c r="A212" s="49">
        <v>265</v>
      </c>
      <c r="B212" t="s">
        <v>1297</v>
      </c>
      <c r="C212" t="s">
        <v>659</v>
      </c>
      <c r="D212">
        <v>1.95E-2</v>
      </c>
      <c r="AH212">
        <v>1.230769230769231E-5</v>
      </c>
      <c r="AJ212">
        <v>1.538461538461539</v>
      </c>
    </row>
    <row r="213" spans="1:148" x14ac:dyDescent="0.3">
      <c r="A213" s="49">
        <v>268</v>
      </c>
      <c r="B213" t="s">
        <v>1300</v>
      </c>
      <c r="C213" t="s">
        <v>659</v>
      </c>
      <c r="D213">
        <v>3.0000000000000001E-3</v>
      </c>
      <c r="AH213">
        <v>4.6000000000000007E-5</v>
      </c>
    </row>
    <row r="214" spans="1:148" x14ac:dyDescent="0.3">
      <c r="A214" s="49">
        <v>270</v>
      </c>
      <c r="B214" t="s">
        <v>1303</v>
      </c>
      <c r="C214" t="s">
        <v>665</v>
      </c>
      <c r="D214">
        <v>3.0249999999999998E-4</v>
      </c>
      <c r="F214">
        <v>2148.7603305785119</v>
      </c>
      <c r="G214">
        <v>16.053719008264459</v>
      </c>
      <c r="H214">
        <v>2190.0826446280989</v>
      </c>
      <c r="EM214">
        <v>5123.9669421487606</v>
      </c>
      <c r="ER214">
        <v>105371.9008264463</v>
      </c>
    </row>
    <row r="215" spans="1:148" x14ac:dyDescent="0.3">
      <c r="A215" s="49">
        <v>271</v>
      </c>
      <c r="B215" t="s">
        <v>1305</v>
      </c>
      <c r="C215" t="s">
        <v>659</v>
      </c>
      <c r="D215">
        <v>0.1178</v>
      </c>
      <c r="I215">
        <v>0.1290322580645161</v>
      </c>
      <c r="J215">
        <v>6.4516129032258064E-6</v>
      </c>
      <c r="K215">
        <v>1.096774193548387E-3</v>
      </c>
      <c r="L215">
        <v>0.32258064516129031</v>
      </c>
    </row>
    <row r="216" spans="1:148" x14ac:dyDescent="0.3">
      <c r="A216" s="49">
        <v>272</v>
      </c>
      <c r="B216" t="s">
        <v>1306</v>
      </c>
      <c r="C216" t="s">
        <v>605</v>
      </c>
      <c r="D216">
        <v>1.4337</v>
      </c>
      <c r="AH216">
        <v>4.2031108321127158E-5</v>
      </c>
    </row>
    <row r="217" spans="1:148" x14ac:dyDescent="0.3">
      <c r="A217" s="49">
        <v>273</v>
      </c>
      <c r="B217" t="s">
        <v>1307</v>
      </c>
      <c r="C217" t="s">
        <v>605</v>
      </c>
      <c r="D217">
        <v>5.4225000000000002E-2</v>
      </c>
      <c r="AG217">
        <v>1.3774481719633371E-3</v>
      </c>
    </row>
    <row r="218" spans="1:148" x14ac:dyDescent="0.3">
      <c r="A218" s="49">
        <v>274</v>
      </c>
      <c r="B218" t="s">
        <v>1309</v>
      </c>
      <c r="C218" t="s">
        <v>605</v>
      </c>
      <c r="D218">
        <v>4.6119499999999987E-2</v>
      </c>
      <c r="AH218">
        <v>4.8571428571428583E-5</v>
      </c>
    </row>
    <row r="219" spans="1:148" x14ac:dyDescent="0.3">
      <c r="A219" s="49">
        <v>275</v>
      </c>
      <c r="B219" t="s">
        <v>1310</v>
      </c>
      <c r="C219" t="s">
        <v>605</v>
      </c>
      <c r="D219">
        <v>0.186</v>
      </c>
      <c r="M219">
        <v>0.04</v>
      </c>
      <c r="AK219">
        <v>4.3333333333333342E-4</v>
      </c>
    </row>
    <row r="220" spans="1:148" x14ac:dyDescent="0.3">
      <c r="A220" s="49">
        <v>276</v>
      </c>
      <c r="B220" t="s">
        <v>1312</v>
      </c>
      <c r="C220" t="s">
        <v>623</v>
      </c>
      <c r="D220">
        <v>4.1155951653944018E-3</v>
      </c>
      <c r="CK220">
        <v>0.93840668112211911</v>
      </c>
      <c r="CL220">
        <v>1.3431809027754291E-3</v>
      </c>
    </row>
    <row r="221" spans="1:148" x14ac:dyDescent="0.3">
      <c r="A221" s="49">
        <v>278</v>
      </c>
      <c r="B221" t="s">
        <v>1314</v>
      </c>
      <c r="C221" t="s">
        <v>671</v>
      </c>
      <c r="D221">
        <v>2.4058943999999999E-2</v>
      </c>
      <c r="P221">
        <v>0.96153846153846145</v>
      </c>
    </row>
    <row r="222" spans="1:148" x14ac:dyDescent="0.3">
      <c r="A222" s="49">
        <v>279</v>
      </c>
      <c r="B222" t="s">
        <v>1315</v>
      </c>
      <c r="C222" t="s">
        <v>659</v>
      </c>
      <c r="D222">
        <v>1.9330569721115539E-5</v>
      </c>
      <c r="F222">
        <v>3531.8152017746179</v>
      </c>
      <c r="G222">
        <v>1.913549395266626</v>
      </c>
    </row>
    <row r="223" spans="1:148" x14ac:dyDescent="0.3">
      <c r="A223" s="49">
        <v>280</v>
      </c>
      <c r="B223" t="s">
        <v>1316</v>
      </c>
      <c r="C223" t="s">
        <v>605</v>
      </c>
      <c r="D223">
        <v>2.1664694</v>
      </c>
      <c r="M223">
        <v>5.5943554983975312E-3</v>
      </c>
      <c r="N223">
        <v>4.9575129009438117E-6</v>
      </c>
      <c r="AH223">
        <v>1.7351295153303349E-5</v>
      </c>
      <c r="AK223">
        <v>1.188800543409475E-5</v>
      </c>
    </row>
    <row r="224" spans="1:148" x14ac:dyDescent="0.3">
      <c r="A224" s="49">
        <v>281</v>
      </c>
      <c r="B224" t="s">
        <v>1317</v>
      </c>
      <c r="C224" t="s">
        <v>659</v>
      </c>
      <c r="D224">
        <v>0.24838499999999999</v>
      </c>
      <c r="I224">
        <v>0.18390804597701149</v>
      </c>
      <c r="J224">
        <v>8.0459770114942533E-6</v>
      </c>
      <c r="K224">
        <v>1.494252873563218E-3</v>
      </c>
    </row>
    <row r="225" spans="1:149" x14ac:dyDescent="0.3">
      <c r="A225" s="49">
        <v>282</v>
      </c>
      <c r="B225" t="s">
        <v>1318</v>
      </c>
      <c r="C225" t="s">
        <v>668</v>
      </c>
      <c r="D225">
        <v>2.427326E-3</v>
      </c>
      <c r="BQ225">
        <v>81.507799117217871</v>
      </c>
    </row>
    <row r="226" spans="1:149" x14ac:dyDescent="0.3">
      <c r="A226" s="49">
        <v>283</v>
      </c>
      <c r="B226" t="s">
        <v>1320</v>
      </c>
      <c r="C226" t="s">
        <v>605</v>
      </c>
      <c r="D226">
        <v>1.85598</v>
      </c>
      <c r="M226">
        <v>0.12701322212523841</v>
      </c>
      <c r="N226">
        <v>2.804340564014699E-5</v>
      </c>
      <c r="AK226">
        <v>1.226489509585233E-3</v>
      </c>
    </row>
    <row r="227" spans="1:149" x14ac:dyDescent="0.3">
      <c r="A227" s="49">
        <v>284</v>
      </c>
      <c r="B227" t="s">
        <v>1321</v>
      </c>
      <c r="C227" t="s">
        <v>671</v>
      </c>
      <c r="D227">
        <v>4.1534400000000007E-5</v>
      </c>
      <c r="Q227">
        <v>235.5353634577603</v>
      </c>
      <c r="R227">
        <v>1.377292075965946E-2</v>
      </c>
      <c r="S227">
        <v>634.35248853962003</v>
      </c>
      <c r="T227">
        <v>0.42904796987557292</v>
      </c>
      <c r="U227">
        <v>0.17006385068762281</v>
      </c>
      <c r="V227">
        <v>0.14896990563195811</v>
      </c>
      <c r="W227">
        <v>3.230672652259331E-2</v>
      </c>
    </row>
    <row r="228" spans="1:149" x14ac:dyDescent="0.3">
      <c r="A228" s="49">
        <v>285</v>
      </c>
      <c r="B228" t="s">
        <v>1323</v>
      </c>
      <c r="C228" t="s">
        <v>752</v>
      </c>
      <c r="D228">
        <v>5.8724999999999977E-5</v>
      </c>
      <c r="ES228">
        <v>74.07407407407409</v>
      </c>
    </row>
    <row r="229" spans="1:149" x14ac:dyDescent="0.3">
      <c r="A229" s="49">
        <v>288</v>
      </c>
      <c r="B229" t="s">
        <v>1330</v>
      </c>
      <c r="C229" t="s">
        <v>605</v>
      </c>
      <c r="D229">
        <v>0.71760000000000002</v>
      </c>
      <c r="M229">
        <v>3.8461538461538459E-3</v>
      </c>
      <c r="N229">
        <v>1.422291071755658E-5</v>
      </c>
    </row>
    <row r="230" spans="1:149" x14ac:dyDescent="0.3">
      <c r="A230" s="49">
        <v>289</v>
      </c>
      <c r="B230" t="s">
        <v>1331</v>
      </c>
      <c r="C230" t="s">
        <v>605</v>
      </c>
      <c r="D230">
        <v>2.4483000000000001</v>
      </c>
      <c r="M230">
        <v>2.570885920843034E-2</v>
      </c>
      <c r="N230">
        <v>4.1388812353508718E-5</v>
      </c>
      <c r="AH230">
        <v>2.71331127721276E-5</v>
      </c>
      <c r="AK230">
        <v>2.6434260507290778E-4</v>
      </c>
    </row>
    <row r="231" spans="1:149" x14ac:dyDescent="0.3">
      <c r="A231" s="49">
        <v>290</v>
      </c>
      <c r="B231" t="s">
        <v>1332</v>
      </c>
      <c r="C231" t="s">
        <v>796</v>
      </c>
      <c r="D231">
        <v>0.65817000000000014</v>
      </c>
      <c r="O231">
        <v>0.14563106796116501</v>
      </c>
    </row>
    <row r="232" spans="1:149" x14ac:dyDescent="0.3">
      <c r="A232" s="49">
        <v>291</v>
      </c>
      <c r="B232" t="s">
        <v>1333</v>
      </c>
      <c r="C232" t="s">
        <v>653</v>
      </c>
      <c r="D232">
        <v>2.08426E-4</v>
      </c>
      <c r="F232">
        <v>761.42131979695432</v>
      </c>
    </row>
    <row r="233" spans="1:149" x14ac:dyDescent="0.3">
      <c r="A233" s="49">
        <v>292</v>
      </c>
      <c r="B233" t="s">
        <v>1334</v>
      </c>
      <c r="C233" t="s">
        <v>659</v>
      </c>
      <c r="D233">
        <v>4.3499999999999999E-8</v>
      </c>
      <c r="F233">
        <v>2482.7586206896549</v>
      </c>
      <c r="G233">
        <v>30.3448275862069</v>
      </c>
      <c r="H233">
        <v>10551.724137931031</v>
      </c>
      <c r="EM233">
        <v>3586.2068965517242</v>
      </c>
    </row>
    <row r="234" spans="1:149" x14ac:dyDescent="0.3">
      <c r="A234" s="49">
        <v>293</v>
      </c>
      <c r="B234" t="s">
        <v>1335</v>
      </c>
      <c r="C234" t="s">
        <v>659</v>
      </c>
      <c r="D234">
        <v>2.7396299999999998E-2</v>
      </c>
      <c r="AH234">
        <v>1.4735055463694E-4</v>
      </c>
    </row>
    <row r="235" spans="1:149" x14ac:dyDescent="0.3">
      <c r="A235" s="49">
        <v>295</v>
      </c>
      <c r="B235" t="s">
        <v>1339</v>
      </c>
      <c r="C235" t="s">
        <v>605</v>
      </c>
      <c r="D235">
        <v>0.27216000000000001</v>
      </c>
      <c r="AG235">
        <v>1.3044917048512219E-3</v>
      </c>
    </row>
    <row r="236" spans="1:149" x14ac:dyDescent="0.3">
      <c r="A236" s="49">
        <v>296</v>
      </c>
      <c r="B236" t="s">
        <v>1340</v>
      </c>
      <c r="C236" t="s">
        <v>659</v>
      </c>
      <c r="D236">
        <v>5.8581000000000007E-6</v>
      </c>
      <c r="F236">
        <v>1296.7173656987759</v>
      </c>
      <c r="G236">
        <v>39.704289786790937</v>
      </c>
      <c r="H236">
        <v>14874.75461327051</v>
      </c>
      <c r="EM236">
        <v>5114.6788207780673</v>
      </c>
    </row>
    <row r="237" spans="1:149" x14ac:dyDescent="0.3">
      <c r="A237" s="49">
        <v>297</v>
      </c>
      <c r="B237" t="s">
        <v>1341</v>
      </c>
      <c r="C237" t="s">
        <v>659</v>
      </c>
      <c r="D237">
        <v>1.1055E-4</v>
      </c>
      <c r="BQ237">
        <v>8.8195386702849383</v>
      </c>
      <c r="BR237">
        <v>67.84260515603799</v>
      </c>
      <c r="BS237">
        <v>203.527815468114</v>
      </c>
    </row>
    <row r="238" spans="1:149" x14ac:dyDescent="0.3">
      <c r="A238" s="49">
        <v>298</v>
      </c>
      <c r="B238" t="s">
        <v>1342</v>
      </c>
      <c r="C238" t="s">
        <v>605</v>
      </c>
      <c r="D238">
        <v>0.41013599999999989</v>
      </c>
      <c r="M238">
        <v>3.2397058536680533E-2</v>
      </c>
      <c r="N238">
        <v>6.3551645245355968E-5</v>
      </c>
    </row>
    <row r="239" spans="1:149" x14ac:dyDescent="0.3">
      <c r="A239" s="49">
        <v>299</v>
      </c>
      <c r="B239" t="s">
        <v>1343</v>
      </c>
      <c r="C239" t="s">
        <v>659</v>
      </c>
      <c r="D239">
        <v>2.07E-2</v>
      </c>
      <c r="I239">
        <v>1.4492753623188409E-2</v>
      </c>
      <c r="K239">
        <v>2.2101449275362321E-3</v>
      </c>
      <c r="L239">
        <v>0.32608695652173908</v>
      </c>
    </row>
    <row r="240" spans="1:149" x14ac:dyDescent="0.3">
      <c r="A240" s="49">
        <v>300</v>
      </c>
      <c r="B240" t="s">
        <v>1344</v>
      </c>
      <c r="C240" t="s">
        <v>659</v>
      </c>
      <c r="D240">
        <v>7.7584649999999991E-2</v>
      </c>
      <c r="AH240">
        <v>1.8567835261227581E-5</v>
      </c>
      <c r="AJ240">
        <v>0.82199893922315836</v>
      </c>
      <c r="AK240">
        <v>5.6309579278890863E-4</v>
      </c>
    </row>
    <row r="241" spans="1:151" x14ac:dyDescent="0.3">
      <c r="A241" s="49">
        <v>301</v>
      </c>
      <c r="B241" t="s">
        <v>1345</v>
      </c>
      <c r="C241" t="s">
        <v>668</v>
      </c>
      <c r="D241">
        <v>0.54600000000000004</v>
      </c>
      <c r="I241">
        <v>0.125</v>
      </c>
      <c r="J241">
        <v>1.9230769230769231E-5</v>
      </c>
      <c r="K241">
        <v>9.6153846153846154E-5</v>
      </c>
      <c r="L241">
        <v>1</v>
      </c>
    </row>
    <row r="242" spans="1:151" x14ac:dyDescent="0.3">
      <c r="A242" s="49">
        <v>302</v>
      </c>
      <c r="B242" t="s">
        <v>1346</v>
      </c>
      <c r="C242" t="s">
        <v>614</v>
      </c>
      <c r="D242">
        <v>0.23239799999999999</v>
      </c>
      <c r="I242">
        <v>9.0155681202075746E-2</v>
      </c>
      <c r="K242">
        <v>2.5448149295604948E-3</v>
      </c>
      <c r="L242">
        <v>0.9459590874276026</v>
      </c>
    </row>
    <row r="243" spans="1:151" x14ac:dyDescent="0.3">
      <c r="A243" s="49">
        <v>303</v>
      </c>
      <c r="B243" t="s">
        <v>1347</v>
      </c>
      <c r="C243" t="s">
        <v>605</v>
      </c>
      <c r="D243">
        <v>0.41</v>
      </c>
      <c r="AG243">
        <v>1.331071325427385E-3</v>
      </c>
    </row>
    <row r="244" spans="1:151" x14ac:dyDescent="0.3">
      <c r="A244" s="49">
        <v>304</v>
      </c>
      <c r="B244" t="s">
        <v>1348</v>
      </c>
      <c r="C244" t="s">
        <v>617</v>
      </c>
      <c r="D244">
        <v>6.1650000000000011E-6</v>
      </c>
      <c r="F244">
        <v>2116.7883211678832</v>
      </c>
      <c r="G244">
        <v>5.8394160583941597</v>
      </c>
    </row>
    <row r="245" spans="1:151" x14ac:dyDescent="0.3">
      <c r="A245" s="49">
        <v>306</v>
      </c>
      <c r="B245" t="s">
        <v>1352</v>
      </c>
      <c r="C245" t="s">
        <v>605</v>
      </c>
      <c r="D245">
        <v>4.0382999999999996</v>
      </c>
      <c r="M245">
        <v>6.8647698288883938E-2</v>
      </c>
      <c r="N245">
        <v>4.2547606666171398E-5</v>
      </c>
      <c r="AH245">
        <v>4.2203402421811161E-5</v>
      </c>
      <c r="AK245">
        <v>4.8911670752544388E-4</v>
      </c>
    </row>
    <row r="246" spans="1:151" x14ac:dyDescent="0.3">
      <c r="A246" s="49">
        <v>307</v>
      </c>
      <c r="B246" t="s">
        <v>1353</v>
      </c>
      <c r="C246" t="s">
        <v>605</v>
      </c>
      <c r="D246">
        <v>1.718</v>
      </c>
      <c r="AH246">
        <v>5.0000000000000002E-5</v>
      </c>
      <c r="AK246">
        <v>8.0000000000000004E-4</v>
      </c>
      <c r="ED246">
        <v>5.0000000000000002E-5</v>
      </c>
    </row>
    <row r="247" spans="1:151" x14ac:dyDescent="0.3">
      <c r="A247" s="49">
        <v>308</v>
      </c>
      <c r="B247" t="s">
        <v>1355</v>
      </c>
      <c r="C247" t="s">
        <v>796</v>
      </c>
      <c r="D247">
        <v>2.5479999999999999E-2</v>
      </c>
      <c r="O247">
        <v>9.8901098901098897E-2</v>
      </c>
    </row>
    <row r="248" spans="1:151" x14ac:dyDescent="0.3">
      <c r="A248" s="49">
        <v>309</v>
      </c>
      <c r="B248" t="s">
        <v>1356</v>
      </c>
      <c r="C248" t="s">
        <v>671</v>
      </c>
      <c r="D248">
        <v>1.46828</v>
      </c>
      <c r="AH248">
        <v>2.2164823494156431E-5</v>
      </c>
      <c r="EE248">
        <v>0.32019778243931668</v>
      </c>
      <c r="ET248">
        <v>4.5379771705669223E-5</v>
      </c>
      <c r="EU248">
        <v>9.5141385893698739E-5</v>
      </c>
    </row>
    <row r="249" spans="1:151" x14ac:dyDescent="0.3">
      <c r="A249" s="49">
        <v>311</v>
      </c>
      <c r="B249" t="s">
        <v>1358</v>
      </c>
      <c r="C249" t="s">
        <v>659</v>
      </c>
      <c r="D249">
        <v>3.7999999999999999E-2</v>
      </c>
      <c r="AJ249">
        <v>0.42105263157894729</v>
      </c>
    </row>
    <row r="250" spans="1:151" x14ac:dyDescent="0.3">
      <c r="A250" s="49">
        <v>312</v>
      </c>
      <c r="B250" t="s">
        <v>1359</v>
      </c>
      <c r="C250" t="s">
        <v>659</v>
      </c>
      <c r="D250">
        <v>1.4385730000000001</v>
      </c>
      <c r="I250">
        <v>0.2206081999314598</v>
      </c>
      <c r="J250">
        <v>1.333474213682587E-5</v>
      </c>
      <c r="K250">
        <v>8.0755721120860744E-4</v>
      </c>
    </row>
    <row r="251" spans="1:151" x14ac:dyDescent="0.3">
      <c r="A251" s="49">
        <v>313</v>
      </c>
      <c r="B251" t="s">
        <v>1361</v>
      </c>
      <c r="C251" t="s">
        <v>659</v>
      </c>
      <c r="D251">
        <v>7.8221999999999986E-2</v>
      </c>
      <c r="AH251">
        <v>1.754493620720514E-5</v>
      </c>
      <c r="AJ251">
        <v>1.63125463424612</v>
      </c>
      <c r="AK251">
        <v>8.7719567385134646E-4</v>
      </c>
    </row>
    <row r="252" spans="1:151" x14ac:dyDescent="0.3">
      <c r="A252" s="49">
        <v>314</v>
      </c>
      <c r="B252" t="s">
        <v>1362</v>
      </c>
      <c r="C252" t="s">
        <v>659</v>
      </c>
      <c r="D252">
        <v>0.189607</v>
      </c>
      <c r="AH252">
        <v>6.9100824336654234E-5</v>
      </c>
      <c r="AJ252">
        <v>2.8920187545818461</v>
      </c>
      <c r="AK252">
        <v>2.880220666958499E-3</v>
      </c>
    </row>
    <row r="253" spans="1:151" x14ac:dyDescent="0.3">
      <c r="A253" s="49">
        <v>315</v>
      </c>
      <c r="B253" t="s">
        <v>1363</v>
      </c>
      <c r="C253" t="s">
        <v>659</v>
      </c>
      <c r="D253">
        <v>4.3006000000000003E-2</v>
      </c>
      <c r="AH253">
        <v>3.7738920150676658E-5</v>
      </c>
      <c r="AJ253">
        <v>0.65628051899734929</v>
      </c>
      <c r="AK253">
        <v>1.0810119518206761E-3</v>
      </c>
    </row>
    <row r="254" spans="1:151" x14ac:dyDescent="0.3">
      <c r="A254" s="49">
        <v>316</v>
      </c>
      <c r="B254" t="s">
        <v>1364</v>
      </c>
      <c r="C254" t="s">
        <v>614</v>
      </c>
      <c r="D254">
        <v>0.21705540000000001</v>
      </c>
      <c r="I254">
        <v>7.0763500931098705E-2</v>
      </c>
      <c r="K254">
        <v>6.4357541899441346E-4</v>
      </c>
      <c r="L254">
        <v>0.1154562383612663</v>
      </c>
    </row>
    <row r="255" spans="1:151" x14ac:dyDescent="0.3">
      <c r="A255" s="49">
        <v>317</v>
      </c>
      <c r="B255" t="s">
        <v>1365</v>
      </c>
      <c r="C255" t="s">
        <v>659</v>
      </c>
      <c r="D255">
        <v>2.2200000000000001E-2</v>
      </c>
      <c r="I255">
        <v>2.9729729729729731E-2</v>
      </c>
      <c r="J255">
        <v>8.1081081081081074E-6</v>
      </c>
      <c r="K255">
        <v>1.2513513513513509E-3</v>
      </c>
      <c r="L255">
        <v>9.7297297297297303E-2</v>
      </c>
    </row>
    <row r="256" spans="1:151" x14ac:dyDescent="0.3">
      <c r="A256" s="49">
        <v>318</v>
      </c>
      <c r="B256" t="s">
        <v>1366</v>
      </c>
      <c r="C256" t="s">
        <v>659</v>
      </c>
      <c r="D256">
        <v>9.1425099999999978E-3</v>
      </c>
      <c r="I256">
        <v>0.24420755350554721</v>
      </c>
      <c r="J256">
        <v>1.0308985169280651E-5</v>
      </c>
      <c r="K256">
        <v>1.030898516928065E-3</v>
      </c>
      <c r="L256">
        <v>8.2471881354245179E-3</v>
      </c>
    </row>
    <row r="257" spans="1:154" x14ac:dyDescent="0.3">
      <c r="A257" s="49">
        <v>319</v>
      </c>
      <c r="B257" t="s">
        <v>1367</v>
      </c>
      <c r="C257" t="s">
        <v>659</v>
      </c>
      <c r="D257">
        <v>0.73046189999999989</v>
      </c>
      <c r="AH257">
        <v>1.4004891973147399E-6</v>
      </c>
      <c r="AK257">
        <v>5.6270655594768194E-4</v>
      </c>
      <c r="CN257">
        <v>3.7141348508389009E-2</v>
      </c>
    </row>
    <row r="258" spans="1:154" x14ac:dyDescent="0.3">
      <c r="A258" s="49">
        <v>320</v>
      </c>
      <c r="B258" t="s">
        <v>1368</v>
      </c>
      <c r="C258" t="s">
        <v>796</v>
      </c>
      <c r="D258">
        <v>0.192</v>
      </c>
      <c r="O258">
        <v>4.6875E-2</v>
      </c>
      <c r="AI258">
        <v>20.28125</v>
      </c>
    </row>
    <row r="259" spans="1:154" x14ac:dyDescent="0.3">
      <c r="A259" s="49">
        <v>321</v>
      </c>
      <c r="B259" t="s">
        <v>1369</v>
      </c>
      <c r="C259" t="s">
        <v>668</v>
      </c>
      <c r="D259">
        <v>1.68119</v>
      </c>
      <c r="EF259">
        <v>0.20766999203168179</v>
      </c>
      <c r="EG259">
        <v>1.2212419115918559E-3</v>
      </c>
      <c r="EH259">
        <v>0.48741070313289991</v>
      </c>
    </row>
    <row r="260" spans="1:154" x14ac:dyDescent="0.3">
      <c r="A260" s="49">
        <v>322</v>
      </c>
      <c r="B260" t="s">
        <v>1371</v>
      </c>
      <c r="C260" t="s">
        <v>605</v>
      </c>
      <c r="D260">
        <v>0.2341</v>
      </c>
      <c r="M260">
        <v>3.4429730884237501E-2</v>
      </c>
      <c r="N260">
        <v>5.6060218044029638E-5</v>
      </c>
      <c r="AH260">
        <v>8.692866296454507E-5</v>
      </c>
      <c r="AK260">
        <v>1.059376334899616E-3</v>
      </c>
    </row>
    <row r="261" spans="1:154" x14ac:dyDescent="0.3">
      <c r="A261" s="49">
        <v>323</v>
      </c>
      <c r="B261" t="s">
        <v>1372</v>
      </c>
      <c r="C261" t="s">
        <v>1044</v>
      </c>
      <c r="D261">
        <v>14.293810000000001</v>
      </c>
      <c r="L261">
        <v>6.5967016491754127E-2</v>
      </c>
    </row>
    <row r="262" spans="1:154" x14ac:dyDescent="0.3">
      <c r="A262" s="49">
        <v>325</v>
      </c>
      <c r="B262" t="s">
        <v>1377</v>
      </c>
      <c r="C262" t="s">
        <v>798</v>
      </c>
      <c r="D262">
        <v>0.19156719999999999</v>
      </c>
      <c r="O262">
        <v>1.7232595141548238E-2</v>
      </c>
      <c r="P262">
        <v>3.1947013893818981E-3</v>
      </c>
    </row>
    <row r="263" spans="1:154" x14ac:dyDescent="0.3">
      <c r="A263" s="49">
        <v>328</v>
      </c>
      <c r="B263" t="s">
        <v>1383</v>
      </c>
      <c r="C263" t="s">
        <v>707</v>
      </c>
      <c r="D263">
        <v>2.1000000000000001E-2</v>
      </c>
      <c r="AH263">
        <v>9.9999999999999991E-6</v>
      </c>
    </row>
    <row r="264" spans="1:154" x14ac:dyDescent="0.3">
      <c r="A264" s="49">
        <v>329</v>
      </c>
      <c r="B264" t="s">
        <v>1384</v>
      </c>
      <c r="C264" t="s">
        <v>668</v>
      </c>
      <c r="D264">
        <v>0.04</v>
      </c>
      <c r="I264">
        <v>3.7499999999999999E-2</v>
      </c>
      <c r="K264">
        <v>6.2500000000000001E-4</v>
      </c>
      <c r="L264">
        <v>0.5</v>
      </c>
    </row>
    <row r="265" spans="1:154" x14ac:dyDescent="0.3">
      <c r="A265" s="49">
        <v>331</v>
      </c>
      <c r="B265" t="s">
        <v>1387</v>
      </c>
      <c r="C265" t="s">
        <v>605</v>
      </c>
      <c r="D265">
        <v>9.8684300000000003E-2</v>
      </c>
      <c r="M265">
        <v>2.097902097902098E-2</v>
      </c>
      <c r="N265">
        <v>7.4139860139860129E-6</v>
      </c>
      <c r="AH265">
        <v>7.6923076923076919E-6</v>
      </c>
      <c r="AK265">
        <v>1.1426573426573431E-3</v>
      </c>
    </row>
    <row r="266" spans="1:154" x14ac:dyDescent="0.3">
      <c r="A266" s="49">
        <v>332</v>
      </c>
      <c r="B266" t="s">
        <v>1388</v>
      </c>
      <c r="C266" t="s">
        <v>605</v>
      </c>
      <c r="D266">
        <v>0.12720400000000001</v>
      </c>
      <c r="M266">
        <v>1.8181818181818181E-2</v>
      </c>
      <c r="N266">
        <v>4.616665656710501E-5</v>
      </c>
      <c r="AH266">
        <v>4.0909090909090906E-6</v>
      </c>
      <c r="AK266">
        <v>1.363636363636364E-4</v>
      </c>
    </row>
    <row r="267" spans="1:154" x14ac:dyDescent="0.3">
      <c r="A267" s="49">
        <v>333</v>
      </c>
      <c r="B267" t="s">
        <v>1389</v>
      </c>
      <c r="C267" t="s">
        <v>671</v>
      </c>
      <c r="D267">
        <v>2.27495684E-2</v>
      </c>
      <c r="P267">
        <v>1.6730769230769229</v>
      </c>
      <c r="AM267">
        <v>3.2307692307692308E-5</v>
      </c>
      <c r="AN267">
        <v>1.292307692307692E-4</v>
      </c>
    </row>
    <row r="268" spans="1:154" x14ac:dyDescent="0.3">
      <c r="A268" s="49">
        <v>334</v>
      </c>
      <c r="B268" t="s">
        <v>1391</v>
      </c>
      <c r="C268" t="s">
        <v>659</v>
      </c>
      <c r="D268">
        <v>0.33386716440000003</v>
      </c>
      <c r="I268">
        <v>9.1525679846101091E-2</v>
      </c>
      <c r="J268">
        <v>2.2877841292739E-5</v>
      </c>
      <c r="K268">
        <v>8.3597271538093183E-4</v>
      </c>
      <c r="L268">
        <v>5.8177041863060192E-2</v>
      </c>
    </row>
    <row r="269" spans="1:154" x14ac:dyDescent="0.3">
      <c r="A269" s="49">
        <v>335</v>
      </c>
      <c r="B269" t="s">
        <v>1392</v>
      </c>
      <c r="C269" t="s">
        <v>671</v>
      </c>
      <c r="D269">
        <v>7.1899931999999987E-5</v>
      </c>
      <c r="Q269">
        <v>187.2971318300855</v>
      </c>
      <c r="R269">
        <v>3.5653012856813278E-2</v>
      </c>
      <c r="S269">
        <v>722.25197967362919</v>
      </c>
      <c r="T269">
        <v>0.88166698127058052</v>
      </c>
      <c r="U269">
        <v>0.1800457224354538</v>
      </c>
      <c r="V269">
        <v>9.6992558467510093E-2</v>
      </c>
      <c r="W269">
        <v>2.1034530751990139E-2</v>
      </c>
    </row>
    <row r="270" spans="1:154" x14ac:dyDescent="0.3">
      <c r="A270" s="49">
        <v>336</v>
      </c>
      <c r="B270" t="s">
        <v>1395</v>
      </c>
      <c r="C270" t="s">
        <v>1394</v>
      </c>
      <c r="D270">
        <v>8.6549867675734908E-3</v>
      </c>
      <c r="EV270">
        <v>7.0626672116311324</v>
      </c>
    </row>
    <row r="271" spans="1:154" x14ac:dyDescent="0.3">
      <c r="A271" s="49">
        <v>337</v>
      </c>
      <c r="B271" t="s">
        <v>1398</v>
      </c>
      <c r="C271" t="s">
        <v>668</v>
      </c>
      <c r="D271">
        <v>0.1783290123071157</v>
      </c>
      <c r="AF271">
        <v>8.6357232627287464E-3</v>
      </c>
      <c r="AG271">
        <v>1.462265778489909E-3</v>
      </c>
      <c r="EW271">
        <v>2.5907169788186239E-2</v>
      </c>
      <c r="EX271">
        <v>0.1147317519191105</v>
      </c>
    </row>
    <row r="272" spans="1:154" x14ac:dyDescent="0.3">
      <c r="A272" s="49">
        <v>338</v>
      </c>
      <c r="B272" t="s">
        <v>1399</v>
      </c>
      <c r="C272" t="s">
        <v>659</v>
      </c>
      <c r="D272">
        <v>9.4617000000000007E-2</v>
      </c>
      <c r="I272">
        <v>0.21770400667956069</v>
      </c>
      <c r="J272">
        <v>3.0609721297441261E-6</v>
      </c>
      <c r="K272">
        <v>3.2786232917974569E-4</v>
      </c>
      <c r="L272">
        <v>8.4508069374425301E-2</v>
      </c>
    </row>
    <row r="273" spans="1:172" x14ac:dyDescent="0.3">
      <c r="A273" s="49">
        <v>340</v>
      </c>
      <c r="B273" t="s">
        <v>1401</v>
      </c>
      <c r="C273" t="s">
        <v>605</v>
      </c>
      <c r="D273">
        <v>4.8997776490630307E-4</v>
      </c>
      <c r="F273">
        <v>1716.200326275627</v>
      </c>
    </row>
    <row r="274" spans="1:172" x14ac:dyDescent="0.3">
      <c r="A274" s="49">
        <v>341</v>
      </c>
      <c r="B274" t="s">
        <v>1403</v>
      </c>
      <c r="C274" t="s">
        <v>659</v>
      </c>
      <c r="D274">
        <v>4.059999999999999E-2</v>
      </c>
      <c r="AJ274">
        <v>2.5862068965517251</v>
      </c>
      <c r="AK274">
        <v>5.1724137931034491E-3</v>
      </c>
      <c r="AP274">
        <v>1.5862068965517251</v>
      </c>
    </row>
    <row r="275" spans="1:172" x14ac:dyDescent="0.3">
      <c r="A275" s="49">
        <v>342</v>
      </c>
      <c r="B275" t="s">
        <v>1404</v>
      </c>
      <c r="C275" t="s">
        <v>793</v>
      </c>
      <c r="D275">
        <v>108.4963958867523</v>
      </c>
      <c r="EK275">
        <v>2.4516943427102289E-4</v>
      </c>
    </row>
    <row r="276" spans="1:172" x14ac:dyDescent="0.3">
      <c r="A276" s="49">
        <v>343</v>
      </c>
      <c r="B276" t="s">
        <v>1407</v>
      </c>
      <c r="C276" t="s">
        <v>793</v>
      </c>
      <c r="D276">
        <v>97.117505586434405</v>
      </c>
      <c r="EK276">
        <v>2.7029112662533888E-4</v>
      </c>
    </row>
    <row r="277" spans="1:172" x14ac:dyDescent="0.3">
      <c r="A277" s="49">
        <v>344</v>
      </c>
      <c r="B277" t="s">
        <v>1408</v>
      </c>
      <c r="C277" t="s">
        <v>671</v>
      </c>
      <c r="D277">
        <v>8.3825280000000016E-2</v>
      </c>
      <c r="O277">
        <v>4.7619047619047609E-2</v>
      </c>
      <c r="P277">
        <v>0.5714285714285714</v>
      </c>
    </row>
    <row r="278" spans="1:172" x14ac:dyDescent="0.3">
      <c r="A278" s="49">
        <v>345</v>
      </c>
      <c r="B278" t="s">
        <v>1409</v>
      </c>
      <c r="C278" t="s">
        <v>668</v>
      </c>
      <c r="D278">
        <v>8.3999999999999995E-3</v>
      </c>
      <c r="AJ278">
        <v>2.083333333333333</v>
      </c>
      <c r="AP278">
        <v>1</v>
      </c>
    </row>
    <row r="279" spans="1:172" x14ac:dyDescent="0.3">
      <c r="A279" s="49">
        <v>346</v>
      </c>
      <c r="B279" t="s">
        <v>1410</v>
      </c>
      <c r="C279" t="s">
        <v>671</v>
      </c>
      <c r="D279">
        <v>2.50954E-5</v>
      </c>
      <c r="Q279">
        <v>1361.205639280505</v>
      </c>
      <c r="R279">
        <v>0.15058823529411761</v>
      </c>
      <c r="S279">
        <v>2333.4953816237239</v>
      </c>
      <c r="T279">
        <v>1.131764705882353</v>
      </c>
      <c r="U279">
        <v>7.0588235294117632E-2</v>
      </c>
    </row>
    <row r="280" spans="1:172" x14ac:dyDescent="0.3">
      <c r="A280" s="49">
        <v>347</v>
      </c>
      <c r="B280" t="s">
        <v>1412</v>
      </c>
      <c r="C280" t="s">
        <v>671</v>
      </c>
      <c r="D280">
        <v>1.5589999999999999E-4</v>
      </c>
      <c r="Q280">
        <v>1004.506072577607</v>
      </c>
      <c r="R280">
        <v>0.13932007697241819</v>
      </c>
      <c r="S280">
        <v>1228.2250743636839</v>
      </c>
      <c r="T280">
        <v>0.79910198845413727</v>
      </c>
      <c r="U280">
        <v>0.11802437459910201</v>
      </c>
      <c r="V280">
        <v>8.6250749198203983E-2</v>
      </c>
      <c r="W280">
        <v>4.3125374599101991E-2</v>
      </c>
    </row>
    <row r="281" spans="1:172" x14ac:dyDescent="0.3">
      <c r="A281" s="49">
        <v>348</v>
      </c>
      <c r="B281" t="s">
        <v>1413</v>
      </c>
      <c r="C281" t="s">
        <v>595</v>
      </c>
      <c r="D281">
        <v>1.4711760000000001E-4</v>
      </c>
      <c r="Q281">
        <v>972.3037896213641</v>
      </c>
      <c r="R281">
        <v>0.213867681365112</v>
      </c>
      <c r="S281">
        <v>1194.656519682213</v>
      </c>
      <c r="T281">
        <v>0.73561354997634543</v>
      </c>
      <c r="U281">
        <v>7.2264637269776E-2</v>
      </c>
    </row>
    <row r="282" spans="1:172" x14ac:dyDescent="0.3">
      <c r="A282" s="49">
        <v>349</v>
      </c>
      <c r="B282" t="s">
        <v>1416</v>
      </c>
      <c r="C282" t="s">
        <v>1415</v>
      </c>
      <c r="D282">
        <v>1.2622658536157981E-3</v>
      </c>
      <c r="E282" t="s">
        <v>1103</v>
      </c>
      <c r="EY282">
        <v>2.6347009273486122</v>
      </c>
      <c r="EZ282">
        <v>6.4067109699476363</v>
      </c>
      <c r="FA282">
        <v>0.7307158175980758</v>
      </c>
      <c r="FB282">
        <v>3.1789804927871441</v>
      </c>
      <c r="FC282">
        <v>0.83740663414435457</v>
      </c>
      <c r="FD282">
        <v>7.6242556471279796E-2</v>
      </c>
      <c r="FE282">
        <v>0.88079391825698539</v>
      </c>
      <c r="FF282">
        <v>0.15011590541409039</v>
      </c>
      <c r="FG282">
        <v>0.2312022578553507</v>
      </c>
      <c r="FH282">
        <v>0.54044076436116273</v>
      </c>
      <c r="FI282">
        <v>7.7300008282183197E-2</v>
      </c>
      <c r="FJ282">
        <v>0.38765396507362221</v>
      </c>
      <c r="FK282">
        <v>3.8815675564718391E-2</v>
      </c>
      <c r="FL282">
        <v>5.491829288106457</v>
      </c>
    </row>
    <row r="283" spans="1:172" x14ac:dyDescent="0.3">
      <c r="A283" s="49">
        <v>350</v>
      </c>
      <c r="B283" t="s">
        <v>1418</v>
      </c>
      <c r="C283" t="s">
        <v>671</v>
      </c>
      <c r="D283">
        <v>2.308428997959184E-3</v>
      </c>
      <c r="Q283">
        <v>220.8499057070095</v>
      </c>
      <c r="R283">
        <v>7.0381266777748988E-2</v>
      </c>
      <c r="S283">
        <v>642.87028514857764</v>
      </c>
      <c r="T283">
        <v>0.86205700302360111</v>
      </c>
      <c r="U283">
        <v>0.13389499616838541</v>
      </c>
      <c r="V283">
        <v>0.1643270862932103</v>
      </c>
      <c r="W283">
        <v>3.3229638608476053E-2</v>
      </c>
    </row>
    <row r="284" spans="1:172" x14ac:dyDescent="0.3">
      <c r="A284" s="49">
        <v>351</v>
      </c>
      <c r="B284" t="s">
        <v>1420</v>
      </c>
      <c r="C284" t="s">
        <v>605</v>
      </c>
      <c r="D284">
        <v>0.27</v>
      </c>
      <c r="AH284">
        <v>1.0000000000000001E-5</v>
      </c>
    </row>
    <row r="285" spans="1:172" x14ac:dyDescent="0.3">
      <c r="A285" s="49">
        <v>352</v>
      </c>
      <c r="B285" t="s">
        <v>1421</v>
      </c>
      <c r="C285" t="s">
        <v>659</v>
      </c>
      <c r="D285">
        <v>1.0004</v>
      </c>
      <c r="I285">
        <v>0.1984606157536985</v>
      </c>
      <c r="J285">
        <v>3.6593362654938022E-5</v>
      </c>
      <c r="K285">
        <v>2.1488704518192719E-3</v>
      </c>
      <c r="L285">
        <v>0.18522590963614549</v>
      </c>
    </row>
    <row r="286" spans="1:172" x14ac:dyDescent="0.3">
      <c r="A286" s="49">
        <v>353</v>
      </c>
      <c r="B286" t="s">
        <v>1422</v>
      </c>
      <c r="C286" t="s">
        <v>614</v>
      </c>
      <c r="D286">
        <v>3.2352000000000001E-3</v>
      </c>
      <c r="FM286">
        <v>51.523491592482692</v>
      </c>
      <c r="FN286">
        <v>1.523862512363996E-3</v>
      </c>
      <c r="FO286">
        <v>0.1268564540059347</v>
      </c>
      <c r="FP286">
        <v>65.809099901088032</v>
      </c>
    </row>
    <row r="287" spans="1:172" x14ac:dyDescent="0.3">
      <c r="A287" s="49">
        <v>354</v>
      </c>
      <c r="B287" t="s">
        <v>1423</v>
      </c>
      <c r="C287" t="s">
        <v>605</v>
      </c>
      <c r="D287">
        <v>3.8</v>
      </c>
      <c r="AH287">
        <v>4.0000000000000003E-5</v>
      </c>
    </row>
    <row r="288" spans="1:172" x14ac:dyDescent="0.3">
      <c r="A288" s="49">
        <v>356</v>
      </c>
      <c r="B288" t="s">
        <v>1425</v>
      </c>
      <c r="C288" t="s">
        <v>659</v>
      </c>
      <c r="D288">
        <v>6.7999999999999996E-3</v>
      </c>
      <c r="I288">
        <v>3.9999999999999987E-2</v>
      </c>
      <c r="J288">
        <v>8.9999999999999985E-6</v>
      </c>
      <c r="K288">
        <v>7.7499999999999986E-4</v>
      </c>
    </row>
    <row r="289" spans="1:92" x14ac:dyDescent="0.3">
      <c r="A289" s="49">
        <v>358</v>
      </c>
      <c r="B289" t="s">
        <v>1427</v>
      </c>
      <c r="C289" t="s">
        <v>659</v>
      </c>
      <c r="D289">
        <v>1.8691199999999999E-4</v>
      </c>
      <c r="AH289">
        <v>9.090909090909091E-6</v>
      </c>
      <c r="AK289">
        <v>7.7897727272727276E-4</v>
      </c>
    </row>
    <row r="290" spans="1:92" x14ac:dyDescent="0.3">
      <c r="A290" s="49">
        <v>359</v>
      </c>
      <c r="B290" t="s">
        <v>1428</v>
      </c>
      <c r="C290" t="s">
        <v>605</v>
      </c>
      <c r="D290">
        <v>1.3608</v>
      </c>
      <c r="M290">
        <v>6.6666666666666666E-2</v>
      </c>
      <c r="N290">
        <v>1.016646402072601E-4</v>
      </c>
    </row>
    <row r="291" spans="1:92" x14ac:dyDescent="0.3">
      <c r="A291" s="49">
        <v>360</v>
      </c>
      <c r="B291" t="s">
        <v>1429</v>
      </c>
      <c r="C291" t="s">
        <v>605</v>
      </c>
      <c r="D291">
        <v>0.15</v>
      </c>
      <c r="M291">
        <v>2.6666666666666668E-2</v>
      </c>
      <c r="N291">
        <v>5.0378064444330112E-5</v>
      </c>
    </row>
    <row r="292" spans="1:92" x14ac:dyDescent="0.3">
      <c r="A292" s="49">
        <v>361</v>
      </c>
      <c r="B292" t="s">
        <v>1430</v>
      </c>
      <c r="C292" t="s">
        <v>605</v>
      </c>
      <c r="D292">
        <v>0.63674999999999993</v>
      </c>
      <c r="M292">
        <v>1.7667844522968199E-2</v>
      </c>
      <c r="N292">
        <v>4.0911822815772543E-5</v>
      </c>
      <c r="AH292">
        <v>9.1872791519434648E-5</v>
      </c>
      <c r="AK292">
        <v>1.413427561837456E-3</v>
      </c>
    </row>
    <row r="293" spans="1:92" x14ac:dyDescent="0.3">
      <c r="A293" s="49">
        <v>364</v>
      </c>
      <c r="B293" t="s">
        <v>1437</v>
      </c>
      <c r="C293" t="s">
        <v>659</v>
      </c>
      <c r="D293">
        <v>2.62422E-2</v>
      </c>
      <c r="I293">
        <v>6.5573770491803268E-2</v>
      </c>
      <c r="J293">
        <v>9.8360655737704926E-6</v>
      </c>
      <c r="K293">
        <v>1.4590163934426229E-3</v>
      </c>
      <c r="L293">
        <v>0.44262295081967212</v>
      </c>
    </row>
    <row r="294" spans="1:92" x14ac:dyDescent="0.3">
      <c r="A294" s="49">
        <v>365</v>
      </c>
      <c r="B294" t="s">
        <v>1438</v>
      </c>
      <c r="C294" t="s">
        <v>671</v>
      </c>
      <c r="D294">
        <v>1.7449838958E-3</v>
      </c>
      <c r="Q294">
        <v>224.70923711317849</v>
      </c>
      <c r="R294">
        <v>6.1420123508282527E-2</v>
      </c>
      <c r="S294">
        <v>633.78453099876458</v>
      </c>
      <c r="T294">
        <v>0.50417494322872258</v>
      </c>
      <c r="U294">
        <v>0.1138011084102063</v>
      </c>
      <c r="V294">
        <v>0.1339447961143069</v>
      </c>
      <c r="W294">
        <v>2.684595167109163E-2</v>
      </c>
    </row>
    <row r="295" spans="1:92" x14ac:dyDescent="0.3">
      <c r="A295" s="49">
        <v>366</v>
      </c>
      <c r="B295" t="s">
        <v>1440</v>
      </c>
      <c r="C295" t="s">
        <v>595</v>
      </c>
      <c r="D295">
        <v>76.46040480779989</v>
      </c>
      <c r="X295">
        <v>6.3673832387339804E-3</v>
      </c>
      <c r="Y295">
        <v>7.7116439536202129E-7</v>
      </c>
      <c r="Z295">
        <v>1.4789106895817101E-2</v>
      </c>
      <c r="AA295">
        <v>1.7112347612161012E-5</v>
      </c>
      <c r="AB295">
        <v>9.0605451862038242E-6</v>
      </c>
      <c r="AC295">
        <v>2.185981301375367E-6</v>
      </c>
    </row>
    <row r="296" spans="1:92" x14ac:dyDescent="0.3">
      <c r="A296" s="49">
        <v>367</v>
      </c>
      <c r="B296" t="s">
        <v>1441</v>
      </c>
      <c r="C296" t="s">
        <v>605</v>
      </c>
      <c r="D296">
        <v>6.6</v>
      </c>
      <c r="M296">
        <v>2.4242424242424238E-3</v>
      </c>
      <c r="N296">
        <v>6.060606060606061E-6</v>
      </c>
      <c r="AH296">
        <v>4.6969696969696973E-5</v>
      </c>
    </row>
    <row r="297" spans="1:92" x14ac:dyDescent="0.3">
      <c r="A297" s="49">
        <v>369</v>
      </c>
      <c r="B297" t="s">
        <v>1443</v>
      </c>
      <c r="C297" t="s">
        <v>605</v>
      </c>
      <c r="D297">
        <v>0.59500000000000008</v>
      </c>
      <c r="M297">
        <v>3.2352941176470577E-2</v>
      </c>
      <c r="N297">
        <v>1.7058823529411761E-4</v>
      </c>
      <c r="AH297">
        <v>8.8235294117647038E-5</v>
      </c>
      <c r="AK297">
        <v>9.999999999999998E-4</v>
      </c>
    </row>
    <row r="298" spans="1:92" x14ac:dyDescent="0.3">
      <c r="A298" s="49">
        <v>371</v>
      </c>
      <c r="B298" t="s">
        <v>1449</v>
      </c>
      <c r="C298" t="s">
        <v>743</v>
      </c>
      <c r="D298">
        <v>5.3265699999999999E-2</v>
      </c>
      <c r="AH298">
        <v>8.6682799625274802E-5</v>
      </c>
      <c r="AK298">
        <v>1.446552284115294E-3</v>
      </c>
    </row>
    <row r="299" spans="1:92" x14ac:dyDescent="0.3">
      <c r="A299" s="49">
        <v>372</v>
      </c>
      <c r="B299" t="s">
        <v>1450</v>
      </c>
      <c r="C299" t="s">
        <v>683</v>
      </c>
      <c r="D299">
        <v>1.0953600000000001E-6</v>
      </c>
      <c r="F299">
        <v>3750</v>
      </c>
      <c r="G299">
        <v>17.232142857142861</v>
      </c>
    </row>
    <row r="300" spans="1:92" x14ac:dyDescent="0.3">
      <c r="A300" s="49">
        <v>373</v>
      </c>
      <c r="B300" t="s">
        <v>1451</v>
      </c>
      <c r="C300" t="s">
        <v>605</v>
      </c>
      <c r="D300">
        <v>3.44E-2</v>
      </c>
      <c r="AG300">
        <v>2.2499999999999999E-4</v>
      </c>
    </row>
    <row r="301" spans="1:92" x14ac:dyDescent="0.3">
      <c r="A301" s="49">
        <v>374</v>
      </c>
      <c r="B301" t="s">
        <v>1452</v>
      </c>
      <c r="C301" t="s">
        <v>605</v>
      </c>
      <c r="D301">
        <v>3.665</v>
      </c>
      <c r="M301">
        <v>3.2258064516129028E-3</v>
      </c>
      <c r="N301">
        <v>1.269018439985654E-5</v>
      </c>
      <c r="AH301">
        <v>3.8709677419354842E-5</v>
      </c>
      <c r="AK301">
        <v>3.0967741935483868E-4</v>
      </c>
    </row>
    <row r="302" spans="1:92" x14ac:dyDescent="0.3">
      <c r="A302" s="49">
        <v>376</v>
      </c>
      <c r="B302" t="s">
        <v>1454</v>
      </c>
      <c r="C302" t="s">
        <v>605</v>
      </c>
      <c r="D302">
        <v>4.4100000000000007E-2</v>
      </c>
      <c r="AG302">
        <v>1.4285714285714279E-4</v>
      </c>
    </row>
    <row r="303" spans="1:92" x14ac:dyDescent="0.3">
      <c r="A303" s="49">
        <v>377</v>
      </c>
      <c r="B303" t="s">
        <v>1455</v>
      </c>
      <c r="C303" t="s">
        <v>620</v>
      </c>
      <c r="D303">
        <v>0.33199999999999991</v>
      </c>
      <c r="CN303">
        <v>4.2168674698795199E-2</v>
      </c>
    </row>
    <row r="304" spans="1:92" x14ac:dyDescent="0.3">
      <c r="A304" s="49">
        <v>378</v>
      </c>
      <c r="B304" t="s">
        <v>1456</v>
      </c>
      <c r="C304" t="s">
        <v>605</v>
      </c>
      <c r="D304">
        <v>0.4264</v>
      </c>
      <c r="AH304">
        <v>3.6538461538461537E-5</v>
      </c>
    </row>
    <row r="305" spans="1:184" x14ac:dyDescent="0.3">
      <c r="A305" s="49">
        <v>379</v>
      </c>
      <c r="B305" t="s">
        <v>1457</v>
      </c>
      <c r="C305" t="s">
        <v>796</v>
      </c>
      <c r="D305">
        <v>6.1607954999999999E-2</v>
      </c>
      <c r="O305">
        <v>2.9774408191279841E-2</v>
      </c>
      <c r="AI305">
        <v>18.461263762122929</v>
      </c>
    </row>
    <row r="306" spans="1:184" x14ac:dyDescent="0.3">
      <c r="A306" s="49">
        <v>381</v>
      </c>
      <c r="B306" t="s">
        <v>1459</v>
      </c>
      <c r="C306" t="s">
        <v>627</v>
      </c>
      <c r="D306">
        <v>1.8200000000000001E-2</v>
      </c>
      <c r="DI306">
        <v>1</v>
      </c>
      <c r="FQ306">
        <v>3.5E-4</v>
      </c>
    </row>
    <row r="307" spans="1:184" x14ac:dyDescent="0.3">
      <c r="A307" s="49">
        <v>383</v>
      </c>
      <c r="B307" t="s">
        <v>1465</v>
      </c>
      <c r="C307" t="s">
        <v>605</v>
      </c>
      <c r="D307">
        <v>0.3252000000000001</v>
      </c>
      <c r="M307">
        <v>7.4499999999999983E-2</v>
      </c>
      <c r="N307">
        <v>1.3499999999999989E-4</v>
      </c>
      <c r="AH307">
        <v>9.9999999999999978E-5</v>
      </c>
      <c r="AK307">
        <v>4.9999999999999979E-4</v>
      </c>
    </row>
    <row r="308" spans="1:184" x14ac:dyDescent="0.3">
      <c r="A308" s="49">
        <v>384</v>
      </c>
      <c r="B308" t="s">
        <v>1466</v>
      </c>
      <c r="C308" t="s">
        <v>605</v>
      </c>
      <c r="D308">
        <v>0.52779220000000004</v>
      </c>
      <c r="AK308">
        <v>8.0499332881387776E-4</v>
      </c>
    </row>
    <row r="309" spans="1:184" x14ac:dyDescent="0.3">
      <c r="A309" s="49">
        <v>385</v>
      </c>
      <c r="B309" t="s">
        <v>1467</v>
      </c>
      <c r="C309" t="s">
        <v>659</v>
      </c>
      <c r="D309">
        <v>7.2716000000000003E-2</v>
      </c>
      <c r="I309">
        <v>0.1020408163265306</v>
      </c>
      <c r="J309">
        <v>1.457725947521866E-5</v>
      </c>
      <c r="K309">
        <v>8.0174927113702617E-4</v>
      </c>
      <c r="L309">
        <v>0.1501457725947522</v>
      </c>
    </row>
    <row r="310" spans="1:184" x14ac:dyDescent="0.3">
      <c r="A310" s="49">
        <v>386</v>
      </c>
      <c r="B310" t="s">
        <v>1468</v>
      </c>
      <c r="C310" t="s">
        <v>605</v>
      </c>
      <c r="D310">
        <v>4.1401000000000003</v>
      </c>
      <c r="M310">
        <v>1.4441680152653321E-2</v>
      </c>
      <c r="N310">
        <v>8.8403661747300793E-6</v>
      </c>
      <c r="AH310">
        <v>4.429120069563537E-5</v>
      </c>
      <c r="AK310">
        <v>3.336972536895244E-4</v>
      </c>
    </row>
    <row r="311" spans="1:184" x14ac:dyDescent="0.3">
      <c r="A311" s="49">
        <v>387</v>
      </c>
      <c r="B311" t="s">
        <v>1469</v>
      </c>
      <c r="C311" t="s">
        <v>614</v>
      </c>
      <c r="D311">
        <v>0.1489692</v>
      </c>
      <c r="AH311">
        <v>1.6162790697674421E-4</v>
      </c>
      <c r="AK311">
        <v>1.031395348837209E-3</v>
      </c>
    </row>
    <row r="312" spans="1:184" x14ac:dyDescent="0.3">
      <c r="A312" s="49">
        <v>388</v>
      </c>
      <c r="B312" t="s">
        <v>1470</v>
      </c>
      <c r="C312" t="s">
        <v>659</v>
      </c>
      <c r="D312">
        <v>0.30051749999999999</v>
      </c>
      <c r="I312">
        <v>9.3222524478607738E-2</v>
      </c>
      <c r="J312">
        <v>1.726188990657782E-6</v>
      </c>
      <c r="K312">
        <v>2.9761161995557671E-4</v>
      </c>
      <c r="L312">
        <v>2.4158326886121441E-2</v>
      </c>
    </row>
    <row r="313" spans="1:184" x14ac:dyDescent="0.3">
      <c r="A313" s="49">
        <v>389</v>
      </c>
      <c r="B313" t="s">
        <v>1471</v>
      </c>
      <c r="C313" t="s">
        <v>659</v>
      </c>
      <c r="D313">
        <v>0.44258999999999987</v>
      </c>
      <c r="I313">
        <v>0.18722519713504601</v>
      </c>
      <c r="J313">
        <v>9.5099301836914534E-6</v>
      </c>
      <c r="K313">
        <v>3.7870715560676932E-4</v>
      </c>
    </row>
    <row r="314" spans="1:184" x14ac:dyDescent="0.3">
      <c r="A314" s="49">
        <v>390</v>
      </c>
      <c r="B314" t="s">
        <v>1472</v>
      </c>
      <c r="C314" t="s">
        <v>671</v>
      </c>
      <c r="D314">
        <v>2.0790000000000001E-3</v>
      </c>
      <c r="O314">
        <v>3.1746031746031751E-2</v>
      </c>
      <c r="P314">
        <v>6.3492063492063489E-2</v>
      </c>
    </row>
    <row r="315" spans="1:184" x14ac:dyDescent="0.3">
      <c r="A315" s="49">
        <v>391</v>
      </c>
      <c r="B315" t="s">
        <v>1474</v>
      </c>
      <c r="C315" t="s">
        <v>605</v>
      </c>
      <c r="D315">
        <v>0.61</v>
      </c>
      <c r="M315">
        <v>1.4344262295081969E-2</v>
      </c>
      <c r="N315">
        <v>2.1479112550607101E-5</v>
      </c>
      <c r="AH315">
        <v>6.1475409836065574E-5</v>
      </c>
      <c r="EC315">
        <v>5.7377049180327867E-3</v>
      </c>
      <c r="FR315">
        <v>9.8360655737704916E-2</v>
      </c>
    </row>
    <row r="316" spans="1:184" x14ac:dyDescent="0.3">
      <c r="A316" s="49">
        <v>392</v>
      </c>
      <c r="B316" t="s">
        <v>1476</v>
      </c>
      <c r="C316" t="s">
        <v>1475</v>
      </c>
      <c r="D316">
        <v>1.293047403007413E-2</v>
      </c>
      <c r="E316" t="s">
        <v>1025</v>
      </c>
      <c r="DL316">
        <v>1.8647730302166741</v>
      </c>
      <c r="DM316">
        <v>3.2363910726653362</v>
      </c>
      <c r="DN316">
        <v>0.24135146793722501</v>
      </c>
      <c r="DO316">
        <v>0.12572312067380531</v>
      </c>
      <c r="DQ316">
        <v>0.12648758691364281</v>
      </c>
      <c r="DS316">
        <v>0.12703637369353141</v>
      </c>
      <c r="DU316">
        <v>0.12750332195826161</v>
      </c>
      <c r="DV316">
        <v>0.12804000032426671</v>
      </c>
      <c r="DW316">
        <v>0.57402576013700235</v>
      </c>
    </row>
    <row r="317" spans="1:184" x14ac:dyDescent="0.3">
      <c r="A317" s="49">
        <v>393</v>
      </c>
      <c r="B317" t="s">
        <v>1479</v>
      </c>
      <c r="C317" t="s">
        <v>704</v>
      </c>
      <c r="D317">
        <v>4.7528017099999998E-4</v>
      </c>
      <c r="F317">
        <v>2111.0583845501942</v>
      </c>
    </row>
    <row r="318" spans="1:184" x14ac:dyDescent="0.3">
      <c r="A318" s="49">
        <v>395</v>
      </c>
      <c r="B318" t="s">
        <v>1483</v>
      </c>
      <c r="C318" t="s">
        <v>1482</v>
      </c>
      <c r="D318">
        <v>2.341495987980555E-2</v>
      </c>
      <c r="E318" t="s">
        <v>1025</v>
      </c>
      <c r="FS318">
        <v>0.43445401531026318</v>
      </c>
      <c r="FT318">
        <v>0.96445327620389709</v>
      </c>
      <c r="FU318">
        <v>0.39807768057841769</v>
      </c>
      <c r="FV318">
        <v>8.888165316434167E-2</v>
      </c>
      <c r="FW318">
        <v>8.4530448675166851E-3</v>
      </c>
      <c r="FX318">
        <v>2.3566573762608779E-2</v>
      </c>
      <c r="FY318">
        <v>4.0266991378539577E-2</v>
      </c>
      <c r="FZ318">
        <v>0.1171683832347722</v>
      </c>
      <c r="GA318">
        <v>1.707898770194204E-2</v>
      </c>
    </row>
    <row r="319" spans="1:184" x14ac:dyDescent="0.3">
      <c r="A319" s="49">
        <v>396</v>
      </c>
      <c r="B319" t="s">
        <v>1486</v>
      </c>
      <c r="C319" t="s">
        <v>668</v>
      </c>
      <c r="D319">
        <v>2.7134999999999998</v>
      </c>
      <c r="K319">
        <v>9.3333333333333332E-4</v>
      </c>
      <c r="L319">
        <v>0.77777777777777779</v>
      </c>
      <c r="AQ319">
        <v>6.1728395061728394E-4</v>
      </c>
      <c r="GB319">
        <v>1.2345679012345681E-3</v>
      </c>
    </row>
    <row r="320" spans="1:184" x14ac:dyDescent="0.3">
      <c r="A320" s="49">
        <v>397</v>
      </c>
      <c r="B320" t="s">
        <v>1489</v>
      </c>
      <c r="C320" t="s">
        <v>668</v>
      </c>
      <c r="D320">
        <v>1.2805</v>
      </c>
      <c r="K320">
        <v>1.3092307692307689E-3</v>
      </c>
      <c r="L320">
        <v>0.76923076923076927</v>
      </c>
      <c r="AQ320">
        <v>7.6923076923076923E-4</v>
      </c>
      <c r="GB320">
        <v>1.538461538461538E-3</v>
      </c>
    </row>
    <row r="321" spans="1:191" x14ac:dyDescent="0.3">
      <c r="A321" s="49">
        <v>398</v>
      </c>
      <c r="B321" t="s">
        <v>1492</v>
      </c>
      <c r="C321" t="s">
        <v>595</v>
      </c>
      <c r="D321">
        <v>8.1065999999999999E-2</v>
      </c>
      <c r="DI321">
        <v>0.1935953420669578</v>
      </c>
    </row>
    <row r="322" spans="1:191" x14ac:dyDescent="0.3">
      <c r="A322" s="49">
        <v>401</v>
      </c>
      <c r="B322" t="s">
        <v>1497</v>
      </c>
      <c r="C322" t="s">
        <v>605</v>
      </c>
      <c r="D322">
        <v>1.1101476157407409E-6</v>
      </c>
      <c r="F322">
        <v>285.98449025912618</v>
      </c>
      <c r="G322">
        <v>3.8235294117647052</v>
      </c>
      <c r="H322">
        <v>7435.5967467372784</v>
      </c>
      <c r="EM322">
        <v>285.98449025912618</v>
      </c>
    </row>
    <row r="323" spans="1:191" x14ac:dyDescent="0.3">
      <c r="A323" s="49">
        <v>402</v>
      </c>
      <c r="B323" t="s">
        <v>1498</v>
      </c>
      <c r="C323" t="s">
        <v>605</v>
      </c>
      <c r="D323">
        <v>1.04985E-4</v>
      </c>
      <c r="F323">
        <v>4206.6009429918568</v>
      </c>
      <c r="G323">
        <v>6.2880887745868446</v>
      </c>
      <c r="CM323">
        <v>236.38900795351719</v>
      </c>
      <c r="GC323">
        <v>6.0332428442158401E-2</v>
      </c>
    </row>
    <row r="324" spans="1:191" x14ac:dyDescent="0.3">
      <c r="A324" s="49">
        <v>403</v>
      </c>
      <c r="B324" t="s">
        <v>1499</v>
      </c>
      <c r="C324" t="s">
        <v>671</v>
      </c>
      <c r="D324">
        <v>2.1505100000000001</v>
      </c>
      <c r="EF324">
        <v>0.2744362965064101</v>
      </c>
      <c r="EG324">
        <v>3.7786385555054381E-4</v>
      </c>
      <c r="GD324">
        <v>3.5154451734704793E-2</v>
      </c>
      <c r="GE324">
        <v>3.8642461555630989E-2</v>
      </c>
    </row>
    <row r="325" spans="1:191" x14ac:dyDescent="0.3">
      <c r="A325" s="49">
        <v>404</v>
      </c>
      <c r="B325" t="s">
        <v>1502</v>
      </c>
      <c r="C325" t="s">
        <v>1501</v>
      </c>
      <c r="D325">
        <v>4.3860444699198604E-3</v>
      </c>
      <c r="E325" t="s">
        <v>1025</v>
      </c>
      <c r="EY325">
        <v>0.28411060691224649</v>
      </c>
      <c r="EZ325">
        <v>0.69537735764896524</v>
      </c>
      <c r="FA325">
        <v>9.1928764149435363E-2</v>
      </c>
      <c r="FB325">
        <v>0.44437361727132102</v>
      </c>
      <c r="FC325">
        <v>0.25539674472437779</v>
      </c>
      <c r="FD325">
        <v>4.7959027457740513E-2</v>
      </c>
      <c r="FE325">
        <v>0.67449295844083279</v>
      </c>
      <c r="FF325">
        <v>0.1416416204310369</v>
      </c>
      <c r="FG325">
        <v>0.22623016628856901</v>
      </c>
      <c r="FH325">
        <v>0.63134439523297115</v>
      </c>
      <c r="FI325">
        <v>9.7248397516294979E-2</v>
      </c>
      <c r="FJ325">
        <v>0.52020661119557055</v>
      </c>
      <c r="FK325">
        <v>6.5110165463398567E-2</v>
      </c>
      <c r="FL325">
        <v>6.0636612474642124</v>
      </c>
    </row>
    <row r="326" spans="1:191" x14ac:dyDescent="0.3">
      <c r="A326" s="49">
        <v>405</v>
      </c>
      <c r="B326" t="s">
        <v>1504</v>
      </c>
      <c r="C326" t="s">
        <v>653</v>
      </c>
      <c r="D326">
        <v>1.261E-5</v>
      </c>
      <c r="F326">
        <v>927.83505154639181</v>
      </c>
    </row>
    <row r="327" spans="1:191" x14ac:dyDescent="0.3">
      <c r="A327" s="49">
        <v>406</v>
      </c>
      <c r="B327" t="s">
        <v>1505</v>
      </c>
      <c r="C327" t="s">
        <v>800</v>
      </c>
      <c r="D327">
        <v>1.8439099999999999</v>
      </c>
      <c r="I327">
        <v>0.1677413756636712</v>
      </c>
      <c r="K327">
        <v>4.3446805972091921E-4</v>
      </c>
      <c r="L327">
        <v>1</v>
      </c>
      <c r="GF327">
        <v>2.958929665764598E-2</v>
      </c>
      <c r="GG327">
        <v>3.3146954027040362E-2</v>
      </c>
    </row>
    <row r="328" spans="1:191" x14ac:dyDescent="0.3">
      <c r="A328" s="49">
        <v>408</v>
      </c>
      <c r="B328" t="s">
        <v>1508</v>
      </c>
      <c r="C328" t="s">
        <v>659</v>
      </c>
      <c r="D328">
        <v>0.114</v>
      </c>
      <c r="I328">
        <v>3.9473684210526307E-2</v>
      </c>
      <c r="K328">
        <v>1.210526315789474E-3</v>
      </c>
      <c r="L328">
        <v>0.39473684210526322</v>
      </c>
      <c r="AQ328">
        <v>6.4210526315789458E-4</v>
      </c>
    </row>
    <row r="329" spans="1:191" x14ac:dyDescent="0.3">
      <c r="A329" s="49">
        <v>409</v>
      </c>
      <c r="B329" t="s">
        <v>1510</v>
      </c>
      <c r="C329" t="s">
        <v>798</v>
      </c>
      <c r="D329">
        <v>3.2939999999999997E-2</v>
      </c>
      <c r="O329">
        <v>2.777777777777778E-2</v>
      </c>
      <c r="P329">
        <v>0.25</v>
      </c>
    </row>
    <row r="330" spans="1:191" x14ac:dyDescent="0.3">
      <c r="A330" s="49">
        <v>410</v>
      </c>
      <c r="B330" t="s">
        <v>1512</v>
      </c>
      <c r="C330" t="s">
        <v>659</v>
      </c>
      <c r="D330">
        <v>5.0999999999999997E-2</v>
      </c>
      <c r="AJ330">
        <v>1.529411764705882</v>
      </c>
      <c r="AK330">
        <v>2.352941176470588E-3</v>
      </c>
      <c r="AP330">
        <v>0.52941176470588236</v>
      </c>
    </row>
    <row r="331" spans="1:191" x14ac:dyDescent="0.3">
      <c r="A331" s="49">
        <v>411</v>
      </c>
      <c r="B331" t="s">
        <v>1514</v>
      </c>
      <c r="C331" t="s">
        <v>605</v>
      </c>
      <c r="D331">
        <v>0.45</v>
      </c>
      <c r="AH331">
        <v>1.1666666666666671E-4</v>
      </c>
      <c r="AK331">
        <v>3.3333333333333332E-4</v>
      </c>
    </row>
    <row r="332" spans="1:191" x14ac:dyDescent="0.3">
      <c r="A332" s="49">
        <v>412</v>
      </c>
      <c r="B332" t="s">
        <v>1515</v>
      </c>
      <c r="C332" t="s">
        <v>605</v>
      </c>
      <c r="D332">
        <v>1.675</v>
      </c>
      <c r="AH332">
        <v>7.2000000000000002E-5</v>
      </c>
    </row>
    <row r="333" spans="1:191" x14ac:dyDescent="0.3">
      <c r="A333" s="49">
        <v>413</v>
      </c>
      <c r="B333" t="s">
        <v>1516</v>
      </c>
      <c r="C333" t="s">
        <v>605</v>
      </c>
      <c r="D333">
        <v>0.44098000000000009</v>
      </c>
      <c r="AF333">
        <v>1.705882352941176</v>
      </c>
      <c r="AG333">
        <v>1.4560996475776341E-3</v>
      </c>
    </row>
    <row r="334" spans="1:191" x14ac:dyDescent="0.3">
      <c r="A334" s="49">
        <v>414</v>
      </c>
      <c r="B334" t="s">
        <v>1518</v>
      </c>
      <c r="C334" t="s">
        <v>671</v>
      </c>
      <c r="D334">
        <v>0.1578939</v>
      </c>
      <c r="O334">
        <v>1.638613017982329E-2</v>
      </c>
      <c r="P334">
        <v>7.8368448686111369E-2</v>
      </c>
      <c r="AL334">
        <v>1.7811011065025319E-6</v>
      </c>
      <c r="AM334">
        <v>1.090033877179549E-5</v>
      </c>
      <c r="AN334">
        <v>2.5861588066416758E-5</v>
      </c>
    </row>
    <row r="335" spans="1:191" x14ac:dyDescent="0.3">
      <c r="A335" s="49">
        <v>415</v>
      </c>
      <c r="B335" t="s">
        <v>1520</v>
      </c>
      <c r="C335" t="s">
        <v>798</v>
      </c>
      <c r="D335">
        <v>0.35381432740000002</v>
      </c>
      <c r="O335">
        <v>0.22603532985137109</v>
      </c>
      <c r="P335">
        <v>0.60275073643046595</v>
      </c>
      <c r="GH335">
        <v>0.23045650261995529</v>
      </c>
      <c r="GI335">
        <v>0.1350542829611257</v>
      </c>
    </row>
    <row r="336" spans="1:191" x14ac:dyDescent="0.3">
      <c r="A336" s="49">
        <v>416</v>
      </c>
      <c r="B336" t="s">
        <v>1522</v>
      </c>
      <c r="C336" t="s">
        <v>605</v>
      </c>
      <c r="D336">
        <v>35.979061531200003</v>
      </c>
      <c r="M336">
        <v>1.060006108467499E-2</v>
      </c>
      <c r="N336">
        <v>4.7935708342598257E-6</v>
      </c>
    </row>
    <row r="337" spans="1:195" x14ac:dyDescent="0.3">
      <c r="A337" s="49">
        <v>417</v>
      </c>
      <c r="B337" t="s">
        <v>1523</v>
      </c>
      <c r="C337" t="s">
        <v>680</v>
      </c>
      <c r="D337">
        <v>1.5573600000000001</v>
      </c>
      <c r="I337">
        <v>0.28155339805825241</v>
      </c>
      <c r="K337">
        <v>1.009708737864078E-3</v>
      </c>
    </row>
    <row r="338" spans="1:195" x14ac:dyDescent="0.3">
      <c r="A338" s="49">
        <v>418</v>
      </c>
      <c r="B338" t="s">
        <v>1524</v>
      </c>
      <c r="C338" t="s">
        <v>611</v>
      </c>
      <c r="D338">
        <v>0.6</v>
      </c>
      <c r="AG338">
        <v>1.786652915160132E-3</v>
      </c>
      <c r="CH338">
        <v>3.2245516666666672E-4</v>
      </c>
      <c r="EW338">
        <v>6.8333333333333302E-2</v>
      </c>
      <c r="GJ338">
        <v>1.8660000000000001E-5</v>
      </c>
    </row>
    <row r="339" spans="1:195" x14ac:dyDescent="0.3">
      <c r="A339" s="49">
        <v>419</v>
      </c>
      <c r="B339" t="s">
        <v>1525</v>
      </c>
      <c r="C339" t="s">
        <v>605</v>
      </c>
      <c r="D339">
        <v>8.7840000000000001E-2</v>
      </c>
      <c r="AH339">
        <v>1.114754098360656E-4</v>
      </c>
    </row>
    <row r="340" spans="1:195" x14ac:dyDescent="0.3">
      <c r="A340" s="49">
        <v>421</v>
      </c>
      <c r="B340" t="s">
        <v>1528</v>
      </c>
      <c r="C340" t="s">
        <v>653</v>
      </c>
      <c r="D340">
        <v>4.8051612055147392E-4</v>
      </c>
      <c r="F340">
        <v>694.52522497813345</v>
      </c>
      <c r="G340">
        <v>0.86449715683742556</v>
      </c>
    </row>
    <row r="341" spans="1:195" x14ac:dyDescent="0.3">
      <c r="A341" s="49">
        <v>422</v>
      </c>
      <c r="B341" t="s">
        <v>1531</v>
      </c>
      <c r="C341" t="s">
        <v>668</v>
      </c>
      <c r="D341">
        <v>3.3979591836734699E-2</v>
      </c>
      <c r="AH341">
        <v>4.4864864864864847E-5</v>
      </c>
      <c r="AJ341">
        <v>2.0594594594594602</v>
      </c>
      <c r="AK341">
        <v>2.0848648648648651E-3</v>
      </c>
    </row>
    <row r="342" spans="1:195" x14ac:dyDescent="0.3">
      <c r="A342" s="49">
        <v>423</v>
      </c>
      <c r="B342" t="s">
        <v>1532</v>
      </c>
      <c r="C342" t="s">
        <v>704</v>
      </c>
      <c r="D342">
        <v>4.3400000000000001E-2</v>
      </c>
      <c r="AH342">
        <v>1.4999999999999999E-4</v>
      </c>
    </row>
    <row r="343" spans="1:195" x14ac:dyDescent="0.3">
      <c r="A343" s="49">
        <v>425</v>
      </c>
      <c r="B343" t="s">
        <v>1534</v>
      </c>
      <c r="C343" t="s">
        <v>659</v>
      </c>
      <c r="D343">
        <v>1.06E-2</v>
      </c>
      <c r="I343">
        <v>0.25</v>
      </c>
      <c r="J343">
        <v>2.0000000000000002E-5</v>
      </c>
      <c r="K343">
        <v>1.1999999999999999E-3</v>
      </c>
    </row>
    <row r="344" spans="1:195" x14ac:dyDescent="0.3">
      <c r="A344" s="49">
        <v>426</v>
      </c>
      <c r="B344" t="s">
        <v>1535</v>
      </c>
      <c r="C344" t="s">
        <v>659</v>
      </c>
      <c r="D344">
        <v>1.1904000000000001E-3</v>
      </c>
      <c r="BQ344">
        <v>94.086021505376337</v>
      </c>
      <c r="BS344">
        <v>13.44086021505376</v>
      </c>
      <c r="DK344">
        <v>8.593749999999999E-3</v>
      </c>
      <c r="GK344">
        <v>8.0645161290322581E-5</v>
      </c>
      <c r="GL344">
        <v>0.1344086021505376</v>
      </c>
      <c r="GM344">
        <v>5.3763440860215048E-2</v>
      </c>
    </row>
    <row r="345" spans="1:195" x14ac:dyDescent="0.3">
      <c r="A345" s="49">
        <v>427</v>
      </c>
      <c r="B345" t="s">
        <v>1537</v>
      </c>
      <c r="C345" t="s">
        <v>659</v>
      </c>
      <c r="D345">
        <v>1.0638999999999999E-2</v>
      </c>
      <c r="I345">
        <v>2.0124071811260451E-2</v>
      </c>
      <c r="J345">
        <v>6.8577873860325214E-6</v>
      </c>
      <c r="K345">
        <v>5.2081962590469011E-4</v>
      </c>
      <c r="L345">
        <v>0.34561518939749969</v>
      </c>
    </row>
    <row r="346" spans="1:195" x14ac:dyDescent="0.3">
      <c r="A346" s="49">
        <v>428</v>
      </c>
      <c r="B346" t="s">
        <v>1538</v>
      </c>
      <c r="C346" t="s">
        <v>650</v>
      </c>
      <c r="D346">
        <v>0.51658999999999988</v>
      </c>
      <c r="AK346">
        <v>4.7355930234809053E-3</v>
      </c>
    </row>
    <row r="347" spans="1:195" x14ac:dyDescent="0.3">
      <c r="A347" s="49">
        <v>429</v>
      </c>
      <c r="B347" t="s">
        <v>1539</v>
      </c>
      <c r="C347" t="s">
        <v>659</v>
      </c>
      <c r="D347">
        <v>2.2499999999999999E-4</v>
      </c>
      <c r="AJ347">
        <v>0.20666666666666661</v>
      </c>
    </row>
    <row r="348" spans="1:195" x14ac:dyDescent="0.3">
      <c r="A348" s="49">
        <v>430</v>
      </c>
      <c r="B348" t="s">
        <v>1540</v>
      </c>
      <c r="C348" t="s">
        <v>796</v>
      </c>
      <c r="D348">
        <v>0.60331239999999997</v>
      </c>
      <c r="O348">
        <v>0.1166369197782111</v>
      </c>
    </row>
    <row r="349" spans="1:195" x14ac:dyDescent="0.3">
      <c r="A349" s="49">
        <v>431</v>
      </c>
      <c r="B349" t="s">
        <v>1542</v>
      </c>
      <c r="C349" t="s">
        <v>650</v>
      </c>
      <c r="D349">
        <v>0.50050000000000017</v>
      </c>
      <c r="AK349">
        <v>9.090909090909089E-5</v>
      </c>
    </row>
    <row r="350" spans="1:195" x14ac:dyDescent="0.3">
      <c r="A350" s="49">
        <v>432</v>
      </c>
      <c r="B350" t="s">
        <v>1543</v>
      </c>
      <c r="C350" t="s">
        <v>605</v>
      </c>
      <c r="D350">
        <v>0.18240000000000001</v>
      </c>
      <c r="AH350">
        <v>1.1513157894736841E-5</v>
      </c>
      <c r="AK350">
        <v>4.0000000000000002E-4</v>
      </c>
    </row>
    <row r="351" spans="1:195" x14ac:dyDescent="0.3">
      <c r="A351" s="49">
        <v>433</v>
      </c>
      <c r="B351" t="s">
        <v>1544</v>
      </c>
      <c r="C351" t="s">
        <v>605</v>
      </c>
      <c r="D351">
        <v>24.63534404352</v>
      </c>
      <c r="M351">
        <v>6.7651465189843024E-2</v>
      </c>
      <c r="N351">
        <v>2.2830081555607059E-5</v>
      </c>
      <c r="AH351">
        <v>8.2056901516328886E-7</v>
      </c>
      <c r="AK351">
        <v>1.0145808183496621E-3</v>
      </c>
    </row>
    <row r="352" spans="1:195" x14ac:dyDescent="0.3">
      <c r="A352" s="49">
        <v>434</v>
      </c>
      <c r="B352" t="s">
        <v>1545</v>
      </c>
      <c r="C352" t="s">
        <v>659</v>
      </c>
      <c r="D352">
        <v>1.976E-2</v>
      </c>
      <c r="I352">
        <v>0.13461538461538461</v>
      </c>
      <c r="J352">
        <v>1.4423076923076919E-5</v>
      </c>
      <c r="K352">
        <v>6.3461538461538462E-4</v>
      </c>
      <c r="L352">
        <v>0.125</v>
      </c>
    </row>
    <row r="353" spans="1:197" x14ac:dyDescent="0.3">
      <c r="A353" s="49">
        <v>435</v>
      </c>
      <c r="B353" t="s">
        <v>1546</v>
      </c>
      <c r="C353" t="s">
        <v>659</v>
      </c>
      <c r="D353">
        <v>9.4299999999999991E-3</v>
      </c>
      <c r="AH353">
        <v>7.5609756097560986E-5</v>
      </c>
      <c r="AJ353">
        <v>1.0731707317073169</v>
      </c>
      <c r="AK353">
        <v>1.626829268292683E-3</v>
      </c>
      <c r="AP353">
        <v>7.3170731707317083E-2</v>
      </c>
    </row>
    <row r="354" spans="1:197" x14ac:dyDescent="0.3">
      <c r="A354" s="49">
        <v>436</v>
      </c>
      <c r="B354" t="s">
        <v>1547</v>
      </c>
      <c r="C354" t="s">
        <v>653</v>
      </c>
      <c r="D354">
        <v>8.398579029733959E-5</v>
      </c>
      <c r="F354">
        <v>901.63344570547349</v>
      </c>
    </row>
    <row r="355" spans="1:197" x14ac:dyDescent="0.3">
      <c r="A355" s="49">
        <v>438</v>
      </c>
      <c r="B355" t="s">
        <v>1549</v>
      </c>
      <c r="C355" t="s">
        <v>605</v>
      </c>
      <c r="D355">
        <v>0.1099131</v>
      </c>
      <c r="O355">
        <v>3.8596491228070177E-2</v>
      </c>
      <c r="P355">
        <v>0.50877192982456132</v>
      </c>
      <c r="AL355">
        <v>1.4035087719298251E-6</v>
      </c>
      <c r="AM355">
        <v>6.868421052631579E-6</v>
      </c>
      <c r="AN355">
        <v>6.868421052631579E-6</v>
      </c>
      <c r="AO355">
        <v>1.526315789473684E-6</v>
      </c>
      <c r="GN355">
        <v>2.8596491228070182E-4</v>
      </c>
    </row>
    <row r="356" spans="1:197" x14ac:dyDescent="0.3">
      <c r="A356" s="49">
        <v>439</v>
      </c>
      <c r="B356" t="s">
        <v>1551</v>
      </c>
      <c r="C356" t="s">
        <v>605</v>
      </c>
      <c r="D356">
        <v>5.9991899999999997E-5</v>
      </c>
      <c r="F356">
        <v>4367.2562462599117</v>
      </c>
      <c r="G356">
        <v>1.572317262830482</v>
      </c>
    </row>
    <row r="357" spans="1:197" x14ac:dyDescent="0.3">
      <c r="A357" s="49">
        <v>440</v>
      </c>
      <c r="B357" t="s">
        <v>1552</v>
      </c>
      <c r="C357" t="s">
        <v>605</v>
      </c>
      <c r="D357">
        <v>2.044</v>
      </c>
      <c r="AH357">
        <v>1.141449119373777E-4</v>
      </c>
      <c r="AK357">
        <v>5.1152196673189822E-4</v>
      </c>
      <c r="GO357">
        <v>32.778864970645792</v>
      </c>
    </row>
    <row r="358" spans="1:197" x14ac:dyDescent="0.3">
      <c r="A358" s="49">
        <v>441</v>
      </c>
      <c r="B358" t="s">
        <v>1555</v>
      </c>
      <c r="C358" t="s">
        <v>650</v>
      </c>
      <c r="D358">
        <v>9.2999999999999999E-2</v>
      </c>
      <c r="AK358">
        <v>5.8064516129032254E-4</v>
      </c>
    </row>
    <row r="359" spans="1:197" x14ac:dyDescent="0.3">
      <c r="A359" s="49">
        <v>442</v>
      </c>
      <c r="B359" t="s">
        <v>1556</v>
      </c>
      <c r="C359" t="s">
        <v>683</v>
      </c>
      <c r="D359">
        <v>3.8732904999999997E-6</v>
      </c>
      <c r="BQ359">
        <v>8.20361911919594</v>
      </c>
      <c r="BR359">
        <v>31.044663445718829</v>
      </c>
      <c r="BS359">
        <v>78.267431787003829</v>
      </c>
      <c r="DK359">
        <v>6.7648553600614262E-3</v>
      </c>
    </row>
    <row r="360" spans="1:197" x14ac:dyDescent="0.3">
      <c r="A360" s="49">
        <v>443</v>
      </c>
      <c r="B360" t="s">
        <v>1557</v>
      </c>
      <c r="C360" t="s">
        <v>798</v>
      </c>
      <c r="D360">
        <v>0.4</v>
      </c>
      <c r="O360">
        <v>0.08</v>
      </c>
      <c r="P360">
        <v>0.65</v>
      </c>
    </row>
    <row r="361" spans="1:197" x14ac:dyDescent="0.3">
      <c r="A361" s="49">
        <v>444</v>
      </c>
      <c r="B361" t="s">
        <v>1558</v>
      </c>
      <c r="C361" t="s">
        <v>668</v>
      </c>
      <c r="D361">
        <v>0.410329</v>
      </c>
      <c r="EF361">
        <v>5.4561096096059497E-2</v>
      </c>
      <c r="EG361">
        <v>1.211759344331012E-3</v>
      </c>
      <c r="EH361">
        <v>0.49116197002892797</v>
      </c>
    </row>
    <row r="362" spans="1:197" x14ac:dyDescent="0.3">
      <c r="A362" s="49">
        <v>446</v>
      </c>
      <c r="B362" t="s">
        <v>1561</v>
      </c>
      <c r="C362" t="s">
        <v>605</v>
      </c>
      <c r="D362">
        <v>7.4390999999999998</v>
      </c>
      <c r="N362">
        <v>5.3851944455646519E-5</v>
      </c>
      <c r="AH362">
        <v>1.5448105281552879E-4</v>
      </c>
      <c r="AK362">
        <v>2.2054827805164E-4</v>
      </c>
    </row>
    <row r="363" spans="1:197" x14ac:dyDescent="0.3">
      <c r="A363" s="49">
        <v>447</v>
      </c>
      <c r="B363" t="s">
        <v>1562</v>
      </c>
      <c r="C363" t="s">
        <v>605</v>
      </c>
      <c r="D363">
        <v>1.27E-4</v>
      </c>
      <c r="F363">
        <v>3807.086614173229</v>
      </c>
      <c r="G363">
        <v>1.349888150950324</v>
      </c>
    </row>
    <row r="364" spans="1:197" x14ac:dyDescent="0.3">
      <c r="A364" s="49">
        <v>448</v>
      </c>
      <c r="B364" t="s">
        <v>1563</v>
      </c>
      <c r="C364" t="s">
        <v>614</v>
      </c>
      <c r="D364">
        <v>1.1362290000000001E-2</v>
      </c>
      <c r="AK364">
        <v>3.9607843137254902E-4</v>
      </c>
    </row>
    <row r="365" spans="1:197" x14ac:dyDescent="0.3">
      <c r="A365" s="49">
        <v>449</v>
      </c>
      <c r="B365" t="s">
        <v>1564</v>
      </c>
      <c r="C365" t="s">
        <v>796</v>
      </c>
      <c r="D365">
        <v>0.61714500000000005</v>
      </c>
      <c r="AI365">
        <v>27.599259493311941</v>
      </c>
    </row>
    <row r="366" spans="1:197" x14ac:dyDescent="0.3">
      <c r="A366" s="49">
        <v>450</v>
      </c>
      <c r="B366" t="s">
        <v>1566</v>
      </c>
      <c r="C366" t="s">
        <v>796</v>
      </c>
      <c r="D366">
        <v>0.44121650000000001</v>
      </c>
      <c r="AI366">
        <v>16.472526752739299</v>
      </c>
    </row>
    <row r="367" spans="1:197" x14ac:dyDescent="0.3">
      <c r="A367" s="49">
        <v>453</v>
      </c>
      <c r="B367" t="s">
        <v>1571</v>
      </c>
      <c r="C367" t="s">
        <v>605</v>
      </c>
      <c r="D367">
        <v>0.41592709999999999</v>
      </c>
      <c r="AH367">
        <v>4.8101265822784817E-5</v>
      </c>
    </row>
    <row r="368" spans="1:197" x14ac:dyDescent="0.3">
      <c r="A368" s="49">
        <v>454</v>
      </c>
      <c r="B368" t="s">
        <v>1573</v>
      </c>
      <c r="C368" t="s">
        <v>605</v>
      </c>
      <c r="D368">
        <v>0.12959999999999999</v>
      </c>
      <c r="AK368">
        <v>7.291666666666667E-4</v>
      </c>
    </row>
    <row r="369" spans="1:115" x14ac:dyDescent="0.3">
      <c r="A369" s="49">
        <v>456</v>
      </c>
      <c r="B369" t="s">
        <v>1576</v>
      </c>
      <c r="C369" t="s">
        <v>668</v>
      </c>
      <c r="D369">
        <v>4.7885599999999988E-5</v>
      </c>
      <c r="BQ369">
        <v>86.623118432263567</v>
      </c>
      <c r="BR369">
        <v>8.5203067310423197</v>
      </c>
      <c r="BS369">
        <v>105.79380857710881</v>
      </c>
      <c r="DK369">
        <v>4.8281738142573141E-4</v>
      </c>
    </row>
    <row r="370" spans="1:115" x14ac:dyDescent="0.3">
      <c r="A370" s="49">
        <v>457</v>
      </c>
      <c r="B370" t="s">
        <v>1577</v>
      </c>
      <c r="C370" t="s">
        <v>617</v>
      </c>
      <c r="D370">
        <v>0.54432000000000003</v>
      </c>
      <c r="AG370">
        <v>1.4189676357837561E-3</v>
      </c>
    </row>
    <row r="371" spans="1:115" x14ac:dyDescent="0.3">
      <c r="A371" s="49">
        <v>458</v>
      </c>
      <c r="B371" t="s">
        <v>1578</v>
      </c>
      <c r="C371" t="s">
        <v>617</v>
      </c>
      <c r="D371">
        <v>1.0122516000000001E-4</v>
      </c>
      <c r="F371">
        <v>842.01350731379421</v>
      </c>
      <c r="G371">
        <v>5.9280420796568754</v>
      </c>
    </row>
    <row r="372" spans="1:115" x14ac:dyDescent="0.3">
      <c r="A372" s="49">
        <v>459</v>
      </c>
      <c r="B372" t="s">
        <v>1579</v>
      </c>
      <c r="C372" t="s">
        <v>605</v>
      </c>
      <c r="D372">
        <v>1.4144000000000001</v>
      </c>
      <c r="M372">
        <v>2.0215639140271489E-2</v>
      </c>
      <c r="N372">
        <v>4.458642952818158E-5</v>
      </c>
      <c r="AH372">
        <v>6.9287330316742089E-6</v>
      </c>
      <c r="AK372">
        <v>4.9604072398190047E-4</v>
      </c>
    </row>
    <row r="373" spans="1:115" x14ac:dyDescent="0.3">
      <c r="A373" s="49">
        <v>461</v>
      </c>
      <c r="B373" t="s">
        <v>1581</v>
      </c>
      <c r="C373" t="s">
        <v>796</v>
      </c>
      <c r="D373">
        <v>4.5570000000000013E-2</v>
      </c>
      <c r="O373">
        <v>7.0408163265306106E-2</v>
      </c>
      <c r="AI373">
        <v>18.877551020408159</v>
      </c>
    </row>
    <row r="374" spans="1:115" x14ac:dyDescent="0.3">
      <c r="A374" s="49">
        <v>463</v>
      </c>
      <c r="B374" t="s">
        <v>1583</v>
      </c>
      <c r="C374" t="s">
        <v>605</v>
      </c>
      <c r="D374">
        <v>0.36158600000000002</v>
      </c>
      <c r="AH374">
        <v>2.632499598988899E-5</v>
      </c>
    </row>
    <row r="375" spans="1:115" x14ac:dyDescent="0.3">
      <c r="A375" s="49">
        <v>464</v>
      </c>
      <c r="B375" t="s">
        <v>1584</v>
      </c>
      <c r="C375" t="s">
        <v>668</v>
      </c>
      <c r="D375">
        <v>0.04</v>
      </c>
      <c r="I375">
        <v>0.25</v>
      </c>
      <c r="K375">
        <v>7.5000000000000002E-4</v>
      </c>
      <c r="L375">
        <v>0.2</v>
      </c>
    </row>
    <row r="376" spans="1:115" x14ac:dyDescent="0.3">
      <c r="A376" s="49">
        <v>465</v>
      </c>
      <c r="B376" t="s">
        <v>1585</v>
      </c>
      <c r="C376" t="s">
        <v>659</v>
      </c>
      <c r="D376">
        <v>0.60033999999999998</v>
      </c>
      <c r="I376">
        <v>0.24824266249125501</v>
      </c>
      <c r="J376">
        <v>3.8245827364493462E-5</v>
      </c>
      <c r="K376">
        <v>2.9029633207848888E-3</v>
      </c>
      <c r="L376">
        <v>0.22558050438085081</v>
      </c>
    </row>
    <row r="377" spans="1:115" x14ac:dyDescent="0.3">
      <c r="A377" s="49">
        <v>467</v>
      </c>
      <c r="B377" t="s">
        <v>1587</v>
      </c>
      <c r="C377" t="s">
        <v>605</v>
      </c>
      <c r="D377">
        <v>5.1348500000000001</v>
      </c>
      <c r="AH377">
        <v>1.499615373379943E-5</v>
      </c>
      <c r="AK377">
        <v>4.414754082397733E-4</v>
      </c>
    </row>
    <row r="378" spans="1:115" x14ac:dyDescent="0.3">
      <c r="A378" s="49">
        <v>469</v>
      </c>
      <c r="B378" t="s">
        <v>1589</v>
      </c>
      <c r="C378" t="s">
        <v>620</v>
      </c>
      <c r="D378">
        <v>5.0268680000000003</v>
      </c>
      <c r="AH378">
        <v>2.177234413157457E-5</v>
      </c>
      <c r="AK378">
        <v>4.0453073364966018E-4</v>
      </c>
    </row>
    <row r="379" spans="1:115" x14ac:dyDescent="0.3">
      <c r="A379" s="49">
        <v>471</v>
      </c>
      <c r="B379" t="s">
        <v>1591</v>
      </c>
      <c r="C379" t="s">
        <v>605</v>
      </c>
      <c r="D379">
        <v>8.4069391516211674E-3</v>
      </c>
      <c r="AG379">
        <v>1.4095272974466041E-3</v>
      </c>
    </row>
    <row r="380" spans="1:115" x14ac:dyDescent="0.3">
      <c r="A380" s="49">
        <v>472</v>
      </c>
      <c r="B380" t="s">
        <v>1592</v>
      </c>
      <c r="C380" t="s">
        <v>605</v>
      </c>
      <c r="D380">
        <v>0.17758381122719991</v>
      </c>
      <c r="AG380">
        <v>1.3527478525077511E-3</v>
      </c>
    </row>
    <row r="381" spans="1:115" x14ac:dyDescent="0.3">
      <c r="A381" s="49">
        <v>473</v>
      </c>
      <c r="B381" t="s">
        <v>1593</v>
      </c>
      <c r="C381" t="s">
        <v>605</v>
      </c>
      <c r="D381">
        <v>0.2</v>
      </c>
      <c r="AG381">
        <v>1.2500000000000001E-5</v>
      </c>
    </row>
    <row r="382" spans="1:115" x14ac:dyDescent="0.3">
      <c r="A382" s="49">
        <v>474</v>
      </c>
      <c r="B382" t="s">
        <v>1594</v>
      </c>
      <c r="C382" t="s">
        <v>659</v>
      </c>
      <c r="D382">
        <v>2.0764399999999999E-2</v>
      </c>
      <c r="AH382">
        <v>1.9379322301631641E-5</v>
      </c>
      <c r="CN382">
        <v>4.9227524031515472E-2</v>
      </c>
    </row>
    <row r="383" spans="1:115" x14ac:dyDescent="0.3">
      <c r="A383" s="49">
        <v>476</v>
      </c>
      <c r="B383" t="s">
        <v>1598</v>
      </c>
      <c r="C383" t="s">
        <v>659</v>
      </c>
      <c r="D383">
        <v>0.76265499999999997</v>
      </c>
      <c r="I383">
        <v>5.8614970071657557E-2</v>
      </c>
      <c r="J383">
        <v>1.438592810641771E-5</v>
      </c>
      <c r="K383">
        <v>1.1793892389088121E-3</v>
      </c>
      <c r="L383">
        <v>0.41342809002760078</v>
      </c>
    </row>
    <row r="384" spans="1:115" x14ac:dyDescent="0.3">
      <c r="A384" s="49">
        <v>477</v>
      </c>
      <c r="B384" t="s">
        <v>1599</v>
      </c>
      <c r="C384" t="s">
        <v>650</v>
      </c>
      <c r="D384">
        <v>2.9160456192E-2</v>
      </c>
      <c r="AK384">
        <v>1.7610259476697829E-4</v>
      </c>
    </row>
    <row r="385" spans="1:141" x14ac:dyDescent="0.3">
      <c r="A385" s="49">
        <v>480</v>
      </c>
      <c r="B385" t="s">
        <v>1603</v>
      </c>
      <c r="C385" t="s">
        <v>653</v>
      </c>
      <c r="D385">
        <v>8.5779999999999999E-6</v>
      </c>
      <c r="F385">
        <v>2058.288645371882</v>
      </c>
    </row>
    <row r="386" spans="1:141" x14ac:dyDescent="0.3">
      <c r="A386" s="49">
        <v>481</v>
      </c>
      <c r="B386" t="s">
        <v>1604</v>
      </c>
      <c r="C386" t="s">
        <v>605</v>
      </c>
      <c r="D386">
        <v>0.2571119</v>
      </c>
      <c r="AH386">
        <v>3.4002276829660551E-5</v>
      </c>
      <c r="AK386">
        <v>3.8731750650203278E-4</v>
      </c>
    </row>
    <row r="387" spans="1:141" x14ac:dyDescent="0.3">
      <c r="A387" s="49">
        <v>482</v>
      </c>
      <c r="B387" t="s">
        <v>1605</v>
      </c>
      <c r="C387" t="s">
        <v>620</v>
      </c>
      <c r="D387">
        <v>0.15640000000000001</v>
      </c>
      <c r="AH387">
        <v>1E-4</v>
      </c>
      <c r="AK387">
        <v>2.941176470588235E-4</v>
      </c>
    </row>
    <row r="388" spans="1:141" x14ac:dyDescent="0.3">
      <c r="A388" s="49">
        <v>483</v>
      </c>
      <c r="B388" t="s">
        <v>1606</v>
      </c>
      <c r="C388" t="s">
        <v>605</v>
      </c>
      <c r="D388">
        <v>1.2E-2</v>
      </c>
      <c r="AG388">
        <v>2.0149999999999999E-4</v>
      </c>
    </row>
    <row r="389" spans="1:141" x14ac:dyDescent="0.3">
      <c r="A389" s="49">
        <v>484</v>
      </c>
      <c r="B389" t="s">
        <v>1608</v>
      </c>
      <c r="C389" t="s">
        <v>798</v>
      </c>
      <c r="D389">
        <v>8.4200000000000004E-3</v>
      </c>
      <c r="P389">
        <v>0.33135391923990498</v>
      </c>
    </row>
    <row r="390" spans="1:141" x14ac:dyDescent="0.3">
      <c r="A390" s="49">
        <v>487</v>
      </c>
      <c r="B390" t="s">
        <v>1612</v>
      </c>
      <c r="C390" t="s">
        <v>617</v>
      </c>
      <c r="D390">
        <v>3.2959999999999999E-6</v>
      </c>
      <c r="F390">
        <v>5625</v>
      </c>
      <c r="G390">
        <v>16.875</v>
      </c>
    </row>
    <row r="391" spans="1:141" x14ac:dyDescent="0.3">
      <c r="A391" s="49">
        <v>488</v>
      </c>
      <c r="B391" t="s">
        <v>1613</v>
      </c>
      <c r="C391" t="s">
        <v>605</v>
      </c>
      <c r="D391">
        <v>3.57</v>
      </c>
      <c r="M391">
        <v>3.7058823529411762E-2</v>
      </c>
      <c r="N391">
        <v>6.1278567457390761E-5</v>
      </c>
    </row>
    <row r="392" spans="1:141" x14ac:dyDescent="0.3">
      <c r="A392" s="49">
        <v>489</v>
      </c>
      <c r="B392" t="s">
        <v>1614</v>
      </c>
      <c r="C392" t="s">
        <v>605</v>
      </c>
      <c r="D392">
        <v>6.1692999999999998E-2</v>
      </c>
      <c r="M392">
        <v>0.1058823529411765</v>
      </c>
      <c r="N392">
        <v>1.670542466056614E-4</v>
      </c>
    </row>
    <row r="393" spans="1:141" x14ac:dyDescent="0.3">
      <c r="A393" s="49">
        <v>491</v>
      </c>
      <c r="B393" t="s">
        <v>1616</v>
      </c>
      <c r="C393" t="s">
        <v>796</v>
      </c>
      <c r="D393">
        <v>0.10094939999999999</v>
      </c>
      <c r="AI393">
        <v>34.670835091639972</v>
      </c>
    </row>
    <row r="394" spans="1:141" x14ac:dyDescent="0.3">
      <c r="A394" s="49">
        <v>492</v>
      </c>
      <c r="B394" t="s">
        <v>1617</v>
      </c>
      <c r="C394" t="s">
        <v>605</v>
      </c>
      <c r="D394">
        <v>5.1182600000000011</v>
      </c>
      <c r="M394">
        <v>0.1233126101448539</v>
      </c>
      <c r="N394">
        <v>5.3374388952495572E-5</v>
      </c>
      <c r="AH394">
        <v>1.282797278762704E-4</v>
      </c>
      <c r="AK394">
        <v>1.009210942781336E-3</v>
      </c>
    </row>
    <row r="395" spans="1:141" x14ac:dyDescent="0.3">
      <c r="A395" s="49">
        <v>493</v>
      </c>
      <c r="B395" t="s">
        <v>1618</v>
      </c>
      <c r="C395" t="s">
        <v>605</v>
      </c>
      <c r="D395">
        <v>7.2755200000000002E-4</v>
      </c>
      <c r="F395">
        <v>3875.4618226600978</v>
      </c>
      <c r="G395">
        <v>2.2988198781667841</v>
      </c>
    </row>
    <row r="396" spans="1:141" x14ac:dyDescent="0.3">
      <c r="A396" s="49">
        <v>494</v>
      </c>
      <c r="B396" t="s">
        <v>1619</v>
      </c>
      <c r="C396" t="s">
        <v>605</v>
      </c>
      <c r="D396">
        <v>8.2989999999999994E-2</v>
      </c>
      <c r="AH396">
        <v>3.6148933606458608E-5</v>
      </c>
    </row>
    <row r="397" spans="1:141" x14ac:dyDescent="0.3">
      <c r="A397" s="49">
        <v>495</v>
      </c>
      <c r="B397" t="s">
        <v>1620</v>
      </c>
      <c r="C397" t="s">
        <v>659</v>
      </c>
      <c r="D397">
        <v>5.145000000000001E-2</v>
      </c>
      <c r="I397">
        <v>0.14198250728862971</v>
      </c>
      <c r="K397">
        <v>8.7463556851311941E-4</v>
      </c>
      <c r="L397">
        <v>0.30029154518950429</v>
      </c>
    </row>
    <row r="398" spans="1:141" x14ac:dyDescent="0.3">
      <c r="A398" s="49">
        <v>497</v>
      </c>
      <c r="B398" t="s">
        <v>1622</v>
      </c>
      <c r="C398" t="s">
        <v>671</v>
      </c>
      <c r="D398">
        <v>1.4999999999999999E-2</v>
      </c>
      <c r="EE398">
        <v>0.44</v>
      </c>
    </row>
    <row r="399" spans="1:141" x14ac:dyDescent="0.3">
      <c r="A399" s="49">
        <v>498</v>
      </c>
      <c r="B399" t="s">
        <v>1623</v>
      </c>
      <c r="C399" t="s">
        <v>793</v>
      </c>
      <c r="D399">
        <v>0.55775220800000003</v>
      </c>
      <c r="EK399">
        <v>1.4171167566225039E-4</v>
      </c>
    </row>
    <row r="400" spans="1:141" x14ac:dyDescent="0.3">
      <c r="A400" s="49">
        <v>499</v>
      </c>
      <c r="B400" t="s">
        <v>1625</v>
      </c>
      <c r="C400" t="s">
        <v>793</v>
      </c>
      <c r="D400">
        <v>0.54465839999999999</v>
      </c>
      <c r="EK400">
        <v>2.1003990758244071E-4</v>
      </c>
    </row>
    <row r="401" spans="1:205" x14ac:dyDescent="0.3">
      <c r="A401" s="49">
        <v>500</v>
      </c>
      <c r="B401" t="s">
        <v>1627</v>
      </c>
      <c r="C401" t="s">
        <v>793</v>
      </c>
      <c r="D401">
        <v>0.49998540800000002</v>
      </c>
      <c r="EK401">
        <v>1.123232780425464E-4</v>
      </c>
    </row>
    <row r="402" spans="1:205" x14ac:dyDescent="0.3">
      <c r="A402" s="49">
        <v>501</v>
      </c>
      <c r="B402" t="s">
        <v>1629</v>
      </c>
      <c r="C402" t="s">
        <v>793</v>
      </c>
      <c r="D402">
        <v>0.4481603360000001</v>
      </c>
      <c r="EK402">
        <v>1.206710983901083E-4</v>
      </c>
    </row>
    <row r="403" spans="1:205" x14ac:dyDescent="0.3">
      <c r="A403" s="49">
        <v>502</v>
      </c>
      <c r="B403" t="s">
        <v>1632</v>
      </c>
      <c r="C403" t="s">
        <v>752</v>
      </c>
      <c r="D403">
        <v>137.95959548977899</v>
      </c>
      <c r="E403" t="s">
        <v>1071</v>
      </c>
      <c r="AS403">
        <v>9.627340399785829E-2</v>
      </c>
      <c r="BA403">
        <v>4.692420130392826E-3</v>
      </c>
      <c r="BB403">
        <v>1.62013728776319E-3</v>
      </c>
      <c r="BC403">
        <v>1.138733576718015E-3</v>
      </c>
      <c r="BD403">
        <v>5.0842184888656716E-3</v>
      </c>
      <c r="BE403">
        <v>1.0636351475071309E-3</v>
      </c>
      <c r="BF403">
        <v>1.27589160754872E-3</v>
      </c>
      <c r="BG403">
        <v>2.2734999932166751E-3</v>
      </c>
      <c r="BH403">
        <v>1.7706955640764709E-2</v>
      </c>
      <c r="BJ403">
        <v>1.02101869287423</v>
      </c>
      <c r="GP403">
        <v>8.1941340765948926E-5</v>
      </c>
      <c r="GQ403">
        <v>2.8233867640544617E-4</v>
      </c>
      <c r="GR403">
        <v>5.3838107910014245E-4</v>
      </c>
      <c r="GS403">
        <v>1.6595321520434839E-3</v>
      </c>
      <c r="GT403">
        <v>2.0769458072431821E-4</v>
      </c>
      <c r="GU403">
        <v>1.2915509405345979E-3</v>
      </c>
      <c r="GV403">
        <v>2.0858485376911681E-4</v>
      </c>
    </row>
    <row r="404" spans="1:205" x14ac:dyDescent="0.3">
      <c r="A404" s="49">
        <v>503</v>
      </c>
      <c r="B404" t="s">
        <v>1635</v>
      </c>
      <c r="C404" t="s">
        <v>794</v>
      </c>
      <c r="D404">
        <v>3.4588082372464961</v>
      </c>
      <c r="GW404">
        <v>0.165948834500036</v>
      </c>
    </row>
    <row r="405" spans="1:205" x14ac:dyDescent="0.3">
      <c r="A405" s="49">
        <v>504</v>
      </c>
      <c r="B405" t="s">
        <v>1637</v>
      </c>
      <c r="C405" t="s">
        <v>794</v>
      </c>
      <c r="D405">
        <v>10.81010464228136</v>
      </c>
      <c r="GW405">
        <v>0.1514828999136843</v>
      </c>
    </row>
    <row r="406" spans="1:205" x14ac:dyDescent="0.3">
      <c r="A406" s="49">
        <v>506</v>
      </c>
      <c r="B406" t="s">
        <v>1640</v>
      </c>
      <c r="C406" t="s">
        <v>605</v>
      </c>
      <c r="D406">
        <v>0.10008</v>
      </c>
      <c r="M406">
        <v>0.1079136690647482</v>
      </c>
      <c r="N406">
        <v>1.4578123299230231E-4</v>
      </c>
    </row>
    <row r="407" spans="1:205" x14ac:dyDescent="0.3">
      <c r="A407" s="49">
        <v>507</v>
      </c>
      <c r="B407" t="s">
        <v>1641</v>
      </c>
      <c r="C407" t="s">
        <v>659</v>
      </c>
      <c r="D407">
        <v>4.2919999999999998E-3</v>
      </c>
      <c r="AJ407">
        <v>0.94594594594594594</v>
      </c>
      <c r="AK407">
        <v>8.0675675675675681E-4</v>
      </c>
    </row>
    <row r="408" spans="1:205" x14ac:dyDescent="0.3">
      <c r="A408" s="49">
        <v>508</v>
      </c>
      <c r="B408" t="s">
        <v>1642</v>
      </c>
      <c r="C408" t="s">
        <v>605</v>
      </c>
      <c r="D408">
        <v>3.7960000000000001E-2</v>
      </c>
      <c r="AF408">
        <v>0.27397260273972601</v>
      </c>
      <c r="AG408">
        <v>1.3429896729864671E-3</v>
      </c>
    </row>
    <row r="409" spans="1:205" x14ac:dyDescent="0.3">
      <c r="A409" s="49">
        <v>509</v>
      </c>
      <c r="B409" t="s">
        <v>1643</v>
      </c>
      <c r="C409" t="s">
        <v>617</v>
      </c>
      <c r="D409">
        <v>5.8999999999999997E-2</v>
      </c>
      <c r="AH409">
        <v>4.0000000000000003E-5</v>
      </c>
      <c r="AJ409">
        <v>2</v>
      </c>
      <c r="AK409">
        <v>2.7000000000000001E-3</v>
      </c>
      <c r="AP409">
        <v>1.5</v>
      </c>
    </row>
    <row r="410" spans="1:205" x14ac:dyDescent="0.3">
      <c r="A410" s="49">
        <v>510</v>
      </c>
      <c r="B410" t="s">
        <v>1644</v>
      </c>
      <c r="C410" t="s">
        <v>796</v>
      </c>
      <c r="D410">
        <v>0.39806405999999989</v>
      </c>
      <c r="O410">
        <v>5.5788005578800579E-2</v>
      </c>
    </row>
    <row r="411" spans="1:205" x14ac:dyDescent="0.3">
      <c r="A411" s="49">
        <v>511</v>
      </c>
      <c r="B411" t="s">
        <v>1645</v>
      </c>
      <c r="C411" t="s">
        <v>659</v>
      </c>
      <c r="D411">
        <v>0.35135719999999998</v>
      </c>
      <c r="AH411">
        <v>1.4584644914064659E-5</v>
      </c>
      <c r="AJ411">
        <v>0.847630559442072</v>
      </c>
      <c r="AK411">
        <v>5.7343637756676104E-4</v>
      </c>
    </row>
    <row r="412" spans="1:205" x14ac:dyDescent="0.3">
      <c r="A412" s="49">
        <v>512</v>
      </c>
      <c r="B412" t="s">
        <v>1646</v>
      </c>
      <c r="C412" t="s">
        <v>605</v>
      </c>
      <c r="D412">
        <v>1.354434E-6</v>
      </c>
      <c r="F412">
        <v>1779.8165137614681</v>
      </c>
    </row>
    <row r="413" spans="1:205" x14ac:dyDescent="0.3">
      <c r="A413" s="49">
        <v>513</v>
      </c>
      <c r="B413" t="s">
        <v>1647</v>
      </c>
      <c r="C413" t="s">
        <v>605</v>
      </c>
      <c r="D413">
        <v>12.219659999999999</v>
      </c>
      <c r="M413">
        <v>3.1578947368421047E-2</v>
      </c>
      <c r="N413">
        <v>5.2381194473673553E-5</v>
      </c>
      <c r="AH413">
        <v>3.4210526315789473E-5</v>
      </c>
    </row>
    <row r="414" spans="1:205" x14ac:dyDescent="0.3">
      <c r="A414" s="49">
        <v>514</v>
      </c>
      <c r="B414" t="s">
        <v>1648</v>
      </c>
      <c r="C414" t="s">
        <v>725</v>
      </c>
      <c r="D414">
        <v>21.806833600000001</v>
      </c>
      <c r="AH414">
        <v>1.969051802183697E-5</v>
      </c>
      <c r="AJ414">
        <v>1.6052729452661119E-2</v>
      </c>
      <c r="AK414">
        <v>3.4408976505419849E-4</v>
      </c>
    </row>
    <row r="415" spans="1:205" x14ac:dyDescent="0.3">
      <c r="A415" s="49">
        <v>516</v>
      </c>
      <c r="B415" t="s">
        <v>1650</v>
      </c>
      <c r="C415" t="s">
        <v>659</v>
      </c>
      <c r="D415">
        <v>0.20280000000000001</v>
      </c>
      <c r="AH415">
        <v>2.3668639053254441E-5</v>
      </c>
      <c r="AK415">
        <v>4.8570019723865882E-4</v>
      </c>
    </row>
    <row r="416" spans="1:205" x14ac:dyDescent="0.3">
      <c r="A416" s="49">
        <v>517</v>
      </c>
      <c r="B416" t="s">
        <v>1651</v>
      </c>
      <c r="C416" t="s">
        <v>707</v>
      </c>
      <c r="D416">
        <v>1.01</v>
      </c>
      <c r="AH416">
        <v>3.1250000000000001E-5</v>
      </c>
    </row>
    <row r="417" spans="1:206" x14ac:dyDescent="0.3">
      <c r="A417" s="49">
        <v>519</v>
      </c>
      <c r="B417" t="s">
        <v>1653</v>
      </c>
      <c r="C417" t="s">
        <v>605</v>
      </c>
      <c r="D417">
        <v>1.8221393493333331E-3</v>
      </c>
      <c r="F417">
        <v>1440.0048753827041</v>
      </c>
    </row>
    <row r="418" spans="1:206" x14ac:dyDescent="0.3">
      <c r="A418" s="49">
        <v>520</v>
      </c>
      <c r="B418" t="s">
        <v>1655</v>
      </c>
      <c r="C418" t="s">
        <v>605</v>
      </c>
      <c r="D418">
        <v>0.98931000000000002</v>
      </c>
      <c r="M418">
        <v>2.0408163265306121E-2</v>
      </c>
      <c r="N418">
        <v>3.4441694776714728E-5</v>
      </c>
      <c r="AH418">
        <v>1.4285714285714291E-5</v>
      </c>
      <c r="AK418">
        <v>3.8775510204081632E-4</v>
      </c>
    </row>
    <row r="419" spans="1:206" x14ac:dyDescent="0.3">
      <c r="A419" s="49">
        <v>522</v>
      </c>
      <c r="B419" t="s">
        <v>1657</v>
      </c>
      <c r="C419" t="s">
        <v>605</v>
      </c>
      <c r="D419">
        <v>20.25</v>
      </c>
      <c r="M419">
        <v>3.3333333333333333E-2</v>
      </c>
      <c r="N419">
        <v>5.1826055580065772E-5</v>
      </c>
      <c r="AH419">
        <v>2.4444444444444442E-5</v>
      </c>
    </row>
    <row r="420" spans="1:206" x14ac:dyDescent="0.3">
      <c r="A420" s="49">
        <v>523</v>
      </c>
      <c r="B420" t="s">
        <v>1658</v>
      </c>
      <c r="C420" t="s">
        <v>605</v>
      </c>
      <c r="D420">
        <v>2.222</v>
      </c>
      <c r="M420">
        <v>1.4851485148514851E-2</v>
      </c>
      <c r="N420">
        <v>2.2798552432152209E-5</v>
      </c>
    </row>
    <row r="421" spans="1:206" x14ac:dyDescent="0.3">
      <c r="A421" s="49">
        <v>524</v>
      </c>
      <c r="B421" t="s">
        <v>1659</v>
      </c>
      <c r="C421" t="s">
        <v>605</v>
      </c>
      <c r="D421">
        <v>8.6281429999999999E-5</v>
      </c>
      <c r="F421">
        <v>4849.0677542085241</v>
      </c>
    </row>
    <row r="422" spans="1:206" x14ac:dyDescent="0.3">
      <c r="A422" s="49">
        <v>525</v>
      </c>
      <c r="B422" t="s">
        <v>1660</v>
      </c>
      <c r="C422" t="s">
        <v>659</v>
      </c>
      <c r="D422">
        <v>7.4139999999999998E-2</v>
      </c>
      <c r="AH422">
        <v>3.8636363636363643E-5</v>
      </c>
      <c r="AK422">
        <v>1.254545454545455E-3</v>
      </c>
    </row>
    <row r="423" spans="1:206" x14ac:dyDescent="0.3">
      <c r="A423" s="49">
        <v>526</v>
      </c>
      <c r="B423" t="s">
        <v>1662</v>
      </c>
      <c r="C423" t="s">
        <v>617</v>
      </c>
      <c r="D423">
        <v>1.4320844652E-2</v>
      </c>
      <c r="BQ423">
        <v>10.644330254550409</v>
      </c>
      <c r="BR423">
        <v>96.688752210339956</v>
      </c>
      <c r="BS423">
        <v>240.60691835790459</v>
      </c>
      <c r="GX423">
        <v>1.3709107582043479E-2</v>
      </c>
    </row>
    <row r="424" spans="1:206" x14ac:dyDescent="0.3">
      <c r="A424" s="49">
        <v>527</v>
      </c>
      <c r="B424" t="s">
        <v>1663</v>
      </c>
      <c r="C424" t="s">
        <v>605</v>
      </c>
      <c r="D424">
        <v>1.4185000000000001E-4</v>
      </c>
      <c r="F424">
        <v>4745.1533309834331</v>
      </c>
      <c r="G424">
        <v>45.449418399718013</v>
      </c>
    </row>
    <row r="425" spans="1:206" x14ac:dyDescent="0.3">
      <c r="A425" s="49">
        <v>529</v>
      </c>
      <c r="B425" t="s">
        <v>1665</v>
      </c>
      <c r="C425" t="s">
        <v>659</v>
      </c>
      <c r="D425">
        <v>2.6267403057999998</v>
      </c>
      <c r="I425">
        <v>0.30739299610894938</v>
      </c>
      <c r="K425">
        <v>1.004396887159533E-3</v>
      </c>
      <c r="L425">
        <v>0.11284046692607</v>
      </c>
    </row>
    <row r="426" spans="1:206" x14ac:dyDescent="0.3">
      <c r="A426" s="49">
        <v>533</v>
      </c>
      <c r="B426" t="s">
        <v>1670</v>
      </c>
      <c r="C426" t="s">
        <v>605</v>
      </c>
      <c r="D426">
        <v>17.979399999999998</v>
      </c>
      <c r="M426">
        <v>3.0782526032443681E-2</v>
      </c>
      <c r="N426">
        <v>3.127579340801139E-5</v>
      </c>
      <c r="AK426">
        <v>3.8398334412984491E-4</v>
      </c>
    </row>
    <row r="427" spans="1:206" x14ac:dyDescent="0.3">
      <c r="A427" s="49">
        <v>534</v>
      </c>
      <c r="B427" t="s">
        <v>1671</v>
      </c>
      <c r="C427" t="s">
        <v>605</v>
      </c>
      <c r="D427">
        <v>1.6937739999999999</v>
      </c>
      <c r="M427">
        <v>1.2631578947368421E-2</v>
      </c>
      <c r="N427">
        <v>1.5789473684210529E-5</v>
      </c>
      <c r="AH427">
        <v>2.894736842105263E-5</v>
      </c>
    </row>
    <row r="428" spans="1:206" x14ac:dyDescent="0.3">
      <c r="A428" s="49">
        <v>535</v>
      </c>
      <c r="B428" t="s">
        <v>1672</v>
      </c>
      <c r="C428" t="s">
        <v>659</v>
      </c>
      <c r="D428">
        <v>9.2399999999999996E-2</v>
      </c>
      <c r="AJ428">
        <v>2.166666666666667</v>
      </c>
      <c r="AP428">
        <v>0.83333333333333337</v>
      </c>
    </row>
    <row r="429" spans="1:206" x14ac:dyDescent="0.3">
      <c r="A429" s="49">
        <v>536</v>
      </c>
      <c r="B429" t="s">
        <v>1673</v>
      </c>
      <c r="C429" t="s">
        <v>605</v>
      </c>
      <c r="D429">
        <v>0.26</v>
      </c>
      <c r="AG429">
        <v>1.3525009938222009E-3</v>
      </c>
    </row>
    <row r="430" spans="1:206" x14ac:dyDescent="0.3">
      <c r="A430" s="49">
        <v>537</v>
      </c>
      <c r="B430" t="s">
        <v>1674</v>
      </c>
      <c r="C430" t="s">
        <v>605</v>
      </c>
      <c r="D430">
        <v>0.26</v>
      </c>
      <c r="AG430">
        <v>1.3525009938222009E-3</v>
      </c>
    </row>
    <row r="431" spans="1:206" x14ac:dyDescent="0.3">
      <c r="A431" s="49">
        <v>539</v>
      </c>
      <c r="B431" t="s">
        <v>1676</v>
      </c>
      <c r="C431" t="s">
        <v>659</v>
      </c>
      <c r="D431">
        <v>6.1000000000000004E-3</v>
      </c>
      <c r="AH431">
        <v>1.6000000000000001E-4</v>
      </c>
      <c r="AJ431">
        <v>1.4</v>
      </c>
      <c r="AK431">
        <v>1.6199999999999999E-3</v>
      </c>
      <c r="AP431">
        <v>0.8</v>
      </c>
    </row>
    <row r="432" spans="1:206" x14ac:dyDescent="0.3">
      <c r="A432" s="49">
        <v>540</v>
      </c>
      <c r="B432" t="s">
        <v>1677</v>
      </c>
      <c r="C432" t="s">
        <v>614</v>
      </c>
      <c r="D432">
        <v>0.49280000000000002</v>
      </c>
      <c r="I432">
        <v>0.22402597402597399</v>
      </c>
      <c r="K432">
        <v>3.084415584415585E-3</v>
      </c>
      <c r="L432">
        <v>0.11688311688311689</v>
      </c>
    </row>
    <row r="433" spans="1:205" x14ac:dyDescent="0.3">
      <c r="A433" s="49">
        <v>541</v>
      </c>
      <c r="B433" t="s">
        <v>1678</v>
      </c>
      <c r="C433" t="s">
        <v>605</v>
      </c>
      <c r="D433">
        <v>2.5448400000000002</v>
      </c>
      <c r="AG433">
        <v>4.4444444444444453E-5</v>
      </c>
    </row>
    <row r="434" spans="1:205" x14ac:dyDescent="0.3">
      <c r="A434" s="49">
        <v>547</v>
      </c>
      <c r="B434" t="s">
        <v>1685</v>
      </c>
      <c r="C434" t="s">
        <v>605</v>
      </c>
      <c r="D434">
        <v>3.4100000000000002E-5</v>
      </c>
      <c r="F434">
        <v>2500</v>
      </c>
      <c r="CM434">
        <v>203.33333333333329</v>
      </c>
      <c r="GC434">
        <v>0.25799231618295593</v>
      </c>
    </row>
    <row r="435" spans="1:205" x14ac:dyDescent="0.3">
      <c r="A435" s="49">
        <v>548</v>
      </c>
      <c r="B435" t="s">
        <v>1687</v>
      </c>
      <c r="C435" t="s">
        <v>605</v>
      </c>
      <c r="D435">
        <v>0.01</v>
      </c>
      <c r="AG435">
        <v>1.321240026801428E-3</v>
      </c>
    </row>
    <row r="436" spans="1:205" x14ac:dyDescent="0.3">
      <c r="A436" s="49">
        <v>549</v>
      </c>
      <c r="B436" t="s">
        <v>1688</v>
      </c>
      <c r="C436" t="s">
        <v>605</v>
      </c>
      <c r="D436">
        <v>2.0619442600000002</v>
      </c>
      <c r="AH436">
        <v>8.6991938542765757E-5</v>
      </c>
    </row>
    <row r="437" spans="1:205" x14ac:dyDescent="0.3">
      <c r="A437" s="49">
        <v>550</v>
      </c>
      <c r="B437" t="s">
        <v>1690</v>
      </c>
      <c r="C437" t="s">
        <v>595</v>
      </c>
      <c r="D437">
        <v>81.914199999999994</v>
      </c>
      <c r="GW437">
        <v>1.399024833301186E-2</v>
      </c>
    </row>
    <row r="438" spans="1:205" x14ac:dyDescent="0.3">
      <c r="A438" s="49">
        <v>552</v>
      </c>
      <c r="B438" t="s">
        <v>1693</v>
      </c>
      <c r="C438" t="s">
        <v>614</v>
      </c>
      <c r="D438">
        <v>2.2008E-2</v>
      </c>
      <c r="I438">
        <v>3.6259541984732822E-2</v>
      </c>
      <c r="K438">
        <v>1.240458015267176E-3</v>
      </c>
      <c r="L438">
        <v>0.14885496183206109</v>
      </c>
    </row>
    <row r="439" spans="1:205" x14ac:dyDescent="0.3">
      <c r="A439" s="49">
        <v>553</v>
      </c>
      <c r="B439" t="s">
        <v>1694</v>
      </c>
      <c r="C439" t="s">
        <v>614</v>
      </c>
      <c r="D439">
        <v>1.87295E-4</v>
      </c>
      <c r="BQ439">
        <v>22.978723404255319</v>
      </c>
      <c r="BR439">
        <v>38.723404255319153</v>
      </c>
      <c r="BS439">
        <v>150.21276595744681</v>
      </c>
    </row>
    <row r="440" spans="1:205" x14ac:dyDescent="0.3">
      <c r="A440" s="49">
        <v>555</v>
      </c>
      <c r="B440" t="s">
        <v>1696</v>
      </c>
      <c r="C440" t="s">
        <v>683</v>
      </c>
      <c r="D440">
        <v>5.5599999999999989E-5</v>
      </c>
      <c r="F440">
        <v>845.32374100719449</v>
      </c>
      <c r="G440">
        <v>8.1223021582733832</v>
      </c>
      <c r="H440">
        <v>6870.5035971223033</v>
      </c>
      <c r="EM440">
        <v>3165.4676258992808</v>
      </c>
    </row>
    <row r="441" spans="1:205" x14ac:dyDescent="0.3">
      <c r="A441" s="49">
        <v>557</v>
      </c>
      <c r="B441" t="s">
        <v>1699</v>
      </c>
      <c r="C441" t="s">
        <v>605</v>
      </c>
      <c r="D441">
        <v>1.6</v>
      </c>
      <c r="M441">
        <v>6.7500000000000004E-2</v>
      </c>
      <c r="N441">
        <v>9.7398662740423879E-5</v>
      </c>
      <c r="CN441">
        <v>6.7500000000000004E-2</v>
      </c>
    </row>
    <row r="442" spans="1:205" x14ac:dyDescent="0.3">
      <c r="A442" s="49">
        <v>558</v>
      </c>
      <c r="B442" t="s">
        <v>1700</v>
      </c>
      <c r="C442" t="s">
        <v>641</v>
      </c>
      <c r="D442">
        <v>6.0284500998573467E-3</v>
      </c>
      <c r="E442" t="s">
        <v>942</v>
      </c>
      <c r="DL442">
        <v>1.1870695242935709</v>
      </c>
      <c r="DM442">
        <v>2.3606959126265861</v>
      </c>
      <c r="DN442">
        <v>0.1943959294280371</v>
      </c>
      <c r="DO442">
        <v>6.3497513865602831E-2</v>
      </c>
      <c r="DW442">
        <v>3.2610023727627363E-2</v>
      </c>
    </row>
    <row r="443" spans="1:205" x14ac:dyDescent="0.3">
      <c r="A443" s="49">
        <v>559</v>
      </c>
      <c r="B443" t="s">
        <v>1702</v>
      </c>
      <c r="C443" t="s">
        <v>659</v>
      </c>
      <c r="D443">
        <v>0.2414</v>
      </c>
      <c r="AH443">
        <v>1E-4</v>
      </c>
      <c r="AJ443">
        <v>1.3529411764705881</v>
      </c>
      <c r="AK443">
        <v>2.1294117647058818E-3</v>
      </c>
    </row>
    <row r="444" spans="1:205" x14ac:dyDescent="0.3">
      <c r="A444" s="49">
        <v>560</v>
      </c>
      <c r="B444" t="s">
        <v>1703</v>
      </c>
      <c r="C444" t="s">
        <v>605</v>
      </c>
      <c r="D444">
        <v>0.12501999999999999</v>
      </c>
      <c r="AF444">
        <v>2</v>
      </c>
      <c r="AG444">
        <v>1.285714285714286E-4</v>
      </c>
    </row>
    <row r="445" spans="1:205" x14ac:dyDescent="0.3">
      <c r="A445" s="49">
        <v>561</v>
      </c>
      <c r="B445" t="s">
        <v>1704</v>
      </c>
      <c r="C445" t="s">
        <v>617</v>
      </c>
      <c r="D445">
        <v>1.2264200000000001E-4</v>
      </c>
      <c r="F445">
        <v>3062.5723650951541</v>
      </c>
      <c r="G445">
        <v>2.589749025619283</v>
      </c>
    </row>
    <row r="446" spans="1:205" x14ac:dyDescent="0.3">
      <c r="A446" s="49">
        <v>562</v>
      </c>
      <c r="B446" t="s">
        <v>1705</v>
      </c>
      <c r="C446" t="s">
        <v>605</v>
      </c>
      <c r="D446">
        <v>3.0674999999999999</v>
      </c>
      <c r="M446">
        <v>6.2666666666666662E-2</v>
      </c>
      <c r="N446">
        <v>2.9333333333333339E-5</v>
      </c>
      <c r="AH446">
        <v>3.1999999999999999E-5</v>
      </c>
      <c r="AK446">
        <v>1.32E-3</v>
      </c>
    </row>
    <row r="447" spans="1:205" x14ac:dyDescent="0.3">
      <c r="A447" s="49">
        <v>565</v>
      </c>
      <c r="B447" t="s">
        <v>1709</v>
      </c>
      <c r="C447" t="s">
        <v>605</v>
      </c>
      <c r="D447">
        <v>9.8655572999999993E-7</v>
      </c>
      <c r="F447">
        <v>2508.4749140324798</v>
      </c>
      <c r="G447">
        <v>4.2869881663958296</v>
      </c>
    </row>
    <row r="448" spans="1:205" x14ac:dyDescent="0.3">
      <c r="A448" s="49">
        <v>566</v>
      </c>
      <c r="B448" t="s">
        <v>1710</v>
      </c>
      <c r="C448" t="s">
        <v>796</v>
      </c>
      <c r="D448">
        <v>0.72</v>
      </c>
      <c r="O448">
        <v>1.4999999999999999E-2</v>
      </c>
    </row>
    <row r="449" spans="1:209" x14ac:dyDescent="0.3">
      <c r="A449" s="49">
        <v>567</v>
      </c>
      <c r="B449" t="s">
        <v>1711</v>
      </c>
      <c r="C449" t="s">
        <v>671</v>
      </c>
      <c r="D449">
        <v>2.330704656E-4</v>
      </c>
      <c r="Q449">
        <v>1819.1037586359889</v>
      </c>
      <c r="R449">
        <v>6.6552576535463009E-2</v>
      </c>
      <c r="S449">
        <v>1470.495024402612</v>
      </c>
      <c r="T449">
        <v>1</v>
      </c>
      <c r="U449">
        <v>0.22222222222222229</v>
      </c>
      <c r="GY449">
        <v>0.74031818469924571</v>
      </c>
      <c r="GZ449">
        <v>95.075109336375732</v>
      </c>
      <c r="HA449">
        <v>0.32769221017937511</v>
      </c>
    </row>
    <row r="450" spans="1:209" x14ac:dyDescent="0.3">
      <c r="A450" s="49">
        <v>568</v>
      </c>
      <c r="B450" t="s">
        <v>1713</v>
      </c>
      <c r="C450" t="s">
        <v>798</v>
      </c>
      <c r="D450">
        <v>0.41470000000000001</v>
      </c>
      <c r="O450">
        <v>5.1724137931034482E-2</v>
      </c>
      <c r="P450">
        <v>0.75862068965517238</v>
      </c>
    </row>
    <row r="451" spans="1:209" x14ac:dyDescent="0.3">
      <c r="A451" s="49">
        <v>570</v>
      </c>
      <c r="B451" t="s">
        <v>1717</v>
      </c>
      <c r="C451" t="s">
        <v>659</v>
      </c>
      <c r="D451">
        <v>0.48599999999999999</v>
      </c>
      <c r="I451">
        <v>0.25555555555555548</v>
      </c>
      <c r="K451">
        <v>2.4444444444444437E-4</v>
      </c>
      <c r="L451">
        <v>3.888888888888889E-2</v>
      </c>
    </row>
    <row r="452" spans="1:209" x14ac:dyDescent="0.3">
      <c r="A452" s="49">
        <v>571</v>
      </c>
      <c r="B452" t="s">
        <v>1718</v>
      </c>
      <c r="C452" t="s">
        <v>659</v>
      </c>
      <c r="D452">
        <v>4.8684399999999989E-2</v>
      </c>
      <c r="AJ452">
        <v>1.7738741773545539E-2</v>
      </c>
      <c r="AK452">
        <v>1.0335548964349979E-4</v>
      </c>
    </row>
    <row r="453" spans="1:209" x14ac:dyDescent="0.3">
      <c r="A453" s="49">
        <v>573</v>
      </c>
      <c r="B453" t="s">
        <v>1720</v>
      </c>
      <c r="C453" t="s">
        <v>671</v>
      </c>
      <c r="D453">
        <v>7.9140873709500012E-4</v>
      </c>
      <c r="Q453">
        <v>166.26397960181811</v>
      </c>
      <c r="R453">
        <v>6.5061138494000706E-2</v>
      </c>
      <c r="S453">
        <v>461.64613497593581</v>
      </c>
      <c r="T453">
        <v>0.74410980967260876</v>
      </c>
      <c r="U453">
        <v>0.13324853380740651</v>
      </c>
      <c r="V453">
        <v>0.15793226174074501</v>
      </c>
      <c r="W453">
        <v>3.2026235859028057E-2</v>
      </c>
    </row>
    <row r="454" spans="1:209" x14ac:dyDescent="0.3">
      <c r="A454" s="49">
        <v>576</v>
      </c>
      <c r="B454" t="s">
        <v>1723</v>
      </c>
      <c r="C454" t="s">
        <v>614</v>
      </c>
      <c r="D454">
        <v>3.263928E-2</v>
      </c>
      <c r="M454">
        <v>1.2903225806451609E-2</v>
      </c>
      <c r="N454">
        <v>1.7175656053302261E-5</v>
      </c>
      <c r="AH454">
        <v>2.0000000000000002E-5</v>
      </c>
      <c r="AJ454">
        <v>0.22580645161290319</v>
      </c>
      <c r="AK454">
        <v>2.0548387096774199E-3</v>
      </c>
      <c r="AP454">
        <v>3.2258064516129038E-2</v>
      </c>
    </row>
    <row r="455" spans="1:209" x14ac:dyDescent="0.3">
      <c r="A455" s="49">
        <v>577</v>
      </c>
      <c r="B455" t="s">
        <v>1724</v>
      </c>
      <c r="C455" t="s">
        <v>614</v>
      </c>
      <c r="D455">
        <v>0.35581000000000013</v>
      </c>
      <c r="I455">
        <v>6.7226890756302504E-2</v>
      </c>
      <c r="K455">
        <v>2.5126050420168063E-4</v>
      </c>
      <c r="L455">
        <v>5.0420168067226871E-2</v>
      </c>
    </row>
    <row r="456" spans="1:209" x14ac:dyDescent="0.3">
      <c r="A456" s="49">
        <v>578</v>
      </c>
      <c r="B456" t="s">
        <v>1725</v>
      </c>
      <c r="C456" t="s">
        <v>614</v>
      </c>
      <c r="D456">
        <v>4.9178000000000013E-2</v>
      </c>
      <c r="I456">
        <v>0.16889666110862581</v>
      </c>
      <c r="J456">
        <v>9.5774533327910821E-6</v>
      </c>
      <c r="K456">
        <v>4.3147717494721502E-4</v>
      </c>
      <c r="L456">
        <v>8.2394566676155995E-2</v>
      </c>
    </row>
    <row r="457" spans="1:209" x14ac:dyDescent="0.3">
      <c r="A457" s="49">
        <v>579</v>
      </c>
      <c r="B457" t="s">
        <v>1726</v>
      </c>
      <c r="C457" t="s">
        <v>614</v>
      </c>
      <c r="D457">
        <v>4.3034999999999997E-2</v>
      </c>
      <c r="I457">
        <v>0.11376786336702679</v>
      </c>
      <c r="J457">
        <v>2.3692343441384922E-6</v>
      </c>
      <c r="K457">
        <v>5.5581271058440798E-4</v>
      </c>
      <c r="L457">
        <v>0.226513303125363</v>
      </c>
    </row>
    <row r="458" spans="1:209" x14ac:dyDescent="0.3">
      <c r="A458" s="49">
        <v>580</v>
      </c>
      <c r="B458" t="s">
        <v>1727</v>
      </c>
      <c r="C458" t="s">
        <v>614</v>
      </c>
      <c r="D458">
        <v>0.18302399999999999</v>
      </c>
      <c r="I458">
        <v>0.14583333333333329</v>
      </c>
      <c r="J458">
        <v>2.083333333333333E-6</v>
      </c>
      <c r="K458">
        <v>3.9583333333333332E-4</v>
      </c>
      <c r="L458">
        <v>0.14583333333333329</v>
      </c>
    </row>
    <row r="459" spans="1:209" x14ac:dyDescent="0.3">
      <c r="A459" s="49">
        <v>581</v>
      </c>
      <c r="B459" t="s">
        <v>1728</v>
      </c>
      <c r="C459" t="s">
        <v>614</v>
      </c>
      <c r="D459">
        <v>8.3839999999999997E-5</v>
      </c>
      <c r="F459">
        <v>3281.25</v>
      </c>
      <c r="G459">
        <v>12.640625</v>
      </c>
    </row>
    <row r="460" spans="1:209" x14ac:dyDescent="0.3">
      <c r="A460" s="49">
        <v>582</v>
      </c>
      <c r="B460" t="s">
        <v>1729</v>
      </c>
      <c r="C460" t="s">
        <v>614</v>
      </c>
      <c r="D460">
        <v>0.175268691</v>
      </c>
      <c r="I460">
        <v>0.19607843137254899</v>
      </c>
      <c r="J460">
        <v>2.7450980392156859E-6</v>
      </c>
      <c r="K460">
        <v>4.3529411764705879E-4</v>
      </c>
    </row>
    <row r="461" spans="1:209" x14ac:dyDescent="0.3">
      <c r="A461" s="49">
        <v>583</v>
      </c>
      <c r="B461" t="s">
        <v>1730</v>
      </c>
      <c r="C461" t="s">
        <v>605</v>
      </c>
      <c r="D461">
        <v>0.1</v>
      </c>
      <c r="AG461">
        <v>2.0000000000000002E-5</v>
      </c>
    </row>
    <row r="462" spans="1:209" x14ac:dyDescent="0.3">
      <c r="A462" s="49">
        <v>584</v>
      </c>
      <c r="B462" t="s">
        <v>1731</v>
      </c>
      <c r="C462" t="s">
        <v>605</v>
      </c>
      <c r="D462">
        <v>4.6542999999999992E-3</v>
      </c>
      <c r="M462">
        <v>8.338525664439338E-3</v>
      </c>
      <c r="N462">
        <v>1.5427616552804322E-5</v>
      </c>
    </row>
    <row r="463" spans="1:209" x14ac:dyDescent="0.3">
      <c r="A463" s="49">
        <v>585</v>
      </c>
      <c r="B463" t="s">
        <v>1732</v>
      </c>
      <c r="C463" t="s">
        <v>650</v>
      </c>
      <c r="D463">
        <v>2.2800000000000001E-2</v>
      </c>
      <c r="CN463">
        <v>0.10526315789473679</v>
      </c>
    </row>
    <row r="464" spans="1:209" x14ac:dyDescent="0.3">
      <c r="A464" s="49">
        <v>586</v>
      </c>
      <c r="B464" t="s">
        <v>1734</v>
      </c>
      <c r="C464" t="s">
        <v>605</v>
      </c>
      <c r="D464">
        <v>2.1899999999999999E-2</v>
      </c>
      <c r="AH464">
        <v>1.4999999999999999E-4</v>
      </c>
    </row>
    <row r="465" spans="1:212" x14ac:dyDescent="0.3">
      <c r="A465" s="49">
        <v>587</v>
      </c>
      <c r="B465" t="s">
        <v>1736</v>
      </c>
      <c r="C465" t="s">
        <v>796</v>
      </c>
      <c r="D465">
        <v>3.10269E-2</v>
      </c>
      <c r="O465">
        <v>8.2699206172708192E-2</v>
      </c>
      <c r="HB465">
        <v>1.446135450206111</v>
      </c>
    </row>
    <row r="466" spans="1:212" x14ac:dyDescent="0.3">
      <c r="A466" s="49">
        <v>588</v>
      </c>
      <c r="B466" t="s">
        <v>1738</v>
      </c>
      <c r="C466" t="s">
        <v>605</v>
      </c>
      <c r="D466">
        <v>6.6000000000000005E-5</v>
      </c>
      <c r="F466">
        <v>6060.606060606061</v>
      </c>
    </row>
    <row r="467" spans="1:212" x14ac:dyDescent="0.3">
      <c r="A467" s="49">
        <v>589</v>
      </c>
      <c r="B467" t="s">
        <v>1739</v>
      </c>
      <c r="C467" t="s">
        <v>605</v>
      </c>
      <c r="D467">
        <v>6.4192</v>
      </c>
      <c r="M467">
        <v>4.252866400797607E-3</v>
      </c>
      <c r="AH467">
        <v>1.769690927218345E-6</v>
      </c>
      <c r="AK467">
        <v>2.270532153539382E-5</v>
      </c>
    </row>
    <row r="468" spans="1:212" x14ac:dyDescent="0.3">
      <c r="A468" s="49">
        <v>590</v>
      </c>
      <c r="B468" t="s">
        <v>1740</v>
      </c>
      <c r="C468" t="s">
        <v>671</v>
      </c>
      <c r="D468">
        <v>1.8316800000000001E-5</v>
      </c>
      <c r="Q468">
        <v>677.08333333333326</v>
      </c>
      <c r="R468">
        <v>0.16666666666666671</v>
      </c>
      <c r="S468">
        <v>781.25</v>
      </c>
      <c r="T468">
        <v>0.66666666666666663</v>
      </c>
      <c r="U468">
        <v>7.8125E-2</v>
      </c>
      <c r="V468">
        <v>8.8585113120195666E-2</v>
      </c>
      <c r="W468">
        <v>4.4292556560097819E-2</v>
      </c>
    </row>
    <row r="469" spans="1:212" x14ac:dyDescent="0.3">
      <c r="A469" s="49">
        <v>591</v>
      </c>
      <c r="B469" t="s">
        <v>1741</v>
      </c>
      <c r="C469" t="s">
        <v>605</v>
      </c>
      <c r="D469">
        <v>0.50000000000000011</v>
      </c>
      <c r="AH469">
        <v>1.7910447761194031E-5</v>
      </c>
      <c r="AK469">
        <v>7.4626865671641781E-4</v>
      </c>
    </row>
    <row r="470" spans="1:212" x14ac:dyDescent="0.3">
      <c r="A470" s="49">
        <v>592</v>
      </c>
      <c r="B470" t="s">
        <v>1742</v>
      </c>
      <c r="C470" t="s">
        <v>614</v>
      </c>
      <c r="D470">
        <v>5.6839999999999998E-3</v>
      </c>
      <c r="AF470">
        <v>0.66326530612244894</v>
      </c>
      <c r="AG470">
        <v>1.320064764560532E-3</v>
      </c>
      <c r="GJ470">
        <v>4.0816326530612252E-5</v>
      </c>
    </row>
    <row r="471" spans="1:212" x14ac:dyDescent="0.3">
      <c r="A471" s="49">
        <v>593</v>
      </c>
      <c r="B471" t="s">
        <v>1743</v>
      </c>
      <c r="C471" t="s">
        <v>605</v>
      </c>
      <c r="D471">
        <v>0.78390000000000004</v>
      </c>
      <c r="AH471">
        <v>1.282051282051282E-5</v>
      </c>
      <c r="AK471">
        <v>2.5641025641025641E-4</v>
      </c>
    </row>
    <row r="472" spans="1:212" x14ac:dyDescent="0.3">
      <c r="A472" s="49">
        <v>594</v>
      </c>
      <c r="B472" t="s">
        <v>1744</v>
      </c>
      <c r="C472" t="s">
        <v>605</v>
      </c>
      <c r="D472">
        <v>0.35103350000000011</v>
      </c>
      <c r="AF472">
        <v>0.63265215428157118</v>
      </c>
      <c r="AG472">
        <v>1.3979277645915669E-3</v>
      </c>
    </row>
    <row r="473" spans="1:212" x14ac:dyDescent="0.3">
      <c r="A473" s="49">
        <v>595</v>
      </c>
      <c r="B473" t="s">
        <v>1745</v>
      </c>
      <c r="C473" t="s">
        <v>659</v>
      </c>
      <c r="D473">
        <v>5.3713892999999999E-2</v>
      </c>
      <c r="AH473">
        <v>2.4736842105263161E-5</v>
      </c>
      <c r="AJ473">
        <v>0.168421052631579</v>
      </c>
      <c r="AK473">
        <v>4.7157894736842107E-4</v>
      </c>
    </row>
    <row r="474" spans="1:212" x14ac:dyDescent="0.3">
      <c r="A474" s="49">
        <v>597</v>
      </c>
      <c r="B474" t="s">
        <v>1748</v>
      </c>
      <c r="C474" t="s">
        <v>617</v>
      </c>
      <c r="D474">
        <v>1.5903E-4</v>
      </c>
      <c r="F474">
        <v>473.68421052631578</v>
      </c>
      <c r="G474">
        <v>4.3157894736842097</v>
      </c>
    </row>
    <row r="475" spans="1:212" x14ac:dyDescent="0.3">
      <c r="A475" s="49">
        <v>598</v>
      </c>
      <c r="B475" t="s">
        <v>1749</v>
      </c>
      <c r="C475" t="s">
        <v>653</v>
      </c>
      <c r="D475">
        <v>1.1880000000000001E-7</v>
      </c>
      <c r="F475">
        <v>2962.962962962963</v>
      </c>
    </row>
    <row r="476" spans="1:212" x14ac:dyDescent="0.3">
      <c r="A476" s="49">
        <v>599</v>
      </c>
      <c r="B476" t="s">
        <v>1750</v>
      </c>
      <c r="C476" t="s">
        <v>614</v>
      </c>
      <c r="D476">
        <v>1.5355205999999999</v>
      </c>
      <c r="I476">
        <v>2.702887867476346E-2</v>
      </c>
      <c r="K476">
        <v>1.681019236081886E-3</v>
      </c>
      <c r="L476">
        <v>0.31150405927475022</v>
      </c>
    </row>
    <row r="477" spans="1:212" x14ac:dyDescent="0.3">
      <c r="A477" s="49">
        <v>600</v>
      </c>
      <c r="B477" t="s">
        <v>1751</v>
      </c>
      <c r="C477" t="s">
        <v>605</v>
      </c>
      <c r="D477">
        <v>65.822999999999993</v>
      </c>
      <c r="N477">
        <v>2.9927077161478511E-5</v>
      </c>
      <c r="AH477">
        <v>9.2083314343010794E-6</v>
      </c>
    </row>
    <row r="478" spans="1:212" x14ac:dyDescent="0.3">
      <c r="A478" s="49">
        <v>601</v>
      </c>
      <c r="B478" t="s">
        <v>1753</v>
      </c>
      <c r="C478" t="s">
        <v>796</v>
      </c>
      <c r="D478">
        <v>0.11749999999999999</v>
      </c>
      <c r="O478">
        <v>5.106382978723404E-2</v>
      </c>
    </row>
    <row r="479" spans="1:212" x14ac:dyDescent="0.3">
      <c r="A479" s="49">
        <v>602</v>
      </c>
      <c r="B479" t="s">
        <v>1756</v>
      </c>
      <c r="C479" t="s">
        <v>1755</v>
      </c>
      <c r="D479">
        <v>0.1124</v>
      </c>
      <c r="HC479">
        <v>2.5000000000000001E-4</v>
      </c>
    </row>
    <row r="480" spans="1:212" x14ac:dyDescent="0.3">
      <c r="A480" s="49">
        <v>603</v>
      </c>
      <c r="B480" t="s">
        <v>1758</v>
      </c>
      <c r="C480" t="s">
        <v>677</v>
      </c>
      <c r="D480">
        <v>2.6767999999999999E-5</v>
      </c>
      <c r="F480">
        <v>3035.7142857142858</v>
      </c>
      <c r="G480">
        <v>1.071428571428571</v>
      </c>
      <c r="HD480">
        <v>535.71428571428567</v>
      </c>
    </row>
    <row r="481" spans="1:220" x14ac:dyDescent="0.3">
      <c r="A481" s="49">
        <v>604</v>
      </c>
      <c r="B481" t="s">
        <v>1761</v>
      </c>
      <c r="C481" t="s">
        <v>802</v>
      </c>
      <c r="D481">
        <v>221.95519999999999</v>
      </c>
      <c r="HE481">
        <v>3.4817476679978657E-2</v>
      </c>
      <c r="HF481">
        <v>4.18697106443102E-2</v>
      </c>
      <c r="HG481">
        <v>5.7204336731015992E-3</v>
      </c>
    </row>
    <row r="482" spans="1:220" x14ac:dyDescent="0.3">
      <c r="A482" s="49">
        <v>605</v>
      </c>
      <c r="B482" t="s">
        <v>1763</v>
      </c>
      <c r="C482" t="s">
        <v>802</v>
      </c>
      <c r="D482">
        <v>52.186799999999998</v>
      </c>
      <c r="HE482">
        <v>3.6823104693140797E-2</v>
      </c>
      <c r="HF482">
        <v>4.296028880866426E-2</v>
      </c>
      <c r="HG482">
        <v>7.9422382671480145E-3</v>
      </c>
    </row>
    <row r="483" spans="1:220" x14ac:dyDescent="0.3">
      <c r="A483" s="49">
        <v>606</v>
      </c>
      <c r="B483" t="s">
        <v>1764</v>
      </c>
      <c r="C483" t="s">
        <v>802</v>
      </c>
      <c r="D483">
        <v>123.44885840000001</v>
      </c>
      <c r="HE483">
        <v>3.9208527828719072E-2</v>
      </c>
      <c r="HF483">
        <v>4.4429799279537122E-2</v>
      </c>
      <c r="HG483">
        <v>6.8933031137694183E-3</v>
      </c>
    </row>
    <row r="484" spans="1:220" x14ac:dyDescent="0.3">
      <c r="A484" s="49">
        <v>607</v>
      </c>
      <c r="B484" t="s">
        <v>1765</v>
      </c>
      <c r="C484" t="s">
        <v>802</v>
      </c>
      <c r="D484">
        <v>131.26400000000001</v>
      </c>
      <c r="HE484">
        <v>3.7542662116040973E-2</v>
      </c>
      <c r="HF484">
        <v>4.7440273037542648E-2</v>
      </c>
      <c r="HG484">
        <v>7.849829351535836E-3</v>
      </c>
    </row>
    <row r="485" spans="1:220" x14ac:dyDescent="0.3">
      <c r="A485" s="49">
        <v>608</v>
      </c>
      <c r="B485" t="s">
        <v>1766</v>
      </c>
      <c r="C485" t="s">
        <v>802</v>
      </c>
      <c r="D485">
        <v>11</v>
      </c>
      <c r="HE485">
        <v>3.9545454545454543E-2</v>
      </c>
      <c r="HF485">
        <v>4.0272727272727273E-2</v>
      </c>
      <c r="HG485">
        <v>4.8181818181818178E-3</v>
      </c>
    </row>
    <row r="486" spans="1:220" x14ac:dyDescent="0.3">
      <c r="A486" s="49">
        <v>609</v>
      </c>
      <c r="B486" t="s">
        <v>1767</v>
      </c>
      <c r="C486" t="s">
        <v>796</v>
      </c>
      <c r="D486">
        <v>0.26973000000000003</v>
      </c>
      <c r="O486">
        <v>8.6419753086419748E-2</v>
      </c>
    </row>
    <row r="487" spans="1:220" x14ac:dyDescent="0.3">
      <c r="A487" s="49">
        <v>610</v>
      </c>
      <c r="B487" t="s">
        <v>1769</v>
      </c>
      <c r="C487" t="s">
        <v>641</v>
      </c>
      <c r="D487">
        <v>1.98864</v>
      </c>
      <c r="HH487">
        <v>0.63888888888888884</v>
      </c>
      <c r="HI487">
        <v>22.222222222222221</v>
      </c>
      <c r="HJ487">
        <v>0.25</v>
      </c>
    </row>
    <row r="488" spans="1:220" x14ac:dyDescent="0.3">
      <c r="A488" s="49">
        <v>611</v>
      </c>
      <c r="B488" t="s">
        <v>1771</v>
      </c>
      <c r="C488" t="s">
        <v>680</v>
      </c>
      <c r="D488">
        <v>4.8159000000000007E-2</v>
      </c>
      <c r="HK488">
        <v>0.38443489275109533</v>
      </c>
    </row>
    <row r="489" spans="1:220" x14ac:dyDescent="0.3">
      <c r="A489" s="49">
        <v>612</v>
      </c>
      <c r="B489" t="s">
        <v>1773</v>
      </c>
      <c r="C489" t="s">
        <v>683</v>
      </c>
      <c r="D489">
        <v>1.155E-2</v>
      </c>
      <c r="HK489">
        <v>0.4333333333333334</v>
      </c>
    </row>
    <row r="490" spans="1:220" x14ac:dyDescent="0.3">
      <c r="A490" s="49">
        <v>614</v>
      </c>
      <c r="B490" t="s">
        <v>1775</v>
      </c>
      <c r="C490" t="s">
        <v>605</v>
      </c>
      <c r="D490">
        <v>0.72100000000000009</v>
      </c>
      <c r="AG490">
        <v>2.8571428571428571E-5</v>
      </c>
    </row>
    <row r="491" spans="1:220" x14ac:dyDescent="0.3">
      <c r="A491" s="49">
        <v>615</v>
      </c>
      <c r="B491" t="s">
        <v>1776</v>
      </c>
      <c r="C491" t="s">
        <v>659</v>
      </c>
      <c r="D491">
        <v>0.4168309999999999</v>
      </c>
      <c r="I491">
        <v>8.6819358445029318E-2</v>
      </c>
      <c r="K491">
        <v>1.838814723473063E-3</v>
      </c>
      <c r="L491">
        <v>0.33193548464485623</v>
      </c>
    </row>
    <row r="492" spans="1:220" x14ac:dyDescent="0.3">
      <c r="A492" s="49">
        <v>616</v>
      </c>
      <c r="B492" t="s">
        <v>1777</v>
      </c>
      <c r="C492" t="s">
        <v>659</v>
      </c>
      <c r="D492">
        <v>1.5428558699999999E-2</v>
      </c>
      <c r="I492">
        <v>3.7564111545947583E-2</v>
      </c>
      <c r="K492">
        <v>1.321698280864045E-3</v>
      </c>
      <c r="L492">
        <v>0.36190165319849371</v>
      </c>
    </row>
    <row r="493" spans="1:220" x14ac:dyDescent="0.3">
      <c r="A493" s="49">
        <v>617</v>
      </c>
      <c r="B493" t="s">
        <v>1778</v>
      </c>
      <c r="C493" t="s">
        <v>614</v>
      </c>
      <c r="D493">
        <v>1.3356E-2</v>
      </c>
      <c r="HK493">
        <v>1.071428571428571</v>
      </c>
    </row>
    <row r="494" spans="1:220" x14ac:dyDescent="0.3">
      <c r="A494" s="49">
        <v>618</v>
      </c>
      <c r="B494" t="s">
        <v>1781</v>
      </c>
      <c r="C494" t="s">
        <v>1781</v>
      </c>
      <c r="D494">
        <v>0.85114000000000001</v>
      </c>
      <c r="HL494">
        <v>1.2218906407876491E-10</v>
      </c>
    </row>
    <row r="495" spans="1:220" x14ac:dyDescent="0.3">
      <c r="A495" s="49">
        <v>620</v>
      </c>
      <c r="B495" t="s">
        <v>1784</v>
      </c>
      <c r="C495" t="s">
        <v>653</v>
      </c>
      <c r="D495">
        <v>0.67269999999999996</v>
      </c>
      <c r="AK495">
        <v>3.9527278132897283E-4</v>
      </c>
    </row>
    <row r="496" spans="1:220" x14ac:dyDescent="0.3">
      <c r="A496" s="49">
        <v>621</v>
      </c>
      <c r="B496" t="s">
        <v>1785</v>
      </c>
      <c r="C496" t="s">
        <v>704</v>
      </c>
      <c r="D496">
        <v>0.4509999999999999</v>
      </c>
      <c r="AH496">
        <v>6.7849223946784943E-6</v>
      </c>
      <c r="AK496">
        <v>9.8004434589800472E-5</v>
      </c>
    </row>
    <row r="497" spans="1:143" x14ac:dyDescent="0.3">
      <c r="A497" s="49">
        <v>622</v>
      </c>
      <c r="B497" t="s">
        <v>1786</v>
      </c>
      <c r="C497" t="s">
        <v>614</v>
      </c>
      <c r="D497">
        <v>0.24762999999999999</v>
      </c>
      <c r="M497">
        <v>8.2312320801195327E-2</v>
      </c>
      <c r="N497">
        <v>1.073218517503752E-4</v>
      </c>
      <c r="AJ497">
        <v>0.44098049509348619</v>
      </c>
      <c r="AK497">
        <v>2.5905181116989062E-3</v>
      </c>
    </row>
    <row r="498" spans="1:143" x14ac:dyDescent="0.3">
      <c r="A498" s="49">
        <v>623</v>
      </c>
      <c r="B498" t="s">
        <v>1787</v>
      </c>
      <c r="C498" t="s">
        <v>659</v>
      </c>
      <c r="D498">
        <v>0.78344999999999998</v>
      </c>
      <c r="AJ498">
        <v>1.1984300210606931</v>
      </c>
      <c r="AK498">
        <v>1.3150832854681221E-3</v>
      </c>
      <c r="AP498">
        <v>0.56959601761439771</v>
      </c>
    </row>
    <row r="499" spans="1:143" x14ac:dyDescent="0.3">
      <c r="A499" s="49">
        <v>624</v>
      </c>
      <c r="B499" t="s">
        <v>1788</v>
      </c>
      <c r="C499" t="s">
        <v>605</v>
      </c>
      <c r="D499">
        <v>2.4462000000000002</v>
      </c>
      <c r="M499">
        <v>6.2586869430136544E-3</v>
      </c>
      <c r="N499">
        <v>2.5709493851222429E-5</v>
      </c>
      <c r="AH499">
        <v>2.2451148720464399E-5</v>
      </c>
      <c r="AK499">
        <v>3.933570435777942E-4</v>
      </c>
    </row>
    <row r="500" spans="1:143" x14ac:dyDescent="0.3">
      <c r="A500" s="49">
        <v>625</v>
      </c>
      <c r="B500" t="s">
        <v>1789</v>
      </c>
      <c r="C500" t="s">
        <v>605</v>
      </c>
      <c r="D500">
        <v>4.2472000000000003</v>
      </c>
      <c r="M500">
        <v>1.883593897155773E-2</v>
      </c>
      <c r="N500">
        <v>3.7064246022843187E-5</v>
      </c>
      <c r="AH500">
        <v>1.847805613109814E-5</v>
      </c>
      <c r="AK500">
        <v>3.0559427387455272E-4</v>
      </c>
    </row>
    <row r="501" spans="1:143" x14ac:dyDescent="0.3">
      <c r="A501" s="49">
        <v>626</v>
      </c>
      <c r="B501" t="s">
        <v>1790</v>
      </c>
      <c r="C501" t="s">
        <v>605</v>
      </c>
      <c r="D501">
        <v>1.5146999999999999</v>
      </c>
      <c r="M501">
        <v>1.274839902290883E-2</v>
      </c>
      <c r="N501">
        <v>3.3627456754649458E-5</v>
      </c>
      <c r="AH501">
        <v>1.5197728923219121E-5</v>
      </c>
      <c r="AK501">
        <v>2.8383838383838389E-4</v>
      </c>
    </row>
    <row r="502" spans="1:143" x14ac:dyDescent="0.3">
      <c r="A502" s="49">
        <v>627</v>
      </c>
      <c r="B502" t="s">
        <v>1791</v>
      </c>
      <c r="C502" t="s">
        <v>605</v>
      </c>
      <c r="D502">
        <v>4.9987000000000004</v>
      </c>
      <c r="M502">
        <v>1.8346770160241669E-2</v>
      </c>
      <c r="N502">
        <v>3.7029984776899289E-5</v>
      </c>
      <c r="AH502">
        <v>1.514993898413587E-5</v>
      </c>
      <c r="AK502">
        <v>4.1556604717226482E-4</v>
      </c>
    </row>
    <row r="503" spans="1:143" x14ac:dyDescent="0.3">
      <c r="A503" s="49">
        <v>628</v>
      </c>
      <c r="B503" t="s">
        <v>1792</v>
      </c>
      <c r="C503" t="s">
        <v>605</v>
      </c>
      <c r="D503">
        <v>3.2199</v>
      </c>
      <c r="M503">
        <v>1.6854560700642882E-2</v>
      </c>
      <c r="N503">
        <v>3.6333169761660742E-5</v>
      </c>
      <c r="AH503">
        <v>1.0860585732476161E-5</v>
      </c>
      <c r="AK503">
        <v>3.846579086307028E-4</v>
      </c>
    </row>
    <row r="504" spans="1:143" x14ac:dyDescent="0.3">
      <c r="A504" s="49">
        <v>629</v>
      </c>
      <c r="B504" t="s">
        <v>1793</v>
      </c>
      <c r="C504" t="s">
        <v>650</v>
      </c>
      <c r="D504">
        <v>0.44364999999999999</v>
      </c>
      <c r="AK504">
        <v>1.897894736842106E-3</v>
      </c>
    </row>
    <row r="505" spans="1:143" x14ac:dyDescent="0.3">
      <c r="A505" s="49">
        <v>633</v>
      </c>
      <c r="B505" t="s">
        <v>1798</v>
      </c>
      <c r="C505" t="s">
        <v>796</v>
      </c>
      <c r="D505">
        <v>0.06</v>
      </c>
      <c r="O505">
        <v>0.1125</v>
      </c>
    </row>
    <row r="506" spans="1:143" x14ac:dyDescent="0.3">
      <c r="A506" s="49">
        <v>634</v>
      </c>
      <c r="B506" t="s">
        <v>1799</v>
      </c>
      <c r="C506" t="s">
        <v>617</v>
      </c>
      <c r="D506">
        <v>1.2999999999999999E-2</v>
      </c>
      <c r="AH506">
        <v>1.111111111111111E-4</v>
      </c>
    </row>
    <row r="507" spans="1:143" x14ac:dyDescent="0.3">
      <c r="A507" s="49">
        <v>635</v>
      </c>
      <c r="B507" t="s">
        <v>1800</v>
      </c>
      <c r="C507" t="s">
        <v>617</v>
      </c>
      <c r="D507">
        <v>1.083E-5</v>
      </c>
      <c r="F507">
        <v>2326.8698060941829</v>
      </c>
      <c r="G507">
        <v>9.2243767313019411</v>
      </c>
      <c r="H507">
        <v>2354.5706371191141</v>
      </c>
      <c r="EM507">
        <v>886.42659279778388</v>
      </c>
    </row>
    <row r="508" spans="1:143" x14ac:dyDescent="0.3">
      <c r="A508" s="49">
        <v>637</v>
      </c>
      <c r="B508" t="s">
        <v>1802</v>
      </c>
      <c r="C508" t="s">
        <v>605</v>
      </c>
      <c r="D508">
        <v>80.888499999999993</v>
      </c>
      <c r="M508">
        <v>2.69634744123083E-2</v>
      </c>
      <c r="N508">
        <v>2.7138097504589651E-5</v>
      </c>
    </row>
    <row r="509" spans="1:143" x14ac:dyDescent="0.3">
      <c r="A509" s="49">
        <v>638</v>
      </c>
      <c r="B509" t="s">
        <v>1804</v>
      </c>
      <c r="C509" t="s">
        <v>796</v>
      </c>
      <c r="D509">
        <v>0.17926</v>
      </c>
      <c r="O509">
        <v>6.7834430436237866E-2</v>
      </c>
      <c r="AI509">
        <v>26.45319647439473</v>
      </c>
    </row>
    <row r="510" spans="1:143" x14ac:dyDescent="0.3">
      <c r="A510" s="49">
        <v>639</v>
      </c>
      <c r="B510" t="s">
        <v>1805</v>
      </c>
      <c r="C510" t="s">
        <v>798</v>
      </c>
      <c r="D510">
        <v>9.3398999999999999E-3</v>
      </c>
      <c r="O510">
        <v>5.030674846625767E-2</v>
      </c>
      <c r="P510">
        <v>0.73006134969325143</v>
      </c>
      <c r="AM510">
        <v>5.2147239263803683E-5</v>
      </c>
      <c r="AN510">
        <v>9.141104294478527E-5</v>
      </c>
    </row>
    <row r="511" spans="1:143" x14ac:dyDescent="0.3">
      <c r="A511" s="49">
        <v>641</v>
      </c>
      <c r="B511" t="s">
        <v>1808</v>
      </c>
      <c r="C511" t="s">
        <v>617</v>
      </c>
      <c r="D511">
        <v>1.2907</v>
      </c>
      <c r="I511">
        <v>0.1358332687688851</v>
      </c>
      <c r="K511">
        <v>1.5286542186410471E-3</v>
      </c>
      <c r="L511">
        <v>0.36987681103277281</v>
      </c>
    </row>
    <row r="512" spans="1:143" x14ac:dyDescent="0.3">
      <c r="A512" s="49">
        <v>644</v>
      </c>
      <c r="B512" t="s">
        <v>1811</v>
      </c>
      <c r="C512" t="s">
        <v>617</v>
      </c>
      <c r="D512">
        <v>0.137235</v>
      </c>
      <c r="M512">
        <v>1.9047619047619049E-2</v>
      </c>
      <c r="AH512">
        <v>3.0952380952380953E-5</v>
      </c>
      <c r="AK512">
        <v>9.5238095238095227E-4</v>
      </c>
    </row>
    <row r="513" spans="1:221" x14ac:dyDescent="0.3">
      <c r="A513" s="49">
        <v>646</v>
      </c>
      <c r="B513" t="s">
        <v>1813</v>
      </c>
      <c r="C513" t="s">
        <v>620</v>
      </c>
      <c r="D513">
        <v>0.16272439999999999</v>
      </c>
      <c r="AH513">
        <v>2.0798793657848849E-5</v>
      </c>
      <c r="AK513">
        <v>4.9590282987819828E-4</v>
      </c>
    </row>
    <row r="514" spans="1:221" x14ac:dyDescent="0.3">
      <c r="A514" s="49">
        <v>648</v>
      </c>
      <c r="B514" t="s">
        <v>1815</v>
      </c>
      <c r="C514" t="s">
        <v>617</v>
      </c>
      <c r="D514">
        <v>3.8376E-5</v>
      </c>
      <c r="F514">
        <v>243.90243902439019</v>
      </c>
      <c r="G514">
        <v>7.548780487804879</v>
      </c>
    </row>
    <row r="515" spans="1:221" x14ac:dyDescent="0.3">
      <c r="A515" s="49">
        <v>649</v>
      </c>
      <c r="B515" t="s">
        <v>1816</v>
      </c>
      <c r="C515" t="s">
        <v>605</v>
      </c>
      <c r="D515">
        <v>2.5697212000000001E-4</v>
      </c>
      <c r="F515">
        <v>2109.8514500327892</v>
      </c>
      <c r="G515">
        <v>1.8297533600143081</v>
      </c>
    </row>
    <row r="516" spans="1:221" x14ac:dyDescent="0.3">
      <c r="A516" s="49">
        <v>650</v>
      </c>
      <c r="B516" t="s">
        <v>1817</v>
      </c>
      <c r="C516" t="s">
        <v>617</v>
      </c>
      <c r="D516">
        <v>3.1986999999999997E-5</v>
      </c>
      <c r="F516">
        <v>343.2644511832932</v>
      </c>
      <c r="G516">
        <v>12.19961234251415</v>
      </c>
    </row>
    <row r="517" spans="1:221" x14ac:dyDescent="0.3">
      <c r="A517" s="49">
        <v>651</v>
      </c>
      <c r="B517" t="s">
        <v>1818</v>
      </c>
      <c r="C517" t="s">
        <v>614</v>
      </c>
      <c r="D517">
        <v>2.9866741340000001E-4</v>
      </c>
      <c r="BQ517">
        <v>18.657098665588801</v>
      </c>
      <c r="BR517">
        <v>132.17394274992569</v>
      </c>
      <c r="BS517">
        <v>59.109092281039587</v>
      </c>
      <c r="GX517">
        <v>6.0550309101782988E-2</v>
      </c>
      <c r="HM517">
        <v>21.972489148693981</v>
      </c>
    </row>
    <row r="518" spans="1:221" x14ac:dyDescent="0.3">
      <c r="A518" s="49">
        <v>652</v>
      </c>
      <c r="B518" t="s">
        <v>1820</v>
      </c>
      <c r="C518" t="s">
        <v>614</v>
      </c>
      <c r="D518">
        <v>2.9574000000000001E-4</v>
      </c>
      <c r="BQ518">
        <v>20.964360587002101</v>
      </c>
      <c r="BR518">
        <v>136.26834381551359</v>
      </c>
      <c r="BS518">
        <v>62.893081761006293</v>
      </c>
      <c r="GX518">
        <v>5.9748427672955982E-2</v>
      </c>
      <c r="HM518">
        <v>20.964360587002101</v>
      </c>
    </row>
    <row r="519" spans="1:221" x14ac:dyDescent="0.3">
      <c r="A519" s="49">
        <v>653</v>
      </c>
      <c r="B519" t="s">
        <v>1822</v>
      </c>
      <c r="C519" t="s">
        <v>605</v>
      </c>
      <c r="D519">
        <v>2.9660000000000002</v>
      </c>
      <c r="M519">
        <v>3.0091031692515171E-2</v>
      </c>
      <c r="N519">
        <v>5.9634668453978088E-5</v>
      </c>
      <c r="AH519">
        <v>1.8160485502360081E-5</v>
      </c>
      <c r="AK519">
        <v>1.002380310182063E-3</v>
      </c>
    </row>
    <row r="520" spans="1:221" x14ac:dyDescent="0.3">
      <c r="A520" s="49">
        <v>655</v>
      </c>
      <c r="B520" t="s">
        <v>1823</v>
      </c>
      <c r="C520" t="s">
        <v>605</v>
      </c>
      <c r="D520">
        <v>4.7804000000000002</v>
      </c>
      <c r="AH520">
        <v>2.941176470588235E-6</v>
      </c>
      <c r="AK520">
        <v>2.7941176470588241E-3</v>
      </c>
    </row>
    <row r="521" spans="1:221" x14ac:dyDescent="0.3">
      <c r="A521" s="49">
        <v>656</v>
      </c>
      <c r="B521" t="s">
        <v>1824</v>
      </c>
      <c r="C521" t="s">
        <v>614</v>
      </c>
      <c r="D521">
        <v>0.135744</v>
      </c>
      <c r="I521">
        <v>0.28795379537953802</v>
      </c>
      <c r="K521">
        <v>1.9403052805280531E-3</v>
      </c>
      <c r="L521">
        <v>0.30125825082508251</v>
      </c>
    </row>
    <row r="522" spans="1:221" x14ac:dyDescent="0.3">
      <c r="A522" s="49">
        <v>658</v>
      </c>
      <c r="B522" t="s">
        <v>1826</v>
      </c>
      <c r="C522" t="s">
        <v>671</v>
      </c>
      <c r="D522">
        <v>9.0570000000000008E-3</v>
      </c>
      <c r="O522">
        <v>3.8754554488241152E-2</v>
      </c>
      <c r="P522">
        <v>0.67979463398476325</v>
      </c>
    </row>
    <row r="523" spans="1:221" x14ac:dyDescent="0.3">
      <c r="A523" s="49">
        <v>659</v>
      </c>
      <c r="B523" t="s">
        <v>1827</v>
      </c>
      <c r="C523" t="s">
        <v>617</v>
      </c>
      <c r="D523">
        <v>2.6757579000000003E-4</v>
      </c>
      <c r="F523">
        <v>720.90042226914477</v>
      </c>
      <c r="G523">
        <v>3.23381509963962</v>
      </c>
    </row>
    <row r="524" spans="1:221" x14ac:dyDescent="0.3">
      <c r="A524" s="49">
        <v>660</v>
      </c>
      <c r="B524" t="s">
        <v>1828</v>
      </c>
      <c r="C524" t="s">
        <v>605</v>
      </c>
      <c r="D524">
        <v>0.90720000000000012</v>
      </c>
      <c r="M524">
        <v>3.6249999999999998E-2</v>
      </c>
    </row>
    <row r="525" spans="1:221" x14ac:dyDescent="0.3">
      <c r="A525" s="49">
        <v>661</v>
      </c>
      <c r="B525" t="s">
        <v>1830</v>
      </c>
      <c r="C525" t="s">
        <v>605</v>
      </c>
      <c r="D525">
        <v>0.90720000000000001</v>
      </c>
      <c r="M525">
        <v>3.6249999999999998E-2</v>
      </c>
      <c r="N525">
        <v>5.7462446259428892E-5</v>
      </c>
    </row>
    <row r="526" spans="1:221" x14ac:dyDescent="0.3">
      <c r="A526" s="49">
        <v>663</v>
      </c>
      <c r="B526" t="s">
        <v>1832</v>
      </c>
      <c r="C526" t="s">
        <v>659</v>
      </c>
      <c r="D526">
        <v>1.4370048E-2</v>
      </c>
      <c r="AK526">
        <v>2.8567754262198703E-4</v>
      </c>
    </row>
    <row r="527" spans="1:221" x14ac:dyDescent="0.3">
      <c r="A527" s="49">
        <v>664</v>
      </c>
      <c r="B527" t="s">
        <v>1833</v>
      </c>
      <c r="C527" t="s">
        <v>605</v>
      </c>
      <c r="D527">
        <v>1.56332</v>
      </c>
      <c r="AH527">
        <v>6.5789473684210525E-5</v>
      </c>
      <c r="AK527">
        <v>1.210526315789474E-3</v>
      </c>
    </row>
    <row r="528" spans="1:221" x14ac:dyDescent="0.3">
      <c r="A528" s="49">
        <v>665</v>
      </c>
      <c r="B528" t="s">
        <v>1834</v>
      </c>
      <c r="C528" t="s">
        <v>671</v>
      </c>
      <c r="D528">
        <v>5.1025464000000007E-4</v>
      </c>
      <c r="AH528">
        <v>8.6000000000000003E-5</v>
      </c>
    </row>
    <row r="529" spans="1:143" x14ac:dyDescent="0.3">
      <c r="A529" s="49">
        <v>666</v>
      </c>
      <c r="B529" t="s">
        <v>1835</v>
      </c>
      <c r="C529" t="s">
        <v>605</v>
      </c>
      <c r="D529">
        <v>1.93676485968</v>
      </c>
      <c r="M529">
        <v>1.9228276749172869E-2</v>
      </c>
      <c r="N529">
        <v>1.403323059697119E-5</v>
      </c>
      <c r="AH529">
        <v>2.4186116226695461E-7</v>
      </c>
      <c r="AK529">
        <v>1.8514900712275829E-4</v>
      </c>
    </row>
    <row r="530" spans="1:143" x14ac:dyDescent="0.3">
      <c r="A530" s="49">
        <v>667</v>
      </c>
      <c r="B530" t="s">
        <v>1836</v>
      </c>
      <c r="C530" t="s">
        <v>605</v>
      </c>
      <c r="D530">
        <v>0.67968412848000004</v>
      </c>
      <c r="M530">
        <v>2.860788597709937E-2</v>
      </c>
      <c r="N530">
        <v>6.0720924461231689E-5</v>
      </c>
      <c r="AH530">
        <v>3.4992457971894287E-5</v>
      </c>
      <c r="AK530">
        <v>6.9984915943788575E-4</v>
      </c>
    </row>
    <row r="531" spans="1:143" x14ac:dyDescent="0.3">
      <c r="A531" s="49">
        <v>668</v>
      </c>
      <c r="B531" t="s">
        <v>1837</v>
      </c>
      <c r="C531" t="s">
        <v>605</v>
      </c>
      <c r="D531">
        <v>0.31280000000000002</v>
      </c>
      <c r="AH531">
        <v>8.8523017902813298E-5</v>
      </c>
    </row>
    <row r="532" spans="1:143" x14ac:dyDescent="0.3">
      <c r="A532" s="49">
        <v>669</v>
      </c>
      <c r="B532" t="s">
        <v>1838</v>
      </c>
      <c r="C532" t="s">
        <v>704</v>
      </c>
      <c r="D532">
        <v>3.7171700000000002E-5</v>
      </c>
      <c r="F532">
        <v>4962.7081892945434</v>
      </c>
    </row>
    <row r="533" spans="1:143" x14ac:dyDescent="0.3">
      <c r="A533" s="49">
        <v>670</v>
      </c>
      <c r="B533" t="s">
        <v>1839</v>
      </c>
      <c r="C533" t="s">
        <v>659</v>
      </c>
      <c r="D533">
        <v>5.7860000000000003E-3</v>
      </c>
      <c r="AJ533">
        <v>1.4714828897338399</v>
      </c>
    </row>
    <row r="534" spans="1:143" x14ac:dyDescent="0.3">
      <c r="A534" s="49">
        <v>671</v>
      </c>
      <c r="B534" t="s">
        <v>1840</v>
      </c>
      <c r="C534" t="s">
        <v>605</v>
      </c>
      <c r="D534">
        <v>2.1989999999999998</v>
      </c>
      <c r="N534">
        <v>2.1714415643474309E-5</v>
      </c>
      <c r="AH534">
        <v>3.908594815825375E-5</v>
      </c>
      <c r="AK534">
        <v>3.5021373351523427E-4</v>
      </c>
    </row>
    <row r="535" spans="1:143" x14ac:dyDescent="0.3">
      <c r="A535" s="49">
        <v>672</v>
      </c>
      <c r="B535" t="s">
        <v>1841</v>
      </c>
      <c r="C535" t="s">
        <v>704</v>
      </c>
      <c r="D535">
        <v>5.0738785999999989E-3</v>
      </c>
      <c r="AK535">
        <v>4.0860944130590761E-4</v>
      </c>
    </row>
    <row r="536" spans="1:143" x14ac:dyDescent="0.3">
      <c r="A536" s="49">
        <v>673</v>
      </c>
      <c r="B536" t="s">
        <v>1842</v>
      </c>
      <c r="C536" t="s">
        <v>650</v>
      </c>
      <c r="D536">
        <v>1.4948300000000001</v>
      </c>
      <c r="AK536">
        <v>2.6876233417846851E-4</v>
      </c>
    </row>
    <row r="537" spans="1:143" x14ac:dyDescent="0.3">
      <c r="A537" s="49">
        <v>674</v>
      </c>
      <c r="B537" t="s">
        <v>1843</v>
      </c>
      <c r="C537" t="s">
        <v>614</v>
      </c>
      <c r="D537">
        <v>2.8446399999999999E-5</v>
      </c>
      <c r="F537">
        <v>954.84841667135379</v>
      </c>
      <c r="G537">
        <v>43.98331599077563</v>
      </c>
      <c r="H537">
        <v>6085.2339839136057</v>
      </c>
      <c r="EM537">
        <v>3309.6982394960351</v>
      </c>
    </row>
    <row r="538" spans="1:143" x14ac:dyDescent="0.3">
      <c r="A538" s="49">
        <v>675</v>
      </c>
      <c r="B538" t="s">
        <v>1844</v>
      </c>
      <c r="C538" t="s">
        <v>671</v>
      </c>
      <c r="D538">
        <v>1.4625E-3</v>
      </c>
      <c r="O538">
        <v>4.6153846153846163E-2</v>
      </c>
      <c r="P538">
        <v>0.36923076923076931</v>
      </c>
    </row>
    <row r="539" spans="1:143" x14ac:dyDescent="0.3">
      <c r="A539" s="49">
        <v>677</v>
      </c>
      <c r="B539" t="s">
        <v>1846</v>
      </c>
      <c r="C539" t="s">
        <v>650</v>
      </c>
      <c r="D539">
        <v>8.8200000000000001E-2</v>
      </c>
      <c r="AK539">
        <v>2E-3</v>
      </c>
    </row>
    <row r="540" spans="1:143" x14ac:dyDescent="0.3">
      <c r="A540" s="49">
        <v>678</v>
      </c>
      <c r="B540" t="s">
        <v>1847</v>
      </c>
      <c r="C540" t="s">
        <v>605</v>
      </c>
      <c r="D540">
        <v>3.5432999999999999</v>
      </c>
      <c r="AH540">
        <v>9.4318855304377281E-6</v>
      </c>
      <c r="AK540">
        <v>3.3451866903733807E-4</v>
      </c>
    </row>
    <row r="541" spans="1:143" x14ac:dyDescent="0.3">
      <c r="A541" s="49">
        <v>679</v>
      </c>
      <c r="B541" t="s">
        <v>1849</v>
      </c>
      <c r="C541" t="s">
        <v>796</v>
      </c>
      <c r="D541">
        <v>5.7000000000000002E-2</v>
      </c>
      <c r="O541">
        <v>0.08</v>
      </c>
    </row>
    <row r="542" spans="1:143" x14ac:dyDescent="0.3">
      <c r="A542" s="49">
        <v>680</v>
      </c>
      <c r="B542" t="s">
        <v>1851</v>
      </c>
      <c r="C542" t="s">
        <v>614</v>
      </c>
      <c r="D542">
        <v>4.79204E-4</v>
      </c>
      <c r="BQ542">
        <v>24.220791145315989</v>
      </c>
      <c r="BR542">
        <v>52.292343135700037</v>
      </c>
      <c r="BS542">
        <v>115.01302159414359</v>
      </c>
    </row>
    <row r="543" spans="1:143" x14ac:dyDescent="0.3">
      <c r="A543" s="49">
        <v>683</v>
      </c>
      <c r="B543" t="s">
        <v>1854</v>
      </c>
      <c r="C543" t="s">
        <v>605</v>
      </c>
      <c r="D543">
        <v>2.9280610419999999</v>
      </c>
      <c r="M543">
        <v>8.3639218338399657E-3</v>
      </c>
      <c r="N543">
        <v>3.775402393253532E-5</v>
      </c>
      <c r="AH543">
        <v>5.5350353269376958E-5</v>
      </c>
      <c r="AK543">
        <v>8.6341868402482573E-4</v>
      </c>
    </row>
    <row r="544" spans="1:143" x14ac:dyDescent="0.3">
      <c r="A544" s="49">
        <v>684</v>
      </c>
      <c r="B544" t="s">
        <v>1855</v>
      </c>
      <c r="C544" t="s">
        <v>659</v>
      </c>
      <c r="D544">
        <v>0.18581830799999999</v>
      </c>
      <c r="AH544">
        <v>1.5384615384615391E-5</v>
      </c>
      <c r="AJ544">
        <v>2.8769230769230769</v>
      </c>
      <c r="AP544">
        <v>0.1846153846153846</v>
      </c>
    </row>
    <row r="545" spans="1:224" x14ac:dyDescent="0.3">
      <c r="A545" s="49">
        <v>685</v>
      </c>
      <c r="B545" t="s">
        <v>1856</v>
      </c>
      <c r="C545" t="s">
        <v>659</v>
      </c>
      <c r="D545">
        <v>6.6E-3</v>
      </c>
      <c r="AH545">
        <v>8.636363636363636E-5</v>
      </c>
      <c r="AJ545">
        <v>1.7727272727272729</v>
      </c>
      <c r="AK545">
        <v>5.2272727272727271E-3</v>
      </c>
      <c r="AP545">
        <v>1.1818181818181821</v>
      </c>
    </row>
    <row r="546" spans="1:224" x14ac:dyDescent="0.3">
      <c r="A546" s="49">
        <v>686</v>
      </c>
      <c r="B546" t="s">
        <v>1857</v>
      </c>
      <c r="C546" t="s">
        <v>731</v>
      </c>
      <c r="D546">
        <v>0.41540450000000001</v>
      </c>
      <c r="AJ546">
        <v>0.80641687800685868</v>
      </c>
      <c r="AK546">
        <v>2.9663592955781648E-3</v>
      </c>
      <c r="AP546">
        <v>0.13620073927942519</v>
      </c>
    </row>
    <row r="547" spans="1:224" x14ac:dyDescent="0.3">
      <c r="A547" s="49">
        <v>687</v>
      </c>
      <c r="B547" t="s">
        <v>1858</v>
      </c>
      <c r="C547" t="s">
        <v>1044</v>
      </c>
      <c r="D547">
        <v>0.11812499999999999</v>
      </c>
      <c r="EG547">
        <v>9.1111111111111113E-4</v>
      </c>
      <c r="EH547">
        <v>0.62962962962962976</v>
      </c>
    </row>
    <row r="548" spans="1:224" x14ac:dyDescent="0.3">
      <c r="A548" s="49">
        <v>688</v>
      </c>
      <c r="B548" t="s">
        <v>1859</v>
      </c>
      <c r="C548" t="s">
        <v>798</v>
      </c>
      <c r="D548">
        <v>2.2288105418000002</v>
      </c>
      <c r="O548">
        <v>5.3129334620055778E-2</v>
      </c>
      <c r="AI548">
        <v>27.205467069143609</v>
      </c>
      <c r="AM548">
        <v>1.687517198730794E-6</v>
      </c>
      <c r="AN548">
        <v>4.1123921598996454E-6</v>
      </c>
    </row>
    <row r="549" spans="1:224" x14ac:dyDescent="0.3">
      <c r="A549" s="49">
        <v>689</v>
      </c>
      <c r="B549" t="s">
        <v>1861</v>
      </c>
      <c r="C549" t="s">
        <v>659</v>
      </c>
      <c r="D549">
        <v>8.0080000000000012E-2</v>
      </c>
      <c r="I549">
        <v>0.1886363636363636</v>
      </c>
      <c r="K549">
        <v>1.6136363636363631E-3</v>
      </c>
      <c r="L549">
        <v>8.6363636363636351E-2</v>
      </c>
    </row>
    <row r="550" spans="1:224" x14ac:dyDescent="0.3">
      <c r="A550" s="49">
        <v>690</v>
      </c>
      <c r="B550" t="s">
        <v>1862</v>
      </c>
      <c r="C550" t="s">
        <v>671</v>
      </c>
      <c r="D550">
        <v>8.3462400000000006E-4</v>
      </c>
      <c r="P550">
        <v>0.69565217391304357</v>
      </c>
    </row>
    <row r="551" spans="1:224" x14ac:dyDescent="0.3">
      <c r="A551" s="49">
        <v>691</v>
      </c>
      <c r="B551" t="s">
        <v>1863</v>
      </c>
      <c r="C551" t="s">
        <v>650</v>
      </c>
      <c r="D551">
        <v>0.1026</v>
      </c>
      <c r="AK551">
        <v>2.8947368421052629E-4</v>
      </c>
    </row>
    <row r="552" spans="1:224" x14ac:dyDescent="0.3">
      <c r="A552" s="49">
        <v>692</v>
      </c>
      <c r="B552" t="s">
        <v>1864</v>
      </c>
      <c r="C552" t="s">
        <v>620</v>
      </c>
      <c r="D552">
        <v>2.4</v>
      </c>
      <c r="AH552">
        <v>1.8749999999999998E-5</v>
      </c>
    </row>
    <row r="553" spans="1:224" x14ac:dyDescent="0.3">
      <c r="A553" s="49">
        <v>693</v>
      </c>
      <c r="B553" t="s">
        <v>1865</v>
      </c>
      <c r="C553" t="s">
        <v>671</v>
      </c>
      <c r="D553">
        <v>1.4314245857E-4</v>
      </c>
      <c r="Q553">
        <v>61.022317287858208</v>
      </c>
      <c r="R553">
        <v>9.7841248780501499E-3</v>
      </c>
      <c r="S553">
        <v>441.31684712068108</v>
      </c>
      <c r="T553">
        <v>0.41340556534497153</v>
      </c>
      <c r="U553">
        <v>0.16605334606835931</v>
      </c>
      <c r="V553">
        <v>0.32867678041573922</v>
      </c>
      <c r="W553">
        <v>8.2169195103934764E-2</v>
      </c>
    </row>
    <row r="554" spans="1:224" x14ac:dyDescent="0.3">
      <c r="A554" s="49">
        <v>694</v>
      </c>
      <c r="B554" t="s">
        <v>1868</v>
      </c>
      <c r="C554" t="s">
        <v>791</v>
      </c>
      <c r="D554">
        <v>9.9999999999999995E-7</v>
      </c>
      <c r="HN554">
        <v>2.6179199999999998E-5</v>
      </c>
      <c r="HO554">
        <v>5.1326732673267322E-5</v>
      </c>
    </row>
    <row r="555" spans="1:224" x14ac:dyDescent="0.3">
      <c r="A555" s="49">
        <v>695</v>
      </c>
      <c r="B555" t="s">
        <v>1871</v>
      </c>
      <c r="C555" t="s">
        <v>614</v>
      </c>
      <c r="D555">
        <v>1.3363358000000001</v>
      </c>
      <c r="I555">
        <v>0.1112343918347469</v>
      </c>
      <c r="AQ555">
        <v>1.2198805120688979E-3</v>
      </c>
      <c r="HP555">
        <v>14.97934426361997</v>
      </c>
    </row>
    <row r="556" spans="1:224" x14ac:dyDescent="0.3">
      <c r="A556" s="49">
        <v>696</v>
      </c>
      <c r="B556" t="s">
        <v>1873</v>
      </c>
      <c r="C556" t="s">
        <v>605</v>
      </c>
      <c r="D556">
        <v>10.485862790000001</v>
      </c>
      <c r="M556">
        <v>3.5678910500029533E-2</v>
      </c>
      <c r="N556">
        <v>4.2034134799126062E-5</v>
      </c>
    </row>
    <row r="557" spans="1:224" x14ac:dyDescent="0.3">
      <c r="A557" s="49">
        <v>697</v>
      </c>
      <c r="B557" t="s">
        <v>1874</v>
      </c>
      <c r="C557" t="s">
        <v>605</v>
      </c>
      <c r="D557">
        <v>1.3764035400000001</v>
      </c>
      <c r="M557">
        <v>0.12058034956812159</v>
      </c>
      <c r="N557">
        <v>1.4982411335559339E-4</v>
      </c>
      <c r="AK557">
        <v>6.7033684031356103E-4</v>
      </c>
    </row>
    <row r="558" spans="1:224" x14ac:dyDescent="0.3">
      <c r="A558" s="49">
        <v>699</v>
      </c>
      <c r="B558" t="s">
        <v>1876</v>
      </c>
      <c r="C558" t="s">
        <v>659</v>
      </c>
      <c r="D558">
        <v>1.89E-2</v>
      </c>
      <c r="AJ558">
        <v>1.622222222222222</v>
      </c>
      <c r="AP558">
        <v>0.57777777777777772</v>
      </c>
    </row>
    <row r="559" spans="1:224" x14ac:dyDescent="0.3">
      <c r="A559" s="49">
        <v>700</v>
      </c>
      <c r="B559" t="s">
        <v>1877</v>
      </c>
      <c r="C559" t="s">
        <v>617</v>
      </c>
      <c r="D559">
        <v>1.262</v>
      </c>
      <c r="AH559">
        <v>6.3098256735340721E-5</v>
      </c>
    </row>
    <row r="560" spans="1:224" x14ac:dyDescent="0.3">
      <c r="A560" s="49">
        <v>701</v>
      </c>
      <c r="B560" t="s">
        <v>1878</v>
      </c>
      <c r="C560" t="s">
        <v>752</v>
      </c>
      <c r="D560">
        <v>2.9048695892860951E-2</v>
      </c>
      <c r="E560" t="s">
        <v>1025</v>
      </c>
      <c r="DL560">
        <v>1.704935341912388</v>
      </c>
      <c r="DM560">
        <v>2.9691995865309471</v>
      </c>
      <c r="DN560">
        <v>0.29704796053812288</v>
      </c>
      <c r="DO560">
        <v>0.1215784024098336</v>
      </c>
      <c r="DP560">
        <v>2.213846376053866E-2</v>
      </c>
      <c r="DQ560">
        <v>7.4131919070266852E-2</v>
      </c>
      <c r="DS560">
        <v>3.3504098556535723E-2</v>
      </c>
      <c r="DU560">
        <v>3.7363610830259812E-3</v>
      </c>
      <c r="DW560">
        <v>0.1143846203349924</v>
      </c>
    </row>
    <row r="561" spans="1:225" x14ac:dyDescent="0.3">
      <c r="A561" s="49">
        <v>702</v>
      </c>
      <c r="B561" t="s">
        <v>1880</v>
      </c>
      <c r="C561" t="s">
        <v>605</v>
      </c>
      <c r="D561">
        <v>2.4474967776000001</v>
      </c>
      <c r="AF561">
        <v>1.473551239538923</v>
      </c>
      <c r="AG561">
        <v>3.6696813893921411E-5</v>
      </c>
      <c r="CH561">
        <v>4.8211722040225986E-3</v>
      </c>
      <c r="HQ561">
        <v>7.7766005475454966E-2</v>
      </c>
    </row>
    <row r="562" spans="1:225" x14ac:dyDescent="0.3">
      <c r="A562" s="49">
        <v>703</v>
      </c>
      <c r="B562" t="s">
        <v>1881</v>
      </c>
      <c r="C562" t="s">
        <v>605</v>
      </c>
      <c r="D562">
        <v>6.633E-2</v>
      </c>
      <c r="AF562">
        <v>2.6868686868686869</v>
      </c>
      <c r="AG562">
        <v>4.6464646464646462E-4</v>
      </c>
    </row>
    <row r="563" spans="1:225" x14ac:dyDescent="0.3">
      <c r="A563" s="49">
        <v>705</v>
      </c>
      <c r="B563" t="s">
        <v>1884</v>
      </c>
      <c r="C563" t="s">
        <v>659</v>
      </c>
      <c r="D563">
        <v>0.20222319999999999</v>
      </c>
      <c r="AH563">
        <v>1.2886582746193321E-4</v>
      </c>
      <c r="AJ563">
        <v>1.3404189034690379</v>
      </c>
      <c r="AK563">
        <v>2.5018901886628242E-3</v>
      </c>
      <c r="AP563">
        <v>0.1148987851047753</v>
      </c>
    </row>
    <row r="564" spans="1:225" x14ac:dyDescent="0.3">
      <c r="A564" s="49">
        <v>708</v>
      </c>
      <c r="B564" t="s">
        <v>1888</v>
      </c>
      <c r="C564" t="s">
        <v>668</v>
      </c>
      <c r="D564">
        <v>0.91139999999999999</v>
      </c>
      <c r="AJ564">
        <v>0.91935483870967727</v>
      </c>
      <c r="AP564">
        <v>0.53225806451612911</v>
      </c>
    </row>
    <row r="565" spans="1:225" x14ac:dyDescent="0.3">
      <c r="A565" s="49">
        <v>709</v>
      </c>
      <c r="B565" t="s">
        <v>1889</v>
      </c>
      <c r="C565" t="s">
        <v>605</v>
      </c>
      <c r="D565">
        <v>5.1999999999999998E-2</v>
      </c>
      <c r="M565">
        <v>0.203125</v>
      </c>
      <c r="N565">
        <v>2.7731476731413792E-4</v>
      </c>
    </row>
    <row r="566" spans="1:225" x14ac:dyDescent="0.3">
      <c r="A566" s="49">
        <v>711</v>
      </c>
      <c r="B566" t="s">
        <v>1891</v>
      </c>
      <c r="C566" t="s">
        <v>605</v>
      </c>
      <c r="D566">
        <v>1.15605</v>
      </c>
      <c r="AF566">
        <v>0.42857142857142849</v>
      </c>
      <c r="AG566">
        <v>4.2857142857142863E-5</v>
      </c>
    </row>
    <row r="567" spans="1:225" x14ac:dyDescent="0.3">
      <c r="A567" s="49">
        <v>712</v>
      </c>
      <c r="B567" t="s">
        <v>1892</v>
      </c>
      <c r="C567" t="s">
        <v>659</v>
      </c>
      <c r="D567">
        <v>1.4976</v>
      </c>
      <c r="AK567">
        <v>1.153846153846154E-4</v>
      </c>
    </row>
    <row r="568" spans="1:225" x14ac:dyDescent="0.3">
      <c r="A568" s="49">
        <v>713</v>
      </c>
      <c r="B568" t="s">
        <v>1893</v>
      </c>
      <c r="C568" t="s">
        <v>611</v>
      </c>
      <c r="D568">
        <v>0.1</v>
      </c>
      <c r="AG568">
        <v>1.423118356288622E-3</v>
      </c>
    </row>
    <row r="569" spans="1:225" x14ac:dyDescent="0.3">
      <c r="A569" s="49">
        <v>714</v>
      </c>
      <c r="B569" t="s">
        <v>1894</v>
      </c>
      <c r="C569" t="s">
        <v>1044</v>
      </c>
      <c r="D569">
        <v>1.1840599999999999</v>
      </c>
      <c r="K569">
        <v>8.2191780821917797E-5</v>
      </c>
      <c r="L569">
        <v>0.62328767123287676</v>
      </c>
    </row>
    <row r="570" spans="1:225" x14ac:dyDescent="0.3">
      <c r="A570" s="49">
        <v>715</v>
      </c>
      <c r="B570" t="s">
        <v>1895</v>
      </c>
      <c r="C570" t="s">
        <v>605</v>
      </c>
      <c r="D570">
        <v>7.000000000000001E-3</v>
      </c>
      <c r="AG570">
        <v>1.326605656276851E-3</v>
      </c>
    </row>
    <row r="571" spans="1:225" x14ac:dyDescent="0.3">
      <c r="A571" s="49">
        <v>716</v>
      </c>
      <c r="B571" t="s">
        <v>1896</v>
      </c>
      <c r="C571" t="s">
        <v>671</v>
      </c>
      <c r="D571">
        <v>2.1839999999999998E-2</v>
      </c>
      <c r="O571">
        <v>7.1428571428571425E-2</v>
      </c>
      <c r="P571">
        <v>0.42857142857142849</v>
      </c>
    </row>
    <row r="572" spans="1:225" x14ac:dyDescent="0.3">
      <c r="A572" s="49">
        <v>717</v>
      </c>
      <c r="B572" t="s">
        <v>1897</v>
      </c>
      <c r="C572" t="s">
        <v>798</v>
      </c>
      <c r="D572">
        <v>2.70075E-2</v>
      </c>
      <c r="O572">
        <v>7.4520040729427015E-2</v>
      </c>
      <c r="P572">
        <v>0.4269850967323891</v>
      </c>
    </row>
    <row r="573" spans="1:225" x14ac:dyDescent="0.3">
      <c r="A573" s="49">
        <v>718</v>
      </c>
      <c r="B573" t="s">
        <v>1898</v>
      </c>
      <c r="C573" t="s">
        <v>605</v>
      </c>
      <c r="D573">
        <v>0.01</v>
      </c>
      <c r="AG573">
        <v>1.321240026801428E-3</v>
      </c>
    </row>
    <row r="574" spans="1:225" x14ac:dyDescent="0.3">
      <c r="A574" s="49">
        <v>719</v>
      </c>
      <c r="B574" t="s">
        <v>1899</v>
      </c>
      <c r="C574" t="s">
        <v>605</v>
      </c>
      <c r="D574">
        <v>0.04</v>
      </c>
      <c r="AH574">
        <v>1.4999999999999999E-4</v>
      </c>
    </row>
    <row r="575" spans="1:225" x14ac:dyDescent="0.3">
      <c r="A575" s="49">
        <v>720</v>
      </c>
      <c r="B575" t="s">
        <v>1900</v>
      </c>
      <c r="C575" t="s">
        <v>659</v>
      </c>
      <c r="D575">
        <v>0.14000000000000001</v>
      </c>
      <c r="I575">
        <v>0.05</v>
      </c>
      <c r="L575">
        <v>0.1</v>
      </c>
    </row>
    <row r="576" spans="1:225" x14ac:dyDescent="0.3">
      <c r="A576" s="49">
        <v>721</v>
      </c>
      <c r="B576" t="s">
        <v>1902</v>
      </c>
      <c r="C576" t="s">
        <v>605</v>
      </c>
      <c r="D576">
        <v>10.08</v>
      </c>
      <c r="AH576">
        <v>9.7222222222222217E-5</v>
      </c>
    </row>
    <row r="577" spans="1:229" x14ac:dyDescent="0.3">
      <c r="A577" s="49">
        <v>723</v>
      </c>
      <c r="B577" t="s">
        <v>1906</v>
      </c>
      <c r="C577" t="s">
        <v>659</v>
      </c>
      <c r="D577">
        <v>7.6123800000000005E-2</v>
      </c>
      <c r="I577">
        <v>0.17717717717717721</v>
      </c>
      <c r="K577">
        <v>1.451451451451451E-4</v>
      </c>
      <c r="L577">
        <v>3.003003003003003E-2</v>
      </c>
    </row>
    <row r="578" spans="1:229" x14ac:dyDescent="0.3">
      <c r="A578" s="49">
        <v>724</v>
      </c>
      <c r="B578" t="s">
        <v>1907</v>
      </c>
      <c r="C578" t="s">
        <v>605</v>
      </c>
      <c r="D578">
        <v>0.2560152</v>
      </c>
      <c r="AJ578">
        <v>0.27380952380952378</v>
      </c>
      <c r="AK578">
        <v>3.4702380952380948E-3</v>
      </c>
      <c r="AP578">
        <v>1.1369047619047621</v>
      </c>
    </row>
    <row r="579" spans="1:229" x14ac:dyDescent="0.3">
      <c r="A579" s="49">
        <v>725</v>
      </c>
      <c r="B579" t="s">
        <v>1908</v>
      </c>
      <c r="C579" t="s">
        <v>617</v>
      </c>
      <c r="D579">
        <v>2.6943503999999998</v>
      </c>
      <c r="CI579">
        <v>5.2719200887902332E-3</v>
      </c>
      <c r="CJ579">
        <v>2.0879578246392901E-5</v>
      </c>
      <c r="HR579">
        <v>1.317980022197558E-6</v>
      </c>
      <c r="HS579">
        <v>1.852108768035516E-2</v>
      </c>
      <c r="HT579">
        <v>3.6834073251942288E-2</v>
      </c>
      <c r="HU579">
        <v>1.8035516093229749E-5</v>
      </c>
    </row>
    <row r="580" spans="1:229" x14ac:dyDescent="0.3">
      <c r="A580" s="49">
        <v>726</v>
      </c>
      <c r="B580" t="s">
        <v>1911</v>
      </c>
      <c r="C580" t="s">
        <v>659</v>
      </c>
      <c r="D580">
        <v>6.8963999999999998E-2</v>
      </c>
      <c r="I580">
        <v>6.9761034742764336E-2</v>
      </c>
      <c r="J580">
        <v>1.348529667652688E-5</v>
      </c>
      <c r="K580">
        <v>2.0106127834812371E-3</v>
      </c>
      <c r="L580">
        <v>0.47012934284554259</v>
      </c>
    </row>
    <row r="581" spans="1:229" x14ac:dyDescent="0.3">
      <c r="A581" s="49">
        <v>727</v>
      </c>
      <c r="B581" t="s">
        <v>1912</v>
      </c>
      <c r="C581" t="s">
        <v>659</v>
      </c>
      <c r="D581">
        <v>1.9199999999999998E-2</v>
      </c>
      <c r="I581">
        <v>0.21875</v>
      </c>
      <c r="L581">
        <v>7.8125E-2</v>
      </c>
    </row>
    <row r="582" spans="1:229" x14ac:dyDescent="0.3">
      <c r="A582" s="49">
        <v>729</v>
      </c>
      <c r="B582" t="s">
        <v>1914</v>
      </c>
      <c r="C582" t="s">
        <v>605</v>
      </c>
      <c r="D582">
        <v>0.6825</v>
      </c>
      <c r="M582">
        <v>1.17948717948718E-2</v>
      </c>
      <c r="N582">
        <v>2.6743883062555501E-5</v>
      </c>
    </row>
    <row r="583" spans="1:229" x14ac:dyDescent="0.3">
      <c r="A583" s="49">
        <v>731</v>
      </c>
      <c r="B583" t="s">
        <v>1916</v>
      </c>
      <c r="C583" t="s">
        <v>659</v>
      </c>
      <c r="D583">
        <v>7.7069102E-3</v>
      </c>
      <c r="AH583">
        <v>1.7692010995534889E-5</v>
      </c>
    </row>
    <row r="584" spans="1:229" x14ac:dyDescent="0.3">
      <c r="A584" s="49">
        <v>732</v>
      </c>
      <c r="B584" t="s">
        <v>1918</v>
      </c>
      <c r="C584" t="s">
        <v>793</v>
      </c>
      <c r="D584">
        <v>164.25450000000001</v>
      </c>
      <c r="EK584">
        <v>3.0136160653132792E-4</v>
      </c>
    </row>
    <row r="585" spans="1:229" x14ac:dyDescent="0.3">
      <c r="A585" s="49">
        <v>733</v>
      </c>
      <c r="B585" t="s">
        <v>1920</v>
      </c>
      <c r="C585" t="s">
        <v>793</v>
      </c>
      <c r="D585">
        <v>229.71825000000001</v>
      </c>
      <c r="EK585">
        <v>2.7229007708355781E-4</v>
      </c>
    </row>
    <row r="586" spans="1:229" x14ac:dyDescent="0.3">
      <c r="A586" s="49">
        <v>734</v>
      </c>
      <c r="B586" t="s">
        <v>1922</v>
      </c>
      <c r="C586" t="s">
        <v>793</v>
      </c>
      <c r="D586">
        <v>40.534625000000013</v>
      </c>
      <c r="EK586">
        <v>4.1631074667645252E-4</v>
      </c>
    </row>
    <row r="587" spans="1:229" x14ac:dyDescent="0.3">
      <c r="A587" s="49">
        <v>735</v>
      </c>
      <c r="B587" t="s">
        <v>1924</v>
      </c>
      <c r="C587" t="s">
        <v>793</v>
      </c>
      <c r="D587">
        <v>70.158625000000001</v>
      </c>
      <c r="EK587">
        <v>1.8262188006107591E-4</v>
      </c>
    </row>
    <row r="588" spans="1:229" x14ac:dyDescent="0.3">
      <c r="A588" s="49">
        <v>736</v>
      </c>
      <c r="B588" t="s">
        <v>1925</v>
      </c>
      <c r="C588" t="s">
        <v>793</v>
      </c>
      <c r="D588">
        <v>1.9678800000000001</v>
      </c>
      <c r="EK588">
        <v>2.8965180803707538E-4</v>
      </c>
    </row>
    <row r="589" spans="1:229" x14ac:dyDescent="0.3">
      <c r="A589" s="49">
        <v>737</v>
      </c>
      <c r="B589" t="s">
        <v>1927</v>
      </c>
      <c r="C589" t="s">
        <v>793</v>
      </c>
      <c r="D589">
        <v>3.7961040000000001</v>
      </c>
      <c r="EK589">
        <v>3.6353060927730118E-4</v>
      </c>
    </row>
    <row r="590" spans="1:229" x14ac:dyDescent="0.3">
      <c r="A590" s="49">
        <v>738</v>
      </c>
      <c r="B590" t="s">
        <v>1928</v>
      </c>
      <c r="C590" t="s">
        <v>793</v>
      </c>
      <c r="D590">
        <v>179.86</v>
      </c>
      <c r="EK590">
        <v>2.7243411542310678E-4</v>
      </c>
    </row>
    <row r="591" spans="1:229" x14ac:dyDescent="0.3">
      <c r="A591" s="49">
        <v>739</v>
      </c>
      <c r="B591" t="s">
        <v>1929</v>
      </c>
      <c r="C591" t="s">
        <v>793</v>
      </c>
      <c r="D591">
        <v>98.743140000000011</v>
      </c>
      <c r="EK591">
        <v>2.9440019833276509E-4</v>
      </c>
    </row>
    <row r="592" spans="1:229" x14ac:dyDescent="0.3">
      <c r="A592" s="49">
        <v>740</v>
      </c>
      <c r="B592" t="s">
        <v>1931</v>
      </c>
      <c r="C592" t="s">
        <v>605</v>
      </c>
      <c r="D592">
        <v>1.71</v>
      </c>
      <c r="M592">
        <v>1.444444444444444E-2</v>
      </c>
      <c r="N592">
        <v>3.115242011645105E-5</v>
      </c>
    </row>
    <row r="593" spans="1:138" x14ac:dyDescent="0.3">
      <c r="A593" s="49">
        <v>741</v>
      </c>
      <c r="B593" t="s">
        <v>1932</v>
      </c>
      <c r="C593" t="s">
        <v>605</v>
      </c>
      <c r="D593">
        <v>0.77700000000000002</v>
      </c>
      <c r="M593">
        <v>3.5135135135135141E-3</v>
      </c>
      <c r="N593">
        <v>1.994807164452466E-5</v>
      </c>
      <c r="AK593">
        <v>2.7027027027027027E-4</v>
      </c>
    </row>
    <row r="594" spans="1:138" x14ac:dyDescent="0.3">
      <c r="A594" s="49">
        <v>742</v>
      </c>
      <c r="B594" t="s">
        <v>1933</v>
      </c>
      <c r="C594" t="s">
        <v>605</v>
      </c>
      <c r="D594">
        <v>1.0124500000000001</v>
      </c>
      <c r="M594">
        <v>6.9682453454491576E-3</v>
      </c>
    </row>
    <row r="595" spans="1:138" x14ac:dyDescent="0.3">
      <c r="A595" s="49">
        <v>743</v>
      </c>
      <c r="B595" t="s">
        <v>1934</v>
      </c>
      <c r="C595" t="s">
        <v>605</v>
      </c>
      <c r="D595">
        <v>0.26100000000000001</v>
      </c>
      <c r="M595">
        <v>4.4444444444444436E-3</v>
      </c>
      <c r="AK595">
        <v>1.111111111111111E-4</v>
      </c>
    </row>
    <row r="596" spans="1:138" x14ac:dyDescent="0.3">
      <c r="A596" s="49">
        <v>744</v>
      </c>
      <c r="B596" t="s">
        <v>1935</v>
      </c>
      <c r="C596" t="s">
        <v>605</v>
      </c>
      <c r="D596">
        <v>0.1</v>
      </c>
      <c r="AG596">
        <v>1.341557060022889E-3</v>
      </c>
    </row>
    <row r="597" spans="1:138" x14ac:dyDescent="0.3">
      <c r="A597" s="49">
        <v>745</v>
      </c>
      <c r="B597" t="s">
        <v>1937</v>
      </c>
      <c r="C597" t="s">
        <v>605</v>
      </c>
      <c r="D597">
        <v>1.05</v>
      </c>
      <c r="M597">
        <v>3.333333333333334E-3</v>
      </c>
      <c r="N597">
        <v>2.474779068399653E-5</v>
      </c>
    </row>
    <row r="598" spans="1:138" x14ac:dyDescent="0.3">
      <c r="A598" s="49">
        <v>746</v>
      </c>
      <c r="B598" t="s">
        <v>1938</v>
      </c>
      <c r="C598" t="s">
        <v>605</v>
      </c>
      <c r="D598">
        <v>0.2046</v>
      </c>
      <c r="M598">
        <v>8.0645161290322578E-2</v>
      </c>
      <c r="N598">
        <v>2.7419354838709681E-5</v>
      </c>
      <c r="AH598">
        <v>1.1290322580645161E-5</v>
      </c>
    </row>
    <row r="599" spans="1:138" x14ac:dyDescent="0.3">
      <c r="A599" s="49">
        <v>747</v>
      </c>
      <c r="B599" t="s">
        <v>1940</v>
      </c>
      <c r="C599" t="s">
        <v>605</v>
      </c>
      <c r="D599">
        <v>0.2</v>
      </c>
      <c r="AG599">
        <v>1.3088917626163179E-3</v>
      </c>
    </row>
    <row r="600" spans="1:138" x14ac:dyDescent="0.3">
      <c r="A600" s="49">
        <v>748</v>
      </c>
      <c r="B600" t="s">
        <v>1941</v>
      </c>
      <c r="C600" t="s">
        <v>617</v>
      </c>
      <c r="D600">
        <v>0.1</v>
      </c>
      <c r="I600">
        <v>0.16</v>
      </c>
      <c r="J600">
        <v>5.0000000000000002E-5</v>
      </c>
      <c r="K600">
        <v>2.9999999999999997E-4</v>
      </c>
      <c r="L600">
        <v>0.5</v>
      </c>
    </row>
    <row r="601" spans="1:138" x14ac:dyDescent="0.3">
      <c r="A601" s="49">
        <v>749</v>
      </c>
      <c r="B601" t="s">
        <v>1942</v>
      </c>
      <c r="C601" t="s">
        <v>614</v>
      </c>
      <c r="D601">
        <v>0.22949</v>
      </c>
      <c r="EF601">
        <v>7.3772277659157268E-2</v>
      </c>
      <c r="EH601">
        <v>0.93685999389951635</v>
      </c>
    </row>
    <row r="602" spans="1:138" x14ac:dyDescent="0.3">
      <c r="A602" s="49">
        <v>750</v>
      </c>
      <c r="B602" t="s">
        <v>1943</v>
      </c>
      <c r="C602" t="s">
        <v>605</v>
      </c>
      <c r="D602">
        <v>0.14466999999999999</v>
      </c>
      <c r="AG602">
        <v>6.4705882352941171E-5</v>
      </c>
    </row>
    <row r="603" spans="1:138" x14ac:dyDescent="0.3">
      <c r="A603" s="49">
        <v>751</v>
      </c>
      <c r="B603" t="s">
        <v>1944</v>
      </c>
      <c r="C603" t="s">
        <v>605</v>
      </c>
      <c r="D603">
        <v>0.25</v>
      </c>
      <c r="AG603">
        <v>2.5000000000000001E-5</v>
      </c>
    </row>
    <row r="604" spans="1:138" x14ac:dyDescent="0.3">
      <c r="A604" s="49">
        <v>752</v>
      </c>
      <c r="B604" t="s">
        <v>1945</v>
      </c>
      <c r="C604" t="s">
        <v>605</v>
      </c>
      <c r="D604">
        <v>1.04E-2</v>
      </c>
      <c r="AG604">
        <v>1.3332073993029101E-3</v>
      </c>
    </row>
    <row r="605" spans="1:138" x14ac:dyDescent="0.3">
      <c r="A605" s="49">
        <v>753</v>
      </c>
      <c r="B605" t="s">
        <v>1946</v>
      </c>
      <c r="C605" t="s">
        <v>659</v>
      </c>
      <c r="D605">
        <v>0.376</v>
      </c>
      <c r="I605">
        <v>0.2021276595744681</v>
      </c>
      <c r="L605">
        <v>0.26595744680851058</v>
      </c>
    </row>
    <row r="606" spans="1:138" x14ac:dyDescent="0.3">
      <c r="A606" s="49">
        <v>754</v>
      </c>
      <c r="B606" t="s">
        <v>1947</v>
      </c>
      <c r="C606" t="s">
        <v>659</v>
      </c>
      <c r="D606">
        <v>2.7439999999999999E-2</v>
      </c>
      <c r="I606">
        <v>0.17219387755102039</v>
      </c>
      <c r="K606">
        <v>2.8456632653061221E-4</v>
      </c>
    </row>
    <row r="607" spans="1:138" x14ac:dyDescent="0.3">
      <c r="A607" s="49">
        <v>756</v>
      </c>
      <c r="B607" t="s">
        <v>1951</v>
      </c>
      <c r="C607" t="s">
        <v>605</v>
      </c>
      <c r="D607">
        <v>4</v>
      </c>
      <c r="M607">
        <v>0.04</v>
      </c>
      <c r="N607">
        <v>5.8641437977475383E-5</v>
      </c>
      <c r="AH607">
        <v>1.0000000000000001E-5</v>
      </c>
      <c r="AK607">
        <v>2.0000000000000001E-4</v>
      </c>
    </row>
    <row r="608" spans="1:138" x14ac:dyDescent="0.3">
      <c r="A608" s="49">
        <v>757</v>
      </c>
      <c r="B608" t="s">
        <v>1952</v>
      </c>
      <c r="C608" t="s">
        <v>659</v>
      </c>
      <c r="D608">
        <v>1.3</v>
      </c>
      <c r="AJ608">
        <v>1.5</v>
      </c>
      <c r="AP608">
        <v>0.1</v>
      </c>
      <c r="ED608">
        <v>5.0000000000000004E-6</v>
      </c>
    </row>
    <row r="609" spans="1:234" x14ac:dyDescent="0.3">
      <c r="A609" s="49">
        <v>758</v>
      </c>
      <c r="B609" t="s">
        <v>1954</v>
      </c>
      <c r="C609" t="s">
        <v>659</v>
      </c>
      <c r="D609">
        <v>0.58520000000000005</v>
      </c>
      <c r="I609">
        <v>0.15789473684210531</v>
      </c>
      <c r="J609">
        <v>4.4736842105263159E-5</v>
      </c>
      <c r="K609">
        <v>1.631578947368421E-3</v>
      </c>
      <c r="L609">
        <v>0.42105263157894729</v>
      </c>
    </row>
    <row r="610" spans="1:234" x14ac:dyDescent="0.3">
      <c r="A610" s="49">
        <v>759</v>
      </c>
      <c r="B610" t="s">
        <v>1955</v>
      </c>
      <c r="C610" t="s">
        <v>614</v>
      </c>
      <c r="D610">
        <v>0.14466999999999999</v>
      </c>
      <c r="EF610">
        <v>6.3938618925831206E-2</v>
      </c>
      <c r="EH610">
        <v>0.97442455242966752</v>
      </c>
    </row>
    <row r="611" spans="1:234" x14ac:dyDescent="0.3">
      <c r="A611" s="49">
        <v>760</v>
      </c>
      <c r="B611" t="s">
        <v>1956</v>
      </c>
      <c r="C611" t="s">
        <v>671</v>
      </c>
      <c r="D611">
        <v>3.1806199999999998E-6</v>
      </c>
      <c r="Q611">
        <v>1763.0839270330939</v>
      </c>
      <c r="R611">
        <v>0.32847054976702661</v>
      </c>
      <c r="S611">
        <v>1335.6515396369259</v>
      </c>
      <c r="T611">
        <v>0.9424043111091549</v>
      </c>
      <c r="GZ611">
        <v>42.098710314341233</v>
      </c>
    </row>
    <row r="612" spans="1:234" x14ac:dyDescent="0.3">
      <c r="A612" s="49">
        <v>761</v>
      </c>
      <c r="B612" t="s">
        <v>1957</v>
      </c>
      <c r="C612" t="s">
        <v>671</v>
      </c>
      <c r="D612">
        <v>1.3236254480000001E-3</v>
      </c>
      <c r="Q612">
        <v>188.30855841931501</v>
      </c>
      <c r="R612">
        <v>6.2039222745436363E-2</v>
      </c>
      <c r="S612">
        <v>640.28687366246515</v>
      </c>
      <c r="T612">
        <v>0.60787020619446397</v>
      </c>
      <c r="U612">
        <v>0.12261277104125309</v>
      </c>
      <c r="V612">
        <v>0.1485529779696409</v>
      </c>
      <c r="W612">
        <v>3.0187700727328411E-2</v>
      </c>
    </row>
    <row r="613" spans="1:234" x14ac:dyDescent="0.3">
      <c r="A613" s="49">
        <v>762</v>
      </c>
      <c r="B613" t="s">
        <v>1958</v>
      </c>
      <c r="C613" t="s">
        <v>605</v>
      </c>
      <c r="D613">
        <v>0.77000000000000013</v>
      </c>
      <c r="M613">
        <v>1.0714285714285709E-2</v>
      </c>
      <c r="N613">
        <v>3.370048483414485E-5</v>
      </c>
    </row>
    <row r="614" spans="1:234" x14ac:dyDescent="0.3">
      <c r="A614" s="49">
        <v>763</v>
      </c>
      <c r="B614" t="s">
        <v>1959</v>
      </c>
      <c r="C614" t="s">
        <v>659</v>
      </c>
      <c r="D614">
        <v>1.7600000000000001E-5</v>
      </c>
      <c r="F614">
        <v>738.63636363636363</v>
      </c>
      <c r="G614">
        <v>1.8181818181818179</v>
      </c>
      <c r="H614">
        <v>170.45454545454541</v>
      </c>
      <c r="HV614">
        <v>7.3863636363636362E-3</v>
      </c>
      <c r="HW614">
        <v>3.0681818181818179</v>
      </c>
      <c r="HX614">
        <v>0.90909090909090906</v>
      </c>
    </row>
    <row r="615" spans="1:234" x14ac:dyDescent="0.3">
      <c r="A615" s="49">
        <v>764</v>
      </c>
      <c r="B615" t="s">
        <v>1960</v>
      </c>
      <c r="C615" t="s">
        <v>668</v>
      </c>
      <c r="D615">
        <v>7.2999999999999995E-2</v>
      </c>
      <c r="I615">
        <v>0.27397260273972601</v>
      </c>
      <c r="L615">
        <v>0.73972602739726023</v>
      </c>
    </row>
    <row r="616" spans="1:234" x14ac:dyDescent="0.3">
      <c r="A616" s="49">
        <v>766</v>
      </c>
      <c r="B616" t="s">
        <v>1963</v>
      </c>
      <c r="C616" t="s">
        <v>605</v>
      </c>
      <c r="D616">
        <v>0.14000000000000001</v>
      </c>
      <c r="AH616">
        <v>7.1428571428571434E-5</v>
      </c>
    </row>
    <row r="617" spans="1:234" x14ac:dyDescent="0.3">
      <c r="A617" s="49">
        <v>767</v>
      </c>
      <c r="B617" t="s">
        <v>1964</v>
      </c>
      <c r="C617" t="s">
        <v>659</v>
      </c>
      <c r="D617">
        <v>2.9925E-2</v>
      </c>
      <c r="AH617">
        <v>1.4035087719298249E-5</v>
      </c>
      <c r="AJ617">
        <v>1.198830409356725</v>
      </c>
      <c r="AK617">
        <v>4.9707602339181284E-4</v>
      </c>
    </row>
    <row r="618" spans="1:234" x14ac:dyDescent="0.3">
      <c r="A618" s="49">
        <v>769</v>
      </c>
      <c r="B618" t="s">
        <v>1966</v>
      </c>
      <c r="C618" t="s">
        <v>605</v>
      </c>
      <c r="D618">
        <v>4.2898650000000003E-2</v>
      </c>
      <c r="AH618">
        <v>1.0360092916676859E-5</v>
      </c>
    </row>
    <row r="619" spans="1:234" x14ac:dyDescent="0.3">
      <c r="A619" s="49">
        <v>770</v>
      </c>
      <c r="B619" t="s">
        <v>1967</v>
      </c>
      <c r="C619" t="s">
        <v>796</v>
      </c>
      <c r="D619">
        <v>70.512643999999995</v>
      </c>
      <c r="Z619">
        <v>1.9928488286441219E-2</v>
      </c>
      <c r="HY619">
        <v>1.351900802358227E-3</v>
      </c>
      <c r="HZ619">
        <v>0.22448894413886961</v>
      </c>
    </row>
    <row r="620" spans="1:234" x14ac:dyDescent="0.3">
      <c r="A620" s="49">
        <v>771</v>
      </c>
      <c r="B620" t="s">
        <v>1969</v>
      </c>
      <c r="C620" t="s">
        <v>605</v>
      </c>
      <c r="D620">
        <v>8.3767500000000013</v>
      </c>
      <c r="M620">
        <v>3.4858387799564267E-2</v>
      </c>
      <c r="N620">
        <v>2.1786492374727671E-5</v>
      </c>
      <c r="AH620">
        <v>2.6143790849673201E-5</v>
      </c>
      <c r="AK620">
        <v>4.1394335511982559E-4</v>
      </c>
    </row>
    <row r="621" spans="1:234" x14ac:dyDescent="0.3">
      <c r="A621" s="49">
        <v>772</v>
      </c>
      <c r="B621" t="s">
        <v>1970</v>
      </c>
      <c r="C621" t="s">
        <v>704</v>
      </c>
      <c r="D621">
        <v>6.9815999999999997E-5</v>
      </c>
      <c r="F621">
        <v>3636.415721324624</v>
      </c>
      <c r="G621">
        <v>1.97676750315114</v>
      </c>
    </row>
    <row r="622" spans="1:234" x14ac:dyDescent="0.3">
      <c r="A622" s="49">
        <v>774</v>
      </c>
      <c r="B622" t="s">
        <v>1972</v>
      </c>
      <c r="C622" t="s">
        <v>671</v>
      </c>
      <c r="D622">
        <v>2.87E-2</v>
      </c>
      <c r="P622">
        <v>0.7142857142857143</v>
      </c>
      <c r="AL622">
        <v>1.4285714285714291E-5</v>
      </c>
      <c r="AM622">
        <v>7.142857142857142E-5</v>
      </c>
      <c r="AN622">
        <v>8.5714285714285713E-5</v>
      </c>
    </row>
    <row r="623" spans="1:234" x14ac:dyDescent="0.3">
      <c r="A623" s="49">
        <v>775</v>
      </c>
      <c r="B623" t="s">
        <v>1974</v>
      </c>
      <c r="C623" t="s">
        <v>650</v>
      </c>
      <c r="D623">
        <v>9.8753999999999981E-2</v>
      </c>
      <c r="AK623">
        <v>2.2859833525730611E-3</v>
      </c>
    </row>
    <row r="624" spans="1:234" x14ac:dyDescent="0.3">
      <c r="A624" s="49">
        <v>776</v>
      </c>
      <c r="B624" t="s">
        <v>1975</v>
      </c>
      <c r="C624" t="s">
        <v>605</v>
      </c>
      <c r="D624">
        <v>0.69199999999999984</v>
      </c>
      <c r="M624">
        <v>1.15606936416185E-2</v>
      </c>
      <c r="N624">
        <v>2.512380791678005E-5</v>
      </c>
      <c r="AH624">
        <v>8.9595375722543367E-5</v>
      </c>
      <c r="AK624">
        <v>5.78034682080925E-4</v>
      </c>
    </row>
    <row r="625" spans="1:185" x14ac:dyDescent="0.3">
      <c r="A625" s="49">
        <v>778</v>
      </c>
      <c r="B625" t="s">
        <v>1977</v>
      </c>
      <c r="C625" t="s">
        <v>796</v>
      </c>
      <c r="D625">
        <v>1.0727660000000001</v>
      </c>
      <c r="AI625">
        <v>23.982577747616912</v>
      </c>
    </row>
    <row r="626" spans="1:185" x14ac:dyDescent="0.3">
      <c r="A626" s="49">
        <v>779</v>
      </c>
      <c r="B626" t="s">
        <v>1978</v>
      </c>
      <c r="C626" t="s">
        <v>650</v>
      </c>
      <c r="D626">
        <v>0.21174999999999999</v>
      </c>
      <c r="AK626">
        <v>2.8571428571428571E-3</v>
      </c>
    </row>
    <row r="627" spans="1:185" x14ac:dyDescent="0.3">
      <c r="A627" s="49">
        <v>782</v>
      </c>
      <c r="B627" t="s">
        <v>1981</v>
      </c>
      <c r="C627" t="s">
        <v>671</v>
      </c>
      <c r="D627">
        <v>5.9189131599999992E-4</v>
      </c>
      <c r="Q627">
        <v>95.372238912861491</v>
      </c>
      <c r="R627">
        <v>2.721263104323024E-2</v>
      </c>
      <c r="S627">
        <v>430.11274725307851</v>
      </c>
      <c r="T627">
        <v>0.45703501417817732</v>
      </c>
      <c r="U627">
        <v>0.1537785021329828</v>
      </c>
      <c r="V627">
        <v>0.31872944582008372</v>
      </c>
      <c r="W627">
        <v>7.864227170584133E-2</v>
      </c>
    </row>
    <row r="628" spans="1:185" x14ac:dyDescent="0.3">
      <c r="A628" s="49">
        <v>784</v>
      </c>
      <c r="B628" t="s">
        <v>1983</v>
      </c>
      <c r="C628" t="s">
        <v>605</v>
      </c>
      <c r="D628">
        <v>0.80410000000000004</v>
      </c>
      <c r="AG628">
        <v>8.0000000000000007E-5</v>
      </c>
    </row>
    <row r="629" spans="1:185" x14ac:dyDescent="0.3">
      <c r="A629" s="49">
        <v>785</v>
      </c>
      <c r="B629" t="s">
        <v>1984</v>
      </c>
      <c r="C629" t="s">
        <v>605</v>
      </c>
      <c r="D629">
        <v>6.4051559999999999E-5</v>
      </c>
      <c r="F629">
        <v>4758.7131367292232</v>
      </c>
      <c r="G629">
        <v>2.6809651474530831</v>
      </c>
      <c r="CM629">
        <v>40.21447721179625</v>
      </c>
      <c r="GC629">
        <v>0.12598180904436551</v>
      </c>
    </row>
    <row r="630" spans="1:185" x14ac:dyDescent="0.3">
      <c r="A630" s="49">
        <v>786</v>
      </c>
      <c r="B630" t="s">
        <v>1985</v>
      </c>
      <c r="C630" t="s">
        <v>683</v>
      </c>
      <c r="D630">
        <v>3.4E-5</v>
      </c>
      <c r="F630">
        <v>2058.8235294117649</v>
      </c>
    </row>
    <row r="631" spans="1:185" x14ac:dyDescent="0.3">
      <c r="A631" s="49">
        <v>787</v>
      </c>
      <c r="B631" t="s">
        <v>1986</v>
      </c>
      <c r="C631" t="s">
        <v>659</v>
      </c>
      <c r="D631">
        <v>4.1520000000000002E-5</v>
      </c>
      <c r="F631">
        <v>491.32947976878609</v>
      </c>
      <c r="G631">
        <v>11.926782273603081</v>
      </c>
      <c r="H631">
        <v>2447.0134874759151</v>
      </c>
      <c r="EM631">
        <v>1753.371868978805</v>
      </c>
    </row>
    <row r="632" spans="1:185" x14ac:dyDescent="0.3">
      <c r="A632" s="49">
        <v>788</v>
      </c>
      <c r="B632" t="s">
        <v>1987</v>
      </c>
      <c r="C632" t="s">
        <v>659</v>
      </c>
      <c r="D632">
        <v>1.653E-3</v>
      </c>
      <c r="I632">
        <v>0.32667876588021783</v>
      </c>
    </row>
    <row r="633" spans="1:185" x14ac:dyDescent="0.3">
      <c r="A633" s="49">
        <v>789</v>
      </c>
      <c r="B633" t="s">
        <v>1988</v>
      </c>
      <c r="C633" t="s">
        <v>620</v>
      </c>
      <c r="D633">
        <v>1.458797E-5</v>
      </c>
      <c r="F633">
        <v>4320.5463131607748</v>
      </c>
      <c r="G633">
        <v>9.1528499167464705</v>
      </c>
    </row>
    <row r="634" spans="1:185" x14ac:dyDescent="0.3">
      <c r="A634" s="49">
        <v>791</v>
      </c>
      <c r="B634" t="s">
        <v>1990</v>
      </c>
      <c r="C634" t="s">
        <v>605</v>
      </c>
      <c r="D634">
        <v>2.73</v>
      </c>
      <c r="AH634">
        <v>1.0769230769230769E-4</v>
      </c>
    </row>
    <row r="635" spans="1:185" x14ac:dyDescent="0.3">
      <c r="A635" s="49">
        <v>792</v>
      </c>
      <c r="B635" t="s">
        <v>1991</v>
      </c>
      <c r="C635" t="s">
        <v>605</v>
      </c>
      <c r="D635">
        <v>0.5</v>
      </c>
      <c r="AG635">
        <v>1E-4</v>
      </c>
    </row>
    <row r="636" spans="1:185" x14ac:dyDescent="0.3">
      <c r="A636" s="49">
        <v>793</v>
      </c>
      <c r="B636" t="s">
        <v>1992</v>
      </c>
      <c r="C636" t="s">
        <v>605</v>
      </c>
      <c r="D636">
        <v>0.62502000000000013</v>
      </c>
      <c r="AG636">
        <v>9.0909090909090893E-6</v>
      </c>
    </row>
    <row r="637" spans="1:185" x14ac:dyDescent="0.3">
      <c r="A637" s="49">
        <v>794</v>
      </c>
      <c r="B637" t="s">
        <v>1994</v>
      </c>
      <c r="C637" t="s">
        <v>605</v>
      </c>
      <c r="D637">
        <v>0.12</v>
      </c>
      <c r="AF637">
        <v>3.1999999999999988</v>
      </c>
      <c r="AG637">
        <v>1.3280339581876041E-3</v>
      </c>
    </row>
    <row r="638" spans="1:185" x14ac:dyDescent="0.3">
      <c r="A638" s="49">
        <v>795</v>
      </c>
      <c r="B638" t="s">
        <v>1995</v>
      </c>
      <c r="C638" t="s">
        <v>752</v>
      </c>
      <c r="D638">
        <v>1.268764307842301</v>
      </c>
      <c r="E638" t="s">
        <v>942</v>
      </c>
      <c r="BT638">
        <v>0.73754162250925703</v>
      </c>
      <c r="BU638">
        <v>8.5614049707644246E-2</v>
      </c>
      <c r="BV638">
        <v>0.24740971423588071</v>
      </c>
      <c r="BW638">
        <v>2.671539427522018E-2</v>
      </c>
      <c r="BX638">
        <v>1.3377819454693079E-2</v>
      </c>
      <c r="BY638">
        <v>1.2355135520438839E-2</v>
      </c>
      <c r="BZ638">
        <v>1.486931442987635E-3</v>
      </c>
      <c r="CA638">
        <v>3.9185495579942822E-3</v>
      </c>
      <c r="CB638">
        <v>6.5431708718015195E-4</v>
      </c>
      <c r="CC638">
        <v>1.3109843303820881E-3</v>
      </c>
      <c r="CD638">
        <v>2.18763937374019E-4</v>
      </c>
      <c r="CE638">
        <v>6.5825121851405494E-4</v>
      </c>
      <c r="CF638">
        <v>8.7880663478039848E-5</v>
      </c>
    </row>
    <row r="639" spans="1:185" x14ac:dyDescent="0.3">
      <c r="A639" s="49">
        <v>797</v>
      </c>
      <c r="B639" t="s">
        <v>1999</v>
      </c>
      <c r="C639" t="s">
        <v>659</v>
      </c>
      <c r="D639">
        <v>0.58279999999999998</v>
      </c>
      <c r="AH639">
        <v>3.8297872340425531E-5</v>
      </c>
    </row>
    <row r="640" spans="1:185" x14ac:dyDescent="0.3">
      <c r="A640" s="49">
        <v>801</v>
      </c>
      <c r="B640" t="s">
        <v>2003</v>
      </c>
      <c r="C640" t="s">
        <v>605</v>
      </c>
      <c r="D640">
        <v>0.10204874999999999</v>
      </c>
      <c r="M640">
        <v>0.04</v>
      </c>
      <c r="N640">
        <v>7.1698976212173927E-5</v>
      </c>
    </row>
    <row r="641" spans="1:240" x14ac:dyDescent="0.3">
      <c r="A641" s="49">
        <v>802</v>
      </c>
      <c r="B641" t="s">
        <v>2004</v>
      </c>
      <c r="C641" t="s">
        <v>605</v>
      </c>
      <c r="D641">
        <v>5.1097049999999998E-2</v>
      </c>
      <c r="M641">
        <v>9.468335256144926E-3</v>
      </c>
      <c r="N641">
        <v>2.4558388946158081E-5</v>
      </c>
      <c r="AH641">
        <v>6.3815621449770584E-6</v>
      </c>
      <c r="AK641">
        <v>6.0615346678526442E-4</v>
      </c>
    </row>
    <row r="642" spans="1:240" x14ac:dyDescent="0.3">
      <c r="A642" s="49">
        <v>803</v>
      </c>
      <c r="B642" t="s">
        <v>2005</v>
      </c>
      <c r="C642" t="s">
        <v>659</v>
      </c>
      <c r="D642">
        <v>2.9600000000000001E-2</v>
      </c>
      <c r="AJ642">
        <v>0.625</v>
      </c>
      <c r="AK642">
        <v>9.4374999999999993E-4</v>
      </c>
    </row>
    <row r="643" spans="1:240" x14ac:dyDescent="0.3">
      <c r="A643" s="49">
        <v>804</v>
      </c>
      <c r="B643" t="s">
        <v>2006</v>
      </c>
      <c r="C643" t="s">
        <v>605</v>
      </c>
      <c r="D643">
        <v>0.56847186599999999</v>
      </c>
      <c r="M643">
        <v>7.6833333333333328E-3</v>
      </c>
      <c r="N643">
        <v>3.0066059767493861E-5</v>
      </c>
      <c r="AH643">
        <v>1.6666666666666661E-5</v>
      </c>
      <c r="AK643">
        <v>3.7333333333333332E-4</v>
      </c>
    </row>
    <row r="644" spans="1:240" x14ac:dyDescent="0.3">
      <c r="A644" s="49">
        <v>806</v>
      </c>
      <c r="B644" t="s">
        <v>2008</v>
      </c>
      <c r="C644" t="s">
        <v>595</v>
      </c>
      <c r="D644">
        <v>0.2303</v>
      </c>
      <c r="K644">
        <v>9.1836734693877546E-4</v>
      </c>
      <c r="L644">
        <v>0.48979591836734693</v>
      </c>
      <c r="AQ644">
        <v>1E-4</v>
      </c>
    </row>
    <row r="645" spans="1:240" x14ac:dyDescent="0.3">
      <c r="A645" s="49">
        <v>807</v>
      </c>
      <c r="B645" t="s">
        <v>2009</v>
      </c>
      <c r="C645" t="s">
        <v>659</v>
      </c>
      <c r="D645">
        <v>1.1399999999999999E-5</v>
      </c>
      <c r="F645">
        <v>2368.4210526315792</v>
      </c>
    </row>
    <row r="646" spans="1:240" x14ac:dyDescent="0.3">
      <c r="A646" s="49">
        <v>808</v>
      </c>
      <c r="B646" t="s">
        <v>2010</v>
      </c>
      <c r="C646" t="s">
        <v>659</v>
      </c>
      <c r="D646">
        <v>0.12759999999999999</v>
      </c>
      <c r="I646">
        <v>4.5454545454545463E-2</v>
      </c>
      <c r="J646">
        <v>1.4090909090909091E-5</v>
      </c>
      <c r="K646">
        <v>2.3522727272727272E-3</v>
      </c>
      <c r="L646">
        <v>0.43181818181818182</v>
      </c>
    </row>
    <row r="647" spans="1:240" x14ac:dyDescent="0.3">
      <c r="A647" s="49">
        <v>809</v>
      </c>
      <c r="B647" t="s">
        <v>2011</v>
      </c>
      <c r="C647" t="s">
        <v>659</v>
      </c>
      <c r="D647">
        <v>4.8300000000000003E-2</v>
      </c>
      <c r="I647">
        <v>0.13043478260869559</v>
      </c>
      <c r="J647">
        <v>8.6956521739130427E-6</v>
      </c>
      <c r="K647">
        <v>8.9999999999999998E-4</v>
      </c>
      <c r="L647">
        <v>0.36231884057971009</v>
      </c>
      <c r="AQ647">
        <v>7.2463768115942027E-5</v>
      </c>
    </row>
    <row r="648" spans="1:240" x14ac:dyDescent="0.3">
      <c r="A648" s="49">
        <v>810</v>
      </c>
      <c r="B648" t="s">
        <v>2013</v>
      </c>
      <c r="C648" t="s">
        <v>1482</v>
      </c>
      <c r="D648">
        <v>0.2312249295264224</v>
      </c>
      <c r="E648" t="s">
        <v>1025</v>
      </c>
      <c r="CR648">
        <v>0.40151618192950378</v>
      </c>
      <c r="CS648">
        <v>0.75784532263307658</v>
      </c>
      <c r="CT648">
        <v>8.0638331651859546E-2</v>
      </c>
      <c r="CU648">
        <v>0.29234767369937542</v>
      </c>
      <c r="CV648">
        <v>4.4339198433336113E-2</v>
      </c>
      <c r="CW648">
        <v>2.3371574704368959E-3</v>
      </c>
      <c r="CX648">
        <v>4.4608805329204422E-2</v>
      </c>
      <c r="CY648">
        <v>6.902533034200551E-3</v>
      </c>
      <c r="CZ648">
        <v>4.2444329513723907E-2</v>
      </c>
      <c r="DA648">
        <v>7.0873290343046154E-3</v>
      </c>
      <c r="DB648">
        <v>2.366685686567636E-2</v>
      </c>
      <c r="DC648">
        <v>2.1389826420152361E-2</v>
      </c>
      <c r="DD648">
        <v>0.30046893310932221</v>
      </c>
      <c r="IA648">
        <v>7.9878620618871354E-2</v>
      </c>
      <c r="IB648">
        <v>4.5490172276208876</v>
      </c>
      <c r="IC648">
        <v>0.1102776678620519</v>
      </c>
      <c r="ID648">
        <v>2.3695728499029669E-3</v>
      </c>
      <c r="IE648">
        <v>2.379729912396357E-3</v>
      </c>
    </row>
    <row r="649" spans="1:240" x14ac:dyDescent="0.3">
      <c r="A649" s="49">
        <v>811</v>
      </c>
      <c r="B649" t="s">
        <v>2016</v>
      </c>
      <c r="C649" t="s">
        <v>1044</v>
      </c>
      <c r="D649">
        <v>7.6229999999999993</v>
      </c>
      <c r="K649">
        <v>2.6446280991735538E-4</v>
      </c>
      <c r="L649">
        <v>0.1487603305785124</v>
      </c>
    </row>
    <row r="650" spans="1:240" x14ac:dyDescent="0.3">
      <c r="A650" s="49">
        <v>812</v>
      </c>
      <c r="B650" t="s">
        <v>2018</v>
      </c>
      <c r="C650" t="s">
        <v>668</v>
      </c>
      <c r="D650">
        <v>7.920000000000002E-2</v>
      </c>
      <c r="AH650">
        <v>1.111111111111111E-5</v>
      </c>
    </row>
    <row r="651" spans="1:240" x14ac:dyDescent="0.3">
      <c r="A651" s="49">
        <v>813</v>
      </c>
      <c r="B651" t="s">
        <v>2019</v>
      </c>
      <c r="C651" t="s">
        <v>605</v>
      </c>
      <c r="D651">
        <v>0.01</v>
      </c>
      <c r="AG651">
        <v>1.3525009938222009E-3</v>
      </c>
    </row>
    <row r="652" spans="1:240" x14ac:dyDescent="0.3">
      <c r="A652" s="49">
        <v>814</v>
      </c>
      <c r="B652" t="s">
        <v>2020</v>
      </c>
      <c r="C652" t="s">
        <v>671</v>
      </c>
      <c r="D652">
        <v>4.0052509E-2</v>
      </c>
      <c r="P652">
        <v>5.7142857142857148E-2</v>
      </c>
      <c r="AM652">
        <v>8.7142857142857146E-6</v>
      </c>
      <c r="AN652">
        <v>1.171428571428571E-5</v>
      </c>
    </row>
    <row r="653" spans="1:240" x14ac:dyDescent="0.3">
      <c r="A653" s="49">
        <v>815</v>
      </c>
      <c r="B653" t="s">
        <v>2021</v>
      </c>
      <c r="C653" t="s">
        <v>798</v>
      </c>
      <c r="D653">
        <v>3.245E-2</v>
      </c>
      <c r="P653">
        <v>0.23913713405238829</v>
      </c>
      <c r="AM653">
        <v>4.946070878274268E-5</v>
      </c>
      <c r="AN653">
        <v>6.4684129429892144E-5</v>
      </c>
    </row>
    <row r="654" spans="1:240" x14ac:dyDescent="0.3">
      <c r="A654" s="49">
        <v>816</v>
      </c>
      <c r="B654" t="s">
        <v>2024</v>
      </c>
      <c r="C654" t="s">
        <v>614</v>
      </c>
      <c r="D654">
        <v>5.1240000000000001E-3</v>
      </c>
      <c r="IF654">
        <v>6.4402810304449636</v>
      </c>
    </row>
    <row r="655" spans="1:240" x14ac:dyDescent="0.3">
      <c r="A655" s="49">
        <v>817</v>
      </c>
      <c r="B655" t="s">
        <v>2026</v>
      </c>
      <c r="C655" t="s">
        <v>605</v>
      </c>
      <c r="D655">
        <v>1.8169999999999999</v>
      </c>
      <c r="M655">
        <v>4.3478260869565227E-3</v>
      </c>
      <c r="N655">
        <v>3.5396452620606547E-5</v>
      </c>
      <c r="AH655">
        <v>8.6956521739130441E-5</v>
      </c>
      <c r="AK655">
        <v>4.347826086956522E-5</v>
      </c>
    </row>
    <row r="656" spans="1:240" x14ac:dyDescent="0.3">
      <c r="A656" s="49">
        <v>818</v>
      </c>
      <c r="B656" t="s">
        <v>2027</v>
      </c>
      <c r="C656" t="s">
        <v>798</v>
      </c>
      <c r="D656">
        <v>5.7044600000000001</v>
      </c>
      <c r="O656">
        <v>4.0190657836149259E-2</v>
      </c>
      <c r="AM656">
        <v>3.0572394231881719E-6</v>
      </c>
      <c r="AN656">
        <v>6.6469218821764016E-6</v>
      </c>
    </row>
    <row r="657" spans="1:143" x14ac:dyDescent="0.3">
      <c r="A657" s="49">
        <v>820</v>
      </c>
      <c r="B657" t="s">
        <v>2030</v>
      </c>
      <c r="C657" t="s">
        <v>671</v>
      </c>
      <c r="D657">
        <v>0.616896</v>
      </c>
      <c r="EE657">
        <v>0.23255813953488369</v>
      </c>
    </row>
    <row r="658" spans="1:143" x14ac:dyDescent="0.3">
      <c r="A658" s="49">
        <v>821</v>
      </c>
      <c r="B658" t="s">
        <v>2031</v>
      </c>
      <c r="C658" t="s">
        <v>671</v>
      </c>
      <c r="D658">
        <v>0.69854400000000005</v>
      </c>
      <c r="EE658">
        <v>0.31168831168831168</v>
      </c>
    </row>
    <row r="659" spans="1:143" x14ac:dyDescent="0.3">
      <c r="A659" s="49">
        <v>822</v>
      </c>
      <c r="B659" t="s">
        <v>2032</v>
      </c>
      <c r="C659" t="s">
        <v>605</v>
      </c>
      <c r="D659">
        <v>2.2982369999999999</v>
      </c>
      <c r="M659">
        <v>3.5089636099323092E-2</v>
      </c>
      <c r="N659">
        <v>3.9359517752085617E-5</v>
      </c>
    </row>
    <row r="660" spans="1:143" x14ac:dyDescent="0.3">
      <c r="A660" s="49">
        <v>823</v>
      </c>
      <c r="B660" t="s">
        <v>2033</v>
      </c>
      <c r="C660" t="s">
        <v>605</v>
      </c>
      <c r="D660">
        <v>0.1</v>
      </c>
      <c r="AG660">
        <v>1.311660595605566E-3</v>
      </c>
    </row>
    <row r="661" spans="1:143" x14ac:dyDescent="0.3">
      <c r="A661" s="49">
        <v>824</v>
      </c>
      <c r="B661" t="s">
        <v>2034</v>
      </c>
      <c r="C661" t="s">
        <v>605</v>
      </c>
      <c r="D661">
        <v>2.7</v>
      </c>
      <c r="AH661">
        <v>2.2340425531914901E-5</v>
      </c>
    </row>
    <row r="662" spans="1:143" x14ac:dyDescent="0.3">
      <c r="A662" s="49">
        <v>825</v>
      </c>
      <c r="B662" t="s">
        <v>2035</v>
      </c>
      <c r="C662" t="s">
        <v>605</v>
      </c>
      <c r="D662">
        <v>5.4000000000000012</v>
      </c>
      <c r="AH662">
        <v>3.1944444444444441E-5</v>
      </c>
    </row>
    <row r="663" spans="1:143" x14ac:dyDescent="0.3">
      <c r="A663" s="49">
        <v>826</v>
      </c>
      <c r="B663" t="s">
        <v>2036</v>
      </c>
      <c r="C663" t="s">
        <v>605</v>
      </c>
      <c r="D663">
        <v>0.94240000000000002</v>
      </c>
      <c r="M663">
        <v>0.10526315789473679</v>
      </c>
      <c r="N663">
        <v>1.4405381435026731E-4</v>
      </c>
      <c r="AH663">
        <v>1.5789473684210529E-5</v>
      </c>
    </row>
    <row r="664" spans="1:143" x14ac:dyDescent="0.3">
      <c r="A664" s="49">
        <v>827</v>
      </c>
      <c r="B664" t="s">
        <v>2037</v>
      </c>
      <c r="C664" t="s">
        <v>659</v>
      </c>
      <c r="D664">
        <v>6.5720510000000011E-7</v>
      </c>
      <c r="F664">
        <v>589.32896290670874</v>
      </c>
      <c r="G664">
        <v>14.862996650512899</v>
      </c>
      <c r="H664">
        <v>8141.4462547536514</v>
      </c>
      <c r="EM664">
        <v>1498.7710837910411</v>
      </c>
    </row>
    <row r="665" spans="1:143" x14ac:dyDescent="0.3">
      <c r="A665" s="49">
        <v>828</v>
      </c>
      <c r="B665" t="s">
        <v>2038</v>
      </c>
      <c r="C665" t="s">
        <v>796</v>
      </c>
      <c r="D665">
        <v>0.98397699999999999</v>
      </c>
      <c r="O665">
        <v>3.0524697223613961E-2</v>
      </c>
      <c r="AI665">
        <v>9.322922121523737</v>
      </c>
    </row>
    <row r="666" spans="1:143" x14ac:dyDescent="0.3">
      <c r="A666" s="49">
        <v>829</v>
      </c>
      <c r="B666" t="s">
        <v>2039</v>
      </c>
      <c r="C666" t="s">
        <v>659</v>
      </c>
      <c r="D666">
        <v>0.71792800000000001</v>
      </c>
      <c r="I666">
        <v>0.125</v>
      </c>
      <c r="J666">
        <v>3.2558139534883718E-5</v>
      </c>
      <c r="K666">
        <v>1.299418604651163E-3</v>
      </c>
      <c r="L666">
        <v>0.37500000000000022</v>
      </c>
    </row>
    <row r="667" spans="1:143" x14ac:dyDescent="0.3">
      <c r="A667" s="49">
        <v>832</v>
      </c>
      <c r="B667" t="s">
        <v>2043</v>
      </c>
      <c r="C667" t="s">
        <v>659</v>
      </c>
      <c r="D667">
        <v>0.21804000000000001</v>
      </c>
      <c r="AH667">
        <v>3.4810126582278493E-5</v>
      </c>
      <c r="AJ667">
        <v>0.74683544303797467</v>
      </c>
      <c r="AK667">
        <v>8.1645569620253172E-4</v>
      </c>
    </row>
    <row r="668" spans="1:143" x14ac:dyDescent="0.3">
      <c r="A668" s="49">
        <v>833</v>
      </c>
      <c r="B668" t="s">
        <v>2044</v>
      </c>
      <c r="C668" t="s">
        <v>620</v>
      </c>
      <c r="D668">
        <v>7.7049999999999993E-2</v>
      </c>
      <c r="AH668">
        <v>2.9915639195327711E-5</v>
      </c>
    </row>
    <row r="669" spans="1:143" x14ac:dyDescent="0.3">
      <c r="A669" s="49">
        <v>835</v>
      </c>
      <c r="B669" t="s">
        <v>2046</v>
      </c>
      <c r="C669" t="s">
        <v>605</v>
      </c>
      <c r="D669">
        <v>0.10786608</v>
      </c>
      <c r="AK669">
        <v>8.2926829268292692E-4</v>
      </c>
    </row>
    <row r="670" spans="1:143" x14ac:dyDescent="0.3">
      <c r="A670" s="49">
        <v>836</v>
      </c>
      <c r="B670" t="s">
        <v>2047</v>
      </c>
      <c r="C670" t="s">
        <v>671</v>
      </c>
      <c r="D670">
        <v>0.15065400000000001</v>
      </c>
      <c r="O670">
        <v>2.8621875290400521E-2</v>
      </c>
      <c r="P670">
        <v>0.82224833061186564</v>
      </c>
      <c r="AL670">
        <v>8.6134595485779399E-6</v>
      </c>
      <c r="AM670">
        <v>2.5918730663893442E-5</v>
      </c>
      <c r="AN670">
        <v>1.799523664836295E-5</v>
      </c>
    </row>
    <row r="671" spans="1:143" x14ac:dyDescent="0.3">
      <c r="A671" s="49">
        <v>837</v>
      </c>
      <c r="B671" t="s">
        <v>2049</v>
      </c>
      <c r="C671" t="s">
        <v>798</v>
      </c>
      <c r="D671">
        <v>0.14064399999999999</v>
      </c>
      <c r="O671">
        <v>3.0530986035664519E-2</v>
      </c>
      <c r="P671">
        <v>0.84017092801683679</v>
      </c>
      <c r="AL671">
        <v>1.0176047325161401E-5</v>
      </c>
      <c r="AM671">
        <v>1.9539831062825291E-5</v>
      </c>
      <c r="AN671">
        <v>1.312832399533574E-5</v>
      </c>
    </row>
    <row r="672" spans="1:143" x14ac:dyDescent="0.3">
      <c r="A672" s="49">
        <v>838</v>
      </c>
      <c r="B672" t="s">
        <v>2051</v>
      </c>
      <c r="C672" t="s">
        <v>605</v>
      </c>
      <c r="D672">
        <v>0.30336000000000002</v>
      </c>
      <c r="M672">
        <v>3.3122362869198313E-2</v>
      </c>
      <c r="N672">
        <v>5.8968975775841802E-5</v>
      </c>
      <c r="AH672">
        <v>2.7014108649789031E-5</v>
      </c>
    </row>
    <row r="673" spans="1:242" x14ac:dyDescent="0.3">
      <c r="A673" s="49">
        <v>839</v>
      </c>
      <c r="B673" t="s">
        <v>2052</v>
      </c>
      <c r="C673" t="s">
        <v>671</v>
      </c>
      <c r="D673">
        <v>0.2944678</v>
      </c>
      <c r="P673">
        <v>0.71191926587558974</v>
      </c>
      <c r="AL673">
        <v>2.032118333746755E-5</v>
      </c>
      <c r="AM673">
        <v>7.2214415294303826E-5</v>
      </c>
      <c r="AN673">
        <v>2.333778090507689E-4</v>
      </c>
    </row>
    <row r="674" spans="1:242" x14ac:dyDescent="0.3">
      <c r="A674" s="49">
        <v>840</v>
      </c>
      <c r="B674" t="s">
        <v>2053</v>
      </c>
      <c r="C674" t="s">
        <v>796</v>
      </c>
      <c r="D674">
        <v>1.2498119999999999</v>
      </c>
      <c r="O674">
        <v>0.1188746787516843</v>
      </c>
      <c r="AI674">
        <v>28.87848412401225</v>
      </c>
    </row>
    <row r="675" spans="1:242" x14ac:dyDescent="0.3">
      <c r="A675" s="49">
        <v>841</v>
      </c>
      <c r="B675" t="s">
        <v>2054</v>
      </c>
      <c r="C675" t="s">
        <v>796</v>
      </c>
      <c r="D675">
        <v>5.4050309999999993</v>
      </c>
      <c r="O675">
        <v>1.828019117744191E-2</v>
      </c>
      <c r="AI675">
        <v>6.4295468425620497</v>
      </c>
    </row>
    <row r="676" spans="1:242" x14ac:dyDescent="0.3">
      <c r="A676" s="49">
        <v>842</v>
      </c>
      <c r="B676" t="s">
        <v>2055</v>
      </c>
      <c r="C676" t="s">
        <v>614</v>
      </c>
      <c r="D676">
        <v>8.0400000000000013E-2</v>
      </c>
      <c r="HC676">
        <v>1.54E-2</v>
      </c>
      <c r="HK676">
        <v>1</v>
      </c>
      <c r="IG676">
        <v>1</v>
      </c>
    </row>
    <row r="677" spans="1:242" x14ac:dyDescent="0.3">
      <c r="A677" s="49">
        <v>843</v>
      </c>
      <c r="B677" t="s">
        <v>2057</v>
      </c>
      <c r="C677" t="s">
        <v>659</v>
      </c>
      <c r="D677">
        <v>1.1393297</v>
      </c>
      <c r="AH677">
        <v>2.8975265017667841E-5</v>
      </c>
      <c r="AJ677">
        <v>1.720848056537102</v>
      </c>
      <c r="AK677">
        <v>2.6897526501766791E-3</v>
      </c>
      <c r="AP677">
        <v>0.45583038869257952</v>
      </c>
    </row>
    <row r="678" spans="1:242" x14ac:dyDescent="0.3">
      <c r="A678" s="49">
        <v>844</v>
      </c>
      <c r="B678" t="s">
        <v>2058</v>
      </c>
      <c r="C678" t="s">
        <v>659</v>
      </c>
      <c r="D678">
        <v>0.20019999999999999</v>
      </c>
      <c r="AH678">
        <v>7.5324675324675331E-5</v>
      </c>
      <c r="AJ678">
        <v>9.0909090909090912E-2</v>
      </c>
      <c r="AK678">
        <v>3.8441558441558438E-4</v>
      </c>
      <c r="ED678">
        <v>7.4025974025974017E-4</v>
      </c>
    </row>
    <row r="679" spans="1:242" x14ac:dyDescent="0.3">
      <c r="A679" s="49">
        <v>845</v>
      </c>
      <c r="B679" t="s">
        <v>2060</v>
      </c>
      <c r="C679" t="s">
        <v>659</v>
      </c>
      <c r="D679">
        <v>1.46E-2</v>
      </c>
      <c r="AH679">
        <v>4.931506849315069E-5</v>
      </c>
      <c r="AJ679">
        <v>0.49315068493150688</v>
      </c>
      <c r="AK679">
        <v>7.6712328767123284E-4</v>
      </c>
      <c r="ED679">
        <v>7.8082191780821919E-4</v>
      </c>
    </row>
    <row r="680" spans="1:242" x14ac:dyDescent="0.3">
      <c r="A680" s="49">
        <v>846</v>
      </c>
      <c r="B680" t="s">
        <v>2061</v>
      </c>
      <c r="C680" t="s">
        <v>653</v>
      </c>
      <c r="D680">
        <v>7.9548326400000003E-6</v>
      </c>
      <c r="F680">
        <v>233.78842575554569</v>
      </c>
    </row>
    <row r="681" spans="1:242" x14ac:dyDescent="0.3">
      <c r="A681" s="49">
        <v>847</v>
      </c>
      <c r="B681" t="s">
        <v>2062</v>
      </c>
      <c r="C681" t="s">
        <v>659</v>
      </c>
      <c r="D681">
        <v>5.7698000000000002E-6</v>
      </c>
      <c r="BK681">
        <v>3865.6452563347079</v>
      </c>
      <c r="BL681">
        <v>1.296405421331762E-2</v>
      </c>
      <c r="BM681">
        <v>0.38126104890984092</v>
      </c>
      <c r="IH681">
        <v>8.2498526812021211</v>
      </c>
    </row>
    <row r="682" spans="1:242" x14ac:dyDescent="0.3">
      <c r="A682" s="49">
        <v>848</v>
      </c>
      <c r="B682" t="s">
        <v>2064</v>
      </c>
      <c r="C682" t="s">
        <v>659</v>
      </c>
      <c r="D682">
        <v>0.15874250000000001</v>
      </c>
      <c r="I682">
        <v>0.24</v>
      </c>
      <c r="J682">
        <v>2.0000000000000002E-5</v>
      </c>
      <c r="K682">
        <v>8.0000000000000004E-4</v>
      </c>
    </row>
    <row r="683" spans="1:242" x14ac:dyDescent="0.3">
      <c r="A683" s="49">
        <v>849</v>
      </c>
      <c r="B683" t="s">
        <v>2065</v>
      </c>
      <c r="C683" t="s">
        <v>659</v>
      </c>
      <c r="D683">
        <v>2.2815629999999999E-3</v>
      </c>
      <c r="AJ683">
        <v>1.1590444795957859</v>
      </c>
    </row>
    <row r="684" spans="1:242" x14ac:dyDescent="0.3">
      <c r="A684" s="49">
        <v>850</v>
      </c>
      <c r="B684" t="s">
        <v>2066</v>
      </c>
      <c r="C684" t="s">
        <v>680</v>
      </c>
      <c r="D684">
        <v>0.16875000000000001</v>
      </c>
      <c r="AH684">
        <v>1.211851851851852E-5</v>
      </c>
      <c r="AJ684">
        <v>1.521185185185185</v>
      </c>
      <c r="AK684">
        <v>2.0847407407407412E-3</v>
      </c>
      <c r="AP684">
        <v>0.60977777777777775</v>
      </c>
    </row>
    <row r="685" spans="1:242" x14ac:dyDescent="0.3">
      <c r="A685" s="49">
        <v>851</v>
      </c>
      <c r="B685" t="s">
        <v>2067</v>
      </c>
      <c r="C685" t="s">
        <v>659</v>
      </c>
      <c r="D685">
        <v>2.1092400000000001E-2</v>
      </c>
      <c r="AH685">
        <v>3.7156511350059743E-5</v>
      </c>
      <c r="AJ685">
        <v>1.275698924731183</v>
      </c>
      <c r="AK685">
        <v>8.8467884166808892E-4</v>
      </c>
    </row>
    <row r="686" spans="1:242" x14ac:dyDescent="0.3">
      <c r="A686" s="49">
        <v>852</v>
      </c>
      <c r="B686" t="s">
        <v>2068</v>
      </c>
      <c r="C686" t="s">
        <v>605</v>
      </c>
      <c r="D686">
        <v>9.1080000000000023</v>
      </c>
      <c r="M686">
        <v>2.222222222222222E-2</v>
      </c>
      <c r="N686">
        <v>3.7716082487681151E-5</v>
      </c>
      <c r="AH686">
        <v>4.4444444444444433E-6</v>
      </c>
      <c r="AK686">
        <v>3.1111111111111102E-4</v>
      </c>
    </row>
    <row r="687" spans="1:242" x14ac:dyDescent="0.3">
      <c r="A687" s="49">
        <v>853</v>
      </c>
      <c r="B687" t="s">
        <v>2069</v>
      </c>
      <c r="C687" t="s">
        <v>614</v>
      </c>
      <c r="D687">
        <v>0.14445815040000001</v>
      </c>
      <c r="AH687">
        <v>6.7708333333333344E-5</v>
      </c>
    </row>
    <row r="688" spans="1:242" x14ac:dyDescent="0.3">
      <c r="A688" s="49">
        <v>854</v>
      </c>
      <c r="B688" t="s">
        <v>2070</v>
      </c>
      <c r="C688" t="s">
        <v>617</v>
      </c>
      <c r="D688">
        <v>8.4080097899999995</v>
      </c>
      <c r="AH688">
        <v>2.189823544437143E-5</v>
      </c>
      <c r="AK688">
        <v>2.8340683342615382E-4</v>
      </c>
    </row>
    <row r="689" spans="1:115" x14ac:dyDescent="0.3">
      <c r="A689" s="49">
        <v>855</v>
      </c>
      <c r="B689" t="s">
        <v>2071</v>
      </c>
      <c r="C689" t="s">
        <v>605</v>
      </c>
      <c r="D689">
        <v>9.1218593299999995</v>
      </c>
      <c r="M689">
        <v>1.5136532477090941E-2</v>
      </c>
      <c r="N689">
        <v>9.6762991849382105E-6</v>
      </c>
    </row>
    <row r="690" spans="1:115" x14ac:dyDescent="0.3">
      <c r="A690" s="49">
        <v>856</v>
      </c>
      <c r="B690" t="s">
        <v>2072</v>
      </c>
      <c r="C690" t="s">
        <v>617</v>
      </c>
      <c r="D690">
        <v>1.887168E-5</v>
      </c>
      <c r="F690">
        <v>1979.1666666666661</v>
      </c>
      <c r="G690">
        <v>6.020833333333333</v>
      </c>
    </row>
    <row r="691" spans="1:115" x14ac:dyDescent="0.3">
      <c r="A691" s="49">
        <v>858</v>
      </c>
      <c r="B691" t="s">
        <v>2075</v>
      </c>
      <c r="C691" t="s">
        <v>734</v>
      </c>
      <c r="D691">
        <v>2.7785829999999998</v>
      </c>
      <c r="AJ691">
        <v>1.014170172350439</v>
      </c>
      <c r="CN691">
        <v>8.2860616364528253E-2</v>
      </c>
    </row>
    <row r="692" spans="1:115" x14ac:dyDescent="0.3">
      <c r="A692" s="49">
        <v>859</v>
      </c>
      <c r="B692" t="s">
        <v>2077</v>
      </c>
      <c r="C692" t="s">
        <v>614</v>
      </c>
      <c r="D692">
        <v>5.1029310000000002E-4</v>
      </c>
      <c r="BQ692">
        <v>32.799385294451362</v>
      </c>
      <c r="DK692">
        <v>1.4164800582253611E-3</v>
      </c>
    </row>
    <row r="693" spans="1:115" x14ac:dyDescent="0.3">
      <c r="A693" s="49">
        <v>860</v>
      </c>
      <c r="B693" t="s">
        <v>2078</v>
      </c>
      <c r="C693" t="s">
        <v>659</v>
      </c>
      <c r="D693">
        <v>9.4179999999999986E-2</v>
      </c>
      <c r="I693">
        <v>0.18050541516245491</v>
      </c>
      <c r="L693">
        <v>4.3321299638989168E-2</v>
      </c>
    </row>
    <row r="694" spans="1:115" x14ac:dyDescent="0.3">
      <c r="A694" s="49">
        <v>861</v>
      </c>
      <c r="B694" t="s">
        <v>2079</v>
      </c>
      <c r="C694" t="s">
        <v>617</v>
      </c>
      <c r="D694">
        <v>3.8869999999999988E-2</v>
      </c>
      <c r="AJ694">
        <v>1.5029585798816569</v>
      </c>
      <c r="AP694">
        <v>0.38461538461538469</v>
      </c>
    </row>
    <row r="695" spans="1:115" x14ac:dyDescent="0.3">
      <c r="A695" s="49">
        <v>862</v>
      </c>
      <c r="B695" t="s">
        <v>2080</v>
      </c>
      <c r="C695" t="s">
        <v>605</v>
      </c>
      <c r="D695">
        <v>0.18252299999999999</v>
      </c>
      <c r="AF695">
        <v>0.84186650449532385</v>
      </c>
      <c r="AG695">
        <v>4.8289804572574422E-5</v>
      </c>
    </row>
    <row r="696" spans="1:115" x14ac:dyDescent="0.3">
      <c r="A696" s="49">
        <v>863</v>
      </c>
      <c r="B696" t="s">
        <v>2081</v>
      </c>
      <c r="C696" t="s">
        <v>620</v>
      </c>
      <c r="D696">
        <v>1.0351699999999999</v>
      </c>
      <c r="AH696">
        <v>4.2277113903996453E-5</v>
      </c>
    </row>
    <row r="697" spans="1:115" x14ac:dyDescent="0.3">
      <c r="A697" s="49">
        <v>864</v>
      </c>
      <c r="B697" t="s">
        <v>2082</v>
      </c>
      <c r="C697" t="s">
        <v>605</v>
      </c>
      <c r="D697">
        <v>5.9135</v>
      </c>
      <c r="M697">
        <v>2.9145176291536311E-2</v>
      </c>
      <c r="N697">
        <v>4.9615403964116957E-5</v>
      </c>
      <c r="AH697">
        <v>2.4865139088526249E-5</v>
      </c>
      <c r="AK697">
        <v>6.3097996110594401E-4</v>
      </c>
    </row>
    <row r="698" spans="1:115" x14ac:dyDescent="0.3">
      <c r="A698" s="49">
        <v>865</v>
      </c>
      <c r="B698" t="s">
        <v>2083</v>
      </c>
      <c r="C698" t="s">
        <v>614</v>
      </c>
      <c r="D698">
        <v>2.4681999999999999E-2</v>
      </c>
      <c r="I698">
        <v>7.195121951219513E-2</v>
      </c>
      <c r="K698">
        <v>1.463414634146341E-3</v>
      </c>
      <c r="L698">
        <v>4.3902439024390241E-2</v>
      </c>
    </row>
    <row r="699" spans="1:115" x14ac:dyDescent="0.3">
      <c r="A699" s="49">
        <v>866</v>
      </c>
      <c r="B699" t="s">
        <v>2084</v>
      </c>
      <c r="C699" t="s">
        <v>605</v>
      </c>
      <c r="D699">
        <v>5.7192647000000001</v>
      </c>
      <c r="AH699">
        <v>9.069912081530342E-5</v>
      </c>
    </row>
    <row r="700" spans="1:115" x14ac:dyDescent="0.3">
      <c r="A700" s="49">
        <v>867</v>
      </c>
      <c r="B700" t="s">
        <v>2085</v>
      </c>
      <c r="C700" t="s">
        <v>605</v>
      </c>
      <c r="D700">
        <v>14.9293</v>
      </c>
      <c r="M700">
        <v>2.15127300007368E-2</v>
      </c>
      <c r="N700">
        <v>3.6372713918559317E-5</v>
      </c>
      <c r="AK700">
        <v>4.160409396287837E-4</v>
      </c>
    </row>
    <row r="701" spans="1:115" x14ac:dyDescent="0.3">
      <c r="A701" s="49">
        <v>869</v>
      </c>
      <c r="B701" t="s">
        <v>2087</v>
      </c>
      <c r="C701" t="s">
        <v>614</v>
      </c>
      <c r="D701">
        <v>2.0804707660999999</v>
      </c>
      <c r="I701">
        <v>7.1611253196930943E-2</v>
      </c>
      <c r="K701">
        <v>1.4953452685421999E-3</v>
      </c>
      <c r="L701">
        <v>0.22250639386189261</v>
      </c>
    </row>
    <row r="702" spans="1:115" x14ac:dyDescent="0.3">
      <c r="A702" s="49">
        <v>870</v>
      </c>
      <c r="B702" t="s">
        <v>2088</v>
      </c>
      <c r="C702" t="s">
        <v>659</v>
      </c>
      <c r="D702">
        <v>7.6925199999999999E-2</v>
      </c>
      <c r="AH702">
        <v>6.9598389084461285E-5</v>
      </c>
      <c r="AK702">
        <v>2.2529548184470111E-4</v>
      </c>
    </row>
    <row r="703" spans="1:115" x14ac:dyDescent="0.3">
      <c r="A703" s="49">
        <v>871</v>
      </c>
      <c r="B703" t="s">
        <v>2089</v>
      </c>
      <c r="C703" t="s">
        <v>605</v>
      </c>
      <c r="D703">
        <v>2.3550000000000001E-4</v>
      </c>
      <c r="AH703">
        <v>1.592356687898089E-5</v>
      </c>
    </row>
    <row r="704" spans="1:115" x14ac:dyDescent="0.3">
      <c r="A704" s="49">
        <v>872</v>
      </c>
      <c r="B704" t="s">
        <v>2090</v>
      </c>
      <c r="C704" t="s">
        <v>605</v>
      </c>
      <c r="D704">
        <v>18.416699999999999</v>
      </c>
      <c r="N704">
        <v>5.8271025753799543E-5</v>
      </c>
    </row>
    <row r="705" spans="1:251" x14ac:dyDescent="0.3">
      <c r="A705" s="49">
        <v>874</v>
      </c>
      <c r="B705" t="s">
        <v>2092</v>
      </c>
      <c r="C705" t="s">
        <v>683</v>
      </c>
      <c r="D705">
        <v>2.3E-2</v>
      </c>
      <c r="I705">
        <v>0.17391304347826089</v>
      </c>
      <c r="K705">
        <v>9.1304347826086959E-4</v>
      </c>
    </row>
    <row r="706" spans="1:251" x14ac:dyDescent="0.3">
      <c r="A706" s="49">
        <v>875</v>
      </c>
      <c r="B706" t="s">
        <v>2093</v>
      </c>
      <c r="C706" t="s">
        <v>605</v>
      </c>
      <c r="D706">
        <v>99.346000000000004</v>
      </c>
      <c r="N706">
        <v>2.3357759748756871E-5</v>
      </c>
      <c r="AH706">
        <v>6.2886276246653127E-6</v>
      </c>
    </row>
    <row r="707" spans="1:251" x14ac:dyDescent="0.3">
      <c r="A707" s="49">
        <v>876</v>
      </c>
      <c r="B707" t="s">
        <v>2094</v>
      </c>
      <c r="C707" t="s">
        <v>683</v>
      </c>
      <c r="D707">
        <v>2.30964072</v>
      </c>
      <c r="M707">
        <v>7.6073411972057706E-2</v>
      </c>
      <c r="N707">
        <v>1.3334425621504311E-4</v>
      </c>
    </row>
    <row r="708" spans="1:251" x14ac:dyDescent="0.3">
      <c r="A708" s="49">
        <v>877</v>
      </c>
      <c r="B708" t="s">
        <v>2095</v>
      </c>
      <c r="C708" t="s">
        <v>614</v>
      </c>
      <c r="D708">
        <v>5.6888709999999997E-5</v>
      </c>
      <c r="F708">
        <v>1207.918056148575</v>
      </c>
      <c r="G708">
        <v>2.1971575730931501</v>
      </c>
    </row>
    <row r="709" spans="1:251" x14ac:dyDescent="0.3">
      <c r="A709" s="49">
        <v>878</v>
      </c>
      <c r="B709" t="s">
        <v>2096</v>
      </c>
      <c r="C709" t="s">
        <v>620</v>
      </c>
      <c r="D709">
        <v>0.21875600000000001</v>
      </c>
      <c r="AH709">
        <v>1.470588235294118E-5</v>
      </c>
    </row>
    <row r="710" spans="1:251" x14ac:dyDescent="0.3">
      <c r="A710" s="49">
        <v>879</v>
      </c>
      <c r="B710" t="s">
        <v>2097</v>
      </c>
      <c r="C710" t="s">
        <v>671</v>
      </c>
      <c r="D710">
        <v>30.059607770899269</v>
      </c>
      <c r="X710">
        <v>5.0875913340443725E-4</v>
      </c>
      <c r="Y710">
        <v>1.959962433609541E-7</v>
      </c>
      <c r="Z710">
        <v>4.9242126220721411E-3</v>
      </c>
      <c r="AA710">
        <v>1.1884548751359591E-5</v>
      </c>
      <c r="AB710">
        <v>5.8585672754681984E-6</v>
      </c>
      <c r="AC710">
        <v>2.0267778629826541E-6</v>
      </c>
      <c r="AD710">
        <v>4.4736184687909859E-6</v>
      </c>
      <c r="AE710">
        <v>1.1184046171977461E-6</v>
      </c>
    </row>
    <row r="711" spans="1:251" x14ac:dyDescent="0.3">
      <c r="A711" s="49">
        <v>880</v>
      </c>
      <c r="B711" t="s">
        <v>2099</v>
      </c>
      <c r="C711" t="s">
        <v>605</v>
      </c>
      <c r="D711">
        <v>5.9192989690721651</v>
      </c>
      <c r="AH711">
        <v>1.0249367785262951E-4</v>
      </c>
      <c r="AK711">
        <v>3.0642385905268809E-4</v>
      </c>
    </row>
    <row r="712" spans="1:251" x14ac:dyDescent="0.3">
      <c r="A712" s="49">
        <v>883</v>
      </c>
      <c r="B712" t="s">
        <v>2102</v>
      </c>
      <c r="C712" t="s">
        <v>595</v>
      </c>
      <c r="D712">
        <v>1.27135008E-4</v>
      </c>
      <c r="BQ712">
        <v>17.727272727272741</v>
      </c>
      <c r="GK712">
        <v>4.7402597402597406</v>
      </c>
      <c r="II712">
        <v>3.2467532467532481</v>
      </c>
    </row>
    <row r="713" spans="1:251" x14ac:dyDescent="0.3">
      <c r="A713" s="49">
        <v>884</v>
      </c>
      <c r="B713" t="s">
        <v>2104</v>
      </c>
      <c r="C713" t="s">
        <v>605</v>
      </c>
      <c r="D713">
        <v>0.12656000000000001</v>
      </c>
      <c r="AH713">
        <v>1.1071428571428571E-5</v>
      </c>
      <c r="AK713">
        <v>2.5625000000000001E-3</v>
      </c>
    </row>
    <row r="714" spans="1:251" x14ac:dyDescent="0.3">
      <c r="A714" s="49">
        <v>886</v>
      </c>
      <c r="B714" t="s">
        <v>2107</v>
      </c>
      <c r="C714" t="s">
        <v>752</v>
      </c>
      <c r="D714">
        <v>0.89215915506253896</v>
      </c>
      <c r="E714" t="s">
        <v>1103</v>
      </c>
      <c r="CR714">
        <v>0.2291490730474437</v>
      </c>
      <c r="CS714">
        <v>0.39625321849965423</v>
      </c>
      <c r="CT714">
        <v>4.1149056033330328E-2</v>
      </c>
      <c r="CU714">
        <v>0.15618711050878881</v>
      </c>
      <c r="CV714">
        <v>3.8673079260189827E-2</v>
      </c>
      <c r="CW714">
        <v>1.381117450669715E-2</v>
      </c>
      <c r="CX714">
        <v>3.317756303327981E-2</v>
      </c>
      <c r="CY714">
        <v>3.5469355023173112E-3</v>
      </c>
      <c r="CZ714">
        <v>1.4540294939877151E-2</v>
      </c>
      <c r="DA714">
        <v>2.1244386167943892E-3</v>
      </c>
      <c r="DB714">
        <v>4.5605439931906888E-3</v>
      </c>
      <c r="DC714">
        <v>3.0531599511742901E-3</v>
      </c>
      <c r="DD714">
        <v>5.4477647456025888E-2</v>
      </c>
      <c r="ID714">
        <v>6.0881433127552389E-4</v>
      </c>
      <c r="IE714">
        <v>3.057119926258601E-4</v>
      </c>
      <c r="IJ714">
        <v>5.7584329064716524</v>
      </c>
      <c r="IK714">
        <v>1.8803082802616639E-2</v>
      </c>
    </row>
    <row r="715" spans="1:251" x14ac:dyDescent="0.3">
      <c r="A715" s="49">
        <v>887</v>
      </c>
      <c r="B715" t="s">
        <v>2109</v>
      </c>
      <c r="C715" t="s">
        <v>605</v>
      </c>
      <c r="D715">
        <v>1.3124999999999999E-4</v>
      </c>
      <c r="ES715">
        <v>122.6666666666667</v>
      </c>
      <c r="IL715">
        <v>10400</v>
      </c>
      <c r="IM715">
        <v>0.69333333333333336</v>
      </c>
      <c r="IN715">
        <v>3.4666666666666668</v>
      </c>
      <c r="IO715">
        <v>2.6666666666666668E-2</v>
      </c>
      <c r="IP715">
        <v>3.3333333333333333E-2</v>
      </c>
      <c r="IQ715">
        <v>6.666666666666668E-3</v>
      </c>
    </row>
    <row r="716" spans="1:251" x14ac:dyDescent="0.3">
      <c r="A716" s="49">
        <v>890</v>
      </c>
      <c r="B716" t="s">
        <v>2113</v>
      </c>
      <c r="C716" t="s">
        <v>605</v>
      </c>
      <c r="D716">
        <v>1.5647562441599999E-5</v>
      </c>
      <c r="F716">
        <v>3534.9669228082062</v>
      </c>
      <c r="G716">
        <v>12.00505027004014</v>
      </c>
    </row>
    <row r="717" spans="1:251" x14ac:dyDescent="0.3">
      <c r="A717" s="49">
        <v>891</v>
      </c>
      <c r="B717" t="s">
        <v>2114</v>
      </c>
      <c r="C717" t="s">
        <v>614</v>
      </c>
      <c r="D717">
        <v>0.1064254464</v>
      </c>
      <c r="AH717">
        <v>7.9908473844089964E-5</v>
      </c>
      <c r="AJ717">
        <v>0.55025913802509541</v>
      </c>
      <c r="AK717">
        <v>2.3439818994266388E-3</v>
      </c>
    </row>
    <row r="718" spans="1:251" x14ac:dyDescent="0.3">
      <c r="A718" s="49">
        <v>892</v>
      </c>
      <c r="B718" t="s">
        <v>2115</v>
      </c>
      <c r="C718" t="s">
        <v>659</v>
      </c>
      <c r="D718">
        <v>7.744E-3</v>
      </c>
      <c r="I718">
        <v>0.1033057851239669</v>
      </c>
      <c r="K718">
        <v>2.309917355371901E-4</v>
      </c>
    </row>
    <row r="719" spans="1:251" x14ac:dyDescent="0.3">
      <c r="A719" s="49">
        <v>893</v>
      </c>
      <c r="B719" t="s">
        <v>2116</v>
      </c>
      <c r="C719" t="s">
        <v>659</v>
      </c>
      <c r="D719">
        <v>2.1149999999999999E-5</v>
      </c>
      <c r="BK719">
        <v>733.33333333333337</v>
      </c>
      <c r="BM719">
        <v>4.4444444444444453E-2</v>
      </c>
      <c r="IH719">
        <v>4.2222222222222223</v>
      </c>
    </row>
    <row r="720" spans="1:251" x14ac:dyDescent="0.3">
      <c r="A720" s="49">
        <v>894</v>
      </c>
      <c r="B720" t="s">
        <v>2118</v>
      </c>
      <c r="C720" t="s">
        <v>605</v>
      </c>
      <c r="D720">
        <v>5.1634200000000012</v>
      </c>
      <c r="M720">
        <v>2.800585658342726E-2</v>
      </c>
      <c r="AH720">
        <v>3.6007529892977901E-5</v>
      </c>
    </row>
    <row r="721" spans="1:253" x14ac:dyDescent="0.3">
      <c r="A721" s="49">
        <v>895</v>
      </c>
      <c r="B721" t="s">
        <v>2119</v>
      </c>
      <c r="C721" t="s">
        <v>605</v>
      </c>
      <c r="D721">
        <v>4.3381800000000004</v>
      </c>
      <c r="M721">
        <v>3.3333333333333333E-2</v>
      </c>
      <c r="N721">
        <v>5.2893546998386422E-5</v>
      </c>
      <c r="AH721">
        <v>4.2857142857142863E-5</v>
      </c>
    </row>
    <row r="722" spans="1:253" x14ac:dyDescent="0.3">
      <c r="A722" s="49">
        <v>896</v>
      </c>
      <c r="B722" t="s">
        <v>2120</v>
      </c>
      <c r="C722" t="s">
        <v>605</v>
      </c>
      <c r="D722">
        <v>1.78E-2</v>
      </c>
      <c r="AG722">
        <v>7.9999999999999993E-5</v>
      </c>
    </row>
    <row r="723" spans="1:253" x14ac:dyDescent="0.3">
      <c r="A723" s="49">
        <v>897</v>
      </c>
      <c r="B723" t="s">
        <v>2121</v>
      </c>
      <c r="C723" t="s">
        <v>668</v>
      </c>
      <c r="D723">
        <v>1.1042977624767121</v>
      </c>
      <c r="I723">
        <v>2.2657125614277102E-2</v>
      </c>
      <c r="K723">
        <v>9.8124345880203773E-4</v>
      </c>
      <c r="L723">
        <v>0.62263988274851301</v>
      </c>
    </row>
    <row r="724" spans="1:253" x14ac:dyDescent="0.3">
      <c r="A724" s="49">
        <v>898</v>
      </c>
      <c r="B724" t="s">
        <v>2122</v>
      </c>
      <c r="C724" t="s">
        <v>641</v>
      </c>
      <c r="D724">
        <v>8.8835397630222194E-3</v>
      </c>
      <c r="E724" t="s">
        <v>1025</v>
      </c>
      <c r="DL724">
        <v>1.6328528590010261</v>
      </c>
      <c r="DM724">
        <v>3.2091046811791522</v>
      </c>
      <c r="DN724">
        <v>0.27598608537002461</v>
      </c>
      <c r="DO724">
        <v>0.17708634271993071</v>
      </c>
      <c r="DQ724">
        <v>0.11372163068412131</v>
      </c>
      <c r="DS724">
        <v>6.5065590359100436E-2</v>
      </c>
      <c r="DT724">
        <v>8.0765537024239543E-3</v>
      </c>
      <c r="DU724">
        <v>3.4323606128063552E-2</v>
      </c>
      <c r="DV724">
        <v>3.1667113300537293E-2</v>
      </c>
      <c r="DW724">
        <v>0.41503165106258078</v>
      </c>
      <c r="IR724">
        <v>4.8467094737193912E-3</v>
      </c>
      <c r="IS724">
        <v>3.7549167421580139E-3</v>
      </c>
    </row>
    <row r="725" spans="1:253" x14ac:dyDescent="0.3">
      <c r="A725" s="49">
        <v>899</v>
      </c>
      <c r="B725" t="s">
        <v>2124</v>
      </c>
      <c r="C725" t="s">
        <v>605</v>
      </c>
      <c r="D725">
        <v>9.4301999999999992</v>
      </c>
      <c r="M725">
        <v>4.0322580645161289E-2</v>
      </c>
      <c r="N725">
        <v>6.4516129032258072E-6</v>
      </c>
    </row>
    <row r="726" spans="1:253" x14ac:dyDescent="0.3">
      <c r="A726" s="49">
        <v>900</v>
      </c>
      <c r="B726" t="s">
        <v>2125</v>
      </c>
      <c r="C726" t="s">
        <v>659</v>
      </c>
      <c r="D726">
        <v>0.21087110000000001</v>
      </c>
      <c r="AH726">
        <v>8.5013071966713317E-5</v>
      </c>
    </row>
    <row r="727" spans="1:253" x14ac:dyDescent="0.3">
      <c r="A727" s="49">
        <v>901</v>
      </c>
      <c r="B727" t="s">
        <v>2126</v>
      </c>
      <c r="C727" t="s">
        <v>620</v>
      </c>
      <c r="D727">
        <v>1.1231899999999999</v>
      </c>
      <c r="M727">
        <v>1.540077814083103E-2</v>
      </c>
      <c r="N727">
        <v>2.831272972789984E-5</v>
      </c>
      <c r="AH727">
        <v>5.0905901940010147E-5</v>
      </c>
    </row>
    <row r="728" spans="1:253" x14ac:dyDescent="0.3">
      <c r="A728" s="49">
        <v>902</v>
      </c>
      <c r="B728" t="s">
        <v>2128</v>
      </c>
      <c r="C728" t="s">
        <v>659</v>
      </c>
      <c r="D728">
        <v>0.36287999999999992</v>
      </c>
      <c r="I728">
        <v>0.28204916225749571</v>
      </c>
      <c r="J728">
        <v>2.0579805996472669E-5</v>
      </c>
      <c r="K728">
        <v>1.3086970899470901E-3</v>
      </c>
      <c r="L728">
        <v>0.28549382716049387</v>
      </c>
    </row>
    <row r="729" spans="1:253" x14ac:dyDescent="0.3">
      <c r="A729" s="49">
        <v>903</v>
      </c>
      <c r="B729" t="s">
        <v>2129</v>
      </c>
      <c r="C729" t="s">
        <v>798</v>
      </c>
      <c r="D729">
        <v>2.2393400000000001E-2</v>
      </c>
      <c r="O729">
        <v>7.2289156626506021E-2</v>
      </c>
      <c r="P729">
        <v>0.83132530120481929</v>
      </c>
    </row>
    <row r="730" spans="1:253" x14ac:dyDescent="0.3">
      <c r="A730" s="49">
        <v>904</v>
      </c>
      <c r="B730" t="s">
        <v>2131</v>
      </c>
      <c r="C730" t="s">
        <v>605</v>
      </c>
      <c r="D730">
        <v>38.219999999999992</v>
      </c>
      <c r="AH730">
        <v>8.4178117386259438E-5</v>
      </c>
      <c r="AK730">
        <v>4.5258169175769759E-4</v>
      </c>
    </row>
    <row r="731" spans="1:253" x14ac:dyDescent="0.3">
      <c r="A731" s="49">
        <v>905</v>
      </c>
      <c r="B731" t="s">
        <v>2132</v>
      </c>
      <c r="C731" t="s">
        <v>605</v>
      </c>
      <c r="D731">
        <v>3.57368453</v>
      </c>
      <c r="M731">
        <v>2.398433865117915E-2</v>
      </c>
      <c r="N731">
        <v>5.1945105382848923E-5</v>
      </c>
      <c r="AH731">
        <v>1.391419852048329E-5</v>
      </c>
      <c r="AK731">
        <v>2.3855109337253121E-4</v>
      </c>
    </row>
    <row r="732" spans="1:253" x14ac:dyDescent="0.3">
      <c r="A732" s="49">
        <v>907</v>
      </c>
      <c r="B732" t="s">
        <v>2134</v>
      </c>
      <c r="C732" t="s">
        <v>605</v>
      </c>
      <c r="D732">
        <v>104.3173</v>
      </c>
      <c r="N732">
        <v>1.6552767374155579E-5</v>
      </c>
      <c r="AH732">
        <v>3.4944731123217343E-5</v>
      </c>
    </row>
    <row r="733" spans="1:253" x14ac:dyDescent="0.3">
      <c r="A733" s="49">
        <v>908</v>
      </c>
      <c r="B733" t="s">
        <v>2136</v>
      </c>
      <c r="C733" t="s">
        <v>605</v>
      </c>
      <c r="D733">
        <v>33.683199999999999</v>
      </c>
      <c r="AH733">
        <v>1.115036576097283E-5</v>
      </c>
    </row>
    <row r="734" spans="1:253" x14ac:dyDescent="0.3">
      <c r="A734" s="49">
        <v>910</v>
      </c>
      <c r="B734" t="s">
        <v>2138</v>
      </c>
      <c r="C734" t="s">
        <v>659</v>
      </c>
      <c r="D734">
        <v>7.3495649999999996E-2</v>
      </c>
      <c r="I734">
        <v>9.146527719667763E-2</v>
      </c>
      <c r="J734">
        <v>5.1709141969626778E-5</v>
      </c>
      <c r="K734">
        <v>1.64761168858293E-3</v>
      </c>
      <c r="L734">
        <v>9.1741211894853639E-2</v>
      </c>
    </row>
    <row r="735" spans="1:253" x14ac:dyDescent="0.3">
      <c r="A735" s="49">
        <v>913</v>
      </c>
      <c r="B735" t="s">
        <v>2141</v>
      </c>
      <c r="C735" t="s">
        <v>650</v>
      </c>
      <c r="D735">
        <v>0.50378314399999991</v>
      </c>
      <c r="CN735">
        <v>0.18800087424123901</v>
      </c>
    </row>
    <row r="736" spans="1:253" x14ac:dyDescent="0.3">
      <c r="A736" s="49">
        <v>915</v>
      </c>
      <c r="B736" t="s">
        <v>2143</v>
      </c>
      <c r="C736" t="s">
        <v>671</v>
      </c>
      <c r="D736">
        <v>5.6841901200000008E-5</v>
      </c>
      <c r="Q736">
        <v>211.43592572163999</v>
      </c>
      <c r="R736">
        <v>1.700680272108843E-2</v>
      </c>
      <c r="S736">
        <v>569.44699801842648</v>
      </c>
      <c r="T736">
        <v>0.50510204081632648</v>
      </c>
      <c r="U736">
        <v>0.17857142857142849</v>
      </c>
      <c r="V736">
        <v>0.15707891156462581</v>
      </c>
      <c r="W736">
        <v>3.4065306122448978E-2</v>
      </c>
    </row>
    <row r="737" spans="1:253" x14ac:dyDescent="0.3">
      <c r="A737" s="49">
        <v>916</v>
      </c>
      <c r="B737" t="s">
        <v>2144</v>
      </c>
      <c r="C737" t="s">
        <v>671</v>
      </c>
      <c r="D737">
        <v>6.8085611999999994E-6</v>
      </c>
      <c r="Q737">
        <v>119.8727080891983</v>
      </c>
      <c r="R737">
        <v>2.306959655440859E-2</v>
      </c>
      <c r="S737">
        <v>462.251076032524</v>
      </c>
      <c r="T737">
        <v>0.88166698127058041</v>
      </c>
      <c r="U737">
        <v>0.1800457224354538</v>
      </c>
      <c r="V737">
        <v>0.32664943983759748</v>
      </c>
      <c r="W737">
        <v>7.083963755514161E-2</v>
      </c>
    </row>
    <row r="738" spans="1:253" x14ac:dyDescent="0.3">
      <c r="A738" s="49">
        <v>917</v>
      </c>
      <c r="B738" t="s">
        <v>2145</v>
      </c>
      <c r="C738" t="s">
        <v>671</v>
      </c>
      <c r="D738">
        <v>5.8103149634029847E-6</v>
      </c>
      <c r="Q738">
        <v>331.10206656363027</v>
      </c>
      <c r="R738">
        <v>3.5046695260952589E-2</v>
      </c>
      <c r="S738">
        <v>1276.7900966393699</v>
      </c>
      <c r="T738">
        <v>0.9168447295812302</v>
      </c>
      <c r="U738">
        <v>0.1914735681471407</v>
      </c>
      <c r="V738">
        <v>0.30215651135231508</v>
      </c>
      <c r="W738">
        <v>6.5527918124598447E-2</v>
      </c>
    </row>
    <row r="739" spans="1:253" x14ac:dyDescent="0.3">
      <c r="A739" s="49">
        <v>919</v>
      </c>
      <c r="B739" t="s">
        <v>2147</v>
      </c>
      <c r="C739" t="s">
        <v>668</v>
      </c>
      <c r="D739">
        <v>2.374E-5</v>
      </c>
      <c r="Q739">
        <v>1800</v>
      </c>
      <c r="T739">
        <v>1.62</v>
      </c>
      <c r="GY739">
        <v>5.5500000000000007</v>
      </c>
    </row>
    <row r="740" spans="1:253" x14ac:dyDescent="0.3">
      <c r="A740" s="49">
        <v>920</v>
      </c>
      <c r="B740" t="s">
        <v>2148</v>
      </c>
      <c r="C740" t="s">
        <v>620</v>
      </c>
      <c r="D740">
        <v>9.1487600000000006E-3</v>
      </c>
      <c r="AH740">
        <v>4.0307101727447218E-6</v>
      </c>
    </row>
    <row r="741" spans="1:253" x14ac:dyDescent="0.3">
      <c r="A741" s="49">
        <v>921</v>
      </c>
      <c r="B741" t="s">
        <v>2149</v>
      </c>
      <c r="C741" t="s">
        <v>659</v>
      </c>
      <c r="D741">
        <v>6.3020828299999984E-2</v>
      </c>
      <c r="I741">
        <v>4.1766858211858833E-2</v>
      </c>
      <c r="J741">
        <v>4.1007680630563858E-6</v>
      </c>
      <c r="K741">
        <v>4.1007680630563863E-4</v>
      </c>
    </row>
    <row r="742" spans="1:253" x14ac:dyDescent="0.3">
      <c r="A742" s="49">
        <v>922</v>
      </c>
      <c r="B742" t="s">
        <v>2150</v>
      </c>
      <c r="C742" t="s">
        <v>659</v>
      </c>
      <c r="D742">
        <v>2.2499999999999999E-2</v>
      </c>
      <c r="AK742">
        <v>3.4279999999999998E-4</v>
      </c>
    </row>
    <row r="743" spans="1:253" x14ac:dyDescent="0.3">
      <c r="A743" s="49">
        <v>924</v>
      </c>
      <c r="B743" t="s">
        <v>2153</v>
      </c>
      <c r="C743" t="s">
        <v>695</v>
      </c>
      <c r="D743">
        <v>1.9292169599999999E-2</v>
      </c>
      <c r="CI743">
        <v>1.480808047634</v>
      </c>
      <c r="CJ743">
        <v>3.3835385730799299E-2</v>
      </c>
    </row>
    <row r="744" spans="1:253" x14ac:dyDescent="0.3">
      <c r="A744" s="49">
        <v>925</v>
      </c>
      <c r="B744" t="s">
        <v>2155</v>
      </c>
      <c r="C744" t="s">
        <v>659</v>
      </c>
      <c r="D744">
        <v>1.392E-6</v>
      </c>
      <c r="F744">
        <v>2500</v>
      </c>
    </row>
    <row r="745" spans="1:253" x14ac:dyDescent="0.3">
      <c r="A745" s="49">
        <v>926</v>
      </c>
      <c r="B745" t="s">
        <v>2156</v>
      </c>
      <c r="C745" t="s">
        <v>605</v>
      </c>
      <c r="D745">
        <v>4.4584999999999999</v>
      </c>
      <c r="AH745">
        <v>1.3999999999999999E-4</v>
      </c>
      <c r="AK745">
        <v>1.8599999999999999E-4</v>
      </c>
    </row>
    <row r="746" spans="1:253" x14ac:dyDescent="0.3">
      <c r="A746" s="49">
        <v>927</v>
      </c>
      <c r="B746" t="s">
        <v>2157</v>
      </c>
      <c r="C746" t="s">
        <v>659</v>
      </c>
      <c r="D746">
        <v>6.3E-7</v>
      </c>
      <c r="F746">
        <v>3214.2857142857142</v>
      </c>
      <c r="G746">
        <v>11.785714285714279</v>
      </c>
      <c r="H746">
        <v>8928.5714285714294</v>
      </c>
    </row>
    <row r="747" spans="1:253" x14ac:dyDescent="0.3">
      <c r="A747" s="49">
        <v>928</v>
      </c>
      <c r="B747" t="s">
        <v>2158</v>
      </c>
      <c r="C747" t="s">
        <v>668</v>
      </c>
      <c r="D747">
        <v>0.62404999999999977</v>
      </c>
      <c r="I747">
        <v>1.061693774537297E-2</v>
      </c>
      <c r="J747">
        <v>4.9545709478407214E-6</v>
      </c>
      <c r="K747">
        <v>5.1047351975002004E-4</v>
      </c>
      <c r="L747">
        <v>0.240650588895121</v>
      </c>
    </row>
    <row r="748" spans="1:253" x14ac:dyDescent="0.3">
      <c r="A748" s="49">
        <v>929</v>
      </c>
      <c r="B748" t="s">
        <v>2159</v>
      </c>
      <c r="C748" t="s">
        <v>659</v>
      </c>
      <c r="D748">
        <v>1.4999999999999999E-2</v>
      </c>
      <c r="AH748">
        <v>2.666666666666667E-5</v>
      </c>
      <c r="AK748">
        <v>3.333333333333334E-3</v>
      </c>
    </row>
    <row r="749" spans="1:253" x14ac:dyDescent="0.3">
      <c r="A749" s="49">
        <v>930</v>
      </c>
      <c r="B749" t="s">
        <v>2160</v>
      </c>
      <c r="C749" t="s">
        <v>659</v>
      </c>
      <c r="D749">
        <v>2.3500000000000001E-3</v>
      </c>
      <c r="AJ749">
        <v>1.5106382978723401</v>
      </c>
      <c r="AK749">
        <v>4.2553191489361698E-5</v>
      </c>
      <c r="AP749">
        <v>0.21276595744680851</v>
      </c>
    </row>
    <row r="750" spans="1:253" x14ac:dyDescent="0.3">
      <c r="A750" s="49">
        <v>931</v>
      </c>
      <c r="B750" t="s">
        <v>2162</v>
      </c>
      <c r="C750" t="s">
        <v>671</v>
      </c>
      <c r="D750">
        <v>3.8697108000000012E-4</v>
      </c>
      <c r="BK750">
        <v>1361.2861736334401</v>
      </c>
      <c r="BM750">
        <v>0.33333333333333331</v>
      </c>
      <c r="DF750">
        <v>777.87725118889978</v>
      </c>
      <c r="IH750">
        <v>7.7787781350482296E-2</v>
      </c>
    </row>
    <row r="751" spans="1:253" x14ac:dyDescent="0.3">
      <c r="A751" s="49">
        <v>932</v>
      </c>
      <c r="B751" t="s">
        <v>2164</v>
      </c>
      <c r="C751" t="s">
        <v>803</v>
      </c>
      <c r="D751">
        <v>1.6932500000000001E-4</v>
      </c>
      <c r="Q751">
        <v>1692.3076923076919</v>
      </c>
      <c r="R751">
        <v>0.1092307692307692</v>
      </c>
      <c r="S751">
        <v>1076.9230769230769</v>
      </c>
      <c r="T751">
        <v>1</v>
      </c>
    </row>
    <row r="752" spans="1:253" x14ac:dyDescent="0.3">
      <c r="A752" s="49">
        <v>934</v>
      </c>
      <c r="B752" t="s">
        <v>2168</v>
      </c>
      <c r="C752" t="s">
        <v>752</v>
      </c>
      <c r="D752">
        <v>0.59505098765780262</v>
      </c>
      <c r="E752" t="s">
        <v>2167</v>
      </c>
      <c r="DL752">
        <v>1.640903187185222</v>
      </c>
      <c r="DM752">
        <v>2.985332152428863</v>
      </c>
      <c r="DN752">
        <v>0.32233186462027041</v>
      </c>
      <c r="DO752">
        <v>0.1034753559331159</v>
      </c>
      <c r="DP752">
        <v>2.1942988769660141E-2</v>
      </c>
      <c r="DQ752">
        <v>4.2659034092164788E-2</v>
      </c>
      <c r="DR752">
        <v>4.3327856833629301E-3</v>
      </c>
      <c r="DS752">
        <v>1.997629813921999E-2</v>
      </c>
      <c r="DT752">
        <v>3.62309801210453E-3</v>
      </c>
      <c r="DU752">
        <v>1.01171950763274E-2</v>
      </c>
      <c r="DV752">
        <v>8.988228328671145E-3</v>
      </c>
      <c r="DW752">
        <v>9.0844877118290326E-2</v>
      </c>
      <c r="IR752">
        <v>1.354685521444992E-3</v>
      </c>
      <c r="IS752">
        <v>1.300784780171324E-3</v>
      </c>
    </row>
    <row r="753" spans="1:255" x14ac:dyDescent="0.3">
      <c r="A753" s="49">
        <v>935</v>
      </c>
      <c r="B753" t="s">
        <v>2169</v>
      </c>
      <c r="C753" t="s">
        <v>605</v>
      </c>
      <c r="D753">
        <v>0.21240000000000001</v>
      </c>
      <c r="M753">
        <v>1.18728813559322E-2</v>
      </c>
      <c r="N753">
        <v>1.9998718733626831E-5</v>
      </c>
    </row>
    <row r="754" spans="1:255" x14ac:dyDescent="0.3">
      <c r="A754" s="49">
        <v>936</v>
      </c>
      <c r="B754" t="s">
        <v>2170</v>
      </c>
      <c r="C754" t="s">
        <v>605</v>
      </c>
      <c r="D754">
        <v>0.39900000000000002</v>
      </c>
      <c r="M754">
        <v>0.13157894736842099</v>
      </c>
      <c r="N754">
        <v>1.8094010741458961E-4</v>
      </c>
      <c r="AH754">
        <v>9.7368421052631583E-5</v>
      </c>
      <c r="AK754">
        <v>5.263157894736842E-3</v>
      </c>
    </row>
    <row r="755" spans="1:255" x14ac:dyDescent="0.3">
      <c r="A755" s="49">
        <v>937</v>
      </c>
      <c r="B755" t="s">
        <v>2172</v>
      </c>
      <c r="C755" t="s">
        <v>796</v>
      </c>
      <c r="D755">
        <v>2.0422189999999998</v>
      </c>
      <c r="O755">
        <v>5.2304321916503568E-2</v>
      </c>
      <c r="AI755">
        <v>31.876377606906988</v>
      </c>
    </row>
    <row r="756" spans="1:255" x14ac:dyDescent="0.3">
      <c r="A756" s="49">
        <v>938</v>
      </c>
      <c r="B756" t="s">
        <v>2173</v>
      </c>
      <c r="C756" t="s">
        <v>671</v>
      </c>
      <c r="D756">
        <v>0.30504000000000009</v>
      </c>
      <c r="O756">
        <v>8.5759244689221054E-2</v>
      </c>
      <c r="P756">
        <v>1.5028193023865719</v>
      </c>
      <c r="AM756">
        <v>3.1759769210595317E-5</v>
      </c>
      <c r="AN756">
        <v>1.9710857592446891E-4</v>
      </c>
    </row>
    <row r="757" spans="1:255" x14ac:dyDescent="0.3">
      <c r="A757" s="49">
        <v>939</v>
      </c>
      <c r="B757" t="s">
        <v>2176</v>
      </c>
      <c r="D757">
        <v>4.0832099999999998E-5</v>
      </c>
      <c r="HK757">
        <v>2.112676056338028</v>
      </c>
      <c r="IT757">
        <v>0.15636141525384431</v>
      </c>
    </row>
    <row r="758" spans="1:255" x14ac:dyDescent="0.3">
      <c r="A758" s="49">
        <v>940</v>
      </c>
      <c r="B758" t="s">
        <v>2178</v>
      </c>
      <c r="C758" t="s">
        <v>605</v>
      </c>
      <c r="D758">
        <v>2.4074999999999999E-5</v>
      </c>
      <c r="F758">
        <v>4444.4444444444443</v>
      </c>
    </row>
    <row r="759" spans="1:255" x14ac:dyDescent="0.3">
      <c r="A759" s="49">
        <v>941</v>
      </c>
      <c r="B759" t="s">
        <v>2181</v>
      </c>
      <c r="C759" t="s">
        <v>668</v>
      </c>
      <c r="D759">
        <v>3.4485000000000001</v>
      </c>
      <c r="I759">
        <v>0.16528925619834711</v>
      </c>
      <c r="K759">
        <v>1.2176308539944901E-3</v>
      </c>
      <c r="L759">
        <v>0.39393939393939392</v>
      </c>
      <c r="AQ759">
        <v>4.6556473829201099E-4</v>
      </c>
    </row>
    <row r="760" spans="1:255" x14ac:dyDescent="0.3">
      <c r="A760" s="49">
        <v>943</v>
      </c>
      <c r="B760" t="s">
        <v>2184</v>
      </c>
      <c r="C760" t="s">
        <v>605</v>
      </c>
      <c r="D760">
        <v>1.55992</v>
      </c>
      <c r="AH760">
        <v>8.8235294117647051E-5</v>
      </c>
      <c r="AK760">
        <v>3.0588235294117649E-3</v>
      </c>
    </row>
    <row r="761" spans="1:255" x14ac:dyDescent="0.3">
      <c r="A761" s="49">
        <v>945</v>
      </c>
      <c r="B761" t="s">
        <v>2186</v>
      </c>
      <c r="C761" t="s">
        <v>605</v>
      </c>
      <c r="D761">
        <v>9.3999999999999986E-2</v>
      </c>
      <c r="AH761">
        <v>3.4042553191489372E-5</v>
      </c>
    </row>
    <row r="762" spans="1:255" x14ac:dyDescent="0.3">
      <c r="A762" s="49">
        <v>946</v>
      </c>
      <c r="B762" t="s">
        <v>2187</v>
      </c>
      <c r="C762" t="s">
        <v>659</v>
      </c>
      <c r="D762">
        <v>5.5500000000000005E-4</v>
      </c>
      <c r="AJ762">
        <v>2</v>
      </c>
    </row>
    <row r="763" spans="1:255" x14ac:dyDescent="0.3">
      <c r="A763" s="49">
        <v>947</v>
      </c>
      <c r="B763" t="s">
        <v>2188</v>
      </c>
      <c r="C763" t="s">
        <v>620</v>
      </c>
      <c r="D763">
        <v>7.0200000000000011E-3</v>
      </c>
      <c r="AH763">
        <v>3.0000000000000001E-5</v>
      </c>
    </row>
    <row r="764" spans="1:255" x14ac:dyDescent="0.3">
      <c r="A764" s="49">
        <v>948</v>
      </c>
      <c r="B764" t="s">
        <v>2189</v>
      </c>
      <c r="C764" t="s">
        <v>798</v>
      </c>
      <c r="D764">
        <v>1.95E-2</v>
      </c>
      <c r="O764">
        <v>0.08</v>
      </c>
      <c r="P764">
        <v>0.62666666666666671</v>
      </c>
    </row>
    <row r="765" spans="1:255" x14ac:dyDescent="0.3">
      <c r="A765" s="49">
        <v>949</v>
      </c>
      <c r="B765" t="s">
        <v>2191</v>
      </c>
      <c r="C765" t="s">
        <v>595</v>
      </c>
      <c r="D765">
        <v>2.575E-3</v>
      </c>
      <c r="IU765">
        <v>0.39126213592233011</v>
      </c>
    </row>
    <row r="766" spans="1:255" x14ac:dyDescent="0.3">
      <c r="A766" s="49">
        <v>950</v>
      </c>
      <c r="B766" t="s">
        <v>2193</v>
      </c>
      <c r="C766" t="s">
        <v>1044</v>
      </c>
      <c r="D766">
        <v>0.209588</v>
      </c>
      <c r="L766">
        <v>4.6357615894039729E-2</v>
      </c>
    </row>
    <row r="767" spans="1:255" x14ac:dyDescent="0.3">
      <c r="A767" s="49">
        <v>952</v>
      </c>
      <c r="B767" t="s">
        <v>2196</v>
      </c>
      <c r="C767" t="s">
        <v>686</v>
      </c>
      <c r="D767">
        <v>1.2397E-2</v>
      </c>
      <c r="AH767">
        <v>1.948051948051948E-5</v>
      </c>
    </row>
    <row r="768" spans="1:255" x14ac:dyDescent="0.3">
      <c r="A768" s="49">
        <v>953</v>
      </c>
      <c r="B768" t="s">
        <v>2197</v>
      </c>
      <c r="C768" t="s">
        <v>798</v>
      </c>
      <c r="D768">
        <v>0.129817562</v>
      </c>
      <c r="O768">
        <v>1.1097091796156869E-2</v>
      </c>
    </row>
    <row r="769" spans="1:253" x14ac:dyDescent="0.3">
      <c r="A769" s="49">
        <v>954</v>
      </c>
      <c r="B769" t="s">
        <v>2199</v>
      </c>
      <c r="C769" t="s">
        <v>953</v>
      </c>
      <c r="D769">
        <v>12.17276636778197</v>
      </c>
      <c r="EK769">
        <v>2.9163461227645781E-4</v>
      </c>
    </row>
    <row r="770" spans="1:253" x14ac:dyDescent="0.3">
      <c r="A770" s="49">
        <v>959</v>
      </c>
      <c r="B770" t="s">
        <v>2206</v>
      </c>
      <c r="C770" t="s">
        <v>1482</v>
      </c>
      <c r="D770">
        <v>1.40016375591927E-2</v>
      </c>
      <c r="E770" t="s">
        <v>1103</v>
      </c>
      <c r="DL770">
        <v>1.1375115484321709</v>
      </c>
      <c r="DM770">
        <v>2.4272933044990008</v>
      </c>
      <c r="DN770">
        <v>0.26548661473094731</v>
      </c>
      <c r="DO770">
        <v>0.1822985249770176</v>
      </c>
      <c r="DP770">
        <v>6.2956256319031808E-3</v>
      </c>
      <c r="DQ770">
        <v>0.14546072495068921</v>
      </c>
      <c r="DR770">
        <v>2.4791234334785341E-2</v>
      </c>
      <c r="DS770">
        <v>0.1333881923782079</v>
      </c>
      <c r="DT770">
        <v>2.545495023734045E-2</v>
      </c>
      <c r="DU770">
        <v>7.6501993174956887E-2</v>
      </c>
      <c r="DV770">
        <v>6.4020000162133328E-2</v>
      </c>
      <c r="DW770">
        <v>0.74049323057673255</v>
      </c>
      <c r="IR770">
        <v>1.276588656024304E-2</v>
      </c>
      <c r="IS770">
        <v>1.2820606932136731E-2</v>
      </c>
    </row>
    <row r="771" spans="1:253" x14ac:dyDescent="0.3">
      <c r="A771" s="49">
        <v>963</v>
      </c>
      <c r="B771" t="s">
        <v>2212</v>
      </c>
      <c r="C771" t="s">
        <v>605</v>
      </c>
      <c r="D771">
        <v>0.64600000000000002</v>
      </c>
      <c r="AH771">
        <v>6.0526315789473689E-5</v>
      </c>
    </row>
    <row r="772" spans="1:253" x14ac:dyDescent="0.3">
      <c r="A772" s="49">
        <v>964</v>
      </c>
      <c r="B772" t="s">
        <v>2213</v>
      </c>
      <c r="C772" t="s">
        <v>605</v>
      </c>
      <c r="D772">
        <v>9.4949999999999992</v>
      </c>
      <c r="AH772">
        <v>4.888888888888889E-5</v>
      </c>
      <c r="AK772">
        <v>1.7777777777777781E-4</v>
      </c>
    </row>
    <row r="773" spans="1:253" x14ac:dyDescent="0.3">
      <c r="A773" s="49">
        <v>965</v>
      </c>
      <c r="B773" t="s">
        <v>2214</v>
      </c>
      <c r="C773" t="s">
        <v>605</v>
      </c>
      <c r="D773">
        <v>1.8</v>
      </c>
      <c r="AH773">
        <v>5.0000000000000002E-5</v>
      </c>
    </row>
    <row r="774" spans="1:253" x14ac:dyDescent="0.3">
      <c r="A774" s="49">
        <v>966</v>
      </c>
      <c r="B774" t="s">
        <v>2215</v>
      </c>
      <c r="C774" t="s">
        <v>605</v>
      </c>
      <c r="D774">
        <v>1.1475</v>
      </c>
      <c r="AH774">
        <v>2.352941176470588E-5</v>
      </c>
    </row>
    <row r="775" spans="1:253" x14ac:dyDescent="0.3">
      <c r="A775" s="49">
        <v>967</v>
      </c>
      <c r="B775" t="s">
        <v>2216</v>
      </c>
      <c r="C775" t="s">
        <v>605</v>
      </c>
      <c r="D775">
        <v>0.24</v>
      </c>
      <c r="AH775">
        <v>7.4999999999999993E-5</v>
      </c>
    </row>
    <row r="776" spans="1:253" x14ac:dyDescent="0.3">
      <c r="A776" s="49">
        <v>968</v>
      </c>
      <c r="B776" t="s">
        <v>2217</v>
      </c>
      <c r="C776" t="s">
        <v>620</v>
      </c>
      <c r="D776">
        <v>0.20200000000000001</v>
      </c>
      <c r="AH776">
        <v>5.0000000000000002E-5</v>
      </c>
    </row>
    <row r="777" spans="1:253" x14ac:dyDescent="0.3">
      <c r="A777" s="49">
        <v>970</v>
      </c>
      <c r="B777" t="s">
        <v>2219</v>
      </c>
      <c r="C777" t="s">
        <v>605</v>
      </c>
      <c r="D777">
        <v>0.23894000000000001</v>
      </c>
      <c r="AG777">
        <v>2.3076923076923079E-5</v>
      </c>
    </row>
    <row r="778" spans="1:253" x14ac:dyDescent="0.3">
      <c r="A778" s="49">
        <v>971</v>
      </c>
      <c r="B778" t="s">
        <v>2220</v>
      </c>
      <c r="C778" t="s">
        <v>605</v>
      </c>
      <c r="D778">
        <v>2.726</v>
      </c>
      <c r="M778">
        <v>6.3829787234042548E-2</v>
      </c>
      <c r="N778">
        <v>8.7205262761719734E-5</v>
      </c>
      <c r="AH778">
        <v>1.063829787234043E-5</v>
      </c>
    </row>
    <row r="779" spans="1:253" x14ac:dyDescent="0.3">
      <c r="A779" s="49">
        <v>972</v>
      </c>
      <c r="B779" t="s">
        <v>2221</v>
      </c>
      <c r="C779" t="s">
        <v>668</v>
      </c>
      <c r="D779">
        <v>0.01</v>
      </c>
      <c r="AJ779">
        <v>2</v>
      </c>
      <c r="AP779">
        <v>1</v>
      </c>
    </row>
    <row r="780" spans="1:253" x14ac:dyDescent="0.3">
      <c r="A780" s="49">
        <v>973</v>
      </c>
      <c r="B780" t="s">
        <v>2222</v>
      </c>
      <c r="C780" t="s">
        <v>671</v>
      </c>
      <c r="D780">
        <v>7.6204799999999998E-4</v>
      </c>
      <c r="DH780">
        <v>2.333333333333333</v>
      </c>
      <c r="DI780">
        <v>2.2666666666666671</v>
      </c>
    </row>
    <row r="781" spans="1:253" x14ac:dyDescent="0.3">
      <c r="A781" s="49">
        <v>975</v>
      </c>
      <c r="B781" t="s">
        <v>2224</v>
      </c>
      <c r="C781" t="s">
        <v>605</v>
      </c>
      <c r="D781">
        <v>0.03</v>
      </c>
      <c r="AG781">
        <v>1.3113350468167159E-3</v>
      </c>
    </row>
    <row r="782" spans="1:253" x14ac:dyDescent="0.3">
      <c r="A782" s="49">
        <v>976</v>
      </c>
      <c r="B782" t="s">
        <v>2225</v>
      </c>
      <c r="C782" t="s">
        <v>659</v>
      </c>
      <c r="D782">
        <v>0.18811240000000001</v>
      </c>
      <c r="AH782">
        <v>3.8078616826960898E-5</v>
      </c>
      <c r="CN782">
        <v>6.2327629651208527E-2</v>
      </c>
    </row>
    <row r="783" spans="1:253" x14ac:dyDescent="0.3">
      <c r="A783" s="49">
        <v>977</v>
      </c>
      <c r="B783" t="s">
        <v>2226</v>
      </c>
      <c r="C783" t="s">
        <v>689</v>
      </c>
      <c r="D783">
        <v>7.2000000000000009E-7</v>
      </c>
      <c r="F783">
        <v>3125</v>
      </c>
    </row>
    <row r="784" spans="1:253" x14ac:dyDescent="0.3">
      <c r="A784" s="49">
        <v>978</v>
      </c>
      <c r="B784" t="s">
        <v>2227</v>
      </c>
      <c r="C784" t="s">
        <v>798</v>
      </c>
      <c r="D784">
        <v>9.5238000000000007E-3</v>
      </c>
      <c r="O784">
        <v>0.31231231231231232</v>
      </c>
      <c r="P784">
        <v>0.32582582582582581</v>
      </c>
    </row>
    <row r="785" spans="1:253" x14ac:dyDescent="0.3">
      <c r="A785" s="49">
        <v>979</v>
      </c>
      <c r="B785" t="s">
        <v>2228</v>
      </c>
      <c r="C785" t="s">
        <v>605</v>
      </c>
      <c r="D785">
        <v>2.286144E-2</v>
      </c>
      <c r="AG785">
        <v>1.326605656276851E-3</v>
      </c>
    </row>
    <row r="786" spans="1:253" x14ac:dyDescent="0.3">
      <c r="A786" s="49">
        <v>980</v>
      </c>
      <c r="B786" t="s">
        <v>2229</v>
      </c>
      <c r="C786" t="s">
        <v>605</v>
      </c>
      <c r="D786">
        <v>6.2138540000000004E-5</v>
      </c>
      <c r="F786">
        <v>5981.0810810810817</v>
      </c>
    </row>
    <row r="787" spans="1:253" x14ac:dyDescent="0.3">
      <c r="A787" s="49">
        <v>982</v>
      </c>
      <c r="B787" t="s">
        <v>2231</v>
      </c>
      <c r="C787" t="s">
        <v>605</v>
      </c>
      <c r="D787">
        <v>3.598412999999999E-4</v>
      </c>
      <c r="F787">
        <v>1542.727307843764</v>
      </c>
    </row>
    <row r="788" spans="1:253" x14ac:dyDescent="0.3">
      <c r="A788" s="49">
        <v>983</v>
      </c>
      <c r="B788" t="s">
        <v>2232</v>
      </c>
      <c r="C788" t="s">
        <v>659</v>
      </c>
      <c r="D788">
        <v>2.2679999999999998</v>
      </c>
      <c r="I788">
        <v>8.1481481481481488E-2</v>
      </c>
      <c r="J788">
        <v>5.7407407407407404E-6</v>
      </c>
      <c r="K788">
        <v>2.9629629629629628E-3</v>
      </c>
      <c r="L788">
        <v>0.68518518518518523</v>
      </c>
    </row>
    <row r="789" spans="1:253" x14ac:dyDescent="0.3">
      <c r="A789" s="49">
        <v>984</v>
      </c>
      <c r="B789" t="s">
        <v>2233</v>
      </c>
      <c r="C789" t="s">
        <v>659</v>
      </c>
      <c r="D789">
        <v>3.5</v>
      </c>
      <c r="AH789">
        <v>8.5714285714285713E-5</v>
      </c>
      <c r="AJ789">
        <v>0.42857142857142849</v>
      </c>
      <c r="AK789">
        <v>5.4999999999999997E-3</v>
      </c>
      <c r="AP789">
        <v>4.2857142857142858E-2</v>
      </c>
      <c r="BP789">
        <v>2.142857142857143E-3</v>
      </c>
      <c r="ED789">
        <v>1.714285714285714E-3</v>
      </c>
    </row>
    <row r="790" spans="1:253" x14ac:dyDescent="0.3">
      <c r="A790" s="49">
        <v>985</v>
      </c>
      <c r="B790" t="s">
        <v>2235</v>
      </c>
      <c r="C790" t="s">
        <v>659</v>
      </c>
      <c r="D790">
        <v>5.0000000000000001E-3</v>
      </c>
      <c r="AH790">
        <v>1E-4</v>
      </c>
      <c r="AJ790">
        <v>0.5</v>
      </c>
    </row>
    <row r="791" spans="1:253" x14ac:dyDescent="0.3">
      <c r="A791" s="49">
        <v>986</v>
      </c>
      <c r="B791" t="s">
        <v>2237</v>
      </c>
      <c r="C791" t="s">
        <v>659</v>
      </c>
      <c r="D791">
        <v>6.08</v>
      </c>
      <c r="AH791">
        <v>5.6249999999999998E-5</v>
      </c>
      <c r="AJ791">
        <v>0.4375</v>
      </c>
      <c r="AK791">
        <v>3.9375E-4</v>
      </c>
      <c r="AP791">
        <v>6.25E-2</v>
      </c>
      <c r="ED791">
        <v>1.5E-3</v>
      </c>
    </row>
    <row r="792" spans="1:253" x14ac:dyDescent="0.3">
      <c r="A792" s="49">
        <v>987</v>
      </c>
      <c r="B792" t="s">
        <v>2241</v>
      </c>
      <c r="C792" t="s">
        <v>752</v>
      </c>
      <c r="D792">
        <v>5.0833993815024729E-2</v>
      </c>
      <c r="E792" t="s">
        <v>1016</v>
      </c>
      <c r="DL792">
        <v>1.498957820127087</v>
      </c>
      <c r="DM792">
        <v>2.0633411151989129</v>
      </c>
      <c r="DN792">
        <v>0.14535153856784289</v>
      </c>
      <c r="DO792">
        <v>0.14661459363979731</v>
      </c>
      <c r="DP792">
        <v>2.7676400280063448E-2</v>
      </c>
      <c r="DQ792">
        <v>7.675991861841612E-2</v>
      </c>
      <c r="DS792">
        <v>9.8489364694535671E-3</v>
      </c>
      <c r="DT792">
        <v>8.4702486144004575E-4</v>
      </c>
      <c r="DU792">
        <v>1.308683580476223E-3</v>
      </c>
      <c r="DV792">
        <v>2.2525041699024691E-4</v>
      </c>
      <c r="DW792">
        <v>1.6704873677555371E-2</v>
      </c>
      <c r="IS792">
        <v>1.405617303971794E-5</v>
      </c>
    </row>
    <row r="793" spans="1:253" x14ac:dyDescent="0.3">
      <c r="A793" s="49">
        <v>988</v>
      </c>
      <c r="B793" t="s">
        <v>2243</v>
      </c>
      <c r="C793" t="s">
        <v>752</v>
      </c>
      <c r="D793">
        <v>5.4513895724193191E-2</v>
      </c>
      <c r="E793" t="s">
        <v>1016</v>
      </c>
      <c r="DL793">
        <v>1.498957820127087</v>
      </c>
      <c r="DM793">
        <v>2.0633411151989138</v>
      </c>
      <c r="DN793">
        <v>0.14535153856784289</v>
      </c>
      <c r="DO793">
        <v>0.14661459363979731</v>
      </c>
      <c r="DP793">
        <v>2.7676400280063448E-2</v>
      </c>
      <c r="DQ793">
        <v>7.6759918618416106E-2</v>
      </c>
      <c r="DS793">
        <v>9.8489364694535654E-3</v>
      </c>
      <c r="DT793">
        <v>8.4702486144004553E-4</v>
      </c>
      <c r="DU793">
        <v>1.308683580476223E-3</v>
      </c>
      <c r="DV793">
        <v>2.252504169902468E-4</v>
      </c>
      <c r="DW793">
        <v>1.6704873677555361E-2</v>
      </c>
      <c r="IS793">
        <v>1.405617303971794E-5</v>
      </c>
    </row>
    <row r="794" spans="1:253" x14ac:dyDescent="0.3">
      <c r="A794" s="49">
        <v>989</v>
      </c>
      <c r="B794" t="s">
        <v>2246</v>
      </c>
      <c r="C794" t="s">
        <v>605</v>
      </c>
      <c r="D794">
        <v>2.0799999999999999E-2</v>
      </c>
      <c r="AH794">
        <v>5.2307692307692313E-5</v>
      </c>
    </row>
    <row r="795" spans="1:253" x14ac:dyDescent="0.3">
      <c r="A795" s="49">
        <v>990</v>
      </c>
      <c r="B795" t="s">
        <v>2247</v>
      </c>
      <c r="C795" t="s">
        <v>653</v>
      </c>
      <c r="D795">
        <v>1.035046E-3</v>
      </c>
      <c r="BQ795">
        <v>12.79566318791629</v>
      </c>
    </row>
    <row r="796" spans="1:253" x14ac:dyDescent="0.3">
      <c r="A796" s="49">
        <v>991</v>
      </c>
      <c r="B796" t="s">
        <v>2248</v>
      </c>
      <c r="C796" t="s">
        <v>605</v>
      </c>
      <c r="D796">
        <v>8.5912199999999999</v>
      </c>
      <c r="AH796">
        <v>5.8431631363182408E-5</v>
      </c>
      <c r="AK796">
        <v>1.036625764443234E-3</v>
      </c>
    </row>
    <row r="797" spans="1:253" x14ac:dyDescent="0.3">
      <c r="A797" s="49">
        <v>993</v>
      </c>
      <c r="B797" t="s">
        <v>2250</v>
      </c>
      <c r="C797" t="s">
        <v>605</v>
      </c>
      <c r="D797">
        <v>0.67878000000000005</v>
      </c>
      <c r="M797">
        <v>5.1851851851851857E-2</v>
      </c>
      <c r="N797">
        <v>8.5049331743493385E-5</v>
      </c>
      <c r="AH797">
        <v>1.481481481481481E-5</v>
      </c>
      <c r="AK797">
        <v>4.814814814814815E-4</v>
      </c>
    </row>
    <row r="798" spans="1:253" x14ac:dyDescent="0.3">
      <c r="A798" s="49">
        <v>994</v>
      </c>
      <c r="B798" t="s">
        <v>2252</v>
      </c>
      <c r="C798" t="s">
        <v>1044</v>
      </c>
      <c r="D798">
        <v>0.17874999999999999</v>
      </c>
      <c r="K798">
        <v>1.195692307692308E-4</v>
      </c>
      <c r="L798">
        <v>0.24923076923076931</v>
      </c>
    </row>
    <row r="799" spans="1:253" x14ac:dyDescent="0.3">
      <c r="A799" s="49">
        <v>995</v>
      </c>
      <c r="B799" t="s">
        <v>2255</v>
      </c>
      <c r="C799" t="s">
        <v>2254</v>
      </c>
      <c r="D799">
        <v>14.7343398121326</v>
      </c>
      <c r="EK799">
        <v>1.751011604792478E-4</v>
      </c>
    </row>
    <row r="800" spans="1:253" x14ac:dyDescent="0.3">
      <c r="A800" s="49">
        <v>996</v>
      </c>
      <c r="B800" t="s">
        <v>2256</v>
      </c>
      <c r="C800" t="s">
        <v>605</v>
      </c>
      <c r="D800">
        <v>0.01</v>
      </c>
      <c r="AG800">
        <v>1.326605656276851E-3</v>
      </c>
    </row>
    <row r="801" spans="1:256" x14ac:dyDescent="0.3">
      <c r="A801" s="49">
        <v>997</v>
      </c>
      <c r="B801" t="s">
        <v>2257</v>
      </c>
      <c r="C801" t="s">
        <v>605</v>
      </c>
      <c r="D801">
        <v>0.90761679999999989</v>
      </c>
      <c r="AH801">
        <v>1.090996332372869E-4</v>
      </c>
    </row>
    <row r="802" spans="1:256" x14ac:dyDescent="0.3">
      <c r="A802" s="49">
        <v>998</v>
      </c>
      <c r="B802" t="s">
        <v>2260</v>
      </c>
      <c r="C802" t="s">
        <v>953</v>
      </c>
      <c r="D802">
        <v>26.75203572140326</v>
      </c>
      <c r="IV802">
        <v>0.2039521091987716</v>
      </c>
    </row>
    <row r="803" spans="1:256" x14ac:dyDescent="0.3">
      <c r="A803" s="49">
        <v>1000</v>
      </c>
      <c r="B803" t="s">
        <v>2264</v>
      </c>
      <c r="C803" t="s">
        <v>671</v>
      </c>
      <c r="D803">
        <v>7.081620279599999E-4</v>
      </c>
      <c r="Q803">
        <v>346.71589761513872</v>
      </c>
      <c r="R803">
        <v>7.9609566277372312E-2</v>
      </c>
      <c r="S803">
        <v>826.76858258294976</v>
      </c>
      <c r="T803">
        <v>0.71153504450320715</v>
      </c>
      <c r="U803">
        <v>0.1289479145938589</v>
      </c>
      <c r="V803">
        <v>0.14763118211166401</v>
      </c>
      <c r="W803">
        <v>2.8930243502190731E-2</v>
      </c>
    </row>
    <row r="804" spans="1:256" x14ac:dyDescent="0.3">
      <c r="A804" s="49">
        <v>1001</v>
      </c>
      <c r="B804" t="s">
        <v>2265</v>
      </c>
      <c r="C804" t="s">
        <v>671</v>
      </c>
      <c r="D804">
        <v>1.3999999999999999E-4</v>
      </c>
      <c r="O804">
        <v>0.1</v>
      </c>
      <c r="P804">
        <v>0.45</v>
      </c>
    </row>
    <row r="805" spans="1:256" x14ac:dyDescent="0.3">
      <c r="A805" s="49">
        <v>1002</v>
      </c>
      <c r="B805" t="s">
        <v>2266</v>
      </c>
      <c r="C805" t="s">
        <v>659</v>
      </c>
      <c r="D805">
        <v>3.8073999999999999</v>
      </c>
      <c r="I805">
        <v>1.6620265798182491E-2</v>
      </c>
      <c r="J805">
        <v>1.026684876818827E-5</v>
      </c>
      <c r="K805">
        <v>3.2910910332510381E-3</v>
      </c>
      <c r="L805">
        <v>0.45049114881546459</v>
      </c>
    </row>
    <row r="806" spans="1:256" x14ac:dyDescent="0.3">
      <c r="A806" s="49">
        <v>1003</v>
      </c>
      <c r="B806" t="s">
        <v>2267</v>
      </c>
      <c r="C806" t="s">
        <v>796</v>
      </c>
      <c r="D806">
        <v>0.292572</v>
      </c>
      <c r="O806">
        <v>0.10465116279069769</v>
      </c>
    </row>
    <row r="807" spans="1:256" x14ac:dyDescent="0.3">
      <c r="A807" s="49">
        <v>1004</v>
      </c>
      <c r="B807" t="s">
        <v>2268</v>
      </c>
      <c r="C807" t="s">
        <v>659</v>
      </c>
      <c r="D807">
        <v>9.5657680000000005E-4</v>
      </c>
      <c r="BQ807">
        <v>7.6478961229249967</v>
      </c>
      <c r="BR807">
        <v>34.769398546985471</v>
      </c>
      <c r="BS807">
        <v>30.141646755388589</v>
      </c>
      <c r="DK807">
        <v>9.7965997084604193E-4</v>
      </c>
    </row>
    <row r="808" spans="1:256" x14ac:dyDescent="0.3">
      <c r="A808" s="49">
        <v>1005</v>
      </c>
      <c r="B808" t="s">
        <v>2269</v>
      </c>
      <c r="C808" t="s">
        <v>605</v>
      </c>
      <c r="D808">
        <v>0.23383000000000001</v>
      </c>
      <c r="I808">
        <v>0.25787965616045838</v>
      </c>
      <c r="L808">
        <v>0.89398280802292263</v>
      </c>
    </row>
    <row r="809" spans="1:256" x14ac:dyDescent="0.3">
      <c r="A809" s="49">
        <v>1007</v>
      </c>
      <c r="B809" t="s">
        <v>2271</v>
      </c>
      <c r="C809" t="s">
        <v>659</v>
      </c>
      <c r="D809">
        <v>1.1095999999999999</v>
      </c>
      <c r="AJ809">
        <v>1.8421052631578949</v>
      </c>
      <c r="AK809">
        <v>2.631578947368421E-3</v>
      </c>
      <c r="AP809">
        <v>0.10526315789473679</v>
      </c>
      <c r="ED809">
        <v>2.631578947368421E-3</v>
      </c>
    </row>
    <row r="810" spans="1:256" x14ac:dyDescent="0.3">
      <c r="A810" s="49">
        <v>1008</v>
      </c>
      <c r="B810" t="s">
        <v>2272</v>
      </c>
      <c r="C810" t="s">
        <v>617</v>
      </c>
      <c r="D810">
        <v>1.8876834719999999E-5</v>
      </c>
      <c r="F810">
        <v>4854.3689320388348</v>
      </c>
      <c r="G810">
        <v>7.1359223300970864</v>
      </c>
    </row>
    <row r="811" spans="1:256" x14ac:dyDescent="0.3">
      <c r="A811" s="49">
        <v>1009</v>
      </c>
      <c r="B811" t="s">
        <v>2273</v>
      </c>
      <c r="C811" t="s">
        <v>605</v>
      </c>
      <c r="D811">
        <v>0.505</v>
      </c>
      <c r="AH811">
        <v>7.3999999999999996E-5</v>
      </c>
      <c r="AK811">
        <v>5.2999999999999998E-4</v>
      </c>
    </row>
    <row r="812" spans="1:256" x14ac:dyDescent="0.3">
      <c r="A812" s="49">
        <v>1010</v>
      </c>
      <c r="B812" t="s">
        <v>2274</v>
      </c>
      <c r="C812" t="s">
        <v>659</v>
      </c>
      <c r="D812">
        <v>9.2000000000000014E-4</v>
      </c>
      <c r="AH812">
        <v>5.4347826086956534E-6</v>
      </c>
      <c r="AJ812">
        <v>0.88586956521739124</v>
      </c>
      <c r="AK812">
        <v>8.6956521739130427E-4</v>
      </c>
      <c r="AP812">
        <v>0.22826086956521741</v>
      </c>
    </row>
    <row r="813" spans="1:256" x14ac:dyDescent="0.3">
      <c r="A813" s="49">
        <v>1011</v>
      </c>
      <c r="B813" t="s">
        <v>2275</v>
      </c>
      <c r="C813" t="s">
        <v>620</v>
      </c>
      <c r="D813">
        <v>2.4599999999999999E-3</v>
      </c>
      <c r="AH813">
        <v>4.0000000000000003E-5</v>
      </c>
    </row>
    <row r="814" spans="1:256" x14ac:dyDescent="0.3">
      <c r="A814" s="49">
        <v>1012</v>
      </c>
      <c r="B814" t="s">
        <v>2276</v>
      </c>
      <c r="C814" t="s">
        <v>671</v>
      </c>
      <c r="D814">
        <v>0.1465216</v>
      </c>
      <c r="AH814">
        <v>1.8140397047261289E-5</v>
      </c>
      <c r="AK814">
        <v>8.5795206986546697E-4</v>
      </c>
      <c r="CN814">
        <v>3.1946825587490173E-2</v>
      </c>
      <c r="EE814">
        <v>4.5209034026382461E-2</v>
      </c>
      <c r="ET814">
        <v>1.219792849654932E-5</v>
      </c>
      <c r="EU814">
        <v>1.6794336125185641E-4</v>
      </c>
    </row>
    <row r="815" spans="1:256" x14ac:dyDescent="0.3">
      <c r="A815" s="49">
        <v>1013</v>
      </c>
      <c r="B815" t="s">
        <v>2278</v>
      </c>
      <c r="C815" t="s">
        <v>605</v>
      </c>
      <c r="D815">
        <v>0.01</v>
      </c>
      <c r="AG815">
        <v>1.4408288263979209E-3</v>
      </c>
    </row>
    <row r="816" spans="1:256" x14ac:dyDescent="0.3">
      <c r="A816" s="49">
        <v>1014</v>
      </c>
      <c r="B816" t="s">
        <v>2279</v>
      </c>
      <c r="C816" t="s">
        <v>605</v>
      </c>
      <c r="D816">
        <v>0.37107299999999999</v>
      </c>
      <c r="M816">
        <v>1.1779892366192099E-2</v>
      </c>
      <c r="N816">
        <v>3.975610908682283E-5</v>
      </c>
    </row>
    <row r="817" spans="1:257" x14ac:dyDescent="0.3">
      <c r="A817" s="49">
        <v>1015</v>
      </c>
      <c r="B817" t="s">
        <v>2281</v>
      </c>
      <c r="C817" t="s">
        <v>617</v>
      </c>
      <c r="D817">
        <v>1.2999999999999999E-2</v>
      </c>
      <c r="AH817">
        <v>5.3846153846153847E-5</v>
      </c>
      <c r="AK817">
        <v>1.292307692307692E-3</v>
      </c>
    </row>
    <row r="818" spans="1:257" x14ac:dyDescent="0.3">
      <c r="A818" s="49">
        <v>1016</v>
      </c>
      <c r="B818" t="s">
        <v>2282</v>
      </c>
      <c r="C818" t="s">
        <v>614</v>
      </c>
      <c r="D818">
        <v>6.3E-2</v>
      </c>
      <c r="HC818">
        <v>7.0000000000000001E-3</v>
      </c>
      <c r="IG818">
        <v>1.2</v>
      </c>
    </row>
    <row r="819" spans="1:257" x14ac:dyDescent="0.3">
      <c r="A819" s="49">
        <v>1017</v>
      </c>
      <c r="B819" t="s">
        <v>2284</v>
      </c>
      <c r="C819" t="s">
        <v>620</v>
      </c>
      <c r="D819">
        <v>2.1600000000000001E-6</v>
      </c>
      <c r="F819">
        <v>666.66666666666663</v>
      </c>
    </row>
    <row r="820" spans="1:257" x14ac:dyDescent="0.3">
      <c r="A820" s="49">
        <v>1018</v>
      </c>
      <c r="B820" t="s">
        <v>2285</v>
      </c>
      <c r="C820" t="s">
        <v>796</v>
      </c>
      <c r="D820">
        <v>1.17E-2</v>
      </c>
      <c r="O820">
        <v>7.7777777777777793E-2</v>
      </c>
    </row>
    <row r="821" spans="1:257" x14ac:dyDescent="0.3">
      <c r="A821" s="49">
        <v>1019</v>
      </c>
      <c r="B821" t="s">
        <v>2286</v>
      </c>
      <c r="C821" t="s">
        <v>650</v>
      </c>
      <c r="D821">
        <v>1.9216200000000001</v>
      </c>
      <c r="AK821">
        <v>1.2283229774877451E-3</v>
      </c>
    </row>
    <row r="822" spans="1:257" x14ac:dyDescent="0.3">
      <c r="A822" s="49">
        <v>1020</v>
      </c>
      <c r="B822" t="s">
        <v>2288</v>
      </c>
      <c r="C822" t="s">
        <v>795</v>
      </c>
      <c r="D822">
        <v>0.78292950824235985</v>
      </c>
      <c r="IA822">
        <v>0.1004188373494382</v>
      </c>
    </row>
    <row r="823" spans="1:257" x14ac:dyDescent="0.3">
      <c r="A823" s="49">
        <v>1022</v>
      </c>
      <c r="B823" t="s">
        <v>2291</v>
      </c>
      <c r="C823" t="s">
        <v>605</v>
      </c>
      <c r="D823">
        <v>2.5784438399999998</v>
      </c>
      <c r="M823">
        <v>3.1454507071986493E-2</v>
      </c>
      <c r="N823">
        <v>1.6086130462317929E-5</v>
      </c>
    </row>
    <row r="824" spans="1:257" x14ac:dyDescent="0.3">
      <c r="A824" s="49">
        <v>1025</v>
      </c>
      <c r="B824" t="s">
        <v>2294</v>
      </c>
      <c r="C824" t="s">
        <v>605</v>
      </c>
      <c r="D824">
        <v>0.74744520000000003</v>
      </c>
      <c r="AH824">
        <v>1.2341870681623209E-4</v>
      </c>
      <c r="AK824">
        <v>1.178093056186594E-4</v>
      </c>
    </row>
    <row r="825" spans="1:257" x14ac:dyDescent="0.3">
      <c r="A825" s="49">
        <v>1026</v>
      </c>
      <c r="B825" t="s">
        <v>2295</v>
      </c>
      <c r="C825" t="s">
        <v>659</v>
      </c>
      <c r="D825">
        <v>2.4725E-2</v>
      </c>
      <c r="AJ825">
        <v>0.27906976744186041</v>
      </c>
    </row>
    <row r="826" spans="1:257" x14ac:dyDescent="0.3">
      <c r="A826" s="49">
        <v>1027</v>
      </c>
      <c r="B826" t="s">
        <v>2296</v>
      </c>
      <c r="C826" t="s">
        <v>605</v>
      </c>
      <c r="D826">
        <v>6.3460000000000001</v>
      </c>
      <c r="M826">
        <v>2.69202957239142E-2</v>
      </c>
      <c r="N826">
        <v>4.8585719915488988E-5</v>
      </c>
    </row>
    <row r="827" spans="1:257" x14ac:dyDescent="0.3">
      <c r="A827" s="49">
        <v>1028</v>
      </c>
      <c r="B827" t="s">
        <v>2297</v>
      </c>
      <c r="C827" t="s">
        <v>686</v>
      </c>
      <c r="D827">
        <v>8.5799999999999998E-7</v>
      </c>
      <c r="F827">
        <v>490.90909090909088</v>
      </c>
      <c r="G827">
        <v>2.5454545454545459</v>
      </c>
    </row>
    <row r="828" spans="1:257" x14ac:dyDescent="0.3">
      <c r="A828" s="49">
        <v>1029</v>
      </c>
      <c r="B828" t="s">
        <v>2299</v>
      </c>
      <c r="C828" t="s">
        <v>2298</v>
      </c>
      <c r="D828">
        <v>6.8324004089976839E-2</v>
      </c>
      <c r="E828" t="s">
        <v>1016</v>
      </c>
      <c r="DL828">
        <v>0.75484540419764445</v>
      </c>
      <c r="DM828">
        <v>2.012678396791713</v>
      </c>
      <c r="DN828">
        <v>0.24900531998597419</v>
      </c>
      <c r="DO828">
        <v>0.15947964567501721</v>
      </c>
      <c r="DP828">
        <v>4.0462371925973933E-2</v>
      </c>
      <c r="DQ828">
        <v>9.199097230083117E-2</v>
      </c>
      <c r="DR828">
        <v>8.3860412126123777E-3</v>
      </c>
      <c r="DS828">
        <v>3.4377707891695593E-2</v>
      </c>
      <c r="DT828">
        <v>4.3052769957446849E-3</v>
      </c>
      <c r="DU828">
        <v>8.6260175532016266E-3</v>
      </c>
      <c r="DV828">
        <v>4.3311628016665261E-3</v>
      </c>
      <c r="DW828">
        <v>0.10485375407153701</v>
      </c>
    </row>
    <row r="829" spans="1:257" x14ac:dyDescent="0.3">
      <c r="A829" s="49">
        <v>1030</v>
      </c>
      <c r="B829" t="s">
        <v>2301</v>
      </c>
      <c r="C829" t="s">
        <v>650</v>
      </c>
      <c r="D829">
        <v>4.662138399999999</v>
      </c>
      <c r="AK829">
        <v>4.1932159285533012E-3</v>
      </c>
    </row>
    <row r="830" spans="1:257" x14ac:dyDescent="0.3">
      <c r="A830" s="49">
        <v>1032</v>
      </c>
      <c r="B830" t="s">
        <v>2303</v>
      </c>
      <c r="C830" t="s">
        <v>614</v>
      </c>
      <c r="D830">
        <v>6.5255830574123833E-2</v>
      </c>
      <c r="AG830">
        <v>1.343243069805876E-3</v>
      </c>
    </row>
    <row r="831" spans="1:257" x14ac:dyDescent="0.3">
      <c r="A831" s="49">
        <v>1033</v>
      </c>
      <c r="B831" t="s">
        <v>2305</v>
      </c>
      <c r="C831" t="s">
        <v>1044</v>
      </c>
      <c r="D831">
        <v>11.198600000000001</v>
      </c>
      <c r="L831">
        <v>0.44655581947743461</v>
      </c>
    </row>
    <row r="832" spans="1:257" x14ac:dyDescent="0.3">
      <c r="A832" s="49">
        <v>1034</v>
      </c>
      <c r="B832" t="s">
        <v>2306</v>
      </c>
      <c r="C832" t="s">
        <v>796</v>
      </c>
      <c r="D832">
        <v>0.57459199999999999</v>
      </c>
      <c r="O832">
        <v>0.1015625</v>
      </c>
      <c r="AI832">
        <v>32.2421875</v>
      </c>
      <c r="IW832">
        <v>2.2656249999999998E-3</v>
      </c>
    </row>
    <row r="833" spans="1:210" x14ac:dyDescent="0.3">
      <c r="A833" s="49">
        <v>1038</v>
      </c>
      <c r="B833" t="s">
        <v>2311</v>
      </c>
      <c r="C833" t="s">
        <v>707</v>
      </c>
      <c r="D833">
        <v>8.0484001000000007E-6</v>
      </c>
      <c r="F833">
        <v>535.89093713171644</v>
      </c>
    </row>
    <row r="834" spans="1:210" x14ac:dyDescent="0.3">
      <c r="A834" s="49">
        <v>1039</v>
      </c>
      <c r="B834" t="s">
        <v>2312</v>
      </c>
      <c r="C834" t="s">
        <v>659</v>
      </c>
      <c r="D834">
        <v>0.56630000000000003</v>
      </c>
      <c r="AH834">
        <v>3.6959208899876391E-5</v>
      </c>
      <c r="AJ834">
        <v>2.2963093766554832</v>
      </c>
      <c r="AK834">
        <v>1.9231855906763199E-3</v>
      </c>
      <c r="AP834">
        <v>0.20731061274942611</v>
      </c>
    </row>
    <row r="835" spans="1:210" x14ac:dyDescent="0.3">
      <c r="A835" s="49">
        <v>1040</v>
      </c>
      <c r="B835" t="s">
        <v>2313</v>
      </c>
      <c r="C835" t="s">
        <v>659</v>
      </c>
      <c r="D835">
        <v>0.32304440000000001</v>
      </c>
      <c r="AH835">
        <v>1.09726217201103E-4</v>
      </c>
      <c r="AK835">
        <v>7.1210539480021941E-4</v>
      </c>
    </row>
    <row r="836" spans="1:210" x14ac:dyDescent="0.3">
      <c r="A836" s="49">
        <v>1042</v>
      </c>
      <c r="B836" t="s">
        <v>2315</v>
      </c>
      <c r="C836" t="s">
        <v>659</v>
      </c>
      <c r="D836">
        <v>1.1835E-2</v>
      </c>
      <c r="AH836">
        <v>7.7946768060836505E-5</v>
      </c>
      <c r="AJ836">
        <v>0.46007604562737642</v>
      </c>
    </row>
    <row r="837" spans="1:210" x14ac:dyDescent="0.3">
      <c r="A837" s="49">
        <v>1044</v>
      </c>
      <c r="B837" t="s">
        <v>2317</v>
      </c>
      <c r="C837" t="s">
        <v>796</v>
      </c>
      <c r="D837">
        <v>0.316878402</v>
      </c>
      <c r="O837">
        <v>8.8354073623484131E-2</v>
      </c>
      <c r="AI837">
        <v>62.698005779516642</v>
      </c>
      <c r="HB837">
        <v>2.4337160328143779</v>
      </c>
    </row>
    <row r="838" spans="1:210" x14ac:dyDescent="0.3">
      <c r="A838" s="49">
        <v>1045</v>
      </c>
      <c r="B838" t="s">
        <v>2318</v>
      </c>
      <c r="C838" t="s">
        <v>796</v>
      </c>
      <c r="D838">
        <v>3.4650186000000001E-4</v>
      </c>
      <c r="DI838">
        <v>0.67264573991031384</v>
      </c>
    </row>
    <row r="839" spans="1:210" x14ac:dyDescent="0.3">
      <c r="A839" s="49">
        <v>1046</v>
      </c>
      <c r="B839" t="s">
        <v>2319</v>
      </c>
      <c r="C839" t="s">
        <v>1044</v>
      </c>
      <c r="D839">
        <v>19.5</v>
      </c>
      <c r="EH839">
        <v>0.21538461538461531</v>
      </c>
    </row>
    <row r="840" spans="1:210" x14ac:dyDescent="0.3">
      <c r="A840" s="49">
        <v>1049</v>
      </c>
      <c r="B840" t="s">
        <v>2324</v>
      </c>
      <c r="C840" t="s">
        <v>668</v>
      </c>
      <c r="D840">
        <v>4.5219999999999989E-2</v>
      </c>
      <c r="AK840">
        <v>2.1092436974789919E-3</v>
      </c>
    </row>
    <row r="841" spans="1:210" x14ac:dyDescent="0.3">
      <c r="A841" s="49">
        <v>1050</v>
      </c>
      <c r="B841" t="s">
        <v>2325</v>
      </c>
      <c r="C841" t="s">
        <v>668</v>
      </c>
      <c r="D841">
        <v>0.11718000000000001</v>
      </c>
      <c r="EF841">
        <v>2.3809523809523812E-2</v>
      </c>
      <c r="EG841">
        <v>1.476190476190476E-3</v>
      </c>
      <c r="EH841">
        <v>0.95238095238095233</v>
      </c>
    </row>
    <row r="842" spans="1:210" x14ac:dyDescent="0.3">
      <c r="A842" s="49">
        <v>1051</v>
      </c>
      <c r="B842" t="s">
        <v>2327</v>
      </c>
      <c r="C842" t="s">
        <v>668</v>
      </c>
      <c r="D842">
        <v>2.75</v>
      </c>
      <c r="EF842">
        <v>8.7999999999999995E-2</v>
      </c>
      <c r="EG842">
        <v>1.4400000000000001E-3</v>
      </c>
      <c r="EH842">
        <v>0.8</v>
      </c>
    </row>
    <row r="843" spans="1:210" x14ac:dyDescent="0.3">
      <c r="A843" s="49">
        <v>1052</v>
      </c>
      <c r="B843" t="s">
        <v>2329</v>
      </c>
      <c r="C843" t="s">
        <v>659</v>
      </c>
      <c r="D843">
        <v>0.1037</v>
      </c>
      <c r="I843">
        <v>3.2786885245901641E-2</v>
      </c>
      <c r="J843">
        <v>1.6393442622950821E-5</v>
      </c>
      <c r="K843">
        <v>1.245901639344262E-3</v>
      </c>
      <c r="L843">
        <v>0.42622950819672129</v>
      </c>
    </row>
    <row r="844" spans="1:210" x14ac:dyDescent="0.3">
      <c r="A844" s="49">
        <v>1053</v>
      </c>
      <c r="B844" t="s">
        <v>2330</v>
      </c>
      <c r="C844" t="s">
        <v>605</v>
      </c>
      <c r="D844">
        <v>3.7385788204800001E-3</v>
      </c>
      <c r="AH844">
        <v>5.6779661016949151E-5</v>
      </c>
    </row>
    <row r="845" spans="1:210" x14ac:dyDescent="0.3">
      <c r="A845" s="49">
        <v>1054</v>
      </c>
      <c r="B845" t="s">
        <v>2331</v>
      </c>
      <c r="C845" t="s">
        <v>605</v>
      </c>
      <c r="D845">
        <v>0.28620000000000001</v>
      </c>
      <c r="M845">
        <v>3.2494758909853247E-2</v>
      </c>
      <c r="N845">
        <v>1.29979035639413E-5</v>
      </c>
      <c r="AH845">
        <v>3.3123689727463323E-5</v>
      </c>
    </row>
    <row r="846" spans="1:210" x14ac:dyDescent="0.3">
      <c r="A846" s="49">
        <v>1055</v>
      </c>
      <c r="B846" t="s">
        <v>2332</v>
      </c>
      <c r="C846" t="s">
        <v>798</v>
      </c>
      <c r="D846">
        <v>0.12495821999999999</v>
      </c>
      <c r="O846">
        <v>2.73110484448322E-2</v>
      </c>
      <c r="P846">
        <v>9.6788830698772754E-2</v>
      </c>
      <c r="AM846">
        <v>1.8877701683010529E-5</v>
      </c>
      <c r="AN846">
        <v>4.594871789947072E-5</v>
      </c>
    </row>
    <row r="847" spans="1:210" x14ac:dyDescent="0.3">
      <c r="A847" s="49">
        <v>1056</v>
      </c>
      <c r="B847" t="s">
        <v>2333</v>
      </c>
      <c r="C847" t="s">
        <v>620</v>
      </c>
      <c r="D847">
        <v>3.388E-2</v>
      </c>
      <c r="AH847">
        <v>8.4415584415584405E-6</v>
      </c>
    </row>
    <row r="848" spans="1:210" x14ac:dyDescent="0.3">
      <c r="A848" s="49">
        <v>1057</v>
      </c>
      <c r="B848" t="s">
        <v>2335</v>
      </c>
      <c r="C848" t="s">
        <v>632</v>
      </c>
      <c r="D848">
        <v>45.86538461538462</v>
      </c>
      <c r="DX848">
        <v>4.4444444444444453E-3</v>
      </c>
      <c r="DY848">
        <v>0.66666666666666663</v>
      </c>
    </row>
    <row r="849" spans="1:137" x14ac:dyDescent="0.3">
      <c r="A849" s="49">
        <v>1058</v>
      </c>
      <c r="B849" t="s">
        <v>2337</v>
      </c>
      <c r="C849" t="s">
        <v>653</v>
      </c>
      <c r="D849">
        <v>2.9130000000000001E-5</v>
      </c>
      <c r="F849">
        <v>4376.4503947820122</v>
      </c>
      <c r="G849">
        <v>11.302272571232409</v>
      </c>
    </row>
    <row r="850" spans="1:137" x14ac:dyDescent="0.3">
      <c r="A850" s="49">
        <v>1059</v>
      </c>
      <c r="B850" t="s">
        <v>2338</v>
      </c>
      <c r="C850" t="s">
        <v>605</v>
      </c>
      <c r="D850">
        <v>0.28386600000000001</v>
      </c>
      <c r="M850">
        <v>0.20375106564364881</v>
      </c>
      <c r="N850">
        <v>3.0989576469763949E-4</v>
      </c>
      <c r="AK850">
        <v>1.3128729752770671E-3</v>
      </c>
    </row>
    <row r="851" spans="1:137" x14ac:dyDescent="0.3">
      <c r="A851" s="49">
        <v>1062</v>
      </c>
      <c r="B851" t="s">
        <v>2344</v>
      </c>
      <c r="C851" t="s">
        <v>680</v>
      </c>
      <c r="D851">
        <v>2.1873499999999999E-6</v>
      </c>
      <c r="F851">
        <v>499.87427709328648</v>
      </c>
    </row>
    <row r="852" spans="1:137" x14ac:dyDescent="0.3">
      <c r="A852" s="49">
        <v>1063</v>
      </c>
      <c r="B852" t="s">
        <v>2345</v>
      </c>
      <c r="C852" t="s">
        <v>605</v>
      </c>
      <c r="D852">
        <v>2.4611999999999998E-6</v>
      </c>
      <c r="F852">
        <v>1636.2749878108241</v>
      </c>
    </row>
    <row r="853" spans="1:137" x14ac:dyDescent="0.3">
      <c r="A853" s="49">
        <v>1065</v>
      </c>
      <c r="B853" t="s">
        <v>2347</v>
      </c>
      <c r="C853" t="s">
        <v>659</v>
      </c>
      <c r="D853">
        <v>0.19067000000000001</v>
      </c>
      <c r="I853">
        <v>0.21739130434782611</v>
      </c>
    </row>
    <row r="854" spans="1:137" x14ac:dyDescent="0.3">
      <c r="A854" s="49">
        <v>1066</v>
      </c>
      <c r="B854" t="s">
        <v>2348</v>
      </c>
      <c r="C854" t="s">
        <v>659</v>
      </c>
      <c r="D854">
        <v>4.6154000000000012E-5</v>
      </c>
      <c r="F854">
        <v>2340.4255319148929</v>
      </c>
    </row>
    <row r="855" spans="1:137" x14ac:dyDescent="0.3">
      <c r="A855" s="49">
        <v>1067</v>
      </c>
      <c r="B855" t="s">
        <v>2349</v>
      </c>
      <c r="C855" t="s">
        <v>671</v>
      </c>
      <c r="D855">
        <v>2.8670000000000002E-5</v>
      </c>
      <c r="Q855">
        <v>258.67697728388117</v>
      </c>
      <c r="R855">
        <v>2.553191489361702E-2</v>
      </c>
      <c r="S855">
        <v>655.05421326387057</v>
      </c>
      <c r="T855">
        <v>0.77872340425531916</v>
      </c>
      <c r="U855">
        <v>0.1446808510638298</v>
      </c>
      <c r="V855">
        <v>0.28926550620774327</v>
      </c>
      <c r="W855">
        <v>6.2732278454691315E-2</v>
      </c>
    </row>
    <row r="856" spans="1:137" x14ac:dyDescent="0.3">
      <c r="A856" s="49">
        <v>1068</v>
      </c>
      <c r="B856" t="s">
        <v>2350</v>
      </c>
      <c r="C856" t="s">
        <v>683</v>
      </c>
      <c r="D856">
        <v>1.2470000000000001E-6</v>
      </c>
      <c r="Q856">
        <v>94.827586206896541</v>
      </c>
      <c r="S856">
        <v>844.82758620689651</v>
      </c>
      <c r="T856">
        <v>0.65999999999999981</v>
      </c>
      <c r="U856">
        <v>0.34</v>
      </c>
    </row>
    <row r="857" spans="1:137" x14ac:dyDescent="0.3">
      <c r="A857" s="49">
        <v>1069</v>
      </c>
      <c r="B857" t="s">
        <v>2352</v>
      </c>
      <c r="C857" t="s">
        <v>737</v>
      </c>
      <c r="D857">
        <v>9.3600000000000003E-3</v>
      </c>
      <c r="EF857">
        <v>0.26324786324786331</v>
      </c>
      <c r="EG857">
        <v>2.6324786324786331E-4</v>
      </c>
    </row>
    <row r="858" spans="1:137" x14ac:dyDescent="0.3">
      <c r="A858" s="49">
        <v>1070</v>
      </c>
      <c r="B858" t="s">
        <v>2354</v>
      </c>
      <c r="C858" t="s">
        <v>605</v>
      </c>
      <c r="D858">
        <v>1.8772E-2</v>
      </c>
      <c r="AG858">
        <v>1.484161377544274E-3</v>
      </c>
    </row>
    <row r="859" spans="1:137" x14ac:dyDescent="0.3">
      <c r="A859" s="49">
        <v>1071</v>
      </c>
      <c r="B859" t="s">
        <v>2355</v>
      </c>
      <c r="C859" t="s">
        <v>668</v>
      </c>
      <c r="D859">
        <v>1.9335705000000001</v>
      </c>
      <c r="I859">
        <v>2.3588278782697609E-2</v>
      </c>
      <c r="J859">
        <v>1.4001697895163381E-5</v>
      </c>
      <c r="K859">
        <v>1.0778673960944269E-3</v>
      </c>
      <c r="L859">
        <v>0.69383681639743666</v>
      </c>
    </row>
    <row r="860" spans="1:137" x14ac:dyDescent="0.3">
      <c r="A860" s="49">
        <v>1072</v>
      </c>
      <c r="B860" t="s">
        <v>2356</v>
      </c>
      <c r="C860" t="s">
        <v>659</v>
      </c>
      <c r="D860">
        <v>1.8499999999999999E-2</v>
      </c>
      <c r="AJ860">
        <v>2.1621621621621618</v>
      </c>
      <c r="AP860">
        <v>1.0810810810810809</v>
      </c>
    </row>
    <row r="861" spans="1:137" x14ac:dyDescent="0.3">
      <c r="A861" s="49">
        <v>1074</v>
      </c>
      <c r="B861" t="s">
        <v>2358</v>
      </c>
      <c r="C861" t="s">
        <v>659</v>
      </c>
      <c r="D861">
        <v>0.504</v>
      </c>
      <c r="AH861">
        <v>1.111111111111111E-5</v>
      </c>
      <c r="AJ861">
        <v>0.22222222222222221</v>
      </c>
      <c r="AK861">
        <v>6.6666666666666664E-4</v>
      </c>
    </row>
    <row r="862" spans="1:137" x14ac:dyDescent="0.3">
      <c r="A862" s="49">
        <v>1076</v>
      </c>
      <c r="B862" t="s">
        <v>2361</v>
      </c>
      <c r="C862" t="s">
        <v>614</v>
      </c>
      <c r="D862">
        <v>1.4999999999999999E-2</v>
      </c>
      <c r="AG862">
        <v>1.3215970770003289E-3</v>
      </c>
    </row>
    <row r="863" spans="1:137" x14ac:dyDescent="0.3">
      <c r="A863" s="49">
        <v>1077</v>
      </c>
      <c r="B863" t="s">
        <v>2363</v>
      </c>
      <c r="C863" t="s">
        <v>620</v>
      </c>
      <c r="D863">
        <v>0.42980799999999991</v>
      </c>
      <c r="AH863">
        <v>9.3640183523806007E-5</v>
      </c>
    </row>
    <row r="864" spans="1:137" x14ac:dyDescent="0.3">
      <c r="A864" s="49">
        <v>1078</v>
      </c>
      <c r="B864" t="s">
        <v>2364</v>
      </c>
      <c r="C864" t="s">
        <v>605</v>
      </c>
      <c r="D864">
        <v>0.4</v>
      </c>
      <c r="M864">
        <v>1.2999999999999999E-2</v>
      </c>
      <c r="N864">
        <v>2.4868548899737952E-5</v>
      </c>
      <c r="AH864">
        <v>6.0000000000000002E-5</v>
      </c>
    </row>
    <row r="865" spans="1:262" x14ac:dyDescent="0.3">
      <c r="A865" s="49">
        <v>1080</v>
      </c>
      <c r="B865" t="s">
        <v>2367</v>
      </c>
      <c r="C865" t="s">
        <v>617</v>
      </c>
      <c r="D865">
        <v>1.3995835799999999E-5</v>
      </c>
      <c r="F865">
        <v>603.03651176016217</v>
      </c>
      <c r="G865">
        <v>2.3947236505875562</v>
      </c>
      <c r="H865">
        <v>3196.6651109182062</v>
      </c>
      <c r="EM865">
        <v>941.70867594774154</v>
      </c>
    </row>
    <row r="866" spans="1:262" x14ac:dyDescent="0.3">
      <c r="A866" s="49">
        <v>1081</v>
      </c>
      <c r="B866" t="s">
        <v>2368</v>
      </c>
      <c r="C866" t="s">
        <v>659</v>
      </c>
      <c r="D866">
        <v>0.16561999999999999</v>
      </c>
      <c r="I866">
        <v>0.26331360946745569</v>
      </c>
      <c r="L866">
        <v>0.91124260355029585</v>
      </c>
    </row>
    <row r="867" spans="1:262" x14ac:dyDescent="0.3">
      <c r="A867" s="49">
        <v>1082</v>
      </c>
      <c r="B867" t="s">
        <v>2369</v>
      </c>
      <c r="C867" t="s">
        <v>659</v>
      </c>
      <c r="D867">
        <v>2.3400000000000001E-2</v>
      </c>
      <c r="AH867">
        <v>4.914529914529914E-5</v>
      </c>
    </row>
    <row r="868" spans="1:262" x14ac:dyDescent="0.3">
      <c r="A868" s="49">
        <v>1083</v>
      </c>
      <c r="B868" t="s">
        <v>2370</v>
      </c>
      <c r="C868" t="s">
        <v>605</v>
      </c>
      <c r="D868">
        <v>0.55859999999999987</v>
      </c>
      <c r="M868">
        <v>4.0000000000000008E-2</v>
      </c>
    </row>
    <row r="869" spans="1:262" x14ac:dyDescent="0.3">
      <c r="A869" s="49">
        <v>1084</v>
      </c>
      <c r="B869" t="s">
        <v>2371</v>
      </c>
      <c r="C869" t="s">
        <v>605</v>
      </c>
      <c r="D869">
        <v>0.29111399999999998</v>
      </c>
      <c r="M869">
        <v>0.26667834594007839</v>
      </c>
      <c r="N869">
        <v>3.7804730364043908E-4</v>
      </c>
    </row>
    <row r="870" spans="1:262" x14ac:dyDescent="0.3">
      <c r="A870" s="49">
        <v>1085</v>
      </c>
      <c r="B870" t="s">
        <v>2372</v>
      </c>
      <c r="C870" t="s">
        <v>605</v>
      </c>
      <c r="D870">
        <v>0.20699999999999999</v>
      </c>
      <c r="M870">
        <v>6.6666666666666666E-2</v>
      </c>
      <c r="N870">
        <v>1.157046571959596E-4</v>
      </c>
    </row>
    <row r="871" spans="1:262" x14ac:dyDescent="0.3">
      <c r="A871" s="49">
        <v>1086</v>
      </c>
      <c r="B871" t="s">
        <v>2373</v>
      </c>
      <c r="C871" t="s">
        <v>719</v>
      </c>
      <c r="D871">
        <v>7.9559999999999995E-3</v>
      </c>
      <c r="DH871">
        <v>2</v>
      </c>
    </row>
    <row r="872" spans="1:262" x14ac:dyDescent="0.3">
      <c r="A872" s="49">
        <v>1088</v>
      </c>
      <c r="B872" t="s">
        <v>2375</v>
      </c>
      <c r="C872" t="s">
        <v>659</v>
      </c>
      <c r="D872">
        <v>1.251E-2</v>
      </c>
      <c r="BQ872">
        <v>29.97601918465228</v>
      </c>
      <c r="BR872">
        <v>36.930455635491597</v>
      </c>
      <c r="BS872">
        <v>264.98800959232608</v>
      </c>
      <c r="DK872">
        <v>1.606714628297362E-3</v>
      </c>
    </row>
    <row r="873" spans="1:262" x14ac:dyDescent="0.3">
      <c r="A873" s="49">
        <v>1089</v>
      </c>
      <c r="B873" t="s">
        <v>2376</v>
      </c>
      <c r="C873" t="s">
        <v>659</v>
      </c>
      <c r="D873">
        <v>0.70362000000000002</v>
      </c>
      <c r="AH873">
        <v>1.079261533213951E-4</v>
      </c>
      <c r="AJ873">
        <v>0.72678434382194956</v>
      </c>
    </row>
    <row r="874" spans="1:262" x14ac:dyDescent="0.3">
      <c r="A874" s="49">
        <v>1090</v>
      </c>
      <c r="B874" t="s">
        <v>2377</v>
      </c>
      <c r="C874" t="s">
        <v>659</v>
      </c>
      <c r="D874">
        <v>7.8120000000000009E-2</v>
      </c>
      <c r="AH874">
        <v>1.1290322580645159E-4</v>
      </c>
      <c r="AJ874">
        <v>2.118279569892473</v>
      </c>
    </row>
    <row r="875" spans="1:262" x14ac:dyDescent="0.3">
      <c r="A875" s="49">
        <v>1091</v>
      </c>
      <c r="B875" t="s">
        <v>2378</v>
      </c>
      <c r="C875" t="s">
        <v>605</v>
      </c>
      <c r="D875">
        <v>0.4784000000000001</v>
      </c>
      <c r="M875">
        <v>0.11538461538461529</v>
      </c>
      <c r="N875">
        <v>1.153846153846154E-4</v>
      </c>
    </row>
    <row r="876" spans="1:262" x14ac:dyDescent="0.3">
      <c r="A876" s="49">
        <v>1092</v>
      </c>
      <c r="B876" t="s">
        <v>2380</v>
      </c>
      <c r="C876" t="s">
        <v>595</v>
      </c>
      <c r="D876">
        <v>3.8713635435451952</v>
      </c>
      <c r="IX876">
        <v>0.20596386545238221</v>
      </c>
      <c r="IY876">
        <v>0.1317843168851042</v>
      </c>
      <c r="IZ876">
        <v>0.28577631306277868</v>
      </c>
      <c r="JA876">
        <v>20.41645822297556</v>
      </c>
    </row>
    <row r="877" spans="1:262" x14ac:dyDescent="0.3">
      <c r="A877" s="49">
        <v>1093</v>
      </c>
      <c r="B877" t="s">
        <v>2382</v>
      </c>
      <c r="C877" t="s">
        <v>779</v>
      </c>
      <c r="D877">
        <v>3.5696500000000002</v>
      </c>
      <c r="IX877">
        <v>0.21850881739106079</v>
      </c>
      <c r="IY877">
        <v>0.13627386438446351</v>
      </c>
      <c r="IZ877">
        <v>0.29134508985474772</v>
      </c>
      <c r="JB877">
        <v>2.5367189519426292E-4</v>
      </c>
    </row>
    <row r="878" spans="1:262" x14ac:dyDescent="0.3">
      <c r="A878" s="49">
        <v>1095</v>
      </c>
      <c r="B878" t="s">
        <v>2384</v>
      </c>
      <c r="C878" t="s">
        <v>659</v>
      </c>
      <c r="D878">
        <v>0.45664999999999989</v>
      </c>
      <c r="I878">
        <v>0.26000000000000012</v>
      </c>
      <c r="J878">
        <v>6.0000000000000018E-6</v>
      </c>
      <c r="K878">
        <v>6.0400000000000015E-4</v>
      </c>
    </row>
    <row r="879" spans="1:262" x14ac:dyDescent="0.3">
      <c r="A879" s="49">
        <v>1096</v>
      </c>
      <c r="B879" t="s">
        <v>2385</v>
      </c>
      <c r="C879" t="s">
        <v>659</v>
      </c>
      <c r="D879">
        <v>0.91535770999999999</v>
      </c>
      <c r="I879">
        <v>2.3999000347088351E-2</v>
      </c>
      <c r="K879">
        <v>3.4677420699280511E-4</v>
      </c>
      <c r="L879">
        <v>0.29809824838859988</v>
      </c>
    </row>
    <row r="880" spans="1:262" x14ac:dyDescent="0.3">
      <c r="A880" s="49">
        <v>1097</v>
      </c>
      <c r="B880" t="s">
        <v>2386</v>
      </c>
      <c r="C880" t="s">
        <v>605</v>
      </c>
      <c r="D880">
        <v>1.02478</v>
      </c>
      <c r="M880">
        <v>3.1290618474209102E-2</v>
      </c>
      <c r="N880">
        <v>6.9138887462884255E-5</v>
      </c>
      <c r="AH880">
        <v>1.1265763383360329E-4</v>
      </c>
    </row>
    <row r="881" spans="1:266" x14ac:dyDescent="0.3">
      <c r="A881" s="49">
        <v>1098</v>
      </c>
      <c r="B881" t="s">
        <v>2387</v>
      </c>
      <c r="C881" t="s">
        <v>2254</v>
      </c>
      <c r="D881">
        <v>6.3642398075033997</v>
      </c>
      <c r="EK881">
        <v>1.5712795718681219E-4</v>
      </c>
    </row>
    <row r="882" spans="1:266" x14ac:dyDescent="0.3">
      <c r="A882" s="49">
        <v>1099</v>
      </c>
      <c r="B882" t="s">
        <v>2389</v>
      </c>
      <c r="D882">
        <v>187.04400000000001</v>
      </c>
      <c r="JC882">
        <v>4.467070226708978E-2</v>
      </c>
      <c r="JD882">
        <v>9.3486984120643865E-2</v>
      </c>
    </row>
    <row r="883" spans="1:266" x14ac:dyDescent="0.3">
      <c r="A883" s="49">
        <v>1101</v>
      </c>
      <c r="B883" t="s">
        <v>2392</v>
      </c>
      <c r="C883" t="s">
        <v>659</v>
      </c>
      <c r="D883">
        <v>3.0417999999999999E-5</v>
      </c>
      <c r="F883">
        <v>1955.2238805970151</v>
      </c>
      <c r="G883">
        <v>4.1791044776119408</v>
      </c>
    </row>
    <row r="884" spans="1:266" x14ac:dyDescent="0.3">
      <c r="A884" s="49">
        <v>1102</v>
      </c>
      <c r="B884" t="s">
        <v>2393</v>
      </c>
      <c r="C884" t="s">
        <v>620</v>
      </c>
      <c r="D884">
        <v>76.366299999999981</v>
      </c>
      <c r="JE884">
        <v>5.6451602342918288E-3</v>
      </c>
      <c r="JF884">
        <v>3.1792819607601788E-7</v>
      </c>
    </row>
    <row r="885" spans="1:266" x14ac:dyDescent="0.3">
      <c r="A885" s="49">
        <v>1105</v>
      </c>
      <c r="B885" t="s">
        <v>2397</v>
      </c>
      <c r="C885" t="s">
        <v>659</v>
      </c>
      <c r="D885">
        <v>0.14630000000000001</v>
      </c>
      <c r="I885">
        <v>0.10974025974025969</v>
      </c>
      <c r="L885">
        <v>0.48961038961038961</v>
      </c>
    </row>
    <row r="886" spans="1:266" x14ac:dyDescent="0.3">
      <c r="A886" s="49">
        <v>1106</v>
      </c>
      <c r="B886" t="s">
        <v>2398</v>
      </c>
      <c r="C886" t="s">
        <v>659</v>
      </c>
      <c r="D886">
        <v>3.8015036000000002</v>
      </c>
      <c r="AH886">
        <v>1.180250861790582E-5</v>
      </c>
      <c r="AK886">
        <v>4.8445904404772892E-4</v>
      </c>
    </row>
    <row r="887" spans="1:266" x14ac:dyDescent="0.3">
      <c r="A887" s="49">
        <v>1107</v>
      </c>
      <c r="B887" t="s">
        <v>2399</v>
      </c>
      <c r="C887" t="s">
        <v>671</v>
      </c>
      <c r="D887">
        <v>2.57334E-2</v>
      </c>
      <c r="P887">
        <v>7.0087901326680496E-2</v>
      </c>
    </row>
    <row r="888" spans="1:266" x14ac:dyDescent="0.3">
      <c r="A888" s="49">
        <v>1108</v>
      </c>
      <c r="B888" t="s">
        <v>2401</v>
      </c>
      <c r="C888" t="s">
        <v>659</v>
      </c>
      <c r="D888">
        <v>7.5958104999999986E-3</v>
      </c>
      <c r="AH888">
        <v>9.7241379310344825E-5</v>
      </c>
      <c r="AJ888">
        <v>2.5172413793103452</v>
      </c>
      <c r="AK888">
        <v>3.4275862068965518E-3</v>
      </c>
      <c r="AP888">
        <v>0.6</v>
      </c>
    </row>
    <row r="889" spans="1:266" x14ac:dyDescent="0.3">
      <c r="A889" s="49">
        <v>1109</v>
      </c>
      <c r="B889" t="s">
        <v>2402</v>
      </c>
      <c r="C889" t="s">
        <v>659</v>
      </c>
      <c r="D889">
        <v>7.5827199999999997E-2</v>
      </c>
      <c r="AH889">
        <v>1.036285132511817E-4</v>
      </c>
      <c r="AJ889">
        <v>1.25034947881499</v>
      </c>
      <c r="AK889">
        <v>6.7253081467000984E-3</v>
      </c>
    </row>
    <row r="890" spans="1:266" x14ac:dyDescent="0.3">
      <c r="A890" s="49">
        <v>1110</v>
      </c>
      <c r="B890" t="s">
        <v>2403</v>
      </c>
      <c r="C890" t="s">
        <v>605</v>
      </c>
      <c r="D890">
        <v>0.13</v>
      </c>
      <c r="AG890">
        <v>1.309775920654118E-3</v>
      </c>
    </row>
    <row r="891" spans="1:266" x14ac:dyDescent="0.3">
      <c r="A891" s="49">
        <v>1111</v>
      </c>
      <c r="B891" t="s">
        <v>2404</v>
      </c>
      <c r="C891" t="s">
        <v>659</v>
      </c>
      <c r="D891">
        <v>0.52637999999999996</v>
      </c>
      <c r="AH891">
        <v>1.1786352065048059E-4</v>
      </c>
      <c r="AJ891">
        <v>0.22837113872107601</v>
      </c>
    </row>
    <row r="892" spans="1:266" x14ac:dyDescent="0.3">
      <c r="A892" s="49">
        <v>1112</v>
      </c>
      <c r="B892" t="s">
        <v>2405</v>
      </c>
      <c r="C892" t="s">
        <v>671</v>
      </c>
      <c r="D892">
        <v>3.2480000000000002E-2</v>
      </c>
      <c r="O892">
        <v>3.0714285714285711E-2</v>
      </c>
      <c r="P892">
        <v>1.5</v>
      </c>
      <c r="AL892">
        <v>7.142857142857142E-5</v>
      </c>
      <c r="AM892">
        <v>8.5714285714285713E-5</v>
      </c>
      <c r="AN892">
        <v>2.2142857142857139E-4</v>
      </c>
    </row>
    <row r="893" spans="1:266" x14ac:dyDescent="0.3">
      <c r="A893" s="49">
        <v>1113</v>
      </c>
      <c r="B893" t="s">
        <v>2406</v>
      </c>
      <c r="C893" t="s">
        <v>798</v>
      </c>
      <c r="D893">
        <v>1.47E-3</v>
      </c>
      <c r="P893">
        <v>1.204081632653061</v>
      </c>
    </row>
    <row r="894" spans="1:266" x14ac:dyDescent="0.3">
      <c r="A894" s="49">
        <v>1114</v>
      </c>
      <c r="B894" t="s">
        <v>2407</v>
      </c>
      <c r="C894" t="s">
        <v>620</v>
      </c>
      <c r="D894">
        <v>2.1982999999999999E-5</v>
      </c>
      <c r="F894">
        <v>1428.571428571428</v>
      </c>
    </row>
    <row r="895" spans="1:266" x14ac:dyDescent="0.3">
      <c r="A895" s="49">
        <v>1115</v>
      </c>
      <c r="B895" t="s">
        <v>2408</v>
      </c>
      <c r="C895" t="s">
        <v>668</v>
      </c>
      <c r="D895">
        <v>1.4877670000000001E-3</v>
      </c>
      <c r="I895">
        <v>1.2195121951219509E-2</v>
      </c>
      <c r="K895">
        <v>1.170731707317073E-4</v>
      </c>
      <c r="L895">
        <v>0.18780487804878049</v>
      </c>
    </row>
    <row r="896" spans="1:266" x14ac:dyDescent="0.3">
      <c r="A896" s="49">
        <v>1116</v>
      </c>
      <c r="B896" t="s">
        <v>2409</v>
      </c>
      <c r="C896" t="s">
        <v>659</v>
      </c>
      <c r="D896">
        <v>2.2469999999999999</v>
      </c>
      <c r="I896">
        <v>4.7619047619047623E-2</v>
      </c>
      <c r="K896">
        <v>3.8095238095238102E-4</v>
      </c>
      <c r="L896">
        <v>0.2095238095238095</v>
      </c>
      <c r="AQ896">
        <v>4.676190476190476E-4</v>
      </c>
    </row>
    <row r="897" spans="1:267" x14ac:dyDescent="0.3">
      <c r="A897" s="49">
        <v>1117</v>
      </c>
      <c r="B897" t="s">
        <v>2410</v>
      </c>
      <c r="C897" t="s">
        <v>605</v>
      </c>
      <c r="D897">
        <v>1.0871999999999999</v>
      </c>
      <c r="M897">
        <v>1.388888888888889E-2</v>
      </c>
      <c r="N897">
        <v>3.1142585242868457E-5</v>
      </c>
      <c r="AH897">
        <v>1.4722222222222221E-5</v>
      </c>
      <c r="AK897">
        <v>1.444444444444445E-3</v>
      </c>
    </row>
    <row r="898" spans="1:267" x14ac:dyDescent="0.3">
      <c r="A898" s="49">
        <v>1118</v>
      </c>
      <c r="B898" t="s">
        <v>2411</v>
      </c>
      <c r="C898" t="s">
        <v>683</v>
      </c>
      <c r="D898">
        <v>2.4700000000000001E-5</v>
      </c>
      <c r="F898">
        <v>769.23076923076928</v>
      </c>
      <c r="G898">
        <v>40</v>
      </c>
      <c r="H898">
        <v>9615.3846153846152</v>
      </c>
      <c r="EM898">
        <v>11538.461538461541</v>
      </c>
    </row>
    <row r="899" spans="1:267" x14ac:dyDescent="0.3">
      <c r="A899" s="49">
        <v>1119</v>
      </c>
      <c r="B899" t="s">
        <v>2413</v>
      </c>
      <c r="C899" t="s">
        <v>595</v>
      </c>
      <c r="D899">
        <v>0.33447717083850548</v>
      </c>
      <c r="JG899">
        <v>0.31526815338591252</v>
      </c>
    </row>
    <row r="900" spans="1:267" x14ac:dyDescent="0.3">
      <c r="A900" s="49">
        <v>1120</v>
      </c>
      <c r="B900" t="s">
        <v>2415</v>
      </c>
      <c r="C900" t="s">
        <v>605</v>
      </c>
      <c r="D900">
        <v>0.25440000000000002</v>
      </c>
      <c r="AG900">
        <v>5.0000000000000002E-5</v>
      </c>
    </row>
    <row r="901" spans="1:267" x14ac:dyDescent="0.3">
      <c r="A901" s="49">
        <v>1121</v>
      </c>
      <c r="B901" t="s">
        <v>2416</v>
      </c>
      <c r="C901" t="s">
        <v>796</v>
      </c>
      <c r="D901">
        <v>0.67330599999999996</v>
      </c>
      <c r="O901">
        <v>3.120334587839706E-2</v>
      </c>
      <c r="AI901">
        <v>9.1199632856383293</v>
      </c>
    </row>
    <row r="902" spans="1:267" x14ac:dyDescent="0.3">
      <c r="A902" s="49">
        <v>1122</v>
      </c>
      <c r="B902" t="s">
        <v>2417</v>
      </c>
      <c r="C902" t="s">
        <v>617</v>
      </c>
      <c r="D902">
        <v>8.8029483000000002E-3</v>
      </c>
      <c r="BQ902">
        <v>8.8852120601458022</v>
      </c>
      <c r="BR902">
        <v>135.6046787188333</v>
      </c>
      <c r="BS902">
        <v>182.35723683620861</v>
      </c>
      <c r="DK902">
        <v>1.871628281629236E-3</v>
      </c>
    </row>
    <row r="903" spans="1:267" x14ac:dyDescent="0.3">
      <c r="A903" s="49">
        <v>1123</v>
      </c>
      <c r="B903" t="s">
        <v>2419</v>
      </c>
      <c r="C903" t="s">
        <v>617</v>
      </c>
      <c r="D903">
        <v>4.9997688048000004</v>
      </c>
      <c r="EF903">
        <v>2.4902339940292589E-2</v>
      </c>
      <c r="EG903">
        <v>1.6114003416048521E-3</v>
      </c>
      <c r="EH903">
        <v>0.88639334853749885</v>
      </c>
    </row>
    <row r="904" spans="1:267" x14ac:dyDescent="0.3">
      <c r="A904" s="49">
        <v>1124</v>
      </c>
      <c r="B904" t="s">
        <v>2422</v>
      </c>
      <c r="C904" t="s">
        <v>605</v>
      </c>
      <c r="D904">
        <v>3.4000000000000002E-2</v>
      </c>
      <c r="M904">
        <v>0.1176470588235294</v>
      </c>
    </row>
    <row r="905" spans="1:267" x14ac:dyDescent="0.3">
      <c r="A905" s="49">
        <v>1125</v>
      </c>
      <c r="B905" t="s">
        <v>2423</v>
      </c>
      <c r="C905" t="s">
        <v>659</v>
      </c>
      <c r="D905">
        <v>0.26278387199999997</v>
      </c>
      <c r="AH905">
        <v>1.574074074074074E-5</v>
      </c>
      <c r="AK905">
        <v>9.5370370370370379E-4</v>
      </c>
    </row>
    <row r="906" spans="1:267" x14ac:dyDescent="0.3">
      <c r="A906" s="49">
        <v>1126</v>
      </c>
      <c r="B906" t="s">
        <v>2424</v>
      </c>
      <c r="C906" t="s">
        <v>659</v>
      </c>
      <c r="D906">
        <v>0.200464</v>
      </c>
      <c r="AK906">
        <v>6.2500000000000001E-4</v>
      </c>
    </row>
    <row r="907" spans="1:267" x14ac:dyDescent="0.3">
      <c r="A907" s="49">
        <v>1127</v>
      </c>
      <c r="B907" t="s">
        <v>2425</v>
      </c>
      <c r="C907" t="s">
        <v>668</v>
      </c>
      <c r="D907">
        <v>0.1633</v>
      </c>
      <c r="EF907">
        <v>7.3913043478260873E-2</v>
      </c>
      <c r="EH907">
        <v>0.30434782608695649</v>
      </c>
      <c r="GD907">
        <v>2.260869565217391E-2</v>
      </c>
      <c r="GE907">
        <v>1.7391304347826091E-2</v>
      </c>
    </row>
    <row r="908" spans="1:267" x14ac:dyDescent="0.3">
      <c r="A908" s="49">
        <v>1128</v>
      </c>
      <c r="B908" t="s">
        <v>2427</v>
      </c>
      <c r="C908" t="s">
        <v>659</v>
      </c>
      <c r="D908">
        <v>0.35</v>
      </c>
      <c r="AH908">
        <v>5.1999999999999997E-5</v>
      </c>
      <c r="AJ908">
        <v>1.52</v>
      </c>
      <c r="AK908">
        <v>3.3600000000000001E-3</v>
      </c>
      <c r="AP908">
        <v>0.16</v>
      </c>
    </row>
    <row r="909" spans="1:267" x14ac:dyDescent="0.3">
      <c r="A909" s="49">
        <v>1129</v>
      </c>
      <c r="B909" t="s">
        <v>2428</v>
      </c>
      <c r="C909" t="s">
        <v>605</v>
      </c>
      <c r="D909">
        <v>5.4892599999999989</v>
      </c>
      <c r="M909">
        <v>3.2078640836834107E-2</v>
      </c>
      <c r="N909">
        <v>2.9736612949650781E-5</v>
      </c>
    </row>
    <row r="910" spans="1:267" x14ac:dyDescent="0.3">
      <c r="A910" s="49">
        <v>1130</v>
      </c>
      <c r="B910" t="s">
        <v>2429</v>
      </c>
      <c r="C910" t="s">
        <v>614</v>
      </c>
      <c r="D910">
        <v>4.0322899999999997</v>
      </c>
      <c r="I910">
        <v>1.5906594019775361E-2</v>
      </c>
      <c r="K910">
        <v>8.1589865808262801E-4</v>
      </c>
      <c r="L910">
        <v>0.1818346398696522</v>
      </c>
    </row>
    <row r="911" spans="1:267" x14ac:dyDescent="0.3">
      <c r="A911" s="49">
        <v>1131</v>
      </c>
      <c r="B911" t="s">
        <v>2430</v>
      </c>
      <c r="C911" t="s">
        <v>620</v>
      </c>
      <c r="D911">
        <v>2.0219999999999998</v>
      </c>
      <c r="AH911">
        <v>2.3333333333333339E-5</v>
      </c>
      <c r="GO911">
        <v>26.166666666666671</v>
      </c>
    </row>
    <row r="912" spans="1:267" x14ac:dyDescent="0.3">
      <c r="A912" s="49">
        <v>1132</v>
      </c>
      <c r="B912" t="s">
        <v>2431</v>
      </c>
      <c r="C912" t="s">
        <v>796</v>
      </c>
      <c r="D912">
        <v>0.2278849</v>
      </c>
      <c r="AI912">
        <v>22.87252292714436</v>
      </c>
    </row>
    <row r="913" spans="1:268" x14ac:dyDescent="0.3">
      <c r="A913" s="49">
        <v>1133</v>
      </c>
      <c r="B913" t="s">
        <v>2432</v>
      </c>
      <c r="C913" t="s">
        <v>605</v>
      </c>
      <c r="D913">
        <v>1.11755</v>
      </c>
      <c r="AH913">
        <v>4.000000000000001E-5</v>
      </c>
      <c r="AK913">
        <v>9.7142857142857138E-5</v>
      </c>
    </row>
    <row r="914" spans="1:268" x14ac:dyDescent="0.3">
      <c r="A914" s="49">
        <v>1134</v>
      </c>
      <c r="B914" t="s">
        <v>2433</v>
      </c>
      <c r="C914" t="s">
        <v>671</v>
      </c>
      <c r="D914">
        <v>2.4259800000000002E-2</v>
      </c>
      <c r="O914">
        <v>3.8912109745340033E-2</v>
      </c>
      <c r="P914">
        <v>0.36035746378783012</v>
      </c>
      <c r="AM914">
        <v>1.9456054872670011E-5</v>
      </c>
      <c r="AN914">
        <v>1.9456054872670011E-5</v>
      </c>
    </row>
    <row r="915" spans="1:268" x14ac:dyDescent="0.3">
      <c r="A915" s="49">
        <v>1135</v>
      </c>
      <c r="B915" t="s">
        <v>2434</v>
      </c>
      <c r="C915" t="s">
        <v>671</v>
      </c>
      <c r="D915">
        <v>1.4454254135135139E-4</v>
      </c>
      <c r="Q915">
        <v>153.62663857861401</v>
      </c>
      <c r="R915">
        <v>6.1841337936752512E-2</v>
      </c>
      <c r="S915">
        <v>485.74138675809661</v>
      </c>
      <c r="T915">
        <v>0.51431154067252127</v>
      </c>
      <c r="U915">
        <v>0.11894698291975581</v>
      </c>
      <c r="V915">
        <v>0.2312826410202552</v>
      </c>
      <c r="W915">
        <v>5.647941815521202E-2</v>
      </c>
    </row>
    <row r="916" spans="1:268" x14ac:dyDescent="0.3">
      <c r="A916" s="49">
        <v>1137</v>
      </c>
      <c r="B916" t="s">
        <v>2437</v>
      </c>
      <c r="C916" t="s">
        <v>1501</v>
      </c>
      <c r="D916">
        <v>6.1889577278088524E-3</v>
      </c>
      <c r="E916" t="s">
        <v>1103</v>
      </c>
      <c r="DL916">
        <v>0.98850586541040419</v>
      </c>
      <c r="DM916">
        <v>2.2577128628995178</v>
      </c>
      <c r="DN916">
        <v>0.27945959445362878</v>
      </c>
      <c r="DO916">
        <v>0.13234012702505821</v>
      </c>
      <c r="DP916">
        <v>2.650789739748707E-2</v>
      </c>
      <c r="DQ916">
        <v>6.1451459229300148E-2</v>
      </c>
      <c r="DR916">
        <v>6.0221621865875329E-3</v>
      </c>
      <c r="DS916">
        <v>1.6458153676894741E-2</v>
      </c>
      <c r="DU916">
        <v>1.238898674898088E-2</v>
      </c>
      <c r="DV916">
        <v>2.0735222724577612E-3</v>
      </c>
      <c r="DW916">
        <v>5.2057396870724082E-2</v>
      </c>
    </row>
    <row r="917" spans="1:268" x14ac:dyDescent="0.3">
      <c r="A917" s="49">
        <v>1138</v>
      </c>
      <c r="B917" t="s">
        <v>2439</v>
      </c>
      <c r="C917" t="s">
        <v>659</v>
      </c>
      <c r="D917">
        <v>1E-3</v>
      </c>
      <c r="CN917">
        <v>0.08</v>
      </c>
      <c r="EE917">
        <v>0.3</v>
      </c>
    </row>
    <row r="918" spans="1:268" x14ac:dyDescent="0.3">
      <c r="A918" s="49">
        <v>1139</v>
      </c>
      <c r="B918" t="s">
        <v>2440</v>
      </c>
      <c r="C918" t="s">
        <v>611</v>
      </c>
      <c r="D918">
        <v>5.0000000000000001E-4</v>
      </c>
      <c r="AG918">
        <v>1.7121079792406691E-3</v>
      </c>
    </row>
    <row r="919" spans="1:268" x14ac:dyDescent="0.3">
      <c r="A919" s="49">
        <v>1140</v>
      </c>
      <c r="B919" t="s">
        <v>2441</v>
      </c>
      <c r="C919" t="s">
        <v>707</v>
      </c>
      <c r="D919">
        <v>7.4808000000000001E-3</v>
      </c>
      <c r="K919">
        <v>2.0558229066410011E-3</v>
      </c>
      <c r="L919">
        <v>0.71944177093358996</v>
      </c>
    </row>
    <row r="920" spans="1:268" x14ac:dyDescent="0.3">
      <c r="A920" s="49">
        <v>1142</v>
      </c>
      <c r="B920" t="s">
        <v>2443</v>
      </c>
      <c r="C920" t="s">
        <v>796</v>
      </c>
      <c r="D920">
        <v>2.7458999999999998</v>
      </c>
      <c r="O920">
        <v>6.1728395061728392E-2</v>
      </c>
    </row>
    <row r="921" spans="1:268" x14ac:dyDescent="0.3">
      <c r="A921" s="49">
        <v>1144</v>
      </c>
      <c r="B921" t="s">
        <v>2445</v>
      </c>
      <c r="C921" t="s">
        <v>659</v>
      </c>
      <c r="D921">
        <v>0.13542000000000001</v>
      </c>
      <c r="AH921">
        <v>6.2295081967213113E-5</v>
      </c>
      <c r="AK921">
        <v>1.3308743169398909E-3</v>
      </c>
    </row>
    <row r="922" spans="1:268" x14ac:dyDescent="0.3">
      <c r="A922" s="49">
        <v>1145</v>
      </c>
      <c r="B922" t="s">
        <v>2446</v>
      </c>
      <c r="C922" t="s">
        <v>595</v>
      </c>
      <c r="D922">
        <v>0.20469999999999999</v>
      </c>
      <c r="P922">
        <v>0.27391304347826079</v>
      </c>
    </row>
    <row r="923" spans="1:268" x14ac:dyDescent="0.3">
      <c r="A923" s="49">
        <v>1146</v>
      </c>
      <c r="B923" t="s">
        <v>2447</v>
      </c>
      <c r="C923" t="s">
        <v>605</v>
      </c>
      <c r="D923">
        <v>0.65</v>
      </c>
      <c r="M923">
        <v>0.11382113821138209</v>
      </c>
      <c r="N923">
        <v>1.4843208561659711E-4</v>
      </c>
    </row>
    <row r="924" spans="1:268" x14ac:dyDescent="0.3">
      <c r="A924" s="49">
        <v>1147</v>
      </c>
      <c r="B924" t="s">
        <v>2448</v>
      </c>
      <c r="C924" t="s">
        <v>617</v>
      </c>
      <c r="D924">
        <v>3.7130709999999987E-5</v>
      </c>
      <c r="F924">
        <v>199.7484023332708</v>
      </c>
    </row>
    <row r="925" spans="1:268" x14ac:dyDescent="0.3">
      <c r="A925" s="49">
        <v>1148</v>
      </c>
      <c r="B925" t="s">
        <v>2449</v>
      </c>
      <c r="C925" t="s">
        <v>659</v>
      </c>
      <c r="D925">
        <v>1.2168E-4</v>
      </c>
      <c r="F925">
        <v>1111.1111111111111</v>
      </c>
      <c r="H925">
        <v>3888.8888888888878</v>
      </c>
      <c r="JH925">
        <v>2.777777777777778E-2</v>
      </c>
    </row>
    <row r="926" spans="1:268" x14ac:dyDescent="0.3">
      <c r="A926" s="49">
        <v>1149</v>
      </c>
      <c r="B926" t="s">
        <v>2451</v>
      </c>
      <c r="C926" t="s">
        <v>659</v>
      </c>
      <c r="D926">
        <v>1.6365894E-4</v>
      </c>
      <c r="F926">
        <v>1149.9666929285991</v>
      </c>
      <c r="G926">
        <v>9.9087042541030748</v>
      </c>
      <c r="H926">
        <v>5176.2099888951989</v>
      </c>
    </row>
    <row r="927" spans="1:268" x14ac:dyDescent="0.3">
      <c r="A927" s="49">
        <v>1150</v>
      </c>
      <c r="B927" t="s">
        <v>2452</v>
      </c>
      <c r="C927" t="s">
        <v>620</v>
      </c>
      <c r="D927">
        <v>1.44E-2</v>
      </c>
      <c r="AH927">
        <v>6.6666666666666666E-6</v>
      </c>
      <c r="CN927">
        <v>1.3333333333333331E-2</v>
      </c>
    </row>
    <row r="928" spans="1:268" x14ac:dyDescent="0.3">
      <c r="A928" s="49">
        <v>1151</v>
      </c>
      <c r="B928" t="s">
        <v>2453</v>
      </c>
      <c r="C928" t="s">
        <v>659</v>
      </c>
      <c r="D928">
        <v>0.13117300000000001</v>
      </c>
      <c r="AH928">
        <v>1.0111150922827109E-5</v>
      </c>
      <c r="AK928">
        <v>1.9483506514297909E-4</v>
      </c>
    </row>
    <row r="929" spans="1:71" x14ac:dyDescent="0.3">
      <c r="A929" s="49">
        <v>1152</v>
      </c>
      <c r="B929" t="s">
        <v>2454</v>
      </c>
      <c r="C929" t="s">
        <v>683</v>
      </c>
      <c r="D929">
        <v>6.8208000000000001E-3</v>
      </c>
      <c r="AH929">
        <v>7.0833333333333352E-5</v>
      </c>
      <c r="AK929">
        <v>1.3541666666666661E-3</v>
      </c>
    </row>
    <row r="930" spans="1:71" x14ac:dyDescent="0.3">
      <c r="A930" s="49">
        <v>1154</v>
      </c>
      <c r="B930" t="s">
        <v>2456</v>
      </c>
      <c r="C930" t="s">
        <v>659</v>
      </c>
      <c r="D930">
        <v>6.7197000000000001E-5</v>
      </c>
      <c r="F930">
        <v>2520.8268226260102</v>
      </c>
    </row>
    <row r="931" spans="1:71" x14ac:dyDescent="0.3">
      <c r="A931" s="49">
        <v>1155</v>
      </c>
      <c r="B931" t="s">
        <v>2457</v>
      </c>
      <c r="C931" t="s">
        <v>798</v>
      </c>
      <c r="D931">
        <v>5.4480999999999991E-3</v>
      </c>
      <c r="O931">
        <v>6.9767441860465129E-2</v>
      </c>
    </row>
    <row r="932" spans="1:71" x14ac:dyDescent="0.3">
      <c r="A932" s="49">
        <v>1156</v>
      </c>
      <c r="B932" t="s">
        <v>2458</v>
      </c>
      <c r="C932" t="s">
        <v>605</v>
      </c>
      <c r="D932">
        <v>0.01</v>
      </c>
      <c r="AG932">
        <v>1.337963379355105E-3</v>
      </c>
    </row>
    <row r="933" spans="1:71" x14ac:dyDescent="0.3">
      <c r="A933" s="49">
        <v>1157</v>
      </c>
      <c r="B933" t="s">
        <v>2459</v>
      </c>
      <c r="C933" t="s">
        <v>605</v>
      </c>
      <c r="D933">
        <v>0.01</v>
      </c>
      <c r="AG933">
        <v>1.329725581738763E-3</v>
      </c>
    </row>
    <row r="934" spans="1:71" x14ac:dyDescent="0.3">
      <c r="A934" s="49">
        <v>1159</v>
      </c>
      <c r="B934" t="s">
        <v>2461</v>
      </c>
      <c r="C934" t="s">
        <v>611</v>
      </c>
      <c r="D934">
        <v>2.5000000000000001E-2</v>
      </c>
      <c r="AG934">
        <v>1.83487812951993E-3</v>
      </c>
    </row>
    <row r="935" spans="1:71" x14ac:dyDescent="0.3">
      <c r="A935" s="49">
        <v>1160</v>
      </c>
      <c r="B935" t="s">
        <v>2462</v>
      </c>
      <c r="C935" t="s">
        <v>671</v>
      </c>
      <c r="D935">
        <v>0.35624544300000011</v>
      </c>
      <c r="P935">
        <v>0.6</v>
      </c>
    </row>
    <row r="936" spans="1:71" x14ac:dyDescent="0.3">
      <c r="A936" s="49">
        <v>1161</v>
      </c>
      <c r="B936" t="s">
        <v>2463</v>
      </c>
      <c r="C936" t="s">
        <v>614</v>
      </c>
      <c r="D936">
        <v>0.22792000000000009</v>
      </c>
      <c r="N936">
        <v>8.9285714285714242E-7</v>
      </c>
    </row>
    <row r="937" spans="1:71" x14ac:dyDescent="0.3">
      <c r="A937" s="49">
        <v>1162</v>
      </c>
      <c r="B937" t="s">
        <v>2464</v>
      </c>
      <c r="C937" t="s">
        <v>668</v>
      </c>
      <c r="D937">
        <v>0.11396000000000001</v>
      </c>
      <c r="AJ937">
        <v>2.7027027027027031</v>
      </c>
      <c r="AP937">
        <v>0.71621621621621634</v>
      </c>
    </row>
    <row r="938" spans="1:71" x14ac:dyDescent="0.3">
      <c r="A938" s="49">
        <v>1163</v>
      </c>
      <c r="B938" t="s">
        <v>2465</v>
      </c>
      <c r="C938" t="s">
        <v>595</v>
      </c>
      <c r="D938">
        <v>0.432</v>
      </c>
      <c r="P938">
        <v>0.55555555555555558</v>
      </c>
    </row>
    <row r="939" spans="1:71" x14ac:dyDescent="0.3">
      <c r="A939" s="49">
        <v>1165</v>
      </c>
      <c r="B939" t="s">
        <v>2467</v>
      </c>
      <c r="C939" t="s">
        <v>617</v>
      </c>
      <c r="D939">
        <v>3.2989E-3</v>
      </c>
      <c r="BQ939">
        <v>21.798175149292192</v>
      </c>
      <c r="BR939">
        <v>91.67904452999484</v>
      </c>
      <c r="BS939">
        <v>179.37494316287251</v>
      </c>
    </row>
    <row r="940" spans="1:71" x14ac:dyDescent="0.3">
      <c r="A940" s="49">
        <v>1166</v>
      </c>
      <c r="B940" t="s">
        <v>2468</v>
      </c>
      <c r="C940" t="s">
        <v>605</v>
      </c>
      <c r="D940">
        <v>0.72433711482999996</v>
      </c>
      <c r="M940">
        <v>3.32558332395455E-2</v>
      </c>
      <c r="N940">
        <v>1.99534999437273E-5</v>
      </c>
    </row>
    <row r="941" spans="1:71" x14ac:dyDescent="0.3">
      <c r="A941" s="49">
        <v>1167</v>
      </c>
      <c r="B941" t="s">
        <v>2469</v>
      </c>
      <c r="C941" t="s">
        <v>617</v>
      </c>
      <c r="D941">
        <v>5.3099999999999996E-3</v>
      </c>
      <c r="K941">
        <v>2.5374576271186438E-3</v>
      </c>
      <c r="L941">
        <v>0.37853107344632769</v>
      </c>
    </row>
    <row r="942" spans="1:71" x14ac:dyDescent="0.3">
      <c r="A942" s="49">
        <v>1168</v>
      </c>
      <c r="B942" t="s">
        <v>2470</v>
      </c>
      <c r="C942" t="s">
        <v>659</v>
      </c>
      <c r="D942">
        <v>0.36147849999999998</v>
      </c>
      <c r="I942">
        <v>0.32861428826334071</v>
      </c>
      <c r="J942">
        <v>3.9786819963013017E-5</v>
      </c>
      <c r="K942">
        <v>5.8930639028323959E-4</v>
      </c>
    </row>
    <row r="943" spans="1:71" x14ac:dyDescent="0.3">
      <c r="A943" s="49">
        <v>1169</v>
      </c>
      <c r="B943" t="s">
        <v>2471</v>
      </c>
      <c r="C943" t="s">
        <v>659</v>
      </c>
      <c r="D943">
        <v>9.001060000000001E-2</v>
      </c>
      <c r="I943">
        <v>0.22384474717422179</v>
      </c>
      <c r="J943">
        <v>6.2637067189864305E-7</v>
      </c>
      <c r="K943">
        <v>1.4116559605202049E-4</v>
      </c>
    </row>
    <row r="944" spans="1:71" x14ac:dyDescent="0.3">
      <c r="A944" s="49">
        <v>1170</v>
      </c>
      <c r="B944" t="s">
        <v>2472</v>
      </c>
      <c r="C944" t="s">
        <v>659</v>
      </c>
      <c r="D944">
        <v>7.2444769999999999E-5</v>
      </c>
      <c r="F944">
        <v>2359.6002858453412</v>
      </c>
      <c r="G944">
        <v>8.6631990135381738</v>
      </c>
      <c r="H944">
        <v>14844.16749476877</v>
      </c>
    </row>
    <row r="945" spans="1:174" x14ac:dyDescent="0.3">
      <c r="A945" s="49">
        <v>1171</v>
      </c>
      <c r="B945" t="s">
        <v>2474</v>
      </c>
      <c r="C945" t="s">
        <v>659</v>
      </c>
      <c r="D945">
        <v>2.9349E-2</v>
      </c>
      <c r="I945">
        <v>0.28733517325973629</v>
      </c>
      <c r="J945">
        <v>1.5884697945415522E-5</v>
      </c>
      <c r="K945">
        <v>3.1886946744352448E-4</v>
      </c>
    </row>
    <row r="946" spans="1:174" x14ac:dyDescent="0.3">
      <c r="A946" s="49">
        <v>1172</v>
      </c>
      <c r="B946" t="s">
        <v>2475</v>
      </c>
      <c r="C946" t="s">
        <v>662</v>
      </c>
      <c r="D946">
        <v>5.8233499999999987E-2</v>
      </c>
      <c r="AH946">
        <v>1.143517047747431E-5</v>
      </c>
      <c r="AJ946">
        <v>9.1509182858663829E-2</v>
      </c>
      <c r="AK946">
        <v>1.3780160903947039E-4</v>
      </c>
    </row>
    <row r="947" spans="1:174" x14ac:dyDescent="0.3">
      <c r="A947" s="49">
        <v>1173</v>
      </c>
      <c r="B947" t="s">
        <v>2476</v>
      </c>
      <c r="C947" t="s">
        <v>659</v>
      </c>
      <c r="D947">
        <v>0.124456</v>
      </c>
      <c r="AH947">
        <v>3.5106382978723413E-5</v>
      </c>
      <c r="AJ947">
        <v>1.3989361702127661</v>
      </c>
      <c r="AK947">
        <v>1.3622340425531909E-3</v>
      </c>
    </row>
    <row r="948" spans="1:174" x14ac:dyDescent="0.3">
      <c r="A948" s="49">
        <v>1174</v>
      </c>
      <c r="B948" t="s">
        <v>2477</v>
      </c>
      <c r="C948" t="s">
        <v>659</v>
      </c>
      <c r="D948">
        <v>4.8970299999999986E-6</v>
      </c>
      <c r="F948">
        <v>2939.0263077824729</v>
      </c>
      <c r="G948">
        <v>3.128475831269157</v>
      </c>
      <c r="H948">
        <v>4470.2809662182999</v>
      </c>
    </row>
    <row r="949" spans="1:174" x14ac:dyDescent="0.3">
      <c r="A949" s="49">
        <v>1175</v>
      </c>
      <c r="B949" t="s">
        <v>2478</v>
      </c>
      <c r="C949" t="s">
        <v>605</v>
      </c>
      <c r="D949">
        <v>6.9133200000000004E-5</v>
      </c>
      <c r="F949">
        <v>3927.346050812057</v>
      </c>
    </row>
    <row r="950" spans="1:174" x14ac:dyDescent="0.3">
      <c r="A950" s="49">
        <v>1176</v>
      </c>
      <c r="B950" t="s">
        <v>2479</v>
      </c>
      <c r="C950" t="s">
        <v>668</v>
      </c>
      <c r="D950">
        <v>1.0758000000000001</v>
      </c>
      <c r="AJ950">
        <v>1</v>
      </c>
      <c r="AK950">
        <v>5.8181818181818193E-4</v>
      </c>
      <c r="AP950">
        <v>1.2727272727272729</v>
      </c>
    </row>
    <row r="951" spans="1:174" x14ac:dyDescent="0.3">
      <c r="A951" s="49">
        <v>1177</v>
      </c>
      <c r="B951" t="s">
        <v>2480</v>
      </c>
      <c r="C951" t="s">
        <v>605</v>
      </c>
      <c r="D951">
        <v>0.27500000000000002</v>
      </c>
      <c r="AG951">
        <v>1.341557060022889E-3</v>
      </c>
    </row>
    <row r="952" spans="1:174" x14ac:dyDescent="0.3">
      <c r="A952" s="49">
        <v>1178</v>
      </c>
      <c r="B952" t="s">
        <v>2481</v>
      </c>
      <c r="C952" t="s">
        <v>614</v>
      </c>
      <c r="D952">
        <v>4.7000000000000002E-3</v>
      </c>
      <c r="AG952">
        <v>1.3232979835425139E-3</v>
      </c>
    </row>
    <row r="953" spans="1:174" x14ac:dyDescent="0.3">
      <c r="A953" s="49">
        <v>1179</v>
      </c>
      <c r="B953" t="s">
        <v>2482</v>
      </c>
      <c r="C953" t="s">
        <v>671</v>
      </c>
      <c r="D953">
        <v>5.6249999999999998E-3</v>
      </c>
      <c r="I953">
        <v>4.4444444444444453E-2</v>
      </c>
      <c r="K953">
        <v>2.6666666666666668E-4</v>
      </c>
      <c r="L953">
        <v>0.57777777777777772</v>
      </c>
    </row>
    <row r="954" spans="1:174" x14ac:dyDescent="0.3">
      <c r="A954" s="49">
        <v>1181</v>
      </c>
      <c r="B954" t="s">
        <v>2484</v>
      </c>
      <c r="C954" t="s">
        <v>605</v>
      </c>
      <c r="D954">
        <v>2.1426059999999998</v>
      </c>
      <c r="M954">
        <v>4.8208583379305392E-2</v>
      </c>
      <c r="N954">
        <v>2.8284556283329738E-4</v>
      </c>
      <c r="AH954">
        <v>1.269273958907984E-4</v>
      </c>
    </row>
    <row r="955" spans="1:174" x14ac:dyDescent="0.3">
      <c r="A955" s="49">
        <v>1182</v>
      </c>
      <c r="B955" t="s">
        <v>2485</v>
      </c>
      <c r="C955" t="s">
        <v>605</v>
      </c>
      <c r="D955">
        <v>2.8799999999999999E-2</v>
      </c>
      <c r="BR955">
        <v>177.7777777777778</v>
      </c>
      <c r="BS955">
        <v>200</v>
      </c>
    </row>
    <row r="956" spans="1:174" x14ac:dyDescent="0.3">
      <c r="A956" s="49">
        <v>1185</v>
      </c>
      <c r="B956" t="s">
        <v>2489</v>
      </c>
      <c r="C956" t="s">
        <v>650</v>
      </c>
      <c r="D956">
        <v>3.0037392E-2</v>
      </c>
      <c r="DH956">
        <v>1.561887647236484</v>
      </c>
      <c r="FQ956">
        <v>1.059790343981928E-4</v>
      </c>
    </row>
    <row r="957" spans="1:174" x14ac:dyDescent="0.3">
      <c r="A957" s="49">
        <v>1187</v>
      </c>
      <c r="B957" t="s">
        <v>2491</v>
      </c>
      <c r="C957" t="s">
        <v>620</v>
      </c>
      <c r="D957">
        <v>3.0659999999999998</v>
      </c>
      <c r="AH957">
        <v>6.1428571428571435E-5</v>
      </c>
    </row>
    <row r="958" spans="1:174" x14ac:dyDescent="0.3">
      <c r="A958" s="49">
        <v>1188</v>
      </c>
      <c r="B958" t="s">
        <v>2492</v>
      </c>
      <c r="C958" t="s">
        <v>605</v>
      </c>
      <c r="D958">
        <v>0.22939999999999999</v>
      </c>
      <c r="M958">
        <v>6.4516129032258056E-3</v>
      </c>
      <c r="N958">
        <v>2.6899635480930469E-5</v>
      </c>
    </row>
    <row r="959" spans="1:174" x14ac:dyDescent="0.3">
      <c r="A959" s="49">
        <v>1189</v>
      </c>
      <c r="B959" t="s">
        <v>2493</v>
      </c>
      <c r="C959" t="s">
        <v>653</v>
      </c>
      <c r="D959">
        <v>1.736E-5</v>
      </c>
      <c r="F959">
        <v>232.14285714285711</v>
      </c>
      <c r="G959">
        <v>0.8392857142857143</v>
      </c>
    </row>
    <row r="960" spans="1:174" x14ac:dyDescent="0.3">
      <c r="A960" s="49">
        <v>1190</v>
      </c>
      <c r="B960" t="s">
        <v>2494</v>
      </c>
      <c r="C960" t="s">
        <v>614</v>
      </c>
      <c r="D960">
        <v>9.5940000000000011E-2</v>
      </c>
      <c r="M960">
        <v>8.6408171774025433E-2</v>
      </c>
      <c r="N960">
        <v>1.121228938482372E-4</v>
      </c>
      <c r="FR960">
        <v>7.2733519181027136E-3</v>
      </c>
    </row>
    <row r="961" spans="1:37" x14ac:dyDescent="0.3">
      <c r="A961" s="49">
        <v>1191</v>
      </c>
      <c r="B961" t="s">
        <v>2495</v>
      </c>
      <c r="C961" t="s">
        <v>605</v>
      </c>
      <c r="D961">
        <v>0.68642999999999998</v>
      </c>
      <c r="M961">
        <v>1.379310344827586E-2</v>
      </c>
      <c r="N961">
        <v>3.5648961364934649E-5</v>
      </c>
    </row>
    <row r="962" spans="1:37" x14ac:dyDescent="0.3">
      <c r="A962" s="49">
        <v>1193</v>
      </c>
      <c r="B962" t="s">
        <v>2498</v>
      </c>
      <c r="C962" t="s">
        <v>605</v>
      </c>
      <c r="D962">
        <v>1.8E-3</v>
      </c>
      <c r="AH962">
        <v>5.0000000000000002E-5</v>
      </c>
      <c r="AK962">
        <v>1.8333333333333331E-3</v>
      </c>
    </row>
    <row r="963" spans="1:37" x14ac:dyDescent="0.3">
      <c r="A963" s="49">
        <v>1195</v>
      </c>
      <c r="B963" t="s">
        <v>2500</v>
      </c>
      <c r="C963" t="s">
        <v>798</v>
      </c>
      <c r="D963">
        <v>7.7699999999999991E-4</v>
      </c>
      <c r="O963">
        <v>0.1081081081081081</v>
      </c>
      <c r="P963">
        <v>0.75675675675675691</v>
      </c>
    </row>
    <row r="964" spans="1:37" x14ac:dyDescent="0.3">
      <c r="A964" s="49">
        <v>1196</v>
      </c>
      <c r="B964" t="s">
        <v>2501</v>
      </c>
      <c r="C964" t="s">
        <v>798</v>
      </c>
      <c r="D964">
        <v>4.4719999999999992E-4</v>
      </c>
      <c r="O964">
        <v>6.9767441860465129E-2</v>
      </c>
      <c r="P964">
        <v>0.65116279069767458</v>
      </c>
    </row>
    <row r="965" spans="1:37" x14ac:dyDescent="0.3">
      <c r="A965" s="49">
        <v>1197</v>
      </c>
      <c r="B965" t="s">
        <v>2502</v>
      </c>
      <c r="C965" t="s">
        <v>798</v>
      </c>
      <c r="D965">
        <v>3.2880000000000002E-4</v>
      </c>
      <c r="P965">
        <v>1.208333333333333</v>
      </c>
    </row>
    <row r="966" spans="1:37" x14ac:dyDescent="0.3">
      <c r="A966" s="49">
        <v>1198</v>
      </c>
      <c r="B966" t="s">
        <v>2503</v>
      </c>
      <c r="C966" t="s">
        <v>798</v>
      </c>
      <c r="D966">
        <v>6.96E-4</v>
      </c>
      <c r="O966">
        <v>0.05</v>
      </c>
      <c r="P966">
        <v>0.55000000000000004</v>
      </c>
    </row>
    <row r="967" spans="1:37" x14ac:dyDescent="0.3">
      <c r="A967" s="49">
        <v>1199</v>
      </c>
      <c r="B967" t="s">
        <v>2504</v>
      </c>
      <c r="C967" t="s">
        <v>605</v>
      </c>
      <c r="D967">
        <v>0.55772999999999995</v>
      </c>
      <c r="AH967">
        <v>1.4666953543829449E-4</v>
      </c>
    </row>
    <row r="968" spans="1:37" x14ac:dyDescent="0.3">
      <c r="A968" s="49">
        <v>1200</v>
      </c>
      <c r="B968" t="s">
        <v>2505</v>
      </c>
      <c r="C968" t="s">
        <v>671</v>
      </c>
      <c r="D968">
        <v>1.91202912E-4</v>
      </c>
      <c r="Q968">
        <v>35.773513742301169</v>
      </c>
      <c r="R968">
        <v>8.1799591002044997E-3</v>
      </c>
      <c r="S968">
        <v>107.3205412269035</v>
      </c>
      <c r="T968">
        <v>0.4478527607361964</v>
      </c>
      <c r="U968">
        <v>0.19018404907975461</v>
      </c>
      <c r="V968">
        <v>0.3251533742331289</v>
      </c>
      <c r="W968">
        <v>7.5664621676891614E-2</v>
      </c>
    </row>
    <row r="969" spans="1:37" x14ac:dyDescent="0.3">
      <c r="A969" s="49">
        <v>1201</v>
      </c>
      <c r="B969" t="s">
        <v>2506</v>
      </c>
      <c r="C969" t="s">
        <v>605</v>
      </c>
      <c r="D969">
        <v>1.2642267599999999</v>
      </c>
      <c r="I969">
        <v>0.17222619144685719</v>
      </c>
      <c r="L969">
        <v>0.33958324849886901</v>
      </c>
    </row>
    <row r="970" spans="1:37" x14ac:dyDescent="0.3">
      <c r="A970" s="49">
        <v>1202</v>
      </c>
      <c r="B970" t="s">
        <v>2507</v>
      </c>
      <c r="C970" t="s">
        <v>671</v>
      </c>
      <c r="D970">
        <v>54.865759228436289</v>
      </c>
      <c r="X970">
        <v>3.8843898817232138E-3</v>
      </c>
      <c r="Y970">
        <v>1.026025280459869E-6</v>
      </c>
      <c r="Z970">
        <v>1.723570425887555E-2</v>
      </c>
      <c r="AA970">
        <v>2.8848514342250369E-5</v>
      </c>
      <c r="AB970">
        <v>1.409089645112042E-5</v>
      </c>
      <c r="AC970">
        <v>3.8636354801435523E-6</v>
      </c>
      <c r="AD970">
        <v>7.1029514670056436E-6</v>
      </c>
      <c r="AE970">
        <v>1.6746299384549431E-6</v>
      </c>
    </row>
    <row r="971" spans="1:37" x14ac:dyDescent="0.3">
      <c r="A971" s="49">
        <v>1203</v>
      </c>
      <c r="B971" t="s">
        <v>2508</v>
      </c>
      <c r="C971" t="s">
        <v>683</v>
      </c>
      <c r="D971">
        <v>2.0202000000000001E-5</v>
      </c>
      <c r="Q971">
        <v>238.0952380952381</v>
      </c>
      <c r="S971">
        <v>2380.9523809523812</v>
      </c>
      <c r="T971">
        <v>0.71264285714285702</v>
      </c>
      <c r="U971">
        <v>0.30721428571428572</v>
      </c>
    </row>
    <row r="972" spans="1:37" x14ac:dyDescent="0.3">
      <c r="A972" s="49">
        <v>1204</v>
      </c>
      <c r="B972" t="s">
        <v>2509</v>
      </c>
      <c r="C972" t="s">
        <v>671</v>
      </c>
      <c r="D972">
        <v>4.6571225255999988E-5</v>
      </c>
      <c r="Q972">
        <v>147.8975091834248</v>
      </c>
      <c r="R972">
        <v>7.9590895816992815E-2</v>
      </c>
      <c r="S972">
        <v>430.30374873491292</v>
      </c>
      <c r="T972">
        <v>0.5193136611514021</v>
      </c>
      <c r="U972">
        <v>9.7685341774723627E-2</v>
      </c>
      <c r="V972">
        <v>0.1650644735615929</v>
      </c>
      <c r="W972">
        <v>3.5871780603083221E-2</v>
      </c>
    </row>
    <row r="973" spans="1:37" x14ac:dyDescent="0.3">
      <c r="A973" s="49">
        <v>1205</v>
      </c>
      <c r="B973" t="s">
        <v>2510</v>
      </c>
      <c r="C973" t="s">
        <v>605</v>
      </c>
      <c r="D973">
        <v>1.6591</v>
      </c>
      <c r="AH973">
        <v>2.3446446868784291E-5</v>
      </c>
      <c r="AK973">
        <v>3.9858959676933282E-4</v>
      </c>
    </row>
    <row r="974" spans="1:37" x14ac:dyDescent="0.3">
      <c r="A974" s="49">
        <v>1209</v>
      </c>
      <c r="B974" t="s">
        <v>2514</v>
      </c>
      <c r="C974" t="s">
        <v>796</v>
      </c>
      <c r="D974">
        <v>0.58702739999999998</v>
      </c>
      <c r="AI974">
        <v>24.436977558458089</v>
      </c>
    </row>
    <row r="975" spans="1:37" x14ac:dyDescent="0.3">
      <c r="A975" s="49">
        <v>1210</v>
      </c>
      <c r="B975" t="s">
        <v>2515</v>
      </c>
      <c r="C975" t="s">
        <v>671</v>
      </c>
      <c r="D975">
        <v>3.1427932200000001E-4</v>
      </c>
      <c r="Q975">
        <v>33.823415210244093</v>
      </c>
      <c r="R975">
        <v>8.1799591002044997E-3</v>
      </c>
      <c r="S975">
        <v>101.47024563073229</v>
      </c>
      <c r="T975">
        <v>0.4478527607361964</v>
      </c>
      <c r="U975">
        <v>0.19018404907975461</v>
      </c>
      <c r="V975">
        <v>0.32515337423312879</v>
      </c>
      <c r="W975">
        <v>7.5664621676891614E-2</v>
      </c>
    </row>
    <row r="976" spans="1:37" x14ac:dyDescent="0.3">
      <c r="A976" s="49">
        <v>1211</v>
      </c>
      <c r="B976" t="s">
        <v>2516</v>
      </c>
      <c r="C976" t="s">
        <v>659</v>
      </c>
      <c r="D976">
        <v>5.4840000000000001E-7</v>
      </c>
      <c r="F976">
        <v>3719.912472647703</v>
      </c>
      <c r="H976">
        <v>656.45514223194743</v>
      </c>
    </row>
    <row r="977" spans="1:218" x14ac:dyDescent="0.3">
      <c r="A977" s="49">
        <v>1212</v>
      </c>
      <c r="B977" t="s">
        <v>2517</v>
      </c>
      <c r="C977" t="s">
        <v>605</v>
      </c>
      <c r="D977">
        <v>0.25</v>
      </c>
      <c r="M977">
        <v>0.01</v>
      </c>
      <c r="N977">
        <v>2.1089151667843541E-5</v>
      </c>
      <c r="AH977">
        <v>6.0000000000000002E-6</v>
      </c>
      <c r="AK977">
        <v>2.5999999999999998E-4</v>
      </c>
    </row>
    <row r="978" spans="1:218" x14ac:dyDescent="0.3">
      <c r="A978" s="49">
        <v>1213</v>
      </c>
      <c r="B978" t="s">
        <v>2518</v>
      </c>
      <c r="C978" t="s">
        <v>605</v>
      </c>
      <c r="D978">
        <v>0.2132531</v>
      </c>
      <c r="AH978">
        <v>8.0851063829787229E-5</v>
      </c>
      <c r="AK978">
        <v>2.3808510638297872E-3</v>
      </c>
    </row>
    <row r="979" spans="1:218" x14ac:dyDescent="0.3">
      <c r="A979" s="49">
        <v>1214</v>
      </c>
      <c r="B979" t="s">
        <v>2519</v>
      </c>
      <c r="C979" t="s">
        <v>614</v>
      </c>
      <c r="D979">
        <v>9.3172877846790889E-4</v>
      </c>
      <c r="EA979">
        <v>0.32198211210488298</v>
      </c>
      <c r="EB979">
        <v>4.2870438099099192E-4</v>
      </c>
    </row>
    <row r="980" spans="1:218" x14ac:dyDescent="0.3">
      <c r="A980" s="49">
        <v>1215</v>
      </c>
      <c r="B980" t="s">
        <v>2520</v>
      </c>
      <c r="C980" t="s">
        <v>617</v>
      </c>
      <c r="D980">
        <v>2.5662099999999999E-5</v>
      </c>
      <c r="F980">
        <v>2634.5856340673599</v>
      </c>
      <c r="G980">
        <v>8.797444480381575</v>
      </c>
      <c r="H980">
        <v>1624.7306338920041</v>
      </c>
      <c r="EM980">
        <v>1432.228851107275</v>
      </c>
    </row>
    <row r="981" spans="1:218" x14ac:dyDescent="0.3">
      <c r="A981" s="49">
        <v>1219</v>
      </c>
      <c r="B981" t="s">
        <v>2524</v>
      </c>
      <c r="C981" t="s">
        <v>659</v>
      </c>
      <c r="D981">
        <v>0.12479999999999999</v>
      </c>
      <c r="I981">
        <v>6.25E-2</v>
      </c>
      <c r="J981">
        <v>5.0000000000000002E-5</v>
      </c>
      <c r="K981">
        <v>2.708333333333333E-3</v>
      </c>
      <c r="L981">
        <v>0.1875</v>
      </c>
    </row>
    <row r="982" spans="1:218" x14ac:dyDescent="0.3">
      <c r="A982" s="49">
        <v>1220</v>
      </c>
      <c r="B982" t="s">
        <v>2526</v>
      </c>
      <c r="C982" t="s">
        <v>620</v>
      </c>
      <c r="D982">
        <v>6.80781024E-3</v>
      </c>
      <c r="DH982">
        <v>0.49300391780602859</v>
      </c>
    </row>
    <row r="983" spans="1:218" x14ac:dyDescent="0.3">
      <c r="A983" s="49">
        <v>1222</v>
      </c>
      <c r="B983" t="s">
        <v>2529</v>
      </c>
      <c r="C983" t="s">
        <v>659</v>
      </c>
      <c r="D983">
        <v>3.0925999999999999E-2</v>
      </c>
      <c r="I983">
        <v>0.13404255319148939</v>
      </c>
      <c r="K983">
        <v>1.063829787234043E-3</v>
      </c>
      <c r="L983">
        <v>0.41063829787234041</v>
      </c>
    </row>
    <row r="984" spans="1:218" x14ac:dyDescent="0.3">
      <c r="A984" s="49">
        <v>1224</v>
      </c>
      <c r="B984" t="s">
        <v>2532</v>
      </c>
      <c r="C984" t="s">
        <v>796</v>
      </c>
      <c r="D984">
        <v>0.20269999999999999</v>
      </c>
      <c r="O984">
        <v>5.5254070054267392E-2</v>
      </c>
    </row>
    <row r="985" spans="1:218" x14ac:dyDescent="0.3">
      <c r="A985" s="49">
        <v>1226</v>
      </c>
      <c r="B985" t="s">
        <v>2534</v>
      </c>
      <c r="C985" t="s">
        <v>798</v>
      </c>
      <c r="D985">
        <v>6.4000000000000001E-2</v>
      </c>
      <c r="AH985">
        <v>2.1875E-5</v>
      </c>
      <c r="AK985">
        <v>7.9687499999999992E-5</v>
      </c>
      <c r="CN985">
        <v>3.125E-2</v>
      </c>
      <c r="EE985">
        <v>4.6875E-2</v>
      </c>
      <c r="ET985">
        <v>1.5625E-5</v>
      </c>
    </row>
    <row r="986" spans="1:218" x14ac:dyDescent="0.3">
      <c r="A986" s="49">
        <v>1227</v>
      </c>
      <c r="B986" t="s">
        <v>2536</v>
      </c>
      <c r="C986" t="s">
        <v>798</v>
      </c>
      <c r="D986">
        <v>1.4499999999999999E-3</v>
      </c>
      <c r="O986">
        <v>0.17241379310344829</v>
      </c>
      <c r="P986">
        <v>3.4482758620689648E-2</v>
      </c>
    </row>
    <row r="987" spans="1:218" x14ac:dyDescent="0.3">
      <c r="A987" s="49">
        <v>1232</v>
      </c>
      <c r="B987" t="s">
        <v>2543</v>
      </c>
      <c r="C987" t="s">
        <v>659</v>
      </c>
      <c r="D987">
        <v>0.108</v>
      </c>
      <c r="AH987">
        <v>1.203703703703704E-4</v>
      </c>
      <c r="AJ987">
        <v>0.27777777777777779</v>
      </c>
      <c r="AK987">
        <v>1.046296296296296E-3</v>
      </c>
    </row>
    <row r="988" spans="1:218" x14ac:dyDescent="0.3">
      <c r="A988" s="49">
        <v>1233</v>
      </c>
      <c r="B988" t="s">
        <v>2544</v>
      </c>
      <c r="C988" t="s">
        <v>659</v>
      </c>
      <c r="D988">
        <v>1.9126000000000001</v>
      </c>
      <c r="I988">
        <v>0.17557251908396951</v>
      </c>
      <c r="J988">
        <v>1.526717557251908E-6</v>
      </c>
      <c r="K988">
        <v>5.5725190839694657E-4</v>
      </c>
      <c r="L988">
        <v>0.1068702290076336</v>
      </c>
    </row>
    <row r="989" spans="1:218" x14ac:dyDescent="0.3">
      <c r="A989" s="49">
        <v>1234</v>
      </c>
      <c r="B989" t="s">
        <v>2545</v>
      </c>
      <c r="C989" t="s">
        <v>650</v>
      </c>
      <c r="D989">
        <v>5.9149999999999993E-3</v>
      </c>
      <c r="AK989">
        <v>1.3431952662721889E-3</v>
      </c>
    </row>
    <row r="990" spans="1:218" x14ac:dyDescent="0.3">
      <c r="A990" s="49">
        <v>1236</v>
      </c>
      <c r="B990" t="s">
        <v>2548</v>
      </c>
      <c r="C990" t="s">
        <v>1044</v>
      </c>
      <c r="D990">
        <v>2.8799999999999999E-2</v>
      </c>
      <c r="K990">
        <v>6.6666666666666664E-4</v>
      </c>
      <c r="L990">
        <v>0.1458333333333334</v>
      </c>
    </row>
    <row r="991" spans="1:218" x14ac:dyDescent="0.3">
      <c r="A991" s="49">
        <v>1238</v>
      </c>
      <c r="B991" t="s">
        <v>2551</v>
      </c>
      <c r="C991" t="s">
        <v>798</v>
      </c>
      <c r="D991">
        <v>0.28159800000000001</v>
      </c>
      <c r="P991">
        <v>0.6801823876590033</v>
      </c>
    </row>
    <row r="992" spans="1:218" x14ac:dyDescent="0.3">
      <c r="A992" s="49">
        <v>1240</v>
      </c>
      <c r="B992" t="s">
        <v>2553</v>
      </c>
      <c r="C992" t="s">
        <v>638</v>
      </c>
      <c r="D992">
        <v>1.1998035</v>
      </c>
      <c r="HJ992">
        <v>5.3390742734122716</v>
      </c>
    </row>
    <row r="993" spans="1:269" x14ac:dyDescent="0.3">
      <c r="A993" s="49">
        <v>1241</v>
      </c>
      <c r="B993" t="s">
        <v>2556</v>
      </c>
      <c r="C993" t="s">
        <v>659</v>
      </c>
      <c r="D993">
        <v>1.7399999999999999E-2</v>
      </c>
      <c r="AJ993">
        <v>0.68</v>
      </c>
      <c r="AK993">
        <v>8.0000000000000004E-4</v>
      </c>
    </row>
    <row r="994" spans="1:269" x14ac:dyDescent="0.3">
      <c r="A994" s="49">
        <v>1242</v>
      </c>
      <c r="B994" t="s">
        <v>2557</v>
      </c>
      <c r="C994" t="s">
        <v>798</v>
      </c>
      <c r="D994">
        <v>0.31487999999999999</v>
      </c>
      <c r="O994">
        <v>1.7108739837398381E-2</v>
      </c>
      <c r="P994">
        <v>8.3777947154471538E-2</v>
      </c>
    </row>
    <row r="995" spans="1:269" x14ac:dyDescent="0.3">
      <c r="A995" s="49">
        <v>1243</v>
      </c>
      <c r="B995" t="s">
        <v>2558</v>
      </c>
      <c r="C995" t="s">
        <v>605</v>
      </c>
      <c r="D995">
        <v>3.2699999999999999E-3</v>
      </c>
      <c r="AG995">
        <v>6.666666666666667E-5</v>
      </c>
    </row>
    <row r="996" spans="1:269" x14ac:dyDescent="0.3">
      <c r="A996" s="49">
        <v>1244</v>
      </c>
      <c r="B996" t="s">
        <v>2559</v>
      </c>
      <c r="C996" t="s">
        <v>662</v>
      </c>
      <c r="D996">
        <v>2.475405E-2</v>
      </c>
      <c r="AH996">
        <v>3.6928058236934958E-5</v>
      </c>
    </row>
    <row r="997" spans="1:269" x14ac:dyDescent="0.3">
      <c r="A997" s="49">
        <v>1246</v>
      </c>
      <c r="B997" t="s">
        <v>2564</v>
      </c>
      <c r="C997" t="s">
        <v>793</v>
      </c>
      <c r="D997">
        <v>16.407618862062151</v>
      </c>
      <c r="EK997">
        <v>3.5435976718374698E-4</v>
      </c>
    </row>
    <row r="998" spans="1:269" x14ac:dyDescent="0.3">
      <c r="A998" s="49">
        <v>1247</v>
      </c>
      <c r="B998" t="s">
        <v>2565</v>
      </c>
      <c r="C998" t="s">
        <v>713</v>
      </c>
      <c r="D998">
        <v>0.16087196400000001</v>
      </c>
      <c r="AH998">
        <v>2.4242424242424241E-5</v>
      </c>
    </row>
    <row r="999" spans="1:269" x14ac:dyDescent="0.3">
      <c r="A999" s="49">
        <v>1248</v>
      </c>
      <c r="B999" t="s">
        <v>2566</v>
      </c>
      <c r="C999" t="s">
        <v>798</v>
      </c>
      <c r="D999">
        <v>4.4550000000000001</v>
      </c>
      <c r="JE999">
        <v>1.1111111111111109E-3</v>
      </c>
      <c r="JI999">
        <v>1.8518518518518519E-3</v>
      </c>
    </row>
    <row r="1000" spans="1:269" x14ac:dyDescent="0.3">
      <c r="A1000" s="49">
        <v>1249</v>
      </c>
      <c r="B1000" t="s">
        <v>2568</v>
      </c>
      <c r="C1000" t="s">
        <v>659</v>
      </c>
      <c r="D1000">
        <v>3.4523999999999999E-2</v>
      </c>
      <c r="AK1000">
        <v>1.360317460317461E-3</v>
      </c>
    </row>
    <row r="1001" spans="1:269" x14ac:dyDescent="0.3">
      <c r="A1001" s="49">
        <v>1254</v>
      </c>
      <c r="B1001" t="s">
        <v>2574</v>
      </c>
      <c r="C1001" t="s">
        <v>692</v>
      </c>
      <c r="D1001">
        <v>0.32640000000000002</v>
      </c>
      <c r="AH1001">
        <v>1.0490196078431371E-5</v>
      </c>
      <c r="AJ1001">
        <v>0.13970588235294121</v>
      </c>
      <c r="AK1001">
        <v>2.1437499999999998E-3</v>
      </c>
      <c r="AP1001">
        <v>0.43075980392156871</v>
      </c>
    </row>
    <row r="1002" spans="1:269" x14ac:dyDescent="0.3">
      <c r="A1002" s="49">
        <v>1255</v>
      </c>
      <c r="B1002" t="s">
        <v>2575</v>
      </c>
      <c r="C1002" t="s">
        <v>659</v>
      </c>
      <c r="D1002">
        <v>2.0040000000000001E-5</v>
      </c>
      <c r="BQ1002">
        <v>7.1856287425149707</v>
      </c>
      <c r="BR1002">
        <v>98.802395209580837</v>
      </c>
      <c r="BS1002">
        <v>201.79640718562871</v>
      </c>
      <c r="DK1002">
        <v>1.9760479041916169E-3</v>
      </c>
    </row>
    <row r="1003" spans="1:269" x14ac:dyDescent="0.3">
      <c r="A1003" s="49">
        <v>1256</v>
      </c>
      <c r="B1003" t="s">
        <v>2576</v>
      </c>
      <c r="C1003" t="s">
        <v>650</v>
      </c>
      <c r="D1003">
        <v>6.0656000000000002E-4</v>
      </c>
      <c r="BQ1003">
        <v>89.68609865470853</v>
      </c>
    </row>
    <row r="1004" spans="1:269" x14ac:dyDescent="0.3">
      <c r="A1004" s="49">
        <v>1257</v>
      </c>
      <c r="B1004" t="s">
        <v>2577</v>
      </c>
      <c r="C1004" t="s">
        <v>659</v>
      </c>
      <c r="D1004">
        <v>0.45923999999999998</v>
      </c>
      <c r="I1004">
        <v>0.24344569288389509</v>
      </c>
      <c r="J1004">
        <v>4.2696629213483148E-5</v>
      </c>
      <c r="K1004">
        <v>2.359550561797753E-3</v>
      </c>
      <c r="L1004">
        <v>0.64419475655430714</v>
      </c>
    </row>
    <row r="1005" spans="1:269" x14ac:dyDescent="0.3">
      <c r="A1005" s="49">
        <v>1258</v>
      </c>
      <c r="B1005" t="s">
        <v>2578</v>
      </c>
      <c r="C1005" t="s">
        <v>605</v>
      </c>
      <c r="D1005">
        <v>7.3246099999999998</v>
      </c>
      <c r="M1005">
        <v>7.8645825511528947E-2</v>
      </c>
      <c r="N1005">
        <v>5.6704452523752117E-5</v>
      </c>
      <c r="AH1005">
        <v>2.7665636805236049E-5</v>
      </c>
      <c r="AJ1005">
        <v>8.1547003867782727E-2</v>
      </c>
      <c r="AK1005">
        <v>1.5260535373214409E-3</v>
      </c>
      <c r="AP1005">
        <v>0.14418515115480551</v>
      </c>
    </row>
    <row r="1006" spans="1:269" x14ac:dyDescent="0.3">
      <c r="A1006" s="49">
        <v>1259</v>
      </c>
      <c r="B1006" t="s">
        <v>2579</v>
      </c>
      <c r="C1006" t="s">
        <v>617</v>
      </c>
      <c r="D1006">
        <v>0.26</v>
      </c>
      <c r="I1006">
        <v>7.6923076923076927E-2</v>
      </c>
      <c r="K1006">
        <v>2.403846153846154E-3</v>
      </c>
      <c r="L1006">
        <v>0.63461538461538458</v>
      </c>
    </row>
    <row r="1007" spans="1:269" x14ac:dyDescent="0.3">
      <c r="A1007" s="49">
        <v>1260</v>
      </c>
      <c r="B1007" t="s">
        <v>2580</v>
      </c>
      <c r="C1007" t="s">
        <v>605</v>
      </c>
      <c r="D1007">
        <v>0.41382000000000002</v>
      </c>
      <c r="AG1007">
        <v>1.111111111111111E-5</v>
      </c>
    </row>
    <row r="1008" spans="1:269" x14ac:dyDescent="0.3">
      <c r="A1008" s="49">
        <v>1261</v>
      </c>
      <c r="B1008" t="s">
        <v>2581</v>
      </c>
      <c r="C1008" t="s">
        <v>614</v>
      </c>
      <c r="D1008">
        <v>0.09</v>
      </c>
      <c r="AF1008">
        <v>2.666666666666667</v>
      </c>
      <c r="AG1008">
        <v>1.324878260582806E-3</v>
      </c>
    </row>
    <row r="1009" spans="1:262" x14ac:dyDescent="0.3">
      <c r="A1009" s="49">
        <v>1262</v>
      </c>
      <c r="B1009" t="s">
        <v>2582</v>
      </c>
      <c r="C1009" t="s">
        <v>796</v>
      </c>
      <c r="D1009">
        <v>4.3961999999999987E-2</v>
      </c>
      <c r="O1009">
        <v>6.1764705882352958E-2</v>
      </c>
    </row>
    <row r="1010" spans="1:262" x14ac:dyDescent="0.3">
      <c r="A1010" s="49">
        <v>1263</v>
      </c>
      <c r="B1010" t="s">
        <v>2583</v>
      </c>
      <c r="C1010" t="s">
        <v>605</v>
      </c>
      <c r="D1010">
        <v>4.0000000000000008E-2</v>
      </c>
      <c r="AG1010">
        <v>1.351254455376708E-3</v>
      </c>
    </row>
    <row r="1011" spans="1:262" x14ac:dyDescent="0.3">
      <c r="A1011" s="49">
        <v>1264</v>
      </c>
      <c r="B1011" t="s">
        <v>2585</v>
      </c>
      <c r="C1011" t="s">
        <v>671</v>
      </c>
      <c r="D1011">
        <v>4.2705801078636254</v>
      </c>
      <c r="O1011">
        <v>2.6271186440677968E-2</v>
      </c>
      <c r="P1011">
        <v>0.55932203389830515</v>
      </c>
      <c r="AL1011">
        <v>2.966101694915255E-5</v>
      </c>
      <c r="AM1011">
        <v>1.9491525423728821E-5</v>
      </c>
      <c r="AN1011">
        <v>9.3220338983050867E-6</v>
      </c>
      <c r="AO1011">
        <v>4.2372881355932199E-7</v>
      </c>
    </row>
    <row r="1012" spans="1:262" x14ac:dyDescent="0.3">
      <c r="A1012" s="49">
        <v>1265</v>
      </c>
      <c r="B1012" t="s">
        <v>2587</v>
      </c>
      <c r="C1012" t="s">
        <v>605</v>
      </c>
      <c r="D1012">
        <v>1.274</v>
      </c>
      <c r="AF1012">
        <v>0.30769230769230771</v>
      </c>
      <c r="AG1012">
        <v>3.2967032967032958E-5</v>
      </c>
    </row>
    <row r="1013" spans="1:262" x14ac:dyDescent="0.3">
      <c r="A1013" s="49">
        <v>1267</v>
      </c>
      <c r="B1013" t="s">
        <v>2589</v>
      </c>
      <c r="C1013" t="s">
        <v>605</v>
      </c>
      <c r="D1013">
        <v>3.7999999999999999E-2</v>
      </c>
      <c r="M1013">
        <v>0.26315789473684209</v>
      </c>
      <c r="N1013">
        <v>3.6664274949711393E-4</v>
      </c>
    </row>
    <row r="1014" spans="1:262" x14ac:dyDescent="0.3">
      <c r="A1014" s="49">
        <v>1268</v>
      </c>
      <c r="B1014" t="s">
        <v>2590</v>
      </c>
      <c r="C1014" t="s">
        <v>659</v>
      </c>
      <c r="D1014">
        <v>3.5263000000000003E-2</v>
      </c>
      <c r="I1014">
        <v>0.20304568527918779</v>
      </c>
      <c r="K1014">
        <v>4.0609137055837562E-4</v>
      </c>
      <c r="L1014">
        <v>0.18527918781725891</v>
      </c>
    </row>
    <row r="1015" spans="1:262" x14ac:dyDescent="0.3">
      <c r="A1015" s="49">
        <v>1270</v>
      </c>
      <c r="B1015" t="s">
        <v>2592</v>
      </c>
      <c r="C1015" t="s">
        <v>605</v>
      </c>
      <c r="D1015">
        <v>4.0120999999999993</v>
      </c>
      <c r="AH1015">
        <v>7.8809102465043256E-5</v>
      </c>
      <c r="AK1015">
        <v>3.6701478028962402E-4</v>
      </c>
    </row>
    <row r="1016" spans="1:262" x14ac:dyDescent="0.3">
      <c r="A1016" s="49">
        <v>1272</v>
      </c>
      <c r="B1016" t="s">
        <v>2594</v>
      </c>
      <c r="C1016" t="s">
        <v>605</v>
      </c>
      <c r="D1016">
        <v>0.01</v>
      </c>
      <c r="AG1016">
        <v>1.2907902186641959E-3</v>
      </c>
    </row>
    <row r="1017" spans="1:262" x14ac:dyDescent="0.3">
      <c r="A1017" s="49">
        <v>1273</v>
      </c>
      <c r="B1017" t="s">
        <v>2595</v>
      </c>
      <c r="C1017" t="s">
        <v>617</v>
      </c>
      <c r="D1017">
        <v>1.8718507863E-4</v>
      </c>
      <c r="BQ1017">
        <v>8.4555377575183179</v>
      </c>
      <c r="BR1017">
        <v>38.949229571931937</v>
      </c>
      <c r="DK1017">
        <v>7.7901374974570004E-4</v>
      </c>
    </row>
    <row r="1018" spans="1:262" x14ac:dyDescent="0.3">
      <c r="A1018" s="49">
        <v>1276</v>
      </c>
      <c r="B1018" t="s">
        <v>2601</v>
      </c>
      <c r="C1018" t="s">
        <v>608</v>
      </c>
      <c r="D1018">
        <v>11.131315380000011</v>
      </c>
      <c r="IY1018">
        <v>9.9018235904701046E-2</v>
      </c>
      <c r="JB1018">
        <v>1.576896733178083E-4</v>
      </c>
    </row>
    <row r="1019" spans="1:262" x14ac:dyDescent="0.3">
      <c r="A1019" s="49">
        <v>1277</v>
      </c>
      <c r="B1019" t="s">
        <v>2602</v>
      </c>
      <c r="C1019" t="s">
        <v>605</v>
      </c>
      <c r="D1019">
        <v>5.6000000000000001E-2</v>
      </c>
      <c r="M1019">
        <v>6.25E-2</v>
      </c>
      <c r="N1019">
        <v>1.147085760822351E-4</v>
      </c>
    </row>
    <row r="1020" spans="1:262" x14ac:dyDescent="0.3">
      <c r="A1020" s="49">
        <v>1280</v>
      </c>
      <c r="B1020" t="s">
        <v>2605</v>
      </c>
      <c r="C1020" t="s">
        <v>798</v>
      </c>
      <c r="D1020">
        <v>2.3875199999999999E-2</v>
      </c>
      <c r="O1020">
        <v>8.0837019166331583E-2</v>
      </c>
      <c r="P1020">
        <v>0.70282133762230259</v>
      </c>
      <c r="AL1020">
        <v>4.8502211499798953E-6</v>
      </c>
      <c r="AM1020">
        <v>1.9828106151990349E-5</v>
      </c>
      <c r="AN1020">
        <v>8.4973529017557965E-5</v>
      </c>
    </row>
    <row r="1021" spans="1:262" x14ac:dyDescent="0.3">
      <c r="A1021" s="49">
        <v>1281</v>
      </c>
      <c r="B1021" t="s">
        <v>2606</v>
      </c>
      <c r="C1021" t="s">
        <v>798</v>
      </c>
      <c r="D1021">
        <v>7.9091999999999999E-3</v>
      </c>
      <c r="O1021">
        <v>3.1962777524907698E-2</v>
      </c>
      <c r="P1021">
        <v>0.111869721337177</v>
      </c>
      <c r="AL1021">
        <v>1.598138876245385E-6</v>
      </c>
      <c r="AM1021">
        <v>5.9373893693420319E-6</v>
      </c>
      <c r="AN1021">
        <v>7.7631113134071714E-6</v>
      </c>
    </row>
    <row r="1022" spans="1:262" x14ac:dyDescent="0.3">
      <c r="A1022" s="49">
        <v>1283</v>
      </c>
      <c r="B1022" t="s">
        <v>2608</v>
      </c>
      <c r="C1022" t="s">
        <v>650</v>
      </c>
      <c r="D1022">
        <v>0.35760000000000008</v>
      </c>
      <c r="AK1022">
        <v>2.725E-3</v>
      </c>
    </row>
    <row r="1023" spans="1:262" x14ac:dyDescent="0.3">
      <c r="A1023" s="49">
        <v>1284</v>
      </c>
      <c r="B1023" t="s">
        <v>2610</v>
      </c>
      <c r="C1023" t="s">
        <v>793</v>
      </c>
      <c r="D1023">
        <v>151.86865048108459</v>
      </c>
      <c r="EK1023">
        <v>2.4393513659762281E-4</v>
      </c>
      <c r="IV1023">
        <v>9.0832519606249593E-2</v>
      </c>
    </row>
    <row r="1024" spans="1:262" x14ac:dyDescent="0.3">
      <c r="A1024" s="49">
        <v>1285</v>
      </c>
      <c r="B1024" t="s">
        <v>2612</v>
      </c>
      <c r="C1024" t="s">
        <v>659</v>
      </c>
      <c r="D1024">
        <v>2.8818900000000001E-2</v>
      </c>
      <c r="AH1024">
        <v>4.3902439024390241E-5</v>
      </c>
      <c r="AK1024">
        <v>1.3821138211382109E-4</v>
      </c>
    </row>
    <row r="1025" spans="1:270" x14ac:dyDescent="0.3">
      <c r="A1025" s="49">
        <v>1287</v>
      </c>
      <c r="B1025" t="s">
        <v>2614</v>
      </c>
      <c r="C1025" t="s">
        <v>650</v>
      </c>
      <c r="D1025">
        <v>3.3599999999999998E-2</v>
      </c>
      <c r="DH1025">
        <v>1.857142857142857</v>
      </c>
    </row>
    <row r="1026" spans="1:270" x14ac:dyDescent="0.3">
      <c r="A1026" s="49">
        <v>1288</v>
      </c>
      <c r="B1026" t="s">
        <v>2615</v>
      </c>
      <c r="C1026" t="s">
        <v>671</v>
      </c>
      <c r="D1026">
        <v>1.5261</v>
      </c>
      <c r="O1026">
        <v>7.5643797916257124E-2</v>
      </c>
      <c r="P1026">
        <v>0.12722626302339299</v>
      </c>
      <c r="AM1026">
        <v>1.186160802044427E-5</v>
      </c>
      <c r="AN1026">
        <v>1.013957145665422E-5</v>
      </c>
    </row>
    <row r="1027" spans="1:270" x14ac:dyDescent="0.3">
      <c r="A1027" s="49">
        <v>1289</v>
      </c>
      <c r="B1027" t="s">
        <v>2617</v>
      </c>
      <c r="C1027" t="s">
        <v>650</v>
      </c>
      <c r="D1027">
        <v>2.6700000000000002E-2</v>
      </c>
      <c r="DH1027">
        <v>4.333333333333333</v>
      </c>
    </row>
    <row r="1028" spans="1:270" x14ac:dyDescent="0.3">
      <c r="A1028" s="49">
        <v>1290</v>
      </c>
      <c r="B1028" t="s">
        <v>2618</v>
      </c>
      <c r="C1028" t="s">
        <v>650</v>
      </c>
      <c r="D1028">
        <v>5.9049999999999997E-3</v>
      </c>
      <c r="AK1028">
        <v>3.5640982218458931E-3</v>
      </c>
    </row>
    <row r="1029" spans="1:270" x14ac:dyDescent="0.3">
      <c r="A1029" s="49">
        <v>1291</v>
      </c>
      <c r="B1029" t="s">
        <v>2619</v>
      </c>
      <c r="C1029" t="s">
        <v>605</v>
      </c>
      <c r="D1029">
        <v>0.42</v>
      </c>
      <c r="M1029">
        <v>1.1666666666666671E-2</v>
      </c>
      <c r="N1029">
        <v>2.111790158217063E-5</v>
      </c>
    </row>
    <row r="1030" spans="1:270" x14ac:dyDescent="0.3">
      <c r="A1030" s="49">
        <v>1292</v>
      </c>
      <c r="B1030" t="s">
        <v>2620</v>
      </c>
      <c r="C1030" t="s">
        <v>617</v>
      </c>
      <c r="D1030">
        <v>4.4106000000000008E-5</v>
      </c>
      <c r="F1030">
        <v>2278.148097764476</v>
      </c>
      <c r="G1030">
        <v>3.6983630345077758</v>
      </c>
    </row>
    <row r="1031" spans="1:270" x14ac:dyDescent="0.3">
      <c r="A1031" s="49">
        <v>1293</v>
      </c>
      <c r="B1031" t="s">
        <v>2621</v>
      </c>
      <c r="C1031" t="s">
        <v>605</v>
      </c>
      <c r="D1031">
        <v>1.36994E-3</v>
      </c>
      <c r="F1031">
        <v>3633.8322311172979</v>
      </c>
      <c r="G1031">
        <v>3.0769230769230771</v>
      </c>
      <c r="CM1031">
        <v>501.21823877479989</v>
      </c>
      <c r="GC1031">
        <v>0.4</v>
      </c>
    </row>
    <row r="1032" spans="1:270" x14ac:dyDescent="0.3">
      <c r="A1032" s="49">
        <v>1294</v>
      </c>
      <c r="B1032" t="s">
        <v>2622</v>
      </c>
      <c r="C1032" t="s">
        <v>650</v>
      </c>
      <c r="D1032">
        <v>2.1711999999999998</v>
      </c>
      <c r="CN1032">
        <v>4.3478260869565223E-2</v>
      </c>
    </row>
    <row r="1033" spans="1:270" x14ac:dyDescent="0.3">
      <c r="A1033" s="49">
        <v>1295</v>
      </c>
      <c r="B1033" t="s">
        <v>2623</v>
      </c>
      <c r="C1033" t="s">
        <v>683</v>
      </c>
      <c r="D1033">
        <v>0.222</v>
      </c>
      <c r="CN1033">
        <v>0.125</v>
      </c>
    </row>
    <row r="1034" spans="1:270" x14ac:dyDescent="0.3">
      <c r="A1034" s="49">
        <v>1298</v>
      </c>
      <c r="B1034" t="s">
        <v>2626</v>
      </c>
      <c r="C1034" t="s">
        <v>605</v>
      </c>
      <c r="D1034">
        <v>23.712</v>
      </c>
      <c r="M1034">
        <v>5.8974358974358976E-3</v>
      </c>
      <c r="N1034">
        <v>3.8461538461538463E-5</v>
      </c>
      <c r="AH1034">
        <v>9.487179487179487E-5</v>
      </c>
      <c r="AK1034">
        <v>5.6410256410256406E-4</v>
      </c>
    </row>
    <row r="1035" spans="1:270" x14ac:dyDescent="0.3">
      <c r="A1035" s="49">
        <v>1299</v>
      </c>
      <c r="B1035" t="s">
        <v>2627</v>
      </c>
      <c r="C1035" t="s">
        <v>659</v>
      </c>
      <c r="D1035">
        <v>6.7000000000000004E-2</v>
      </c>
      <c r="I1035">
        <v>5.9701492537313432E-2</v>
      </c>
    </row>
    <row r="1036" spans="1:270" x14ac:dyDescent="0.3">
      <c r="A1036" s="49">
        <v>1300</v>
      </c>
      <c r="B1036" t="s">
        <v>2629</v>
      </c>
      <c r="C1036" t="s">
        <v>671</v>
      </c>
      <c r="D1036">
        <v>0.16702556639999999</v>
      </c>
      <c r="P1036">
        <v>1.732142857142857</v>
      </c>
      <c r="JJ1036">
        <v>3.5714285714285709E-6</v>
      </c>
    </row>
    <row r="1037" spans="1:270" x14ac:dyDescent="0.3">
      <c r="A1037" s="49">
        <v>1301</v>
      </c>
      <c r="B1037" t="s">
        <v>2630</v>
      </c>
      <c r="C1037" t="s">
        <v>605</v>
      </c>
      <c r="D1037">
        <v>0.63700000000000001</v>
      </c>
      <c r="M1037">
        <v>9.9999999999999992E-2</v>
      </c>
      <c r="N1037">
        <v>1.458926827767475E-4</v>
      </c>
      <c r="AH1037">
        <v>3.8461538461538463E-5</v>
      </c>
    </row>
    <row r="1038" spans="1:270" x14ac:dyDescent="0.3">
      <c r="A1038" s="49">
        <v>1305</v>
      </c>
      <c r="B1038" t="s">
        <v>2634</v>
      </c>
      <c r="C1038" t="s">
        <v>659</v>
      </c>
      <c r="D1038">
        <v>1.52E-2</v>
      </c>
      <c r="EF1038">
        <v>0.28375</v>
      </c>
      <c r="EG1038">
        <v>1.4875000000000001E-3</v>
      </c>
    </row>
    <row r="1039" spans="1:270" x14ac:dyDescent="0.3">
      <c r="A1039" s="49">
        <v>1306</v>
      </c>
      <c r="B1039" t="s">
        <v>2635</v>
      </c>
      <c r="C1039" t="s">
        <v>620</v>
      </c>
      <c r="D1039">
        <v>0.62041800000000003</v>
      </c>
      <c r="AH1039">
        <v>7.7301915805150719E-5</v>
      </c>
    </row>
    <row r="1040" spans="1:270" x14ac:dyDescent="0.3">
      <c r="A1040" s="49">
        <v>1307</v>
      </c>
      <c r="B1040" t="s">
        <v>2636</v>
      </c>
      <c r="C1040" t="s">
        <v>620</v>
      </c>
      <c r="D1040">
        <v>2.7675E-3</v>
      </c>
      <c r="AG1040">
        <v>1.5456359886037081E-3</v>
      </c>
    </row>
    <row r="1041" spans="1:112" x14ac:dyDescent="0.3">
      <c r="A1041" s="49">
        <v>1308</v>
      </c>
      <c r="B1041" t="s">
        <v>2637</v>
      </c>
      <c r="C1041" t="s">
        <v>620</v>
      </c>
      <c r="D1041">
        <v>0.16200000000000001</v>
      </c>
      <c r="M1041">
        <v>0.14814814814814811</v>
      </c>
      <c r="N1041">
        <v>4.0740740740740738E-4</v>
      </c>
      <c r="AH1041">
        <v>5.1851851851851863E-5</v>
      </c>
      <c r="AK1041">
        <v>2.4074074074074069E-4</v>
      </c>
    </row>
    <row r="1042" spans="1:112" x14ac:dyDescent="0.3">
      <c r="A1042" s="49">
        <v>1309</v>
      </c>
      <c r="B1042" t="s">
        <v>2638</v>
      </c>
      <c r="C1042" t="s">
        <v>650</v>
      </c>
      <c r="D1042">
        <v>0.27591399999999999</v>
      </c>
      <c r="CN1042">
        <v>0.1054241539030278</v>
      </c>
    </row>
    <row r="1043" spans="1:112" x14ac:dyDescent="0.3">
      <c r="A1043" s="49">
        <v>1310</v>
      </c>
      <c r="B1043" t="s">
        <v>2639</v>
      </c>
      <c r="C1043" t="s">
        <v>659</v>
      </c>
      <c r="D1043">
        <v>3.628399999999999E-2</v>
      </c>
      <c r="AH1043">
        <v>1.0777202072538861E-4</v>
      </c>
      <c r="AJ1043">
        <v>0.70725388601036288</v>
      </c>
      <c r="AK1043">
        <v>1.471502590673576E-3</v>
      </c>
    </row>
    <row r="1044" spans="1:112" x14ac:dyDescent="0.3">
      <c r="A1044" s="49">
        <v>1311</v>
      </c>
      <c r="B1044" t="s">
        <v>2640</v>
      </c>
      <c r="C1044" t="s">
        <v>650</v>
      </c>
      <c r="D1044">
        <v>0.16126179800000001</v>
      </c>
      <c r="DH1044">
        <v>4.273674288314707</v>
      </c>
    </row>
    <row r="1045" spans="1:112" x14ac:dyDescent="0.3">
      <c r="A1045" s="49">
        <v>1314</v>
      </c>
      <c r="B1045" t="s">
        <v>2643</v>
      </c>
      <c r="C1045" t="s">
        <v>671</v>
      </c>
      <c r="D1045">
        <v>0.56333308000000004</v>
      </c>
      <c r="P1045">
        <v>8.0245243187209964E-2</v>
      </c>
    </row>
    <row r="1046" spans="1:112" x14ac:dyDescent="0.3">
      <c r="A1046" s="49">
        <v>1315</v>
      </c>
      <c r="B1046" t="s">
        <v>2644</v>
      </c>
      <c r="C1046" t="s">
        <v>798</v>
      </c>
      <c r="D1046">
        <v>0.133824</v>
      </c>
      <c r="P1046">
        <v>0.24390243902439021</v>
      </c>
    </row>
    <row r="1047" spans="1:112" x14ac:dyDescent="0.3">
      <c r="A1047" s="49">
        <v>1316</v>
      </c>
      <c r="B1047" t="s">
        <v>2645</v>
      </c>
      <c r="C1047" t="s">
        <v>798</v>
      </c>
      <c r="D1047">
        <v>2.308E-2</v>
      </c>
      <c r="O1047">
        <v>7.7339688041594464E-3</v>
      </c>
      <c r="P1047">
        <v>5.1559792027729638E-2</v>
      </c>
    </row>
    <row r="1048" spans="1:112" x14ac:dyDescent="0.3">
      <c r="A1048" s="49">
        <v>1317</v>
      </c>
      <c r="B1048" t="s">
        <v>2646</v>
      </c>
      <c r="C1048" t="s">
        <v>798</v>
      </c>
      <c r="D1048">
        <v>6.5098420000000009E-3</v>
      </c>
      <c r="O1048">
        <v>1.026338273647809E-2</v>
      </c>
      <c r="P1048">
        <v>6.8422551576520593E-2</v>
      </c>
    </row>
    <row r="1049" spans="1:112" x14ac:dyDescent="0.3">
      <c r="A1049" s="49">
        <v>1318</v>
      </c>
      <c r="B1049" t="s">
        <v>2647</v>
      </c>
      <c r="C1049" t="s">
        <v>798</v>
      </c>
      <c r="D1049">
        <v>2.4959100000000001E-2</v>
      </c>
      <c r="O1049">
        <v>1.1875428200536079E-2</v>
      </c>
      <c r="P1049">
        <v>7.9169521336907189E-2</v>
      </c>
    </row>
    <row r="1050" spans="1:112" x14ac:dyDescent="0.3">
      <c r="A1050" s="49">
        <v>1319</v>
      </c>
      <c r="B1050" t="s">
        <v>2648</v>
      </c>
      <c r="C1050" t="s">
        <v>798</v>
      </c>
      <c r="D1050">
        <v>3.1440000000000003E-2</v>
      </c>
      <c r="O1050">
        <v>7.1564885496183204E-3</v>
      </c>
      <c r="P1050">
        <v>4.7709923664122141E-2</v>
      </c>
    </row>
    <row r="1051" spans="1:112" x14ac:dyDescent="0.3">
      <c r="A1051" s="49">
        <v>1320</v>
      </c>
      <c r="B1051" t="s">
        <v>2649</v>
      </c>
      <c r="C1051" t="s">
        <v>798</v>
      </c>
      <c r="D1051">
        <v>9.517479999999999E-2</v>
      </c>
      <c r="O1051">
        <v>1.7818792369408708E-2</v>
      </c>
      <c r="P1051">
        <v>0.11879194912939139</v>
      </c>
    </row>
    <row r="1052" spans="1:112" x14ac:dyDescent="0.3">
      <c r="A1052" s="49">
        <v>1321</v>
      </c>
      <c r="B1052" t="s">
        <v>2650</v>
      </c>
      <c r="C1052" t="s">
        <v>798</v>
      </c>
      <c r="D1052">
        <v>0.13479378571428571</v>
      </c>
      <c r="O1052">
        <v>8.3411539213602975E-3</v>
      </c>
      <c r="P1052">
        <v>5.5607692809068673E-2</v>
      </c>
    </row>
    <row r="1053" spans="1:112" x14ac:dyDescent="0.3">
      <c r="A1053" s="49">
        <v>1322</v>
      </c>
      <c r="B1053" t="s">
        <v>2651</v>
      </c>
      <c r="C1053" t="s">
        <v>798</v>
      </c>
      <c r="D1053">
        <v>0.12367499999999999</v>
      </c>
      <c r="O1053">
        <v>1.7913887204366281E-2</v>
      </c>
      <c r="P1053">
        <v>0.1194259146957752</v>
      </c>
    </row>
    <row r="1054" spans="1:112" x14ac:dyDescent="0.3">
      <c r="A1054" s="49">
        <v>1323</v>
      </c>
      <c r="B1054" t="s">
        <v>2652</v>
      </c>
      <c r="C1054" t="s">
        <v>798</v>
      </c>
      <c r="D1054">
        <v>8.2188299999999999E-3</v>
      </c>
      <c r="O1054">
        <v>1.2647785633721591E-2</v>
      </c>
      <c r="P1054">
        <v>8.4318570891477249E-2</v>
      </c>
    </row>
    <row r="1055" spans="1:112" x14ac:dyDescent="0.3">
      <c r="A1055" s="49">
        <v>1324</v>
      </c>
      <c r="B1055" t="s">
        <v>2653</v>
      </c>
      <c r="C1055" t="s">
        <v>659</v>
      </c>
      <c r="D1055">
        <v>0.10944</v>
      </c>
      <c r="AH1055">
        <v>5.8479532163742693E-5</v>
      </c>
    </row>
    <row r="1056" spans="1:112" x14ac:dyDescent="0.3">
      <c r="A1056" s="49">
        <v>1328</v>
      </c>
      <c r="B1056" t="s">
        <v>2658</v>
      </c>
      <c r="C1056" t="s">
        <v>605</v>
      </c>
      <c r="D1056">
        <v>0.01</v>
      </c>
      <c r="AG1056">
        <v>1.43116014354057E-3</v>
      </c>
    </row>
    <row r="1057" spans="1:274" x14ac:dyDescent="0.3">
      <c r="A1057" s="49">
        <v>1330</v>
      </c>
      <c r="B1057" t="s">
        <v>2660</v>
      </c>
      <c r="C1057" t="s">
        <v>686</v>
      </c>
      <c r="D1057">
        <v>1.6215299999999998E-2</v>
      </c>
      <c r="AH1057">
        <v>4.6511627906976741E-5</v>
      </c>
    </row>
    <row r="1058" spans="1:274" x14ac:dyDescent="0.3">
      <c r="A1058" s="49">
        <v>1331</v>
      </c>
      <c r="B1058" t="s">
        <v>2661</v>
      </c>
      <c r="C1058" t="s">
        <v>605</v>
      </c>
      <c r="D1058">
        <v>3.5749999999999997E-2</v>
      </c>
      <c r="I1058">
        <v>0.1384615384615385</v>
      </c>
      <c r="J1058">
        <v>3.8461538461538463E-5</v>
      </c>
      <c r="K1058">
        <v>1.8461538461538459E-3</v>
      </c>
      <c r="L1058">
        <v>0.76923076923076927</v>
      </c>
    </row>
    <row r="1059" spans="1:274" x14ac:dyDescent="0.3">
      <c r="A1059" s="49">
        <v>1332</v>
      </c>
      <c r="B1059" t="s">
        <v>2662</v>
      </c>
      <c r="C1059" t="s">
        <v>650</v>
      </c>
      <c r="D1059">
        <v>6.7199999999999996E-2</v>
      </c>
      <c r="CN1059">
        <v>0.125</v>
      </c>
    </row>
    <row r="1060" spans="1:274" x14ac:dyDescent="0.3">
      <c r="A1060" s="49">
        <v>1334</v>
      </c>
      <c r="B1060" t="s">
        <v>2664</v>
      </c>
      <c r="C1060" t="s">
        <v>659</v>
      </c>
      <c r="D1060">
        <v>0.1851679</v>
      </c>
      <c r="AH1060">
        <v>2.8037094982445662E-5</v>
      </c>
      <c r="AK1060">
        <v>2.3007772945526729E-4</v>
      </c>
    </row>
    <row r="1061" spans="1:274" x14ac:dyDescent="0.3">
      <c r="A1061" s="49">
        <v>1335</v>
      </c>
      <c r="B1061" t="s">
        <v>2665</v>
      </c>
      <c r="C1061" t="s">
        <v>796</v>
      </c>
      <c r="D1061">
        <v>0.32704</v>
      </c>
      <c r="O1061">
        <v>0.1</v>
      </c>
    </row>
    <row r="1062" spans="1:274" x14ac:dyDescent="0.3">
      <c r="A1062" s="49">
        <v>1336</v>
      </c>
      <c r="B1062" t="s">
        <v>2666</v>
      </c>
      <c r="C1062" t="s">
        <v>650</v>
      </c>
      <c r="D1062">
        <v>10.488799999999999</v>
      </c>
      <c r="AH1062">
        <v>1.6103462741209671E-5</v>
      </c>
    </row>
    <row r="1063" spans="1:274" x14ac:dyDescent="0.3">
      <c r="A1063" s="49">
        <v>1337</v>
      </c>
      <c r="B1063" t="s">
        <v>2668</v>
      </c>
      <c r="C1063" t="s">
        <v>595</v>
      </c>
      <c r="D1063">
        <v>0.1351175551059442</v>
      </c>
      <c r="IA1063">
        <v>5.5886808772213872E-2</v>
      </c>
      <c r="JK1063">
        <v>3.4292216102573533E-2</v>
      </c>
    </row>
    <row r="1064" spans="1:274" x14ac:dyDescent="0.3">
      <c r="A1064" s="49">
        <v>1338</v>
      </c>
      <c r="B1064" t="s">
        <v>2670</v>
      </c>
      <c r="C1064" t="s">
        <v>796</v>
      </c>
      <c r="D1064">
        <v>0.52895999999999999</v>
      </c>
      <c r="O1064">
        <v>5.2083333333333343E-2</v>
      </c>
    </row>
    <row r="1065" spans="1:274" x14ac:dyDescent="0.3">
      <c r="A1065" s="49">
        <v>1339</v>
      </c>
      <c r="B1065" t="s">
        <v>2671</v>
      </c>
      <c r="C1065" t="s">
        <v>617</v>
      </c>
      <c r="D1065">
        <v>3.4450999999999999E-5</v>
      </c>
      <c r="F1065">
        <v>2156.686308089751</v>
      </c>
      <c r="G1065">
        <v>19.316420423209781</v>
      </c>
      <c r="H1065">
        <v>7826.7684537458999</v>
      </c>
    </row>
    <row r="1066" spans="1:274" x14ac:dyDescent="0.3">
      <c r="A1066" s="49">
        <v>1341</v>
      </c>
      <c r="B1066" t="s">
        <v>2673</v>
      </c>
      <c r="C1066" t="s">
        <v>605</v>
      </c>
      <c r="D1066">
        <v>0.21</v>
      </c>
      <c r="AH1066">
        <v>6.9999999999999994E-5</v>
      </c>
    </row>
    <row r="1067" spans="1:274" x14ac:dyDescent="0.3">
      <c r="A1067" s="49">
        <v>1342</v>
      </c>
      <c r="B1067" t="s">
        <v>2674</v>
      </c>
      <c r="C1067" t="s">
        <v>605</v>
      </c>
      <c r="D1067">
        <v>0.19595660000000001</v>
      </c>
      <c r="AH1067">
        <v>1.2214842470220451E-4</v>
      </c>
    </row>
    <row r="1068" spans="1:274" x14ac:dyDescent="0.3">
      <c r="A1068" s="49">
        <v>1343</v>
      </c>
      <c r="B1068" t="s">
        <v>2675</v>
      </c>
      <c r="C1068" t="s">
        <v>617</v>
      </c>
      <c r="D1068">
        <v>2.7267615299999999E-2</v>
      </c>
      <c r="DH1068">
        <v>3.2112588921554859</v>
      </c>
      <c r="JL1068">
        <v>2.8925587489860181E-3</v>
      </c>
      <c r="JM1068">
        <v>0.43212419926318929</v>
      </c>
    </row>
    <row r="1069" spans="1:274" x14ac:dyDescent="0.3">
      <c r="A1069" s="49">
        <v>1345</v>
      </c>
      <c r="B1069" t="s">
        <v>2678</v>
      </c>
      <c r="C1069" t="s">
        <v>605</v>
      </c>
      <c r="D1069">
        <v>0.12759999999999999</v>
      </c>
      <c r="M1069">
        <v>5.4545454545454543E-2</v>
      </c>
      <c r="N1069">
        <v>7.9412597208693256E-5</v>
      </c>
    </row>
    <row r="1070" spans="1:274" x14ac:dyDescent="0.3">
      <c r="A1070" s="49">
        <v>1346</v>
      </c>
      <c r="B1070" t="s">
        <v>2680</v>
      </c>
      <c r="C1070" t="s">
        <v>659</v>
      </c>
      <c r="D1070">
        <v>0.187086</v>
      </c>
      <c r="AH1070">
        <v>9.2577744994280697E-6</v>
      </c>
    </row>
    <row r="1071" spans="1:274" x14ac:dyDescent="0.3">
      <c r="A1071" s="49">
        <v>1347</v>
      </c>
      <c r="B1071" t="s">
        <v>2681</v>
      </c>
      <c r="C1071" t="s">
        <v>671</v>
      </c>
      <c r="D1071">
        <v>6.0900000000000001E-7</v>
      </c>
      <c r="Q1071">
        <v>6551.7241379310344</v>
      </c>
      <c r="T1071">
        <v>0.35632183908045978</v>
      </c>
    </row>
    <row r="1072" spans="1:274" x14ac:dyDescent="0.3">
      <c r="A1072" s="49">
        <v>1348</v>
      </c>
      <c r="B1072" t="s">
        <v>2683</v>
      </c>
      <c r="C1072" t="s">
        <v>722</v>
      </c>
      <c r="D1072">
        <v>1.0399999999999999E-3</v>
      </c>
      <c r="DH1072">
        <v>1.5</v>
      </c>
      <c r="JN1072">
        <v>5.0000000000000001E-4</v>
      </c>
    </row>
    <row r="1073" spans="1:275" x14ac:dyDescent="0.3">
      <c r="A1073" s="49">
        <v>1349</v>
      </c>
      <c r="B1073" t="s">
        <v>2685</v>
      </c>
      <c r="C1073" t="s">
        <v>605</v>
      </c>
      <c r="D1073">
        <v>0.12809999999999999</v>
      </c>
      <c r="M1073">
        <v>2.3809523809523812E-2</v>
      </c>
      <c r="N1073">
        <v>5.3685192752784598E-5</v>
      </c>
      <c r="AH1073">
        <v>2.380952380952381E-5</v>
      </c>
    </row>
    <row r="1074" spans="1:275" x14ac:dyDescent="0.3">
      <c r="A1074" s="49">
        <v>1350</v>
      </c>
      <c r="B1074" t="s">
        <v>2686</v>
      </c>
      <c r="C1074" t="s">
        <v>659</v>
      </c>
      <c r="D1074">
        <v>3.5986999999999998E-2</v>
      </c>
      <c r="AH1074">
        <v>5.3908355795148246E-6</v>
      </c>
    </row>
    <row r="1075" spans="1:275" x14ac:dyDescent="0.3">
      <c r="A1075" s="49">
        <v>1351</v>
      </c>
      <c r="B1075" t="s">
        <v>2687</v>
      </c>
      <c r="C1075" t="s">
        <v>605</v>
      </c>
      <c r="D1075">
        <v>5.3899999999999998E-4</v>
      </c>
      <c r="AG1075">
        <v>1.268679009845044E-3</v>
      </c>
    </row>
    <row r="1076" spans="1:275" x14ac:dyDescent="0.3">
      <c r="A1076" s="49">
        <v>1352</v>
      </c>
      <c r="B1076" t="s">
        <v>2688</v>
      </c>
      <c r="C1076" t="s">
        <v>614</v>
      </c>
      <c r="D1076">
        <v>7.2576000000000002E-2</v>
      </c>
      <c r="GO1076">
        <v>25</v>
      </c>
    </row>
    <row r="1077" spans="1:275" x14ac:dyDescent="0.3">
      <c r="A1077" s="49">
        <v>1353</v>
      </c>
      <c r="B1077" t="s">
        <v>2690</v>
      </c>
      <c r="C1077" t="s">
        <v>659</v>
      </c>
      <c r="D1077">
        <v>0.08</v>
      </c>
      <c r="AJ1077">
        <v>1.25</v>
      </c>
    </row>
    <row r="1078" spans="1:275" x14ac:dyDescent="0.3">
      <c r="A1078" s="49">
        <v>1354</v>
      </c>
      <c r="B1078" t="s">
        <v>2692</v>
      </c>
      <c r="C1078" t="s">
        <v>659</v>
      </c>
      <c r="D1078">
        <v>0.36465000000000009</v>
      </c>
      <c r="CN1078">
        <v>8.0213903743315482E-2</v>
      </c>
    </row>
    <row r="1079" spans="1:275" x14ac:dyDescent="0.3">
      <c r="A1079" s="49">
        <v>1355</v>
      </c>
      <c r="B1079" t="s">
        <v>2693</v>
      </c>
      <c r="C1079" t="s">
        <v>659</v>
      </c>
      <c r="D1079">
        <v>0.17518800000000001</v>
      </c>
      <c r="AH1079">
        <v>1.5897435897435901E-4</v>
      </c>
      <c r="AK1079">
        <v>6.4102564102564103E-4</v>
      </c>
    </row>
    <row r="1080" spans="1:275" x14ac:dyDescent="0.3">
      <c r="A1080" s="49">
        <v>1357</v>
      </c>
      <c r="B1080" t="s">
        <v>2695</v>
      </c>
      <c r="C1080" t="s">
        <v>671</v>
      </c>
      <c r="D1080">
        <v>1.5857849999999999E-5</v>
      </c>
      <c r="BK1080">
        <v>1930.5895818159461</v>
      </c>
      <c r="BL1080">
        <v>0.1172069353663958</v>
      </c>
      <c r="BM1080">
        <v>0.32418959695040628</v>
      </c>
      <c r="DF1080">
        <v>1172.0693536639581</v>
      </c>
      <c r="JO1080">
        <v>81.366011155358393</v>
      </c>
    </row>
    <row r="1081" spans="1:275" x14ac:dyDescent="0.3">
      <c r="A1081" s="49">
        <v>1358</v>
      </c>
      <c r="B1081" t="s">
        <v>2696</v>
      </c>
      <c r="C1081" t="s">
        <v>665</v>
      </c>
      <c r="D1081">
        <v>1.7253099999999999E-4</v>
      </c>
      <c r="F1081">
        <v>2432.432432432433</v>
      </c>
      <c r="G1081">
        <v>17.567567567567561</v>
      </c>
      <c r="H1081">
        <v>8648.6486486486483</v>
      </c>
    </row>
    <row r="1082" spans="1:275" x14ac:dyDescent="0.3">
      <c r="A1082" s="49">
        <v>1362</v>
      </c>
      <c r="B1082" t="s">
        <v>2700</v>
      </c>
      <c r="C1082" t="s">
        <v>605</v>
      </c>
      <c r="D1082">
        <v>1.5375000000000001</v>
      </c>
      <c r="M1082">
        <v>1.7073170731707318E-2</v>
      </c>
      <c r="N1082">
        <v>3.2906867956539072E-5</v>
      </c>
      <c r="AH1082">
        <v>1.439024390243902E-5</v>
      </c>
      <c r="AK1082">
        <v>1.9268292682926829E-4</v>
      </c>
    </row>
    <row r="1083" spans="1:275" x14ac:dyDescent="0.3">
      <c r="A1083" s="49">
        <v>1363</v>
      </c>
      <c r="B1083" t="s">
        <v>2702</v>
      </c>
      <c r="C1083" t="s">
        <v>650</v>
      </c>
      <c r="D1083">
        <v>3.9532999999999999E-3</v>
      </c>
      <c r="AK1083">
        <v>1.221283484683682E-3</v>
      </c>
    </row>
    <row r="1084" spans="1:275" x14ac:dyDescent="0.3">
      <c r="A1084" s="49">
        <v>1365</v>
      </c>
      <c r="B1084" t="s">
        <v>2704</v>
      </c>
      <c r="C1084" t="s">
        <v>659</v>
      </c>
      <c r="D1084">
        <v>2.0287199999999999</v>
      </c>
      <c r="I1084">
        <v>2.5316455696202531E-2</v>
      </c>
      <c r="J1084">
        <v>2.531645569620253E-5</v>
      </c>
      <c r="K1084">
        <v>6.2341772151898738E-4</v>
      </c>
      <c r="L1084">
        <v>0.47784810126582278</v>
      </c>
    </row>
    <row r="1085" spans="1:275" x14ac:dyDescent="0.3">
      <c r="A1085" s="49">
        <v>1367</v>
      </c>
      <c r="B1085" t="s">
        <v>2706</v>
      </c>
      <c r="C1085" t="s">
        <v>650</v>
      </c>
      <c r="D1085">
        <v>5.1912E-2</v>
      </c>
      <c r="AK1085">
        <v>1.786407766990291E-3</v>
      </c>
    </row>
    <row r="1086" spans="1:275" x14ac:dyDescent="0.3">
      <c r="A1086" s="49">
        <v>1368</v>
      </c>
      <c r="B1086" t="s">
        <v>2707</v>
      </c>
      <c r="C1086" t="s">
        <v>605</v>
      </c>
      <c r="D1086">
        <v>0.80152136064000012</v>
      </c>
      <c r="M1086">
        <v>5.2297061995365761E-2</v>
      </c>
      <c r="N1086">
        <v>8.4698374573340845E-5</v>
      </c>
    </row>
    <row r="1087" spans="1:275" x14ac:dyDescent="0.3">
      <c r="A1087" s="49">
        <v>1369</v>
      </c>
      <c r="B1087" t="s">
        <v>2708</v>
      </c>
      <c r="C1087" t="s">
        <v>605</v>
      </c>
      <c r="D1087">
        <v>1.0863753</v>
      </c>
      <c r="N1087">
        <v>1.6373982361344189E-4</v>
      </c>
      <c r="AH1087">
        <v>1.4773066913432219E-4</v>
      </c>
      <c r="AK1087">
        <v>6.0921545252363518E-4</v>
      </c>
    </row>
    <row r="1088" spans="1:275" x14ac:dyDescent="0.3">
      <c r="A1088" s="49">
        <v>1370</v>
      </c>
      <c r="B1088" t="s">
        <v>2709</v>
      </c>
      <c r="C1088" t="s">
        <v>796</v>
      </c>
      <c r="D1088">
        <v>9.9179999999999977E-2</v>
      </c>
      <c r="O1088">
        <v>4.736842105263158E-2</v>
      </c>
    </row>
    <row r="1089" spans="1:276" x14ac:dyDescent="0.3">
      <c r="A1089" s="49">
        <v>1371</v>
      </c>
      <c r="B1089" t="s">
        <v>2710</v>
      </c>
      <c r="C1089" t="s">
        <v>671</v>
      </c>
      <c r="D1089">
        <v>4.60572E-2</v>
      </c>
      <c r="O1089">
        <v>2.138514716482982E-2</v>
      </c>
      <c r="P1089">
        <v>0.53586844185056848</v>
      </c>
    </row>
    <row r="1090" spans="1:276" x14ac:dyDescent="0.3">
      <c r="A1090" s="49">
        <v>1372</v>
      </c>
      <c r="B1090" t="s">
        <v>2712</v>
      </c>
      <c r="C1090" t="s">
        <v>605</v>
      </c>
      <c r="D1090">
        <v>1.9E-2</v>
      </c>
      <c r="M1090">
        <v>5.2631578947368418E-2</v>
      </c>
      <c r="N1090">
        <v>6.9923409503486311E-5</v>
      </c>
    </row>
    <row r="1091" spans="1:276" x14ac:dyDescent="0.3">
      <c r="A1091" s="49">
        <v>1373</v>
      </c>
      <c r="B1091" t="s">
        <v>2713</v>
      </c>
      <c r="C1091" t="s">
        <v>605</v>
      </c>
      <c r="D1091">
        <v>8.0579999999999999E-2</v>
      </c>
      <c r="M1091">
        <v>0.05</v>
      </c>
      <c r="N1091">
        <v>7.7859157931193298E-5</v>
      </c>
    </row>
    <row r="1092" spans="1:276" x14ac:dyDescent="0.3">
      <c r="A1092" s="49">
        <v>1374</v>
      </c>
      <c r="B1092" t="s">
        <v>2714</v>
      </c>
      <c r="C1092" t="s">
        <v>617</v>
      </c>
      <c r="D1092">
        <v>0.1048</v>
      </c>
      <c r="J1092">
        <v>4.5801526717557251E-6</v>
      </c>
      <c r="K1092">
        <v>1.500763358778626E-3</v>
      </c>
      <c r="L1092">
        <v>9.1603053435114504E-2</v>
      </c>
      <c r="AQ1092">
        <v>5.7175572519083974E-4</v>
      </c>
    </row>
    <row r="1093" spans="1:276" x14ac:dyDescent="0.3">
      <c r="A1093" s="49">
        <v>1375</v>
      </c>
      <c r="B1093" t="s">
        <v>2716</v>
      </c>
      <c r="C1093" t="s">
        <v>605</v>
      </c>
      <c r="D1093">
        <v>0.12171999999999999</v>
      </c>
      <c r="M1093">
        <v>5.2941176470588228E-2</v>
      </c>
      <c r="N1093">
        <v>8.1622308822723564E-5</v>
      </c>
    </row>
    <row r="1094" spans="1:276" x14ac:dyDescent="0.3">
      <c r="A1094" s="49">
        <v>1376</v>
      </c>
      <c r="B1094" t="s">
        <v>2717</v>
      </c>
      <c r="C1094" t="s">
        <v>605</v>
      </c>
      <c r="D1094">
        <v>0.625</v>
      </c>
      <c r="M1094">
        <v>2.8000000000000001E-2</v>
      </c>
      <c r="N1094">
        <v>5.6251473787552642E-5</v>
      </c>
    </row>
    <row r="1095" spans="1:276" x14ac:dyDescent="0.3">
      <c r="A1095" s="49">
        <v>1377</v>
      </c>
      <c r="B1095" t="s">
        <v>2718</v>
      </c>
      <c r="C1095" t="s">
        <v>659</v>
      </c>
      <c r="D1095">
        <v>1.7600000000000001E-3</v>
      </c>
      <c r="CN1095">
        <v>0.15909090909090909</v>
      </c>
      <c r="EE1095">
        <v>0.40909090909090912</v>
      </c>
      <c r="EU1095">
        <v>2.2727272727272729E-5</v>
      </c>
    </row>
    <row r="1096" spans="1:276" x14ac:dyDescent="0.3">
      <c r="A1096" s="49">
        <v>1378</v>
      </c>
      <c r="B1096" t="s">
        <v>2721</v>
      </c>
      <c r="C1096" t="s">
        <v>671</v>
      </c>
      <c r="D1096">
        <v>0.96875000000000011</v>
      </c>
      <c r="AH1096">
        <v>2.525625806451612E-5</v>
      </c>
      <c r="CN1096">
        <v>1.9069536914424309E-2</v>
      </c>
      <c r="EE1096">
        <v>0.43171340787388091</v>
      </c>
      <c r="ET1096">
        <v>5.2822709677419353E-5</v>
      </c>
      <c r="EU1096">
        <v>3.2234322580645162E-5</v>
      </c>
    </row>
    <row r="1097" spans="1:276" x14ac:dyDescent="0.3">
      <c r="A1097" s="49">
        <v>1380</v>
      </c>
      <c r="B1097" t="s">
        <v>2724</v>
      </c>
      <c r="C1097" t="s">
        <v>764</v>
      </c>
      <c r="D1097">
        <v>6.2869800000000003E-2</v>
      </c>
      <c r="AK1097">
        <v>1.6532643654027849E-4</v>
      </c>
    </row>
    <row r="1098" spans="1:276" x14ac:dyDescent="0.3">
      <c r="A1098" s="49">
        <v>1381</v>
      </c>
      <c r="B1098" t="s">
        <v>2725</v>
      </c>
      <c r="C1098" t="s">
        <v>620</v>
      </c>
      <c r="D1098">
        <v>1.212</v>
      </c>
      <c r="AH1098">
        <v>1.6666666666666671E-5</v>
      </c>
      <c r="AK1098">
        <v>2.833333333333333E-4</v>
      </c>
      <c r="JP1098">
        <v>1.4330351999999999E-2</v>
      </c>
    </row>
    <row r="1099" spans="1:276" x14ac:dyDescent="0.3">
      <c r="A1099" s="49">
        <v>1382</v>
      </c>
      <c r="B1099" t="s">
        <v>2727</v>
      </c>
      <c r="C1099" t="s">
        <v>605</v>
      </c>
      <c r="D1099">
        <v>1.0434288</v>
      </c>
      <c r="I1099">
        <v>0.11878453038674031</v>
      </c>
      <c r="J1099">
        <v>5.2486187845303862E-6</v>
      </c>
      <c r="K1099">
        <v>1.8508287292817679E-3</v>
      </c>
      <c r="L1099">
        <v>0.48342541436464093</v>
      </c>
    </row>
    <row r="1100" spans="1:276" x14ac:dyDescent="0.3">
      <c r="A1100" s="49">
        <v>1383</v>
      </c>
      <c r="B1100" t="s">
        <v>2728</v>
      </c>
      <c r="C1100" t="s">
        <v>659</v>
      </c>
      <c r="D1100">
        <v>1.255E-2</v>
      </c>
      <c r="I1100">
        <v>3.9840637450199202E-2</v>
      </c>
      <c r="K1100">
        <v>5.4183266932270925E-4</v>
      </c>
      <c r="L1100">
        <v>0.1394422310756972</v>
      </c>
    </row>
    <row r="1101" spans="1:276" x14ac:dyDescent="0.3">
      <c r="A1101" s="49">
        <v>1384</v>
      </c>
      <c r="B1101" t="s">
        <v>2729</v>
      </c>
      <c r="C1101" t="s">
        <v>605</v>
      </c>
      <c r="D1101">
        <v>0.69020000000000015</v>
      </c>
      <c r="AH1101">
        <v>9.7058823529411756E-5</v>
      </c>
    </row>
    <row r="1102" spans="1:276" x14ac:dyDescent="0.3">
      <c r="A1102" s="49">
        <v>1386</v>
      </c>
      <c r="B1102" t="s">
        <v>2732</v>
      </c>
      <c r="C1102" t="s">
        <v>1044</v>
      </c>
      <c r="D1102">
        <v>0.2944</v>
      </c>
      <c r="L1102">
        <v>0.19565217391304349</v>
      </c>
    </row>
    <row r="1103" spans="1:276" x14ac:dyDescent="0.3">
      <c r="A1103" s="49">
        <v>1388</v>
      </c>
      <c r="B1103" t="s">
        <v>2734</v>
      </c>
      <c r="C1103" t="s">
        <v>798</v>
      </c>
      <c r="D1103">
        <v>1.222E-2</v>
      </c>
      <c r="P1103">
        <v>0.36170212765957449</v>
      </c>
    </row>
    <row r="1104" spans="1:276" x14ac:dyDescent="0.3">
      <c r="A1104" s="49">
        <v>1390</v>
      </c>
      <c r="B1104" t="s">
        <v>2736</v>
      </c>
      <c r="C1104" t="s">
        <v>659</v>
      </c>
      <c r="D1104">
        <v>1.1456759999999999</v>
      </c>
      <c r="I1104">
        <v>8.6352511530310483E-2</v>
      </c>
    </row>
    <row r="1105" spans="1:268" x14ac:dyDescent="0.3">
      <c r="A1105" s="49">
        <v>1391</v>
      </c>
      <c r="B1105" t="s">
        <v>2738</v>
      </c>
      <c r="C1105" t="s">
        <v>668</v>
      </c>
      <c r="D1105">
        <v>21.2</v>
      </c>
      <c r="I1105">
        <v>8.568396226415094E-3</v>
      </c>
      <c r="J1105">
        <v>7.344339622641509E-6</v>
      </c>
      <c r="K1105">
        <v>6.8547169811320754E-4</v>
      </c>
      <c r="L1105">
        <v>0.15849056603773581</v>
      </c>
    </row>
    <row r="1106" spans="1:268" x14ac:dyDescent="0.3">
      <c r="A1106" s="49">
        <v>1392</v>
      </c>
      <c r="B1106" t="s">
        <v>2739</v>
      </c>
      <c r="C1106" t="s">
        <v>671</v>
      </c>
      <c r="D1106">
        <v>6.2988499999999998E-6</v>
      </c>
      <c r="Q1106">
        <v>39.689784643228528</v>
      </c>
      <c r="R1106">
        <v>1.5209125475285169E-2</v>
      </c>
      <c r="S1106">
        <v>396.89784643228529</v>
      </c>
      <c r="T1106">
        <v>0.68441064638783267</v>
      </c>
      <c r="U1106">
        <v>0.20342205323193921</v>
      </c>
      <c r="V1106">
        <v>0.39219695817490502</v>
      </c>
      <c r="W1106">
        <v>9.8049239543726255E-2</v>
      </c>
    </row>
    <row r="1107" spans="1:268" x14ac:dyDescent="0.3">
      <c r="A1107" s="49">
        <v>1393</v>
      </c>
      <c r="B1107" t="s">
        <v>2740</v>
      </c>
      <c r="C1107" t="s">
        <v>659</v>
      </c>
      <c r="D1107">
        <v>0.89400000000000002</v>
      </c>
      <c r="I1107">
        <v>4.6979865771812082E-2</v>
      </c>
      <c r="J1107">
        <v>1.0067114093959731E-5</v>
      </c>
      <c r="K1107">
        <v>1.1744966442953019E-3</v>
      </c>
      <c r="L1107">
        <v>0.34563758389261751</v>
      </c>
    </row>
    <row r="1108" spans="1:268" x14ac:dyDescent="0.3">
      <c r="A1108" s="49">
        <v>1395</v>
      </c>
      <c r="B1108" t="s">
        <v>2744</v>
      </c>
      <c r="C1108" t="s">
        <v>668</v>
      </c>
      <c r="D1108">
        <v>1.1025E-2</v>
      </c>
      <c r="AJ1108">
        <v>0.31777777777777783</v>
      </c>
      <c r="AK1108">
        <v>7.7777777777777784E-3</v>
      </c>
      <c r="AP1108">
        <v>0.25555555555555548</v>
      </c>
    </row>
    <row r="1109" spans="1:268" x14ac:dyDescent="0.3">
      <c r="A1109" s="49">
        <v>1396</v>
      </c>
      <c r="B1109" t="s">
        <v>2745</v>
      </c>
      <c r="C1109" t="s">
        <v>659</v>
      </c>
      <c r="D1109">
        <v>0.35493999999999998</v>
      </c>
      <c r="AJ1109">
        <v>2.5584605848875861</v>
      </c>
      <c r="AK1109">
        <v>2.6742548036287821E-3</v>
      </c>
      <c r="ED1109">
        <v>2.521552938524821E-3</v>
      </c>
    </row>
    <row r="1110" spans="1:268" x14ac:dyDescent="0.3">
      <c r="A1110" s="49">
        <v>1398</v>
      </c>
      <c r="B1110" t="s">
        <v>2749</v>
      </c>
      <c r="C1110" t="s">
        <v>605</v>
      </c>
      <c r="D1110">
        <v>0.77524999999999988</v>
      </c>
      <c r="AH1110">
        <v>7.1428571428571434E-5</v>
      </c>
    </row>
    <row r="1111" spans="1:268" x14ac:dyDescent="0.3">
      <c r="A1111" s="49">
        <v>1400</v>
      </c>
      <c r="B1111" t="s">
        <v>2751</v>
      </c>
      <c r="C1111" t="s">
        <v>671</v>
      </c>
      <c r="D1111">
        <v>1.0692500000000001E-2</v>
      </c>
      <c r="AH1111">
        <v>1.374795417348609E-5</v>
      </c>
      <c r="EE1111">
        <v>4.5826513911620292E-2</v>
      </c>
      <c r="ET1111">
        <v>9.8199672667757772E-7</v>
      </c>
      <c r="EU1111">
        <v>4.0916530278232409E-5</v>
      </c>
    </row>
    <row r="1112" spans="1:268" x14ac:dyDescent="0.3">
      <c r="A1112" s="49">
        <v>1402</v>
      </c>
      <c r="B1112" t="s">
        <v>2754</v>
      </c>
      <c r="C1112" t="s">
        <v>671</v>
      </c>
      <c r="D1112">
        <v>2.3693629999999999</v>
      </c>
      <c r="O1112">
        <v>3.9958123765754763E-2</v>
      </c>
      <c r="P1112">
        <v>0.4593939383707773</v>
      </c>
      <c r="AL1112">
        <v>2.0364545238530351E-5</v>
      </c>
      <c r="AM1112">
        <v>5.3855867589727713E-5</v>
      </c>
      <c r="AN1112">
        <v>5.288873000886736E-5</v>
      </c>
    </row>
    <row r="1113" spans="1:268" x14ac:dyDescent="0.3">
      <c r="A1113" s="49">
        <v>1403</v>
      </c>
      <c r="B1113" t="s">
        <v>2755</v>
      </c>
      <c r="C1113" t="s">
        <v>798</v>
      </c>
      <c r="D1113">
        <v>1.1403737</v>
      </c>
      <c r="O1113">
        <v>4.2928997748720443E-2</v>
      </c>
      <c r="P1113">
        <v>0.40320931638462032</v>
      </c>
      <c r="AL1113">
        <v>1.90540872698134E-5</v>
      </c>
      <c r="AM1113">
        <v>4.8670817294365879E-5</v>
      </c>
      <c r="AN1113">
        <v>4.7878340231802968E-5</v>
      </c>
    </row>
    <row r="1114" spans="1:268" x14ac:dyDescent="0.3">
      <c r="A1114" s="49">
        <v>1404</v>
      </c>
      <c r="B1114" t="s">
        <v>2756</v>
      </c>
      <c r="C1114" t="s">
        <v>798</v>
      </c>
      <c r="D1114">
        <v>0.48813060000000008</v>
      </c>
      <c r="O1114">
        <v>3.5448095243363141E-2</v>
      </c>
      <c r="P1114">
        <v>0.59469842701932629</v>
      </c>
      <c r="AL1114">
        <v>2.4723793181578859E-5</v>
      </c>
      <c r="AM1114">
        <v>5.4783740253120778E-5</v>
      </c>
      <c r="AN1114">
        <v>5.1022246915067393E-5</v>
      </c>
    </row>
    <row r="1115" spans="1:268" x14ac:dyDescent="0.3">
      <c r="A1115" s="49">
        <v>1405</v>
      </c>
      <c r="B1115" t="s">
        <v>2757</v>
      </c>
      <c r="C1115" t="s">
        <v>798</v>
      </c>
      <c r="D1115">
        <v>0.74173680000000008</v>
      </c>
      <c r="O1115">
        <v>3.8311298563048241E-2</v>
      </c>
      <c r="P1115">
        <v>0.47076510158320312</v>
      </c>
      <c r="AL1115">
        <v>1.900422090423449E-5</v>
      </c>
      <c r="AM1115">
        <v>6.9501297495284034E-5</v>
      </c>
      <c r="AN1115">
        <v>6.0747127552522682E-5</v>
      </c>
    </row>
    <row r="1116" spans="1:268" x14ac:dyDescent="0.3">
      <c r="A1116" s="49">
        <v>1406</v>
      </c>
      <c r="B1116" t="s">
        <v>2758</v>
      </c>
      <c r="C1116" t="s">
        <v>605</v>
      </c>
      <c r="D1116">
        <v>2.8485531100000001</v>
      </c>
      <c r="AH1116">
        <v>1.3050906219543861E-4</v>
      </c>
      <c r="AK1116">
        <v>2.0204432839238868E-3</v>
      </c>
    </row>
    <row r="1117" spans="1:268" x14ac:dyDescent="0.3">
      <c r="A1117" s="49">
        <v>1407</v>
      </c>
      <c r="B1117" t="s">
        <v>2759</v>
      </c>
      <c r="C1117" t="s">
        <v>605</v>
      </c>
      <c r="D1117">
        <v>3.9359999999999989E-5</v>
      </c>
      <c r="F1117">
        <v>729.16666666666686</v>
      </c>
      <c r="G1117">
        <v>24.635416666666671</v>
      </c>
      <c r="H1117">
        <v>13750</v>
      </c>
      <c r="EM1117">
        <v>12500</v>
      </c>
      <c r="JH1117">
        <v>28.041666666666671</v>
      </c>
    </row>
    <row r="1118" spans="1:268" x14ac:dyDescent="0.3">
      <c r="A1118" s="49">
        <v>1410</v>
      </c>
      <c r="B1118" t="s">
        <v>2764</v>
      </c>
      <c r="C1118" t="s">
        <v>1482</v>
      </c>
      <c r="D1118">
        <v>3.3220576407506702E-3</v>
      </c>
      <c r="E1118" t="s">
        <v>1103</v>
      </c>
      <c r="EY1118">
        <v>3.9144128063465078</v>
      </c>
      <c r="EZ1118">
        <v>7.9647018072007576</v>
      </c>
      <c r="FA1118">
        <v>0.94462368822455145</v>
      </c>
      <c r="FB1118">
        <v>3.6830167720372451</v>
      </c>
      <c r="FC1118">
        <v>0.82932602162594771</v>
      </c>
      <c r="FD1118">
        <v>0.102437624756105</v>
      </c>
      <c r="FE1118">
        <v>0.806556490606955</v>
      </c>
      <c r="FF1118">
        <v>0.1471806782132562</v>
      </c>
      <c r="FG1118">
        <v>0.21828593060086179</v>
      </c>
      <c r="FH1118">
        <v>0.68967660192617652</v>
      </c>
      <c r="FI1118">
        <v>0.10947235809795219</v>
      </c>
      <c r="FJ1118">
        <v>0.65879517416422251</v>
      </c>
      <c r="FK1118">
        <v>9.0208497401803589E-2</v>
      </c>
      <c r="FL1118">
        <v>5.7984412125078446</v>
      </c>
    </row>
    <row r="1119" spans="1:268" x14ac:dyDescent="0.3">
      <c r="A1119" s="49">
        <v>1411</v>
      </c>
      <c r="B1119" t="s">
        <v>2765</v>
      </c>
      <c r="C1119" t="s">
        <v>650</v>
      </c>
      <c r="D1119">
        <v>0.87402000000000002</v>
      </c>
      <c r="CN1119">
        <v>5.0856959794970368E-2</v>
      </c>
    </row>
    <row r="1120" spans="1:268" x14ac:dyDescent="0.3">
      <c r="A1120" s="49">
        <v>1412</v>
      </c>
      <c r="B1120" t="s">
        <v>2767</v>
      </c>
      <c r="C1120" t="s">
        <v>668</v>
      </c>
      <c r="D1120">
        <v>4.9469274520000024</v>
      </c>
      <c r="I1120">
        <v>0.1146873202214892</v>
      </c>
    </row>
    <row r="1121" spans="1:143" x14ac:dyDescent="0.3">
      <c r="A1121" s="49">
        <v>1415</v>
      </c>
      <c r="B1121" t="s">
        <v>2771</v>
      </c>
      <c r="C1121" t="s">
        <v>605</v>
      </c>
      <c r="D1121">
        <v>0.34594999999999998</v>
      </c>
      <c r="AG1121">
        <v>2.7999999999999998E-4</v>
      </c>
      <c r="CH1121">
        <v>9.1599999999999997E-3</v>
      </c>
    </row>
    <row r="1122" spans="1:143" x14ac:dyDescent="0.3">
      <c r="A1122" s="49">
        <v>1416</v>
      </c>
      <c r="B1122" t="s">
        <v>2773</v>
      </c>
      <c r="C1122" t="s">
        <v>659</v>
      </c>
      <c r="D1122">
        <v>3.8400000000000001E-3</v>
      </c>
      <c r="I1122">
        <v>9.9999999999999964E-2</v>
      </c>
      <c r="J1122">
        <v>8.1249999999999993E-6</v>
      </c>
      <c r="K1122">
        <v>8.437500000000001E-4</v>
      </c>
      <c r="L1122">
        <v>5.3124999999999999E-2</v>
      </c>
    </row>
    <row r="1123" spans="1:143" x14ac:dyDescent="0.3">
      <c r="A1123" s="49">
        <v>1418</v>
      </c>
      <c r="B1123" t="s">
        <v>2776</v>
      </c>
      <c r="C1123" t="s">
        <v>614</v>
      </c>
      <c r="D1123">
        <v>4.8400000000000011E-4</v>
      </c>
      <c r="AG1123">
        <v>1.333187135400051E-3</v>
      </c>
    </row>
    <row r="1124" spans="1:143" x14ac:dyDescent="0.3">
      <c r="A1124" s="49">
        <v>1419</v>
      </c>
      <c r="B1124" t="s">
        <v>2777</v>
      </c>
      <c r="C1124" t="s">
        <v>605</v>
      </c>
      <c r="D1124">
        <v>0.3</v>
      </c>
      <c r="M1124">
        <v>6.6666666666666666E-2</v>
      </c>
      <c r="N1124">
        <v>1.2267331679891309E-4</v>
      </c>
    </row>
    <row r="1125" spans="1:143" x14ac:dyDescent="0.3">
      <c r="A1125" s="49">
        <v>1420</v>
      </c>
      <c r="B1125" t="s">
        <v>2778</v>
      </c>
      <c r="C1125" t="s">
        <v>605</v>
      </c>
      <c r="D1125">
        <v>0.3</v>
      </c>
      <c r="M1125">
        <v>0.05</v>
      </c>
      <c r="N1125">
        <v>6.6231607677405205E-5</v>
      </c>
    </row>
    <row r="1126" spans="1:143" x14ac:dyDescent="0.3">
      <c r="A1126" s="49">
        <v>1421</v>
      </c>
      <c r="B1126" t="s">
        <v>2779</v>
      </c>
      <c r="C1126" t="s">
        <v>659</v>
      </c>
      <c r="D1126">
        <v>4.0800000000000003E-2</v>
      </c>
      <c r="AJ1126">
        <v>1.25</v>
      </c>
      <c r="AP1126">
        <v>2.5000000000000001E-2</v>
      </c>
    </row>
    <row r="1127" spans="1:143" x14ac:dyDescent="0.3">
      <c r="A1127" s="49">
        <v>1422</v>
      </c>
      <c r="B1127" t="s">
        <v>2780</v>
      </c>
      <c r="C1127" t="s">
        <v>617</v>
      </c>
      <c r="D1127">
        <v>3.2071129999999987E-5</v>
      </c>
      <c r="F1127">
        <v>251.30701662211459</v>
      </c>
      <c r="G1127">
        <v>23.97704134528469</v>
      </c>
      <c r="H1127">
        <v>2367.5529986002989</v>
      </c>
      <c r="EM1127">
        <v>1961.0970988549509</v>
      </c>
    </row>
    <row r="1128" spans="1:143" x14ac:dyDescent="0.3">
      <c r="A1128" s="49">
        <v>1423</v>
      </c>
      <c r="B1128" t="s">
        <v>2781</v>
      </c>
      <c r="C1128" t="s">
        <v>650</v>
      </c>
      <c r="D1128">
        <v>0.15</v>
      </c>
      <c r="AK1128">
        <v>2.5000000000000001E-3</v>
      </c>
    </row>
    <row r="1129" spans="1:143" x14ac:dyDescent="0.3">
      <c r="A1129" s="49">
        <v>1424</v>
      </c>
      <c r="B1129" t="s">
        <v>2782</v>
      </c>
      <c r="C1129" t="s">
        <v>671</v>
      </c>
      <c r="D1129">
        <v>1.201892232E-4</v>
      </c>
      <c r="Q1129">
        <v>265.80470054561363</v>
      </c>
      <c r="R1129">
        <v>3.5653012856813271E-2</v>
      </c>
      <c r="S1129">
        <v>1024.9915164199449</v>
      </c>
      <c r="T1129">
        <v>0.8816669812705803</v>
      </c>
      <c r="U1129">
        <v>0.18004572243545369</v>
      </c>
      <c r="V1129">
        <v>0.19371715010801399</v>
      </c>
      <c r="W1129">
        <v>4.2010948216195797E-2</v>
      </c>
    </row>
    <row r="1130" spans="1:143" x14ac:dyDescent="0.3">
      <c r="A1130" s="49">
        <v>1425</v>
      </c>
      <c r="B1130" t="s">
        <v>2783</v>
      </c>
      <c r="C1130" t="s">
        <v>605</v>
      </c>
      <c r="D1130">
        <v>5.6304E-2</v>
      </c>
      <c r="AF1130">
        <v>1.6863810741687979</v>
      </c>
      <c r="AG1130">
        <v>1.3971666834070931E-3</v>
      </c>
      <c r="CH1130">
        <v>4.9408567774936064E-3</v>
      </c>
    </row>
    <row r="1131" spans="1:143" x14ac:dyDescent="0.3">
      <c r="A1131" s="49">
        <v>1426</v>
      </c>
      <c r="B1131" t="s">
        <v>2784</v>
      </c>
      <c r="C1131" t="s">
        <v>611</v>
      </c>
      <c r="D1131">
        <v>1.332E-2</v>
      </c>
      <c r="AG1131">
        <v>2.5000000000000001E-5</v>
      </c>
    </row>
    <row r="1132" spans="1:143" x14ac:dyDescent="0.3">
      <c r="A1132" s="49">
        <v>1427</v>
      </c>
      <c r="B1132" t="s">
        <v>2785</v>
      </c>
      <c r="C1132" t="s">
        <v>796</v>
      </c>
      <c r="D1132">
        <v>0.35814000000000012</v>
      </c>
      <c r="O1132">
        <v>6.0144077734963962E-2</v>
      </c>
    </row>
    <row r="1133" spans="1:143" x14ac:dyDescent="0.3">
      <c r="A1133" s="49">
        <v>1428</v>
      </c>
      <c r="B1133" t="s">
        <v>2786</v>
      </c>
      <c r="C1133" t="s">
        <v>796</v>
      </c>
      <c r="D1133">
        <v>0.11928</v>
      </c>
      <c r="O1133">
        <v>5.9523809523809521E-2</v>
      </c>
    </row>
    <row r="1134" spans="1:143" x14ac:dyDescent="0.3">
      <c r="A1134" s="49">
        <v>1429</v>
      </c>
      <c r="B1134" t="s">
        <v>2787</v>
      </c>
      <c r="C1134" t="s">
        <v>796</v>
      </c>
      <c r="D1134">
        <v>0.54749999999999999</v>
      </c>
      <c r="O1134">
        <v>6.0273972602739728E-2</v>
      </c>
    </row>
    <row r="1135" spans="1:143" x14ac:dyDescent="0.3">
      <c r="A1135" s="49">
        <v>1430</v>
      </c>
      <c r="B1135" t="s">
        <v>2788</v>
      </c>
      <c r="C1135" t="s">
        <v>796</v>
      </c>
      <c r="D1135">
        <v>0.28917999999999999</v>
      </c>
      <c r="O1135">
        <v>0.11826544021024971</v>
      </c>
    </row>
    <row r="1136" spans="1:143" x14ac:dyDescent="0.3">
      <c r="A1136" s="49">
        <v>1431</v>
      </c>
      <c r="B1136" t="s">
        <v>2789</v>
      </c>
      <c r="C1136" t="s">
        <v>796</v>
      </c>
      <c r="D1136">
        <v>0.31218000000000001</v>
      </c>
      <c r="O1136">
        <v>6.0606060606060608E-2</v>
      </c>
    </row>
    <row r="1137" spans="1:257" x14ac:dyDescent="0.3">
      <c r="A1137" s="49">
        <v>1432</v>
      </c>
      <c r="B1137" t="s">
        <v>2790</v>
      </c>
      <c r="C1137" t="s">
        <v>796</v>
      </c>
      <c r="D1137">
        <v>0.32159999999999989</v>
      </c>
      <c r="O1137">
        <v>6.6666666666666693E-2</v>
      </c>
    </row>
    <row r="1138" spans="1:257" x14ac:dyDescent="0.3">
      <c r="A1138" s="49">
        <v>1433</v>
      </c>
      <c r="B1138" t="s">
        <v>2791</v>
      </c>
      <c r="C1138" t="s">
        <v>796</v>
      </c>
      <c r="D1138">
        <v>0.62609999999999999</v>
      </c>
      <c r="O1138">
        <v>0.10749081616355211</v>
      </c>
    </row>
    <row r="1139" spans="1:257" x14ac:dyDescent="0.3">
      <c r="A1139" s="49">
        <v>1434</v>
      </c>
      <c r="B1139" t="s">
        <v>2792</v>
      </c>
      <c r="C1139" t="s">
        <v>796</v>
      </c>
      <c r="D1139">
        <v>0.56738</v>
      </c>
      <c r="O1139">
        <v>6.1334555324473912E-2</v>
      </c>
    </row>
    <row r="1140" spans="1:257" x14ac:dyDescent="0.3">
      <c r="A1140" s="49">
        <v>1435</v>
      </c>
      <c r="B1140" t="s">
        <v>2793</v>
      </c>
      <c r="C1140" t="s">
        <v>796</v>
      </c>
      <c r="D1140">
        <v>8.6239999999999983E-2</v>
      </c>
      <c r="O1140">
        <v>0.1038961038961039</v>
      </c>
    </row>
    <row r="1141" spans="1:257" x14ac:dyDescent="0.3">
      <c r="A1141" s="49">
        <v>1436</v>
      </c>
      <c r="B1141" t="s">
        <v>2794</v>
      </c>
      <c r="C1141" t="s">
        <v>796</v>
      </c>
      <c r="D1141">
        <v>0.15075</v>
      </c>
      <c r="O1141">
        <v>0.13733333333333331</v>
      </c>
      <c r="AM1141">
        <v>1.2E-5</v>
      </c>
      <c r="AN1141">
        <v>1.7333333333333329E-5</v>
      </c>
      <c r="IW1141">
        <v>4.4533333333333326E-3</v>
      </c>
    </row>
    <row r="1142" spans="1:257" x14ac:dyDescent="0.3">
      <c r="A1142" s="49">
        <v>1437</v>
      </c>
      <c r="B1142" t="s">
        <v>2796</v>
      </c>
      <c r="C1142" t="s">
        <v>796</v>
      </c>
      <c r="D1142">
        <v>0.41044999999999993</v>
      </c>
      <c r="O1142">
        <v>6.4124741137775637E-2</v>
      </c>
    </row>
    <row r="1143" spans="1:257" x14ac:dyDescent="0.3">
      <c r="A1143" s="49">
        <v>1438</v>
      </c>
      <c r="B1143" t="s">
        <v>2797</v>
      </c>
      <c r="C1143" t="s">
        <v>796</v>
      </c>
      <c r="D1143">
        <v>0.62724999999999997</v>
      </c>
      <c r="O1143">
        <v>4.6153846153846163E-2</v>
      </c>
    </row>
    <row r="1144" spans="1:257" x14ac:dyDescent="0.3">
      <c r="A1144" s="49">
        <v>1439</v>
      </c>
      <c r="B1144" t="s">
        <v>2798</v>
      </c>
      <c r="C1144" t="s">
        <v>796</v>
      </c>
      <c r="D1144">
        <v>0.3458</v>
      </c>
      <c r="O1144">
        <v>0.1</v>
      </c>
    </row>
    <row r="1145" spans="1:257" x14ac:dyDescent="0.3">
      <c r="A1145" s="49">
        <v>1440</v>
      </c>
      <c r="B1145" t="s">
        <v>2799</v>
      </c>
      <c r="C1145" t="s">
        <v>796</v>
      </c>
      <c r="D1145">
        <v>0.20635999999999999</v>
      </c>
      <c r="O1145">
        <v>7.792207792207792E-2</v>
      </c>
    </row>
    <row r="1146" spans="1:257" x14ac:dyDescent="0.3">
      <c r="A1146" s="49">
        <v>1441</v>
      </c>
      <c r="B1146" t="s">
        <v>2800</v>
      </c>
      <c r="C1146" t="s">
        <v>796</v>
      </c>
      <c r="D1146">
        <v>0.47611999999999999</v>
      </c>
      <c r="O1146">
        <v>5.0533478954885323E-2</v>
      </c>
    </row>
    <row r="1147" spans="1:257" x14ac:dyDescent="0.3">
      <c r="A1147" s="49">
        <v>1442</v>
      </c>
      <c r="B1147" t="s">
        <v>2801</v>
      </c>
      <c r="C1147" t="s">
        <v>605</v>
      </c>
      <c r="D1147">
        <v>3.0000000000000001E-3</v>
      </c>
      <c r="AG1147">
        <v>1.3332073993029109E-3</v>
      </c>
    </row>
    <row r="1148" spans="1:257" x14ac:dyDescent="0.3">
      <c r="A1148" s="49">
        <v>1444</v>
      </c>
      <c r="B1148" t="s">
        <v>2806</v>
      </c>
      <c r="C1148" t="s">
        <v>671</v>
      </c>
      <c r="D1148">
        <v>5.04E-6</v>
      </c>
      <c r="BK1148">
        <v>166.66666666666671</v>
      </c>
      <c r="BL1148">
        <v>2.8333333333333339E-2</v>
      </c>
      <c r="BM1148">
        <v>0.35</v>
      </c>
    </row>
    <row r="1149" spans="1:257" x14ac:dyDescent="0.3">
      <c r="A1149" s="49">
        <v>1445</v>
      </c>
      <c r="B1149" t="s">
        <v>2808</v>
      </c>
      <c r="C1149" t="s">
        <v>659</v>
      </c>
      <c r="D1149">
        <v>3.4000000000000002E-2</v>
      </c>
      <c r="AJ1149">
        <v>5.8823529411764712E-2</v>
      </c>
    </row>
    <row r="1150" spans="1:257" x14ac:dyDescent="0.3">
      <c r="A1150" s="49">
        <v>1446</v>
      </c>
      <c r="B1150" t="s">
        <v>2809</v>
      </c>
      <c r="C1150" t="s">
        <v>605</v>
      </c>
      <c r="D1150">
        <v>1.56492E-3</v>
      </c>
      <c r="AH1150">
        <v>1.4E-5</v>
      </c>
    </row>
    <row r="1151" spans="1:257" x14ac:dyDescent="0.3">
      <c r="A1151" s="49">
        <v>1447</v>
      </c>
      <c r="B1151" t="s">
        <v>2810</v>
      </c>
      <c r="C1151" t="s">
        <v>605</v>
      </c>
      <c r="D1151">
        <v>3.0944400000000001</v>
      </c>
      <c r="M1151">
        <v>7.4514290146197697E-3</v>
      </c>
      <c r="N1151">
        <v>2.1902622450284679E-5</v>
      </c>
      <c r="AH1151">
        <v>5.6439937436175848E-6</v>
      </c>
    </row>
    <row r="1152" spans="1:257" x14ac:dyDescent="0.3">
      <c r="A1152" s="49">
        <v>1448</v>
      </c>
      <c r="B1152" t="s">
        <v>2811</v>
      </c>
      <c r="C1152" t="s">
        <v>605</v>
      </c>
      <c r="D1152">
        <v>0.35339999999999988</v>
      </c>
      <c r="AH1152">
        <v>1.161290322580645E-4</v>
      </c>
      <c r="AK1152">
        <v>6.1290322580645181E-4</v>
      </c>
    </row>
    <row r="1153" spans="1:162" x14ac:dyDescent="0.3">
      <c r="A1153" s="49">
        <v>1449</v>
      </c>
      <c r="B1153" t="s">
        <v>2812</v>
      </c>
      <c r="C1153" t="s">
        <v>671</v>
      </c>
      <c r="D1153">
        <v>3.1667405999999998</v>
      </c>
      <c r="O1153">
        <v>3.4075554560124982E-2</v>
      </c>
      <c r="P1153">
        <v>0.48222080457111011</v>
      </c>
      <c r="AL1153">
        <v>2.5223568990778722E-6</v>
      </c>
      <c r="AM1153">
        <v>4.9220166628109673E-6</v>
      </c>
      <c r="AN1153">
        <v>6.5335885105335126E-6</v>
      </c>
    </row>
    <row r="1154" spans="1:162" x14ac:dyDescent="0.3">
      <c r="A1154" s="49">
        <v>1451</v>
      </c>
      <c r="B1154" t="s">
        <v>2814</v>
      </c>
      <c r="C1154" t="s">
        <v>683</v>
      </c>
      <c r="D1154">
        <v>0.12690000000000001</v>
      </c>
      <c r="DH1154">
        <v>4.333333333333333</v>
      </c>
    </row>
    <row r="1155" spans="1:162" x14ac:dyDescent="0.3">
      <c r="A1155" s="49">
        <v>1452</v>
      </c>
      <c r="B1155" t="s">
        <v>2815</v>
      </c>
      <c r="C1155" t="s">
        <v>659</v>
      </c>
      <c r="D1155">
        <v>1.0500000000000001E-2</v>
      </c>
      <c r="AH1155">
        <v>7.6190476190476198E-5</v>
      </c>
      <c r="AJ1155">
        <v>0.40476190476190482</v>
      </c>
      <c r="AK1155">
        <v>7.0476190476190476E-4</v>
      </c>
    </row>
    <row r="1156" spans="1:162" x14ac:dyDescent="0.3">
      <c r="A1156" s="49">
        <v>1453</v>
      </c>
      <c r="B1156" t="s">
        <v>2816</v>
      </c>
      <c r="C1156" t="s">
        <v>737</v>
      </c>
      <c r="D1156">
        <v>7.1584294899999998E-2</v>
      </c>
      <c r="AK1156">
        <v>3.5826197709743737E-4</v>
      </c>
      <c r="AP1156">
        <v>0.15056213817648431</v>
      </c>
    </row>
    <row r="1157" spans="1:162" x14ac:dyDescent="0.3">
      <c r="A1157" s="49">
        <v>1454</v>
      </c>
      <c r="B1157" t="s">
        <v>2818</v>
      </c>
      <c r="C1157" t="s">
        <v>683</v>
      </c>
      <c r="D1157">
        <v>2.2259999999999999E-2</v>
      </c>
      <c r="AK1157">
        <v>9.5238095238095238E-4</v>
      </c>
      <c r="AP1157">
        <v>0.90476190476190477</v>
      </c>
    </row>
    <row r="1158" spans="1:162" x14ac:dyDescent="0.3">
      <c r="A1158" s="49">
        <v>1455</v>
      </c>
      <c r="B1158" t="s">
        <v>2819</v>
      </c>
      <c r="C1158" t="s">
        <v>659</v>
      </c>
      <c r="D1158">
        <v>0.46079999999999999</v>
      </c>
      <c r="AJ1158">
        <v>0.375</v>
      </c>
      <c r="AP1158">
        <v>0.11805555555555559</v>
      </c>
    </row>
    <row r="1159" spans="1:162" x14ac:dyDescent="0.3">
      <c r="A1159" s="49">
        <v>1456</v>
      </c>
      <c r="B1159" t="s">
        <v>2820</v>
      </c>
      <c r="C1159" t="s">
        <v>659</v>
      </c>
      <c r="D1159">
        <v>0.4</v>
      </c>
      <c r="AJ1159">
        <v>1.125</v>
      </c>
      <c r="AP1159">
        <v>0.125</v>
      </c>
      <c r="ED1159">
        <v>1.25E-4</v>
      </c>
    </row>
    <row r="1160" spans="1:162" x14ac:dyDescent="0.3">
      <c r="A1160" s="49">
        <v>1459</v>
      </c>
      <c r="B1160" t="s">
        <v>2824</v>
      </c>
      <c r="C1160" t="s">
        <v>617</v>
      </c>
      <c r="D1160">
        <v>4.9972000000000003E-2</v>
      </c>
      <c r="BR1160">
        <v>96.15384615384616</v>
      </c>
      <c r="BS1160">
        <v>76.92307692307692</v>
      </c>
    </row>
    <row r="1161" spans="1:162" x14ac:dyDescent="0.3">
      <c r="A1161" s="49">
        <v>1462</v>
      </c>
      <c r="B1161" t="s">
        <v>2828</v>
      </c>
      <c r="C1161" t="s">
        <v>659</v>
      </c>
      <c r="D1161">
        <v>5.9225E-2</v>
      </c>
      <c r="AH1161">
        <v>4.8543689320388348E-6</v>
      </c>
      <c r="AJ1161">
        <v>0.33980582524271852</v>
      </c>
      <c r="AK1161">
        <v>2.233009708737864E-4</v>
      </c>
    </row>
    <row r="1162" spans="1:162" x14ac:dyDescent="0.3">
      <c r="A1162" s="49">
        <v>1463</v>
      </c>
      <c r="B1162" t="s">
        <v>2829</v>
      </c>
      <c r="C1162" t="s">
        <v>659</v>
      </c>
      <c r="D1162">
        <v>0.2875625</v>
      </c>
      <c r="I1162">
        <v>0.32524685937839598</v>
      </c>
      <c r="J1162">
        <v>8.1475505324929353E-6</v>
      </c>
      <c r="K1162">
        <v>6.410467289719627E-4</v>
      </c>
      <c r="L1162">
        <v>0.14201295370571609</v>
      </c>
    </row>
    <row r="1163" spans="1:162" x14ac:dyDescent="0.3">
      <c r="A1163" s="49">
        <v>1464</v>
      </c>
      <c r="B1163" t="s">
        <v>2830</v>
      </c>
      <c r="C1163" t="s">
        <v>1044</v>
      </c>
      <c r="D1163">
        <v>1.56E-3</v>
      </c>
      <c r="K1163">
        <v>4.262820512820513E-4</v>
      </c>
      <c r="L1163">
        <v>0.34358974358974359</v>
      </c>
    </row>
    <row r="1164" spans="1:162" x14ac:dyDescent="0.3">
      <c r="A1164" s="49">
        <v>1465</v>
      </c>
      <c r="B1164" t="s">
        <v>2831</v>
      </c>
      <c r="C1164" t="s">
        <v>1017</v>
      </c>
      <c r="D1164">
        <v>1.468165717158177E-3</v>
      </c>
      <c r="E1164" t="s">
        <v>1025</v>
      </c>
      <c r="FA1164">
        <v>1.5808278423734969</v>
      </c>
      <c r="FB1164">
        <v>6.3828101592375823</v>
      </c>
      <c r="FF1164">
        <v>0.1767402358082876</v>
      </c>
    </row>
    <row r="1165" spans="1:162" x14ac:dyDescent="0.3">
      <c r="A1165" s="49">
        <v>1466</v>
      </c>
      <c r="B1165" t="s">
        <v>2833</v>
      </c>
      <c r="C1165" t="s">
        <v>677</v>
      </c>
      <c r="D1165">
        <v>1.3244999999999999E-5</v>
      </c>
      <c r="F1165">
        <v>1959.2298980747451</v>
      </c>
      <c r="G1165">
        <v>2.74881087202718</v>
      </c>
    </row>
    <row r="1166" spans="1:162" x14ac:dyDescent="0.3">
      <c r="A1166" s="49">
        <v>1467</v>
      </c>
      <c r="B1166" t="s">
        <v>2834</v>
      </c>
      <c r="C1166" t="s">
        <v>659</v>
      </c>
      <c r="D1166">
        <v>2.2008000000000001</v>
      </c>
      <c r="I1166">
        <v>0.14885496183206109</v>
      </c>
      <c r="L1166">
        <v>0.21119592875318061</v>
      </c>
    </row>
    <row r="1167" spans="1:162" x14ac:dyDescent="0.3">
      <c r="A1167" s="49">
        <v>1471</v>
      </c>
      <c r="B1167" t="s">
        <v>2838</v>
      </c>
      <c r="C1167" t="s">
        <v>734</v>
      </c>
      <c r="D1167">
        <v>0.26650000000000001</v>
      </c>
      <c r="EF1167">
        <v>7.3170731707317069E-2</v>
      </c>
      <c r="EH1167">
        <v>0.51219512195121952</v>
      </c>
    </row>
    <row r="1168" spans="1:162" x14ac:dyDescent="0.3">
      <c r="A1168" s="49">
        <v>1472</v>
      </c>
      <c r="B1168" t="s">
        <v>2839</v>
      </c>
      <c r="C1168" t="s">
        <v>659</v>
      </c>
      <c r="D1168">
        <v>2.3578999999999999E-2</v>
      </c>
      <c r="AJ1168">
        <v>1.541795665634675</v>
      </c>
      <c r="AP1168">
        <v>1.1888544891640871</v>
      </c>
    </row>
    <row r="1169" spans="1:277" x14ac:dyDescent="0.3">
      <c r="A1169" s="49">
        <v>1473</v>
      </c>
      <c r="B1169" t="s">
        <v>2840</v>
      </c>
      <c r="C1169" t="s">
        <v>671</v>
      </c>
      <c r="D1169">
        <v>8.7229999999999979E-4</v>
      </c>
      <c r="O1169">
        <v>3.2786885245901648E-2</v>
      </c>
      <c r="P1169">
        <v>0.32786885245901648</v>
      </c>
    </row>
    <row r="1170" spans="1:277" x14ac:dyDescent="0.3">
      <c r="A1170" s="49">
        <v>1474</v>
      </c>
      <c r="B1170" t="s">
        <v>2841</v>
      </c>
      <c r="C1170" t="s">
        <v>671</v>
      </c>
      <c r="D1170">
        <v>8.5400000000000005E-4</v>
      </c>
      <c r="O1170">
        <v>2.4590163934426229E-2</v>
      </c>
      <c r="P1170">
        <v>0.32786885245901648</v>
      </c>
    </row>
    <row r="1171" spans="1:277" x14ac:dyDescent="0.3">
      <c r="A1171" s="49">
        <v>1475</v>
      </c>
      <c r="B1171" t="s">
        <v>2842</v>
      </c>
      <c r="C1171" t="s">
        <v>659</v>
      </c>
      <c r="D1171">
        <v>9.443E-3</v>
      </c>
      <c r="P1171">
        <v>2.6156941649899401E-2</v>
      </c>
    </row>
    <row r="1172" spans="1:277" x14ac:dyDescent="0.3">
      <c r="A1172" s="49">
        <v>1476</v>
      </c>
      <c r="B1172" t="s">
        <v>2843</v>
      </c>
      <c r="C1172" t="s">
        <v>671</v>
      </c>
      <c r="D1172">
        <v>1.0800000000000001E-2</v>
      </c>
      <c r="O1172">
        <v>5.000000000000001E-2</v>
      </c>
      <c r="P1172">
        <v>0.35</v>
      </c>
    </row>
    <row r="1173" spans="1:277" x14ac:dyDescent="0.3">
      <c r="A1173" s="49">
        <v>1477</v>
      </c>
      <c r="B1173" t="s">
        <v>2844</v>
      </c>
      <c r="C1173" t="s">
        <v>659</v>
      </c>
      <c r="D1173">
        <v>6.3000000000000003E-4</v>
      </c>
      <c r="DH1173">
        <v>3.333333333333333</v>
      </c>
      <c r="DI1173">
        <v>0.33333333333333331</v>
      </c>
      <c r="FQ1173">
        <v>8.0000000000000004E-4</v>
      </c>
      <c r="JL1173">
        <v>6.6666666666666654E-3</v>
      </c>
      <c r="JQ1173">
        <v>1</v>
      </c>
    </row>
    <row r="1174" spans="1:277" x14ac:dyDescent="0.3">
      <c r="A1174" s="49">
        <v>1478</v>
      </c>
      <c r="B1174" t="s">
        <v>2846</v>
      </c>
      <c r="C1174" t="s">
        <v>671</v>
      </c>
      <c r="D1174">
        <v>1.9380000000000001E-3</v>
      </c>
      <c r="O1174">
        <v>2.6470588235294121E-2</v>
      </c>
      <c r="P1174">
        <v>0.32352941176470601</v>
      </c>
    </row>
    <row r="1175" spans="1:277" x14ac:dyDescent="0.3">
      <c r="A1175" s="49">
        <v>1479</v>
      </c>
      <c r="B1175" t="s">
        <v>2847</v>
      </c>
      <c r="C1175" t="s">
        <v>671</v>
      </c>
      <c r="D1175">
        <v>1.0933999999999999E-2</v>
      </c>
      <c r="O1175">
        <v>4.2253521126760563E-2</v>
      </c>
      <c r="P1175">
        <v>0.40845070422535212</v>
      </c>
    </row>
    <row r="1176" spans="1:277" x14ac:dyDescent="0.3">
      <c r="A1176" s="49">
        <v>1480</v>
      </c>
      <c r="B1176" t="s">
        <v>2848</v>
      </c>
      <c r="C1176" t="s">
        <v>671</v>
      </c>
      <c r="D1176">
        <v>3.4353239999999999E-4</v>
      </c>
      <c r="O1176">
        <v>6.4893617021276592E-2</v>
      </c>
      <c r="P1176">
        <v>0.73404255319148937</v>
      </c>
    </row>
    <row r="1177" spans="1:277" x14ac:dyDescent="0.3">
      <c r="A1177" s="49">
        <v>1481</v>
      </c>
      <c r="B1177" t="s">
        <v>2849</v>
      </c>
      <c r="C1177" t="s">
        <v>659</v>
      </c>
      <c r="D1177">
        <v>1.2615299999999999E-2</v>
      </c>
      <c r="AJ1177">
        <v>2.0839694656488552</v>
      </c>
    </row>
    <row r="1178" spans="1:277" x14ac:dyDescent="0.3">
      <c r="A1178" s="49">
        <v>1482</v>
      </c>
      <c r="B1178" t="s">
        <v>2851</v>
      </c>
      <c r="C1178" t="s">
        <v>617</v>
      </c>
      <c r="D1178">
        <v>4.1153949699999998E-2</v>
      </c>
      <c r="AH1178">
        <v>8.0981265572183957E-5</v>
      </c>
      <c r="AK1178">
        <v>9.7531514016502784E-4</v>
      </c>
    </row>
    <row r="1179" spans="1:277" x14ac:dyDescent="0.3">
      <c r="A1179" s="49">
        <v>1483</v>
      </c>
      <c r="B1179" t="s">
        <v>2852</v>
      </c>
      <c r="C1179" t="s">
        <v>605</v>
      </c>
      <c r="D1179">
        <v>3.7583000000000002</v>
      </c>
      <c r="M1179">
        <v>1.864406779661017E-2</v>
      </c>
      <c r="N1179">
        <v>4.7457627118644073E-5</v>
      </c>
      <c r="AH1179">
        <v>4.9152542372881348E-5</v>
      </c>
      <c r="AK1179">
        <v>1.0644067796610169E-3</v>
      </c>
    </row>
    <row r="1180" spans="1:277" x14ac:dyDescent="0.3">
      <c r="A1180" s="49">
        <v>1486</v>
      </c>
      <c r="B1180" t="s">
        <v>2855</v>
      </c>
      <c r="C1180" t="s">
        <v>662</v>
      </c>
      <c r="D1180">
        <v>9.8799999999999985E-2</v>
      </c>
      <c r="I1180">
        <v>0.1694736842105263</v>
      </c>
    </row>
    <row r="1181" spans="1:277" x14ac:dyDescent="0.3">
      <c r="A1181" s="49">
        <v>1487</v>
      </c>
      <c r="B1181" t="s">
        <v>2856</v>
      </c>
      <c r="C1181" t="s">
        <v>671</v>
      </c>
      <c r="D1181">
        <v>8.1663984000000019E-5</v>
      </c>
      <c r="Q1181">
        <v>745.73878247233199</v>
      </c>
      <c r="R1181">
        <v>1.147342995169082E-2</v>
      </c>
      <c r="S1181">
        <v>266.33527945440431</v>
      </c>
      <c r="T1181">
        <v>0.54891304347826075</v>
      </c>
      <c r="U1181">
        <v>0.17129629629629631</v>
      </c>
      <c r="V1181">
        <v>0.22041062801932371</v>
      </c>
      <c r="W1181">
        <v>6.0789049919484701E-2</v>
      </c>
      <c r="GZ1181">
        <v>372.86939123616588</v>
      </c>
    </row>
    <row r="1182" spans="1:277" x14ac:dyDescent="0.3">
      <c r="A1182" s="49">
        <v>1488</v>
      </c>
      <c r="B1182" t="s">
        <v>2858</v>
      </c>
      <c r="C1182" t="s">
        <v>671</v>
      </c>
      <c r="D1182">
        <v>6.1156800000000005E-4</v>
      </c>
      <c r="Q1182">
        <v>77.858880778588812</v>
      </c>
      <c r="R1182">
        <v>3.4063260340632603E-2</v>
      </c>
      <c r="S1182">
        <v>321.16788321167883</v>
      </c>
      <c r="T1182">
        <v>0.41849148418491477</v>
      </c>
      <c r="U1182">
        <v>0.13625304136253041</v>
      </c>
      <c r="V1182">
        <v>0.30272240818087293</v>
      </c>
      <c r="W1182">
        <v>7.3992642355437163E-2</v>
      </c>
    </row>
    <row r="1183" spans="1:277" x14ac:dyDescent="0.3">
      <c r="A1183" s="49">
        <v>1489</v>
      </c>
      <c r="B1183" t="s">
        <v>2859</v>
      </c>
      <c r="C1183" t="s">
        <v>650</v>
      </c>
      <c r="D1183">
        <v>1.9055078999999999</v>
      </c>
      <c r="AJ1183">
        <v>5.9025312883772357E-2</v>
      </c>
      <c r="AK1183">
        <v>1.686382932340506E-3</v>
      </c>
      <c r="AP1183">
        <v>0.15010223783380799</v>
      </c>
    </row>
    <row r="1184" spans="1:277" x14ac:dyDescent="0.3">
      <c r="A1184" s="49">
        <v>1490</v>
      </c>
      <c r="B1184" t="s">
        <v>2860</v>
      </c>
      <c r="C1184" t="s">
        <v>605</v>
      </c>
      <c r="D1184">
        <v>2.3918479000000002E-3</v>
      </c>
      <c r="F1184">
        <v>4778.1892820191451</v>
      </c>
      <c r="G1184">
        <v>5.6034637904860078</v>
      </c>
      <c r="H1184">
        <v>98.136837630854359</v>
      </c>
      <c r="GC1184">
        <v>1.4344850648738989</v>
      </c>
    </row>
    <row r="1185" spans="1:234" x14ac:dyDescent="0.3">
      <c r="A1185" s="49">
        <v>1491</v>
      </c>
      <c r="B1185" t="s">
        <v>2861</v>
      </c>
      <c r="C1185" t="s">
        <v>707</v>
      </c>
      <c r="D1185">
        <v>0.17860000000000001</v>
      </c>
      <c r="AH1185">
        <v>4.3617021276595739E-5</v>
      </c>
      <c r="AK1185">
        <v>3.9361702127659569E-4</v>
      </c>
    </row>
    <row r="1186" spans="1:234" x14ac:dyDescent="0.3">
      <c r="A1186" s="49">
        <v>1492</v>
      </c>
      <c r="B1186" t="s">
        <v>2862</v>
      </c>
      <c r="C1186" t="s">
        <v>605</v>
      </c>
      <c r="D1186">
        <v>1.0314E-2</v>
      </c>
      <c r="AG1186">
        <v>1.5554526267026951E-3</v>
      </c>
    </row>
    <row r="1187" spans="1:234" x14ac:dyDescent="0.3">
      <c r="A1187" s="49">
        <v>1493</v>
      </c>
      <c r="B1187" t="s">
        <v>2863</v>
      </c>
      <c r="C1187" t="s">
        <v>617</v>
      </c>
      <c r="D1187">
        <v>1.128645E-3</v>
      </c>
      <c r="BQ1187">
        <v>38.415976680001243</v>
      </c>
      <c r="DK1187">
        <v>1.4303257445875361E-2</v>
      </c>
    </row>
    <row r="1188" spans="1:234" x14ac:dyDescent="0.3">
      <c r="A1188" s="49">
        <v>1494</v>
      </c>
      <c r="B1188" t="s">
        <v>2864</v>
      </c>
      <c r="C1188" t="s">
        <v>659</v>
      </c>
      <c r="D1188">
        <v>1.2864</v>
      </c>
      <c r="I1188">
        <v>0.140625</v>
      </c>
      <c r="J1188">
        <v>2.1875E-5</v>
      </c>
      <c r="K1188">
        <v>2.3593749999999999E-3</v>
      </c>
      <c r="L1188">
        <v>0.3125</v>
      </c>
    </row>
    <row r="1189" spans="1:234" x14ac:dyDescent="0.3">
      <c r="A1189" s="49">
        <v>1495</v>
      </c>
      <c r="B1189" t="s">
        <v>2865</v>
      </c>
      <c r="C1189" t="s">
        <v>686</v>
      </c>
      <c r="D1189">
        <v>2.5061E-2</v>
      </c>
      <c r="O1189">
        <v>4.2655919556282673E-2</v>
      </c>
      <c r="P1189">
        <v>0.27369219105382858</v>
      </c>
      <c r="AM1189">
        <v>3.8514025777103872E-5</v>
      </c>
      <c r="AN1189">
        <v>9.2937233151111286E-5</v>
      </c>
    </row>
    <row r="1190" spans="1:234" x14ac:dyDescent="0.3">
      <c r="A1190" s="49">
        <v>1497</v>
      </c>
      <c r="B1190" t="s">
        <v>2868</v>
      </c>
      <c r="C1190" t="s">
        <v>798</v>
      </c>
      <c r="D1190">
        <v>8.6409999999999976E-3</v>
      </c>
      <c r="O1190">
        <v>7.0130771901400296E-2</v>
      </c>
      <c r="P1190">
        <v>0.5078115958801066</v>
      </c>
      <c r="AM1190">
        <v>6.1578521004513375E-5</v>
      </c>
      <c r="AN1190">
        <v>1.4767966670524251E-4</v>
      </c>
    </row>
    <row r="1191" spans="1:234" x14ac:dyDescent="0.3">
      <c r="A1191" s="49">
        <v>1499</v>
      </c>
      <c r="B1191" t="s">
        <v>2870</v>
      </c>
      <c r="C1191" t="s">
        <v>798</v>
      </c>
      <c r="D1191">
        <v>2.9520000000000002E-3</v>
      </c>
      <c r="O1191">
        <v>6.3346883468834686E-2</v>
      </c>
      <c r="P1191">
        <v>0.46307588075880762</v>
      </c>
      <c r="AM1191">
        <v>4.4342818428184277E-5</v>
      </c>
      <c r="AN1191">
        <v>9.6815718157181578E-5</v>
      </c>
    </row>
    <row r="1192" spans="1:234" x14ac:dyDescent="0.3">
      <c r="A1192" s="49">
        <v>1500</v>
      </c>
      <c r="B1192" t="s">
        <v>2871</v>
      </c>
      <c r="C1192" t="s">
        <v>798</v>
      </c>
      <c r="D1192">
        <v>1.122E-3</v>
      </c>
      <c r="P1192">
        <v>1.515151515151515E-2</v>
      </c>
    </row>
    <row r="1193" spans="1:234" x14ac:dyDescent="0.3">
      <c r="A1193" s="49">
        <v>1501</v>
      </c>
      <c r="B1193" t="s">
        <v>2872</v>
      </c>
      <c r="C1193" t="s">
        <v>798</v>
      </c>
      <c r="D1193">
        <v>2.60029297E-2</v>
      </c>
      <c r="O1193">
        <v>3.1693990235261843E-2</v>
      </c>
      <c r="P1193">
        <v>6.3387980470523672E-2</v>
      </c>
      <c r="AM1193">
        <v>2.2185793164683291E-5</v>
      </c>
      <c r="AN1193">
        <v>4.6404370350622462E-5</v>
      </c>
    </row>
    <row r="1194" spans="1:234" x14ac:dyDescent="0.3">
      <c r="A1194" s="49">
        <v>1502</v>
      </c>
      <c r="B1194" t="s">
        <v>2873</v>
      </c>
      <c r="C1194" t="s">
        <v>659</v>
      </c>
      <c r="D1194">
        <v>8.9920775000000008E-2</v>
      </c>
      <c r="AH1194">
        <v>2.5599999999999999E-5</v>
      </c>
    </row>
    <row r="1195" spans="1:234" x14ac:dyDescent="0.3">
      <c r="A1195" s="49">
        <v>1503</v>
      </c>
      <c r="B1195" t="s">
        <v>2874</v>
      </c>
      <c r="C1195" t="s">
        <v>796</v>
      </c>
      <c r="D1195">
        <v>20.879217000000001</v>
      </c>
      <c r="Z1195">
        <v>3.9323581914015249E-2</v>
      </c>
      <c r="HY1195">
        <v>1.9443449435867261E-3</v>
      </c>
      <c r="HZ1195">
        <v>1.359826807681533</v>
      </c>
    </row>
    <row r="1196" spans="1:234" x14ac:dyDescent="0.3">
      <c r="A1196" s="49">
        <v>1504</v>
      </c>
      <c r="B1196" t="s">
        <v>2875</v>
      </c>
      <c r="C1196" t="s">
        <v>614</v>
      </c>
      <c r="D1196">
        <v>1.253952E-4</v>
      </c>
      <c r="F1196">
        <v>4976.2670341448465</v>
      </c>
      <c r="G1196">
        <v>7.7968750000000009</v>
      </c>
    </row>
    <row r="1197" spans="1:234" x14ac:dyDescent="0.3">
      <c r="A1197" s="49">
        <v>1506</v>
      </c>
      <c r="B1197" t="s">
        <v>2877</v>
      </c>
      <c r="C1197" t="s">
        <v>798</v>
      </c>
      <c r="D1197">
        <v>0.14581</v>
      </c>
      <c r="P1197">
        <v>0.37142857142857139</v>
      </c>
    </row>
    <row r="1198" spans="1:234" x14ac:dyDescent="0.3">
      <c r="A1198" s="49">
        <v>1507</v>
      </c>
      <c r="B1198" t="s">
        <v>2878</v>
      </c>
      <c r="C1198" t="s">
        <v>614</v>
      </c>
      <c r="D1198">
        <v>3.7000000000000002E-3</v>
      </c>
      <c r="M1198">
        <v>3.4210526315789483E-2</v>
      </c>
      <c r="N1198">
        <v>4.4151562583661891E-5</v>
      </c>
      <c r="AH1198">
        <v>7.6315789473684211E-5</v>
      </c>
    </row>
    <row r="1199" spans="1:234" x14ac:dyDescent="0.3">
      <c r="A1199" s="49">
        <v>1508</v>
      </c>
      <c r="B1199" t="s">
        <v>2879</v>
      </c>
      <c r="C1199" t="s">
        <v>605</v>
      </c>
      <c r="D1199">
        <v>1.1636200000000001</v>
      </c>
      <c r="O1199">
        <v>2.0257472370705212E-2</v>
      </c>
      <c r="P1199">
        <v>0.27118818858390198</v>
      </c>
      <c r="AM1199">
        <v>2.1412488613121119E-5</v>
      </c>
      <c r="AN1199">
        <v>2.201921589522353E-5</v>
      </c>
    </row>
    <row r="1200" spans="1:234" x14ac:dyDescent="0.3">
      <c r="A1200" s="49">
        <v>1510</v>
      </c>
      <c r="B1200" t="s">
        <v>2882</v>
      </c>
      <c r="C1200" t="s">
        <v>659</v>
      </c>
      <c r="D1200">
        <v>0.17518800000000001</v>
      </c>
      <c r="AH1200">
        <v>1.5897435897435901E-4</v>
      </c>
      <c r="AK1200">
        <v>6.4102564102564103E-4</v>
      </c>
    </row>
    <row r="1201" spans="1:277" x14ac:dyDescent="0.3">
      <c r="A1201" s="49">
        <v>1511</v>
      </c>
      <c r="B1201" t="s">
        <v>2883</v>
      </c>
      <c r="C1201" t="s">
        <v>796</v>
      </c>
      <c r="D1201">
        <v>3.7499999999999999E-3</v>
      </c>
      <c r="O1201">
        <v>5.3333333333333337E-2</v>
      </c>
    </row>
    <row r="1202" spans="1:277" x14ac:dyDescent="0.3">
      <c r="A1202" s="49">
        <v>1512</v>
      </c>
      <c r="B1202" t="s">
        <v>2884</v>
      </c>
      <c r="C1202" t="s">
        <v>796</v>
      </c>
      <c r="D1202">
        <v>0.11012</v>
      </c>
      <c r="O1202">
        <v>6.5147112241191421E-2</v>
      </c>
    </row>
    <row r="1203" spans="1:277" x14ac:dyDescent="0.3">
      <c r="A1203" s="49">
        <v>1513</v>
      </c>
      <c r="B1203" t="s">
        <v>2885</v>
      </c>
      <c r="C1203" t="s">
        <v>614</v>
      </c>
      <c r="D1203">
        <v>0.35404999999999998</v>
      </c>
      <c r="AH1203">
        <v>1.108247422680412E-4</v>
      </c>
    </row>
    <row r="1204" spans="1:277" x14ac:dyDescent="0.3">
      <c r="A1204" s="49">
        <v>1514</v>
      </c>
      <c r="B1204" t="s">
        <v>2886</v>
      </c>
      <c r="C1204" t="s">
        <v>659</v>
      </c>
      <c r="D1204">
        <v>0.2258</v>
      </c>
      <c r="AJ1204">
        <v>0.32285208148804262</v>
      </c>
      <c r="AK1204">
        <v>2.1882196634189551E-4</v>
      </c>
    </row>
    <row r="1205" spans="1:277" x14ac:dyDescent="0.3">
      <c r="A1205" s="49">
        <v>1515</v>
      </c>
      <c r="B1205" t="s">
        <v>2887</v>
      </c>
      <c r="C1205" t="s">
        <v>659</v>
      </c>
      <c r="D1205">
        <v>0.712922995</v>
      </c>
      <c r="AH1205">
        <v>1.9526927350688139E-5</v>
      </c>
      <c r="AJ1205">
        <v>1.441048966445527</v>
      </c>
      <c r="AK1205">
        <v>1.7943433047772569E-3</v>
      </c>
    </row>
    <row r="1206" spans="1:277" x14ac:dyDescent="0.3">
      <c r="A1206" s="49">
        <v>1516</v>
      </c>
      <c r="B1206" t="s">
        <v>2888</v>
      </c>
      <c r="C1206" t="s">
        <v>659</v>
      </c>
      <c r="D1206">
        <v>1.2E-2</v>
      </c>
      <c r="AJ1206">
        <v>0.625</v>
      </c>
      <c r="AP1206">
        <v>1.666666666666667E-2</v>
      </c>
    </row>
    <row r="1207" spans="1:277" x14ac:dyDescent="0.3">
      <c r="A1207" s="49">
        <v>1517</v>
      </c>
      <c r="B1207" t="s">
        <v>2889</v>
      </c>
      <c r="C1207" t="s">
        <v>671</v>
      </c>
      <c r="D1207">
        <v>1.6802399999999999E-2</v>
      </c>
      <c r="P1207">
        <v>1.58302385373518</v>
      </c>
      <c r="AL1207">
        <v>8.3333333333333317E-5</v>
      </c>
      <c r="AM1207">
        <v>8.3333333333333317E-5</v>
      </c>
      <c r="AN1207">
        <v>2.5000000000000001E-4</v>
      </c>
    </row>
    <row r="1208" spans="1:277" x14ac:dyDescent="0.3">
      <c r="A1208" s="49">
        <v>1518</v>
      </c>
      <c r="B1208" t="s">
        <v>2890</v>
      </c>
      <c r="C1208" t="s">
        <v>659</v>
      </c>
      <c r="D1208">
        <v>1.7999999999999999E-2</v>
      </c>
      <c r="AH1208">
        <v>6.666666666666667E-5</v>
      </c>
      <c r="AJ1208">
        <v>2</v>
      </c>
      <c r="AK1208">
        <v>1.666666666666667E-3</v>
      </c>
      <c r="AP1208">
        <v>0.4</v>
      </c>
    </row>
    <row r="1209" spans="1:277" x14ac:dyDescent="0.3">
      <c r="A1209" s="49">
        <v>1521</v>
      </c>
      <c r="B1209" t="s">
        <v>2895</v>
      </c>
      <c r="C1209" t="s">
        <v>605</v>
      </c>
      <c r="D1209">
        <v>1.1184799999999999</v>
      </c>
      <c r="M1209">
        <v>1.502038480795365E-2</v>
      </c>
      <c r="AH1209">
        <v>7.2033474000429164E-5</v>
      </c>
      <c r="AK1209">
        <v>4.9097346398683931E-4</v>
      </c>
    </row>
    <row r="1210" spans="1:277" x14ac:dyDescent="0.3">
      <c r="A1210" s="49">
        <v>1522</v>
      </c>
      <c r="B1210" t="s">
        <v>2897</v>
      </c>
      <c r="C1210" t="s">
        <v>605</v>
      </c>
      <c r="D1210">
        <v>0.48</v>
      </c>
      <c r="M1210">
        <v>3.5000000000000003E-2</v>
      </c>
      <c r="N1210">
        <v>7.150497590142453E-5</v>
      </c>
      <c r="AH1210">
        <v>4.5000000000000003E-5</v>
      </c>
      <c r="AK1210">
        <v>7.45E-4</v>
      </c>
    </row>
    <row r="1211" spans="1:277" x14ac:dyDescent="0.3">
      <c r="A1211" s="49">
        <v>1523</v>
      </c>
      <c r="B1211" t="s">
        <v>2898</v>
      </c>
      <c r="C1211" t="s">
        <v>659</v>
      </c>
      <c r="D1211">
        <v>1.00543E-2</v>
      </c>
      <c r="DH1211">
        <v>3.5882955551356139</v>
      </c>
      <c r="DI1211">
        <v>2.226052534736382</v>
      </c>
      <c r="FQ1211">
        <v>3.1904956088439781E-4</v>
      </c>
      <c r="JQ1211">
        <v>1.978307788707319</v>
      </c>
    </row>
    <row r="1212" spans="1:277" x14ac:dyDescent="0.3">
      <c r="A1212" s="49">
        <v>1525</v>
      </c>
      <c r="B1212" t="s">
        <v>2903</v>
      </c>
      <c r="C1212" t="s">
        <v>659</v>
      </c>
      <c r="D1212">
        <v>1.196E-2</v>
      </c>
      <c r="AJ1212">
        <v>1.034782608695652</v>
      </c>
    </row>
    <row r="1213" spans="1:277" x14ac:dyDescent="0.3">
      <c r="A1213" s="49">
        <v>1527</v>
      </c>
      <c r="B1213" t="s">
        <v>2905</v>
      </c>
      <c r="C1213" t="s">
        <v>659</v>
      </c>
      <c r="D1213">
        <v>1.294584</v>
      </c>
      <c r="I1213">
        <v>6.3572545311853079E-2</v>
      </c>
      <c r="J1213">
        <v>1.1676646706586829E-5</v>
      </c>
      <c r="K1213">
        <v>5.2135728542914166E-4</v>
      </c>
      <c r="L1213">
        <v>0.15668662674650699</v>
      </c>
    </row>
    <row r="1214" spans="1:277" x14ac:dyDescent="0.3">
      <c r="A1214" s="49">
        <v>1528</v>
      </c>
      <c r="B1214" t="s">
        <v>2906</v>
      </c>
      <c r="C1214" t="s">
        <v>605</v>
      </c>
      <c r="D1214">
        <v>1.6259999999999999</v>
      </c>
      <c r="M1214">
        <v>1.666666666666667E-2</v>
      </c>
      <c r="N1214">
        <v>3.7473192119351378E-5</v>
      </c>
    </row>
    <row r="1215" spans="1:277" x14ac:dyDescent="0.3">
      <c r="A1215" s="49">
        <v>1529</v>
      </c>
      <c r="B1215" t="s">
        <v>2907</v>
      </c>
      <c r="C1215" t="s">
        <v>605</v>
      </c>
      <c r="D1215">
        <v>0.31584000000000001</v>
      </c>
      <c r="M1215">
        <v>3.125E-2</v>
      </c>
      <c r="N1215">
        <v>4.8289268689565759E-5</v>
      </c>
      <c r="AH1215">
        <v>4.1666666666666672E-5</v>
      </c>
      <c r="AK1215">
        <v>1.3666666666666671E-3</v>
      </c>
    </row>
    <row r="1216" spans="1:277" x14ac:dyDescent="0.3">
      <c r="A1216" s="49">
        <v>1530</v>
      </c>
      <c r="B1216" t="s">
        <v>2908</v>
      </c>
      <c r="C1216" t="s">
        <v>617</v>
      </c>
      <c r="D1216">
        <v>0.91446000000000005</v>
      </c>
      <c r="AH1216">
        <v>7.2501804343547011E-5</v>
      </c>
    </row>
    <row r="1217" spans="1:132" x14ac:dyDescent="0.3">
      <c r="A1217" s="49">
        <v>1532</v>
      </c>
      <c r="B1217" t="s">
        <v>2910</v>
      </c>
      <c r="C1217" t="s">
        <v>617</v>
      </c>
      <c r="D1217">
        <v>1.5775488E-4</v>
      </c>
      <c r="F1217">
        <v>365.85365853658533</v>
      </c>
      <c r="G1217">
        <v>6.3739837398373984</v>
      </c>
    </row>
    <row r="1218" spans="1:132" x14ac:dyDescent="0.3">
      <c r="A1218" s="49">
        <v>1533</v>
      </c>
      <c r="B1218" t="s">
        <v>2911</v>
      </c>
      <c r="C1218" t="s">
        <v>605</v>
      </c>
      <c r="D1218">
        <v>10.80687182</v>
      </c>
      <c r="M1218">
        <v>9.8093456428171077E-2</v>
      </c>
      <c r="N1218">
        <v>1.079635272291034E-4</v>
      </c>
    </row>
    <row r="1219" spans="1:132" x14ac:dyDescent="0.3">
      <c r="A1219" s="49">
        <v>1534</v>
      </c>
      <c r="B1219" t="s">
        <v>2912</v>
      </c>
      <c r="C1219" t="s">
        <v>659</v>
      </c>
      <c r="D1219">
        <v>7.4999999999999997E-3</v>
      </c>
      <c r="AJ1219">
        <v>1.1333333333333331</v>
      </c>
    </row>
    <row r="1220" spans="1:132" x14ac:dyDescent="0.3">
      <c r="A1220" s="49">
        <v>1536</v>
      </c>
      <c r="B1220" t="s">
        <v>2916</v>
      </c>
      <c r="C1220" t="s">
        <v>617</v>
      </c>
      <c r="D1220">
        <v>1.262391966E-5</v>
      </c>
      <c r="F1220">
        <v>600.92449922958394</v>
      </c>
      <c r="G1220">
        <v>0.90138674884437586</v>
      </c>
      <c r="H1220">
        <v>805.08474576271192</v>
      </c>
    </row>
    <row r="1221" spans="1:132" x14ac:dyDescent="0.3">
      <c r="A1221" s="49">
        <v>1539</v>
      </c>
      <c r="B1221" t="s">
        <v>2919</v>
      </c>
      <c r="C1221" t="s">
        <v>653</v>
      </c>
      <c r="D1221">
        <v>1.077E-5</v>
      </c>
      <c r="F1221">
        <v>1133.333333333333</v>
      </c>
    </row>
    <row r="1222" spans="1:132" x14ac:dyDescent="0.3">
      <c r="A1222" s="49">
        <v>1540</v>
      </c>
      <c r="B1222" t="s">
        <v>2920</v>
      </c>
      <c r="C1222" t="s">
        <v>605</v>
      </c>
      <c r="D1222">
        <v>22.055</v>
      </c>
      <c r="AJ1222">
        <v>0.17628655633643159</v>
      </c>
    </row>
    <row r="1223" spans="1:132" x14ac:dyDescent="0.3">
      <c r="A1223" s="49">
        <v>1541</v>
      </c>
      <c r="B1223" t="s">
        <v>2922</v>
      </c>
      <c r="C1223" t="s">
        <v>614</v>
      </c>
      <c r="D1223">
        <v>2.9783664999999998E-3</v>
      </c>
      <c r="BQ1223">
        <v>85.106382978723403</v>
      </c>
      <c r="DK1223">
        <v>7.2340425531914887E-3</v>
      </c>
    </row>
    <row r="1224" spans="1:132" x14ac:dyDescent="0.3">
      <c r="A1224" s="49">
        <v>1542</v>
      </c>
      <c r="B1224" t="s">
        <v>2923</v>
      </c>
      <c r="C1224" t="s">
        <v>614</v>
      </c>
      <c r="D1224">
        <v>4.2771965093167698E-2</v>
      </c>
      <c r="EA1224">
        <v>0.27002268833902321</v>
      </c>
      <c r="EB1224">
        <v>4.4994915889377222E-4</v>
      </c>
    </row>
    <row r="1225" spans="1:132" x14ac:dyDescent="0.3">
      <c r="A1225" s="49">
        <v>1543</v>
      </c>
      <c r="B1225" t="s">
        <v>2925</v>
      </c>
      <c r="C1225" t="s">
        <v>617</v>
      </c>
      <c r="D1225">
        <v>1.5E-6</v>
      </c>
      <c r="F1225">
        <v>1833.333333333333</v>
      </c>
      <c r="G1225">
        <v>10.66666666666667</v>
      </c>
    </row>
    <row r="1226" spans="1:132" x14ac:dyDescent="0.3">
      <c r="A1226" s="49">
        <v>1544</v>
      </c>
      <c r="B1226" t="s">
        <v>2926</v>
      </c>
      <c r="C1226" t="s">
        <v>605</v>
      </c>
      <c r="D1226">
        <v>5.9443976760000003E-5</v>
      </c>
      <c r="F1226">
        <v>3190.2497081522652</v>
      </c>
      <c r="G1226">
        <v>3.7828175304939</v>
      </c>
    </row>
    <row r="1227" spans="1:132" x14ac:dyDescent="0.3">
      <c r="A1227" s="49">
        <v>1545</v>
      </c>
      <c r="B1227" t="s">
        <v>2927</v>
      </c>
      <c r="C1227" t="s">
        <v>614</v>
      </c>
      <c r="D1227">
        <v>3.9524100000000001E-4</v>
      </c>
      <c r="BQ1227">
        <v>70.733299429968042</v>
      </c>
      <c r="BR1227">
        <v>43.229826865127862</v>
      </c>
      <c r="BS1227">
        <v>208.86775410445779</v>
      </c>
    </row>
    <row r="1228" spans="1:132" x14ac:dyDescent="0.3">
      <c r="A1228" s="49">
        <v>1546</v>
      </c>
      <c r="B1228" t="s">
        <v>2929</v>
      </c>
      <c r="C1228" t="s">
        <v>2928</v>
      </c>
      <c r="D1228">
        <v>1.143128863528293E-2</v>
      </c>
      <c r="E1228" t="s">
        <v>1103</v>
      </c>
      <c r="DL1228">
        <v>1.1366235612749249</v>
      </c>
      <c r="DM1228">
        <v>2.4184021202334369</v>
      </c>
      <c r="DN1228">
        <v>0.27583024907111409</v>
      </c>
      <c r="DO1228">
        <v>0.1436835664843488</v>
      </c>
      <c r="DQ1228">
        <v>0.1445572421870204</v>
      </c>
      <c r="DS1228">
        <v>0.14518442707832149</v>
      </c>
      <c r="DW1228">
        <v>0.65602944015657394</v>
      </c>
    </row>
    <row r="1229" spans="1:132" x14ac:dyDescent="0.3">
      <c r="A1229" s="49">
        <v>1547</v>
      </c>
      <c r="B1229" t="s">
        <v>2931</v>
      </c>
      <c r="C1229" t="s">
        <v>659</v>
      </c>
      <c r="D1229">
        <v>3.4104000000000002E-2</v>
      </c>
      <c r="AH1229">
        <v>1.192118226600985E-4</v>
      </c>
      <c r="AJ1229">
        <v>1.0344827586206899</v>
      </c>
      <c r="AK1229">
        <v>1.339901477832512E-3</v>
      </c>
      <c r="AP1229">
        <v>0.17241379310344829</v>
      </c>
    </row>
    <row r="1230" spans="1:132" x14ac:dyDescent="0.3">
      <c r="A1230" s="49">
        <v>1548</v>
      </c>
      <c r="B1230" t="s">
        <v>2932</v>
      </c>
      <c r="C1230" t="s">
        <v>650</v>
      </c>
      <c r="D1230">
        <v>1.68324E-4</v>
      </c>
      <c r="BQ1230">
        <v>4.8192771084337336</v>
      </c>
    </row>
    <row r="1231" spans="1:132" x14ac:dyDescent="0.3">
      <c r="A1231" s="49">
        <v>1549</v>
      </c>
      <c r="B1231" t="s">
        <v>2933</v>
      </c>
      <c r="C1231" t="s">
        <v>605</v>
      </c>
      <c r="D1231">
        <v>0.16500000000000001</v>
      </c>
      <c r="AH1231">
        <v>7.9999999999999993E-5</v>
      </c>
    </row>
    <row r="1232" spans="1:132" x14ac:dyDescent="0.3">
      <c r="A1232" s="49">
        <v>1550</v>
      </c>
      <c r="B1232" t="s">
        <v>2934</v>
      </c>
      <c r="C1232" t="s">
        <v>659</v>
      </c>
      <c r="D1232">
        <v>0.78199999999999992</v>
      </c>
      <c r="I1232">
        <v>0.18260869565217391</v>
      </c>
      <c r="J1232">
        <v>3.4782608695652178E-5</v>
      </c>
      <c r="K1232">
        <v>1.91304347826087E-3</v>
      </c>
      <c r="L1232">
        <v>0.5130434782608696</v>
      </c>
    </row>
    <row r="1233" spans="1:283" x14ac:dyDescent="0.3">
      <c r="A1233" s="49">
        <v>1551</v>
      </c>
      <c r="B1233" t="s">
        <v>2935</v>
      </c>
      <c r="C1233" t="s">
        <v>605</v>
      </c>
      <c r="D1233">
        <v>3.8850555999999998</v>
      </c>
      <c r="AH1233">
        <v>9.2732958570785965E-6</v>
      </c>
      <c r="AK1233">
        <v>6.0733063125274192E-4</v>
      </c>
    </row>
    <row r="1234" spans="1:283" x14ac:dyDescent="0.3">
      <c r="A1234" s="49">
        <v>1553</v>
      </c>
      <c r="B1234" t="s">
        <v>2937</v>
      </c>
      <c r="C1234" t="s">
        <v>659</v>
      </c>
      <c r="D1234">
        <v>1.83</v>
      </c>
      <c r="I1234">
        <v>0.33333333333333331</v>
      </c>
      <c r="J1234">
        <v>5.333333333333334E-5</v>
      </c>
      <c r="K1234">
        <v>1.2966666666666671E-3</v>
      </c>
      <c r="L1234">
        <v>0.33333333333333331</v>
      </c>
    </row>
    <row r="1235" spans="1:283" x14ac:dyDescent="0.3">
      <c r="A1235" s="49">
        <v>1555</v>
      </c>
      <c r="B1235" t="s">
        <v>2942</v>
      </c>
      <c r="C1235" t="s">
        <v>707</v>
      </c>
      <c r="D1235">
        <v>9.6965718191999997E-7</v>
      </c>
      <c r="F1235">
        <v>4857.3545807951214</v>
      </c>
    </row>
    <row r="1236" spans="1:283" x14ac:dyDescent="0.3">
      <c r="A1236" s="49">
        <v>1556</v>
      </c>
      <c r="B1236" t="s">
        <v>2944</v>
      </c>
      <c r="C1236" t="s">
        <v>671</v>
      </c>
      <c r="D1236">
        <v>1.0967684600000001E-4</v>
      </c>
      <c r="Q1236">
        <v>464.02227868587693</v>
      </c>
      <c r="R1236">
        <v>0.11758144467429341</v>
      </c>
      <c r="S1236">
        <v>520.9960177009466</v>
      </c>
      <c r="T1236">
        <v>0.74879187353728238</v>
      </c>
      <c r="GZ1236">
        <v>44.429614615285352</v>
      </c>
      <c r="HA1236">
        <v>7.7178251739101538E-3</v>
      </c>
      <c r="JR1236">
        <v>0.3221256123791495</v>
      </c>
      <c r="JS1236">
        <v>9.5722799783274867E-4</v>
      </c>
      <c r="JT1236">
        <v>3.3837404881319351E-3</v>
      </c>
      <c r="JU1236">
        <v>1.3990467976363481E-4</v>
      </c>
    </row>
    <row r="1237" spans="1:283" x14ac:dyDescent="0.3">
      <c r="A1237" s="49">
        <v>1557</v>
      </c>
      <c r="B1237" t="s">
        <v>2947</v>
      </c>
      <c r="C1237" t="s">
        <v>595</v>
      </c>
      <c r="D1237">
        <v>0.67632207433472624</v>
      </c>
      <c r="JV1237">
        <v>19.381837575840279</v>
      </c>
      <c r="JW1237">
        <v>122.1028162968536</v>
      </c>
    </row>
    <row r="1238" spans="1:283" x14ac:dyDescent="0.3">
      <c r="A1238" s="49">
        <v>1558</v>
      </c>
      <c r="B1238" t="s">
        <v>2949</v>
      </c>
      <c r="C1238" t="s">
        <v>798</v>
      </c>
      <c r="D1238">
        <v>9.7999999999999979E-3</v>
      </c>
      <c r="P1238">
        <v>1</v>
      </c>
      <c r="AM1238">
        <v>1.4285714285714289E-4</v>
      </c>
      <c r="AN1238">
        <v>4.285714285714286E-4</v>
      </c>
    </row>
    <row r="1239" spans="1:283" x14ac:dyDescent="0.3">
      <c r="A1239" s="49">
        <v>1559</v>
      </c>
      <c r="B1239" t="s">
        <v>2951</v>
      </c>
      <c r="C1239" t="s">
        <v>798</v>
      </c>
      <c r="D1239">
        <v>3.0038800000000001E-2</v>
      </c>
      <c r="O1239">
        <v>6.5918079284125866E-2</v>
      </c>
      <c r="P1239">
        <v>0.48429031785557353</v>
      </c>
      <c r="AM1239">
        <v>3.3442414477276057E-5</v>
      </c>
      <c r="AN1239">
        <v>1.0725328575042941E-4</v>
      </c>
    </row>
    <row r="1240" spans="1:283" x14ac:dyDescent="0.3">
      <c r="A1240" s="49">
        <v>1561</v>
      </c>
      <c r="B1240" t="s">
        <v>2955</v>
      </c>
      <c r="C1240" t="s">
        <v>671</v>
      </c>
      <c r="D1240">
        <v>1.17605264E-2</v>
      </c>
      <c r="O1240">
        <v>3.0431615714072109E-2</v>
      </c>
      <c r="P1240">
        <v>0.61088652460318438</v>
      </c>
    </row>
    <row r="1241" spans="1:283" x14ac:dyDescent="0.3">
      <c r="A1241" s="49">
        <v>1562</v>
      </c>
      <c r="B1241" t="s">
        <v>2956</v>
      </c>
      <c r="C1241" t="s">
        <v>650</v>
      </c>
      <c r="D1241">
        <v>3.7499999999999999E-3</v>
      </c>
      <c r="AK1241">
        <v>5.3333333333333332E-3</v>
      </c>
      <c r="AP1241">
        <v>0.66666666666666663</v>
      </c>
    </row>
    <row r="1242" spans="1:283" x14ac:dyDescent="0.3">
      <c r="A1242" s="49">
        <v>1564</v>
      </c>
      <c r="B1242" t="s">
        <v>2958</v>
      </c>
      <c r="C1242" t="s">
        <v>796</v>
      </c>
      <c r="D1242">
        <v>3.108E-2</v>
      </c>
      <c r="O1242">
        <v>4.3243243243243253E-2</v>
      </c>
    </row>
    <row r="1243" spans="1:283" x14ac:dyDescent="0.3">
      <c r="A1243" s="49">
        <v>1565</v>
      </c>
      <c r="B1243" t="s">
        <v>2959</v>
      </c>
      <c r="C1243" t="s">
        <v>1044</v>
      </c>
      <c r="D1243">
        <v>2.2974700000000001</v>
      </c>
      <c r="K1243">
        <v>6.0248447204968951E-4</v>
      </c>
      <c r="L1243">
        <v>0.35403726708074529</v>
      </c>
    </row>
    <row r="1244" spans="1:283" x14ac:dyDescent="0.3">
      <c r="A1244" s="49">
        <v>1566</v>
      </c>
      <c r="B1244" t="s">
        <v>2961</v>
      </c>
      <c r="C1244" t="s">
        <v>659</v>
      </c>
      <c r="D1244">
        <v>0.128</v>
      </c>
      <c r="I1244">
        <v>0.1206390625</v>
      </c>
      <c r="J1244">
        <v>2.8316875000000002E-5</v>
      </c>
      <c r="K1244">
        <v>1.876876875E-3</v>
      </c>
      <c r="L1244">
        <v>0.97925625000000005</v>
      </c>
      <c r="AQ1244">
        <v>5.2687500000000007E-5</v>
      </c>
    </row>
    <row r="1245" spans="1:283" x14ac:dyDescent="0.3">
      <c r="A1245" s="49">
        <v>1568</v>
      </c>
      <c r="B1245" t="s">
        <v>2963</v>
      </c>
      <c r="C1245" t="s">
        <v>659</v>
      </c>
      <c r="D1245">
        <v>6.6000000000000012E-6</v>
      </c>
      <c r="F1245">
        <v>5181.8181818181811</v>
      </c>
      <c r="G1245">
        <v>59.090909090909079</v>
      </c>
      <c r="H1245">
        <v>13636.363636363631</v>
      </c>
      <c r="EM1245">
        <v>9999.9999999999982</v>
      </c>
    </row>
    <row r="1246" spans="1:283" x14ac:dyDescent="0.3">
      <c r="A1246" s="49">
        <v>1569</v>
      </c>
      <c r="B1246" t="s">
        <v>2964</v>
      </c>
      <c r="C1246" t="s">
        <v>659</v>
      </c>
      <c r="D1246">
        <v>0.1540406</v>
      </c>
      <c r="AH1246">
        <v>3.7593984962406013E-5</v>
      </c>
      <c r="AJ1246">
        <v>1.1278195488721801</v>
      </c>
      <c r="AK1246">
        <v>4.1353383458646618E-4</v>
      </c>
      <c r="AP1246">
        <v>7.5187969924812026E-2</v>
      </c>
    </row>
    <row r="1247" spans="1:283" x14ac:dyDescent="0.3">
      <c r="A1247" s="49">
        <v>1570</v>
      </c>
      <c r="B1247" t="s">
        <v>2965</v>
      </c>
      <c r="C1247" t="s">
        <v>605</v>
      </c>
      <c r="D1247">
        <v>1.4E-5</v>
      </c>
      <c r="AG1247">
        <v>1.3069629636757779E-3</v>
      </c>
    </row>
    <row r="1248" spans="1:283" x14ac:dyDescent="0.3">
      <c r="A1248" s="49">
        <v>1571</v>
      </c>
      <c r="B1248" t="s">
        <v>2966</v>
      </c>
      <c r="C1248" t="s">
        <v>798</v>
      </c>
      <c r="D1248">
        <v>8.5785000000000011E-3</v>
      </c>
      <c r="O1248">
        <v>6.7669172932330809E-2</v>
      </c>
      <c r="P1248">
        <v>0.49624060150375932</v>
      </c>
      <c r="AL1248">
        <v>4.8872180451127811E-5</v>
      </c>
      <c r="AM1248">
        <v>1.5037593984962401E-5</v>
      </c>
      <c r="AN1248">
        <v>5.1127819548872173E-5</v>
      </c>
    </row>
    <row r="1249" spans="1:257" x14ac:dyDescent="0.3">
      <c r="A1249" s="49">
        <v>1574</v>
      </c>
      <c r="B1249" t="s">
        <v>2970</v>
      </c>
      <c r="C1249" t="s">
        <v>796</v>
      </c>
      <c r="D1249">
        <v>0.12096</v>
      </c>
      <c r="O1249">
        <v>0.15873015873015869</v>
      </c>
      <c r="IW1249">
        <v>6.3492063492063492E-3</v>
      </c>
    </row>
    <row r="1250" spans="1:257" x14ac:dyDescent="0.3">
      <c r="A1250" s="49">
        <v>1575</v>
      </c>
      <c r="B1250" t="s">
        <v>2972</v>
      </c>
      <c r="C1250" t="s">
        <v>798</v>
      </c>
      <c r="D1250">
        <v>5.2130000000000003E-2</v>
      </c>
      <c r="O1250">
        <v>3.3569921350469982E-2</v>
      </c>
      <c r="P1250">
        <v>6.7139842700939964E-2</v>
      </c>
    </row>
    <row r="1251" spans="1:257" x14ac:dyDescent="0.3">
      <c r="A1251" s="49">
        <v>1578</v>
      </c>
      <c r="B1251" t="s">
        <v>2975</v>
      </c>
      <c r="C1251" t="s">
        <v>617</v>
      </c>
      <c r="D1251">
        <v>2.1082986E-3</v>
      </c>
      <c r="BQ1251">
        <v>27.13178294573644</v>
      </c>
      <c r="BR1251">
        <v>224.80620155038761</v>
      </c>
      <c r="BS1251">
        <v>232.55813953488371</v>
      </c>
      <c r="DK1251">
        <v>1.550387596899225E-2</v>
      </c>
    </row>
    <row r="1252" spans="1:257" x14ac:dyDescent="0.3">
      <c r="A1252" s="49">
        <v>1579</v>
      </c>
      <c r="B1252" t="s">
        <v>2976</v>
      </c>
      <c r="C1252" t="s">
        <v>659</v>
      </c>
      <c r="D1252">
        <v>2.4270800000000001</v>
      </c>
      <c r="AH1252">
        <v>5.3191489361702127E-5</v>
      </c>
      <c r="AK1252">
        <v>2.0106382978723401E-4</v>
      </c>
    </row>
    <row r="1253" spans="1:257" x14ac:dyDescent="0.3">
      <c r="A1253" s="49">
        <v>1584</v>
      </c>
      <c r="B1253" t="s">
        <v>2981</v>
      </c>
      <c r="C1253" t="s">
        <v>662</v>
      </c>
      <c r="D1253">
        <v>0.38919700000000002</v>
      </c>
      <c r="I1253">
        <v>6.8148007307353348E-2</v>
      </c>
      <c r="J1253">
        <v>6.7189623763800849E-7</v>
      </c>
      <c r="K1253">
        <v>5.0989884300238692E-4</v>
      </c>
      <c r="L1253">
        <v>2.3643553264799059E-2</v>
      </c>
    </row>
    <row r="1254" spans="1:257" x14ac:dyDescent="0.3">
      <c r="A1254" s="49">
        <v>1585</v>
      </c>
      <c r="B1254" t="s">
        <v>2982</v>
      </c>
      <c r="C1254" t="s">
        <v>605</v>
      </c>
      <c r="D1254">
        <v>0.21697</v>
      </c>
      <c r="AG1254">
        <v>6.1538461538461535E-5</v>
      </c>
    </row>
    <row r="1255" spans="1:257" x14ac:dyDescent="0.3">
      <c r="A1255" s="49">
        <v>1586</v>
      </c>
      <c r="B1255" t="s">
        <v>2983</v>
      </c>
      <c r="C1255" t="s">
        <v>605</v>
      </c>
      <c r="D1255">
        <v>0.36209999999999998</v>
      </c>
      <c r="AH1255">
        <v>5.4377243855288601E-5</v>
      </c>
    </row>
    <row r="1256" spans="1:257" x14ac:dyDescent="0.3">
      <c r="A1256" s="49">
        <v>1587</v>
      </c>
      <c r="B1256" t="s">
        <v>2984</v>
      </c>
      <c r="C1256" t="s">
        <v>605</v>
      </c>
      <c r="D1256">
        <v>0.13</v>
      </c>
      <c r="AF1256">
        <v>1.857142857142857</v>
      </c>
      <c r="AG1256">
        <v>1.2857142857142849E-4</v>
      </c>
    </row>
    <row r="1257" spans="1:257" x14ac:dyDescent="0.3">
      <c r="A1257" s="49">
        <v>1589</v>
      </c>
      <c r="B1257" t="s">
        <v>2986</v>
      </c>
      <c r="C1257" t="s">
        <v>671</v>
      </c>
      <c r="D1257">
        <v>1.03649E-2</v>
      </c>
      <c r="O1257">
        <v>2.197802197802198E-2</v>
      </c>
      <c r="P1257">
        <v>0.2087912087912088</v>
      </c>
    </row>
    <row r="1258" spans="1:257" x14ac:dyDescent="0.3">
      <c r="A1258" s="49">
        <v>1591</v>
      </c>
      <c r="B1258" t="s">
        <v>2988</v>
      </c>
      <c r="C1258" t="s">
        <v>659</v>
      </c>
      <c r="D1258">
        <v>3.5312390000000002E-6</v>
      </c>
      <c r="F1258">
        <v>5116.2637249985064</v>
      </c>
      <c r="G1258">
        <v>16.96197935059055</v>
      </c>
      <c r="H1258">
        <v>14059.83282355003</v>
      </c>
      <c r="EM1258">
        <v>2717.7712978362551</v>
      </c>
    </row>
    <row r="1259" spans="1:257" x14ac:dyDescent="0.3">
      <c r="A1259" s="49">
        <v>1593</v>
      </c>
      <c r="B1259" t="s">
        <v>2990</v>
      </c>
      <c r="C1259" t="s">
        <v>796</v>
      </c>
      <c r="D1259">
        <v>4.1599999999999998E-2</v>
      </c>
      <c r="O1259">
        <v>0.1</v>
      </c>
    </row>
    <row r="1260" spans="1:257" x14ac:dyDescent="0.3">
      <c r="A1260" s="49">
        <v>1594</v>
      </c>
      <c r="B1260" t="s">
        <v>2991</v>
      </c>
      <c r="C1260" t="s">
        <v>659</v>
      </c>
      <c r="D1260">
        <v>1.5949080000000001E-4</v>
      </c>
      <c r="F1260">
        <v>506.2072545877254</v>
      </c>
      <c r="G1260">
        <v>3.9007970365688811</v>
      </c>
      <c r="H1260">
        <v>1796.1499973666189</v>
      </c>
    </row>
    <row r="1261" spans="1:257" x14ac:dyDescent="0.3">
      <c r="A1261" s="49">
        <v>1595</v>
      </c>
      <c r="B1261" t="s">
        <v>2992</v>
      </c>
      <c r="C1261" t="s">
        <v>671</v>
      </c>
      <c r="D1261">
        <v>2.1823466699999999E-2</v>
      </c>
      <c r="O1261">
        <v>7.6441553623558811E-2</v>
      </c>
      <c r="P1261">
        <v>1.047898022544695</v>
      </c>
      <c r="AL1261">
        <v>9.579604508938994E-6</v>
      </c>
      <c r="AM1261">
        <v>2.8934095974770131E-5</v>
      </c>
      <c r="AN1261">
        <v>3.4740443414519467E-5</v>
      </c>
      <c r="GN1261">
        <v>7.7848663704744935E-5</v>
      </c>
    </row>
    <row r="1262" spans="1:257" x14ac:dyDescent="0.3">
      <c r="A1262" s="49">
        <v>1596</v>
      </c>
      <c r="B1262" t="s">
        <v>2993</v>
      </c>
      <c r="C1262" t="s">
        <v>659</v>
      </c>
      <c r="D1262">
        <v>3.5493619999999997E-2</v>
      </c>
      <c r="AH1262">
        <v>1.0081896408424949E-4</v>
      </c>
      <c r="AJ1262">
        <v>1.309643817677655</v>
      </c>
      <c r="AK1262">
        <v>1.8687176174196939E-3</v>
      </c>
    </row>
    <row r="1263" spans="1:257" x14ac:dyDescent="0.3">
      <c r="A1263" s="49">
        <v>1597</v>
      </c>
      <c r="B1263" t="s">
        <v>2994</v>
      </c>
      <c r="C1263" t="s">
        <v>605</v>
      </c>
      <c r="D1263">
        <v>12.52</v>
      </c>
      <c r="M1263">
        <v>2.6842651757188501E-2</v>
      </c>
      <c r="N1263">
        <v>3.8645568079082358E-5</v>
      </c>
      <c r="AH1263">
        <v>6.3370607028753999E-6</v>
      </c>
      <c r="AK1263">
        <v>4.6587859424920131E-4</v>
      </c>
    </row>
    <row r="1264" spans="1:257" x14ac:dyDescent="0.3">
      <c r="A1264" s="49">
        <v>1599</v>
      </c>
      <c r="B1264" t="s">
        <v>2996</v>
      </c>
      <c r="C1264" t="s">
        <v>798</v>
      </c>
      <c r="D1264">
        <v>8.6005000000000005E-3</v>
      </c>
      <c r="P1264">
        <v>0.58252427184466016</v>
      </c>
    </row>
    <row r="1265" spans="1:196" x14ac:dyDescent="0.3">
      <c r="A1265" s="49">
        <v>1600</v>
      </c>
      <c r="B1265" t="s">
        <v>2997</v>
      </c>
      <c r="C1265" t="s">
        <v>605</v>
      </c>
      <c r="D1265">
        <v>2.2857400000000001</v>
      </c>
      <c r="M1265">
        <v>1.6028490991976341E-2</v>
      </c>
      <c r="N1265">
        <v>4.875538245986167E-5</v>
      </c>
      <c r="AH1265">
        <v>5.328383805682186E-5</v>
      </c>
      <c r="AK1265">
        <v>1.4437950073061679E-3</v>
      </c>
    </row>
    <row r="1266" spans="1:196" x14ac:dyDescent="0.3">
      <c r="A1266" s="49">
        <v>1601</v>
      </c>
      <c r="B1266" t="s">
        <v>2998</v>
      </c>
      <c r="C1266" t="s">
        <v>671</v>
      </c>
      <c r="D1266">
        <v>6.3E-3</v>
      </c>
      <c r="P1266">
        <v>1.2380952380952379</v>
      </c>
      <c r="AL1266">
        <v>2.2857142857142851E-5</v>
      </c>
      <c r="AM1266">
        <v>4.761904761904762E-5</v>
      </c>
      <c r="AN1266">
        <v>1.4285714285714279E-4</v>
      </c>
      <c r="GN1266">
        <v>3.3333333333333328E-5</v>
      </c>
    </row>
    <row r="1267" spans="1:196" x14ac:dyDescent="0.3">
      <c r="A1267" s="49">
        <v>1603</v>
      </c>
      <c r="B1267" t="s">
        <v>3002</v>
      </c>
      <c r="C1267" t="s">
        <v>796</v>
      </c>
      <c r="D1267">
        <v>1.3431999999999999</v>
      </c>
      <c r="O1267">
        <v>6.3385944014294218E-2</v>
      </c>
    </row>
    <row r="1268" spans="1:196" x14ac:dyDescent="0.3">
      <c r="A1268" s="49">
        <v>1604</v>
      </c>
      <c r="B1268" t="s">
        <v>3003</v>
      </c>
      <c r="C1268" t="s">
        <v>668</v>
      </c>
      <c r="D1268">
        <v>0.1188</v>
      </c>
      <c r="I1268">
        <v>1.2962962962962961E-2</v>
      </c>
      <c r="K1268">
        <v>7.9629629629629636E-4</v>
      </c>
      <c r="L1268">
        <v>0.1185185185185185</v>
      </c>
    </row>
    <row r="1269" spans="1:196" x14ac:dyDescent="0.3">
      <c r="A1269" s="49">
        <v>1605</v>
      </c>
      <c r="B1269" t="s">
        <v>3004</v>
      </c>
      <c r="C1269" t="s">
        <v>798</v>
      </c>
      <c r="D1269">
        <v>7.6590000000000005E-2</v>
      </c>
      <c r="P1269">
        <v>0.56756756756756743</v>
      </c>
    </row>
    <row r="1270" spans="1:196" x14ac:dyDescent="0.3">
      <c r="A1270" s="49">
        <v>1606</v>
      </c>
      <c r="B1270" t="s">
        <v>3005</v>
      </c>
      <c r="C1270" t="s">
        <v>659</v>
      </c>
      <c r="D1270">
        <v>3.5150000000000001E-2</v>
      </c>
      <c r="AJ1270">
        <v>2.4210526315789469</v>
      </c>
      <c r="AP1270">
        <v>0.89473684210526316</v>
      </c>
    </row>
    <row r="1271" spans="1:196" x14ac:dyDescent="0.3">
      <c r="A1271" s="49">
        <v>1607</v>
      </c>
      <c r="B1271" t="s">
        <v>3006</v>
      </c>
      <c r="C1271" t="s">
        <v>605</v>
      </c>
      <c r="D1271">
        <v>0.01</v>
      </c>
      <c r="AG1271">
        <v>1.3130121981923431E-3</v>
      </c>
    </row>
    <row r="1272" spans="1:196" x14ac:dyDescent="0.3">
      <c r="A1272" s="49">
        <v>1608</v>
      </c>
      <c r="B1272" t="s">
        <v>3007</v>
      </c>
      <c r="C1272" t="s">
        <v>605</v>
      </c>
      <c r="D1272">
        <v>0.34011000000000002</v>
      </c>
      <c r="AG1272">
        <v>1.341557060022889E-3</v>
      </c>
    </row>
    <row r="1273" spans="1:196" x14ac:dyDescent="0.3">
      <c r="A1273" s="49">
        <v>1611</v>
      </c>
      <c r="B1273" t="s">
        <v>3010</v>
      </c>
      <c r="C1273" t="s">
        <v>605</v>
      </c>
      <c r="D1273">
        <v>0.46</v>
      </c>
      <c r="M1273">
        <v>1.6521739130434779E-3</v>
      </c>
      <c r="N1273">
        <v>1.191664977172092E-5</v>
      </c>
    </row>
    <row r="1274" spans="1:196" x14ac:dyDescent="0.3">
      <c r="A1274" s="49">
        <v>1612</v>
      </c>
      <c r="B1274" t="s">
        <v>3012</v>
      </c>
      <c r="C1274" t="s">
        <v>659</v>
      </c>
      <c r="D1274">
        <v>0.14621000000000001</v>
      </c>
      <c r="I1274">
        <v>0.10995143971000609</v>
      </c>
      <c r="J1274">
        <v>2.1519047944737019E-5</v>
      </c>
      <c r="K1274">
        <v>1.0974509267491969E-3</v>
      </c>
      <c r="L1274">
        <v>0.2261268039121811</v>
      </c>
    </row>
    <row r="1275" spans="1:196" x14ac:dyDescent="0.3">
      <c r="A1275" s="49">
        <v>1613</v>
      </c>
      <c r="B1275" t="s">
        <v>3013</v>
      </c>
      <c r="C1275" t="s">
        <v>659</v>
      </c>
      <c r="D1275">
        <v>9.1789999999999997E-2</v>
      </c>
      <c r="I1275">
        <v>3.6932127682754112E-2</v>
      </c>
      <c r="J1275">
        <v>5.1389040200457574E-6</v>
      </c>
      <c r="K1275">
        <v>1.5852489377927879E-3</v>
      </c>
      <c r="L1275">
        <v>0.28183898028107629</v>
      </c>
    </row>
    <row r="1276" spans="1:196" x14ac:dyDescent="0.3">
      <c r="A1276" s="49">
        <v>1614</v>
      </c>
      <c r="B1276" t="s">
        <v>3014</v>
      </c>
      <c r="C1276" t="s">
        <v>659</v>
      </c>
      <c r="D1276">
        <v>1.30486335E-6</v>
      </c>
      <c r="F1276">
        <v>3892.9440389294409</v>
      </c>
      <c r="G1276">
        <v>34.194647201946466</v>
      </c>
      <c r="H1276">
        <v>16058.394160583941</v>
      </c>
      <c r="EM1276">
        <v>1581.508515815085</v>
      </c>
    </row>
    <row r="1277" spans="1:196" x14ac:dyDescent="0.3">
      <c r="A1277" s="49">
        <v>1616</v>
      </c>
      <c r="B1277" t="s">
        <v>3016</v>
      </c>
      <c r="C1277" t="s">
        <v>671</v>
      </c>
      <c r="D1277">
        <v>7.7272546659999989E-4</v>
      </c>
      <c r="Q1277">
        <v>279.15606424766958</v>
      </c>
      <c r="R1277">
        <v>6.5487240018963805E-2</v>
      </c>
      <c r="S1277">
        <v>704.24623429901601</v>
      </c>
      <c r="T1277">
        <v>0.8055503087517889</v>
      </c>
      <c r="U1277">
        <v>0.12610110745895789</v>
      </c>
      <c r="V1277">
        <v>0.1188597884255624</v>
      </c>
      <c r="W1277">
        <v>2.419237072394425E-2</v>
      </c>
    </row>
    <row r="1278" spans="1:196" x14ac:dyDescent="0.3">
      <c r="A1278" s="49">
        <v>1617</v>
      </c>
      <c r="B1278" t="s">
        <v>3017</v>
      </c>
      <c r="C1278" t="s">
        <v>659</v>
      </c>
      <c r="D1278">
        <v>1.3912000000000001E-2</v>
      </c>
      <c r="AH1278">
        <v>4.4680851063829781E-5</v>
      </c>
      <c r="AJ1278">
        <v>1.861702127659574</v>
      </c>
      <c r="AK1278">
        <v>2.0542553191489361E-3</v>
      </c>
    </row>
    <row r="1279" spans="1:196" x14ac:dyDescent="0.3">
      <c r="A1279" s="49">
        <v>1618</v>
      </c>
      <c r="B1279" t="s">
        <v>3018</v>
      </c>
      <c r="C1279" t="s">
        <v>659</v>
      </c>
      <c r="D1279">
        <v>0.09</v>
      </c>
      <c r="I1279">
        <v>0.16666666666666671</v>
      </c>
      <c r="K1279">
        <v>3.6666666666666672E-4</v>
      </c>
      <c r="L1279">
        <v>4.4444444444444436E-3</v>
      </c>
      <c r="AQ1279">
        <v>6.6666666666666664E-4</v>
      </c>
    </row>
    <row r="1280" spans="1:196" x14ac:dyDescent="0.3">
      <c r="A1280" s="49">
        <v>1619</v>
      </c>
      <c r="B1280" t="s">
        <v>3020</v>
      </c>
      <c r="C1280" t="s">
        <v>659</v>
      </c>
      <c r="D1280">
        <v>0.16800000000000001</v>
      </c>
      <c r="AH1280">
        <v>2.1428571428571432E-5</v>
      </c>
      <c r="AJ1280">
        <v>0.42857142857142849</v>
      </c>
      <c r="AK1280">
        <v>4.8928571428571424E-4</v>
      </c>
      <c r="AP1280">
        <v>0.2142857142857143</v>
      </c>
      <c r="CN1280">
        <v>6.0714285714285707E-2</v>
      </c>
      <c r="ED1280">
        <v>3.5714285714285717E-5</v>
      </c>
    </row>
    <row r="1281" spans="1:257" x14ac:dyDescent="0.3">
      <c r="A1281" s="49">
        <v>1620</v>
      </c>
      <c r="B1281" t="s">
        <v>3022</v>
      </c>
      <c r="C1281" t="s">
        <v>659</v>
      </c>
      <c r="D1281">
        <v>6.409472758000001E-2</v>
      </c>
      <c r="AH1281">
        <v>1.603849238171612E-5</v>
      </c>
      <c r="AJ1281">
        <v>1.4747393744987971</v>
      </c>
      <c r="AK1281">
        <v>1.924619085805934E-3</v>
      </c>
      <c r="AP1281">
        <v>0.1122694466720128</v>
      </c>
    </row>
    <row r="1282" spans="1:257" x14ac:dyDescent="0.3">
      <c r="A1282" s="49">
        <v>1621</v>
      </c>
      <c r="B1282" t="s">
        <v>3023</v>
      </c>
      <c r="C1282" t="s">
        <v>659</v>
      </c>
      <c r="D1282">
        <v>9.9299999999999998E-6</v>
      </c>
      <c r="F1282">
        <v>1333.333333333333</v>
      </c>
      <c r="G1282">
        <v>46</v>
      </c>
      <c r="H1282">
        <v>16000</v>
      </c>
      <c r="EM1282">
        <v>9333.3333333333321</v>
      </c>
    </row>
    <row r="1283" spans="1:257" x14ac:dyDescent="0.3">
      <c r="A1283" s="49">
        <v>1622</v>
      </c>
      <c r="B1283" t="s">
        <v>3024</v>
      </c>
      <c r="C1283" t="s">
        <v>671</v>
      </c>
      <c r="D1283">
        <v>9.2500000000000004E-4</v>
      </c>
      <c r="O1283">
        <v>5.4054054054054057E-2</v>
      </c>
      <c r="P1283">
        <v>2.1081081081081079</v>
      </c>
    </row>
    <row r="1284" spans="1:257" x14ac:dyDescent="0.3">
      <c r="A1284" s="49">
        <v>1624</v>
      </c>
      <c r="B1284" t="s">
        <v>3026</v>
      </c>
      <c r="C1284" t="s">
        <v>605</v>
      </c>
      <c r="D1284">
        <v>0.39888908136000012</v>
      </c>
      <c r="AF1284">
        <v>1.476249301926994</v>
      </c>
      <c r="AG1284">
        <v>1.3859787431680049E-3</v>
      </c>
    </row>
    <row r="1285" spans="1:257" x14ac:dyDescent="0.3">
      <c r="A1285" s="49">
        <v>1625</v>
      </c>
      <c r="B1285" t="s">
        <v>3027</v>
      </c>
      <c r="C1285" t="s">
        <v>659</v>
      </c>
      <c r="D1285">
        <v>1.1826E-2</v>
      </c>
      <c r="AH1285">
        <v>4.4444444444444453E-5</v>
      </c>
      <c r="AJ1285">
        <v>2.0555555555555549</v>
      </c>
      <c r="AK1285">
        <v>1.994444444444445E-3</v>
      </c>
      <c r="AP1285">
        <v>0.16666666666666671</v>
      </c>
    </row>
    <row r="1286" spans="1:257" x14ac:dyDescent="0.3">
      <c r="A1286" s="49">
        <v>1626</v>
      </c>
      <c r="B1286" t="s">
        <v>3028</v>
      </c>
      <c r="C1286" t="s">
        <v>796</v>
      </c>
      <c r="D1286">
        <v>52.396703000000009</v>
      </c>
      <c r="Z1286">
        <v>2.1446288328485091E-2</v>
      </c>
      <c r="HY1286">
        <v>1.661022450210273E-3</v>
      </c>
      <c r="HZ1286">
        <v>0.38056988051328339</v>
      </c>
    </row>
    <row r="1287" spans="1:257" x14ac:dyDescent="0.3">
      <c r="A1287" s="49">
        <v>1627</v>
      </c>
      <c r="B1287" t="s">
        <v>3029</v>
      </c>
      <c r="C1287" t="s">
        <v>671</v>
      </c>
      <c r="D1287">
        <v>2.402145E-5</v>
      </c>
      <c r="Q1287">
        <v>265.19662441197357</v>
      </c>
      <c r="R1287">
        <v>0.1230762506010253</v>
      </c>
      <c r="S1287">
        <v>642.93763540011855</v>
      </c>
      <c r="T1287">
        <v>0.67558119930312277</v>
      </c>
      <c r="U1287">
        <v>9.0375476917504971E-2</v>
      </c>
      <c r="V1287">
        <v>0.2917777131648589</v>
      </c>
      <c r="W1287">
        <v>5.6379914732208082E-2</v>
      </c>
    </row>
    <row r="1288" spans="1:257" x14ac:dyDescent="0.3">
      <c r="A1288" s="49">
        <v>1628</v>
      </c>
      <c r="B1288" t="s">
        <v>3030</v>
      </c>
      <c r="C1288" t="s">
        <v>605</v>
      </c>
      <c r="D1288">
        <v>0.94858338335999981</v>
      </c>
      <c r="AH1288">
        <v>2.2300273260397081E-5</v>
      </c>
      <c r="AK1288">
        <v>7.0963088669046719E-4</v>
      </c>
    </row>
    <row r="1289" spans="1:257" x14ac:dyDescent="0.3">
      <c r="A1289" s="49">
        <v>1629</v>
      </c>
      <c r="B1289" t="s">
        <v>3031</v>
      </c>
      <c r="C1289" t="s">
        <v>595</v>
      </c>
      <c r="D1289">
        <v>0.03</v>
      </c>
      <c r="P1289">
        <v>0.6</v>
      </c>
    </row>
    <row r="1290" spans="1:257" x14ac:dyDescent="0.3">
      <c r="A1290" s="49">
        <v>1630</v>
      </c>
      <c r="B1290" t="s">
        <v>3032</v>
      </c>
      <c r="C1290" t="s">
        <v>796</v>
      </c>
      <c r="D1290">
        <v>5.1510387599999988E-3</v>
      </c>
      <c r="O1290">
        <v>7.8431372549019635E-2</v>
      </c>
      <c r="IW1290">
        <v>7.8823529411764723E-3</v>
      </c>
    </row>
    <row r="1291" spans="1:257" x14ac:dyDescent="0.3">
      <c r="A1291" s="49">
        <v>1631</v>
      </c>
      <c r="B1291" t="s">
        <v>3033</v>
      </c>
      <c r="C1291" t="s">
        <v>659</v>
      </c>
      <c r="D1291">
        <v>0.59100299999999995</v>
      </c>
      <c r="AH1291">
        <v>3.0817610062893079E-5</v>
      </c>
      <c r="AJ1291">
        <v>1.088050314465409</v>
      </c>
      <c r="AK1291">
        <v>7.8364779874213835E-4</v>
      </c>
    </row>
    <row r="1292" spans="1:257" x14ac:dyDescent="0.3">
      <c r="A1292" s="49">
        <v>1632</v>
      </c>
      <c r="B1292" t="s">
        <v>3034</v>
      </c>
      <c r="C1292" t="s">
        <v>659</v>
      </c>
      <c r="D1292">
        <v>0.17</v>
      </c>
      <c r="AJ1292">
        <v>0.18823529411764711</v>
      </c>
    </row>
    <row r="1293" spans="1:257" x14ac:dyDescent="0.3">
      <c r="A1293" s="49">
        <v>1633</v>
      </c>
      <c r="B1293" t="s">
        <v>3035</v>
      </c>
      <c r="C1293" t="s">
        <v>671</v>
      </c>
      <c r="D1293">
        <v>8.7499999999999994E-2</v>
      </c>
      <c r="P1293">
        <v>1.08</v>
      </c>
      <c r="AM1293">
        <v>6.4000000000000011E-5</v>
      </c>
      <c r="AN1293">
        <v>1.6000000000000001E-4</v>
      </c>
    </row>
    <row r="1294" spans="1:257" x14ac:dyDescent="0.3">
      <c r="A1294" s="49">
        <v>1635</v>
      </c>
      <c r="B1294" t="s">
        <v>3037</v>
      </c>
      <c r="C1294" t="s">
        <v>671</v>
      </c>
      <c r="D1294">
        <v>4.310704463414635E-4</v>
      </c>
      <c r="Q1294">
        <v>482.06709555814041</v>
      </c>
      <c r="R1294">
        <v>7.5846818608670277E-2</v>
      </c>
      <c r="S1294">
        <v>747.82638521032186</v>
      </c>
      <c r="T1294">
        <v>0.78308172854074232</v>
      </c>
      <c r="U1294">
        <v>0.1337342671787736</v>
      </c>
      <c r="V1294">
        <v>0.16326071494748559</v>
      </c>
      <c r="W1294">
        <v>3.3252983196685702E-2</v>
      </c>
    </row>
    <row r="1295" spans="1:257" x14ac:dyDescent="0.3">
      <c r="A1295" s="49">
        <v>1636</v>
      </c>
      <c r="B1295" t="s">
        <v>3038</v>
      </c>
      <c r="C1295" t="s">
        <v>595</v>
      </c>
      <c r="D1295">
        <v>3.791211586E-4</v>
      </c>
      <c r="Q1295">
        <v>449.46053823333091</v>
      </c>
      <c r="R1295">
        <v>0.12946665303844629</v>
      </c>
      <c r="S1295">
        <v>697.24412368895969</v>
      </c>
      <c r="T1295">
        <v>0.7684130995900581</v>
      </c>
      <c r="U1295">
        <v>7.8309080425984959E-2</v>
      </c>
    </row>
    <row r="1296" spans="1:257" x14ac:dyDescent="0.3">
      <c r="A1296" s="49">
        <v>1637</v>
      </c>
      <c r="B1296" t="s">
        <v>3039</v>
      </c>
      <c r="C1296" t="s">
        <v>671</v>
      </c>
      <c r="D1296">
        <v>2.8271951600000001E-4</v>
      </c>
      <c r="Q1296">
        <v>535.22304417074622</v>
      </c>
      <c r="R1296">
        <v>8.3181381790424405E-2</v>
      </c>
      <c r="S1296">
        <v>829.57838679944541</v>
      </c>
      <c r="T1296">
        <v>0.75056933105389168</v>
      </c>
      <c r="U1296">
        <v>0.1249990255359662</v>
      </c>
      <c r="V1296">
        <v>0.1547952358152736</v>
      </c>
      <c r="W1296">
        <v>3.0872384161127382E-2</v>
      </c>
    </row>
    <row r="1297" spans="1:286" x14ac:dyDescent="0.3">
      <c r="A1297" s="49">
        <v>1638</v>
      </c>
      <c r="B1297" t="s">
        <v>3040</v>
      </c>
      <c r="C1297" t="s">
        <v>671</v>
      </c>
      <c r="D1297">
        <v>6.7184579268292593E-5</v>
      </c>
      <c r="Q1297">
        <v>119.4851714937852</v>
      </c>
      <c r="R1297">
        <v>7.1770334928229679E-2</v>
      </c>
      <c r="S1297">
        <v>321.80185076224751</v>
      </c>
      <c r="T1297">
        <v>0.44657097288676262</v>
      </c>
      <c r="U1297">
        <v>7.6555023923444973E-2</v>
      </c>
      <c r="V1297">
        <v>0.14730845295055819</v>
      </c>
      <c r="W1297">
        <v>3.1946411483253591E-2</v>
      </c>
    </row>
    <row r="1298" spans="1:286" x14ac:dyDescent="0.3">
      <c r="A1298" s="49">
        <v>1639</v>
      </c>
      <c r="B1298" t="s">
        <v>3041</v>
      </c>
      <c r="C1298" t="s">
        <v>659</v>
      </c>
      <c r="D1298">
        <v>1.062E-5</v>
      </c>
      <c r="F1298">
        <v>3333.333333333333</v>
      </c>
      <c r="G1298">
        <v>11.44444444444445</v>
      </c>
      <c r="H1298">
        <v>8888.8888888888905</v>
      </c>
    </row>
    <row r="1299" spans="1:286" x14ac:dyDescent="0.3">
      <c r="A1299" s="49">
        <v>1640</v>
      </c>
      <c r="B1299" t="s">
        <v>3042</v>
      </c>
      <c r="C1299" t="s">
        <v>605</v>
      </c>
      <c r="D1299">
        <v>9.7751000000000007E-5</v>
      </c>
      <c r="F1299">
        <v>1892.052255219895</v>
      </c>
    </row>
    <row r="1300" spans="1:286" x14ac:dyDescent="0.3">
      <c r="A1300" s="49">
        <v>1641</v>
      </c>
      <c r="B1300" t="s">
        <v>3043</v>
      </c>
      <c r="C1300" t="s">
        <v>659</v>
      </c>
      <c r="D1300">
        <v>1.9199999999999998E-2</v>
      </c>
      <c r="I1300">
        <v>0.1</v>
      </c>
      <c r="K1300">
        <v>2.8333333333333341E-4</v>
      </c>
    </row>
    <row r="1301" spans="1:286" x14ac:dyDescent="0.3">
      <c r="A1301" s="49">
        <v>1643</v>
      </c>
      <c r="B1301" t="s">
        <v>3045</v>
      </c>
      <c r="C1301" t="s">
        <v>605</v>
      </c>
      <c r="D1301">
        <v>9.8999999999999973E-3</v>
      </c>
      <c r="AG1301">
        <v>3.0000000000000001E-5</v>
      </c>
    </row>
    <row r="1302" spans="1:286" x14ac:dyDescent="0.3">
      <c r="A1302" s="49">
        <v>1644</v>
      </c>
      <c r="B1302" t="s">
        <v>3046</v>
      </c>
      <c r="C1302" t="s">
        <v>626</v>
      </c>
      <c r="D1302">
        <v>0.47879999999999989</v>
      </c>
      <c r="L1302">
        <v>0.16666666666666671</v>
      </c>
      <c r="AQ1302">
        <v>1.222222222222223E-4</v>
      </c>
    </row>
    <row r="1303" spans="1:286" x14ac:dyDescent="0.3">
      <c r="A1303" s="49">
        <v>1645</v>
      </c>
      <c r="B1303" t="s">
        <v>3048</v>
      </c>
      <c r="C1303" t="s">
        <v>605</v>
      </c>
      <c r="D1303">
        <v>0.2175194352470794</v>
      </c>
      <c r="AG1303">
        <v>1.3130522562482441E-3</v>
      </c>
    </row>
    <row r="1304" spans="1:286" x14ac:dyDescent="0.3">
      <c r="A1304" s="49">
        <v>1646</v>
      </c>
      <c r="B1304" t="s">
        <v>3049</v>
      </c>
      <c r="C1304" t="s">
        <v>659</v>
      </c>
      <c r="D1304">
        <v>0.13277076857</v>
      </c>
      <c r="AH1304">
        <v>2.1150450285444189E-6</v>
      </c>
      <c r="AK1304">
        <v>8.7314576287083711E-5</v>
      </c>
      <c r="CN1304">
        <v>8.736055552683468E-3</v>
      </c>
    </row>
    <row r="1305" spans="1:286" x14ac:dyDescent="0.3">
      <c r="A1305" s="49">
        <v>1647</v>
      </c>
      <c r="B1305" t="s">
        <v>3050</v>
      </c>
      <c r="C1305" t="s">
        <v>798</v>
      </c>
      <c r="D1305">
        <v>1.4999999999999999E-4</v>
      </c>
      <c r="P1305">
        <v>0.66666666666666663</v>
      </c>
    </row>
    <row r="1306" spans="1:286" x14ac:dyDescent="0.3">
      <c r="A1306" s="49">
        <v>1648</v>
      </c>
      <c r="B1306" t="s">
        <v>3051</v>
      </c>
      <c r="C1306" t="s">
        <v>605</v>
      </c>
      <c r="D1306">
        <v>0.02</v>
      </c>
      <c r="AG1306">
        <v>1.3332073993029109E-3</v>
      </c>
    </row>
    <row r="1307" spans="1:286" x14ac:dyDescent="0.3">
      <c r="A1307" s="49">
        <v>1649</v>
      </c>
      <c r="B1307" t="s">
        <v>3054</v>
      </c>
      <c r="C1307" t="s">
        <v>3053</v>
      </c>
      <c r="D1307">
        <v>6.0579565710177211E-2</v>
      </c>
      <c r="JX1307">
        <v>0.39838239459105979</v>
      </c>
      <c r="JY1307">
        <v>22.581872021743131</v>
      </c>
      <c r="JZ1307">
        <v>2.773212353547402E-2</v>
      </c>
    </row>
    <row r="1308" spans="1:286" x14ac:dyDescent="0.3">
      <c r="A1308" s="49">
        <v>1650</v>
      </c>
      <c r="B1308" t="s">
        <v>3056</v>
      </c>
      <c r="C1308" t="s">
        <v>659</v>
      </c>
      <c r="D1308">
        <v>0.78120000000000001</v>
      </c>
      <c r="AJ1308">
        <v>0.29761904761904762</v>
      </c>
    </row>
    <row r="1309" spans="1:286" x14ac:dyDescent="0.3">
      <c r="A1309" s="49">
        <v>1651</v>
      </c>
      <c r="B1309" t="s">
        <v>3057</v>
      </c>
      <c r="C1309" t="s">
        <v>614</v>
      </c>
      <c r="D1309">
        <v>0.32321830451934958</v>
      </c>
      <c r="EF1309">
        <v>8.1059765593911551E-2</v>
      </c>
      <c r="EG1309">
        <v>2.2306182498546992E-3</v>
      </c>
      <c r="EH1309">
        <v>0.33386677841692203</v>
      </c>
    </row>
    <row r="1310" spans="1:286" x14ac:dyDescent="0.3">
      <c r="A1310" s="49">
        <v>1652</v>
      </c>
      <c r="B1310" t="s">
        <v>3058</v>
      </c>
      <c r="C1310" t="s">
        <v>605</v>
      </c>
      <c r="D1310">
        <v>0.75156000000000001</v>
      </c>
      <c r="M1310">
        <v>1.8758316035978499E-2</v>
      </c>
      <c r="N1310">
        <v>4.6744922116097867E-5</v>
      </c>
      <c r="AH1310">
        <v>3.1135238703496733E-5</v>
      </c>
    </row>
    <row r="1311" spans="1:286" x14ac:dyDescent="0.3">
      <c r="A1311" s="49">
        <v>1654</v>
      </c>
      <c r="B1311" t="s">
        <v>3060</v>
      </c>
      <c r="C1311" t="s">
        <v>605</v>
      </c>
      <c r="D1311">
        <v>8.7398000000000007</v>
      </c>
      <c r="M1311">
        <v>4.49438202247191E-2</v>
      </c>
      <c r="N1311">
        <v>2.359550561797753E-5</v>
      </c>
      <c r="AK1311">
        <v>2.1348314606741569E-4</v>
      </c>
    </row>
    <row r="1312" spans="1:286" x14ac:dyDescent="0.3">
      <c r="A1312" s="49">
        <v>1655</v>
      </c>
      <c r="B1312" t="s">
        <v>3061</v>
      </c>
      <c r="C1312" t="s">
        <v>605</v>
      </c>
      <c r="D1312">
        <v>0.14258999999999999</v>
      </c>
      <c r="AG1312">
        <v>2.8571428571428571E-5</v>
      </c>
    </row>
    <row r="1313" spans="1:253" x14ac:dyDescent="0.3">
      <c r="A1313" s="49">
        <v>1656</v>
      </c>
      <c r="B1313" t="s">
        <v>3062</v>
      </c>
      <c r="C1313" t="s">
        <v>671</v>
      </c>
      <c r="D1313">
        <v>8.5805999999999993E-2</v>
      </c>
      <c r="EE1313">
        <v>0.19047619047619049</v>
      </c>
    </row>
    <row r="1314" spans="1:253" x14ac:dyDescent="0.3">
      <c r="A1314" s="49">
        <v>1658</v>
      </c>
      <c r="B1314" t="s">
        <v>3064</v>
      </c>
      <c r="C1314" t="s">
        <v>671</v>
      </c>
      <c r="D1314">
        <v>7.4944344900000015E-2</v>
      </c>
      <c r="O1314">
        <v>3.0591073323265511E-2</v>
      </c>
      <c r="P1314">
        <v>0.72105452348813581</v>
      </c>
    </row>
    <row r="1315" spans="1:253" x14ac:dyDescent="0.3">
      <c r="A1315" s="49">
        <v>1660</v>
      </c>
      <c r="B1315" t="s">
        <v>3066</v>
      </c>
      <c r="C1315" t="s">
        <v>752</v>
      </c>
      <c r="D1315">
        <v>6.3824092639736844E-3</v>
      </c>
      <c r="E1315" t="s">
        <v>1016</v>
      </c>
      <c r="EY1315">
        <v>0.42813890069414939</v>
      </c>
      <c r="EZ1315">
        <v>0.79612805435378742</v>
      </c>
      <c r="FA1315">
        <v>7.9160880239791551E-2</v>
      </c>
      <c r="FB1315">
        <v>0.327990050843118</v>
      </c>
      <c r="FC1315">
        <v>0.14432576459684901</v>
      </c>
      <c r="FD1315">
        <v>0.1238941542658297</v>
      </c>
      <c r="FE1315">
        <v>0.53932671081677719</v>
      </c>
      <c r="FF1315">
        <v>0.14229736867377321</v>
      </c>
      <c r="FG1315">
        <v>0.2295966866202441</v>
      </c>
      <c r="FH1315">
        <v>0.64820722630222782</v>
      </c>
      <c r="FI1315">
        <v>0.1046770945487898</v>
      </c>
      <c r="FJ1315">
        <v>0.60893977013648171</v>
      </c>
      <c r="FK1315">
        <v>8.4100630390223169E-2</v>
      </c>
      <c r="FL1315">
        <v>6.4201685744134833</v>
      </c>
    </row>
    <row r="1316" spans="1:253" x14ac:dyDescent="0.3">
      <c r="A1316" s="49">
        <v>1661</v>
      </c>
      <c r="B1316" t="s">
        <v>3068</v>
      </c>
      <c r="C1316" t="s">
        <v>683</v>
      </c>
      <c r="D1316">
        <v>0.12479999999999999</v>
      </c>
      <c r="M1316">
        <v>5.208333333333333E-3</v>
      </c>
      <c r="N1316">
        <v>7.2356817157693233E-5</v>
      </c>
      <c r="AH1316">
        <v>1.041666666666667E-4</v>
      </c>
      <c r="AK1316">
        <v>5.2083333333333333E-4</v>
      </c>
    </row>
    <row r="1317" spans="1:253" x14ac:dyDescent="0.3">
      <c r="A1317" s="49">
        <v>1663</v>
      </c>
      <c r="B1317" t="s">
        <v>3071</v>
      </c>
      <c r="C1317" t="s">
        <v>605</v>
      </c>
      <c r="D1317">
        <v>9.5834999999999993E-5</v>
      </c>
      <c r="F1317">
        <v>584.65070172692651</v>
      </c>
      <c r="G1317">
        <v>7.1216152762560654</v>
      </c>
    </row>
    <row r="1318" spans="1:253" x14ac:dyDescent="0.3">
      <c r="A1318" s="49">
        <v>1665</v>
      </c>
      <c r="B1318" t="s">
        <v>3073</v>
      </c>
      <c r="C1318" t="s">
        <v>659</v>
      </c>
      <c r="D1318">
        <v>7.0108500000000008E-5</v>
      </c>
      <c r="F1318">
        <v>2900.4329004329002</v>
      </c>
      <c r="G1318">
        <v>20.15584415584415</v>
      </c>
      <c r="H1318">
        <v>10173.16017316017</v>
      </c>
      <c r="EM1318">
        <v>2900.4329004329002</v>
      </c>
    </row>
    <row r="1319" spans="1:253" x14ac:dyDescent="0.3">
      <c r="A1319" s="49">
        <v>1666</v>
      </c>
      <c r="B1319" t="s">
        <v>3074</v>
      </c>
      <c r="C1319" t="s">
        <v>614</v>
      </c>
      <c r="D1319">
        <v>0.63104832</v>
      </c>
      <c r="AH1319">
        <v>9.2652175985509334E-6</v>
      </c>
      <c r="AK1319">
        <v>6.0223914390581063E-4</v>
      </c>
    </row>
    <row r="1320" spans="1:253" x14ac:dyDescent="0.3">
      <c r="A1320" s="49">
        <v>1667</v>
      </c>
      <c r="B1320" t="s">
        <v>3075</v>
      </c>
      <c r="C1320" t="s">
        <v>614</v>
      </c>
      <c r="D1320">
        <v>0.14769215999999999</v>
      </c>
      <c r="AH1320">
        <v>9.3494468494468503E-6</v>
      </c>
      <c r="AJ1320">
        <v>2.272727272727272</v>
      </c>
      <c r="AK1320">
        <v>1.86988936988937E-3</v>
      </c>
    </row>
    <row r="1321" spans="1:253" x14ac:dyDescent="0.3">
      <c r="A1321" s="49">
        <v>1668</v>
      </c>
      <c r="B1321" t="s">
        <v>3076</v>
      </c>
      <c r="C1321" t="s">
        <v>605</v>
      </c>
      <c r="D1321">
        <v>0.12864048</v>
      </c>
      <c r="AF1321">
        <v>0.41828901757829251</v>
      </c>
      <c r="AG1321">
        <v>1.3379728530541371E-3</v>
      </c>
    </row>
    <row r="1322" spans="1:253" x14ac:dyDescent="0.3">
      <c r="A1322" s="49">
        <v>1670</v>
      </c>
      <c r="B1322" t="s">
        <v>3078</v>
      </c>
      <c r="C1322" t="s">
        <v>605</v>
      </c>
      <c r="D1322">
        <v>1.6337784899999999E-2</v>
      </c>
      <c r="AH1322">
        <v>7.4258056243597622E-5</v>
      </c>
    </row>
    <row r="1323" spans="1:253" x14ac:dyDescent="0.3">
      <c r="A1323" s="49">
        <v>1672</v>
      </c>
      <c r="B1323" t="s">
        <v>3080</v>
      </c>
      <c r="C1323" t="s">
        <v>605</v>
      </c>
      <c r="D1323">
        <v>2.3560000000000001E-5</v>
      </c>
      <c r="F1323">
        <v>1052.631578947369</v>
      </c>
      <c r="G1323">
        <v>5.1315789473684212</v>
      </c>
    </row>
    <row r="1324" spans="1:253" x14ac:dyDescent="0.3">
      <c r="A1324" s="49">
        <v>1673</v>
      </c>
      <c r="B1324" t="s">
        <v>3081</v>
      </c>
      <c r="C1324" t="s">
        <v>659</v>
      </c>
      <c r="D1324">
        <v>3.6327999999999999E-2</v>
      </c>
      <c r="I1324">
        <v>0.1237034794098216</v>
      </c>
      <c r="J1324">
        <v>7.4165932613961652E-6</v>
      </c>
      <c r="K1324">
        <v>6.2197203259194004E-4</v>
      </c>
      <c r="L1324">
        <v>0.20363906628495931</v>
      </c>
    </row>
    <row r="1325" spans="1:253" x14ac:dyDescent="0.3">
      <c r="A1325" s="49">
        <v>1675</v>
      </c>
      <c r="B1325" t="s">
        <v>3083</v>
      </c>
      <c r="C1325" t="s">
        <v>605</v>
      </c>
      <c r="D1325">
        <v>0.15260699999999999</v>
      </c>
      <c r="AH1325">
        <v>1.132752757081916E-4</v>
      </c>
      <c r="AK1325">
        <v>2.90879448518089E-3</v>
      </c>
    </row>
    <row r="1326" spans="1:253" x14ac:dyDescent="0.3">
      <c r="A1326" s="49">
        <v>1676</v>
      </c>
      <c r="B1326" t="s">
        <v>3085</v>
      </c>
      <c r="C1326" t="s">
        <v>632</v>
      </c>
      <c r="D1326">
        <v>206.1394716476145</v>
      </c>
      <c r="DX1326">
        <v>1.147062723776688E-2</v>
      </c>
      <c r="DY1326">
        <v>0.2067365070945498</v>
      </c>
    </row>
    <row r="1327" spans="1:253" x14ac:dyDescent="0.3">
      <c r="A1327" s="49">
        <v>1677</v>
      </c>
      <c r="B1327" t="s">
        <v>3087</v>
      </c>
      <c r="C1327" t="s">
        <v>752</v>
      </c>
      <c r="D1327">
        <v>0.65762946077032802</v>
      </c>
      <c r="E1327" t="s">
        <v>1016</v>
      </c>
      <c r="DL1327">
        <v>1.3869158854105681</v>
      </c>
      <c r="DM1327">
        <v>2.6613034712646999</v>
      </c>
      <c r="DN1327">
        <v>0.27791987217013792</v>
      </c>
      <c r="DO1327">
        <v>0.14535820012635761</v>
      </c>
      <c r="DP1327">
        <v>3.4046273813555683E-2</v>
      </c>
      <c r="DQ1327">
        <v>7.2531343544886107E-2</v>
      </c>
      <c r="DR1327">
        <v>7.5124952529652556E-3</v>
      </c>
      <c r="DS1327">
        <v>3.5534649984204567E-2</v>
      </c>
      <c r="DT1327">
        <v>5.3401993504910037E-3</v>
      </c>
      <c r="DU1327">
        <v>1.248284270920043E-2</v>
      </c>
      <c r="DV1327">
        <v>6.5661538627829084E-3</v>
      </c>
      <c r="DW1327">
        <v>0.14076342649513429</v>
      </c>
      <c r="IR1327">
        <v>1.190292453169514E-3</v>
      </c>
      <c r="IS1327">
        <v>1.1953945857470149E-3</v>
      </c>
    </row>
    <row r="1328" spans="1:253" x14ac:dyDescent="0.3">
      <c r="A1328" s="49">
        <v>1679</v>
      </c>
      <c r="B1328" t="s">
        <v>3090</v>
      </c>
      <c r="C1328" t="s">
        <v>605</v>
      </c>
      <c r="D1328">
        <v>3.9005999999999998</v>
      </c>
      <c r="AH1328">
        <v>3.379223709172948E-5</v>
      </c>
      <c r="AK1328">
        <v>2.5891144952058662E-4</v>
      </c>
    </row>
    <row r="1329" spans="1:174" x14ac:dyDescent="0.3">
      <c r="A1329" s="49">
        <v>1680</v>
      </c>
      <c r="B1329" t="s">
        <v>3091</v>
      </c>
      <c r="C1329" t="s">
        <v>605</v>
      </c>
      <c r="D1329">
        <v>0.89</v>
      </c>
      <c r="M1329">
        <v>0.05</v>
      </c>
      <c r="N1329">
        <v>7.1090747987554814E-5</v>
      </c>
      <c r="AH1329">
        <v>4.0000000000000003E-5</v>
      </c>
      <c r="AK1329">
        <v>4.2000000000000002E-4</v>
      </c>
    </row>
    <row r="1330" spans="1:174" x14ac:dyDescent="0.3">
      <c r="A1330" s="49">
        <v>1682</v>
      </c>
      <c r="B1330" t="s">
        <v>3093</v>
      </c>
      <c r="C1330" t="s">
        <v>605</v>
      </c>
      <c r="D1330">
        <v>0.21080399999999999</v>
      </c>
      <c r="AH1330">
        <v>2.5757575757575759E-5</v>
      </c>
      <c r="AK1330">
        <v>7.1212121212121211E-4</v>
      </c>
    </row>
    <row r="1331" spans="1:174" x14ac:dyDescent="0.3">
      <c r="A1331" s="49">
        <v>1683</v>
      </c>
      <c r="B1331" t="s">
        <v>3095</v>
      </c>
      <c r="C1331" t="s">
        <v>605</v>
      </c>
      <c r="D1331">
        <v>16.323499999999999</v>
      </c>
      <c r="M1331">
        <v>8.7628265996875666E-3</v>
      </c>
      <c r="N1331">
        <v>2.4845646131188491E-5</v>
      </c>
      <c r="AH1331">
        <v>1.498881979967531E-5</v>
      </c>
      <c r="AJ1331">
        <v>8.7628265996875676E-2</v>
      </c>
      <c r="AK1331">
        <v>4.7119183998529728E-4</v>
      </c>
      <c r="AP1331">
        <v>2.9209421998958561E-2</v>
      </c>
    </row>
    <row r="1332" spans="1:174" x14ac:dyDescent="0.3">
      <c r="A1332" s="49">
        <v>1684</v>
      </c>
      <c r="B1332" t="s">
        <v>3096</v>
      </c>
      <c r="C1332" t="s">
        <v>605</v>
      </c>
      <c r="D1332">
        <v>50.245179999999998</v>
      </c>
      <c r="M1332">
        <v>1.1161647744121921E-2</v>
      </c>
      <c r="N1332">
        <v>1.416941883778703E-5</v>
      </c>
    </row>
    <row r="1333" spans="1:174" x14ac:dyDescent="0.3">
      <c r="A1333" s="49">
        <v>1685</v>
      </c>
      <c r="B1333" t="s">
        <v>3097</v>
      </c>
      <c r="C1333" t="s">
        <v>605</v>
      </c>
      <c r="D1333">
        <v>2.6776</v>
      </c>
      <c r="M1333">
        <v>4.1264565282342403E-2</v>
      </c>
      <c r="N1333">
        <v>5.6312593989777671E-5</v>
      </c>
    </row>
    <row r="1334" spans="1:174" x14ac:dyDescent="0.3">
      <c r="A1334" s="49">
        <v>1686</v>
      </c>
      <c r="B1334" t="s">
        <v>3098</v>
      </c>
      <c r="C1334" t="s">
        <v>614</v>
      </c>
      <c r="D1334">
        <v>2.1419999999999998E-3</v>
      </c>
      <c r="BQ1334">
        <v>61.764705882352942</v>
      </c>
      <c r="BR1334">
        <v>35.294117647058833</v>
      </c>
      <c r="BS1334">
        <v>260.78431372549022</v>
      </c>
    </row>
    <row r="1335" spans="1:174" x14ac:dyDescent="0.3">
      <c r="A1335" s="49">
        <v>1687</v>
      </c>
      <c r="B1335" t="s">
        <v>3099</v>
      </c>
      <c r="C1335" t="s">
        <v>605</v>
      </c>
      <c r="D1335">
        <v>3.2155</v>
      </c>
      <c r="M1335">
        <v>6.7796610169491525E-2</v>
      </c>
      <c r="N1335">
        <v>9.2556279674741631E-5</v>
      </c>
      <c r="AH1335">
        <v>6.6101694915254232E-6</v>
      </c>
    </row>
    <row r="1336" spans="1:174" x14ac:dyDescent="0.3">
      <c r="A1336" s="49">
        <v>1688</v>
      </c>
      <c r="B1336" t="s">
        <v>3100</v>
      </c>
      <c r="C1336" t="s">
        <v>617</v>
      </c>
      <c r="D1336">
        <v>5.1937099999999998E-3</v>
      </c>
      <c r="BQ1336">
        <v>4.9078596995211514</v>
      </c>
      <c r="BR1336">
        <v>65.02673426125061</v>
      </c>
      <c r="BS1336">
        <v>133.7329192426993</v>
      </c>
      <c r="DK1336">
        <v>8.097294612136605E-4</v>
      </c>
    </row>
    <row r="1337" spans="1:174" x14ac:dyDescent="0.3">
      <c r="A1337" s="49">
        <v>1689</v>
      </c>
      <c r="B1337" t="s">
        <v>3101</v>
      </c>
      <c r="C1337" t="s">
        <v>793</v>
      </c>
      <c r="D1337">
        <v>15.554277298849961</v>
      </c>
      <c r="EK1337">
        <v>2.232462952724546E-4</v>
      </c>
    </row>
    <row r="1338" spans="1:174" x14ac:dyDescent="0.3">
      <c r="A1338" s="49">
        <v>1690</v>
      </c>
      <c r="B1338" t="s">
        <v>3102</v>
      </c>
      <c r="C1338" t="s">
        <v>605</v>
      </c>
      <c r="D1338">
        <v>10.6226</v>
      </c>
      <c r="AH1338">
        <v>3.7424924218176341E-5</v>
      </c>
      <c r="AK1338">
        <v>3.7347447894112552E-4</v>
      </c>
    </row>
    <row r="1339" spans="1:174" x14ac:dyDescent="0.3">
      <c r="A1339" s="49">
        <v>1691</v>
      </c>
      <c r="B1339" t="s">
        <v>3104</v>
      </c>
      <c r="C1339" t="s">
        <v>605</v>
      </c>
      <c r="D1339">
        <v>31.13091</v>
      </c>
      <c r="M1339">
        <v>3.137254901960785E-2</v>
      </c>
      <c r="N1339">
        <v>2.941176470588235E-5</v>
      </c>
      <c r="AH1339">
        <v>1.176470588235294E-5</v>
      </c>
    </row>
    <row r="1340" spans="1:174" x14ac:dyDescent="0.3">
      <c r="A1340" s="49">
        <v>1693</v>
      </c>
      <c r="B1340" t="s">
        <v>3106</v>
      </c>
      <c r="C1340" t="s">
        <v>614</v>
      </c>
      <c r="D1340">
        <v>0.78623200000000004</v>
      </c>
      <c r="I1340">
        <v>0.10054029853783621</v>
      </c>
      <c r="K1340">
        <v>2.7866838286917861E-3</v>
      </c>
      <c r="L1340">
        <v>0.13894626522451389</v>
      </c>
    </row>
    <row r="1341" spans="1:174" x14ac:dyDescent="0.3">
      <c r="A1341" s="49">
        <v>1694</v>
      </c>
      <c r="B1341" t="s">
        <v>3107</v>
      </c>
      <c r="C1341" t="s">
        <v>605</v>
      </c>
      <c r="D1341">
        <v>5.0825615999999997E-2</v>
      </c>
      <c r="M1341">
        <v>0.19978754413916011</v>
      </c>
      <c r="N1341">
        <v>2.653038271156617E-4</v>
      </c>
      <c r="AK1341">
        <v>7.401976377423541E-4</v>
      </c>
      <c r="FR1341">
        <v>0.10632952879508629</v>
      </c>
    </row>
    <row r="1342" spans="1:174" x14ac:dyDescent="0.3">
      <c r="A1342" s="49">
        <v>1695</v>
      </c>
      <c r="B1342" t="s">
        <v>3108</v>
      </c>
      <c r="C1342" t="s">
        <v>605</v>
      </c>
      <c r="D1342">
        <v>9.3670000000000009</v>
      </c>
      <c r="M1342">
        <v>2.1999999999999999E-2</v>
      </c>
      <c r="N1342">
        <v>3.6037932331524681E-5</v>
      </c>
    </row>
    <row r="1343" spans="1:174" x14ac:dyDescent="0.3">
      <c r="A1343" s="49">
        <v>1696</v>
      </c>
      <c r="B1343" t="s">
        <v>3109</v>
      </c>
      <c r="C1343" t="s">
        <v>671</v>
      </c>
      <c r="D1343">
        <v>2.473264372469636E-5</v>
      </c>
      <c r="Q1343">
        <v>327.72829038250842</v>
      </c>
      <c r="R1343">
        <v>0.1058924403372552</v>
      </c>
      <c r="S1343">
        <v>761.84124867019148</v>
      </c>
      <c r="T1343">
        <v>0.4792867463757759</v>
      </c>
      <c r="V1343">
        <v>0.2410000632680929</v>
      </c>
      <c r="W1343">
        <v>3.8732153025229213E-2</v>
      </c>
    </row>
    <row r="1344" spans="1:174" x14ac:dyDescent="0.3">
      <c r="A1344" s="49">
        <v>1697</v>
      </c>
      <c r="B1344" t="s">
        <v>3111</v>
      </c>
      <c r="C1344" t="s">
        <v>605</v>
      </c>
      <c r="D1344">
        <v>0.35880999999999991</v>
      </c>
      <c r="M1344">
        <v>3.715058108748364E-2</v>
      </c>
      <c r="N1344">
        <v>6.9894392055522587E-5</v>
      </c>
      <c r="AH1344">
        <v>9.6067556645578468E-5</v>
      </c>
      <c r="AK1344">
        <v>4.1807641927482523E-4</v>
      </c>
    </row>
    <row r="1345" spans="1:135" x14ac:dyDescent="0.3">
      <c r="A1345" s="49">
        <v>1698</v>
      </c>
      <c r="B1345" t="s">
        <v>3112</v>
      </c>
      <c r="C1345" t="s">
        <v>798</v>
      </c>
      <c r="D1345">
        <v>5.13E-4</v>
      </c>
      <c r="AL1345">
        <v>1.111111111111111E-4</v>
      </c>
    </row>
    <row r="1346" spans="1:135" x14ac:dyDescent="0.3">
      <c r="A1346" s="49">
        <v>1699</v>
      </c>
      <c r="B1346" t="s">
        <v>3114</v>
      </c>
      <c r="C1346" t="s">
        <v>798</v>
      </c>
      <c r="D1346">
        <v>0.18359439999999999</v>
      </c>
      <c r="P1346">
        <v>0.4886363636363637</v>
      </c>
    </row>
    <row r="1347" spans="1:135" x14ac:dyDescent="0.3">
      <c r="A1347" s="49">
        <v>1702</v>
      </c>
      <c r="B1347" t="s">
        <v>3117</v>
      </c>
      <c r="C1347" t="s">
        <v>617</v>
      </c>
      <c r="D1347">
        <v>0.28999999999999998</v>
      </c>
      <c r="AH1347">
        <v>2.758620689655172E-5</v>
      </c>
      <c r="CN1347">
        <v>3.9655172413793106E-3</v>
      </c>
    </row>
    <row r="1348" spans="1:135" x14ac:dyDescent="0.3">
      <c r="A1348" s="49">
        <v>1703</v>
      </c>
      <c r="B1348" t="s">
        <v>3118</v>
      </c>
      <c r="C1348" t="s">
        <v>650</v>
      </c>
      <c r="D1348">
        <v>5.0013744000000004</v>
      </c>
      <c r="AK1348">
        <v>4.1568181818181817E-3</v>
      </c>
    </row>
    <row r="1349" spans="1:135" x14ac:dyDescent="0.3">
      <c r="A1349" s="49">
        <v>1705</v>
      </c>
      <c r="B1349" t="s">
        <v>3120</v>
      </c>
      <c r="C1349" t="s">
        <v>605</v>
      </c>
      <c r="D1349">
        <v>4.5539999999999997E-2</v>
      </c>
      <c r="AG1349">
        <v>8.3333333333333331E-5</v>
      </c>
    </row>
    <row r="1350" spans="1:135" x14ac:dyDescent="0.3">
      <c r="A1350" s="49">
        <v>1707</v>
      </c>
      <c r="B1350" t="s">
        <v>3122</v>
      </c>
      <c r="C1350" t="s">
        <v>798</v>
      </c>
      <c r="D1350">
        <v>1E-3</v>
      </c>
      <c r="CN1350">
        <v>0.08</v>
      </c>
      <c r="EE1350">
        <v>0.3</v>
      </c>
    </row>
    <row r="1351" spans="1:135" x14ac:dyDescent="0.3">
      <c r="A1351" s="49">
        <v>1708</v>
      </c>
      <c r="B1351" t="s">
        <v>3123</v>
      </c>
      <c r="C1351" t="s">
        <v>650</v>
      </c>
      <c r="D1351">
        <v>4.5949999999999991E-2</v>
      </c>
      <c r="DH1351">
        <v>3.5995647442872691</v>
      </c>
    </row>
    <row r="1352" spans="1:135" x14ac:dyDescent="0.3">
      <c r="A1352" s="49">
        <v>1709</v>
      </c>
      <c r="B1352" t="s">
        <v>3124</v>
      </c>
      <c r="C1352" t="s">
        <v>650</v>
      </c>
      <c r="D1352">
        <v>9.1999999999999998E-3</v>
      </c>
      <c r="DH1352">
        <v>5</v>
      </c>
    </row>
    <row r="1353" spans="1:135" x14ac:dyDescent="0.3">
      <c r="A1353" s="49">
        <v>1710</v>
      </c>
      <c r="B1353" t="s">
        <v>3125</v>
      </c>
      <c r="C1353" t="s">
        <v>614</v>
      </c>
      <c r="D1353">
        <v>0.29958000000000001</v>
      </c>
      <c r="I1353">
        <v>7.8409773683156422E-2</v>
      </c>
      <c r="L1353">
        <v>0.93487549235596501</v>
      </c>
    </row>
    <row r="1354" spans="1:135" x14ac:dyDescent="0.3">
      <c r="A1354" s="49">
        <v>1711</v>
      </c>
      <c r="B1354" t="s">
        <v>3127</v>
      </c>
      <c r="C1354" t="s">
        <v>595</v>
      </c>
      <c r="D1354">
        <v>2.7690000000000001E-6</v>
      </c>
      <c r="BK1354">
        <v>563.38028169014081</v>
      </c>
      <c r="BL1354">
        <v>6.5727699530516423E-2</v>
      </c>
      <c r="BM1354">
        <v>0.28169014084507038</v>
      </c>
      <c r="DF1354">
        <v>281.6901408450704</v>
      </c>
    </row>
    <row r="1355" spans="1:135" x14ac:dyDescent="0.3">
      <c r="A1355" s="49">
        <v>1712</v>
      </c>
      <c r="B1355" t="s">
        <v>3129</v>
      </c>
      <c r="C1355" t="s">
        <v>620</v>
      </c>
      <c r="D1355">
        <v>4.3200000000000002E-2</v>
      </c>
      <c r="AH1355">
        <v>3.7499999999999997E-5</v>
      </c>
    </row>
    <row r="1356" spans="1:135" x14ac:dyDescent="0.3">
      <c r="A1356" s="49">
        <v>1713</v>
      </c>
      <c r="B1356" t="s">
        <v>3130</v>
      </c>
      <c r="C1356" t="s">
        <v>605</v>
      </c>
      <c r="D1356">
        <v>0.39</v>
      </c>
      <c r="M1356">
        <v>2E-3</v>
      </c>
      <c r="N1356">
        <v>1.3710599484794199E-5</v>
      </c>
      <c r="AH1356">
        <v>5.9999999999999993E-6</v>
      </c>
    </row>
    <row r="1357" spans="1:135" x14ac:dyDescent="0.3">
      <c r="A1357" s="49">
        <v>1714</v>
      </c>
      <c r="B1357" t="s">
        <v>3131</v>
      </c>
      <c r="C1357" t="s">
        <v>605</v>
      </c>
      <c r="D1357">
        <v>0.89</v>
      </c>
      <c r="AG1357">
        <v>1.330390985525512E-3</v>
      </c>
    </row>
    <row r="1358" spans="1:135" x14ac:dyDescent="0.3">
      <c r="A1358" s="49">
        <v>1716</v>
      </c>
      <c r="B1358" t="s">
        <v>3133</v>
      </c>
      <c r="C1358" t="s">
        <v>605</v>
      </c>
      <c r="D1358">
        <v>9.3600000000000003E-2</v>
      </c>
      <c r="M1358">
        <v>2.777777777777778E-2</v>
      </c>
      <c r="N1358">
        <v>4.833573677658516E-5</v>
      </c>
    </row>
    <row r="1359" spans="1:135" x14ac:dyDescent="0.3">
      <c r="A1359" s="49">
        <v>1717</v>
      </c>
      <c r="B1359" t="s">
        <v>3134</v>
      </c>
      <c r="C1359" t="s">
        <v>659</v>
      </c>
      <c r="D1359">
        <v>0.38610299999999997</v>
      </c>
      <c r="I1359">
        <v>0.242621787450499</v>
      </c>
      <c r="J1359">
        <v>5.1426691841296239E-6</v>
      </c>
      <c r="K1359">
        <v>3.7226361877530092E-4</v>
      </c>
      <c r="L1359">
        <v>0.42453438590220738</v>
      </c>
    </row>
    <row r="1360" spans="1:135" x14ac:dyDescent="0.3">
      <c r="A1360" s="49">
        <v>1718</v>
      </c>
      <c r="B1360" t="s">
        <v>3135</v>
      </c>
      <c r="C1360" t="s">
        <v>798</v>
      </c>
      <c r="D1360">
        <v>2.1280000000000001E-3</v>
      </c>
      <c r="P1360">
        <v>0.39473684210526322</v>
      </c>
    </row>
    <row r="1361" spans="1:288" x14ac:dyDescent="0.3">
      <c r="A1361" s="49">
        <v>1719</v>
      </c>
      <c r="B1361" t="s">
        <v>3136</v>
      </c>
      <c r="C1361" t="s">
        <v>605</v>
      </c>
      <c r="D1361">
        <v>1.6509199999999999</v>
      </c>
      <c r="M1361">
        <v>8.0352772999297356E-2</v>
      </c>
      <c r="N1361">
        <v>2.6559736389407119E-5</v>
      </c>
    </row>
    <row r="1362" spans="1:288" x14ac:dyDescent="0.3">
      <c r="A1362" s="49">
        <v>1721</v>
      </c>
      <c r="B1362" t="s">
        <v>3138</v>
      </c>
      <c r="C1362" t="s">
        <v>650</v>
      </c>
      <c r="D1362">
        <v>0.13932</v>
      </c>
      <c r="CN1362">
        <v>4.0482342807924197E-2</v>
      </c>
    </row>
    <row r="1363" spans="1:288" x14ac:dyDescent="0.3">
      <c r="A1363" s="49">
        <v>1722</v>
      </c>
      <c r="B1363" t="s">
        <v>3139</v>
      </c>
      <c r="C1363" t="s">
        <v>614</v>
      </c>
      <c r="D1363">
        <v>5.1653700000000011E-2</v>
      </c>
      <c r="AH1363">
        <v>1.1720674414417549E-4</v>
      </c>
      <c r="AJ1363">
        <v>0.18642226984707769</v>
      </c>
      <c r="AK1363">
        <v>2.3366883688874171E-3</v>
      </c>
      <c r="AP1363">
        <v>2.54212186155106E-2</v>
      </c>
    </row>
    <row r="1364" spans="1:288" x14ac:dyDescent="0.3">
      <c r="A1364" s="49">
        <v>1725</v>
      </c>
      <c r="B1364" t="s">
        <v>3142</v>
      </c>
      <c r="C1364" t="s">
        <v>798</v>
      </c>
      <c r="D1364">
        <v>3.3958799999999997E-2</v>
      </c>
      <c r="O1364">
        <v>4.3072193363723088E-2</v>
      </c>
      <c r="P1364">
        <v>0.43220608502067209</v>
      </c>
    </row>
    <row r="1365" spans="1:288" x14ac:dyDescent="0.3">
      <c r="A1365" s="49">
        <v>1726</v>
      </c>
      <c r="B1365" t="s">
        <v>3143</v>
      </c>
      <c r="C1365" t="s">
        <v>671</v>
      </c>
      <c r="D1365">
        <v>9.7677E-2</v>
      </c>
      <c r="P1365">
        <v>0.45813241602424309</v>
      </c>
    </row>
    <row r="1366" spans="1:288" x14ac:dyDescent="0.3">
      <c r="A1366" s="49">
        <v>1727</v>
      </c>
      <c r="B1366" t="s">
        <v>3144</v>
      </c>
      <c r="C1366" t="s">
        <v>659</v>
      </c>
      <c r="D1366">
        <v>0.47178663840000001</v>
      </c>
      <c r="I1366">
        <v>5.070118662351672E-2</v>
      </c>
      <c r="J1366">
        <v>7.7659914499180978E-6</v>
      </c>
      <c r="K1366">
        <v>8.8014569765738405E-4</v>
      </c>
      <c r="L1366">
        <v>0.1844660194174757</v>
      </c>
    </row>
    <row r="1367" spans="1:288" x14ac:dyDescent="0.3">
      <c r="A1367" s="49">
        <v>1728</v>
      </c>
      <c r="B1367" t="s">
        <v>3145</v>
      </c>
      <c r="C1367" t="s">
        <v>659</v>
      </c>
      <c r="D1367">
        <v>3.264E-3</v>
      </c>
      <c r="AJ1367">
        <v>0.21875</v>
      </c>
    </row>
    <row r="1368" spans="1:288" x14ac:dyDescent="0.3">
      <c r="A1368" s="49">
        <v>1729</v>
      </c>
      <c r="B1368" t="s">
        <v>3146</v>
      </c>
      <c r="C1368" t="s">
        <v>605</v>
      </c>
      <c r="D1368">
        <v>0.16030504000000001</v>
      </c>
      <c r="AF1368">
        <v>1.35035554714936</v>
      </c>
      <c r="AG1368">
        <v>1.403564723210805E-3</v>
      </c>
    </row>
    <row r="1369" spans="1:288" x14ac:dyDescent="0.3">
      <c r="A1369" s="49">
        <v>1731</v>
      </c>
      <c r="B1369" t="s">
        <v>3148</v>
      </c>
      <c r="C1369" t="s">
        <v>605</v>
      </c>
      <c r="D1369">
        <v>0.31</v>
      </c>
      <c r="M1369">
        <v>0.156</v>
      </c>
      <c r="N1369">
        <v>2.1999999999999999E-5</v>
      </c>
      <c r="AH1369">
        <v>6.9999999999999994E-5</v>
      </c>
    </row>
    <row r="1370" spans="1:288" x14ac:dyDescent="0.3">
      <c r="A1370" s="49">
        <v>1732</v>
      </c>
      <c r="B1370" t="s">
        <v>3149</v>
      </c>
      <c r="C1370" t="s">
        <v>605</v>
      </c>
      <c r="D1370">
        <v>4.9799999999999997E-2</v>
      </c>
      <c r="AG1370">
        <v>3.3333333333333338E-4</v>
      </c>
    </row>
    <row r="1371" spans="1:288" x14ac:dyDescent="0.3">
      <c r="A1371" s="49">
        <v>1733</v>
      </c>
      <c r="B1371" t="s">
        <v>3150</v>
      </c>
      <c r="C1371" t="s">
        <v>605</v>
      </c>
      <c r="D1371">
        <v>0.11559700000000001</v>
      </c>
      <c r="M1371">
        <v>0.160398280232186</v>
      </c>
      <c r="N1371">
        <v>2.1426036895438039E-4</v>
      </c>
      <c r="AH1371">
        <v>1.008053842227739E-5</v>
      </c>
      <c r="AK1371">
        <v>7.6272065884062728E-4</v>
      </c>
    </row>
    <row r="1372" spans="1:288" x14ac:dyDescent="0.3">
      <c r="A1372" s="49">
        <v>1734</v>
      </c>
      <c r="B1372" t="s">
        <v>3152</v>
      </c>
      <c r="C1372" t="s">
        <v>595</v>
      </c>
      <c r="D1372">
        <v>0.29731039749284233</v>
      </c>
      <c r="KA1372">
        <v>2.563260506280636E-2</v>
      </c>
      <c r="KB1372">
        <v>3.2084074692442089E-6</v>
      </c>
    </row>
    <row r="1373" spans="1:288" x14ac:dyDescent="0.3">
      <c r="A1373" s="49">
        <v>1735</v>
      </c>
      <c r="B1373" t="s">
        <v>3154</v>
      </c>
      <c r="C1373" t="s">
        <v>707</v>
      </c>
      <c r="D1373">
        <v>1.804E-2</v>
      </c>
      <c r="AK1373">
        <v>1.551552106430156E-3</v>
      </c>
    </row>
    <row r="1374" spans="1:288" x14ac:dyDescent="0.3">
      <c r="A1374" s="49">
        <v>1736</v>
      </c>
      <c r="B1374" t="s">
        <v>3155</v>
      </c>
      <c r="C1374" t="s">
        <v>650</v>
      </c>
      <c r="D1374">
        <v>0.93389999999999995</v>
      </c>
      <c r="AH1374">
        <v>2.8268551236749119E-5</v>
      </c>
      <c r="AK1374">
        <v>3.5335689045936389E-4</v>
      </c>
    </row>
    <row r="1375" spans="1:288" x14ac:dyDescent="0.3">
      <c r="A1375" s="49">
        <v>1737</v>
      </c>
      <c r="B1375" t="s">
        <v>3156</v>
      </c>
      <c r="C1375" t="s">
        <v>614</v>
      </c>
      <c r="D1375">
        <v>0.76805400000000013</v>
      </c>
      <c r="I1375">
        <v>3.3333333333333333E-2</v>
      </c>
      <c r="K1375">
        <v>9.3571428571428549E-4</v>
      </c>
      <c r="L1375">
        <v>0.32380952380952382</v>
      </c>
    </row>
    <row r="1376" spans="1:288" x14ac:dyDescent="0.3">
      <c r="A1376" s="49">
        <v>1738</v>
      </c>
      <c r="B1376" t="s">
        <v>3157</v>
      </c>
      <c r="C1376" t="s">
        <v>659</v>
      </c>
      <c r="D1376">
        <v>0.21</v>
      </c>
      <c r="AH1376">
        <v>1.142857142857143E-4</v>
      </c>
    </row>
    <row r="1377" spans="1:290" x14ac:dyDescent="0.3">
      <c r="A1377" s="49">
        <v>1739</v>
      </c>
      <c r="B1377" t="s">
        <v>3158</v>
      </c>
      <c r="C1377" t="s">
        <v>617</v>
      </c>
      <c r="D1377">
        <v>3.8065630000000001</v>
      </c>
      <c r="I1377">
        <v>0.31295843520782402</v>
      </c>
      <c r="J1377">
        <v>4.4009779951100238E-5</v>
      </c>
      <c r="K1377">
        <v>2.2493887530562341E-4</v>
      </c>
      <c r="L1377">
        <v>0.15158924205378971</v>
      </c>
      <c r="KC1377">
        <v>1.7359413202933991E-4</v>
      </c>
      <c r="KD1377">
        <v>1.8581907090464551E-4</v>
      </c>
    </row>
    <row r="1378" spans="1:290" x14ac:dyDescent="0.3">
      <c r="A1378" s="49">
        <v>1740</v>
      </c>
      <c r="B1378" t="s">
        <v>3160</v>
      </c>
      <c r="C1378" t="s">
        <v>671</v>
      </c>
      <c r="D1378">
        <v>1.8154158E-4</v>
      </c>
      <c r="Q1378">
        <v>210.46418126359811</v>
      </c>
      <c r="R1378">
        <v>1.3582342954159591E-2</v>
      </c>
      <c r="S1378">
        <v>796.51174127712227</v>
      </c>
      <c r="T1378">
        <v>0.49575551782682498</v>
      </c>
      <c r="U1378">
        <v>0.18845500848896429</v>
      </c>
      <c r="V1378">
        <v>0.35024719864176562</v>
      </c>
      <c r="W1378">
        <v>8.7561799660441419E-2</v>
      </c>
    </row>
    <row r="1379" spans="1:290" x14ac:dyDescent="0.3">
      <c r="A1379" s="49">
        <v>1741</v>
      </c>
      <c r="B1379" t="s">
        <v>3161</v>
      </c>
      <c r="C1379" t="s">
        <v>595</v>
      </c>
      <c r="D1379">
        <v>5.0075499999999997E-4</v>
      </c>
      <c r="Q1379">
        <v>88.470409681381113</v>
      </c>
      <c r="R1379">
        <v>2.7562380804984469E-2</v>
      </c>
      <c r="S1379">
        <v>276.41061996385457</v>
      </c>
      <c r="T1379">
        <v>0.44651176723148039</v>
      </c>
      <c r="U1379">
        <v>0.14706792742958141</v>
      </c>
    </row>
    <row r="1380" spans="1:290" x14ac:dyDescent="0.3">
      <c r="A1380" s="49">
        <v>1742</v>
      </c>
      <c r="B1380" t="s">
        <v>3162</v>
      </c>
      <c r="C1380" t="s">
        <v>605</v>
      </c>
      <c r="D1380">
        <v>0.50680000000000014</v>
      </c>
      <c r="M1380">
        <v>0.10357142857142861</v>
      </c>
      <c r="N1380">
        <v>1.107142857142857E-4</v>
      </c>
    </row>
    <row r="1381" spans="1:290" x14ac:dyDescent="0.3">
      <c r="A1381" s="49">
        <v>1743</v>
      </c>
      <c r="B1381" t="s">
        <v>3163</v>
      </c>
      <c r="C1381" t="s">
        <v>605</v>
      </c>
      <c r="D1381">
        <v>1.2692404088</v>
      </c>
      <c r="M1381">
        <v>8.7499999999999994E-2</v>
      </c>
      <c r="N1381">
        <v>1.18902836245534E-4</v>
      </c>
      <c r="AK1381">
        <v>5.5892857142857133E-4</v>
      </c>
    </row>
    <row r="1382" spans="1:290" x14ac:dyDescent="0.3">
      <c r="A1382" s="49">
        <v>1744</v>
      </c>
      <c r="B1382" t="s">
        <v>3164</v>
      </c>
      <c r="C1382" t="s">
        <v>677</v>
      </c>
      <c r="D1382">
        <v>1.0626E-5</v>
      </c>
      <c r="F1382">
        <v>5454.545454545455</v>
      </c>
      <c r="G1382">
        <v>1.5</v>
      </c>
    </row>
    <row r="1383" spans="1:290" x14ac:dyDescent="0.3">
      <c r="A1383" s="49">
        <v>1745</v>
      </c>
      <c r="B1383" t="s">
        <v>3165</v>
      </c>
      <c r="C1383" t="s">
        <v>659</v>
      </c>
      <c r="D1383">
        <v>3.7499999999999999E-2</v>
      </c>
      <c r="I1383">
        <v>0.1333333333333333</v>
      </c>
      <c r="J1383">
        <v>6.6666666666666666E-6</v>
      </c>
      <c r="K1383">
        <v>2.0000000000000001E-4</v>
      </c>
      <c r="L1383">
        <v>0.1333333333333333</v>
      </c>
    </row>
    <row r="1384" spans="1:290" x14ac:dyDescent="0.3">
      <c r="A1384" s="49">
        <v>1746</v>
      </c>
      <c r="B1384" t="s">
        <v>3166</v>
      </c>
      <c r="C1384" t="s">
        <v>659</v>
      </c>
      <c r="D1384">
        <v>5.5008799999999997E-2</v>
      </c>
      <c r="AH1384">
        <v>4.7116461366181398E-5</v>
      </c>
      <c r="AJ1384">
        <v>1.621716888934134</v>
      </c>
      <c r="AK1384">
        <v>1.908441922019749E-3</v>
      </c>
    </row>
    <row r="1385" spans="1:290" x14ac:dyDescent="0.3">
      <c r="A1385" s="49">
        <v>1747</v>
      </c>
      <c r="B1385" t="s">
        <v>3167</v>
      </c>
      <c r="C1385" t="s">
        <v>659</v>
      </c>
      <c r="D1385">
        <v>3.1001799999999999E-2</v>
      </c>
      <c r="AH1385">
        <v>7.1666806443496823E-6</v>
      </c>
      <c r="AJ1385">
        <v>0.1865569095987975</v>
      </c>
      <c r="AK1385">
        <v>3.091626937790709E-4</v>
      </c>
      <c r="AP1385">
        <v>2.5753343354256851E-2</v>
      </c>
    </row>
    <row r="1386" spans="1:290" x14ac:dyDescent="0.3">
      <c r="A1386" s="49">
        <v>1748</v>
      </c>
      <c r="B1386" t="s">
        <v>3168</v>
      </c>
      <c r="C1386" t="s">
        <v>617</v>
      </c>
      <c r="D1386">
        <v>2.97E-5</v>
      </c>
      <c r="F1386">
        <v>237.03703703703709</v>
      </c>
      <c r="G1386">
        <v>2.7037037037037042</v>
      </c>
      <c r="H1386">
        <v>955.55555555555554</v>
      </c>
    </row>
    <row r="1387" spans="1:290" x14ac:dyDescent="0.3">
      <c r="A1387" s="49">
        <v>1749</v>
      </c>
      <c r="B1387" t="s">
        <v>3169</v>
      </c>
      <c r="C1387" t="s">
        <v>659</v>
      </c>
      <c r="D1387">
        <v>5.4999999999999999E-6</v>
      </c>
      <c r="F1387">
        <v>1927.272727272727</v>
      </c>
      <c r="G1387">
        <v>1.2545454545454551</v>
      </c>
      <c r="H1387">
        <v>7963.636363636364</v>
      </c>
    </row>
    <row r="1388" spans="1:290" x14ac:dyDescent="0.3">
      <c r="A1388" s="49">
        <v>1750</v>
      </c>
      <c r="B1388" t="s">
        <v>3170</v>
      </c>
      <c r="C1388" t="s">
        <v>614</v>
      </c>
      <c r="D1388">
        <v>2.2349999999999998E-2</v>
      </c>
      <c r="M1388">
        <v>1.3333333333333331E-2</v>
      </c>
      <c r="N1388">
        <v>1.84503458590569E-5</v>
      </c>
    </row>
    <row r="1389" spans="1:290" x14ac:dyDescent="0.3">
      <c r="A1389" s="49">
        <v>1751</v>
      </c>
      <c r="B1389" t="s">
        <v>3171</v>
      </c>
      <c r="C1389" t="s">
        <v>605</v>
      </c>
      <c r="D1389">
        <v>4.8</v>
      </c>
      <c r="M1389">
        <v>8.3333333333333332E-3</v>
      </c>
      <c r="N1389">
        <v>3.8333333333333328E-5</v>
      </c>
      <c r="AH1389">
        <v>5.8333333333333333E-5</v>
      </c>
      <c r="AK1389">
        <v>1.6666666666666669E-4</v>
      </c>
    </row>
    <row r="1390" spans="1:290" x14ac:dyDescent="0.3">
      <c r="A1390" s="49">
        <v>1753</v>
      </c>
      <c r="B1390" t="s">
        <v>3175</v>
      </c>
      <c r="C1390" t="s">
        <v>671</v>
      </c>
      <c r="D1390">
        <v>4.5737100000000003E-2</v>
      </c>
      <c r="O1390">
        <v>1.8685049992238249E-2</v>
      </c>
      <c r="P1390">
        <v>0.2164194931467015</v>
      </c>
      <c r="AM1390">
        <v>1.647787026287194E-5</v>
      </c>
      <c r="AN1390">
        <v>5.8731751685174619E-5</v>
      </c>
    </row>
    <row r="1391" spans="1:290" x14ac:dyDescent="0.3">
      <c r="A1391" s="49">
        <v>1754</v>
      </c>
      <c r="B1391" t="s">
        <v>3176</v>
      </c>
      <c r="C1391" t="s">
        <v>605</v>
      </c>
      <c r="D1391">
        <v>8.391953520334855E-2</v>
      </c>
      <c r="AG1391">
        <v>1.330445169462399E-3</v>
      </c>
    </row>
    <row r="1392" spans="1:290" x14ac:dyDescent="0.3">
      <c r="A1392" s="49">
        <v>1755</v>
      </c>
      <c r="B1392" t="s">
        <v>3177</v>
      </c>
      <c r="C1392" t="s">
        <v>605</v>
      </c>
      <c r="D1392">
        <v>5.4456930000000003</v>
      </c>
      <c r="M1392">
        <v>3.5353627169214278E-3</v>
      </c>
      <c r="N1392">
        <v>2.1836063839808821E-5</v>
      </c>
      <c r="AH1392">
        <v>2.0796251276008398E-5</v>
      </c>
      <c r="AK1392">
        <v>6.2388753828025191E-4</v>
      </c>
    </row>
    <row r="1393" spans="1:206" x14ac:dyDescent="0.3">
      <c r="A1393" s="49">
        <v>1756</v>
      </c>
      <c r="B1393" t="s">
        <v>3178</v>
      </c>
      <c r="C1393" t="s">
        <v>605</v>
      </c>
      <c r="D1393">
        <v>1.5209999999999999</v>
      </c>
      <c r="M1393">
        <v>3.1111111111111121E-2</v>
      </c>
      <c r="N1393">
        <v>4.9124585178922103E-5</v>
      </c>
      <c r="AH1393">
        <v>1.333333333333333E-5</v>
      </c>
    </row>
    <row r="1394" spans="1:206" x14ac:dyDescent="0.3">
      <c r="A1394" s="49">
        <v>1757</v>
      </c>
      <c r="B1394" t="s">
        <v>3179</v>
      </c>
      <c r="C1394" t="s">
        <v>671</v>
      </c>
      <c r="D1394">
        <v>4.4525531900000002E-5</v>
      </c>
      <c r="BK1394">
        <v>435.18806341311779</v>
      </c>
      <c r="BL1394">
        <v>4.4451352191482753E-2</v>
      </c>
      <c r="BM1394">
        <v>0.16381722101336649</v>
      </c>
      <c r="DF1394">
        <v>376.12682623562318</v>
      </c>
    </row>
    <row r="1395" spans="1:206" x14ac:dyDescent="0.3">
      <c r="A1395" s="49">
        <v>1758</v>
      </c>
      <c r="B1395" t="s">
        <v>3180</v>
      </c>
      <c r="C1395" t="s">
        <v>798</v>
      </c>
      <c r="D1395">
        <v>4.4525531900000002E-5</v>
      </c>
      <c r="BK1395">
        <v>435.18806341311779</v>
      </c>
      <c r="BL1395">
        <v>4.4451352191482753E-2</v>
      </c>
      <c r="BM1395">
        <v>0.16381722101336649</v>
      </c>
      <c r="DF1395">
        <v>376.12682623562318</v>
      </c>
    </row>
    <row r="1396" spans="1:206" x14ac:dyDescent="0.3">
      <c r="A1396" s="49">
        <v>1759</v>
      </c>
      <c r="B1396" t="s">
        <v>3181</v>
      </c>
      <c r="C1396" t="s">
        <v>659</v>
      </c>
      <c r="D1396">
        <v>1.202358</v>
      </c>
      <c r="I1396">
        <v>0.3096531981323366</v>
      </c>
      <c r="J1396">
        <v>8.8725654089713709E-6</v>
      </c>
      <c r="K1396">
        <v>1.114327014083992E-3</v>
      </c>
      <c r="L1396">
        <v>0.20994745325435529</v>
      </c>
    </row>
    <row r="1397" spans="1:206" x14ac:dyDescent="0.3">
      <c r="A1397" s="49">
        <v>1760</v>
      </c>
      <c r="B1397" t="s">
        <v>3182</v>
      </c>
      <c r="C1397" t="s">
        <v>605</v>
      </c>
      <c r="D1397">
        <v>1.5</v>
      </c>
      <c r="AH1397">
        <v>2.939999999999999E-5</v>
      </c>
    </row>
    <row r="1398" spans="1:206" x14ac:dyDescent="0.3">
      <c r="A1398" s="49">
        <v>1761</v>
      </c>
      <c r="B1398" t="s">
        <v>3183</v>
      </c>
      <c r="C1398" t="s">
        <v>617</v>
      </c>
      <c r="D1398">
        <v>1.057E-5</v>
      </c>
      <c r="CM1398">
        <v>857.14285714285711</v>
      </c>
      <c r="GC1398">
        <v>1.134011474345247</v>
      </c>
    </row>
    <row r="1399" spans="1:206" x14ac:dyDescent="0.3">
      <c r="A1399" s="49">
        <v>1762</v>
      </c>
      <c r="B1399" t="s">
        <v>3184</v>
      </c>
      <c r="C1399" t="s">
        <v>668</v>
      </c>
      <c r="D1399">
        <v>1.3661641768200001E-2</v>
      </c>
      <c r="BQ1399">
        <v>13.292565168316999</v>
      </c>
      <c r="BR1399">
        <v>41.496269015015557</v>
      </c>
      <c r="BS1399">
        <v>36.692170539620733</v>
      </c>
      <c r="GX1399">
        <v>0.26190671849035257</v>
      </c>
    </row>
    <row r="1400" spans="1:206" x14ac:dyDescent="0.3">
      <c r="A1400" s="49">
        <v>1763</v>
      </c>
      <c r="B1400" t="s">
        <v>3185</v>
      </c>
      <c r="C1400" t="s">
        <v>668</v>
      </c>
      <c r="D1400">
        <v>2.52E-2</v>
      </c>
      <c r="AK1400">
        <v>4.0000000000000001E-3</v>
      </c>
    </row>
    <row r="1401" spans="1:206" x14ac:dyDescent="0.3">
      <c r="A1401" s="49">
        <v>1764</v>
      </c>
      <c r="B1401" t="s">
        <v>3186</v>
      </c>
      <c r="C1401" t="s">
        <v>605</v>
      </c>
      <c r="D1401">
        <v>0.36410000000000009</v>
      </c>
      <c r="AG1401">
        <v>9.9999999999999974E-6</v>
      </c>
    </row>
    <row r="1402" spans="1:206" x14ac:dyDescent="0.3">
      <c r="A1402" s="49">
        <v>1765</v>
      </c>
      <c r="B1402" t="s">
        <v>3187</v>
      </c>
      <c r="C1402" t="s">
        <v>605</v>
      </c>
      <c r="D1402">
        <v>7.3776000000000002</v>
      </c>
      <c r="AH1402">
        <v>4.8275862068965523E-5</v>
      </c>
    </row>
    <row r="1403" spans="1:206" x14ac:dyDescent="0.3">
      <c r="A1403" s="49">
        <v>1766</v>
      </c>
      <c r="B1403" t="s">
        <v>3188</v>
      </c>
      <c r="C1403" t="s">
        <v>605</v>
      </c>
      <c r="D1403">
        <v>0.19239999999999999</v>
      </c>
      <c r="AH1403">
        <v>8.0769230769230763E-5</v>
      </c>
    </row>
    <row r="1404" spans="1:206" x14ac:dyDescent="0.3">
      <c r="A1404" s="49">
        <v>1768</v>
      </c>
      <c r="B1404" t="s">
        <v>3190</v>
      </c>
      <c r="C1404" t="s">
        <v>796</v>
      </c>
      <c r="D1404">
        <v>1.5275000000000001</v>
      </c>
      <c r="O1404">
        <v>9.5744680851063829E-2</v>
      </c>
    </row>
    <row r="1405" spans="1:206" x14ac:dyDescent="0.3">
      <c r="A1405" s="49">
        <v>1769</v>
      </c>
      <c r="B1405" t="s">
        <v>3191</v>
      </c>
      <c r="C1405" t="s">
        <v>605</v>
      </c>
      <c r="D1405">
        <v>2.1999999999999999E-5</v>
      </c>
      <c r="F1405">
        <v>4545.454545454545</v>
      </c>
    </row>
    <row r="1406" spans="1:206" x14ac:dyDescent="0.3">
      <c r="A1406" s="49">
        <v>1770</v>
      </c>
      <c r="B1406" t="s">
        <v>3192</v>
      </c>
      <c r="C1406" t="s">
        <v>617</v>
      </c>
      <c r="D1406">
        <v>2.1059999999999999E-2</v>
      </c>
      <c r="AH1406">
        <v>5.384615384615384E-5</v>
      </c>
      <c r="AJ1406">
        <v>1.5897435897435901</v>
      </c>
      <c r="AK1406">
        <v>3.9230769230769232E-3</v>
      </c>
      <c r="AP1406">
        <v>0.81196581196581197</v>
      </c>
    </row>
    <row r="1407" spans="1:206" x14ac:dyDescent="0.3">
      <c r="A1407" s="49">
        <v>1771</v>
      </c>
      <c r="B1407" t="s">
        <v>3193</v>
      </c>
      <c r="C1407" t="s">
        <v>2254</v>
      </c>
      <c r="D1407">
        <v>78.080400000000012</v>
      </c>
      <c r="EK1407">
        <v>3.0033145322001418E-4</v>
      </c>
    </row>
    <row r="1408" spans="1:206" x14ac:dyDescent="0.3">
      <c r="A1408" s="49">
        <v>1772</v>
      </c>
      <c r="B1408" t="s">
        <v>3195</v>
      </c>
      <c r="C1408" t="s">
        <v>2254</v>
      </c>
      <c r="D1408">
        <v>73.065480000000008</v>
      </c>
      <c r="EK1408">
        <v>2.4635436597419188E-4</v>
      </c>
    </row>
    <row r="1409" spans="1:292" x14ac:dyDescent="0.3">
      <c r="A1409" s="49">
        <v>1773</v>
      </c>
      <c r="B1409" t="s">
        <v>3196</v>
      </c>
      <c r="C1409" t="s">
        <v>641</v>
      </c>
      <c r="D1409">
        <v>4.121265335235378E-2</v>
      </c>
      <c r="E1409" t="s">
        <v>1016</v>
      </c>
      <c r="DL1409">
        <v>1.1097035295605191</v>
      </c>
      <c r="DM1409">
        <v>2.5571420313415651</v>
      </c>
      <c r="DN1409">
        <v>0.27895148610007681</v>
      </c>
      <c r="DO1409">
        <v>0.13551629007365959</v>
      </c>
      <c r="DP1409">
        <v>5.3015794794974167E-4</v>
      </c>
      <c r="DQ1409">
        <v>7.1898207298281183E-2</v>
      </c>
      <c r="DR1409">
        <v>5.2192072283758634E-3</v>
      </c>
      <c r="DS1409">
        <v>1.55118098404733E-2</v>
      </c>
      <c r="DT1409">
        <v>1.0717873784143351E-3</v>
      </c>
      <c r="DU1409">
        <v>3.2211365547350291E-3</v>
      </c>
      <c r="DV1409">
        <v>4.3129263267121416E-3</v>
      </c>
      <c r="DW1409">
        <v>4.9305791607557249E-2</v>
      </c>
      <c r="IR1409">
        <v>5.3751101306286477E-4</v>
      </c>
      <c r="IS1409">
        <v>5.3981502872154686E-4</v>
      </c>
    </row>
    <row r="1410" spans="1:292" x14ac:dyDescent="0.3">
      <c r="A1410" s="49">
        <v>1775</v>
      </c>
      <c r="B1410" t="s">
        <v>3199</v>
      </c>
      <c r="C1410" t="s">
        <v>650</v>
      </c>
      <c r="D1410">
        <v>0.54508999999999996</v>
      </c>
      <c r="DH1410">
        <v>2.6373626373626369</v>
      </c>
    </row>
    <row r="1411" spans="1:292" x14ac:dyDescent="0.3">
      <c r="A1411" s="49">
        <v>1776</v>
      </c>
      <c r="B1411" t="s">
        <v>3200</v>
      </c>
      <c r="C1411" t="s">
        <v>650</v>
      </c>
      <c r="D1411">
        <v>7.1999999999999995E-2</v>
      </c>
      <c r="AK1411">
        <v>2.4000000000000001E-4</v>
      </c>
    </row>
    <row r="1412" spans="1:292" x14ac:dyDescent="0.3">
      <c r="A1412" s="49">
        <v>1777</v>
      </c>
      <c r="B1412" t="s">
        <v>3201</v>
      </c>
      <c r="C1412" t="s">
        <v>605</v>
      </c>
      <c r="D1412">
        <v>0.58050000000000002</v>
      </c>
      <c r="M1412">
        <v>6.9767441860465115E-2</v>
      </c>
      <c r="N1412">
        <v>9.9164861063682136E-5</v>
      </c>
      <c r="AH1412">
        <v>4.6511627906976743E-6</v>
      </c>
    </row>
    <row r="1413" spans="1:292" x14ac:dyDescent="0.3">
      <c r="A1413" s="49">
        <v>1779</v>
      </c>
      <c r="B1413" t="s">
        <v>3203</v>
      </c>
      <c r="C1413" t="s">
        <v>659</v>
      </c>
      <c r="D1413">
        <v>7.6569094799999987E-2</v>
      </c>
      <c r="I1413">
        <v>5.0108932461873652E-2</v>
      </c>
      <c r="K1413">
        <v>6.6666666666666683E-5</v>
      </c>
    </row>
    <row r="1414" spans="1:292" x14ac:dyDescent="0.3">
      <c r="A1414" s="49">
        <v>1782</v>
      </c>
      <c r="B1414" t="s">
        <v>3206</v>
      </c>
      <c r="C1414" t="s">
        <v>659</v>
      </c>
      <c r="D1414">
        <v>1.482</v>
      </c>
      <c r="AH1414">
        <v>1.105263157894737E-4</v>
      </c>
    </row>
    <row r="1415" spans="1:292" x14ac:dyDescent="0.3">
      <c r="A1415" s="49">
        <v>1784</v>
      </c>
      <c r="B1415" t="s">
        <v>3208</v>
      </c>
      <c r="C1415" t="s">
        <v>629</v>
      </c>
      <c r="D1415">
        <v>3.0657000000000001</v>
      </c>
      <c r="KE1415">
        <v>4.4361809700883973E-3</v>
      </c>
      <c r="KF1415">
        <v>9.3290276282741294E-2</v>
      </c>
    </row>
    <row r="1416" spans="1:292" x14ac:dyDescent="0.3">
      <c r="A1416" s="49">
        <v>1785</v>
      </c>
      <c r="B1416" t="s">
        <v>3210</v>
      </c>
      <c r="C1416" t="s">
        <v>796</v>
      </c>
      <c r="D1416">
        <v>1.106592E-2</v>
      </c>
      <c r="O1416">
        <v>4.2161880801596253E-2</v>
      </c>
      <c r="AI1416">
        <v>21.514672074260432</v>
      </c>
    </row>
    <row r="1417" spans="1:292" x14ac:dyDescent="0.3">
      <c r="A1417" s="49">
        <v>1789</v>
      </c>
      <c r="B1417" t="s">
        <v>3214</v>
      </c>
      <c r="C1417" t="s">
        <v>752</v>
      </c>
      <c r="D1417">
        <v>0.45086156415789808</v>
      </c>
      <c r="E1417" t="s">
        <v>1058</v>
      </c>
      <c r="DL1417">
        <v>1.237380336313544</v>
      </c>
      <c r="DM1417">
        <v>2.6380236528623739</v>
      </c>
      <c r="DN1417">
        <v>0.25514827909302862</v>
      </c>
      <c r="DO1417">
        <v>0.16110208010606369</v>
      </c>
      <c r="DP1417">
        <v>4.1309803225472452E-2</v>
      </c>
      <c r="DQ1417">
        <v>0.12772858689610411</v>
      </c>
      <c r="DR1417">
        <v>1.460300316160189E-2</v>
      </c>
      <c r="DS1417">
        <v>6.6819509934443813E-2</v>
      </c>
      <c r="DT1417">
        <v>1.2294510851747899E-2</v>
      </c>
      <c r="DU1417">
        <v>3.6983618900280839E-2</v>
      </c>
      <c r="DV1417">
        <v>2.701623563746787E-2</v>
      </c>
      <c r="DW1417">
        <v>0.34817537709031171</v>
      </c>
      <c r="IR1417">
        <v>4.9442348406764196E-3</v>
      </c>
      <c r="IS1417">
        <v>3.9864237031009778E-3</v>
      </c>
    </row>
    <row r="1418" spans="1:292" x14ac:dyDescent="0.3">
      <c r="A1418" s="49">
        <v>1791</v>
      </c>
      <c r="B1418" t="s">
        <v>3217</v>
      </c>
      <c r="C1418" t="s">
        <v>605</v>
      </c>
      <c r="D1418">
        <v>0.312</v>
      </c>
      <c r="AH1418">
        <v>9.2499999999999999E-5</v>
      </c>
      <c r="AK1418">
        <v>9.0000000000000008E-4</v>
      </c>
    </row>
    <row r="1419" spans="1:292" x14ac:dyDescent="0.3">
      <c r="A1419" s="49">
        <v>1792</v>
      </c>
      <c r="B1419" t="s">
        <v>3218</v>
      </c>
      <c r="C1419" t="s">
        <v>659</v>
      </c>
      <c r="D1419">
        <v>6.0800000000000003E-3</v>
      </c>
      <c r="AH1419">
        <v>3.6842105263157901E-6</v>
      </c>
      <c r="AJ1419">
        <v>5.5263157894736847E-3</v>
      </c>
      <c r="AK1419">
        <v>6.3157894736842103E-5</v>
      </c>
      <c r="AP1419">
        <v>5.263157894736842E-4</v>
      </c>
    </row>
    <row r="1420" spans="1:292" x14ac:dyDescent="0.3">
      <c r="A1420" s="49">
        <v>1793</v>
      </c>
      <c r="B1420" t="s">
        <v>3219</v>
      </c>
      <c r="C1420" t="s">
        <v>1220</v>
      </c>
      <c r="D1420">
        <v>3.1347987341486978</v>
      </c>
      <c r="AZ1420">
        <v>9.1047568508303756E-2</v>
      </c>
    </row>
    <row r="1421" spans="1:292" x14ac:dyDescent="0.3">
      <c r="A1421" s="49">
        <v>1794</v>
      </c>
      <c r="B1421" t="s">
        <v>3221</v>
      </c>
      <c r="C1421" t="s">
        <v>659</v>
      </c>
      <c r="D1421">
        <v>0.253</v>
      </c>
      <c r="I1421">
        <v>0.1347826086956522</v>
      </c>
      <c r="K1421">
        <v>1.3043478260869559E-4</v>
      </c>
      <c r="L1421">
        <v>1.3043478260869571E-3</v>
      </c>
      <c r="AQ1421">
        <v>1.3913043478260871E-3</v>
      </c>
    </row>
    <row r="1422" spans="1:292" x14ac:dyDescent="0.3">
      <c r="A1422" s="49">
        <v>1795</v>
      </c>
      <c r="B1422" t="s">
        <v>3222</v>
      </c>
      <c r="C1422" t="s">
        <v>671</v>
      </c>
      <c r="D1422">
        <v>4.7320638003100208E-5</v>
      </c>
      <c r="BK1422">
        <v>4279.8156552931196</v>
      </c>
      <c r="BL1422">
        <v>0.16546602509798519</v>
      </c>
      <c r="BM1422">
        <v>0.3915729525416507</v>
      </c>
      <c r="IH1422">
        <v>6.097090871452278</v>
      </c>
    </row>
    <row r="1423" spans="1:292" x14ac:dyDescent="0.3">
      <c r="A1423" s="49">
        <v>1797</v>
      </c>
      <c r="B1423" t="s">
        <v>3225</v>
      </c>
      <c r="C1423" t="s">
        <v>617</v>
      </c>
      <c r="D1423">
        <v>1.94750103</v>
      </c>
      <c r="AH1423">
        <v>3.5054381460327139E-5</v>
      </c>
      <c r="AK1423">
        <v>5.562815013248029E-4</v>
      </c>
    </row>
    <row r="1424" spans="1:292" x14ac:dyDescent="0.3">
      <c r="A1424" s="49">
        <v>1798</v>
      </c>
      <c r="B1424" t="s">
        <v>3226</v>
      </c>
      <c r="C1424" t="s">
        <v>605</v>
      </c>
      <c r="D1424">
        <v>0.78452000000000011</v>
      </c>
      <c r="AH1424">
        <v>2.0454545454545451E-5</v>
      </c>
      <c r="AK1424">
        <v>2.704545454545454E-4</v>
      </c>
    </row>
    <row r="1425" spans="1:212" x14ac:dyDescent="0.3">
      <c r="A1425" s="49">
        <v>1799</v>
      </c>
      <c r="B1425" t="s">
        <v>3227</v>
      </c>
      <c r="C1425" t="s">
        <v>796</v>
      </c>
      <c r="D1425">
        <v>0.1355074</v>
      </c>
      <c r="AI1425">
        <v>34.383160624438233</v>
      </c>
    </row>
    <row r="1426" spans="1:212" x14ac:dyDescent="0.3">
      <c r="A1426" s="49">
        <v>1800</v>
      </c>
      <c r="B1426" t="s">
        <v>3228</v>
      </c>
      <c r="C1426" t="s">
        <v>671</v>
      </c>
      <c r="D1426">
        <v>2.9677745871000001E-5</v>
      </c>
      <c r="Q1426">
        <v>140.55986657922821</v>
      </c>
      <c r="R1426">
        <v>3.5653012856813278E-2</v>
      </c>
      <c r="S1426">
        <v>378.15540468545169</v>
      </c>
      <c r="T1426">
        <v>0.88166698127058041</v>
      </c>
      <c r="U1426">
        <v>0.1800457224354538</v>
      </c>
      <c r="V1426">
        <v>2.3463124944480739E-2</v>
      </c>
      <c r="W1426">
        <v>6.1941515912634387E-2</v>
      </c>
    </row>
    <row r="1427" spans="1:212" x14ac:dyDescent="0.3">
      <c r="A1427" s="49">
        <v>1801</v>
      </c>
      <c r="B1427" t="s">
        <v>3229</v>
      </c>
      <c r="C1427" t="s">
        <v>662</v>
      </c>
      <c r="D1427">
        <v>0.15832499999999999</v>
      </c>
      <c r="AH1427">
        <v>5.0392546976156637E-5</v>
      </c>
      <c r="AJ1427">
        <v>2.590810042633823</v>
      </c>
      <c r="AK1427">
        <v>3.226694457603031E-3</v>
      </c>
      <c r="AP1427">
        <v>1.255455550292121</v>
      </c>
    </row>
    <row r="1428" spans="1:212" x14ac:dyDescent="0.3">
      <c r="A1428" s="49">
        <v>1802</v>
      </c>
      <c r="B1428" t="s">
        <v>3230</v>
      </c>
      <c r="C1428" t="s">
        <v>605</v>
      </c>
      <c r="D1428">
        <v>0.28999999999999998</v>
      </c>
      <c r="AH1428">
        <v>1.2E-4</v>
      </c>
      <c r="AK1428">
        <v>2.2499999999999998E-3</v>
      </c>
    </row>
    <row r="1429" spans="1:212" x14ac:dyDescent="0.3">
      <c r="A1429" s="49">
        <v>1803</v>
      </c>
      <c r="B1429" t="s">
        <v>3231</v>
      </c>
      <c r="C1429" t="s">
        <v>605</v>
      </c>
      <c r="D1429">
        <v>0.23485</v>
      </c>
      <c r="AH1429">
        <v>5.6206088992974228E-5</v>
      </c>
    </row>
    <row r="1430" spans="1:212" x14ac:dyDescent="0.3">
      <c r="A1430" s="49">
        <v>1805</v>
      </c>
      <c r="B1430" t="s">
        <v>3234</v>
      </c>
      <c r="C1430" t="s">
        <v>796</v>
      </c>
      <c r="D1430">
        <v>9.9320255999999996E-2</v>
      </c>
      <c r="O1430">
        <v>0.1019364267446109</v>
      </c>
      <c r="AI1430">
        <v>25.13427109974425</v>
      </c>
      <c r="HB1430">
        <v>0.61216660577274395</v>
      </c>
    </row>
    <row r="1431" spans="1:212" x14ac:dyDescent="0.3">
      <c r="A1431" s="49">
        <v>1806</v>
      </c>
      <c r="B1431" t="s">
        <v>3235</v>
      </c>
      <c r="C1431" t="s">
        <v>671</v>
      </c>
      <c r="D1431">
        <v>2.0029897310123411E-3</v>
      </c>
      <c r="Q1431">
        <v>155.91755433767671</v>
      </c>
      <c r="R1431">
        <v>4.4686709581105037E-2</v>
      </c>
      <c r="S1431">
        <v>511.34582637538819</v>
      </c>
      <c r="T1431">
        <v>0.44924700581251731</v>
      </c>
      <c r="U1431">
        <v>0.12940951814347421</v>
      </c>
      <c r="V1431">
        <v>0.22758159672824629</v>
      </c>
      <c r="W1431">
        <v>5.0910892709947753E-2</v>
      </c>
    </row>
    <row r="1432" spans="1:212" x14ac:dyDescent="0.3">
      <c r="A1432" s="49">
        <v>1807</v>
      </c>
      <c r="B1432" t="s">
        <v>3236</v>
      </c>
      <c r="C1432" t="s">
        <v>671</v>
      </c>
      <c r="D1432">
        <v>8.2466003040000007E-5</v>
      </c>
      <c r="Q1432">
        <v>78.402844391528134</v>
      </c>
      <c r="R1432">
        <v>1.8474809922108239E-2</v>
      </c>
      <c r="S1432">
        <v>567.01380134325268</v>
      </c>
      <c r="T1432">
        <v>0.50209149110714557</v>
      </c>
      <c r="U1432">
        <v>0.17089435982442641</v>
      </c>
      <c r="V1432">
        <v>0.32830783045066081</v>
      </c>
      <c r="W1432">
        <v>8.2076957612665202E-2</v>
      </c>
    </row>
    <row r="1433" spans="1:212" x14ac:dyDescent="0.3">
      <c r="A1433" s="49">
        <v>1808</v>
      </c>
      <c r="B1433" t="s">
        <v>3237</v>
      </c>
      <c r="C1433" t="s">
        <v>683</v>
      </c>
      <c r="D1433">
        <v>1.5112349999999999E-5</v>
      </c>
      <c r="Q1433">
        <v>148.8848524551112</v>
      </c>
      <c r="S1433">
        <v>1488.848524551112</v>
      </c>
      <c r="T1433">
        <v>0.44562725188339353</v>
      </c>
      <c r="U1433">
        <v>0.19210612512283001</v>
      </c>
    </row>
    <row r="1434" spans="1:212" x14ac:dyDescent="0.3">
      <c r="A1434" s="49">
        <v>1809</v>
      </c>
      <c r="B1434" t="s">
        <v>3240</v>
      </c>
      <c r="C1434" t="s">
        <v>617</v>
      </c>
      <c r="D1434">
        <v>3.5574000000000022E-5</v>
      </c>
      <c r="F1434">
        <v>3463.203463203462</v>
      </c>
      <c r="G1434">
        <v>39.870129870129851</v>
      </c>
      <c r="H1434">
        <v>5238.0952380952367</v>
      </c>
      <c r="EM1434">
        <v>4761.9047619047606</v>
      </c>
    </row>
    <row r="1435" spans="1:212" x14ac:dyDescent="0.3">
      <c r="A1435" s="49">
        <v>1810</v>
      </c>
      <c r="B1435" t="s">
        <v>3241</v>
      </c>
      <c r="C1435" t="s">
        <v>796</v>
      </c>
      <c r="D1435">
        <v>0.64965600000000012</v>
      </c>
      <c r="O1435">
        <v>6.5480808304702778E-2</v>
      </c>
      <c r="AI1435">
        <v>12.872104621522769</v>
      </c>
    </row>
    <row r="1436" spans="1:212" x14ac:dyDescent="0.3">
      <c r="A1436" s="49">
        <v>1811</v>
      </c>
      <c r="B1436" t="s">
        <v>3242</v>
      </c>
      <c r="C1436" t="s">
        <v>614</v>
      </c>
      <c r="D1436">
        <v>1.9413737599999998E-6</v>
      </c>
      <c r="F1436">
        <v>1168.2242990654211</v>
      </c>
      <c r="G1436">
        <v>2</v>
      </c>
      <c r="HD1436">
        <v>92.635591416574783</v>
      </c>
    </row>
    <row r="1437" spans="1:212" x14ac:dyDescent="0.3">
      <c r="A1437" s="49">
        <v>1812</v>
      </c>
      <c r="B1437" t="s">
        <v>3243</v>
      </c>
      <c r="C1437" t="s">
        <v>650</v>
      </c>
      <c r="D1437">
        <v>0.481437</v>
      </c>
      <c r="CN1437">
        <v>3.8383838383838388E-2</v>
      </c>
    </row>
    <row r="1438" spans="1:212" x14ac:dyDescent="0.3">
      <c r="A1438" s="49">
        <v>1813</v>
      </c>
      <c r="B1438" t="s">
        <v>3244</v>
      </c>
      <c r="C1438" t="s">
        <v>605</v>
      </c>
      <c r="D1438">
        <v>0.66849999999999998</v>
      </c>
      <c r="AH1438">
        <v>5.1922213911742712E-5</v>
      </c>
    </row>
    <row r="1439" spans="1:212" x14ac:dyDescent="0.3">
      <c r="A1439" s="49">
        <v>1814</v>
      </c>
      <c r="B1439" t="s">
        <v>3245</v>
      </c>
      <c r="C1439" t="s">
        <v>796</v>
      </c>
      <c r="D1439">
        <v>2.1013999999999999</v>
      </c>
      <c r="O1439">
        <v>5.8204054439897207E-2</v>
      </c>
    </row>
    <row r="1440" spans="1:212" x14ac:dyDescent="0.3">
      <c r="A1440" s="49">
        <v>1816</v>
      </c>
      <c r="B1440" t="s">
        <v>3247</v>
      </c>
      <c r="C1440" t="s">
        <v>671</v>
      </c>
      <c r="D1440">
        <v>3.3122573199999999E-4</v>
      </c>
      <c r="Q1440">
        <v>203.99985107437249</v>
      </c>
      <c r="R1440">
        <v>6.2572578147400693E-2</v>
      </c>
      <c r="S1440">
        <v>385.96035165528752</v>
      </c>
      <c r="T1440">
        <v>0.8443164071564343</v>
      </c>
      <c r="U1440">
        <v>0.15443285668397291</v>
      </c>
      <c r="V1440">
        <v>0.22892553529023521</v>
      </c>
      <c r="W1440">
        <v>6.5764854283724555E-2</v>
      </c>
    </row>
    <row r="1441" spans="1:275" x14ac:dyDescent="0.3">
      <c r="A1441" s="49">
        <v>1817</v>
      </c>
      <c r="B1441" t="s">
        <v>3248</v>
      </c>
      <c r="C1441" t="s">
        <v>659</v>
      </c>
      <c r="D1441">
        <v>0.74839999999999995</v>
      </c>
      <c r="AH1441">
        <v>8.6691608765366107E-5</v>
      </c>
      <c r="AJ1441">
        <v>2.376269374665954</v>
      </c>
      <c r="AK1441">
        <v>4.0518439337252814E-3</v>
      </c>
      <c r="AP1441">
        <v>0.79529663281667562</v>
      </c>
    </row>
    <row r="1442" spans="1:275" x14ac:dyDescent="0.3">
      <c r="A1442" s="49">
        <v>1818</v>
      </c>
      <c r="B1442" t="s">
        <v>3249</v>
      </c>
      <c r="C1442" t="s">
        <v>595</v>
      </c>
      <c r="D1442">
        <v>7.5710716673088227E-4</v>
      </c>
      <c r="Q1442">
        <v>236.22682550760439</v>
      </c>
      <c r="R1442">
        <v>7.1470442695821909E-2</v>
      </c>
      <c r="S1442">
        <v>779.87810092853044</v>
      </c>
      <c r="T1442">
        <v>0.51702488072562147</v>
      </c>
      <c r="U1442">
        <v>0.1074125862992789</v>
      </c>
    </row>
    <row r="1443" spans="1:275" x14ac:dyDescent="0.3">
      <c r="A1443" s="49">
        <v>1819</v>
      </c>
      <c r="B1443" t="s">
        <v>3250</v>
      </c>
      <c r="C1443" t="s">
        <v>671</v>
      </c>
      <c r="D1443">
        <v>1.3151343E-4</v>
      </c>
      <c r="Q1443">
        <v>164.21282602088621</v>
      </c>
      <c r="R1443">
        <v>5.3163239678259477E-2</v>
      </c>
      <c r="S1443">
        <v>524.47039059052759</v>
      </c>
      <c r="T1443">
        <v>0.41850805655361589</v>
      </c>
      <c r="U1443">
        <v>0.10248595903855599</v>
      </c>
      <c r="V1443">
        <v>0.26926032185042498</v>
      </c>
      <c r="W1443">
        <v>6.5627077309971291E-2</v>
      </c>
    </row>
    <row r="1444" spans="1:275" x14ac:dyDescent="0.3">
      <c r="A1444" s="49">
        <v>1820</v>
      </c>
      <c r="B1444" t="s">
        <v>3251</v>
      </c>
      <c r="C1444" t="s">
        <v>671</v>
      </c>
      <c r="D1444">
        <v>3.2503128529999988E-5</v>
      </c>
      <c r="Q1444">
        <v>169.56829232339749</v>
      </c>
      <c r="R1444">
        <v>2.28171930992884E-2</v>
      </c>
      <c r="S1444">
        <v>545.84591706686399</v>
      </c>
      <c r="T1444">
        <v>0.66675614995022148</v>
      </c>
      <c r="U1444">
        <v>0.18568521686856829</v>
      </c>
      <c r="V1444">
        <v>0.3492523823709594</v>
      </c>
      <c r="W1444">
        <v>8.5249316558728208E-2</v>
      </c>
    </row>
    <row r="1445" spans="1:275" x14ac:dyDescent="0.3">
      <c r="A1445" s="49">
        <v>1821</v>
      </c>
      <c r="B1445" t="s">
        <v>3252</v>
      </c>
      <c r="C1445" t="s">
        <v>659</v>
      </c>
      <c r="D1445">
        <v>6.0499999999999998E-3</v>
      </c>
      <c r="I1445">
        <v>0.1735537190082645</v>
      </c>
      <c r="K1445">
        <v>2.0661157024793391E-4</v>
      </c>
      <c r="L1445">
        <v>2.4793388429752072E-3</v>
      </c>
      <c r="AQ1445">
        <v>1.3223140495867769E-4</v>
      </c>
    </row>
    <row r="1446" spans="1:275" x14ac:dyDescent="0.3">
      <c r="A1446" s="49">
        <v>1824</v>
      </c>
      <c r="B1446" t="s">
        <v>3255</v>
      </c>
      <c r="C1446" t="s">
        <v>650</v>
      </c>
      <c r="D1446">
        <v>0.42850000000000021</v>
      </c>
      <c r="CN1446">
        <v>9.9416569428238011E-2</v>
      </c>
    </row>
    <row r="1447" spans="1:275" x14ac:dyDescent="0.3">
      <c r="A1447" s="49">
        <v>1826</v>
      </c>
      <c r="B1447" t="s">
        <v>3257</v>
      </c>
      <c r="C1447" t="s">
        <v>605</v>
      </c>
      <c r="D1447">
        <v>4.08E-4</v>
      </c>
      <c r="F1447">
        <v>1700</v>
      </c>
    </row>
    <row r="1448" spans="1:275" x14ac:dyDescent="0.3">
      <c r="A1448" s="49">
        <v>1827</v>
      </c>
      <c r="B1448" t="s">
        <v>3258</v>
      </c>
      <c r="C1448" t="s">
        <v>671</v>
      </c>
      <c r="D1448">
        <v>9.8039999999999976E-4</v>
      </c>
      <c r="BK1448">
        <v>1118.421052631579</v>
      </c>
      <c r="BL1448">
        <v>4.1666666666666671E-2</v>
      </c>
      <c r="BM1448">
        <v>0.3903508771929825</v>
      </c>
      <c r="DF1448">
        <v>723.68421052631584</v>
      </c>
      <c r="JO1448">
        <v>35.087719298245617</v>
      </c>
    </row>
    <row r="1449" spans="1:275" x14ac:dyDescent="0.3">
      <c r="A1449" s="49">
        <v>1828</v>
      </c>
      <c r="B1449" t="s">
        <v>3259</v>
      </c>
      <c r="C1449" t="s">
        <v>798</v>
      </c>
      <c r="D1449">
        <v>1.034E-3</v>
      </c>
      <c r="BK1449">
        <v>1000</v>
      </c>
      <c r="BL1449">
        <v>4.0000000000000008E-2</v>
      </c>
      <c r="BM1449">
        <v>0.4</v>
      </c>
      <c r="DF1449">
        <v>600</v>
      </c>
      <c r="JO1449">
        <v>20</v>
      </c>
    </row>
    <row r="1450" spans="1:275" x14ac:dyDescent="0.3">
      <c r="A1450" s="49">
        <v>1829</v>
      </c>
      <c r="B1450" t="s">
        <v>3260</v>
      </c>
      <c r="C1450" t="s">
        <v>617</v>
      </c>
      <c r="D1450">
        <v>2.1513800000000001E-5</v>
      </c>
      <c r="F1450">
        <v>165.28925619834709</v>
      </c>
      <c r="G1450">
        <v>0.38842975206611569</v>
      </c>
      <c r="H1450">
        <v>165.28925619834709</v>
      </c>
      <c r="EM1450">
        <v>165.28925619834709</v>
      </c>
    </row>
    <row r="1451" spans="1:275" x14ac:dyDescent="0.3">
      <c r="A1451" s="49">
        <v>1831</v>
      </c>
      <c r="B1451" t="s">
        <v>3262</v>
      </c>
      <c r="C1451" t="s">
        <v>605</v>
      </c>
      <c r="D1451">
        <v>0.22750000000000001</v>
      </c>
      <c r="M1451">
        <v>1.428571428571429E-2</v>
      </c>
      <c r="N1451">
        <v>3.2168445811748548E-5</v>
      </c>
      <c r="AH1451">
        <v>1.142857142857143E-4</v>
      </c>
    </row>
    <row r="1452" spans="1:275" x14ac:dyDescent="0.3">
      <c r="A1452" s="49">
        <v>1832</v>
      </c>
      <c r="B1452" t="s">
        <v>3264</v>
      </c>
      <c r="C1452" t="s">
        <v>3263</v>
      </c>
      <c r="D1452">
        <v>9.6000000000000002E-4</v>
      </c>
      <c r="AG1452">
        <v>5.0000000000000002E-5</v>
      </c>
    </row>
    <row r="1453" spans="1:275" x14ac:dyDescent="0.3">
      <c r="A1453" s="49">
        <v>1834</v>
      </c>
      <c r="B1453" t="s">
        <v>3266</v>
      </c>
      <c r="C1453" t="s">
        <v>659</v>
      </c>
      <c r="D1453">
        <v>2.8000000000000001E-2</v>
      </c>
      <c r="I1453">
        <v>0.2</v>
      </c>
    </row>
    <row r="1454" spans="1:275" x14ac:dyDescent="0.3">
      <c r="A1454" s="49">
        <v>1835</v>
      </c>
      <c r="B1454" t="s">
        <v>3267</v>
      </c>
      <c r="C1454" t="s">
        <v>605</v>
      </c>
      <c r="D1454">
        <v>0.52910000000000001</v>
      </c>
      <c r="M1454">
        <v>9.0909090909090925E-2</v>
      </c>
      <c r="N1454">
        <v>2.0000000000000002E-5</v>
      </c>
    </row>
    <row r="1455" spans="1:275" x14ac:dyDescent="0.3">
      <c r="A1455" s="49">
        <v>1836</v>
      </c>
      <c r="B1455" t="s">
        <v>3269</v>
      </c>
      <c r="C1455" t="s">
        <v>798</v>
      </c>
      <c r="D1455">
        <v>9.1706299999999974</v>
      </c>
      <c r="AH1455">
        <v>1.2368902441464421E-5</v>
      </c>
      <c r="AK1455">
        <v>3.2825879054465871E-4</v>
      </c>
      <c r="CN1455">
        <v>1.6953963978977089E-2</v>
      </c>
      <c r="EE1455">
        <v>0.31735006210042283</v>
      </c>
      <c r="ET1455">
        <v>2.3012248273387091E-5</v>
      </c>
      <c r="EU1455">
        <v>5.2440398824262467E-5</v>
      </c>
    </row>
    <row r="1456" spans="1:275" x14ac:dyDescent="0.3">
      <c r="A1456" s="49">
        <v>1837</v>
      </c>
      <c r="B1456" t="s">
        <v>3271</v>
      </c>
      <c r="C1456" t="s">
        <v>798</v>
      </c>
      <c r="D1456">
        <v>0.57286999999999988</v>
      </c>
      <c r="AH1456">
        <v>1.4743707206423989E-5</v>
      </c>
      <c r="AK1456">
        <v>3.9128382802187478E-4</v>
      </c>
      <c r="CN1456">
        <v>2.0209091475759319E-2</v>
      </c>
      <c r="EE1456">
        <v>0.35299457119416278</v>
      </c>
      <c r="ET1456">
        <v>2.7430554352742211E-5</v>
      </c>
      <c r="EU1456">
        <v>6.2508851509826305E-5</v>
      </c>
    </row>
    <row r="1457" spans="1:151" x14ac:dyDescent="0.3">
      <c r="A1457" s="49">
        <v>1838</v>
      </c>
      <c r="B1457" t="s">
        <v>3272</v>
      </c>
      <c r="C1457" t="s">
        <v>671</v>
      </c>
      <c r="D1457">
        <v>9.9083295360000001</v>
      </c>
      <c r="AH1457">
        <v>1.3678606613513421E-5</v>
      </c>
      <c r="AK1457">
        <v>3.6301708130834622E-4</v>
      </c>
      <c r="CN1457">
        <v>1.8749165894516331E-2</v>
      </c>
      <c r="EE1457">
        <v>0.32142817903144882</v>
      </c>
      <c r="ET1457">
        <v>2.544894285599183E-5</v>
      </c>
      <c r="EU1457">
        <v>5.7993147699846547E-5</v>
      </c>
    </row>
    <row r="1458" spans="1:151" x14ac:dyDescent="0.3">
      <c r="A1458" s="49">
        <v>1839</v>
      </c>
      <c r="B1458" t="s">
        <v>3274</v>
      </c>
      <c r="C1458" t="s">
        <v>623</v>
      </c>
      <c r="D1458">
        <v>2.5284139100932991E-3</v>
      </c>
      <c r="CK1458">
        <v>0.80224206642066442</v>
      </c>
      <c r="CL1458">
        <v>1.1904346032803981E-3</v>
      </c>
    </row>
    <row r="1459" spans="1:151" x14ac:dyDescent="0.3">
      <c r="A1459" s="49">
        <v>1840</v>
      </c>
      <c r="B1459" t="s">
        <v>3275</v>
      </c>
      <c r="C1459" t="s">
        <v>659</v>
      </c>
      <c r="D1459">
        <v>0.56999999999999995</v>
      </c>
      <c r="AH1459">
        <v>7.8947368421052629E-6</v>
      </c>
      <c r="AJ1459">
        <v>0.13157894736842099</v>
      </c>
      <c r="AK1459">
        <v>1.026315789473684E-3</v>
      </c>
    </row>
    <row r="1460" spans="1:151" x14ac:dyDescent="0.3">
      <c r="A1460" s="49">
        <v>1841</v>
      </c>
      <c r="B1460" t="s">
        <v>3276</v>
      </c>
      <c r="C1460" t="s">
        <v>605</v>
      </c>
      <c r="D1460">
        <v>5.5769999999999993E-2</v>
      </c>
      <c r="AG1460">
        <v>8.4615384615384628E-5</v>
      </c>
    </row>
    <row r="1461" spans="1:151" x14ac:dyDescent="0.3">
      <c r="A1461" s="49">
        <v>1842</v>
      </c>
      <c r="B1461" t="s">
        <v>3277</v>
      </c>
      <c r="C1461" t="s">
        <v>796</v>
      </c>
      <c r="D1461">
        <v>1.6731505</v>
      </c>
      <c r="O1461">
        <v>4.1024708860832988E-2</v>
      </c>
    </row>
    <row r="1462" spans="1:151" x14ac:dyDescent="0.3">
      <c r="A1462" s="49">
        <v>1843</v>
      </c>
      <c r="B1462" t="s">
        <v>3278</v>
      </c>
      <c r="C1462" t="s">
        <v>614</v>
      </c>
      <c r="D1462">
        <v>2.7999999999999999E-6</v>
      </c>
      <c r="F1462">
        <v>6035.7142857142862</v>
      </c>
      <c r="G1462">
        <v>14.467857142857151</v>
      </c>
      <c r="H1462">
        <v>10442.857142857139</v>
      </c>
      <c r="ER1462">
        <v>362857.1428571429</v>
      </c>
    </row>
    <row r="1463" spans="1:151" x14ac:dyDescent="0.3">
      <c r="A1463" s="49">
        <v>1844</v>
      </c>
      <c r="B1463" t="s">
        <v>3280</v>
      </c>
      <c r="C1463" t="s">
        <v>671</v>
      </c>
      <c r="D1463">
        <v>0.14541000000000001</v>
      </c>
      <c r="AH1463">
        <v>1.105150952479197E-5</v>
      </c>
      <c r="EE1463">
        <v>0.41097586135754072</v>
      </c>
      <c r="ET1463">
        <v>1.1780482772849189E-5</v>
      </c>
      <c r="EU1463">
        <v>3.2329275840726232E-5</v>
      </c>
    </row>
    <row r="1464" spans="1:151" x14ac:dyDescent="0.3">
      <c r="A1464" s="49">
        <v>1845</v>
      </c>
      <c r="B1464" t="s">
        <v>3281</v>
      </c>
      <c r="C1464" t="s">
        <v>605</v>
      </c>
      <c r="D1464">
        <v>0.48988799999999999</v>
      </c>
      <c r="M1464">
        <v>1.666666666666667E-2</v>
      </c>
      <c r="N1464">
        <v>3.4643485565742271E-5</v>
      </c>
      <c r="AH1464">
        <v>8.3333333333333337E-6</v>
      </c>
    </row>
    <row r="1465" spans="1:151" x14ac:dyDescent="0.3">
      <c r="A1465" s="49">
        <v>1847</v>
      </c>
      <c r="B1465" t="s">
        <v>3283</v>
      </c>
      <c r="C1465" t="s">
        <v>1044</v>
      </c>
      <c r="D1465">
        <v>17.847999999999999</v>
      </c>
      <c r="K1465">
        <v>4.4565217391304352E-4</v>
      </c>
      <c r="L1465">
        <v>0.43478260869565222</v>
      </c>
    </row>
    <row r="1466" spans="1:151" x14ac:dyDescent="0.3">
      <c r="A1466" s="49">
        <v>1848</v>
      </c>
      <c r="B1466" t="s">
        <v>3284</v>
      </c>
      <c r="C1466" t="s">
        <v>614</v>
      </c>
      <c r="D1466">
        <v>1.2081240000000001E-3</v>
      </c>
      <c r="EF1466">
        <v>8.7837837837837843E-2</v>
      </c>
      <c r="EH1466">
        <v>0.72972972972972983</v>
      </c>
    </row>
    <row r="1467" spans="1:151" x14ac:dyDescent="0.3">
      <c r="A1467" s="49">
        <v>1850</v>
      </c>
      <c r="B1467" t="s">
        <v>3288</v>
      </c>
      <c r="C1467" t="s">
        <v>659</v>
      </c>
      <c r="D1467">
        <v>0.35510000000000003</v>
      </c>
      <c r="AH1467">
        <v>3.541255984229794E-5</v>
      </c>
      <c r="AJ1467">
        <v>2.1418192058575052</v>
      </c>
      <c r="AK1467">
        <v>1.3403548296254579E-3</v>
      </c>
    </row>
    <row r="1468" spans="1:151" x14ac:dyDescent="0.3">
      <c r="A1468" s="49">
        <v>1851</v>
      </c>
      <c r="B1468" t="s">
        <v>3289</v>
      </c>
      <c r="C1468" t="s">
        <v>605</v>
      </c>
      <c r="D1468">
        <v>6.8807999999999996E-5</v>
      </c>
      <c r="F1468">
        <v>744.68085106383</v>
      </c>
    </row>
    <row r="1469" spans="1:151" x14ac:dyDescent="0.3">
      <c r="A1469" s="49">
        <v>1852</v>
      </c>
      <c r="B1469" t="s">
        <v>3290</v>
      </c>
      <c r="C1469" t="s">
        <v>668</v>
      </c>
      <c r="D1469">
        <v>2</v>
      </c>
      <c r="I1469">
        <v>2.5000000000000001E-2</v>
      </c>
      <c r="K1469">
        <v>2.1499999999999999E-4</v>
      </c>
      <c r="L1469">
        <v>0.5</v>
      </c>
    </row>
    <row r="1470" spans="1:151" x14ac:dyDescent="0.3">
      <c r="A1470" s="49">
        <v>1853</v>
      </c>
      <c r="B1470" t="s">
        <v>3291</v>
      </c>
      <c r="C1470" t="s">
        <v>605</v>
      </c>
      <c r="D1470">
        <v>0.90280000000000005</v>
      </c>
      <c r="M1470">
        <v>2.7027027027027029E-2</v>
      </c>
      <c r="N1470">
        <v>4.0540540540540552E-5</v>
      </c>
      <c r="AH1470">
        <v>2.702702702702703E-5</v>
      </c>
    </row>
    <row r="1471" spans="1:151" x14ac:dyDescent="0.3">
      <c r="A1471" s="49">
        <v>1854</v>
      </c>
      <c r="B1471" t="s">
        <v>3292</v>
      </c>
      <c r="C1471" t="s">
        <v>605</v>
      </c>
      <c r="D1471">
        <v>4</v>
      </c>
      <c r="M1471">
        <v>6.6666666666666666E-2</v>
      </c>
      <c r="N1471">
        <v>1.009107530744155E-4</v>
      </c>
      <c r="AH1471">
        <v>6.666666666666667E-5</v>
      </c>
    </row>
    <row r="1472" spans="1:151" x14ac:dyDescent="0.3">
      <c r="A1472" s="49">
        <v>1855</v>
      </c>
      <c r="B1472" t="s">
        <v>3293</v>
      </c>
      <c r="C1472" t="s">
        <v>614</v>
      </c>
      <c r="D1472">
        <v>1.3798200000000001E-4</v>
      </c>
      <c r="F1472">
        <v>4597.7011494252874</v>
      </c>
      <c r="G1472">
        <v>12.229885057471259</v>
      </c>
    </row>
    <row r="1473" spans="1:295" x14ac:dyDescent="0.3">
      <c r="A1473" s="49">
        <v>1857</v>
      </c>
      <c r="B1473" t="s">
        <v>3295</v>
      </c>
      <c r="C1473" t="s">
        <v>1044</v>
      </c>
      <c r="D1473">
        <v>16.547999999999998</v>
      </c>
      <c r="K1473">
        <v>8.571428571428571E-4</v>
      </c>
      <c r="L1473">
        <v>0.38095238095238088</v>
      </c>
    </row>
    <row r="1474" spans="1:295" x14ac:dyDescent="0.3">
      <c r="A1474" s="49">
        <v>1858</v>
      </c>
      <c r="B1474" t="s">
        <v>3296</v>
      </c>
      <c r="C1474" t="s">
        <v>611</v>
      </c>
      <c r="D1474">
        <v>0.01</v>
      </c>
      <c r="AG1474">
        <v>1.4779076633532179E-3</v>
      </c>
    </row>
    <row r="1475" spans="1:295" x14ac:dyDescent="0.3">
      <c r="A1475" s="49">
        <v>1860</v>
      </c>
      <c r="B1475" t="s">
        <v>3298</v>
      </c>
      <c r="C1475" t="s">
        <v>798</v>
      </c>
      <c r="D1475">
        <v>7.5199999999999996E-4</v>
      </c>
      <c r="P1475">
        <v>1.25</v>
      </c>
    </row>
    <row r="1476" spans="1:295" x14ac:dyDescent="0.3">
      <c r="A1476" s="49">
        <v>1861</v>
      </c>
      <c r="B1476" t="s">
        <v>3299</v>
      </c>
      <c r="C1476" t="s">
        <v>614</v>
      </c>
      <c r="D1476">
        <v>0.56000000000000005</v>
      </c>
      <c r="AH1476">
        <v>6.4000000000000011E-5</v>
      </c>
      <c r="AK1476">
        <v>3.5439999999999998E-3</v>
      </c>
    </row>
    <row r="1477" spans="1:295" x14ac:dyDescent="0.3">
      <c r="A1477" s="49">
        <v>1862</v>
      </c>
      <c r="B1477" t="s">
        <v>3300</v>
      </c>
      <c r="C1477" t="s">
        <v>1044</v>
      </c>
      <c r="D1477">
        <v>3.2154000000000002E-2</v>
      </c>
      <c r="EH1477">
        <v>0.56521739130434778</v>
      </c>
    </row>
    <row r="1478" spans="1:295" x14ac:dyDescent="0.3">
      <c r="A1478" s="49">
        <v>1863</v>
      </c>
      <c r="B1478" t="s">
        <v>3302</v>
      </c>
      <c r="C1478" t="s">
        <v>614</v>
      </c>
      <c r="D1478">
        <v>0.2</v>
      </c>
      <c r="I1478">
        <v>0.05</v>
      </c>
      <c r="L1478">
        <v>1</v>
      </c>
    </row>
    <row r="1479" spans="1:295" x14ac:dyDescent="0.3">
      <c r="A1479" s="49">
        <v>1864</v>
      </c>
      <c r="B1479" t="s">
        <v>3304</v>
      </c>
      <c r="C1479" t="s">
        <v>2803</v>
      </c>
      <c r="D1479">
        <v>12.08217575407382</v>
      </c>
      <c r="E1479" t="s">
        <v>1016</v>
      </c>
      <c r="AZ1479">
        <v>6.5371845061301254E-3</v>
      </c>
    </row>
    <row r="1480" spans="1:295" x14ac:dyDescent="0.3">
      <c r="A1480" s="49">
        <v>1865</v>
      </c>
      <c r="B1480" t="s">
        <v>3306</v>
      </c>
      <c r="C1480" t="s">
        <v>605</v>
      </c>
      <c r="D1480">
        <v>9.2811199999999996E-2</v>
      </c>
      <c r="AH1480">
        <v>2.4647887323943661E-5</v>
      </c>
      <c r="AJ1480">
        <v>0.49295774647887319</v>
      </c>
      <c r="AK1480">
        <v>6.5845070422535217E-4</v>
      </c>
      <c r="AP1480">
        <v>0.63380281690140838</v>
      </c>
    </row>
    <row r="1481" spans="1:295" x14ac:dyDescent="0.3">
      <c r="A1481" s="49">
        <v>1866</v>
      </c>
      <c r="B1481" t="s">
        <v>3307</v>
      </c>
      <c r="C1481" t="s">
        <v>620</v>
      </c>
      <c r="D1481">
        <v>8.9450000000000002E-2</v>
      </c>
      <c r="AF1481">
        <v>0.24963666852990499</v>
      </c>
      <c r="AG1481">
        <v>1.734153158188932E-3</v>
      </c>
      <c r="CH1481">
        <v>6.2146450531022927E-4</v>
      </c>
      <c r="EW1481">
        <v>1.4980435997764109E-2</v>
      </c>
      <c r="EX1481">
        <v>0.10709893795416441</v>
      </c>
      <c r="GJ1481">
        <v>6.1039686975964228E-6</v>
      </c>
      <c r="KG1481">
        <v>6.089435438792621E-3</v>
      </c>
    </row>
    <row r="1482" spans="1:295" x14ac:dyDescent="0.3">
      <c r="A1482" s="49">
        <v>1868</v>
      </c>
      <c r="B1482" t="s">
        <v>3309</v>
      </c>
      <c r="C1482" t="s">
        <v>671</v>
      </c>
      <c r="D1482">
        <v>6.4750060000000014</v>
      </c>
      <c r="AH1482">
        <v>7.6902322561554371E-6</v>
      </c>
      <c r="CN1482">
        <v>1.3671524010943001E-2</v>
      </c>
      <c r="EE1482">
        <v>0.24243128114475879</v>
      </c>
      <c r="ET1482">
        <v>9.3991727575233113E-6</v>
      </c>
      <c r="EU1482">
        <v>2.6830365871475639E-5</v>
      </c>
    </row>
    <row r="1483" spans="1:295" x14ac:dyDescent="0.3">
      <c r="A1483" s="49">
        <v>1869</v>
      </c>
      <c r="B1483" t="s">
        <v>3310</v>
      </c>
      <c r="C1483" t="s">
        <v>605</v>
      </c>
      <c r="D1483">
        <v>3.9903999999999998E-3</v>
      </c>
      <c r="AJ1483">
        <v>1.5086206896551719</v>
      </c>
      <c r="AP1483">
        <v>0.18965517241379309</v>
      </c>
    </row>
    <row r="1484" spans="1:295" x14ac:dyDescent="0.3">
      <c r="A1484" s="49">
        <v>1870</v>
      </c>
      <c r="B1484" t="s">
        <v>3311</v>
      </c>
      <c r="C1484" t="s">
        <v>605</v>
      </c>
      <c r="D1484">
        <v>1.462</v>
      </c>
      <c r="M1484">
        <v>8.1395348837209301E-3</v>
      </c>
      <c r="N1484">
        <v>1.6279069767441859E-5</v>
      </c>
      <c r="AK1484">
        <v>2.0930232558139531E-4</v>
      </c>
    </row>
    <row r="1485" spans="1:295" x14ac:dyDescent="0.3">
      <c r="A1485" s="49">
        <v>1872</v>
      </c>
      <c r="B1485" t="s">
        <v>3313</v>
      </c>
      <c r="C1485" t="s">
        <v>668</v>
      </c>
      <c r="D1485">
        <v>2.6</v>
      </c>
      <c r="I1485">
        <v>4.3761290322580651E-2</v>
      </c>
      <c r="L1485">
        <v>0.20107526881720431</v>
      </c>
    </row>
    <row r="1486" spans="1:295" x14ac:dyDescent="0.3">
      <c r="A1486" s="49">
        <v>1873</v>
      </c>
      <c r="B1486" t="s">
        <v>3314</v>
      </c>
      <c r="C1486" t="s">
        <v>761</v>
      </c>
      <c r="D1486">
        <v>0.92741999999999991</v>
      </c>
      <c r="O1486">
        <v>0.12195121951219511</v>
      </c>
      <c r="P1486">
        <v>0.12195121951219511</v>
      </c>
      <c r="AL1486">
        <v>2.1294559099437151E-6</v>
      </c>
      <c r="AM1486">
        <v>9.5825515947467179E-6</v>
      </c>
      <c r="AN1486">
        <v>9.5825515947467179E-6</v>
      </c>
    </row>
    <row r="1487" spans="1:295" x14ac:dyDescent="0.3">
      <c r="A1487" s="49">
        <v>1874</v>
      </c>
      <c r="B1487" t="s">
        <v>3317</v>
      </c>
      <c r="C1487" t="s">
        <v>3316</v>
      </c>
      <c r="D1487">
        <v>6.8056139999999998E-3</v>
      </c>
      <c r="EV1487">
        <v>0.1849215956120932</v>
      </c>
      <c r="KH1487">
        <v>1.382199019809234</v>
      </c>
      <c r="KI1487">
        <v>14.917036728794789</v>
      </c>
    </row>
    <row r="1488" spans="1:295" x14ac:dyDescent="0.3">
      <c r="A1488" s="49">
        <v>1876</v>
      </c>
      <c r="B1488" t="s">
        <v>3320</v>
      </c>
      <c r="C1488" t="s">
        <v>605</v>
      </c>
      <c r="D1488">
        <v>4.3539000000000003</v>
      </c>
      <c r="M1488">
        <v>2.1739130434782601E-2</v>
      </c>
      <c r="N1488">
        <v>3.2717140087562717E-5</v>
      </c>
      <c r="AH1488">
        <v>2.173913043478261E-5</v>
      </c>
      <c r="AK1488">
        <v>5.7971014492753622E-4</v>
      </c>
    </row>
    <row r="1489" spans="1:277" x14ac:dyDescent="0.3">
      <c r="A1489" s="49">
        <v>1877</v>
      </c>
      <c r="B1489" t="s">
        <v>3321</v>
      </c>
      <c r="C1489" t="s">
        <v>605</v>
      </c>
      <c r="D1489">
        <v>0.38129999999999992</v>
      </c>
      <c r="M1489">
        <v>4.8780487804878057E-2</v>
      </c>
      <c r="N1489">
        <v>7.3111007923671198E-5</v>
      </c>
    </row>
    <row r="1490" spans="1:277" x14ac:dyDescent="0.3">
      <c r="A1490" s="49">
        <v>1878</v>
      </c>
      <c r="B1490" t="s">
        <v>3322</v>
      </c>
      <c r="C1490" t="s">
        <v>605</v>
      </c>
      <c r="D1490">
        <v>1.57657</v>
      </c>
      <c r="M1490">
        <v>1.081081081081081E-2</v>
      </c>
      <c r="N1490">
        <v>3.5135135135135139E-5</v>
      </c>
      <c r="AH1490">
        <v>2.702702702702703E-5</v>
      </c>
    </row>
    <row r="1491" spans="1:277" x14ac:dyDescent="0.3">
      <c r="A1491" s="49">
        <v>1879</v>
      </c>
      <c r="B1491" t="s">
        <v>3324</v>
      </c>
      <c r="C1491" t="s">
        <v>671</v>
      </c>
      <c r="D1491">
        <v>2.5571630391E-5</v>
      </c>
      <c r="Q1491">
        <v>199.13707207000371</v>
      </c>
      <c r="R1491">
        <v>3.5653012856813271E-2</v>
      </c>
      <c r="S1491">
        <v>767.90895366966515</v>
      </c>
      <c r="T1491">
        <v>0.88166698127058041</v>
      </c>
      <c r="U1491">
        <v>0.18004572243545369</v>
      </c>
      <c r="V1491">
        <v>0.19371715010801399</v>
      </c>
      <c r="W1491">
        <v>4.2010948216195811E-2</v>
      </c>
    </row>
    <row r="1492" spans="1:277" x14ac:dyDescent="0.3">
      <c r="A1492" s="49">
        <v>1880</v>
      </c>
      <c r="B1492" t="s">
        <v>3325</v>
      </c>
      <c r="C1492" t="s">
        <v>620</v>
      </c>
      <c r="D1492">
        <v>9.6355999999999997E-2</v>
      </c>
      <c r="M1492">
        <v>5.9633027522935769E-2</v>
      </c>
      <c r="N1492">
        <v>1.7828596063113869E-4</v>
      </c>
      <c r="AH1492">
        <v>3.6697247706422022E-5</v>
      </c>
      <c r="AK1492">
        <v>1.4954128440366971E-3</v>
      </c>
      <c r="CN1492">
        <v>0.11926605504587159</v>
      </c>
      <c r="JP1492">
        <v>5.5963302752293581E-2</v>
      </c>
    </row>
    <row r="1493" spans="1:277" x14ac:dyDescent="0.3">
      <c r="A1493" s="49">
        <v>1882</v>
      </c>
      <c r="B1493" t="s">
        <v>3327</v>
      </c>
      <c r="C1493" t="s">
        <v>671</v>
      </c>
      <c r="D1493">
        <v>2.2609447500000001E-4</v>
      </c>
      <c r="Q1493">
        <v>620.31590997524381</v>
      </c>
      <c r="R1493">
        <v>0.1619870410367171</v>
      </c>
      <c r="S1493">
        <v>769.15080328743727</v>
      </c>
      <c r="T1493">
        <v>0.77969762419006483</v>
      </c>
      <c r="U1493">
        <v>8.2073434125269976E-2</v>
      </c>
      <c r="V1493">
        <v>7.5593952483801297E-2</v>
      </c>
      <c r="W1493">
        <v>6.0475161987041039E-2</v>
      </c>
    </row>
    <row r="1494" spans="1:277" x14ac:dyDescent="0.3">
      <c r="A1494" s="49">
        <v>1883</v>
      </c>
      <c r="B1494" t="s">
        <v>3328</v>
      </c>
      <c r="C1494" t="s">
        <v>617</v>
      </c>
      <c r="D1494">
        <v>9.8420000000000004E-7</v>
      </c>
      <c r="F1494">
        <v>3310.8108108108099</v>
      </c>
    </row>
    <row r="1495" spans="1:277" x14ac:dyDescent="0.3">
      <c r="A1495" s="49">
        <v>1884</v>
      </c>
      <c r="B1495" t="s">
        <v>3329</v>
      </c>
      <c r="C1495" t="s">
        <v>707</v>
      </c>
      <c r="D1495">
        <v>9.5992490000000002E-7</v>
      </c>
      <c r="F1495">
        <v>5909.0909090909081</v>
      </c>
    </row>
    <row r="1496" spans="1:277" x14ac:dyDescent="0.3">
      <c r="A1496" s="49">
        <v>1886</v>
      </c>
      <c r="B1496" t="s">
        <v>3331</v>
      </c>
      <c r="C1496" t="s">
        <v>707</v>
      </c>
      <c r="D1496">
        <v>4.5493008000000002E-6</v>
      </c>
      <c r="F1496">
        <v>3181.818181818182</v>
      </c>
    </row>
    <row r="1497" spans="1:277" x14ac:dyDescent="0.3">
      <c r="A1497" s="49">
        <v>1887</v>
      </c>
      <c r="B1497" t="s">
        <v>3332</v>
      </c>
      <c r="C1497" t="s">
        <v>707</v>
      </c>
      <c r="D1497">
        <v>5.2226889999999999E-6</v>
      </c>
      <c r="F1497">
        <v>3529.411764705882</v>
      </c>
    </row>
    <row r="1498" spans="1:277" x14ac:dyDescent="0.3">
      <c r="A1498" s="49">
        <v>1888</v>
      </c>
      <c r="B1498" t="s">
        <v>3333</v>
      </c>
      <c r="C1498" t="s">
        <v>707</v>
      </c>
      <c r="D1498">
        <v>2.0455505E-6</v>
      </c>
      <c r="F1498">
        <v>3225.8064516129029</v>
      </c>
    </row>
    <row r="1499" spans="1:277" x14ac:dyDescent="0.3">
      <c r="A1499" s="49">
        <v>1889</v>
      </c>
      <c r="B1499" t="s">
        <v>3334</v>
      </c>
      <c r="C1499" t="s">
        <v>707</v>
      </c>
      <c r="D1499">
        <v>7.6333504799999987E-6</v>
      </c>
      <c r="F1499">
        <v>3292.682926829269</v>
      </c>
    </row>
    <row r="1500" spans="1:277" x14ac:dyDescent="0.3">
      <c r="A1500" s="49">
        <v>1892</v>
      </c>
      <c r="B1500" t="s">
        <v>3339</v>
      </c>
      <c r="C1500" t="s">
        <v>614</v>
      </c>
      <c r="D1500">
        <v>9.6500000000000002E-2</v>
      </c>
      <c r="AH1500">
        <v>9.5647668393782393E-5</v>
      </c>
    </row>
    <row r="1501" spans="1:277" x14ac:dyDescent="0.3">
      <c r="A1501" s="49">
        <v>1894</v>
      </c>
      <c r="B1501" t="s">
        <v>3341</v>
      </c>
      <c r="C1501" t="s">
        <v>796</v>
      </c>
      <c r="D1501">
        <v>1.7102218</v>
      </c>
      <c r="O1501">
        <v>5.8139534883720943E-2</v>
      </c>
      <c r="AI1501">
        <v>30.232558139534881</v>
      </c>
      <c r="HB1501">
        <v>1.6070674247708401</v>
      </c>
    </row>
    <row r="1502" spans="1:277" x14ac:dyDescent="0.3">
      <c r="A1502" s="49">
        <v>1895</v>
      </c>
      <c r="B1502" t="s">
        <v>3342</v>
      </c>
      <c r="C1502" t="s">
        <v>805</v>
      </c>
      <c r="D1502">
        <v>5.080320000000001E-3</v>
      </c>
      <c r="DH1502">
        <v>0.46428571428571419</v>
      </c>
      <c r="DI1502">
        <v>1.642857142857143</v>
      </c>
      <c r="DJ1502">
        <v>11.785714285714279</v>
      </c>
      <c r="JQ1502">
        <v>11.785714285714279</v>
      </c>
    </row>
    <row r="1503" spans="1:277" x14ac:dyDescent="0.3">
      <c r="A1503" s="49">
        <v>1897</v>
      </c>
      <c r="B1503" t="s">
        <v>3345</v>
      </c>
      <c r="C1503" t="s">
        <v>662</v>
      </c>
      <c r="D1503">
        <v>6.5495999999999999E-2</v>
      </c>
      <c r="AH1503">
        <v>7.3638084768535495E-5</v>
      </c>
      <c r="AJ1503">
        <v>0.69969158421888367</v>
      </c>
      <c r="AK1503">
        <v>2.4411903016978141E-3</v>
      </c>
      <c r="AP1503">
        <v>1.282368388909247</v>
      </c>
    </row>
    <row r="1504" spans="1:277" x14ac:dyDescent="0.3">
      <c r="A1504" s="49">
        <v>1898</v>
      </c>
      <c r="B1504" t="s">
        <v>3346</v>
      </c>
      <c r="C1504" t="s">
        <v>605</v>
      </c>
      <c r="D1504">
        <v>0.38584160395200001</v>
      </c>
      <c r="AF1504">
        <v>3.3039777700244861</v>
      </c>
      <c r="AG1504">
        <v>1.6738774393036841E-4</v>
      </c>
      <c r="CH1504">
        <v>8.5163341416359638E-3</v>
      </c>
    </row>
    <row r="1505" spans="1:256" x14ac:dyDescent="0.3">
      <c r="A1505" s="49">
        <v>1900</v>
      </c>
      <c r="B1505" t="s">
        <v>3349</v>
      </c>
      <c r="C1505" t="s">
        <v>953</v>
      </c>
      <c r="D1505">
        <v>246.22383782824221</v>
      </c>
      <c r="IV1505">
        <v>5.2641137542694769E-2</v>
      </c>
    </row>
    <row r="1506" spans="1:256" x14ac:dyDescent="0.3">
      <c r="A1506" s="49">
        <v>1902</v>
      </c>
      <c r="B1506" t="s">
        <v>3352</v>
      </c>
      <c r="C1506" t="s">
        <v>605</v>
      </c>
      <c r="D1506">
        <v>0.69294619999999996</v>
      </c>
      <c r="AH1506">
        <v>3.4914052490655118E-5</v>
      </c>
      <c r="AK1506">
        <v>3.1602453408359851E-4</v>
      </c>
    </row>
    <row r="1507" spans="1:256" x14ac:dyDescent="0.3">
      <c r="A1507" s="49">
        <v>1903</v>
      </c>
      <c r="B1507" t="s">
        <v>3353</v>
      </c>
      <c r="C1507" t="s">
        <v>671</v>
      </c>
      <c r="D1507">
        <v>0.7357750448</v>
      </c>
      <c r="O1507">
        <v>3.6896995340986859E-2</v>
      </c>
      <c r="P1507">
        <v>0.27894319527483918</v>
      </c>
    </row>
    <row r="1508" spans="1:256" x14ac:dyDescent="0.3">
      <c r="A1508" s="49">
        <v>1904</v>
      </c>
      <c r="B1508" t="s">
        <v>3354</v>
      </c>
      <c r="C1508" t="s">
        <v>605</v>
      </c>
      <c r="D1508">
        <v>0.17419999999999999</v>
      </c>
      <c r="AH1508">
        <v>1.9977037887485652E-5</v>
      </c>
    </row>
    <row r="1509" spans="1:256" x14ac:dyDescent="0.3">
      <c r="A1509" s="49">
        <v>1905</v>
      </c>
      <c r="B1509" t="s">
        <v>3355</v>
      </c>
      <c r="C1509" t="s">
        <v>605</v>
      </c>
      <c r="D1509">
        <v>6.0639350000000007</v>
      </c>
      <c r="AH1509">
        <v>3.004860705136186E-5</v>
      </c>
      <c r="AK1509">
        <v>2.0467963459370851E-4</v>
      </c>
    </row>
    <row r="1510" spans="1:256" x14ac:dyDescent="0.3">
      <c r="A1510" s="49">
        <v>1906</v>
      </c>
      <c r="B1510" t="s">
        <v>3356</v>
      </c>
      <c r="C1510" t="s">
        <v>798</v>
      </c>
      <c r="D1510">
        <v>3.859E-3</v>
      </c>
      <c r="P1510">
        <v>3.5294117647058823E-2</v>
      </c>
    </row>
    <row r="1511" spans="1:256" x14ac:dyDescent="0.3">
      <c r="A1511" s="49">
        <v>1907</v>
      </c>
      <c r="B1511" t="s">
        <v>3357</v>
      </c>
      <c r="C1511" t="s">
        <v>680</v>
      </c>
      <c r="D1511">
        <v>2.3575227000000001E-2</v>
      </c>
      <c r="AH1511">
        <v>1.1409395973154361E-4</v>
      </c>
      <c r="AK1511">
        <v>3.2248322147651011E-3</v>
      </c>
      <c r="AP1511">
        <v>0.34899328859060402</v>
      </c>
    </row>
    <row r="1512" spans="1:256" x14ac:dyDescent="0.3">
      <c r="A1512" s="49">
        <v>1908</v>
      </c>
      <c r="B1512" t="s">
        <v>3359</v>
      </c>
      <c r="C1512" t="s">
        <v>671</v>
      </c>
      <c r="D1512">
        <v>1.1394432E-4</v>
      </c>
      <c r="P1512">
        <v>0.56050955414012749</v>
      </c>
    </row>
    <row r="1513" spans="1:256" x14ac:dyDescent="0.3">
      <c r="A1513" s="49">
        <v>1909</v>
      </c>
      <c r="B1513" t="s">
        <v>3360</v>
      </c>
      <c r="C1513" t="s">
        <v>605</v>
      </c>
      <c r="D1513">
        <v>1.2222599999999999</v>
      </c>
      <c r="N1513">
        <v>3.8461538461538463E-5</v>
      </c>
    </row>
    <row r="1514" spans="1:256" x14ac:dyDescent="0.3">
      <c r="A1514" s="49">
        <v>1912</v>
      </c>
      <c r="B1514" t="s">
        <v>3363</v>
      </c>
      <c r="C1514" t="s">
        <v>798</v>
      </c>
      <c r="D1514">
        <v>2.1800999999999999E-3</v>
      </c>
      <c r="O1514">
        <v>1.550387596899225E-2</v>
      </c>
      <c r="P1514">
        <v>0.1472868217054264</v>
      </c>
    </row>
    <row r="1515" spans="1:256" x14ac:dyDescent="0.3">
      <c r="A1515" s="49">
        <v>1914</v>
      </c>
      <c r="B1515" t="s">
        <v>3365</v>
      </c>
      <c r="C1515" t="s">
        <v>796</v>
      </c>
      <c r="D1515">
        <v>0.38497697200000008</v>
      </c>
      <c r="AI1515">
        <v>46.314850806193142</v>
      </c>
    </row>
    <row r="1516" spans="1:256" x14ac:dyDescent="0.3">
      <c r="A1516" s="49">
        <v>1915</v>
      </c>
      <c r="B1516" t="s">
        <v>3366</v>
      </c>
      <c r="C1516" t="s">
        <v>605</v>
      </c>
      <c r="D1516">
        <v>8.9719999999999995</v>
      </c>
      <c r="AH1516">
        <v>7.069772625947391E-5</v>
      </c>
      <c r="AK1516">
        <v>1.204859563085154E-4</v>
      </c>
    </row>
    <row r="1517" spans="1:256" x14ac:dyDescent="0.3">
      <c r="A1517" s="49">
        <v>1916</v>
      </c>
      <c r="B1517" t="s">
        <v>3367</v>
      </c>
      <c r="C1517" t="s">
        <v>605</v>
      </c>
      <c r="D1517">
        <v>3.1600000000000002E-5</v>
      </c>
      <c r="F1517">
        <v>2784.8101265822779</v>
      </c>
    </row>
    <row r="1518" spans="1:256" x14ac:dyDescent="0.3">
      <c r="A1518" s="49">
        <v>1918</v>
      </c>
      <c r="B1518" t="s">
        <v>3371</v>
      </c>
      <c r="C1518" t="s">
        <v>796</v>
      </c>
      <c r="D1518">
        <v>0.54100499999999985</v>
      </c>
      <c r="O1518">
        <v>0.1246402528627277</v>
      </c>
      <c r="AI1518">
        <v>45.789427084777422</v>
      </c>
    </row>
    <row r="1519" spans="1:256" x14ac:dyDescent="0.3">
      <c r="A1519" s="49">
        <v>1919</v>
      </c>
      <c r="B1519" t="s">
        <v>3372</v>
      </c>
      <c r="C1519" t="s">
        <v>796</v>
      </c>
      <c r="D1519">
        <v>0.91774500000000003</v>
      </c>
      <c r="O1519">
        <v>0.1204909860582188</v>
      </c>
      <c r="AI1519">
        <v>42.508179287274793</v>
      </c>
    </row>
    <row r="1520" spans="1:256" x14ac:dyDescent="0.3">
      <c r="A1520" s="49">
        <v>1920</v>
      </c>
      <c r="B1520" t="s">
        <v>3373</v>
      </c>
      <c r="C1520" t="s">
        <v>796</v>
      </c>
      <c r="D1520">
        <v>0.43469600000000003</v>
      </c>
      <c r="O1520">
        <v>0.15105038923753611</v>
      </c>
      <c r="AI1520">
        <v>49.415561679886643</v>
      </c>
    </row>
    <row r="1521" spans="1:297" x14ac:dyDescent="0.3">
      <c r="A1521" s="49">
        <v>1921</v>
      </c>
      <c r="B1521" t="s">
        <v>3374</v>
      </c>
      <c r="C1521" t="s">
        <v>605</v>
      </c>
      <c r="D1521">
        <v>1.3515999999999999</v>
      </c>
      <c r="M1521">
        <v>0.17899526487126369</v>
      </c>
      <c r="N1521">
        <v>2.428752521871163E-4</v>
      </c>
    </row>
    <row r="1522" spans="1:297" x14ac:dyDescent="0.3">
      <c r="A1522" s="49">
        <v>1922</v>
      </c>
      <c r="B1522" t="s">
        <v>3375</v>
      </c>
      <c r="C1522" t="s">
        <v>671</v>
      </c>
      <c r="D1522">
        <v>1.0466008279999999E-3</v>
      </c>
      <c r="Q1522">
        <v>178.119484537614</v>
      </c>
      <c r="R1522">
        <v>5.652344849855212E-2</v>
      </c>
      <c r="S1522">
        <v>615.82217666657527</v>
      </c>
      <c r="T1522">
        <v>0.87028328626546791</v>
      </c>
      <c r="U1522">
        <v>0.1533483174351167</v>
      </c>
      <c r="V1522">
        <v>0.1678766992895977</v>
      </c>
      <c r="W1522">
        <v>3.4548568651046392E-2</v>
      </c>
    </row>
    <row r="1523" spans="1:297" x14ac:dyDescent="0.3">
      <c r="A1523" s="49">
        <v>1923</v>
      </c>
      <c r="B1523" t="s">
        <v>3376</v>
      </c>
      <c r="C1523" t="s">
        <v>668</v>
      </c>
      <c r="D1523">
        <v>3.61E-2</v>
      </c>
      <c r="I1523">
        <v>8.5872576177285317E-2</v>
      </c>
      <c r="J1523">
        <v>8.310249307479224E-6</v>
      </c>
      <c r="K1523">
        <v>2.770083102493075E-4</v>
      </c>
      <c r="L1523">
        <v>0.19667590027700829</v>
      </c>
    </row>
    <row r="1524" spans="1:297" x14ac:dyDescent="0.3">
      <c r="A1524" s="49">
        <v>1924</v>
      </c>
      <c r="B1524" t="s">
        <v>3377</v>
      </c>
      <c r="C1524" t="s">
        <v>671</v>
      </c>
      <c r="D1524">
        <v>3.6688687500000009E-3</v>
      </c>
      <c r="Q1524">
        <v>1011.047342590274</v>
      </c>
      <c r="R1524">
        <v>0.12887828162291171</v>
      </c>
      <c r="S1524">
        <v>1819.885216662492</v>
      </c>
      <c r="T1524">
        <v>1.178997613365155</v>
      </c>
      <c r="U1524">
        <v>7.8758949880668269E-2</v>
      </c>
    </row>
    <row r="1525" spans="1:297" x14ac:dyDescent="0.3">
      <c r="A1525" s="49">
        <v>1925</v>
      </c>
      <c r="B1525" t="s">
        <v>3379</v>
      </c>
      <c r="C1525" t="s">
        <v>804</v>
      </c>
      <c r="D1525">
        <v>3.8498021879999999E-3</v>
      </c>
      <c r="Q1525">
        <v>956.80240701239916</v>
      </c>
      <c r="R1525">
        <v>0.15402843601895741</v>
      </c>
      <c r="S1525">
        <v>1817.924573323558</v>
      </c>
      <c r="T1525">
        <v>1.14218009478673</v>
      </c>
      <c r="U1525">
        <v>7.3459715639810422E-2</v>
      </c>
    </row>
    <row r="1526" spans="1:297" x14ac:dyDescent="0.3">
      <c r="A1526" s="49">
        <v>1926</v>
      </c>
      <c r="B1526" t="s">
        <v>3380</v>
      </c>
      <c r="C1526" t="s">
        <v>798</v>
      </c>
      <c r="D1526">
        <v>2.9819999999999998E-3</v>
      </c>
      <c r="P1526">
        <v>0.14285714285714279</v>
      </c>
    </row>
    <row r="1527" spans="1:297" x14ac:dyDescent="0.3">
      <c r="A1527" s="49">
        <v>1928</v>
      </c>
      <c r="B1527" t="s">
        <v>3382</v>
      </c>
      <c r="C1527" t="s">
        <v>671</v>
      </c>
      <c r="D1527">
        <v>8.7340000000000001E-2</v>
      </c>
      <c r="P1527">
        <v>0.38636363636363641</v>
      </c>
      <c r="AM1527">
        <v>1E-4</v>
      </c>
      <c r="AN1527">
        <v>1.4999999999999999E-4</v>
      </c>
    </row>
    <row r="1528" spans="1:297" x14ac:dyDescent="0.3">
      <c r="A1528" s="49">
        <v>1929</v>
      </c>
      <c r="B1528" t="s">
        <v>3385</v>
      </c>
      <c r="C1528" t="s">
        <v>1220</v>
      </c>
      <c r="D1528">
        <v>41.535145200992609</v>
      </c>
      <c r="JX1528">
        <v>0.61692820215012334</v>
      </c>
      <c r="JY1528">
        <v>1.673069870436839</v>
      </c>
      <c r="JZ1528">
        <v>2.9924682135068682E-4</v>
      </c>
      <c r="KJ1528">
        <v>0.22197970426810859</v>
      </c>
      <c r="KK1528">
        <v>2.6118602964350309E-2</v>
      </c>
    </row>
    <row r="1529" spans="1:297" x14ac:dyDescent="0.3">
      <c r="A1529" s="49">
        <v>1930</v>
      </c>
      <c r="B1529" t="s">
        <v>3387</v>
      </c>
      <c r="C1529" t="s">
        <v>796</v>
      </c>
      <c r="D1529">
        <v>1.7121999999999999</v>
      </c>
      <c r="AI1529">
        <v>30.671428571428571</v>
      </c>
      <c r="HB1529">
        <v>1.657142857142857</v>
      </c>
    </row>
    <row r="1530" spans="1:297" x14ac:dyDescent="0.3">
      <c r="A1530" s="49">
        <v>1931</v>
      </c>
      <c r="B1530" t="s">
        <v>3389</v>
      </c>
      <c r="C1530" t="s">
        <v>614</v>
      </c>
      <c r="D1530">
        <v>8.2452142187792871E-3</v>
      </c>
      <c r="AG1530">
        <v>1.3258856986259229E-3</v>
      </c>
    </row>
    <row r="1531" spans="1:297" x14ac:dyDescent="0.3">
      <c r="A1531" s="49">
        <v>1932</v>
      </c>
      <c r="B1531" t="s">
        <v>3390</v>
      </c>
      <c r="C1531" t="s">
        <v>665</v>
      </c>
      <c r="D1531">
        <v>1.75</v>
      </c>
      <c r="AH1531">
        <v>5.2995391705069127E-5</v>
      </c>
    </row>
    <row r="1532" spans="1:297" x14ac:dyDescent="0.3">
      <c r="A1532" s="49">
        <v>1933</v>
      </c>
      <c r="B1532" t="s">
        <v>3391</v>
      </c>
      <c r="C1532" t="s">
        <v>659</v>
      </c>
      <c r="D1532">
        <v>3.0769999999999999E-3</v>
      </c>
      <c r="AH1532">
        <v>3.8235294117647062E-5</v>
      </c>
      <c r="AJ1532">
        <v>1.7411764705882351</v>
      </c>
      <c r="AK1532">
        <v>2.2176470588235299E-3</v>
      </c>
    </row>
    <row r="1533" spans="1:297" x14ac:dyDescent="0.3">
      <c r="A1533" s="49">
        <v>1935</v>
      </c>
      <c r="B1533" t="s">
        <v>3393</v>
      </c>
      <c r="C1533" t="s">
        <v>659</v>
      </c>
      <c r="D1533">
        <v>0.33390000000000009</v>
      </c>
      <c r="AH1533">
        <v>1.425576519916142E-5</v>
      </c>
      <c r="AJ1533">
        <v>1.571428571428571</v>
      </c>
      <c r="AK1533">
        <v>3.6897274633123679E-4</v>
      </c>
      <c r="AP1533">
        <v>8.0952380952380928E-2</v>
      </c>
      <c r="BO1533">
        <v>3.9047619047619031E-3</v>
      </c>
      <c r="BP1533">
        <v>4.2380952380952361E-3</v>
      </c>
    </row>
    <row r="1534" spans="1:297" x14ac:dyDescent="0.3">
      <c r="A1534" s="49">
        <v>1936</v>
      </c>
      <c r="B1534" t="s">
        <v>3394</v>
      </c>
      <c r="C1534" t="s">
        <v>605</v>
      </c>
      <c r="D1534">
        <v>9.731086504E-2</v>
      </c>
      <c r="AF1534">
        <v>0.67222175502305059</v>
      </c>
      <c r="AG1534">
        <v>1.4102100001806919E-3</v>
      </c>
    </row>
    <row r="1535" spans="1:297" x14ac:dyDescent="0.3">
      <c r="A1535" s="49">
        <v>1937</v>
      </c>
      <c r="B1535" t="s">
        <v>3396</v>
      </c>
      <c r="C1535" t="s">
        <v>614</v>
      </c>
      <c r="D1535">
        <v>1.045756521739131E-2</v>
      </c>
      <c r="EA1535">
        <v>0.58550913838120078</v>
      </c>
      <c r="EB1535">
        <v>7.7869284317285314E-4</v>
      </c>
    </row>
    <row r="1536" spans="1:297" x14ac:dyDescent="0.3">
      <c r="A1536" s="49">
        <v>1938</v>
      </c>
      <c r="B1536" t="s">
        <v>3397</v>
      </c>
      <c r="C1536" t="s">
        <v>659</v>
      </c>
      <c r="D1536">
        <v>8.0999999999999996E-3</v>
      </c>
      <c r="I1536">
        <v>1.4814814814814821E-2</v>
      </c>
      <c r="K1536">
        <v>1.8518518518518522E-5</v>
      </c>
      <c r="AQ1536">
        <v>3.3333333333333342E-5</v>
      </c>
    </row>
    <row r="1537" spans="1:253" x14ac:dyDescent="0.3">
      <c r="A1537" s="49">
        <v>1939</v>
      </c>
      <c r="B1537" t="s">
        <v>3399</v>
      </c>
      <c r="C1537" t="s">
        <v>620</v>
      </c>
      <c r="D1537">
        <v>2.3599999999999999E-2</v>
      </c>
      <c r="AH1537">
        <v>3.1355932203389832E-5</v>
      </c>
    </row>
    <row r="1538" spans="1:253" x14ac:dyDescent="0.3">
      <c r="A1538" s="49">
        <v>1940</v>
      </c>
      <c r="B1538" t="s">
        <v>3400</v>
      </c>
      <c r="C1538" t="s">
        <v>798</v>
      </c>
      <c r="D1538">
        <v>3.1440000000000003E-2</v>
      </c>
      <c r="P1538">
        <v>0.83333333333333337</v>
      </c>
    </row>
    <row r="1539" spans="1:253" x14ac:dyDescent="0.3">
      <c r="A1539" s="49">
        <v>1941</v>
      </c>
      <c r="B1539" t="s">
        <v>3401</v>
      </c>
      <c r="C1539" t="s">
        <v>798</v>
      </c>
      <c r="D1539">
        <v>0.41615999999999997</v>
      </c>
      <c r="O1539">
        <v>4.5098039215686267E-2</v>
      </c>
      <c r="P1539">
        <v>0.56862745098039214</v>
      </c>
      <c r="AL1539">
        <v>4.313725490196079E-5</v>
      </c>
      <c r="GN1539">
        <v>1.019607843137255E-4</v>
      </c>
    </row>
    <row r="1540" spans="1:253" x14ac:dyDescent="0.3">
      <c r="A1540" s="49">
        <v>1942</v>
      </c>
      <c r="B1540" t="s">
        <v>3403</v>
      </c>
      <c r="C1540" t="s">
        <v>798</v>
      </c>
      <c r="D1540">
        <v>2.2932999999999999E-2</v>
      </c>
      <c r="O1540">
        <v>4.6439628482972138E-2</v>
      </c>
      <c r="P1540">
        <v>0.63777089783281737</v>
      </c>
      <c r="AL1540">
        <v>6.8111455108359133E-5</v>
      </c>
      <c r="GN1540">
        <v>1.609907120743034E-4</v>
      </c>
    </row>
    <row r="1541" spans="1:253" x14ac:dyDescent="0.3">
      <c r="A1541" s="49">
        <v>1943</v>
      </c>
      <c r="B1541" t="s">
        <v>3404</v>
      </c>
      <c r="C1541" t="s">
        <v>798</v>
      </c>
      <c r="D1541">
        <v>0.43296000000000001</v>
      </c>
      <c r="O1541">
        <v>4.2424242424242427E-2</v>
      </c>
      <c r="P1541">
        <v>0.51515151515151514</v>
      </c>
    </row>
    <row r="1542" spans="1:253" x14ac:dyDescent="0.3">
      <c r="A1542" s="49">
        <v>1944</v>
      </c>
      <c r="B1542" t="s">
        <v>3405</v>
      </c>
      <c r="C1542" t="s">
        <v>659</v>
      </c>
      <c r="D1542">
        <v>1E-3</v>
      </c>
      <c r="AJ1542">
        <v>0.37500000000000011</v>
      </c>
      <c r="AK1542">
        <v>1.0300000000000001E-3</v>
      </c>
    </row>
    <row r="1543" spans="1:253" x14ac:dyDescent="0.3">
      <c r="A1543" s="49">
        <v>1945</v>
      </c>
      <c r="B1543" t="s">
        <v>3406</v>
      </c>
      <c r="C1543" t="s">
        <v>659</v>
      </c>
      <c r="D1543">
        <v>4.1463E-2</v>
      </c>
      <c r="AH1543">
        <v>1.111111111111111E-5</v>
      </c>
      <c r="AJ1543">
        <v>1.4444444444444451</v>
      </c>
      <c r="AK1543">
        <v>2.6777777777777781E-3</v>
      </c>
      <c r="AP1543">
        <v>0.55555555555555558</v>
      </c>
    </row>
    <row r="1544" spans="1:253" x14ac:dyDescent="0.3">
      <c r="A1544" s="49">
        <v>1946</v>
      </c>
      <c r="B1544" t="s">
        <v>3407</v>
      </c>
      <c r="C1544" t="s">
        <v>650</v>
      </c>
      <c r="D1544">
        <v>0.78015607487999983</v>
      </c>
      <c r="AK1544">
        <v>9.2157214966324379E-3</v>
      </c>
    </row>
    <row r="1545" spans="1:253" x14ac:dyDescent="0.3">
      <c r="A1545" s="49">
        <v>1947</v>
      </c>
      <c r="B1545" t="s">
        <v>3408</v>
      </c>
      <c r="C1545" t="s">
        <v>659</v>
      </c>
      <c r="D1545">
        <v>0.26100000000000001</v>
      </c>
      <c r="I1545">
        <v>0.12643678160919539</v>
      </c>
      <c r="L1545">
        <v>0.58620689655172409</v>
      </c>
    </row>
    <row r="1546" spans="1:253" x14ac:dyDescent="0.3">
      <c r="A1546" s="49">
        <v>1949</v>
      </c>
      <c r="B1546" t="s">
        <v>3411</v>
      </c>
      <c r="C1546" t="s">
        <v>595</v>
      </c>
      <c r="D1546">
        <v>0.55744970527817406</v>
      </c>
      <c r="DL1546">
        <v>1.5224302925054369</v>
      </c>
      <c r="DM1546">
        <v>1.9773868771673611</v>
      </c>
      <c r="DN1546">
        <v>0.30737836101389288</v>
      </c>
      <c r="DO1546">
        <v>0.1030093525476601</v>
      </c>
      <c r="DP1546">
        <v>2.005015564131897E-2</v>
      </c>
      <c r="DQ1546">
        <v>3.5719503125631727E-2</v>
      </c>
      <c r="DR1546">
        <v>3.0369556137637239E-3</v>
      </c>
      <c r="DS1546">
        <v>1.0258514524229E-2</v>
      </c>
      <c r="DT1546">
        <v>1.252461565093316E-3</v>
      </c>
      <c r="DU1546">
        <v>2.5094216831771129E-3</v>
      </c>
      <c r="DV1546">
        <v>1.259992085668559E-3</v>
      </c>
      <c r="DW1546">
        <v>2.940776329448232E-2</v>
      </c>
      <c r="EQ1546">
        <v>0.46804448213237232</v>
      </c>
      <c r="IR1546">
        <v>2.2231610400521429E-4</v>
      </c>
      <c r="IS1546">
        <v>8.4108420426165807E-5</v>
      </c>
    </row>
    <row r="1547" spans="1:253" x14ac:dyDescent="0.3">
      <c r="A1547" s="49">
        <v>1951</v>
      </c>
      <c r="B1547" t="s">
        <v>3417</v>
      </c>
      <c r="C1547" t="s">
        <v>668</v>
      </c>
      <c r="D1547">
        <v>0.34837800000000002</v>
      </c>
      <c r="I1547">
        <v>7.7576655242294262E-2</v>
      </c>
      <c r="K1547">
        <v>1.7195173059148401E-4</v>
      </c>
      <c r="L1547">
        <v>0.33310943859830422</v>
      </c>
    </row>
    <row r="1548" spans="1:253" x14ac:dyDescent="0.3">
      <c r="A1548" s="49">
        <v>1958</v>
      </c>
      <c r="B1548" t="s">
        <v>3425</v>
      </c>
      <c r="C1548" t="s">
        <v>650</v>
      </c>
      <c r="D1548">
        <v>5.3739499999999998</v>
      </c>
      <c r="CN1548">
        <v>5.5573646944984602E-2</v>
      </c>
    </row>
    <row r="1549" spans="1:253" x14ac:dyDescent="0.3">
      <c r="A1549" s="49">
        <v>1959</v>
      </c>
      <c r="B1549" t="s">
        <v>3427</v>
      </c>
      <c r="C1549" t="s">
        <v>683</v>
      </c>
      <c r="D1549">
        <v>4.7989999999999991E-2</v>
      </c>
      <c r="CN1549">
        <v>9.4811419045634546E-2</v>
      </c>
    </row>
    <row r="1550" spans="1:253" x14ac:dyDescent="0.3">
      <c r="A1550" s="49">
        <v>1960</v>
      </c>
      <c r="B1550" t="s">
        <v>3428</v>
      </c>
      <c r="C1550" t="s">
        <v>605</v>
      </c>
      <c r="D1550">
        <v>27.5197</v>
      </c>
      <c r="M1550">
        <v>9.8111534646089932E-3</v>
      </c>
    </row>
    <row r="1551" spans="1:253" x14ac:dyDescent="0.3">
      <c r="A1551" s="49">
        <v>1961</v>
      </c>
      <c r="B1551" t="s">
        <v>3430</v>
      </c>
      <c r="C1551" t="s">
        <v>659</v>
      </c>
      <c r="D1551">
        <v>1.5705E-2</v>
      </c>
      <c r="I1551">
        <v>8.5915313594396692E-2</v>
      </c>
      <c r="J1551">
        <v>9.0162368672397334E-6</v>
      </c>
      <c r="K1551">
        <v>1.3311047437121941E-3</v>
      </c>
      <c r="L1551">
        <v>8.5004775549188158E-2</v>
      </c>
    </row>
    <row r="1552" spans="1:253" x14ac:dyDescent="0.3">
      <c r="A1552" s="49">
        <v>1962</v>
      </c>
      <c r="B1552" t="s">
        <v>3431</v>
      </c>
      <c r="C1552" t="s">
        <v>617</v>
      </c>
      <c r="D1552">
        <v>2.2394366197183088E-3</v>
      </c>
      <c r="BQ1552">
        <v>22.714078374455749</v>
      </c>
      <c r="BR1552">
        <v>58.925979680696663</v>
      </c>
      <c r="BS1552">
        <v>160.17416545718439</v>
      </c>
      <c r="GX1552">
        <v>1.0058055152394781E-2</v>
      </c>
    </row>
    <row r="1553" spans="1:305" x14ac:dyDescent="0.3">
      <c r="A1553" s="49">
        <v>1966</v>
      </c>
      <c r="B1553" t="s">
        <v>3435</v>
      </c>
      <c r="C1553" t="s">
        <v>659</v>
      </c>
      <c r="D1553">
        <v>3.4000000000000002E-4</v>
      </c>
      <c r="AJ1553">
        <v>2.2000000000000002</v>
      </c>
    </row>
    <row r="1554" spans="1:305" x14ac:dyDescent="0.3">
      <c r="A1554" s="49">
        <v>1967</v>
      </c>
      <c r="B1554" t="s">
        <v>3436</v>
      </c>
      <c r="C1554" t="s">
        <v>614</v>
      </c>
      <c r="D1554">
        <v>2.6473719999999998E-3</v>
      </c>
      <c r="AH1554">
        <v>7.8461538461538466E-5</v>
      </c>
      <c r="AK1554">
        <v>6.8307692307692308E-4</v>
      </c>
    </row>
    <row r="1555" spans="1:305" x14ac:dyDescent="0.3">
      <c r="A1555" s="49">
        <v>1968</v>
      </c>
      <c r="B1555" t="s">
        <v>3437</v>
      </c>
      <c r="C1555" t="s">
        <v>671</v>
      </c>
      <c r="D1555">
        <v>4.2352302119999988E-5</v>
      </c>
      <c r="Q1555">
        <v>145.90711485797411</v>
      </c>
      <c r="R1555">
        <v>2.8079938526845771E-2</v>
      </c>
      <c r="S1555">
        <v>562.64450782001722</v>
      </c>
      <c r="T1555">
        <v>0.88166698127058041</v>
      </c>
      <c r="U1555">
        <v>0.1800457224354538</v>
      </c>
      <c r="V1555">
        <v>0.26736316441822738</v>
      </c>
      <c r="W1555">
        <v>5.7982373006362539E-2</v>
      </c>
    </row>
    <row r="1556" spans="1:305" x14ac:dyDescent="0.3">
      <c r="A1556" s="49">
        <v>1969</v>
      </c>
      <c r="B1556" t="s">
        <v>3440</v>
      </c>
      <c r="C1556" t="s">
        <v>3439</v>
      </c>
      <c r="D1556">
        <v>9.4672632095386025E-2</v>
      </c>
      <c r="EV1556">
        <v>4.6444130098709779</v>
      </c>
      <c r="KL1556">
        <v>12.229969953735869</v>
      </c>
      <c r="KM1556">
        <v>2.0542367492651361</v>
      </c>
      <c r="KN1556">
        <v>3.8283503054486632</v>
      </c>
      <c r="KO1556">
        <v>0.37349759077547928</v>
      </c>
      <c r="KP1556">
        <v>1.307241567714178</v>
      </c>
      <c r="KQ1556">
        <v>0.1867487953877397</v>
      </c>
      <c r="KR1556">
        <v>0.1867487953877397</v>
      </c>
      <c r="KS1556">
        <v>0.93374397693869826</v>
      </c>
    </row>
    <row r="1557" spans="1:305" x14ac:dyDescent="0.3">
      <c r="A1557" s="49">
        <v>1970</v>
      </c>
      <c r="B1557" t="s">
        <v>3442</v>
      </c>
      <c r="C1557" t="s">
        <v>671</v>
      </c>
      <c r="D1557">
        <v>0.40778639999999999</v>
      </c>
      <c r="P1557">
        <v>0.93548387096774177</v>
      </c>
    </row>
    <row r="1558" spans="1:305" x14ac:dyDescent="0.3">
      <c r="A1558" s="49">
        <v>1972</v>
      </c>
      <c r="B1558" t="s">
        <v>3444</v>
      </c>
      <c r="C1558" t="s">
        <v>605</v>
      </c>
      <c r="D1558">
        <v>5.5200000000000006E-3</v>
      </c>
      <c r="AH1558">
        <v>2.3913043478260872E-6</v>
      </c>
      <c r="AJ1558">
        <v>0.59782608695652162</v>
      </c>
      <c r="AK1558">
        <v>8.4039855072463756E-4</v>
      </c>
      <c r="AP1558">
        <v>6.775362318840579E-2</v>
      </c>
    </row>
    <row r="1559" spans="1:305" x14ac:dyDescent="0.3">
      <c r="A1559" s="49">
        <v>1974</v>
      </c>
      <c r="B1559" t="s">
        <v>3446</v>
      </c>
      <c r="C1559" t="s">
        <v>659</v>
      </c>
      <c r="D1559">
        <v>2.64E-2</v>
      </c>
      <c r="AH1559">
        <v>2.5000000000000001E-5</v>
      </c>
      <c r="AJ1559">
        <v>0.2</v>
      </c>
      <c r="AK1559">
        <v>2.8499999999999999E-4</v>
      </c>
    </row>
    <row r="1560" spans="1:305" x14ac:dyDescent="0.3">
      <c r="A1560" s="49">
        <v>1975</v>
      </c>
      <c r="B1560" t="s">
        <v>3447</v>
      </c>
      <c r="C1560" t="s">
        <v>659</v>
      </c>
      <c r="D1560">
        <v>5.422699999999999E-2</v>
      </c>
      <c r="I1560">
        <v>6.161137440758295E-2</v>
      </c>
      <c r="J1560">
        <v>2.9857819905213271E-5</v>
      </c>
      <c r="K1560">
        <v>3.1516587677725121E-3</v>
      </c>
      <c r="L1560">
        <v>0.31516587677725122</v>
      </c>
    </row>
    <row r="1561" spans="1:305" x14ac:dyDescent="0.3">
      <c r="A1561" s="49">
        <v>1976</v>
      </c>
      <c r="B1561" t="s">
        <v>3448</v>
      </c>
      <c r="C1561" t="s">
        <v>605</v>
      </c>
      <c r="D1561">
        <v>4.1958000000000009E-2</v>
      </c>
      <c r="M1561">
        <v>3.8056056056056053E-2</v>
      </c>
      <c r="N1561">
        <v>6.2884885580711657E-5</v>
      </c>
      <c r="AH1561">
        <v>6.7653367653367641E-5</v>
      </c>
      <c r="AK1561">
        <v>2.6705276705276701E-3</v>
      </c>
    </row>
    <row r="1562" spans="1:305" x14ac:dyDescent="0.3">
      <c r="A1562" s="49">
        <v>1977</v>
      </c>
      <c r="B1562" t="s">
        <v>3449</v>
      </c>
      <c r="C1562" t="s">
        <v>617</v>
      </c>
      <c r="D1562">
        <v>2.7077399999999999E-5</v>
      </c>
      <c r="F1562">
        <v>977.19869706840393</v>
      </c>
    </row>
    <row r="1563" spans="1:305" x14ac:dyDescent="0.3">
      <c r="A1563" s="49">
        <v>1978</v>
      </c>
      <c r="B1563" t="s">
        <v>3451</v>
      </c>
      <c r="C1563" t="s">
        <v>602</v>
      </c>
      <c r="D1563">
        <v>7.2472909569163441E-2</v>
      </c>
      <c r="KE1563">
        <v>2.0204980454655189E-2</v>
      </c>
    </row>
    <row r="1564" spans="1:305" x14ac:dyDescent="0.3">
      <c r="A1564" s="49">
        <v>1979</v>
      </c>
      <c r="B1564" t="s">
        <v>3453</v>
      </c>
      <c r="C1564" t="s">
        <v>659</v>
      </c>
      <c r="D1564">
        <v>4.2720000000000001E-2</v>
      </c>
      <c r="AH1564">
        <v>6.666666666666667E-5</v>
      </c>
      <c r="AK1564">
        <v>6.6666666666666664E-4</v>
      </c>
    </row>
    <row r="1565" spans="1:305" x14ac:dyDescent="0.3">
      <c r="A1565" s="49">
        <v>1980</v>
      </c>
      <c r="B1565" t="s">
        <v>3454</v>
      </c>
      <c r="C1565" t="s">
        <v>659</v>
      </c>
      <c r="D1565">
        <v>0.30599999999999999</v>
      </c>
      <c r="I1565">
        <v>0.12745098039215691</v>
      </c>
      <c r="L1565">
        <v>0.44117647058823528</v>
      </c>
    </row>
    <row r="1566" spans="1:305" x14ac:dyDescent="0.3">
      <c r="A1566" s="49">
        <v>1982</v>
      </c>
      <c r="B1566" t="s">
        <v>3456</v>
      </c>
      <c r="C1566" t="s">
        <v>686</v>
      </c>
      <c r="D1566">
        <v>4.9779800000000013E-2</v>
      </c>
      <c r="AH1566">
        <v>1.6216216216216211E-5</v>
      </c>
    </row>
    <row r="1567" spans="1:305" x14ac:dyDescent="0.3">
      <c r="A1567" s="49">
        <v>1984</v>
      </c>
      <c r="B1567" t="s">
        <v>3458</v>
      </c>
      <c r="C1567" t="s">
        <v>620</v>
      </c>
      <c r="D1567">
        <v>0.60940000000000005</v>
      </c>
      <c r="N1567">
        <v>5.4545454545454536E-6</v>
      </c>
      <c r="AH1567">
        <v>1.8181818181818179E-5</v>
      </c>
      <c r="AJ1567">
        <v>0.58181818181818201</v>
      </c>
      <c r="AP1567">
        <v>0.1090909090909091</v>
      </c>
    </row>
    <row r="1568" spans="1:305" x14ac:dyDescent="0.3">
      <c r="A1568" s="49">
        <v>1985</v>
      </c>
      <c r="B1568" t="s">
        <v>3459</v>
      </c>
      <c r="C1568" t="s">
        <v>620</v>
      </c>
      <c r="D1568">
        <v>2.0275799999999999</v>
      </c>
      <c r="AH1568">
        <v>5.7587370165418882E-5</v>
      </c>
      <c r="JP1568">
        <v>5.3392949995561224E-3</v>
      </c>
    </row>
    <row r="1569" spans="1:306" x14ac:dyDescent="0.3">
      <c r="A1569" s="49">
        <v>1986</v>
      </c>
      <c r="B1569" t="s">
        <v>3461</v>
      </c>
      <c r="C1569" t="s">
        <v>605</v>
      </c>
      <c r="D1569">
        <v>0.34470980006399998</v>
      </c>
      <c r="AG1569">
        <v>1.2920581270812149E-3</v>
      </c>
    </row>
    <row r="1570" spans="1:306" x14ac:dyDescent="0.3">
      <c r="A1570" s="49">
        <v>1987</v>
      </c>
      <c r="B1570" t="s">
        <v>3462</v>
      </c>
      <c r="C1570" t="s">
        <v>695</v>
      </c>
      <c r="D1570">
        <v>6.2100000000000002E-3</v>
      </c>
      <c r="DH1570">
        <v>3.3429951690821258</v>
      </c>
      <c r="DI1570">
        <v>0.88244766505636074</v>
      </c>
    </row>
    <row r="1571" spans="1:306" x14ac:dyDescent="0.3">
      <c r="A1571" s="49">
        <v>1988</v>
      </c>
      <c r="B1571" t="s">
        <v>3464</v>
      </c>
      <c r="C1571" t="s">
        <v>799</v>
      </c>
      <c r="D1571">
        <v>5.0400000000000002E-3</v>
      </c>
      <c r="DH1571">
        <v>3.7361111111111112</v>
      </c>
      <c r="DI1571">
        <v>1.31547619047619</v>
      </c>
    </row>
    <row r="1572" spans="1:306" x14ac:dyDescent="0.3">
      <c r="A1572" s="49">
        <v>1989</v>
      </c>
      <c r="B1572" t="s">
        <v>3465</v>
      </c>
      <c r="C1572" t="s">
        <v>614</v>
      </c>
      <c r="D1572">
        <v>2.5000620000000001E-2</v>
      </c>
      <c r="I1572">
        <v>6.666666666666668E-2</v>
      </c>
      <c r="K1572">
        <v>2.1833333333333329E-4</v>
      </c>
      <c r="L1572">
        <v>4.5998859228291141E-3</v>
      </c>
    </row>
    <row r="1573" spans="1:306" x14ac:dyDescent="0.3">
      <c r="A1573" s="49">
        <v>1992</v>
      </c>
      <c r="B1573" t="s">
        <v>3468</v>
      </c>
      <c r="C1573" t="s">
        <v>650</v>
      </c>
      <c r="D1573">
        <v>0.53749999999999998</v>
      </c>
      <c r="AK1573">
        <v>8.5693023255813963E-4</v>
      </c>
      <c r="CN1573">
        <v>4.5376744186046508E-2</v>
      </c>
    </row>
    <row r="1574" spans="1:306" x14ac:dyDescent="0.3">
      <c r="A1574" s="49">
        <v>1993</v>
      </c>
      <c r="B1574" t="s">
        <v>3470</v>
      </c>
      <c r="C1574" t="s">
        <v>683</v>
      </c>
      <c r="D1574">
        <v>1.008E-2</v>
      </c>
      <c r="CN1574">
        <v>7.1428571428571438E-2</v>
      </c>
    </row>
    <row r="1575" spans="1:306" x14ac:dyDescent="0.3">
      <c r="A1575" s="49">
        <v>1994</v>
      </c>
      <c r="B1575" t="s">
        <v>3471</v>
      </c>
      <c r="C1575" t="s">
        <v>605</v>
      </c>
      <c r="D1575">
        <v>1.0800000000000001E-2</v>
      </c>
      <c r="AG1575">
        <v>1.7777777777777781E-4</v>
      </c>
    </row>
    <row r="1576" spans="1:306" x14ac:dyDescent="0.3">
      <c r="A1576" s="49">
        <v>1995</v>
      </c>
      <c r="B1576" t="s">
        <v>3472</v>
      </c>
      <c r="C1576" t="s">
        <v>605</v>
      </c>
      <c r="D1576">
        <v>0.70131799080000001</v>
      </c>
      <c r="AG1576">
        <v>1.3449512221902569E-3</v>
      </c>
    </row>
    <row r="1577" spans="1:306" x14ac:dyDescent="0.3">
      <c r="A1577" s="49">
        <v>1997</v>
      </c>
      <c r="B1577" t="s">
        <v>3474</v>
      </c>
      <c r="C1577" t="s">
        <v>668</v>
      </c>
      <c r="D1577">
        <v>9.1120000000000001</v>
      </c>
      <c r="I1577">
        <v>0.33048726953467961</v>
      </c>
      <c r="K1577">
        <v>1.520588235294118E-3</v>
      </c>
      <c r="L1577">
        <v>0.73529411764705888</v>
      </c>
    </row>
    <row r="1578" spans="1:306" x14ac:dyDescent="0.3">
      <c r="A1578" s="49">
        <v>2000</v>
      </c>
      <c r="B1578" t="s">
        <v>3479</v>
      </c>
      <c r="C1578" t="s">
        <v>796</v>
      </c>
      <c r="D1578">
        <v>0.101675</v>
      </c>
      <c r="O1578">
        <v>5.4216867469879519E-2</v>
      </c>
    </row>
    <row r="1579" spans="1:306" x14ac:dyDescent="0.3">
      <c r="A1579" s="49">
        <v>2003</v>
      </c>
      <c r="B1579" t="s">
        <v>3483</v>
      </c>
      <c r="D1579">
        <v>0.09</v>
      </c>
      <c r="HK1579">
        <v>0.5</v>
      </c>
      <c r="IT1579">
        <v>0.39648787439367661</v>
      </c>
      <c r="KT1579">
        <v>85</v>
      </c>
    </row>
    <row r="1580" spans="1:306" x14ac:dyDescent="0.3">
      <c r="A1580" s="49">
        <v>2005</v>
      </c>
      <c r="B1580" t="s">
        <v>3486</v>
      </c>
      <c r="C1580" t="s">
        <v>605</v>
      </c>
      <c r="D1580">
        <v>1.8828</v>
      </c>
      <c r="M1580">
        <v>3.0555555555555551E-2</v>
      </c>
      <c r="N1580">
        <v>5.2078693450982927E-5</v>
      </c>
      <c r="AH1580">
        <v>6.666666666666667E-5</v>
      </c>
      <c r="AK1580">
        <v>4.4444444444444452E-4</v>
      </c>
    </row>
    <row r="1581" spans="1:306" x14ac:dyDescent="0.3">
      <c r="A1581" s="49">
        <v>2006</v>
      </c>
      <c r="B1581" t="s">
        <v>3487</v>
      </c>
      <c r="C1581" t="s">
        <v>605</v>
      </c>
      <c r="D1581">
        <v>2.1763070000000001E-4</v>
      </c>
      <c r="F1581">
        <v>5471.571795707132</v>
      </c>
    </row>
    <row r="1582" spans="1:306" x14ac:dyDescent="0.3">
      <c r="A1582" s="49">
        <v>2007</v>
      </c>
      <c r="B1582" t="s">
        <v>3488</v>
      </c>
      <c r="C1582" t="s">
        <v>659</v>
      </c>
      <c r="D1582">
        <v>1.5209952000000001E-2</v>
      </c>
      <c r="AH1582">
        <v>9.3617021276595738E-6</v>
      </c>
      <c r="AJ1582">
        <v>0.78297872340425534</v>
      </c>
      <c r="AK1582">
        <v>8.4851063829787237E-4</v>
      </c>
      <c r="CN1582">
        <v>3.8297872340425532E-2</v>
      </c>
    </row>
    <row r="1583" spans="1:306" x14ac:dyDescent="0.3">
      <c r="A1583" s="49">
        <v>2008</v>
      </c>
      <c r="B1583" t="s">
        <v>3490</v>
      </c>
      <c r="C1583" t="s">
        <v>605</v>
      </c>
      <c r="D1583">
        <v>1.6379999999999999E-2</v>
      </c>
      <c r="AG1583">
        <v>5.0000000000000002E-5</v>
      </c>
    </row>
    <row r="1584" spans="1:306" x14ac:dyDescent="0.3">
      <c r="A1584" s="49">
        <v>2009</v>
      </c>
      <c r="B1584" t="s">
        <v>3491</v>
      </c>
      <c r="C1584" t="s">
        <v>605</v>
      </c>
      <c r="D1584">
        <v>0.39149182482663819</v>
      </c>
      <c r="AG1584">
        <v>1.2986078088448811E-3</v>
      </c>
    </row>
    <row r="1585" spans="1:309" x14ac:dyDescent="0.3">
      <c r="A1585" s="49">
        <v>2010</v>
      </c>
      <c r="B1585" t="s">
        <v>3492</v>
      </c>
      <c r="C1585" t="s">
        <v>698</v>
      </c>
      <c r="D1585">
        <v>0.224</v>
      </c>
      <c r="AK1585">
        <v>4.9285714285714286E-4</v>
      </c>
    </row>
    <row r="1586" spans="1:309" x14ac:dyDescent="0.3">
      <c r="A1586" s="49">
        <v>2011</v>
      </c>
      <c r="B1586" t="s">
        <v>3493</v>
      </c>
      <c r="C1586" t="s">
        <v>614</v>
      </c>
      <c r="D1586">
        <v>1.09888E-2</v>
      </c>
      <c r="AK1586">
        <v>1.4876965637740239E-3</v>
      </c>
    </row>
    <row r="1587" spans="1:309" x14ac:dyDescent="0.3">
      <c r="A1587" s="49">
        <v>2012</v>
      </c>
      <c r="B1587" t="s">
        <v>3495</v>
      </c>
      <c r="C1587" t="s">
        <v>605</v>
      </c>
      <c r="D1587">
        <v>4.4010154057698099E-2</v>
      </c>
      <c r="JG1587">
        <v>1.2610726135436501</v>
      </c>
      <c r="KA1587">
        <v>0.42035753784788321</v>
      </c>
      <c r="KU1587">
        <v>3.3628603027830661</v>
      </c>
      <c r="KV1587">
        <v>2.833209805094733E-2</v>
      </c>
    </row>
    <row r="1588" spans="1:309" x14ac:dyDescent="0.3">
      <c r="A1588" s="49">
        <v>2013</v>
      </c>
      <c r="B1588" t="s">
        <v>3497</v>
      </c>
      <c r="C1588" t="s">
        <v>605</v>
      </c>
      <c r="D1588">
        <v>1.2057131624399999</v>
      </c>
      <c r="AH1588">
        <v>1.0662671552977891E-4</v>
      </c>
      <c r="AK1588">
        <v>2.9287177155584232E-4</v>
      </c>
    </row>
    <row r="1589" spans="1:309" x14ac:dyDescent="0.3">
      <c r="A1589" s="49">
        <v>2014</v>
      </c>
      <c r="B1589" t="s">
        <v>3498</v>
      </c>
      <c r="C1589" t="s">
        <v>798</v>
      </c>
      <c r="D1589">
        <v>2.4591999999999999E-2</v>
      </c>
      <c r="O1589">
        <v>8.3815875081327249E-2</v>
      </c>
      <c r="P1589">
        <v>1.2543713402732599</v>
      </c>
      <c r="AN1589">
        <v>5.2162491867273907E-5</v>
      </c>
    </row>
    <row r="1590" spans="1:309" x14ac:dyDescent="0.3">
      <c r="A1590" s="49">
        <v>2015</v>
      </c>
      <c r="B1590" t="s">
        <v>3501</v>
      </c>
      <c r="C1590" t="s">
        <v>796</v>
      </c>
      <c r="D1590">
        <v>0.17783399999999999</v>
      </c>
      <c r="O1590">
        <v>0.22556991351485089</v>
      </c>
    </row>
    <row r="1591" spans="1:309" x14ac:dyDescent="0.3">
      <c r="A1591" s="49">
        <v>2016</v>
      </c>
      <c r="B1591" t="s">
        <v>3503</v>
      </c>
      <c r="C1591" t="s">
        <v>798</v>
      </c>
      <c r="D1591">
        <v>0.15634999999999999</v>
      </c>
      <c r="O1591">
        <v>0.23325871442276941</v>
      </c>
    </row>
    <row r="1592" spans="1:309" x14ac:dyDescent="0.3">
      <c r="A1592" s="49">
        <v>2017</v>
      </c>
      <c r="B1592" t="s">
        <v>3504</v>
      </c>
      <c r="C1592" t="s">
        <v>605</v>
      </c>
      <c r="D1592">
        <v>1.3379171612419569</v>
      </c>
      <c r="AF1592">
        <v>1.614449730202222</v>
      </c>
      <c r="AG1592">
        <v>2.8701328536928389E-4</v>
      </c>
    </row>
    <row r="1593" spans="1:309" x14ac:dyDescent="0.3">
      <c r="A1593" s="49">
        <v>2018</v>
      </c>
      <c r="B1593" t="s">
        <v>3505</v>
      </c>
      <c r="C1593" t="s">
        <v>605</v>
      </c>
      <c r="D1593">
        <v>8.1199999999999994E-2</v>
      </c>
      <c r="AF1593">
        <v>1.25</v>
      </c>
      <c r="AG1593">
        <v>1.429499343219559E-3</v>
      </c>
      <c r="CH1593">
        <v>7.425000000000001E-3</v>
      </c>
    </row>
    <row r="1594" spans="1:309" x14ac:dyDescent="0.3">
      <c r="A1594" s="49">
        <v>2019</v>
      </c>
      <c r="B1594" t="s">
        <v>3506</v>
      </c>
      <c r="C1594" t="s">
        <v>683</v>
      </c>
      <c r="D1594">
        <v>3.3190800000000001E-4</v>
      </c>
      <c r="AH1594">
        <v>1.215686274509804E-4</v>
      </c>
      <c r="AK1594">
        <v>5.7156862745098031E-3</v>
      </c>
      <c r="BP1594">
        <v>8.3725490196078431E-3</v>
      </c>
    </row>
    <row r="1595" spans="1:309" x14ac:dyDescent="0.3">
      <c r="A1595" s="49">
        <v>2020</v>
      </c>
      <c r="B1595" t="s">
        <v>3508</v>
      </c>
      <c r="C1595" t="s">
        <v>617</v>
      </c>
      <c r="D1595">
        <v>3.7145114999999991E-6</v>
      </c>
      <c r="F1595">
        <v>1725.0996799982991</v>
      </c>
      <c r="G1595">
        <v>4.7748148148148157</v>
      </c>
    </row>
    <row r="1596" spans="1:309" x14ac:dyDescent="0.3">
      <c r="A1596" s="49">
        <v>2021</v>
      </c>
      <c r="B1596" t="s">
        <v>3510</v>
      </c>
      <c r="C1596" t="s">
        <v>752</v>
      </c>
      <c r="D1596">
        <v>0.46488545391775599</v>
      </c>
      <c r="E1596" t="s">
        <v>1025</v>
      </c>
      <c r="DL1596">
        <v>1.3267587482355641</v>
      </c>
      <c r="DM1596">
        <v>2.5157371900880339</v>
      </c>
      <c r="DN1596">
        <v>0.27099112189442798</v>
      </c>
      <c r="DO1596">
        <v>0.1404569881492618</v>
      </c>
      <c r="DP1596">
        <v>3.2516354140917483E-2</v>
      </c>
      <c r="DQ1596">
        <v>7.2430786611601822E-2</v>
      </c>
      <c r="DR1596">
        <v>7.6548372682845988E-3</v>
      </c>
      <c r="DS1596">
        <v>2.710109305462001E-2</v>
      </c>
      <c r="DT1596">
        <v>3.5726245947144499E-3</v>
      </c>
      <c r="DU1596">
        <v>7.8738893560189593E-3</v>
      </c>
      <c r="DV1596">
        <v>3.5941052722601179E-3</v>
      </c>
      <c r="DW1596">
        <v>9.0232821242588426E-2</v>
      </c>
      <c r="EQ1596">
        <v>0.88550708778609299</v>
      </c>
      <c r="IR1596">
        <v>7.1668135075048653E-4</v>
      </c>
      <c r="KW1596">
        <v>2.3488722473251501E-2</v>
      </c>
    </row>
    <row r="1597" spans="1:309" x14ac:dyDescent="0.3">
      <c r="A1597" s="49">
        <v>2022</v>
      </c>
      <c r="B1597" t="s">
        <v>3512</v>
      </c>
      <c r="C1597" t="s">
        <v>671</v>
      </c>
      <c r="D1597">
        <v>1.0933264999999999E-4</v>
      </c>
      <c r="BK1597">
        <v>2219.5121951219512</v>
      </c>
      <c r="BM1597">
        <v>9.7560975609756101E-2</v>
      </c>
      <c r="DF1597">
        <v>1317.073170731707</v>
      </c>
    </row>
    <row r="1598" spans="1:309" x14ac:dyDescent="0.3">
      <c r="A1598" s="49">
        <v>2024</v>
      </c>
      <c r="B1598" t="s">
        <v>3515</v>
      </c>
      <c r="C1598" t="s">
        <v>752</v>
      </c>
      <c r="D1598">
        <v>1.7535417357580541</v>
      </c>
      <c r="E1598" t="s">
        <v>1103</v>
      </c>
      <c r="BT1598">
        <v>0.67531832452671292</v>
      </c>
      <c r="BU1598">
        <v>8.4798149999925895E-2</v>
      </c>
      <c r="BV1598">
        <v>0.24544463906689909</v>
      </c>
      <c r="BW1598">
        <v>1.660383245417011E-2</v>
      </c>
      <c r="BX1598">
        <v>2.1962625231389979E-3</v>
      </c>
      <c r="BY1598">
        <v>4.097402045827485E-3</v>
      </c>
      <c r="BZ1598">
        <v>1.2355077285937681E-3</v>
      </c>
      <c r="CA1598">
        <v>9.4965675805816778E-4</v>
      </c>
      <c r="CB1598">
        <v>3.171462473842591E-4</v>
      </c>
      <c r="CC1598">
        <v>3.1771580546067151E-4</v>
      </c>
      <c r="CD1598">
        <v>3.1810339280688627E-4</v>
      </c>
      <c r="CE1598">
        <v>3.1905311335751562E-4</v>
      </c>
      <c r="CF1598">
        <v>3.1946692802811022E-4</v>
      </c>
      <c r="CG1598">
        <v>2.0025194285959438E-3</v>
      </c>
    </row>
    <row r="1599" spans="1:309" x14ac:dyDescent="0.3">
      <c r="A1599" s="49">
        <v>2025</v>
      </c>
      <c r="B1599" t="s">
        <v>3517</v>
      </c>
      <c r="C1599" t="s">
        <v>659</v>
      </c>
      <c r="D1599">
        <v>1.1764E-5</v>
      </c>
      <c r="F1599">
        <v>5882.3529411764712</v>
      </c>
      <c r="G1599">
        <v>3.5294117647058831</v>
      </c>
      <c r="H1599">
        <v>2941.176470588236</v>
      </c>
      <c r="EM1599">
        <v>58.82352941176471</v>
      </c>
    </row>
    <row r="1600" spans="1:309" x14ac:dyDescent="0.3">
      <c r="A1600" s="49">
        <v>2027</v>
      </c>
      <c r="B1600" t="s">
        <v>3519</v>
      </c>
      <c r="C1600" t="s">
        <v>671</v>
      </c>
      <c r="D1600">
        <v>2.5076299999999998E-4</v>
      </c>
      <c r="Q1600">
        <v>325.79367769567278</v>
      </c>
      <c r="R1600">
        <v>7.7523398587510922E-2</v>
      </c>
      <c r="S1600">
        <v>525.24495240525914</v>
      </c>
      <c r="T1600">
        <v>0.69435283514713098</v>
      </c>
      <c r="U1600">
        <v>0.13102012657369699</v>
      </c>
      <c r="V1600">
        <v>0.17555500223165299</v>
      </c>
      <c r="W1600">
        <v>3.8072169158671731E-2</v>
      </c>
    </row>
    <row r="1601" spans="1:312" x14ac:dyDescent="0.3">
      <c r="A1601" s="49">
        <v>2028</v>
      </c>
      <c r="B1601" t="s">
        <v>3520</v>
      </c>
      <c r="C1601" t="s">
        <v>659</v>
      </c>
      <c r="D1601">
        <v>4.3200000000000002E-2</v>
      </c>
      <c r="AH1601">
        <v>6.666666666666667E-5</v>
      </c>
      <c r="AK1601">
        <v>6.6666666666666664E-4</v>
      </c>
      <c r="ED1601">
        <v>8.3333333333333339E-4</v>
      </c>
    </row>
    <row r="1602" spans="1:312" x14ac:dyDescent="0.3">
      <c r="A1602" s="49">
        <v>2029</v>
      </c>
      <c r="B1602" t="s">
        <v>3521</v>
      </c>
      <c r="C1602" t="s">
        <v>1044</v>
      </c>
      <c r="D1602">
        <v>12.0433</v>
      </c>
      <c r="K1602">
        <v>7.469879518072288E-4</v>
      </c>
      <c r="L1602">
        <v>0.46987951807228923</v>
      </c>
    </row>
    <row r="1603" spans="1:312" x14ac:dyDescent="0.3">
      <c r="A1603" s="49">
        <v>2033</v>
      </c>
      <c r="B1603" t="s">
        <v>3525</v>
      </c>
      <c r="C1603" t="s">
        <v>605</v>
      </c>
      <c r="D1603">
        <v>0.08</v>
      </c>
      <c r="M1603">
        <v>0.125</v>
      </c>
      <c r="N1603">
        <v>3.4999999999999997E-5</v>
      </c>
    </row>
    <row r="1604" spans="1:312" x14ac:dyDescent="0.3">
      <c r="A1604" s="49">
        <v>2034</v>
      </c>
      <c r="B1604" t="s">
        <v>3526</v>
      </c>
      <c r="C1604" t="s">
        <v>650</v>
      </c>
      <c r="D1604">
        <v>5.5899999999999998E-2</v>
      </c>
      <c r="DH1604">
        <v>1</v>
      </c>
    </row>
    <row r="1605" spans="1:312" x14ac:dyDescent="0.3">
      <c r="A1605" s="49">
        <v>2035</v>
      </c>
      <c r="B1605" t="s">
        <v>3527</v>
      </c>
      <c r="C1605" t="s">
        <v>801</v>
      </c>
      <c r="D1605">
        <v>1.656912637828668E-2</v>
      </c>
      <c r="CI1605">
        <v>0.5749246992577427</v>
      </c>
      <c r="KX1605">
        <v>0.9820071154338369</v>
      </c>
      <c r="KY1605">
        <v>0.49592234450985417</v>
      </c>
      <c r="KZ1605">
        <v>5.7199860903947831E-2</v>
      </c>
    </row>
    <row r="1606" spans="1:312" x14ac:dyDescent="0.3">
      <c r="A1606" s="49">
        <v>2036</v>
      </c>
      <c r="B1606" t="s">
        <v>3529</v>
      </c>
      <c r="C1606" t="s">
        <v>695</v>
      </c>
      <c r="D1606">
        <v>1.5960208E-2</v>
      </c>
      <c r="CI1606">
        <v>0.53965462104253281</v>
      </c>
      <c r="HT1606">
        <v>1.578989446754077</v>
      </c>
      <c r="KX1606">
        <v>0.83946274384393982</v>
      </c>
      <c r="KY1606">
        <v>0.39974416373520938</v>
      </c>
    </row>
    <row r="1607" spans="1:312" x14ac:dyDescent="0.3">
      <c r="A1607" s="49">
        <v>2037</v>
      </c>
      <c r="B1607" t="s">
        <v>3532</v>
      </c>
      <c r="C1607" t="s">
        <v>659</v>
      </c>
      <c r="D1607">
        <v>3.7385799999999998</v>
      </c>
      <c r="EF1607">
        <v>5.3806525472238118E-2</v>
      </c>
      <c r="EG1607">
        <v>2.6479679450486552E-4</v>
      </c>
      <c r="EH1607">
        <v>2.487575496578915E-2</v>
      </c>
      <c r="EP1607">
        <v>3.033772180881511E-6</v>
      </c>
    </row>
    <row r="1608" spans="1:312" x14ac:dyDescent="0.3">
      <c r="A1608" s="49">
        <v>2038</v>
      </c>
      <c r="B1608" t="s">
        <v>3534</v>
      </c>
      <c r="C1608" t="s">
        <v>650</v>
      </c>
      <c r="D1608">
        <v>0.65450299999999995</v>
      </c>
      <c r="CN1608">
        <v>1.8863167930475488E-2</v>
      </c>
    </row>
    <row r="1609" spans="1:312" x14ac:dyDescent="0.3">
      <c r="A1609" s="49">
        <v>2039</v>
      </c>
      <c r="B1609" t="s">
        <v>3535</v>
      </c>
      <c r="C1609" t="s">
        <v>650</v>
      </c>
      <c r="D1609">
        <v>6.5878000000000006E-2</v>
      </c>
      <c r="CN1609">
        <v>6.5727556999301759E-3</v>
      </c>
    </row>
    <row r="1610" spans="1:312" x14ac:dyDescent="0.3">
      <c r="A1610" s="49">
        <v>2040</v>
      </c>
      <c r="B1610" t="s">
        <v>3536</v>
      </c>
      <c r="C1610" t="s">
        <v>752</v>
      </c>
      <c r="D1610">
        <v>1.3278093356192591E-2</v>
      </c>
      <c r="E1610" t="s">
        <v>1058</v>
      </c>
      <c r="DL1610">
        <v>1.686635496634076</v>
      </c>
      <c r="DM1610">
        <v>2.8972283462605501</v>
      </c>
      <c r="DN1610">
        <v>0.29230031082586078</v>
      </c>
      <c r="DO1610">
        <v>0.14437366877930741</v>
      </c>
      <c r="DP1610">
        <v>3.3699170646682312E-2</v>
      </c>
      <c r="DQ1610">
        <v>8.5587473147696824E-2</v>
      </c>
      <c r="DR1610">
        <v>9.8607765154294282E-3</v>
      </c>
      <c r="DS1610">
        <v>4.2096154500900623E-2</v>
      </c>
      <c r="DT1610">
        <v>6.4809823621492079E-3</v>
      </c>
      <c r="DU1610">
        <v>1.5689844808517431E-2</v>
      </c>
      <c r="DV1610">
        <v>1.51122111929564E-2</v>
      </c>
      <c r="DW1610">
        <v>0.17902645828272809</v>
      </c>
      <c r="IR1610">
        <v>2.4598793888810561E-3</v>
      </c>
      <c r="IS1610">
        <v>2.0532382146565692E-3</v>
      </c>
    </row>
    <row r="1611" spans="1:312" x14ac:dyDescent="0.3">
      <c r="A1611" s="49">
        <v>2041</v>
      </c>
      <c r="B1611" t="s">
        <v>3537</v>
      </c>
      <c r="C1611" t="s">
        <v>620</v>
      </c>
      <c r="D1611">
        <v>0.61380000000000001</v>
      </c>
      <c r="AH1611">
        <v>1.8181818181818181E-6</v>
      </c>
      <c r="AK1611">
        <v>5.0000000000000002E-5</v>
      </c>
      <c r="CN1611">
        <v>1.227272727272727E-3</v>
      </c>
      <c r="JP1611">
        <v>1.227017454545455E-3</v>
      </c>
    </row>
    <row r="1612" spans="1:312" x14ac:dyDescent="0.3">
      <c r="A1612" s="49">
        <v>2042</v>
      </c>
      <c r="B1612" t="s">
        <v>3539</v>
      </c>
      <c r="C1612" t="s">
        <v>798</v>
      </c>
      <c r="D1612">
        <v>6.008900000000001E-2</v>
      </c>
      <c r="O1612">
        <v>7.0012814325417311E-2</v>
      </c>
      <c r="P1612">
        <v>0.20003661235833509</v>
      </c>
      <c r="AM1612">
        <v>3.0005491853750259E-6</v>
      </c>
      <c r="AN1612">
        <v>6.0010983707500531E-5</v>
      </c>
    </row>
    <row r="1613" spans="1:312" x14ac:dyDescent="0.3">
      <c r="A1613" s="49">
        <v>2045</v>
      </c>
      <c r="B1613" t="s">
        <v>3544</v>
      </c>
      <c r="C1613" t="s">
        <v>659</v>
      </c>
      <c r="D1613">
        <v>9.5060000000000006E-2</v>
      </c>
      <c r="AH1613">
        <v>6.5541763096991373E-5</v>
      </c>
      <c r="AJ1613">
        <v>0.62949715968861775</v>
      </c>
    </row>
    <row r="1614" spans="1:312" x14ac:dyDescent="0.3">
      <c r="A1614" s="49">
        <v>2047</v>
      </c>
      <c r="B1614" t="s">
        <v>3547</v>
      </c>
      <c r="C1614" t="s">
        <v>3546</v>
      </c>
      <c r="D1614">
        <v>2.7200000000000002E-3</v>
      </c>
      <c r="AG1614">
        <v>6.2500000000000003E-6</v>
      </c>
    </row>
    <row r="1615" spans="1:312" x14ac:dyDescent="0.3">
      <c r="A1615" s="49">
        <v>2048</v>
      </c>
      <c r="B1615" t="s">
        <v>3548</v>
      </c>
      <c r="C1615" t="s">
        <v>671</v>
      </c>
      <c r="D1615">
        <v>2.5959999999999999E-5</v>
      </c>
      <c r="Q1615">
        <v>1341.294298921418</v>
      </c>
      <c r="R1615">
        <v>0.2249614791987673</v>
      </c>
      <c r="S1615">
        <v>798.151001540832</v>
      </c>
      <c r="T1615">
        <v>1.359013867488444</v>
      </c>
      <c r="U1615">
        <v>9.0909090909090898E-2</v>
      </c>
    </row>
    <row r="1616" spans="1:312" x14ac:dyDescent="0.3">
      <c r="A1616" s="49">
        <v>2049</v>
      </c>
      <c r="B1616" t="s">
        <v>3549</v>
      </c>
      <c r="C1616" t="s">
        <v>605</v>
      </c>
      <c r="D1616">
        <v>0.186</v>
      </c>
      <c r="M1616">
        <v>3.435483870967742E-2</v>
      </c>
      <c r="N1616">
        <v>9.4591397849462375E-5</v>
      </c>
      <c r="AH1616">
        <v>3.4159169892473119E-5</v>
      </c>
      <c r="AK1616">
        <v>6.5209677419354847E-4</v>
      </c>
    </row>
    <row r="1617" spans="1:313" x14ac:dyDescent="0.3">
      <c r="A1617" s="49">
        <v>2053</v>
      </c>
      <c r="B1617" t="s">
        <v>3554</v>
      </c>
      <c r="C1617" t="s">
        <v>659</v>
      </c>
      <c r="D1617">
        <v>0.50719320000000001</v>
      </c>
      <c r="I1617">
        <v>0.18489561768572599</v>
      </c>
      <c r="J1617">
        <v>2.2236851755898931E-5</v>
      </c>
      <c r="K1617">
        <v>1.5677763424273041E-3</v>
      </c>
      <c r="L1617">
        <v>0.37211323022469539</v>
      </c>
    </row>
    <row r="1618" spans="1:313" x14ac:dyDescent="0.3">
      <c r="A1618" s="49">
        <v>2054</v>
      </c>
      <c r="B1618" t="s">
        <v>3555</v>
      </c>
      <c r="C1618" t="s">
        <v>796</v>
      </c>
      <c r="D1618">
        <v>2.2982900000000002</v>
      </c>
      <c r="O1618">
        <v>7.7936204743526707E-2</v>
      </c>
    </row>
    <row r="1619" spans="1:313" x14ac:dyDescent="0.3">
      <c r="A1619" s="49">
        <v>2055</v>
      </c>
      <c r="B1619" t="s">
        <v>3556</v>
      </c>
      <c r="C1619" t="s">
        <v>605</v>
      </c>
      <c r="D1619">
        <v>2.4E-2</v>
      </c>
      <c r="AH1619">
        <v>1.4999999999999999E-4</v>
      </c>
    </row>
    <row r="1620" spans="1:313" x14ac:dyDescent="0.3">
      <c r="A1620" s="49">
        <v>2057</v>
      </c>
      <c r="B1620" t="s">
        <v>3560</v>
      </c>
      <c r="C1620" t="s">
        <v>3559</v>
      </c>
      <c r="D1620">
        <v>1.9715199999999999</v>
      </c>
      <c r="O1620">
        <v>6.7809608829735427E-2</v>
      </c>
      <c r="P1620">
        <v>0.15992026456744041</v>
      </c>
      <c r="AL1620">
        <v>2.542900908943353E-6</v>
      </c>
      <c r="AM1620">
        <v>9.9150350998214571E-6</v>
      </c>
      <c r="AN1620">
        <v>2.646507209961209E-5</v>
      </c>
    </row>
    <row r="1621" spans="1:313" x14ac:dyDescent="0.3">
      <c r="A1621" s="49">
        <v>2059</v>
      </c>
      <c r="B1621" t="s">
        <v>3563</v>
      </c>
      <c r="C1621" t="s">
        <v>650</v>
      </c>
      <c r="D1621">
        <v>0.2853</v>
      </c>
      <c r="DH1621">
        <v>3.1111111111111112</v>
      </c>
    </row>
    <row r="1622" spans="1:313" x14ac:dyDescent="0.3">
      <c r="A1622" s="49">
        <v>2060</v>
      </c>
      <c r="B1622" t="s">
        <v>3564</v>
      </c>
      <c r="C1622" t="s">
        <v>650</v>
      </c>
      <c r="D1622">
        <v>1.1279999999999999</v>
      </c>
      <c r="CN1622">
        <v>0.1875</v>
      </c>
    </row>
    <row r="1623" spans="1:313" x14ac:dyDescent="0.3">
      <c r="A1623" s="49">
        <v>2061</v>
      </c>
      <c r="B1623" t="s">
        <v>3565</v>
      </c>
      <c r="C1623" t="s">
        <v>650</v>
      </c>
      <c r="D1623">
        <v>2.8012000000000001</v>
      </c>
      <c r="DH1623">
        <v>2.725082107668142</v>
      </c>
    </row>
    <row r="1624" spans="1:313" x14ac:dyDescent="0.3">
      <c r="A1624" s="49">
        <v>2063</v>
      </c>
      <c r="B1624" t="s">
        <v>3568</v>
      </c>
      <c r="C1624" t="s">
        <v>662</v>
      </c>
      <c r="D1624">
        <v>0.19445519999999999</v>
      </c>
      <c r="AH1624">
        <v>1.4358268639768951E-5</v>
      </c>
      <c r="CN1624">
        <v>8.7997132501470773E-2</v>
      </c>
    </row>
    <row r="1625" spans="1:313" x14ac:dyDescent="0.3">
      <c r="A1625" s="49">
        <v>2066</v>
      </c>
      <c r="B1625" t="s">
        <v>3572</v>
      </c>
      <c r="C1625" t="s">
        <v>659</v>
      </c>
      <c r="D1625">
        <v>0.61587000000000003</v>
      </c>
      <c r="I1625">
        <v>0.14118076866871249</v>
      </c>
      <c r="J1625">
        <v>2.8585415753324571E-5</v>
      </c>
      <c r="K1625">
        <v>1.209464497377693E-3</v>
      </c>
      <c r="L1625">
        <v>0.1082501177196486</v>
      </c>
    </row>
    <row r="1626" spans="1:313" x14ac:dyDescent="0.3">
      <c r="A1626" s="49">
        <v>2067</v>
      </c>
      <c r="B1626" t="s">
        <v>3573</v>
      </c>
      <c r="C1626" t="s">
        <v>605</v>
      </c>
      <c r="D1626">
        <v>0.29765999999999998</v>
      </c>
      <c r="EA1626">
        <v>1.51219512195122</v>
      </c>
      <c r="EB1626">
        <v>2.091497976855817E-3</v>
      </c>
      <c r="KA1626">
        <v>2.9512195121951219</v>
      </c>
      <c r="LA1626">
        <v>5.4146341463414639E-3</v>
      </c>
    </row>
    <row r="1627" spans="1:313" x14ac:dyDescent="0.3">
      <c r="A1627" s="49">
        <v>2068</v>
      </c>
      <c r="B1627" t="s">
        <v>3574</v>
      </c>
      <c r="C1627" t="s">
        <v>671</v>
      </c>
      <c r="D1627">
        <v>0.3689825000000001</v>
      </c>
      <c r="O1627">
        <v>3.1709362910165108E-2</v>
      </c>
      <c r="P1627">
        <v>0.2075990053728835</v>
      </c>
      <c r="AL1627">
        <v>2.4915869993834391E-6</v>
      </c>
      <c r="AM1627">
        <v>2.8923675242050768E-6</v>
      </c>
      <c r="AN1627">
        <v>4.4047265114199171E-6</v>
      </c>
    </row>
    <row r="1628" spans="1:313" x14ac:dyDescent="0.3">
      <c r="A1628" s="49">
        <v>2069</v>
      </c>
      <c r="B1628" t="s">
        <v>3575</v>
      </c>
      <c r="C1628" t="s">
        <v>617</v>
      </c>
      <c r="D1628">
        <v>2.03E-7</v>
      </c>
      <c r="F1628">
        <v>5172.4137931034484</v>
      </c>
    </row>
    <row r="1629" spans="1:313" x14ac:dyDescent="0.3">
      <c r="A1629" s="49">
        <v>2070</v>
      </c>
      <c r="B1629" t="s">
        <v>3576</v>
      </c>
      <c r="C1629" t="s">
        <v>605</v>
      </c>
      <c r="D1629">
        <v>0.50680000000000014</v>
      </c>
      <c r="M1629">
        <v>0.10357142857142861</v>
      </c>
      <c r="N1629">
        <v>1.502886636240703E-4</v>
      </c>
    </row>
    <row r="1630" spans="1:313" x14ac:dyDescent="0.3">
      <c r="A1630" s="49">
        <v>2071</v>
      </c>
      <c r="B1630" t="s">
        <v>3577</v>
      </c>
      <c r="C1630" t="s">
        <v>614</v>
      </c>
      <c r="D1630">
        <v>0.5271492000000001</v>
      </c>
      <c r="I1630">
        <v>9.22509225092251E-4</v>
      </c>
      <c r="J1630">
        <v>9.2250922509225095E-8</v>
      </c>
      <c r="K1630">
        <v>6.2933579335793346E-4</v>
      </c>
      <c r="L1630">
        <v>0.18450184501845021</v>
      </c>
    </row>
    <row r="1631" spans="1:313" x14ac:dyDescent="0.3">
      <c r="A1631" s="49">
        <v>2072</v>
      </c>
      <c r="B1631" t="s">
        <v>3578</v>
      </c>
      <c r="C1631" t="s">
        <v>605</v>
      </c>
      <c r="D1631">
        <v>0.21062259999999999</v>
      </c>
      <c r="M1631">
        <v>4.1860465116279062E-2</v>
      </c>
      <c r="N1631">
        <v>6.3165030021626538E-5</v>
      </c>
      <c r="AH1631">
        <v>4.6511627906976741E-5</v>
      </c>
      <c r="AK1631">
        <v>4.9534883720930227E-4</v>
      </c>
    </row>
    <row r="1632" spans="1:313" x14ac:dyDescent="0.3">
      <c r="A1632" s="49">
        <v>2073</v>
      </c>
      <c r="B1632" t="s">
        <v>3579</v>
      </c>
      <c r="C1632" t="s">
        <v>605</v>
      </c>
      <c r="D1632">
        <v>1.9607624400000001E-6</v>
      </c>
      <c r="F1632">
        <v>1938.325991189427</v>
      </c>
      <c r="G1632">
        <v>1.7092511013215861</v>
      </c>
    </row>
    <row r="1633" spans="1:314" x14ac:dyDescent="0.3">
      <c r="A1633" s="49">
        <v>2074</v>
      </c>
      <c r="B1633" t="s">
        <v>3580</v>
      </c>
      <c r="C1633" t="s">
        <v>620</v>
      </c>
      <c r="D1633">
        <v>0.13142999999999999</v>
      </c>
      <c r="AH1633">
        <v>1.282051282051282E-5</v>
      </c>
    </row>
    <row r="1634" spans="1:314" x14ac:dyDescent="0.3">
      <c r="A1634" s="49">
        <v>2075</v>
      </c>
      <c r="B1634" t="s">
        <v>3581</v>
      </c>
      <c r="C1634" t="s">
        <v>605</v>
      </c>
      <c r="D1634">
        <v>0.2333568</v>
      </c>
      <c r="M1634">
        <v>2.1392134276781308E-3</v>
      </c>
      <c r="N1634">
        <v>1.19130749785631E-5</v>
      </c>
      <c r="AH1634">
        <v>4.6075366134605898E-5</v>
      </c>
      <c r="AJ1634">
        <v>0.10844166529537599</v>
      </c>
      <c r="AK1634">
        <v>2.9652789205199931E-4</v>
      </c>
      <c r="AP1634">
        <v>3.1742636169162408E-3</v>
      </c>
    </row>
    <row r="1635" spans="1:314" x14ac:dyDescent="0.3">
      <c r="A1635" s="49">
        <v>2076</v>
      </c>
      <c r="B1635" t="s">
        <v>3583</v>
      </c>
      <c r="C1635" t="s">
        <v>650</v>
      </c>
      <c r="D1635">
        <v>0.10892954564</v>
      </c>
      <c r="DH1635">
        <v>0.69018201882954267</v>
      </c>
      <c r="DI1635">
        <v>0.34327676793566758</v>
      </c>
    </row>
    <row r="1636" spans="1:314" x14ac:dyDescent="0.3">
      <c r="A1636" s="49">
        <v>2077</v>
      </c>
      <c r="B1636" t="s">
        <v>3585</v>
      </c>
      <c r="C1636" t="s">
        <v>659</v>
      </c>
      <c r="D1636">
        <v>1.8525E-2</v>
      </c>
      <c r="I1636">
        <v>0.24307692307692311</v>
      </c>
      <c r="K1636">
        <v>8.0000000000000004E-4</v>
      </c>
      <c r="L1636">
        <v>3.0769230769230771E-2</v>
      </c>
    </row>
    <row r="1637" spans="1:314" x14ac:dyDescent="0.3">
      <c r="A1637" s="49">
        <v>2078</v>
      </c>
      <c r="B1637" t="s">
        <v>3586</v>
      </c>
      <c r="C1637" t="s">
        <v>668</v>
      </c>
      <c r="D1637">
        <v>5.1299999999999998E-2</v>
      </c>
      <c r="K1637">
        <v>7.8596491228070172E-4</v>
      </c>
      <c r="L1637">
        <v>0.42105263157894729</v>
      </c>
      <c r="AQ1637">
        <v>5.0877192982456141E-4</v>
      </c>
    </row>
    <row r="1638" spans="1:314" x14ac:dyDescent="0.3">
      <c r="A1638" s="49">
        <v>2079</v>
      </c>
      <c r="B1638" t="s">
        <v>3588</v>
      </c>
      <c r="C1638" t="s">
        <v>605</v>
      </c>
      <c r="D1638">
        <v>7.5307768501485786</v>
      </c>
      <c r="AH1638">
        <v>3.1003382187147687E-5</v>
      </c>
    </row>
    <row r="1639" spans="1:314" x14ac:dyDescent="0.3">
      <c r="A1639" s="49">
        <v>2080</v>
      </c>
      <c r="B1639" t="s">
        <v>3589</v>
      </c>
      <c r="C1639" t="s">
        <v>671</v>
      </c>
      <c r="D1639">
        <v>0.15149399999999999</v>
      </c>
      <c r="AH1639">
        <v>1.5238095238095239E-5</v>
      </c>
    </row>
    <row r="1640" spans="1:314" x14ac:dyDescent="0.3">
      <c r="A1640" s="49">
        <v>2081</v>
      </c>
      <c r="B1640" t="s">
        <v>3590</v>
      </c>
      <c r="C1640" t="s">
        <v>605</v>
      </c>
      <c r="D1640">
        <v>1.33704</v>
      </c>
      <c r="AG1640">
        <v>4.4444444444444453E-5</v>
      </c>
    </row>
    <row r="1641" spans="1:314" x14ac:dyDescent="0.3">
      <c r="A1641" s="49">
        <v>2083</v>
      </c>
      <c r="B1641" t="s">
        <v>3592</v>
      </c>
      <c r="C1641" t="s">
        <v>668</v>
      </c>
      <c r="D1641">
        <v>5.015E-2</v>
      </c>
      <c r="I1641">
        <v>5.8823529411764712E-2</v>
      </c>
      <c r="K1641">
        <v>8.8235294117647062E-4</v>
      </c>
      <c r="L1641">
        <v>0.94117647058823528</v>
      </c>
    </row>
    <row r="1642" spans="1:314" x14ac:dyDescent="0.3">
      <c r="A1642" s="49">
        <v>2084</v>
      </c>
      <c r="B1642" t="s">
        <v>3593</v>
      </c>
      <c r="C1642" t="s">
        <v>605</v>
      </c>
      <c r="D1642">
        <v>0.67500000000000004</v>
      </c>
      <c r="AF1642">
        <v>0.37274074074074082</v>
      </c>
      <c r="AG1642">
        <v>1.3724053136174961E-3</v>
      </c>
    </row>
    <row r="1643" spans="1:314" x14ac:dyDescent="0.3">
      <c r="A1643" s="49">
        <v>2087</v>
      </c>
      <c r="B1643" t="s">
        <v>3598</v>
      </c>
      <c r="C1643" t="s">
        <v>614</v>
      </c>
      <c r="D1643">
        <v>5.6325000000000007E-6</v>
      </c>
      <c r="F1643">
        <v>800</v>
      </c>
    </row>
    <row r="1644" spans="1:314" x14ac:dyDescent="0.3">
      <c r="A1644" s="49">
        <v>2089</v>
      </c>
      <c r="B1644" t="s">
        <v>3602</v>
      </c>
      <c r="C1644" t="s">
        <v>3602</v>
      </c>
      <c r="D1644">
        <v>9.9999999999999995E-7</v>
      </c>
      <c r="LB1644">
        <v>3.0000000000000001E-3</v>
      </c>
    </row>
    <row r="1645" spans="1:314" x14ac:dyDescent="0.3">
      <c r="A1645" s="49">
        <v>2090</v>
      </c>
      <c r="B1645" t="s">
        <v>3605</v>
      </c>
      <c r="C1645" t="s">
        <v>3605</v>
      </c>
      <c r="D1645">
        <v>9.9999999999999995E-7</v>
      </c>
      <c r="LB1645">
        <v>0.03</v>
      </c>
    </row>
    <row r="1646" spans="1:314" x14ac:dyDescent="0.3">
      <c r="A1646" s="49">
        <v>2092</v>
      </c>
      <c r="B1646" t="s">
        <v>3609</v>
      </c>
      <c r="C1646" t="s">
        <v>620</v>
      </c>
      <c r="D1646">
        <v>0.22720000000000001</v>
      </c>
      <c r="M1646">
        <v>4.2394366197183097E-3</v>
      </c>
      <c r="N1646">
        <v>1.250328473876635E-5</v>
      </c>
      <c r="AH1646">
        <v>4.5070422535211268E-5</v>
      </c>
      <c r="AK1646">
        <v>3.6197183098591549E-4</v>
      </c>
    </row>
    <row r="1647" spans="1:314" x14ac:dyDescent="0.3">
      <c r="A1647" s="49">
        <v>2093</v>
      </c>
      <c r="B1647" t="s">
        <v>3610</v>
      </c>
      <c r="C1647" t="s">
        <v>617</v>
      </c>
      <c r="D1647">
        <v>2.3442500000000002E-2</v>
      </c>
      <c r="BQ1647">
        <v>3.4339340940599339</v>
      </c>
      <c r="BR1647">
        <v>67.732110483096946</v>
      </c>
    </row>
    <row r="1648" spans="1:314" x14ac:dyDescent="0.3">
      <c r="A1648" s="49">
        <v>2094</v>
      </c>
      <c r="B1648" t="s">
        <v>3612</v>
      </c>
      <c r="C1648" t="s">
        <v>617</v>
      </c>
      <c r="D1648">
        <v>4.1537999999999999E-2</v>
      </c>
      <c r="HK1648">
        <v>1.1086956521739131</v>
      </c>
      <c r="IG1648">
        <v>0.90579710144927539</v>
      </c>
    </row>
    <row r="1649" spans="1:253" x14ac:dyDescent="0.3">
      <c r="A1649" s="49">
        <v>2096</v>
      </c>
      <c r="B1649" t="s">
        <v>3615</v>
      </c>
      <c r="C1649" t="s">
        <v>650</v>
      </c>
      <c r="D1649">
        <v>0.42809999999999998</v>
      </c>
      <c r="AK1649">
        <v>1.077785564120533E-3</v>
      </c>
    </row>
    <row r="1650" spans="1:253" x14ac:dyDescent="0.3">
      <c r="A1650" s="49">
        <v>2097</v>
      </c>
      <c r="B1650" t="s">
        <v>3617</v>
      </c>
      <c r="C1650" t="s">
        <v>595</v>
      </c>
      <c r="D1650">
        <v>0.62137200421654892</v>
      </c>
      <c r="IA1650">
        <v>7.1003218327885642E-2</v>
      </c>
      <c r="IB1650">
        <v>7.6057642535883589</v>
      </c>
    </row>
    <row r="1651" spans="1:253" x14ac:dyDescent="0.3">
      <c r="A1651" s="49">
        <v>2098</v>
      </c>
      <c r="B1651" t="s">
        <v>3619</v>
      </c>
      <c r="C1651" t="s">
        <v>1482</v>
      </c>
      <c r="D1651">
        <v>0.2287811027615477</v>
      </c>
      <c r="E1651" t="s">
        <v>1103</v>
      </c>
      <c r="DL1651">
        <v>0.90000705945058213</v>
      </c>
      <c r="DM1651">
        <v>2.0711388321122421</v>
      </c>
      <c r="DN1651">
        <v>0.24593989888660189</v>
      </c>
      <c r="DO1651">
        <v>0.19503814918217699</v>
      </c>
      <c r="DP1651">
        <v>2.2980230443448879E-2</v>
      </c>
      <c r="DQ1651">
        <v>0.1577487775957219</v>
      </c>
      <c r="DR1651">
        <v>1.8852649684247411E-2</v>
      </c>
      <c r="DS1651">
        <v>9.2741383076646436E-2</v>
      </c>
      <c r="DT1651">
        <v>1.5485901285074041E-2</v>
      </c>
      <c r="DU1651">
        <v>3.8784280443577658E-2</v>
      </c>
      <c r="DV1651">
        <v>3.1158022892597219E-2</v>
      </c>
      <c r="DW1651">
        <v>0.35270936440357259</v>
      </c>
      <c r="IR1651">
        <v>3.8831594099598592E-3</v>
      </c>
      <c r="IS1651">
        <v>3.89980439000357E-3</v>
      </c>
    </row>
    <row r="1652" spans="1:253" x14ac:dyDescent="0.3">
      <c r="A1652" s="49">
        <v>2101</v>
      </c>
      <c r="B1652" t="s">
        <v>3623</v>
      </c>
      <c r="C1652" t="s">
        <v>605</v>
      </c>
      <c r="D1652">
        <v>1.1100000000000001</v>
      </c>
      <c r="M1652">
        <v>0.1621621621621622</v>
      </c>
      <c r="N1652">
        <v>2.2145999187015119E-4</v>
      </c>
      <c r="AH1652">
        <v>8.1081081081081077E-5</v>
      </c>
      <c r="AK1652">
        <v>1.6216216216216221E-4</v>
      </c>
    </row>
    <row r="1653" spans="1:253" x14ac:dyDescent="0.3">
      <c r="A1653" s="49">
        <v>2102</v>
      </c>
      <c r="B1653" t="s">
        <v>3624</v>
      </c>
      <c r="C1653" t="s">
        <v>659</v>
      </c>
      <c r="D1653">
        <v>8.0250129999999995</v>
      </c>
      <c r="I1653">
        <v>0.30717507871949867</v>
      </c>
      <c r="K1653">
        <v>1.3184119452516771E-3</v>
      </c>
      <c r="L1653">
        <v>0.22472237739677181</v>
      </c>
      <c r="AQ1653">
        <v>4.5339291039154698E-4</v>
      </c>
    </row>
    <row r="1654" spans="1:253" x14ac:dyDescent="0.3">
      <c r="A1654" s="49">
        <v>2103</v>
      </c>
      <c r="B1654" t="s">
        <v>3625</v>
      </c>
      <c r="C1654" t="s">
        <v>605</v>
      </c>
      <c r="D1654">
        <v>1.0109306</v>
      </c>
      <c r="AH1654">
        <v>8.036901840739612E-5</v>
      </c>
      <c r="AK1654">
        <v>2.6393127282921312E-4</v>
      </c>
    </row>
    <row r="1655" spans="1:253" x14ac:dyDescent="0.3">
      <c r="A1655" s="49">
        <v>2104</v>
      </c>
      <c r="B1655" t="s">
        <v>3627</v>
      </c>
      <c r="C1655" t="s">
        <v>659</v>
      </c>
      <c r="D1655">
        <v>0.36199999999999999</v>
      </c>
      <c r="I1655">
        <v>0.25</v>
      </c>
    </row>
    <row r="1656" spans="1:253" x14ac:dyDescent="0.3">
      <c r="A1656" s="49">
        <v>2106</v>
      </c>
      <c r="B1656" t="s">
        <v>3629</v>
      </c>
      <c r="C1656" t="s">
        <v>614</v>
      </c>
      <c r="D1656">
        <v>7.3737999999999996E-6</v>
      </c>
      <c r="F1656">
        <v>559.00621118012418</v>
      </c>
      <c r="G1656">
        <v>1.5838509316770191</v>
      </c>
    </row>
    <row r="1657" spans="1:253" x14ac:dyDescent="0.3">
      <c r="A1657" s="49">
        <v>2107</v>
      </c>
      <c r="B1657" t="s">
        <v>3630</v>
      </c>
      <c r="C1657" t="s">
        <v>605</v>
      </c>
      <c r="D1657">
        <v>2.3578668132999998</v>
      </c>
      <c r="AH1657">
        <v>4.6304406734999362E-5</v>
      </c>
      <c r="AK1657">
        <v>1.883337849683284E-4</v>
      </c>
    </row>
    <row r="1658" spans="1:253" x14ac:dyDescent="0.3">
      <c r="A1658" s="49">
        <v>2108</v>
      </c>
      <c r="B1658" t="s">
        <v>3631</v>
      </c>
      <c r="C1658" t="s">
        <v>796</v>
      </c>
      <c r="D1658">
        <v>1.017E-2</v>
      </c>
      <c r="O1658">
        <v>0.1</v>
      </c>
    </row>
    <row r="1659" spans="1:253" x14ac:dyDescent="0.3">
      <c r="A1659" s="49">
        <v>2109</v>
      </c>
      <c r="B1659" t="s">
        <v>3632</v>
      </c>
      <c r="C1659" t="s">
        <v>752</v>
      </c>
      <c r="D1659">
        <v>0.64504603070618527</v>
      </c>
      <c r="E1659" t="s">
        <v>1016</v>
      </c>
      <c r="DL1659">
        <v>1.6541783600399349</v>
      </c>
      <c r="DM1659">
        <v>2.9466139690760849</v>
      </c>
      <c r="DN1659">
        <v>0.2855226736358385</v>
      </c>
      <c r="DO1659">
        <v>0.1030819144616851</v>
      </c>
      <c r="DP1659">
        <v>2.2122256978869149E-2</v>
      </c>
      <c r="DQ1659">
        <v>4.7409695827075493E-2</v>
      </c>
      <c r="DR1659">
        <v>4.3557073501819038E-3</v>
      </c>
      <c r="DS1659">
        <v>1.0415866657156299E-2</v>
      </c>
      <c r="DT1659">
        <v>1.490773073929162E-3</v>
      </c>
      <c r="DU1659">
        <v>4.4803509912127032E-3</v>
      </c>
      <c r="DV1659">
        <v>1.4997364606063449E-3</v>
      </c>
      <c r="DW1659">
        <v>2.6894325511543301E-2</v>
      </c>
    </row>
    <row r="1660" spans="1:253" x14ac:dyDescent="0.3">
      <c r="A1660" s="49">
        <v>2110</v>
      </c>
      <c r="B1660" t="s">
        <v>3633</v>
      </c>
      <c r="C1660" t="s">
        <v>650</v>
      </c>
      <c r="D1660">
        <v>1.6</v>
      </c>
      <c r="AK1660">
        <v>2E-3</v>
      </c>
    </row>
    <row r="1661" spans="1:253" x14ac:dyDescent="0.3">
      <c r="A1661" s="49">
        <v>2111</v>
      </c>
      <c r="B1661" t="s">
        <v>3634</v>
      </c>
      <c r="C1661" t="s">
        <v>617</v>
      </c>
      <c r="D1661">
        <v>6.5320000000000003E-2</v>
      </c>
      <c r="AK1661">
        <v>4.3478260869565218E-3</v>
      </c>
    </row>
    <row r="1662" spans="1:253" x14ac:dyDescent="0.3">
      <c r="A1662" s="49">
        <v>2112</v>
      </c>
      <c r="B1662" t="s">
        <v>3635</v>
      </c>
      <c r="C1662" t="s">
        <v>611</v>
      </c>
      <c r="D1662">
        <v>1.482E-2</v>
      </c>
      <c r="AG1662">
        <v>4.1025641025641017E-5</v>
      </c>
    </row>
    <row r="1663" spans="1:253" x14ac:dyDescent="0.3">
      <c r="A1663" s="49">
        <v>2113</v>
      </c>
      <c r="B1663" t="s">
        <v>3636</v>
      </c>
      <c r="C1663" t="s">
        <v>659</v>
      </c>
      <c r="D1663">
        <v>1.434526E-5</v>
      </c>
      <c r="F1663">
        <v>5649.5525351230999</v>
      </c>
      <c r="G1663">
        <v>16.35613854332372</v>
      </c>
      <c r="H1663">
        <v>9850.4384026500738</v>
      </c>
    </row>
    <row r="1664" spans="1:253" x14ac:dyDescent="0.3">
      <c r="A1664" s="49">
        <v>2114</v>
      </c>
      <c r="B1664" t="s">
        <v>3637</v>
      </c>
      <c r="C1664" t="s">
        <v>796</v>
      </c>
      <c r="D1664">
        <v>2</v>
      </c>
      <c r="O1664">
        <v>0.1</v>
      </c>
    </row>
    <row r="1665" spans="1:257" x14ac:dyDescent="0.3">
      <c r="A1665" s="49">
        <v>2115</v>
      </c>
      <c r="B1665" t="s">
        <v>3638</v>
      </c>
      <c r="C1665" t="s">
        <v>798</v>
      </c>
      <c r="D1665">
        <v>0.1856064</v>
      </c>
      <c r="O1665">
        <v>4.7677343022654389E-2</v>
      </c>
      <c r="P1665">
        <v>0.2502327505948071</v>
      </c>
    </row>
    <row r="1666" spans="1:257" x14ac:dyDescent="0.3">
      <c r="A1666" s="49">
        <v>2116</v>
      </c>
      <c r="B1666" t="s">
        <v>3640</v>
      </c>
      <c r="C1666" t="s">
        <v>620</v>
      </c>
      <c r="D1666">
        <v>3.47449E-5</v>
      </c>
      <c r="F1666">
        <v>352.8839751071763</v>
      </c>
      <c r="HV1666">
        <v>1080.558585576588</v>
      </c>
    </row>
    <row r="1667" spans="1:257" x14ac:dyDescent="0.3">
      <c r="A1667" s="49">
        <v>2118</v>
      </c>
      <c r="B1667" t="s">
        <v>3644</v>
      </c>
      <c r="C1667" t="s">
        <v>796</v>
      </c>
      <c r="D1667">
        <v>0.35376000000000007</v>
      </c>
      <c r="O1667">
        <v>7.5757575757575732E-2</v>
      </c>
      <c r="IW1667">
        <v>7.5757575757575734E-3</v>
      </c>
    </row>
    <row r="1668" spans="1:257" x14ac:dyDescent="0.3">
      <c r="A1668" s="49">
        <v>2119</v>
      </c>
      <c r="B1668" t="s">
        <v>3645</v>
      </c>
      <c r="C1668" t="s">
        <v>796</v>
      </c>
      <c r="D1668">
        <v>0.64008000000000009</v>
      </c>
      <c r="O1668">
        <v>0.1071428571428571</v>
      </c>
      <c r="IW1668">
        <v>8.9285714285714263E-3</v>
      </c>
    </row>
    <row r="1669" spans="1:257" x14ac:dyDescent="0.3">
      <c r="A1669" s="49">
        <v>2120</v>
      </c>
      <c r="B1669" t="s">
        <v>3646</v>
      </c>
      <c r="C1669" t="s">
        <v>671</v>
      </c>
      <c r="D1669">
        <v>8.4600000000000005E-3</v>
      </c>
      <c r="P1669">
        <v>0.53191489361702127</v>
      </c>
    </row>
    <row r="1670" spans="1:257" x14ac:dyDescent="0.3">
      <c r="A1670" s="49">
        <v>2121</v>
      </c>
      <c r="B1670" t="s">
        <v>3647</v>
      </c>
      <c r="C1670" t="s">
        <v>650</v>
      </c>
      <c r="D1670">
        <v>0.17158309999999999</v>
      </c>
      <c r="AK1670">
        <v>3.324329377427031E-3</v>
      </c>
    </row>
    <row r="1671" spans="1:257" x14ac:dyDescent="0.3">
      <c r="A1671" s="49">
        <v>2123</v>
      </c>
      <c r="B1671" t="s">
        <v>3649</v>
      </c>
      <c r="C1671" t="s">
        <v>659</v>
      </c>
      <c r="D1671">
        <v>3.8720000000000002E-5</v>
      </c>
      <c r="BQ1671">
        <v>10.3305785123967</v>
      </c>
      <c r="BR1671">
        <v>253.09917355371911</v>
      </c>
      <c r="BS1671">
        <v>113.6363636363637</v>
      </c>
      <c r="GX1671">
        <v>0.24741735537190079</v>
      </c>
    </row>
    <row r="1672" spans="1:257" x14ac:dyDescent="0.3">
      <c r="A1672" s="49">
        <v>2124</v>
      </c>
      <c r="B1672" t="s">
        <v>3650</v>
      </c>
      <c r="C1672" t="s">
        <v>659</v>
      </c>
      <c r="D1672">
        <v>4.17273824E-5</v>
      </c>
      <c r="BQ1672">
        <v>7.7479338842975194</v>
      </c>
      <c r="BR1672">
        <v>253.61570247933881</v>
      </c>
      <c r="BS1672">
        <v>113.6363636363637</v>
      </c>
    </row>
    <row r="1673" spans="1:257" x14ac:dyDescent="0.3">
      <c r="A1673" s="49">
        <v>2125</v>
      </c>
      <c r="B1673" t="s">
        <v>3651</v>
      </c>
      <c r="C1673" t="s">
        <v>671</v>
      </c>
      <c r="D1673">
        <v>6.9479000000000008E-3</v>
      </c>
      <c r="O1673">
        <v>6.8656716417910435E-2</v>
      </c>
      <c r="P1673">
        <v>0.73134328358208944</v>
      </c>
      <c r="AM1673">
        <v>4.0298507462686563E-5</v>
      </c>
      <c r="AN1673">
        <v>1.014925373134328E-4</v>
      </c>
    </row>
    <row r="1674" spans="1:257" x14ac:dyDescent="0.3">
      <c r="A1674" s="49">
        <v>2126</v>
      </c>
      <c r="B1674" t="s">
        <v>3652</v>
      </c>
      <c r="C1674" t="s">
        <v>662</v>
      </c>
      <c r="D1674">
        <v>4.5359999999999998E-2</v>
      </c>
      <c r="AH1674">
        <v>1.188271604938271E-5</v>
      </c>
    </row>
    <row r="1675" spans="1:257" x14ac:dyDescent="0.3">
      <c r="A1675" s="49">
        <v>2127</v>
      </c>
      <c r="B1675" t="s">
        <v>3653</v>
      </c>
      <c r="C1675" t="s">
        <v>796</v>
      </c>
      <c r="D1675">
        <v>0.27489999999999998</v>
      </c>
      <c r="O1675">
        <v>3.768643142961077E-2</v>
      </c>
      <c r="AI1675">
        <v>12.74281556929793</v>
      </c>
    </row>
    <row r="1676" spans="1:257" x14ac:dyDescent="0.3">
      <c r="A1676" s="49">
        <v>2130</v>
      </c>
      <c r="B1676" t="s">
        <v>3656</v>
      </c>
      <c r="C1676" t="s">
        <v>671</v>
      </c>
      <c r="D1676">
        <v>3.0038800000000001E-2</v>
      </c>
      <c r="O1676">
        <v>6.5918079284125866E-2</v>
      </c>
      <c r="P1676">
        <v>0.48429031785557353</v>
      </c>
      <c r="AM1676">
        <v>3.3442414477276057E-5</v>
      </c>
      <c r="AN1676">
        <v>1.0725328575042941E-4</v>
      </c>
    </row>
    <row r="1677" spans="1:257" x14ac:dyDescent="0.3">
      <c r="A1677" s="49">
        <v>2131</v>
      </c>
      <c r="B1677" t="s">
        <v>3657</v>
      </c>
      <c r="C1677" t="s">
        <v>605</v>
      </c>
      <c r="D1677">
        <v>4.9590000000000002E-2</v>
      </c>
      <c r="AG1677">
        <v>1.3333333333333331E-4</v>
      </c>
    </row>
    <row r="1678" spans="1:257" x14ac:dyDescent="0.3">
      <c r="A1678" s="49">
        <v>2132</v>
      </c>
      <c r="B1678" t="s">
        <v>3658</v>
      </c>
      <c r="C1678" t="s">
        <v>796</v>
      </c>
      <c r="D1678">
        <v>0.36808000000000002</v>
      </c>
      <c r="O1678">
        <v>6.0682460334709837E-2</v>
      </c>
    </row>
    <row r="1679" spans="1:257" x14ac:dyDescent="0.3">
      <c r="A1679" s="49">
        <v>2133</v>
      </c>
      <c r="B1679" t="s">
        <v>3659</v>
      </c>
      <c r="C1679" t="s">
        <v>796</v>
      </c>
      <c r="D1679">
        <v>4.7649999999999998E-2</v>
      </c>
      <c r="O1679">
        <v>7.0912906610703041E-2</v>
      </c>
    </row>
    <row r="1680" spans="1:257" x14ac:dyDescent="0.3">
      <c r="A1680" s="49">
        <v>2134</v>
      </c>
      <c r="B1680" t="s">
        <v>3660</v>
      </c>
      <c r="C1680" t="s">
        <v>796</v>
      </c>
      <c r="D1680">
        <v>4.1999999999999997E-3</v>
      </c>
      <c r="O1680">
        <v>0.1071428571428571</v>
      </c>
    </row>
    <row r="1681" spans="1:316" x14ac:dyDescent="0.3">
      <c r="A1681" s="49">
        <v>2135</v>
      </c>
      <c r="B1681" t="s">
        <v>3661</v>
      </c>
      <c r="C1681" t="s">
        <v>796</v>
      </c>
      <c r="D1681">
        <v>1.8620000000000001E-2</v>
      </c>
      <c r="O1681">
        <v>7.1428571428571425E-2</v>
      </c>
    </row>
    <row r="1682" spans="1:316" x14ac:dyDescent="0.3">
      <c r="A1682" s="49">
        <v>2136</v>
      </c>
      <c r="B1682" t="s">
        <v>3662</v>
      </c>
      <c r="C1682" t="s">
        <v>796</v>
      </c>
      <c r="D1682">
        <v>0.27933000000000008</v>
      </c>
      <c r="O1682">
        <v>6.3981670425661372E-2</v>
      </c>
    </row>
    <row r="1683" spans="1:316" x14ac:dyDescent="0.3">
      <c r="A1683" s="49">
        <v>2137</v>
      </c>
      <c r="B1683" t="s">
        <v>3663</v>
      </c>
      <c r="C1683" t="s">
        <v>796</v>
      </c>
      <c r="D1683">
        <v>3.5060000000000001E-2</v>
      </c>
      <c r="O1683">
        <v>6.3947518539646322E-2</v>
      </c>
    </row>
    <row r="1684" spans="1:316" x14ac:dyDescent="0.3">
      <c r="A1684" s="49">
        <v>2138</v>
      </c>
      <c r="B1684" t="s">
        <v>3664</v>
      </c>
      <c r="C1684" t="s">
        <v>796</v>
      </c>
      <c r="D1684">
        <v>1.788E-2</v>
      </c>
      <c r="O1684">
        <v>5.620805369127517E-2</v>
      </c>
    </row>
    <row r="1685" spans="1:316" x14ac:dyDescent="0.3">
      <c r="A1685" s="49">
        <v>2139</v>
      </c>
      <c r="B1685" t="s">
        <v>3665</v>
      </c>
      <c r="C1685" t="s">
        <v>796</v>
      </c>
      <c r="D1685">
        <v>0.11096</v>
      </c>
      <c r="O1685">
        <v>6.4491708723864449E-2</v>
      </c>
    </row>
    <row r="1686" spans="1:316" x14ac:dyDescent="0.3">
      <c r="A1686" s="49">
        <v>2140</v>
      </c>
      <c r="B1686" t="s">
        <v>3667</v>
      </c>
      <c r="C1686" t="s">
        <v>796</v>
      </c>
      <c r="D1686">
        <v>1.9350708999999999</v>
      </c>
      <c r="O1686">
        <v>0.33911439627354217</v>
      </c>
    </row>
    <row r="1687" spans="1:316" x14ac:dyDescent="0.3">
      <c r="A1687" s="49">
        <v>2141</v>
      </c>
      <c r="B1687" t="s">
        <v>3669</v>
      </c>
      <c r="C1687" t="s">
        <v>671</v>
      </c>
      <c r="D1687">
        <v>8.2128170563256937</v>
      </c>
      <c r="X1687">
        <v>3.6934708020357317E-2</v>
      </c>
      <c r="Y1687">
        <v>2.9712069633154101E-6</v>
      </c>
      <c r="Z1687">
        <v>9.6425622848866577E-2</v>
      </c>
      <c r="AA1687">
        <v>5.5247308999436322E-6</v>
      </c>
      <c r="AB1687">
        <v>1.398440225726097E-5</v>
      </c>
      <c r="AC1687">
        <v>2.9712069633154101E-6</v>
      </c>
      <c r="HY1687">
        <v>5.3221689586198167E-3</v>
      </c>
    </row>
    <row r="1688" spans="1:316" x14ac:dyDescent="0.3">
      <c r="A1688" s="49">
        <v>2142</v>
      </c>
      <c r="B1688" t="s">
        <v>3671</v>
      </c>
      <c r="C1688" t="s">
        <v>605</v>
      </c>
      <c r="D1688">
        <v>1.9051200000000001E-2</v>
      </c>
      <c r="AG1688">
        <v>1.341557060022889E-3</v>
      </c>
    </row>
    <row r="1689" spans="1:316" x14ac:dyDescent="0.3">
      <c r="A1689" s="49">
        <v>2143</v>
      </c>
      <c r="B1689" t="s">
        <v>3672</v>
      </c>
      <c r="C1689" t="s">
        <v>1501</v>
      </c>
      <c r="D1689">
        <v>0.25710047058708108</v>
      </c>
      <c r="E1689" t="s">
        <v>1025</v>
      </c>
      <c r="DL1689">
        <v>0.92442922759535318</v>
      </c>
      <c r="DM1689">
        <v>2.3592815183637121</v>
      </c>
      <c r="DN1689">
        <v>0.27762135458456288</v>
      </c>
      <c r="DO1689">
        <v>0.1119612206371549</v>
      </c>
      <c r="DP1689">
        <v>1.8688313564091071E-2</v>
      </c>
      <c r="DQ1689">
        <v>4.8811536322890002E-2</v>
      </c>
      <c r="DR1689">
        <v>3.6795895116564521E-3</v>
      </c>
      <c r="DS1689">
        <v>1.508409631982561E-2</v>
      </c>
      <c r="DT1689">
        <v>1.88905011037777E-3</v>
      </c>
      <c r="DU1689">
        <v>3.7848852529354078E-3</v>
      </c>
      <c r="DV1689">
        <v>1.90040816807817E-3</v>
      </c>
      <c r="DW1689">
        <v>5.9639040014234E-2</v>
      </c>
    </row>
    <row r="1690" spans="1:316" x14ac:dyDescent="0.3">
      <c r="A1690" s="49">
        <v>2144</v>
      </c>
      <c r="B1690" t="s">
        <v>3674</v>
      </c>
      <c r="C1690" t="s">
        <v>796</v>
      </c>
      <c r="D1690">
        <v>1.5916999999999999</v>
      </c>
      <c r="O1690">
        <v>0.1</v>
      </c>
    </row>
    <row r="1691" spans="1:316" x14ac:dyDescent="0.3">
      <c r="A1691" s="49">
        <v>2146</v>
      </c>
      <c r="B1691" t="s">
        <v>3676</v>
      </c>
      <c r="C1691" t="s">
        <v>614</v>
      </c>
      <c r="D1691">
        <v>4.1999999999999997E-3</v>
      </c>
      <c r="GO1691">
        <v>55</v>
      </c>
    </row>
    <row r="1692" spans="1:316" x14ac:dyDescent="0.3">
      <c r="A1692" s="49">
        <v>2147</v>
      </c>
      <c r="B1692" t="s">
        <v>3677</v>
      </c>
      <c r="C1692" t="s">
        <v>798</v>
      </c>
      <c r="D1692">
        <v>5.3813700000000003E-6</v>
      </c>
      <c r="Q1692">
        <v>994.15204678362556</v>
      </c>
      <c r="R1692">
        <v>0.11812865497076019</v>
      </c>
      <c r="S1692">
        <v>760.23391812865486</v>
      </c>
      <c r="T1692">
        <v>1.5</v>
      </c>
    </row>
    <row r="1693" spans="1:316" x14ac:dyDescent="0.3">
      <c r="A1693" s="49">
        <v>2148</v>
      </c>
      <c r="B1693" t="s">
        <v>3678</v>
      </c>
      <c r="C1693" t="s">
        <v>605</v>
      </c>
      <c r="D1693">
        <v>0.189</v>
      </c>
      <c r="AG1693">
        <v>1.326605656276851E-3</v>
      </c>
    </row>
    <row r="1694" spans="1:316" x14ac:dyDescent="0.3">
      <c r="A1694" s="49">
        <v>2149</v>
      </c>
      <c r="B1694" t="s">
        <v>3679</v>
      </c>
      <c r="C1694" t="s">
        <v>671</v>
      </c>
      <c r="D1694">
        <v>1.2120000000000001E-2</v>
      </c>
      <c r="P1694">
        <v>0.41666666666666669</v>
      </c>
    </row>
    <row r="1695" spans="1:316" x14ac:dyDescent="0.3">
      <c r="A1695" s="49">
        <v>2150</v>
      </c>
      <c r="B1695" t="s">
        <v>3681</v>
      </c>
      <c r="C1695" t="s">
        <v>1482</v>
      </c>
      <c r="D1695">
        <v>7.4820928766166318E-3</v>
      </c>
      <c r="E1695" t="s">
        <v>2167</v>
      </c>
      <c r="EY1695">
        <v>2.3095035557444392</v>
      </c>
      <c r="EZ1695">
        <v>5.2128015374303338</v>
      </c>
      <c r="FA1695">
        <v>0.64595278275669898</v>
      </c>
      <c r="FB1695">
        <v>2.637040008778667</v>
      </c>
      <c r="FC1695">
        <v>0.71255691778101404</v>
      </c>
      <c r="FD1695">
        <v>7.929225873013096E-2</v>
      </c>
      <c r="FE1695">
        <v>0.75671686194600085</v>
      </c>
      <c r="FF1695">
        <v>0.15612054163065389</v>
      </c>
      <c r="FG1695">
        <v>0.20037529014130381</v>
      </c>
      <c r="FH1695">
        <v>0.68249947956466828</v>
      </c>
      <c r="FI1695">
        <v>0.12058801292020579</v>
      </c>
      <c r="FJ1695">
        <v>0.64505619788250712</v>
      </c>
      <c r="FK1695">
        <v>8.0736605174614201E-2</v>
      </c>
      <c r="FL1695">
        <v>7.3743449478776286</v>
      </c>
      <c r="LC1695">
        <v>1.7241891067479569</v>
      </c>
      <c r="LD1695">
        <v>62.082938950306833</v>
      </c>
    </row>
    <row r="1696" spans="1:316" x14ac:dyDescent="0.3">
      <c r="A1696" s="49">
        <v>2151</v>
      </c>
      <c r="B1696" t="s">
        <v>3683</v>
      </c>
      <c r="C1696" t="s">
        <v>755</v>
      </c>
      <c r="D1696">
        <v>8.8410000000000004E-7</v>
      </c>
      <c r="F1696">
        <v>1873.091279267051</v>
      </c>
      <c r="G1696">
        <v>9.7024092297251432</v>
      </c>
      <c r="H1696">
        <v>2805.1125438298841</v>
      </c>
    </row>
    <row r="1697" spans="1:151" x14ac:dyDescent="0.3">
      <c r="A1697" s="49">
        <v>2152</v>
      </c>
      <c r="B1697" t="s">
        <v>3684</v>
      </c>
      <c r="C1697" t="s">
        <v>659</v>
      </c>
      <c r="D1697">
        <v>6.8415599999999993E-2</v>
      </c>
      <c r="I1697">
        <v>0.25000000000000011</v>
      </c>
      <c r="J1697">
        <v>1.849315068493151E-5</v>
      </c>
      <c r="K1697">
        <v>1.4897260273972601E-3</v>
      </c>
      <c r="L1697">
        <v>9.9315068493150679E-2</v>
      </c>
    </row>
    <row r="1698" spans="1:151" x14ac:dyDescent="0.3">
      <c r="A1698" s="49">
        <v>2153</v>
      </c>
      <c r="B1698" t="s">
        <v>3686</v>
      </c>
      <c r="C1698" t="s">
        <v>595</v>
      </c>
      <c r="D1698">
        <v>2.6599999999999999E-2</v>
      </c>
      <c r="DI1698">
        <v>4.6052631578947372</v>
      </c>
    </row>
    <row r="1699" spans="1:151" x14ac:dyDescent="0.3">
      <c r="A1699" s="49">
        <v>2154</v>
      </c>
      <c r="B1699" t="s">
        <v>3688</v>
      </c>
      <c r="C1699" t="s">
        <v>659</v>
      </c>
      <c r="D1699">
        <v>4.1400000000000013E-2</v>
      </c>
      <c r="I1699">
        <v>6.6666666666666652E-2</v>
      </c>
      <c r="L1699">
        <v>0.33333333333333331</v>
      </c>
    </row>
    <row r="1700" spans="1:151" x14ac:dyDescent="0.3">
      <c r="A1700" s="49">
        <v>2155</v>
      </c>
      <c r="B1700" t="s">
        <v>3689</v>
      </c>
      <c r="C1700" t="s">
        <v>605</v>
      </c>
      <c r="D1700">
        <v>7.2575999999999999E-4</v>
      </c>
      <c r="AG1700">
        <v>1.5413511847800761E-3</v>
      </c>
    </row>
    <row r="1701" spans="1:151" x14ac:dyDescent="0.3">
      <c r="A1701" s="49">
        <v>2156</v>
      </c>
      <c r="B1701" t="s">
        <v>3690</v>
      </c>
      <c r="C1701" t="s">
        <v>605</v>
      </c>
      <c r="D1701">
        <v>0.87040000000000006</v>
      </c>
      <c r="M1701">
        <v>1.2058823529411761E-2</v>
      </c>
      <c r="N1701">
        <v>2.118167954616717E-5</v>
      </c>
      <c r="AH1701">
        <v>1.470588235294118E-5</v>
      </c>
    </row>
    <row r="1702" spans="1:151" x14ac:dyDescent="0.3">
      <c r="A1702" s="49">
        <v>2157</v>
      </c>
      <c r="B1702" t="s">
        <v>3691</v>
      </c>
      <c r="C1702" t="s">
        <v>662</v>
      </c>
      <c r="D1702">
        <v>1.8592000000000001E-2</v>
      </c>
      <c r="AH1702">
        <v>1.1531841652323581E-4</v>
      </c>
      <c r="AK1702">
        <v>1.7383820998278831E-3</v>
      </c>
    </row>
    <row r="1703" spans="1:151" x14ac:dyDescent="0.3">
      <c r="A1703" s="49">
        <v>2159</v>
      </c>
      <c r="B1703" t="s">
        <v>3693</v>
      </c>
      <c r="C1703" t="s">
        <v>796</v>
      </c>
      <c r="D1703">
        <v>1.8473869999999999</v>
      </c>
      <c r="O1703">
        <v>7.8576389245999897E-2</v>
      </c>
      <c r="AI1703">
        <v>27.538052936390699</v>
      </c>
    </row>
    <row r="1704" spans="1:151" x14ac:dyDescent="0.3">
      <c r="A1704" s="49">
        <v>2160</v>
      </c>
      <c r="B1704" t="s">
        <v>3694</v>
      </c>
      <c r="C1704" t="s">
        <v>796</v>
      </c>
      <c r="D1704">
        <v>2.7490320000000001</v>
      </c>
      <c r="O1704">
        <v>2.392151128106184E-2</v>
      </c>
      <c r="AI1704">
        <v>9.4921670609872866</v>
      </c>
    </row>
    <row r="1705" spans="1:151" x14ac:dyDescent="0.3">
      <c r="A1705" s="49">
        <v>2161</v>
      </c>
      <c r="B1705" t="s">
        <v>3695</v>
      </c>
      <c r="C1705" t="s">
        <v>620</v>
      </c>
      <c r="D1705">
        <v>0.100685</v>
      </c>
      <c r="M1705">
        <v>8.383612256046083E-2</v>
      </c>
      <c r="N1705">
        <v>1.3000556302055811E-4</v>
      </c>
      <c r="AH1705">
        <v>7.2482494909867416E-5</v>
      </c>
    </row>
    <row r="1706" spans="1:151" x14ac:dyDescent="0.3">
      <c r="A1706" s="49">
        <v>2162</v>
      </c>
      <c r="B1706" t="s">
        <v>3696</v>
      </c>
      <c r="C1706" t="s">
        <v>605</v>
      </c>
      <c r="D1706">
        <v>0.434944</v>
      </c>
      <c r="AH1706">
        <v>1.125E-4</v>
      </c>
    </row>
    <row r="1707" spans="1:151" x14ac:dyDescent="0.3">
      <c r="A1707" s="49">
        <v>2163</v>
      </c>
      <c r="B1707" t="s">
        <v>3698</v>
      </c>
      <c r="C1707" t="s">
        <v>605</v>
      </c>
      <c r="D1707">
        <v>0.32269037930853028</v>
      </c>
      <c r="EA1707">
        <v>0.39474371771774952</v>
      </c>
      <c r="EB1707">
        <v>2.6316247847849971E-4</v>
      </c>
    </row>
    <row r="1708" spans="1:151" x14ac:dyDescent="0.3">
      <c r="A1708" s="49">
        <v>2164</v>
      </c>
      <c r="B1708" t="s">
        <v>3701</v>
      </c>
      <c r="C1708" t="s">
        <v>793</v>
      </c>
      <c r="D1708">
        <v>3.9587953230873532</v>
      </c>
      <c r="EK1708">
        <v>2.6018015985649191E-4</v>
      </c>
    </row>
    <row r="1709" spans="1:151" x14ac:dyDescent="0.3">
      <c r="A1709" s="49">
        <v>2165</v>
      </c>
      <c r="B1709" t="s">
        <v>3702</v>
      </c>
      <c r="C1709" t="s">
        <v>671</v>
      </c>
      <c r="D1709">
        <v>2.80986</v>
      </c>
      <c r="AH1709">
        <v>1.4350074380930011E-5</v>
      </c>
      <c r="AK1709">
        <v>3.7794587630700458E-4</v>
      </c>
      <c r="CN1709">
        <v>2.8300271187888359E-2</v>
      </c>
      <c r="EE1709">
        <v>0.29700056230559529</v>
      </c>
      <c r="ET1709">
        <v>2.8106809591936969E-5</v>
      </c>
      <c r="EU1709">
        <v>9.3531279138462408E-5</v>
      </c>
    </row>
    <row r="1710" spans="1:151" x14ac:dyDescent="0.3">
      <c r="A1710" s="49">
        <v>2166</v>
      </c>
      <c r="B1710" t="s">
        <v>3703</v>
      </c>
      <c r="C1710" t="s">
        <v>605</v>
      </c>
      <c r="D1710">
        <v>2.0918543567090011</v>
      </c>
      <c r="AH1710">
        <v>4.3283690519433339E-5</v>
      </c>
    </row>
    <row r="1711" spans="1:151" x14ac:dyDescent="0.3">
      <c r="A1711" s="49">
        <v>2167</v>
      </c>
      <c r="B1711" t="s">
        <v>3704</v>
      </c>
      <c r="C1711" t="s">
        <v>671</v>
      </c>
      <c r="D1711">
        <v>1.64435504E-2</v>
      </c>
      <c r="O1711">
        <v>4.4830190686799609E-2</v>
      </c>
      <c r="P1711">
        <v>0.90913202662120951</v>
      </c>
      <c r="AN1711">
        <v>6.9157725207568316E-5</v>
      </c>
    </row>
    <row r="1712" spans="1:151" x14ac:dyDescent="0.3">
      <c r="A1712" s="49">
        <v>2169</v>
      </c>
      <c r="B1712" t="s">
        <v>3707</v>
      </c>
      <c r="C1712" t="s">
        <v>659</v>
      </c>
      <c r="D1712">
        <v>1.6</v>
      </c>
      <c r="I1712">
        <v>0.05</v>
      </c>
      <c r="J1712">
        <v>5.0000000000000002E-5</v>
      </c>
      <c r="K1712">
        <v>8.25E-4</v>
      </c>
      <c r="L1712">
        <v>0.25</v>
      </c>
    </row>
    <row r="1713" spans="1:317" x14ac:dyDescent="0.3">
      <c r="A1713" s="49">
        <v>2170</v>
      </c>
      <c r="B1713" t="s">
        <v>3708</v>
      </c>
      <c r="C1713" t="s">
        <v>659</v>
      </c>
      <c r="D1713">
        <v>0.48949999999999999</v>
      </c>
      <c r="AH1713">
        <v>2.0000000000000002E-5</v>
      </c>
      <c r="AJ1713">
        <v>1.072727272727273</v>
      </c>
      <c r="AK1713">
        <v>7.1818181818181822E-4</v>
      </c>
    </row>
    <row r="1714" spans="1:317" x14ac:dyDescent="0.3">
      <c r="A1714" s="49">
        <v>2171</v>
      </c>
      <c r="B1714" t="s">
        <v>3709</v>
      </c>
      <c r="C1714" t="s">
        <v>605</v>
      </c>
      <c r="D1714">
        <v>0.89239999999999997</v>
      </c>
      <c r="M1714">
        <v>0.108695652173913</v>
      </c>
      <c r="N1714">
        <v>1.618167605122844E-4</v>
      </c>
    </row>
    <row r="1715" spans="1:317" x14ac:dyDescent="0.3">
      <c r="A1715" s="49">
        <v>2172</v>
      </c>
      <c r="B1715" t="s">
        <v>3710</v>
      </c>
      <c r="C1715" t="s">
        <v>650</v>
      </c>
      <c r="D1715">
        <v>0.11600000000000001</v>
      </c>
      <c r="AK1715">
        <v>5.0258620689655172E-3</v>
      </c>
    </row>
    <row r="1716" spans="1:317" x14ac:dyDescent="0.3">
      <c r="A1716" s="49">
        <v>2173</v>
      </c>
      <c r="B1716" t="s">
        <v>3711</v>
      </c>
      <c r="C1716" t="s">
        <v>617</v>
      </c>
      <c r="D1716">
        <v>1.1684818E-4</v>
      </c>
      <c r="F1716">
        <v>2388.6223208611382</v>
      </c>
      <c r="G1716">
        <v>4.2205148595382482</v>
      </c>
    </row>
    <row r="1717" spans="1:317" x14ac:dyDescent="0.3">
      <c r="A1717" s="49">
        <v>2174</v>
      </c>
      <c r="B1717" t="s">
        <v>3713</v>
      </c>
      <c r="C1717" t="s">
        <v>614</v>
      </c>
      <c r="D1717">
        <v>0.15436</v>
      </c>
      <c r="KA1717">
        <v>1.125</v>
      </c>
      <c r="KB1717">
        <v>1.125E-4</v>
      </c>
      <c r="LE1717">
        <v>0.67500000000000004</v>
      </c>
    </row>
    <row r="1718" spans="1:317" x14ac:dyDescent="0.3">
      <c r="A1718" s="49">
        <v>2175</v>
      </c>
      <c r="B1718" t="s">
        <v>3715</v>
      </c>
      <c r="C1718" t="s">
        <v>605</v>
      </c>
      <c r="D1718">
        <v>0.21471972480000001</v>
      </c>
      <c r="M1718">
        <v>0.1485981308411215</v>
      </c>
      <c r="N1718">
        <v>2.2054214636488181E-4</v>
      </c>
    </row>
    <row r="1719" spans="1:317" x14ac:dyDescent="0.3">
      <c r="A1719" s="49">
        <v>2176</v>
      </c>
      <c r="B1719" t="s">
        <v>3716</v>
      </c>
      <c r="C1719" t="s">
        <v>671</v>
      </c>
      <c r="D1719">
        <v>0.32409747308999998</v>
      </c>
      <c r="O1719">
        <v>4.9731832545094043E-2</v>
      </c>
      <c r="P1719">
        <v>1.198600218435292</v>
      </c>
      <c r="AL1719">
        <v>1.434507180717495E-5</v>
      </c>
      <c r="AM1719">
        <v>5.7978078075857058E-5</v>
      </c>
      <c r="AN1719">
        <v>2.3613572700317779E-4</v>
      </c>
    </row>
    <row r="1720" spans="1:317" x14ac:dyDescent="0.3">
      <c r="A1720" s="49">
        <v>2177</v>
      </c>
      <c r="B1720" t="s">
        <v>3717</v>
      </c>
      <c r="C1720" t="s">
        <v>659</v>
      </c>
      <c r="D1720">
        <v>4.921E-6</v>
      </c>
      <c r="F1720">
        <v>2516.358463726885</v>
      </c>
      <c r="G1720">
        <v>43.664438122332861</v>
      </c>
      <c r="H1720">
        <v>16524.893314367</v>
      </c>
      <c r="EM1720">
        <v>6809.388335704125</v>
      </c>
    </row>
    <row r="1721" spans="1:317" x14ac:dyDescent="0.3">
      <c r="A1721" s="49">
        <v>2178</v>
      </c>
      <c r="B1721" t="s">
        <v>3718</v>
      </c>
      <c r="C1721" t="s">
        <v>614</v>
      </c>
      <c r="D1721">
        <v>0.1228530603913336</v>
      </c>
      <c r="EA1721">
        <v>0.38406123902207429</v>
      </c>
      <c r="EB1721">
        <v>4.9726875594318482E-4</v>
      </c>
      <c r="KA1721">
        <v>4.069902682174221</v>
      </c>
    </row>
    <row r="1722" spans="1:317" x14ac:dyDescent="0.3">
      <c r="A1722" s="49">
        <v>2179</v>
      </c>
      <c r="B1722" t="s">
        <v>3720</v>
      </c>
      <c r="C1722" t="s">
        <v>605</v>
      </c>
      <c r="D1722">
        <v>1.7253000000000001</v>
      </c>
      <c r="M1722">
        <v>1.234567901234568E-2</v>
      </c>
      <c r="AH1722">
        <v>3.209876543209877E-5</v>
      </c>
      <c r="AK1722">
        <v>3.0864197530864202E-4</v>
      </c>
    </row>
    <row r="1723" spans="1:317" x14ac:dyDescent="0.3">
      <c r="A1723" s="49">
        <v>2180</v>
      </c>
      <c r="B1723" t="s">
        <v>3721</v>
      </c>
      <c r="C1723" t="s">
        <v>605</v>
      </c>
      <c r="D1723">
        <v>1.7253000000000001</v>
      </c>
      <c r="M1723">
        <v>1.234567901234568E-2</v>
      </c>
      <c r="N1723">
        <v>2.0647740994791219E-5</v>
      </c>
      <c r="AH1723">
        <v>3.209876543209877E-5</v>
      </c>
      <c r="AK1723">
        <v>3.0864197530864202E-4</v>
      </c>
    </row>
    <row r="1724" spans="1:317" x14ac:dyDescent="0.3">
      <c r="A1724" s="49">
        <v>2181</v>
      </c>
      <c r="B1724" t="s">
        <v>3722</v>
      </c>
      <c r="C1724" t="s">
        <v>650</v>
      </c>
      <c r="D1724">
        <v>0.76559999999999984</v>
      </c>
      <c r="AH1724">
        <v>1.120689655172414E-5</v>
      </c>
      <c r="AK1724">
        <v>1.5862068965517249E-3</v>
      </c>
      <c r="ET1724">
        <v>2.8362068965517252E-6</v>
      </c>
      <c r="EU1724">
        <v>2.025862068965518E-6</v>
      </c>
    </row>
    <row r="1725" spans="1:317" x14ac:dyDescent="0.3">
      <c r="A1725" s="49">
        <v>2182</v>
      </c>
      <c r="B1725" t="s">
        <v>3723</v>
      </c>
      <c r="C1725" t="s">
        <v>671</v>
      </c>
      <c r="D1725">
        <v>2.2000000000000001E-6</v>
      </c>
      <c r="BK1725">
        <v>163.6363636363636</v>
      </c>
      <c r="BL1725">
        <v>2.0909090909090908E-2</v>
      </c>
      <c r="BM1725">
        <v>0.27272727272727282</v>
      </c>
    </row>
    <row r="1726" spans="1:317" x14ac:dyDescent="0.3">
      <c r="A1726" s="49">
        <v>2184</v>
      </c>
      <c r="B1726" t="s">
        <v>3727</v>
      </c>
      <c r="C1726" t="s">
        <v>796</v>
      </c>
      <c r="D1726">
        <v>0.66700000000000004</v>
      </c>
      <c r="O1726">
        <v>2.0689655172413789E-2</v>
      </c>
    </row>
    <row r="1727" spans="1:317" x14ac:dyDescent="0.3">
      <c r="A1727" s="49">
        <v>2185</v>
      </c>
      <c r="B1727" t="s">
        <v>3728</v>
      </c>
      <c r="C1727" t="s">
        <v>659</v>
      </c>
      <c r="D1727">
        <v>1.4208E-2</v>
      </c>
      <c r="I1727">
        <v>0.1104166666666667</v>
      </c>
      <c r="J1727">
        <v>4.1666666666666669E-6</v>
      </c>
      <c r="K1727">
        <v>8.5416666666666659E-4</v>
      </c>
      <c r="L1727">
        <v>0.1041666666666667</v>
      </c>
    </row>
    <row r="1728" spans="1:317" x14ac:dyDescent="0.3">
      <c r="A1728" s="49">
        <v>2186</v>
      </c>
      <c r="B1728" t="s">
        <v>3729</v>
      </c>
      <c r="C1728" t="s">
        <v>671</v>
      </c>
      <c r="D1728">
        <v>0.32114880000000001</v>
      </c>
      <c r="P1728">
        <v>0.88135593220338992</v>
      </c>
    </row>
    <row r="1729" spans="1:319" x14ac:dyDescent="0.3">
      <c r="A1729" s="49">
        <v>2187</v>
      </c>
      <c r="B1729" t="s">
        <v>3730</v>
      </c>
      <c r="C1729" t="s">
        <v>653</v>
      </c>
      <c r="D1729">
        <v>9.7152000000000002E-2</v>
      </c>
      <c r="AJ1729">
        <v>0.58333333333333326</v>
      </c>
      <c r="AK1729">
        <v>7.5000000000000002E-4</v>
      </c>
      <c r="AP1729">
        <v>0.25</v>
      </c>
    </row>
    <row r="1730" spans="1:319" x14ac:dyDescent="0.3">
      <c r="A1730" s="49">
        <v>2188</v>
      </c>
      <c r="B1730" t="s">
        <v>3731</v>
      </c>
      <c r="C1730" t="s">
        <v>796</v>
      </c>
      <c r="D1730">
        <v>5.4440045999999992E-2</v>
      </c>
      <c r="O1730">
        <v>4.8780487804878057E-2</v>
      </c>
      <c r="AI1730">
        <v>24.024390243902442</v>
      </c>
    </row>
    <row r="1731" spans="1:319" x14ac:dyDescent="0.3">
      <c r="A1731" s="49">
        <v>2189</v>
      </c>
      <c r="B1731" t="s">
        <v>3732</v>
      </c>
      <c r="C1731" t="s">
        <v>796</v>
      </c>
      <c r="D1731">
        <v>0.124962121</v>
      </c>
      <c r="O1731">
        <v>5.8823529411764712E-2</v>
      </c>
      <c r="AI1731">
        <v>23.764705882352938</v>
      </c>
    </row>
    <row r="1732" spans="1:319" x14ac:dyDescent="0.3">
      <c r="A1732" s="49">
        <v>2190</v>
      </c>
      <c r="B1732" t="s">
        <v>3733</v>
      </c>
      <c r="C1732" t="s">
        <v>605</v>
      </c>
      <c r="D1732">
        <v>0.05</v>
      </c>
      <c r="M1732">
        <v>4.5999999999999999E-2</v>
      </c>
      <c r="N1732">
        <v>6.6758427280553997E-5</v>
      </c>
    </row>
    <row r="1733" spans="1:319" x14ac:dyDescent="0.3">
      <c r="A1733" s="49">
        <v>2191</v>
      </c>
      <c r="B1733" t="s">
        <v>3734</v>
      </c>
      <c r="C1733" t="s">
        <v>650</v>
      </c>
      <c r="D1733">
        <v>8.1129999999999994E-2</v>
      </c>
      <c r="AK1733">
        <v>9.2481203007518801E-4</v>
      </c>
    </row>
    <row r="1734" spans="1:319" x14ac:dyDescent="0.3">
      <c r="A1734" s="49">
        <v>2193</v>
      </c>
      <c r="B1734" t="s">
        <v>3736</v>
      </c>
      <c r="C1734" t="s">
        <v>605</v>
      </c>
      <c r="D1734">
        <v>0.44019000000000003</v>
      </c>
      <c r="M1734">
        <v>0.1492537313432836</v>
      </c>
      <c r="N1734">
        <v>1.945360295677113E-4</v>
      </c>
      <c r="AH1734">
        <v>6.2686567164179109E-5</v>
      </c>
    </row>
    <row r="1735" spans="1:319" x14ac:dyDescent="0.3">
      <c r="A1735" s="49">
        <v>2194</v>
      </c>
      <c r="B1735" t="s">
        <v>3738</v>
      </c>
      <c r="C1735" t="s">
        <v>2254</v>
      </c>
      <c r="D1735">
        <v>14.006584275</v>
      </c>
      <c r="EK1735">
        <v>7.5678693619254998E-5</v>
      </c>
    </row>
    <row r="1736" spans="1:319" x14ac:dyDescent="0.3">
      <c r="A1736" s="49">
        <v>2195</v>
      </c>
      <c r="B1736" t="s">
        <v>3739</v>
      </c>
      <c r="C1736" t="s">
        <v>2254</v>
      </c>
      <c r="D1736">
        <v>5.6459508750000014</v>
      </c>
      <c r="EK1736">
        <v>1.8774516878877369E-4</v>
      </c>
    </row>
    <row r="1737" spans="1:319" x14ac:dyDescent="0.3">
      <c r="A1737" s="49">
        <v>2196</v>
      </c>
      <c r="B1737" t="s">
        <v>3740</v>
      </c>
      <c r="C1737" t="s">
        <v>662</v>
      </c>
      <c r="D1737">
        <v>0.51749999999999996</v>
      </c>
      <c r="I1737">
        <v>0.1128502415458937</v>
      </c>
      <c r="J1737">
        <v>1.8183574879227049E-5</v>
      </c>
      <c r="K1737">
        <v>7.6019323671497579E-4</v>
      </c>
      <c r="L1737">
        <v>0.43632850241545879</v>
      </c>
    </row>
    <row r="1738" spans="1:319" x14ac:dyDescent="0.3">
      <c r="A1738" s="49">
        <v>2197</v>
      </c>
      <c r="B1738" t="s">
        <v>3741</v>
      </c>
      <c r="C1738" t="s">
        <v>614</v>
      </c>
      <c r="D1738">
        <v>0.20387018633540371</v>
      </c>
      <c r="KA1738">
        <v>1.087456699702344</v>
      </c>
      <c r="KU1738">
        <v>1.9276972619892701</v>
      </c>
      <c r="LF1738">
        <v>0.94604318300221502</v>
      </c>
    </row>
    <row r="1739" spans="1:319" x14ac:dyDescent="0.3">
      <c r="A1739" s="49">
        <v>2199</v>
      </c>
      <c r="B1739" t="s">
        <v>3744</v>
      </c>
      <c r="C1739" t="s">
        <v>605</v>
      </c>
      <c r="D1739">
        <v>3.8614000000000002</v>
      </c>
      <c r="AH1739">
        <v>1.186046511627907E-4</v>
      </c>
      <c r="AK1739">
        <v>4.6511627906976752E-4</v>
      </c>
    </row>
    <row r="1740" spans="1:319" x14ac:dyDescent="0.3">
      <c r="A1740" s="49">
        <v>2200</v>
      </c>
      <c r="B1740" t="s">
        <v>3745</v>
      </c>
      <c r="C1740" t="s">
        <v>605</v>
      </c>
      <c r="D1740">
        <v>0.26907999999999999</v>
      </c>
      <c r="M1740">
        <v>2.7070817807531788E-2</v>
      </c>
    </row>
    <row r="1741" spans="1:319" x14ac:dyDescent="0.3">
      <c r="A1741" s="49">
        <v>2202</v>
      </c>
      <c r="B1741" t="s">
        <v>3747</v>
      </c>
      <c r="C1741" t="s">
        <v>650</v>
      </c>
      <c r="D1741">
        <v>0.11423999999999999</v>
      </c>
      <c r="AK1741">
        <v>1.5848214285714289E-3</v>
      </c>
    </row>
    <row r="1742" spans="1:319" x14ac:dyDescent="0.3">
      <c r="A1742" s="49">
        <v>2203</v>
      </c>
      <c r="B1742" t="s">
        <v>3748</v>
      </c>
      <c r="C1742" t="s">
        <v>659</v>
      </c>
      <c r="D1742">
        <v>0.46591999999999989</v>
      </c>
      <c r="AH1742">
        <v>5.9065934065934079E-6</v>
      </c>
      <c r="AJ1742">
        <v>0.48076923076923089</v>
      </c>
      <c r="AK1742">
        <v>8.9285714285714313E-5</v>
      </c>
      <c r="AP1742">
        <v>2.403846153846154E-2</v>
      </c>
      <c r="BO1742">
        <v>7.211538461538463E-4</v>
      </c>
      <c r="BP1742">
        <v>5.2884615384615394E-4</v>
      </c>
    </row>
    <row r="1743" spans="1:319" x14ac:dyDescent="0.3">
      <c r="A1743" s="49">
        <v>2205</v>
      </c>
      <c r="B1743" t="s">
        <v>3750</v>
      </c>
      <c r="C1743" t="s">
        <v>798</v>
      </c>
      <c r="D1743">
        <v>4.885472817E-2</v>
      </c>
      <c r="O1743">
        <v>5.1810237203495632E-2</v>
      </c>
    </row>
    <row r="1744" spans="1:319" x14ac:dyDescent="0.3">
      <c r="A1744" s="49">
        <v>2206</v>
      </c>
      <c r="B1744" t="s">
        <v>3752</v>
      </c>
      <c r="C1744" t="s">
        <v>595</v>
      </c>
      <c r="D1744">
        <v>1.4354999999999999E-3</v>
      </c>
      <c r="E1744" t="s">
        <v>1381</v>
      </c>
      <c r="HD1744">
        <v>31.03448275862069</v>
      </c>
      <c r="LG1744">
        <v>344.82758620689663</v>
      </c>
    </row>
    <row r="1745" spans="1:277" x14ac:dyDescent="0.3">
      <c r="A1745" s="49">
        <v>2207</v>
      </c>
      <c r="B1745" t="s">
        <v>3754</v>
      </c>
      <c r="C1745" t="s">
        <v>1501</v>
      </c>
      <c r="D1745">
        <v>1.4244701382399941E-3</v>
      </c>
      <c r="E1745" t="s">
        <v>2167</v>
      </c>
      <c r="EY1745">
        <v>3.8678126538900028</v>
      </c>
      <c r="EZ1745">
        <v>8.8186492174573381</v>
      </c>
      <c r="FA1745">
        <v>1.040400140294403</v>
      </c>
      <c r="FB1745">
        <v>4.2170149394115164</v>
      </c>
      <c r="FC1745">
        <v>0.98966238580696453</v>
      </c>
      <c r="FD1745">
        <v>4.7197773053649403E-2</v>
      </c>
      <c r="FE1745">
        <v>0.99568008150789589</v>
      </c>
      <c r="FF1745">
        <v>0.18585778765554051</v>
      </c>
      <c r="FG1745">
        <v>0.1908336096583847</v>
      </c>
      <c r="FH1745">
        <v>0.57352897442409123</v>
      </c>
      <c r="FI1745">
        <v>9.5704772158893475E-2</v>
      </c>
      <c r="FJ1745">
        <v>0.52794778100502837</v>
      </c>
      <c r="FK1745">
        <v>9.6115006160255062E-2</v>
      </c>
      <c r="FL1745">
        <v>5.5944493652199592</v>
      </c>
    </row>
    <row r="1746" spans="1:277" x14ac:dyDescent="0.3">
      <c r="A1746" s="49">
        <v>2208</v>
      </c>
      <c r="B1746" t="s">
        <v>3757</v>
      </c>
      <c r="C1746" t="s">
        <v>1379</v>
      </c>
      <c r="D1746">
        <v>78.438999999999979</v>
      </c>
      <c r="AH1746">
        <v>3.8195285508484309E-5</v>
      </c>
      <c r="AK1746">
        <v>1.4520837848519229E-4</v>
      </c>
      <c r="CN1746">
        <v>2.565050548834126E-2</v>
      </c>
      <c r="JP1746">
        <v>2.726629355295198E-2</v>
      </c>
    </row>
    <row r="1747" spans="1:277" x14ac:dyDescent="0.3">
      <c r="A1747" s="49">
        <v>2214</v>
      </c>
      <c r="B1747" t="s">
        <v>3764</v>
      </c>
      <c r="C1747" t="s">
        <v>659</v>
      </c>
      <c r="D1747">
        <v>0.120048</v>
      </c>
      <c r="AK1747">
        <v>4.8314007730241242E-4</v>
      </c>
    </row>
    <row r="1748" spans="1:277" x14ac:dyDescent="0.3">
      <c r="A1748" s="49">
        <v>2215</v>
      </c>
      <c r="B1748" t="s">
        <v>3765</v>
      </c>
      <c r="C1748" t="s">
        <v>605</v>
      </c>
      <c r="D1748">
        <v>0.51741369999999998</v>
      </c>
      <c r="M1748">
        <v>9.191159801141717E-2</v>
      </c>
      <c r="N1748">
        <v>1.399391012579098E-4</v>
      </c>
      <c r="AH1748">
        <v>6.4137671654229493E-5</v>
      </c>
      <c r="AK1748">
        <v>1.25073939866687E-3</v>
      </c>
    </row>
    <row r="1749" spans="1:277" x14ac:dyDescent="0.3">
      <c r="A1749" s="49">
        <v>2216</v>
      </c>
      <c r="B1749" t="s">
        <v>3766</v>
      </c>
      <c r="C1749" t="s">
        <v>650</v>
      </c>
      <c r="D1749">
        <v>0.14000000000000001</v>
      </c>
      <c r="AK1749">
        <v>1.1999999999999999E-3</v>
      </c>
    </row>
    <row r="1750" spans="1:277" x14ac:dyDescent="0.3">
      <c r="A1750" s="49">
        <v>2217</v>
      </c>
      <c r="B1750" t="s">
        <v>3768</v>
      </c>
      <c r="C1750" t="s">
        <v>595</v>
      </c>
      <c r="D1750">
        <v>0.2705999999999999</v>
      </c>
      <c r="DH1750">
        <v>3.5833333333333348</v>
      </c>
      <c r="JQ1750">
        <v>4.5000000000000018</v>
      </c>
    </row>
    <row r="1751" spans="1:277" x14ac:dyDescent="0.3">
      <c r="A1751" s="49">
        <v>2218</v>
      </c>
      <c r="B1751" t="s">
        <v>3770</v>
      </c>
      <c r="C1751" t="s">
        <v>614</v>
      </c>
      <c r="D1751">
        <v>0.18500121359999999</v>
      </c>
      <c r="AH1751">
        <v>1.13739518733622E-5</v>
      </c>
      <c r="AK1751">
        <v>1.110466126153023E-3</v>
      </c>
    </row>
    <row r="1752" spans="1:277" x14ac:dyDescent="0.3">
      <c r="A1752" s="49">
        <v>2219</v>
      </c>
      <c r="B1752" t="s">
        <v>3771</v>
      </c>
      <c r="C1752" t="s">
        <v>605</v>
      </c>
      <c r="D1752">
        <v>1.0160640000000001</v>
      </c>
      <c r="M1752">
        <v>5.7142857142857148E-2</v>
      </c>
      <c r="N1752">
        <v>8.581456911122256E-5</v>
      </c>
      <c r="AH1752">
        <v>4.897329302091208E-5</v>
      </c>
      <c r="AK1752">
        <v>9.7946586041824146E-5</v>
      </c>
    </row>
    <row r="1753" spans="1:277" x14ac:dyDescent="0.3">
      <c r="A1753" s="49">
        <v>2220</v>
      </c>
      <c r="B1753" t="s">
        <v>3772</v>
      </c>
      <c r="C1753" t="s">
        <v>671</v>
      </c>
      <c r="D1753">
        <v>1.235E-2</v>
      </c>
      <c r="O1753">
        <v>3.1578947368421047E-2</v>
      </c>
      <c r="P1753">
        <v>0.16842105263157889</v>
      </c>
    </row>
    <row r="1754" spans="1:277" x14ac:dyDescent="0.3">
      <c r="A1754" s="49">
        <v>2221</v>
      </c>
      <c r="B1754" t="s">
        <v>3773</v>
      </c>
      <c r="C1754" t="s">
        <v>659</v>
      </c>
      <c r="D1754">
        <v>5.4025999999999998E-2</v>
      </c>
      <c r="I1754">
        <v>0.1126494650723725</v>
      </c>
    </row>
    <row r="1755" spans="1:277" x14ac:dyDescent="0.3">
      <c r="A1755" s="49">
        <v>2222</v>
      </c>
      <c r="B1755" t="s">
        <v>3774</v>
      </c>
      <c r="C1755" t="s">
        <v>605</v>
      </c>
      <c r="D1755">
        <v>0.1152</v>
      </c>
      <c r="AH1755">
        <v>4.3750000000000013E-5</v>
      </c>
    </row>
    <row r="1756" spans="1:277" x14ac:dyDescent="0.3">
      <c r="A1756" s="49">
        <v>2223</v>
      </c>
      <c r="B1756" t="s">
        <v>3775</v>
      </c>
      <c r="C1756" t="s">
        <v>614</v>
      </c>
      <c r="D1756">
        <v>0.39063199999999998</v>
      </c>
      <c r="AH1756">
        <v>8.9130434782608701E-5</v>
      </c>
      <c r="AK1756">
        <v>1.1923913043478259E-3</v>
      </c>
    </row>
    <row r="1757" spans="1:277" x14ac:dyDescent="0.3">
      <c r="A1757" s="49">
        <v>2224</v>
      </c>
      <c r="B1757" t="s">
        <v>3776</v>
      </c>
      <c r="C1757" t="s">
        <v>659</v>
      </c>
      <c r="D1757">
        <v>7.4999999999999997E-2</v>
      </c>
      <c r="AH1757">
        <v>1.6666666666666671E-5</v>
      </c>
      <c r="GO1757">
        <v>13.33333333333333</v>
      </c>
    </row>
    <row r="1758" spans="1:277" x14ac:dyDescent="0.3">
      <c r="A1758" s="49">
        <v>2225</v>
      </c>
      <c r="B1758" t="s">
        <v>3778</v>
      </c>
      <c r="C1758" t="s">
        <v>614</v>
      </c>
      <c r="D1758">
        <v>4.9351679999999997E-6</v>
      </c>
      <c r="F1758">
        <v>2500</v>
      </c>
    </row>
    <row r="1759" spans="1:277" x14ac:dyDescent="0.3">
      <c r="A1759" s="49">
        <v>2226</v>
      </c>
      <c r="B1759" t="s">
        <v>3779</v>
      </c>
      <c r="C1759" t="s">
        <v>614</v>
      </c>
      <c r="D1759">
        <v>0.1618709415262774</v>
      </c>
      <c r="AH1759">
        <v>6.3598291968223046E-5</v>
      </c>
    </row>
    <row r="1760" spans="1:277" x14ac:dyDescent="0.3">
      <c r="A1760" s="49">
        <v>2227</v>
      </c>
      <c r="B1760" t="s">
        <v>3780</v>
      </c>
      <c r="C1760" t="s">
        <v>659</v>
      </c>
      <c r="D1760">
        <v>0.34237000000000001</v>
      </c>
      <c r="AH1760">
        <v>6.396588486140725E-6</v>
      </c>
      <c r="AJ1760">
        <v>5.1172707889125799E-2</v>
      </c>
      <c r="AK1760">
        <v>4.4349680170575689E-4</v>
      </c>
    </row>
    <row r="1761" spans="1:320" x14ac:dyDescent="0.3">
      <c r="A1761" s="49">
        <v>2228</v>
      </c>
      <c r="B1761" t="s">
        <v>3781</v>
      </c>
      <c r="C1761" t="s">
        <v>659</v>
      </c>
      <c r="D1761">
        <v>0.15842000000000001</v>
      </c>
      <c r="AH1761">
        <v>1.797752808988764E-5</v>
      </c>
      <c r="AK1761">
        <v>3.9325842696629208E-4</v>
      </c>
    </row>
    <row r="1762" spans="1:320" x14ac:dyDescent="0.3">
      <c r="A1762" s="49">
        <v>2229</v>
      </c>
      <c r="B1762" t="s">
        <v>3782</v>
      </c>
      <c r="C1762" t="s">
        <v>659</v>
      </c>
      <c r="D1762">
        <v>1.0924999999999999E-3</v>
      </c>
      <c r="BQ1762">
        <v>73.68421052631578</v>
      </c>
      <c r="BR1762">
        <v>273.68421052631578</v>
      </c>
      <c r="BS1762">
        <v>221.0526315789474</v>
      </c>
    </row>
    <row r="1763" spans="1:320" x14ac:dyDescent="0.3">
      <c r="A1763" s="49">
        <v>2231</v>
      </c>
      <c r="B1763" t="s">
        <v>3784</v>
      </c>
      <c r="C1763" t="s">
        <v>617</v>
      </c>
      <c r="D1763">
        <v>2.318061E-5</v>
      </c>
      <c r="F1763">
        <v>404.92031918055648</v>
      </c>
      <c r="G1763">
        <v>2.9536043270647321</v>
      </c>
    </row>
    <row r="1764" spans="1:320" x14ac:dyDescent="0.3">
      <c r="A1764" s="49">
        <v>2232</v>
      </c>
      <c r="B1764" t="s">
        <v>3785</v>
      </c>
      <c r="C1764" t="s">
        <v>659</v>
      </c>
      <c r="D1764">
        <v>1.3587999999999999E-2</v>
      </c>
      <c r="O1764">
        <v>0.2558139534883721</v>
      </c>
      <c r="P1764">
        <v>0.83720930232558144</v>
      </c>
      <c r="LH1764">
        <v>0.186046511627907</v>
      </c>
    </row>
    <row r="1765" spans="1:320" x14ac:dyDescent="0.3">
      <c r="A1765" s="49">
        <v>2233</v>
      </c>
      <c r="B1765" t="s">
        <v>3787</v>
      </c>
      <c r="C1765" t="s">
        <v>798</v>
      </c>
      <c r="D1765">
        <v>6.3908000000000003E-3</v>
      </c>
      <c r="AH1765">
        <v>2.6240846216436129E-5</v>
      </c>
      <c r="AK1765">
        <v>5.248169243287225E-4</v>
      </c>
      <c r="CN1765">
        <v>8.7485134881392007E-2</v>
      </c>
      <c r="EE1765">
        <v>6.1291231144770607E-2</v>
      </c>
    </row>
    <row r="1766" spans="1:320" x14ac:dyDescent="0.3">
      <c r="A1766" s="49">
        <v>2234</v>
      </c>
      <c r="B1766" t="s">
        <v>3788</v>
      </c>
      <c r="C1766" t="s">
        <v>798</v>
      </c>
      <c r="D1766">
        <v>2.4140000000000002E-2</v>
      </c>
      <c r="CN1766">
        <v>0.12676056338028169</v>
      </c>
      <c r="EE1766">
        <v>7.0422535211267609E-2</v>
      </c>
    </row>
    <row r="1767" spans="1:320" x14ac:dyDescent="0.3">
      <c r="A1767" s="49">
        <v>2235</v>
      </c>
      <c r="B1767" t="s">
        <v>3789</v>
      </c>
      <c r="C1767" t="s">
        <v>798</v>
      </c>
      <c r="D1767">
        <v>1.9380000000000001E-3</v>
      </c>
      <c r="O1767">
        <v>2.6470588235294121E-2</v>
      </c>
      <c r="P1767">
        <v>0.32352941176470601</v>
      </c>
    </row>
    <row r="1768" spans="1:320" x14ac:dyDescent="0.3">
      <c r="A1768" s="49">
        <v>2236</v>
      </c>
      <c r="B1768" t="s">
        <v>3790</v>
      </c>
      <c r="C1768" t="s">
        <v>659</v>
      </c>
      <c r="D1768">
        <v>6.9999999999999988E-4</v>
      </c>
      <c r="O1768">
        <v>7.1428571428571452E-2</v>
      </c>
      <c r="P1768">
        <v>0.49999999999999989</v>
      </c>
    </row>
    <row r="1769" spans="1:320" x14ac:dyDescent="0.3">
      <c r="A1769" s="49">
        <v>2237</v>
      </c>
      <c r="B1769" t="s">
        <v>3791</v>
      </c>
      <c r="C1769" t="s">
        <v>798</v>
      </c>
      <c r="D1769">
        <v>1.0933999999999999E-2</v>
      </c>
      <c r="O1769">
        <v>4.2253521126760563E-2</v>
      </c>
      <c r="P1769">
        <v>0.40845070422535212</v>
      </c>
    </row>
    <row r="1770" spans="1:320" x14ac:dyDescent="0.3">
      <c r="A1770" s="49">
        <v>2238</v>
      </c>
      <c r="B1770" t="s">
        <v>3792</v>
      </c>
      <c r="C1770" t="s">
        <v>798</v>
      </c>
      <c r="D1770">
        <v>1.3376000000000001E-2</v>
      </c>
      <c r="AH1770">
        <v>5.6818181818181823E-6</v>
      </c>
      <c r="AK1770">
        <v>6.249999999999999E-4</v>
      </c>
      <c r="CN1770">
        <v>7.9545454545454544E-2</v>
      </c>
      <c r="EE1770">
        <v>7.3863636363636367E-2</v>
      </c>
    </row>
    <row r="1771" spans="1:320" x14ac:dyDescent="0.3">
      <c r="A1771" s="49">
        <v>2239</v>
      </c>
      <c r="B1771" t="s">
        <v>3793</v>
      </c>
      <c r="C1771" t="s">
        <v>620</v>
      </c>
      <c r="D1771">
        <v>2.1264000000000002E-2</v>
      </c>
      <c r="CN1771">
        <v>3.7083333333333329E-2</v>
      </c>
    </row>
    <row r="1772" spans="1:320" x14ac:dyDescent="0.3">
      <c r="A1772" s="49">
        <v>2240</v>
      </c>
      <c r="B1772" t="s">
        <v>3794</v>
      </c>
      <c r="C1772" t="s">
        <v>671</v>
      </c>
      <c r="D1772">
        <v>4.9083299999999998E-4</v>
      </c>
      <c r="P1772">
        <v>0.50943396226415094</v>
      </c>
    </row>
    <row r="1773" spans="1:320" x14ac:dyDescent="0.3">
      <c r="A1773" s="49">
        <v>2242</v>
      </c>
      <c r="B1773" t="s">
        <v>3796</v>
      </c>
      <c r="C1773" t="s">
        <v>605</v>
      </c>
      <c r="D1773">
        <v>6.63</v>
      </c>
      <c r="M1773">
        <v>2.8205128205128209E-2</v>
      </c>
      <c r="N1773">
        <v>6.4102564102564103E-5</v>
      </c>
      <c r="AH1773">
        <v>9.487179487179487E-5</v>
      </c>
      <c r="AK1773">
        <v>3.564102564102564E-4</v>
      </c>
    </row>
    <row r="1774" spans="1:320" x14ac:dyDescent="0.3">
      <c r="A1774" s="49">
        <v>2243</v>
      </c>
      <c r="B1774" t="s">
        <v>3797</v>
      </c>
      <c r="C1774" t="s">
        <v>605</v>
      </c>
      <c r="D1774">
        <v>0.47970000000000002</v>
      </c>
      <c r="M1774">
        <v>2.682926829268293E-2</v>
      </c>
      <c r="N1774">
        <v>6.0975609756097561E-5</v>
      </c>
      <c r="AH1774">
        <v>7.0731707317073169E-5</v>
      </c>
      <c r="AK1774">
        <v>3.804878048780488E-4</v>
      </c>
    </row>
    <row r="1775" spans="1:320" x14ac:dyDescent="0.3">
      <c r="A1775" s="49">
        <v>2244</v>
      </c>
      <c r="B1775" t="s">
        <v>3798</v>
      </c>
      <c r="C1775" t="s">
        <v>605</v>
      </c>
      <c r="D1775">
        <v>18.753399999999999</v>
      </c>
      <c r="AH1775">
        <v>2.6766346369191721E-5</v>
      </c>
      <c r="AK1775">
        <v>2.4746286006804098E-4</v>
      </c>
    </row>
    <row r="1776" spans="1:320" x14ac:dyDescent="0.3">
      <c r="A1776" s="49">
        <v>2245</v>
      </c>
      <c r="B1776" t="s">
        <v>3800</v>
      </c>
      <c r="C1776" t="s">
        <v>605</v>
      </c>
      <c r="D1776">
        <v>3.6665000000000001</v>
      </c>
      <c r="AH1776">
        <v>3.4629755897995357E-5</v>
      </c>
      <c r="AK1776">
        <v>2.626455747988545E-4</v>
      </c>
    </row>
    <row r="1777" spans="1:257" x14ac:dyDescent="0.3">
      <c r="A1777" s="49">
        <v>2246</v>
      </c>
      <c r="B1777" t="s">
        <v>3801</v>
      </c>
      <c r="C1777" t="s">
        <v>605</v>
      </c>
      <c r="D1777">
        <v>6.4603000000000002</v>
      </c>
      <c r="AH1777">
        <v>9.090909090909091E-6</v>
      </c>
      <c r="AK1777">
        <v>2.3116883116883121E-4</v>
      </c>
    </row>
    <row r="1778" spans="1:257" x14ac:dyDescent="0.3">
      <c r="A1778" s="49">
        <v>2247</v>
      </c>
      <c r="B1778" t="s">
        <v>3803</v>
      </c>
      <c r="C1778" t="s">
        <v>605</v>
      </c>
      <c r="D1778">
        <v>6.8646000000000003</v>
      </c>
      <c r="AH1778">
        <v>6.880808787110683E-5</v>
      </c>
      <c r="AK1778">
        <v>2.7610348745739008E-4</v>
      </c>
    </row>
    <row r="1779" spans="1:257" x14ac:dyDescent="0.3">
      <c r="A1779" s="49">
        <v>2248</v>
      </c>
      <c r="B1779" t="s">
        <v>3805</v>
      </c>
      <c r="C1779" t="s">
        <v>1044</v>
      </c>
      <c r="D1779">
        <v>8.2681199999999997</v>
      </c>
      <c r="K1779">
        <v>5.9967320261437905E-4</v>
      </c>
      <c r="L1779">
        <v>0.18954248366013071</v>
      </c>
    </row>
    <row r="1780" spans="1:257" x14ac:dyDescent="0.3">
      <c r="A1780" s="49">
        <v>2249</v>
      </c>
      <c r="B1780" t="s">
        <v>3806</v>
      </c>
      <c r="C1780" t="s">
        <v>659</v>
      </c>
      <c r="D1780">
        <v>0.15659999999999999</v>
      </c>
      <c r="AH1780">
        <v>1.111111111111111E-5</v>
      </c>
      <c r="AJ1780">
        <v>0.85185185185185186</v>
      </c>
      <c r="AK1780">
        <v>2.740740740740741E-4</v>
      </c>
    </row>
    <row r="1781" spans="1:257" x14ac:dyDescent="0.3">
      <c r="A1781" s="49">
        <v>2250</v>
      </c>
      <c r="B1781" t="s">
        <v>3807</v>
      </c>
      <c r="C1781" t="s">
        <v>671</v>
      </c>
      <c r="D1781">
        <v>2.02E-5</v>
      </c>
      <c r="Q1781">
        <v>693.06930693069307</v>
      </c>
      <c r="R1781">
        <v>1.9801980198019799E-2</v>
      </c>
      <c r="T1781">
        <v>0.63861386138613863</v>
      </c>
      <c r="U1781">
        <v>1.9801980198019799E-2</v>
      </c>
    </row>
    <row r="1782" spans="1:257" x14ac:dyDescent="0.3">
      <c r="A1782" s="49">
        <v>2251</v>
      </c>
      <c r="B1782" t="s">
        <v>3808</v>
      </c>
      <c r="C1782" t="s">
        <v>605</v>
      </c>
      <c r="D1782">
        <v>9.3200000000000005E-2</v>
      </c>
      <c r="AG1782">
        <v>1.0000000000000001E-5</v>
      </c>
    </row>
    <row r="1783" spans="1:257" x14ac:dyDescent="0.3">
      <c r="A1783" s="49">
        <v>2252</v>
      </c>
      <c r="B1783" t="s">
        <v>3809</v>
      </c>
      <c r="C1783" t="s">
        <v>659</v>
      </c>
      <c r="D1783">
        <v>1.9800000000000002E-2</v>
      </c>
      <c r="I1783">
        <v>0.24727272727272731</v>
      </c>
      <c r="K1783">
        <v>4.309090909090909E-4</v>
      </c>
      <c r="L1783">
        <v>0.49090909090909091</v>
      </c>
    </row>
    <row r="1784" spans="1:257" x14ac:dyDescent="0.3">
      <c r="A1784" s="49">
        <v>2253</v>
      </c>
      <c r="B1784" t="s">
        <v>3810</v>
      </c>
      <c r="C1784" t="s">
        <v>796</v>
      </c>
      <c r="D1784">
        <v>6.3029709999999992E-3</v>
      </c>
      <c r="O1784">
        <v>0.12794426628331301</v>
      </c>
      <c r="IW1784">
        <v>4.3680194625677323E-3</v>
      </c>
    </row>
    <row r="1785" spans="1:257" x14ac:dyDescent="0.3">
      <c r="A1785" s="49">
        <v>2254</v>
      </c>
      <c r="B1785" t="s">
        <v>3811</v>
      </c>
      <c r="C1785" t="s">
        <v>659</v>
      </c>
      <c r="D1785">
        <v>1.35E-2</v>
      </c>
      <c r="AH1785">
        <v>6.0000000000000002E-5</v>
      </c>
      <c r="AJ1785">
        <v>4.0000000000000008E-2</v>
      </c>
      <c r="AK1785">
        <v>6.7999999999999996E-3</v>
      </c>
      <c r="AP1785">
        <v>2.0000000000000011E-2</v>
      </c>
    </row>
    <row r="1786" spans="1:257" x14ac:dyDescent="0.3">
      <c r="A1786" s="49">
        <v>2255</v>
      </c>
      <c r="B1786" t="s">
        <v>3812</v>
      </c>
      <c r="C1786" t="s">
        <v>617</v>
      </c>
      <c r="D1786">
        <v>3.7991700000000003E-2</v>
      </c>
      <c r="I1786">
        <v>0.26964573841128459</v>
      </c>
      <c r="K1786">
        <v>2.5853015263860271E-3</v>
      </c>
      <c r="L1786">
        <v>0.2900712524051306</v>
      </c>
    </row>
    <row r="1787" spans="1:257" x14ac:dyDescent="0.3">
      <c r="A1787" s="49">
        <v>2256</v>
      </c>
      <c r="B1787" t="s">
        <v>3813</v>
      </c>
      <c r="C1787" t="s">
        <v>704</v>
      </c>
      <c r="D1787">
        <v>9.5644999999999997E-5</v>
      </c>
      <c r="F1787">
        <v>5405.4054054054059</v>
      </c>
      <c r="CM1787">
        <v>27.027027027027032</v>
      </c>
      <c r="GC1787">
        <v>0.45945945945945948</v>
      </c>
    </row>
    <row r="1788" spans="1:257" x14ac:dyDescent="0.3">
      <c r="A1788" s="49">
        <v>2257</v>
      </c>
      <c r="B1788" t="s">
        <v>3814</v>
      </c>
      <c r="C1788" t="s">
        <v>659</v>
      </c>
      <c r="D1788">
        <v>6.3299999999999995E-2</v>
      </c>
      <c r="AJ1788">
        <v>2.2333333333333329</v>
      </c>
      <c r="AK1788">
        <v>3.333333333333334E-3</v>
      </c>
      <c r="AP1788">
        <v>0.26666666666666672</v>
      </c>
      <c r="CN1788">
        <v>3.3333333333333333E-2</v>
      </c>
      <c r="EE1788">
        <v>6.6666666666666666E-2</v>
      </c>
    </row>
    <row r="1789" spans="1:257" x14ac:dyDescent="0.3">
      <c r="A1789" s="49">
        <v>2258</v>
      </c>
      <c r="B1789" t="s">
        <v>3816</v>
      </c>
      <c r="C1789" t="s">
        <v>680</v>
      </c>
      <c r="D1789">
        <v>3.9100000000000003E-2</v>
      </c>
      <c r="AH1789">
        <v>3.529411764705882E-5</v>
      </c>
    </row>
    <row r="1790" spans="1:257" x14ac:dyDescent="0.3">
      <c r="A1790" s="49">
        <v>2259</v>
      </c>
      <c r="B1790" t="s">
        <v>3817</v>
      </c>
      <c r="C1790" t="s">
        <v>605</v>
      </c>
      <c r="D1790">
        <v>0.4</v>
      </c>
      <c r="AH1790">
        <v>1.25E-4</v>
      </c>
    </row>
    <row r="1791" spans="1:257" x14ac:dyDescent="0.3">
      <c r="A1791" s="49">
        <v>2260</v>
      </c>
      <c r="B1791" t="s">
        <v>3818</v>
      </c>
      <c r="C1791" t="s">
        <v>659</v>
      </c>
      <c r="D1791">
        <v>0.31261158</v>
      </c>
      <c r="I1791">
        <v>0.20512727007745521</v>
      </c>
      <c r="J1791">
        <v>7.7578700059671492E-7</v>
      </c>
      <c r="K1791">
        <v>5.697254721018332E-4</v>
      </c>
      <c r="L1791">
        <v>0.2198546835661046</v>
      </c>
    </row>
    <row r="1792" spans="1:257" x14ac:dyDescent="0.3">
      <c r="A1792" s="49">
        <v>2261</v>
      </c>
      <c r="B1792" t="s">
        <v>3819</v>
      </c>
      <c r="C1792" t="s">
        <v>659</v>
      </c>
      <c r="D1792">
        <v>0.45664999999999989</v>
      </c>
      <c r="I1792">
        <v>0.26000000000000012</v>
      </c>
      <c r="J1792">
        <v>6.0000000000000018E-6</v>
      </c>
      <c r="K1792">
        <v>6.0400000000000015E-4</v>
      </c>
    </row>
    <row r="1793" spans="1:321" x14ac:dyDescent="0.3">
      <c r="A1793" s="49">
        <v>2262</v>
      </c>
      <c r="B1793" t="s">
        <v>3820</v>
      </c>
      <c r="C1793" t="s">
        <v>605</v>
      </c>
      <c r="D1793">
        <v>2.0653200000000001E-5</v>
      </c>
      <c r="F1793">
        <v>4544.4289504774079</v>
      </c>
      <c r="G1793">
        <v>1.5413446826641879</v>
      </c>
    </row>
    <row r="1794" spans="1:321" x14ac:dyDescent="0.3">
      <c r="A1794" s="49">
        <v>2263</v>
      </c>
      <c r="B1794" t="s">
        <v>3821</v>
      </c>
      <c r="C1794" t="s">
        <v>798</v>
      </c>
      <c r="D1794">
        <v>2.8329452000000001E-6</v>
      </c>
      <c r="Q1794">
        <v>661.89067123501002</v>
      </c>
      <c r="R1794">
        <v>0.1027877277682604</v>
      </c>
      <c r="S1794">
        <v>895.49914343560192</v>
      </c>
      <c r="T1794">
        <v>1.5</v>
      </c>
    </row>
    <row r="1795" spans="1:321" x14ac:dyDescent="0.3">
      <c r="A1795" s="49">
        <v>2264</v>
      </c>
      <c r="B1795" t="s">
        <v>3822</v>
      </c>
      <c r="C1795" t="s">
        <v>605</v>
      </c>
      <c r="D1795">
        <v>3.282</v>
      </c>
      <c r="N1795">
        <v>1.5E-5</v>
      </c>
    </row>
    <row r="1796" spans="1:321" x14ac:dyDescent="0.3">
      <c r="A1796" s="49">
        <v>2266</v>
      </c>
      <c r="B1796" t="s">
        <v>3826</v>
      </c>
      <c r="C1796" t="s">
        <v>798</v>
      </c>
      <c r="D1796">
        <v>1.7813455600000001E-5</v>
      </c>
      <c r="Q1796">
        <v>1141.8783899514699</v>
      </c>
      <c r="R1796">
        <v>0.10633742506423061</v>
      </c>
      <c r="S1796">
        <v>856.40879246360259</v>
      </c>
      <c r="T1796">
        <v>1.5</v>
      </c>
    </row>
    <row r="1797" spans="1:321" x14ac:dyDescent="0.3">
      <c r="A1797" s="49">
        <v>2267</v>
      </c>
      <c r="B1797" t="s">
        <v>3827</v>
      </c>
      <c r="C1797" t="s">
        <v>671</v>
      </c>
      <c r="D1797">
        <v>5.3516238439024386E-4</v>
      </c>
      <c r="Q1797">
        <v>55.215386517582367</v>
      </c>
      <c r="R1797">
        <v>5.2700922266139668E-3</v>
      </c>
      <c r="S1797">
        <v>399.32079562861321</v>
      </c>
      <c r="T1797">
        <v>0.45882740447957843</v>
      </c>
      <c r="U1797">
        <v>0.18280632411067191</v>
      </c>
      <c r="V1797">
        <v>0.32509940326396369</v>
      </c>
      <c r="W1797">
        <v>8.1274850815990909E-2</v>
      </c>
    </row>
    <row r="1798" spans="1:321" x14ac:dyDescent="0.3">
      <c r="A1798" s="49">
        <v>2268</v>
      </c>
      <c r="B1798" t="s">
        <v>3828</v>
      </c>
      <c r="C1798" t="s">
        <v>605</v>
      </c>
      <c r="D1798">
        <v>5.5140000000000002</v>
      </c>
      <c r="AH1798">
        <v>1.133333333333333E-4</v>
      </c>
    </row>
    <row r="1799" spans="1:321" x14ac:dyDescent="0.3">
      <c r="A1799" s="49">
        <v>2270</v>
      </c>
      <c r="B1799" t="s">
        <v>3831</v>
      </c>
      <c r="C1799" t="s">
        <v>595</v>
      </c>
      <c r="D1799">
        <v>33.375</v>
      </c>
      <c r="JC1799">
        <v>5.0546416280482037E-2</v>
      </c>
      <c r="JD1799">
        <v>7.6155127514007603E-2</v>
      </c>
      <c r="LI1799">
        <v>9.3632958801498128E-4</v>
      </c>
    </row>
    <row r="1800" spans="1:321" x14ac:dyDescent="0.3">
      <c r="A1800" s="49">
        <v>2271</v>
      </c>
      <c r="B1800" t="s">
        <v>3833</v>
      </c>
      <c r="C1800" t="s">
        <v>659</v>
      </c>
      <c r="D1800">
        <v>0.21299999999999999</v>
      </c>
      <c r="I1800">
        <v>0.1333333333333333</v>
      </c>
      <c r="K1800">
        <v>2.5333333333333328E-4</v>
      </c>
      <c r="L1800">
        <v>0.05</v>
      </c>
    </row>
    <row r="1801" spans="1:321" x14ac:dyDescent="0.3">
      <c r="A1801" s="49">
        <v>2272</v>
      </c>
      <c r="B1801" t="s">
        <v>3834</v>
      </c>
      <c r="C1801" t="s">
        <v>659</v>
      </c>
      <c r="D1801">
        <v>0.192465</v>
      </c>
      <c r="AJ1801">
        <v>2.7333333333333329</v>
      </c>
      <c r="AK1801">
        <v>1.1733333333333331E-3</v>
      </c>
      <c r="AP1801">
        <v>0.1333333333333333</v>
      </c>
    </row>
    <row r="1802" spans="1:321" x14ac:dyDescent="0.3">
      <c r="A1802" s="49">
        <v>2273</v>
      </c>
      <c r="B1802" t="s">
        <v>3835</v>
      </c>
      <c r="C1802" t="s">
        <v>671</v>
      </c>
      <c r="D1802">
        <v>3.1343700000000003E-5</v>
      </c>
      <c r="Q1802">
        <v>344.69446810682848</v>
      </c>
      <c r="R1802">
        <v>0.14143831136719659</v>
      </c>
      <c r="S1802">
        <v>1230.326987560499</v>
      </c>
      <c r="T1802">
        <v>1.093010716667145</v>
      </c>
      <c r="U1802">
        <v>0.1441437992323818</v>
      </c>
    </row>
    <row r="1803" spans="1:321" x14ac:dyDescent="0.3">
      <c r="A1803" s="49">
        <v>2275</v>
      </c>
      <c r="B1803" t="s">
        <v>3838</v>
      </c>
      <c r="C1803" t="s">
        <v>793</v>
      </c>
      <c r="D1803">
        <v>86.264478793204646</v>
      </c>
      <c r="EK1803">
        <v>1.4066706943956299E-4</v>
      </c>
    </row>
    <row r="1804" spans="1:321" x14ac:dyDescent="0.3">
      <c r="A1804" s="49">
        <v>2276</v>
      </c>
      <c r="B1804" t="s">
        <v>3840</v>
      </c>
      <c r="C1804" t="s">
        <v>605</v>
      </c>
      <c r="D1804">
        <v>2.0699000000000001</v>
      </c>
      <c r="M1804">
        <v>9.0342528624571244E-3</v>
      </c>
    </row>
    <row r="1805" spans="1:321" x14ac:dyDescent="0.3">
      <c r="A1805" s="49">
        <v>2277</v>
      </c>
      <c r="B1805" t="s">
        <v>3841</v>
      </c>
      <c r="C1805" t="s">
        <v>605</v>
      </c>
      <c r="D1805">
        <v>0.99109999999999998</v>
      </c>
      <c r="M1805">
        <v>1.886792452830189E-2</v>
      </c>
      <c r="N1805">
        <v>3.1670984090811227E-5</v>
      </c>
    </row>
    <row r="1806" spans="1:321" x14ac:dyDescent="0.3">
      <c r="A1806" s="49">
        <v>2279</v>
      </c>
      <c r="B1806" t="s">
        <v>3844</v>
      </c>
      <c r="C1806" t="s">
        <v>671</v>
      </c>
      <c r="D1806">
        <v>0.1517</v>
      </c>
      <c r="O1806">
        <v>9.8879367172050092E-2</v>
      </c>
      <c r="P1806">
        <v>0.41727092946605138</v>
      </c>
    </row>
    <row r="1807" spans="1:321" x14ac:dyDescent="0.3">
      <c r="A1807" s="49">
        <v>2280</v>
      </c>
      <c r="B1807" t="s">
        <v>3845</v>
      </c>
      <c r="C1807" t="s">
        <v>671</v>
      </c>
      <c r="D1807">
        <v>2.0639999999999999E-3</v>
      </c>
      <c r="O1807">
        <v>4.6802325581395347E-2</v>
      </c>
      <c r="P1807">
        <v>1.1904069767441861</v>
      </c>
      <c r="AL1807">
        <v>5.47093023255814E-5</v>
      </c>
      <c r="AM1807">
        <v>1.2988372093023249E-4</v>
      </c>
      <c r="AN1807">
        <v>1.4447674418604649E-4</v>
      </c>
    </row>
    <row r="1808" spans="1:321" x14ac:dyDescent="0.3">
      <c r="A1808" s="49">
        <v>2281</v>
      </c>
      <c r="B1808" t="s">
        <v>3846</v>
      </c>
      <c r="C1808" t="s">
        <v>617</v>
      </c>
      <c r="D1808">
        <v>0.26705874800000001</v>
      </c>
      <c r="EF1808">
        <v>6.3882063882063869E-2</v>
      </c>
      <c r="EG1808">
        <v>3.1941031941031938E-3</v>
      </c>
      <c r="EH1808">
        <v>0.50859950859950853</v>
      </c>
    </row>
    <row r="1809" spans="1:217" x14ac:dyDescent="0.3">
      <c r="A1809" s="49">
        <v>2283</v>
      </c>
      <c r="B1809" t="s">
        <v>3850</v>
      </c>
      <c r="C1809" t="s">
        <v>659</v>
      </c>
      <c r="D1809">
        <v>0.22018883559999999</v>
      </c>
      <c r="AH1809">
        <v>1.78583552580447E-5</v>
      </c>
      <c r="AJ1809">
        <v>1.281284154717607</v>
      </c>
      <c r="AK1809">
        <v>1.5622485115226251E-3</v>
      </c>
      <c r="AP1809">
        <v>0.67427012952513199</v>
      </c>
    </row>
    <row r="1810" spans="1:217" x14ac:dyDescent="0.3">
      <c r="A1810" s="49">
        <v>2284</v>
      </c>
      <c r="B1810" t="s">
        <v>3851</v>
      </c>
      <c r="C1810" t="s">
        <v>617</v>
      </c>
      <c r="D1810">
        <v>4.7730812000000003E-4</v>
      </c>
      <c r="F1810">
        <v>486.00773856518521</v>
      </c>
      <c r="G1810">
        <v>43.973483711108877</v>
      </c>
    </row>
    <row r="1811" spans="1:217" x14ac:dyDescent="0.3">
      <c r="A1811" s="49">
        <v>2285</v>
      </c>
      <c r="B1811" t="s">
        <v>3852</v>
      </c>
      <c r="C1811" t="s">
        <v>605</v>
      </c>
      <c r="D1811">
        <v>0.6372000000000001</v>
      </c>
      <c r="M1811">
        <v>8.8888888888888878E-2</v>
      </c>
      <c r="N1811">
        <v>1.2283324413690761E-4</v>
      </c>
    </row>
    <row r="1812" spans="1:217" x14ac:dyDescent="0.3">
      <c r="A1812" s="49">
        <v>2286</v>
      </c>
      <c r="B1812" t="s">
        <v>3853</v>
      </c>
      <c r="C1812" t="s">
        <v>632</v>
      </c>
      <c r="D1812">
        <v>0.92400000000000004</v>
      </c>
      <c r="HI1812">
        <v>1.687229437229437</v>
      </c>
    </row>
    <row r="1813" spans="1:217" x14ac:dyDescent="0.3">
      <c r="A1813" s="49">
        <v>2289</v>
      </c>
      <c r="B1813" t="s">
        <v>3858</v>
      </c>
      <c r="C1813" t="s">
        <v>659</v>
      </c>
      <c r="D1813">
        <v>7.3209999999999997E-2</v>
      </c>
      <c r="I1813">
        <v>0.2391749760961617</v>
      </c>
      <c r="J1813">
        <v>9.7664253517279062E-7</v>
      </c>
      <c r="K1813">
        <v>4.2118563037836358E-4</v>
      </c>
    </row>
    <row r="1814" spans="1:217" x14ac:dyDescent="0.3">
      <c r="A1814" s="49">
        <v>2290</v>
      </c>
      <c r="B1814" t="s">
        <v>3859</v>
      </c>
      <c r="C1814" t="s">
        <v>1501</v>
      </c>
      <c r="D1814">
        <v>2.7575656035585889E-2</v>
      </c>
      <c r="E1814" t="s">
        <v>1103</v>
      </c>
      <c r="BT1814">
        <v>0.56504029807921485</v>
      </c>
      <c r="BU1814">
        <v>8.6011417529639006E-2</v>
      </c>
      <c r="BV1814">
        <v>0.29459066886003332</v>
      </c>
      <c r="BW1814">
        <v>6.1465424264179253E-2</v>
      </c>
      <c r="BX1814">
        <v>4.9607193249220681E-3</v>
      </c>
      <c r="BY1814">
        <v>2.536991511923856E-2</v>
      </c>
      <c r="CA1814">
        <v>2.8437485027302839E-2</v>
      </c>
      <c r="CB1814">
        <v>4.3306086780584424E-3</v>
      </c>
      <c r="CC1814">
        <v>1.370016616324393E-2</v>
      </c>
      <c r="CE1814">
        <v>2.1095342364410598E-2</v>
      </c>
      <c r="CF1814">
        <v>2.7551352009700229E-3</v>
      </c>
      <c r="CG1814">
        <v>0.11266655644579129</v>
      </c>
    </row>
    <row r="1815" spans="1:217" x14ac:dyDescent="0.3">
      <c r="A1815" s="49">
        <v>2291</v>
      </c>
      <c r="B1815" t="s">
        <v>3860</v>
      </c>
      <c r="C1815" t="s">
        <v>653</v>
      </c>
      <c r="D1815">
        <v>2.83913E-5</v>
      </c>
      <c r="F1815">
        <v>3601.9132621612962</v>
      </c>
      <c r="G1815">
        <v>2.5484215234948731</v>
      </c>
    </row>
    <row r="1816" spans="1:217" x14ac:dyDescent="0.3">
      <c r="A1816" s="49">
        <v>2292</v>
      </c>
      <c r="B1816" t="s">
        <v>3861</v>
      </c>
      <c r="C1816" t="s">
        <v>605</v>
      </c>
      <c r="D1816">
        <v>1.4538299999999999E-5</v>
      </c>
      <c r="F1816">
        <v>852.71317829457371</v>
      </c>
    </row>
    <row r="1817" spans="1:217" x14ac:dyDescent="0.3">
      <c r="A1817" s="49">
        <v>2293</v>
      </c>
      <c r="B1817" t="s">
        <v>3862</v>
      </c>
      <c r="C1817" t="s">
        <v>605</v>
      </c>
      <c r="D1817">
        <v>37.128300000000003</v>
      </c>
      <c r="M1817">
        <v>6.820581604867447E-2</v>
      </c>
      <c r="N1817">
        <v>1.3209734892251999E-4</v>
      </c>
      <c r="AH1817">
        <v>9.0338905901967009E-5</v>
      </c>
      <c r="AK1817">
        <v>4.3083416154254312E-4</v>
      </c>
    </row>
    <row r="1818" spans="1:217" x14ac:dyDescent="0.3">
      <c r="A1818" s="49">
        <v>2295</v>
      </c>
      <c r="B1818" t="s">
        <v>3864</v>
      </c>
      <c r="C1818" t="s">
        <v>671</v>
      </c>
      <c r="D1818">
        <v>4.8959999999999997E-2</v>
      </c>
      <c r="O1818">
        <v>6.3833333333333339E-2</v>
      </c>
      <c r="P1818">
        <v>0.16666666666666671</v>
      </c>
      <c r="AL1818">
        <v>1.111111111111111E-5</v>
      </c>
      <c r="AM1818">
        <v>2.333333333333333E-4</v>
      </c>
      <c r="AN1818">
        <v>4.2777777777777768E-4</v>
      </c>
      <c r="AO1818">
        <v>3.000048058439063E-5</v>
      </c>
      <c r="HB1818">
        <v>3.230930383683948</v>
      </c>
    </row>
    <row r="1819" spans="1:217" x14ac:dyDescent="0.3">
      <c r="A1819" s="49">
        <v>2296</v>
      </c>
      <c r="B1819" t="s">
        <v>3866</v>
      </c>
      <c r="C1819" t="s">
        <v>650</v>
      </c>
      <c r="D1819">
        <v>0.114</v>
      </c>
      <c r="AK1819">
        <v>1E-3</v>
      </c>
    </row>
    <row r="1820" spans="1:217" x14ac:dyDescent="0.3">
      <c r="A1820" s="49">
        <v>2297</v>
      </c>
      <c r="B1820" t="s">
        <v>3867</v>
      </c>
      <c r="C1820" t="s">
        <v>605</v>
      </c>
      <c r="D1820">
        <v>5.1520000000000001</v>
      </c>
      <c r="M1820">
        <v>1.6711956521739131E-2</v>
      </c>
      <c r="N1820">
        <v>2.6324541629628339E-5</v>
      </c>
    </row>
    <row r="1821" spans="1:217" x14ac:dyDescent="0.3">
      <c r="A1821" s="49">
        <v>2298</v>
      </c>
      <c r="B1821" t="s">
        <v>3868</v>
      </c>
      <c r="C1821" t="s">
        <v>796</v>
      </c>
      <c r="D1821">
        <v>5.1905699999999992E-2</v>
      </c>
      <c r="O1821">
        <v>8.7227414330218092E-2</v>
      </c>
      <c r="AI1821">
        <v>21.91069574247145</v>
      </c>
    </row>
    <row r="1822" spans="1:217" x14ac:dyDescent="0.3">
      <c r="A1822" s="49">
        <v>2299</v>
      </c>
      <c r="B1822" t="s">
        <v>3869</v>
      </c>
      <c r="C1822" t="s">
        <v>659</v>
      </c>
      <c r="D1822">
        <v>0.1215</v>
      </c>
      <c r="I1822">
        <v>0.22222222222222221</v>
      </c>
    </row>
    <row r="1823" spans="1:217" x14ac:dyDescent="0.3">
      <c r="A1823" s="49">
        <v>2300</v>
      </c>
      <c r="B1823" t="s">
        <v>3870</v>
      </c>
      <c r="C1823" t="s">
        <v>595</v>
      </c>
      <c r="D1823">
        <v>5.1905699999999992E-2</v>
      </c>
      <c r="O1823">
        <v>8.7227414330218092E-2</v>
      </c>
      <c r="AI1823">
        <v>21.91069574247145</v>
      </c>
    </row>
    <row r="1824" spans="1:217" x14ac:dyDescent="0.3">
      <c r="A1824" s="49">
        <v>2301</v>
      </c>
      <c r="B1824" t="s">
        <v>3872</v>
      </c>
      <c r="C1824" t="s">
        <v>605</v>
      </c>
      <c r="D1824">
        <v>7.2783769000000001E-4</v>
      </c>
      <c r="F1824">
        <v>2293.5779816513759</v>
      </c>
      <c r="G1824">
        <v>1.9449541284403671</v>
      </c>
      <c r="CM1824">
        <v>568.80733944954125</v>
      </c>
      <c r="GC1824">
        <v>0.76663548971296136</v>
      </c>
    </row>
    <row r="1825" spans="1:322" x14ac:dyDescent="0.3">
      <c r="A1825" s="49">
        <v>2302</v>
      </c>
      <c r="B1825" t="s">
        <v>3873</v>
      </c>
      <c r="C1825" t="s">
        <v>605</v>
      </c>
      <c r="D1825">
        <v>1.18838</v>
      </c>
      <c r="AH1825">
        <v>1.1856476884498219E-5</v>
      </c>
    </row>
    <row r="1826" spans="1:322" x14ac:dyDescent="0.3">
      <c r="A1826" s="49">
        <v>2303</v>
      </c>
      <c r="B1826" t="s">
        <v>3874</v>
      </c>
      <c r="C1826" t="s">
        <v>614</v>
      </c>
      <c r="D1826">
        <v>2.6137980000000002E-2</v>
      </c>
      <c r="BR1826">
        <v>97.719869706840399</v>
      </c>
      <c r="BS1826">
        <v>270.35830618892498</v>
      </c>
    </row>
    <row r="1827" spans="1:322" x14ac:dyDescent="0.3">
      <c r="A1827" s="49">
        <v>2304</v>
      </c>
      <c r="B1827" t="s">
        <v>3875</v>
      </c>
      <c r="C1827" t="s">
        <v>1017</v>
      </c>
      <c r="D1827">
        <v>2.3567462817707632E-2</v>
      </c>
      <c r="E1827" t="s">
        <v>1071</v>
      </c>
      <c r="BT1827">
        <v>0.684512260715195</v>
      </c>
      <c r="BU1827">
        <v>7.123311891246728E-2</v>
      </c>
      <c r="BV1827">
        <v>0.21395844641352171</v>
      </c>
      <c r="BW1827">
        <v>9.0503069980801456E-3</v>
      </c>
      <c r="BX1827">
        <v>4.2298389334528841E-3</v>
      </c>
      <c r="BY1827">
        <v>2.4280901012311011E-3</v>
      </c>
      <c r="CA1827">
        <v>3.6579371421499801E-3</v>
      </c>
    </row>
    <row r="1828" spans="1:322" x14ac:dyDescent="0.3">
      <c r="A1828" s="49">
        <v>2306</v>
      </c>
      <c r="B1828" t="s">
        <v>3878</v>
      </c>
      <c r="C1828" t="s">
        <v>614</v>
      </c>
      <c r="D1828">
        <v>4.27336E-4</v>
      </c>
      <c r="BQ1828">
        <v>9.6153846153846132</v>
      </c>
    </row>
    <row r="1829" spans="1:322" x14ac:dyDescent="0.3">
      <c r="A1829" s="49">
        <v>2308</v>
      </c>
      <c r="B1829" t="s">
        <v>3880</v>
      </c>
      <c r="C1829" t="s">
        <v>659</v>
      </c>
      <c r="D1829">
        <v>2.8466000000000002E-2</v>
      </c>
      <c r="AJ1829">
        <v>0.87906976744186038</v>
      </c>
      <c r="AK1829">
        <v>6.5116279069767449E-4</v>
      </c>
      <c r="CN1829">
        <v>6.9767441860465115E-2</v>
      </c>
      <c r="EE1829">
        <v>6.5116279069767441E-2</v>
      </c>
    </row>
    <row r="1830" spans="1:322" x14ac:dyDescent="0.3">
      <c r="A1830" s="49">
        <v>2309</v>
      </c>
      <c r="B1830" t="s">
        <v>3882</v>
      </c>
      <c r="C1830" t="s">
        <v>605</v>
      </c>
      <c r="D1830">
        <v>10.855069500000001</v>
      </c>
      <c r="M1830">
        <v>2.7878787878787881E-2</v>
      </c>
      <c r="N1830">
        <v>9.333333333333333E-5</v>
      </c>
      <c r="AH1830">
        <v>6.8606060606060603E-5</v>
      </c>
      <c r="AK1830">
        <v>5.5696969696969695E-4</v>
      </c>
      <c r="ET1830">
        <v>1.4545454545454551E-6</v>
      </c>
      <c r="EU1830">
        <v>1.127272727272727E-5</v>
      </c>
      <c r="LJ1830">
        <v>1.5757575757575761E-6</v>
      </c>
    </row>
    <row r="1831" spans="1:322" x14ac:dyDescent="0.3">
      <c r="A1831" s="49">
        <v>2311</v>
      </c>
      <c r="B1831" t="s">
        <v>3884</v>
      </c>
      <c r="C1831" t="s">
        <v>605</v>
      </c>
      <c r="D1831">
        <v>4.4996000000000008E-2</v>
      </c>
      <c r="AG1831">
        <v>1.306962963675777E-3</v>
      </c>
    </row>
    <row r="1832" spans="1:322" x14ac:dyDescent="0.3">
      <c r="A1832" s="49">
        <v>2312</v>
      </c>
      <c r="B1832" t="s">
        <v>3885</v>
      </c>
      <c r="C1832" t="s">
        <v>752</v>
      </c>
      <c r="D1832">
        <v>3.3465712577507793E-2</v>
      </c>
      <c r="E1832" t="s">
        <v>1016</v>
      </c>
      <c r="DL1832">
        <v>0.85542395920310177</v>
      </c>
      <c r="DM1832">
        <v>1.6720955459315929</v>
      </c>
      <c r="DN1832">
        <v>0.2329324007495249</v>
      </c>
      <c r="DO1832">
        <v>0.1915511956187036</v>
      </c>
      <c r="DP1832">
        <v>4.7387640023100482E-2</v>
      </c>
      <c r="DQ1832">
        <v>0.1148512389903265</v>
      </c>
      <c r="DR1832">
        <v>1.236924453089305E-2</v>
      </c>
      <c r="DS1832">
        <v>5.1807103159856163E-2</v>
      </c>
      <c r="DT1832">
        <v>8.553819517898827E-3</v>
      </c>
      <c r="DU1832">
        <v>1.7309242724573539E-2</v>
      </c>
      <c r="DV1832">
        <v>6.3051840541786018E-3</v>
      </c>
      <c r="IS1832">
        <v>6.0233990044675331E-4</v>
      </c>
    </row>
    <row r="1833" spans="1:322" x14ac:dyDescent="0.3">
      <c r="A1833" s="49">
        <v>2314</v>
      </c>
      <c r="B1833" t="s">
        <v>3888</v>
      </c>
      <c r="C1833" t="s">
        <v>659</v>
      </c>
      <c r="D1833">
        <v>0.139658</v>
      </c>
      <c r="I1833">
        <v>0.21175299660599459</v>
      </c>
      <c r="K1833">
        <v>1.8183419496197849E-4</v>
      </c>
    </row>
    <row r="1834" spans="1:322" x14ac:dyDescent="0.3">
      <c r="A1834" s="49">
        <v>2315</v>
      </c>
      <c r="B1834" t="s">
        <v>3890</v>
      </c>
      <c r="C1834" t="s">
        <v>798</v>
      </c>
      <c r="D1834">
        <v>0.17112531759999999</v>
      </c>
      <c r="P1834">
        <v>0.91304347826086951</v>
      </c>
      <c r="JJ1834">
        <v>3.043478260869565E-5</v>
      </c>
    </row>
    <row r="1835" spans="1:322" x14ac:dyDescent="0.3">
      <c r="A1835" s="49">
        <v>2317</v>
      </c>
      <c r="B1835" t="s">
        <v>3892</v>
      </c>
      <c r="C1835" t="s">
        <v>605</v>
      </c>
      <c r="D1835">
        <v>2.4933660203019258E-4</v>
      </c>
      <c r="F1835">
        <v>4778.3598168059134</v>
      </c>
    </row>
    <row r="1836" spans="1:322" x14ac:dyDescent="0.3">
      <c r="A1836" s="49">
        <v>2318</v>
      </c>
      <c r="B1836" t="s">
        <v>3893</v>
      </c>
      <c r="C1836" t="s">
        <v>683</v>
      </c>
      <c r="D1836">
        <v>4.1449999999999993E-6</v>
      </c>
      <c r="F1836">
        <v>3289.2641737032568</v>
      </c>
      <c r="G1836">
        <v>10.210977080820269</v>
      </c>
    </row>
    <row r="1837" spans="1:322" x14ac:dyDescent="0.3">
      <c r="A1837" s="49">
        <v>2319</v>
      </c>
      <c r="B1837" t="s">
        <v>3894</v>
      </c>
      <c r="C1837" t="s">
        <v>683</v>
      </c>
      <c r="D1837">
        <v>9.0808799999999983E-6</v>
      </c>
      <c r="Q1837">
        <v>66.072891614028606</v>
      </c>
      <c r="R1837">
        <v>3.3195020746887967E-2</v>
      </c>
      <c r="S1837">
        <v>660.72891614028606</v>
      </c>
      <c r="T1837">
        <v>0.85892116182572631</v>
      </c>
      <c r="U1837">
        <v>0.18257261410788389</v>
      </c>
    </row>
    <row r="1838" spans="1:322" x14ac:dyDescent="0.3">
      <c r="A1838" s="49">
        <v>2320</v>
      </c>
      <c r="B1838" t="s">
        <v>3895</v>
      </c>
      <c r="C1838" t="s">
        <v>665</v>
      </c>
      <c r="D1838">
        <v>0.90159999999999996</v>
      </c>
      <c r="AH1838">
        <v>4.4897959183673468E-5</v>
      </c>
      <c r="AK1838">
        <v>4.285714285714285E-4</v>
      </c>
    </row>
    <row r="1839" spans="1:322" x14ac:dyDescent="0.3">
      <c r="A1839" s="49">
        <v>2321</v>
      </c>
      <c r="B1839" t="s">
        <v>3897</v>
      </c>
      <c r="C1839" t="s">
        <v>614</v>
      </c>
      <c r="D1839">
        <v>1.2147600000000001</v>
      </c>
      <c r="AH1839">
        <v>3.7106918238993712E-5</v>
      </c>
    </row>
    <row r="1840" spans="1:322" x14ac:dyDescent="0.3">
      <c r="A1840" s="49">
        <v>2323</v>
      </c>
      <c r="B1840" t="s">
        <v>3899</v>
      </c>
      <c r="C1840" t="s">
        <v>595</v>
      </c>
      <c r="D1840">
        <v>9.9599999999999984E-3</v>
      </c>
      <c r="P1840">
        <v>0.26506024096385539</v>
      </c>
    </row>
    <row r="1841" spans="1:313" x14ac:dyDescent="0.3">
      <c r="A1841" s="49">
        <v>2324</v>
      </c>
      <c r="B1841" t="s">
        <v>3900</v>
      </c>
      <c r="C1841" t="s">
        <v>796</v>
      </c>
      <c r="D1841">
        <v>0.72251689999999991</v>
      </c>
      <c r="O1841">
        <v>4.7972967829541427E-2</v>
      </c>
      <c r="AI1841">
        <v>12.54925135797845</v>
      </c>
      <c r="HB1841">
        <v>0.72972950528908054</v>
      </c>
    </row>
    <row r="1842" spans="1:313" x14ac:dyDescent="0.3">
      <c r="A1842" s="49">
        <v>2325</v>
      </c>
      <c r="B1842" t="s">
        <v>3901</v>
      </c>
      <c r="C1842" t="s">
        <v>659</v>
      </c>
      <c r="D1842">
        <v>0.21987599999999999</v>
      </c>
      <c r="I1842">
        <v>5.5776892430278877E-2</v>
      </c>
      <c r="J1842">
        <v>3.253652058432934E-6</v>
      </c>
      <c r="K1842">
        <v>2.4435590969455512E-4</v>
      </c>
    </row>
    <row r="1843" spans="1:313" x14ac:dyDescent="0.3">
      <c r="A1843" s="49">
        <v>2327</v>
      </c>
      <c r="B1843" t="s">
        <v>3903</v>
      </c>
      <c r="C1843" t="s">
        <v>793</v>
      </c>
      <c r="D1843">
        <v>181.81729999999999</v>
      </c>
      <c r="EK1843">
        <v>2.8913640231155121E-4</v>
      </c>
    </row>
    <row r="1844" spans="1:313" x14ac:dyDescent="0.3">
      <c r="A1844" s="49">
        <v>2328</v>
      </c>
      <c r="B1844" t="s">
        <v>3905</v>
      </c>
      <c r="C1844" t="s">
        <v>793</v>
      </c>
      <c r="D1844">
        <v>153.66103454545461</v>
      </c>
      <c r="EK1844">
        <v>2.774702367616257E-4</v>
      </c>
    </row>
    <row r="1845" spans="1:313" x14ac:dyDescent="0.3">
      <c r="A1845" s="49">
        <v>2329</v>
      </c>
      <c r="B1845" t="s">
        <v>3906</v>
      </c>
      <c r="C1845" t="s">
        <v>662</v>
      </c>
      <c r="D1845">
        <v>1.8660000000000001E-5</v>
      </c>
      <c r="BQ1845">
        <v>80.385852090032159</v>
      </c>
    </row>
    <row r="1846" spans="1:313" x14ac:dyDescent="0.3">
      <c r="A1846" s="49">
        <v>2330</v>
      </c>
      <c r="B1846" t="s">
        <v>3907</v>
      </c>
      <c r="C1846" t="s">
        <v>671</v>
      </c>
      <c r="D1846">
        <v>1.5940048893139171E-4</v>
      </c>
      <c r="Q1846">
        <v>131.34180541322641</v>
      </c>
      <c r="R1846">
        <v>6.5573770491803282E-2</v>
      </c>
      <c r="S1846">
        <v>550.5044092918007</v>
      </c>
      <c r="T1846">
        <v>0.45901639344262318</v>
      </c>
      <c r="U1846">
        <v>0.1147540983606558</v>
      </c>
      <c r="V1846">
        <v>0.28947592752372753</v>
      </c>
      <c r="W1846">
        <v>6.9695573770491848E-2</v>
      </c>
    </row>
    <row r="1847" spans="1:313" x14ac:dyDescent="0.3">
      <c r="A1847" s="49">
        <v>2331</v>
      </c>
      <c r="B1847" t="s">
        <v>3908</v>
      </c>
      <c r="C1847" t="s">
        <v>595</v>
      </c>
      <c r="D1847">
        <v>1.8252200000000001E-4</v>
      </c>
      <c r="Q1847">
        <v>157.81111318087679</v>
      </c>
      <c r="R1847">
        <v>4.7320323029552608E-2</v>
      </c>
      <c r="S1847">
        <v>778.85953474101757</v>
      </c>
      <c r="T1847">
        <v>0.5184470913095407</v>
      </c>
      <c r="U1847">
        <v>0.13257579908175449</v>
      </c>
    </row>
    <row r="1848" spans="1:313" x14ac:dyDescent="0.3">
      <c r="A1848" s="49">
        <v>2334</v>
      </c>
      <c r="B1848" t="s">
        <v>3914</v>
      </c>
      <c r="C1848" t="s">
        <v>614</v>
      </c>
      <c r="D1848">
        <v>1.6691028985507238E-2</v>
      </c>
      <c r="KA1848">
        <v>0.69156910637581093</v>
      </c>
      <c r="LA1848">
        <v>9.2751621325697E-3</v>
      </c>
    </row>
    <row r="1849" spans="1:313" x14ac:dyDescent="0.3">
      <c r="A1849" s="49">
        <v>2335</v>
      </c>
      <c r="B1849" t="s">
        <v>3916</v>
      </c>
      <c r="C1849" t="s">
        <v>605</v>
      </c>
      <c r="D1849">
        <v>13.11</v>
      </c>
      <c r="M1849">
        <v>2.2883295194508009E-3</v>
      </c>
    </row>
    <row r="1850" spans="1:313" x14ac:dyDescent="0.3">
      <c r="A1850" s="49">
        <v>2336</v>
      </c>
      <c r="B1850" t="s">
        <v>3917</v>
      </c>
      <c r="C1850" t="s">
        <v>617</v>
      </c>
      <c r="D1850">
        <v>3.6364E-6</v>
      </c>
      <c r="F1850">
        <v>1054.614453855462</v>
      </c>
    </row>
    <row r="1851" spans="1:313" x14ac:dyDescent="0.3">
      <c r="A1851" s="49">
        <v>2337</v>
      </c>
      <c r="B1851" t="s">
        <v>3918</v>
      </c>
      <c r="C1851" t="s">
        <v>796</v>
      </c>
      <c r="D1851">
        <v>4.4000000000000012</v>
      </c>
      <c r="O1851">
        <v>0.12727272727272729</v>
      </c>
    </row>
    <row r="1852" spans="1:313" x14ac:dyDescent="0.3">
      <c r="A1852" s="49">
        <v>2338</v>
      </c>
      <c r="B1852" t="s">
        <v>3919</v>
      </c>
      <c r="C1852" t="s">
        <v>605</v>
      </c>
      <c r="D1852">
        <v>0.32609517999999998</v>
      </c>
      <c r="AH1852">
        <v>1.137459529453947E-4</v>
      </c>
    </row>
    <row r="1853" spans="1:313" x14ac:dyDescent="0.3">
      <c r="A1853" s="49">
        <v>2339</v>
      </c>
      <c r="B1853" t="s">
        <v>3920</v>
      </c>
      <c r="C1853" t="s">
        <v>605</v>
      </c>
      <c r="D1853">
        <v>3.9900000000000001E-5</v>
      </c>
      <c r="F1853">
        <v>2631.5789473684208</v>
      </c>
    </row>
    <row r="1854" spans="1:313" x14ac:dyDescent="0.3">
      <c r="A1854" s="49">
        <v>2340</v>
      </c>
      <c r="B1854" t="s">
        <v>3921</v>
      </c>
      <c r="C1854" t="s">
        <v>659</v>
      </c>
      <c r="D1854">
        <v>3.2261039999999998E-2</v>
      </c>
      <c r="AH1854">
        <v>2.3809523809523812E-6</v>
      </c>
      <c r="AJ1854">
        <v>0.30952380952380948</v>
      </c>
      <c r="AK1854">
        <v>1.6507936507936509E-4</v>
      </c>
    </row>
    <row r="1855" spans="1:313" x14ac:dyDescent="0.3">
      <c r="A1855" s="49">
        <v>2341</v>
      </c>
      <c r="B1855" t="s">
        <v>3922</v>
      </c>
      <c r="C1855" t="s">
        <v>605</v>
      </c>
      <c r="D1855">
        <v>0.09</v>
      </c>
      <c r="M1855">
        <v>2.222222222222222E-2</v>
      </c>
      <c r="N1855">
        <v>4.1629261473930341E-5</v>
      </c>
      <c r="AH1855">
        <v>4.7222222222222221E-5</v>
      </c>
      <c r="AK1855">
        <v>1.1111111111111109E-3</v>
      </c>
    </row>
    <row r="1856" spans="1:313" x14ac:dyDescent="0.3">
      <c r="A1856" s="49">
        <v>2342</v>
      </c>
      <c r="B1856" t="s">
        <v>3923</v>
      </c>
      <c r="C1856" t="s">
        <v>605</v>
      </c>
      <c r="D1856">
        <v>0.56699999999999995</v>
      </c>
      <c r="AG1856">
        <v>1.289814888971418E-3</v>
      </c>
    </row>
    <row r="1857" spans="1:347" x14ac:dyDescent="0.3">
      <c r="A1857" s="49">
        <v>2343</v>
      </c>
      <c r="B1857" t="s">
        <v>3924</v>
      </c>
      <c r="C1857" t="s">
        <v>605</v>
      </c>
      <c r="D1857">
        <v>9.8899999999999995E-3</v>
      </c>
      <c r="AG1857">
        <v>2.173913043478261E-5</v>
      </c>
    </row>
    <row r="1858" spans="1:347" x14ac:dyDescent="0.3">
      <c r="A1858" s="49">
        <v>2344</v>
      </c>
      <c r="B1858" t="s">
        <v>3925</v>
      </c>
      <c r="C1858" t="s">
        <v>617</v>
      </c>
      <c r="D1858">
        <v>6.6548200000000001E-4</v>
      </c>
      <c r="BR1858">
        <v>98.569157392686805</v>
      </c>
      <c r="DK1858">
        <v>6.0413354531001599E-3</v>
      </c>
      <c r="GX1858">
        <v>0.18282988871224171</v>
      </c>
    </row>
    <row r="1859" spans="1:347" x14ac:dyDescent="0.3">
      <c r="A1859" s="49">
        <v>2345</v>
      </c>
      <c r="B1859" t="s">
        <v>3927</v>
      </c>
      <c r="C1859" t="s">
        <v>605</v>
      </c>
      <c r="D1859">
        <v>4.5254000000000003</v>
      </c>
      <c r="M1859">
        <v>2.308304238299377E-2</v>
      </c>
      <c r="N1859">
        <v>5.46603615150042E-5</v>
      </c>
    </row>
    <row r="1860" spans="1:347" x14ac:dyDescent="0.3">
      <c r="A1860" s="49">
        <v>2347</v>
      </c>
      <c r="B1860" t="s">
        <v>3929</v>
      </c>
      <c r="C1860" t="s">
        <v>659</v>
      </c>
      <c r="D1860">
        <v>1.0800000000000001E-2</v>
      </c>
      <c r="AJ1860">
        <v>1</v>
      </c>
    </row>
    <row r="1861" spans="1:347" x14ac:dyDescent="0.3">
      <c r="A1861" s="49">
        <v>2348</v>
      </c>
      <c r="B1861" t="s">
        <v>3930</v>
      </c>
      <c r="C1861" t="s">
        <v>617</v>
      </c>
      <c r="D1861">
        <v>5.7825600000000008E-3</v>
      </c>
      <c r="BS1861">
        <v>87.158628704241735</v>
      </c>
      <c r="GX1861">
        <v>1.1621150493898899E-2</v>
      </c>
    </row>
    <row r="1862" spans="1:347" x14ac:dyDescent="0.3">
      <c r="A1862" s="49">
        <v>2349</v>
      </c>
      <c r="B1862" t="s">
        <v>3932</v>
      </c>
      <c r="C1862" t="s">
        <v>605</v>
      </c>
      <c r="D1862">
        <v>8.2000000000000003E-2</v>
      </c>
      <c r="AH1862">
        <v>1.4634146341463409E-4</v>
      </c>
      <c r="AK1862">
        <v>7.3170731707317073E-4</v>
      </c>
    </row>
    <row r="1863" spans="1:347" x14ac:dyDescent="0.3">
      <c r="A1863" s="49">
        <v>2350</v>
      </c>
      <c r="B1863" t="s">
        <v>3934</v>
      </c>
      <c r="C1863" t="s">
        <v>1415</v>
      </c>
      <c r="D1863">
        <v>28.663859198430021</v>
      </c>
      <c r="E1863" t="s">
        <v>1071</v>
      </c>
      <c r="KH1863">
        <v>6.5936690063825019</v>
      </c>
      <c r="KM1863">
        <v>1.987114818683198E-5</v>
      </c>
      <c r="KN1863">
        <v>7.0412035289298884E-5</v>
      </c>
      <c r="KO1863">
        <v>8.7204454771318213E-6</v>
      </c>
      <c r="KP1863">
        <v>3.9302226793970462E-5</v>
      </c>
      <c r="KQ1863">
        <v>1.2348660466489091E-5</v>
      </c>
      <c r="KR1863">
        <v>4.9122586239869632E-5</v>
      </c>
      <c r="KS1863">
        <v>1.8356066759119111E-4</v>
      </c>
      <c r="LK1863">
        <v>4.0353087167867598E-2</v>
      </c>
      <c r="LL1863">
        <v>1.113085834233191E-5</v>
      </c>
      <c r="LM1863">
        <v>3.0128719195737269E-7</v>
      </c>
      <c r="LN1863">
        <v>5.5168716245067104E-6</v>
      </c>
      <c r="LO1863">
        <v>1.236459994722732E-5</v>
      </c>
      <c r="LP1863">
        <v>5.4184646029958548E-5</v>
      </c>
      <c r="LQ1863">
        <v>1.295175488452426E-5</v>
      </c>
      <c r="LR1863">
        <v>9.3200159475517836E-5</v>
      </c>
      <c r="LS1863">
        <v>1.325269219813315E-5</v>
      </c>
    </row>
    <row r="1864" spans="1:347" x14ac:dyDescent="0.3">
      <c r="A1864" s="49">
        <v>2351</v>
      </c>
      <c r="B1864" t="s">
        <v>3936</v>
      </c>
      <c r="C1864" t="s">
        <v>796</v>
      </c>
      <c r="D1864">
        <v>3.6990076199999999E-3</v>
      </c>
      <c r="O1864">
        <v>0.1212121212121212</v>
      </c>
      <c r="IW1864">
        <v>1.6333333333333332E-2</v>
      </c>
    </row>
    <row r="1865" spans="1:347" x14ac:dyDescent="0.3">
      <c r="A1865" s="49">
        <v>2352</v>
      </c>
      <c r="B1865" t="s">
        <v>3938</v>
      </c>
      <c r="C1865" t="s">
        <v>3937</v>
      </c>
      <c r="D1865">
        <v>6.0292400000000002E-4</v>
      </c>
      <c r="BR1865">
        <v>107.4941451990632</v>
      </c>
      <c r="BS1865">
        <v>124.82435597189691</v>
      </c>
    </row>
    <row r="1866" spans="1:347" x14ac:dyDescent="0.3">
      <c r="A1866" s="49">
        <v>2353</v>
      </c>
      <c r="B1866" t="s">
        <v>3939</v>
      </c>
      <c r="C1866" t="s">
        <v>671</v>
      </c>
      <c r="D1866">
        <v>1.2998E-3</v>
      </c>
      <c r="Q1866">
        <v>1048.7767348822899</v>
      </c>
      <c r="R1866">
        <v>0.17575011540236959</v>
      </c>
      <c r="S1866">
        <v>2058.6244037544238</v>
      </c>
      <c r="T1866">
        <v>1.02089552238806</v>
      </c>
      <c r="U1866">
        <v>6.8210493922141874E-2</v>
      </c>
    </row>
    <row r="1867" spans="1:347" x14ac:dyDescent="0.3">
      <c r="A1867" s="49">
        <v>2354</v>
      </c>
      <c r="B1867" t="s">
        <v>3940</v>
      </c>
      <c r="C1867" t="s">
        <v>611</v>
      </c>
      <c r="D1867">
        <v>2.2499999999999998E-3</v>
      </c>
      <c r="AG1867">
        <v>6.6799999999999997E-4</v>
      </c>
    </row>
    <row r="1868" spans="1:347" x14ac:dyDescent="0.3">
      <c r="A1868" s="49">
        <v>2355</v>
      </c>
      <c r="B1868" t="s">
        <v>3941</v>
      </c>
      <c r="C1868" t="s">
        <v>650</v>
      </c>
      <c r="D1868">
        <v>1.0702700000000001</v>
      </c>
      <c r="AK1868">
        <v>9.9236641221374031E-4</v>
      </c>
    </row>
    <row r="1869" spans="1:347" x14ac:dyDescent="0.3">
      <c r="A1869" s="49">
        <v>2356</v>
      </c>
      <c r="B1869" t="s">
        <v>3942</v>
      </c>
      <c r="C1869" t="s">
        <v>752</v>
      </c>
      <c r="D1869">
        <v>22.726441195408238</v>
      </c>
      <c r="E1869" t="s">
        <v>1071</v>
      </c>
      <c r="CK1869">
        <v>0.82490895143743426</v>
      </c>
      <c r="LT1869">
        <v>4.9704977502055074</v>
      </c>
      <c r="LU1869">
        <v>1.544578638454799E-3</v>
      </c>
      <c r="LV1869">
        <v>3.679792432560774E-3</v>
      </c>
      <c r="LW1869">
        <v>3.3154566436749433E-4</v>
      </c>
      <c r="LX1869">
        <v>1.036383937083646E-3</v>
      </c>
      <c r="LY1869">
        <v>1.3509482421442991E-4</v>
      </c>
      <c r="LZ1869">
        <v>3.7668286145629468E-5</v>
      </c>
      <c r="MA1869">
        <v>1.127487286267721E-4</v>
      </c>
      <c r="MB1869">
        <v>1.513592756703864E-5</v>
      </c>
      <c r="MC1869">
        <v>8.6867435626445405E-5</v>
      </c>
      <c r="MD1869">
        <v>1.398703469261788E-5</v>
      </c>
      <c r="ME1869">
        <v>4.1258008391896197E-5</v>
      </c>
      <c r="MF1869">
        <v>5.4558184633681994E-6</v>
      </c>
      <c r="MG1869">
        <v>3.4396102410434232E-5</v>
      </c>
      <c r="MH1869">
        <v>4.6964610620782602E-6</v>
      </c>
      <c r="MI1869">
        <v>4.7873256645775949E-4</v>
      </c>
    </row>
    <row r="1870" spans="1:347" x14ac:dyDescent="0.3">
      <c r="A1870" s="49">
        <v>2358</v>
      </c>
      <c r="B1870" t="s">
        <v>3946</v>
      </c>
      <c r="C1870" t="s">
        <v>659</v>
      </c>
      <c r="D1870">
        <v>1.3735999999999999</v>
      </c>
      <c r="AH1870">
        <v>9.7058823529411756E-5</v>
      </c>
      <c r="AJ1870">
        <v>0.6470588235294118</v>
      </c>
      <c r="AK1870">
        <v>1.563529411764706E-3</v>
      </c>
      <c r="AP1870">
        <v>5.8823529411764712E-2</v>
      </c>
      <c r="ED1870">
        <v>3.5294117647058831E-4</v>
      </c>
    </row>
    <row r="1871" spans="1:347" x14ac:dyDescent="0.3">
      <c r="A1871" s="49">
        <v>2359</v>
      </c>
      <c r="B1871" t="s">
        <v>3948</v>
      </c>
      <c r="C1871" t="s">
        <v>659</v>
      </c>
      <c r="D1871">
        <v>1.839865E-5</v>
      </c>
      <c r="F1871">
        <v>3894.7368421052638</v>
      </c>
      <c r="G1871">
        <v>16.231578947368419</v>
      </c>
      <c r="H1871">
        <v>17157.8947368421</v>
      </c>
      <c r="EM1871">
        <v>210.5263157894737</v>
      </c>
    </row>
    <row r="1872" spans="1:347" x14ac:dyDescent="0.3">
      <c r="A1872" s="49">
        <v>2360</v>
      </c>
      <c r="B1872" t="s">
        <v>3949</v>
      </c>
      <c r="C1872" t="s">
        <v>659</v>
      </c>
      <c r="D1872">
        <v>0.11145467752271999</v>
      </c>
      <c r="I1872">
        <v>0.25005518609085509</v>
      </c>
    </row>
    <row r="1873" spans="1:235" x14ac:dyDescent="0.3">
      <c r="A1873" s="49">
        <v>2361</v>
      </c>
      <c r="B1873" t="s">
        <v>3950</v>
      </c>
      <c r="C1873" t="s">
        <v>605</v>
      </c>
      <c r="D1873">
        <v>0.78752999999999995</v>
      </c>
      <c r="M1873">
        <v>2.4887940776859289E-2</v>
      </c>
      <c r="N1873">
        <v>5.1691967595419617E-5</v>
      </c>
      <c r="AH1873">
        <v>5.3461328457328612E-5</v>
      </c>
      <c r="AK1873">
        <v>1.827485937043668E-4</v>
      </c>
    </row>
    <row r="1874" spans="1:235" x14ac:dyDescent="0.3">
      <c r="A1874" s="49">
        <v>2362</v>
      </c>
      <c r="B1874" t="s">
        <v>3951</v>
      </c>
      <c r="C1874" t="s">
        <v>1044</v>
      </c>
      <c r="D1874">
        <v>0.92040000000000011</v>
      </c>
      <c r="L1874">
        <v>0.25641025641025639</v>
      </c>
    </row>
    <row r="1875" spans="1:235" x14ac:dyDescent="0.3">
      <c r="A1875" s="49">
        <v>2363</v>
      </c>
      <c r="B1875" t="s">
        <v>3952</v>
      </c>
      <c r="C1875" t="s">
        <v>659</v>
      </c>
      <c r="D1875">
        <v>1.4999999999999999E-2</v>
      </c>
      <c r="I1875">
        <v>0.1166666666666667</v>
      </c>
      <c r="L1875">
        <v>1</v>
      </c>
    </row>
    <row r="1876" spans="1:235" x14ac:dyDescent="0.3">
      <c r="A1876" s="49">
        <v>2364</v>
      </c>
      <c r="B1876" t="s">
        <v>3953</v>
      </c>
      <c r="C1876" t="s">
        <v>650</v>
      </c>
      <c r="D1876">
        <v>12.540096800000001</v>
      </c>
      <c r="N1876">
        <v>2.3715415019762848E-5</v>
      </c>
      <c r="AK1876">
        <v>2.484189723320158E-3</v>
      </c>
    </row>
    <row r="1877" spans="1:235" x14ac:dyDescent="0.3">
      <c r="A1877" s="49">
        <v>2365</v>
      </c>
      <c r="B1877" t="s">
        <v>3954</v>
      </c>
      <c r="C1877" t="s">
        <v>605</v>
      </c>
      <c r="D1877">
        <v>4.8218800000000002</v>
      </c>
      <c r="M1877">
        <v>2.058823529411765E-2</v>
      </c>
      <c r="N1877">
        <v>4.010070684345301E-5</v>
      </c>
      <c r="AH1877">
        <v>1.470588235294118E-5</v>
      </c>
    </row>
    <row r="1878" spans="1:235" x14ac:dyDescent="0.3">
      <c r="A1878" s="49">
        <v>2366</v>
      </c>
      <c r="B1878" t="s">
        <v>3956</v>
      </c>
      <c r="C1878" t="s">
        <v>796</v>
      </c>
      <c r="D1878">
        <v>0.258162</v>
      </c>
      <c r="O1878">
        <v>8.5849195466412564E-2</v>
      </c>
      <c r="AI1878">
        <v>24.630677636522801</v>
      </c>
    </row>
    <row r="1879" spans="1:235" x14ac:dyDescent="0.3">
      <c r="A1879" s="49">
        <v>2367</v>
      </c>
      <c r="B1879" t="s">
        <v>3958</v>
      </c>
      <c r="C1879" t="s">
        <v>796</v>
      </c>
      <c r="D1879">
        <v>0.55753299999999995</v>
      </c>
      <c r="O1879">
        <v>1.6546105791047351E-2</v>
      </c>
      <c r="AI1879">
        <v>7.2081204161906109</v>
      </c>
    </row>
    <row r="1880" spans="1:235" x14ac:dyDescent="0.3">
      <c r="A1880" s="49">
        <v>2368</v>
      </c>
      <c r="B1880" t="s">
        <v>3959</v>
      </c>
      <c r="C1880" t="s">
        <v>605</v>
      </c>
      <c r="D1880">
        <v>1.3549500000000001</v>
      </c>
      <c r="M1880">
        <v>2.750802612642533E-2</v>
      </c>
      <c r="N1880">
        <v>6.9027177360038197E-5</v>
      </c>
      <c r="AH1880">
        <v>3.1229934683936682E-5</v>
      </c>
      <c r="AK1880">
        <v>1.5058585187645299E-3</v>
      </c>
    </row>
    <row r="1881" spans="1:235" x14ac:dyDescent="0.3">
      <c r="A1881" s="49">
        <v>2370</v>
      </c>
      <c r="B1881" t="s">
        <v>3961</v>
      </c>
      <c r="C1881" t="s">
        <v>617</v>
      </c>
      <c r="D1881">
        <v>0.2208</v>
      </c>
      <c r="K1881">
        <v>9.8913043478260874E-4</v>
      </c>
      <c r="L1881">
        <v>8.6956521739130432E-2</v>
      </c>
      <c r="AQ1881">
        <v>5.6521739130434778E-4</v>
      </c>
    </row>
    <row r="1882" spans="1:235" x14ac:dyDescent="0.3">
      <c r="A1882" s="49">
        <v>2371</v>
      </c>
      <c r="B1882" t="s">
        <v>3962</v>
      </c>
      <c r="C1882" t="s">
        <v>605</v>
      </c>
      <c r="D1882">
        <v>1.5038</v>
      </c>
      <c r="M1882">
        <v>0.1095890410958904</v>
      </c>
      <c r="N1882">
        <v>1.458325890928789E-4</v>
      </c>
    </row>
    <row r="1883" spans="1:235" x14ac:dyDescent="0.3">
      <c r="A1883" s="49">
        <v>2372</v>
      </c>
      <c r="B1883" t="s">
        <v>3963</v>
      </c>
      <c r="C1883" t="s">
        <v>659</v>
      </c>
      <c r="D1883">
        <v>0.13206000000000001</v>
      </c>
      <c r="I1883">
        <v>0.1333333333333333</v>
      </c>
      <c r="J1883">
        <v>1.5E-5</v>
      </c>
      <c r="K1883">
        <v>1.3433333333333331E-3</v>
      </c>
      <c r="L1883">
        <v>0.2166666666666667</v>
      </c>
    </row>
    <row r="1884" spans="1:235" x14ac:dyDescent="0.3">
      <c r="A1884" s="49">
        <v>2373</v>
      </c>
      <c r="B1884" t="s">
        <v>3964</v>
      </c>
      <c r="C1884" t="s">
        <v>793</v>
      </c>
      <c r="D1884">
        <v>421.87632726462442</v>
      </c>
      <c r="EK1884">
        <v>1.96076420159298E-4</v>
      </c>
    </row>
    <row r="1885" spans="1:235" x14ac:dyDescent="0.3">
      <c r="A1885" s="49">
        <v>2374</v>
      </c>
      <c r="B1885" t="s">
        <v>3965</v>
      </c>
      <c r="C1885" t="s">
        <v>659</v>
      </c>
      <c r="D1885">
        <v>4.4999999999999997E-3</v>
      </c>
      <c r="I1885">
        <v>0.31777777777777783</v>
      </c>
      <c r="J1885">
        <v>8.4444444444444474E-6</v>
      </c>
      <c r="K1885">
        <v>4.2000000000000002E-4</v>
      </c>
    </row>
    <row r="1886" spans="1:235" x14ac:dyDescent="0.3">
      <c r="A1886" s="49">
        <v>2377</v>
      </c>
      <c r="B1886" t="s">
        <v>3968</v>
      </c>
      <c r="C1886" t="s">
        <v>668</v>
      </c>
      <c r="D1886">
        <v>1.6234170000000001</v>
      </c>
      <c r="I1886">
        <v>3.5138341325761817E-2</v>
      </c>
      <c r="K1886">
        <v>1.4499527847743371E-3</v>
      </c>
      <c r="L1886">
        <v>0.81151607997205899</v>
      </c>
    </row>
    <row r="1887" spans="1:235" x14ac:dyDescent="0.3">
      <c r="A1887" s="49">
        <v>2378</v>
      </c>
      <c r="B1887" t="s">
        <v>3971</v>
      </c>
      <c r="C1887" t="s">
        <v>794</v>
      </c>
      <c r="D1887">
        <v>0.80753399999999997</v>
      </c>
      <c r="DE1887">
        <v>16.257868253698732</v>
      </c>
      <c r="IA1887">
        <v>1.8681318681318681E-2</v>
      </c>
    </row>
    <row r="1888" spans="1:235" x14ac:dyDescent="0.3">
      <c r="A1888" s="49">
        <v>2380</v>
      </c>
      <c r="B1888" t="s">
        <v>3974</v>
      </c>
      <c r="C1888" t="s">
        <v>650</v>
      </c>
      <c r="D1888">
        <v>1.08592</v>
      </c>
      <c r="AK1888">
        <v>2.71590909090909E-3</v>
      </c>
    </row>
    <row r="1889" spans="1:254" x14ac:dyDescent="0.3">
      <c r="A1889" s="49">
        <v>2381</v>
      </c>
      <c r="B1889" t="s">
        <v>3975</v>
      </c>
      <c r="D1889">
        <v>6.5830399999999999E-5</v>
      </c>
      <c r="HK1889">
        <v>0.48437500000000011</v>
      </c>
      <c r="IT1889">
        <v>3.0975615187005971E-2</v>
      </c>
    </row>
    <row r="1890" spans="1:254" x14ac:dyDescent="0.3">
      <c r="A1890" s="49">
        <v>2384</v>
      </c>
      <c r="B1890" t="s">
        <v>3978</v>
      </c>
      <c r="C1890" t="s">
        <v>620</v>
      </c>
      <c r="D1890">
        <v>1.02864</v>
      </c>
      <c r="M1890">
        <v>2.8750000000000001E-2</v>
      </c>
      <c r="N1890">
        <v>6.0802724467466152E-5</v>
      </c>
      <c r="AH1890">
        <v>2.0833333333333329E-5</v>
      </c>
    </row>
    <row r="1891" spans="1:254" x14ac:dyDescent="0.3">
      <c r="A1891" s="49">
        <v>2385</v>
      </c>
      <c r="B1891" t="s">
        <v>3979</v>
      </c>
      <c r="C1891" t="s">
        <v>605</v>
      </c>
      <c r="D1891">
        <v>0.62250000000000005</v>
      </c>
      <c r="M1891">
        <v>0.02</v>
      </c>
      <c r="N1891">
        <v>4.4333556365469487E-5</v>
      </c>
    </row>
    <row r="1892" spans="1:254" x14ac:dyDescent="0.3">
      <c r="A1892" s="49">
        <v>2386</v>
      </c>
      <c r="B1892" t="s">
        <v>3980</v>
      </c>
      <c r="C1892" t="s">
        <v>617</v>
      </c>
      <c r="D1892">
        <v>2.1000000000000001E-2</v>
      </c>
      <c r="AH1892">
        <v>6.4000000000000011E-5</v>
      </c>
      <c r="AK1892">
        <v>2.24E-4</v>
      </c>
    </row>
    <row r="1893" spans="1:254" x14ac:dyDescent="0.3">
      <c r="A1893" s="49">
        <v>2388</v>
      </c>
      <c r="B1893" t="s">
        <v>3982</v>
      </c>
      <c r="C1893" t="s">
        <v>671</v>
      </c>
      <c r="D1893">
        <v>1.7866574E-2</v>
      </c>
      <c r="EE1893">
        <v>0.34960983566295362</v>
      </c>
    </row>
    <row r="1894" spans="1:254" x14ac:dyDescent="0.3">
      <c r="A1894" s="49">
        <v>2389</v>
      </c>
      <c r="B1894" t="s">
        <v>3983</v>
      </c>
      <c r="C1894" t="s">
        <v>798</v>
      </c>
      <c r="D1894">
        <v>1.7866574E-2</v>
      </c>
      <c r="EE1894">
        <v>0.34960983566295362</v>
      </c>
    </row>
    <row r="1895" spans="1:254" x14ac:dyDescent="0.3">
      <c r="A1895" s="49">
        <v>2390</v>
      </c>
      <c r="B1895" t="s">
        <v>3984</v>
      </c>
      <c r="C1895" t="s">
        <v>617</v>
      </c>
      <c r="D1895">
        <v>8.7266683333333335E-4</v>
      </c>
      <c r="F1895">
        <v>326.15335634962628</v>
      </c>
      <c r="G1895">
        <v>5.930390097328095</v>
      </c>
    </row>
    <row r="1896" spans="1:254" x14ac:dyDescent="0.3">
      <c r="A1896" s="49">
        <v>2392</v>
      </c>
      <c r="B1896" t="s">
        <v>3986</v>
      </c>
      <c r="C1896" t="s">
        <v>614</v>
      </c>
      <c r="D1896">
        <v>1.38436</v>
      </c>
      <c r="AH1896">
        <v>2.017394319396689E-5</v>
      </c>
      <c r="AK1896">
        <v>2.9000043341327402E-4</v>
      </c>
    </row>
    <row r="1897" spans="1:254" x14ac:dyDescent="0.3">
      <c r="A1897" s="49">
        <v>2393</v>
      </c>
      <c r="B1897" t="s">
        <v>3987</v>
      </c>
      <c r="C1897" t="s">
        <v>617</v>
      </c>
      <c r="D1897">
        <v>2.1590099999999998E-3</v>
      </c>
      <c r="BR1897">
        <v>28.76318312559923</v>
      </c>
      <c r="BS1897">
        <v>134.22818791946301</v>
      </c>
      <c r="GX1897">
        <v>2.8763183125599229E-3</v>
      </c>
    </row>
    <row r="1898" spans="1:254" x14ac:dyDescent="0.3">
      <c r="A1898" s="49">
        <v>2394</v>
      </c>
      <c r="B1898" t="s">
        <v>3988</v>
      </c>
      <c r="C1898" t="s">
        <v>605</v>
      </c>
      <c r="D1898">
        <v>4.18</v>
      </c>
      <c r="M1898">
        <v>2.0287081339712919E-2</v>
      </c>
      <c r="N1898">
        <v>9.6153846153846157E-6</v>
      </c>
      <c r="AH1898">
        <v>3.4615384615384619E-5</v>
      </c>
      <c r="AK1898">
        <v>2.4423076923076921E-4</v>
      </c>
    </row>
    <row r="1899" spans="1:254" x14ac:dyDescent="0.3">
      <c r="A1899" s="49">
        <v>2395</v>
      </c>
      <c r="B1899" t="s">
        <v>3989</v>
      </c>
      <c r="C1899" t="s">
        <v>793</v>
      </c>
      <c r="D1899">
        <v>39.40800798891501</v>
      </c>
      <c r="EK1899">
        <v>3.1861544495047432E-4</v>
      </c>
    </row>
    <row r="1900" spans="1:254" x14ac:dyDescent="0.3">
      <c r="A1900" s="49">
        <v>2396</v>
      </c>
      <c r="B1900" t="s">
        <v>3990</v>
      </c>
      <c r="C1900" t="s">
        <v>796</v>
      </c>
      <c r="D1900">
        <v>1.8707180000000001</v>
      </c>
      <c r="O1900">
        <v>0.1037981138792699</v>
      </c>
      <c r="AI1900">
        <v>29.704429529196808</v>
      </c>
    </row>
    <row r="1901" spans="1:254" x14ac:dyDescent="0.3">
      <c r="A1901" s="49">
        <v>2397</v>
      </c>
      <c r="B1901" t="s">
        <v>3991</v>
      </c>
      <c r="C1901" t="s">
        <v>796</v>
      </c>
      <c r="D1901">
        <v>2.2408700000000001</v>
      </c>
      <c r="O1901">
        <v>2.124710491907161E-2</v>
      </c>
      <c r="AI1901">
        <v>8.3501068781321539</v>
      </c>
    </row>
    <row r="1902" spans="1:254" x14ac:dyDescent="0.3">
      <c r="A1902" s="49">
        <v>2398</v>
      </c>
      <c r="B1902" t="s">
        <v>3992</v>
      </c>
      <c r="C1902" t="s">
        <v>796</v>
      </c>
      <c r="D1902">
        <v>0.14585121000000001</v>
      </c>
      <c r="O1902">
        <v>4.6104192073552222E-2</v>
      </c>
      <c r="AI1902">
        <v>18.163537206170592</v>
      </c>
    </row>
    <row r="1903" spans="1:254" x14ac:dyDescent="0.3">
      <c r="A1903" s="49">
        <v>2399</v>
      </c>
      <c r="B1903" t="s">
        <v>3993</v>
      </c>
      <c r="C1903" t="s">
        <v>614</v>
      </c>
      <c r="D1903">
        <v>3.2794372799999998</v>
      </c>
      <c r="AH1903">
        <v>9.2946159348411142E-6</v>
      </c>
      <c r="AK1903">
        <v>3.406195559257654E-4</v>
      </c>
      <c r="GO1903">
        <v>25.411601980691039</v>
      </c>
    </row>
    <row r="1904" spans="1:254" x14ac:dyDescent="0.3">
      <c r="A1904" s="49">
        <v>2400</v>
      </c>
      <c r="B1904" t="s">
        <v>3994</v>
      </c>
      <c r="C1904" t="s">
        <v>650</v>
      </c>
      <c r="D1904">
        <v>0.18360000000000001</v>
      </c>
      <c r="CN1904">
        <v>0.16176470588235289</v>
      </c>
    </row>
    <row r="1905" spans="1:254" x14ac:dyDescent="0.3">
      <c r="A1905" s="49">
        <v>2401</v>
      </c>
      <c r="B1905" t="s">
        <v>3995</v>
      </c>
      <c r="C1905" t="s">
        <v>617</v>
      </c>
      <c r="D1905">
        <v>8.4529999999999994E-2</v>
      </c>
      <c r="AK1905">
        <v>2.0140778421862059E-4</v>
      </c>
    </row>
    <row r="1906" spans="1:254" x14ac:dyDescent="0.3">
      <c r="A1906" s="49">
        <v>2402</v>
      </c>
      <c r="B1906" t="s">
        <v>3996</v>
      </c>
      <c r="C1906" t="s">
        <v>796</v>
      </c>
      <c r="D1906">
        <v>4.03</v>
      </c>
      <c r="O1906">
        <v>8.461538461538462E-2</v>
      </c>
    </row>
    <row r="1907" spans="1:254" x14ac:dyDescent="0.3">
      <c r="A1907" s="49">
        <v>2404</v>
      </c>
      <c r="B1907" t="s">
        <v>3998</v>
      </c>
      <c r="C1907" t="s">
        <v>659</v>
      </c>
      <c r="D1907">
        <v>2.6583271200000001E-6</v>
      </c>
      <c r="F1907">
        <v>489.13043478260869</v>
      </c>
      <c r="G1907">
        <v>2.1920289855072461</v>
      </c>
    </row>
    <row r="1908" spans="1:254" x14ac:dyDescent="0.3">
      <c r="A1908" s="49">
        <v>2405</v>
      </c>
      <c r="B1908" t="s">
        <v>3999</v>
      </c>
      <c r="C1908" t="s">
        <v>614</v>
      </c>
      <c r="D1908">
        <v>1.0104</v>
      </c>
      <c r="AH1908">
        <v>1.5419635787806811E-5</v>
      </c>
    </row>
    <row r="1909" spans="1:254" x14ac:dyDescent="0.3">
      <c r="A1909" s="49">
        <v>2406</v>
      </c>
      <c r="B1909" t="s">
        <v>4000</v>
      </c>
      <c r="C1909" t="s">
        <v>668</v>
      </c>
      <c r="D1909">
        <v>1.8720000000000001E-2</v>
      </c>
      <c r="AJ1909">
        <v>0.23076923076923081</v>
      </c>
      <c r="AK1909">
        <v>1.230769230769231E-3</v>
      </c>
      <c r="AP1909">
        <v>0.16923076923076921</v>
      </c>
    </row>
    <row r="1910" spans="1:254" x14ac:dyDescent="0.3">
      <c r="A1910" s="49">
        <v>2407</v>
      </c>
      <c r="B1910" t="s">
        <v>4001</v>
      </c>
      <c r="C1910" t="s">
        <v>659</v>
      </c>
      <c r="D1910">
        <v>8.8724999999999998E-2</v>
      </c>
      <c r="AH1910">
        <v>5.1282051282051279E-5</v>
      </c>
      <c r="AJ1910">
        <v>1.2307692307692311</v>
      </c>
      <c r="AK1910">
        <v>1.666666666666667E-3</v>
      </c>
    </row>
    <row r="1911" spans="1:254" x14ac:dyDescent="0.3">
      <c r="A1911" s="49">
        <v>2408</v>
      </c>
      <c r="B1911" t="s">
        <v>4002</v>
      </c>
      <c r="C1911" t="s">
        <v>796</v>
      </c>
      <c r="D1911">
        <v>0.10374</v>
      </c>
      <c r="O1911">
        <v>8.7044534412955468E-2</v>
      </c>
    </row>
    <row r="1912" spans="1:254" x14ac:dyDescent="0.3">
      <c r="A1912" s="49">
        <v>2409</v>
      </c>
      <c r="B1912" t="s">
        <v>4003</v>
      </c>
      <c r="C1912" t="s">
        <v>605</v>
      </c>
      <c r="D1912">
        <v>0.55629029041799993</v>
      </c>
      <c r="M1912">
        <v>6.0757907923582849E-2</v>
      </c>
      <c r="N1912">
        <v>9.2181605762216149E-5</v>
      </c>
      <c r="AH1912">
        <v>2.7247103037895401E-5</v>
      </c>
    </row>
    <row r="1913" spans="1:254" x14ac:dyDescent="0.3">
      <c r="A1913" s="49">
        <v>2410</v>
      </c>
      <c r="B1913" t="s">
        <v>4004</v>
      </c>
      <c r="D1913">
        <v>2.43E-4</v>
      </c>
      <c r="IT1913">
        <v>5.2212394981883327E-2</v>
      </c>
    </row>
    <row r="1914" spans="1:254" x14ac:dyDescent="0.3">
      <c r="A1914" s="49">
        <v>2411</v>
      </c>
      <c r="B1914" t="s">
        <v>4006</v>
      </c>
      <c r="C1914" t="s">
        <v>659</v>
      </c>
      <c r="D1914">
        <v>2.3539999999999998E-2</v>
      </c>
      <c r="AH1914">
        <v>4.2056074766355147E-5</v>
      </c>
    </row>
    <row r="1915" spans="1:254" x14ac:dyDescent="0.3">
      <c r="A1915" s="49">
        <v>2412</v>
      </c>
      <c r="B1915" t="s">
        <v>4007</v>
      </c>
      <c r="C1915" t="s">
        <v>632</v>
      </c>
      <c r="D1915">
        <v>4447.6319999999996</v>
      </c>
      <c r="DX1915">
        <v>2.5714285714285709E-3</v>
      </c>
      <c r="DY1915">
        <v>7.032258064516129E-3</v>
      </c>
    </row>
    <row r="1916" spans="1:254" x14ac:dyDescent="0.3">
      <c r="A1916" s="49">
        <v>2413</v>
      </c>
      <c r="B1916" t="s">
        <v>4009</v>
      </c>
      <c r="C1916" t="s">
        <v>659</v>
      </c>
      <c r="D1916">
        <v>0.31036000000000002</v>
      </c>
      <c r="AJ1916">
        <v>0.32903724706792109</v>
      </c>
      <c r="CN1916">
        <v>5.9608196932594407E-2</v>
      </c>
      <c r="ED1916">
        <v>7.9456115478798812E-5</v>
      </c>
    </row>
    <row r="1917" spans="1:254" x14ac:dyDescent="0.3">
      <c r="A1917" s="49">
        <v>2414</v>
      </c>
      <c r="B1917" t="s">
        <v>4011</v>
      </c>
      <c r="C1917" t="s">
        <v>605</v>
      </c>
      <c r="D1917">
        <v>2.2000000000000001E-3</v>
      </c>
      <c r="AG1917">
        <v>1.326605656276851E-3</v>
      </c>
    </row>
    <row r="1918" spans="1:254" x14ac:dyDescent="0.3">
      <c r="A1918" s="49">
        <v>2415</v>
      </c>
      <c r="B1918" t="s">
        <v>4012</v>
      </c>
      <c r="C1918" t="s">
        <v>605</v>
      </c>
      <c r="D1918">
        <v>0.5</v>
      </c>
      <c r="M1918">
        <v>0.15</v>
      </c>
      <c r="N1918">
        <v>1.9810053859087141E-4</v>
      </c>
    </row>
    <row r="1919" spans="1:254" x14ac:dyDescent="0.3">
      <c r="A1919" s="49">
        <v>2416</v>
      </c>
      <c r="B1919" t="s">
        <v>4013</v>
      </c>
      <c r="C1919" t="s">
        <v>659</v>
      </c>
      <c r="D1919">
        <v>2.715599999999999E-3</v>
      </c>
      <c r="AH1919">
        <v>8.2191780821917834E-6</v>
      </c>
    </row>
    <row r="1920" spans="1:254" x14ac:dyDescent="0.3">
      <c r="A1920" s="49">
        <v>2417</v>
      </c>
      <c r="B1920" t="s">
        <v>4014</v>
      </c>
      <c r="C1920" t="s">
        <v>605</v>
      </c>
      <c r="D1920">
        <v>1.6235999999999999</v>
      </c>
      <c r="AG1920">
        <v>2.1111111111111111E-4</v>
      </c>
    </row>
    <row r="1921" spans="1:40" x14ac:dyDescent="0.3">
      <c r="A1921" s="49">
        <v>2418</v>
      </c>
      <c r="B1921" t="s">
        <v>4016</v>
      </c>
      <c r="C1921" t="s">
        <v>659</v>
      </c>
      <c r="D1921">
        <v>0.13431999999999999</v>
      </c>
      <c r="I1921">
        <v>9.1460690887432999E-2</v>
      </c>
      <c r="J1921">
        <v>1.7945949970220369E-5</v>
      </c>
      <c r="K1921">
        <v>1.2343284693269801E-3</v>
      </c>
      <c r="L1921">
        <v>0.55248659916617038</v>
      </c>
    </row>
    <row r="1922" spans="1:40" x14ac:dyDescent="0.3">
      <c r="A1922" s="49">
        <v>2419</v>
      </c>
      <c r="B1922" t="s">
        <v>4017</v>
      </c>
      <c r="C1922" t="s">
        <v>662</v>
      </c>
      <c r="D1922">
        <v>5.1057216000000008E-3</v>
      </c>
      <c r="AH1922">
        <v>9.5238095238095241E-5</v>
      </c>
    </row>
    <row r="1923" spans="1:40" x14ac:dyDescent="0.3">
      <c r="A1923" s="49">
        <v>2420</v>
      </c>
      <c r="B1923" t="s">
        <v>4018</v>
      </c>
      <c r="C1923" t="s">
        <v>605</v>
      </c>
      <c r="D1923">
        <v>19.164909999999999</v>
      </c>
      <c r="M1923">
        <v>4.1819919843088242E-2</v>
      </c>
      <c r="N1923">
        <v>6.4112788307734559E-5</v>
      </c>
    </row>
    <row r="1924" spans="1:40" x14ac:dyDescent="0.3">
      <c r="A1924" s="49">
        <v>2421</v>
      </c>
      <c r="B1924" t="s">
        <v>4019</v>
      </c>
      <c r="C1924" t="s">
        <v>605</v>
      </c>
      <c r="D1924">
        <v>3.6202239999999999</v>
      </c>
      <c r="M1924">
        <v>1.984375E-2</v>
      </c>
      <c r="N1924">
        <v>3.0874257400569388E-5</v>
      </c>
      <c r="AH1924">
        <v>4.8437499999999998E-5</v>
      </c>
      <c r="AK1924">
        <v>6.7812499999999991E-4</v>
      </c>
    </row>
    <row r="1925" spans="1:40" x14ac:dyDescent="0.3">
      <c r="A1925" s="49">
        <v>2423</v>
      </c>
      <c r="B1925" t="s">
        <v>4021</v>
      </c>
      <c r="C1925" t="s">
        <v>605</v>
      </c>
      <c r="D1925">
        <v>13.14054</v>
      </c>
      <c r="M1925">
        <v>3.2623697351859202E-2</v>
      </c>
      <c r="N1925">
        <v>5.2461877732533572E-5</v>
      </c>
    </row>
    <row r="1926" spans="1:40" x14ac:dyDescent="0.3">
      <c r="A1926" s="49">
        <v>2424</v>
      </c>
      <c r="B1926" t="s">
        <v>4022</v>
      </c>
      <c r="C1926" t="s">
        <v>796</v>
      </c>
      <c r="D1926">
        <v>0.16965</v>
      </c>
      <c r="O1926">
        <v>6.6926024167403481E-2</v>
      </c>
    </row>
    <row r="1927" spans="1:40" x14ac:dyDescent="0.3">
      <c r="A1927" s="49">
        <v>2425</v>
      </c>
      <c r="B1927" t="s">
        <v>4023</v>
      </c>
      <c r="C1927" t="s">
        <v>605</v>
      </c>
      <c r="D1927">
        <v>9.4429E-5</v>
      </c>
      <c r="F1927">
        <v>1747.0268667464441</v>
      </c>
      <c r="G1927">
        <v>3.078079827171738</v>
      </c>
    </row>
    <row r="1928" spans="1:40" x14ac:dyDescent="0.3">
      <c r="A1928" s="49">
        <v>2426</v>
      </c>
      <c r="B1928" t="s">
        <v>4024</v>
      </c>
      <c r="C1928" t="s">
        <v>605</v>
      </c>
      <c r="D1928">
        <v>2.8897000000000001E-5</v>
      </c>
      <c r="F1928">
        <v>800</v>
      </c>
    </row>
    <row r="1929" spans="1:40" x14ac:dyDescent="0.3">
      <c r="A1929" s="49">
        <v>2427</v>
      </c>
      <c r="B1929" t="s">
        <v>4025</v>
      </c>
      <c r="C1929" t="s">
        <v>659</v>
      </c>
      <c r="D1929">
        <v>1.5176213799999999E-2</v>
      </c>
      <c r="AH1929">
        <v>2.312426304906169E-5</v>
      </c>
      <c r="AJ1929">
        <v>1.356716693066093</v>
      </c>
      <c r="AK1929">
        <v>3.2397369098740561E-4</v>
      </c>
    </row>
    <row r="1930" spans="1:40" x14ac:dyDescent="0.3">
      <c r="A1930" s="49">
        <v>2428</v>
      </c>
      <c r="B1930" t="s">
        <v>4026</v>
      </c>
      <c r="C1930" t="s">
        <v>614</v>
      </c>
      <c r="D1930">
        <v>3.2983999999999999E-2</v>
      </c>
      <c r="AJ1930">
        <v>1.1336405529953919</v>
      </c>
      <c r="AK1930">
        <v>2.534562211981567E-3</v>
      </c>
    </row>
    <row r="1931" spans="1:40" x14ac:dyDescent="0.3">
      <c r="A1931" s="49">
        <v>2429</v>
      </c>
      <c r="B1931" t="s">
        <v>4027</v>
      </c>
      <c r="C1931" t="s">
        <v>605</v>
      </c>
      <c r="D1931">
        <v>8.0009999999999994</v>
      </c>
      <c r="M1931">
        <v>9.9999999999999992E-2</v>
      </c>
      <c r="N1931">
        <v>2.666666666666667E-5</v>
      </c>
      <c r="AK1931">
        <v>8.6666666666666663E-4</v>
      </c>
    </row>
    <row r="1932" spans="1:40" x14ac:dyDescent="0.3">
      <c r="A1932" s="49">
        <v>2430</v>
      </c>
      <c r="B1932" t="s">
        <v>4028</v>
      </c>
      <c r="C1932" t="s">
        <v>659</v>
      </c>
      <c r="D1932">
        <v>5.2499999999999998E-2</v>
      </c>
      <c r="AH1932">
        <v>4.8000000000000001E-5</v>
      </c>
      <c r="AJ1932">
        <v>0.2</v>
      </c>
      <c r="AK1932">
        <v>6.0000000000000002E-5</v>
      </c>
    </row>
    <row r="1933" spans="1:40" x14ac:dyDescent="0.3">
      <c r="A1933" s="49">
        <v>2431</v>
      </c>
      <c r="B1933" t="s">
        <v>4029</v>
      </c>
      <c r="C1933" t="s">
        <v>798</v>
      </c>
      <c r="D1933">
        <v>2.0646000000000001E-2</v>
      </c>
      <c r="O1933">
        <v>7.7884335948852079E-2</v>
      </c>
      <c r="P1933">
        <v>1.7186864283638481</v>
      </c>
      <c r="AN1933">
        <v>9.7355419936065094E-5</v>
      </c>
    </row>
    <row r="1934" spans="1:40" x14ac:dyDescent="0.3">
      <c r="A1934" s="49">
        <v>2432</v>
      </c>
      <c r="B1934" t="s">
        <v>4031</v>
      </c>
      <c r="C1934" t="s">
        <v>671</v>
      </c>
      <c r="D1934">
        <v>6.4850000000000005E-2</v>
      </c>
      <c r="P1934">
        <v>1.42</v>
      </c>
    </row>
    <row r="1935" spans="1:40" x14ac:dyDescent="0.3">
      <c r="A1935" s="49">
        <v>2433</v>
      </c>
      <c r="B1935" t="s">
        <v>4032</v>
      </c>
      <c r="C1935" t="s">
        <v>605</v>
      </c>
      <c r="D1935">
        <v>30.6006</v>
      </c>
      <c r="N1935">
        <v>4.3199152957785141E-5</v>
      </c>
    </row>
    <row r="1936" spans="1:40" x14ac:dyDescent="0.3">
      <c r="A1936" s="49">
        <v>2434</v>
      </c>
      <c r="B1936" t="s">
        <v>4033</v>
      </c>
      <c r="C1936" t="s">
        <v>650</v>
      </c>
      <c r="D1936">
        <v>4.3815840000000001</v>
      </c>
      <c r="AK1936">
        <v>1.8514273376934E-3</v>
      </c>
    </row>
    <row r="1937" spans="1:320" x14ac:dyDescent="0.3">
      <c r="A1937" s="49">
        <v>2435</v>
      </c>
      <c r="B1937" t="s">
        <v>4034</v>
      </c>
      <c r="C1937" t="s">
        <v>671</v>
      </c>
      <c r="D1937">
        <v>1.1110500000000001</v>
      </c>
      <c r="O1937">
        <v>2.244723459790288E-2</v>
      </c>
      <c r="P1937">
        <v>0.28992394581702002</v>
      </c>
      <c r="AM1937">
        <v>2.9204806264344541E-5</v>
      </c>
      <c r="AN1937">
        <v>7.1855452049862748E-5</v>
      </c>
    </row>
    <row r="1938" spans="1:320" x14ac:dyDescent="0.3">
      <c r="A1938" s="49">
        <v>2437</v>
      </c>
      <c r="B1938" t="s">
        <v>4036</v>
      </c>
      <c r="C1938" t="s">
        <v>798</v>
      </c>
      <c r="D1938">
        <v>0.23724735309</v>
      </c>
      <c r="O1938">
        <v>4.7887987419147647E-2</v>
      </c>
      <c r="P1938">
        <v>1.2349848713753671</v>
      </c>
      <c r="AL1938">
        <v>1.5422134141205819E-5</v>
      </c>
      <c r="AM1938">
        <v>6.0001689939191218E-5</v>
      </c>
      <c r="AN1938">
        <v>2.4360235406325391E-4</v>
      </c>
    </row>
    <row r="1939" spans="1:320" x14ac:dyDescent="0.3">
      <c r="A1939" s="49">
        <v>2438</v>
      </c>
      <c r="B1939" t="s">
        <v>4037</v>
      </c>
      <c r="C1939" t="s">
        <v>798</v>
      </c>
      <c r="D1939">
        <v>4.3797199999999988E-2</v>
      </c>
      <c r="O1939">
        <v>5.0811467399742453E-2</v>
      </c>
      <c r="P1939">
        <v>1.0732215758085</v>
      </c>
      <c r="AL1939">
        <v>1.1450275360068681E-5</v>
      </c>
      <c r="AM1939">
        <v>5.298169746011161E-5</v>
      </c>
      <c r="AN1939">
        <v>2.202538061793905E-4</v>
      </c>
    </row>
    <row r="1940" spans="1:320" x14ac:dyDescent="0.3">
      <c r="A1940" s="49">
        <v>2440</v>
      </c>
      <c r="B1940" t="s">
        <v>4039</v>
      </c>
      <c r="C1940" t="s">
        <v>620</v>
      </c>
      <c r="D1940">
        <v>3.3790000000000001E-2</v>
      </c>
      <c r="AH1940">
        <v>2.5806451612903229E-5</v>
      </c>
    </row>
    <row r="1941" spans="1:320" x14ac:dyDescent="0.3">
      <c r="A1941" s="49">
        <v>2441</v>
      </c>
      <c r="B1941" t="s">
        <v>4040</v>
      </c>
      <c r="C1941" t="s">
        <v>659</v>
      </c>
      <c r="D1941">
        <v>0.77475570000000005</v>
      </c>
      <c r="AH1941">
        <v>9.5215304643773487E-6</v>
      </c>
      <c r="AJ1941">
        <v>1.965200126956149E-2</v>
      </c>
      <c r="AK1941">
        <v>1.024774261099337E-4</v>
      </c>
    </row>
    <row r="1942" spans="1:320" x14ac:dyDescent="0.3">
      <c r="A1942" s="49">
        <v>2443</v>
      </c>
      <c r="B1942" t="s">
        <v>4042</v>
      </c>
      <c r="C1942" t="s">
        <v>1044</v>
      </c>
      <c r="D1942">
        <v>3.0632000000000001</v>
      </c>
      <c r="K1942">
        <v>2.1071428571428569E-3</v>
      </c>
      <c r="L1942">
        <v>0.7142857142857143</v>
      </c>
    </row>
    <row r="1943" spans="1:320" x14ac:dyDescent="0.3">
      <c r="A1943" s="49">
        <v>2445</v>
      </c>
      <c r="B1943" t="s">
        <v>4045</v>
      </c>
      <c r="C1943" t="s">
        <v>605</v>
      </c>
      <c r="D1943">
        <v>3.1814999999999999E-5</v>
      </c>
      <c r="F1943">
        <v>2857.1428571428569</v>
      </c>
    </row>
    <row r="1944" spans="1:320" x14ac:dyDescent="0.3">
      <c r="A1944" s="49">
        <v>2446</v>
      </c>
      <c r="B1944" t="s">
        <v>4046</v>
      </c>
      <c r="C1944" t="s">
        <v>617</v>
      </c>
      <c r="D1944">
        <v>1.82E-3</v>
      </c>
      <c r="AP1944">
        <v>0.5</v>
      </c>
    </row>
    <row r="1945" spans="1:320" x14ac:dyDescent="0.3">
      <c r="A1945" s="49">
        <v>2447</v>
      </c>
      <c r="B1945" t="s">
        <v>4048</v>
      </c>
      <c r="C1945" t="s">
        <v>796</v>
      </c>
      <c r="D1945">
        <v>9.7016900000000003E-2</v>
      </c>
      <c r="AI1945">
        <v>39.168433540960393</v>
      </c>
    </row>
    <row r="1946" spans="1:320" x14ac:dyDescent="0.3">
      <c r="A1946" s="49">
        <v>2448</v>
      </c>
      <c r="B1946" t="s">
        <v>4049</v>
      </c>
      <c r="C1946" t="s">
        <v>659</v>
      </c>
      <c r="D1946">
        <v>1.301088E-5</v>
      </c>
      <c r="F1946">
        <v>5328.7095108094136</v>
      </c>
      <c r="G1946">
        <v>10.973799620010331</v>
      </c>
      <c r="H1946">
        <v>9384.2922231240318</v>
      </c>
      <c r="EM1946">
        <v>385.45432745517599</v>
      </c>
    </row>
    <row r="1947" spans="1:320" x14ac:dyDescent="0.3">
      <c r="A1947" s="49">
        <v>2449</v>
      </c>
      <c r="B1947" t="s">
        <v>4050</v>
      </c>
      <c r="C1947" t="s">
        <v>659</v>
      </c>
      <c r="D1947">
        <v>8.1430000000000002E-2</v>
      </c>
      <c r="I1947">
        <v>0.27766179540709812</v>
      </c>
      <c r="J1947">
        <v>8.3507306889352826E-6</v>
      </c>
      <c r="K1947">
        <v>1.1064718162839249E-3</v>
      </c>
      <c r="L1947">
        <v>0.2004175365344468</v>
      </c>
    </row>
    <row r="1948" spans="1:320" x14ac:dyDescent="0.3">
      <c r="A1948" s="49">
        <v>2450</v>
      </c>
      <c r="B1948" t="s">
        <v>4051</v>
      </c>
      <c r="C1948" t="s">
        <v>614</v>
      </c>
      <c r="D1948">
        <v>0.95312735780000002</v>
      </c>
      <c r="I1948">
        <v>5.3175102975729513E-2</v>
      </c>
      <c r="K1948">
        <v>1.630108244072689E-3</v>
      </c>
      <c r="L1948">
        <v>0.45503299768991279</v>
      </c>
    </row>
    <row r="1949" spans="1:320" x14ac:dyDescent="0.3">
      <c r="A1949" s="49">
        <v>2451</v>
      </c>
      <c r="B1949" t="s">
        <v>4052</v>
      </c>
      <c r="C1949" t="s">
        <v>620</v>
      </c>
      <c r="D1949">
        <v>2.7336008000000001</v>
      </c>
      <c r="JE1949">
        <v>3.7393901845507219E-3</v>
      </c>
    </row>
    <row r="1950" spans="1:320" x14ac:dyDescent="0.3">
      <c r="A1950" s="49">
        <v>2452</v>
      </c>
      <c r="B1950" t="s">
        <v>4053</v>
      </c>
      <c r="C1950" t="s">
        <v>620</v>
      </c>
      <c r="D1950">
        <v>6.5439846999999982E-2</v>
      </c>
      <c r="O1950">
        <v>6.2827225130890077E-2</v>
      </c>
      <c r="P1950">
        <v>0.53403141361256534</v>
      </c>
      <c r="LH1950">
        <v>1.9895287958115191</v>
      </c>
    </row>
    <row r="1951" spans="1:320" x14ac:dyDescent="0.3">
      <c r="A1951" s="49">
        <v>2454</v>
      </c>
      <c r="B1951" t="s">
        <v>4056</v>
      </c>
      <c r="C1951" t="s">
        <v>595</v>
      </c>
      <c r="D1951">
        <v>1.9457800000000001</v>
      </c>
      <c r="O1951">
        <v>4.5919888168241003E-2</v>
      </c>
    </row>
    <row r="1952" spans="1:320" x14ac:dyDescent="0.3">
      <c r="A1952" s="49">
        <v>2455</v>
      </c>
      <c r="B1952" t="s">
        <v>4058</v>
      </c>
      <c r="C1952" t="s">
        <v>1011</v>
      </c>
    </row>
    <row r="1953" spans="1:143" x14ac:dyDescent="0.3">
      <c r="A1953" s="49">
        <v>2458</v>
      </c>
      <c r="B1953" t="s">
        <v>4062</v>
      </c>
      <c r="C1953" t="s">
        <v>659</v>
      </c>
      <c r="D1953">
        <v>1.5E-6</v>
      </c>
      <c r="F1953">
        <v>1250</v>
      </c>
      <c r="G1953">
        <v>13.75</v>
      </c>
      <c r="H1953">
        <v>15250</v>
      </c>
      <c r="EM1953">
        <v>12000</v>
      </c>
    </row>
    <row r="1954" spans="1:143" x14ac:dyDescent="0.3">
      <c r="A1954" s="49">
        <v>2460</v>
      </c>
      <c r="B1954" t="s">
        <v>4064</v>
      </c>
      <c r="C1954" t="s">
        <v>617</v>
      </c>
      <c r="D1954">
        <v>1.8126</v>
      </c>
      <c r="M1954">
        <v>8.771929824561403E-3</v>
      </c>
      <c r="N1954">
        <v>1.458589761384482E-5</v>
      </c>
      <c r="AH1954">
        <v>2.85777336422818E-5</v>
      </c>
      <c r="AJ1954">
        <v>0.69403067416970099</v>
      </c>
      <c r="AK1954">
        <v>1.4210526315789471E-4</v>
      </c>
      <c r="AP1954">
        <v>0.31843760344256872</v>
      </c>
    </row>
    <row r="1955" spans="1:143" x14ac:dyDescent="0.3">
      <c r="A1955" s="49">
        <v>2461</v>
      </c>
      <c r="B1955" t="s">
        <v>4065</v>
      </c>
      <c r="C1955" t="s">
        <v>605</v>
      </c>
      <c r="D1955">
        <v>9.8338800000000004E-2</v>
      </c>
      <c r="AF1955">
        <v>1.2514348354871121</v>
      </c>
      <c r="AG1955">
        <v>2.5536715924945189E-4</v>
      </c>
    </row>
    <row r="1956" spans="1:143" x14ac:dyDescent="0.3">
      <c r="A1956" s="49">
        <v>2462</v>
      </c>
      <c r="B1956" t="s">
        <v>4066</v>
      </c>
      <c r="C1956" t="s">
        <v>1044</v>
      </c>
      <c r="D1956">
        <v>0.40274500000000002</v>
      </c>
      <c r="K1956">
        <v>3.7027027027027032E-4</v>
      </c>
      <c r="L1956">
        <v>0.35135135135135143</v>
      </c>
    </row>
    <row r="1957" spans="1:143" x14ac:dyDescent="0.3">
      <c r="A1957" s="49">
        <v>2463</v>
      </c>
      <c r="B1957" t="s">
        <v>4067</v>
      </c>
      <c r="C1957" t="s">
        <v>659</v>
      </c>
      <c r="D1957">
        <v>1.7279999999999999E-3</v>
      </c>
      <c r="AH1957">
        <v>1.111111111111111E-5</v>
      </c>
    </row>
    <row r="1958" spans="1:143" x14ac:dyDescent="0.3">
      <c r="A1958" s="49">
        <v>2464</v>
      </c>
      <c r="B1958" t="s">
        <v>4068</v>
      </c>
      <c r="C1958" t="s">
        <v>605</v>
      </c>
      <c r="D1958">
        <v>5.8821099999999999</v>
      </c>
      <c r="AH1958">
        <v>1.036692615405016E-4</v>
      </c>
      <c r="AK1958">
        <v>3.392546212158562E-4</v>
      </c>
    </row>
    <row r="1959" spans="1:143" x14ac:dyDescent="0.3">
      <c r="A1959" s="49">
        <v>2465</v>
      </c>
      <c r="B1959" t="s">
        <v>4069</v>
      </c>
      <c r="C1959" t="s">
        <v>605</v>
      </c>
      <c r="D1959">
        <v>8.7499999999999981E-2</v>
      </c>
      <c r="M1959">
        <v>1.7142857142857151E-2</v>
      </c>
      <c r="N1959">
        <v>3.5769371858133047E-5</v>
      </c>
      <c r="AH1959">
        <v>1.257142857142857E-4</v>
      </c>
    </row>
    <row r="1960" spans="1:143" x14ac:dyDescent="0.3">
      <c r="A1960" s="49">
        <v>2466</v>
      </c>
      <c r="B1960" t="s">
        <v>4070</v>
      </c>
      <c r="C1960" t="s">
        <v>1044</v>
      </c>
      <c r="D1960">
        <v>9.1331999999999987</v>
      </c>
      <c r="K1960">
        <v>4.7500000000000022E-4</v>
      </c>
      <c r="L1960">
        <v>0.26162790697674432</v>
      </c>
    </row>
    <row r="1961" spans="1:143" x14ac:dyDescent="0.3">
      <c r="A1961" s="49">
        <v>2469</v>
      </c>
      <c r="B1961" t="s">
        <v>4073</v>
      </c>
      <c r="C1961" t="s">
        <v>605</v>
      </c>
      <c r="D1961">
        <v>0.16167820284000001</v>
      </c>
      <c r="AF1961">
        <v>0.6598489476381415</v>
      </c>
      <c r="AG1961">
        <v>1.422204231855496E-3</v>
      </c>
    </row>
    <row r="1962" spans="1:143" x14ac:dyDescent="0.3">
      <c r="A1962" s="49">
        <v>2470</v>
      </c>
      <c r="B1962" t="s">
        <v>4074</v>
      </c>
      <c r="C1962" t="s">
        <v>662</v>
      </c>
      <c r="D1962">
        <v>0.153</v>
      </c>
      <c r="AH1962">
        <v>1.3666666666666669E-4</v>
      </c>
      <c r="AJ1962">
        <v>2.4313725490196081</v>
      </c>
      <c r="AK1962">
        <v>7.8490196078431374E-3</v>
      </c>
    </row>
    <row r="1963" spans="1:143" x14ac:dyDescent="0.3">
      <c r="A1963" s="49">
        <v>2471</v>
      </c>
      <c r="B1963" t="s">
        <v>4075</v>
      </c>
      <c r="C1963" t="s">
        <v>605</v>
      </c>
      <c r="D1963">
        <v>3.5910000000000002</v>
      </c>
      <c r="AK1963">
        <v>9.5238095238095241E-5</v>
      </c>
    </row>
    <row r="1964" spans="1:143" x14ac:dyDescent="0.3">
      <c r="A1964" s="49">
        <v>2472</v>
      </c>
      <c r="B1964" t="s">
        <v>4076</v>
      </c>
      <c r="C1964" t="s">
        <v>605</v>
      </c>
      <c r="D1964">
        <v>0.18729999999999999</v>
      </c>
      <c r="AG1964">
        <v>5.0000000000000002E-5</v>
      </c>
    </row>
    <row r="1965" spans="1:143" x14ac:dyDescent="0.3">
      <c r="A1965" s="49">
        <v>2473</v>
      </c>
      <c r="B1965" t="s">
        <v>4077</v>
      </c>
      <c r="C1965" t="s">
        <v>650</v>
      </c>
      <c r="D1965">
        <v>2.4945249999999999E-2</v>
      </c>
      <c r="AK1965">
        <v>2.3800000000000002E-3</v>
      </c>
    </row>
    <row r="1966" spans="1:143" x14ac:dyDescent="0.3">
      <c r="A1966" s="49">
        <v>2474</v>
      </c>
      <c r="B1966" t="s">
        <v>4078</v>
      </c>
      <c r="C1966" t="s">
        <v>1482</v>
      </c>
      <c r="D1966">
        <v>6.5972461868589974E-2</v>
      </c>
      <c r="E1966" t="s">
        <v>1103</v>
      </c>
      <c r="DL1966">
        <v>1.523559241708941</v>
      </c>
      <c r="DM1966">
        <v>2.8815003985760108</v>
      </c>
      <c r="DN1966">
        <v>0.28756770647839558</v>
      </c>
      <c r="DO1966">
        <v>0.17119744091752209</v>
      </c>
      <c r="DP1966">
        <v>1.6073937783582591E-2</v>
      </c>
      <c r="DQ1966">
        <v>0.10226655963230689</v>
      </c>
      <c r="DR1966">
        <v>1.054946141905759E-2</v>
      </c>
      <c r="DS1966">
        <v>4.324642508715959E-2</v>
      </c>
      <c r="DT1966">
        <v>5.4159468590086052E-3</v>
      </c>
      <c r="DU1966">
        <v>1.085134654963928E-2</v>
      </c>
      <c r="DV1966">
        <v>5.4485106520964543E-3</v>
      </c>
      <c r="DW1966">
        <v>0.18564237349111559</v>
      </c>
    </row>
    <row r="1967" spans="1:143" x14ac:dyDescent="0.3">
      <c r="A1967" s="49">
        <v>2476</v>
      </c>
      <c r="B1967" t="s">
        <v>4081</v>
      </c>
      <c r="C1967" t="s">
        <v>650</v>
      </c>
      <c r="D1967">
        <v>1.37166275E-2</v>
      </c>
      <c r="P1967">
        <v>2.0588625010047108E-2</v>
      </c>
    </row>
    <row r="1968" spans="1:143" x14ac:dyDescent="0.3">
      <c r="A1968" s="49">
        <v>2477</v>
      </c>
      <c r="B1968" t="s">
        <v>4082</v>
      </c>
      <c r="C1968" t="s">
        <v>650</v>
      </c>
      <c r="D1968">
        <v>1.3171200000000001</v>
      </c>
      <c r="N1968">
        <v>4.0816326530612252E-5</v>
      </c>
      <c r="AK1968">
        <v>2.2959183673469389E-4</v>
      </c>
    </row>
    <row r="1969" spans="1:219" x14ac:dyDescent="0.3">
      <c r="A1969" s="49">
        <v>2478</v>
      </c>
      <c r="B1969" t="s">
        <v>4083</v>
      </c>
      <c r="C1969" t="s">
        <v>659</v>
      </c>
      <c r="D1969">
        <v>3.6288000000000002E-3</v>
      </c>
      <c r="AH1969">
        <v>6.0000000000000002E-5</v>
      </c>
      <c r="AJ1969">
        <v>1.35</v>
      </c>
      <c r="AK1969">
        <v>4.2855000000000002E-3</v>
      </c>
    </row>
    <row r="1970" spans="1:219" x14ac:dyDescent="0.3">
      <c r="A1970" s="49">
        <v>2480</v>
      </c>
      <c r="B1970" t="s">
        <v>4085</v>
      </c>
      <c r="C1970" t="s">
        <v>605</v>
      </c>
      <c r="D1970">
        <v>24.351227486208</v>
      </c>
      <c r="AH1970">
        <v>5.2844172686113128E-5</v>
      </c>
    </row>
    <row r="1971" spans="1:219" x14ac:dyDescent="0.3">
      <c r="A1971" s="49">
        <v>2481</v>
      </c>
      <c r="B1971" t="s">
        <v>4086</v>
      </c>
      <c r="C1971" t="s">
        <v>605</v>
      </c>
      <c r="D1971">
        <v>8.2431100000000015</v>
      </c>
      <c r="M1971">
        <v>4.112270732769549E-2</v>
      </c>
      <c r="N1971">
        <v>6.5130669634634792E-5</v>
      </c>
    </row>
    <row r="1972" spans="1:219" x14ac:dyDescent="0.3">
      <c r="A1972" s="49">
        <v>2482</v>
      </c>
      <c r="B1972" t="s">
        <v>4087</v>
      </c>
      <c r="C1972" t="s">
        <v>659</v>
      </c>
      <c r="D1972">
        <v>1.162E-2</v>
      </c>
      <c r="AJ1972">
        <v>1.6506024096385541</v>
      </c>
      <c r="AP1972">
        <v>2.4096385542168669E-2</v>
      </c>
    </row>
    <row r="1973" spans="1:219" x14ac:dyDescent="0.3">
      <c r="A1973" s="49">
        <v>2484</v>
      </c>
      <c r="B1973" t="s">
        <v>4089</v>
      </c>
      <c r="C1973" t="s">
        <v>614</v>
      </c>
      <c r="D1973">
        <v>0.1879982</v>
      </c>
      <c r="HK1973">
        <v>0.20939508995298889</v>
      </c>
    </row>
    <row r="1974" spans="1:219" x14ac:dyDescent="0.3">
      <c r="A1974" s="49">
        <v>2485</v>
      </c>
      <c r="B1974" t="s">
        <v>4090</v>
      </c>
      <c r="C1974" t="s">
        <v>683</v>
      </c>
      <c r="D1974">
        <v>0.11576259999999999</v>
      </c>
      <c r="HK1974">
        <v>0.45283018867924529</v>
      </c>
    </row>
    <row r="1975" spans="1:219" x14ac:dyDescent="0.3">
      <c r="A1975" s="49">
        <v>2486</v>
      </c>
      <c r="B1975" t="s">
        <v>4092</v>
      </c>
      <c r="C1975" t="s">
        <v>605</v>
      </c>
      <c r="D1975">
        <v>26.666599999999999</v>
      </c>
      <c r="M1975">
        <v>2.3178807947019871E-2</v>
      </c>
      <c r="N1975">
        <v>3.186495361531059E-5</v>
      </c>
    </row>
    <row r="1976" spans="1:219" x14ac:dyDescent="0.3">
      <c r="A1976" s="49">
        <v>2487</v>
      </c>
      <c r="B1976" t="s">
        <v>4093</v>
      </c>
      <c r="C1976" t="s">
        <v>650</v>
      </c>
      <c r="D1976">
        <v>6.8613939000000004</v>
      </c>
      <c r="AK1976">
        <v>3.7138347675972948E-3</v>
      </c>
    </row>
    <row r="1977" spans="1:219" x14ac:dyDescent="0.3">
      <c r="A1977" s="49">
        <v>2488</v>
      </c>
      <c r="B1977" t="s">
        <v>4094</v>
      </c>
      <c r="C1977" t="s">
        <v>605</v>
      </c>
      <c r="D1977">
        <v>4.5178900000000022E-5</v>
      </c>
      <c r="F1977">
        <v>3913.0434782608691</v>
      </c>
      <c r="G1977">
        <v>9.5652173913043459</v>
      </c>
      <c r="CM1977">
        <v>869.56521739130415</v>
      </c>
      <c r="GC1977">
        <v>1.359711226199606</v>
      </c>
    </row>
    <row r="1978" spans="1:219" x14ac:dyDescent="0.3">
      <c r="A1978" s="49">
        <v>2489</v>
      </c>
      <c r="B1978" t="s">
        <v>4095</v>
      </c>
      <c r="C1978" t="s">
        <v>617</v>
      </c>
      <c r="D1978">
        <v>7.4572077600000011E-4</v>
      </c>
      <c r="BQ1978">
        <v>2.6637384714624059</v>
      </c>
      <c r="BR1978">
        <v>54.722453381129881</v>
      </c>
      <c r="BS1978">
        <v>18.282180192335151</v>
      </c>
      <c r="DK1978">
        <v>2.2276104588508879E-3</v>
      </c>
    </row>
    <row r="1979" spans="1:219" x14ac:dyDescent="0.3">
      <c r="A1979" s="49">
        <v>2490</v>
      </c>
      <c r="B1979" t="s">
        <v>4096</v>
      </c>
      <c r="C1979" t="s">
        <v>668</v>
      </c>
      <c r="D1979">
        <v>6.480000000000001E-2</v>
      </c>
      <c r="EF1979">
        <v>0.12962962962962959</v>
      </c>
      <c r="EH1979">
        <v>7.407407407407407E-2</v>
      </c>
    </row>
    <row r="1980" spans="1:219" x14ac:dyDescent="0.3">
      <c r="A1980" s="49">
        <v>2491</v>
      </c>
      <c r="B1980" t="s">
        <v>4097</v>
      </c>
      <c r="C1980" t="s">
        <v>659</v>
      </c>
      <c r="D1980">
        <v>2.7127240000000001E-3</v>
      </c>
      <c r="BQ1980">
        <v>68.067226890756302</v>
      </c>
      <c r="BR1980">
        <v>65.546218487394952</v>
      </c>
      <c r="BS1980">
        <v>284.03361344537808</v>
      </c>
      <c r="DK1980">
        <v>1.050420168067227E-2</v>
      </c>
    </row>
    <row r="1981" spans="1:219" x14ac:dyDescent="0.3">
      <c r="A1981" s="49">
        <v>2493</v>
      </c>
      <c r="B1981" t="s">
        <v>4100</v>
      </c>
      <c r="C1981" t="s">
        <v>605</v>
      </c>
      <c r="D1981">
        <v>1.89E-2</v>
      </c>
      <c r="AF1981">
        <v>1.428571428571429</v>
      </c>
      <c r="AG1981">
        <v>1.3763971790038459E-3</v>
      </c>
    </row>
    <row r="1982" spans="1:219" x14ac:dyDescent="0.3">
      <c r="A1982" s="49">
        <v>2494</v>
      </c>
      <c r="B1982" t="s">
        <v>4101</v>
      </c>
      <c r="C1982" t="s">
        <v>659</v>
      </c>
      <c r="D1982">
        <v>3.8255999999999998E-2</v>
      </c>
      <c r="I1982">
        <v>5.0188205771643672E-2</v>
      </c>
      <c r="J1982">
        <v>2.3839397741530741E-5</v>
      </c>
      <c r="K1982">
        <v>2.9234629861982431E-4</v>
      </c>
    </row>
    <row r="1983" spans="1:219" x14ac:dyDescent="0.3">
      <c r="A1983" s="49">
        <v>2495</v>
      </c>
      <c r="B1983" t="s">
        <v>4102</v>
      </c>
      <c r="C1983" t="s">
        <v>659</v>
      </c>
      <c r="D1983">
        <v>1.3646037000000001E-3</v>
      </c>
      <c r="I1983">
        <v>0.33027522935779807</v>
      </c>
      <c r="J1983">
        <v>2.7522935779816518E-5</v>
      </c>
      <c r="K1983">
        <v>1.1000000000000001E-3</v>
      </c>
    </row>
    <row r="1984" spans="1:219" x14ac:dyDescent="0.3">
      <c r="A1984" s="49">
        <v>2496</v>
      </c>
      <c r="B1984" t="s">
        <v>4103</v>
      </c>
      <c r="C1984" t="s">
        <v>650</v>
      </c>
      <c r="D1984">
        <v>0.308</v>
      </c>
      <c r="AK1984">
        <v>3.246753246753247E-3</v>
      </c>
    </row>
    <row r="1985" spans="1:321" x14ac:dyDescent="0.3">
      <c r="A1985" s="49">
        <v>2497</v>
      </c>
      <c r="B1985" t="s">
        <v>4104</v>
      </c>
      <c r="C1985" t="s">
        <v>659</v>
      </c>
      <c r="D1985">
        <v>6.7269999999999998E-5</v>
      </c>
      <c r="F1985">
        <v>4406.1245726178086</v>
      </c>
      <c r="G1985">
        <v>13.83068232495912</v>
      </c>
      <c r="H1985">
        <v>7455.0319607551683</v>
      </c>
      <c r="EM1985">
        <v>3286.754868440612</v>
      </c>
    </row>
    <row r="1986" spans="1:321" x14ac:dyDescent="0.3">
      <c r="A1986" s="49">
        <v>2499</v>
      </c>
      <c r="B1986" t="s">
        <v>4106</v>
      </c>
      <c r="C1986" t="s">
        <v>605</v>
      </c>
      <c r="D1986">
        <v>0.49657600000000002</v>
      </c>
      <c r="AH1986">
        <v>1.563136357778064E-4</v>
      </c>
      <c r="AK1986">
        <v>1.7541209831906419E-4</v>
      </c>
    </row>
    <row r="1987" spans="1:321" x14ac:dyDescent="0.3">
      <c r="A1987" s="49">
        <v>2500</v>
      </c>
      <c r="B1987" t="s">
        <v>4107</v>
      </c>
      <c r="C1987" t="s">
        <v>659</v>
      </c>
      <c r="D1987">
        <v>0.06</v>
      </c>
      <c r="I1987">
        <v>0.25</v>
      </c>
    </row>
    <row r="1988" spans="1:321" x14ac:dyDescent="0.3">
      <c r="A1988" s="49">
        <v>2501</v>
      </c>
      <c r="B1988" t="s">
        <v>4108</v>
      </c>
      <c r="C1988" t="s">
        <v>798</v>
      </c>
      <c r="D1988">
        <v>5.0400000000000002E-3</v>
      </c>
      <c r="AH1988">
        <v>4.1666666666666672E-5</v>
      </c>
      <c r="AK1988">
        <v>8.3333333333333317E-4</v>
      </c>
      <c r="CN1988">
        <v>0.125</v>
      </c>
      <c r="EE1988">
        <v>4.1666666666666657E-2</v>
      </c>
    </row>
    <row r="1989" spans="1:321" x14ac:dyDescent="0.3">
      <c r="A1989" s="49">
        <v>2502</v>
      </c>
      <c r="B1989" t="s">
        <v>4109</v>
      </c>
      <c r="C1989" t="s">
        <v>659</v>
      </c>
      <c r="D1989">
        <v>4.2524999999999993E-2</v>
      </c>
      <c r="AH1989">
        <v>2.4444444444444448E-5</v>
      </c>
    </row>
    <row r="1990" spans="1:321" x14ac:dyDescent="0.3">
      <c r="A1990" s="49">
        <v>2503</v>
      </c>
      <c r="B1990" t="s">
        <v>4110</v>
      </c>
      <c r="D1990">
        <v>1.22</v>
      </c>
      <c r="JC1990">
        <v>2.3425851171070079E-2</v>
      </c>
      <c r="LI1990">
        <v>4.9180327868852459E-4</v>
      </c>
    </row>
    <row r="1991" spans="1:321" x14ac:dyDescent="0.3">
      <c r="A1991" s="49">
        <v>2505</v>
      </c>
      <c r="B1991" t="s">
        <v>4113</v>
      </c>
      <c r="C1991" t="s">
        <v>605</v>
      </c>
      <c r="D1991">
        <v>7.1671799999999992</v>
      </c>
      <c r="M1991">
        <v>4.0000000000000008E-2</v>
      </c>
      <c r="N1991">
        <v>5.7527142774146381E-5</v>
      </c>
    </row>
    <row r="1992" spans="1:321" x14ac:dyDescent="0.3">
      <c r="A1992" s="49">
        <v>2506</v>
      </c>
      <c r="B1992" t="s">
        <v>4114</v>
      </c>
      <c r="C1992" t="s">
        <v>605</v>
      </c>
      <c r="D1992">
        <v>1.737807579</v>
      </c>
      <c r="M1992">
        <v>1.235200991087403E-2</v>
      </c>
      <c r="N1992">
        <v>5.0509418388158768E-5</v>
      </c>
      <c r="AH1992">
        <v>9.5892174607669844E-5</v>
      </c>
      <c r="AK1992">
        <v>1.482854623112448E-3</v>
      </c>
    </row>
    <row r="1993" spans="1:321" x14ac:dyDescent="0.3">
      <c r="A1993" s="49">
        <v>2509</v>
      </c>
      <c r="B1993" t="s">
        <v>4117</v>
      </c>
      <c r="C1993" t="s">
        <v>796</v>
      </c>
      <c r="D1993">
        <v>0.81188110000000013</v>
      </c>
      <c r="AI1993">
        <v>19.98787076087865</v>
      </c>
    </row>
    <row r="1994" spans="1:321" x14ac:dyDescent="0.3">
      <c r="A1994" s="49">
        <v>2511</v>
      </c>
      <c r="B1994" t="s">
        <v>4119</v>
      </c>
      <c r="C1994" t="s">
        <v>605</v>
      </c>
      <c r="D1994">
        <v>1.5913999999999999</v>
      </c>
      <c r="M1994">
        <v>2.7397260273972599E-3</v>
      </c>
      <c r="N1994">
        <v>1.095971703226675E-5</v>
      </c>
      <c r="AH1994">
        <v>4.1095890410958898E-5</v>
      </c>
      <c r="AK1994">
        <v>1.36986301369863E-4</v>
      </c>
    </row>
    <row r="1995" spans="1:321" x14ac:dyDescent="0.3">
      <c r="A1995" s="49">
        <v>2512</v>
      </c>
      <c r="B1995" t="s">
        <v>4120</v>
      </c>
      <c r="C1995" t="s">
        <v>671</v>
      </c>
      <c r="D1995">
        <v>6.7654742999999999E-5</v>
      </c>
      <c r="BK1995">
        <v>1125.7107280712009</v>
      </c>
      <c r="BL1995">
        <v>7.4937776350728291E-2</v>
      </c>
      <c r="BM1995">
        <v>0.40300729543825192</v>
      </c>
      <c r="BN1995">
        <v>2.197044189496071E-2</v>
      </c>
      <c r="DF1995">
        <v>448.04308842027541</v>
      </c>
      <c r="IH1995">
        <v>0.51907815982687278</v>
      </c>
      <c r="JO1995">
        <v>95.756361087647591</v>
      </c>
    </row>
    <row r="1996" spans="1:321" x14ac:dyDescent="0.3">
      <c r="A1996" s="49">
        <v>2513</v>
      </c>
      <c r="B1996" t="s">
        <v>4122</v>
      </c>
      <c r="C1996" t="s">
        <v>796</v>
      </c>
      <c r="D1996">
        <v>2.2178085E-2</v>
      </c>
      <c r="O1996">
        <v>5.940594059405941E-2</v>
      </c>
    </row>
    <row r="1997" spans="1:321" x14ac:dyDescent="0.3">
      <c r="A1997" s="49">
        <v>2514</v>
      </c>
      <c r="B1997" t="s">
        <v>4123</v>
      </c>
      <c r="C1997" t="s">
        <v>770</v>
      </c>
      <c r="D1997">
        <v>1.6762952</v>
      </c>
      <c r="M1997">
        <v>3.090623894884386E-2</v>
      </c>
      <c r="N1997">
        <v>5.9604889401341733E-5</v>
      </c>
      <c r="AH1997">
        <v>3.9017632455190469E-5</v>
      </c>
    </row>
    <row r="1998" spans="1:321" x14ac:dyDescent="0.3">
      <c r="A1998" s="49">
        <v>2515</v>
      </c>
      <c r="B1998" t="s">
        <v>4124</v>
      </c>
      <c r="C1998" t="s">
        <v>659</v>
      </c>
      <c r="D1998">
        <v>1.9699999999999999E-2</v>
      </c>
      <c r="AJ1998">
        <v>1.0456852791878171</v>
      </c>
    </row>
    <row r="1999" spans="1:321" x14ac:dyDescent="0.3">
      <c r="A1999" s="49">
        <v>2516</v>
      </c>
      <c r="B1999" t="s">
        <v>4125</v>
      </c>
      <c r="C1999" t="s">
        <v>659</v>
      </c>
      <c r="D1999">
        <v>1.7955926080000001E-4</v>
      </c>
      <c r="BQ1999">
        <v>27.061855670103089</v>
      </c>
      <c r="BR1999">
        <v>27.061855670103089</v>
      </c>
      <c r="BS1999">
        <v>113.4020618556701</v>
      </c>
      <c r="DK1999">
        <v>8.2474226804123713E-3</v>
      </c>
    </row>
    <row r="2000" spans="1:321" x14ac:dyDescent="0.3">
      <c r="A2000" s="49">
        <v>2517</v>
      </c>
      <c r="B2000" t="s">
        <v>4126</v>
      </c>
      <c r="C2000" t="s">
        <v>650</v>
      </c>
      <c r="D2000">
        <v>0.86747099039999986</v>
      </c>
      <c r="AK2000">
        <v>8.3254598135550535E-3</v>
      </c>
    </row>
    <row r="2001" spans="1:92" x14ac:dyDescent="0.3">
      <c r="A2001" s="49">
        <v>2518</v>
      </c>
      <c r="B2001" t="s">
        <v>4127</v>
      </c>
      <c r="C2001" t="s">
        <v>605</v>
      </c>
      <c r="D2001">
        <v>0.57579999999999998</v>
      </c>
      <c r="AH2001">
        <v>4.4807224730809313E-5</v>
      </c>
      <c r="CN2001">
        <v>0.14076589093435221</v>
      </c>
    </row>
    <row r="2002" spans="1:92" x14ac:dyDescent="0.3">
      <c r="A2002" s="49">
        <v>2519</v>
      </c>
      <c r="B2002" t="s">
        <v>4128</v>
      </c>
      <c r="C2002" t="s">
        <v>659</v>
      </c>
      <c r="D2002">
        <v>0.18240000000000001</v>
      </c>
      <c r="AH2002">
        <v>3.3771929824561402E-6</v>
      </c>
      <c r="AJ2002">
        <v>2.2105263157894739</v>
      </c>
      <c r="AK2002">
        <v>2.8684210526315791E-3</v>
      </c>
      <c r="AP2002">
        <v>0.2412280701754386</v>
      </c>
    </row>
    <row r="2003" spans="1:92" x14ac:dyDescent="0.3">
      <c r="A2003" s="49">
        <v>2520</v>
      </c>
      <c r="B2003" t="s">
        <v>4129</v>
      </c>
      <c r="C2003" t="s">
        <v>796</v>
      </c>
      <c r="D2003">
        <v>0.02</v>
      </c>
      <c r="O2003">
        <v>7.4999999999999997E-2</v>
      </c>
    </row>
    <row r="2004" spans="1:92" x14ac:dyDescent="0.3">
      <c r="A2004" s="49">
        <v>2522</v>
      </c>
      <c r="B2004" t="s">
        <v>4131</v>
      </c>
      <c r="C2004" t="s">
        <v>659</v>
      </c>
      <c r="D2004">
        <v>1.108616544E-2</v>
      </c>
      <c r="I2004">
        <v>0.17579908675799091</v>
      </c>
      <c r="K2004">
        <v>9.6255707762557064E-4</v>
      </c>
    </row>
    <row r="2005" spans="1:92" x14ac:dyDescent="0.3">
      <c r="A2005" s="49">
        <v>2523</v>
      </c>
      <c r="B2005" t="s">
        <v>4132</v>
      </c>
      <c r="C2005" t="s">
        <v>659</v>
      </c>
      <c r="D2005">
        <v>5.1420096000000014E-3</v>
      </c>
      <c r="I2005">
        <v>0.05</v>
      </c>
      <c r="L2005">
        <v>0.11730769230769229</v>
      </c>
    </row>
    <row r="2006" spans="1:92" x14ac:dyDescent="0.3">
      <c r="A2006" s="49">
        <v>2524</v>
      </c>
      <c r="B2006" t="s">
        <v>4133</v>
      </c>
      <c r="C2006" t="s">
        <v>659</v>
      </c>
      <c r="D2006">
        <v>7.2716000000000003E-2</v>
      </c>
      <c r="I2006">
        <v>0.1020408163265306</v>
      </c>
      <c r="J2006">
        <v>1.4868804664723031E-5</v>
      </c>
      <c r="K2006">
        <v>7.9475218658892131E-4</v>
      </c>
      <c r="L2006">
        <v>0.1501457725947522</v>
      </c>
    </row>
    <row r="2007" spans="1:92" x14ac:dyDescent="0.3">
      <c r="A2007" s="49">
        <v>2525</v>
      </c>
      <c r="B2007" t="s">
        <v>4134</v>
      </c>
      <c r="C2007" t="s">
        <v>617</v>
      </c>
      <c r="D2007">
        <v>8.1235000000000004E-5</v>
      </c>
      <c r="F2007">
        <v>2540.22281036499</v>
      </c>
      <c r="G2007">
        <v>2.4764571920970031</v>
      </c>
      <c r="H2007">
        <v>2298.7136086662149</v>
      </c>
    </row>
    <row r="2008" spans="1:92" x14ac:dyDescent="0.3">
      <c r="A2008" s="49">
        <v>2526</v>
      </c>
      <c r="B2008" t="s">
        <v>4135</v>
      </c>
      <c r="C2008" t="s">
        <v>659</v>
      </c>
      <c r="D2008">
        <v>7.3534003199999989E-2</v>
      </c>
      <c r="AJ2008">
        <v>1.208053691275168</v>
      </c>
    </row>
    <row r="2009" spans="1:92" x14ac:dyDescent="0.3">
      <c r="A2009" s="49">
        <v>2527</v>
      </c>
      <c r="B2009" t="s">
        <v>4136</v>
      </c>
      <c r="C2009" t="s">
        <v>659</v>
      </c>
      <c r="D2009">
        <v>0.11799999999999999</v>
      </c>
      <c r="I2009">
        <v>6.3559322033898302E-2</v>
      </c>
      <c r="K2009">
        <v>3.0932203389830512E-4</v>
      </c>
      <c r="L2009">
        <v>3.8135593220338992E-2</v>
      </c>
      <c r="AQ2009">
        <v>2.9661016949152541E-4</v>
      </c>
    </row>
    <row r="2010" spans="1:92" x14ac:dyDescent="0.3">
      <c r="A2010" s="49">
        <v>2529</v>
      </c>
      <c r="B2010" t="s">
        <v>4138</v>
      </c>
      <c r="C2010" t="s">
        <v>614</v>
      </c>
      <c r="D2010">
        <v>0.31533949999999999</v>
      </c>
      <c r="AK2010">
        <v>1.0789795918367351E-3</v>
      </c>
    </row>
    <row r="2011" spans="1:92" x14ac:dyDescent="0.3">
      <c r="A2011" s="49">
        <v>2530</v>
      </c>
      <c r="B2011" t="s">
        <v>4139</v>
      </c>
      <c r="C2011" t="s">
        <v>798</v>
      </c>
      <c r="D2011">
        <v>9.3261999999999998E-2</v>
      </c>
      <c r="O2011">
        <v>2.7824837554416591E-2</v>
      </c>
    </row>
    <row r="2012" spans="1:92" x14ac:dyDescent="0.3">
      <c r="A2012" s="49">
        <v>2531</v>
      </c>
      <c r="B2012" t="s">
        <v>4140</v>
      </c>
      <c r="C2012" t="s">
        <v>671</v>
      </c>
      <c r="D2012">
        <v>5.481819999999999E-5</v>
      </c>
      <c r="Q2012">
        <v>81.663936429871853</v>
      </c>
      <c r="R2012">
        <v>2.4278433075146579E-2</v>
      </c>
      <c r="S2012">
        <v>398.23306857941333</v>
      </c>
      <c r="T2012">
        <v>0.43344728575546088</v>
      </c>
      <c r="U2012">
        <v>0.16388170352182299</v>
      </c>
      <c r="V2012">
        <v>3.6140670392314972E-2</v>
      </c>
      <c r="W2012">
        <v>6.2818643461478134E-3</v>
      </c>
    </row>
    <row r="2013" spans="1:92" x14ac:dyDescent="0.3">
      <c r="A2013" s="49">
        <v>2532</v>
      </c>
      <c r="B2013" t="s">
        <v>4141</v>
      </c>
      <c r="C2013" t="s">
        <v>671</v>
      </c>
      <c r="D2013">
        <v>1.4875765E-5</v>
      </c>
      <c r="Q2013">
        <v>93.528904227782576</v>
      </c>
      <c r="R2013">
        <v>4.9180327868852458E-2</v>
      </c>
      <c r="S2013">
        <v>176.7040552200173</v>
      </c>
      <c r="T2013">
        <v>0.4754098360655738</v>
      </c>
      <c r="U2013">
        <v>0.13114754098360659</v>
      </c>
      <c r="V2013">
        <v>0.33818950819672128</v>
      </c>
      <c r="W2013">
        <v>8.4547377049180333E-2</v>
      </c>
    </row>
    <row r="2014" spans="1:92" x14ac:dyDescent="0.3">
      <c r="A2014" s="49">
        <v>2533</v>
      </c>
      <c r="B2014" t="s">
        <v>4142</v>
      </c>
      <c r="C2014" t="s">
        <v>595</v>
      </c>
      <c r="D2014">
        <v>2.2184999999999999E-5</v>
      </c>
      <c r="Q2014">
        <v>103.448275862069</v>
      </c>
      <c r="R2014">
        <v>4.1379310344827593E-2</v>
      </c>
      <c r="S2014">
        <v>172.41379310344831</v>
      </c>
      <c r="T2014">
        <v>0.48620689655172422</v>
      </c>
      <c r="U2014">
        <v>0.1137931034482759</v>
      </c>
    </row>
    <row r="2015" spans="1:92" x14ac:dyDescent="0.3">
      <c r="A2015" s="49">
        <v>2534</v>
      </c>
      <c r="B2015" t="s">
        <v>4143</v>
      </c>
      <c r="C2015" t="s">
        <v>671</v>
      </c>
      <c r="D2015">
        <v>3.3587499999999999E-2</v>
      </c>
      <c r="P2015">
        <v>0.61588983997022706</v>
      </c>
      <c r="AL2015">
        <v>4.6027540007443253E-5</v>
      </c>
      <c r="AM2015">
        <v>2.5369705991812428E-4</v>
      </c>
      <c r="AN2015">
        <v>3.9712393003349459E-4</v>
      </c>
      <c r="AO2015">
        <v>1.95920029772981E-5</v>
      </c>
    </row>
    <row r="2016" spans="1:92" x14ac:dyDescent="0.3">
      <c r="A2016" s="49">
        <v>2535</v>
      </c>
      <c r="B2016" t="s">
        <v>4144</v>
      </c>
      <c r="C2016" t="s">
        <v>671</v>
      </c>
      <c r="D2016">
        <v>2.2294999999999999E-2</v>
      </c>
      <c r="O2016">
        <v>2.8571428571428581E-2</v>
      </c>
      <c r="P2016">
        <v>0.1142857142857143</v>
      </c>
    </row>
    <row r="2017" spans="1:351" x14ac:dyDescent="0.3">
      <c r="A2017" s="49">
        <v>2536</v>
      </c>
      <c r="B2017" t="s">
        <v>4145</v>
      </c>
      <c r="C2017" t="s">
        <v>798</v>
      </c>
      <c r="D2017">
        <v>2.5864000000000002E-2</v>
      </c>
      <c r="O2017">
        <v>3.2786885245901641E-2</v>
      </c>
      <c r="P2017">
        <v>9.8360655737704916E-2</v>
      </c>
    </row>
    <row r="2018" spans="1:351" x14ac:dyDescent="0.3">
      <c r="A2018" s="49">
        <v>2537</v>
      </c>
      <c r="B2018" t="s">
        <v>4146</v>
      </c>
      <c r="C2018" t="s">
        <v>796</v>
      </c>
      <c r="D2018">
        <v>4.409899200000001E-2</v>
      </c>
      <c r="O2018">
        <v>8.2699033120757021E-2</v>
      </c>
      <c r="AI2018">
        <v>23.32133305904134</v>
      </c>
      <c r="HB2018">
        <v>0.64966056367002678</v>
      </c>
    </row>
    <row r="2019" spans="1:351" x14ac:dyDescent="0.3">
      <c r="A2019" s="49">
        <v>2538</v>
      </c>
      <c r="B2019" t="s">
        <v>4148</v>
      </c>
      <c r="C2019" t="s">
        <v>605</v>
      </c>
      <c r="D2019">
        <v>27.962</v>
      </c>
      <c r="M2019">
        <v>2.9268292682926831E-2</v>
      </c>
      <c r="AH2019">
        <v>1.2195121951219509E-6</v>
      </c>
    </row>
    <row r="2020" spans="1:351" x14ac:dyDescent="0.3">
      <c r="A2020" s="49">
        <v>2539</v>
      </c>
      <c r="B2020" t="s">
        <v>4149</v>
      </c>
      <c r="C2020" t="s">
        <v>659</v>
      </c>
      <c r="D2020">
        <v>2.6288</v>
      </c>
      <c r="I2020">
        <v>3.7735849056603779E-2</v>
      </c>
      <c r="J2020">
        <v>1.60377358490566E-5</v>
      </c>
      <c r="K2020">
        <v>1.144339622641509E-3</v>
      </c>
      <c r="L2020">
        <v>0.48113207547169812</v>
      </c>
      <c r="AQ2020">
        <v>9.4339622641509429E-5</v>
      </c>
    </row>
    <row r="2021" spans="1:351" x14ac:dyDescent="0.3">
      <c r="A2021" s="49">
        <v>2540</v>
      </c>
      <c r="B2021" t="s">
        <v>4150</v>
      </c>
      <c r="C2021" t="s">
        <v>659</v>
      </c>
      <c r="D2021">
        <v>1.7786</v>
      </c>
      <c r="I2021">
        <v>3.7894973574721692E-2</v>
      </c>
      <c r="J2021">
        <v>1.5551557404700329E-5</v>
      </c>
      <c r="K2021">
        <v>1.2513212639154391E-3</v>
      </c>
      <c r="L2021">
        <v>0.34274148206454508</v>
      </c>
    </row>
    <row r="2022" spans="1:351" x14ac:dyDescent="0.3">
      <c r="A2022" s="49">
        <v>2541</v>
      </c>
      <c r="B2022" t="s">
        <v>4151</v>
      </c>
      <c r="C2022" t="s">
        <v>659</v>
      </c>
      <c r="D2022">
        <v>1.63476</v>
      </c>
      <c r="AH2022">
        <v>7.0175438596491221E-6</v>
      </c>
    </row>
    <row r="2023" spans="1:351" x14ac:dyDescent="0.3">
      <c r="A2023" s="49">
        <v>2542</v>
      </c>
      <c r="B2023" t="s">
        <v>4152</v>
      </c>
      <c r="C2023" t="s">
        <v>605</v>
      </c>
      <c r="D2023">
        <v>3.1294756000000001</v>
      </c>
      <c r="M2023">
        <v>3.3853885935394408E-2</v>
      </c>
      <c r="N2023">
        <v>5.317166585580712E-5</v>
      </c>
      <c r="AK2023">
        <v>9.278944465967397E-4</v>
      </c>
    </row>
    <row r="2024" spans="1:351" x14ac:dyDescent="0.3">
      <c r="A2024" s="49">
        <v>2543</v>
      </c>
      <c r="B2024" t="s">
        <v>4153</v>
      </c>
      <c r="C2024" t="s">
        <v>605</v>
      </c>
      <c r="D2024">
        <v>2.3704999999999998</v>
      </c>
      <c r="AH2024">
        <v>4.5454545454545452E-5</v>
      </c>
    </row>
    <row r="2025" spans="1:351" x14ac:dyDescent="0.3">
      <c r="A2025" s="49">
        <v>2544</v>
      </c>
      <c r="B2025" t="s">
        <v>4154</v>
      </c>
      <c r="C2025" t="s">
        <v>659</v>
      </c>
      <c r="D2025">
        <v>1.4999999999999999E-4</v>
      </c>
      <c r="F2025">
        <v>4000</v>
      </c>
      <c r="G2025">
        <v>14</v>
      </c>
      <c r="H2025">
        <v>10000</v>
      </c>
      <c r="EM2025">
        <v>2000</v>
      </c>
    </row>
    <row r="2026" spans="1:351" x14ac:dyDescent="0.3">
      <c r="A2026" s="49">
        <v>2545</v>
      </c>
      <c r="B2026" t="s">
        <v>4155</v>
      </c>
      <c r="C2026" t="s">
        <v>798</v>
      </c>
      <c r="D2026">
        <v>2.230558100084817E-2</v>
      </c>
      <c r="CI2026">
        <v>6.5545927718466776E-2</v>
      </c>
      <c r="CK2026">
        <v>1.5296620159189121E-2</v>
      </c>
      <c r="KX2026">
        <v>1.399649710931666E-2</v>
      </c>
      <c r="KY2026">
        <v>2.9526242780896711E-3</v>
      </c>
    </row>
    <row r="2027" spans="1:351" x14ac:dyDescent="0.3">
      <c r="A2027" s="49">
        <v>2546</v>
      </c>
      <c r="B2027" t="s">
        <v>4156</v>
      </c>
      <c r="C2027" t="s">
        <v>623</v>
      </c>
      <c r="D2027">
        <v>2.0914885439999999E-2</v>
      </c>
      <c r="CI2027">
        <v>6.9904279619138102E-2</v>
      </c>
      <c r="CK2027">
        <v>1.631373984709715E-2</v>
      </c>
      <c r="CL2027">
        <v>2.3123148383344639E-5</v>
      </c>
      <c r="KX2027">
        <v>1.4927167585767089E-2</v>
      </c>
      <c r="KY2027">
        <v>3.1489534183171699E-3</v>
      </c>
      <c r="MJ2027">
        <v>3.7833341342939717E-4</v>
      </c>
    </row>
    <row r="2028" spans="1:351" x14ac:dyDescent="0.3">
      <c r="A2028" s="49">
        <v>2548</v>
      </c>
      <c r="B2028" t="s">
        <v>4160</v>
      </c>
      <c r="C2028" t="s">
        <v>4159</v>
      </c>
      <c r="D2028">
        <v>3.2041857649398951E-2</v>
      </c>
      <c r="E2028" t="s">
        <v>1103</v>
      </c>
      <c r="EY2028">
        <v>0.48930160079331342</v>
      </c>
      <c r="EZ2028">
        <v>2.2046623043643332</v>
      </c>
      <c r="FA2028">
        <v>0.23748264071937461</v>
      </c>
      <c r="FB2028">
        <v>0.73797761439701515</v>
      </c>
      <c r="FC2028">
        <v>0.24741559645174099</v>
      </c>
      <c r="FE2028">
        <v>0.248920020376974</v>
      </c>
      <c r="FG2028">
        <v>0.25046911267662991</v>
      </c>
      <c r="FH2028">
        <v>1.003675705242159</v>
      </c>
      <c r="FI2028">
        <v>0.25122502691709531</v>
      </c>
      <c r="FJ2028">
        <v>1.511850463787126</v>
      </c>
      <c r="FK2028">
        <v>0.25230189117066942</v>
      </c>
      <c r="FL2028">
        <v>6.3260312052871814</v>
      </c>
      <c r="LC2028">
        <v>9.737323547270023</v>
      </c>
      <c r="MK2028">
        <v>1.7144859028855091</v>
      </c>
      <c r="ML2028">
        <v>3.5514408980354042</v>
      </c>
      <c r="MM2028">
        <v>1.1586015444561331</v>
      </c>
    </row>
    <row r="2029" spans="1:351" x14ac:dyDescent="0.3">
      <c r="A2029" s="49">
        <v>2549</v>
      </c>
      <c r="B2029" t="s">
        <v>4162</v>
      </c>
      <c r="C2029" t="s">
        <v>620</v>
      </c>
      <c r="D2029">
        <v>8.1767999999999993E-2</v>
      </c>
      <c r="AH2029">
        <v>1.4416666666666671E-4</v>
      </c>
      <c r="CN2029">
        <v>0.05</v>
      </c>
    </row>
    <row r="2030" spans="1:351" x14ac:dyDescent="0.3">
      <c r="A2030" s="49">
        <v>2550</v>
      </c>
      <c r="B2030" t="s">
        <v>4163</v>
      </c>
      <c r="C2030" t="s">
        <v>605</v>
      </c>
      <c r="D2030">
        <v>2.3349199999999999E-4</v>
      </c>
      <c r="F2030">
        <v>2946.9532146711672</v>
      </c>
    </row>
    <row r="2031" spans="1:351" x14ac:dyDescent="0.3">
      <c r="A2031" s="49">
        <v>2551</v>
      </c>
      <c r="B2031" t="s">
        <v>4164</v>
      </c>
      <c r="C2031" t="s">
        <v>617</v>
      </c>
      <c r="D2031">
        <v>5.1999999999999995E-4</v>
      </c>
      <c r="BQ2031">
        <v>42.5</v>
      </c>
    </row>
    <row r="2032" spans="1:351" x14ac:dyDescent="0.3">
      <c r="A2032" s="49">
        <v>2552</v>
      </c>
      <c r="B2032" t="s">
        <v>4165</v>
      </c>
      <c r="C2032" t="s">
        <v>650</v>
      </c>
      <c r="D2032">
        <v>0.64559999999999984</v>
      </c>
      <c r="CN2032">
        <v>0.125</v>
      </c>
    </row>
    <row r="2033" spans="1:233" x14ac:dyDescent="0.3">
      <c r="A2033" s="49">
        <v>2554</v>
      </c>
      <c r="B2033" t="s">
        <v>4167</v>
      </c>
      <c r="C2033" t="s">
        <v>659</v>
      </c>
      <c r="D2033">
        <v>3.1719999999999998E-2</v>
      </c>
      <c r="AH2033">
        <v>2.0081967213114752E-5</v>
      </c>
    </row>
    <row r="2034" spans="1:233" x14ac:dyDescent="0.3">
      <c r="A2034" s="49">
        <v>2555</v>
      </c>
      <c r="B2034" t="s">
        <v>4168</v>
      </c>
      <c r="C2034" t="s">
        <v>650</v>
      </c>
      <c r="D2034">
        <v>3.5999999999999997E-2</v>
      </c>
      <c r="AK2034">
        <v>1.666666666666667E-3</v>
      </c>
    </row>
    <row r="2035" spans="1:233" x14ac:dyDescent="0.3">
      <c r="A2035" s="49">
        <v>2556</v>
      </c>
      <c r="B2035" t="s">
        <v>4169</v>
      </c>
      <c r="C2035" t="s">
        <v>659</v>
      </c>
      <c r="D2035">
        <v>0.109125</v>
      </c>
      <c r="AH2035">
        <v>1.644444444444444E-5</v>
      </c>
      <c r="AJ2035">
        <v>2.666666666666667</v>
      </c>
      <c r="AK2035">
        <v>3.2222222222222218E-3</v>
      </c>
      <c r="AP2035">
        <v>1.444444444444444</v>
      </c>
    </row>
    <row r="2036" spans="1:233" x14ac:dyDescent="0.3">
      <c r="A2036" s="49">
        <v>2558</v>
      </c>
      <c r="B2036" t="s">
        <v>4171</v>
      </c>
      <c r="C2036" t="s">
        <v>796</v>
      </c>
      <c r="D2036">
        <v>0.161</v>
      </c>
      <c r="O2036">
        <v>4.7826086956521741E-2</v>
      </c>
    </row>
    <row r="2037" spans="1:233" x14ac:dyDescent="0.3">
      <c r="A2037" s="49">
        <v>2559</v>
      </c>
      <c r="B2037" t="s">
        <v>4172</v>
      </c>
      <c r="C2037" t="s">
        <v>650</v>
      </c>
      <c r="D2037">
        <v>10.3276296</v>
      </c>
      <c r="AK2037">
        <v>3.00904255319149E-3</v>
      </c>
    </row>
    <row r="2038" spans="1:233" x14ac:dyDescent="0.3">
      <c r="A2038" s="49">
        <v>2560</v>
      </c>
      <c r="B2038" t="s">
        <v>4173</v>
      </c>
      <c r="C2038" t="s">
        <v>595</v>
      </c>
      <c r="D2038">
        <v>2.3302000000000002E-5</v>
      </c>
      <c r="Q2038">
        <v>99.476439790575924</v>
      </c>
      <c r="R2038">
        <v>4.712041884816754E-2</v>
      </c>
      <c r="S2038">
        <v>434.55497382198962</v>
      </c>
      <c r="T2038">
        <v>0.44502617801047117</v>
      </c>
      <c r="U2038">
        <v>0.1151832460732984</v>
      </c>
    </row>
    <row r="2039" spans="1:233" x14ac:dyDescent="0.3">
      <c r="A2039" s="49">
        <v>2561</v>
      </c>
      <c r="B2039" t="s">
        <v>4174</v>
      </c>
      <c r="C2039" t="s">
        <v>798</v>
      </c>
      <c r="D2039">
        <v>1.12E-2</v>
      </c>
      <c r="O2039">
        <v>0.125</v>
      </c>
      <c r="P2039">
        <v>0.87500000000000011</v>
      </c>
    </row>
    <row r="2040" spans="1:233" x14ac:dyDescent="0.3">
      <c r="A2040" s="49">
        <v>2562</v>
      </c>
      <c r="B2040" t="s">
        <v>4175</v>
      </c>
      <c r="C2040" t="s">
        <v>798</v>
      </c>
      <c r="D2040">
        <v>0.10000249999999999</v>
      </c>
      <c r="P2040">
        <v>0.69230769230769229</v>
      </c>
    </row>
    <row r="2041" spans="1:233" x14ac:dyDescent="0.3">
      <c r="A2041" s="49">
        <v>2563</v>
      </c>
      <c r="B2041" t="s">
        <v>4176</v>
      </c>
      <c r="C2041" t="s">
        <v>617</v>
      </c>
      <c r="D2041">
        <v>4.3433000000000002E-5</v>
      </c>
      <c r="CM2041">
        <v>268.04733727810651</v>
      </c>
      <c r="GC2041">
        <v>0.36284190545368322</v>
      </c>
    </row>
    <row r="2042" spans="1:233" x14ac:dyDescent="0.3">
      <c r="A2042" s="49">
        <v>2564</v>
      </c>
      <c r="B2042" t="s">
        <v>4177</v>
      </c>
      <c r="C2042" t="s">
        <v>671</v>
      </c>
      <c r="D2042">
        <v>3.5999999999999999E-3</v>
      </c>
      <c r="P2042">
        <v>1.5</v>
      </c>
      <c r="AL2042">
        <v>6.2500000000000001E-5</v>
      </c>
      <c r="AM2042">
        <v>7.9166666666666662E-5</v>
      </c>
      <c r="AN2042">
        <v>1.916666666666667E-4</v>
      </c>
    </row>
    <row r="2043" spans="1:233" x14ac:dyDescent="0.3">
      <c r="A2043" s="49">
        <v>2565</v>
      </c>
      <c r="B2043" t="s">
        <v>4178</v>
      </c>
      <c r="C2043" t="s">
        <v>595</v>
      </c>
      <c r="D2043">
        <v>57.097374104038678</v>
      </c>
      <c r="X2043">
        <v>2.7588649221684971E-3</v>
      </c>
      <c r="Y2043">
        <v>8.7263477474287876E-7</v>
      </c>
      <c r="Z2043">
        <v>1.2119264027120789E-2</v>
      </c>
      <c r="AA2043">
        <v>2.5719420766749089E-5</v>
      </c>
      <c r="AB2043">
        <v>1.4647977351775951E-5</v>
      </c>
      <c r="AC2043">
        <v>3.9447894883317996E-6</v>
      </c>
      <c r="HY2043">
        <v>4.8123100441421233E-3</v>
      </c>
    </row>
    <row r="2044" spans="1:233" x14ac:dyDescent="0.3">
      <c r="A2044" s="49">
        <v>2566</v>
      </c>
      <c r="B2044" t="s">
        <v>4180</v>
      </c>
      <c r="C2044" t="s">
        <v>683</v>
      </c>
      <c r="D2044">
        <v>1.12752128E-4</v>
      </c>
      <c r="Q2044">
        <v>1449.5513556959211</v>
      </c>
      <c r="R2044">
        <v>6.0221870047543577E-2</v>
      </c>
      <c r="S2044">
        <v>3221.2252348798252</v>
      </c>
      <c r="T2044">
        <v>0.44374009508716322</v>
      </c>
      <c r="U2044">
        <v>6.0221870047543577E-2</v>
      </c>
    </row>
    <row r="2045" spans="1:233" x14ac:dyDescent="0.3">
      <c r="A2045" s="49">
        <v>2567</v>
      </c>
      <c r="B2045" t="s">
        <v>4181</v>
      </c>
      <c r="C2045" t="s">
        <v>798</v>
      </c>
      <c r="D2045">
        <v>1.539E-3</v>
      </c>
      <c r="O2045">
        <v>3.8986354775828458E-2</v>
      </c>
      <c r="P2045">
        <v>0.84795321637426901</v>
      </c>
      <c r="AN2045">
        <v>2.3391812865497071E-5</v>
      </c>
    </row>
    <row r="2046" spans="1:233" x14ac:dyDescent="0.3">
      <c r="A2046" s="49">
        <v>2568</v>
      </c>
      <c r="B2046" t="s">
        <v>4182</v>
      </c>
      <c r="C2046" t="s">
        <v>659</v>
      </c>
      <c r="D2046">
        <v>0.21092209740000001</v>
      </c>
      <c r="AJ2046">
        <v>1.300813008130081</v>
      </c>
    </row>
    <row r="2047" spans="1:233" x14ac:dyDescent="0.3">
      <c r="A2047" s="49">
        <v>2570</v>
      </c>
      <c r="B2047" t="s">
        <v>4184</v>
      </c>
      <c r="C2047" t="s">
        <v>671</v>
      </c>
      <c r="D2047">
        <v>1.0933999999999999E-2</v>
      </c>
      <c r="O2047">
        <v>4.2253521126760563E-2</v>
      </c>
      <c r="P2047">
        <v>0.42253521126760563</v>
      </c>
    </row>
    <row r="2048" spans="1:233" x14ac:dyDescent="0.3">
      <c r="A2048" s="49">
        <v>2571</v>
      </c>
      <c r="B2048" t="s">
        <v>4185</v>
      </c>
      <c r="C2048" t="s">
        <v>650</v>
      </c>
      <c r="D2048">
        <v>2.75E-2</v>
      </c>
      <c r="CN2048">
        <v>0.16</v>
      </c>
    </row>
    <row r="2049" spans="1:352" x14ac:dyDescent="0.3">
      <c r="A2049" s="49">
        <v>2572</v>
      </c>
      <c r="B2049" t="s">
        <v>4186</v>
      </c>
      <c r="C2049" t="s">
        <v>653</v>
      </c>
      <c r="D2049">
        <v>7.1919999999999998E-2</v>
      </c>
      <c r="AH2049">
        <v>4.032258064516129E-5</v>
      </c>
      <c r="CN2049">
        <v>1.6129032258064519E-2</v>
      </c>
      <c r="EE2049">
        <v>0.16129032258064521</v>
      </c>
    </row>
    <row r="2050" spans="1:352" x14ac:dyDescent="0.3">
      <c r="A2050" s="49">
        <v>2573</v>
      </c>
      <c r="B2050" t="s">
        <v>4188</v>
      </c>
      <c r="C2050" t="s">
        <v>659</v>
      </c>
      <c r="D2050">
        <v>1.1000000000000001E-6</v>
      </c>
      <c r="F2050">
        <v>4545.454545454545</v>
      </c>
    </row>
    <row r="2051" spans="1:352" x14ac:dyDescent="0.3">
      <c r="A2051" s="49">
        <v>2574</v>
      </c>
      <c r="B2051" t="s">
        <v>4189</v>
      </c>
      <c r="C2051" t="s">
        <v>614</v>
      </c>
      <c r="D2051">
        <v>1.55802652E-3</v>
      </c>
      <c r="BQ2051">
        <v>39.885457148701178</v>
      </c>
      <c r="BR2051">
        <v>106.36121906320309</v>
      </c>
      <c r="BS2051">
        <v>173.8596850071589</v>
      </c>
    </row>
    <row r="2052" spans="1:352" x14ac:dyDescent="0.3">
      <c r="A2052" s="49">
        <v>2575</v>
      </c>
      <c r="B2052" t="s">
        <v>4190</v>
      </c>
      <c r="C2052" t="s">
        <v>605</v>
      </c>
      <c r="D2052">
        <v>0.187</v>
      </c>
      <c r="AG2052">
        <v>1.336299954667564E-3</v>
      </c>
    </row>
    <row r="2053" spans="1:352" x14ac:dyDescent="0.3">
      <c r="A2053" s="49">
        <v>2576</v>
      </c>
      <c r="B2053" t="s">
        <v>4191</v>
      </c>
      <c r="C2053" t="s">
        <v>605</v>
      </c>
      <c r="D2053">
        <v>2.7094</v>
      </c>
      <c r="AH2053">
        <v>8.326566767550011E-6</v>
      </c>
      <c r="AK2053">
        <v>1.6653133535100021E-4</v>
      </c>
    </row>
    <row r="2054" spans="1:352" x14ac:dyDescent="0.3">
      <c r="A2054" s="49">
        <v>2577</v>
      </c>
      <c r="B2054" t="s">
        <v>4192</v>
      </c>
      <c r="C2054" t="s">
        <v>659</v>
      </c>
      <c r="D2054">
        <v>0.71540000000000015</v>
      </c>
      <c r="AH2054">
        <v>3.5225048923679048E-5</v>
      </c>
      <c r="AJ2054">
        <v>0.38277886497064573</v>
      </c>
      <c r="AK2054">
        <v>1.4090019569471619E-3</v>
      </c>
    </row>
    <row r="2055" spans="1:352" x14ac:dyDescent="0.3">
      <c r="A2055" s="49">
        <v>2578</v>
      </c>
      <c r="B2055" t="s">
        <v>4193</v>
      </c>
      <c r="C2055" t="s">
        <v>659</v>
      </c>
      <c r="D2055">
        <v>0.42680000000000001</v>
      </c>
      <c r="AJ2055">
        <v>0.31818181818181818</v>
      </c>
      <c r="AP2055">
        <v>5.909090909090909E-2</v>
      </c>
      <c r="BO2055">
        <v>2.7272727272727271E-3</v>
      </c>
      <c r="BP2055">
        <v>4.1818181818181809E-4</v>
      </c>
    </row>
    <row r="2056" spans="1:352" x14ac:dyDescent="0.3">
      <c r="A2056" s="49">
        <v>2579</v>
      </c>
      <c r="B2056" t="s">
        <v>4195</v>
      </c>
      <c r="C2056" t="s">
        <v>671</v>
      </c>
      <c r="D2056">
        <v>1.04E-2</v>
      </c>
      <c r="O2056">
        <v>4.6153846153846163E-2</v>
      </c>
      <c r="P2056">
        <v>0.29230769230769232</v>
      </c>
    </row>
    <row r="2057" spans="1:352" x14ac:dyDescent="0.3">
      <c r="A2057" s="49">
        <v>2580</v>
      </c>
      <c r="B2057" t="s">
        <v>4196</v>
      </c>
      <c r="C2057" t="s">
        <v>620</v>
      </c>
      <c r="D2057">
        <v>2.0258E-4</v>
      </c>
      <c r="BK2057">
        <v>3571.4285714285711</v>
      </c>
      <c r="BM2057">
        <v>0.3571428571428571</v>
      </c>
      <c r="MN2057">
        <v>307857.14285714278</v>
      </c>
    </row>
    <row r="2058" spans="1:352" x14ac:dyDescent="0.3">
      <c r="A2058" s="49">
        <v>2581</v>
      </c>
      <c r="B2058" t="s">
        <v>4198</v>
      </c>
      <c r="C2058" t="s">
        <v>659</v>
      </c>
      <c r="D2058">
        <v>0.06</v>
      </c>
      <c r="AJ2058">
        <v>0.8</v>
      </c>
      <c r="AP2058">
        <v>0.05</v>
      </c>
    </row>
    <row r="2059" spans="1:352" x14ac:dyDescent="0.3">
      <c r="A2059" s="49">
        <v>2582</v>
      </c>
      <c r="B2059" t="s">
        <v>4199</v>
      </c>
      <c r="C2059" t="s">
        <v>605</v>
      </c>
      <c r="D2059">
        <v>1.5009999999999999</v>
      </c>
      <c r="AH2059">
        <v>8.4947368421052629E-5</v>
      </c>
      <c r="AK2059">
        <v>4.9462825753704653E-5</v>
      </c>
    </row>
    <row r="2060" spans="1:352" x14ac:dyDescent="0.3">
      <c r="A2060" s="49">
        <v>2583</v>
      </c>
      <c r="B2060" t="s">
        <v>4200</v>
      </c>
      <c r="C2060" t="s">
        <v>2254</v>
      </c>
      <c r="D2060">
        <v>96.27800000000002</v>
      </c>
      <c r="EK2060">
        <v>3.046732725371666E-4</v>
      </c>
    </row>
    <row r="2061" spans="1:352" x14ac:dyDescent="0.3">
      <c r="A2061" s="49">
        <v>2584</v>
      </c>
      <c r="B2061" t="s">
        <v>4201</v>
      </c>
      <c r="C2061" t="s">
        <v>2254</v>
      </c>
      <c r="D2061">
        <v>125.6904</v>
      </c>
      <c r="EK2061">
        <v>2.3868171316186439E-4</v>
      </c>
    </row>
    <row r="2062" spans="1:352" x14ac:dyDescent="0.3">
      <c r="A2062" s="49">
        <v>2585</v>
      </c>
      <c r="B2062" t="s">
        <v>4202</v>
      </c>
      <c r="C2062" t="s">
        <v>605</v>
      </c>
      <c r="D2062">
        <v>0.20753565839999999</v>
      </c>
      <c r="M2062">
        <v>3.4013605442176878E-3</v>
      </c>
      <c r="N2062">
        <v>2.6654360149631559E-5</v>
      </c>
      <c r="AH2062">
        <v>1.2448979591836741E-4</v>
      </c>
      <c r="AK2062">
        <v>4.0816326530612252E-4</v>
      </c>
    </row>
    <row r="2063" spans="1:352" x14ac:dyDescent="0.3">
      <c r="A2063" s="49">
        <v>2586</v>
      </c>
      <c r="B2063" t="s">
        <v>4203</v>
      </c>
      <c r="C2063" t="s">
        <v>608</v>
      </c>
      <c r="D2063">
        <v>0.77204183999999987</v>
      </c>
      <c r="IY2063">
        <v>9.0497685980334988E-2</v>
      </c>
      <c r="JB2063">
        <v>1.549638112870927E-4</v>
      </c>
    </row>
    <row r="2064" spans="1:352" x14ac:dyDescent="0.3">
      <c r="A2064" s="49">
        <v>2588</v>
      </c>
      <c r="B2064" t="s">
        <v>4207</v>
      </c>
      <c r="C2064" t="s">
        <v>798</v>
      </c>
      <c r="D2064">
        <v>2.1000000000000001E-2</v>
      </c>
      <c r="O2064">
        <v>0.03</v>
      </c>
      <c r="P2064">
        <v>0.1</v>
      </c>
    </row>
    <row r="2065" spans="1:354" x14ac:dyDescent="0.3">
      <c r="A2065" s="49">
        <v>2589</v>
      </c>
      <c r="B2065" t="s">
        <v>4208</v>
      </c>
      <c r="C2065" t="s">
        <v>605</v>
      </c>
      <c r="D2065">
        <v>1.4463999999999999</v>
      </c>
      <c r="AH2065">
        <v>4.2477876106194692E-5</v>
      </c>
    </row>
    <row r="2066" spans="1:354" x14ac:dyDescent="0.3">
      <c r="A2066" s="49">
        <v>2591</v>
      </c>
      <c r="B2066" t="s">
        <v>4210</v>
      </c>
      <c r="C2066" t="s">
        <v>617</v>
      </c>
      <c r="D2066">
        <v>1.4364E-4</v>
      </c>
      <c r="F2066">
        <v>5421.0526315789484</v>
      </c>
      <c r="G2066">
        <v>1.5789473684210531</v>
      </c>
    </row>
    <row r="2067" spans="1:354" x14ac:dyDescent="0.3">
      <c r="A2067" s="49">
        <v>2592</v>
      </c>
      <c r="B2067" t="s">
        <v>4211</v>
      </c>
      <c r="C2067" t="s">
        <v>650</v>
      </c>
      <c r="D2067">
        <v>1.10168</v>
      </c>
      <c r="AK2067">
        <v>7.9095563139931736E-4</v>
      </c>
    </row>
    <row r="2068" spans="1:354" x14ac:dyDescent="0.3">
      <c r="A2068" s="49">
        <v>2593</v>
      </c>
      <c r="B2068" t="s">
        <v>4213</v>
      </c>
      <c r="C2068" t="s">
        <v>632</v>
      </c>
      <c r="D2068">
        <v>1.654310344827588</v>
      </c>
      <c r="HH2068">
        <v>1.98019801980198</v>
      </c>
      <c r="HI2068">
        <v>6.1584158415841586</v>
      </c>
    </row>
    <row r="2069" spans="1:354" x14ac:dyDescent="0.3">
      <c r="A2069" s="49">
        <v>2594</v>
      </c>
      <c r="B2069" t="s">
        <v>4216</v>
      </c>
      <c r="C2069" t="s">
        <v>632</v>
      </c>
      <c r="D2069">
        <v>1.4339999999999999</v>
      </c>
      <c r="HH2069">
        <v>3.5264993026499298</v>
      </c>
      <c r="HI2069">
        <v>9.6401673640167367</v>
      </c>
    </row>
    <row r="2070" spans="1:354" x14ac:dyDescent="0.3">
      <c r="A2070" s="49">
        <v>2595</v>
      </c>
      <c r="B2070" t="s">
        <v>4218</v>
      </c>
      <c r="C2070" t="s">
        <v>605</v>
      </c>
      <c r="D2070">
        <v>3.2</v>
      </c>
      <c r="M2070">
        <v>1.666666666666667E-3</v>
      </c>
      <c r="N2070">
        <v>1.6560589233443349E-5</v>
      </c>
    </row>
    <row r="2071" spans="1:354" x14ac:dyDescent="0.3">
      <c r="A2071" s="49">
        <v>2596</v>
      </c>
      <c r="B2071" t="s">
        <v>4219</v>
      </c>
      <c r="C2071" t="s">
        <v>659</v>
      </c>
      <c r="D2071">
        <v>8.0000000000000007E-5</v>
      </c>
      <c r="F2071">
        <v>3750</v>
      </c>
      <c r="G2071">
        <v>5</v>
      </c>
    </row>
    <row r="2072" spans="1:354" x14ac:dyDescent="0.3">
      <c r="A2072" s="49">
        <v>2598</v>
      </c>
      <c r="B2072" t="s">
        <v>4221</v>
      </c>
      <c r="C2072" t="s">
        <v>707</v>
      </c>
      <c r="D2072">
        <v>1.578325E-3</v>
      </c>
      <c r="AK2072">
        <v>4.7241379310344828E-3</v>
      </c>
    </row>
    <row r="2073" spans="1:354" x14ac:dyDescent="0.3">
      <c r="A2073" s="49">
        <v>2599</v>
      </c>
      <c r="B2073" t="s">
        <v>4222</v>
      </c>
      <c r="C2073" t="s">
        <v>620</v>
      </c>
      <c r="D2073">
        <v>7.7505600000000001</v>
      </c>
      <c r="AH2073">
        <v>5.9701492537313428E-5</v>
      </c>
    </row>
    <row r="2074" spans="1:354" x14ac:dyDescent="0.3">
      <c r="A2074" s="49">
        <v>2600</v>
      </c>
      <c r="B2074" t="s">
        <v>4223</v>
      </c>
      <c r="C2074" t="s">
        <v>617</v>
      </c>
      <c r="D2074">
        <v>3.0599999999999999E-2</v>
      </c>
      <c r="I2074">
        <v>0.19411764705882359</v>
      </c>
      <c r="K2074">
        <v>8.2352941176470581E-4</v>
      </c>
    </row>
    <row r="2075" spans="1:354" x14ac:dyDescent="0.3">
      <c r="A2075" s="49">
        <v>2601</v>
      </c>
      <c r="B2075" t="s">
        <v>4224</v>
      </c>
      <c r="C2075" t="s">
        <v>659</v>
      </c>
      <c r="D2075">
        <v>7.0209999999999981E-2</v>
      </c>
      <c r="I2075">
        <v>0.28571428571428581</v>
      </c>
      <c r="J2075">
        <v>4.2857142857142846E-6</v>
      </c>
      <c r="K2075">
        <v>7.4285714285714287E-4</v>
      </c>
      <c r="L2075">
        <v>0.3</v>
      </c>
      <c r="AQ2075">
        <v>8.8857142857142856E-4</v>
      </c>
    </row>
    <row r="2076" spans="1:354" x14ac:dyDescent="0.3">
      <c r="A2076" s="49">
        <v>2602</v>
      </c>
      <c r="B2076" t="s">
        <v>4225</v>
      </c>
      <c r="C2076" t="s">
        <v>659</v>
      </c>
      <c r="D2076">
        <v>0.166464</v>
      </c>
      <c r="AH2076">
        <v>1.3124999999999999E-4</v>
      </c>
      <c r="AJ2076">
        <v>2.75</v>
      </c>
      <c r="AK2076">
        <v>3.390625E-3</v>
      </c>
    </row>
    <row r="2077" spans="1:354" x14ac:dyDescent="0.3">
      <c r="A2077" s="49">
        <v>2604</v>
      </c>
      <c r="B2077" t="s">
        <v>4228</v>
      </c>
      <c r="C2077" t="s">
        <v>632</v>
      </c>
      <c r="D2077">
        <v>27.808</v>
      </c>
      <c r="MO2077">
        <v>1.204545454545454E-2</v>
      </c>
      <c r="MP2077">
        <v>2.7840909090909088E-3</v>
      </c>
    </row>
    <row r="2078" spans="1:354" x14ac:dyDescent="0.3">
      <c r="A2078" s="49">
        <v>2605</v>
      </c>
      <c r="B2078" t="s">
        <v>4231</v>
      </c>
      <c r="C2078" t="s">
        <v>671</v>
      </c>
      <c r="D2078">
        <v>9.7533600000000012E-2</v>
      </c>
      <c r="O2078">
        <v>5.6183715150471228E-2</v>
      </c>
      <c r="P2078">
        <v>0.77903409696760906</v>
      </c>
      <c r="AL2078">
        <v>1.2500000000000001E-5</v>
      </c>
      <c r="AM2078">
        <v>4.0403409696760911E-5</v>
      </c>
      <c r="AN2078">
        <v>1.2626325696990569E-4</v>
      </c>
      <c r="AO2078">
        <v>4.166666666666666E-6</v>
      </c>
    </row>
    <row r="2079" spans="1:354" x14ac:dyDescent="0.3">
      <c r="A2079" s="49">
        <v>2606</v>
      </c>
      <c r="B2079" t="s">
        <v>4234</v>
      </c>
      <c r="C2079" t="s">
        <v>595</v>
      </c>
      <c r="D2079">
        <v>2259.6999999999998</v>
      </c>
      <c r="LI2079">
        <v>1.3054830287206271E-3</v>
      </c>
    </row>
    <row r="2080" spans="1:354" x14ac:dyDescent="0.3">
      <c r="A2080" s="49">
        <v>2609</v>
      </c>
      <c r="B2080" t="s">
        <v>4238</v>
      </c>
      <c r="C2080" t="s">
        <v>605</v>
      </c>
      <c r="D2080">
        <v>3.9727999999999999</v>
      </c>
      <c r="N2080">
        <v>1.7307692307692309E-5</v>
      </c>
    </row>
    <row r="2081" spans="1:355" x14ac:dyDescent="0.3">
      <c r="A2081" s="49">
        <v>2610</v>
      </c>
      <c r="B2081" t="s">
        <v>4239</v>
      </c>
      <c r="C2081" t="s">
        <v>595</v>
      </c>
      <c r="D2081">
        <v>3.6361820000000003E-5</v>
      </c>
      <c r="G2081">
        <v>82.364166590121172</v>
      </c>
    </row>
    <row r="2082" spans="1:355" x14ac:dyDescent="0.3">
      <c r="A2082" s="49">
        <v>2611</v>
      </c>
      <c r="B2082" t="s">
        <v>4241</v>
      </c>
      <c r="C2082" t="s">
        <v>605</v>
      </c>
      <c r="D2082">
        <v>0.8478</v>
      </c>
      <c r="AH2082">
        <v>7.7777777777777782E-5</v>
      </c>
    </row>
    <row r="2083" spans="1:355" x14ac:dyDescent="0.3">
      <c r="A2083" s="49">
        <v>2612</v>
      </c>
      <c r="B2083" t="s">
        <v>4242</v>
      </c>
      <c r="C2083" t="s">
        <v>617</v>
      </c>
      <c r="D2083">
        <v>3.0419999999999998</v>
      </c>
      <c r="P2083">
        <v>3.9472742932281386E-3</v>
      </c>
      <c r="AL2083">
        <v>5.6806584483892168E-8</v>
      </c>
      <c r="GN2083">
        <v>1.033845023011177E-4</v>
      </c>
      <c r="LH2083">
        <v>8.5533678040762659E-2</v>
      </c>
      <c r="MQ2083">
        <v>3.5721778106508881E-2</v>
      </c>
    </row>
    <row r="2084" spans="1:355" x14ac:dyDescent="0.3">
      <c r="A2084" s="49">
        <v>2613</v>
      </c>
      <c r="B2084" t="s">
        <v>4244</v>
      </c>
      <c r="C2084" t="s">
        <v>746</v>
      </c>
      <c r="D2084">
        <v>7.8842511899999997E-5</v>
      </c>
      <c r="F2084">
        <v>93.200987930472053</v>
      </c>
      <c r="G2084">
        <v>1.256038647342995</v>
      </c>
    </row>
    <row r="2085" spans="1:355" x14ac:dyDescent="0.3">
      <c r="A2085" s="49">
        <v>2615</v>
      </c>
      <c r="B2085" t="s">
        <v>4246</v>
      </c>
      <c r="C2085" t="s">
        <v>605</v>
      </c>
      <c r="D2085">
        <v>0.93312779999999995</v>
      </c>
      <c r="AH2085">
        <v>4.1868702229212333E-5</v>
      </c>
    </row>
    <row r="2086" spans="1:355" x14ac:dyDescent="0.3">
      <c r="A2086" s="49">
        <v>2616</v>
      </c>
      <c r="B2086" t="s">
        <v>4247</v>
      </c>
      <c r="C2086" t="s">
        <v>617</v>
      </c>
      <c r="D2086">
        <v>6.8306540000000003E-5</v>
      </c>
      <c r="F2086">
        <v>436.0870862438648</v>
      </c>
      <c r="G2086">
        <v>2.153687479998255</v>
      </c>
      <c r="H2086">
        <v>390.29644891982531</v>
      </c>
      <c r="EM2086">
        <v>69.508717613276858</v>
      </c>
    </row>
    <row r="2087" spans="1:355" x14ac:dyDescent="0.3">
      <c r="A2087" s="49">
        <v>2617</v>
      </c>
      <c r="B2087" t="s">
        <v>4248</v>
      </c>
      <c r="C2087" t="s">
        <v>605</v>
      </c>
      <c r="D2087">
        <v>3.6121829927999989</v>
      </c>
      <c r="M2087">
        <v>2.0320178791136911E-2</v>
      </c>
      <c r="N2087">
        <v>3.1403912677211602E-5</v>
      </c>
      <c r="AH2087">
        <v>3.140391267721159E-6</v>
      </c>
      <c r="AK2087">
        <v>3.3251201658224028E-4</v>
      </c>
    </row>
    <row r="2088" spans="1:355" x14ac:dyDescent="0.3">
      <c r="A2088" s="49">
        <v>2621</v>
      </c>
      <c r="B2088" t="s">
        <v>4252</v>
      </c>
      <c r="C2088" t="s">
        <v>617</v>
      </c>
      <c r="D2088">
        <v>2.4593568999999998E-4</v>
      </c>
      <c r="BQ2088">
        <v>17.760740622883979</v>
      </c>
      <c r="BR2088">
        <v>142.45594041271519</v>
      </c>
      <c r="BS2088">
        <v>224.22935036391021</v>
      </c>
    </row>
    <row r="2089" spans="1:355" x14ac:dyDescent="0.3">
      <c r="A2089" s="49">
        <v>2622</v>
      </c>
      <c r="B2089" t="s">
        <v>4253</v>
      </c>
      <c r="C2089" t="s">
        <v>617</v>
      </c>
      <c r="D2089">
        <v>3.0509037800000011E-4</v>
      </c>
      <c r="BQ2089">
        <v>80.887563356717834</v>
      </c>
      <c r="DK2089">
        <v>7.353939559509806E-3</v>
      </c>
    </row>
    <row r="2090" spans="1:355" x14ac:dyDescent="0.3">
      <c r="A2090" s="49">
        <v>2623</v>
      </c>
      <c r="B2090" t="s">
        <v>4254</v>
      </c>
      <c r="C2090" t="s">
        <v>659</v>
      </c>
      <c r="D2090">
        <v>0.48</v>
      </c>
      <c r="I2090">
        <v>0.1</v>
      </c>
      <c r="K2090">
        <v>5.0000000000000001E-4</v>
      </c>
      <c r="L2090">
        <v>3.3333333333333333E-2</v>
      </c>
    </row>
    <row r="2091" spans="1:355" x14ac:dyDescent="0.3">
      <c r="A2091" s="49">
        <v>2624</v>
      </c>
      <c r="B2091" t="s">
        <v>4255</v>
      </c>
      <c r="C2091" t="s">
        <v>617</v>
      </c>
      <c r="D2091">
        <v>2.2572E-3</v>
      </c>
      <c r="BR2091">
        <v>8.7719298245614041</v>
      </c>
      <c r="BS2091">
        <v>76.023391812865498</v>
      </c>
      <c r="GX2091">
        <v>2.9239766081871352E-3</v>
      </c>
    </row>
    <row r="2092" spans="1:355" x14ac:dyDescent="0.3">
      <c r="A2092" s="49">
        <v>2625</v>
      </c>
      <c r="B2092" t="s">
        <v>4256</v>
      </c>
      <c r="C2092" t="s">
        <v>605</v>
      </c>
      <c r="D2092">
        <v>0.33000000000000013</v>
      </c>
      <c r="AG2092">
        <v>1.341557060022889E-3</v>
      </c>
    </row>
    <row r="2093" spans="1:355" x14ac:dyDescent="0.3">
      <c r="A2093" s="49">
        <v>2627</v>
      </c>
      <c r="B2093" t="s">
        <v>4258</v>
      </c>
      <c r="C2093" t="s">
        <v>605</v>
      </c>
      <c r="D2093">
        <v>0.39348611180124221</v>
      </c>
      <c r="EA2093">
        <v>1.401218450826806</v>
      </c>
      <c r="EB2093">
        <v>1.851345903525065E-3</v>
      </c>
    </row>
    <row r="2094" spans="1:355" x14ac:dyDescent="0.3">
      <c r="A2094" s="49">
        <v>2628</v>
      </c>
      <c r="B2094" t="s">
        <v>4259</v>
      </c>
      <c r="C2094" t="s">
        <v>614</v>
      </c>
      <c r="D2094">
        <v>0.01</v>
      </c>
      <c r="AG2094">
        <v>1.343993601573849E-3</v>
      </c>
    </row>
    <row r="2095" spans="1:355" x14ac:dyDescent="0.3">
      <c r="A2095" s="49">
        <v>2631</v>
      </c>
      <c r="B2095" t="s">
        <v>4265</v>
      </c>
      <c r="C2095" t="s">
        <v>614</v>
      </c>
      <c r="D2095">
        <v>0.14598247204968939</v>
      </c>
      <c r="E2095" t="s">
        <v>4264</v>
      </c>
      <c r="EA2095">
        <v>8.4184192339857619E-2</v>
      </c>
      <c r="EB2095">
        <v>1.195213481839158E-4</v>
      </c>
    </row>
    <row r="2096" spans="1:355" x14ac:dyDescent="0.3">
      <c r="A2096" s="49">
        <v>2632</v>
      </c>
      <c r="B2096" t="s">
        <v>4266</v>
      </c>
      <c r="C2096" t="s">
        <v>650</v>
      </c>
      <c r="D2096">
        <v>0.86</v>
      </c>
      <c r="N2096">
        <v>8.6441860465116273E-4</v>
      </c>
      <c r="AK2096">
        <v>5.4069767441860461E-3</v>
      </c>
    </row>
    <row r="2097" spans="1:266" x14ac:dyDescent="0.3">
      <c r="A2097" s="49">
        <v>2633</v>
      </c>
      <c r="B2097" t="s">
        <v>4267</v>
      </c>
      <c r="C2097" t="s">
        <v>659</v>
      </c>
      <c r="D2097">
        <v>1.4E-2</v>
      </c>
      <c r="AH2097">
        <v>1.7857142857142858E-5</v>
      </c>
      <c r="AK2097">
        <v>4.2857142857142863E-5</v>
      </c>
    </row>
    <row r="2098" spans="1:266" x14ac:dyDescent="0.3">
      <c r="A2098" s="49">
        <v>2634</v>
      </c>
      <c r="B2098" t="s">
        <v>4268</v>
      </c>
      <c r="C2098" t="s">
        <v>614</v>
      </c>
      <c r="D2098">
        <v>1.22304E-4</v>
      </c>
      <c r="BQ2098">
        <v>44.897959183673471</v>
      </c>
      <c r="BR2098">
        <v>130.61224489795919</v>
      </c>
      <c r="BS2098">
        <v>207.14285714285711</v>
      </c>
      <c r="DK2098">
        <v>6.1224489795918364E-4</v>
      </c>
    </row>
    <row r="2099" spans="1:266" x14ac:dyDescent="0.3">
      <c r="A2099" s="49">
        <v>2635</v>
      </c>
      <c r="B2099" t="s">
        <v>4269</v>
      </c>
      <c r="C2099" t="s">
        <v>614</v>
      </c>
      <c r="D2099">
        <v>0.11899999999999999</v>
      </c>
      <c r="I2099">
        <v>8.9411764705882357E-2</v>
      </c>
      <c r="K2099">
        <v>1.7411764705882349E-3</v>
      </c>
      <c r="L2099">
        <v>0.65882352941176459</v>
      </c>
    </row>
    <row r="2100" spans="1:266" x14ac:dyDescent="0.3">
      <c r="A2100" s="49">
        <v>2637</v>
      </c>
      <c r="B2100" t="s">
        <v>4271</v>
      </c>
      <c r="C2100" t="s">
        <v>595</v>
      </c>
      <c r="D2100">
        <v>2.4219139999999999E-5</v>
      </c>
      <c r="G2100">
        <v>36.018867721975262</v>
      </c>
    </row>
    <row r="2101" spans="1:266" x14ac:dyDescent="0.3">
      <c r="A2101" s="49">
        <v>2638</v>
      </c>
      <c r="B2101" t="s">
        <v>4273</v>
      </c>
      <c r="C2101" t="s">
        <v>796</v>
      </c>
      <c r="D2101">
        <v>0.91500000000000004</v>
      </c>
      <c r="O2101">
        <v>0.04</v>
      </c>
    </row>
    <row r="2102" spans="1:266" x14ac:dyDescent="0.3">
      <c r="A2102" s="49">
        <v>2639</v>
      </c>
      <c r="B2102" t="s">
        <v>4274</v>
      </c>
      <c r="C2102" t="s">
        <v>617</v>
      </c>
      <c r="D2102">
        <v>3.3000000000000002E-2</v>
      </c>
      <c r="AK2102">
        <v>4.2424242424242429E-3</v>
      </c>
      <c r="AP2102">
        <v>2.1515151515151509</v>
      </c>
    </row>
    <row r="2103" spans="1:266" x14ac:dyDescent="0.3">
      <c r="A2103" s="49">
        <v>2640</v>
      </c>
      <c r="B2103" t="s">
        <v>4276</v>
      </c>
      <c r="C2103" t="s">
        <v>798</v>
      </c>
      <c r="D2103">
        <v>0.12465203760467169</v>
      </c>
      <c r="O2103">
        <v>4.7506644205694587E-2</v>
      </c>
      <c r="P2103">
        <v>0.54366299422176623</v>
      </c>
    </row>
    <row r="2104" spans="1:266" x14ac:dyDescent="0.3">
      <c r="A2104" s="49">
        <v>2641</v>
      </c>
      <c r="B2104" t="s">
        <v>4278</v>
      </c>
      <c r="C2104" t="s">
        <v>605</v>
      </c>
      <c r="D2104">
        <v>1.78</v>
      </c>
      <c r="AH2104">
        <v>3.9999999999999998E-6</v>
      </c>
      <c r="ED2104">
        <v>2.0000000000000002E-5</v>
      </c>
    </row>
    <row r="2105" spans="1:266" x14ac:dyDescent="0.3">
      <c r="A2105" s="49">
        <v>2642</v>
      </c>
      <c r="B2105" t="s">
        <v>4280</v>
      </c>
      <c r="C2105" t="s">
        <v>617</v>
      </c>
      <c r="D2105">
        <v>5.1074101000000011E-3</v>
      </c>
      <c r="BQ2105">
        <v>4.8334477781605978</v>
      </c>
      <c r="BR2105">
        <v>76.227655969901448</v>
      </c>
      <c r="BS2105">
        <v>126.23227572816209</v>
      </c>
    </row>
    <row r="2106" spans="1:266" x14ac:dyDescent="0.3">
      <c r="A2106" s="49">
        <v>2643</v>
      </c>
      <c r="B2106" t="s">
        <v>4281</v>
      </c>
      <c r="C2106" t="s">
        <v>614</v>
      </c>
      <c r="D2106">
        <v>1.0263</v>
      </c>
      <c r="I2106">
        <v>3.03030303030303E-2</v>
      </c>
      <c r="K2106">
        <v>6.8787878787878788E-4</v>
      </c>
      <c r="L2106">
        <v>0.15151515151515149</v>
      </c>
      <c r="AQ2106">
        <v>1.5151515151515149E-5</v>
      </c>
    </row>
    <row r="2107" spans="1:266" x14ac:dyDescent="0.3">
      <c r="A2107" s="49">
        <v>2644</v>
      </c>
      <c r="B2107" t="s">
        <v>4282</v>
      </c>
      <c r="C2107" t="s">
        <v>614</v>
      </c>
      <c r="D2107">
        <v>1.0304682000000001</v>
      </c>
      <c r="I2107">
        <v>2.4635694725950789E-2</v>
      </c>
      <c r="K2107">
        <v>6.8341555809291361E-4</v>
      </c>
      <c r="L2107">
        <v>0.15779390378082511</v>
      </c>
    </row>
    <row r="2108" spans="1:266" x14ac:dyDescent="0.3">
      <c r="A2108" s="49">
        <v>2645</v>
      </c>
      <c r="B2108" t="s">
        <v>4283</v>
      </c>
      <c r="C2108" t="s">
        <v>620</v>
      </c>
      <c r="D2108">
        <v>146.58590000000001</v>
      </c>
      <c r="JE2108">
        <v>1.1803727370777129E-2</v>
      </c>
      <c r="JF2108">
        <v>1.5069798664128001E-7</v>
      </c>
    </row>
    <row r="2109" spans="1:266" x14ac:dyDescent="0.3">
      <c r="A2109" s="49">
        <v>2646</v>
      </c>
      <c r="B2109" t="s">
        <v>4284</v>
      </c>
      <c r="C2109" t="s">
        <v>605</v>
      </c>
      <c r="D2109">
        <v>1.37</v>
      </c>
      <c r="AH2109">
        <v>9.9999999999999991E-6</v>
      </c>
    </row>
    <row r="2110" spans="1:266" x14ac:dyDescent="0.3">
      <c r="A2110" s="49">
        <v>2647</v>
      </c>
      <c r="B2110" t="s">
        <v>4285</v>
      </c>
      <c r="C2110" t="s">
        <v>605</v>
      </c>
      <c r="D2110">
        <v>1.0019999999999999E-2</v>
      </c>
      <c r="AG2110">
        <v>3.3333333333333328E-5</v>
      </c>
    </row>
    <row r="2111" spans="1:266" x14ac:dyDescent="0.3">
      <c r="A2111" s="49">
        <v>2648</v>
      </c>
      <c r="B2111" t="s">
        <v>4286</v>
      </c>
      <c r="C2111" t="s">
        <v>617</v>
      </c>
      <c r="D2111">
        <v>2.549899E-5</v>
      </c>
      <c r="F2111">
        <v>134.67200073414671</v>
      </c>
    </row>
    <row r="2112" spans="1:266" x14ac:dyDescent="0.3">
      <c r="A2112" s="49">
        <v>2650</v>
      </c>
      <c r="B2112" t="s">
        <v>4288</v>
      </c>
      <c r="C2112" t="s">
        <v>605</v>
      </c>
      <c r="D2112">
        <v>8.9204000000000008</v>
      </c>
      <c r="M2112">
        <v>5.1724137931034482E-2</v>
      </c>
      <c r="N2112">
        <v>1.7241379310344832E-5</v>
      </c>
      <c r="AH2112">
        <v>1.03448275862069E-5</v>
      </c>
      <c r="AK2112">
        <v>1.9655172413793101E-4</v>
      </c>
    </row>
    <row r="2113" spans="1:357" x14ac:dyDescent="0.3">
      <c r="A2113" s="49">
        <v>2651</v>
      </c>
      <c r="B2113" t="s">
        <v>4290</v>
      </c>
      <c r="C2113" t="s">
        <v>605</v>
      </c>
      <c r="D2113">
        <v>0.28599999999999998</v>
      </c>
      <c r="M2113">
        <v>1.5769230769230771E-2</v>
      </c>
      <c r="N2113">
        <v>4.0676330807723013E-5</v>
      </c>
    </row>
    <row r="2114" spans="1:357" x14ac:dyDescent="0.3">
      <c r="A2114" s="49">
        <v>2652</v>
      </c>
      <c r="B2114" t="s">
        <v>4291</v>
      </c>
      <c r="C2114" t="s">
        <v>659</v>
      </c>
      <c r="D2114">
        <v>2.4140000000000002E-2</v>
      </c>
      <c r="AJ2114">
        <v>0.88732394366197187</v>
      </c>
      <c r="CN2114">
        <v>0.1211267605633803</v>
      </c>
      <c r="EE2114">
        <v>7.0422535211267609E-2</v>
      </c>
    </row>
    <row r="2115" spans="1:357" x14ac:dyDescent="0.3">
      <c r="A2115" s="49">
        <v>2655</v>
      </c>
      <c r="B2115" t="s">
        <v>4295</v>
      </c>
      <c r="C2115" t="s">
        <v>796</v>
      </c>
      <c r="D2115">
        <v>0.16928000000000001</v>
      </c>
      <c r="O2115">
        <v>8.6956521739130432E-2</v>
      </c>
    </row>
    <row r="2116" spans="1:357" x14ac:dyDescent="0.3">
      <c r="A2116" s="49">
        <v>2657</v>
      </c>
      <c r="B2116" t="s">
        <v>4297</v>
      </c>
      <c r="C2116" t="s">
        <v>614</v>
      </c>
      <c r="D2116">
        <v>1.7219999999999999E-2</v>
      </c>
      <c r="HK2116">
        <v>0.3077816492450639</v>
      </c>
      <c r="IG2116">
        <v>2.955865272938444</v>
      </c>
      <c r="MR2116">
        <v>2.195121951219512E-3</v>
      </c>
      <c r="MS2116">
        <v>3.217189314750291</v>
      </c>
    </row>
    <row r="2117" spans="1:357" x14ac:dyDescent="0.3">
      <c r="A2117" s="49">
        <v>2659</v>
      </c>
      <c r="B2117" t="s">
        <v>4300</v>
      </c>
      <c r="C2117" t="s">
        <v>605</v>
      </c>
      <c r="D2117">
        <v>1</v>
      </c>
      <c r="AH2117">
        <v>2.0000000000000002E-5</v>
      </c>
    </row>
    <row r="2118" spans="1:357" x14ac:dyDescent="0.3">
      <c r="A2118" s="49">
        <v>2660</v>
      </c>
      <c r="B2118" t="s">
        <v>4301</v>
      </c>
      <c r="C2118" t="s">
        <v>605</v>
      </c>
      <c r="D2118">
        <v>0.87480000000000002</v>
      </c>
      <c r="M2118">
        <v>2.5925925925925929E-2</v>
      </c>
      <c r="N2118">
        <v>5.2439150798858871E-5</v>
      </c>
      <c r="AH2118">
        <v>8.8888888888888883E-6</v>
      </c>
    </row>
    <row r="2119" spans="1:357" x14ac:dyDescent="0.3">
      <c r="A2119" s="49">
        <v>2663</v>
      </c>
      <c r="B2119" t="s">
        <v>4304</v>
      </c>
      <c r="C2119" t="s">
        <v>798</v>
      </c>
      <c r="D2119">
        <v>0.21834290000000001</v>
      </c>
      <c r="O2119">
        <v>6.8314105931541622E-2</v>
      </c>
      <c r="P2119">
        <v>0.45379538331679209</v>
      </c>
    </row>
    <row r="2120" spans="1:357" x14ac:dyDescent="0.3">
      <c r="A2120" s="49">
        <v>2664</v>
      </c>
      <c r="B2120" t="s">
        <v>4305</v>
      </c>
      <c r="C2120" t="s">
        <v>671</v>
      </c>
      <c r="D2120">
        <v>0.11988699999999999</v>
      </c>
      <c r="O2120">
        <v>6.0864814366862127E-2</v>
      </c>
      <c r="P2120">
        <v>0.51846572188811135</v>
      </c>
    </row>
    <row r="2121" spans="1:357" x14ac:dyDescent="0.3">
      <c r="A2121" s="49">
        <v>2665</v>
      </c>
      <c r="B2121" t="s">
        <v>4306</v>
      </c>
      <c r="C2121" t="s">
        <v>686</v>
      </c>
      <c r="D2121">
        <v>0.02</v>
      </c>
      <c r="I2121">
        <v>0.115</v>
      </c>
    </row>
    <row r="2122" spans="1:357" x14ac:dyDescent="0.3">
      <c r="A2122" s="49">
        <v>2666</v>
      </c>
      <c r="B2122" t="s">
        <v>4307</v>
      </c>
      <c r="C2122" t="s">
        <v>620</v>
      </c>
      <c r="D2122">
        <v>8.0000000000000004E-4</v>
      </c>
      <c r="AF2122">
        <v>2.5</v>
      </c>
      <c r="AG2122">
        <v>1.4195890361996841E-3</v>
      </c>
    </row>
    <row r="2123" spans="1:357" x14ac:dyDescent="0.3">
      <c r="A2123" s="49">
        <v>2667</v>
      </c>
      <c r="B2123" t="s">
        <v>4308</v>
      </c>
      <c r="C2123" t="s">
        <v>605</v>
      </c>
      <c r="D2123">
        <v>4.5611652047</v>
      </c>
      <c r="M2123">
        <v>6.4860201604878751E-2</v>
      </c>
      <c r="N2123">
        <v>7.8263763218258428E-5</v>
      </c>
      <c r="AH2123">
        <v>7.422779454493983E-5</v>
      </c>
      <c r="AK2123">
        <v>6.8286173269881784E-4</v>
      </c>
    </row>
    <row r="2124" spans="1:357" x14ac:dyDescent="0.3">
      <c r="A2124" s="49">
        <v>2668</v>
      </c>
      <c r="B2124" t="s">
        <v>4309</v>
      </c>
      <c r="C2124" t="s">
        <v>671</v>
      </c>
      <c r="D2124">
        <v>1.8166527E-5</v>
      </c>
      <c r="Q2124">
        <v>73.817081272606487</v>
      </c>
      <c r="R2124">
        <v>1.3582342954159591E-2</v>
      </c>
      <c r="S2124">
        <v>811.98789399867132</v>
      </c>
      <c r="T2124">
        <v>0.49575551782682509</v>
      </c>
      <c r="U2124">
        <v>0.1884550084889644</v>
      </c>
      <c r="V2124">
        <v>0.35024719864176568</v>
      </c>
      <c r="W2124">
        <v>8.7561799660441433E-2</v>
      </c>
    </row>
    <row r="2125" spans="1:357" x14ac:dyDescent="0.3">
      <c r="A2125" s="49">
        <v>2669</v>
      </c>
      <c r="B2125" t="s">
        <v>4310</v>
      </c>
      <c r="C2125" t="s">
        <v>796</v>
      </c>
      <c r="D2125">
        <v>0.11650000000000001</v>
      </c>
      <c r="O2125">
        <v>6.4206008583690993E-2</v>
      </c>
    </row>
    <row r="2126" spans="1:357" x14ac:dyDescent="0.3">
      <c r="A2126" s="49">
        <v>2670</v>
      </c>
      <c r="B2126" t="s">
        <v>4311</v>
      </c>
      <c r="C2126" t="s">
        <v>796</v>
      </c>
      <c r="D2126">
        <v>4.5560000000000003E-2</v>
      </c>
      <c r="O2126">
        <v>5.9482001755926252E-2</v>
      </c>
    </row>
    <row r="2127" spans="1:357" x14ac:dyDescent="0.3">
      <c r="A2127" s="49">
        <v>2671</v>
      </c>
      <c r="B2127" t="s">
        <v>4312</v>
      </c>
      <c r="C2127" t="s">
        <v>796</v>
      </c>
      <c r="D2127">
        <v>0.16556999999999999</v>
      </c>
      <c r="O2127">
        <v>7.6740955487105147E-2</v>
      </c>
      <c r="AI2127">
        <v>43.373799601377058</v>
      </c>
      <c r="IW2127">
        <v>6.6207646312737818E-3</v>
      </c>
    </row>
    <row r="2128" spans="1:357" x14ac:dyDescent="0.3">
      <c r="A2128" s="49">
        <v>2672</v>
      </c>
      <c r="B2128" t="s">
        <v>4313</v>
      </c>
      <c r="C2128" t="s">
        <v>796</v>
      </c>
      <c r="D2128">
        <v>0.14557999999999999</v>
      </c>
      <c r="O2128">
        <v>0.1509822777854101</v>
      </c>
      <c r="IW2128">
        <v>1.113202362961945E-2</v>
      </c>
    </row>
    <row r="2129" spans="1:359" x14ac:dyDescent="0.3">
      <c r="A2129" s="49">
        <v>2673</v>
      </c>
      <c r="B2129" t="s">
        <v>4314</v>
      </c>
      <c r="C2129" t="s">
        <v>796</v>
      </c>
      <c r="D2129">
        <v>4.2270000000000002E-2</v>
      </c>
      <c r="O2129">
        <v>0.2405961674946771</v>
      </c>
      <c r="IW2129">
        <v>3.7695765318192583E-2</v>
      </c>
    </row>
    <row r="2130" spans="1:359" x14ac:dyDescent="0.3">
      <c r="A2130" s="49">
        <v>2674</v>
      </c>
      <c r="B2130" t="s">
        <v>4315</v>
      </c>
      <c r="C2130" t="s">
        <v>659</v>
      </c>
      <c r="D2130">
        <v>2.7328000000000002E-2</v>
      </c>
      <c r="I2130">
        <v>1.6393442622950821E-2</v>
      </c>
      <c r="J2130">
        <v>4.5081967213114758E-6</v>
      </c>
      <c r="K2130">
        <v>1.885245901639344E-4</v>
      </c>
      <c r="L2130">
        <v>9.8360655737704916E-2</v>
      </c>
    </row>
    <row r="2131" spans="1:359" x14ac:dyDescent="0.3">
      <c r="A2131" s="49">
        <v>2676</v>
      </c>
      <c r="B2131" t="s">
        <v>4317</v>
      </c>
      <c r="C2131" t="s">
        <v>659</v>
      </c>
      <c r="D2131">
        <v>0.25056200000000001</v>
      </c>
      <c r="I2131">
        <v>0.2608695652173913</v>
      </c>
      <c r="J2131">
        <v>4.3478260869565214E-6</v>
      </c>
      <c r="K2131">
        <v>7.3913043478260874E-4</v>
      </c>
    </row>
    <row r="2132" spans="1:359" x14ac:dyDescent="0.3">
      <c r="A2132" s="49">
        <v>2677</v>
      </c>
      <c r="B2132" t="s">
        <v>4318</v>
      </c>
      <c r="C2132" t="s">
        <v>798</v>
      </c>
      <c r="D2132">
        <v>6.5673146700000004E-2</v>
      </c>
      <c r="P2132">
        <v>0.80952380952380942</v>
      </c>
    </row>
    <row r="2133" spans="1:359" x14ac:dyDescent="0.3">
      <c r="A2133" s="49">
        <v>2678</v>
      </c>
      <c r="B2133" t="s">
        <v>4319</v>
      </c>
      <c r="C2133" t="s">
        <v>671</v>
      </c>
      <c r="D2133">
        <v>2.5504488000000001E-4</v>
      </c>
      <c r="Q2133">
        <v>292.5999090983517</v>
      </c>
      <c r="S2133">
        <v>666.51459931287388</v>
      </c>
      <c r="T2133">
        <v>0.5</v>
      </c>
      <c r="U2133">
        <v>0.1504456753569019</v>
      </c>
      <c r="V2133">
        <v>0.28687391683441399</v>
      </c>
      <c r="W2133">
        <v>6.8106757234069504E-2</v>
      </c>
    </row>
    <row r="2134" spans="1:359" x14ac:dyDescent="0.3">
      <c r="A2134" s="49">
        <v>2679</v>
      </c>
      <c r="B2134" t="s">
        <v>4321</v>
      </c>
      <c r="C2134" t="s">
        <v>595</v>
      </c>
      <c r="D2134">
        <v>3.1116150000000002E-4</v>
      </c>
      <c r="Q2134">
        <v>84.126731616861349</v>
      </c>
      <c r="R2134">
        <v>2.570690782760721E-2</v>
      </c>
      <c r="S2134">
        <v>262.36214955899112</v>
      </c>
      <c r="T2134">
        <v>0.45284361979229443</v>
      </c>
      <c r="U2134">
        <v>0.14654929996159549</v>
      </c>
    </row>
    <row r="2135" spans="1:359" x14ac:dyDescent="0.3">
      <c r="A2135" s="49">
        <v>2680</v>
      </c>
      <c r="B2135" t="s">
        <v>4322</v>
      </c>
      <c r="C2135" t="s">
        <v>671</v>
      </c>
      <c r="D2135">
        <v>1.119591E-4</v>
      </c>
      <c r="Q2135">
        <v>38.022813688212928</v>
      </c>
      <c r="R2135">
        <v>4.9429657794676798E-2</v>
      </c>
      <c r="S2135">
        <v>418.25095057034218</v>
      </c>
      <c r="T2135">
        <v>0.49049429657794669</v>
      </c>
      <c r="U2135">
        <v>0.12547528517110271</v>
      </c>
      <c r="V2135">
        <v>0.34356453536121678</v>
      </c>
      <c r="W2135">
        <v>8.5891133840304196E-2</v>
      </c>
    </row>
    <row r="2136" spans="1:359" x14ac:dyDescent="0.3">
      <c r="A2136" s="49">
        <v>2681</v>
      </c>
      <c r="B2136" t="s">
        <v>4324</v>
      </c>
      <c r="C2136" t="s">
        <v>752</v>
      </c>
      <c r="D2136">
        <v>0.58755364372570174</v>
      </c>
      <c r="DE2136">
        <v>0.22071584134885069</v>
      </c>
      <c r="IJ2136">
        <v>1.2994114284901011</v>
      </c>
      <c r="IK2136">
        <v>8.8143441119016529E-3</v>
      </c>
      <c r="MT2136">
        <v>4.3830891485412589E-3</v>
      </c>
      <c r="MU2136">
        <v>2.0663134557408789E-2</v>
      </c>
    </row>
    <row r="2137" spans="1:359" x14ac:dyDescent="0.3">
      <c r="A2137" s="49">
        <v>2682</v>
      </c>
      <c r="B2137" t="s">
        <v>4326</v>
      </c>
      <c r="C2137" t="s">
        <v>752</v>
      </c>
      <c r="D2137">
        <v>0.23146052631618549</v>
      </c>
      <c r="DE2137">
        <v>64.857700941944955</v>
      </c>
      <c r="IJ2137">
        <v>189.93799539990891</v>
      </c>
      <c r="MT2137">
        <v>1.045189017109234</v>
      </c>
      <c r="MU2137">
        <v>2.335344210103445</v>
      </c>
    </row>
    <row r="2138" spans="1:359" x14ac:dyDescent="0.3">
      <c r="A2138" s="49">
        <v>2683</v>
      </c>
      <c r="B2138" t="s">
        <v>4327</v>
      </c>
      <c r="C2138" t="s">
        <v>798</v>
      </c>
      <c r="D2138">
        <v>0.21135278430000001</v>
      </c>
      <c r="P2138">
        <v>1.4556962025316449</v>
      </c>
    </row>
    <row r="2139" spans="1:359" x14ac:dyDescent="0.3">
      <c r="A2139" s="49">
        <v>2684</v>
      </c>
      <c r="B2139" t="s">
        <v>4328</v>
      </c>
      <c r="C2139" t="s">
        <v>798</v>
      </c>
      <c r="D2139">
        <v>0.1326379848</v>
      </c>
      <c r="P2139">
        <v>1.1029411764705881</v>
      </c>
    </row>
    <row r="2140" spans="1:359" x14ac:dyDescent="0.3">
      <c r="A2140" s="49">
        <v>2685</v>
      </c>
      <c r="B2140" t="s">
        <v>4329</v>
      </c>
      <c r="C2140" t="s">
        <v>798</v>
      </c>
      <c r="D2140">
        <v>6.4818713900000005E-2</v>
      </c>
      <c r="P2140">
        <v>0.87155963302752282</v>
      </c>
    </row>
    <row r="2141" spans="1:359" x14ac:dyDescent="0.3">
      <c r="A2141" s="49">
        <v>2686</v>
      </c>
      <c r="B2141" t="s">
        <v>4330</v>
      </c>
      <c r="C2141" t="s">
        <v>671</v>
      </c>
      <c r="D2141">
        <v>0.64773398790000003</v>
      </c>
      <c r="P2141">
        <v>1.1159420289855071</v>
      </c>
    </row>
    <row r="2142" spans="1:359" x14ac:dyDescent="0.3">
      <c r="A2142" s="49">
        <v>2687</v>
      </c>
      <c r="B2142" t="s">
        <v>4331</v>
      </c>
      <c r="C2142" t="s">
        <v>650</v>
      </c>
      <c r="D2142">
        <v>0.16</v>
      </c>
      <c r="AK2142">
        <v>1.6000000000000001E-3</v>
      </c>
    </row>
    <row r="2143" spans="1:359" x14ac:dyDescent="0.3">
      <c r="A2143" s="49">
        <v>2688</v>
      </c>
      <c r="B2143" t="s">
        <v>4333</v>
      </c>
      <c r="C2143" t="s">
        <v>793</v>
      </c>
      <c r="D2143">
        <v>0.98881233582983652</v>
      </c>
      <c r="EK2143">
        <v>1.157954809533284E-4</v>
      </c>
    </row>
    <row r="2144" spans="1:359" x14ac:dyDescent="0.3">
      <c r="A2144" s="49">
        <v>2689</v>
      </c>
      <c r="B2144" t="s">
        <v>4334</v>
      </c>
      <c r="C2144" t="s">
        <v>617</v>
      </c>
      <c r="D2144">
        <v>5.3772732300000001E-2</v>
      </c>
      <c r="I2144">
        <v>0.1764705882352941</v>
      </c>
      <c r="J2144">
        <v>2.2969187675070031E-5</v>
      </c>
      <c r="K2144">
        <v>1.152100840336135E-3</v>
      </c>
      <c r="L2144">
        <v>4.2016806722689072E-2</v>
      </c>
    </row>
    <row r="2145" spans="1:360" x14ac:dyDescent="0.3">
      <c r="A2145" s="49">
        <v>2691</v>
      </c>
      <c r="B2145" t="s">
        <v>4336</v>
      </c>
      <c r="C2145" t="s">
        <v>796</v>
      </c>
      <c r="D2145">
        <v>5.9290000000000003</v>
      </c>
      <c r="O2145">
        <v>5.5844155844155842E-2</v>
      </c>
      <c r="AN2145">
        <v>2.207792207792208E-4</v>
      </c>
    </row>
    <row r="2146" spans="1:360" x14ac:dyDescent="0.3">
      <c r="A2146" s="49">
        <v>2692</v>
      </c>
      <c r="B2146" t="s">
        <v>4338</v>
      </c>
      <c r="C2146" t="s">
        <v>671</v>
      </c>
      <c r="D2146">
        <v>0.81838511999999997</v>
      </c>
      <c r="EE2146">
        <v>0.34142556257621098</v>
      </c>
    </row>
    <row r="2147" spans="1:360" x14ac:dyDescent="0.3">
      <c r="A2147" s="49">
        <v>2695</v>
      </c>
      <c r="B2147" t="s">
        <v>4341</v>
      </c>
      <c r="C2147" t="s">
        <v>796</v>
      </c>
      <c r="D2147">
        <v>0.88948159999999998</v>
      </c>
      <c r="O2147">
        <v>4.1306644229627688E-2</v>
      </c>
      <c r="AI2147">
        <v>14.0214743059328</v>
      </c>
    </row>
    <row r="2148" spans="1:360" x14ac:dyDescent="0.3">
      <c r="A2148" s="49">
        <v>2698</v>
      </c>
      <c r="B2148" t="s">
        <v>4346</v>
      </c>
      <c r="C2148" t="s">
        <v>595</v>
      </c>
      <c r="D2148">
        <v>3.0373050000000001E-3</v>
      </c>
      <c r="DG2148">
        <v>0.24930983223614361</v>
      </c>
      <c r="MV2148">
        <v>4.3321299638989168E-2</v>
      </c>
    </row>
    <row r="2149" spans="1:360" x14ac:dyDescent="0.3">
      <c r="A2149" s="49">
        <v>2701</v>
      </c>
      <c r="B2149" t="s">
        <v>4354</v>
      </c>
      <c r="C2149" t="s">
        <v>614</v>
      </c>
      <c r="D2149">
        <v>0.8558790740000003</v>
      </c>
      <c r="AH2149">
        <v>2.062732871536475E-5</v>
      </c>
    </row>
    <row r="2150" spans="1:360" x14ac:dyDescent="0.3">
      <c r="A2150" s="49">
        <v>2702</v>
      </c>
      <c r="B2150" t="s">
        <v>4355</v>
      </c>
      <c r="C2150" t="s">
        <v>671</v>
      </c>
      <c r="D2150">
        <v>2.4800643086816721E-4</v>
      </c>
      <c r="Q2150">
        <v>611.11111111111109</v>
      </c>
      <c r="R2150">
        <v>0.1388888888888889</v>
      </c>
      <c r="S2150">
        <v>777.77777777777794</v>
      </c>
      <c r="T2150">
        <v>0.77777777777777757</v>
      </c>
      <c r="U2150">
        <v>8.3333333333333315E-2</v>
      </c>
      <c r="V2150">
        <v>8.5063999999999987E-2</v>
      </c>
      <c r="W2150">
        <v>4.2532000000000007E-2</v>
      </c>
    </row>
    <row r="2151" spans="1:360" x14ac:dyDescent="0.3">
      <c r="A2151" s="49">
        <v>2705</v>
      </c>
      <c r="B2151" t="s">
        <v>4358</v>
      </c>
      <c r="C2151" t="s">
        <v>659</v>
      </c>
      <c r="D2151">
        <v>2.3519999999999999E-2</v>
      </c>
      <c r="AH2151">
        <v>2.0833333333333329E-5</v>
      </c>
      <c r="AJ2151">
        <v>1.4940476190476191</v>
      </c>
      <c r="AK2151">
        <v>2.1928571428571431E-3</v>
      </c>
    </row>
    <row r="2152" spans="1:360" x14ac:dyDescent="0.3">
      <c r="A2152" s="49">
        <v>2707</v>
      </c>
      <c r="B2152" t="s">
        <v>4360</v>
      </c>
      <c r="C2152" t="s">
        <v>659</v>
      </c>
      <c r="D2152">
        <v>8.8800000000000007E-3</v>
      </c>
      <c r="AJ2152">
        <v>1.3513513513513511</v>
      </c>
    </row>
    <row r="2153" spans="1:360" x14ac:dyDescent="0.3">
      <c r="A2153" s="49">
        <v>2708</v>
      </c>
      <c r="B2153" t="s">
        <v>4361</v>
      </c>
      <c r="C2153" t="s">
        <v>650</v>
      </c>
      <c r="D2153">
        <v>1.7399999999999999E-2</v>
      </c>
      <c r="CN2153">
        <v>3.4482758620689648E-2</v>
      </c>
    </row>
    <row r="2154" spans="1:360" x14ac:dyDescent="0.3">
      <c r="A2154" s="49">
        <v>2709</v>
      </c>
      <c r="B2154" t="s">
        <v>4362</v>
      </c>
      <c r="C2154" t="s">
        <v>656</v>
      </c>
      <c r="D2154">
        <v>5.28E-2</v>
      </c>
      <c r="AJ2154">
        <v>1.0909090909090911</v>
      </c>
    </row>
    <row r="2155" spans="1:360" x14ac:dyDescent="0.3">
      <c r="A2155" s="49">
        <v>2711</v>
      </c>
      <c r="B2155" t="s">
        <v>4366</v>
      </c>
      <c r="C2155" t="s">
        <v>798</v>
      </c>
      <c r="D2155">
        <v>5.3806599999999989E-2</v>
      </c>
      <c r="O2155">
        <v>6.1449710630294439E-2</v>
      </c>
      <c r="P2155">
        <v>1.0597696193403781</v>
      </c>
      <c r="AL2155">
        <v>5.6469392230692903E-5</v>
      </c>
      <c r="AM2155">
        <v>9.8786357064003309E-5</v>
      </c>
      <c r="AN2155">
        <v>1.0793382224485469E-4</v>
      </c>
    </row>
    <row r="2156" spans="1:360" x14ac:dyDescent="0.3">
      <c r="A2156" s="49">
        <v>2712</v>
      </c>
      <c r="B2156" t="s">
        <v>4368</v>
      </c>
      <c r="C2156" t="s">
        <v>605</v>
      </c>
      <c r="D2156">
        <v>2.86</v>
      </c>
      <c r="M2156">
        <v>0.23076923076923081</v>
      </c>
      <c r="N2156">
        <v>7.6923076923076919E-6</v>
      </c>
      <c r="AH2156">
        <v>3.4615384615384619E-5</v>
      </c>
    </row>
    <row r="2157" spans="1:360" x14ac:dyDescent="0.3">
      <c r="A2157" s="49">
        <v>2713</v>
      </c>
      <c r="B2157" t="s">
        <v>4369</v>
      </c>
      <c r="C2157" t="s">
        <v>1044</v>
      </c>
      <c r="D2157">
        <v>8.4939999999999998</v>
      </c>
      <c r="L2157">
        <v>0.25806451612903231</v>
      </c>
    </row>
    <row r="2158" spans="1:360" x14ac:dyDescent="0.3">
      <c r="A2158" s="49">
        <v>2714</v>
      </c>
      <c r="B2158" t="s">
        <v>4370</v>
      </c>
      <c r="C2158" t="s">
        <v>659</v>
      </c>
      <c r="D2158">
        <v>0.1593</v>
      </c>
      <c r="AJ2158">
        <v>1.401129943502825</v>
      </c>
      <c r="AK2158">
        <v>2.2881355932203391E-4</v>
      </c>
      <c r="AP2158">
        <v>0.48305084745762711</v>
      </c>
    </row>
    <row r="2159" spans="1:360" x14ac:dyDescent="0.3">
      <c r="A2159" s="49">
        <v>2715</v>
      </c>
      <c r="B2159" t="s">
        <v>4371</v>
      </c>
      <c r="C2159" t="s">
        <v>605</v>
      </c>
      <c r="D2159">
        <v>0.01</v>
      </c>
      <c r="AG2159">
        <v>1.329725581738763E-3</v>
      </c>
    </row>
    <row r="2160" spans="1:360" x14ac:dyDescent="0.3">
      <c r="A2160" s="49">
        <v>2716</v>
      </c>
      <c r="B2160" t="s">
        <v>4372</v>
      </c>
      <c r="C2160" t="s">
        <v>605</v>
      </c>
      <c r="D2160">
        <v>0.64792000000000016</v>
      </c>
      <c r="AG2160">
        <v>1.071428571428571E-4</v>
      </c>
    </row>
    <row r="2161" spans="1:141" x14ac:dyDescent="0.3">
      <c r="A2161" s="49">
        <v>2718</v>
      </c>
      <c r="B2161" t="s">
        <v>4374</v>
      </c>
      <c r="C2161" t="s">
        <v>605</v>
      </c>
      <c r="D2161">
        <v>1.204E-2</v>
      </c>
      <c r="AG2161">
        <v>7.1428571428571434E-5</v>
      </c>
    </row>
    <row r="2162" spans="1:141" x14ac:dyDescent="0.3">
      <c r="A2162" s="49">
        <v>2719</v>
      </c>
      <c r="B2162" t="s">
        <v>4375</v>
      </c>
      <c r="C2162" t="s">
        <v>605</v>
      </c>
      <c r="D2162">
        <v>1.651</v>
      </c>
      <c r="AG2162">
        <v>7.6923076923076919E-6</v>
      </c>
    </row>
    <row r="2163" spans="1:141" x14ac:dyDescent="0.3">
      <c r="A2163" s="49">
        <v>2720</v>
      </c>
      <c r="B2163" t="s">
        <v>4376</v>
      </c>
      <c r="C2163" t="s">
        <v>605</v>
      </c>
      <c r="D2163">
        <v>8.6409999999999994E-3</v>
      </c>
      <c r="AG2163">
        <v>1.3332073993029109E-3</v>
      </c>
    </row>
    <row r="2164" spans="1:141" x14ac:dyDescent="0.3">
      <c r="A2164" s="49">
        <v>2721</v>
      </c>
      <c r="B2164" t="s">
        <v>4377</v>
      </c>
      <c r="C2164" t="s">
        <v>605</v>
      </c>
      <c r="D2164">
        <v>0.06</v>
      </c>
      <c r="AG2164">
        <v>1.1666666666666671E-4</v>
      </c>
    </row>
    <row r="2165" spans="1:141" x14ac:dyDescent="0.3">
      <c r="A2165" s="49">
        <v>2722</v>
      </c>
      <c r="B2165" t="s">
        <v>4378</v>
      </c>
      <c r="C2165" t="s">
        <v>798</v>
      </c>
      <c r="D2165">
        <v>2.5727080373831781E-2</v>
      </c>
      <c r="P2165">
        <v>7.0105117789989332E-2</v>
      </c>
    </row>
    <row r="2166" spans="1:141" x14ac:dyDescent="0.3">
      <c r="A2166" s="49">
        <v>2724</v>
      </c>
      <c r="B2166" t="s">
        <v>4380</v>
      </c>
      <c r="C2166" t="s">
        <v>798</v>
      </c>
      <c r="D2166">
        <v>2.0398900000000001E-2</v>
      </c>
      <c r="P2166">
        <v>1.522631122266397E-2</v>
      </c>
    </row>
    <row r="2167" spans="1:141" x14ac:dyDescent="0.3">
      <c r="A2167" s="49">
        <v>2725</v>
      </c>
      <c r="B2167" t="s">
        <v>4381</v>
      </c>
      <c r="C2167" t="s">
        <v>605</v>
      </c>
      <c r="D2167">
        <v>1.7149999999999999E-4</v>
      </c>
      <c r="F2167">
        <v>1142.8571428571429</v>
      </c>
    </row>
    <row r="2168" spans="1:141" x14ac:dyDescent="0.3">
      <c r="A2168" s="49">
        <v>2726</v>
      </c>
      <c r="B2168" t="s">
        <v>4382</v>
      </c>
      <c r="C2168" t="s">
        <v>662</v>
      </c>
      <c r="D2168">
        <v>2.7338999999999999E-2</v>
      </c>
      <c r="P2168">
        <v>0.65934379457917258</v>
      </c>
      <c r="AL2168">
        <v>2.3713010717290321E-5</v>
      </c>
      <c r="AM2168">
        <v>3.5632978528841581E-5</v>
      </c>
      <c r="AN2168">
        <v>1.1510772156991839E-4</v>
      </c>
    </row>
    <row r="2169" spans="1:141" x14ac:dyDescent="0.3">
      <c r="A2169" s="49">
        <v>2727</v>
      </c>
      <c r="B2169" t="s">
        <v>4383</v>
      </c>
      <c r="C2169" t="s">
        <v>671</v>
      </c>
      <c r="D2169">
        <v>1.1486000000000001</v>
      </c>
      <c r="P2169">
        <v>0.40625855078231887</v>
      </c>
      <c r="AL2169">
        <v>4.9539729525799533E-5</v>
      </c>
      <c r="AM2169">
        <v>1.981589181031981E-4</v>
      </c>
      <c r="AN2169">
        <v>2.4769864762899771E-4</v>
      </c>
    </row>
    <row r="2170" spans="1:141" x14ac:dyDescent="0.3">
      <c r="A2170" s="49">
        <v>2728</v>
      </c>
      <c r="B2170" t="s">
        <v>4384</v>
      </c>
      <c r="C2170" t="s">
        <v>605</v>
      </c>
      <c r="D2170">
        <v>0.01</v>
      </c>
      <c r="AG2170">
        <v>2.0000000000000001E-4</v>
      </c>
    </row>
    <row r="2171" spans="1:141" x14ac:dyDescent="0.3">
      <c r="A2171" s="49">
        <v>2729</v>
      </c>
      <c r="B2171" t="s">
        <v>4385</v>
      </c>
      <c r="C2171" t="s">
        <v>605</v>
      </c>
      <c r="D2171">
        <v>3.1751999999999998</v>
      </c>
      <c r="M2171">
        <v>5.5714285714285718E-3</v>
      </c>
      <c r="N2171">
        <v>1.1383476066339661E-5</v>
      </c>
    </row>
    <row r="2172" spans="1:141" x14ac:dyDescent="0.3">
      <c r="A2172" s="49">
        <v>2730</v>
      </c>
      <c r="B2172" t="s">
        <v>4386</v>
      </c>
      <c r="C2172" t="s">
        <v>659</v>
      </c>
      <c r="D2172">
        <v>6.7100000000000007E-2</v>
      </c>
      <c r="I2172">
        <v>0.1475409836065574</v>
      </c>
      <c r="J2172">
        <v>9.8360655737704926E-6</v>
      </c>
      <c r="K2172">
        <v>1.508196721311475E-3</v>
      </c>
      <c r="L2172">
        <v>0.16393442622950821</v>
      </c>
    </row>
    <row r="2173" spans="1:141" x14ac:dyDescent="0.3">
      <c r="A2173" s="49">
        <v>2731</v>
      </c>
      <c r="B2173" t="s">
        <v>4387</v>
      </c>
      <c r="C2173" t="s">
        <v>798</v>
      </c>
      <c r="D2173">
        <v>9.9959999999999993E-2</v>
      </c>
      <c r="O2173">
        <v>5.4451780712284917E-2</v>
      </c>
      <c r="P2173">
        <v>0.2229891956782713</v>
      </c>
    </row>
    <row r="2174" spans="1:141" x14ac:dyDescent="0.3">
      <c r="A2174" s="49">
        <v>2732</v>
      </c>
      <c r="B2174" t="s">
        <v>4388</v>
      </c>
      <c r="C2174" t="s">
        <v>659</v>
      </c>
      <c r="D2174">
        <v>0.21480099999999999</v>
      </c>
      <c r="AH2174">
        <v>4.2277270589987952E-5</v>
      </c>
      <c r="AJ2174">
        <v>1.3208364951746041</v>
      </c>
      <c r="AK2174">
        <v>8.8268862807901259E-4</v>
      </c>
    </row>
    <row r="2175" spans="1:141" x14ac:dyDescent="0.3">
      <c r="A2175" s="49">
        <v>2733</v>
      </c>
      <c r="B2175" t="s">
        <v>4389</v>
      </c>
      <c r="C2175" t="s">
        <v>793</v>
      </c>
      <c r="D2175">
        <v>1.6342926</v>
      </c>
      <c r="EK2175">
        <v>1.835656601516766E-5</v>
      </c>
    </row>
    <row r="2176" spans="1:141" x14ac:dyDescent="0.3">
      <c r="A2176" s="49">
        <v>2734</v>
      </c>
      <c r="B2176" t="s">
        <v>4391</v>
      </c>
      <c r="C2176" t="s">
        <v>793</v>
      </c>
      <c r="D2176">
        <v>1.7818836</v>
      </c>
      <c r="EK2176">
        <v>1.010166994073013E-4</v>
      </c>
    </row>
    <row r="2177" spans="1:134" x14ac:dyDescent="0.3">
      <c r="A2177" s="49">
        <v>2736</v>
      </c>
      <c r="B2177" t="s">
        <v>4393</v>
      </c>
      <c r="C2177" t="s">
        <v>659</v>
      </c>
      <c r="D2177">
        <v>2.3800000000000002E-2</v>
      </c>
      <c r="AJ2177">
        <v>1.117647058823529</v>
      </c>
      <c r="AK2177">
        <v>5.2941176470588231E-4</v>
      </c>
    </row>
    <row r="2178" spans="1:134" x14ac:dyDescent="0.3">
      <c r="A2178" s="49">
        <v>2737</v>
      </c>
      <c r="B2178" t="s">
        <v>4394</v>
      </c>
      <c r="C2178" t="s">
        <v>671</v>
      </c>
      <c r="D2178">
        <v>1.7225000000000001E-2</v>
      </c>
      <c r="O2178">
        <v>3.7793904208998537E-2</v>
      </c>
      <c r="P2178">
        <v>0.52458635703918721</v>
      </c>
    </row>
    <row r="2179" spans="1:134" x14ac:dyDescent="0.3">
      <c r="A2179" s="49">
        <v>2738</v>
      </c>
      <c r="B2179" t="s">
        <v>4395</v>
      </c>
      <c r="C2179" t="s">
        <v>611</v>
      </c>
      <c r="D2179">
        <v>9.8999999999999973E-3</v>
      </c>
      <c r="AG2179">
        <v>4.3333333333333341E-5</v>
      </c>
    </row>
    <row r="2180" spans="1:134" x14ac:dyDescent="0.3">
      <c r="A2180" s="49">
        <v>2739</v>
      </c>
      <c r="B2180" t="s">
        <v>4396</v>
      </c>
      <c r="C2180" t="s">
        <v>605</v>
      </c>
      <c r="D2180">
        <v>0.01</v>
      </c>
      <c r="AG2180">
        <v>1.3207577083015609E-3</v>
      </c>
    </row>
    <row r="2181" spans="1:134" x14ac:dyDescent="0.3">
      <c r="A2181" s="49">
        <v>2740</v>
      </c>
      <c r="B2181" t="s">
        <v>4397</v>
      </c>
      <c r="C2181" t="s">
        <v>659</v>
      </c>
      <c r="D2181">
        <v>1.8239999999999999E-2</v>
      </c>
      <c r="AJ2181">
        <v>1.5438596491228069</v>
      </c>
      <c r="AP2181">
        <v>1.43859649122807</v>
      </c>
    </row>
    <row r="2182" spans="1:134" x14ac:dyDescent="0.3">
      <c r="A2182" s="49">
        <v>2742</v>
      </c>
      <c r="B2182" t="s">
        <v>4399</v>
      </c>
      <c r="C2182" t="s">
        <v>605</v>
      </c>
      <c r="D2182">
        <v>0.15679999999999999</v>
      </c>
      <c r="AG2182">
        <v>5.7142857142857148E-5</v>
      </c>
    </row>
    <row r="2183" spans="1:134" x14ac:dyDescent="0.3">
      <c r="A2183" s="49">
        <v>2745</v>
      </c>
      <c r="B2183" t="s">
        <v>4402</v>
      </c>
      <c r="C2183" t="s">
        <v>605</v>
      </c>
      <c r="D2183">
        <v>0.01</v>
      </c>
      <c r="AG2183">
        <v>2.5000000000000001E-4</v>
      </c>
    </row>
    <row r="2184" spans="1:134" x14ac:dyDescent="0.3">
      <c r="A2184" s="49">
        <v>2746</v>
      </c>
      <c r="B2184" t="s">
        <v>4403</v>
      </c>
      <c r="C2184" t="s">
        <v>614</v>
      </c>
      <c r="D2184">
        <v>3.2000000000000002E-3</v>
      </c>
      <c r="AF2184">
        <v>2.32258064516129</v>
      </c>
      <c r="AG2184">
        <v>1.3067057061702319E-3</v>
      </c>
    </row>
    <row r="2185" spans="1:134" x14ac:dyDescent="0.3">
      <c r="A2185" s="49">
        <v>2748</v>
      </c>
      <c r="B2185" t="s">
        <v>4405</v>
      </c>
      <c r="C2185" t="s">
        <v>659</v>
      </c>
      <c r="D2185">
        <v>2.7539999999999999E-2</v>
      </c>
      <c r="AH2185">
        <v>3.3696441539578802E-5</v>
      </c>
      <c r="AJ2185">
        <v>1.3943355119825711</v>
      </c>
      <c r="AK2185">
        <v>1.163398692810457E-3</v>
      </c>
      <c r="AP2185">
        <v>0.2225853304284677</v>
      </c>
    </row>
    <row r="2186" spans="1:134" x14ac:dyDescent="0.3">
      <c r="A2186" s="49">
        <v>2749</v>
      </c>
      <c r="B2186" t="s">
        <v>4406</v>
      </c>
      <c r="C2186" t="s">
        <v>605</v>
      </c>
      <c r="D2186">
        <v>1.0575230322295699</v>
      </c>
      <c r="AH2186">
        <v>4.999418299999999E-5</v>
      </c>
      <c r="AK2186">
        <v>1.999773540000001E-4</v>
      </c>
    </row>
    <row r="2187" spans="1:134" x14ac:dyDescent="0.3">
      <c r="A2187" s="49">
        <v>2750</v>
      </c>
      <c r="B2187" t="s">
        <v>4407</v>
      </c>
      <c r="C2187" t="s">
        <v>659</v>
      </c>
      <c r="D2187">
        <v>2.724E-2</v>
      </c>
      <c r="AJ2187">
        <v>1.0666666666666671</v>
      </c>
    </row>
    <row r="2188" spans="1:134" x14ac:dyDescent="0.3">
      <c r="A2188" s="49">
        <v>2751</v>
      </c>
      <c r="B2188" t="s">
        <v>4408</v>
      </c>
      <c r="C2188" t="s">
        <v>650</v>
      </c>
      <c r="D2188">
        <v>7.0662247999999988E-3</v>
      </c>
      <c r="AK2188">
        <v>3.2191780821917812E-3</v>
      </c>
    </row>
    <row r="2189" spans="1:134" x14ac:dyDescent="0.3">
      <c r="A2189" s="49">
        <v>2752</v>
      </c>
      <c r="B2189" t="s">
        <v>4409</v>
      </c>
      <c r="C2189" t="s">
        <v>659</v>
      </c>
      <c r="D2189">
        <v>1</v>
      </c>
      <c r="AJ2189">
        <v>1.6</v>
      </c>
      <c r="AP2189">
        <v>0.04</v>
      </c>
      <c r="ED2189">
        <v>1E-3</v>
      </c>
    </row>
    <row r="2190" spans="1:134" x14ac:dyDescent="0.3">
      <c r="A2190" s="49">
        <v>2753</v>
      </c>
      <c r="B2190" t="s">
        <v>4410</v>
      </c>
      <c r="C2190" t="s">
        <v>659</v>
      </c>
      <c r="D2190">
        <v>1.76</v>
      </c>
      <c r="AH2190">
        <v>3.7499999999999997E-5</v>
      </c>
      <c r="AJ2190">
        <v>0.25</v>
      </c>
      <c r="AK2190">
        <v>1E-3</v>
      </c>
      <c r="AP2190">
        <v>2.5000000000000001E-2</v>
      </c>
    </row>
    <row r="2191" spans="1:134" x14ac:dyDescent="0.3">
      <c r="A2191" s="49">
        <v>2755</v>
      </c>
      <c r="B2191" t="s">
        <v>4412</v>
      </c>
      <c r="C2191" t="s">
        <v>605</v>
      </c>
      <c r="D2191">
        <v>7.0842176363636353</v>
      </c>
      <c r="M2191">
        <v>5.1685055515336698E-2</v>
      </c>
      <c r="N2191">
        <v>1.2608141472579881E-5</v>
      </c>
      <c r="AH2191">
        <v>1.4594477450092189E-5</v>
      </c>
    </row>
    <row r="2192" spans="1:134" x14ac:dyDescent="0.3">
      <c r="A2192" s="49">
        <v>2757</v>
      </c>
      <c r="B2192" t="s">
        <v>4414</v>
      </c>
      <c r="C2192" t="s">
        <v>668</v>
      </c>
      <c r="D2192">
        <v>2.1435599999999999</v>
      </c>
      <c r="I2192">
        <v>1.247177592416354E-2</v>
      </c>
      <c r="K2192">
        <v>1.3208326335628581E-3</v>
      </c>
      <c r="L2192">
        <v>8.2232361118886294E-2</v>
      </c>
    </row>
    <row r="2193" spans="1:268" x14ac:dyDescent="0.3">
      <c r="A2193" s="49">
        <v>2758</v>
      </c>
      <c r="B2193" t="s">
        <v>4415</v>
      </c>
      <c r="C2193" t="s">
        <v>659</v>
      </c>
      <c r="D2193">
        <v>5.0000000000000001E-4</v>
      </c>
      <c r="BQ2193">
        <v>30</v>
      </c>
      <c r="BR2193">
        <v>100</v>
      </c>
      <c r="BS2193">
        <v>240</v>
      </c>
    </row>
    <row r="2194" spans="1:268" x14ac:dyDescent="0.3">
      <c r="A2194" s="49">
        <v>2759</v>
      </c>
      <c r="B2194" t="s">
        <v>4416</v>
      </c>
      <c r="C2194" t="s">
        <v>605</v>
      </c>
      <c r="D2194">
        <v>9.0516000000000005</v>
      </c>
      <c r="M2194">
        <v>0.1050974413363383</v>
      </c>
      <c r="N2194">
        <v>5.7523531751292587E-5</v>
      </c>
      <c r="AK2194">
        <v>5.2459896592867562E-4</v>
      </c>
    </row>
    <row r="2195" spans="1:268" x14ac:dyDescent="0.3">
      <c r="A2195" s="49">
        <v>2760</v>
      </c>
      <c r="B2195" t="s">
        <v>4417</v>
      </c>
      <c r="C2195" t="s">
        <v>659</v>
      </c>
      <c r="D2195">
        <v>0.12</v>
      </c>
      <c r="AJ2195">
        <v>1.3083333333333329</v>
      </c>
      <c r="AP2195">
        <v>0.51666666666666672</v>
      </c>
    </row>
    <row r="2196" spans="1:268" x14ac:dyDescent="0.3">
      <c r="A2196" s="49">
        <v>2761</v>
      </c>
      <c r="B2196" t="s">
        <v>4418</v>
      </c>
      <c r="C2196" t="s">
        <v>659</v>
      </c>
      <c r="D2196">
        <v>0.46600000000000003</v>
      </c>
      <c r="AJ2196">
        <v>0.28755364806866951</v>
      </c>
      <c r="AP2196">
        <v>2.5321888412017171E-2</v>
      </c>
    </row>
    <row r="2197" spans="1:268" x14ac:dyDescent="0.3">
      <c r="A2197" s="49">
        <v>2762</v>
      </c>
      <c r="B2197" t="s">
        <v>4419</v>
      </c>
      <c r="C2197" t="s">
        <v>605</v>
      </c>
      <c r="D2197">
        <v>1.3984000000000001</v>
      </c>
      <c r="AH2197">
        <v>9.7368421052631583E-5</v>
      </c>
    </row>
    <row r="2198" spans="1:268" x14ac:dyDescent="0.3">
      <c r="A2198" s="49">
        <v>2763</v>
      </c>
      <c r="B2198" t="s">
        <v>4420</v>
      </c>
      <c r="C2198" t="s">
        <v>605</v>
      </c>
      <c r="D2198">
        <v>3.8109999999999999</v>
      </c>
      <c r="AH2198">
        <v>1.1891891891891891E-4</v>
      </c>
    </row>
    <row r="2199" spans="1:268" x14ac:dyDescent="0.3">
      <c r="A2199" s="49">
        <v>2764</v>
      </c>
      <c r="B2199" t="s">
        <v>4421</v>
      </c>
      <c r="C2199" t="s">
        <v>605</v>
      </c>
      <c r="D2199">
        <v>1.06975</v>
      </c>
      <c r="N2199">
        <v>2.1818181818181821E-5</v>
      </c>
    </row>
    <row r="2200" spans="1:268" x14ac:dyDescent="0.3">
      <c r="A2200" s="49">
        <v>2765</v>
      </c>
      <c r="B2200" t="s">
        <v>4422</v>
      </c>
      <c r="C2200" t="s">
        <v>617</v>
      </c>
      <c r="D2200">
        <v>7.3760499999999986E-6</v>
      </c>
      <c r="F2200">
        <v>591.02093939167992</v>
      </c>
      <c r="G2200">
        <v>4.1909206146921463</v>
      </c>
      <c r="H2200">
        <v>1676.5613031365031</v>
      </c>
      <c r="EM2200">
        <v>641.82048657479288</v>
      </c>
    </row>
    <row r="2201" spans="1:268" x14ac:dyDescent="0.3">
      <c r="A2201" s="49">
        <v>2767</v>
      </c>
      <c r="B2201" t="s">
        <v>4424</v>
      </c>
      <c r="C2201" t="s">
        <v>605</v>
      </c>
      <c r="D2201">
        <v>0.12374208</v>
      </c>
      <c r="AG2201">
        <v>1.2851248321334721E-3</v>
      </c>
    </row>
    <row r="2202" spans="1:268" x14ac:dyDescent="0.3">
      <c r="A2202" s="49">
        <v>2768</v>
      </c>
      <c r="B2202" t="s">
        <v>4425</v>
      </c>
      <c r="C2202" t="s">
        <v>1044</v>
      </c>
      <c r="D2202">
        <v>0.22239999999999999</v>
      </c>
      <c r="EG2202">
        <v>1.129496402877698E-3</v>
      </c>
      <c r="EH2202">
        <v>0.36690647482014388</v>
      </c>
    </row>
    <row r="2203" spans="1:268" x14ac:dyDescent="0.3">
      <c r="A2203" s="49">
        <v>2769</v>
      </c>
      <c r="B2203" t="s">
        <v>4426</v>
      </c>
      <c r="C2203" t="s">
        <v>617</v>
      </c>
      <c r="D2203">
        <v>1.55835035E-5</v>
      </c>
      <c r="BQ2203">
        <v>74.509612039423601</v>
      </c>
      <c r="BR2203">
        <v>40.008698942442557</v>
      </c>
    </row>
    <row r="2204" spans="1:268" x14ac:dyDescent="0.3">
      <c r="A2204" s="49">
        <v>2770</v>
      </c>
      <c r="B2204" t="s">
        <v>4427</v>
      </c>
      <c r="C2204" t="s">
        <v>798</v>
      </c>
      <c r="D2204">
        <v>3.3599999999999998E-2</v>
      </c>
      <c r="O2204">
        <v>0.05</v>
      </c>
      <c r="P2204">
        <v>0.7321428571428571</v>
      </c>
    </row>
    <row r="2205" spans="1:268" x14ac:dyDescent="0.3">
      <c r="A2205" s="49">
        <v>2771</v>
      </c>
      <c r="B2205" t="s">
        <v>4428</v>
      </c>
      <c r="C2205" t="s">
        <v>617</v>
      </c>
      <c r="D2205">
        <v>2.9352166315999989E-6</v>
      </c>
      <c r="F2205">
        <v>783.46963915452102</v>
      </c>
      <c r="G2205">
        <v>54.885048049821108</v>
      </c>
      <c r="H2205">
        <v>15744.47879688146</v>
      </c>
      <c r="EM2205">
        <v>2400.6004806531232</v>
      </c>
      <c r="JH2205">
        <v>0.71736142993037699</v>
      </c>
    </row>
    <row r="2206" spans="1:268" x14ac:dyDescent="0.3">
      <c r="A2206" s="49">
        <v>2772</v>
      </c>
      <c r="B2206" t="s">
        <v>4430</v>
      </c>
      <c r="C2206" t="s">
        <v>617</v>
      </c>
      <c r="D2206">
        <v>1.4844319999999999E-4</v>
      </c>
      <c r="BQ2206">
        <v>19.066147859922179</v>
      </c>
      <c r="BR2206">
        <v>57.976653696498047</v>
      </c>
      <c r="BS2206">
        <v>254.08560311284049</v>
      </c>
      <c r="DK2206">
        <v>1.439688715953307E-2</v>
      </c>
      <c r="GX2206">
        <v>9.727626459143969E-3</v>
      </c>
    </row>
    <row r="2207" spans="1:268" x14ac:dyDescent="0.3">
      <c r="A2207" s="49">
        <v>2773</v>
      </c>
      <c r="B2207" t="s">
        <v>4431</v>
      </c>
      <c r="C2207" t="s">
        <v>614</v>
      </c>
      <c r="D2207">
        <v>1.20594E-3</v>
      </c>
      <c r="BQ2207">
        <v>66.006600660065999</v>
      </c>
      <c r="BR2207">
        <v>99.009900990098998</v>
      </c>
      <c r="BS2207">
        <v>264.026402640264</v>
      </c>
      <c r="GX2207">
        <v>0.1914191419141914</v>
      </c>
      <c r="HM2207">
        <v>9.9009900990099009</v>
      </c>
    </row>
    <row r="2208" spans="1:268" x14ac:dyDescent="0.3">
      <c r="A2208" s="49">
        <v>2776</v>
      </c>
      <c r="B2208" t="s">
        <v>4437</v>
      </c>
      <c r="C2208" t="s">
        <v>605</v>
      </c>
      <c r="D2208">
        <v>0.72</v>
      </c>
      <c r="M2208">
        <v>1.6944444444444449E-2</v>
      </c>
      <c r="N2208">
        <v>3.499324631248968E-5</v>
      </c>
      <c r="AH2208">
        <v>1.6666666666666671E-5</v>
      </c>
      <c r="AK2208">
        <v>5.5555555555555556E-4</v>
      </c>
    </row>
    <row r="2209" spans="1:197" x14ac:dyDescent="0.3">
      <c r="A2209" s="49">
        <v>2777</v>
      </c>
      <c r="B2209" t="s">
        <v>4438</v>
      </c>
      <c r="C2209" t="s">
        <v>671</v>
      </c>
      <c r="D2209">
        <v>1.04854</v>
      </c>
      <c r="AH2209">
        <v>4.2718446601941748E-5</v>
      </c>
      <c r="GO2209">
        <v>5.2427184466019421</v>
      </c>
    </row>
    <row r="2210" spans="1:197" x14ac:dyDescent="0.3">
      <c r="A2210" s="49">
        <v>2778</v>
      </c>
      <c r="B2210" t="s">
        <v>4439</v>
      </c>
      <c r="C2210" t="s">
        <v>796</v>
      </c>
      <c r="D2210">
        <v>0.19259999999999999</v>
      </c>
      <c r="O2210">
        <v>5.1401869158878503E-2</v>
      </c>
    </row>
    <row r="2211" spans="1:197" x14ac:dyDescent="0.3">
      <c r="A2211" s="49">
        <v>2780</v>
      </c>
      <c r="B2211" t="s">
        <v>4441</v>
      </c>
      <c r="C2211" t="s">
        <v>605</v>
      </c>
      <c r="D2211">
        <v>7.1335800000000001E-6</v>
      </c>
      <c r="F2211">
        <v>738.63333697806706</v>
      </c>
    </row>
    <row r="2212" spans="1:197" x14ac:dyDescent="0.3">
      <c r="A2212" s="49">
        <v>2782</v>
      </c>
      <c r="B2212" t="s">
        <v>4443</v>
      </c>
      <c r="C2212" t="s">
        <v>668</v>
      </c>
      <c r="D2212">
        <v>1.8126</v>
      </c>
      <c r="I2212">
        <v>1.886792452830189E-2</v>
      </c>
      <c r="L2212">
        <v>3.7735849056603779E-2</v>
      </c>
    </row>
    <row r="2213" spans="1:197" x14ac:dyDescent="0.3">
      <c r="A2213" s="49">
        <v>2783</v>
      </c>
      <c r="B2213" t="s">
        <v>4444</v>
      </c>
      <c r="C2213" t="s">
        <v>671</v>
      </c>
      <c r="D2213">
        <v>7.4544069600000014E-4</v>
      </c>
      <c r="Q2213">
        <v>109.3312995082307</v>
      </c>
      <c r="R2213">
        <v>3.5878450349590238E-2</v>
      </c>
      <c r="S2213">
        <v>460.26464860458861</v>
      </c>
      <c r="T2213">
        <v>0.57905507750813756</v>
      </c>
      <c r="U2213">
        <v>0.14407024941927771</v>
      </c>
      <c r="V2213">
        <v>0.34358170755893369</v>
      </c>
      <c r="W2213">
        <v>8.4836622594991778E-2</v>
      </c>
    </row>
    <row r="2214" spans="1:197" x14ac:dyDescent="0.3">
      <c r="A2214" s="49">
        <v>2784</v>
      </c>
      <c r="B2214" t="s">
        <v>4445</v>
      </c>
      <c r="C2214" t="s">
        <v>595</v>
      </c>
      <c r="D2214">
        <v>5.3920260820000003E-5</v>
      </c>
      <c r="Q2214">
        <v>87.049923255901973</v>
      </c>
      <c r="R2214">
        <v>1.8474809922108239E-2</v>
      </c>
      <c r="S2214">
        <v>629.54996435436533</v>
      </c>
      <c r="T2214">
        <v>0.50209149110714557</v>
      </c>
      <c r="U2214">
        <v>0.17089435982442641</v>
      </c>
    </row>
    <row r="2215" spans="1:197" x14ac:dyDescent="0.3">
      <c r="A2215" s="49">
        <v>2785</v>
      </c>
      <c r="B2215" t="s">
        <v>4446</v>
      </c>
      <c r="C2215" t="s">
        <v>605</v>
      </c>
      <c r="D2215">
        <v>3.7928999999999999</v>
      </c>
      <c r="M2215">
        <v>2.9787234042553189E-2</v>
      </c>
      <c r="N2215">
        <v>8.9361702127659575E-5</v>
      </c>
      <c r="AH2215">
        <v>1.063829787234043E-5</v>
      </c>
      <c r="AK2215">
        <v>3.191489361702127E-4</v>
      </c>
    </row>
    <row r="2216" spans="1:197" x14ac:dyDescent="0.3">
      <c r="A2216" s="49">
        <v>2786</v>
      </c>
      <c r="B2216" t="s">
        <v>4447</v>
      </c>
      <c r="C2216" t="s">
        <v>614</v>
      </c>
      <c r="D2216">
        <v>0.01</v>
      </c>
      <c r="AG2216">
        <v>1.3194122128374489E-3</v>
      </c>
    </row>
    <row r="2217" spans="1:197" x14ac:dyDescent="0.3">
      <c r="A2217" s="49">
        <v>2787</v>
      </c>
      <c r="B2217" t="s">
        <v>4449</v>
      </c>
      <c r="C2217" t="s">
        <v>595</v>
      </c>
      <c r="D2217">
        <v>0.175012919660364</v>
      </c>
      <c r="EA2217">
        <v>0.40125037703661581</v>
      </c>
    </row>
    <row r="2218" spans="1:197" x14ac:dyDescent="0.3">
      <c r="A2218" s="49">
        <v>2788</v>
      </c>
      <c r="B2218" t="s">
        <v>4451</v>
      </c>
      <c r="C2218" t="s">
        <v>659</v>
      </c>
      <c r="D2218">
        <v>4.0800000000000003E-2</v>
      </c>
      <c r="AH2218">
        <v>9.9999999999999991E-6</v>
      </c>
      <c r="AJ2218">
        <v>1.5139705882352941</v>
      </c>
      <c r="AK2218">
        <v>2.5279411764705879E-4</v>
      </c>
    </row>
    <row r="2219" spans="1:197" x14ac:dyDescent="0.3">
      <c r="A2219" s="49">
        <v>2789</v>
      </c>
      <c r="B2219" t="s">
        <v>4452</v>
      </c>
      <c r="C2219" t="s">
        <v>605</v>
      </c>
      <c r="D2219">
        <v>1.8156007999999999</v>
      </c>
      <c r="N2219">
        <v>7.5911566022663133E-6</v>
      </c>
      <c r="AH2219">
        <v>1.215630605582461E-4</v>
      </c>
    </row>
    <row r="2220" spans="1:197" x14ac:dyDescent="0.3">
      <c r="A2220" s="49">
        <v>2790</v>
      </c>
      <c r="B2220" t="s">
        <v>4453</v>
      </c>
      <c r="C2220" t="s">
        <v>659</v>
      </c>
      <c r="D2220">
        <v>9.4866666666666655E-2</v>
      </c>
      <c r="AJ2220">
        <v>2.6086956521739129E-2</v>
      </c>
      <c r="AK2220">
        <v>3.0000000000000001E-3</v>
      </c>
    </row>
    <row r="2221" spans="1:197" x14ac:dyDescent="0.3">
      <c r="A2221" s="49">
        <v>2791</v>
      </c>
      <c r="B2221" t="s">
        <v>4455</v>
      </c>
      <c r="C2221" t="s">
        <v>659</v>
      </c>
      <c r="D2221">
        <v>5.6000000000000008E-3</v>
      </c>
      <c r="I2221">
        <v>0.14285714285714279</v>
      </c>
      <c r="K2221">
        <v>1E-3</v>
      </c>
      <c r="L2221">
        <v>0.28571428571428559</v>
      </c>
    </row>
    <row r="2222" spans="1:197" x14ac:dyDescent="0.3">
      <c r="A2222" s="49">
        <v>2792</v>
      </c>
      <c r="B2222" t="s">
        <v>4456</v>
      </c>
      <c r="C2222" t="s">
        <v>614</v>
      </c>
      <c r="D2222">
        <v>1.0488249999999999E-2</v>
      </c>
      <c r="I2222">
        <v>0.1336</v>
      </c>
      <c r="K2222">
        <v>5.1519999999999995E-4</v>
      </c>
      <c r="L2222">
        <v>0.29599999999999999</v>
      </c>
    </row>
    <row r="2223" spans="1:197" x14ac:dyDescent="0.3">
      <c r="A2223" s="49">
        <v>2793</v>
      </c>
      <c r="B2223" t="s">
        <v>4457</v>
      </c>
      <c r="C2223" t="s">
        <v>671</v>
      </c>
      <c r="D2223">
        <v>1.08464411461524E-5</v>
      </c>
      <c r="Q2223">
        <v>108.8769701240786</v>
      </c>
      <c r="R2223">
        <v>2.6547771833748911E-2</v>
      </c>
      <c r="S2223">
        <v>419.84950033469198</v>
      </c>
      <c r="T2223">
        <v>0.8816669812705803</v>
      </c>
      <c r="U2223">
        <v>0.18004572243545369</v>
      </c>
      <c r="V2223">
        <v>0.1376438422043712</v>
      </c>
      <c r="W2223">
        <v>2.985047180335761E-2</v>
      </c>
    </row>
    <row r="2224" spans="1:197" x14ac:dyDescent="0.3">
      <c r="A2224" s="49">
        <v>2796</v>
      </c>
      <c r="B2224" t="s">
        <v>4460</v>
      </c>
      <c r="C2224" t="s">
        <v>668</v>
      </c>
      <c r="D2224">
        <v>1.4999999999999999E-2</v>
      </c>
      <c r="EF2224">
        <v>6.6666666666666664E-4</v>
      </c>
      <c r="EH2224">
        <v>1.3333333333333331E-2</v>
      </c>
    </row>
    <row r="2225" spans="1:321" x14ac:dyDescent="0.3">
      <c r="A2225" s="49">
        <v>2797</v>
      </c>
      <c r="B2225" t="s">
        <v>4461</v>
      </c>
      <c r="C2225" t="s">
        <v>671</v>
      </c>
      <c r="D2225">
        <v>1.170288E-3</v>
      </c>
      <c r="P2225">
        <v>1</v>
      </c>
      <c r="GN2225">
        <v>1.4855232216343329E-3</v>
      </c>
    </row>
    <row r="2226" spans="1:321" x14ac:dyDescent="0.3">
      <c r="A2226" s="49">
        <v>2798</v>
      </c>
      <c r="B2226" t="s">
        <v>4463</v>
      </c>
      <c r="C2226" t="s">
        <v>659</v>
      </c>
      <c r="D2226">
        <v>8.0000000000000002E-3</v>
      </c>
      <c r="AH2226">
        <v>1.8749999999999998E-5</v>
      </c>
      <c r="AJ2226">
        <v>1.625</v>
      </c>
      <c r="AK2226">
        <v>5.8750000000000002E-4</v>
      </c>
    </row>
    <row r="2227" spans="1:321" x14ac:dyDescent="0.3">
      <c r="A2227" s="49">
        <v>2799</v>
      </c>
      <c r="B2227" t="s">
        <v>4464</v>
      </c>
      <c r="C2227" t="s">
        <v>659</v>
      </c>
      <c r="D2227">
        <v>2.5836165000000001E-2</v>
      </c>
      <c r="AH2227">
        <v>8.1481481481481483E-6</v>
      </c>
      <c r="AJ2227">
        <v>0.1444444444444444</v>
      </c>
      <c r="AK2227">
        <v>1.4555555555555551E-4</v>
      </c>
    </row>
    <row r="2228" spans="1:321" x14ac:dyDescent="0.3">
      <c r="A2228" s="49">
        <v>2800</v>
      </c>
      <c r="B2228" t="s">
        <v>4465</v>
      </c>
      <c r="C2228" t="s">
        <v>659</v>
      </c>
      <c r="D2228">
        <v>6.3770000000000007E-2</v>
      </c>
      <c r="AH2228">
        <v>9.1999999999999987E-5</v>
      </c>
      <c r="AJ2228">
        <v>0.79999999999999993</v>
      </c>
      <c r="AK2228">
        <v>1.9680000000000001E-3</v>
      </c>
    </row>
    <row r="2229" spans="1:321" x14ac:dyDescent="0.3">
      <c r="A2229" s="49">
        <v>2801</v>
      </c>
      <c r="B2229" t="s">
        <v>4466</v>
      </c>
      <c r="C2229" t="s">
        <v>659</v>
      </c>
      <c r="D2229">
        <v>0.24175872330000001</v>
      </c>
      <c r="I2229">
        <v>0.27102212465232678</v>
      </c>
      <c r="J2229">
        <v>3.8432363933649214E-6</v>
      </c>
      <c r="K2229">
        <v>1.2818290097249199E-4</v>
      </c>
    </row>
    <row r="2230" spans="1:321" x14ac:dyDescent="0.3">
      <c r="A2230" s="49">
        <v>2802</v>
      </c>
      <c r="B2230" t="s">
        <v>4467</v>
      </c>
      <c r="C2230" t="s">
        <v>605</v>
      </c>
      <c r="D2230">
        <v>1.088089E-3</v>
      </c>
      <c r="F2230">
        <v>1701.1843700285549</v>
      </c>
      <c r="G2230">
        <v>3.6263219277099581</v>
      </c>
      <c r="CM2230">
        <v>160.89400775120421</v>
      </c>
      <c r="GC2230">
        <v>0.97107130023371258</v>
      </c>
    </row>
    <row r="2231" spans="1:321" x14ac:dyDescent="0.3">
      <c r="A2231" s="49">
        <v>2804</v>
      </c>
      <c r="B2231" t="s">
        <v>4470</v>
      </c>
      <c r="C2231" t="s">
        <v>595</v>
      </c>
      <c r="D2231">
        <v>2903.2919999999999</v>
      </c>
      <c r="JC2231">
        <v>3.2112899051629673E-2</v>
      </c>
      <c r="JD2231">
        <v>5.8470951812110872E-2</v>
      </c>
      <c r="LI2231">
        <v>1.3167259786476869E-3</v>
      </c>
    </row>
    <row r="2232" spans="1:321" x14ac:dyDescent="0.3">
      <c r="A2232" s="49">
        <v>2805</v>
      </c>
      <c r="B2232" t="s">
        <v>4472</v>
      </c>
      <c r="C2232" t="s">
        <v>659</v>
      </c>
      <c r="D2232">
        <v>7.2000000000000015E-4</v>
      </c>
      <c r="AJ2232">
        <v>0.1111111111111111</v>
      </c>
      <c r="AK2232">
        <v>1.5555555555555551E-4</v>
      </c>
      <c r="AP2232">
        <v>2.777777777777777E-3</v>
      </c>
      <c r="ED2232">
        <v>6.6666666666666654E-4</v>
      </c>
    </row>
    <row r="2233" spans="1:321" x14ac:dyDescent="0.3">
      <c r="A2233" s="49">
        <v>2806</v>
      </c>
      <c r="B2233" t="s">
        <v>4473</v>
      </c>
      <c r="C2233" t="s">
        <v>659</v>
      </c>
      <c r="D2233">
        <v>0.19889999999999999</v>
      </c>
      <c r="AH2233">
        <v>7.5444947209653098E-5</v>
      </c>
      <c r="AJ2233">
        <v>9.0397184514831572E-2</v>
      </c>
      <c r="AK2233">
        <v>3.8235294117647061E-4</v>
      </c>
    </row>
    <row r="2234" spans="1:321" x14ac:dyDescent="0.3">
      <c r="A2234" s="49">
        <v>2807</v>
      </c>
      <c r="B2234" t="s">
        <v>4474</v>
      </c>
      <c r="C2234" t="s">
        <v>659</v>
      </c>
      <c r="D2234">
        <v>1.6789999999999999E-2</v>
      </c>
      <c r="AH2234">
        <v>4.931506849315069E-5</v>
      </c>
      <c r="AJ2234">
        <v>0.49315068493150682</v>
      </c>
      <c r="AK2234">
        <v>7.6712328767123295E-4</v>
      </c>
    </row>
    <row r="2235" spans="1:321" x14ac:dyDescent="0.3">
      <c r="A2235" s="49">
        <v>2808</v>
      </c>
      <c r="B2235" t="s">
        <v>4476</v>
      </c>
      <c r="C2235" t="s">
        <v>773</v>
      </c>
      <c r="D2235">
        <v>2.0636E-5</v>
      </c>
      <c r="R2235">
        <v>3.2467532467532471E-2</v>
      </c>
      <c r="T2235">
        <v>1.7402597402597411</v>
      </c>
      <c r="U2235">
        <v>0.1233766233766234</v>
      </c>
    </row>
    <row r="2236" spans="1:321" x14ac:dyDescent="0.3">
      <c r="A2236" s="49">
        <v>2809</v>
      </c>
      <c r="B2236" t="s">
        <v>4478</v>
      </c>
      <c r="C2236" t="s">
        <v>605</v>
      </c>
      <c r="D2236">
        <v>0.17</v>
      </c>
      <c r="AG2236">
        <v>1.321240026801428E-3</v>
      </c>
    </row>
    <row r="2237" spans="1:321" x14ac:dyDescent="0.3">
      <c r="A2237" s="49">
        <v>2810</v>
      </c>
      <c r="B2237" t="s">
        <v>4479</v>
      </c>
      <c r="C2237" t="s">
        <v>605</v>
      </c>
      <c r="D2237">
        <v>21</v>
      </c>
      <c r="M2237">
        <v>7.1428571428571426E-3</v>
      </c>
      <c r="N2237">
        <v>1.47321894214415E-5</v>
      </c>
    </row>
    <row r="2238" spans="1:321" x14ac:dyDescent="0.3">
      <c r="A2238" s="49">
        <v>2811</v>
      </c>
      <c r="B2238" t="s">
        <v>4480</v>
      </c>
      <c r="C2238" t="s">
        <v>752</v>
      </c>
      <c r="D2238">
        <v>5.1441031044730579E-2</v>
      </c>
      <c r="E2238" t="s">
        <v>1016</v>
      </c>
      <c r="DL2238">
        <v>1.495928116801915</v>
      </c>
      <c r="DM2238">
        <v>2.7117377201353539</v>
      </c>
      <c r="DN2238">
        <v>0.28323891278583407</v>
      </c>
      <c r="DO2238">
        <v>0.1454647677217582</v>
      </c>
      <c r="DP2238">
        <v>3.329917689601683E-2</v>
      </c>
      <c r="DQ2238">
        <v>8.3628156637119228E-2</v>
      </c>
      <c r="DR2238">
        <v>8.1954493668711867E-3</v>
      </c>
      <c r="DS2238">
        <v>5.0394594523053733E-2</v>
      </c>
      <c r="DT2238">
        <v>8.4148595825918829E-3</v>
      </c>
      <c r="DU2238">
        <v>1.6859943399439539E-2</v>
      </c>
      <c r="DV2238">
        <v>1.26981818503405E-2</v>
      </c>
      <c r="DW2238">
        <v>0.2049414284125495</v>
      </c>
      <c r="IR2238">
        <v>4.2201277885100946E-3</v>
      </c>
    </row>
    <row r="2239" spans="1:321" x14ac:dyDescent="0.3">
      <c r="A2239" s="49">
        <v>2812</v>
      </c>
      <c r="B2239" t="s">
        <v>4483</v>
      </c>
      <c r="D2239">
        <v>1.4650000000000001</v>
      </c>
      <c r="EG2239">
        <v>1.1300341296928329E-3</v>
      </c>
      <c r="EH2239">
        <v>0.14129692832764501</v>
      </c>
    </row>
    <row r="2240" spans="1:321" x14ac:dyDescent="0.3">
      <c r="A2240" s="49">
        <v>2813</v>
      </c>
      <c r="B2240" t="s">
        <v>4485</v>
      </c>
      <c r="C2240" t="s">
        <v>605</v>
      </c>
      <c r="D2240">
        <v>0.13514000000000001</v>
      </c>
      <c r="AF2240">
        <v>2.931034482758621</v>
      </c>
      <c r="AG2240">
        <v>1.7241379310344832E-5</v>
      </c>
      <c r="CH2240">
        <v>3.9655172413793098E-3</v>
      </c>
    </row>
    <row r="2241" spans="1:283" x14ac:dyDescent="0.3">
      <c r="A2241" s="49">
        <v>2814</v>
      </c>
      <c r="B2241" t="s">
        <v>4486</v>
      </c>
      <c r="C2241" t="s">
        <v>620</v>
      </c>
      <c r="D2241">
        <v>0.78925999999999996</v>
      </c>
      <c r="AH2241">
        <v>2.9850746268656711E-5</v>
      </c>
    </row>
    <row r="2242" spans="1:283" x14ac:dyDescent="0.3">
      <c r="A2242" s="49">
        <v>2815</v>
      </c>
      <c r="B2242" t="s">
        <v>4487</v>
      </c>
      <c r="C2242" t="s">
        <v>659</v>
      </c>
      <c r="D2242">
        <v>0.68148779999999998</v>
      </c>
      <c r="I2242">
        <v>0.14489811849896661</v>
      </c>
      <c r="J2242">
        <v>1.131641681626582E-6</v>
      </c>
      <c r="K2242">
        <v>1.3579700179518989E-4</v>
      </c>
      <c r="L2242">
        <v>0.43377225535071939</v>
      </c>
    </row>
    <row r="2243" spans="1:283" x14ac:dyDescent="0.3">
      <c r="A2243" s="49">
        <v>2816</v>
      </c>
      <c r="B2243" t="s">
        <v>4488</v>
      </c>
      <c r="C2243" t="s">
        <v>798</v>
      </c>
      <c r="D2243">
        <v>4.9616999999999988E-2</v>
      </c>
      <c r="O2243">
        <v>8.3783783783783802E-2</v>
      </c>
      <c r="P2243">
        <v>0.27027027027027029</v>
      </c>
      <c r="AL2243">
        <v>2.7297297297297301E-5</v>
      </c>
      <c r="AM2243">
        <v>2.6918918918918919E-5</v>
      </c>
      <c r="AN2243">
        <v>4.0378378378378392E-5</v>
      </c>
      <c r="GN2243">
        <v>7.2432432432432449E-4</v>
      </c>
    </row>
    <row r="2244" spans="1:283" x14ac:dyDescent="0.3">
      <c r="A2244" s="49">
        <v>2817</v>
      </c>
      <c r="B2244" t="s">
        <v>4489</v>
      </c>
      <c r="C2244" t="s">
        <v>644</v>
      </c>
      <c r="D2244">
        <v>0.52133900000000011</v>
      </c>
      <c r="HH2244">
        <v>0.76470588235294101</v>
      </c>
      <c r="HI2244">
        <v>18.823529411764699</v>
      </c>
      <c r="HJ2244">
        <v>0.23529411764705879</v>
      </c>
    </row>
    <row r="2245" spans="1:283" x14ac:dyDescent="0.3">
      <c r="A2245" s="49">
        <v>2818</v>
      </c>
      <c r="B2245" t="s">
        <v>4493</v>
      </c>
      <c r="C2245" t="s">
        <v>4492</v>
      </c>
      <c r="D2245">
        <v>0.3454584450402145</v>
      </c>
      <c r="E2245" t="s">
        <v>1058</v>
      </c>
      <c r="EY2245">
        <v>3.841846890974618</v>
      </c>
      <c r="EZ2245">
        <v>0.74941910722742411</v>
      </c>
      <c r="FA2245">
        <v>0.885528490818007</v>
      </c>
      <c r="FB2245">
        <v>3.6773799768258062</v>
      </c>
      <c r="FC2245">
        <v>0.87434155695233895</v>
      </c>
      <c r="FD2245">
        <v>0.11759445150655019</v>
      </c>
      <c r="FE2245">
        <v>1.0547458490549739</v>
      </c>
      <c r="FF2245">
        <v>0.17158375205699519</v>
      </c>
      <c r="FG2245">
        <v>0.1761774267132227</v>
      </c>
      <c r="FH2245">
        <v>0.53160789472572001</v>
      </c>
      <c r="FI2245">
        <v>8.9419077377271228E-2</v>
      </c>
      <c r="FJ2245">
        <v>0.38650414399077643</v>
      </c>
      <c r="FK2245">
        <v>2.993412268126586E-2</v>
      </c>
      <c r="FL2245">
        <v>6.6706697092071874</v>
      </c>
    </row>
    <row r="2246" spans="1:283" x14ac:dyDescent="0.3">
      <c r="A2246" s="49">
        <v>2819</v>
      </c>
      <c r="B2246" t="s">
        <v>4496</v>
      </c>
      <c r="C2246" t="s">
        <v>614</v>
      </c>
      <c r="D2246">
        <v>1.0500000000000001E-2</v>
      </c>
      <c r="HC2246">
        <v>1.3333333333333331E-4</v>
      </c>
      <c r="HK2246">
        <v>1.666666666666667</v>
      </c>
      <c r="IG2246">
        <v>1</v>
      </c>
    </row>
    <row r="2247" spans="1:283" x14ac:dyDescent="0.3">
      <c r="A2247" s="49">
        <v>2820</v>
      </c>
      <c r="B2247" t="s">
        <v>4497</v>
      </c>
      <c r="C2247" t="s">
        <v>614</v>
      </c>
      <c r="D2247">
        <v>4.9078000000000004E-3</v>
      </c>
      <c r="HK2247">
        <v>0.99985736990097396</v>
      </c>
      <c r="IG2247">
        <v>0.89934390154448007</v>
      </c>
    </row>
    <row r="2248" spans="1:283" x14ac:dyDescent="0.3">
      <c r="A2248" s="49">
        <v>2824</v>
      </c>
      <c r="B2248" t="s">
        <v>4503</v>
      </c>
      <c r="C2248" t="s">
        <v>668</v>
      </c>
      <c r="D2248">
        <v>0.03</v>
      </c>
      <c r="I2248">
        <v>0.2</v>
      </c>
      <c r="L2248">
        <v>0.66666666666666663</v>
      </c>
    </row>
    <row r="2249" spans="1:283" x14ac:dyDescent="0.3">
      <c r="A2249" s="49">
        <v>2825</v>
      </c>
      <c r="B2249" t="s">
        <v>4504</v>
      </c>
      <c r="C2249" t="s">
        <v>605</v>
      </c>
      <c r="D2249">
        <v>2.9095</v>
      </c>
      <c r="AH2249">
        <v>1.454545454545455E-5</v>
      </c>
      <c r="AK2249">
        <v>2.1272727272727269E-4</v>
      </c>
    </row>
    <row r="2250" spans="1:283" x14ac:dyDescent="0.3">
      <c r="A2250" s="49">
        <v>2826</v>
      </c>
      <c r="B2250" t="s">
        <v>4505</v>
      </c>
      <c r="C2250" t="s">
        <v>605</v>
      </c>
      <c r="D2250">
        <v>1.1879999999999999</v>
      </c>
      <c r="M2250">
        <v>3.03030303030303E-2</v>
      </c>
      <c r="N2250">
        <v>5.316285236245061E-5</v>
      </c>
    </row>
    <row r="2251" spans="1:283" x14ac:dyDescent="0.3">
      <c r="A2251" s="49">
        <v>2828</v>
      </c>
      <c r="B2251" t="s">
        <v>4508</v>
      </c>
      <c r="C2251" t="s">
        <v>595</v>
      </c>
      <c r="D2251">
        <v>7.8983412139872442</v>
      </c>
      <c r="JV2251">
        <v>11.772566786349991</v>
      </c>
      <c r="JW2251">
        <v>87.474063386433457</v>
      </c>
    </row>
    <row r="2252" spans="1:283" x14ac:dyDescent="0.3">
      <c r="A2252" s="49">
        <v>2829</v>
      </c>
      <c r="B2252" t="s">
        <v>4510</v>
      </c>
      <c r="C2252" t="s">
        <v>605</v>
      </c>
      <c r="D2252">
        <v>9.9502999999999986</v>
      </c>
      <c r="M2252">
        <v>2.8647377466006069E-2</v>
      </c>
      <c r="N2252">
        <v>4.6520790414247137E-5</v>
      </c>
    </row>
    <row r="2253" spans="1:283" x14ac:dyDescent="0.3">
      <c r="A2253" s="49">
        <v>2830</v>
      </c>
      <c r="B2253" t="s">
        <v>4511</v>
      </c>
      <c r="C2253" t="s">
        <v>605</v>
      </c>
      <c r="D2253">
        <v>1.87320391078903E-4</v>
      </c>
      <c r="EA2253">
        <v>1</v>
      </c>
      <c r="EB2253">
        <v>1.33323610419058E-3</v>
      </c>
    </row>
    <row r="2254" spans="1:283" x14ac:dyDescent="0.3">
      <c r="A2254" s="49">
        <v>2831</v>
      </c>
      <c r="B2254" t="s">
        <v>4512</v>
      </c>
      <c r="C2254" t="s">
        <v>605</v>
      </c>
      <c r="D2254">
        <v>0.4433567229999999</v>
      </c>
      <c r="AF2254">
        <v>1.7712228804975181</v>
      </c>
      <c r="AG2254">
        <v>1.3755994195333091E-3</v>
      </c>
      <c r="CH2254">
        <v>2.875765346181522E-3</v>
      </c>
    </row>
    <row r="2255" spans="1:283" x14ac:dyDescent="0.3">
      <c r="A2255" s="49">
        <v>2832</v>
      </c>
      <c r="B2255" t="s">
        <v>4513</v>
      </c>
      <c r="C2255" t="s">
        <v>671</v>
      </c>
      <c r="D2255">
        <v>1.2309065000000001E-3</v>
      </c>
      <c r="Q2255">
        <v>212.94496373201369</v>
      </c>
      <c r="R2255">
        <v>6.2070433456968513E-2</v>
      </c>
      <c r="S2255">
        <v>464.47622951052728</v>
      </c>
      <c r="T2255">
        <v>0.63128986645208229</v>
      </c>
      <c r="U2255">
        <v>0.13546236046360949</v>
      </c>
      <c r="V2255">
        <v>0.23721798040712269</v>
      </c>
      <c r="W2255">
        <v>4.9318871092158503E-2</v>
      </c>
    </row>
    <row r="2256" spans="1:283" x14ac:dyDescent="0.3">
      <c r="A2256" s="49">
        <v>2834</v>
      </c>
      <c r="B2256" t="s">
        <v>4515</v>
      </c>
      <c r="C2256" t="s">
        <v>614</v>
      </c>
      <c r="D2256">
        <v>6.1607896000000002E-2</v>
      </c>
      <c r="AH2256">
        <v>1.7968671905302529E-5</v>
      </c>
      <c r="AK2256">
        <v>4.6562406286363041E-4</v>
      </c>
    </row>
    <row r="2257" spans="1:366" x14ac:dyDescent="0.3">
      <c r="A2257" s="49">
        <v>2835</v>
      </c>
      <c r="B2257" t="s">
        <v>4516</v>
      </c>
      <c r="C2257" t="s">
        <v>671</v>
      </c>
      <c r="D2257">
        <v>1.8726499999999999</v>
      </c>
      <c r="EE2257">
        <v>0.372093023255814</v>
      </c>
    </row>
    <row r="2258" spans="1:366" x14ac:dyDescent="0.3">
      <c r="A2258" s="49">
        <v>2836</v>
      </c>
      <c r="B2258" t="s">
        <v>4517</v>
      </c>
      <c r="C2258" t="s">
        <v>605</v>
      </c>
      <c r="D2258">
        <v>0.12619578139056001</v>
      </c>
      <c r="M2258">
        <v>0.22580645161290319</v>
      </c>
      <c r="N2258">
        <v>3.0757312983871899E-4</v>
      </c>
      <c r="AK2258">
        <v>1.1058485520851109E-3</v>
      </c>
    </row>
    <row r="2259" spans="1:366" x14ac:dyDescent="0.3">
      <c r="A2259" s="49">
        <v>2837</v>
      </c>
      <c r="B2259" t="s">
        <v>4518</v>
      </c>
      <c r="C2259" t="s">
        <v>692</v>
      </c>
      <c r="D2259">
        <v>5.3468099999999996E-3</v>
      </c>
      <c r="AF2259">
        <v>1.8536585365853659</v>
      </c>
      <c r="CH2259">
        <v>3.9317073170731702E-3</v>
      </c>
      <c r="GJ2259">
        <v>3.878048780487805E-4</v>
      </c>
      <c r="MW2259">
        <v>3.3914634146341459E-4</v>
      </c>
      <c r="MX2259">
        <v>3.3914634146341459E-4</v>
      </c>
      <c r="MY2259">
        <v>7.5365853658536581E-5</v>
      </c>
    </row>
    <row r="2260" spans="1:366" x14ac:dyDescent="0.3">
      <c r="A2260" s="49">
        <v>2838</v>
      </c>
      <c r="B2260" t="s">
        <v>4520</v>
      </c>
      <c r="C2260" t="s">
        <v>626</v>
      </c>
      <c r="D2260">
        <v>0.36253980000000002</v>
      </c>
      <c r="IY2260">
        <v>1.474820143884892E-2</v>
      </c>
      <c r="JB2260">
        <v>2.347361305346699E-5</v>
      </c>
      <c r="MZ2260">
        <v>2.733812949640288E-2</v>
      </c>
      <c r="NA2260">
        <v>5.7194244604316548E-6</v>
      </c>
      <c r="NB2260">
        <v>5.7985611510791373E-5</v>
      </c>
    </row>
    <row r="2261" spans="1:366" x14ac:dyDescent="0.3">
      <c r="A2261" s="49">
        <v>2841</v>
      </c>
      <c r="B2261" t="s">
        <v>4523</v>
      </c>
      <c r="C2261" t="s">
        <v>797</v>
      </c>
      <c r="D2261">
        <v>1.1996000000000001E-3</v>
      </c>
      <c r="DH2261">
        <v>0.93147715905301787</v>
      </c>
      <c r="DI2261">
        <v>0.46648882960986998</v>
      </c>
    </row>
    <row r="2262" spans="1:366" x14ac:dyDescent="0.3">
      <c r="A2262" s="49">
        <v>2842</v>
      </c>
      <c r="B2262" t="s">
        <v>4524</v>
      </c>
      <c r="C2262" t="s">
        <v>605</v>
      </c>
      <c r="D2262">
        <v>0.65100000000000002</v>
      </c>
      <c r="AH2262">
        <v>9.9846390168970817E-6</v>
      </c>
    </row>
    <row r="2263" spans="1:366" x14ac:dyDescent="0.3">
      <c r="A2263" s="49">
        <v>2843</v>
      </c>
      <c r="B2263" t="s">
        <v>4525</v>
      </c>
      <c r="C2263" t="s">
        <v>659</v>
      </c>
      <c r="D2263">
        <v>0.18360000000000001</v>
      </c>
      <c r="I2263">
        <v>0.25277777777777782</v>
      </c>
      <c r="L2263">
        <v>0.1444444444444444</v>
      </c>
    </row>
    <row r="2264" spans="1:366" x14ac:dyDescent="0.3">
      <c r="A2264" s="49">
        <v>2844</v>
      </c>
      <c r="B2264" t="s">
        <v>4526</v>
      </c>
      <c r="C2264" t="s">
        <v>683</v>
      </c>
      <c r="D2264">
        <v>5.9900000000000002E-6</v>
      </c>
      <c r="F2264">
        <v>332.22036727879799</v>
      </c>
      <c r="G2264">
        <v>10.95158597662771</v>
      </c>
      <c r="H2264">
        <v>6193.6560934891468</v>
      </c>
      <c r="EM2264">
        <v>3338.8981636060098</v>
      </c>
    </row>
    <row r="2265" spans="1:366" x14ac:dyDescent="0.3">
      <c r="A2265" s="49">
        <v>2845</v>
      </c>
      <c r="B2265" t="s">
        <v>4527</v>
      </c>
      <c r="C2265" t="s">
        <v>620</v>
      </c>
      <c r="D2265">
        <v>9.9320000000000006E-2</v>
      </c>
      <c r="AH2265">
        <v>8.0366492146596855E-5</v>
      </c>
    </row>
    <row r="2266" spans="1:366" x14ac:dyDescent="0.3">
      <c r="A2266" s="49">
        <v>2846</v>
      </c>
      <c r="B2266" t="s">
        <v>4528</v>
      </c>
      <c r="C2266" t="s">
        <v>796</v>
      </c>
      <c r="D2266">
        <v>5.7999233599999997E-3</v>
      </c>
      <c r="O2266">
        <v>0.1818181818181818</v>
      </c>
      <c r="IW2266">
        <v>1.0795454545454551E-2</v>
      </c>
    </row>
    <row r="2267" spans="1:366" x14ac:dyDescent="0.3">
      <c r="A2267" s="49">
        <v>2847</v>
      </c>
      <c r="B2267" t="s">
        <v>4529</v>
      </c>
      <c r="C2267" t="s">
        <v>611</v>
      </c>
      <c r="D2267">
        <v>4.9979999999999994E-6</v>
      </c>
      <c r="CI2267">
        <v>0.1428571428571429</v>
      </c>
      <c r="CJ2267">
        <v>7.1428571428571439E-4</v>
      </c>
      <c r="CK2267">
        <v>0.9</v>
      </c>
      <c r="CL2267">
        <v>1.224077522143521E-3</v>
      </c>
      <c r="HS2267">
        <v>0.1785714285714286</v>
      </c>
      <c r="HT2267">
        <v>0.1428571428571429</v>
      </c>
    </row>
    <row r="2268" spans="1:366" x14ac:dyDescent="0.3">
      <c r="A2268" s="49">
        <v>2848</v>
      </c>
      <c r="B2268" t="s">
        <v>4531</v>
      </c>
      <c r="C2268" t="s">
        <v>4530</v>
      </c>
      <c r="D2268">
        <v>1.339465124312207E-2</v>
      </c>
      <c r="E2268" t="s">
        <v>1016</v>
      </c>
      <c r="DL2268">
        <v>1.1486468438807831</v>
      </c>
      <c r="DM2268">
        <v>2.508324244454414</v>
      </c>
      <c r="DN2268">
        <v>0.2750083472562419</v>
      </c>
      <c r="DO2268">
        <v>0.16063788481802049</v>
      </c>
      <c r="DP2268">
        <v>3.6017882041877538E-3</v>
      </c>
      <c r="DQ2268">
        <v>0.1101552604349245</v>
      </c>
      <c r="DR2268">
        <v>1.1819420421828529E-2</v>
      </c>
      <c r="DS2268">
        <v>5.6527905656239608E-2</v>
      </c>
      <c r="DT2268">
        <v>8.0905682121066164E-3</v>
      </c>
      <c r="DU2268">
        <v>1.66154507756495E-2</v>
      </c>
      <c r="DV2268">
        <v>7.3252920328543492E-3</v>
      </c>
      <c r="DW2268">
        <v>0.21127432029833881</v>
      </c>
      <c r="IR2268">
        <v>1.6229970994349511E-3</v>
      </c>
      <c r="IS2268">
        <v>8.149770000563676E-4</v>
      </c>
    </row>
    <row r="2269" spans="1:366" x14ac:dyDescent="0.3">
      <c r="A2269" s="49">
        <v>2849</v>
      </c>
      <c r="B2269" t="s">
        <v>4532</v>
      </c>
      <c r="C2269" t="s">
        <v>659</v>
      </c>
      <c r="D2269">
        <v>6.6959891999999993E-2</v>
      </c>
      <c r="AH2269">
        <v>2.222222222222222E-5</v>
      </c>
      <c r="AJ2269">
        <v>2.3851851851851849</v>
      </c>
      <c r="AK2269">
        <v>4.0000000000000001E-3</v>
      </c>
      <c r="AP2269">
        <v>0.26666666666666672</v>
      </c>
    </row>
    <row r="2270" spans="1:366" x14ac:dyDescent="0.3">
      <c r="A2270" s="49">
        <v>2850</v>
      </c>
      <c r="B2270" t="s">
        <v>4533</v>
      </c>
      <c r="C2270" t="s">
        <v>1044</v>
      </c>
      <c r="D2270">
        <v>3.8999999999999998E-3</v>
      </c>
      <c r="K2270">
        <v>4.8910256410256408E-4</v>
      </c>
      <c r="L2270">
        <v>0.2371794871794872</v>
      </c>
    </row>
    <row r="2271" spans="1:366" x14ac:dyDescent="0.3">
      <c r="A2271" s="49">
        <v>2851</v>
      </c>
      <c r="B2271" t="s">
        <v>4534</v>
      </c>
      <c r="C2271" t="s">
        <v>605</v>
      </c>
      <c r="D2271">
        <v>5.397840000000001E-2</v>
      </c>
      <c r="AG2271">
        <v>1.341557060022889E-3</v>
      </c>
    </row>
    <row r="2272" spans="1:366" x14ac:dyDescent="0.3">
      <c r="A2272" s="49">
        <v>2852</v>
      </c>
      <c r="B2272" t="s">
        <v>4535</v>
      </c>
      <c r="C2272" t="s">
        <v>605</v>
      </c>
      <c r="D2272">
        <v>0.73499999999999988</v>
      </c>
      <c r="M2272">
        <v>2.857142857142858E-3</v>
      </c>
      <c r="N2272">
        <v>2.1627656978820939E-5</v>
      </c>
      <c r="AH2272">
        <v>6.5714285714285714E-5</v>
      </c>
      <c r="AK2272">
        <v>2.7142857142857151E-3</v>
      </c>
    </row>
    <row r="2273" spans="1:372" x14ac:dyDescent="0.3">
      <c r="A2273" s="49">
        <v>2853</v>
      </c>
      <c r="B2273" t="s">
        <v>4536</v>
      </c>
      <c r="C2273" t="s">
        <v>671</v>
      </c>
      <c r="D2273">
        <v>1.9339454749999999E-3</v>
      </c>
      <c r="BK2273">
        <v>54.606904806259763</v>
      </c>
      <c r="BL2273">
        <v>2.3491387534401369E-2</v>
      </c>
      <c r="BM2273">
        <v>0.28584287000128578</v>
      </c>
      <c r="BN2273">
        <v>8.3411448491715005E-3</v>
      </c>
      <c r="DF2273">
        <v>79.039014518660252</v>
      </c>
      <c r="NC2273">
        <v>9.768561314049054E-2</v>
      </c>
      <c r="ND2273">
        <v>4.4317012414763603E-3</v>
      </c>
      <c r="NE2273">
        <v>9.4973374879118511E-5</v>
      </c>
      <c r="NF2273">
        <v>1.128160598948515E-4</v>
      </c>
      <c r="NG2273">
        <v>9.8130679725698974E-4</v>
      </c>
      <c r="NH2273">
        <v>1.9219583436928581E-5</v>
      </c>
    </row>
    <row r="2274" spans="1:372" x14ac:dyDescent="0.3">
      <c r="A2274" s="49">
        <v>2854</v>
      </c>
      <c r="B2274" t="s">
        <v>4538</v>
      </c>
      <c r="C2274" t="s">
        <v>659</v>
      </c>
      <c r="D2274">
        <v>0.29399999999999998</v>
      </c>
      <c r="AH2274">
        <v>4.761904761904762E-5</v>
      </c>
      <c r="AJ2274">
        <v>2.047619047619047</v>
      </c>
      <c r="AK2274">
        <v>1.809523809523809E-3</v>
      </c>
    </row>
    <row r="2275" spans="1:372" x14ac:dyDescent="0.3">
      <c r="A2275" s="49">
        <v>2855</v>
      </c>
      <c r="B2275" t="s">
        <v>4539</v>
      </c>
      <c r="C2275" t="s">
        <v>605</v>
      </c>
      <c r="D2275">
        <v>0.12959999999999999</v>
      </c>
      <c r="AG2275">
        <v>5.0000000000000002E-5</v>
      </c>
    </row>
    <row r="2276" spans="1:372" x14ac:dyDescent="0.3">
      <c r="A2276" s="49">
        <v>2856</v>
      </c>
      <c r="B2276" t="s">
        <v>4540</v>
      </c>
      <c r="C2276" t="s">
        <v>614</v>
      </c>
      <c r="D2276">
        <v>7.2999999999999999E-5</v>
      </c>
      <c r="AG2276">
        <v>1.643835616438356E-5</v>
      </c>
    </row>
    <row r="2277" spans="1:372" x14ac:dyDescent="0.3">
      <c r="A2277" s="49">
        <v>2857</v>
      </c>
      <c r="B2277" t="s">
        <v>4541</v>
      </c>
      <c r="C2277" t="s">
        <v>671</v>
      </c>
      <c r="D2277">
        <v>1.10417E-2</v>
      </c>
      <c r="O2277">
        <v>3.6697247706422013E-2</v>
      </c>
      <c r="P2277">
        <v>0.44036697247706408</v>
      </c>
    </row>
    <row r="2278" spans="1:372" x14ac:dyDescent="0.3">
      <c r="A2278" s="49">
        <v>2858</v>
      </c>
      <c r="B2278" t="s">
        <v>4542</v>
      </c>
      <c r="C2278" t="s">
        <v>671</v>
      </c>
      <c r="D2278">
        <v>1.4E-3</v>
      </c>
      <c r="AH2278">
        <v>2.8571428571428581E-5</v>
      </c>
      <c r="EU2278">
        <v>5.7142857142857162E-5</v>
      </c>
    </row>
    <row r="2279" spans="1:372" x14ac:dyDescent="0.3">
      <c r="A2279" s="49">
        <v>2859</v>
      </c>
      <c r="B2279" t="s">
        <v>4543</v>
      </c>
      <c r="C2279" t="s">
        <v>659</v>
      </c>
      <c r="D2279">
        <v>1.0494E-2</v>
      </c>
      <c r="I2279">
        <v>0.1006289308176101</v>
      </c>
      <c r="K2279">
        <v>7.2327044025157243E-4</v>
      </c>
    </row>
    <row r="2280" spans="1:372" x14ac:dyDescent="0.3">
      <c r="A2280" s="49">
        <v>2860</v>
      </c>
      <c r="B2280" t="s">
        <v>4545</v>
      </c>
      <c r="C2280" t="s">
        <v>4544</v>
      </c>
      <c r="D2280">
        <v>1.4848353228391269E-2</v>
      </c>
      <c r="E2280" t="s">
        <v>1103</v>
      </c>
      <c r="EY2280">
        <v>3.8197092707090921</v>
      </c>
      <c r="EZ2280">
        <v>8.6606089089007536</v>
      </c>
      <c r="FA2280">
        <v>0.91928764149435349</v>
      </c>
      <c r="FB2280">
        <v>3.5232479655083311</v>
      </c>
      <c r="FC2280">
        <v>0.76619023417313348</v>
      </c>
      <c r="FD2280">
        <v>3.1972684971827002E-2</v>
      </c>
      <c r="FE2280">
        <v>0.77084909536095181</v>
      </c>
      <c r="FF2280">
        <v>0.1573795782567077</v>
      </c>
      <c r="FG2280">
        <v>0.2262301662885689</v>
      </c>
      <c r="FH2280">
        <v>0.71228598436540336</v>
      </c>
      <c r="FI2280">
        <v>9.7248397516294965E-2</v>
      </c>
      <c r="FJ2280">
        <v>0.71528409039390894</v>
      </c>
      <c r="FK2280">
        <v>9.7665248195097795E-2</v>
      </c>
      <c r="FL2280">
        <v>6.3260312052871823</v>
      </c>
    </row>
    <row r="2281" spans="1:372" x14ac:dyDescent="0.3">
      <c r="A2281" s="49">
        <v>2861</v>
      </c>
      <c r="B2281" t="s">
        <v>4547</v>
      </c>
      <c r="C2281" t="s">
        <v>659</v>
      </c>
      <c r="D2281">
        <v>0.55062</v>
      </c>
      <c r="I2281">
        <v>0.14988558352402739</v>
      </c>
      <c r="J2281">
        <v>1.042461225527587E-5</v>
      </c>
      <c r="K2281">
        <v>8.9771530274962766E-4</v>
      </c>
      <c r="L2281">
        <v>0.38830772583632989</v>
      </c>
    </row>
    <row r="2282" spans="1:372" x14ac:dyDescent="0.3">
      <c r="A2282" s="49">
        <v>2863</v>
      </c>
      <c r="B2282" t="s">
        <v>4549</v>
      </c>
      <c r="C2282" t="s">
        <v>614</v>
      </c>
      <c r="D2282">
        <v>0.318</v>
      </c>
      <c r="AJ2282">
        <v>1.2</v>
      </c>
      <c r="AK2282">
        <v>1.1427101704879481E-3</v>
      </c>
    </row>
    <row r="2283" spans="1:372" x14ac:dyDescent="0.3">
      <c r="A2283" s="49">
        <v>2865</v>
      </c>
      <c r="B2283" t="s">
        <v>4551</v>
      </c>
      <c r="C2283" t="s">
        <v>620</v>
      </c>
      <c r="D2283">
        <v>1.84E-2</v>
      </c>
      <c r="AH2283">
        <v>2.5000000000000001E-5</v>
      </c>
    </row>
    <row r="2284" spans="1:372" x14ac:dyDescent="0.3">
      <c r="A2284" s="49">
        <v>2866</v>
      </c>
      <c r="B2284" t="s">
        <v>4552</v>
      </c>
      <c r="C2284" t="s">
        <v>611</v>
      </c>
      <c r="D2284">
        <v>1.0000000000000001E-5</v>
      </c>
      <c r="CK2284">
        <v>2</v>
      </c>
      <c r="CL2284">
        <v>3.424215958481339E-3</v>
      </c>
    </row>
    <row r="2285" spans="1:372" x14ac:dyDescent="0.3">
      <c r="A2285" s="49">
        <v>2867</v>
      </c>
      <c r="B2285" t="s">
        <v>4553</v>
      </c>
      <c r="C2285" t="s">
        <v>659</v>
      </c>
      <c r="D2285">
        <v>0.55966550000000004</v>
      </c>
      <c r="I2285">
        <v>0.2125408837957673</v>
      </c>
      <c r="J2285">
        <v>6.184944399824538E-6</v>
      </c>
      <c r="K2285">
        <v>1.8709916905723151E-3</v>
      </c>
      <c r="L2285">
        <v>0.10537955260776299</v>
      </c>
    </row>
    <row r="2286" spans="1:372" x14ac:dyDescent="0.3">
      <c r="A2286" s="49">
        <v>2868</v>
      </c>
      <c r="B2286" t="s">
        <v>4554</v>
      </c>
      <c r="C2286" t="s">
        <v>668</v>
      </c>
      <c r="D2286">
        <v>0.16</v>
      </c>
      <c r="I2286">
        <v>0.125</v>
      </c>
      <c r="K2286">
        <v>1E-3</v>
      </c>
      <c r="L2286">
        <v>0.25</v>
      </c>
    </row>
    <row r="2287" spans="1:372" x14ac:dyDescent="0.3">
      <c r="A2287" s="49">
        <v>2870</v>
      </c>
      <c r="B2287" t="s">
        <v>4556</v>
      </c>
      <c r="C2287" t="s">
        <v>671</v>
      </c>
      <c r="D2287">
        <v>0.93600000000000005</v>
      </c>
      <c r="ET2287">
        <v>6.6666666666666666E-6</v>
      </c>
      <c r="EU2287">
        <v>1.8333333333333329E-5</v>
      </c>
    </row>
    <row r="2288" spans="1:372" x14ac:dyDescent="0.3">
      <c r="A2288" s="49">
        <v>2871</v>
      </c>
      <c r="B2288" t="s">
        <v>4557</v>
      </c>
      <c r="C2288" t="s">
        <v>671</v>
      </c>
      <c r="D2288">
        <v>0.91527999999999987</v>
      </c>
      <c r="O2288">
        <v>3.2936369198496643E-2</v>
      </c>
      <c r="P2288">
        <v>0.93306638405733777</v>
      </c>
      <c r="AL2288">
        <v>1.4267765055502141E-5</v>
      </c>
      <c r="AM2288">
        <v>3.9106721440433531E-5</v>
      </c>
      <c r="AN2288">
        <v>4.4169871514727739E-5</v>
      </c>
      <c r="GN2288">
        <v>3.8047373481339052E-4</v>
      </c>
    </row>
    <row r="2289" spans="1:377" x14ac:dyDescent="0.3">
      <c r="A2289" s="49">
        <v>2872</v>
      </c>
      <c r="B2289" t="s">
        <v>4559</v>
      </c>
      <c r="C2289" t="s">
        <v>671</v>
      </c>
      <c r="D2289">
        <v>0.22751579999999999</v>
      </c>
      <c r="P2289">
        <v>0.75577520330456172</v>
      </c>
      <c r="AL2289">
        <v>7.2979546914983496E-6</v>
      </c>
      <c r="AM2289">
        <v>1.7553506174076699E-5</v>
      </c>
      <c r="AN2289">
        <v>2.4444368259259358E-5</v>
      </c>
    </row>
    <row r="2290" spans="1:377" x14ac:dyDescent="0.3">
      <c r="A2290" s="49">
        <v>2873</v>
      </c>
      <c r="B2290" t="s">
        <v>4561</v>
      </c>
      <c r="C2290" t="s">
        <v>671</v>
      </c>
      <c r="D2290">
        <v>0.97028000000000003</v>
      </c>
      <c r="O2290">
        <v>3.1496062992125977E-2</v>
      </c>
      <c r="P2290">
        <v>1.2677165354330711</v>
      </c>
      <c r="AL2290">
        <v>3.1496062992125992E-5</v>
      </c>
      <c r="AM2290">
        <v>8.6614173228346457E-5</v>
      </c>
      <c r="AN2290">
        <v>8.6614173228346457E-5</v>
      </c>
      <c r="GN2290">
        <v>9.4488188976377964E-4</v>
      </c>
      <c r="NI2290">
        <v>9.0987221511576433E-4</v>
      </c>
      <c r="NJ2290">
        <v>1.3539079722385639E-4</v>
      </c>
      <c r="NK2290">
        <v>1.7647963801604571E-5</v>
      </c>
      <c r="NL2290">
        <v>6.6281217111267547E-5</v>
      </c>
      <c r="NM2290">
        <v>2.5904507435557262E-6</v>
      </c>
    </row>
    <row r="2291" spans="1:377" x14ac:dyDescent="0.3">
      <c r="A2291" s="49">
        <v>2874</v>
      </c>
      <c r="B2291" t="s">
        <v>4563</v>
      </c>
      <c r="C2291" t="s">
        <v>798</v>
      </c>
      <c r="D2291">
        <v>0.86300999999999983</v>
      </c>
      <c r="O2291">
        <v>1.9142304260669051E-2</v>
      </c>
      <c r="P2291">
        <v>1.2692668682865791</v>
      </c>
      <c r="AL2291">
        <v>3.3441095699933947E-5</v>
      </c>
      <c r="AM2291">
        <v>8.8214505046291469E-5</v>
      </c>
      <c r="AN2291">
        <v>1.0724093579448681E-4</v>
      </c>
      <c r="JJ2291">
        <v>2.2878066302823841E-5</v>
      </c>
    </row>
    <row r="2292" spans="1:377" x14ac:dyDescent="0.3">
      <c r="A2292" s="49">
        <v>2875</v>
      </c>
      <c r="B2292" t="s">
        <v>4564</v>
      </c>
      <c r="C2292" t="s">
        <v>798</v>
      </c>
      <c r="D2292">
        <v>3.7677000000000001E-3</v>
      </c>
      <c r="P2292">
        <v>1.333333333333333</v>
      </c>
    </row>
    <row r="2293" spans="1:377" x14ac:dyDescent="0.3">
      <c r="A2293" s="49">
        <v>2876</v>
      </c>
      <c r="B2293" t="s">
        <v>4565</v>
      </c>
      <c r="C2293" t="s">
        <v>798</v>
      </c>
      <c r="D2293">
        <v>2.6745000000000001E-2</v>
      </c>
      <c r="P2293">
        <v>0.67926715273882965</v>
      </c>
    </row>
    <row r="2294" spans="1:377" x14ac:dyDescent="0.3">
      <c r="A2294" s="49">
        <v>2877</v>
      </c>
      <c r="B2294" t="s">
        <v>4566</v>
      </c>
      <c r="C2294" t="s">
        <v>798</v>
      </c>
      <c r="D2294">
        <v>7.8883149399999991E-2</v>
      </c>
      <c r="O2294">
        <v>2.8183418346123999E-2</v>
      </c>
      <c r="P2294">
        <v>0.6866834021208591</v>
      </c>
    </row>
    <row r="2295" spans="1:377" x14ac:dyDescent="0.3">
      <c r="A2295" s="49">
        <v>2878</v>
      </c>
      <c r="B2295" t="s">
        <v>4567</v>
      </c>
      <c r="C2295" t="s">
        <v>798</v>
      </c>
      <c r="D2295">
        <v>5.3479999999999986E-3</v>
      </c>
      <c r="P2295">
        <v>0.32236350037397171</v>
      </c>
    </row>
    <row r="2296" spans="1:377" x14ac:dyDescent="0.3">
      <c r="A2296" s="49">
        <v>2879</v>
      </c>
      <c r="B2296" t="s">
        <v>4568</v>
      </c>
      <c r="C2296" t="s">
        <v>798</v>
      </c>
      <c r="D2296">
        <v>2.4024E-2</v>
      </c>
      <c r="P2296">
        <v>0.48851148851148851</v>
      </c>
    </row>
    <row r="2297" spans="1:377" x14ac:dyDescent="0.3">
      <c r="A2297" s="49">
        <v>2880</v>
      </c>
      <c r="B2297" t="s">
        <v>4569</v>
      </c>
      <c r="C2297" t="s">
        <v>798</v>
      </c>
      <c r="D2297">
        <v>2.2077000000000001E-6</v>
      </c>
      <c r="BK2297">
        <v>1112.9229514879739</v>
      </c>
      <c r="BL2297">
        <v>5.1148253838836803E-2</v>
      </c>
      <c r="BM2297">
        <v>0.1214295420573447</v>
      </c>
      <c r="DF2297">
        <v>934.90963446120395</v>
      </c>
      <c r="JO2297">
        <v>43.755945101236577</v>
      </c>
    </row>
    <row r="2298" spans="1:377" x14ac:dyDescent="0.3">
      <c r="A2298" s="49">
        <v>2881</v>
      </c>
      <c r="B2298" t="s">
        <v>4570</v>
      </c>
      <c r="C2298" t="s">
        <v>798</v>
      </c>
      <c r="D2298">
        <v>5.0482000000000013E-2</v>
      </c>
      <c r="P2298">
        <v>1.396339289251614</v>
      </c>
      <c r="AL2298">
        <v>1.854522404025197E-5</v>
      </c>
      <c r="AM2298">
        <v>3.5908244522800197E-5</v>
      </c>
      <c r="AN2298">
        <v>5.3862366784200302E-5</v>
      </c>
    </row>
    <row r="2299" spans="1:377" x14ac:dyDescent="0.3">
      <c r="A2299" s="49">
        <v>2882</v>
      </c>
      <c r="B2299" t="s">
        <v>4571</v>
      </c>
      <c r="C2299" t="s">
        <v>798</v>
      </c>
      <c r="D2299">
        <v>0.35499999999999998</v>
      </c>
      <c r="O2299">
        <v>0.02</v>
      </c>
      <c r="P2299">
        <v>1</v>
      </c>
      <c r="AL2299">
        <v>4.1137566137566137E-5</v>
      </c>
      <c r="AM2299">
        <v>1.09700176366843E-4</v>
      </c>
      <c r="AN2299">
        <v>1.645502645502645E-4</v>
      </c>
      <c r="GN2299">
        <v>5.4850088183421518E-4</v>
      </c>
    </row>
    <row r="2300" spans="1:377" x14ac:dyDescent="0.3">
      <c r="A2300" s="49">
        <v>2883</v>
      </c>
      <c r="B2300" t="s">
        <v>4572</v>
      </c>
      <c r="C2300" t="s">
        <v>798</v>
      </c>
      <c r="D2300">
        <v>4.6074999999999998E-2</v>
      </c>
      <c r="O2300">
        <v>2.289744981009224E-2</v>
      </c>
      <c r="P2300">
        <v>0.70548019533369499</v>
      </c>
      <c r="AL2300">
        <v>7.3033098209441119E-6</v>
      </c>
      <c r="AM2300">
        <v>1.689636462289745E-5</v>
      </c>
      <c r="AN2300">
        <v>5.0135648399348878E-6</v>
      </c>
    </row>
    <row r="2301" spans="1:377" x14ac:dyDescent="0.3">
      <c r="A2301" s="49">
        <v>2884</v>
      </c>
      <c r="B2301" t="s">
        <v>4573</v>
      </c>
      <c r="C2301" t="s">
        <v>620</v>
      </c>
      <c r="D2301">
        <v>8.0350000000000019E-2</v>
      </c>
      <c r="AH2301">
        <v>8.7676415681393917E-6</v>
      </c>
      <c r="AK2301">
        <v>3.8467703795892972E-4</v>
      </c>
    </row>
    <row r="2302" spans="1:377" x14ac:dyDescent="0.3">
      <c r="A2302" s="49">
        <v>2885</v>
      </c>
      <c r="B2302" t="s">
        <v>4574</v>
      </c>
      <c r="C2302" t="s">
        <v>798</v>
      </c>
      <c r="D2302">
        <v>6.7499999999999991E-3</v>
      </c>
      <c r="P2302">
        <v>0.83333333333333348</v>
      </c>
    </row>
    <row r="2303" spans="1:377" x14ac:dyDescent="0.3">
      <c r="A2303" s="49">
        <v>2886</v>
      </c>
      <c r="B2303" t="s">
        <v>4575</v>
      </c>
      <c r="C2303" t="s">
        <v>688</v>
      </c>
    </row>
    <row r="2304" spans="1:377" x14ac:dyDescent="0.3">
      <c r="A2304" s="49">
        <v>2887</v>
      </c>
      <c r="B2304" t="s">
        <v>4576</v>
      </c>
      <c r="C2304" t="s">
        <v>605</v>
      </c>
      <c r="D2304">
        <v>9.0999999999999984E-2</v>
      </c>
      <c r="M2304">
        <v>4.2857142857142858E-2</v>
      </c>
      <c r="N2304">
        <v>6.8182040553783508E-5</v>
      </c>
    </row>
    <row r="2305" spans="1:378" x14ac:dyDescent="0.3">
      <c r="A2305" s="49">
        <v>2889</v>
      </c>
      <c r="B2305" t="s">
        <v>4578</v>
      </c>
      <c r="C2305" t="s">
        <v>605</v>
      </c>
      <c r="D2305">
        <v>3.2800000000000003E-2</v>
      </c>
      <c r="M2305">
        <v>7.3170731707317086E-3</v>
      </c>
      <c r="N2305">
        <v>2.2283667190178671E-5</v>
      </c>
      <c r="AH2305">
        <v>1.9512195121951229E-5</v>
      </c>
    </row>
    <row r="2306" spans="1:378" x14ac:dyDescent="0.3">
      <c r="A2306" s="49">
        <v>2890</v>
      </c>
      <c r="B2306" t="s">
        <v>4579</v>
      </c>
      <c r="C2306" t="s">
        <v>659</v>
      </c>
      <c r="D2306">
        <v>0.19825000000000001</v>
      </c>
      <c r="AH2306">
        <v>1.016393442622951E-4</v>
      </c>
    </row>
    <row r="2307" spans="1:378" x14ac:dyDescent="0.3">
      <c r="A2307" s="49">
        <v>2891</v>
      </c>
      <c r="B2307" t="s">
        <v>4580</v>
      </c>
      <c r="C2307" t="s">
        <v>796</v>
      </c>
      <c r="D2307">
        <v>2.6244000000000001</v>
      </c>
      <c r="O2307">
        <v>4.9382716049382713E-2</v>
      </c>
    </row>
    <row r="2308" spans="1:378" x14ac:dyDescent="0.3">
      <c r="A2308" s="49">
        <v>2893</v>
      </c>
      <c r="B2308" t="s">
        <v>4582</v>
      </c>
      <c r="C2308" t="s">
        <v>614</v>
      </c>
      <c r="D2308">
        <v>6.9999999999999993E-3</v>
      </c>
      <c r="M2308">
        <v>1.785714285714286E-2</v>
      </c>
      <c r="N2308">
        <v>2.391460275651002E-5</v>
      </c>
      <c r="AK2308">
        <v>5.0000000000000012E-4</v>
      </c>
    </row>
    <row r="2309" spans="1:378" x14ac:dyDescent="0.3">
      <c r="A2309" s="49">
        <v>2894</v>
      </c>
      <c r="B2309" t="s">
        <v>4583</v>
      </c>
      <c r="C2309" t="s">
        <v>668</v>
      </c>
      <c r="D2309">
        <v>1.536</v>
      </c>
      <c r="K2309">
        <v>1.0725000000000001E-3</v>
      </c>
      <c r="L2309">
        <v>0.93333333333333335</v>
      </c>
      <c r="AQ2309">
        <v>4.1666666666666669E-4</v>
      </c>
    </row>
    <row r="2310" spans="1:378" x14ac:dyDescent="0.3">
      <c r="A2310" s="49">
        <v>2895</v>
      </c>
      <c r="B2310" t="s">
        <v>4586</v>
      </c>
      <c r="C2310" t="s">
        <v>659</v>
      </c>
      <c r="D2310">
        <v>0.13020000000000001</v>
      </c>
      <c r="AH2310">
        <v>4.3087557603686629E-5</v>
      </c>
      <c r="AJ2310">
        <v>0.50000000000000011</v>
      </c>
      <c r="AK2310">
        <v>4.4393241167434708E-4</v>
      </c>
      <c r="AP2310">
        <v>6.4285714285714276E-3</v>
      </c>
      <c r="BO2310">
        <v>3.7142857142857151E-3</v>
      </c>
      <c r="BP2310">
        <v>2.7142857142857138E-3</v>
      </c>
    </row>
    <row r="2311" spans="1:378" x14ac:dyDescent="0.3">
      <c r="A2311" s="49">
        <v>2896</v>
      </c>
      <c r="B2311" t="s">
        <v>4588</v>
      </c>
      <c r="C2311" t="s">
        <v>605</v>
      </c>
      <c r="D2311">
        <v>0.43049999999999988</v>
      </c>
      <c r="M2311">
        <v>2.0000000000000011E-2</v>
      </c>
      <c r="N2311">
        <v>3.9364479835020307E-5</v>
      </c>
      <c r="AH2311">
        <v>3.714285714285715E-5</v>
      </c>
      <c r="AK2311">
        <v>6.8571428571428592E-4</v>
      </c>
    </row>
    <row r="2312" spans="1:378" x14ac:dyDescent="0.3">
      <c r="A2312" s="49">
        <v>2897</v>
      </c>
      <c r="B2312" t="s">
        <v>4590</v>
      </c>
      <c r="C2312" t="s">
        <v>688</v>
      </c>
      <c r="D2312">
        <v>0.33</v>
      </c>
      <c r="CL2312">
        <v>1.5E-3</v>
      </c>
    </row>
    <row r="2313" spans="1:378" x14ac:dyDescent="0.3">
      <c r="A2313" s="49">
        <v>2898</v>
      </c>
      <c r="B2313" t="s">
        <v>4592</v>
      </c>
      <c r="C2313" t="s">
        <v>659</v>
      </c>
      <c r="D2313">
        <v>0.13806676800000001</v>
      </c>
      <c r="AJ2313">
        <v>0.64912280701754377</v>
      </c>
      <c r="AK2313">
        <v>1.804279216559918E-3</v>
      </c>
    </row>
    <row r="2314" spans="1:378" x14ac:dyDescent="0.3">
      <c r="A2314" s="49">
        <v>2899</v>
      </c>
      <c r="B2314" t="s">
        <v>4593</v>
      </c>
      <c r="C2314" t="s">
        <v>659</v>
      </c>
      <c r="D2314">
        <v>0.56585509999999994</v>
      </c>
      <c r="I2314">
        <v>0.31094426824110982</v>
      </c>
      <c r="J2314">
        <v>6.2714818687681707E-6</v>
      </c>
      <c r="K2314">
        <v>1.8723660880674219E-3</v>
      </c>
      <c r="L2314">
        <v>0.33256888556805442</v>
      </c>
    </row>
    <row r="2315" spans="1:378" x14ac:dyDescent="0.3">
      <c r="A2315" s="49">
        <v>2901</v>
      </c>
      <c r="B2315" t="s">
        <v>4595</v>
      </c>
      <c r="C2315" t="s">
        <v>659</v>
      </c>
      <c r="D2315">
        <v>5.5500000000000008E-2</v>
      </c>
      <c r="I2315">
        <v>0.1054054054054054</v>
      </c>
      <c r="J2315">
        <v>4.5945945945945939E-6</v>
      </c>
      <c r="K2315">
        <v>6.4864864864864862E-4</v>
      </c>
      <c r="L2315">
        <v>0.57567567567567557</v>
      </c>
    </row>
    <row r="2316" spans="1:378" x14ac:dyDescent="0.3">
      <c r="A2316" s="49">
        <v>2902</v>
      </c>
      <c r="B2316" t="s">
        <v>4597</v>
      </c>
      <c r="C2316" t="s">
        <v>595</v>
      </c>
      <c r="D2316">
        <v>4786.8263800000004</v>
      </c>
      <c r="JC2316">
        <v>4.7950681665094924E-3</v>
      </c>
      <c r="JD2316">
        <v>0.69846727659840002</v>
      </c>
      <c r="LI2316">
        <v>3.5707925511642099E-4</v>
      </c>
      <c r="NN2316">
        <v>1.9147562884314032E-2</v>
      </c>
    </row>
    <row r="2317" spans="1:378" x14ac:dyDescent="0.3">
      <c r="A2317" s="49">
        <v>2903</v>
      </c>
      <c r="B2317" t="s">
        <v>4599</v>
      </c>
      <c r="C2317" t="s">
        <v>605</v>
      </c>
      <c r="D2317">
        <v>4.49064</v>
      </c>
      <c r="M2317">
        <v>3.03030303030303E-2</v>
      </c>
      <c r="N2317">
        <v>5.3162852362450603E-5</v>
      </c>
      <c r="AJ2317">
        <v>0.12929292929292929</v>
      </c>
      <c r="AK2317">
        <v>1.292929292929293E-3</v>
      </c>
      <c r="AP2317">
        <v>3.2323232323232323E-2</v>
      </c>
    </row>
    <row r="2318" spans="1:378" x14ac:dyDescent="0.3">
      <c r="A2318" s="49">
        <v>2905</v>
      </c>
      <c r="B2318" t="s">
        <v>4601</v>
      </c>
      <c r="C2318" t="s">
        <v>605</v>
      </c>
      <c r="D2318">
        <v>0.20547172799999999</v>
      </c>
      <c r="M2318">
        <v>0.13341439765870461</v>
      </c>
      <c r="N2318">
        <v>1.8280024430634799E-4</v>
      </c>
      <c r="AH2318">
        <v>7.2100313479623818E-6</v>
      </c>
      <c r="FR2318">
        <v>0.15411774632164429</v>
      </c>
    </row>
    <row r="2319" spans="1:378" x14ac:dyDescent="0.3">
      <c r="A2319" s="49">
        <v>2906</v>
      </c>
      <c r="B2319" t="s">
        <v>4602</v>
      </c>
      <c r="C2319" t="s">
        <v>796</v>
      </c>
      <c r="D2319">
        <v>0.92215000000000003</v>
      </c>
      <c r="O2319">
        <v>0.17617524263948381</v>
      </c>
      <c r="IW2319">
        <v>1.9704820257008079E-2</v>
      </c>
    </row>
    <row r="2320" spans="1:378" x14ac:dyDescent="0.3">
      <c r="A2320" s="49">
        <v>2907</v>
      </c>
      <c r="B2320" t="s">
        <v>4603</v>
      </c>
      <c r="C2320" t="s">
        <v>650</v>
      </c>
      <c r="D2320">
        <v>1.8896540544000001E-3</v>
      </c>
      <c r="DH2320">
        <v>0.9535889449204783</v>
      </c>
      <c r="FQ2320">
        <v>3.3996218964215511E-5</v>
      </c>
    </row>
    <row r="2321" spans="1:379" x14ac:dyDescent="0.3">
      <c r="A2321" s="49">
        <v>2908</v>
      </c>
      <c r="B2321" t="s">
        <v>4604</v>
      </c>
      <c r="C2321" t="s">
        <v>614</v>
      </c>
      <c r="D2321">
        <v>8.3999999999999991E-2</v>
      </c>
      <c r="M2321">
        <v>8.5714285714285729E-2</v>
      </c>
      <c r="N2321">
        <v>7.4285714285714301E-5</v>
      </c>
    </row>
    <row r="2322" spans="1:379" x14ac:dyDescent="0.3">
      <c r="A2322" s="49">
        <v>2910</v>
      </c>
      <c r="B2322" t="s">
        <v>4607</v>
      </c>
      <c r="C2322" t="s">
        <v>659</v>
      </c>
      <c r="D2322">
        <v>0.12121591</v>
      </c>
      <c r="I2322">
        <v>0.10578355597049929</v>
      </c>
      <c r="K2322">
        <v>1.0282470345683171E-3</v>
      </c>
      <c r="L2322">
        <v>0.25045854129214562</v>
      </c>
    </row>
    <row r="2323" spans="1:379" x14ac:dyDescent="0.3">
      <c r="A2323" s="49">
        <v>2912</v>
      </c>
      <c r="B2323" t="s">
        <v>4609</v>
      </c>
      <c r="C2323" t="s">
        <v>605</v>
      </c>
      <c r="D2323">
        <v>0.13736400000000001</v>
      </c>
      <c r="AF2323">
        <v>0.43697766518156139</v>
      </c>
      <c r="AG2323">
        <v>2.202178154392708E-4</v>
      </c>
      <c r="CH2323">
        <v>1.0839812469060309E-3</v>
      </c>
    </row>
    <row r="2324" spans="1:379" x14ac:dyDescent="0.3">
      <c r="A2324" s="49">
        <v>2913</v>
      </c>
      <c r="B2324" t="s">
        <v>4610</v>
      </c>
      <c r="C2324" t="s">
        <v>605</v>
      </c>
      <c r="D2324">
        <v>1.2E-4</v>
      </c>
      <c r="AG2324">
        <v>1.3897849620955181E-3</v>
      </c>
    </row>
    <row r="2325" spans="1:379" x14ac:dyDescent="0.3">
      <c r="A2325" s="49">
        <v>2914</v>
      </c>
      <c r="B2325" t="s">
        <v>4611</v>
      </c>
      <c r="C2325" t="s">
        <v>650</v>
      </c>
      <c r="D2325">
        <v>0.1227534</v>
      </c>
      <c r="AK2325">
        <v>3.3116883116883109E-4</v>
      </c>
    </row>
    <row r="2326" spans="1:379" x14ac:dyDescent="0.3">
      <c r="A2326" s="49">
        <v>2916</v>
      </c>
      <c r="B2326" t="s">
        <v>4613</v>
      </c>
      <c r="C2326" t="s">
        <v>605</v>
      </c>
      <c r="D2326">
        <v>0.56999999999999984</v>
      </c>
      <c r="AG2326">
        <v>1.3537874946862791E-3</v>
      </c>
    </row>
    <row r="2327" spans="1:379" x14ac:dyDescent="0.3">
      <c r="A2327" s="49">
        <v>2917</v>
      </c>
      <c r="B2327" t="s">
        <v>4614</v>
      </c>
      <c r="C2327" t="s">
        <v>798</v>
      </c>
      <c r="D2327">
        <v>4.0922E-2</v>
      </c>
      <c r="P2327">
        <v>0.25316455696202528</v>
      </c>
    </row>
    <row r="2328" spans="1:379" x14ac:dyDescent="0.3">
      <c r="A2328" s="49">
        <v>2919</v>
      </c>
      <c r="B2328" t="s">
        <v>4616</v>
      </c>
      <c r="C2328" t="s">
        <v>668</v>
      </c>
      <c r="D2328">
        <v>0.2021</v>
      </c>
      <c r="I2328">
        <v>5.7446808510638298E-2</v>
      </c>
      <c r="J2328">
        <v>1.4893617021276591E-5</v>
      </c>
      <c r="K2328">
        <v>8.936170212765957E-4</v>
      </c>
      <c r="L2328">
        <v>0.80851063829787229</v>
      </c>
    </row>
    <row r="2329" spans="1:379" x14ac:dyDescent="0.3">
      <c r="A2329" s="49">
        <v>2920</v>
      </c>
      <c r="B2329" t="s">
        <v>4617</v>
      </c>
      <c r="C2329" t="s">
        <v>614</v>
      </c>
      <c r="D2329">
        <v>3.8024999999999999E-3</v>
      </c>
      <c r="AJ2329">
        <v>0.12820512820512819</v>
      </c>
      <c r="AK2329">
        <v>2.666666666666667E-3</v>
      </c>
    </row>
    <row r="2330" spans="1:379" x14ac:dyDescent="0.3">
      <c r="A2330" s="49">
        <v>2923</v>
      </c>
      <c r="B2330" t="s">
        <v>4620</v>
      </c>
      <c r="C2330" t="s">
        <v>605</v>
      </c>
      <c r="D2330">
        <v>12.9337</v>
      </c>
      <c r="M2330">
        <v>3.0306099569342111E-2</v>
      </c>
      <c r="N2330">
        <v>5.0349657095851311E-5</v>
      </c>
      <c r="AH2330">
        <v>1.695183899425532E-5</v>
      </c>
    </row>
    <row r="2331" spans="1:379" x14ac:dyDescent="0.3">
      <c r="A2331" s="49">
        <v>2924</v>
      </c>
      <c r="B2331" t="s">
        <v>4621</v>
      </c>
      <c r="C2331" t="s">
        <v>659</v>
      </c>
      <c r="D2331">
        <v>3.3663999999999999E-2</v>
      </c>
      <c r="I2331">
        <v>6.2737642585551326E-2</v>
      </c>
      <c r="J2331">
        <v>3.9923954372623583E-5</v>
      </c>
      <c r="K2331">
        <v>2.1482889733840299E-4</v>
      </c>
    </row>
    <row r="2332" spans="1:379" x14ac:dyDescent="0.3">
      <c r="A2332" s="49">
        <v>2927</v>
      </c>
      <c r="B2332" t="s">
        <v>4624</v>
      </c>
      <c r="C2332" t="s">
        <v>796</v>
      </c>
      <c r="D2332">
        <v>1.4227211</v>
      </c>
      <c r="AI2332">
        <v>26.302630360933001</v>
      </c>
    </row>
    <row r="2333" spans="1:379" x14ac:dyDescent="0.3">
      <c r="A2333" s="49">
        <v>2930</v>
      </c>
      <c r="B2333" t="s">
        <v>4628</v>
      </c>
      <c r="C2333" t="s">
        <v>671</v>
      </c>
      <c r="D2333">
        <v>7.9430809599999996E-3</v>
      </c>
      <c r="BK2333">
        <v>3783.6485428445139</v>
      </c>
      <c r="BL2333">
        <v>5.9048013278716477E-2</v>
      </c>
      <c r="BM2333">
        <v>0.27560386593365399</v>
      </c>
      <c r="DF2333">
        <v>1977.5183054410161</v>
      </c>
      <c r="JO2333">
        <v>69.303692983149588</v>
      </c>
      <c r="NO2333">
        <v>4.32973152019843E-2</v>
      </c>
    </row>
    <row r="2334" spans="1:379" x14ac:dyDescent="0.3">
      <c r="A2334" s="49">
        <v>2931</v>
      </c>
      <c r="B2334" t="s">
        <v>4630</v>
      </c>
      <c r="C2334" t="s">
        <v>620</v>
      </c>
      <c r="D2334">
        <v>1.1679999999999999E-2</v>
      </c>
      <c r="AH2334">
        <v>1.2500000000000001E-5</v>
      </c>
    </row>
    <row r="2335" spans="1:379" x14ac:dyDescent="0.3">
      <c r="A2335" s="49">
        <v>2932</v>
      </c>
      <c r="B2335" t="s">
        <v>4631</v>
      </c>
      <c r="C2335" t="s">
        <v>605</v>
      </c>
      <c r="D2335">
        <v>1.2800000000000001E-2</v>
      </c>
      <c r="AF2335">
        <v>0.64843749999999989</v>
      </c>
      <c r="AG2335">
        <v>1.3718973788511581E-3</v>
      </c>
    </row>
    <row r="2336" spans="1:379" x14ac:dyDescent="0.3">
      <c r="A2336" s="49">
        <v>2933</v>
      </c>
      <c r="B2336" t="s">
        <v>4632</v>
      </c>
      <c r="C2336" t="s">
        <v>605</v>
      </c>
      <c r="D2336">
        <v>4.9000000000000002E-2</v>
      </c>
      <c r="AG2336">
        <v>1.3260199936035871E-3</v>
      </c>
    </row>
    <row r="2337" spans="1:355" x14ac:dyDescent="0.3">
      <c r="A2337" s="49">
        <v>2935</v>
      </c>
      <c r="B2337" t="s">
        <v>4634</v>
      </c>
      <c r="C2337" t="s">
        <v>617</v>
      </c>
      <c r="D2337">
        <v>6.0219749490000006E-4</v>
      </c>
      <c r="BQ2337">
        <v>1.369015119096272</v>
      </c>
      <c r="BR2337">
        <v>34.383959042271343</v>
      </c>
      <c r="BS2337">
        <v>70.985301935037995</v>
      </c>
      <c r="DK2337">
        <v>2.8837597544114262E-3</v>
      </c>
    </row>
    <row r="2338" spans="1:355" x14ac:dyDescent="0.3">
      <c r="A2338" s="49">
        <v>2937</v>
      </c>
      <c r="B2338" t="s">
        <v>4636</v>
      </c>
      <c r="C2338" t="s">
        <v>614</v>
      </c>
      <c r="D2338">
        <v>1.7444756699999999</v>
      </c>
      <c r="I2338">
        <v>0.2433862433862434</v>
      </c>
      <c r="K2338">
        <v>1.382222222222222E-3</v>
      </c>
      <c r="L2338">
        <v>0.33862433862433861</v>
      </c>
    </row>
    <row r="2339" spans="1:355" x14ac:dyDescent="0.3">
      <c r="A2339" s="49">
        <v>2938</v>
      </c>
      <c r="B2339" t="s">
        <v>4637</v>
      </c>
      <c r="C2339" t="s">
        <v>659</v>
      </c>
      <c r="D2339">
        <v>3.0000000000000001E-3</v>
      </c>
      <c r="AJ2339">
        <v>2.833333333333333</v>
      </c>
      <c r="AP2339">
        <v>0.16666666666666671</v>
      </c>
    </row>
    <row r="2340" spans="1:355" x14ac:dyDescent="0.3">
      <c r="A2340" s="49">
        <v>2939</v>
      </c>
      <c r="B2340" t="s">
        <v>4638</v>
      </c>
      <c r="C2340" t="s">
        <v>605</v>
      </c>
      <c r="D2340">
        <v>9.0000000000000006E-5</v>
      </c>
      <c r="F2340">
        <v>5833.333333333333</v>
      </c>
    </row>
    <row r="2341" spans="1:355" x14ac:dyDescent="0.3">
      <c r="A2341" s="49">
        <v>2940</v>
      </c>
      <c r="B2341" t="s">
        <v>4639</v>
      </c>
      <c r="C2341" t="s">
        <v>605</v>
      </c>
      <c r="D2341">
        <v>2.2635E-4</v>
      </c>
      <c r="F2341">
        <v>3400</v>
      </c>
      <c r="CM2341">
        <v>200</v>
      </c>
      <c r="GC2341">
        <v>0.36800883068658718</v>
      </c>
    </row>
    <row r="2342" spans="1:355" x14ac:dyDescent="0.3">
      <c r="A2342" s="49">
        <v>2941</v>
      </c>
      <c r="B2342" t="s">
        <v>4640</v>
      </c>
      <c r="C2342" t="s">
        <v>659</v>
      </c>
      <c r="D2342">
        <v>2.688E-5</v>
      </c>
      <c r="F2342">
        <v>3333.333333333333</v>
      </c>
      <c r="G2342">
        <v>10</v>
      </c>
      <c r="H2342">
        <v>3750</v>
      </c>
      <c r="EM2342">
        <v>468.75</v>
      </c>
      <c r="HW2342">
        <v>1.5625</v>
      </c>
      <c r="HX2342">
        <v>1.041666666666667</v>
      </c>
    </row>
    <row r="2343" spans="1:355" x14ac:dyDescent="0.3">
      <c r="A2343" s="49">
        <v>2942</v>
      </c>
      <c r="B2343" t="s">
        <v>4641</v>
      </c>
      <c r="C2343" t="s">
        <v>659</v>
      </c>
      <c r="D2343">
        <v>0.11310000000000001</v>
      </c>
      <c r="AH2343">
        <v>5.3846153846153847E-5</v>
      </c>
      <c r="AJ2343">
        <v>0.99487179487179489</v>
      </c>
      <c r="AK2343">
        <v>1.2358974358974359E-3</v>
      </c>
    </row>
    <row r="2344" spans="1:355" x14ac:dyDescent="0.3">
      <c r="A2344" s="49">
        <v>2943</v>
      </c>
      <c r="B2344" t="s">
        <v>4642</v>
      </c>
      <c r="C2344" t="s">
        <v>798</v>
      </c>
      <c r="D2344">
        <v>3.0600000000000001E-4</v>
      </c>
      <c r="P2344">
        <v>0.44117647058823528</v>
      </c>
    </row>
    <row r="2345" spans="1:355" x14ac:dyDescent="0.3">
      <c r="A2345" s="49">
        <v>2945</v>
      </c>
      <c r="B2345" t="s">
        <v>4644</v>
      </c>
      <c r="C2345" t="s">
        <v>689</v>
      </c>
      <c r="D2345">
        <v>3.5917000000000002E-5</v>
      </c>
      <c r="BQ2345">
        <v>20.408163265306118</v>
      </c>
      <c r="BR2345">
        <v>183.67346938775509</v>
      </c>
      <c r="BS2345">
        <v>169.38775510204081</v>
      </c>
      <c r="DK2345">
        <v>1.2244897959183671E-3</v>
      </c>
    </row>
    <row r="2346" spans="1:355" x14ac:dyDescent="0.3">
      <c r="A2346" s="49">
        <v>2946</v>
      </c>
      <c r="B2346" t="s">
        <v>4645</v>
      </c>
      <c r="C2346" t="s">
        <v>798</v>
      </c>
      <c r="D2346">
        <v>4.0717499999999998</v>
      </c>
      <c r="O2346">
        <v>7.8651685393258425E-2</v>
      </c>
      <c r="P2346">
        <v>0.5393258426966292</v>
      </c>
      <c r="AM2346">
        <v>5.617977528089888E-6</v>
      </c>
      <c r="AN2346">
        <v>7.4906367041198501E-6</v>
      </c>
      <c r="GH2346">
        <v>2.6217228464419481E-2</v>
      </c>
      <c r="GI2346">
        <v>6.3670411985018724E-3</v>
      </c>
      <c r="GN2346">
        <v>7.4906367041198505E-4</v>
      </c>
      <c r="LH2346">
        <v>1.872659176029963E-2</v>
      </c>
      <c r="MQ2346">
        <v>1.872659176029963E-2</v>
      </c>
    </row>
    <row r="2347" spans="1:355" x14ac:dyDescent="0.3">
      <c r="A2347" s="49">
        <v>2947</v>
      </c>
      <c r="B2347" t="s">
        <v>4647</v>
      </c>
      <c r="C2347" t="s">
        <v>671</v>
      </c>
      <c r="D2347">
        <v>0.13582929999999999</v>
      </c>
      <c r="O2347">
        <v>2.6299922034494772E-2</v>
      </c>
      <c r="P2347">
        <v>0.56203263949678017</v>
      </c>
      <c r="AL2347">
        <v>1.051996881379791E-5</v>
      </c>
      <c r="AM2347">
        <v>2.0607924799730249E-5</v>
      </c>
      <c r="AN2347">
        <v>1.277264920013576E-5</v>
      </c>
    </row>
    <row r="2348" spans="1:355" x14ac:dyDescent="0.3">
      <c r="A2348" s="49">
        <v>2948</v>
      </c>
      <c r="B2348" t="s">
        <v>4648</v>
      </c>
      <c r="C2348" t="s">
        <v>605</v>
      </c>
      <c r="D2348">
        <v>1.86666</v>
      </c>
      <c r="M2348">
        <v>8.4638337994064269E-2</v>
      </c>
      <c r="N2348">
        <v>1.399726598591552E-4</v>
      </c>
    </row>
    <row r="2349" spans="1:355" x14ac:dyDescent="0.3">
      <c r="A2349" s="49">
        <v>2949</v>
      </c>
      <c r="B2349" t="s">
        <v>4649</v>
      </c>
      <c r="C2349" t="s">
        <v>605</v>
      </c>
      <c r="D2349">
        <v>15.247</v>
      </c>
      <c r="M2349">
        <v>1.2415557158785329E-2</v>
      </c>
      <c r="N2349">
        <v>2.3656953332886241E-5</v>
      </c>
      <c r="AH2349">
        <v>3.5928379353315409E-5</v>
      </c>
    </row>
    <row r="2350" spans="1:355" x14ac:dyDescent="0.3">
      <c r="A2350" s="49">
        <v>2950</v>
      </c>
      <c r="B2350" t="s">
        <v>4650</v>
      </c>
      <c r="C2350" t="s">
        <v>662</v>
      </c>
      <c r="D2350">
        <v>1.0667764800000001E-5</v>
      </c>
      <c r="F2350">
        <v>3395.0617283950619</v>
      </c>
      <c r="H2350">
        <v>10185.185185185181</v>
      </c>
    </row>
    <row r="2351" spans="1:355" x14ac:dyDescent="0.3">
      <c r="A2351" s="49">
        <v>2951</v>
      </c>
      <c r="B2351" t="s">
        <v>4651</v>
      </c>
      <c r="C2351" t="s">
        <v>605</v>
      </c>
      <c r="D2351">
        <v>0.80640000000000001</v>
      </c>
      <c r="M2351">
        <v>7.8125E-3</v>
      </c>
      <c r="N2351">
        <v>1.6398886414769051E-5</v>
      </c>
      <c r="AH2351">
        <v>5.9375E-5</v>
      </c>
      <c r="AK2351">
        <v>2.6562500000000002E-4</v>
      </c>
    </row>
    <row r="2352" spans="1:355" x14ac:dyDescent="0.3">
      <c r="A2352" s="49">
        <v>2952</v>
      </c>
      <c r="B2352" t="s">
        <v>4653</v>
      </c>
      <c r="C2352" t="s">
        <v>1482</v>
      </c>
      <c r="D2352">
        <v>7.698559080847148</v>
      </c>
      <c r="E2352" t="s">
        <v>2167</v>
      </c>
      <c r="EV2352">
        <v>0.85356779640872038</v>
      </c>
      <c r="KL2352">
        <v>8.1355887083547263</v>
      </c>
      <c r="KM2352">
        <v>0.56970489789890211</v>
      </c>
      <c r="KN2352">
        <v>1.0670987815115121</v>
      </c>
      <c r="KO2352">
        <v>0.1001143857882185</v>
      </c>
      <c r="KP2352">
        <v>0.39505470962711209</v>
      </c>
      <c r="KQ2352">
        <v>8.4948178763325569E-2</v>
      </c>
      <c r="KR2352">
        <v>9.5354003671000734E-2</v>
      </c>
      <c r="KS2352">
        <v>0.57599981317309068</v>
      </c>
      <c r="LL2352">
        <v>7.4501266396806778E-2</v>
      </c>
      <c r="LM2352">
        <v>9.9484662237300635E-3</v>
      </c>
      <c r="LN2352">
        <v>1.4690840822139469E-2</v>
      </c>
      <c r="LO2352">
        <v>2.0112195949170238E-2</v>
      </c>
      <c r="LP2352">
        <v>8.0593260532341143E-2</v>
      </c>
      <c r="LQ2352">
        <v>1.0086447216378931E-2</v>
      </c>
      <c r="LR2352">
        <v>6.5757646693386088E-2</v>
      </c>
      <c r="LS2352">
        <v>1.012968229763724E-2</v>
      </c>
    </row>
    <row r="2353" spans="1:270" x14ac:dyDescent="0.3">
      <c r="A2353" s="49">
        <v>2953</v>
      </c>
      <c r="B2353" t="s">
        <v>4655</v>
      </c>
      <c r="C2353" t="s">
        <v>605</v>
      </c>
      <c r="D2353">
        <v>0.1</v>
      </c>
      <c r="AF2353">
        <v>0.1</v>
      </c>
      <c r="AG2353">
        <v>1.320763773334635E-3</v>
      </c>
    </row>
    <row r="2354" spans="1:270" x14ac:dyDescent="0.3">
      <c r="A2354" s="49">
        <v>2955</v>
      </c>
      <c r="B2354" t="s">
        <v>4657</v>
      </c>
      <c r="C2354" t="s">
        <v>605</v>
      </c>
      <c r="D2354">
        <v>0.235044</v>
      </c>
      <c r="AG2354">
        <v>1.348873817647847E-3</v>
      </c>
    </row>
    <row r="2355" spans="1:270" x14ac:dyDescent="0.3">
      <c r="A2355" s="49">
        <v>2957</v>
      </c>
      <c r="B2355" t="s">
        <v>4659</v>
      </c>
      <c r="C2355" t="s">
        <v>605</v>
      </c>
      <c r="D2355">
        <v>0.9</v>
      </c>
      <c r="M2355">
        <v>2.6666666666666668E-2</v>
      </c>
      <c r="N2355">
        <v>7.3366357662279488E-5</v>
      </c>
    </row>
    <row r="2356" spans="1:270" x14ac:dyDescent="0.3">
      <c r="A2356" s="49">
        <v>2958</v>
      </c>
      <c r="B2356" t="s">
        <v>4661</v>
      </c>
      <c r="C2356" t="s">
        <v>605</v>
      </c>
      <c r="D2356">
        <v>1.284</v>
      </c>
      <c r="M2356">
        <v>1.666666666666667E-2</v>
      </c>
    </row>
    <row r="2357" spans="1:270" x14ac:dyDescent="0.3">
      <c r="A2357" s="49">
        <v>2959</v>
      </c>
      <c r="B2357" t="s">
        <v>4662</v>
      </c>
      <c r="C2357" t="s">
        <v>605</v>
      </c>
      <c r="D2357">
        <v>0.9</v>
      </c>
      <c r="M2357">
        <v>6.6666666666666671E-3</v>
      </c>
    </row>
    <row r="2358" spans="1:270" x14ac:dyDescent="0.3">
      <c r="A2358" s="49">
        <v>2960</v>
      </c>
      <c r="B2358" t="s">
        <v>4663</v>
      </c>
      <c r="C2358" t="s">
        <v>605</v>
      </c>
      <c r="D2358">
        <v>6.6778415940000002E-2</v>
      </c>
      <c r="BQ2358">
        <v>16.14349775784753</v>
      </c>
      <c r="DK2358">
        <v>6.0538116591928254E-4</v>
      </c>
    </row>
    <row r="2359" spans="1:270" x14ac:dyDescent="0.3">
      <c r="A2359" s="49">
        <v>2961</v>
      </c>
      <c r="B2359" t="s">
        <v>4664</v>
      </c>
      <c r="C2359" t="s">
        <v>668</v>
      </c>
      <c r="D2359">
        <v>2.0889000000000002</v>
      </c>
      <c r="I2359">
        <v>0.22424242424242419</v>
      </c>
      <c r="L2359">
        <v>6.363636363636363E-2</v>
      </c>
    </row>
    <row r="2360" spans="1:270" x14ac:dyDescent="0.3">
      <c r="A2360" s="49">
        <v>2962</v>
      </c>
      <c r="B2360" t="s">
        <v>4665</v>
      </c>
      <c r="C2360" t="s">
        <v>605</v>
      </c>
      <c r="D2360">
        <v>0.23219999999999999</v>
      </c>
      <c r="AH2360">
        <v>1.388888888888889E-5</v>
      </c>
    </row>
    <row r="2361" spans="1:270" x14ac:dyDescent="0.3">
      <c r="A2361" s="49">
        <v>2964</v>
      </c>
      <c r="B2361" t="s">
        <v>4669</v>
      </c>
      <c r="C2361" t="s">
        <v>650</v>
      </c>
      <c r="D2361">
        <v>1.44E-2</v>
      </c>
      <c r="DH2361">
        <v>2.333333333333333</v>
      </c>
    </row>
    <row r="2362" spans="1:270" x14ac:dyDescent="0.3">
      <c r="A2362" s="49">
        <v>2965</v>
      </c>
      <c r="B2362" t="s">
        <v>4670</v>
      </c>
      <c r="C2362" t="s">
        <v>650</v>
      </c>
      <c r="D2362">
        <v>0.34991460000000002</v>
      </c>
      <c r="AK2362">
        <v>1.2652161413099091E-3</v>
      </c>
    </row>
    <row r="2363" spans="1:270" x14ac:dyDescent="0.3">
      <c r="A2363" s="49">
        <v>2966</v>
      </c>
      <c r="B2363" t="s">
        <v>4671</v>
      </c>
      <c r="C2363" t="s">
        <v>659</v>
      </c>
      <c r="D2363">
        <v>0.43103999999999998</v>
      </c>
      <c r="I2363">
        <v>0.32962138084632508</v>
      </c>
      <c r="J2363">
        <v>3.1848552338530067E-5</v>
      </c>
      <c r="K2363">
        <v>3.9866369710467699E-4</v>
      </c>
      <c r="L2363">
        <v>0.1492204899777283</v>
      </c>
    </row>
    <row r="2364" spans="1:270" x14ac:dyDescent="0.3">
      <c r="A2364" s="49">
        <v>2967</v>
      </c>
      <c r="B2364" t="s">
        <v>4672</v>
      </c>
      <c r="C2364" t="s">
        <v>605</v>
      </c>
      <c r="D2364">
        <v>2.9871999999999999E-2</v>
      </c>
      <c r="AH2364">
        <v>6.5613283342260306E-6</v>
      </c>
      <c r="AK2364">
        <v>6.7688805570433844E-4</v>
      </c>
    </row>
    <row r="2365" spans="1:270" x14ac:dyDescent="0.3">
      <c r="A2365" s="49">
        <v>2968</v>
      </c>
      <c r="B2365" t="s">
        <v>4673</v>
      </c>
      <c r="C2365" t="s">
        <v>605</v>
      </c>
      <c r="D2365">
        <v>0.101475</v>
      </c>
      <c r="M2365">
        <v>3.0303030303030298E-4</v>
      </c>
      <c r="N2365">
        <v>6.8799015939705983E-6</v>
      </c>
      <c r="AH2365">
        <v>9.090909090909091E-6</v>
      </c>
      <c r="AK2365">
        <v>7.1212121212121211E-4</v>
      </c>
    </row>
    <row r="2366" spans="1:270" x14ac:dyDescent="0.3">
      <c r="A2366" s="49">
        <v>2969</v>
      </c>
      <c r="B2366" t="s">
        <v>4674</v>
      </c>
      <c r="C2366" t="s">
        <v>659</v>
      </c>
      <c r="D2366">
        <v>4.7600000000000003E-2</v>
      </c>
      <c r="AH2366">
        <v>8.7815126050420168E-5</v>
      </c>
      <c r="AJ2366">
        <v>0.30882352941176472</v>
      </c>
      <c r="AK2366">
        <v>2.9537815126050421E-3</v>
      </c>
      <c r="AP2366">
        <v>3.6764705882352942E-2</v>
      </c>
      <c r="BO2366">
        <v>1.4705882352941181E-4</v>
      </c>
      <c r="BP2366">
        <v>7.3529411764705876E-5</v>
      </c>
    </row>
    <row r="2367" spans="1:270" x14ac:dyDescent="0.3">
      <c r="A2367" s="49">
        <v>2970</v>
      </c>
      <c r="B2367" t="s">
        <v>4675</v>
      </c>
      <c r="C2367" t="s">
        <v>671</v>
      </c>
      <c r="D2367">
        <v>0.22259999999999999</v>
      </c>
      <c r="P2367">
        <v>0.80952380952380953</v>
      </c>
      <c r="JJ2367">
        <v>4.7619047619047624E-6</v>
      </c>
    </row>
    <row r="2368" spans="1:270" x14ac:dyDescent="0.3">
      <c r="A2368" s="49">
        <v>2971</v>
      </c>
      <c r="B2368" t="s">
        <v>4676</v>
      </c>
      <c r="C2368" t="s">
        <v>671</v>
      </c>
      <c r="D2368">
        <v>0.31570999999999999</v>
      </c>
      <c r="P2368">
        <v>1.167843907383358</v>
      </c>
      <c r="AL2368">
        <v>2.4392005321339201E-5</v>
      </c>
      <c r="AM2368">
        <v>8.537201862468721E-5</v>
      </c>
      <c r="AN2368">
        <v>1.097640239460264E-4</v>
      </c>
      <c r="AO2368">
        <v>2.4392005321339201E-5</v>
      </c>
    </row>
    <row r="2369" spans="1:380" x14ac:dyDescent="0.3">
      <c r="A2369" s="49">
        <v>2972</v>
      </c>
      <c r="B2369" t="s">
        <v>4677</v>
      </c>
      <c r="C2369" t="s">
        <v>605</v>
      </c>
      <c r="D2369">
        <v>2.25</v>
      </c>
      <c r="M2369">
        <v>7.8E-2</v>
      </c>
      <c r="N2369">
        <v>1.058584050955194E-4</v>
      </c>
      <c r="AH2369">
        <v>2.0000000000000002E-5</v>
      </c>
    </row>
    <row r="2370" spans="1:380" x14ac:dyDescent="0.3">
      <c r="A2370" s="49">
        <v>2973</v>
      </c>
      <c r="B2370" t="s">
        <v>4678</v>
      </c>
      <c r="C2370" t="s">
        <v>605</v>
      </c>
      <c r="D2370">
        <v>0.9</v>
      </c>
      <c r="M2370">
        <v>0.02</v>
      </c>
      <c r="N2370">
        <v>3.699008185974384E-5</v>
      </c>
      <c r="AH2370">
        <v>7.4999999999999993E-5</v>
      </c>
      <c r="AK2370">
        <v>4.2499999999999998E-4</v>
      </c>
    </row>
    <row r="2371" spans="1:380" x14ac:dyDescent="0.3">
      <c r="A2371" s="49">
        <v>2974</v>
      </c>
      <c r="B2371" t="s">
        <v>4679</v>
      </c>
      <c r="C2371" t="s">
        <v>659</v>
      </c>
      <c r="D2371">
        <v>3.2606200000000002E-2</v>
      </c>
      <c r="I2371">
        <v>2.6896725162699121E-2</v>
      </c>
      <c r="K2371">
        <v>1.7614600904122531E-3</v>
      </c>
      <c r="L2371">
        <v>0.40001594788721162</v>
      </c>
    </row>
    <row r="2372" spans="1:380" x14ac:dyDescent="0.3">
      <c r="A2372" s="49">
        <v>2975</v>
      </c>
      <c r="B2372" t="s">
        <v>4680</v>
      </c>
      <c r="C2372" t="s">
        <v>605</v>
      </c>
      <c r="D2372">
        <v>2.0966999999999998</v>
      </c>
      <c r="M2372">
        <v>1.3850336242667049E-2</v>
      </c>
      <c r="N2372">
        <v>4.6432660607727313E-5</v>
      </c>
      <c r="AH2372">
        <v>4.1355463347164591E-5</v>
      </c>
      <c r="AK2372">
        <v>3.1182334144131248E-4</v>
      </c>
    </row>
    <row r="2373" spans="1:380" x14ac:dyDescent="0.3">
      <c r="A2373" s="49">
        <v>2977</v>
      </c>
      <c r="B2373" t="s">
        <v>4682</v>
      </c>
      <c r="C2373" t="s">
        <v>605</v>
      </c>
      <c r="D2373">
        <v>1.2155E-4</v>
      </c>
      <c r="F2373">
        <v>384.61538461538458</v>
      </c>
    </row>
    <row r="2374" spans="1:380" x14ac:dyDescent="0.3">
      <c r="A2374" s="49">
        <v>2978</v>
      </c>
      <c r="B2374" t="s">
        <v>4685</v>
      </c>
      <c r="C2374" t="s">
        <v>4684</v>
      </c>
      <c r="D2374">
        <v>1.025243699476938E-2</v>
      </c>
      <c r="E2374" t="s">
        <v>1103</v>
      </c>
      <c r="DL2374">
        <v>1.7049353419123869</v>
      </c>
      <c r="DM2374">
        <v>3.1296968614785641</v>
      </c>
      <c r="DN2374">
        <v>0.31030903020500322</v>
      </c>
      <c r="DO2374">
        <v>0.1796044581054361</v>
      </c>
      <c r="DQ2374">
        <v>0.1084179316402652</v>
      </c>
      <c r="DS2374">
        <v>7.2592213539160733E-2</v>
      </c>
      <c r="DU2374">
        <v>3.6429520559503277E-2</v>
      </c>
      <c r="DV2374">
        <v>3.6582857235504758E-2</v>
      </c>
      <c r="DW2374">
        <v>0.2296103040548009</v>
      </c>
      <c r="NP2374">
        <v>1.0810008476438639</v>
      </c>
    </row>
    <row r="2375" spans="1:380" x14ac:dyDescent="0.3">
      <c r="A2375" s="49">
        <v>2979</v>
      </c>
      <c r="B2375" t="s">
        <v>4687</v>
      </c>
      <c r="C2375" t="s">
        <v>605</v>
      </c>
      <c r="D2375">
        <v>1.6543680000000001</v>
      </c>
      <c r="M2375">
        <v>6.1037931101181837E-2</v>
      </c>
      <c r="N2375">
        <v>2.6596259115263352E-5</v>
      </c>
      <c r="AH2375">
        <v>2.7055649045436081E-6</v>
      </c>
      <c r="AK2375">
        <v>1.8315151163465451E-4</v>
      </c>
    </row>
    <row r="2376" spans="1:380" x14ac:dyDescent="0.3">
      <c r="A2376" s="49">
        <v>2980</v>
      </c>
      <c r="B2376" t="s">
        <v>4688</v>
      </c>
      <c r="C2376" t="s">
        <v>701</v>
      </c>
      <c r="D2376">
        <v>3.4217759281794712E-4</v>
      </c>
      <c r="F2376">
        <v>1633.7844199442809</v>
      </c>
    </row>
    <row r="2377" spans="1:380" x14ac:dyDescent="0.3">
      <c r="A2377" s="49">
        <v>2981</v>
      </c>
      <c r="B2377" t="s">
        <v>4689</v>
      </c>
      <c r="C2377" t="s">
        <v>614</v>
      </c>
      <c r="D2377">
        <v>0.1288</v>
      </c>
      <c r="HC2377">
        <v>1.7749999999999998E-2</v>
      </c>
      <c r="IG2377">
        <v>1.75</v>
      </c>
    </row>
    <row r="2378" spans="1:380" x14ac:dyDescent="0.3">
      <c r="A2378" s="49">
        <v>2982</v>
      </c>
      <c r="B2378" t="s">
        <v>4690</v>
      </c>
      <c r="C2378" t="s">
        <v>605</v>
      </c>
      <c r="D2378">
        <v>0.83699999999999997</v>
      </c>
      <c r="AH2378">
        <v>6.666666666666667E-5</v>
      </c>
    </row>
    <row r="2379" spans="1:380" x14ac:dyDescent="0.3">
      <c r="A2379" s="49">
        <v>2983</v>
      </c>
      <c r="B2379" t="s">
        <v>4691</v>
      </c>
      <c r="C2379" t="s">
        <v>617</v>
      </c>
      <c r="D2379">
        <v>2.3799999999999999E-5</v>
      </c>
      <c r="F2379">
        <v>1000</v>
      </c>
    </row>
    <row r="2380" spans="1:380" x14ac:dyDescent="0.3">
      <c r="A2380" s="49">
        <v>2984</v>
      </c>
      <c r="B2380" t="s">
        <v>4692</v>
      </c>
      <c r="C2380" t="s">
        <v>650</v>
      </c>
      <c r="D2380">
        <v>29.176126</v>
      </c>
      <c r="CN2380">
        <v>0.1110265632935641</v>
      </c>
    </row>
    <row r="2381" spans="1:380" x14ac:dyDescent="0.3">
      <c r="A2381" s="49">
        <v>2985</v>
      </c>
      <c r="B2381" t="s">
        <v>4693</v>
      </c>
      <c r="C2381" t="s">
        <v>605</v>
      </c>
      <c r="D2381">
        <v>0.42679410000000001</v>
      </c>
      <c r="M2381">
        <v>2.3213348075805169E-2</v>
      </c>
      <c r="N2381">
        <v>6.0614037349090251E-5</v>
      </c>
      <c r="AH2381">
        <v>1.4485029197920031E-4</v>
      </c>
      <c r="AK2381">
        <v>8.2892708685523061E-4</v>
      </c>
    </row>
    <row r="2382" spans="1:380" x14ac:dyDescent="0.3">
      <c r="A2382" s="49">
        <v>2986</v>
      </c>
      <c r="B2382" t="s">
        <v>4694</v>
      </c>
      <c r="C2382" t="s">
        <v>605</v>
      </c>
      <c r="D2382">
        <v>7.9044000000000003E-2</v>
      </c>
      <c r="M2382">
        <v>0.12808056272455851</v>
      </c>
    </row>
    <row r="2383" spans="1:380" x14ac:dyDescent="0.3">
      <c r="A2383" s="49">
        <v>2987</v>
      </c>
      <c r="B2383" t="s">
        <v>4695</v>
      </c>
      <c r="C2383" t="s">
        <v>719</v>
      </c>
      <c r="D2383">
        <v>4.0000000000000007E-4</v>
      </c>
      <c r="AK2383">
        <v>3.9999999999999992E-3</v>
      </c>
    </row>
    <row r="2384" spans="1:380" x14ac:dyDescent="0.3">
      <c r="A2384" s="49">
        <v>2988</v>
      </c>
      <c r="B2384" t="s">
        <v>4696</v>
      </c>
      <c r="C2384" t="s">
        <v>595</v>
      </c>
      <c r="D2384">
        <v>2.2679599999999999E-3</v>
      </c>
      <c r="P2384">
        <v>1</v>
      </c>
    </row>
    <row r="2385" spans="1:208" x14ac:dyDescent="0.3">
      <c r="A2385" s="49">
        <v>2990</v>
      </c>
      <c r="B2385" t="s">
        <v>4698</v>
      </c>
      <c r="C2385" t="s">
        <v>614</v>
      </c>
      <c r="D2385">
        <v>1.2400169999999999</v>
      </c>
      <c r="I2385">
        <v>0.2355345128332918</v>
      </c>
    </row>
    <row r="2386" spans="1:208" x14ac:dyDescent="0.3">
      <c r="A2386" s="49">
        <v>2991</v>
      </c>
      <c r="B2386" t="s">
        <v>4699</v>
      </c>
      <c r="C2386" t="s">
        <v>659</v>
      </c>
      <c r="D2386">
        <v>0.79749752755919612</v>
      </c>
      <c r="I2386">
        <v>1.6384760639938271E-2</v>
      </c>
      <c r="J2386">
        <v>1.797407829447597E-6</v>
      </c>
      <c r="K2386">
        <v>1.1582852577952769E-4</v>
      </c>
      <c r="L2386">
        <v>1.919396659052813E-2</v>
      </c>
    </row>
    <row r="2387" spans="1:208" x14ac:dyDescent="0.3">
      <c r="A2387" s="49">
        <v>2992</v>
      </c>
      <c r="B2387" t="s">
        <v>4700</v>
      </c>
      <c r="C2387" t="s">
        <v>659</v>
      </c>
      <c r="D2387">
        <v>2.6676E-5</v>
      </c>
      <c r="F2387">
        <v>4786.3247863247871</v>
      </c>
      <c r="G2387">
        <v>27.547008547008549</v>
      </c>
      <c r="H2387">
        <v>15555.55555555556</v>
      </c>
      <c r="EM2387">
        <v>5470.0854700854707</v>
      </c>
    </row>
    <row r="2388" spans="1:208" x14ac:dyDescent="0.3">
      <c r="A2388" s="49">
        <v>2994</v>
      </c>
      <c r="B2388" t="s">
        <v>4702</v>
      </c>
      <c r="C2388" t="s">
        <v>659</v>
      </c>
      <c r="D2388">
        <v>1.1043300000000001E-2</v>
      </c>
      <c r="I2388">
        <v>3.3214709371293012E-2</v>
      </c>
      <c r="J2388">
        <v>3.6773428232502967E-5</v>
      </c>
      <c r="K2388">
        <v>1.198102016607355E-3</v>
      </c>
      <c r="L2388">
        <v>0.3190984578884935</v>
      </c>
    </row>
    <row r="2389" spans="1:208" x14ac:dyDescent="0.3">
      <c r="A2389" s="49">
        <v>2995</v>
      </c>
      <c r="B2389" t="s">
        <v>4703</v>
      </c>
      <c r="C2389" t="s">
        <v>2803</v>
      </c>
      <c r="D2389">
        <v>3.9606657459700139</v>
      </c>
      <c r="E2389" t="s">
        <v>1016</v>
      </c>
      <c r="AZ2389">
        <v>1.9564329275312049E-2</v>
      </c>
      <c r="EL2389">
        <v>3.0469877475218201</v>
      </c>
    </row>
    <row r="2390" spans="1:208" x14ac:dyDescent="0.3">
      <c r="A2390" s="49">
        <v>2996</v>
      </c>
      <c r="B2390" t="s">
        <v>4705</v>
      </c>
      <c r="C2390" t="s">
        <v>659</v>
      </c>
      <c r="D2390">
        <v>0.28658499999999998</v>
      </c>
      <c r="I2390">
        <v>0.2461538461538462</v>
      </c>
      <c r="K2390">
        <v>1.5692307692307689E-3</v>
      </c>
    </row>
    <row r="2391" spans="1:208" x14ac:dyDescent="0.3">
      <c r="A2391" s="49">
        <v>2997</v>
      </c>
      <c r="B2391" t="s">
        <v>4706</v>
      </c>
      <c r="C2391" t="s">
        <v>617</v>
      </c>
      <c r="D2391">
        <v>0.2361015402643801</v>
      </c>
      <c r="I2391">
        <v>4.7752808988764057E-2</v>
      </c>
      <c r="J2391">
        <v>2.5280898876404491E-6</v>
      </c>
      <c r="K2391">
        <v>1.9655898876404501E-3</v>
      </c>
      <c r="L2391">
        <v>0.35112359550561811</v>
      </c>
    </row>
    <row r="2392" spans="1:208" x14ac:dyDescent="0.3">
      <c r="A2392" s="49">
        <v>2999</v>
      </c>
      <c r="B2392" t="s">
        <v>4708</v>
      </c>
      <c r="C2392" t="s">
        <v>659</v>
      </c>
      <c r="D2392">
        <v>0.1224614</v>
      </c>
      <c r="AK2392">
        <v>2.1191983759780641E-4</v>
      </c>
    </row>
    <row r="2393" spans="1:208" x14ac:dyDescent="0.3">
      <c r="A2393" s="49">
        <v>3000</v>
      </c>
      <c r="B2393" t="s">
        <v>4709</v>
      </c>
      <c r="C2393" t="s">
        <v>650</v>
      </c>
      <c r="D2393">
        <v>0.1743931</v>
      </c>
      <c r="AK2393">
        <v>6.2477701239326553E-4</v>
      </c>
    </row>
    <row r="2394" spans="1:208" x14ac:dyDescent="0.3">
      <c r="A2394" s="49">
        <v>3001</v>
      </c>
      <c r="B2394" t="s">
        <v>4710</v>
      </c>
      <c r="C2394" t="s">
        <v>659</v>
      </c>
      <c r="D2394">
        <v>0.291285562</v>
      </c>
      <c r="I2394">
        <v>0.124213526930662</v>
      </c>
      <c r="J2394">
        <v>8.0132742727564375E-6</v>
      </c>
      <c r="K2394">
        <v>5.2065239333764167E-4</v>
      </c>
      <c r="L2394">
        <v>0.2900447877330769</v>
      </c>
    </row>
    <row r="2395" spans="1:208" x14ac:dyDescent="0.3">
      <c r="A2395" s="49">
        <v>3002</v>
      </c>
      <c r="B2395" t="s">
        <v>4711</v>
      </c>
      <c r="C2395" t="s">
        <v>671</v>
      </c>
      <c r="D2395">
        <v>6.5675725400000007E-4</v>
      </c>
      <c r="Q2395">
        <v>105.6250229099106</v>
      </c>
      <c r="R2395">
        <v>3.3195490216846542E-2</v>
      </c>
      <c r="S2395">
        <v>490.85106869638008</v>
      </c>
      <c r="T2395">
        <v>0.55601503261051144</v>
      </c>
      <c r="U2395">
        <v>0.1481284910177787</v>
      </c>
      <c r="V2395">
        <v>0.33957506562021172</v>
      </c>
      <c r="W2395">
        <v>8.3860355339295589E-2</v>
      </c>
    </row>
    <row r="2396" spans="1:208" x14ac:dyDescent="0.3">
      <c r="A2396" s="49">
        <v>3003</v>
      </c>
      <c r="B2396" t="s">
        <v>4712</v>
      </c>
      <c r="C2396" t="s">
        <v>659</v>
      </c>
      <c r="D2396">
        <v>0.182</v>
      </c>
      <c r="I2396">
        <v>0.1714285714285714</v>
      </c>
      <c r="J2396">
        <v>4.2857142857142863E-5</v>
      </c>
      <c r="K2396">
        <v>4.285714285714285E-4</v>
      </c>
    </row>
    <row r="2397" spans="1:208" x14ac:dyDescent="0.3">
      <c r="A2397" s="49">
        <v>3004</v>
      </c>
      <c r="B2397" t="s">
        <v>4713</v>
      </c>
      <c r="C2397" t="s">
        <v>671</v>
      </c>
      <c r="D2397">
        <v>0.26607589999999998</v>
      </c>
      <c r="O2397">
        <v>2.220201077963092E-2</v>
      </c>
      <c r="P2397">
        <v>6.0005434539543032E-2</v>
      </c>
      <c r="AL2397">
        <v>7.2006521447451641E-6</v>
      </c>
      <c r="GN2397">
        <v>2.400217381581721E-4</v>
      </c>
    </row>
    <row r="2398" spans="1:208" x14ac:dyDescent="0.3">
      <c r="A2398" s="49">
        <v>3005</v>
      </c>
      <c r="B2398" t="s">
        <v>4715</v>
      </c>
      <c r="C2398" t="s">
        <v>671</v>
      </c>
      <c r="D2398">
        <v>1.4399999999999999E-7</v>
      </c>
      <c r="Q2398">
        <v>7500.0000000000009</v>
      </c>
      <c r="R2398">
        <v>0.69444444444444453</v>
      </c>
      <c r="T2398">
        <v>0.88888888888888895</v>
      </c>
      <c r="GY2398">
        <v>2.6388888888888888</v>
      </c>
    </row>
    <row r="2399" spans="1:208" x14ac:dyDescent="0.3">
      <c r="A2399" s="49">
        <v>3006</v>
      </c>
      <c r="B2399" t="s">
        <v>4716</v>
      </c>
      <c r="C2399" t="s">
        <v>659</v>
      </c>
      <c r="D2399">
        <v>1.9457900000000001E-4</v>
      </c>
      <c r="BQ2399">
        <v>7.6354591194322099</v>
      </c>
      <c r="BR2399">
        <v>131.59230955036259</v>
      </c>
      <c r="BS2399">
        <v>184.9295144902585</v>
      </c>
      <c r="DK2399">
        <v>5.0391357751864282E-3</v>
      </c>
    </row>
    <row r="2400" spans="1:208" x14ac:dyDescent="0.3">
      <c r="A2400" s="49">
        <v>3008</v>
      </c>
      <c r="B2400" t="s">
        <v>4718</v>
      </c>
      <c r="C2400" t="s">
        <v>671</v>
      </c>
      <c r="D2400">
        <v>1.103623E-5</v>
      </c>
      <c r="Q2400">
        <v>2614.3438474913992</v>
      </c>
      <c r="R2400">
        <v>7.1489992506499067E-2</v>
      </c>
      <c r="S2400">
        <v>1767.433262989264</v>
      </c>
      <c r="T2400">
        <v>4.3344511667480663E-2</v>
      </c>
      <c r="U2400">
        <v>4.3344511667480663E-2</v>
      </c>
      <c r="GY2400">
        <v>1.0629689667576701</v>
      </c>
      <c r="GZ2400">
        <v>132.54345007307751</v>
      </c>
    </row>
    <row r="2401" spans="1:265" x14ac:dyDescent="0.3">
      <c r="A2401" s="49">
        <v>3012</v>
      </c>
      <c r="B2401" t="s">
        <v>4723</v>
      </c>
      <c r="C2401" t="s">
        <v>595</v>
      </c>
      <c r="D2401">
        <v>4.9799999999999997E-2</v>
      </c>
      <c r="P2401">
        <v>0.4</v>
      </c>
    </row>
    <row r="2402" spans="1:265" x14ac:dyDescent="0.3">
      <c r="A2402" s="49">
        <v>3014</v>
      </c>
      <c r="B2402" t="s">
        <v>4725</v>
      </c>
      <c r="C2402" t="s">
        <v>605</v>
      </c>
      <c r="D2402">
        <v>11.0717</v>
      </c>
      <c r="AH2402">
        <v>2.452830188679245E-5</v>
      </c>
    </row>
    <row r="2403" spans="1:265" x14ac:dyDescent="0.3">
      <c r="A2403" s="49">
        <v>3017</v>
      </c>
      <c r="B2403" t="s">
        <v>4729</v>
      </c>
      <c r="C2403" t="s">
        <v>4728</v>
      </c>
      <c r="D2403">
        <v>3.956755295448743</v>
      </c>
      <c r="E2403" t="s">
        <v>1016</v>
      </c>
      <c r="AZ2403">
        <v>8.4943242892406137E-2</v>
      </c>
    </row>
    <row r="2404" spans="1:265" x14ac:dyDescent="0.3">
      <c r="A2404" s="49">
        <v>3018</v>
      </c>
      <c r="B2404" t="s">
        <v>4731</v>
      </c>
      <c r="C2404" t="s">
        <v>617</v>
      </c>
      <c r="D2404">
        <v>4.3660000000000011E-6</v>
      </c>
      <c r="F2404">
        <v>1554.0540540540539</v>
      </c>
      <c r="G2404">
        <v>31.554054054054038</v>
      </c>
      <c r="H2404">
        <v>8783.7837837837833</v>
      </c>
      <c r="EM2404">
        <v>5878.3783783783774</v>
      </c>
    </row>
    <row r="2405" spans="1:265" x14ac:dyDescent="0.3">
      <c r="A2405" s="49">
        <v>3020</v>
      </c>
      <c r="B2405" t="s">
        <v>4733</v>
      </c>
      <c r="C2405" t="s">
        <v>659</v>
      </c>
      <c r="D2405">
        <v>0.5592959999999999</v>
      </c>
      <c r="I2405">
        <v>9.4819201281611185E-2</v>
      </c>
      <c r="J2405">
        <v>9.4947934546286766E-6</v>
      </c>
      <c r="K2405">
        <v>1.4662003661746199E-4</v>
      </c>
      <c r="L2405">
        <v>0.1849539420986383</v>
      </c>
    </row>
    <row r="2406" spans="1:265" x14ac:dyDescent="0.3">
      <c r="A2406" s="49">
        <v>3021</v>
      </c>
      <c r="B2406" t="s">
        <v>4734</v>
      </c>
      <c r="C2406" t="s">
        <v>683</v>
      </c>
      <c r="D2406">
        <v>2.5989999999999999E-2</v>
      </c>
      <c r="I2406">
        <v>0.1017699115044248</v>
      </c>
      <c r="J2406">
        <v>1.6814159292035392E-5</v>
      </c>
      <c r="K2406">
        <v>2.269911504424779E-4</v>
      </c>
      <c r="L2406">
        <v>0.19469026548672569</v>
      </c>
    </row>
    <row r="2407" spans="1:265" x14ac:dyDescent="0.3">
      <c r="A2407" s="49">
        <v>3022</v>
      </c>
      <c r="B2407" t="s">
        <v>4735</v>
      </c>
      <c r="C2407" t="s">
        <v>659</v>
      </c>
      <c r="D2407">
        <v>3.6951199999999997E-2</v>
      </c>
      <c r="AH2407">
        <v>2.2307692307692309E-5</v>
      </c>
      <c r="AK2407">
        <v>1.2980769230769231E-3</v>
      </c>
      <c r="CN2407">
        <v>1.826923076923077E-2</v>
      </c>
      <c r="ED2407">
        <v>2.3461538461538459E-3</v>
      </c>
    </row>
    <row r="2408" spans="1:265" x14ac:dyDescent="0.3">
      <c r="A2408" s="49">
        <v>3024</v>
      </c>
      <c r="B2408" t="s">
        <v>4737</v>
      </c>
      <c r="C2408" t="s">
        <v>605</v>
      </c>
      <c r="D2408">
        <v>1.801041E-4</v>
      </c>
      <c r="F2408">
        <v>2921.8546385118379</v>
      </c>
    </row>
    <row r="2409" spans="1:265" x14ac:dyDescent="0.3">
      <c r="A2409" s="49">
        <v>3025</v>
      </c>
      <c r="B2409" t="s">
        <v>4738</v>
      </c>
      <c r="C2409" t="s">
        <v>796</v>
      </c>
      <c r="D2409">
        <v>4.2778</v>
      </c>
      <c r="O2409">
        <v>7.5342465753424626E-2</v>
      </c>
    </row>
    <row r="2410" spans="1:265" x14ac:dyDescent="0.3">
      <c r="A2410" s="49">
        <v>3026</v>
      </c>
      <c r="B2410" t="s">
        <v>4739</v>
      </c>
      <c r="C2410" t="s">
        <v>659</v>
      </c>
      <c r="D2410">
        <v>2.32312535E-3</v>
      </c>
      <c r="BQ2410">
        <v>12.70056305829559</v>
      </c>
      <c r="BR2410">
        <v>57.575885864273317</v>
      </c>
      <c r="BS2410">
        <v>241.31069810761619</v>
      </c>
      <c r="DK2410">
        <v>7.5780026247830321E-3</v>
      </c>
    </row>
    <row r="2411" spans="1:265" x14ac:dyDescent="0.3">
      <c r="A2411" s="49">
        <v>3027</v>
      </c>
      <c r="B2411" t="s">
        <v>4740</v>
      </c>
      <c r="C2411" t="s">
        <v>650</v>
      </c>
      <c r="D2411">
        <v>0.3</v>
      </c>
      <c r="AK2411">
        <v>2E-3</v>
      </c>
    </row>
    <row r="2412" spans="1:265" x14ac:dyDescent="0.3">
      <c r="A2412" s="49">
        <v>3028</v>
      </c>
      <c r="B2412" t="s">
        <v>4741</v>
      </c>
      <c r="C2412" t="s">
        <v>620</v>
      </c>
      <c r="D2412">
        <v>26.826000000000001</v>
      </c>
      <c r="JE2412">
        <v>1.176470588235294E-3</v>
      </c>
    </row>
    <row r="2413" spans="1:265" x14ac:dyDescent="0.3">
      <c r="A2413" s="49">
        <v>3029</v>
      </c>
      <c r="B2413" t="s">
        <v>4742</v>
      </c>
      <c r="C2413" t="s">
        <v>671</v>
      </c>
      <c r="D2413">
        <v>4.9543514434000004E-4</v>
      </c>
      <c r="Q2413">
        <v>242.21481030865701</v>
      </c>
      <c r="R2413">
        <v>7.9771872071468478E-2</v>
      </c>
      <c r="S2413">
        <v>590.31172298655986</v>
      </c>
      <c r="T2413">
        <v>0.67530002124838784</v>
      </c>
      <c r="U2413">
        <v>0.10983932430609861</v>
      </c>
      <c r="V2413">
        <v>0.11019487064230769</v>
      </c>
      <c r="W2413">
        <v>2.223326128463685E-2</v>
      </c>
    </row>
    <row r="2414" spans="1:265" x14ac:dyDescent="0.3">
      <c r="A2414" s="49">
        <v>3030</v>
      </c>
      <c r="B2414" t="s">
        <v>4743</v>
      </c>
      <c r="C2414" t="s">
        <v>659</v>
      </c>
      <c r="D2414">
        <v>1.5041E-3</v>
      </c>
      <c r="AH2414">
        <v>1.1235955056179769E-5</v>
      </c>
      <c r="AJ2414">
        <v>2.4719101123595508</v>
      </c>
      <c r="AK2414">
        <v>2.4719101123595508E-3</v>
      </c>
      <c r="AP2414">
        <v>0.11235955056179781</v>
      </c>
    </row>
    <row r="2415" spans="1:265" x14ac:dyDescent="0.3">
      <c r="A2415" s="49">
        <v>3033</v>
      </c>
      <c r="B2415" t="s">
        <v>4746</v>
      </c>
      <c r="C2415" t="s">
        <v>605</v>
      </c>
      <c r="D2415">
        <v>2.1373487999999998</v>
      </c>
      <c r="M2415">
        <v>1.666666666666667E-2</v>
      </c>
      <c r="AH2415">
        <v>4.7222222222222221E-5</v>
      </c>
    </row>
    <row r="2416" spans="1:265" x14ac:dyDescent="0.3">
      <c r="A2416" s="49">
        <v>3034</v>
      </c>
      <c r="B2416" t="s">
        <v>4747</v>
      </c>
      <c r="C2416" t="s">
        <v>605</v>
      </c>
      <c r="D2416">
        <v>2.5013896</v>
      </c>
      <c r="M2416">
        <v>1.8028235185754349E-2</v>
      </c>
      <c r="AH2416">
        <v>5.1079999692970647E-5</v>
      </c>
    </row>
    <row r="2417" spans="1:239" x14ac:dyDescent="0.3">
      <c r="A2417" s="49">
        <v>3036</v>
      </c>
      <c r="B2417" t="s">
        <v>4749</v>
      </c>
      <c r="C2417" t="s">
        <v>605</v>
      </c>
      <c r="D2417">
        <v>1.9228799999999999</v>
      </c>
      <c r="AH2417">
        <v>8.9583333333333333E-5</v>
      </c>
      <c r="AK2417">
        <v>3.458333333333333E-4</v>
      </c>
    </row>
    <row r="2418" spans="1:239" x14ac:dyDescent="0.3">
      <c r="A2418" s="49">
        <v>3037</v>
      </c>
      <c r="B2418" t="s">
        <v>4750</v>
      </c>
      <c r="C2418" t="s">
        <v>605</v>
      </c>
      <c r="D2418">
        <v>1.9037999999999999</v>
      </c>
      <c r="M2418">
        <v>0.16315789473684211</v>
      </c>
      <c r="N2418">
        <v>1.0157894736842111E-4</v>
      </c>
      <c r="AH2418">
        <v>7.8947368421052629E-6</v>
      </c>
      <c r="AK2418">
        <v>9.4736842105263154E-4</v>
      </c>
    </row>
    <row r="2419" spans="1:239" x14ac:dyDescent="0.3">
      <c r="A2419" s="49">
        <v>3038</v>
      </c>
      <c r="B2419" t="s">
        <v>4751</v>
      </c>
      <c r="C2419" t="s">
        <v>605</v>
      </c>
      <c r="D2419">
        <v>1.5561700000000001</v>
      </c>
      <c r="N2419">
        <v>1.4893617021276599E-5</v>
      </c>
      <c r="AH2419">
        <v>2.5531914893617019E-5</v>
      </c>
    </row>
    <row r="2420" spans="1:239" x14ac:dyDescent="0.3">
      <c r="A2420" s="49">
        <v>3039</v>
      </c>
      <c r="B2420" t="s">
        <v>4753</v>
      </c>
      <c r="C2420" t="s">
        <v>752</v>
      </c>
      <c r="D2420">
        <v>1.3193978352776929</v>
      </c>
      <c r="E2420" t="s">
        <v>868</v>
      </c>
      <c r="CR2420">
        <v>0.48596766771865813</v>
      </c>
      <c r="CS2420">
        <v>0.95204489170977813</v>
      </c>
      <c r="CT2420">
        <v>9.2682789003543362E-2</v>
      </c>
      <c r="CU2420">
        <v>0.31952303456649128</v>
      </c>
      <c r="CV2420">
        <v>3.8243415536874589E-2</v>
      </c>
      <c r="CW2420">
        <v>1.121521762411206E-2</v>
      </c>
      <c r="CX2420">
        <v>3.0610705878827901E-2</v>
      </c>
      <c r="CY2420">
        <v>3.9580812118525299E-3</v>
      </c>
      <c r="CZ2420">
        <v>2.1136166809546931E-2</v>
      </c>
      <c r="DA2420">
        <v>3.850150506307241E-3</v>
      </c>
      <c r="DB2420">
        <v>9.2140995609452693E-3</v>
      </c>
      <c r="DC2420">
        <v>8.8225162783940655E-3</v>
      </c>
      <c r="DD2420">
        <v>0.103416327889436</v>
      </c>
      <c r="ID2420">
        <v>1.0727139546773019E-3</v>
      </c>
      <c r="IE2420">
        <v>1.0773120925550361E-3</v>
      </c>
    </row>
    <row r="2421" spans="1:239" x14ac:dyDescent="0.3">
      <c r="A2421" s="49">
        <v>3041</v>
      </c>
      <c r="B2421" t="s">
        <v>4756</v>
      </c>
      <c r="C2421" t="s">
        <v>659</v>
      </c>
      <c r="D2421">
        <v>1.1220000000000001E-2</v>
      </c>
      <c r="AJ2421">
        <v>0.42780748663101598</v>
      </c>
    </row>
    <row r="2422" spans="1:239" x14ac:dyDescent="0.3">
      <c r="A2422" s="49">
        <v>3042</v>
      </c>
      <c r="B2422" t="s">
        <v>4757</v>
      </c>
      <c r="C2422" t="s">
        <v>605</v>
      </c>
      <c r="D2422">
        <v>0.42299999999999999</v>
      </c>
      <c r="M2422">
        <v>4.2553191489361701E-2</v>
      </c>
    </row>
    <row r="2423" spans="1:239" x14ac:dyDescent="0.3">
      <c r="A2423" s="49">
        <v>3043</v>
      </c>
      <c r="B2423" t="s">
        <v>4758</v>
      </c>
      <c r="C2423" t="s">
        <v>605</v>
      </c>
      <c r="D2423">
        <v>3.5999999999999997E-2</v>
      </c>
      <c r="AG2423">
        <v>9.9999999999999978E-5</v>
      </c>
    </row>
    <row r="2424" spans="1:239" x14ac:dyDescent="0.3">
      <c r="A2424" s="49">
        <v>3045</v>
      </c>
      <c r="B2424" t="s">
        <v>4760</v>
      </c>
      <c r="C2424" t="s">
        <v>605</v>
      </c>
      <c r="D2424">
        <v>3.036</v>
      </c>
      <c r="M2424">
        <v>4.6376811594202897E-3</v>
      </c>
      <c r="N2424">
        <v>1.258437058789488E-5</v>
      </c>
      <c r="AK2424">
        <v>3.1884057971014492E-5</v>
      </c>
    </row>
    <row r="2425" spans="1:239" x14ac:dyDescent="0.3">
      <c r="A2425" s="49">
        <v>3046</v>
      </c>
      <c r="B2425" t="s">
        <v>4761</v>
      </c>
      <c r="C2425" t="s">
        <v>605</v>
      </c>
      <c r="D2425">
        <v>0.32675999999999988</v>
      </c>
      <c r="AH2425">
        <v>6.4196964132696809E-5</v>
      </c>
      <c r="AK2425">
        <v>6.6775003060350123E-4</v>
      </c>
      <c r="GO2425">
        <v>20.459848206634842</v>
      </c>
    </row>
    <row r="2426" spans="1:239" x14ac:dyDescent="0.3">
      <c r="A2426" s="49">
        <v>3047</v>
      </c>
      <c r="B2426" t="s">
        <v>4763</v>
      </c>
      <c r="C2426" t="s">
        <v>605</v>
      </c>
      <c r="D2426">
        <v>0.28469</v>
      </c>
      <c r="M2426">
        <v>2.1398011872563141E-2</v>
      </c>
      <c r="N2426">
        <v>2.0000000000000002E-5</v>
      </c>
    </row>
    <row r="2427" spans="1:239" x14ac:dyDescent="0.3">
      <c r="A2427" s="49">
        <v>3048</v>
      </c>
      <c r="B2427" t="s">
        <v>4764</v>
      </c>
      <c r="C2427" t="s">
        <v>659</v>
      </c>
      <c r="D2427">
        <v>3.129E-5</v>
      </c>
      <c r="F2427">
        <v>2080.5369127516778</v>
      </c>
    </row>
    <row r="2428" spans="1:239" x14ac:dyDescent="0.3">
      <c r="A2428" s="49">
        <v>3049</v>
      </c>
      <c r="B2428" t="s">
        <v>4765</v>
      </c>
      <c r="C2428" t="s">
        <v>659</v>
      </c>
      <c r="D2428">
        <v>0.5</v>
      </c>
      <c r="AH2428">
        <v>1.84E-5</v>
      </c>
      <c r="AK2428">
        <v>2.48E-3</v>
      </c>
    </row>
    <row r="2429" spans="1:239" x14ac:dyDescent="0.3">
      <c r="A2429" s="49">
        <v>3050</v>
      </c>
      <c r="B2429" t="s">
        <v>4766</v>
      </c>
      <c r="C2429" t="s">
        <v>659</v>
      </c>
      <c r="D2429">
        <v>1.1000000000000001E-3</v>
      </c>
      <c r="AJ2429">
        <v>1.5</v>
      </c>
      <c r="AK2429">
        <v>1.2999999999999999E-3</v>
      </c>
    </row>
    <row r="2430" spans="1:239" x14ac:dyDescent="0.3">
      <c r="A2430" s="49">
        <v>3052</v>
      </c>
      <c r="B2430" t="s">
        <v>4768</v>
      </c>
      <c r="C2430" t="s">
        <v>605</v>
      </c>
      <c r="D2430">
        <v>17.582432260000001</v>
      </c>
      <c r="M2430">
        <v>3.9777686025334928E-2</v>
      </c>
      <c r="N2430">
        <v>1.2224531670113769E-4</v>
      </c>
    </row>
    <row r="2431" spans="1:239" x14ac:dyDescent="0.3">
      <c r="A2431" s="49">
        <v>3053</v>
      </c>
      <c r="B2431" t="s">
        <v>4769</v>
      </c>
      <c r="C2431" t="s">
        <v>653</v>
      </c>
      <c r="D2431">
        <v>0.93600000000000017</v>
      </c>
      <c r="I2431">
        <v>3.125E-2</v>
      </c>
      <c r="K2431">
        <v>5.8653846153846148E-4</v>
      </c>
      <c r="L2431">
        <v>0.76442307692307687</v>
      </c>
    </row>
    <row r="2432" spans="1:239" x14ac:dyDescent="0.3">
      <c r="A2432" s="49">
        <v>3054</v>
      </c>
      <c r="B2432" t="s">
        <v>4770</v>
      </c>
      <c r="C2432" t="s">
        <v>605</v>
      </c>
      <c r="D2432">
        <v>7.3247999999999989</v>
      </c>
      <c r="M2432">
        <v>3.9583333333333338E-2</v>
      </c>
      <c r="N2432">
        <v>5.909113409159029E-5</v>
      </c>
      <c r="AK2432">
        <v>1.4333333333333329E-3</v>
      </c>
    </row>
    <row r="2433" spans="1:210" x14ac:dyDescent="0.3">
      <c r="A2433" s="49">
        <v>3055</v>
      </c>
      <c r="B2433" t="s">
        <v>4771</v>
      </c>
      <c r="C2433" t="s">
        <v>796</v>
      </c>
      <c r="D2433">
        <v>0.69658877130000008</v>
      </c>
      <c r="O2433">
        <v>2.6236581829897201E-2</v>
      </c>
      <c r="AI2433">
        <v>9.8665006498361283</v>
      </c>
    </row>
    <row r="2434" spans="1:210" x14ac:dyDescent="0.3">
      <c r="A2434" s="49">
        <v>3056</v>
      </c>
      <c r="B2434" t="s">
        <v>4772</v>
      </c>
      <c r="C2434" t="s">
        <v>605</v>
      </c>
      <c r="D2434">
        <v>3.2625611000000002E-4</v>
      </c>
      <c r="F2434">
        <v>847.87236628304061</v>
      </c>
    </row>
    <row r="2435" spans="1:210" x14ac:dyDescent="0.3">
      <c r="A2435" s="49">
        <v>3057</v>
      </c>
      <c r="B2435" t="s">
        <v>4773</v>
      </c>
      <c r="C2435" t="s">
        <v>659</v>
      </c>
      <c r="D2435">
        <v>1.8947200000000001E-2</v>
      </c>
      <c r="AH2435">
        <v>1.9081447390643469E-5</v>
      </c>
      <c r="AJ2435">
        <v>2.262709001857794</v>
      </c>
      <c r="AK2435">
        <v>2.877870081067387E-3</v>
      </c>
    </row>
    <row r="2436" spans="1:210" x14ac:dyDescent="0.3">
      <c r="A2436" s="49">
        <v>3060</v>
      </c>
      <c r="B2436" t="s">
        <v>4776</v>
      </c>
      <c r="C2436" t="s">
        <v>617</v>
      </c>
      <c r="D2436">
        <v>3.3000000000000002E-6</v>
      </c>
      <c r="F2436">
        <v>1363.636363636364</v>
      </c>
    </row>
    <row r="2437" spans="1:210" x14ac:dyDescent="0.3">
      <c r="A2437" s="49">
        <v>3063</v>
      </c>
      <c r="B2437" t="s">
        <v>4779</v>
      </c>
      <c r="C2437" t="s">
        <v>605</v>
      </c>
      <c r="D2437">
        <v>3.6074999999999999</v>
      </c>
      <c r="M2437">
        <v>2.564102564102564E-2</v>
      </c>
      <c r="N2437">
        <v>4.4251254357775938E-5</v>
      </c>
      <c r="AK2437">
        <v>8.2051282051282047E-4</v>
      </c>
    </row>
    <row r="2438" spans="1:210" x14ac:dyDescent="0.3">
      <c r="A2438" s="49">
        <v>3064</v>
      </c>
      <c r="B2438" t="s">
        <v>4780</v>
      </c>
      <c r="C2438" t="s">
        <v>668</v>
      </c>
      <c r="D2438">
        <v>1.6</v>
      </c>
      <c r="I2438">
        <v>0.03</v>
      </c>
      <c r="L2438">
        <v>0.625</v>
      </c>
    </row>
    <row r="2439" spans="1:210" x14ac:dyDescent="0.3">
      <c r="A2439" s="49">
        <v>3065</v>
      </c>
      <c r="B2439" t="s">
        <v>4781</v>
      </c>
      <c r="C2439" t="s">
        <v>617</v>
      </c>
      <c r="D2439">
        <v>2.7987250000000009E-5</v>
      </c>
      <c r="F2439">
        <v>2174.6938337993179</v>
      </c>
      <c r="G2439">
        <v>11.748428302173309</v>
      </c>
      <c r="CM2439">
        <v>932.41422433429466</v>
      </c>
      <c r="GC2439">
        <v>1.3481042825511611</v>
      </c>
    </row>
    <row r="2440" spans="1:210" x14ac:dyDescent="0.3">
      <c r="A2440" s="49">
        <v>3068</v>
      </c>
      <c r="B2440" t="s">
        <v>4785</v>
      </c>
      <c r="C2440" t="s">
        <v>605</v>
      </c>
      <c r="D2440">
        <v>0.2475</v>
      </c>
      <c r="M2440">
        <v>0.2</v>
      </c>
      <c r="N2440">
        <v>4.7333333333333342E-4</v>
      </c>
    </row>
    <row r="2441" spans="1:210" x14ac:dyDescent="0.3">
      <c r="A2441" s="49">
        <v>3069</v>
      </c>
      <c r="B2441" t="s">
        <v>4786</v>
      </c>
      <c r="C2441" t="s">
        <v>650</v>
      </c>
      <c r="D2441">
        <v>5.9310800000000006</v>
      </c>
      <c r="EE2441">
        <v>4.1623110799382246E-3</v>
      </c>
    </row>
    <row r="2442" spans="1:210" x14ac:dyDescent="0.3">
      <c r="A2442" s="49">
        <v>3070</v>
      </c>
      <c r="B2442" t="s">
        <v>4787</v>
      </c>
      <c r="C2442" t="s">
        <v>659</v>
      </c>
      <c r="D2442">
        <v>1.534E-3</v>
      </c>
      <c r="AJ2442">
        <v>0.62711864406779672</v>
      </c>
    </row>
    <row r="2443" spans="1:210" x14ac:dyDescent="0.3">
      <c r="A2443" s="49">
        <v>3072</v>
      </c>
      <c r="B2443" t="s">
        <v>4789</v>
      </c>
      <c r="C2443" t="s">
        <v>605</v>
      </c>
      <c r="D2443">
        <v>9.5376599999999977E-5</v>
      </c>
      <c r="F2443">
        <v>964.89075936865015</v>
      </c>
    </row>
    <row r="2444" spans="1:210" x14ac:dyDescent="0.3">
      <c r="A2444" s="49">
        <v>3073</v>
      </c>
      <c r="B2444" t="s">
        <v>4790</v>
      </c>
      <c r="C2444" t="s">
        <v>671</v>
      </c>
      <c r="D2444">
        <v>5.4000000000000012E-4</v>
      </c>
      <c r="P2444">
        <v>5.5555555555555552E-2</v>
      </c>
    </row>
    <row r="2445" spans="1:210" x14ac:dyDescent="0.3">
      <c r="A2445" s="49">
        <v>3074</v>
      </c>
      <c r="B2445" t="s">
        <v>4791</v>
      </c>
      <c r="C2445" t="s">
        <v>659</v>
      </c>
      <c r="D2445">
        <v>9.75E-3</v>
      </c>
      <c r="I2445">
        <v>6.6666666666666666E-2</v>
      </c>
      <c r="J2445">
        <v>3.1999999999999999E-6</v>
      </c>
      <c r="K2445">
        <v>7.7333333333333334E-4</v>
      </c>
      <c r="L2445">
        <v>3.2000000000000001E-2</v>
      </c>
    </row>
    <row r="2446" spans="1:210" x14ac:dyDescent="0.3">
      <c r="A2446" s="49">
        <v>3075</v>
      </c>
      <c r="B2446" t="s">
        <v>4792</v>
      </c>
      <c r="C2446" t="s">
        <v>650</v>
      </c>
      <c r="D2446">
        <v>0.38048500000000007</v>
      </c>
      <c r="AK2446">
        <v>7.6939012050409334E-3</v>
      </c>
    </row>
    <row r="2447" spans="1:210" x14ac:dyDescent="0.3">
      <c r="A2447" s="49">
        <v>3076</v>
      </c>
      <c r="B2447" t="s">
        <v>4793</v>
      </c>
      <c r="C2447" t="s">
        <v>796</v>
      </c>
      <c r="D2447">
        <v>0.03</v>
      </c>
      <c r="O2447">
        <v>0.1</v>
      </c>
      <c r="AI2447">
        <v>40</v>
      </c>
      <c r="HB2447">
        <v>3.5</v>
      </c>
    </row>
    <row r="2448" spans="1:210" x14ac:dyDescent="0.3">
      <c r="A2448" s="49">
        <v>3077</v>
      </c>
      <c r="B2448" t="s">
        <v>4794</v>
      </c>
      <c r="C2448" t="s">
        <v>605</v>
      </c>
      <c r="D2448">
        <v>1.272</v>
      </c>
      <c r="M2448">
        <v>3.3962264150943389E-2</v>
      </c>
      <c r="N2448">
        <v>7.5471698113207546E-6</v>
      </c>
      <c r="AH2448">
        <v>1.5094339622641509E-5</v>
      </c>
    </row>
    <row r="2449" spans="1:382" x14ac:dyDescent="0.3">
      <c r="A2449" s="49">
        <v>3080</v>
      </c>
      <c r="B2449" t="s">
        <v>4797</v>
      </c>
      <c r="C2449" t="s">
        <v>659</v>
      </c>
      <c r="D2449">
        <v>0.202872</v>
      </c>
      <c r="AH2449">
        <v>4.4303797468354433E-5</v>
      </c>
      <c r="AK2449">
        <v>2.5316455696202528E-4</v>
      </c>
    </row>
    <row r="2450" spans="1:382" x14ac:dyDescent="0.3">
      <c r="A2450" s="49">
        <v>3081</v>
      </c>
      <c r="B2450" t="s">
        <v>4798</v>
      </c>
      <c r="C2450" t="s">
        <v>668</v>
      </c>
      <c r="D2450">
        <v>0.37119999999999997</v>
      </c>
      <c r="EF2450">
        <v>6.25E-2</v>
      </c>
      <c r="EG2450">
        <v>7.3437500000000011E-4</v>
      </c>
      <c r="EH2450">
        <v>0.125</v>
      </c>
    </row>
    <row r="2451" spans="1:382" x14ac:dyDescent="0.3">
      <c r="A2451" s="49">
        <v>3082</v>
      </c>
      <c r="B2451" t="s">
        <v>4799</v>
      </c>
      <c r="C2451" t="s">
        <v>740</v>
      </c>
      <c r="D2451">
        <v>5.9199999999999999E-3</v>
      </c>
      <c r="AK2451">
        <v>2.060810810810811E-3</v>
      </c>
    </row>
    <row r="2452" spans="1:382" x14ac:dyDescent="0.3">
      <c r="A2452" s="49">
        <v>3083</v>
      </c>
      <c r="B2452" t="s">
        <v>4800</v>
      </c>
      <c r="C2452" t="s">
        <v>788</v>
      </c>
      <c r="D2452">
        <v>0.26100000000000001</v>
      </c>
      <c r="L2452">
        <v>0.23333333333333331</v>
      </c>
      <c r="AQ2452">
        <v>1.888888888888889E-3</v>
      </c>
    </row>
    <row r="2453" spans="1:382" x14ac:dyDescent="0.3">
      <c r="A2453" s="49">
        <v>3084</v>
      </c>
      <c r="B2453" t="s">
        <v>4801</v>
      </c>
      <c r="C2453" t="s">
        <v>740</v>
      </c>
      <c r="D2453">
        <v>2.1000000000000001E-2</v>
      </c>
      <c r="AK2453">
        <v>8.571428571428571E-4</v>
      </c>
    </row>
    <row r="2454" spans="1:382" x14ac:dyDescent="0.3">
      <c r="A2454" s="49">
        <v>3085</v>
      </c>
      <c r="B2454" t="s">
        <v>4802</v>
      </c>
      <c r="C2454" t="s">
        <v>683</v>
      </c>
      <c r="D2454">
        <v>5.7599999999999998E-2</v>
      </c>
      <c r="AK2454">
        <v>2.708333333333333E-3</v>
      </c>
    </row>
    <row r="2455" spans="1:382" x14ac:dyDescent="0.3">
      <c r="A2455" s="49">
        <v>3086</v>
      </c>
      <c r="B2455" t="s">
        <v>4803</v>
      </c>
      <c r="C2455" t="s">
        <v>671</v>
      </c>
      <c r="D2455">
        <v>3.61899728163E-4</v>
      </c>
      <c r="Q2455">
        <v>166.7104223702803</v>
      </c>
      <c r="R2455">
        <v>8.3929776224146393E-2</v>
      </c>
      <c r="S2455">
        <v>428.98917667573028</v>
      </c>
      <c r="T2455">
        <v>0.65585133070367008</v>
      </c>
      <c r="U2455">
        <v>0.10322284601262451</v>
      </c>
      <c r="V2455">
        <v>0.14563214506030789</v>
      </c>
      <c r="W2455">
        <v>2.903581152245896E-2</v>
      </c>
    </row>
    <row r="2456" spans="1:382" x14ac:dyDescent="0.3">
      <c r="A2456" s="49">
        <v>3087</v>
      </c>
      <c r="B2456" t="s">
        <v>4804</v>
      </c>
      <c r="C2456" t="s">
        <v>659</v>
      </c>
      <c r="D2456">
        <v>5.9400000000000008E-2</v>
      </c>
      <c r="AH2456">
        <v>7.4074074074074073E-5</v>
      </c>
      <c r="AJ2456">
        <v>2.3703703703703698</v>
      </c>
    </row>
    <row r="2457" spans="1:382" x14ac:dyDescent="0.3">
      <c r="A2457" s="49">
        <v>3088</v>
      </c>
      <c r="B2457" t="s">
        <v>4805</v>
      </c>
      <c r="C2457" t="s">
        <v>659</v>
      </c>
      <c r="D2457">
        <v>6.2929999999999986E-2</v>
      </c>
      <c r="AH2457">
        <v>5.4187192118226611E-6</v>
      </c>
    </row>
    <row r="2458" spans="1:382" x14ac:dyDescent="0.3">
      <c r="A2458" s="49">
        <v>3089</v>
      </c>
      <c r="B2458" t="s">
        <v>4806</v>
      </c>
      <c r="C2458" t="s">
        <v>605</v>
      </c>
      <c r="D2458">
        <v>9.7100000000000009</v>
      </c>
      <c r="AH2458">
        <v>1E-4</v>
      </c>
    </row>
    <row r="2459" spans="1:382" x14ac:dyDescent="0.3">
      <c r="A2459" s="49">
        <v>3090</v>
      </c>
      <c r="B2459" t="s">
        <v>4807</v>
      </c>
      <c r="C2459" t="s">
        <v>605</v>
      </c>
      <c r="D2459">
        <v>1.5469999999999999</v>
      </c>
      <c r="AH2459">
        <v>9.6522301228183573E-5</v>
      </c>
    </row>
    <row r="2460" spans="1:382" x14ac:dyDescent="0.3">
      <c r="A2460" s="49">
        <v>3091</v>
      </c>
      <c r="B2460" t="s">
        <v>4808</v>
      </c>
      <c r="C2460" t="s">
        <v>659</v>
      </c>
      <c r="D2460">
        <v>1.71107E-2</v>
      </c>
      <c r="I2460">
        <v>0.2241813602015113</v>
      </c>
      <c r="J2460">
        <v>2.947103274559194E-5</v>
      </c>
      <c r="K2460">
        <v>8.8387909319899243E-4</v>
      </c>
      <c r="L2460">
        <v>0.40554156171284628</v>
      </c>
    </row>
    <row r="2461" spans="1:382" x14ac:dyDescent="0.3">
      <c r="A2461" s="49">
        <v>3092</v>
      </c>
      <c r="B2461" t="s">
        <v>4809</v>
      </c>
      <c r="C2461" t="s">
        <v>659</v>
      </c>
      <c r="D2461">
        <v>0.43919619999999998</v>
      </c>
      <c r="I2461">
        <v>0.2032549461948896</v>
      </c>
      <c r="J2461">
        <v>4.0107678527273228E-5</v>
      </c>
      <c r="K2461">
        <v>1.463577098344657E-3</v>
      </c>
      <c r="L2461">
        <v>0.1868584017803433</v>
      </c>
    </row>
    <row r="2462" spans="1:382" x14ac:dyDescent="0.3">
      <c r="A2462" s="49">
        <v>3093</v>
      </c>
      <c r="B2462" t="s">
        <v>4810</v>
      </c>
      <c r="C2462" t="s">
        <v>623</v>
      </c>
      <c r="D2462">
        <v>3.0200000000000001E-2</v>
      </c>
      <c r="AG2462">
        <v>1.431342007464496E-3</v>
      </c>
    </row>
    <row r="2463" spans="1:382" x14ac:dyDescent="0.3">
      <c r="A2463" s="49">
        <v>3094</v>
      </c>
      <c r="B2463" t="s">
        <v>4811</v>
      </c>
      <c r="C2463" t="s">
        <v>671</v>
      </c>
      <c r="D2463">
        <v>1.6441320870000001E-3</v>
      </c>
      <c r="Q2463">
        <v>99.018808334953448</v>
      </c>
      <c r="R2463">
        <v>3.0744641747266141E-2</v>
      </c>
      <c r="S2463">
        <v>461.71472839821791</v>
      </c>
      <c r="T2463">
        <v>0.48291588265803359</v>
      </c>
      <c r="U2463">
        <v>0.14940719480040171</v>
      </c>
      <c r="V2463">
        <v>0.317725876406182</v>
      </c>
      <c r="W2463">
        <v>7.8039836270162158E-2</v>
      </c>
    </row>
    <row r="2464" spans="1:382" x14ac:dyDescent="0.3">
      <c r="A2464" s="49">
        <v>3095</v>
      </c>
      <c r="B2464" t="s">
        <v>4812</v>
      </c>
      <c r="C2464" t="s">
        <v>668</v>
      </c>
      <c r="D2464">
        <v>2.7450000000000001</v>
      </c>
      <c r="I2464">
        <v>3.0666666666666662E-2</v>
      </c>
      <c r="K2464">
        <v>7.3333333333333334E-4</v>
      </c>
      <c r="L2464">
        <v>8.666666666666667E-2</v>
      </c>
      <c r="NQ2464">
        <v>3.0000000000000009E-2</v>
      </c>
      <c r="NR2464">
        <v>4.2520842414578219E-5</v>
      </c>
    </row>
    <row r="2465" spans="1:374" x14ac:dyDescent="0.3">
      <c r="A2465" s="49">
        <v>3096</v>
      </c>
      <c r="B2465" t="s">
        <v>4814</v>
      </c>
      <c r="C2465" t="s">
        <v>659</v>
      </c>
      <c r="D2465">
        <v>1.38E-2</v>
      </c>
      <c r="AJ2465">
        <v>0.72463768115942029</v>
      </c>
      <c r="AP2465">
        <v>7.2463768115942032E-2</v>
      </c>
    </row>
    <row r="2466" spans="1:374" x14ac:dyDescent="0.3">
      <c r="A2466" s="49">
        <v>3097</v>
      </c>
      <c r="B2466" t="s">
        <v>4815</v>
      </c>
      <c r="C2466" t="s">
        <v>671</v>
      </c>
      <c r="D2466">
        <v>0.69256417999999997</v>
      </c>
      <c r="O2466">
        <v>3.691813804173355E-2</v>
      </c>
      <c r="P2466">
        <v>0.51524879614767261</v>
      </c>
      <c r="AL2466">
        <v>1.2841091492776889E-6</v>
      </c>
      <c r="AM2466">
        <v>1.5890850722311401E-6</v>
      </c>
      <c r="AN2466">
        <v>1.5890850722311401E-6</v>
      </c>
      <c r="AO2466">
        <v>3.5313001605136439E-7</v>
      </c>
      <c r="GN2466">
        <v>2.1813804173354741E-4</v>
      </c>
      <c r="NJ2466">
        <v>5.9390048154093098E-5</v>
      </c>
    </row>
    <row r="2467" spans="1:374" x14ac:dyDescent="0.3">
      <c r="A2467" s="49">
        <v>3099</v>
      </c>
      <c r="B2467" t="s">
        <v>4817</v>
      </c>
      <c r="C2467" t="s">
        <v>798</v>
      </c>
      <c r="D2467">
        <v>4.8743949999999998</v>
      </c>
      <c r="O2467">
        <v>5.9825625539169473E-2</v>
      </c>
    </row>
    <row r="2468" spans="1:374" x14ac:dyDescent="0.3">
      <c r="A2468" s="49">
        <v>3100</v>
      </c>
      <c r="B2468" t="s">
        <v>4818</v>
      </c>
      <c r="C2468" t="s">
        <v>659</v>
      </c>
      <c r="D2468">
        <v>2.39836E-4</v>
      </c>
      <c r="BQ2468">
        <v>10.590570222985709</v>
      </c>
      <c r="BR2468">
        <v>117.94726396370849</v>
      </c>
      <c r="BS2468">
        <v>287.69659267165889</v>
      </c>
      <c r="DK2468">
        <v>7.9337547324004731E-3</v>
      </c>
    </row>
    <row r="2469" spans="1:374" x14ac:dyDescent="0.3">
      <c r="A2469" s="49">
        <v>3101</v>
      </c>
      <c r="B2469" t="s">
        <v>4819</v>
      </c>
      <c r="C2469" t="s">
        <v>659</v>
      </c>
      <c r="D2469">
        <v>2.3600000000000001E-5</v>
      </c>
      <c r="F2469">
        <v>5762.7118644067796</v>
      </c>
      <c r="G2469">
        <v>8.6610169491525415</v>
      </c>
      <c r="H2469">
        <v>12203.389830508469</v>
      </c>
    </row>
    <row r="2470" spans="1:374" x14ac:dyDescent="0.3">
      <c r="A2470" s="49">
        <v>3102</v>
      </c>
      <c r="B2470" t="s">
        <v>4820</v>
      </c>
      <c r="C2470" t="s">
        <v>620</v>
      </c>
      <c r="D2470">
        <v>1.8952E-2</v>
      </c>
      <c r="AH2470">
        <v>1.9417475728155339E-5</v>
      </c>
    </row>
    <row r="2471" spans="1:374" x14ac:dyDescent="0.3">
      <c r="A2471" s="49">
        <v>3103</v>
      </c>
      <c r="B2471" t="s">
        <v>4821</v>
      </c>
      <c r="C2471" t="s">
        <v>680</v>
      </c>
      <c r="D2471">
        <v>8.6320080000000007E-2</v>
      </c>
      <c r="AH2471">
        <v>2.8102383593713071E-5</v>
      </c>
    </row>
    <row r="2472" spans="1:374" x14ac:dyDescent="0.3">
      <c r="A2472" s="49">
        <v>3104</v>
      </c>
      <c r="B2472" t="s">
        <v>4822</v>
      </c>
      <c r="C2472" t="s">
        <v>605</v>
      </c>
      <c r="D2472">
        <v>2.1</v>
      </c>
      <c r="M2472">
        <v>1.3333333333333331E-2</v>
      </c>
      <c r="N2472">
        <v>1.5999999999999999E-5</v>
      </c>
      <c r="AH2472">
        <v>2.1333333333333331E-5</v>
      </c>
      <c r="AK2472">
        <v>3.9599999999999998E-4</v>
      </c>
    </row>
    <row r="2473" spans="1:374" x14ac:dyDescent="0.3">
      <c r="A2473" s="49">
        <v>3105</v>
      </c>
      <c r="B2473" t="s">
        <v>4823</v>
      </c>
      <c r="C2473" t="s">
        <v>671</v>
      </c>
      <c r="D2473">
        <v>58.606401189450203</v>
      </c>
      <c r="X2473">
        <v>6.4109037984682428E-3</v>
      </c>
      <c r="Y2473">
        <v>2.4056711747961652E-6</v>
      </c>
      <c r="Z2473">
        <v>2.1254674825934079E-2</v>
      </c>
      <c r="AA2473">
        <v>3.0557582237661383E-5</v>
      </c>
      <c r="AB2473">
        <v>2.5266403378246599E-5</v>
      </c>
      <c r="AC2473">
        <v>3.7069734464280302E-6</v>
      </c>
      <c r="AD2473">
        <v>4.8276355766224841E-6</v>
      </c>
      <c r="AE2473">
        <v>9.609659667370601E-7</v>
      </c>
    </row>
    <row r="2474" spans="1:374" x14ac:dyDescent="0.3">
      <c r="A2474" s="49">
        <v>3106</v>
      </c>
      <c r="B2474" t="s">
        <v>4824</v>
      </c>
      <c r="C2474" t="s">
        <v>707</v>
      </c>
      <c r="D2474">
        <v>3.8102400000000002E-2</v>
      </c>
      <c r="AH2474">
        <v>2.448664651045603E-5</v>
      </c>
      <c r="AK2474">
        <v>1.2243323255228019E-3</v>
      </c>
    </row>
    <row r="2475" spans="1:374" x14ac:dyDescent="0.3">
      <c r="A2475" s="49">
        <v>3107</v>
      </c>
      <c r="B2475" t="s">
        <v>4825</v>
      </c>
      <c r="C2475" t="s">
        <v>605</v>
      </c>
      <c r="D2475">
        <v>0.55379999999999996</v>
      </c>
      <c r="M2475">
        <v>5.27266161068978E-2</v>
      </c>
      <c r="N2475">
        <v>4.8591549295774647E-5</v>
      </c>
      <c r="AK2475">
        <v>8.4362585771036473E-4</v>
      </c>
    </row>
    <row r="2476" spans="1:374" x14ac:dyDescent="0.3">
      <c r="A2476" s="49">
        <v>3108</v>
      </c>
      <c r="B2476" t="s">
        <v>4826</v>
      </c>
      <c r="C2476" t="s">
        <v>605</v>
      </c>
      <c r="D2476">
        <v>8.1285120000000016E-2</v>
      </c>
      <c r="M2476">
        <v>3.5714285714285712E-2</v>
      </c>
      <c r="N2476">
        <v>6.3506671475019425E-5</v>
      </c>
    </row>
    <row r="2477" spans="1:374" x14ac:dyDescent="0.3">
      <c r="A2477" s="49">
        <v>3109</v>
      </c>
      <c r="B2477" t="s">
        <v>4827</v>
      </c>
      <c r="C2477" t="s">
        <v>671</v>
      </c>
      <c r="D2477">
        <v>8.0831179969999994E-4</v>
      </c>
      <c r="Q2477">
        <v>212.2769951690463</v>
      </c>
      <c r="R2477">
        <v>6.144883338141871E-2</v>
      </c>
      <c r="S2477">
        <v>397.12892985001429</v>
      </c>
      <c r="T2477">
        <v>0.58279268652868577</v>
      </c>
      <c r="U2477">
        <v>0.13158949967014821</v>
      </c>
      <c r="V2477">
        <v>0.19610108433259341</v>
      </c>
      <c r="W2477">
        <v>5.4651744928622258E-2</v>
      </c>
    </row>
    <row r="2478" spans="1:374" x14ac:dyDescent="0.3">
      <c r="A2478" s="49">
        <v>3110</v>
      </c>
      <c r="B2478" t="s">
        <v>4828</v>
      </c>
      <c r="C2478" t="s">
        <v>668</v>
      </c>
      <c r="D2478">
        <v>0.30080000000000001</v>
      </c>
      <c r="I2478">
        <v>9.375E-2</v>
      </c>
      <c r="K2478">
        <v>9.5624999999999996E-4</v>
      </c>
      <c r="L2478">
        <v>0.9375</v>
      </c>
    </row>
    <row r="2479" spans="1:374" x14ac:dyDescent="0.3">
      <c r="A2479" s="49">
        <v>3111</v>
      </c>
      <c r="B2479" t="s">
        <v>4829</v>
      </c>
      <c r="C2479" t="s">
        <v>614</v>
      </c>
      <c r="D2479">
        <v>4.0800000000000003E-2</v>
      </c>
      <c r="AG2479">
        <v>2.5000000000000001E-5</v>
      </c>
    </row>
    <row r="2480" spans="1:374" x14ac:dyDescent="0.3">
      <c r="A2480" s="49">
        <v>3113</v>
      </c>
      <c r="B2480" t="s">
        <v>4831</v>
      </c>
      <c r="C2480" t="s">
        <v>659</v>
      </c>
      <c r="D2480">
        <v>4.2149000000000001</v>
      </c>
      <c r="I2480">
        <v>0.289544235924933</v>
      </c>
      <c r="J2480">
        <v>3.3780160857908853E-5</v>
      </c>
      <c r="K2480">
        <v>4.8257372654155498E-4</v>
      </c>
    </row>
    <row r="2481" spans="1:220" x14ac:dyDescent="0.3">
      <c r="A2481" s="49">
        <v>3115</v>
      </c>
      <c r="B2481" t="s">
        <v>4833</v>
      </c>
      <c r="C2481" t="s">
        <v>650</v>
      </c>
      <c r="D2481">
        <v>26.713799999999999</v>
      </c>
      <c r="AK2481">
        <v>1.22680412371134E-3</v>
      </c>
    </row>
    <row r="2482" spans="1:220" x14ac:dyDescent="0.3">
      <c r="A2482" s="49">
        <v>3116</v>
      </c>
      <c r="B2482" t="s">
        <v>4834</v>
      </c>
      <c r="C2482" t="s">
        <v>668</v>
      </c>
      <c r="D2482">
        <v>8.2600000000000007E-2</v>
      </c>
      <c r="I2482">
        <v>5.0847457627118647E-2</v>
      </c>
      <c r="L2482">
        <v>0.38983050847457629</v>
      </c>
    </row>
    <row r="2483" spans="1:220" x14ac:dyDescent="0.3">
      <c r="A2483" s="49">
        <v>3118</v>
      </c>
      <c r="B2483" t="s">
        <v>4836</v>
      </c>
      <c r="C2483" t="s">
        <v>605</v>
      </c>
      <c r="D2483">
        <v>0.378</v>
      </c>
      <c r="M2483">
        <v>8.1481481481481488E-2</v>
      </c>
      <c r="N2483">
        <v>1.229540814654044E-4</v>
      </c>
    </row>
    <row r="2484" spans="1:220" x14ac:dyDescent="0.3">
      <c r="A2484" s="49">
        <v>3120</v>
      </c>
      <c r="B2484" t="s">
        <v>4839</v>
      </c>
      <c r="C2484" t="s">
        <v>659</v>
      </c>
      <c r="D2484">
        <v>3.4500000000000003E-2</v>
      </c>
      <c r="I2484">
        <v>0.1</v>
      </c>
      <c r="K2484">
        <v>8.6956521739130438E-4</v>
      </c>
      <c r="L2484">
        <v>9.5652173913043481E-2</v>
      </c>
    </row>
    <row r="2485" spans="1:220" x14ac:dyDescent="0.3">
      <c r="A2485" s="49">
        <v>3121</v>
      </c>
      <c r="B2485" t="s">
        <v>4840</v>
      </c>
      <c r="C2485" t="s">
        <v>659</v>
      </c>
      <c r="D2485">
        <v>6.7499999999999999E-3</v>
      </c>
      <c r="AK2485">
        <v>8.0000000000000002E-3</v>
      </c>
    </row>
    <row r="2486" spans="1:220" x14ac:dyDescent="0.3">
      <c r="A2486" s="49">
        <v>3122</v>
      </c>
      <c r="B2486" t="s">
        <v>4841</v>
      </c>
      <c r="C2486" t="s">
        <v>659</v>
      </c>
      <c r="D2486">
        <v>0.02</v>
      </c>
      <c r="AJ2486">
        <v>1.25</v>
      </c>
    </row>
    <row r="2487" spans="1:220" x14ac:dyDescent="0.3">
      <c r="A2487" s="49">
        <v>3123</v>
      </c>
      <c r="B2487" t="s">
        <v>4842</v>
      </c>
      <c r="C2487" t="s">
        <v>659</v>
      </c>
      <c r="D2487">
        <v>8.2915000000000003E-3</v>
      </c>
      <c r="AJ2487">
        <v>1.6173913043478261</v>
      </c>
      <c r="GO2487">
        <v>37.565217391304351</v>
      </c>
    </row>
    <row r="2488" spans="1:220" x14ac:dyDescent="0.3">
      <c r="A2488" s="49">
        <v>3124</v>
      </c>
      <c r="B2488" t="s">
        <v>4844</v>
      </c>
      <c r="C2488" t="s">
        <v>671</v>
      </c>
      <c r="D2488">
        <v>8.6611115294117646E-4</v>
      </c>
      <c r="Q2488">
        <v>91.11722761083459</v>
      </c>
      <c r="R2488">
        <v>2.5057707577486869E-2</v>
      </c>
      <c r="S2488">
        <v>469.00650491158268</v>
      </c>
      <c r="T2488">
        <v>0.48198110368879699</v>
      </c>
      <c r="U2488">
        <v>0.15029490033666101</v>
      </c>
      <c r="V2488">
        <v>0.3172843382183469</v>
      </c>
      <c r="W2488">
        <v>7.8020870228611316E-2</v>
      </c>
    </row>
    <row r="2489" spans="1:220" x14ac:dyDescent="0.3">
      <c r="A2489" s="49">
        <v>3125</v>
      </c>
      <c r="B2489" t="s">
        <v>4845</v>
      </c>
      <c r="C2489" t="s">
        <v>595</v>
      </c>
      <c r="D2489">
        <v>4.5574674000000001E-4</v>
      </c>
      <c r="Q2489">
        <v>691.17334772378217</v>
      </c>
      <c r="R2489">
        <v>0.15463917525773199</v>
      </c>
      <c r="S2489">
        <v>1086.1295464230859</v>
      </c>
      <c r="T2489">
        <v>0.82061855670103101</v>
      </c>
      <c r="U2489">
        <v>8.4536082474226795E-2</v>
      </c>
    </row>
    <row r="2490" spans="1:220" x14ac:dyDescent="0.3">
      <c r="A2490" s="49">
        <v>3126</v>
      </c>
      <c r="B2490" t="s">
        <v>4846</v>
      </c>
      <c r="C2490" t="s">
        <v>671</v>
      </c>
      <c r="D2490">
        <v>4.5946216799999998E-4</v>
      </c>
      <c r="Q2490">
        <v>715.74989825930561</v>
      </c>
      <c r="R2490">
        <v>0.1549586776859504</v>
      </c>
      <c r="S2490">
        <v>1124.7498401217661</v>
      </c>
      <c r="T2490">
        <v>0.82438016528925639</v>
      </c>
      <c r="U2490">
        <v>8.677685950413222E-2</v>
      </c>
      <c r="V2490">
        <v>8.7876033057851216E-2</v>
      </c>
      <c r="W2490">
        <v>4.3938016528925608E-2</v>
      </c>
    </row>
    <row r="2491" spans="1:220" x14ac:dyDescent="0.3">
      <c r="A2491" s="49">
        <v>3127</v>
      </c>
      <c r="B2491" t="s">
        <v>4847</v>
      </c>
      <c r="C2491" t="s">
        <v>650</v>
      </c>
      <c r="D2491">
        <v>1.0754999999999999</v>
      </c>
      <c r="AK2491">
        <v>8.5066666666666676E-3</v>
      </c>
    </row>
    <row r="2492" spans="1:220" x14ac:dyDescent="0.3">
      <c r="A2492" s="49">
        <v>3128</v>
      </c>
      <c r="B2492" t="s">
        <v>4848</v>
      </c>
      <c r="C2492" t="s">
        <v>653</v>
      </c>
      <c r="D2492">
        <v>9.6923159999999991E-5</v>
      </c>
      <c r="F2492">
        <v>626.07946336045995</v>
      </c>
    </row>
    <row r="2493" spans="1:220" x14ac:dyDescent="0.3">
      <c r="A2493" s="49">
        <v>3129</v>
      </c>
      <c r="B2493" t="s">
        <v>4849</v>
      </c>
      <c r="C2493" t="s">
        <v>659</v>
      </c>
      <c r="D2493">
        <v>0.8857334</v>
      </c>
      <c r="AH2493">
        <v>2.1356595562502222E-5</v>
      </c>
      <c r="AJ2493">
        <v>1.3439429968430681</v>
      </c>
      <c r="AK2493">
        <v>1.5899570909260049E-3</v>
      </c>
      <c r="AP2493">
        <v>0.2266485603907451</v>
      </c>
    </row>
    <row r="2494" spans="1:220" x14ac:dyDescent="0.3">
      <c r="A2494" s="49">
        <v>3131</v>
      </c>
      <c r="B2494" t="s">
        <v>4851</v>
      </c>
      <c r="C2494" t="s">
        <v>668</v>
      </c>
      <c r="D2494">
        <v>2.5404882E-2</v>
      </c>
      <c r="I2494">
        <v>7.7319587628865982E-2</v>
      </c>
      <c r="K2494">
        <v>6.9587628865979377E-4</v>
      </c>
      <c r="L2494">
        <v>0.30412371134020622</v>
      </c>
    </row>
    <row r="2495" spans="1:220" x14ac:dyDescent="0.3">
      <c r="A2495" s="49">
        <v>3133</v>
      </c>
      <c r="B2495" t="s">
        <v>4853</v>
      </c>
      <c r="C2495" t="s">
        <v>659</v>
      </c>
      <c r="D2495">
        <v>0.87</v>
      </c>
      <c r="I2495">
        <v>0.29195402298850581</v>
      </c>
      <c r="J2495">
        <v>2.1839080459770112E-5</v>
      </c>
      <c r="K2495">
        <v>4.8275862068965518E-4</v>
      </c>
      <c r="L2495">
        <v>2.298850574712644E-2</v>
      </c>
    </row>
    <row r="2496" spans="1:220" x14ac:dyDescent="0.3">
      <c r="A2496" s="49">
        <v>3134</v>
      </c>
      <c r="B2496" t="s">
        <v>4854</v>
      </c>
      <c r="C2496" t="s">
        <v>595</v>
      </c>
      <c r="D2496">
        <v>0.252</v>
      </c>
      <c r="HL2496">
        <v>6.746031746031746</v>
      </c>
    </row>
    <row r="2497" spans="1:143" x14ac:dyDescent="0.3">
      <c r="A2497" s="49">
        <v>3136</v>
      </c>
      <c r="B2497" t="s">
        <v>4857</v>
      </c>
      <c r="C2497" t="s">
        <v>786</v>
      </c>
      <c r="D2497">
        <v>263.03271539999997</v>
      </c>
      <c r="DX2497">
        <v>5.0299401197604787E-2</v>
      </c>
      <c r="DY2497">
        <v>0.94011976047904189</v>
      </c>
    </row>
    <row r="2498" spans="1:143" x14ac:dyDescent="0.3">
      <c r="A2498" s="49">
        <v>3137</v>
      </c>
      <c r="B2498" t="s">
        <v>4860</v>
      </c>
      <c r="C2498" t="s">
        <v>659</v>
      </c>
      <c r="D2498">
        <v>1.0062</v>
      </c>
      <c r="AH2498">
        <v>2.528324388789505E-5</v>
      </c>
      <c r="AJ2498">
        <v>2</v>
      </c>
      <c r="AK2498">
        <v>7.2689326177698273E-4</v>
      </c>
      <c r="AP2498">
        <v>0.1153846153846154</v>
      </c>
      <c r="BO2498">
        <v>8.4615384615384613E-3</v>
      </c>
      <c r="BP2498">
        <v>7.7692307692307696E-3</v>
      </c>
    </row>
    <row r="2499" spans="1:143" x14ac:dyDescent="0.3">
      <c r="A2499" s="49">
        <v>3138</v>
      </c>
      <c r="B2499" t="s">
        <v>4862</v>
      </c>
      <c r="C2499" t="s">
        <v>659</v>
      </c>
      <c r="D2499">
        <v>1.1424000000000001</v>
      </c>
      <c r="AH2499">
        <v>1.323529411764706E-4</v>
      </c>
      <c r="AJ2499">
        <v>2.5</v>
      </c>
      <c r="AK2499">
        <v>2.352941176470588E-3</v>
      </c>
    </row>
    <row r="2500" spans="1:143" x14ac:dyDescent="0.3">
      <c r="A2500" s="49">
        <v>3139</v>
      </c>
      <c r="B2500" t="s">
        <v>4863</v>
      </c>
      <c r="C2500" t="s">
        <v>671</v>
      </c>
      <c r="D2500">
        <v>9.9199999999999997E-2</v>
      </c>
      <c r="P2500">
        <v>0.64516129032258063</v>
      </c>
      <c r="AL2500">
        <v>2.2580645161290321E-5</v>
      </c>
      <c r="AM2500">
        <v>8.0645161290322581E-5</v>
      </c>
      <c r="AN2500">
        <v>2.1935483870967739E-4</v>
      </c>
    </row>
    <row r="2501" spans="1:143" x14ac:dyDescent="0.3">
      <c r="A2501" s="49">
        <v>3140</v>
      </c>
      <c r="B2501" t="s">
        <v>4864</v>
      </c>
      <c r="C2501" t="s">
        <v>659</v>
      </c>
      <c r="D2501">
        <v>9.7955000000000004E-3</v>
      </c>
      <c r="AJ2501">
        <v>7.2992700729926996E-3</v>
      </c>
      <c r="CN2501">
        <v>3.6496350364963487E-2</v>
      </c>
    </row>
    <row r="2502" spans="1:143" x14ac:dyDescent="0.3">
      <c r="A2502" s="49">
        <v>3141</v>
      </c>
      <c r="B2502" t="s">
        <v>4866</v>
      </c>
      <c r="C2502" t="s">
        <v>4865</v>
      </c>
      <c r="D2502">
        <v>2.054E-5</v>
      </c>
      <c r="BR2502">
        <v>259.98052580331063</v>
      </c>
      <c r="BS2502">
        <v>71.080817916260955</v>
      </c>
    </row>
    <row r="2503" spans="1:143" x14ac:dyDescent="0.3">
      <c r="A2503" s="49">
        <v>3142</v>
      </c>
      <c r="B2503" t="s">
        <v>4867</v>
      </c>
      <c r="C2503" t="s">
        <v>605</v>
      </c>
      <c r="D2503">
        <v>0.25</v>
      </c>
      <c r="AH2503">
        <v>1.2400000000000001E-4</v>
      </c>
    </row>
    <row r="2504" spans="1:143" x14ac:dyDescent="0.3">
      <c r="A2504" s="49">
        <v>3143</v>
      </c>
      <c r="B2504" t="s">
        <v>4868</v>
      </c>
      <c r="C2504" t="s">
        <v>659</v>
      </c>
      <c r="D2504">
        <v>1.027E-2</v>
      </c>
      <c r="I2504">
        <v>0.19474196689386561</v>
      </c>
      <c r="L2504">
        <v>0.16260954235637781</v>
      </c>
    </row>
    <row r="2505" spans="1:143" x14ac:dyDescent="0.3">
      <c r="A2505" s="49">
        <v>3144</v>
      </c>
      <c r="B2505" t="s">
        <v>4869</v>
      </c>
      <c r="C2505" t="s">
        <v>659</v>
      </c>
      <c r="D2505">
        <v>0.116466</v>
      </c>
      <c r="AJ2505">
        <v>0.74772036474164116</v>
      </c>
    </row>
    <row r="2506" spans="1:143" x14ac:dyDescent="0.3">
      <c r="A2506" s="49">
        <v>3145</v>
      </c>
      <c r="B2506" t="s">
        <v>4870</v>
      </c>
      <c r="C2506" t="s">
        <v>659</v>
      </c>
      <c r="D2506">
        <v>6.720000000000001E-2</v>
      </c>
      <c r="AH2506">
        <v>4.1666666666666652E-5</v>
      </c>
      <c r="AJ2506">
        <v>0.76190476190476175</v>
      </c>
      <c r="AK2506">
        <v>6.0416666666666637E-4</v>
      </c>
      <c r="AP2506">
        <v>5.7142857142857127E-2</v>
      </c>
      <c r="BO2506">
        <v>5.2380952380952372E-4</v>
      </c>
      <c r="BP2506">
        <v>1.3809523809523809E-3</v>
      </c>
    </row>
    <row r="2507" spans="1:143" x14ac:dyDescent="0.3">
      <c r="A2507" s="49">
        <v>3146</v>
      </c>
      <c r="B2507" t="s">
        <v>4871</v>
      </c>
      <c r="C2507" t="s">
        <v>605</v>
      </c>
      <c r="D2507">
        <v>0.97</v>
      </c>
      <c r="AH2507">
        <v>2.0000000000000002E-5</v>
      </c>
    </row>
    <row r="2508" spans="1:143" x14ac:dyDescent="0.3">
      <c r="A2508" s="49">
        <v>3147</v>
      </c>
      <c r="B2508" t="s">
        <v>4872</v>
      </c>
      <c r="C2508" t="s">
        <v>605</v>
      </c>
      <c r="D2508">
        <v>1.48586652E-5</v>
      </c>
      <c r="F2508">
        <v>1416.269888091967</v>
      </c>
      <c r="G2508">
        <v>15.5422232772295</v>
      </c>
      <c r="H2508">
        <v>15034.227240008069</v>
      </c>
      <c r="EM2508">
        <v>4385.7186243081906</v>
      </c>
    </row>
    <row r="2509" spans="1:143" x14ac:dyDescent="0.3">
      <c r="A2509" s="49">
        <v>3150</v>
      </c>
      <c r="B2509" t="s">
        <v>4877</v>
      </c>
      <c r="C2509" t="s">
        <v>671</v>
      </c>
      <c r="D2509">
        <v>1.21948E-2</v>
      </c>
      <c r="P2509">
        <v>0.74280841014202781</v>
      </c>
    </row>
    <row r="2510" spans="1:143" x14ac:dyDescent="0.3">
      <c r="A2510" s="49">
        <v>3151</v>
      </c>
      <c r="B2510" t="s">
        <v>4878</v>
      </c>
      <c r="C2510" t="s">
        <v>671</v>
      </c>
      <c r="D2510">
        <v>1.7998199999999999E-2</v>
      </c>
      <c r="O2510">
        <v>2.925848140369593E-2</v>
      </c>
      <c r="P2510">
        <v>0.37313731373137321</v>
      </c>
    </row>
    <row r="2511" spans="1:143" x14ac:dyDescent="0.3">
      <c r="A2511" s="49">
        <v>3152</v>
      </c>
      <c r="B2511" t="s">
        <v>4879</v>
      </c>
      <c r="C2511" t="s">
        <v>798</v>
      </c>
      <c r="D2511">
        <v>5.1548000000000002E-3</v>
      </c>
      <c r="P2511">
        <v>0.85714285714285721</v>
      </c>
    </row>
    <row r="2512" spans="1:143" x14ac:dyDescent="0.3">
      <c r="A2512" s="49">
        <v>3153</v>
      </c>
      <c r="B2512" t="s">
        <v>4880</v>
      </c>
      <c r="C2512" t="s">
        <v>798</v>
      </c>
      <c r="D2512">
        <v>1.04E-2</v>
      </c>
      <c r="O2512">
        <v>4.6153846153846163E-2</v>
      </c>
      <c r="P2512">
        <v>0.29230769230769232</v>
      </c>
    </row>
    <row r="2513" spans="1:374" x14ac:dyDescent="0.3">
      <c r="A2513" s="49">
        <v>3154</v>
      </c>
      <c r="B2513" t="s">
        <v>4881</v>
      </c>
      <c r="C2513" t="s">
        <v>798</v>
      </c>
      <c r="D2513">
        <v>2.2000000000000001E-4</v>
      </c>
      <c r="P2513">
        <v>0.56818181818181823</v>
      </c>
    </row>
    <row r="2514" spans="1:374" x14ac:dyDescent="0.3">
      <c r="A2514" s="49">
        <v>3155</v>
      </c>
      <c r="B2514" t="s">
        <v>4882</v>
      </c>
      <c r="C2514" t="s">
        <v>798</v>
      </c>
      <c r="D2514">
        <v>7.0400000000000011E-3</v>
      </c>
      <c r="P2514">
        <v>0.65909090909090906</v>
      </c>
    </row>
    <row r="2515" spans="1:374" x14ac:dyDescent="0.3">
      <c r="A2515" s="49">
        <v>3158</v>
      </c>
      <c r="B2515" t="s">
        <v>4886</v>
      </c>
      <c r="C2515" t="s">
        <v>605</v>
      </c>
      <c r="D2515">
        <v>1E-4</v>
      </c>
      <c r="AG2515">
        <v>1.289814888971418E-3</v>
      </c>
    </row>
    <row r="2516" spans="1:374" x14ac:dyDescent="0.3">
      <c r="A2516" s="49">
        <v>3159</v>
      </c>
      <c r="B2516" t="s">
        <v>4887</v>
      </c>
      <c r="C2516" t="s">
        <v>605</v>
      </c>
      <c r="D2516">
        <v>6.8331000000000007E-5</v>
      </c>
      <c r="F2516">
        <v>5048.83581390584</v>
      </c>
      <c r="G2516">
        <v>0.51770060441088228</v>
      </c>
    </row>
    <row r="2517" spans="1:374" x14ac:dyDescent="0.3">
      <c r="A2517" s="49">
        <v>3161</v>
      </c>
      <c r="B2517" t="s">
        <v>4889</v>
      </c>
      <c r="C2517" t="s">
        <v>605</v>
      </c>
      <c r="D2517">
        <v>0.53368000000000015</v>
      </c>
      <c r="M2517">
        <v>2.4999999999999991E-2</v>
      </c>
      <c r="N2517">
        <v>3.8539615209003747E-5</v>
      </c>
    </row>
    <row r="2518" spans="1:374" x14ac:dyDescent="0.3">
      <c r="A2518" s="49">
        <v>3162</v>
      </c>
      <c r="B2518" t="s">
        <v>4890</v>
      </c>
      <c r="C2518" t="s">
        <v>614</v>
      </c>
      <c r="D2518">
        <v>1.209724</v>
      </c>
      <c r="I2518">
        <v>5.4404145077720213E-2</v>
      </c>
      <c r="J2518">
        <v>4.6632124352331611E-6</v>
      </c>
      <c r="K2518">
        <v>6.0103626943005183E-4</v>
      </c>
      <c r="L2518">
        <v>9.8445595854922283E-2</v>
      </c>
    </row>
    <row r="2519" spans="1:374" x14ac:dyDescent="0.3">
      <c r="A2519" s="49">
        <v>3163</v>
      </c>
      <c r="B2519" t="s">
        <v>4891</v>
      </c>
      <c r="C2519" t="s">
        <v>605</v>
      </c>
      <c r="D2519">
        <v>3.506389</v>
      </c>
      <c r="M2519">
        <v>6.7724054575804368E-2</v>
      </c>
      <c r="N2519">
        <v>6.2246373690996636E-6</v>
      </c>
      <c r="AH2519">
        <v>2.1786230791848819E-5</v>
      </c>
      <c r="AK2519">
        <v>1.2449274738199329E-4</v>
      </c>
    </row>
    <row r="2520" spans="1:374" x14ac:dyDescent="0.3">
      <c r="A2520" s="49">
        <v>3164</v>
      </c>
      <c r="B2520" t="s">
        <v>4892</v>
      </c>
      <c r="C2520" t="s">
        <v>796</v>
      </c>
      <c r="D2520">
        <v>3.6900000000000002E-2</v>
      </c>
      <c r="O2520">
        <v>6.5040650406504072E-2</v>
      </c>
    </row>
    <row r="2521" spans="1:374" x14ac:dyDescent="0.3">
      <c r="A2521" s="49">
        <v>3165</v>
      </c>
      <c r="B2521" t="s">
        <v>4893</v>
      </c>
      <c r="C2521" t="s">
        <v>659</v>
      </c>
      <c r="D2521">
        <v>6.6550347799999993E-2</v>
      </c>
      <c r="I2521">
        <v>9.0351467704876537E-2</v>
      </c>
      <c r="J2521">
        <v>1.767898499247212E-5</v>
      </c>
      <c r="K2521">
        <v>8.1237266080824298E-4</v>
      </c>
    </row>
    <row r="2522" spans="1:374" x14ac:dyDescent="0.3">
      <c r="A2522" s="49">
        <v>3166</v>
      </c>
      <c r="B2522" t="s">
        <v>4894</v>
      </c>
      <c r="C2522" t="s">
        <v>605</v>
      </c>
      <c r="D2522">
        <v>9.3642116873867698E-3</v>
      </c>
      <c r="AF2522">
        <v>1.511319956495925</v>
      </c>
      <c r="AG2522">
        <v>1.3312323415523039E-3</v>
      </c>
    </row>
    <row r="2523" spans="1:374" x14ac:dyDescent="0.3">
      <c r="A2523" s="49">
        <v>3168</v>
      </c>
      <c r="B2523" t="s">
        <v>4897</v>
      </c>
      <c r="C2523" t="s">
        <v>668</v>
      </c>
      <c r="D2523">
        <v>0.24</v>
      </c>
      <c r="I2523">
        <v>4.6666666666666669E-2</v>
      </c>
      <c r="K2523">
        <v>1.666666666666667E-3</v>
      </c>
      <c r="L2523">
        <v>0.33333333333333331</v>
      </c>
    </row>
    <row r="2524" spans="1:374" x14ac:dyDescent="0.3">
      <c r="A2524" s="49">
        <v>3169</v>
      </c>
      <c r="B2524" t="s">
        <v>4898</v>
      </c>
      <c r="C2524" t="s">
        <v>671</v>
      </c>
      <c r="D2524">
        <v>0.38386927999999998</v>
      </c>
      <c r="O2524">
        <v>3.8306451612903233E-2</v>
      </c>
      <c r="P2524">
        <v>0.47782258064516131</v>
      </c>
      <c r="AL2524">
        <v>4.0322580645161284E-6</v>
      </c>
      <c r="AM2524">
        <v>8.98185483870968E-6</v>
      </c>
      <c r="AN2524">
        <v>8.98185483870968E-6</v>
      </c>
      <c r="AO2524">
        <v>1.9959677419354842E-6</v>
      </c>
      <c r="GN2524">
        <v>1.8528225806451609E-4</v>
      </c>
      <c r="NJ2524">
        <v>2.82258064516129E-4</v>
      </c>
    </row>
    <row r="2525" spans="1:374" x14ac:dyDescent="0.3">
      <c r="A2525" s="49">
        <v>3171</v>
      </c>
      <c r="B2525" t="s">
        <v>4900</v>
      </c>
      <c r="C2525" t="s">
        <v>659</v>
      </c>
      <c r="D2525">
        <v>0.13936000000000001</v>
      </c>
      <c r="I2525">
        <v>0.30080367393800228</v>
      </c>
      <c r="J2525">
        <v>2.144087256027554E-5</v>
      </c>
      <c r="K2525">
        <v>1.2175660160734789E-3</v>
      </c>
      <c r="L2525">
        <v>0.27037887485648682</v>
      </c>
    </row>
    <row r="2526" spans="1:374" x14ac:dyDescent="0.3">
      <c r="A2526" s="49">
        <v>3172</v>
      </c>
      <c r="B2526" t="s">
        <v>4901</v>
      </c>
      <c r="C2526" t="s">
        <v>650</v>
      </c>
      <c r="D2526">
        <v>6.8000000000000005E-2</v>
      </c>
      <c r="AK2526">
        <v>6.1599999999999997E-3</v>
      </c>
    </row>
    <row r="2527" spans="1:374" x14ac:dyDescent="0.3">
      <c r="A2527" s="49">
        <v>3174</v>
      </c>
      <c r="B2527" t="s">
        <v>4903</v>
      </c>
      <c r="C2527" t="s">
        <v>659</v>
      </c>
      <c r="D2527">
        <v>0.36680000000000001</v>
      </c>
      <c r="AH2527">
        <v>3.4351145038167942E-5</v>
      </c>
      <c r="AJ2527">
        <v>0.88549618320610657</v>
      </c>
      <c r="AK2527">
        <v>5.3435114503816797E-4</v>
      </c>
    </row>
    <row r="2528" spans="1:374" x14ac:dyDescent="0.3">
      <c r="A2528" s="49">
        <v>3175</v>
      </c>
      <c r="B2528" t="s">
        <v>4904</v>
      </c>
      <c r="C2528" t="s">
        <v>798</v>
      </c>
      <c r="D2528">
        <v>6.3E-3</v>
      </c>
      <c r="CN2528">
        <v>2.8571428571428571E-2</v>
      </c>
      <c r="EE2528">
        <v>5.7142857142857162E-2</v>
      </c>
      <c r="GO2528">
        <v>34.285714285714278</v>
      </c>
    </row>
    <row r="2529" spans="1:383" x14ac:dyDescent="0.3">
      <c r="A2529" s="49">
        <v>3177</v>
      </c>
      <c r="B2529" t="s">
        <v>4907</v>
      </c>
      <c r="C2529" t="s">
        <v>671</v>
      </c>
      <c r="D2529">
        <v>0.36696420000000002</v>
      </c>
      <c r="O2529">
        <v>2.1781961292136939E-2</v>
      </c>
      <c r="P2529">
        <v>0.9595884285170051</v>
      </c>
      <c r="AL2529">
        <v>3.486609865485516E-5</v>
      </c>
      <c r="AM2529">
        <v>1.104086447669827E-4</v>
      </c>
      <c r="AN2529">
        <v>1.604002515776743E-4</v>
      </c>
      <c r="GN2529">
        <v>5.1331001770744933E-4</v>
      </c>
    </row>
    <row r="2530" spans="1:383" x14ac:dyDescent="0.3">
      <c r="A2530" s="49">
        <v>3178</v>
      </c>
      <c r="B2530" t="s">
        <v>4908</v>
      </c>
      <c r="C2530" t="s">
        <v>659</v>
      </c>
      <c r="D2530">
        <v>4.6439999999999997E-3</v>
      </c>
      <c r="AJ2530">
        <v>0.22674418604651159</v>
      </c>
      <c r="AP2530">
        <v>0.22674418604651159</v>
      </c>
    </row>
    <row r="2531" spans="1:383" x14ac:dyDescent="0.3">
      <c r="A2531" s="49">
        <v>3179</v>
      </c>
      <c r="B2531" t="s">
        <v>4909</v>
      </c>
      <c r="C2531" t="s">
        <v>671</v>
      </c>
      <c r="D2531">
        <v>0.36696420000000002</v>
      </c>
      <c r="O2531">
        <v>2.1781961292136939E-2</v>
      </c>
      <c r="P2531">
        <v>0.9595884285170051</v>
      </c>
      <c r="AL2531">
        <v>3.486609865485516E-5</v>
      </c>
      <c r="AM2531">
        <v>1.104086447669827E-4</v>
      </c>
      <c r="AN2531">
        <v>1.604002515776743E-4</v>
      </c>
      <c r="GN2531">
        <v>5.1331001770744933E-4</v>
      </c>
    </row>
    <row r="2532" spans="1:383" x14ac:dyDescent="0.3">
      <c r="A2532" s="49">
        <v>3180</v>
      </c>
      <c r="B2532" t="s">
        <v>4910</v>
      </c>
      <c r="C2532" t="s">
        <v>659</v>
      </c>
      <c r="D2532">
        <v>4.6439999999999997E-3</v>
      </c>
      <c r="AJ2532">
        <v>0.22674418604651159</v>
      </c>
      <c r="AP2532">
        <v>0.22674418604651159</v>
      </c>
    </row>
    <row r="2533" spans="1:383" x14ac:dyDescent="0.3">
      <c r="A2533" s="49">
        <v>3181</v>
      </c>
      <c r="B2533" t="s">
        <v>4911</v>
      </c>
      <c r="C2533" t="s">
        <v>617</v>
      </c>
      <c r="D2533">
        <v>0.11400299999999999</v>
      </c>
      <c r="AH2533">
        <v>1.5534591194968551E-4</v>
      </c>
    </row>
    <row r="2534" spans="1:383" x14ac:dyDescent="0.3">
      <c r="A2534" s="49">
        <v>3182</v>
      </c>
      <c r="B2534" t="s">
        <v>4912</v>
      </c>
      <c r="C2534" t="s">
        <v>605</v>
      </c>
      <c r="D2534">
        <v>9.7252159304347802E-2</v>
      </c>
      <c r="EA2534">
        <v>1.150555923903251</v>
      </c>
      <c r="EB2534">
        <v>1.5300157524733989E-3</v>
      </c>
    </row>
    <row r="2535" spans="1:383" x14ac:dyDescent="0.3">
      <c r="A2535" s="49">
        <v>3183</v>
      </c>
      <c r="B2535" t="s">
        <v>4913</v>
      </c>
      <c r="C2535" t="s">
        <v>620</v>
      </c>
      <c r="D2535">
        <v>2.3519999999999999E-3</v>
      </c>
      <c r="AH2535">
        <v>1.1666666666666671E-4</v>
      </c>
    </row>
    <row r="2536" spans="1:383" x14ac:dyDescent="0.3">
      <c r="A2536" s="49">
        <v>3184</v>
      </c>
      <c r="B2536" t="s">
        <v>4915</v>
      </c>
      <c r="C2536" t="s">
        <v>798</v>
      </c>
      <c r="D2536">
        <v>4.6311167484055424</v>
      </c>
      <c r="IX2536">
        <v>0.2248010699273422</v>
      </c>
      <c r="MZ2536">
        <v>0.1247884757383778</v>
      </c>
      <c r="NS2536">
        <v>9.5492990087735485E-2</v>
      </c>
    </row>
    <row r="2537" spans="1:383" x14ac:dyDescent="0.3">
      <c r="A2537" s="49">
        <v>3185</v>
      </c>
      <c r="B2537" t="s">
        <v>4917</v>
      </c>
      <c r="C2537" t="s">
        <v>798</v>
      </c>
      <c r="D2537">
        <v>6.7045999999999994E-2</v>
      </c>
      <c r="O2537">
        <v>3.2425498911195297E-2</v>
      </c>
    </row>
    <row r="2538" spans="1:383" x14ac:dyDescent="0.3">
      <c r="A2538" s="49">
        <v>3186</v>
      </c>
      <c r="B2538" t="s">
        <v>4918</v>
      </c>
      <c r="C2538" t="s">
        <v>617</v>
      </c>
      <c r="D2538">
        <v>1.76763692E-4</v>
      </c>
      <c r="BQ2538">
        <v>6.2965419391670094</v>
      </c>
      <c r="BR2538">
        <v>116.27614114328409</v>
      </c>
      <c r="BS2538">
        <v>111.65867705456169</v>
      </c>
    </row>
    <row r="2539" spans="1:383" x14ac:dyDescent="0.3">
      <c r="A2539" s="49">
        <v>3187</v>
      </c>
      <c r="B2539" t="s">
        <v>4919</v>
      </c>
      <c r="C2539" t="s">
        <v>659</v>
      </c>
      <c r="D2539">
        <v>1.66E-3</v>
      </c>
      <c r="I2539">
        <v>1.3855421686746991E-2</v>
      </c>
      <c r="J2539">
        <v>6.0240963855421684E-6</v>
      </c>
      <c r="K2539">
        <v>8.7349397590361446E-4</v>
      </c>
      <c r="L2539">
        <v>0.22289156626506029</v>
      </c>
    </row>
    <row r="2540" spans="1:383" x14ac:dyDescent="0.3">
      <c r="A2540" s="49">
        <v>3188</v>
      </c>
      <c r="B2540" t="s">
        <v>4920</v>
      </c>
      <c r="C2540" t="s">
        <v>617</v>
      </c>
      <c r="D2540">
        <v>2.8600000000000001E-6</v>
      </c>
      <c r="F2540">
        <v>500</v>
      </c>
      <c r="G2540">
        <v>16.5</v>
      </c>
      <c r="H2540">
        <v>14181.81818181818</v>
      </c>
      <c r="EM2540">
        <v>14181.81818181818</v>
      </c>
    </row>
    <row r="2541" spans="1:383" x14ac:dyDescent="0.3">
      <c r="A2541" s="49">
        <v>3189</v>
      </c>
      <c r="B2541" t="s">
        <v>4921</v>
      </c>
      <c r="C2541" t="s">
        <v>605</v>
      </c>
      <c r="D2541">
        <v>6.0331299999999999</v>
      </c>
      <c r="M2541">
        <v>3.2648061619756252E-2</v>
      </c>
      <c r="N2541">
        <v>5.6277777084790243E-5</v>
      </c>
    </row>
    <row r="2542" spans="1:383" x14ac:dyDescent="0.3">
      <c r="A2542" s="49">
        <v>3192</v>
      </c>
      <c r="B2542" t="s">
        <v>4925</v>
      </c>
      <c r="C2542" t="s">
        <v>671</v>
      </c>
      <c r="D2542">
        <v>0.65720000000000001</v>
      </c>
      <c r="O2542">
        <v>5.8962264150943397E-2</v>
      </c>
      <c r="P2542">
        <v>0.44339622641509441</v>
      </c>
      <c r="JJ2542">
        <v>4.7169811320754722E-7</v>
      </c>
      <c r="NI2542">
        <v>1.4157653517569849E-4</v>
      </c>
      <c r="NJ2542">
        <v>4.247005164506263E-6</v>
      </c>
      <c r="NK2542">
        <v>1.279919364645723E-6</v>
      </c>
      <c r="NL2542">
        <v>2.3271261175376781E-7</v>
      </c>
      <c r="NM2542">
        <v>1.745344588153259E-7</v>
      </c>
    </row>
    <row r="2543" spans="1:383" x14ac:dyDescent="0.3">
      <c r="A2543" s="49">
        <v>3193</v>
      </c>
      <c r="B2543" t="s">
        <v>4927</v>
      </c>
      <c r="C2543" t="s">
        <v>671</v>
      </c>
      <c r="D2543">
        <v>9.3843823408298707E-2</v>
      </c>
      <c r="P2543">
        <v>0.52772661522673869</v>
      </c>
      <c r="AL2543">
        <v>4.1559321358118399E-5</v>
      </c>
      <c r="AM2543">
        <v>2.493506876546412E-4</v>
      </c>
      <c r="AN2543">
        <v>3.0460074021741327E-4</v>
      </c>
      <c r="AO2543">
        <v>3.6551661148542492E-5</v>
      </c>
    </row>
    <row r="2544" spans="1:383" x14ac:dyDescent="0.3">
      <c r="A2544" s="49">
        <v>3195</v>
      </c>
      <c r="B2544" t="s">
        <v>4929</v>
      </c>
      <c r="C2544" t="s">
        <v>595</v>
      </c>
      <c r="D2544">
        <v>1.9641700000000002E-6</v>
      </c>
      <c r="T2544">
        <v>1.8567639257294429E-2</v>
      </c>
    </row>
    <row r="2545" spans="1:382" x14ac:dyDescent="0.3">
      <c r="A2545" s="49">
        <v>3196</v>
      </c>
      <c r="B2545" t="s">
        <v>4931</v>
      </c>
      <c r="C2545" t="s">
        <v>659</v>
      </c>
      <c r="D2545">
        <v>9.7599999999999997E-6</v>
      </c>
      <c r="F2545">
        <v>1147.5409836065569</v>
      </c>
      <c r="G2545">
        <v>1.098360655737705</v>
      </c>
      <c r="H2545">
        <v>7704.9180327868853</v>
      </c>
    </row>
    <row r="2546" spans="1:382" x14ac:dyDescent="0.3">
      <c r="A2546" s="49">
        <v>3197</v>
      </c>
      <c r="B2546" t="s">
        <v>4932</v>
      </c>
      <c r="C2546" t="s">
        <v>617</v>
      </c>
      <c r="D2546">
        <v>7.0140000000000003E-5</v>
      </c>
      <c r="F2546">
        <v>2514.9700598802401</v>
      </c>
      <c r="G2546">
        <v>4.1137724550898209</v>
      </c>
      <c r="H2546">
        <v>2335.3293413173651</v>
      </c>
      <c r="EM2546">
        <v>1437.1257485029939</v>
      </c>
    </row>
    <row r="2547" spans="1:382" x14ac:dyDescent="0.3">
      <c r="A2547" s="49">
        <v>3199</v>
      </c>
      <c r="B2547" t="s">
        <v>4934</v>
      </c>
      <c r="C2547" t="s">
        <v>605</v>
      </c>
      <c r="D2547">
        <v>0.14399999999999999</v>
      </c>
      <c r="AH2547">
        <v>7.5000000000000007E-5</v>
      </c>
    </row>
    <row r="2548" spans="1:382" x14ac:dyDescent="0.3">
      <c r="A2548" s="49">
        <v>3200</v>
      </c>
      <c r="B2548" t="s">
        <v>4935</v>
      </c>
      <c r="C2548" t="s">
        <v>659</v>
      </c>
      <c r="D2548">
        <v>0.20699999999999999</v>
      </c>
      <c r="I2548">
        <v>6.1352657004830918E-2</v>
      </c>
      <c r="J2548">
        <v>4.347826086956522E-5</v>
      </c>
      <c r="K2548">
        <v>1.483091787439613E-3</v>
      </c>
      <c r="L2548">
        <v>0.4251207729468599</v>
      </c>
    </row>
    <row r="2549" spans="1:382" x14ac:dyDescent="0.3">
      <c r="A2549" s="49">
        <v>3201</v>
      </c>
      <c r="B2549" t="s">
        <v>4936</v>
      </c>
      <c r="C2549" t="s">
        <v>671</v>
      </c>
      <c r="D2549">
        <v>0.2482</v>
      </c>
      <c r="P2549">
        <v>0.66438356164383561</v>
      </c>
      <c r="AL2549">
        <v>1.8043513295729251E-5</v>
      </c>
      <c r="AM2549">
        <v>7.1296937953263509E-5</v>
      </c>
      <c r="AN2549">
        <v>3.484653505237712E-4</v>
      </c>
    </row>
    <row r="2550" spans="1:382" x14ac:dyDescent="0.3">
      <c r="A2550" s="49">
        <v>3202</v>
      </c>
      <c r="B2550" t="s">
        <v>4937</v>
      </c>
      <c r="C2550" t="s">
        <v>671</v>
      </c>
      <c r="D2550">
        <v>1.42894384E-2</v>
      </c>
      <c r="P2550">
        <v>0.1470588235294118</v>
      </c>
      <c r="AL2550">
        <v>4.1176470588235299E-6</v>
      </c>
      <c r="AM2550">
        <v>7.3529411764705876E-6</v>
      </c>
      <c r="AN2550">
        <v>9.1176470588235303E-6</v>
      </c>
    </row>
    <row r="2551" spans="1:382" x14ac:dyDescent="0.3">
      <c r="A2551" s="49">
        <v>3203</v>
      </c>
      <c r="B2551" t="s">
        <v>4938</v>
      </c>
      <c r="C2551" t="s">
        <v>749</v>
      </c>
      <c r="D2551">
        <v>0.22439999999999999</v>
      </c>
      <c r="AH2551">
        <v>5.7692307692307711E-5</v>
      </c>
      <c r="AK2551">
        <v>9.615384615384617E-4</v>
      </c>
    </row>
    <row r="2552" spans="1:382" x14ac:dyDescent="0.3">
      <c r="A2552" s="49">
        <v>3205</v>
      </c>
      <c r="B2552" t="s">
        <v>4940</v>
      </c>
      <c r="C2552" t="s">
        <v>796</v>
      </c>
      <c r="D2552">
        <v>0.52439999999999998</v>
      </c>
      <c r="O2552">
        <v>2.8985507246376808E-2</v>
      </c>
    </row>
    <row r="2553" spans="1:382" x14ac:dyDescent="0.3">
      <c r="A2553" s="49">
        <v>3206</v>
      </c>
      <c r="B2553" t="s">
        <v>4941</v>
      </c>
      <c r="C2553" t="s">
        <v>611</v>
      </c>
      <c r="D2553">
        <v>7.6080000000000002E-3</v>
      </c>
      <c r="AG2553">
        <v>1.6167457523458819E-3</v>
      </c>
    </row>
    <row r="2554" spans="1:382" x14ac:dyDescent="0.3">
      <c r="A2554" s="49">
        <v>3207</v>
      </c>
      <c r="B2554" t="s">
        <v>4942</v>
      </c>
      <c r="C2554" t="s">
        <v>611</v>
      </c>
      <c r="D2554">
        <v>7.4712643678160916E-6</v>
      </c>
      <c r="CM2554">
        <v>1740</v>
      </c>
      <c r="GC2554">
        <v>3.1068265150562011</v>
      </c>
    </row>
    <row r="2555" spans="1:382" x14ac:dyDescent="0.3">
      <c r="A2555" s="49">
        <v>3208</v>
      </c>
      <c r="B2555" t="s">
        <v>4943</v>
      </c>
      <c r="C2555" t="s">
        <v>611</v>
      </c>
      <c r="D2555">
        <v>0.14814814814814811</v>
      </c>
      <c r="L2555">
        <v>1</v>
      </c>
      <c r="NQ2555">
        <v>6.7500000000000032E-2</v>
      </c>
      <c r="NR2555">
        <v>1.069391396665756E-4</v>
      </c>
    </row>
    <row r="2556" spans="1:382" x14ac:dyDescent="0.3">
      <c r="A2556" s="49">
        <v>3209</v>
      </c>
      <c r="B2556" t="s">
        <v>4944</v>
      </c>
      <c r="C2556" t="s">
        <v>611</v>
      </c>
      <c r="D2556">
        <v>0.01</v>
      </c>
      <c r="AG2556">
        <v>1.4431244829085461E-3</v>
      </c>
    </row>
    <row r="2557" spans="1:382" x14ac:dyDescent="0.3">
      <c r="A2557" s="49">
        <v>3210</v>
      </c>
      <c r="B2557" t="s">
        <v>4945</v>
      </c>
      <c r="C2557" t="s">
        <v>611</v>
      </c>
      <c r="D2557">
        <v>8.0000000000000002E-3</v>
      </c>
      <c r="AG2557">
        <v>1.630011632113065E-3</v>
      </c>
    </row>
    <row r="2558" spans="1:382" x14ac:dyDescent="0.3">
      <c r="A2558" s="49">
        <v>3211</v>
      </c>
      <c r="B2558" t="s">
        <v>4946</v>
      </c>
      <c r="C2558" t="s">
        <v>659</v>
      </c>
      <c r="D2558">
        <v>5.0000000000000001E-4</v>
      </c>
      <c r="I2558">
        <v>0.3</v>
      </c>
      <c r="K2558">
        <v>2.0000000000000001E-4</v>
      </c>
    </row>
    <row r="2559" spans="1:382" x14ac:dyDescent="0.3">
      <c r="A2559" s="49">
        <v>3212</v>
      </c>
      <c r="B2559" t="s">
        <v>4947</v>
      </c>
      <c r="C2559" t="s">
        <v>796</v>
      </c>
      <c r="D2559">
        <v>4.0736799999999997E-2</v>
      </c>
      <c r="O2559">
        <v>3.8461538461538457E-2</v>
      </c>
    </row>
    <row r="2560" spans="1:382" x14ac:dyDescent="0.3">
      <c r="A2560" s="49">
        <v>3213</v>
      </c>
      <c r="B2560" t="s">
        <v>4948</v>
      </c>
      <c r="C2560" t="s">
        <v>796</v>
      </c>
      <c r="D2560">
        <v>1.771E-2</v>
      </c>
      <c r="O2560">
        <v>7.1428571428571425E-2</v>
      </c>
    </row>
    <row r="2561" spans="1:311" x14ac:dyDescent="0.3">
      <c r="A2561" s="49">
        <v>3214</v>
      </c>
      <c r="B2561" t="s">
        <v>4949</v>
      </c>
      <c r="C2561" t="s">
        <v>668</v>
      </c>
      <c r="D2561">
        <v>5.959289999999999E-2</v>
      </c>
      <c r="DH2561">
        <v>4.9200492004920058</v>
      </c>
      <c r="DJ2561">
        <v>10.45510455104551</v>
      </c>
      <c r="JL2561">
        <v>2.8905289052890529E-2</v>
      </c>
      <c r="JQ2561">
        <v>10.45510455104551</v>
      </c>
    </row>
    <row r="2562" spans="1:311" x14ac:dyDescent="0.3">
      <c r="A2562" s="49">
        <v>3215</v>
      </c>
      <c r="B2562" t="s">
        <v>4951</v>
      </c>
      <c r="C2562" t="s">
        <v>605</v>
      </c>
      <c r="D2562">
        <v>0.13500000000000001</v>
      </c>
      <c r="AH2562">
        <v>3.999999999999999E-5</v>
      </c>
    </row>
    <row r="2563" spans="1:311" x14ac:dyDescent="0.3">
      <c r="A2563" s="49">
        <v>3216</v>
      </c>
      <c r="B2563" t="s">
        <v>4952</v>
      </c>
      <c r="C2563" t="s">
        <v>605</v>
      </c>
      <c r="D2563">
        <v>0.01</v>
      </c>
      <c r="AG2563">
        <v>1.287254276501027E-3</v>
      </c>
    </row>
    <row r="2564" spans="1:311" x14ac:dyDescent="0.3">
      <c r="A2564" s="49">
        <v>3218</v>
      </c>
      <c r="B2564" t="s">
        <v>4954</v>
      </c>
      <c r="C2564" t="s">
        <v>671</v>
      </c>
      <c r="D2564">
        <v>2.4328387999999999E-4</v>
      </c>
      <c r="BK2564">
        <v>1287.001287001287</v>
      </c>
      <c r="BL2564">
        <v>0.1</v>
      </c>
      <c r="BM2564">
        <v>0.32857142857142863</v>
      </c>
      <c r="BN2564">
        <v>7.007722007722008E-3</v>
      </c>
      <c r="DF2564">
        <v>1673.101673101673</v>
      </c>
    </row>
    <row r="2565" spans="1:311" x14ac:dyDescent="0.3">
      <c r="A2565" s="49">
        <v>3219</v>
      </c>
      <c r="B2565" t="s">
        <v>4955</v>
      </c>
      <c r="C2565" t="s">
        <v>605</v>
      </c>
      <c r="D2565">
        <v>0.84720349999999989</v>
      </c>
      <c r="M2565">
        <v>7.3170731707317069E-2</v>
      </c>
      <c r="N2565">
        <v>1.04234490123761E-4</v>
      </c>
    </row>
    <row r="2566" spans="1:311" x14ac:dyDescent="0.3">
      <c r="A2566" s="49">
        <v>3220</v>
      </c>
      <c r="B2566" t="s">
        <v>4956</v>
      </c>
      <c r="C2566" t="s">
        <v>650</v>
      </c>
      <c r="D2566">
        <v>1.3573164</v>
      </c>
      <c r="AK2566">
        <v>3.5126390280114501E-3</v>
      </c>
    </row>
    <row r="2567" spans="1:311" x14ac:dyDescent="0.3">
      <c r="A2567" s="49">
        <v>3221</v>
      </c>
      <c r="B2567" t="s">
        <v>4957</v>
      </c>
      <c r="C2567" t="s">
        <v>659</v>
      </c>
      <c r="D2567">
        <v>0.113177</v>
      </c>
      <c r="AH2567">
        <v>2.312130556561846E-5</v>
      </c>
    </row>
    <row r="2568" spans="1:311" x14ac:dyDescent="0.3">
      <c r="A2568" s="49">
        <v>3222</v>
      </c>
      <c r="B2568" t="s">
        <v>4958</v>
      </c>
      <c r="C2568" t="s">
        <v>605</v>
      </c>
      <c r="D2568">
        <v>2.1600000000000001E-2</v>
      </c>
      <c r="M2568">
        <v>5.8888888888888893E-2</v>
      </c>
      <c r="N2568">
        <v>7.4999951910996484E-5</v>
      </c>
      <c r="AH2568">
        <v>9.5555555555555548E-6</v>
      </c>
      <c r="AK2568">
        <v>8.7777777777777778E-4</v>
      </c>
      <c r="FR2568">
        <v>6.1674718196457319E-2</v>
      </c>
    </row>
    <row r="2569" spans="1:311" x14ac:dyDescent="0.3">
      <c r="A2569" s="49">
        <v>3223</v>
      </c>
      <c r="B2569" t="s">
        <v>4959</v>
      </c>
      <c r="C2569" t="s">
        <v>671</v>
      </c>
      <c r="D2569">
        <v>9.5190667862000012E-4</v>
      </c>
      <c r="BK2569">
        <v>445.53692189116799</v>
      </c>
      <c r="BL2569">
        <v>0.1063645620774329</v>
      </c>
      <c r="BM2569">
        <v>0.44710960823072621</v>
      </c>
      <c r="BN2569">
        <v>2.2745995134091791E-2</v>
      </c>
      <c r="DF2569">
        <v>920.27195961055259</v>
      </c>
    </row>
    <row r="2570" spans="1:311" x14ac:dyDescent="0.3">
      <c r="A2570" s="49">
        <v>3224</v>
      </c>
      <c r="B2570" t="s">
        <v>4960</v>
      </c>
      <c r="C2570" t="s">
        <v>798</v>
      </c>
      <c r="D2570">
        <v>5.1319385920271417E-3</v>
      </c>
      <c r="CI2570">
        <v>1.8232700630004949E-2</v>
      </c>
      <c r="CK2570">
        <v>0.1217840760937723</v>
      </c>
      <c r="HR2570">
        <v>8.9975823311168317E-6</v>
      </c>
      <c r="KX2570">
        <v>4.4987911655584162E-2</v>
      </c>
      <c r="KY2570">
        <v>1.3575552152599009E-2</v>
      </c>
    </row>
    <row r="2571" spans="1:311" x14ac:dyDescent="0.3">
      <c r="A2571" s="49">
        <v>3225</v>
      </c>
      <c r="B2571" t="s">
        <v>4962</v>
      </c>
      <c r="C2571" t="s">
        <v>790</v>
      </c>
      <c r="D2571">
        <v>8.1600000000000006E-2</v>
      </c>
      <c r="I2571">
        <v>0.1764705882352941</v>
      </c>
      <c r="J2571">
        <v>1.176470588235294E-5</v>
      </c>
      <c r="K2571">
        <v>4.7156862745098029E-4</v>
      </c>
      <c r="L2571">
        <v>0.15686274509803921</v>
      </c>
      <c r="AQ2571">
        <v>9.8039215686274506E-5</v>
      </c>
    </row>
    <row r="2572" spans="1:311" x14ac:dyDescent="0.3">
      <c r="A2572" s="49">
        <v>3226</v>
      </c>
      <c r="B2572" t="s">
        <v>4964</v>
      </c>
      <c r="C2572" t="s">
        <v>605</v>
      </c>
      <c r="D2572">
        <v>1.106967E-5</v>
      </c>
      <c r="F2572">
        <v>3043.478260869565</v>
      </c>
    </row>
    <row r="2573" spans="1:311" x14ac:dyDescent="0.3">
      <c r="A2573" s="49">
        <v>3227</v>
      </c>
      <c r="B2573" t="s">
        <v>4965</v>
      </c>
      <c r="C2573" t="s">
        <v>617</v>
      </c>
      <c r="D2573">
        <v>3.6505000000000001E-4</v>
      </c>
      <c r="BQ2573">
        <v>11.02040816326531</v>
      </c>
      <c r="BR2573">
        <v>28.979591836734691</v>
      </c>
      <c r="BS2573">
        <v>63.673469387755098</v>
      </c>
    </row>
    <row r="2574" spans="1:311" x14ac:dyDescent="0.3">
      <c r="A2574" s="49">
        <v>3229</v>
      </c>
      <c r="B2574" t="s">
        <v>4967</v>
      </c>
      <c r="C2574" t="s">
        <v>617</v>
      </c>
      <c r="D2574">
        <v>0.5</v>
      </c>
      <c r="I2574">
        <v>0.24</v>
      </c>
      <c r="K2574">
        <v>1.5E-3</v>
      </c>
    </row>
    <row r="2575" spans="1:311" x14ac:dyDescent="0.3">
      <c r="A2575" s="49">
        <v>3230</v>
      </c>
      <c r="B2575" t="s">
        <v>4969</v>
      </c>
      <c r="C2575" t="s">
        <v>793</v>
      </c>
      <c r="D2575">
        <v>605.82164610173595</v>
      </c>
      <c r="EK2575">
        <v>2.4629195896203287E-4</v>
      </c>
    </row>
    <row r="2576" spans="1:311" x14ac:dyDescent="0.3">
      <c r="A2576" s="49">
        <v>3231</v>
      </c>
      <c r="B2576" t="s">
        <v>4971</v>
      </c>
      <c r="C2576" t="s">
        <v>668</v>
      </c>
      <c r="D2576">
        <v>8.4600000000000005E-3</v>
      </c>
      <c r="BQ2576">
        <v>9.5744680851063837</v>
      </c>
      <c r="BR2576">
        <v>21.276595744680851</v>
      </c>
      <c r="BS2576">
        <v>36.170212765957437</v>
      </c>
    </row>
    <row r="2577" spans="1:270" x14ac:dyDescent="0.3">
      <c r="A2577" s="49">
        <v>3232</v>
      </c>
      <c r="B2577" t="s">
        <v>4972</v>
      </c>
      <c r="C2577" t="s">
        <v>3439</v>
      </c>
      <c r="D2577">
        <v>0.1794118325513375</v>
      </c>
      <c r="E2577" t="s">
        <v>1058</v>
      </c>
      <c r="BT2577">
        <v>0.74151764006961773</v>
      </c>
      <c r="BU2577">
        <v>8.0179820543249333E-2</v>
      </c>
      <c r="BV2577">
        <v>0.22918413259809359</v>
      </c>
      <c r="BW2577">
        <v>1.670668480273739E-2</v>
      </c>
      <c r="BX2577">
        <v>2.7533427515494639E-3</v>
      </c>
      <c r="BY2577">
        <v>1.1276434776037779E-2</v>
      </c>
      <c r="BZ2577">
        <v>2.919068092431339E-3</v>
      </c>
      <c r="CE2577">
        <v>6.4612263659838594E-4</v>
      </c>
      <c r="CG2577">
        <v>1.4676517123483271E-2</v>
      </c>
    </row>
    <row r="2578" spans="1:270" x14ac:dyDescent="0.3">
      <c r="A2578" s="49">
        <v>3233</v>
      </c>
      <c r="B2578" t="s">
        <v>4974</v>
      </c>
      <c r="C2578" t="s">
        <v>796</v>
      </c>
      <c r="D2578">
        <v>2.4750000000000001</v>
      </c>
      <c r="O2578">
        <v>0.08</v>
      </c>
    </row>
    <row r="2579" spans="1:270" x14ac:dyDescent="0.3">
      <c r="A2579" s="49">
        <v>3234</v>
      </c>
      <c r="B2579" t="s">
        <v>4975</v>
      </c>
      <c r="C2579" t="s">
        <v>796</v>
      </c>
      <c r="D2579">
        <v>3.3147000000000002</v>
      </c>
      <c r="Z2579">
        <v>7.2796934865900387E-2</v>
      </c>
      <c r="HZ2579">
        <v>7.2950191570881229</v>
      </c>
    </row>
    <row r="2580" spans="1:270" x14ac:dyDescent="0.3">
      <c r="A2580" s="49">
        <v>3235</v>
      </c>
      <c r="B2580" t="s">
        <v>4976</v>
      </c>
      <c r="C2580" t="s">
        <v>798</v>
      </c>
      <c r="D2580">
        <v>1.6169999999999999E-5</v>
      </c>
      <c r="Q2580">
        <v>2358.688930117502</v>
      </c>
      <c r="R2580">
        <v>0.216017316017316</v>
      </c>
      <c r="S2580">
        <v>1786.0235003092139</v>
      </c>
      <c r="T2580">
        <v>0.87000618429189847</v>
      </c>
    </row>
    <row r="2581" spans="1:270" x14ac:dyDescent="0.3">
      <c r="A2581" s="49">
        <v>3236</v>
      </c>
      <c r="B2581" t="s">
        <v>4977</v>
      </c>
      <c r="C2581" t="s">
        <v>671</v>
      </c>
      <c r="D2581">
        <v>1.16801</v>
      </c>
      <c r="O2581">
        <v>5.634027105932312E-2</v>
      </c>
      <c r="P2581">
        <v>0.57012354346281291</v>
      </c>
      <c r="AL2581">
        <v>1.6486588299757709E-5</v>
      </c>
      <c r="AM2581">
        <v>9.3674797304817598E-5</v>
      </c>
      <c r="AN2581">
        <v>9.6335647811234497E-5</v>
      </c>
      <c r="JJ2581">
        <v>7.388635371272507E-6</v>
      </c>
    </row>
    <row r="2582" spans="1:270" x14ac:dyDescent="0.3">
      <c r="A2582" s="49">
        <v>3237</v>
      </c>
      <c r="B2582" t="s">
        <v>4978</v>
      </c>
      <c r="C2582" t="s">
        <v>662</v>
      </c>
      <c r="D2582">
        <v>2.0691000000000001E-2</v>
      </c>
      <c r="AH2582">
        <v>3.0303030303030299E-5</v>
      </c>
    </row>
    <row r="2583" spans="1:270" x14ac:dyDescent="0.3">
      <c r="A2583" s="49">
        <v>3238</v>
      </c>
      <c r="B2583" t="s">
        <v>4979</v>
      </c>
      <c r="C2583" t="s">
        <v>671</v>
      </c>
      <c r="D2583">
        <v>1.0688551999999999E-3</v>
      </c>
      <c r="O2583">
        <v>3.2258064516129031E-2</v>
      </c>
      <c r="P2583">
        <v>0.41935483870967738</v>
      </c>
      <c r="AM2583">
        <v>4.5145161290322571E-5</v>
      </c>
      <c r="AN2583">
        <v>1.5048387096774189E-4</v>
      </c>
    </row>
    <row r="2584" spans="1:270" x14ac:dyDescent="0.3">
      <c r="A2584" s="49">
        <v>3239</v>
      </c>
      <c r="B2584" t="s">
        <v>4981</v>
      </c>
      <c r="C2584" t="s">
        <v>798</v>
      </c>
      <c r="D2584">
        <v>1.2120000000000001E-2</v>
      </c>
      <c r="P2584">
        <v>0.41666666666666669</v>
      </c>
    </row>
    <row r="2585" spans="1:270" x14ac:dyDescent="0.3">
      <c r="A2585" s="49">
        <v>3240</v>
      </c>
      <c r="B2585" t="s">
        <v>4983</v>
      </c>
      <c r="C2585" t="s">
        <v>4982</v>
      </c>
      <c r="D2585">
        <v>508.65689655172417</v>
      </c>
      <c r="DX2585">
        <v>5.158507360492981E-2</v>
      </c>
      <c r="DY2585">
        <v>0.1622047244094488</v>
      </c>
    </row>
    <row r="2586" spans="1:270" x14ac:dyDescent="0.3">
      <c r="A2586" s="49">
        <v>3241</v>
      </c>
      <c r="B2586" t="s">
        <v>4985</v>
      </c>
      <c r="C2586" t="s">
        <v>659</v>
      </c>
      <c r="D2586">
        <v>3.74234835E-2</v>
      </c>
      <c r="AH2586">
        <v>2.4478927783406371E-5</v>
      </c>
      <c r="AJ2586">
        <v>8.3960412183435543E-2</v>
      </c>
      <c r="AK2586">
        <v>2.245693199565454E-4</v>
      </c>
    </row>
    <row r="2587" spans="1:270" x14ac:dyDescent="0.3">
      <c r="A2587" s="49">
        <v>3242</v>
      </c>
      <c r="B2587" t="s">
        <v>4986</v>
      </c>
      <c r="C2587" t="s">
        <v>614</v>
      </c>
      <c r="D2587">
        <v>1.3509</v>
      </c>
      <c r="I2587">
        <v>0.10526315789473679</v>
      </c>
      <c r="AQ2587">
        <v>1.210526315789474E-3</v>
      </c>
    </row>
    <row r="2588" spans="1:270" x14ac:dyDescent="0.3">
      <c r="A2588" s="49">
        <v>3243</v>
      </c>
      <c r="B2588" t="s">
        <v>4988</v>
      </c>
      <c r="C2588" t="s">
        <v>671</v>
      </c>
      <c r="D2588">
        <v>4.761400000000001E-2</v>
      </c>
      <c r="O2588">
        <v>2.3291468895702942E-2</v>
      </c>
      <c r="P2588">
        <v>0.70139034737682182</v>
      </c>
      <c r="AL2588">
        <v>7.1806611500819068E-6</v>
      </c>
      <c r="AM2588">
        <v>1.669046918973411E-5</v>
      </c>
      <c r="AN2588">
        <v>4.964926282185911E-6</v>
      </c>
    </row>
    <row r="2589" spans="1:270" x14ac:dyDescent="0.3">
      <c r="A2589" s="49">
        <v>3244</v>
      </c>
      <c r="B2589" t="s">
        <v>4989</v>
      </c>
      <c r="C2589" t="s">
        <v>605</v>
      </c>
      <c r="D2589">
        <v>0.19645199999999999</v>
      </c>
      <c r="AH2589">
        <v>1.583333333333333E-4</v>
      </c>
    </row>
    <row r="2590" spans="1:270" x14ac:dyDescent="0.3">
      <c r="A2590" s="49">
        <v>3245</v>
      </c>
      <c r="B2590" t="s">
        <v>4990</v>
      </c>
      <c r="C2590" t="s">
        <v>671</v>
      </c>
      <c r="D2590">
        <v>0.83270999999999984</v>
      </c>
      <c r="O2590">
        <v>3.609756097560976E-2</v>
      </c>
      <c r="P2590">
        <v>1.024390243902439</v>
      </c>
    </row>
    <row r="2591" spans="1:270" x14ac:dyDescent="0.3">
      <c r="A2591" s="49">
        <v>3246</v>
      </c>
      <c r="B2591" t="s">
        <v>4991</v>
      </c>
      <c r="C2591" t="s">
        <v>798</v>
      </c>
      <c r="D2591">
        <v>0.82506000000000002</v>
      </c>
      <c r="O2591">
        <v>3.7077303468838627E-2</v>
      </c>
      <c r="P2591">
        <v>1.1269119821588729</v>
      </c>
      <c r="AL2591">
        <v>1.7693258672096572E-5</v>
      </c>
      <c r="AM2591">
        <v>2.6539888008144859E-5</v>
      </c>
      <c r="AN2591">
        <v>2.948876445349429E-5</v>
      </c>
    </row>
    <row r="2592" spans="1:270" x14ac:dyDescent="0.3">
      <c r="A2592" s="49">
        <v>3247</v>
      </c>
      <c r="B2592" t="s">
        <v>4992</v>
      </c>
      <c r="C2592" t="s">
        <v>798</v>
      </c>
      <c r="D2592">
        <v>0.19225</v>
      </c>
      <c r="O2592">
        <v>4.3749804941482437E-2</v>
      </c>
      <c r="P2592">
        <v>0.89872561768530557</v>
      </c>
      <c r="AL2592">
        <v>8.2600780234070225E-6</v>
      </c>
      <c r="AM2592">
        <v>1.455396618985696E-5</v>
      </c>
      <c r="AN2592">
        <v>1.6421326397919371E-5</v>
      </c>
    </row>
    <row r="2593" spans="1:291" x14ac:dyDescent="0.3">
      <c r="A2593" s="49">
        <v>3249</v>
      </c>
      <c r="B2593" t="s">
        <v>4994</v>
      </c>
      <c r="C2593" t="s">
        <v>605</v>
      </c>
      <c r="D2593">
        <v>7.3784999999999989</v>
      </c>
      <c r="M2593">
        <v>1.6554855322897612E-2</v>
      </c>
      <c r="N2593">
        <v>2.8945798843352279E-5</v>
      </c>
      <c r="AH2593">
        <v>9.927492037677036E-6</v>
      </c>
    </row>
    <row r="2594" spans="1:291" x14ac:dyDescent="0.3">
      <c r="A2594" s="49">
        <v>3251</v>
      </c>
      <c r="B2594" t="s">
        <v>4996</v>
      </c>
      <c r="C2594" t="s">
        <v>671</v>
      </c>
      <c r="D2594">
        <v>9.9973439999999983E-2</v>
      </c>
      <c r="EE2594">
        <v>0.34482758620689657</v>
      </c>
    </row>
    <row r="2595" spans="1:291" x14ac:dyDescent="0.3">
      <c r="A2595" s="49">
        <v>3252</v>
      </c>
      <c r="B2595" t="s">
        <v>4997</v>
      </c>
      <c r="C2595" t="s">
        <v>600</v>
      </c>
      <c r="D2595">
        <v>0.36171873794999998</v>
      </c>
      <c r="KE2595">
        <v>3.8835698917930499E-3</v>
      </c>
    </row>
    <row r="2596" spans="1:291" x14ac:dyDescent="0.3">
      <c r="A2596" s="49">
        <v>3253</v>
      </c>
      <c r="B2596" t="s">
        <v>5000</v>
      </c>
      <c r="C2596" t="s">
        <v>659</v>
      </c>
      <c r="D2596">
        <v>2.0412E-2</v>
      </c>
      <c r="AH2596">
        <v>4.7619047619047624E-6</v>
      </c>
      <c r="AJ2596">
        <v>0.52380952380952384</v>
      </c>
      <c r="AP2596">
        <v>9.5238095238095233E-2</v>
      </c>
    </row>
    <row r="2597" spans="1:291" x14ac:dyDescent="0.3">
      <c r="A2597" s="49">
        <v>3254</v>
      </c>
      <c r="B2597" t="s">
        <v>5002</v>
      </c>
      <c r="C2597" t="s">
        <v>605</v>
      </c>
      <c r="D2597">
        <v>9.8712000000000013E-5</v>
      </c>
      <c r="F2597">
        <v>3579.504011670314</v>
      </c>
      <c r="G2597">
        <v>4.1653902261123257</v>
      </c>
    </row>
    <row r="2598" spans="1:291" x14ac:dyDescent="0.3">
      <c r="A2598" s="49">
        <v>3255</v>
      </c>
      <c r="B2598" t="s">
        <v>5003</v>
      </c>
      <c r="C2598" t="s">
        <v>650</v>
      </c>
      <c r="D2598">
        <v>3.9017548697444858E-2</v>
      </c>
      <c r="AF2598">
        <v>1.453192265861466</v>
      </c>
      <c r="AG2598">
        <v>1.4480839972326881E-3</v>
      </c>
    </row>
    <row r="2599" spans="1:291" x14ac:dyDescent="0.3">
      <c r="A2599" s="49">
        <v>3257</v>
      </c>
      <c r="B2599" t="s">
        <v>5005</v>
      </c>
      <c r="C2599" t="s">
        <v>686</v>
      </c>
      <c r="D2599">
        <v>0.24271999999999999</v>
      </c>
      <c r="AH2599">
        <v>2.5156558998022409E-5</v>
      </c>
      <c r="CN2599">
        <v>4.6555702043506918E-2</v>
      </c>
    </row>
    <row r="2600" spans="1:291" x14ac:dyDescent="0.3">
      <c r="A2600" s="49">
        <v>3259</v>
      </c>
      <c r="B2600" t="s">
        <v>5007</v>
      </c>
      <c r="C2600" t="s">
        <v>659</v>
      </c>
      <c r="D2600">
        <v>1.9184199999999998E-2</v>
      </c>
      <c r="AJ2600">
        <v>2.162477455406012</v>
      </c>
    </row>
    <row r="2601" spans="1:291" x14ac:dyDescent="0.3">
      <c r="A2601" s="49">
        <v>3260</v>
      </c>
      <c r="B2601" t="s">
        <v>5008</v>
      </c>
      <c r="C2601" t="s">
        <v>752</v>
      </c>
      <c r="D2601">
        <v>0.27992710965403089</v>
      </c>
      <c r="E2601" t="s">
        <v>1103</v>
      </c>
      <c r="BT2601">
        <v>0.7620712556942385</v>
      </c>
      <c r="BU2601">
        <v>7.5152354609863373E-2</v>
      </c>
      <c r="BV2601">
        <v>0.19524454476224701</v>
      </c>
      <c r="BW2601">
        <v>1.9044894927449599E-2</v>
      </c>
      <c r="BX2601">
        <v>4.4505030638592874E-3</v>
      </c>
      <c r="BY2601">
        <v>1.234800566251467E-2</v>
      </c>
      <c r="BZ2601">
        <v>1.0431795822821879E-3</v>
      </c>
      <c r="CA2601">
        <v>4.2764067155241746E-3</v>
      </c>
      <c r="CB2601">
        <v>6.4266467728903262E-4</v>
      </c>
      <c r="CC2601">
        <v>1.2876376578318091E-3</v>
      </c>
      <c r="CD2601">
        <v>2.1486807844320159E-4</v>
      </c>
      <c r="CE2601">
        <v>8.6203833016101428E-4</v>
      </c>
      <c r="CF2601">
        <v>2.157891003483401E-4</v>
      </c>
      <c r="CG2601">
        <v>1.526544217131102E-2</v>
      </c>
    </row>
    <row r="2602" spans="1:291" x14ac:dyDescent="0.3">
      <c r="A2602" s="49">
        <v>3261</v>
      </c>
      <c r="B2602" t="s">
        <v>5010</v>
      </c>
      <c r="C2602" t="s">
        <v>752</v>
      </c>
      <c r="D2602">
        <v>3.5583668981223192E-2</v>
      </c>
      <c r="E2602" t="s">
        <v>1016</v>
      </c>
      <c r="BT2602">
        <v>0.78805853678929971</v>
      </c>
      <c r="BU2602">
        <v>7.1952508261240292E-2</v>
      </c>
      <c r="BV2602">
        <v>0.1765204048809571</v>
      </c>
      <c r="BW2602">
        <v>1.025795733813646E-2</v>
      </c>
      <c r="BX2602">
        <v>2.3707869557812928E-3</v>
      </c>
      <c r="BY2602">
        <v>3.175486585516299E-3</v>
      </c>
      <c r="BZ2602">
        <v>3.8899188642444387E-4</v>
      </c>
      <c r="CA2602">
        <v>7.9731598645300342E-4</v>
      </c>
      <c r="CG2602">
        <v>2.521922905388017E-3</v>
      </c>
    </row>
    <row r="2603" spans="1:291" x14ac:dyDescent="0.3">
      <c r="A2603" s="49">
        <v>3262</v>
      </c>
      <c r="B2603" t="s">
        <v>5012</v>
      </c>
      <c r="C2603" t="s">
        <v>796</v>
      </c>
      <c r="D2603">
        <v>0.61985000000000001</v>
      </c>
      <c r="O2603">
        <v>7.792207792207792E-2</v>
      </c>
    </row>
    <row r="2604" spans="1:291" x14ac:dyDescent="0.3">
      <c r="A2604" s="49">
        <v>3263</v>
      </c>
      <c r="B2604" t="s">
        <v>5013</v>
      </c>
      <c r="C2604" t="s">
        <v>798</v>
      </c>
      <c r="D2604">
        <v>8.3400000000000002E-3</v>
      </c>
      <c r="P2604">
        <v>0.21582733812949639</v>
      </c>
      <c r="AM2604">
        <v>1.0791366906474819E-5</v>
      </c>
      <c r="AN2604">
        <v>2.1582733812949639E-5</v>
      </c>
      <c r="AO2604">
        <v>3.5971223021582728E-6</v>
      </c>
    </row>
    <row r="2605" spans="1:291" x14ac:dyDescent="0.3">
      <c r="A2605" s="49">
        <v>3265</v>
      </c>
      <c r="B2605" t="s">
        <v>5016</v>
      </c>
      <c r="C2605" t="s">
        <v>659</v>
      </c>
      <c r="D2605">
        <v>5.8868999999999998E-2</v>
      </c>
      <c r="AH2605">
        <v>1.0467003006675839E-4</v>
      </c>
      <c r="AJ2605">
        <v>0.17409502454602591</v>
      </c>
      <c r="AK2605">
        <v>3.9354448011686961E-4</v>
      </c>
    </row>
    <row r="2606" spans="1:291" x14ac:dyDescent="0.3">
      <c r="A2606" s="49">
        <v>3266</v>
      </c>
      <c r="B2606" t="s">
        <v>5017</v>
      </c>
      <c r="C2606" t="s">
        <v>798</v>
      </c>
      <c r="D2606">
        <v>0.14760870000000001</v>
      </c>
      <c r="O2606">
        <v>8.8572015064152729E-3</v>
      </c>
      <c r="P2606">
        <v>6.3046419350620928E-2</v>
      </c>
    </row>
    <row r="2607" spans="1:291" x14ac:dyDescent="0.3">
      <c r="A2607" s="49">
        <v>3268</v>
      </c>
      <c r="B2607" t="s">
        <v>5021</v>
      </c>
      <c r="C2607" t="s">
        <v>796</v>
      </c>
      <c r="D2607">
        <v>1.6823399999999999</v>
      </c>
      <c r="O2607">
        <v>7.5139389184112601E-2</v>
      </c>
    </row>
    <row r="2608" spans="1:291" x14ac:dyDescent="0.3">
      <c r="A2608" s="49">
        <v>3269</v>
      </c>
      <c r="B2608" t="s">
        <v>5022</v>
      </c>
      <c r="C2608" t="s">
        <v>671</v>
      </c>
      <c r="D2608">
        <v>4.8248000000000003E-5</v>
      </c>
      <c r="Q2608">
        <v>67.567567567567565</v>
      </c>
      <c r="R2608">
        <v>3.7162162162162157E-2</v>
      </c>
      <c r="S2608">
        <v>168.91891891891891</v>
      </c>
      <c r="T2608">
        <v>0.45945945945945948</v>
      </c>
      <c r="U2608">
        <v>0.1182432432432433</v>
      </c>
      <c r="V2608">
        <v>0.32818693386088538</v>
      </c>
      <c r="W2608">
        <v>8.2046733465221386E-2</v>
      </c>
    </row>
    <row r="2609" spans="1:385" x14ac:dyDescent="0.3">
      <c r="A2609" s="49">
        <v>3271</v>
      </c>
      <c r="B2609" t="s">
        <v>5024</v>
      </c>
      <c r="C2609" t="s">
        <v>650</v>
      </c>
      <c r="D2609">
        <v>6.1993319999999998E-2</v>
      </c>
      <c r="AK2609">
        <v>5.5282386876521529E-4</v>
      </c>
    </row>
    <row r="2610" spans="1:385" x14ac:dyDescent="0.3">
      <c r="A2610" s="49">
        <v>3272</v>
      </c>
      <c r="B2610" t="s">
        <v>5025</v>
      </c>
      <c r="C2610" t="s">
        <v>650</v>
      </c>
      <c r="D2610">
        <v>5.2439999999999987E-2</v>
      </c>
      <c r="AK2610">
        <v>3.8596491228070181E-4</v>
      </c>
    </row>
    <row r="2611" spans="1:385" x14ac:dyDescent="0.3">
      <c r="A2611" s="49">
        <v>3273</v>
      </c>
      <c r="B2611" t="s">
        <v>5026</v>
      </c>
      <c r="C2611" t="s">
        <v>611</v>
      </c>
      <c r="D2611">
        <v>3.7601401656314698E-3</v>
      </c>
      <c r="EA2611">
        <v>0.22005738633577149</v>
      </c>
      <c r="EB2611">
        <v>6.0931412253091002E-4</v>
      </c>
    </row>
    <row r="2612" spans="1:385" x14ac:dyDescent="0.3">
      <c r="A2612" s="49">
        <v>3274</v>
      </c>
      <c r="B2612" t="s">
        <v>5027</v>
      </c>
      <c r="C2612" t="s">
        <v>659</v>
      </c>
      <c r="D2612">
        <v>0.74743420000000016</v>
      </c>
      <c r="I2612">
        <v>9.7094165613508157E-2</v>
      </c>
      <c r="J2612">
        <v>1.401960199305838E-5</v>
      </c>
      <c r="K2612">
        <v>2.9905575634617729E-3</v>
      </c>
      <c r="L2612">
        <v>0.1337134426013688</v>
      </c>
    </row>
    <row r="2613" spans="1:385" x14ac:dyDescent="0.3">
      <c r="A2613" s="49">
        <v>3275</v>
      </c>
      <c r="B2613" t="s">
        <v>5028</v>
      </c>
      <c r="C2613" t="s">
        <v>605</v>
      </c>
      <c r="D2613">
        <v>0.79566999999999988</v>
      </c>
      <c r="AH2613">
        <v>3.7207636331645028E-5</v>
      </c>
    </row>
    <row r="2614" spans="1:385" x14ac:dyDescent="0.3">
      <c r="A2614" s="49">
        <v>3276</v>
      </c>
      <c r="B2614" t="s">
        <v>5029</v>
      </c>
      <c r="C2614" t="s">
        <v>659</v>
      </c>
      <c r="D2614">
        <v>0.42744559999999998</v>
      </c>
      <c r="I2614">
        <v>0.28833807155811181</v>
      </c>
      <c r="J2614">
        <v>8.2925710312610552E-6</v>
      </c>
      <c r="K2614">
        <v>8.3867186842021544E-4</v>
      </c>
      <c r="L2614">
        <v>0.37895746265723651</v>
      </c>
    </row>
    <row r="2615" spans="1:385" x14ac:dyDescent="0.3">
      <c r="A2615" s="49">
        <v>3277</v>
      </c>
      <c r="B2615" t="s">
        <v>5030</v>
      </c>
      <c r="C2615" t="s">
        <v>683</v>
      </c>
      <c r="D2615">
        <v>0.24670500000000001</v>
      </c>
      <c r="I2615">
        <v>0.22435702559737339</v>
      </c>
      <c r="J2615">
        <v>1.3476824547536531E-5</v>
      </c>
      <c r="K2615">
        <v>1.394437486066355E-3</v>
      </c>
      <c r="L2615">
        <v>0.58483208690541333</v>
      </c>
    </row>
    <row r="2616" spans="1:385" x14ac:dyDescent="0.3">
      <c r="A2616" s="49">
        <v>3278</v>
      </c>
      <c r="B2616" t="s">
        <v>5031</v>
      </c>
      <c r="C2616" t="s">
        <v>953</v>
      </c>
      <c r="D2616">
        <v>13.108481625966251</v>
      </c>
      <c r="IV2616">
        <v>7.0747391569725537E-2</v>
      </c>
    </row>
    <row r="2617" spans="1:385" x14ac:dyDescent="0.3">
      <c r="A2617" s="49">
        <v>3279</v>
      </c>
      <c r="B2617" t="s">
        <v>5033</v>
      </c>
      <c r="C2617" t="s">
        <v>796</v>
      </c>
      <c r="D2617">
        <v>1.3140000000000001</v>
      </c>
      <c r="O2617">
        <v>6.2557077625570778E-2</v>
      </c>
    </row>
    <row r="2618" spans="1:385" x14ac:dyDescent="0.3">
      <c r="A2618" s="49">
        <v>3280</v>
      </c>
      <c r="B2618" t="s">
        <v>5035</v>
      </c>
      <c r="C2618" t="s">
        <v>595</v>
      </c>
      <c r="D2618">
        <v>1.67</v>
      </c>
      <c r="NT2618">
        <v>2.5149700598802391E-5</v>
      </c>
      <c r="NU2618">
        <v>0.1187089444292445</v>
      </c>
    </row>
    <row r="2619" spans="1:385" x14ac:dyDescent="0.3">
      <c r="A2619" s="49">
        <v>3281</v>
      </c>
      <c r="B2619" t="s">
        <v>5037</v>
      </c>
      <c r="C2619" t="s">
        <v>659</v>
      </c>
      <c r="D2619">
        <v>0.16800000000000001</v>
      </c>
      <c r="I2619">
        <v>1.666666666666667E-2</v>
      </c>
      <c r="J2619">
        <v>1.6500000000000001E-5</v>
      </c>
      <c r="K2619">
        <v>3.2750000000000001E-3</v>
      </c>
      <c r="L2619">
        <v>0.41666666666666669</v>
      </c>
    </row>
    <row r="2620" spans="1:385" x14ac:dyDescent="0.3">
      <c r="A2620" s="49">
        <v>3282</v>
      </c>
      <c r="B2620" t="s">
        <v>5038</v>
      </c>
      <c r="C2620" t="s">
        <v>614</v>
      </c>
      <c r="D2620">
        <v>0.1</v>
      </c>
      <c r="AG2620">
        <v>1.3249221453321301E-3</v>
      </c>
    </row>
    <row r="2621" spans="1:385" x14ac:dyDescent="0.3">
      <c r="A2621" s="49">
        <v>3283</v>
      </c>
      <c r="B2621" t="s">
        <v>5039</v>
      </c>
      <c r="C2621" t="s">
        <v>605</v>
      </c>
      <c r="D2621">
        <v>0.01</v>
      </c>
      <c r="AG2621">
        <v>1.269326458351383E-3</v>
      </c>
    </row>
    <row r="2622" spans="1:385" x14ac:dyDescent="0.3">
      <c r="A2622" s="49">
        <v>3284</v>
      </c>
      <c r="B2622" t="s">
        <v>5040</v>
      </c>
      <c r="C2622" t="s">
        <v>605</v>
      </c>
      <c r="D2622">
        <v>5.2999999999999999E-2</v>
      </c>
      <c r="AG2622">
        <v>1.3332073993029109E-3</v>
      </c>
    </row>
    <row r="2623" spans="1:385" x14ac:dyDescent="0.3">
      <c r="A2623" s="49">
        <v>3285</v>
      </c>
      <c r="B2623" t="s">
        <v>5041</v>
      </c>
      <c r="C2623" t="s">
        <v>605</v>
      </c>
      <c r="D2623">
        <v>2.2000000000000002</v>
      </c>
      <c r="M2623">
        <v>0.11818181818181819</v>
      </c>
      <c r="N2623">
        <v>3.9130434782608692E-5</v>
      </c>
    </row>
    <row r="2624" spans="1:385" x14ac:dyDescent="0.3">
      <c r="A2624" s="49">
        <v>3286</v>
      </c>
      <c r="B2624" t="s">
        <v>5042</v>
      </c>
      <c r="C2624" t="s">
        <v>796</v>
      </c>
      <c r="D2624">
        <v>5.8100000000000001E-3</v>
      </c>
      <c r="O2624">
        <v>4.8192771084337331E-2</v>
      </c>
    </row>
    <row r="2625" spans="1:146" x14ac:dyDescent="0.3">
      <c r="A2625" s="49">
        <v>3287</v>
      </c>
      <c r="B2625" t="s">
        <v>5043</v>
      </c>
      <c r="C2625" t="s">
        <v>659</v>
      </c>
      <c r="D2625">
        <v>0.75029999999999997</v>
      </c>
      <c r="I2625">
        <v>0.1136612021857923</v>
      </c>
      <c r="J2625">
        <v>6.6666666666666666E-6</v>
      </c>
      <c r="K2625">
        <v>2.468852459016394E-3</v>
      </c>
      <c r="L2625">
        <v>0.61748633879781423</v>
      </c>
    </row>
    <row r="2626" spans="1:146" x14ac:dyDescent="0.3">
      <c r="A2626" s="49">
        <v>3288</v>
      </c>
      <c r="B2626" t="s">
        <v>5044</v>
      </c>
      <c r="C2626" t="s">
        <v>659</v>
      </c>
      <c r="D2626">
        <v>0.11423999999999999</v>
      </c>
      <c r="EF2626">
        <v>0.25840336134453779</v>
      </c>
      <c r="EG2626">
        <v>9.747899159663865E-4</v>
      </c>
      <c r="EH2626">
        <v>0.92016806722689071</v>
      </c>
      <c r="EP2626">
        <v>1.3025210084033609E-5</v>
      </c>
    </row>
    <row r="2627" spans="1:146" x14ac:dyDescent="0.3">
      <c r="A2627" s="49">
        <v>3289</v>
      </c>
      <c r="B2627" t="s">
        <v>5045</v>
      </c>
      <c r="C2627" t="s">
        <v>605</v>
      </c>
      <c r="D2627">
        <v>0.01</v>
      </c>
      <c r="AG2627">
        <v>1.3130121981923431E-3</v>
      </c>
    </row>
    <row r="2628" spans="1:146" x14ac:dyDescent="0.3">
      <c r="A2628" s="49">
        <v>3290</v>
      </c>
      <c r="B2628" t="s">
        <v>5046</v>
      </c>
      <c r="C2628" t="s">
        <v>605</v>
      </c>
      <c r="D2628">
        <v>3.2009999999999997E-2</v>
      </c>
      <c r="AG2628">
        <v>9.090909090909091E-6</v>
      </c>
    </row>
    <row r="2629" spans="1:146" x14ac:dyDescent="0.3">
      <c r="A2629" s="49">
        <v>3291</v>
      </c>
      <c r="B2629" t="s">
        <v>5047</v>
      </c>
      <c r="C2629" t="s">
        <v>605</v>
      </c>
      <c r="D2629">
        <v>0.03</v>
      </c>
      <c r="AG2629">
        <v>1.326605656276851E-3</v>
      </c>
    </row>
    <row r="2630" spans="1:146" x14ac:dyDescent="0.3">
      <c r="A2630" s="49">
        <v>3292</v>
      </c>
      <c r="B2630" t="s">
        <v>5048</v>
      </c>
      <c r="C2630" t="s">
        <v>605</v>
      </c>
      <c r="D2630">
        <v>0.105</v>
      </c>
      <c r="AG2630">
        <v>1.071428571428571E-4</v>
      </c>
    </row>
    <row r="2631" spans="1:146" x14ac:dyDescent="0.3">
      <c r="A2631" s="49">
        <v>3293</v>
      </c>
      <c r="B2631" t="s">
        <v>5049</v>
      </c>
      <c r="C2631" t="s">
        <v>614</v>
      </c>
      <c r="D2631">
        <v>0.19503999999999999</v>
      </c>
      <c r="EA2631">
        <v>1.5867129819524199</v>
      </c>
      <c r="EB2631">
        <v>2.1295571004209392E-3</v>
      </c>
    </row>
    <row r="2632" spans="1:146" x14ac:dyDescent="0.3">
      <c r="A2632" s="49">
        <v>3294</v>
      </c>
      <c r="B2632" t="s">
        <v>5050</v>
      </c>
      <c r="C2632" t="s">
        <v>659</v>
      </c>
      <c r="D2632">
        <v>0.15</v>
      </c>
      <c r="AH2632">
        <v>6.666666666666667E-5</v>
      </c>
      <c r="AJ2632">
        <v>0.66666666666666663</v>
      </c>
      <c r="AK2632">
        <v>1.666666666666667E-3</v>
      </c>
    </row>
    <row r="2633" spans="1:146" x14ac:dyDescent="0.3">
      <c r="A2633" s="49">
        <v>3295</v>
      </c>
      <c r="B2633" t="s">
        <v>5051</v>
      </c>
      <c r="C2633" t="s">
        <v>605</v>
      </c>
      <c r="D2633">
        <v>0.13139999999999999</v>
      </c>
      <c r="M2633">
        <v>0.11780821917808219</v>
      </c>
      <c r="N2633">
        <v>1.5660176207759219E-4</v>
      </c>
    </row>
    <row r="2634" spans="1:146" x14ac:dyDescent="0.3">
      <c r="A2634" s="49">
        <v>3296</v>
      </c>
      <c r="B2634" t="s">
        <v>5052</v>
      </c>
      <c r="C2634" t="s">
        <v>659</v>
      </c>
      <c r="D2634">
        <v>1.3807499999999999</v>
      </c>
      <c r="I2634">
        <v>0.24</v>
      </c>
      <c r="J2634">
        <v>4.3428571428571431E-5</v>
      </c>
      <c r="K2634">
        <v>2.4038095238095242E-3</v>
      </c>
      <c r="L2634">
        <v>0.6457142857142858</v>
      </c>
    </row>
    <row r="2635" spans="1:146" x14ac:dyDescent="0.3">
      <c r="A2635" s="49">
        <v>3297</v>
      </c>
      <c r="B2635" t="s">
        <v>5053</v>
      </c>
      <c r="C2635" t="s">
        <v>595</v>
      </c>
      <c r="D2635">
        <v>1.0047999999999999</v>
      </c>
      <c r="P2635">
        <v>0.21875</v>
      </c>
    </row>
    <row r="2636" spans="1:146" x14ac:dyDescent="0.3">
      <c r="A2636" s="49">
        <v>3298</v>
      </c>
      <c r="B2636" t="s">
        <v>5054</v>
      </c>
      <c r="C2636" t="s">
        <v>605</v>
      </c>
      <c r="D2636">
        <v>0.01</v>
      </c>
      <c r="AG2636">
        <v>1.2857942250177549E-3</v>
      </c>
    </row>
    <row r="2637" spans="1:146" x14ac:dyDescent="0.3">
      <c r="A2637" s="49">
        <v>3299</v>
      </c>
      <c r="B2637" t="s">
        <v>5055</v>
      </c>
      <c r="C2637" t="s">
        <v>605</v>
      </c>
      <c r="D2637">
        <v>0.94514000000000009</v>
      </c>
      <c r="AH2637">
        <v>1.4186046511627899E-4</v>
      </c>
      <c r="AJ2637">
        <v>0.18604651162790689</v>
      </c>
      <c r="AK2637">
        <v>8.9999999999999998E-4</v>
      </c>
    </row>
    <row r="2638" spans="1:146" x14ac:dyDescent="0.3">
      <c r="A2638" s="49">
        <v>3300</v>
      </c>
      <c r="B2638" t="s">
        <v>5056</v>
      </c>
      <c r="C2638" t="s">
        <v>605</v>
      </c>
      <c r="D2638">
        <v>0.18</v>
      </c>
      <c r="AH2638">
        <v>1.107142857142857E-4</v>
      </c>
    </row>
    <row r="2639" spans="1:146" x14ac:dyDescent="0.3">
      <c r="A2639" s="49">
        <v>3303</v>
      </c>
      <c r="B2639" t="s">
        <v>5064</v>
      </c>
      <c r="C2639" t="s">
        <v>605</v>
      </c>
      <c r="D2639">
        <v>0.02</v>
      </c>
      <c r="M2639">
        <v>5.0000000000000001E-3</v>
      </c>
      <c r="N2639">
        <v>3.9502953359962198E-5</v>
      </c>
    </row>
    <row r="2640" spans="1:146" x14ac:dyDescent="0.3">
      <c r="A2640" s="49">
        <v>3304</v>
      </c>
      <c r="B2640" t="s">
        <v>5065</v>
      </c>
      <c r="C2640" t="s">
        <v>605</v>
      </c>
      <c r="D2640">
        <v>0.71999999999999986</v>
      </c>
      <c r="AF2640">
        <v>1.1603773584905659</v>
      </c>
      <c r="AG2640">
        <v>1.352767695588874E-3</v>
      </c>
    </row>
    <row r="2641" spans="1:232" x14ac:dyDescent="0.3">
      <c r="A2641" s="49">
        <v>3305</v>
      </c>
      <c r="B2641" t="s">
        <v>5066</v>
      </c>
      <c r="C2641" t="s">
        <v>605</v>
      </c>
      <c r="D2641">
        <v>0.01</v>
      </c>
      <c r="AG2641">
        <v>1.277484667492634E-3</v>
      </c>
    </row>
    <row r="2642" spans="1:232" x14ac:dyDescent="0.3">
      <c r="A2642" s="49">
        <v>3307</v>
      </c>
      <c r="B2642" t="s">
        <v>5069</v>
      </c>
      <c r="C2642" t="s">
        <v>605</v>
      </c>
      <c r="D2642">
        <v>0.11</v>
      </c>
      <c r="AG2642">
        <v>1.3167823398808371E-3</v>
      </c>
    </row>
    <row r="2643" spans="1:232" x14ac:dyDescent="0.3">
      <c r="A2643" s="49">
        <v>3308</v>
      </c>
      <c r="B2643" t="s">
        <v>5070</v>
      </c>
      <c r="C2643" t="s">
        <v>605</v>
      </c>
      <c r="D2643">
        <v>0.1</v>
      </c>
      <c r="AG2643">
        <v>1.3354986398891849E-3</v>
      </c>
    </row>
    <row r="2644" spans="1:232" x14ac:dyDescent="0.3">
      <c r="A2644" s="49">
        <v>3309</v>
      </c>
      <c r="B2644" t="s">
        <v>5071</v>
      </c>
      <c r="C2644" t="s">
        <v>605</v>
      </c>
      <c r="D2644">
        <v>0.5079999999999999</v>
      </c>
      <c r="AG2644">
        <v>1.3147497242638219E-3</v>
      </c>
    </row>
    <row r="2645" spans="1:232" x14ac:dyDescent="0.3">
      <c r="A2645" s="49">
        <v>3310</v>
      </c>
      <c r="B2645" t="s">
        <v>5072</v>
      </c>
      <c r="C2645" t="s">
        <v>614</v>
      </c>
      <c r="D2645">
        <v>0.50000000000000011</v>
      </c>
      <c r="AH2645">
        <v>2.2399999999999989E-5</v>
      </c>
      <c r="AK2645">
        <v>4.9679999999999993E-4</v>
      </c>
      <c r="GO2645">
        <v>64.788732394366178</v>
      </c>
    </row>
    <row r="2646" spans="1:232" x14ac:dyDescent="0.3">
      <c r="A2646" s="49">
        <v>3311</v>
      </c>
      <c r="B2646" t="s">
        <v>5073</v>
      </c>
      <c r="C2646" t="s">
        <v>611</v>
      </c>
      <c r="D2646">
        <v>0.01</v>
      </c>
      <c r="AG2646">
        <v>1.5711991700832731E-3</v>
      </c>
    </row>
    <row r="2647" spans="1:232" x14ac:dyDescent="0.3">
      <c r="A2647" s="49">
        <v>3312</v>
      </c>
      <c r="B2647" t="s">
        <v>5074</v>
      </c>
      <c r="C2647" t="s">
        <v>659</v>
      </c>
      <c r="D2647">
        <v>0.15038000000000001</v>
      </c>
      <c r="AH2647">
        <v>4.7572815533980582E-5</v>
      </c>
      <c r="AJ2647">
        <v>1.7766990291262139</v>
      </c>
      <c r="AK2647">
        <v>1.064077669902913E-3</v>
      </c>
    </row>
    <row r="2648" spans="1:232" x14ac:dyDescent="0.3">
      <c r="A2648" s="49">
        <v>3313</v>
      </c>
      <c r="B2648" t="s">
        <v>5075</v>
      </c>
      <c r="C2648" t="s">
        <v>605</v>
      </c>
      <c r="D2648">
        <v>0.01</v>
      </c>
      <c r="AG2648">
        <v>1.3284375798408229E-3</v>
      </c>
    </row>
    <row r="2649" spans="1:232" x14ac:dyDescent="0.3">
      <c r="A2649" s="49">
        <v>3314</v>
      </c>
      <c r="B2649" t="s">
        <v>5076</v>
      </c>
      <c r="C2649" t="s">
        <v>605</v>
      </c>
      <c r="D2649">
        <v>1.3599999999999999E-2</v>
      </c>
      <c r="AG2649">
        <v>1.2832624158675299E-3</v>
      </c>
      <c r="HQ2649">
        <v>0.58428680396643795</v>
      </c>
    </row>
    <row r="2650" spans="1:232" x14ac:dyDescent="0.3">
      <c r="A2650" s="49">
        <v>3315</v>
      </c>
      <c r="B2650" t="s">
        <v>5077</v>
      </c>
      <c r="C2650" t="s">
        <v>605</v>
      </c>
      <c r="D2650">
        <v>0.3</v>
      </c>
      <c r="AH2650">
        <v>1.2E-5</v>
      </c>
      <c r="AK2650">
        <v>2.7999999999999998E-4</v>
      </c>
    </row>
    <row r="2651" spans="1:232" x14ac:dyDescent="0.3">
      <c r="A2651" s="49">
        <v>3317</v>
      </c>
      <c r="B2651" t="s">
        <v>5080</v>
      </c>
      <c r="C2651" t="s">
        <v>611</v>
      </c>
      <c r="D2651">
        <v>1.0500000000000001E-2</v>
      </c>
      <c r="AG2651">
        <v>1.7728503897310329E-3</v>
      </c>
    </row>
    <row r="2652" spans="1:232" x14ac:dyDescent="0.3">
      <c r="A2652" s="49">
        <v>3319</v>
      </c>
      <c r="B2652" t="s">
        <v>5082</v>
      </c>
      <c r="C2652" t="s">
        <v>659</v>
      </c>
      <c r="D2652">
        <v>5.8880000000000002E-2</v>
      </c>
      <c r="AH2652">
        <v>1.2890625000000001E-4</v>
      </c>
      <c r="AJ2652">
        <v>2.171875</v>
      </c>
      <c r="AK2652">
        <v>1.3085937500000001E-3</v>
      </c>
    </row>
    <row r="2653" spans="1:232" x14ac:dyDescent="0.3">
      <c r="A2653" s="49">
        <v>3320</v>
      </c>
      <c r="B2653" t="s">
        <v>5083</v>
      </c>
      <c r="C2653" t="s">
        <v>659</v>
      </c>
      <c r="D2653">
        <v>1.3931999999999999E-4</v>
      </c>
      <c r="F2653">
        <v>317.2552397358599</v>
      </c>
      <c r="G2653">
        <v>18.888888888888889</v>
      </c>
      <c r="H2653">
        <v>683.31897789262132</v>
      </c>
      <c r="EM2653">
        <v>3.660637381567613</v>
      </c>
      <c r="HW2653">
        <v>0.26844674131495838</v>
      </c>
      <c r="HX2653">
        <v>3.9656904966982491</v>
      </c>
    </row>
    <row r="2654" spans="1:232" x14ac:dyDescent="0.3">
      <c r="A2654" s="49">
        <v>3321</v>
      </c>
      <c r="B2654" t="s">
        <v>5084</v>
      </c>
      <c r="C2654" t="s">
        <v>617</v>
      </c>
      <c r="D2654">
        <v>5.4081012658227848E-4</v>
      </c>
      <c r="F2654">
        <v>4569.4727517590554</v>
      </c>
      <c r="G2654">
        <v>2.1801473500752588</v>
      </c>
    </row>
    <row r="2655" spans="1:232" x14ac:dyDescent="0.3">
      <c r="A2655" s="49">
        <v>3322</v>
      </c>
      <c r="B2655" t="s">
        <v>5085</v>
      </c>
      <c r="C2655" t="s">
        <v>605</v>
      </c>
      <c r="D2655">
        <v>2.4318906</v>
      </c>
      <c r="M2655">
        <v>2.83268910205089E-2</v>
      </c>
      <c r="N2655">
        <v>2.4593737892650268E-5</v>
      </c>
      <c r="AH2655">
        <v>2.0909135468511621E-5</v>
      </c>
    </row>
    <row r="2656" spans="1:232" x14ac:dyDescent="0.3">
      <c r="A2656" s="49">
        <v>3323</v>
      </c>
      <c r="B2656" t="s">
        <v>5086</v>
      </c>
      <c r="C2656" t="s">
        <v>605</v>
      </c>
      <c r="D2656">
        <v>2.1576</v>
      </c>
      <c r="AH2656">
        <v>1.03448275862069E-5</v>
      </c>
    </row>
    <row r="2657" spans="1:253" x14ac:dyDescent="0.3">
      <c r="A2657" s="49">
        <v>3324</v>
      </c>
      <c r="B2657" t="s">
        <v>5088</v>
      </c>
      <c r="C2657" t="s">
        <v>668</v>
      </c>
      <c r="D2657">
        <v>0.43725000000000003</v>
      </c>
      <c r="I2657">
        <v>0.2352201257861635</v>
      </c>
      <c r="L2657">
        <v>0.8767295597484277</v>
      </c>
    </row>
    <row r="2658" spans="1:253" x14ac:dyDescent="0.3">
      <c r="A2658" s="49">
        <v>3325</v>
      </c>
      <c r="B2658" t="s">
        <v>5089</v>
      </c>
      <c r="C2658" t="s">
        <v>605</v>
      </c>
      <c r="D2658">
        <v>0.114</v>
      </c>
      <c r="EA2658">
        <v>0.23684210526315791</v>
      </c>
      <c r="EB2658">
        <v>3.2414249022925132E-4</v>
      </c>
    </row>
    <row r="2659" spans="1:253" x14ac:dyDescent="0.3">
      <c r="A2659" s="49">
        <v>3326</v>
      </c>
      <c r="B2659" t="s">
        <v>5090</v>
      </c>
      <c r="C2659" t="s">
        <v>752</v>
      </c>
      <c r="D2659">
        <v>5.3232067174456173E-2</v>
      </c>
      <c r="E2659" t="s">
        <v>1058</v>
      </c>
      <c r="BT2659">
        <v>0.79548827800391875</v>
      </c>
      <c r="BU2659">
        <v>8.1891699720355371E-2</v>
      </c>
      <c r="BV2659">
        <v>0.21934852586800169</v>
      </c>
      <c r="BW2659">
        <v>1.7451184970103509E-2</v>
      </c>
      <c r="BX2659">
        <v>2.157712815273076E-3</v>
      </c>
      <c r="BY2659">
        <v>6.5027029054941284E-3</v>
      </c>
      <c r="BZ2659">
        <v>8.4967511027864877E-4</v>
      </c>
      <c r="CA2659">
        <v>1.7415775813307919E-3</v>
      </c>
      <c r="CB2659">
        <v>4.3621139145343481E-4</v>
      </c>
      <c r="CC2659">
        <v>1.092486941985073E-3</v>
      </c>
      <c r="CD2659">
        <v>2.18763937374019E-4</v>
      </c>
      <c r="CE2659">
        <v>2.1941707283801829E-4</v>
      </c>
      <c r="CG2659">
        <v>3.541266683333732E-3</v>
      </c>
    </row>
    <row r="2660" spans="1:253" x14ac:dyDescent="0.3">
      <c r="A2660" s="49">
        <v>3327</v>
      </c>
      <c r="B2660" t="s">
        <v>5092</v>
      </c>
      <c r="C2660" t="s">
        <v>752</v>
      </c>
      <c r="D2660">
        <v>7.6934405677810097E-2</v>
      </c>
      <c r="E2660" t="s">
        <v>1025</v>
      </c>
      <c r="DL2660">
        <v>0.28134953561050069</v>
      </c>
      <c r="DM2660">
        <v>1.0704051320136689</v>
      </c>
      <c r="DN2660">
        <v>0.19968445542616001</v>
      </c>
      <c r="DO2660">
        <v>0.1652135568231409</v>
      </c>
      <c r="DP2660">
        <v>3.4561298565543221E-2</v>
      </c>
      <c r="DQ2660">
        <v>7.9235650329241139E-2</v>
      </c>
      <c r="DR2660">
        <v>7.1020788548494581E-3</v>
      </c>
      <c r="DS2660">
        <v>2.592196025970895E-2</v>
      </c>
      <c r="DT2660">
        <v>2.718524928483435E-3</v>
      </c>
      <c r="DU2660">
        <v>5.5426783513927089E-3</v>
      </c>
      <c r="DV2660">
        <v>4.4046107315579702E-3</v>
      </c>
      <c r="DW2660">
        <v>7.428417112556214E-2</v>
      </c>
      <c r="IR2660">
        <v>7.1653975143197662E-4</v>
      </c>
      <c r="IS2660">
        <v>5.6895414832504711E-4</v>
      </c>
    </row>
    <row r="2661" spans="1:253" x14ac:dyDescent="0.3">
      <c r="A2661" s="49">
        <v>3328</v>
      </c>
      <c r="B2661" t="s">
        <v>5094</v>
      </c>
      <c r="C2661" t="s">
        <v>614</v>
      </c>
      <c r="D2661">
        <v>0.26194000000000001</v>
      </c>
      <c r="AG2661">
        <v>6.4285714285714274E-5</v>
      </c>
    </row>
    <row r="2662" spans="1:253" x14ac:dyDescent="0.3">
      <c r="A2662" s="49">
        <v>3329</v>
      </c>
      <c r="B2662" t="s">
        <v>5095</v>
      </c>
      <c r="C2662" t="s">
        <v>605</v>
      </c>
      <c r="D2662">
        <v>0.01</v>
      </c>
      <c r="AG2662">
        <v>1.367550308146005E-3</v>
      </c>
    </row>
    <row r="2663" spans="1:253" x14ac:dyDescent="0.3">
      <c r="A2663" s="49">
        <v>3330</v>
      </c>
      <c r="B2663" t="s">
        <v>5096</v>
      </c>
      <c r="C2663" t="s">
        <v>595</v>
      </c>
      <c r="D2663">
        <v>0.40500000000000003</v>
      </c>
      <c r="P2663">
        <v>0.35555555555555562</v>
      </c>
    </row>
    <row r="2664" spans="1:253" x14ac:dyDescent="0.3">
      <c r="A2664" s="49">
        <v>3332</v>
      </c>
      <c r="B2664" t="s">
        <v>5098</v>
      </c>
      <c r="C2664" t="s">
        <v>1220</v>
      </c>
      <c r="D2664">
        <v>1.644031825258953</v>
      </c>
      <c r="AZ2664">
        <v>8.4943242892406109E-2</v>
      </c>
      <c r="EL2664">
        <v>6.516896448168934</v>
      </c>
    </row>
    <row r="2665" spans="1:253" x14ac:dyDescent="0.3">
      <c r="A2665" s="49">
        <v>3333</v>
      </c>
      <c r="B2665" t="s">
        <v>5099</v>
      </c>
      <c r="C2665" t="s">
        <v>614</v>
      </c>
      <c r="D2665">
        <v>4.0143047000000003</v>
      </c>
      <c r="I2665">
        <v>5.382862441906814E-2</v>
      </c>
      <c r="K2665">
        <v>2.26387731404644E-3</v>
      </c>
      <c r="L2665">
        <v>0.19183107849287079</v>
      </c>
    </row>
    <row r="2666" spans="1:253" x14ac:dyDescent="0.3">
      <c r="A2666" s="49">
        <v>3334</v>
      </c>
      <c r="B2666" t="s">
        <v>5100</v>
      </c>
      <c r="C2666" t="s">
        <v>614</v>
      </c>
      <c r="D2666">
        <v>0.17846300000000001</v>
      </c>
      <c r="AH2666">
        <v>8.5269663739822815E-5</v>
      </c>
      <c r="AJ2666">
        <v>2.033900584434869</v>
      </c>
      <c r="AK2666">
        <v>6.3487781781097477E-3</v>
      </c>
      <c r="AP2666">
        <v>0.82096849206838396</v>
      </c>
    </row>
    <row r="2667" spans="1:253" x14ac:dyDescent="0.3">
      <c r="A2667" s="49">
        <v>3335</v>
      </c>
      <c r="B2667" t="s">
        <v>5101</v>
      </c>
      <c r="C2667" t="s">
        <v>611</v>
      </c>
      <c r="D2667">
        <v>5.31E-4</v>
      </c>
      <c r="AG2667">
        <v>1.281465881160699E-3</v>
      </c>
    </row>
    <row r="2668" spans="1:253" x14ac:dyDescent="0.3">
      <c r="A2668" s="49">
        <v>3336</v>
      </c>
      <c r="B2668" t="s">
        <v>5102</v>
      </c>
      <c r="C2668" t="s">
        <v>662</v>
      </c>
      <c r="D2668">
        <v>6.448000000000001E-2</v>
      </c>
      <c r="I2668">
        <v>0.2076612903225806</v>
      </c>
      <c r="J2668">
        <v>5.5292427604255557E-6</v>
      </c>
      <c r="K2668">
        <v>2.3637512800819258E-3</v>
      </c>
      <c r="L2668">
        <v>0.32258064516129031</v>
      </c>
    </row>
    <row r="2669" spans="1:253" x14ac:dyDescent="0.3">
      <c r="A2669" s="49">
        <v>3337</v>
      </c>
      <c r="B2669" t="s">
        <v>5104</v>
      </c>
      <c r="C2669" t="s">
        <v>595</v>
      </c>
      <c r="D2669">
        <v>3.5024999999999999</v>
      </c>
      <c r="AH2669">
        <v>1.08E-5</v>
      </c>
      <c r="AK2669">
        <v>4.8000000000000001E-4</v>
      </c>
    </row>
    <row r="2670" spans="1:253" x14ac:dyDescent="0.3">
      <c r="A2670" s="49">
        <v>3338</v>
      </c>
      <c r="B2670" t="s">
        <v>5106</v>
      </c>
      <c r="C2670" t="s">
        <v>614</v>
      </c>
      <c r="D2670">
        <v>6.8152455000000001E-2</v>
      </c>
      <c r="EF2670">
        <v>0.18428184281842819</v>
      </c>
      <c r="EH2670">
        <v>0.38617886178861788</v>
      </c>
    </row>
    <row r="2671" spans="1:253" x14ac:dyDescent="0.3">
      <c r="A2671" s="49">
        <v>3339</v>
      </c>
      <c r="B2671" t="s">
        <v>5107</v>
      </c>
      <c r="C2671" t="s">
        <v>659</v>
      </c>
      <c r="D2671">
        <v>2.8358979999999999E-5</v>
      </c>
      <c r="F2671">
        <v>3266.6231296048031</v>
      </c>
      <c r="G2671">
        <v>33.077677687984547</v>
      </c>
      <c r="H2671">
        <v>15624.976638793079</v>
      </c>
      <c r="EM2671">
        <v>10688.871743624069</v>
      </c>
    </row>
    <row r="2672" spans="1:253" x14ac:dyDescent="0.3">
      <c r="A2672" s="49">
        <v>3340</v>
      </c>
      <c r="B2672" t="s">
        <v>5108</v>
      </c>
      <c r="C2672" t="s">
        <v>668</v>
      </c>
      <c r="D2672">
        <v>0.26</v>
      </c>
      <c r="EF2672">
        <v>2.1153846153846158E-2</v>
      </c>
      <c r="EH2672">
        <v>0.65384615384615385</v>
      </c>
    </row>
    <row r="2673" spans="1:185" x14ac:dyDescent="0.3">
      <c r="A2673" s="49">
        <v>3341</v>
      </c>
      <c r="B2673" t="s">
        <v>5109</v>
      </c>
      <c r="C2673" t="s">
        <v>605</v>
      </c>
      <c r="D2673">
        <v>4.9020000000000001E-2</v>
      </c>
      <c r="M2673">
        <v>2.6315789473684209E-2</v>
      </c>
      <c r="N2673">
        <v>4.6052636232421503E-5</v>
      </c>
      <c r="AH2673">
        <v>3.6842105263157888E-5</v>
      </c>
      <c r="AK2673">
        <v>5.7894736842105258E-4</v>
      </c>
    </row>
    <row r="2674" spans="1:185" x14ac:dyDescent="0.3">
      <c r="A2674" s="49">
        <v>3342</v>
      </c>
      <c r="B2674" t="s">
        <v>5110</v>
      </c>
      <c r="C2674" t="s">
        <v>605</v>
      </c>
      <c r="D2674">
        <v>0.15</v>
      </c>
      <c r="M2674">
        <v>3.3333333333333333E-2</v>
      </c>
      <c r="N2674">
        <v>5.8955391065489162E-5</v>
      </c>
    </row>
    <row r="2675" spans="1:185" x14ac:dyDescent="0.3">
      <c r="A2675" s="49">
        <v>3343</v>
      </c>
      <c r="B2675" t="s">
        <v>5111</v>
      </c>
      <c r="C2675" t="s">
        <v>796</v>
      </c>
      <c r="D2675">
        <v>7.7896199999999999E-2</v>
      </c>
      <c r="O2675">
        <v>8.1707194959446033E-2</v>
      </c>
      <c r="AI2675">
        <v>19.75297896431405</v>
      </c>
    </row>
    <row r="2676" spans="1:185" x14ac:dyDescent="0.3">
      <c r="A2676" s="49">
        <v>3345</v>
      </c>
      <c r="B2676" t="s">
        <v>5114</v>
      </c>
      <c r="C2676" t="s">
        <v>632</v>
      </c>
      <c r="D2676">
        <v>25.890494531000002</v>
      </c>
      <c r="DX2676">
        <v>1.2552301255230131E-2</v>
      </c>
      <c r="DY2676">
        <v>0.57474324838341573</v>
      </c>
    </row>
    <row r="2677" spans="1:185" x14ac:dyDescent="0.3">
      <c r="A2677" s="49">
        <v>3346</v>
      </c>
      <c r="B2677" t="s">
        <v>5116</v>
      </c>
      <c r="C2677" t="s">
        <v>668</v>
      </c>
      <c r="D2677">
        <v>1</v>
      </c>
      <c r="EF2677">
        <v>5.6000000000000008E-2</v>
      </c>
      <c r="EG2677">
        <v>1.1000000000000001E-3</v>
      </c>
      <c r="EH2677">
        <v>0.2</v>
      </c>
      <c r="EP2677">
        <v>9.9999999999999995E-7</v>
      </c>
    </row>
    <row r="2678" spans="1:185" x14ac:dyDescent="0.3">
      <c r="A2678" s="49">
        <v>3347</v>
      </c>
      <c r="B2678" t="s">
        <v>5117</v>
      </c>
      <c r="C2678" t="s">
        <v>605</v>
      </c>
      <c r="D2678">
        <v>0.01</v>
      </c>
      <c r="AG2678">
        <v>1.341557060022889E-3</v>
      </c>
    </row>
    <row r="2679" spans="1:185" x14ac:dyDescent="0.3">
      <c r="A2679" s="49">
        <v>3349</v>
      </c>
      <c r="B2679" t="s">
        <v>5119</v>
      </c>
      <c r="C2679" t="s">
        <v>668</v>
      </c>
      <c r="D2679">
        <v>0.3256</v>
      </c>
      <c r="I2679">
        <v>1.081081081081081E-2</v>
      </c>
      <c r="K2679">
        <v>2.8378378378378382E-4</v>
      </c>
      <c r="L2679">
        <v>0.27027027027027029</v>
      </c>
    </row>
    <row r="2680" spans="1:185" x14ac:dyDescent="0.3">
      <c r="A2680" s="49">
        <v>3350</v>
      </c>
      <c r="B2680" t="s">
        <v>5120</v>
      </c>
      <c r="C2680" t="s">
        <v>605</v>
      </c>
      <c r="D2680">
        <v>0.43160000000000009</v>
      </c>
      <c r="AH2680">
        <v>1.538461538461538E-4</v>
      </c>
    </row>
    <row r="2681" spans="1:185" x14ac:dyDescent="0.3">
      <c r="A2681" s="49">
        <v>3351</v>
      </c>
      <c r="B2681" t="s">
        <v>5121</v>
      </c>
      <c r="C2681" t="s">
        <v>605</v>
      </c>
      <c r="D2681">
        <v>5.0700000000000002E-2</v>
      </c>
      <c r="M2681">
        <v>1.282051282051282E-2</v>
      </c>
    </row>
    <row r="2682" spans="1:185" x14ac:dyDescent="0.3">
      <c r="A2682" s="49">
        <v>3352</v>
      </c>
      <c r="B2682" t="s">
        <v>5122</v>
      </c>
      <c r="C2682" t="s">
        <v>776</v>
      </c>
      <c r="D2682">
        <v>3.3376E-5</v>
      </c>
      <c r="BL2682">
        <v>9.8214285714285726E-2</v>
      </c>
      <c r="BM2682">
        <v>0.1607142857142857</v>
      </c>
    </row>
    <row r="2683" spans="1:185" x14ac:dyDescent="0.3">
      <c r="A2683" s="49">
        <v>3353</v>
      </c>
      <c r="B2683" t="s">
        <v>5124</v>
      </c>
      <c r="C2683" t="s">
        <v>605</v>
      </c>
      <c r="D2683">
        <v>0.22</v>
      </c>
      <c r="AG2683">
        <v>1.3525009938222009E-3</v>
      </c>
    </row>
    <row r="2684" spans="1:185" x14ac:dyDescent="0.3">
      <c r="A2684" s="49">
        <v>3354</v>
      </c>
      <c r="B2684" t="s">
        <v>5125</v>
      </c>
      <c r="C2684" t="s">
        <v>605</v>
      </c>
      <c r="D2684">
        <v>0.98</v>
      </c>
      <c r="M2684">
        <v>0.26530612244897961</v>
      </c>
      <c r="N2684">
        <v>4.2857142857142863E-5</v>
      </c>
    </row>
    <row r="2685" spans="1:185" x14ac:dyDescent="0.3">
      <c r="A2685" s="49">
        <v>3355</v>
      </c>
      <c r="B2685" t="s">
        <v>5126</v>
      </c>
      <c r="C2685" t="s">
        <v>605</v>
      </c>
      <c r="D2685">
        <v>3.7098000000000003E-5</v>
      </c>
      <c r="F2685">
        <v>888.88888888888891</v>
      </c>
    </row>
    <row r="2686" spans="1:185" x14ac:dyDescent="0.3">
      <c r="A2686" s="49">
        <v>3356</v>
      </c>
      <c r="B2686" t="s">
        <v>5127</v>
      </c>
      <c r="C2686" t="s">
        <v>605</v>
      </c>
      <c r="D2686">
        <v>1.4076E-4</v>
      </c>
      <c r="F2686">
        <v>882.35294117647061</v>
      </c>
      <c r="CM2686">
        <v>1.7647058823529409</v>
      </c>
      <c r="GC2686">
        <v>4.6240090095428607E-2</v>
      </c>
    </row>
    <row r="2687" spans="1:185" x14ac:dyDescent="0.3">
      <c r="A2687" s="49">
        <v>3357</v>
      </c>
      <c r="B2687" t="s">
        <v>5128</v>
      </c>
      <c r="C2687" t="s">
        <v>659</v>
      </c>
      <c r="D2687">
        <v>1.59</v>
      </c>
      <c r="AJ2687">
        <v>0.66666666666666663</v>
      </c>
    </row>
    <row r="2688" spans="1:185" x14ac:dyDescent="0.3">
      <c r="A2688" s="49">
        <v>3358</v>
      </c>
      <c r="B2688" t="s">
        <v>5129</v>
      </c>
      <c r="C2688" t="s">
        <v>597</v>
      </c>
      <c r="D2688">
        <v>1.5232000000000001</v>
      </c>
      <c r="AH2688">
        <v>1.3130252100840341E-6</v>
      </c>
      <c r="AJ2688">
        <v>0.7142857142857143</v>
      </c>
      <c r="AK2688">
        <v>7.8781512605042015E-6</v>
      </c>
      <c r="BO2688">
        <v>5.7299561272392875E-4</v>
      </c>
      <c r="BP2688">
        <v>4.7432096549251737E-5</v>
      </c>
      <c r="CN2688">
        <v>1.9840919215170611E-6</v>
      </c>
      <c r="CO2688">
        <v>1.1151086971407669E-5</v>
      </c>
      <c r="CQ2688">
        <v>9.6007616915745923E-4</v>
      </c>
    </row>
    <row r="2689" spans="1:378" x14ac:dyDescent="0.3">
      <c r="A2689" s="49">
        <v>3359</v>
      </c>
      <c r="B2689" t="s">
        <v>5131</v>
      </c>
      <c r="C2689" t="s">
        <v>605</v>
      </c>
      <c r="D2689">
        <v>0.56999999999999995</v>
      </c>
      <c r="AG2689">
        <v>6.666666666666667E-5</v>
      </c>
    </row>
    <row r="2690" spans="1:378" x14ac:dyDescent="0.3">
      <c r="A2690" s="49">
        <v>3360</v>
      </c>
      <c r="B2690" t="s">
        <v>5132</v>
      </c>
      <c r="C2690" t="s">
        <v>617</v>
      </c>
      <c r="D2690">
        <v>2.2509119999999999E-3</v>
      </c>
      <c r="BQ2690">
        <v>45.936935784251013</v>
      </c>
      <c r="DK2690">
        <v>9.5965546409633069E-3</v>
      </c>
    </row>
    <row r="2691" spans="1:378" x14ac:dyDescent="0.3">
      <c r="A2691" s="49">
        <v>3361</v>
      </c>
      <c r="B2691" t="s">
        <v>5133</v>
      </c>
      <c r="C2691" t="s">
        <v>659</v>
      </c>
      <c r="D2691">
        <v>3.108E-2</v>
      </c>
      <c r="AJ2691">
        <v>0.30180180180180177</v>
      </c>
    </row>
    <row r="2692" spans="1:378" x14ac:dyDescent="0.3">
      <c r="A2692" s="49">
        <v>3362</v>
      </c>
      <c r="B2692" t="s">
        <v>5134</v>
      </c>
      <c r="C2692" t="s">
        <v>605</v>
      </c>
      <c r="D2692">
        <v>0.17100000000000001</v>
      </c>
      <c r="M2692">
        <v>0.12</v>
      </c>
      <c r="N2692">
        <v>1.626421349702488E-4</v>
      </c>
    </row>
    <row r="2693" spans="1:378" x14ac:dyDescent="0.3">
      <c r="A2693" s="49">
        <v>3363</v>
      </c>
      <c r="B2693" t="s">
        <v>5135</v>
      </c>
      <c r="C2693" t="s">
        <v>605</v>
      </c>
      <c r="D2693">
        <v>7.14</v>
      </c>
      <c r="M2693">
        <v>2.6190476190476191E-2</v>
      </c>
      <c r="N2693">
        <v>2.5000000000000001E-5</v>
      </c>
      <c r="AH2693">
        <v>4.1666666666666672E-5</v>
      </c>
    </row>
    <row r="2694" spans="1:378" x14ac:dyDescent="0.3">
      <c r="A2694" s="49">
        <v>3364</v>
      </c>
      <c r="B2694" t="s">
        <v>5136</v>
      </c>
      <c r="C2694" t="s">
        <v>798</v>
      </c>
      <c r="D2694">
        <v>2.1280000000000001E-3</v>
      </c>
      <c r="P2694">
        <v>0.39473684210526322</v>
      </c>
    </row>
    <row r="2695" spans="1:378" x14ac:dyDescent="0.3">
      <c r="A2695" s="49">
        <v>3365</v>
      </c>
      <c r="B2695" t="s">
        <v>5137</v>
      </c>
      <c r="C2695" t="s">
        <v>605</v>
      </c>
      <c r="D2695">
        <v>3.6242399999999997E-5</v>
      </c>
      <c r="F2695">
        <v>1051.7515396331371</v>
      </c>
    </row>
    <row r="2696" spans="1:378" x14ac:dyDescent="0.3">
      <c r="A2696" s="49">
        <v>3366</v>
      </c>
      <c r="B2696" t="s">
        <v>5138</v>
      </c>
      <c r="C2696" t="s">
        <v>659</v>
      </c>
      <c r="D2696">
        <v>1.554E-3</v>
      </c>
      <c r="AH2696">
        <v>4.8648648648648661E-5</v>
      </c>
      <c r="AJ2696">
        <v>2.2432432432432439</v>
      </c>
    </row>
    <row r="2697" spans="1:378" x14ac:dyDescent="0.3">
      <c r="A2697" s="49">
        <v>3367</v>
      </c>
      <c r="B2697" t="s">
        <v>5139</v>
      </c>
      <c r="C2697" t="s">
        <v>632</v>
      </c>
      <c r="D2697">
        <v>48.15</v>
      </c>
      <c r="DX2697">
        <v>7.4766355140186919E-3</v>
      </c>
      <c r="DY2697">
        <v>0.33177570093457942</v>
      </c>
    </row>
    <row r="2698" spans="1:378" x14ac:dyDescent="0.3">
      <c r="A2698" s="49">
        <v>3368</v>
      </c>
      <c r="B2698" t="s">
        <v>5141</v>
      </c>
      <c r="C2698" t="s">
        <v>614</v>
      </c>
      <c r="D2698">
        <v>5.7760163999999996E-6</v>
      </c>
      <c r="F2698">
        <v>4839.6375328851218</v>
      </c>
      <c r="G2698">
        <v>6.2878787878787881</v>
      </c>
    </row>
    <row r="2699" spans="1:378" x14ac:dyDescent="0.3">
      <c r="A2699" s="49">
        <v>3369</v>
      </c>
      <c r="B2699" t="s">
        <v>5142</v>
      </c>
      <c r="C2699" t="s">
        <v>605</v>
      </c>
      <c r="D2699">
        <v>1.9133800000000001</v>
      </c>
      <c r="AH2699">
        <v>1.918019421129102E-5</v>
      </c>
    </row>
    <row r="2700" spans="1:378" x14ac:dyDescent="0.3">
      <c r="A2700" s="49">
        <v>3370</v>
      </c>
      <c r="B2700" t="s">
        <v>5143</v>
      </c>
      <c r="C2700" t="s">
        <v>659</v>
      </c>
      <c r="D2700">
        <v>0.31680000000000003</v>
      </c>
      <c r="I2700">
        <v>0.19223484848484851</v>
      </c>
      <c r="L2700">
        <v>0.56439393939393945</v>
      </c>
    </row>
    <row r="2701" spans="1:378" x14ac:dyDescent="0.3">
      <c r="A2701" s="49">
        <v>3374</v>
      </c>
      <c r="B2701" t="s">
        <v>5149</v>
      </c>
      <c r="C2701" t="s">
        <v>595</v>
      </c>
      <c r="D2701">
        <v>2208</v>
      </c>
      <c r="JC2701">
        <v>4.9617254216502579E-2</v>
      </c>
      <c r="JD2701">
        <v>0.65733035709827714</v>
      </c>
      <c r="LI2701">
        <v>1.5625000000000001E-3</v>
      </c>
      <c r="NN2701">
        <v>3.4375E-3</v>
      </c>
    </row>
    <row r="2702" spans="1:378" x14ac:dyDescent="0.3">
      <c r="A2702" s="49">
        <v>3375</v>
      </c>
      <c r="B2702" t="s">
        <v>5151</v>
      </c>
      <c r="C2702" t="s">
        <v>752</v>
      </c>
      <c r="D2702">
        <v>0.11802805515929619</v>
      </c>
      <c r="E2702" t="s">
        <v>1016</v>
      </c>
      <c r="DL2702">
        <v>1.590149205427702</v>
      </c>
      <c r="DM2702">
        <v>2.7652085392699051</v>
      </c>
      <c r="DN2702">
        <v>0.280894928785697</v>
      </c>
      <c r="DO2702">
        <v>0.14490122382743659</v>
      </c>
      <c r="DP2702">
        <v>3.6991246650730572E-2</v>
      </c>
      <c r="DQ2702">
        <v>9.1471249293481854E-2</v>
      </c>
      <c r="DR2702">
        <v>1.1205077665439709E-2</v>
      </c>
      <c r="DS2702">
        <v>4.8804934526328447E-2</v>
      </c>
      <c r="DT2702">
        <v>8.6287966906238821E-3</v>
      </c>
      <c r="DU2702">
        <v>2.0170017032945339E-2</v>
      </c>
      <c r="DV2702">
        <v>1.44677966468098E-2</v>
      </c>
      <c r="DW2702">
        <v>0.23869093754849369</v>
      </c>
      <c r="IR2702">
        <v>2.884946115309163E-3</v>
      </c>
      <c r="IS2702">
        <v>2.8973123010478511E-3</v>
      </c>
    </row>
    <row r="2703" spans="1:378" x14ac:dyDescent="0.3">
      <c r="A2703" s="49">
        <v>3376</v>
      </c>
      <c r="B2703" t="s">
        <v>5153</v>
      </c>
      <c r="C2703" t="s">
        <v>659</v>
      </c>
      <c r="D2703">
        <v>0.03</v>
      </c>
      <c r="AJ2703">
        <v>2.2999999999999998</v>
      </c>
    </row>
    <row r="2704" spans="1:378" x14ac:dyDescent="0.3">
      <c r="A2704" s="49">
        <v>3377</v>
      </c>
      <c r="B2704" t="s">
        <v>5154</v>
      </c>
      <c r="C2704" t="s">
        <v>659</v>
      </c>
      <c r="D2704">
        <v>0.45900000000000002</v>
      </c>
      <c r="AH2704">
        <v>1.3333333333333331E-4</v>
      </c>
      <c r="AJ2704">
        <v>1.2222222222222221</v>
      </c>
    </row>
    <row r="2705" spans="1:42" x14ac:dyDescent="0.3">
      <c r="A2705" s="49">
        <v>3379</v>
      </c>
      <c r="B2705" t="s">
        <v>5156</v>
      </c>
      <c r="C2705" t="s">
        <v>659</v>
      </c>
      <c r="D2705">
        <v>0.80079999999999996</v>
      </c>
      <c r="AJ2705">
        <v>0.47714285714285698</v>
      </c>
    </row>
    <row r="2706" spans="1:42" x14ac:dyDescent="0.3">
      <c r="A2706" s="49">
        <v>3380</v>
      </c>
      <c r="B2706" t="s">
        <v>5157</v>
      </c>
      <c r="C2706" t="s">
        <v>650</v>
      </c>
      <c r="D2706">
        <v>0.46273999999999998</v>
      </c>
      <c r="AK2706">
        <v>1.722997795738428E-3</v>
      </c>
    </row>
    <row r="2707" spans="1:42" x14ac:dyDescent="0.3">
      <c r="A2707" s="49">
        <v>3381</v>
      </c>
      <c r="B2707" t="s">
        <v>5158</v>
      </c>
      <c r="C2707" t="s">
        <v>807</v>
      </c>
      <c r="D2707">
        <v>2.7208999999999999</v>
      </c>
      <c r="N2707">
        <v>8.5798816568047331E-5</v>
      </c>
    </row>
    <row r="2708" spans="1:42" x14ac:dyDescent="0.3">
      <c r="A2708" s="49">
        <v>3382</v>
      </c>
      <c r="B2708" t="s">
        <v>5160</v>
      </c>
      <c r="C2708" t="s">
        <v>605</v>
      </c>
      <c r="D2708">
        <v>0.31840000000000002</v>
      </c>
      <c r="M2708">
        <v>9.375E-2</v>
      </c>
      <c r="N2708">
        <v>1.331804440103072E-4</v>
      </c>
      <c r="AH2708">
        <v>9.3749999999999992E-6</v>
      </c>
    </row>
    <row r="2709" spans="1:42" x14ac:dyDescent="0.3">
      <c r="A2709" s="49">
        <v>3383</v>
      </c>
      <c r="B2709" t="s">
        <v>5161</v>
      </c>
      <c r="C2709" t="s">
        <v>605</v>
      </c>
      <c r="D2709">
        <v>0.01</v>
      </c>
      <c r="AG2709">
        <v>1.283658235416406E-3</v>
      </c>
    </row>
    <row r="2710" spans="1:42" x14ac:dyDescent="0.3">
      <c r="A2710" s="49">
        <v>3384</v>
      </c>
      <c r="B2710" t="s">
        <v>5162</v>
      </c>
      <c r="C2710" t="s">
        <v>659</v>
      </c>
      <c r="D2710">
        <v>1.159</v>
      </c>
      <c r="AH2710">
        <v>8.3606557377049191E-5</v>
      </c>
      <c r="AJ2710">
        <v>0.45081967213114771</v>
      </c>
      <c r="AK2710">
        <v>1.3098360655737699E-3</v>
      </c>
      <c r="AP2710">
        <v>0.10655737704918029</v>
      </c>
    </row>
    <row r="2711" spans="1:42" x14ac:dyDescent="0.3">
      <c r="A2711" s="49">
        <v>3385</v>
      </c>
      <c r="B2711" t="s">
        <v>5163</v>
      </c>
      <c r="C2711" t="s">
        <v>650</v>
      </c>
      <c r="D2711">
        <v>6.5615129999999997</v>
      </c>
      <c r="N2711">
        <v>1.4285714285714279E-4</v>
      </c>
      <c r="AK2711">
        <v>1.3819047619047619E-3</v>
      </c>
    </row>
    <row r="2712" spans="1:42" x14ac:dyDescent="0.3">
      <c r="A2712" s="49">
        <v>3386</v>
      </c>
      <c r="B2712" t="s">
        <v>5164</v>
      </c>
      <c r="C2712" t="s">
        <v>605</v>
      </c>
      <c r="D2712">
        <v>6.3E-2</v>
      </c>
      <c r="AG2712">
        <v>4.2857142857142863E-5</v>
      </c>
    </row>
    <row r="2713" spans="1:42" x14ac:dyDescent="0.3">
      <c r="A2713" s="49">
        <v>3387</v>
      </c>
      <c r="B2713" t="s">
        <v>5165</v>
      </c>
      <c r="C2713" t="s">
        <v>605</v>
      </c>
      <c r="D2713">
        <v>0.12870000000000001</v>
      </c>
      <c r="AF2713">
        <v>1.0101010101010099</v>
      </c>
    </row>
    <row r="2714" spans="1:42" x14ac:dyDescent="0.3">
      <c r="A2714" s="49">
        <v>3388</v>
      </c>
      <c r="B2714" t="s">
        <v>5166</v>
      </c>
      <c r="C2714" t="s">
        <v>611</v>
      </c>
      <c r="D2714">
        <v>0.01</v>
      </c>
      <c r="AG2714">
        <v>1.4765348252632499E-3</v>
      </c>
    </row>
    <row r="2715" spans="1:42" x14ac:dyDescent="0.3">
      <c r="A2715" s="49">
        <v>3389</v>
      </c>
      <c r="B2715" t="s">
        <v>5167</v>
      </c>
      <c r="C2715" t="s">
        <v>595</v>
      </c>
      <c r="D2715">
        <v>0.33599999999999991</v>
      </c>
      <c r="P2715">
        <v>0.40000000000000008</v>
      </c>
    </row>
    <row r="2716" spans="1:42" x14ac:dyDescent="0.3">
      <c r="A2716" s="49">
        <v>3390</v>
      </c>
      <c r="B2716" t="s">
        <v>5168</v>
      </c>
      <c r="C2716" t="s">
        <v>595</v>
      </c>
      <c r="D2716">
        <v>1.541E-2</v>
      </c>
      <c r="P2716">
        <v>0.95652173913043481</v>
      </c>
    </row>
    <row r="2717" spans="1:42" x14ac:dyDescent="0.3">
      <c r="A2717" s="49">
        <v>3391</v>
      </c>
      <c r="B2717" t="s">
        <v>5169</v>
      </c>
      <c r="C2717" t="s">
        <v>605</v>
      </c>
      <c r="D2717">
        <v>0.99999999999999989</v>
      </c>
      <c r="AH2717">
        <v>3.614457831325301E-5</v>
      </c>
      <c r="AK2717">
        <v>3.1927710843373489E-4</v>
      </c>
    </row>
    <row r="2718" spans="1:42" x14ac:dyDescent="0.3">
      <c r="A2718" s="49">
        <v>3392</v>
      </c>
      <c r="B2718" t="s">
        <v>5170</v>
      </c>
      <c r="C2718" t="s">
        <v>605</v>
      </c>
      <c r="D2718">
        <v>2.5503999999999998</v>
      </c>
      <c r="AH2718">
        <v>3.2649780426599747E-5</v>
      </c>
    </row>
    <row r="2719" spans="1:42" x14ac:dyDescent="0.3">
      <c r="A2719" s="49">
        <v>3393</v>
      </c>
      <c r="B2719" t="s">
        <v>5171</v>
      </c>
      <c r="C2719" t="s">
        <v>671</v>
      </c>
      <c r="D2719">
        <v>4.09355E-6</v>
      </c>
      <c r="Q2719">
        <v>67.911714770797971</v>
      </c>
      <c r="R2719">
        <v>1.3582342954159591E-2</v>
      </c>
      <c r="S2719">
        <v>747.02886247877768</v>
      </c>
      <c r="T2719">
        <v>0.49575551782682509</v>
      </c>
      <c r="U2719">
        <v>0.18845500848896429</v>
      </c>
      <c r="V2719">
        <v>0.35024719864176579</v>
      </c>
      <c r="W2719">
        <v>8.7561799660441447E-2</v>
      </c>
    </row>
    <row r="2720" spans="1:42" x14ac:dyDescent="0.3">
      <c r="A2720" s="49">
        <v>3394</v>
      </c>
      <c r="B2720" t="s">
        <v>5172</v>
      </c>
      <c r="C2720" t="s">
        <v>659</v>
      </c>
      <c r="D2720">
        <v>0.15125</v>
      </c>
      <c r="AH2720">
        <v>8.2644628099173556E-6</v>
      </c>
      <c r="AJ2720">
        <v>0.71900826446280997</v>
      </c>
      <c r="AK2720">
        <v>5.7851239669421491E-4</v>
      </c>
    </row>
    <row r="2721" spans="1:389" x14ac:dyDescent="0.3">
      <c r="A2721" s="49">
        <v>3395</v>
      </c>
      <c r="B2721" t="s">
        <v>5173</v>
      </c>
      <c r="C2721" t="s">
        <v>671</v>
      </c>
      <c r="D2721">
        <v>3.4936142399999998E-3</v>
      </c>
      <c r="Q2721">
        <v>530.78556263269638</v>
      </c>
      <c r="R2721">
        <v>0.13375796178343949</v>
      </c>
      <c r="S2721">
        <v>707.71408351026184</v>
      </c>
      <c r="T2721">
        <v>0.79193205944798306</v>
      </c>
      <c r="U2721">
        <v>8.4925690021231431E-2</v>
      </c>
      <c r="V2721">
        <v>7.430997876857752E-2</v>
      </c>
      <c r="W2721">
        <v>3.6093418259023347E-2</v>
      </c>
    </row>
    <row r="2722" spans="1:389" x14ac:dyDescent="0.3">
      <c r="A2722" s="49">
        <v>3396</v>
      </c>
      <c r="B2722" t="s">
        <v>5174</v>
      </c>
      <c r="C2722" t="s">
        <v>737</v>
      </c>
      <c r="D2722">
        <v>0.15241399999999999</v>
      </c>
      <c r="AJ2722">
        <v>0.13864868056740201</v>
      </c>
      <c r="AK2722">
        <v>1.2561247654414951E-3</v>
      </c>
    </row>
    <row r="2723" spans="1:389" x14ac:dyDescent="0.3">
      <c r="A2723" s="49">
        <v>3398</v>
      </c>
      <c r="B2723" t="s">
        <v>5176</v>
      </c>
      <c r="C2723" t="s">
        <v>671</v>
      </c>
      <c r="D2723">
        <v>65.350257560706055</v>
      </c>
      <c r="X2723">
        <v>3.39395295870053E-3</v>
      </c>
      <c r="Y2723">
        <v>8.8203680829344905E-7</v>
      </c>
      <c r="Z2723">
        <v>1.164150729311648E-2</v>
      </c>
      <c r="AA2723">
        <v>3.01856686573507E-5</v>
      </c>
      <c r="AB2723">
        <v>1.506989555450743E-5</v>
      </c>
      <c r="AC2723">
        <v>3.9431488064240152E-6</v>
      </c>
      <c r="AD2723">
        <v>7.8130575287802062E-6</v>
      </c>
      <c r="AE2723">
        <v>1.9135224110760022E-6</v>
      </c>
    </row>
    <row r="2724" spans="1:389" x14ac:dyDescent="0.3">
      <c r="A2724" s="49">
        <v>3399</v>
      </c>
      <c r="B2724" t="s">
        <v>5178</v>
      </c>
      <c r="C2724" t="s">
        <v>671</v>
      </c>
      <c r="D2724">
        <v>2.6046941566999998E-4</v>
      </c>
      <c r="Q2724">
        <v>191.27759853755671</v>
      </c>
      <c r="R2724">
        <v>7.3300644983168448E-2</v>
      </c>
      <c r="S2724">
        <v>471.45837602142768</v>
      </c>
      <c r="T2724">
        <v>0.7055693320510148</v>
      </c>
      <c r="U2724">
        <v>0.12013699639993521</v>
      </c>
      <c r="V2724">
        <v>9.7200412133131742E-2</v>
      </c>
      <c r="W2724">
        <v>2.1079607450558691E-2</v>
      </c>
    </row>
    <row r="2725" spans="1:389" x14ac:dyDescent="0.3">
      <c r="A2725" s="49">
        <v>3400</v>
      </c>
      <c r="B2725" t="s">
        <v>5179</v>
      </c>
      <c r="C2725" t="s">
        <v>650</v>
      </c>
      <c r="D2725">
        <v>1.9558500000000001</v>
      </c>
      <c r="AK2725">
        <v>1.0256410256410261E-3</v>
      </c>
    </row>
    <row r="2726" spans="1:389" x14ac:dyDescent="0.3">
      <c r="A2726" s="49">
        <v>3402</v>
      </c>
      <c r="B2726" t="s">
        <v>5181</v>
      </c>
      <c r="C2726" t="s">
        <v>671</v>
      </c>
      <c r="D2726">
        <v>9.2949999999999994E-3</v>
      </c>
      <c r="P2726">
        <v>0.87272727272727268</v>
      </c>
    </row>
    <row r="2727" spans="1:389" x14ac:dyDescent="0.3">
      <c r="A2727" s="49">
        <v>3403</v>
      </c>
      <c r="B2727" t="s">
        <v>5182</v>
      </c>
      <c r="C2727" t="s">
        <v>605</v>
      </c>
      <c r="D2727">
        <v>0.30154999999999998</v>
      </c>
      <c r="AF2727">
        <v>1.3475377217708511</v>
      </c>
      <c r="AG2727">
        <v>4.2074624937821258E-4</v>
      </c>
    </row>
    <row r="2728" spans="1:389" x14ac:dyDescent="0.3">
      <c r="A2728" s="49">
        <v>3404</v>
      </c>
      <c r="B2728" t="s">
        <v>5185</v>
      </c>
      <c r="C2728" t="s">
        <v>5184</v>
      </c>
      <c r="D2728">
        <v>19.67299716955435</v>
      </c>
      <c r="HZ2728">
        <v>0.6060606060606063</v>
      </c>
    </row>
    <row r="2729" spans="1:389" x14ac:dyDescent="0.3">
      <c r="A2729" s="49">
        <v>3406</v>
      </c>
      <c r="B2729" t="s">
        <v>5190</v>
      </c>
      <c r="D2729">
        <v>0.3166717668338403</v>
      </c>
      <c r="JC2729">
        <v>2.8224976621771852E-2</v>
      </c>
      <c r="JD2729">
        <v>0.73412272952384738</v>
      </c>
      <c r="LI2729">
        <v>7.5788253054440927E-4</v>
      </c>
    </row>
    <row r="2730" spans="1:389" x14ac:dyDescent="0.3">
      <c r="A2730" s="49">
        <v>3410</v>
      </c>
      <c r="B2730" t="s">
        <v>5201</v>
      </c>
      <c r="D2730">
        <v>3.7257484205530438</v>
      </c>
      <c r="NV2730">
        <v>0.1801650729756501</v>
      </c>
      <c r="NW2730">
        <v>0.2000821429177449</v>
      </c>
      <c r="NX2730">
        <v>9.8013820637287097</v>
      </c>
      <c r="NY2730">
        <v>2.76010330827803E-2</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X2730"/>
  <sheetViews>
    <sheetView tabSelected="1" topLeftCell="A2706" workbookViewId="0">
      <selection activeCell="BC90" sqref="BC90"/>
    </sheetView>
  </sheetViews>
  <sheetFormatPr defaultColWidth="9.109375" defaultRowHeight="14.4" x14ac:dyDescent="0.3"/>
  <sheetData>
    <row r="1" spans="1:388" x14ac:dyDescent="0.3">
      <c r="B1" s="49" t="s">
        <v>24</v>
      </c>
      <c r="C1" s="49" t="s">
        <v>592</v>
      </c>
      <c r="D1" s="106" t="s">
        <v>9976</v>
      </c>
      <c r="E1" s="49" t="s">
        <v>810</v>
      </c>
      <c r="F1" s="49" t="s">
        <v>9577</v>
      </c>
      <c r="G1" s="49" t="s">
        <v>9578</v>
      </c>
      <c r="H1" s="49" t="s">
        <v>9579</v>
      </c>
      <c r="I1" s="49" t="s">
        <v>9580</v>
      </c>
      <c r="J1" s="49" t="s">
        <v>9581</v>
      </c>
      <c r="K1" s="49" t="s">
        <v>9582</v>
      </c>
      <c r="L1" s="49" t="s">
        <v>9583</v>
      </c>
      <c r="M1" s="49" t="s">
        <v>9584</v>
      </c>
      <c r="N1" s="49" t="s">
        <v>9585</v>
      </c>
      <c r="O1" s="49" t="s">
        <v>9586</v>
      </c>
      <c r="P1" s="49" t="s">
        <v>9587</v>
      </c>
      <c r="Q1" s="49" t="s">
        <v>9588</v>
      </c>
      <c r="R1" s="49" t="s">
        <v>9589</v>
      </c>
      <c r="S1" s="49" t="s">
        <v>9590</v>
      </c>
      <c r="T1" s="49" t="s">
        <v>9591</v>
      </c>
      <c r="U1" s="49" t="s">
        <v>9592</v>
      </c>
      <c r="V1" s="49" t="s">
        <v>9593</v>
      </c>
      <c r="W1" s="49" t="s">
        <v>9594</v>
      </c>
      <c r="X1" s="49" t="s">
        <v>9595</v>
      </c>
      <c r="Y1" s="49" t="s">
        <v>9596</v>
      </c>
      <c r="Z1" s="49" t="s">
        <v>9597</v>
      </c>
      <c r="AA1" s="49" t="s">
        <v>9598</v>
      </c>
      <c r="AB1" s="49" t="s">
        <v>9599</v>
      </c>
      <c r="AC1" s="49" t="s">
        <v>9600</v>
      </c>
      <c r="AD1" s="49" t="s">
        <v>9601</v>
      </c>
      <c r="AE1" s="49" t="s">
        <v>9602</v>
      </c>
      <c r="AF1" s="49" t="s">
        <v>9603</v>
      </c>
      <c r="AG1" s="49" t="s">
        <v>9604</v>
      </c>
      <c r="AH1" s="49" t="s">
        <v>9605</v>
      </c>
      <c r="AI1" s="49" t="s">
        <v>9606</v>
      </c>
      <c r="AJ1" s="49" t="s">
        <v>9607</v>
      </c>
      <c r="AK1" s="49" t="s">
        <v>9608</v>
      </c>
      <c r="AL1" s="49" t="s">
        <v>9609</v>
      </c>
      <c r="AM1" s="49" t="s">
        <v>9610</v>
      </c>
      <c r="AN1" s="49" t="s">
        <v>9611</v>
      </c>
      <c r="AO1" s="49" t="s">
        <v>9612</v>
      </c>
      <c r="AP1" s="49" t="s">
        <v>9613</v>
      </c>
      <c r="AQ1" s="49" t="s">
        <v>9614</v>
      </c>
      <c r="AR1" s="49" t="s">
        <v>9615</v>
      </c>
      <c r="AS1" s="49" t="s">
        <v>9616</v>
      </c>
      <c r="AT1" s="49" t="s">
        <v>9617</v>
      </c>
      <c r="AU1" s="49" t="s">
        <v>9618</v>
      </c>
      <c r="AV1" s="49" t="s">
        <v>9619</v>
      </c>
      <c r="AW1" s="49" t="s">
        <v>9620</v>
      </c>
      <c r="AX1" s="49" t="s">
        <v>9621</v>
      </c>
      <c r="AY1" s="49" t="s">
        <v>9622</v>
      </c>
      <c r="AZ1" s="49" t="s">
        <v>9623</v>
      </c>
      <c r="BA1" s="49" t="s">
        <v>9624</v>
      </c>
      <c r="BB1" s="49" t="s">
        <v>9625</v>
      </c>
      <c r="BC1" s="49" t="s">
        <v>9626</v>
      </c>
      <c r="BD1" s="49" t="s">
        <v>9627</v>
      </c>
      <c r="BE1" s="49" t="s">
        <v>9628</v>
      </c>
      <c r="BF1" s="49" t="s">
        <v>9629</v>
      </c>
      <c r="BG1" s="49" t="s">
        <v>9630</v>
      </c>
      <c r="BH1" s="49" t="s">
        <v>9631</v>
      </c>
      <c r="BI1" s="49" t="s">
        <v>9632</v>
      </c>
      <c r="BJ1" s="49" t="s">
        <v>9633</v>
      </c>
      <c r="BK1" s="49" t="s">
        <v>9634</v>
      </c>
      <c r="BL1" s="49" t="s">
        <v>9635</v>
      </c>
      <c r="BM1" s="49" t="s">
        <v>9636</v>
      </c>
      <c r="BN1" s="49" t="s">
        <v>9637</v>
      </c>
      <c r="BO1" s="49" t="s">
        <v>9638</v>
      </c>
      <c r="BP1" s="49" t="s">
        <v>9639</v>
      </c>
      <c r="BQ1" s="49" t="s">
        <v>9640</v>
      </c>
      <c r="BR1" s="49" t="s">
        <v>9641</v>
      </c>
      <c r="BS1" s="49" t="s">
        <v>9642</v>
      </c>
      <c r="BT1" s="49" t="s">
        <v>9643</v>
      </c>
      <c r="BU1" s="49" t="s">
        <v>9644</v>
      </c>
      <c r="BV1" s="49" t="s">
        <v>9645</v>
      </c>
      <c r="BW1" s="49" t="s">
        <v>9646</v>
      </c>
      <c r="BX1" s="49" t="s">
        <v>9647</v>
      </c>
      <c r="BY1" s="49" t="s">
        <v>9648</v>
      </c>
      <c r="BZ1" s="49" t="s">
        <v>9649</v>
      </c>
      <c r="CA1" s="49" t="s">
        <v>9650</v>
      </c>
      <c r="CB1" s="49" t="s">
        <v>9651</v>
      </c>
      <c r="CC1" s="49" t="s">
        <v>9652</v>
      </c>
      <c r="CD1" s="49" t="s">
        <v>9653</v>
      </c>
      <c r="CE1" s="49" t="s">
        <v>9654</v>
      </c>
      <c r="CF1" s="49" t="s">
        <v>9655</v>
      </c>
      <c r="CG1" s="49" t="s">
        <v>9656</v>
      </c>
      <c r="CH1" s="49" t="s">
        <v>9657</v>
      </c>
      <c r="CI1" s="49" t="s">
        <v>9658</v>
      </c>
      <c r="CJ1" s="49" t="s">
        <v>9659</v>
      </c>
      <c r="CK1" s="49" t="s">
        <v>9660</v>
      </c>
      <c r="CL1" s="49" t="s">
        <v>9661</v>
      </c>
      <c r="CM1" s="49" t="s">
        <v>9662</v>
      </c>
      <c r="CN1" s="49" t="s">
        <v>9663</v>
      </c>
      <c r="CO1" s="49" t="s">
        <v>9664</v>
      </c>
      <c r="CP1" s="49" t="s">
        <v>9665</v>
      </c>
      <c r="CQ1" s="49" t="s">
        <v>9666</v>
      </c>
      <c r="CR1" s="49" t="s">
        <v>9667</v>
      </c>
      <c r="CS1" s="49" t="s">
        <v>9668</v>
      </c>
      <c r="CT1" s="49" t="s">
        <v>9669</v>
      </c>
      <c r="CU1" s="49" t="s">
        <v>9670</v>
      </c>
      <c r="CV1" s="49" t="s">
        <v>9671</v>
      </c>
      <c r="CW1" s="49" t="s">
        <v>9672</v>
      </c>
      <c r="CX1" s="49" t="s">
        <v>9673</v>
      </c>
      <c r="CY1" s="49" t="s">
        <v>9674</v>
      </c>
      <c r="CZ1" s="49" t="s">
        <v>9675</v>
      </c>
      <c r="DA1" s="49" t="s">
        <v>9676</v>
      </c>
      <c r="DB1" s="49" t="s">
        <v>9677</v>
      </c>
      <c r="DC1" s="49" t="s">
        <v>9678</v>
      </c>
      <c r="DD1" s="49" t="s">
        <v>9679</v>
      </c>
      <c r="DE1" s="49" t="s">
        <v>9680</v>
      </c>
      <c r="DF1" s="49" t="s">
        <v>9681</v>
      </c>
      <c r="DG1" s="49" t="s">
        <v>9682</v>
      </c>
      <c r="DH1" s="49" t="s">
        <v>9683</v>
      </c>
      <c r="DI1" s="49" t="s">
        <v>9684</v>
      </c>
      <c r="DJ1" s="49" t="s">
        <v>9685</v>
      </c>
      <c r="DK1" s="49" t="s">
        <v>9686</v>
      </c>
      <c r="DL1" s="49" t="s">
        <v>9687</v>
      </c>
      <c r="DM1" s="49" t="s">
        <v>9688</v>
      </c>
      <c r="DN1" s="49" t="s">
        <v>9689</v>
      </c>
      <c r="DO1" s="49" t="s">
        <v>9690</v>
      </c>
      <c r="DP1" s="49" t="s">
        <v>9691</v>
      </c>
      <c r="DQ1" s="49" t="s">
        <v>9692</v>
      </c>
      <c r="DR1" s="49" t="s">
        <v>9693</v>
      </c>
      <c r="DS1" s="49" t="s">
        <v>9694</v>
      </c>
      <c r="DT1" s="49" t="s">
        <v>9695</v>
      </c>
      <c r="DU1" s="49" t="s">
        <v>9696</v>
      </c>
      <c r="DV1" s="49" t="s">
        <v>9697</v>
      </c>
      <c r="DW1" s="49" t="s">
        <v>9698</v>
      </c>
      <c r="DX1" s="49" t="s">
        <v>9699</v>
      </c>
      <c r="DY1" s="49" t="s">
        <v>9700</v>
      </c>
      <c r="DZ1" s="49" t="s">
        <v>9701</v>
      </c>
      <c r="EA1" s="49" t="s">
        <v>9702</v>
      </c>
      <c r="EB1" s="49" t="s">
        <v>9703</v>
      </c>
      <c r="EC1" s="49" t="s">
        <v>9704</v>
      </c>
      <c r="ED1" s="49" t="s">
        <v>9705</v>
      </c>
      <c r="EE1" s="49" t="s">
        <v>9706</v>
      </c>
      <c r="EF1" s="49" t="s">
        <v>9707</v>
      </c>
      <c r="EG1" s="49" t="s">
        <v>9708</v>
      </c>
      <c r="EH1" s="49" t="s">
        <v>9709</v>
      </c>
      <c r="EI1" s="49" t="s">
        <v>9710</v>
      </c>
      <c r="EJ1" s="49" t="s">
        <v>9711</v>
      </c>
      <c r="EK1" s="49" t="s">
        <v>9712</v>
      </c>
      <c r="EL1" s="49" t="s">
        <v>9713</v>
      </c>
      <c r="EM1" s="49" t="s">
        <v>9714</v>
      </c>
      <c r="EN1" s="49" t="s">
        <v>9715</v>
      </c>
      <c r="EO1" s="49" t="s">
        <v>9716</v>
      </c>
      <c r="EP1" s="49" t="s">
        <v>9717</v>
      </c>
      <c r="EQ1" s="49" t="s">
        <v>9718</v>
      </c>
      <c r="ER1" s="49" t="s">
        <v>9719</v>
      </c>
      <c r="ES1" s="49" t="s">
        <v>9720</v>
      </c>
      <c r="ET1" s="49" t="s">
        <v>9721</v>
      </c>
      <c r="EU1" s="49" t="s">
        <v>9722</v>
      </c>
      <c r="EV1" s="49" t="s">
        <v>9723</v>
      </c>
      <c r="EW1" s="49" t="s">
        <v>9724</v>
      </c>
      <c r="EX1" s="49" t="s">
        <v>9725</v>
      </c>
      <c r="EY1" s="49" t="s">
        <v>9726</v>
      </c>
      <c r="EZ1" s="49" t="s">
        <v>9727</v>
      </c>
      <c r="FA1" s="49" t="s">
        <v>9728</v>
      </c>
      <c r="FB1" s="49" t="s">
        <v>9729</v>
      </c>
      <c r="FC1" s="49" t="s">
        <v>9730</v>
      </c>
      <c r="FD1" s="49" t="s">
        <v>9731</v>
      </c>
      <c r="FE1" s="49" t="s">
        <v>9732</v>
      </c>
      <c r="FF1" s="49" t="s">
        <v>9733</v>
      </c>
      <c r="FG1" s="49" t="s">
        <v>9734</v>
      </c>
      <c r="FH1" s="49" t="s">
        <v>9735</v>
      </c>
      <c r="FI1" s="49" t="s">
        <v>9736</v>
      </c>
      <c r="FJ1" s="49" t="s">
        <v>9737</v>
      </c>
      <c r="FK1" s="49" t="s">
        <v>9738</v>
      </c>
      <c r="FL1" s="49" t="s">
        <v>9739</v>
      </c>
      <c r="FM1" s="49" t="s">
        <v>9740</v>
      </c>
      <c r="FN1" s="49" t="s">
        <v>9741</v>
      </c>
      <c r="FO1" s="49" t="s">
        <v>9742</v>
      </c>
      <c r="FP1" s="49" t="s">
        <v>9743</v>
      </c>
      <c r="FQ1" s="49" t="s">
        <v>9744</v>
      </c>
      <c r="FR1" s="49" t="s">
        <v>9745</v>
      </c>
      <c r="FS1" s="49" t="s">
        <v>9746</v>
      </c>
      <c r="FT1" s="49" t="s">
        <v>9747</v>
      </c>
      <c r="FU1" s="49" t="s">
        <v>9748</v>
      </c>
      <c r="FV1" s="49" t="s">
        <v>9749</v>
      </c>
      <c r="FW1" s="49" t="s">
        <v>9750</v>
      </c>
      <c r="FX1" s="49" t="s">
        <v>9751</v>
      </c>
      <c r="FY1" s="49" t="s">
        <v>9752</v>
      </c>
      <c r="FZ1" s="49" t="s">
        <v>9753</v>
      </c>
      <c r="GA1" s="49" t="s">
        <v>9754</v>
      </c>
      <c r="GB1" s="49" t="s">
        <v>9755</v>
      </c>
      <c r="GC1" s="49" t="s">
        <v>9756</v>
      </c>
      <c r="GD1" s="49" t="s">
        <v>9757</v>
      </c>
      <c r="GE1" s="49" t="s">
        <v>9758</v>
      </c>
      <c r="GF1" s="49" t="s">
        <v>9759</v>
      </c>
      <c r="GG1" s="49" t="s">
        <v>9760</v>
      </c>
      <c r="GH1" s="49" t="s">
        <v>9761</v>
      </c>
      <c r="GI1" s="49" t="s">
        <v>9762</v>
      </c>
      <c r="GJ1" s="49" t="s">
        <v>9763</v>
      </c>
      <c r="GK1" s="49" t="s">
        <v>9764</v>
      </c>
      <c r="GL1" s="49" t="s">
        <v>9765</v>
      </c>
      <c r="GM1" s="49" t="s">
        <v>9766</v>
      </c>
      <c r="GN1" s="49" t="s">
        <v>9767</v>
      </c>
      <c r="GO1" s="49" t="s">
        <v>9768</v>
      </c>
      <c r="GP1" s="49" t="s">
        <v>9769</v>
      </c>
      <c r="GQ1" s="49" t="s">
        <v>9770</v>
      </c>
      <c r="GR1" s="49" t="s">
        <v>9771</v>
      </c>
      <c r="GS1" s="49" t="s">
        <v>9772</v>
      </c>
      <c r="GT1" s="49" t="s">
        <v>9773</v>
      </c>
      <c r="GU1" s="49" t="s">
        <v>9774</v>
      </c>
      <c r="GV1" s="49" t="s">
        <v>9775</v>
      </c>
      <c r="GW1" s="49" t="s">
        <v>9776</v>
      </c>
      <c r="GX1" s="49" t="s">
        <v>9777</v>
      </c>
      <c r="GY1" s="49" t="s">
        <v>9778</v>
      </c>
      <c r="GZ1" s="49" t="s">
        <v>9779</v>
      </c>
      <c r="HA1" s="49" t="s">
        <v>9780</v>
      </c>
      <c r="HB1" s="49" t="s">
        <v>9781</v>
      </c>
      <c r="HC1" s="49" t="s">
        <v>9782</v>
      </c>
      <c r="HD1" s="49" t="s">
        <v>9783</v>
      </c>
      <c r="HE1" s="49" t="s">
        <v>9784</v>
      </c>
      <c r="HF1" s="49" t="s">
        <v>9785</v>
      </c>
      <c r="HG1" s="49" t="s">
        <v>9786</v>
      </c>
      <c r="HH1" s="49" t="s">
        <v>9787</v>
      </c>
      <c r="HI1" s="49" t="s">
        <v>9788</v>
      </c>
      <c r="HJ1" s="49" t="s">
        <v>9789</v>
      </c>
      <c r="HK1" s="49" t="s">
        <v>9790</v>
      </c>
      <c r="HL1" s="49" t="s">
        <v>9791</v>
      </c>
      <c r="HM1" s="49" t="s">
        <v>9792</v>
      </c>
      <c r="HN1" s="49" t="s">
        <v>9793</v>
      </c>
      <c r="HO1" s="49" t="s">
        <v>9794</v>
      </c>
      <c r="HP1" s="49" t="s">
        <v>9795</v>
      </c>
      <c r="HQ1" s="49" t="s">
        <v>9796</v>
      </c>
      <c r="HR1" s="49" t="s">
        <v>9797</v>
      </c>
      <c r="HS1" s="49" t="s">
        <v>9798</v>
      </c>
      <c r="HT1" s="49" t="s">
        <v>9799</v>
      </c>
      <c r="HU1" s="49" t="s">
        <v>9800</v>
      </c>
      <c r="HV1" s="49" t="s">
        <v>9801</v>
      </c>
      <c r="HW1" s="49" t="s">
        <v>9802</v>
      </c>
      <c r="HX1" s="49" t="s">
        <v>9803</v>
      </c>
      <c r="HY1" s="49" t="s">
        <v>9804</v>
      </c>
      <c r="HZ1" s="49" t="s">
        <v>9805</v>
      </c>
      <c r="IA1" s="49" t="s">
        <v>9806</v>
      </c>
      <c r="IB1" s="49" t="s">
        <v>9807</v>
      </c>
      <c r="IC1" s="49" t="s">
        <v>9808</v>
      </c>
      <c r="ID1" s="49" t="s">
        <v>9809</v>
      </c>
      <c r="IE1" s="49" t="s">
        <v>9810</v>
      </c>
      <c r="IF1" s="49" t="s">
        <v>9811</v>
      </c>
      <c r="IG1" s="49" t="s">
        <v>9812</v>
      </c>
      <c r="IH1" s="49" t="s">
        <v>9813</v>
      </c>
      <c r="II1" s="49" t="s">
        <v>9814</v>
      </c>
      <c r="IJ1" s="49" t="s">
        <v>9815</v>
      </c>
      <c r="IK1" s="49" t="s">
        <v>9816</v>
      </c>
      <c r="IL1" s="49" t="s">
        <v>9817</v>
      </c>
      <c r="IM1" s="49" t="s">
        <v>9818</v>
      </c>
      <c r="IN1" s="49" t="s">
        <v>9819</v>
      </c>
      <c r="IO1" s="49" t="s">
        <v>9820</v>
      </c>
      <c r="IP1" s="49" t="s">
        <v>9821</v>
      </c>
      <c r="IQ1" s="49" t="s">
        <v>9822</v>
      </c>
      <c r="IR1" s="49" t="s">
        <v>9823</v>
      </c>
      <c r="IS1" s="49" t="s">
        <v>9824</v>
      </c>
      <c r="IT1" s="49" t="s">
        <v>9825</v>
      </c>
      <c r="IU1" s="49" t="s">
        <v>9826</v>
      </c>
      <c r="IV1" s="49" t="s">
        <v>9827</v>
      </c>
      <c r="IW1" s="49" t="s">
        <v>9828</v>
      </c>
      <c r="IX1" s="49" t="s">
        <v>9829</v>
      </c>
      <c r="IY1" s="49" t="s">
        <v>9830</v>
      </c>
      <c r="IZ1" s="49" t="s">
        <v>9831</v>
      </c>
      <c r="JA1" s="49" t="s">
        <v>9832</v>
      </c>
      <c r="JB1" s="49" t="s">
        <v>9833</v>
      </c>
      <c r="JC1" s="49" t="s">
        <v>9834</v>
      </c>
      <c r="JD1" s="49" t="s">
        <v>9835</v>
      </c>
      <c r="JE1" s="49" t="s">
        <v>9836</v>
      </c>
      <c r="JF1" s="49" t="s">
        <v>9837</v>
      </c>
      <c r="JG1" s="49" t="s">
        <v>9838</v>
      </c>
      <c r="JH1" s="49" t="s">
        <v>9839</v>
      </c>
      <c r="JI1" s="49" t="s">
        <v>9840</v>
      </c>
      <c r="JJ1" s="49" t="s">
        <v>9841</v>
      </c>
      <c r="JK1" s="49" t="s">
        <v>9842</v>
      </c>
      <c r="JL1" s="49" t="s">
        <v>9843</v>
      </c>
      <c r="JM1" s="49" t="s">
        <v>9844</v>
      </c>
      <c r="JN1" s="49" t="s">
        <v>9845</v>
      </c>
      <c r="JO1" s="49" t="s">
        <v>9846</v>
      </c>
      <c r="JP1" s="49" t="s">
        <v>9847</v>
      </c>
      <c r="JQ1" s="49" t="s">
        <v>9848</v>
      </c>
      <c r="JR1" s="49" t="s">
        <v>9849</v>
      </c>
      <c r="JS1" s="49" t="s">
        <v>9850</v>
      </c>
      <c r="JT1" s="49" t="s">
        <v>9851</v>
      </c>
      <c r="JU1" s="49" t="s">
        <v>9852</v>
      </c>
      <c r="JV1" s="49" t="s">
        <v>9853</v>
      </c>
      <c r="JW1" s="49" t="s">
        <v>9854</v>
      </c>
      <c r="JX1" s="49" t="s">
        <v>9855</v>
      </c>
      <c r="JY1" s="49" t="s">
        <v>9856</v>
      </c>
      <c r="JZ1" s="49" t="s">
        <v>9858</v>
      </c>
      <c r="KA1" s="49" t="s">
        <v>9859</v>
      </c>
      <c r="KB1" s="49" t="s">
        <v>9860</v>
      </c>
      <c r="KC1" s="49" t="s">
        <v>9861</v>
      </c>
      <c r="KD1" s="49" t="s">
        <v>9862</v>
      </c>
      <c r="KE1" s="49" t="s">
        <v>9863</v>
      </c>
      <c r="KF1" s="49" t="s">
        <v>9864</v>
      </c>
      <c r="KG1" s="49" t="s">
        <v>9865</v>
      </c>
      <c r="KH1" s="49" t="s">
        <v>9866</v>
      </c>
      <c r="KI1" s="49" t="s">
        <v>9867</v>
      </c>
      <c r="KJ1" s="49" t="s">
        <v>9868</v>
      </c>
      <c r="KK1" s="49" t="s">
        <v>9857</v>
      </c>
      <c r="KL1" s="49" t="s">
        <v>9869</v>
      </c>
      <c r="KM1" s="49" t="s">
        <v>9870</v>
      </c>
      <c r="KN1" s="49" t="s">
        <v>9871</v>
      </c>
      <c r="KO1" s="49" t="s">
        <v>9872</v>
      </c>
      <c r="KP1" s="49" t="s">
        <v>9873</v>
      </c>
      <c r="KQ1" s="49" t="s">
        <v>9874</v>
      </c>
      <c r="KR1" s="49" t="s">
        <v>9875</v>
      </c>
      <c r="KS1" s="49" t="s">
        <v>9876</v>
      </c>
      <c r="KT1" s="49" t="s">
        <v>9878</v>
      </c>
      <c r="KU1" s="49" t="s">
        <v>9879</v>
      </c>
      <c r="KV1" s="49" t="s">
        <v>9880</v>
      </c>
      <c r="KW1" s="49" t="s">
        <v>9881</v>
      </c>
      <c r="KX1" s="49" t="s">
        <v>9882</v>
      </c>
      <c r="KY1" s="49" t="s">
        <v>9883</v>
      </c>
      <c r="KZ1" s="49" t="s">
        <v>9884</v>
      </c>
      <c r="LA1" s="49" t="s">
        <v>9885</v>
      </c>
      <c r="LB1" s="49" t="s">
        <v>9886</v>
      </c>
      <c r="LC1" s="49" t="s">
        <v>9887</v>
      </c>
      <c r="LD1" s="49" t="s">
        <v>9888</v>
      </c>
      <c r="LE1" s="49" t="s">
        <v>9889</v>
      </c>
      <c r="LF1" s="49" t="s">
        <v>9890</v>
      </c>
      <c r="LG1" s="49" t="s">
        <v>9891</v>
      </c>
      <c r="LH1" s="49" t="s">
        <v>9892</v>
      </c>
      <c r="LI1" s="49" t="s">
        <v>9893</v>
      </c>
      <c r="LJ1" s="49" t="s">
        <v>9894</v>
      </c>
      <c r="LK1" s="49" t="s">
        <v>9895</v>
      </c>
      <c r="LL1" s="49" t="s">
        <v>9896</v>
      </c>
      <c r="LM1" s="49" t="s">
        <v>9897</v>
      </c>
      <c r="LN1" s="49" t="s">
        <v>9898</v>
      </c>
      <c r="LO1" s="49" t="s">
        <v>9899</v>
      </c>
      <c r="LP1" s="49" t="s">
        <v>9900</v>
      </c>
      <c r="LQ1" s="49" t="s">
        <v>9901</v>
      </c>
      <c r="LR1" s="49" t="s">
        <v>9902</v>
      </c>
      <c r="LS1" s="49" t="s">
        <v>9903</v>
      </c>
      <c r="LT1" s="49" t="s">
        <v>9904</v>
      </c>
      <c r="LU1" s="49" t="s">
        <v>9905</v>
      </c>
      <c r="LV1" s="49" t="s">
        <v>9906</v>
      </c>
      <c r="LW1" s="49" t="s">
        <v>9907</v>
      </c>
      <c r="LX1" s="49" t="s">
        <v>9908</v>
      </c>
      <c r="LY1" s="49" t="s">
        <v>9909</v>
      </c>
      <c r="LZ1" s="49" t="s">
        <v>9910</v>
      </c>
      <c r="MA1" s="49" t="s">
        <v>9911</v>
      </c>
      <c r="MB1" s="49" t="s">
        <v>9912</v>
      </c>
      <c r="MC1" s="49" t="s">
        <v>9913</v>
      </c>
      <c r="MD1" s="49" t="s">
        <v>9914</v>
      </c>
      <c r="ME1" s="49" t="s">
        <v>9915</v>
      </c>
      <c r="MF1" s="49" t="s">
        <v>9916</v>
      </c>
      <c r="MG1" s="49" t="s">
        <v>9917</v>
      </c>
      <c r="MH1" s="49" t="s">
        <v>9918</v>
      </c>
      <c r="MI1" s="49" t="s">
        <v>9919</v>
      </c>
      <c r="MJ1" s="49" t="s">
        <v>9920</v>
      </c>
      <c r="MK1" s="49" t="s">
        <v>9921</v>
      </c>
      <c r="ML1" s="49" t="s">
        <v>9922</v>
      </c>
      <c r="MM1" s="49" t="s">
        <v>9923</v>
      </c>
      <c r="MN1" s="49" t="s">
        <v>9924</v>
      </c>
      <c r="MO1" s="49" t="s">
        <v>9925</v>
      </c>
      <c r="MP1" s="49" t="s">
        <v>9926</v>
      </c>
      <c r="MQ1" s="49" t="s">
        <v>9927</v>
      </c>
      <c r="MR1" s="49" t="s">
        <v>9928</v>
      </c>
      <c r="MS1" s="49" t="s">
        <v>9929</v>
      </c>
      <c r="MT1" s="49" t="s">
        <v>9930</v>
      </c>
      <c r="MU1" s="49" t="s">
        <v>9931</v>
      </c>
      <c r="MV1" s="49" t="s">
        <v>9932</v>
      </c>
      <c r="MW1" s="49" t="s">
        <v>9933</v>
      </c>
      <c r="MX1" s="49" t="s">
        <v>9934</v>
      </c>
      <c r="MY1" s="49" t="s">
        <v>9935</v>
      </c>
      <c r="MZ1" s="49" t="s">
        <v>9936</v>
      </c>
      <c r="NA1" s="49" t="s">
        <v>9937</v>
      </c>
      <c r="NB1" s="49" t="s">
        <v>9938</v>
      </c>
      <c r="NC1" s="49" t="s">
        <v>9939</v>
      </c>
      <c r="ND1" s="49" t="s">
        <v>9940</v>
      </c>
      <c r="NE1" s="49" t="s">
        <v>9941</v>
      </c>
      <c r="NF1" s="49" t="s">
        <v>9942</v>
      </c>
      <c r="NG1" s="49" t="s">
        <v>9943</v>
      </c>
      <c r="NH1" s="49" t="s">
        <v>9944</v>
      </c>
      <c r="NI1" s="49" t="s">
        <v>9945</v>
      </c>
      <c r="NJ1" s="49" t="s">
        <v>9946</v>
      </c>
      <c r="NK1" s="49" t="s">
        <v>9947</v>
      </c>
      <c r="NL1" s="49" t="s">
        <v>9948</v>
      </c>
      <c r="NM1" s="49" t="s">
        <v>9949</v>
      </c>
      <c r="NN1" s="49" t="s">
        <v>9950</v>
      </c>
      <c r="NO1" s="49" t="s">
        <v>9951</v>
      </c>
      <c r="NP1" s="49" t="s">
        <v>9952</v>
      </c>
      <c r="NQ1" s="49" t="s">
        <v>9953</v>
      </c>
      <c r="NR1" s="49" t="s">
        <v>9954</v>
      </c>
      <c r="NS1" s="49" t="s">
        <v>9955</v>
      </c>
      <c r="NT1" s="49" t="s">
        <v>9956</v>
      </c>
      <c r="NU1" s="49" t="s">
        <v>9957</v>
      </c>
      <c r="NV1" s="49" t="s">
        <v>9958</v>
      </c>
      <c r="NW1" s="49" t="s">
        <v>9959</v>
      </c>
      <c r="NX1" s="49" t="s">
        <v>9960</v>
      </c>
    </row>
    <row r="2" spans="1:388" x14ac:dyDescent="0.3">
      <c r="A2" s="49">
        <v>1</v>
      </c>
      <c r="B2" t="s">
        <v>837</v>
      </c>
      <c r="C2" t="s">
        <v>653</v>
      </c>
      <c r="D2">
        <v>5.0382499999999996E-6</v>
      </c>
      <c r="F2">
        <v>4028.9156626506028</v>
      </c>
      <c r="G2">
        <v>14.69202524383247</v>
      </c>
      <c r="H2">
        <v>6571.4285714285716</v>
      </c>
    </row>
    <row r="3" spans="1:388" x14ac:dyDescent="0.3">
      <c r="A3" s="49">
        <v>2</v>
      </c>
      <c r="B3" t="s">
        <v>841</v>
      </c>
      <c r="C3" t="s">
        <v>668</v>
      </c>
      <c r="D3">
        <v>0.18564</v>
      </c>
      <c r="I3">
        <v>0.1077250177179306</v>
      </c>
      <c r="J3">
        <v>2.549019607843138E-6</v>
      </c>
      <c r="K3">
        <v>1.256043782975038E-3</v>
      </c>
      <c r="L3">
        <v>0.11762367115520909</v>
      </c>
    </row>
    <row r="4" spans="1:388" x14ac:dyDescent="0.3">
      <c r="A4" s="49">
        <v>3</v>
      </c>
      <c r="B4" t="s">
        <v>845</v>
      </c>
      <c r="C4" t="s">
        <v>617</v>
      </c>
      <c r="D4">
        <v>4.8125</v>
      </c>
      <c r="M4">
        <v>2.6839826839826841E-2</v>
      </c>
      <c r="N4">
        <v>2.144217275173431E-5</v>
      </c>
    </row>
    <row r="5" spans="1:388" x14ac:dyDescent="0.3">
      <c r="A5" s="49">
        <v>4</v>
      </c>
      <c r="B5" t="s">
        <v>849</v>
      </c>
      <c r="C5" t="s">
        <v>796</v>
      </c>
      <c r="D5">
        <v>0.3445120000000001</v>
      </c>
      <c r="O5">
        <v>3.1080470162748629E-2</v>
      </c>
    </row>
    <row r="6" spans="1:388" x14ac:dyDescent="0.3">
      <c r="A6" s="49">
        <v>5</v>
      </c>
      <c r="B6" t="s">
        <v>853</v>
      </c>
      <c r="C6" t="s">
        <v>659</v>
      </c>
      <c r="D6">
        <v>0.2175</v>
      </c>
      <c r="I6">
        <v>0.28417116742833398</v>
      </c>
      <c r="J6">
        <v>1.03448275862069E-5</v>
      </c>
      <c r="K6">
        <v>3.0258966902091118E-4</v>
      </c>
    </row>
    <row r="7" spans="1:388" x14ac:dyDescent="0.3">
      <c r="A7" s="49">
        <v>7</v>
      </c>
      <c r="B7" t="s">
        <v>858</v>
      </c>
      <c r="C7" t="s">
        <v>659</v>
      </c>
      <c r="D7">
        <v>2.1051900000000001E-5</v>
      </c>
      <c r="F7">
        <v>1620.6418594732911</v>
      </c>
      <c r="G7">
        <v>0.85421331343071394</v>
      </c>
    </row>
    <row r="8" spans="1:388" x14ac:dyDescent="0.3">
      <c r="A8" s="49">
        <v>8</v>
      </c>
      <c r="B8" t="s">
        <v>861</v>
      </c>
      <c r="C8" t="s">
        <v>671</v>
      </c>
      <c r="D8">
        <v>3.7677000000000001E-3</v>
      </c>
      <c r="P8">
        <v>1.2827004219409279</v>
      </c>
    </row>
    <row r="9" spans="1:388" x14ac:dyDescent="0.3">
      <c r="A9" s="49">
        <v>9</v>
      </c>
      <c r="B9" t="s">
        <v>864</v>
      </c>
      <c r="C9" t="s">
        <v>595</v>
      </c>
      <c r="D9">
        <v>5.0548223399999996E-4</v>
      </c>
      <c r="Q9">
        <v>30.400929243399741</v>
      </c>
      <c r="R9">
        <v>7.8580625615390434E-3</v>
      </c>
      <c r="S9">
        <v>94.802897772180771</v>
      </c>
      <c r="T9">
        <v>0.45891085359388012</v>
      </c>
      <c r="U9">
        <v>0.18649381032930229</v>
      </c>
      <c r="V9">
        <v>0.32176635991820041</v>
      </c>
      <c r="W9">
        <v>7.340713810834236E-2</v>
      </c>
    </row>
    <row r="10" spans="1:388" x14ac:dyDescent="0.3">
      <c r="A10" s="49">
        <v>10</v>
      </c>
      <c r="B10" t="s">
        <v>866</v>
      </c>
      <c r="C10" t="s">
        <v>671</v>
      </c>
      <c r="D10">
        <v>35.017887804845969</v>
      </c>
      <c r="X10">
        <v>5.4290867734416105E-4</v>
      </c>
      <c r="Y10">
        <v>3.1935213440272528E-7</v>
      </c>
      <c r="Z10">
        <v>1.6930178490863969E-3</v>
      </c>
      <c r="AA10">
        <v>1.799394880875924E-5</v>
      </c>
      <c r="AB10">
        <v>9.2576877852073168E-6</v>
      </c>
      <c r="AC10">
        <v>3.0481766880171969E-6</v>
      </c>
      <c r="AD10">
        <v>3.1115762875653289E-6</v>
      </c>
      <c r="AE10">
        <v>7.7014054360597653E-7</v>
      </c>
    </row>
    <row r="11" spans="1:388" x14ac:dyDescent="0.3">
      <c r="A11" s="49">
        <v>11</v>
      </c>
      <c r="B11" t="s">
        <v>869</v>
      </c>
      <c r="C11" t="s">
        <v>605</v>
      </c>
      <c r="D11">
        <v>0.15525</v>
      </c>
      <c r="AF11">
        <v>0.74322580645161307</v>
      </c>
      <c r="AG11">
        <v>7.8902611039236589E-4</v>
      </c>
    </row>
    <row r="12" spans="1:388" x14ac:dyDescent="0.3">
      <c r="A12" s="49">
        <v>13</v>
      </c>
      <c r="B12" t="s">
        <v>874</v>
      </c>
      <c r="C12" t="s">
        <v>605</v>
      </c>
      <c r="D12">
        <v>0.7</v>
      </c>
      <c r="M12">
        <v>3.8442460317460313E-2</v>
      </c>
      <c r="N12">
        <v>2.9291979949874679E-5</v>
      </c>
      <c r="AH12">
        <v>1.1701127819548869E-4</v>
      </c>
    </row>
    <row r="13" spans="1:388" x14ac:dyDescent="0.3">
      <c r="A13" s="49">
        <v>14</v>
      </c>
      <c r="B13" t="s">
        <v>876</v>
      </c>
      <c r="C13" t="s">
        <v>796</v>
      </c>
      <c r="D13">
        <v>0.45257999999999993</v>
      </c>
      <c r="O13">
        <v>3.4500928851798229E-2</v>
      </c>
      <c r="AI13">
        <v>21.793273371442091</v>
      </c>
    </row>
    <row r="14" spans="1:388" x14ac:dyDescent="0.3">
      <c r="A14" s="49">
        <v>17</v>
      </c>
      <c r="B14" t="s">
        <v>884</v>
      </c>
      <c r="C14" t="s">
        <v>659</v>
      </c>
      <c r="D14">
        <v>2.9680000000000002E-2</v>
      </c>
      <c r="AJ14">
        <v>0.32380479500638393</v>
      </c>
    </row>
    <row r="15" spans="1:388" x14ac:dyDescent="0.3">
      <c r="A15" s="49">
        <v>19</v>
      </c>
      <c r="B15" t="s">
        <v>889</v>
      </c>
      <c r="C15" t="s">
        <v>605</v>
      </c>
      <c r="D15">
        <v>7.3746371999999996</v>
      </c>
      <c r="M15">
        <v>6.7743331043683963E-2</v>
      </c>
      <c r="N15">
        <v>5.6825118082650651E-5</v>
      </c>
      <c r="AH15">
        <v>4.612423913366777E-5</v>
      </c>
      <c r="AK15">
        <v>6.7533697567296366E-4</v>
      </c>
    </row>
    <row r="16" spans="1:388" x14ac:dyDescent="0.3">
      <c r="A16" s="49">
        <v>20</v>
      </c>
      <c r="B16" t="s">
        <v>892</v>
      </c>
      <c r="C16" t="s">
        <v>671</v>
      </c>
      <c r="D16">
        <v>3.4917999999999998E-2</v>
      </c>
      <c r="O16">
        <v>1.1631953633141231E-2</v>
      </c>
      <c r="P16">
        <v>0.89769376499444253</v>
      </c>
      <c r="AL16">
        <v>2.4575145675836551E-5</v>
      </c>
      <c r="AM16">
        <v>3.2616843947592218E-5</v>
      </c>
      <c r="AN16">
        <v>4.7745997313053869E-5</v>
      </c>
      <c r="AO16">
        <v>1.385640614792994E-5</v>
      </c>
    </row>
    <row r="17" spans="1:42" x14ac:dyDescent="0.3">
      <c r="A17" s="49">
        <v>21</v>
      </c>
      <c r="B17" t="s">
        <v>894</v>
      </c>
      <c r="C17" t="s">
        <v>659</v>
      </c>
      <c r="D17">
        <v>0.53300000000000003</v>
      </c>
      <c r="AH17">
        <v>4.200404858299595E-5</v>
      </c>
      <c r="AJ17">
        <v>2.6042510121457489</v>
      </c>
      <c r="AK17">
        <v>2.7275641025641022E-3</v>
      </c>
      <c r="AP17">
        <v>0.76873481781376518</v>
      </c>
    </row>
    <row r="18" spans="1:42" x14ac:dyDescent="0.3">
      <c r="A18" s="49">
        <v>22</v>
      </c>
      <c r="B18" t="s">
        <v>896</v>
      </c>
      <c r="C18" t="s">
        <v>605</v>
      </c>
      <c r="D18">
        <v>0.78251000000000004</v>
      </c>
      <c r="M18">
        <v>6.4736020412944656E-2</v>
      </c>
      <c r="N18">
        <v>5.358284191039628E-5</v>
      </c>
    </row>
    <row r="19" spans="1:42" x14ac:dyDescent="0.3">
      <c r="A19" s="49">
        <v>23</v>
      </c>
      <c r="B19" t="s">
        <v>898</v>
      </c>
      <c r="C19" t="s">
        <v>650</v>
      </c>
      <c r="D19">
        <v>5.3400000000000003E-2</v>
      </c>
      <c r="AK19">
        <v>4.4147940074906354E-3</v>
      </c>
    </row>
    <row r="20" spans="1:42" x14ac:dyDescent="0.3">
      <c r="A20" s="49">
        <v>24</v>
      </c>
      <c r="B20" t="s">
        <v>901</v>
      </c>
      <c r="C20" t="s">
        <v>605</v>
      </c>
      <c r="D20">
        <v>5.8</v>
      </c>
      <c r="AH20">
        <v>2.730263157894737E-6</v>
      </c>
    </row>
    <row r="21" spans="1:42" x14ac:dyDescent="0.3">
      <c r="A21" s="49">
        <v>25</v>
      </c>
      <c r="B21" t="s">
        <v>903</v>
      </c>
      <c r="C21" t="s">
        <v>659</v>
      </c>
      <c r="D21">
        <v>0.11</v>
      </c>
      <c r="AJ21">
        <v>1.389952153110048</v>
      </c>
    </row>
    <row r="22" spans="1:42" x14ac:dyDescent="0.3">
      <c r="A22" s="49">
        <v>26</v>
      </c>
      <c r="B22" t="s">
        <v>904</v>
      </c>
      <c r="C22" t="s">
        <v>605</v>
      </c>
      <c r="D22">
        <v>5.694300000000001</v>
      </c>
      <c r="M22">
        <v>1.0953863219945089E-2</v>
      </c>
      <c r="N22">
        <v>2.603634721209359E-6</v>
      </c>
      <c r="AH22">
        <v>6.6439615977935439E-5</v>
      </c>
      <c r="AK22">
        <v>5.011883228257496E-4</v>
      </c>
    </row>
    <row r="23" spans="1:42" x14ac:dyDescent="0.3">
      <c r="A23" s="49">
        <v>27</v>
      </c>
      <c r="B23" t="s">
        <v>906</v>
      </c>
      <c r="C23" t="s">
        <v>605</v>
      </c>
      <c r="D23">
        <v>8.4499999999999992E-3</v>
      </c>
      <c r="AG23">
        <v>7.4025332571217562E-4</v>
      </c>
    </row>
    <row r="24" spans="1:42" x14ac:dyDescent="0.3">
      <c r="A24" s="49">
        <v>28</v>
      </c>
      <c r="B24" t="s">
        <v>908</v>
      </c>
      <c r="C24" t="s">
        <v>659</v>
      </c>
      <c r="D24">
        <v>3.5000000000000001E-3</v>
      </c>
      <c r="I24">
        <v>0.2092943201376937</v>
      </c>
      <c r="J24">
        <v>1.485714285714286E-5</v>
      </c>
      <c r="K24">
        <v>1.053012048192771E-3</v>
      </c>
    </row>
    <row r="25" spans="1:42" x14ac:dyDescent="0.3">
      <c r="A25" s="49">
        <v>29</v>
      </c>
      <c r="B25" t="s">
        <v>909</v>
      </c>
      <c r="C25" t="s">
        <v>605</v>
      </c>
      <c r="D25">
        <v>1.5021</v>
      </c>
      <c r="M25">
        <v>4.9152926099964196E-3</v>
      </c>
      <c r="N25">
        <v>4.9854764732882732E-5</v>
      </c>
      <c r="AH25">
        <v>7.6231433887294619E-5</v>
      </c>
      <c r="AK25">
        <v>1.3186733018218929E-4</v>
      </c>
    </row>
    <row r="26" spans="1:42" x14ac:dyDescent="0.3">
      <c r="A26" s="49">
        <v>30</v>
      </c>
      <c r="B26" t="s">
        <v>911</v>
      </c>
      <c r="C26" t="s">
        <v>605</v>
      </c>
      <c r="D26">
        <v>0.22093699999999999</v>
      </c>
      <c r="AH26">
        <v>5.3925344995941919E-5</v>
      </c>
    </row>
    <row r="27" spans="1:42" x14ac:dyDescent="0.3">
      <c r="A27" s="49">
        <v>31</v>
      </c>
      <c r="B27" t="s">
        <v>912</v>
      </c>
      <c r="C27" t="s">
        <v>605</v>
      </c>
      <c r="D27">
        <v>0.238422</v>
      </c>
      <c r="AH27">
        <v>3.0413057961359089E-5</v>
      </c>
    </row>
    <row r="28" spans="1:42" x14ac:dyDescent="0.3">
      <c r="A28" s="49">
        <v>32</v>
      </c>
      <c r="B28" t="s">
        <v>914</v>
      </c>
      <c r="C28" t="s">
        <v>605</v>
      </c>
      <c r="D28">
        <v>1.748</v>
      </c>
      <c r="M28">
        <v>2.1527777777777781E-2</v>
      </c>
      <c r="N28">
        <v>2.0992572568484241E-5</v>
      </c>
      <c r="AH28">
        <v>1.638157894736842E-5</v>
      </c>
      <c r="AK28">
        <v>1.916666666666667E-4</v>
      </c>
    </row>
    <row r="29" spans="1:42" x14ac:dyDescent="0.3">
      <c r="A29" s="49">
        <v>33</v>
      </c>
      <c r="B29" t="s">
        <v>917</v>
      </c>
      <c r="C29" t="s">
        <v>668</v>
      </c>
      <c r="D29">
        <v>7.4240999999999988E-2</v>
      </c>
      <c r="I29">
        <v>2.5086647961709861E-2</v>
      </c>
      <c r="J29">
        <v>1.095890410958904E-5</v>
      </c>
      <c r="K29">
        <v>7.8134455630742147E-4</v>
      </c>
      <c r="L29">
        <v>0.69640204654233373</v>
      </c>
    </row>
    <row r="30" spans="1:42" x14ac:dyDescent="0.3">
      <c r="A30" s="49">
        <v>34</v>
      </c>
      <c r="B30" t="s">
        <v>919</v>
      </c>
      <c r="C30" t="s">
        <v>671</v>
      </c>
      <c r="D30">
        <v>3.7783704089999997E-4</v>
      </c>
      <c r="Q30">
        <v>640.40443981393275</v>
      </c>
      <c r="R30">
        <v>0.13419200686387661</v>
      </c>
      <c r="S30">
        <v>1224.5741351628101</v>
      </c>
      <c r="T30">
        <v>1.2070076185149821</v>
      </c>
      <c r="U30">
        <v>8.6959921383064326E-2</v>
      </c>
    </row>
    <row r="31" spans="1:42" x14ac:dyDescent="0.3">
      <c r="A31" s="49">
        <v>35</v>
      </c>
      <c r="B31" t="s">
        <v>922</v>
      </c>
      <c r="C31" t="s">
        <v>659</v>
      </c>
      <c r="D31">
        <v>0.1148</v>
      </c>
      <c r="AH31">
        <v>8.7520630845406189E-5</v>
      </c>
      <c r="AK31">
        <v>1.1686991869918699E-3</v>
      </c>
    </row>
    <row r="32" spans="1:42" x14ac:dyDescent="0.3">
      <c r="A32" s="49">
        <v>36</v>
      </c>
      <c r="B32" t="s">
        <v>923</v>
      </c>
      <c r="C32" t="s">
        <v>614</v>
      </c>
      <c r="D32">
        <v>6.0750799999999999E-6</v>
      </c>
      <c r="F32">
        <v>5136.5662019939882</v>
      </c>
    </row>
    <row r="33" spans="1:66" x14ac:dyDescent="0.3">
      <c r="A33" s="49">
        <v>38</v>
      </c>
      <c r="B33" t="s">
        <v>927</v>
      </c>
      <c r="C33" t="s">
        <v>659</v>
      </c>
      <c r="D33">
        <v>5.3760000000000002E-2</v>
      </c>
      <c r="I33">
        <v>0.11854561101549051</v>
      </c>
      <c r="J33">
        <v>2.9017857142857149E-5</v>
      </c>
      <c r="K33">
        <v>2.0370768789443488E-3</v>
      </c>
      <c r="L33">
        <v>0.37901059595524961</v>
      </c>
    </row>
    <row r="34" spans="1:66" x14ac:dyDescent="0.3">
      <c r="A34" s="49">
        <v>39</v>
      </c>
      <c r="B34" t="s">
        <v>929</v>
      </c>
      <c r="C34" t="s">
        <v>668</v>
      </c>
      <c r="D34">
        <v>3.5464000000000002</v>
      </c>
      <c r="K34">
        <v>1.5187673772011119E-4</v>
      </c>
      <c r="L34">
        <v>0.19552826691380909</v>
      </c>
      <c r="AQ34">
        <v>1.037998146431881E-6</v>
      </c>
    </row>
    <row r="35" spans="1:66" x14ac:dyDescent="0.3">
      <c r="A35" s="49">
        <v>41</v>
      </c>
      <c r="B35" t="s">
        <v>935</v>
      </c>
      <c r="C35" t="s">
        <v>798</v>
      </c>
      <c r="D35">
        <v>8.2249999999999997E-3</v>
      </c>
      <c r="P35">
        <v>0.68569889577161336</v>
      </c>
    </row>
    <row r="36" spans="1:66" x14ac:dyDescent="0.3">
      <c r="A36" s="49">
        <v>42</v>
      </c>
      <c r="B36" t="s">
        <v>937</v>
      </c>
      <c r="C36" t="s">
        <v>659</v>
      </c>
      <c r="D36">
        <v>5.3767999999999989E-2</v>
      </c>
      <c r="I36">
        <v>0.15047602999410231</v>
      </c>
    </row>
    <row r="37" spans="1:66" x14ac:dyDescent="0.3">
      <c r="A37" s="49">
        <v>43</v>
      </c>
      <c r="B37" t="s">
        <v>939</v>
      </c>
      <c r="C37" t="s">
        <v>605</v>
      </c>
      <c r="D37">
        <v>7.2718799999999986</v>
      </c>
      <c r="M37">
        <v>2.609427609427609E-2</v>
      </c>
      <c r="N37">
        <v>2.046783625730994E-5</v>
      </c>
    </row>
    <row r="38" spans="1:66" x14ac:dyDescent="0.3">
      <c r="A38" s="49">
        <v>44</v>
      </c>
      <c r="B38" t="s">
        <v>943</v>
      </c>
      <c r="C38" t="s">
        <v>641</v>
      </c>
      <c r="D38">
        <v>12.919499999999999</v>
      </c>
      <c r="E38" t="s">
        <v>942</v>
      </c>
      <c r="AR38">
        <v>0.89543225643693924</v>
      </c>
      <c r="AS38">
        <v>6.3809658956529957E-4</v>
      </c>
      <c r="AT38">
        <v>2.421172129984391E-3</v>
      </c>
      <c r="AU38">
        <v>2.326167163331914E-3</v>
      </c>
      <c r="AV38">
        <v>8.3827160493827154E-5</v>
      </c>
      <c r="AW38">
        <v>2.0072371221796512E-3</v>
      </c>
      <c r="AX38">
        <v>7.2816643804298126E-4</v>
      </c>
      <c r="AY38">
        <v>0.21687715812875449</v>
      </c>
      <c r="AZ38">
        <v>6.8114564117118387E-2</v>
      </c>
      <c r="BA38">
        <v>1.052315342811049E-2</v>
      </c>
      <c r="BB38">
        <v>1.7584472564397359E-2</v>
      </c>
      <c r="BC38">
        <v>1.689229985680705E-3</v>
      </c>
      <c r="BD38">
        <v>5.8630906097973641E-3</v>
      </c>
      <c r="BE38">
        <v>6.1841814244104824E-4</v>
      </c>
      <c r="BF38">
        <v>6.342379499956909E-4</v>
      </c>
      <c r="BG38">
        <v>6.592126033114138E-4</v>
      </c>
      <c r="BH38">
        <v>2.3897902642795888E-3</v>
      </c>
      <c r="BI38">
        <v>0.36245057642540929</v>
      </c>
      <c r="BJ38">
        <v>9.4118821247812304E-3</v>
      </c>
    </row>
    <row r="39" spans="1:66" x14ac:dyDescent="0.3">
      <c r="A39" s="49">
        <v>45</v>
      </c>
      <c r="B39" t="s">
        <v>946</v>
      </c>
      <c r="C39" t="s">
        <v>605</v>
      </c>
      <c r="D39">
        <v>3.3794</v>
      </c>
      <c r="M39">
        <v>2.1332846724928151E-2</v>
      </c>
      <c r="N39">
        <v>2.0872074249659179E-5</v>
      </c>
      <c r="AH39">
        <v>2.4722155599094198E-5</v>
      </c>
    </row>
    <row r="40" spans="1:66" x14ac:dyDescent="0.3">
      <c r="A40" s="49">
        <v>46</v>
      </c>
      <c r="B40" t="s">
        <v>947</v>
      </c>
      <c r="C40" t="s">
        <v>605</v>
      </c>
      <c r="D40">
        <v>7.2330959999999989</v>
      </c>
      <c r="M40">
        <v>1.92984212968954E-2</v>
      </c>
      <c r="AH40">
        <v>1.330835429400167E-5</v>
      </c>
    </row>
    <row r="41" spans="1:66" x14ac:dyDescent="0.3">
      <c r="A41" s="49">
        <v>47</v>
      </c>
      <c r="B41" t="s">
        <v>950</v>
      </c>
      <c r="C41" t="s">
        <v>659</v>
      </c>
      <c r="D41">
        <v>3.3000000000000003E-5</v>
      </c>
      <c r="F41">
        <v>244.17670682730929</v>
      </c>
      <c r="G41">
        <v>0.82432761348424</v>
      </c>
      <c r="H41">
        <v>2381.818181818182</v>
      </c>
    </row>
    <row r="42" spans="1:66" x14ac:dyDescent="0.3">
      <c r="A42" s="49">
        <v>49</v>
      </c>
      <c r="B42" t="s">
        <v>956</v>
      </c>
      <c r="C42" t="s">
        <v>659</v>
      </c>
      <c r="D42">
        <v>6.9371999999999994E-6</v>
      </c>
      <c r="F42">
        <v>1588.1411826166459</v>
      </c>
      <c r="G42">
        <v>0.1165257234901666</v>
      </c>
      <c r="H42">
        <v>1178.8617886178861</v>
      </c>
    </row>
    <row r="43" spans="1:66" x14ac:dyDescent="0.3">
      <c r="A43" s="49">
        <v>50</v>
      </c>
      <c r="B43" t="s">
        <v>957</v>
      </c>
      <c r="C43" t="s">
        <v>659</v>
      </c>
      <c r="D43">
        <v>2.0459999999999999E-2</v>
      </c>
      <c r="AH43">
        <v>5.5245794104028388E-5</v>
      </c>
      <c r="AJ43">
        <v>0.34108272881617518</v>
      </c>
    </row>
    <row r="44" spans="1:66" x14ac:dyDescent="0.3">
      <c r="A44" s="49">
        <v>51</v>
      </c>
      <c r="B44" t="s">
        <v>959</v>
      </c>
      <c r="C44" t="s">
        <v>659</v>
      </c>
      <c r="D44">
        <v>5.7540000000000008E-2</v>
      </c>
      <c r="I44">
        <v>0.1136223727024888</v>
      </c>
      <c r="J44">
        <v>1.0948905109489051E-5</v>
      </c>
      <c r="K44">
        <v>6.3091050332717718E-4</v>
      </c>
      <c r="L44">
        <v>1.113226629144314E-2</v>
      </c>
    </row>
    <row r="45" spans="1:66" x14ac:dyDescent="0.3">
      <c r="A45" s="49">
        <v>52</v>
      </c>
      <c r="B45" t="s">
        <v>960</v>
      </c>
      <c r="C45" t="s">
        <v>659</v>
      </c>
      <c r="D45">
        <v>0.36465434969999999</v>
      </c>
      <c r="I45">
        <v>0.22657852690117661</v>
      </c>
      <c r="J45">
        <v>2.0671819727919179E-5</v>
      </c>
      <c r="K45">
        <v>6.0412379806775341E-4</v>
      </c>
    </row>
    <row r="46" spans="1:66" x14ac:dyDescent="0.3">
      <c r="A46" s="49">
        <v>53</v>
      </c>
      <c r="B46" t="s">
        <v>961</v>
      </c>
      <c r="C46" t="s">
        <v>650</v>
      </c>
      <c r="D46">
        <v>4.9500000000000013E-3</v>
      </c>
      <c r="AK46">
        <v>6.0984848484848468E-4</v>
      </c>
    </row>
    <row r="47" spans="1:66" x14ac:dyDescent="0.3">
      <c r="A47" s="49">
        <v>54</v>
      </c>
      <c r="B47" t="s">
        <v>962</v>
      </c>
      <c r="C47" t="s">
        <v>671</v>
      </c>
      <c r="D47">
        <v>2.156E-5</v>
      </c>
      <c r="BK47">
        <v>292.64786418400882</v>
      </c>
      <c r="BL47">
        <v>5.7832792207792208E-2</v>
      </c>
      <c r="BM47">
        <v>0.26615553121577218</v>
      </c>
      <c r="BN47">
        <v>1.727445496270797E-2</v>
      </c>
    </row>
    <row r="48" spans="1:66" x14ac:dyDescent="0.3">
      <c r="A48" s="49">
        <v>55</v>
      </c>
      <c r="B48" t="s">
        <v>964</v>
      </c>
      <c r="C48" t="s">
        <v>659</v>
      </c>
      <c r="D48">
        <v>6.7199999999999996E-2</v>
      </c>
      <c r="AH48">
        <v>2.3402255639097741E-6</v>
      </c>
      <c r="AK48">
        <v>9.9255952380952365E-5</v>
      </c>
    </row>
    <row r="49" spans="1:71" x14ac:dyDescent="0.3">
      <c r="A49" s="49">
        <v>56</v>
      </c>
      <c r="B49" t="s">
        <v>965</v>
      </c>
      <c r="C49" t="s">
        <v>659</v>
      </c>
      <c r="D49">
        <v>4.5900000000000003E-2</v>
      </c>
      <c r="I49">
        <v>0.22382864792503351</v>
      </c>
      <c r="K49">
        <v>9.9451137884872822E-4</v>
      </c>
      <c r="L49">
        <v>5.6485943775100397E-2</v>
      </c>
    </row>
    <row r="50" spans="1:71" x14ac:dyDescent="0.3">
      <c r="A50" s="49">
        <v>57</v>
      </c>
      <c r="B50" t="s">
        <v>967</v>
      </c>
      <c r="C50" t="s">
        <v>659</v>
      </c>
      <c r="D50">
        <v>0.44</v>
      </c>
      <c r="AH50">
        <v>5.4605263157894737E-5</v>
      </c>
      <c r="AJ50">
        <v>1.3651315789473679</v>
      </c>
    </row>
    <row r="51" spans="1:71" x14ac:dyDescent="0.3">
      <c r="A51" s="49">
        <v>58</v>
      </c>
      <c r="B51" t="s">
        <v>969</v>
      </c>
      <c r="C51" t="s">
        <v>659</v>
      </c>
      <c r="D51">
        <v>0.1026</v>
      </c>
      <c r="AH51">
        <v>1.032497178619062E-4</v>
      </c>
      <c r="AJ51">
        <v>1.8606237816764131</v>
      </c>
      <c r="AK51">
        <v>3.6241065627030541E-3</v>
      </c>
      <c r="AP51">
        <v>0.2138538011695906</v>
      </c>
      <c r="BO51">
        <v>1.9492371918000262E-5</v>
      </c>
      <c r="BP51">
        <v>2.7452891487979199E-5</v>
      </c>
    </row>
    <row r="52" spans="1:71" x14ac:dyDescent="0.3">
      <c r="A52" s="49">
        <v>59</v>
      </c>
      <c r="B52" t="s">
        <v>971</v>
      </c>
      <c r="C52" t="s">
        <v>671</v>
      </c>
      <c r="D52">
        <v>5.0819999999999997E-3</v>
      </c>
      <c r="O52">
        <v>2.1247739602169979E-2</v>
      </c>
      <c r="P52">
        <v>4.081319524357499E-2</v>
      </c>
      <c r="AL52">
        <v>1.1143076332949749E-6</v>
      </c>
      <c r="AM52">
        <v>3.1957915502219298E-6</v>
      </c>
      <c r="AN52">
        <v>7.5924525544778691E-6</v>
      </c>
    </row>
    <row r="53" spans="1:71" x14ac:dyDescent="0.3">
      <c r="A53" s="49">
        <v>60</v>
      </c>
      <c r="B53" t="s">
        <v>974</v>
      </c>
      <c r="C53" t="s">
        <v>605</v>
      </c>
      <c r="D53">
        <v>0.29199999999999998</v>
      </c>
      <c r="M53">
        <v>6.9596651445966501E-3</v>
      </c>
      <c r="N53">
        <v>7.5773398397094287E-6</v>
      </c>
      <c r="AK53">
        <v>2.494292237442922E-3</v>
      </c>
    </row>
    <row r="54" spans="1:71" x14ac:dyDescent="0.3">
      <c r="A54" s="49">
        <v>61</v>
      </c>
      <c r="B54" t="s">
        <v>976</v>
      </c>
      <c r="C54" t="s">
        <v>659</v>
      </c>
      <c r="D54">
        <v>0.72799999999999998</v>
      </c>
      <c r="I54">
        <v>3.2702237521514632E-2</v>
      </c>
      <c r="K54">
        <v>1.018538439472174E-3</v>
      </c>
      <c r="L54">
        <v>0.32681153184165229</v>
      </c>
    </row>
    <row r="55" spans="1:71" x14ac:dyDescent="0.3">
      <c r="A55" s="49">
        <v>62</v>
      </c>
      <c r="B55" t="s">
        <v>978</v>
      </c>
      <c r="C55" t="s">
        <v>659</v>
      </c>
      <c r="D55">
        <v>0.12624325</v>
      </c>
      <c r="AJ55">
        <v>0.50548872180451132</v>
      </c>
      <c r="AK55">
        <v>2.305476190476191E-4</v>
      </c>
      <c r="AP55">
        <v>0.13324736842105259</v>
      </c>
    </row>
    <row r="56" spans="1:71" x14ac:dyDescent="0.3">
      <c r="A56" s="49">
        <v>63</v>
      </c>
      <c r="B56" t="s">
        <v>979</v>
      </c>
      <c r="C56" t="s">
        <v>659</v>
      </c>
      <c r="D56">
        <v>0.18081</v>
      </c>
      <c r="AJ56">
        <v>1.418993913354816</v>
      </c>
      <c r="AK56">
        <v>1.695011337868481E-3</v>
      </c>
      <c r="AP56">
        <v>0.47588345864661652</v>
      </c>
    </row>
    <row r="57" spans="1:71" x14ac:dyDescent="0.3">
      <c r="A57" s="49">
        <v>64</v>
      </c>
      <c r="B57" t="s">
        <v>980</v>
      </c>
      <c r="C57" t="s">
        <v>659</v>
      </c>
      <c r="D57">
        <v>5.2806949999999998E-2</v>
      </c>
      <c r="AJ57">
        <v>0.92515923566878977</v>
      </c>
      <c r="AK57">
        <v>6.89755838641189E-5</v>
      </c>
      <c r="AP57">
        <v>0.33948374120013408</v>
      </c>
    </row>
    <row r="58" spans="1:71" x14ac:dyDescent="0.3">
      <c r="A58" s="49">
        <v>69</v>
      </c>
      <c r="B58" t="s">
        <v>988</v>
      </c>
      <c r="C58" t="s">
        <v>650</v>
      </c>
      <c r="D58">
        <v>5.841371774000001E-2</v>
      </c>
      <c r="AK58">
        <v>1.089124951633892E-3</v>
      </c>
    </row>
    <row r="59" spans="1:71" x14ac:dyDescent="0.3">
      <c r="A59" s="49">
        <v>70</v>
      </c>
      <c r="B59" t="s">
        <v>989</v>
      </c>
      <c r="C59" t="s">
        <v>713</v>
      </c>
      <c r="D59">
        <v>5.9681024400000003E-4</v>
      </c>
      <c r="BQ59">
        <v>9.6185732781249218</v>
      </c>
      <c r="BR59">
        <v>74.403264851627014</v>
      </c>
      <c r="BS59">
        <v>88.354066115047573</v>
      </c>
    </row>
    <row r="60" spans="1:71" x14ac:dyDescent="0.3">
      <c r="A60" s="49">
        <v>71</v>
      </c>
      <c r="B60" t="s">
        <v>990</v>
      </c>
      <c r="C60" t="s">
        <v>796</v>
      </c>
      <c r="D60">
        <v>3.5363899999999997E-2</v>
      </c>
      <c r="O60">
        <v>1.837331003464486E-2</v>
      </c>
      <c r="AI60">
        <v>11.658211704913549</v>
      </c>
    </row>
    <row r="61" spans="1:71" x14ac:dyDescent="0.3">
      <c r="A61" s="49">
        <v>72</v>
      </c>
      <c r="B61" t="s">
        <v>993</v>
      </c>
      <c r="C61" t="s">
        <v>620</v>
      </c>
      <c r="D61">
        <v>1.7</v>
      </c>
      <c r="AH61">
        <v>3.2763157894736841E-5</v>
      </c>
    </row>
    <row r="62" spans="1:71" x14ac:dyDescent="0.3">
      <c r="A62" s="49">
        <v>73</v>
      </c>
      <c r="B62" t="s">
        <v>994</v>
      </c>
      <c r="C62" t="s">
        <v>605</v>
      </c>
      <c r="D62">
        <v>0.33</v>
      </c>
      <c r="AH62">
        <v>1.5762719298245611E-4</v>
      </c>
      <c r="AK62">
        <v>7.9861111111111094E-4</v>
      </c>
    </row>
    <row r="63" spans="1:71" x14ac:dyDescent="0.3">
      <c r="A63" s="49">
        <v>75</v>
      </c>
      <c r="B63" t="s">
        <v>996</v>
      </c>
      <c r="C63" t="s">
        <v>595</v>
      </c>
      <c r="D63">
        <v>28.60408807720901</v>
      </c>
      <c r="X63">
        <v>1.933544344360347E-3</v>
      </c>
      <c r="Y63">
        <v>7.1578512968755839E-7</v>
      </c>
      <c r="Z63">
        <v>1.101975351037851E-2</v>
      </c>
      <c r="AA63">
        <v>2.8059220224902279E-5</v>
      </c>
      <c r="AB63">
        <v>1.3216714562121791E-5</v>
      </c>
      <c r="AC63">
        <v>4.2988282439658152E-6</v>
      </c>
    </row>
    <row r="64" spans="1:71" x14ac:dyDescent="0.3">
      <c r="A64" s="49">
        <v>76</v>
      </c>
      <c r="B64" t="s">
        <v>998</v>
      </c>
      <c r="C64" t="s">
        <v>595</v>
      </c>
      <c r="D64">
        <v>53.86628421807464</v>
      </c>
      <c r="X64">
        <v>2.538766899909018E-3</v>
      </c>
      <c r="Y64">
        <v>1.828255138416357E-6</v>
      </c>
      <c r="Z64">
        <v>1.285270151407557E-2</v>
      </c>
      <c r="AA64">
        <v>3.2723564260618561E-5</v>
      </c>
      <c r="AB64">
        <v>1.598030417282445E-5</v>
      </c>
      <c r="AC64">
        <v>2.6725484194279979E-6</v>
      </c>
    </row>
    <row r="65" spans="1:86" x14ac:dyDescent="0.3">
      <c r="A65" s="49">
        <v>77</v>
      </c>
      <c r="B65" t="s">
        <v>1000</v>
      </c>
      <c r="C65" t="s">
        <v>752</v>
      </c>
      <c r="D65">
        <v>9.6383044401925563E-2</v>
      </c>
      <c r="E65" t="s">
        <v>942</v>
      </c>
      <c r="BT65">
        <v>0.55094922092305343</v>
      </c>
      <c r="BU65">
        <v>6.7175126062206061E-2</v>
      </c>
      <c r="BV65">
        <v>0.17296615943888249</v>
      </c>
      <c r="BW65">
        <v>1.6840487220161921E-2</v>
      </c>
      <c r="BX65">
        <v>3.5592710338081699E-3</v>
      </c>
      <c r="BY65">
        <v>1.377590602721821E-2</v>
      </c>
      <c r="BZ65">
        <v>9.9738489313710879E-4</v>
      </c>
      <c r="CA65">
        <v>5.1289667988880404E-3</v>
      </c>
      <c r="CB65">
        <v>8.6316390683679285E-4</v>
      </c>
      <c r="CC65">
        <v>2.8107616253055861E-3</v>
      </c>
      <c r="CD65">
        <v>2.1656625388182161E-4</v>
      </c>
      <c r="CE65">
        <v>1.517083383650589E-3</v>
      </c>
      <c r="CF65">
        <v>2.170152718480604E-4</v>
      </c>
      <c r="CG65">
        <v>2.924622976800164E-2</v>
      </c>
    </row>
    <row r="66" spans="1:86" x14ac:dyDescent="0.3">
      <c r="A66" s="49">
        <v>78</v>
      </c>
      <c r="B66" t="s">
        <v>1002</v>
      </c>
      <c r="C66" t="s">
        <v>668</v>
      </c>
      <c r="D66">
        <v>0.14080000000000001</v>
      </c>
      <c r="AJ66">
        <v>2.8667763157894739</v>
      </c>
      <c r="AP66">
        <v>2.1513898026315799</v>
      </c>
    </row>
    <row r="67" spans="1:86" x14ac:dyDescent="0.3">
      <c r="A67" s="49">
        <v>79</v>
      </c>
      <c r="B67" t="s">
        <v>1005</v>
      </c>
      <c r="C67" t="s">
        <v>668</v>
      </c>
      <c r="D67">
        <v>0.49800000000000011</v>
      </c>
      <c r="I67">
        <v>0.30522088353413651</v>
      </c>
      <c r="L67">
        <v>0.93201807228915678</v>
      </c>
    </row>
    <row r="68" spans="1:86" x14ac:dyDescent="0.3">
      <c r="A68" s="49">
        <v>80</v>
      </c>
      <c r="B68" t="s">
        <v>1008</v>
      </c>
      <c r="C68" t="s">
        <v>796</v>
      </c>
      <c r="D68">
        <v>2.07382</v>
      </c>
      <c r="O68">
        <v>6.0803831832871497E-2</v>
      </c>
    </row>
    <row r="69" spans="1:86" x14ac:dyDescent="0.3">
      <c r="A69" s="49">
        <v>82</v>
      </c>
      <c r="B69" t="s">
        <v>1015</v>
      </c>
      <c r="C69" t="s">
        <v>659</v>
      </c>
      <c r="D69">
        <v>1.1226499999999999</v>
      </c>
      <c r="AH69">
        <v>2.1451042763011389E-5</v>
      </c>
      <c r="AJ69">
        <v>1.5653200721038329</v>
      </c>
      <c r="AK69">
        <v>1.351218842322481E-3</v>
      </c>
      <c r="AP69">
        <v>0.25074259095607898</v>
      </c>
    </row>
    <row r="70" spans="1:86" x14ac:dyDescent="0.3">
      <c r="A70" s="49">
        <v>84</v>
      </c>
      <c r="B70" t="s">
        <v>1020</v>
      </c>
      <c r="C70" t="s">
        <v>671</v>
      </c>
      <c r="D70">
        <v>3.4608E-2</v>
      </c>
      <c r="O70">
        <v>4.1150542495479198E-2</v>
      </c>
      <c r="P70">
        <v>0.87613019891500898</v>
      </c>
    </row>
    <row r="71" spans="1:86" x14ac:dyDescent="0.3">
      <c r="A71" s="49">
        <v>85</v>
      </c>
      <c r="B71" t="s">
        <v>1023</v>
      </c>
      <c r="C71" t="s">
        <v>659</v>
      </c>
      <c r="D71">
        <v>7.2792000000000013E-3</v>
      </c>
      <c r="AH71">
        <v>3.8425925925925917E-5</v>
      </c>
      <c r="AK71">
        <v>9.01543209876543E-4</v>
      </c>
    </row>
    <row r="72" spans="1:86" x14ac:dyDescent="0.3">
      <c r="A72" s="49">
        <v>86</v>
      </c>
      <c r="B72" t="s">
        <v>1024</v>
      </c>
      <c r="C72" t="s">
        <v>659</v>
      </c>
      <c r="D72">
        <v>0.82367999999999997</v>
      </c>
      <c r="I72">
        <v>3.8152610441767071E-2</v>
      </c>
      <c r="L72">
        <v>2.31078860898138E-2</v>
      </c>
    </row>
    <row r="73" spans="1:86" x14ac:dyDescent="0.3">
      <c r="A73" s="49">
        <v>87</v>
      </c>
      <c r="B73" t="s">
        <v>1026</v>
      </c>
      <c r="C73" t="s">
        <v>659</v>
      </c>
      <c r="D73">
        <v>8.4191999999999999E-3</v>
      </c>
      <c r="AJ73">
        <v>2.2410910087719298</v>
      </c>
      <c r="AK73">
        <v>5.9895833333333318E-4</v>
      </c>
    </row>
    <row r="74" spans="1:86" x14ac:dyDescent="0.3">
      <c r="A74" s="49">
        <v>88</v>
      </c>
      <c r="B74" t="s">
        <v>1029</v>
      </c>
      <c r="C74" t="s">
        <v>710</v>
      </c>
      <c r="D74">
        <v>2.0217100000000001</v>
      </c>
      <c r="AH74">
        <v>3.7335154529164862E-5</v>
      </c>
    </row>
    <row r="75" spans="1:86" x14ac:dyDescent="0.3">
      <c r="A75" s="49">
        <v>89</v>
      </c>
      <c r="B75" t="s">
        <v>1031</v>
      </c>
      <c r="C75" t="s">
        <v>605</v>
      </c>
      <c r="D75">
        <v>1.6740729999999999E-5</v>
      </c>
      <c r="F75">
        <v>3488.407707803965</v>
      </c>
    </row>
    <row r="76" spans="1:86" x14ac:dyDescent="0.3">
      <c r="A76" s="49">
        <v>90</v>
      </c>
      <c r="B76" t="s">
        <v>1033</v>
      </c>
      <c r="C76" t="s">
        <v>659</v>
      </c>
      <c r="D76">
        <v>5.8046E-2</v>
      </c>
      <c r="I76">
        <v>0.14544343518165281</v>
      </c>
      <c r="J76">
        <v>3.5730282879095911E-6</v>
      </c>
      <c r="K76">
        <v>4.9797024296060989E-4</v>
      </c>
      <c r="L76">
        <v>0.1068489926352552</v>
      </c>
    </row>
    <row r="77" spans="1:86" x14ac:dyDescent="0.3">
      <c r="A77" s="49">
        <v>91</v>
      </c>
      <c r="B77" t="s">
        <v>1034</v>
      </c>
      <c r="C77" t="s">
        <v>605</v>
      </c>
      <c r="D77">
        <v>133.9014</v>
      </c>
      <c r="M77">
        <v>2.5141836870676101E-2</v>
      </c>
      <c r="N77">
        <v>2.0693078565784859E-5</v>
      </c>
      <c r="AK77">
        <v>5.7093918020131385E-4</v>
      </c>
    </row>
    <row r="78" spans="1:86" x14ac:dyDescent="0.3">
      <c r="A78" s="49">
        <v>92</v>
      </c>
      <c r="B78" t="s">
        <v>1035</v>
      </c>
      <c r="C78" t="s">
        <v>605</v>
      </c>
      <c r="D78">
        <v>1.7079799999999999E-2</v>
      </c>
      <c r="AF78">
        <v>0.29477265919484602</v>
      </c>
      <c r="AG78">
        <v>7.6175047980044032E-4</v>
      </c>
      <c r="CH78">
        <v>9.712996186024692E-3</v>
      </c>
    </row>
    <row r="79" spans="1:86" x14ac:dyDescent="0.3">
      <c r="A79" s="49">
        <v>93</v>
      </c>
      <c r="B79" t="s">
        <v>1037</v>
      </c>
      <c r="C79" t="s">
        <v>707</v>
      </c>
      <c r="D79">
        <v>9.2153949999999998E-2</v>
      </c>
      <c r="AJ79">
        <v>1.982848694751383</v>
      </c>
      <c r="AP79">
        <v>0.33845284682516819</v>
      </c>
    </row>
    <row r="80" spans="1:86" x14ac:dyDescent="0.3">
      <c r="A80" s="49">
        <v>94</v>
      </c>
      <c r="B80" t="s">
        <v>1039</v>
      </c>
      <c r="C80" t="s">
        <v>668</v>
      </c>
      <c r="D80">
        <v>3.8219999999999997E-2</v>
      </c>
      <c r="I80">
        <v>4.7963281698221463E-2</v>
      </c>
      <c r="J80">
        <v>1.19047619047619E-5</v>
      </c>
      <c r="K80">
        <v>6.4892651222058981E-4</v>
      </c>
      <c r="L80">
        <v>0.41154044750430291</v>
      </c>
    </row>
    <row r="81" spans="1:109" x14ac:dyDescent="0.3">
      <c r="A81" s="49">
        <v>96</v>
      </c>
      <c r="B81" t="s">
        <v>1043</v>
      </c>
      <c r="C81" t="s">
        <v>623</v>
      </c>
      <c r="D81">
        <v>1.0764478080000001E-2</v>
      </c>
      <c r="CI81">
        <v>0.31871494135645079</v>
      </c>
      <c r="CJ81">
        <v>1.9547849736528981E-3</v>
      </c>
      <c r="CK81">
        <v>0.16466938636749959</v>
      </c>
      <c r="CL81">
        <v>1.3212057483756931E-4</v>
      </c>
    </row>
    <row r="82" spans="1:109" x14ac:dyDescent="0.3">
      <c r="A82" s="49">
        <v>97</v>
      </c>
      <c r="B82" t="s">
        <v>1045</v>
      </c>
      <c r="C82" t="s">
        <v>1044</v>
      </c>
      <c r="D82">
        <v>6.73569</v>
      </c>
      <c r="K82">
        <v>2.6064654658236911E-4</v>
      </c>
      <c r="L82">
        <v>0.13422402481211981</v>
      </c>
    </row>
    <row r="83" spans="1:109" x14ac:dyDescent="0.3">
      <c r="A83" s="49">
        <v>98</v>
      </c>
      <c r="B83" t="s">
        <v>1047</v>
      </c>
      <c r="C83" t="s">
        <v>665</v>
      </c>
      <c r="D83">
        <v>1.6330000000000001E-4</v>
      </c>
      <c r="F83">
        <v>3675.5472594603771</v>
      </c>
      <c r="CM83">
        <v>299.84727642966232</v>
      </c>
    </row>
    <row r="84" spans="1:109" x14ac:dyDescent="0.3">
      <c r="A84" s="49">
        <v>99</v>
      </c>
      <c r="B84" t="s">
        <v>1048</v>
      </c>
      <c r="C84" t="s">
        <v>605</v>
      </c>
      <c r="D84">
        <v>7.4793000000000012</v>
      </c>
      <c r="M84">
        <v>2.0599521345580459E-2</v>
      </c>
      <c r="N84">
        <v>9.098503683030661E-6</v>
      </c>
      <c r="AH84">
        <v>1.0946897648034889E-5</v>
      </c>
      <c r="AK84">
        <v>2.0404416188680749E-4</v>
      </c>
    </row>
    <row r="85" spans="1:109" x14ac:dyDescent="0.3">
      <c r="A85" s="49">
        <v>101</v>
      </c>
      <c r="B85" t="s">
        <v>1050</v>
      </c>
      <c r="C85" t="s">
        <v>617</v>
      </c>
      <c r="D85">
        <v>1.4027607</v>
      </c>
      <c r="M85">
        <v>2.950102880658436E-3</v>
      </c>
      <c r="N85">
        <v>1.169687889951182E-5</v>
      </c>
      <c r="AH85">
        <v>1.415692007797271E-4</v>
      </c>
      <c r="AJ85">
        <v>0.76851851851851871</v>
      </c>
      <c r="AK85">
        <v>2.6833333333333331E-3</v>
      </c>
      <c r="AP85">
        <v>0.2056286549707603</v>
      </c>
    </row>
    <row r="86" spans="1:109" x14ac:dyDescent="0.3">
      <c r="A86" s="49">
        <v>102</v>
      </c>
      <c r="B86" t="s">
        <v>1051</v>
      </c>
      <c r="C86" t="s">
        <v>614</v>
      </c>
      <c r="D86">
        <v>21.067499999999999</v>
      </c>
      <c r="M86">
        <v>2.570716880413141E-2</v>
      </c>
      <c r="N86">
        <v>3.4808964775233779E-5</v>
      </c>
      <c r="AJ86">
        <v>0.82247285879178555</v>
      </c>
      <c r="AK86">
        <v>1.474094830984609E-3</v>
      </c>
    </row>
    <row r="87" spans="1:109" x14ac:dyDescent="0.3">
      <c r="A87" s="49">
        <v>103</v>
      </c>
      <c r="B87" t="s">
        <v>1052</v>
      </c>
      <c r="C87" t="s">
        <v>605</v>
      </c>
      <c r="D87">
        <v>4.0928000000000004</v>
      </c>
      <c r="M87">
        <v>8.9523743593084865E-3</v>
      </c>
      <c r="N87">
        <v>1.0668875275279589E-5</v>
      </c>
      <c r="AH87">
        <v>2.299056623184231E-5</v>
      </c>
      <c r="AK87">
        <v>2.5749588708626528E-4</v>
      </c>
    </row>
    <row r="88" spans="1:109" x14ac:dyDescent="0.3">
      <c r="A88" s="49">
        <v>104</v>
      </c>
      <c r="B88" t="s">
        <v>1053</v>
      </c>
      <c r="C88" t="s">
        <v>620</v>
      </c>
      <c r="D88">
        <v>0.235508</v>
      </c>
      <c r="AH88">
        <v>2.4141430439730281E-5</v>
      </c>
    </row>
    <row r="89" spans="1:109" x14ac:dyDescent="0.3">
      <c r="A89" s="49">
        <v>105</v>
      </c>
      <c r="B89" t="s">
        <v>1054</v>
      </c>
      <c r="C89" t="s">
        <v>605</v>
      </c>
      <c r="D89">
        <v>0.12402000000000001</v>
      </c>
      <c r="AG89">
        <v>7.8087283721919507E-4</v>
      </c>
    </row>
    <row r="90" spans="1:109" x14ac:dyDescent="0.3">
      <c r="A90" s="49">
        <v>106</v>
      </c>
      <c r="B90" t="s">
        <v>1055</v>
      </c>
      <c r="C90" t="s">
        <v>605</v>
      </c>
      <c r="D90">
        <v>1.27616</v>
      </c>
      <c r="M90">
        <v>2.654129924495709E-2</v>
      </c>
      <c r="N90">
        <v>2.690243668014003E-5</v>
      </c>
    </row>
    <row r="91" spans="1:109" x14ac:dyDescent="0.3">
      <c r="A91" s="49">
        <v>109</v>
      </c>
      <c r="B91" t="s">
        <v>1059</v>
      </c>
      <c r="C91" t="s">
        <v>605</v>
      </c>
      <c r="D91">
        <v>7.8E-2</v>
      </c>
      <c r="AG91">
        <v>7.577679591873114E-4</v>
      </c>
    </row>
    <row r="92" spans="1:109" x14ac:dyDescent="0.3">
      <c r="A92" s="49">
        <v>110</v>
      </c>
      <c r="B92" t="s">
        <v>1061</v>
      </c>
      <c r="C92" t="s">
        <v>659</v>
      </c>
      <c r="D92">
        <v>3.0599999999999999E-2</v>
      </c>
      <c r="AJ92">
        <v>0.1213450292397661</v>
      </c>
      <c r="AK92">
        <v>2.6620370370370372E-4</v>
      </c>
      <c r="BO92">
        <v>2.7147789565300939E-4</v>
      </c>
      <c r="BP92">
        <v>2.3760809803183301E-7</v>
      </c>
      <c r="CN92">
        <v>1.6199835639624139E-5</v>
      </c>
      <c r="CO92">
        <v>1.717038459162274E-6</v>
      </c>
      <c r="CP92">
        <v>8.0728299126734667E-6</v>
      </c>
      <c r="CQ92">
        <v>3.3972382595552968E-6</v>
      </c>
    </row>
    <row r="93" spans="1:109" x14ac:dyDescent="0.3">
      <c r="A93" s="49">
        <v>111</v>
      </c>
      <c r="B93" t="s">
        <v>1063</v>
      </c>
      <c r="C93" t="s">
        <v>659</v>
      </c>
      <c r="D93">
        <v>6.9750000000000006E-2</v>
      </c>
      <c r="I93">
        <v>0.31244116249946019</v>
      </c>
      <c r="K93">
        <v>3.5226209497488158E-4</v>
      </c>
    </row>
    <row r="94" spans="1:109" x14ac:dyDescent="0.3">
      <c r="A94" s="49">
        <v>112</v>
      </c>
      <c r="B94" t="s">
        <v>1064</v>
      </c>
      <c r="C94" t="s">
        <v>796</v>
      </c>
      <c r="D94">
        <v>1.6799797000000001</v>
      </c>
      <c r="O94">
        <v>3.2132372895467248E-2</v>
      </c>
      <c r="AI94">
        <v>14.934604343299901</v>
      </c>
    </row>
    <row r="95" spans="1:109" x14ac:dyDescent="0.3">
      <c r="A95" s="49">
        <v>114</v>
      </c>
      <c r="B95" t="s">
        <v>1068</v>
      </c>
      <c r="C95" t="s">
        <v>617</v>
      </c>
      <c r="D95">
        <v>0.3322946</v>
      </c>
      <c r="AH95">
        <v>5.8700807467242643E-5</v>
      </c>
      <c r="AK95">
        <v>8.6603904317913017E-4</v>
      </c>
    </row>
    <row r="96" spans="1:109" x14ac:dyDescent="0.3">
      <c r="A96" s="49">
        <v>115</v>
      </c>
      <c r="B96" t="s">
        <v>1072</v>
      </c>
      <c r="C96" t="s">
        <v>752</v>
      </c>
      <c r="D96">
        <v>322.9584221499735</v>
      </c>
      <c r="E96" t="s">
        <v>1071</v>
      </c>
      <c r="CR96">
        <v>7.5089951460325516E-4</v>
      </c>
      <c r="CS96">
        <v>1.2836557214191749E-3</v>
      </c>
      <c r="CT96">
        <v>1.170650657700613E-4</v>
      </c>
      <c r="CU96">
        <v>3.720673658736955E-4</v>
      </c>
      <c r="CV96">
        <v>4.2408136616961861E-5</v>
      </c>
      <c r="CW96">
        <v>9.2950100903893225E-6</v>
      </c>
      <c r="CX96">
        <v>2.0020579383146401E-5</v>
      </c>
      <c r="CY96">
        <v>1.6744264088041719E-6</v>
      </c>
      <c r="CZ96">
        <v>8.6105950842362931E-6</v>
      </c>
      <c r="DA96">
        <v>1.449093976336602E-6</v>
      </c>
      <c r="DB96">
        <v>2.1778862487827139E-6</v>
      </c>
      <c r="DC96">
        <v>1.455374234544567E-6</v>
      </c>
      <c r="DD96">
        <v>3.056497698080624E-5</v>
      </c>
      <c r="DE96">
        <v>0.25654286304900592</v>
      </c>
    </row>
    <row r="97" spans="1:127" x14ac:dyDescent="0.3">
      <c r="A97" s="49">
        <v>116</v>
      </c>
      <c r="B97" t="s">
        <v>1074</v>
      </c>
      <c r="C97" t="s">
        <v>671</v>
      </c>
      <c r="D97">
        <v>3.0581400000000001E-4</v>
      </c>
      <c r="BK97">
        <v>1313.921738869386</v>
      </c>
      <c r="BL97">
        <v>7.4686942062822503E-2</v>
      </c>
      <c r="BM97">
        <v>0.2417117704666692</v>
      </c>
      <c r="DF97">
        <v>587.9758857675597</v>
      </c>
    </row>
    <row r="98" spans="1:127" x14ac:dyDescent="0.3">
      <c r="A98" s="49">
        <v>117</v>
      </c>
      <c r="B98" t="s">
        <v>1077</v>
      </c>
      <c r="C98" t="s">
        <v>653</v>
      </c>
      <c r="D98">
        <v>4.2500000000000001E-7</v>
      </c>
      <c r="F98">
        <v>2369.9503897944719</v>
      </c>
      <c r="DG98">
        <v>0.25098039215686269</v>
      </c>
    </row>
    <row r="99" spans="1:127" x14ac:dyDescent="0.3">
      <c r="A99" s="49">
        <v>118</v>
      </c>
      <c r="B99" t="s">
        <v>1079</v>
      </c>
      <c r="C99" t="s">
        <v>671</v>
      </c>
      <c r="D99">
        <v>2.562E-2</v>
      </c>
      <c r="DH99">
        <v>3.2242424242424241</v>
      </c>
      <c r="DI99">
        <v>1.3679653679653681</v>
      </c>
      <c r="DJ99">
        <v>4.0916363636363622</v>
      </c>
    </row>
    <row r="100" spans="1:127" x14ac:dyDescent="0.3">
      <c r="A100" s="49">
        <v>119</v>
      </c>
      <c r="B100" t="s">
        <v>1081</v>
      </c>
      <c r="C100" t="s">
        <v>614</v>
      </c>
      <c r="D100">
        <v>0.1363352612</v>
      </c>
      <c r="AH100">
        <v>8.5235527210692522E-5</v>
      </c>
      <c r="AJ100">
        <v>1.719728390673493</v>
      </c>
      <c r="AK100">
        <v>1.562197080811646E-3</v>
      </c>
    </row>
    <row r="101" spans="1:127" x14ac:dyDescent="0.3">
      <c r="A101" s="49">
        <v>120</v>
      </c>
      <c r="B101" t="s">
        <v>1084</v>
      </c>
      <c r="C101" t="s">
        <v>605</v>
      </c>
      <c r="D101">
        <v>0.52480000000000004</v>
      </c>
      <c r="AH101">
        <v>3.4128289473684202E-5</v>
      </c>
      <c r="AK101">
        <v>5.0911458333333332E-4</v>
      </c>
    </row>
    <row r="102" spans="1:127" x14ac:dyDescent="0.3">
      <c r="A102" s="49">
        <v>121</v>
      </c>
      <c r="B102" t="s">
        <v>1086</v>
      </c>
      <c r="C102" t="s">
        <v>605</v>
      </c>
      <c r="D102">
        <v>8.8800000000000004E-5</v>
      </c>
      <c r="F102">
        <v>2472.2891566265062</v>
      </c>
      <c r="G102">
        <v>1.755020080321285</v>
      </c>
    </row>
    <row r="103" spans="1:127" x14ac:dyDescent="0.3">
      <c r="A103" s="49">
        <v>123</v>
      </c>
      <c r="B103" t="s">
        <v>1088</v>
      </c>
      <c r="C103" t="s">
        <v>659</v>
      </c>
      <c r="D103">
        <v>1.8052351071999999</v>
      </c>
      <c r="I103">
        <v>7.2412097369068132E-2</v>
      </c>
      <c r="J103">
        <v>1.3775510204081629E-5</v>
      </c>
      <c r="K103">
        <v>7.7789474223424304E-4</v>
      </c>
      <c r="L103">
        <v>0.35534269731989188</v>
      </c>
    </row>
    <row r="104" spans="1:127" x14ac:dyDescent="0.3">
      <c r="A104" s="49">
        <v>124</v>
      </c>
      <c r="B104" t="s">
        <v>1089</v>
      </c>
      <c r="C104" t="s">
        <v>617</v>
      </c>
      <c r="D104">
        <v>3.4724747875184461E-4</v>
      </c>
      <c r="BQ104">
        <v>22.453050618009382</v>
      </c>
      <c r="BR104">
        <v>103.0967654685672</v>
      </c>
      <c r="BS104">
        <v>286.77364360397053</v>
      </c>
      <c r="DK104">
        <v>1.6380313799937141E-2</v>
      </c>
    </row>
    <row r="105" spans="1:127" x14ac:dyDescent="0.3">
      <c r="A105" s="49">
        <v>125</v>
      </c>
      <c r="B105" t="s">
        <v>1090</v>
      </c>
      <c r="C105" t="s">
        <v>605</v>
      </c>
      <c r="D105">
        <v>1.7639199999999999E-5</v>
      </c>
      <c r="F105">
        <v>4399.0657172660895</v>
      </c>
    </row>
    <row r="106" spans="1:127" x14ac:dyDescent="0.3">
      <c r="A106" s="49">
        <v>126</v>
      </c>
      <c r="B106" t="s">
        <v>1091</v>
      </c>
      <c r="C106" t="s">
        <v>659</v>
      </c>
      <c r="D106">
        <v>0.1469664</v>
      </c>
      <c r="AH106">
        <v>1.092105263157895E-4</v>
      </c>
      <c r="AJ106">
        <v>2.6695906432748542</v>
      </c>
      <c r="AK106">
        <v>1.0648148148148151E-3</v>
      </c>
      <c r="AP106">
        <v>1.2337719298245611</v>
      </c>
    </row>
    <row r="107" spans="1:127" x14ac:dyDescent="0.3">
      <c r="A107" s="49">
        <v>129</v>
      </c>
      <c r="B107" t="s">
        <v>1095</v>
      </c>
      <c r="C107" t="s">
        <v>605</v>
      </c>
      <c r="D107">
        <v>8.9999999999999983E-2</v>
      </c>
      <c r="AG107">
        <v>1.0296131976900531E-3</v>
      </c>
    </row>
    <row r="108" spans="1:127" x14ac:dyDescent="0.3">
      <c r="A108" s="49">
        <v>131</v>
      </c>
      <c r="B108" t="s">
        <v>1097</v>
      </c>
      <c r="C108" t="s">
        <v>617</v>
      </c>
      <c r="D108">
        <v>7.8799999999999995E-2</v>
      </c>
      <c r="I108">
        <v>9.2960675188061892E-2</v>
      </c>
      <c r="K108">
        <v>1.1169321957882289E-3</v>
      </c>
      <c r="L108">
        <v>0.87223472570484994</v>
      </c>
    </row>
    <row r="109" spans="1:127" x14ac:dyDescent="0.3">
      <c r="A109" s="49">
        <v>132</v>
      </c>
      <c r="B109" t="s">
        <v>1098</v>
      </c>
      <c r="C109" t="s">
        <v>659</v>
      </c>
      <c r="D109">
        <v>0.10199999999999999</v>
      </c>
      <c r="I109">
        <v>4.5783132530120493E-2</v>
      </c>
      <c r="K109">
        <v>1.462516733601071E-3</v>
      </c>
    </row>
    <row r="110" spans="1:127" x14ac:dyDescent="0.3">
      <c r="A110" s="49">
        <v>133</v>
      </c>
      <c r="B110" t="s">
        <v>1099</v>
      </c>
      <c r="C110" t="s">
        <v>659</v>
      </c>
      <c r="D110">
        <v>4.6399999999999997E-2</v>
      </c>
      <c r="AJ110">
        <v>0.27867513611615241</v>
      </c>
      <c r="AK110">
        <v>5.9482758620689653E-4</v>
      </c>
      <c r="AP110">
        <v>5.3605263157894732E-2</v>
      </c>
    </row>
    <row r="111" spans="1:127" x14ac:dyDescent="0.3">
      <c r="A111" s="49">
        <v>134</v>
      </c>
      <c r="B111" t="s">
        <v>1100</v>
      </c>
      <c r="C111" t="s">
        <v>659</v>
      </c>
      <c r="D111">
        <v>0.72340000000000004</v>
      </c>
      <c r="AH111">
        <v>8.4935598816989961E-6</v>
      </c>
      <c r="AJ111">
        <v>0.53759840228162337</v>
      </c>
      <c r="AK111">
        <v>1.787239608261911E-3</v>
      </c>
    </row>
    <row r="112" spans="1:127" x14ac:dyDescent="0.3">
      <c r="A112" s="49">
        <v>136</v>
      </c>
      <c r="B112" t="s">
        <v>1104</v>
      </c>
      <c r="C112" t="s">
        <v>752</v>
      </c>
      <c r="D112">
        <v>0.66722362913155542</v>
      </c>
      <c r="E112" t="s">
        <v>1103</v>
      </c>
      <c r="DL112">
        <v>1.5609842959057649</v>
      </c>
      <c r="DM112">
        <v>2.7107926691096629</v>
      </c>
      <c r="DN112">
        <v>0.27921450519438767</v>
      </c>
      <c r="DO112">
        <v>0.1314243644380251</v>
      </c>
      <c r="DP112">
        <v>2.9913482554628071E-2</v>
      </c>
      <c r="DQ112">
        <v>7.257726128118748E-2</v>
      </c>
      <c r="DR112">
        <v>5.5882708037147087E-3</v>
      </c>
      <c r="DS112">
        <v>2.8737206280813402E-2</v>
      </c>
      <c r="DT112">
        <v>3.6271807097141978E-3</v>
      </c>
      <c r="DU112">
        <v>7.2685297328630308E-3</v>
      </c>
      <c r="DV112">
        <v>3.642900622843327E-3</v>
      </c>
      <c r="DW112">
        <v>0.1009230917533569</v>
      </c>
    </row>
    <row r="113" spans="1:132" x14ac:dyDescent="0.3">
      <c r="A113" s="49">
        <v>137</v>
      </c>
      <c r="B113" t="s">
        <v>1106</v>
      </c>
      <c r="C113" t="s">
        <v>659</v>
      </c>
      <c r="D113">
        <v>5.2017999999999988E-2</v>
      </c>
      <c r="AH113">
        <v>2.0335521509760788E-5</v>
      </c>
      <c r="AJ113">
        <v>1.575488545463007</v>
      </c>
      <c r="AK113">
        <v>1.3430447152908611E-3</v>
      </c>
      <c r="AP113">
        <v>2.4805319312545659</v>
      </c>
    </row>
    <row r="114" spans="1:132" x14ac:dyDescent="0.3">
      <c r="A114" s="49">
        <v>138</v>
      </c>
      <c r="B114" t="s">
        <v>1108</v>
      </c>
      <c r="C114" t="s">
        <v>659</v>
      </c>
      <c r="D114">
        <v>0.1850205</v>
      </c>
      <c r="I114">
        <v>0.16217706647485469</v>
      </c>
      <c r="J114">
        <v>3.2935323383084582E-5</v>
      </c>
      <c r="K114">
        <v>1.0041159663529741E-3</v>
      </c>
    </row>
    <row r="115" spans="1:132" x14ac:dyDescent="0.3">
      <c r="A115" s="49">
        <v>139</v>
      </c>
      <c r="B115" t="s">
        <v>1109</v>
      </c>
      <c r="C115" t="s">
        <v>659</v>
      </c>
      <c r="D115">
        <v>8.5157999999999998E-2</v>
      </c>
      <c r="AH115">
        <v>6.6739766081871346E-5</v>
      </c>
      <c r="AK115">
        <v>2.6620370370370372E-4</v>
      </c>
    </row>
    <row r="116" spans="1:132" x14ac:dyDescent="0.3">
      <c r="A116" s="49">
        <v>140</v>
      </c>
      <c r="B116" t="s">
        <v>1110</v>
      </c>
      <c r="C116" t="s">
        <v>659</v>
      </c>
      <c r="D116">
        <v>9.6862799999999985E-2</v>
      </c>
      <c r="AH116">
        <v>7.3926714410811782E-5</v>
      </c>
      <c r="AJ116">
        <v>0.44974359283657422</v>
      </c>
      <c r="AK116">
        <v>1.0511482908471231E-3</v>
      </c>
    </row>
    <row r="117" spans="1:132" x14ac:dyDescent="0.3">
      <c r="A117" s="49">
        <v>141</v>
      </c>
      <c r="B117" t="s">
        <v>1111</v>
      </c>
      <c r="C117" t="s">
        <v>659</v>
      </c>
      <c r="D117">
        <v>0.56899699999999998</v>
      </c>
      <c r="AH117">
        <v>3.7545203041029811E-5</v>
      </c>
      <c r="AJ117">
        <v>2.1013252497955079</v>
      </c>
      <c r="AK117">
        <v>1.2313907191074821E-3</v>
      </c>
    </row>
    <row r="118" spans="1:132" x14ac:dyDescent="0.3">
      <c r="A118" s="49">
        <v>142</v>
      </c>
      <c r="B118" t="s">
        <v>1112</v>
      </c>
      <c r="C118" t="s">
        <v>659</v>
      </c>
      <c r="D118">
        <v>1.0439E-2</v>
      </c>
      <c r="AJ118">
        <v>1.0080971659919029</v>
      </c>
      <c r="CN118">
        <v>3.5425101214574907E-2</v>
      </c>
    </row>
    <row r="119" spans="1:132" x14ac:dyDescent="0.3">
      <c r="A119" s="49">
        <v>143</v>
      </c>
      <c r="B119" t="s">
        <v>1115</v>
      </c>
      <c r="C119" t="s">
        <v>605</v>
      </c>
      <c r="D119">
        <v>0.6149</v>
      </c>
      <c r="AH119">
        <v>4.8255813953488368E-5</v>
      </c>
    </row>
    <row r="120" spans="1:132" x14ac:dyDescent="0.3">
      <c r="A120" s="49">
        <v>145</v>
      </c>
      <c r="B120" t="s">
        <v>1120</v>
      </c>
      <c r="C120" t="s">
        <v>632</v>
      </c>
      <c r="D120">
        <v>87.774220799999966</v>
      </c>
      <c r="DX120">
        <v>0.28249007936507942</v>
      </c>
      <c r="DY120">
        <v>5.811838624338626</v>
      </c>
      <c r="DZ120">
        <v>0.18849206349206349</v>
      </c>
    </row>
    <row r="121" spans="1:132" x14ac:dyDescent="0.3">
      <c r="A121" s="49">
        <v>146</v>
      </c>
      <c r="B121" t="s">
        <v>1123</v>
      </c>
      <c r="C121" t="s">
        <v>614</v>
      </c>
      <c r="D121">
        <v>1.0605338247</v>
      </c>
      <c r="I121">
        <v>7.7046048270752926E-2</v>
      </c>
      <c r="K121">
        <v>1.9076897882793311E-3</v>
      </c>
      <c r="L121">
        <v>0.49027605567902682</v>
      </c>
    </row>
    <row r="122" spans="1:132" x14ac:dyDescent="0.3">
      <c r="A122" s="49">
        <v>147</v>
      </c>
      <c r="B122" t="s">
        <v>1124</v>
      </c>
      <c r="C122" t="s">
        <v>614</v>
      </c>
      <c r="D122">
        <v>6.2398074534161484E-3</v>
      </c>
      <c r="EA122">
        <v>9.2669848140241248E-2</v>
      </c>
      <c r="EB122">
        <v>7.0332353031510672E-5</v>
      </c>
    </row>
    <row r="123" spans="1:132" x14ac:dyDescent="0.3">
      <c r="A123" s="49">
        <v>148</v>
      </c>
      <c r="B123" t="s">
        <v>1125</v>
      </c>
      <c r="C123" t="s">
        <v>804</v>
      </c>
      <c r="D123">
        <v>0.27303927948908191</v>
      </c>
      <c r="P123">
        <v>0.50768636401559675</v>
      </c>
      <c r="AL123">
        <v>4.8013464201619671E-5</v>
      </c>
      <c r="AM123">
        <v>2.9987538249538802E-4</v>
      </c>
      <c r="AN123">
        <v>3.7536542967592598E-4</v>
      </c>
    </row>
    <row r="124" spans="1:132" x14ac:dyDescent="0.3">
      <c r="A124" s="49">
        <v>150</v>
      </c>
      <c r="B124" t="s">
        <v>1128</v>
      </c>
      <c r="C124" t="s">
        <v>595</v>
      </c>
      <c r="D124">
        <v>0.27303927948908191</v>
      </c>
      <c r="P124">
        <v>0.50768636401559675</v>
      </c>
      <c r="AL124">
        <v>4.8013464201619671E-5</v>
      </c>
      <c r="AM124">
        <v>2.9987538249538802E-4</v>
      </c>
      <c r="AN124">
        <v>3.7536542967592598E-4</v>
      </c>
    </row>
    <row r="125" spans="1:132" x14ac:dyDescent="0.3">
      <c r="A125" s="49">
        <v>154</v>
      </c>
      <c r="B125" t="s">
        <v>1136</v>
      </c>
      <c r="C125" t="s">
        <v>796</v>
      </c>
      <c r="D125">
        <v>1.4030199999999999</v>
      </c>
      <c r="O125">
        <v>4.7497901903831678E-2</v>
      </c>
    </row>
    <row r="126" spans="1:132" x14ac:dyDescent="0.3">
      <c r="A126" s="49">
        <v>155</v>
      </c>
      <c r="B126" t="s">
        <v>1138</v>
      </c>
      <c r="C126" t="s">
        <v>659</v>
      </c>
      <c r="D126">
        <v>0.19500000000000001</v>
      </c>
      <c r="AH126">
        <v>5.8805668016194332E-5</v>
      </c>
      <c r="AJ126">
        <v>1.0080971659919029</v>
      </c>
    </row>
    <row r="127" spans="1:132" x14ac:dyDescent="0.3">
      <c r="A127" s="49">
        <v>158</v>
      </c>
      <c r="B127" t="s">
        <v>1143</v>
      </c>
      <c r="C127" t="s">
        <v>788</v>
      </c>
      <c r="D127">
        <v>5.7119999999999997E-2</v>
      </c>
      <c r="K127">
        <v>3.548753838884952E-4</v>
      </c>
      <c r="L127">
        <v>0.1121412119064493</v>
      </c>
      <c r="AQ127">
        <v>4.7625797306874561E-5</v>
      </c>
    </row>
    <row r="128" spans="1:132" x14ac:dyDescent="0.3">
      <c r="A128" s="49">
        <v>159</v>
      </c>
      <c r="B128" t="s">
        <v>1145</v>
      </c>
      <c r="C128" t="s">
        <v>617</v>
      </c>
      <c r="D128">
        <v>8.4195393310000004E-4</v>
      </c>
      <c r="BQ128">
        <v>90.316242286978323</v>
      </c>
      <c r="DK128">
        <v>7.0983187688224633E-3</v>
      </c>
    </row>
    <row r="129" spans="1:135" x14ac:dyDescent="0.3">
      <c r="A129" s="49">
        <v>163</v>
      </c>
      <c r="B129" t="s">
        <v>1150</v>
      </c>
      <c r="C129" t="s">
        <v>605</v>
      </c>
      <c r="D129">
        <v>0.12</v>
      </c>
      <c r="M129">
        <v>6.3148148148148148E-2</v>
      </c>
      <c r="N129">
        <v>5.2691266682528607E-5</v>
      </c>
      <c r="AH129">
        <v>2.9122807017543859E-5</v>
      </c>
      <c r="AK129">
        <v>4.7916666666666659E-4</v>
      </c>
    </row>
    <row r="130" spans="1:135" x14ac:dyDescent="0.3">
      <c r="A130" s="49">
        <v>164</v>
      </c>
      <c r="B130" t="s">
        <v>1151</v>
      </c>
      <c r="C130" t="s">
        <v>614</v>
      </c>
      <c r="D130">
        <v>0.78470000000000006</v>
      </c>
      <c r="K130">
        <v>2.0822272139405071E-4</v>
      </c>
      <c r="L130">
        <v>3.446599959158668E-2</v>
      </c>
      <c r="AQ130">
        <v>1.5552379007555641E-4</v>
      </c>
    </row>
    <row r="131" spans="1:135" x14ac:dyDescent="0.3">
      <c r="A131" s="49">
        <v>167</v>
      </c>
      <c r="B131" t="s">
        <v>1156</v>
      </c>
      <c r="C131" t="s">
        <v>659</v>
      </c>
      <c r="D131">
        <v>1.4134</v>
      </c>
      <c r="I131">
        <v>8.3895792594461616E-2</v>
      </c>
      <c r="J131">
        <v>7.8534031413612573E-6</v>
      </c>
      <c r="K131">
        <v>1.378288021194727E-3</v>
      </c>
      <c r="L131">
        <v>0.57757616854853955</v>
      </c>
    </row>
    <row r="132" spans="1:135" x14ac:dyDescent="0.3">
      <c r="A132" s="49">
        <v>168</v>
      </c>
      <c r="B132" t="s">
        <v>1157</v>
      </c>
      <c r="C132" t="s">
        <v>605</v>
      </c>
      <c r="D132">
        <v>3.2711999999999998E-2</v>
      </c>
      <c r="M132">
        <v>5.4964539007092188E-2</v>
      </c>
      <c r="AH132">
        <v>1.6265397536394172E-5</v>
      </c>
      <c r="AK132">
        <v>2.1307624113475181E-3</v>
      </c>
    </row>
    <row r="133" spans="1:135" x14ac:dyDescent="0.3">
      <c r="A133" s="49">
        <v>169</v>
      </c>
      <c r="B133" t="s">
        <v>1159</v>
      </c>
      <c r="C133" t="s">
        <v>605</v>
      </c>
      <c r="D133">
        <v>3.2711999999999998E-2</v>
      </c>
      <c r="M133">
        <v>5.4964539007092188E-2</v>
      </c>
      <c r="N133">
        <v>4.3013902642234879E-5</v>
      </c>
      <c r="AH133">
        <v>1.6265397536394172E-5</v>
      </c>
      <c r="AK133">
        <v>2.1307624113475181E-3</v>
      </c>
    </row>
    <row r="134" spans="1:135" x14ac:dyDescent="0.3">
      <c r="A134" s="49">
        <v>170</v>
      </c>
      <c r="B134" t="s">
        <v>1160</v>
      </c>
      <c r="C134" t="s">
        <v>605</v>
      </c>
      <c r="D134">
        <v>4.6115379839999998E-2</v>
      </c>
      <c r="AF134">
        <v>1.645161290322581</v>
      </c>
      <c r="AG134">
        <v>7.8921483625518066E-4</v>
      </c>
    </row>
    <row r="135" spans="1:135" x14ac:dyDescent="0.3">
      <c r="A135" s="49">
        <v>171</v>
      </c>
      <c r="B135" t="s">
        <v>1161</v>
      </c>
      <c r="C135" t="s">
        <v>659</v>
      </c>
      <c r="D135">
        <v>0.13471140000000001</v>
      </c>
      <c r="AH135">
        <v>3.5540761876676238E-5</v>
      </c>
      <c r="AJ135">
        <v>0.55121354751127616</v>
      </c>
      <c r="AK135">
        <v>9.0674372213487479E-4</v>
      </c>
    </row>
    <row r="136" spans="1:135" x14ac:dyDescent="0.3">
      <c r="A136" s="49">
        <v>172</v>
      </c>
      <c r="B136" t="s">
        <v>1162</v>
      </c>
      <c r="C136" t="s">
        <v>671</v>
      </c>
      <c r="D136">
        <v>2.2834199999999999E-2</v>
      </c>
      <c r="O136">
        <v>6.107039751276927E-2</v>
      </c>
      <c r="P136">
        <v>0.67510548523206748</v>
      </c>
      <c r="AL136">
        <v>5.5296469020652889E-6</v>
      </c>
      <c r="AM136">
        <v>2.1105929380413061E-5</v>
      </c>
      <c r="AN136">
        <v>8.6508253756754737E-5</v>
      </c>
    </row>
    <row r="137" spans="1:135" x14ac:dyDescent="0.3">
      <c r="A137" s="49">
        <v>174</v>
      </c>
      <c r="B137" t="s">
        <v>1165</v>
      </c>
      <c r="C137" t="s">
        <v>614</v>
      </c>
      <c r="D137">
        <v>2.7867980000000001E-2</v>
      </c>
      <c r="AK137">
        <v>3.8333333333333331E-3</v>
      </c>
      <c r="EC137">
        <v>0.18625730994152051</v>
      </c>
      <c r="ED137">
        <v>5.7473684210526319E-4</v>
      </c>
    </row>
    <row r="138" spans="1:135" x14ac:dyDescent="0.3">
      <c r="A138" s="49">
        <v>175</v>
      </c>
      <c r="B138" t="s">
        <v>1167</v>
      </c>
      <c r="C138" t="s">
        <v>671</v>
      </c>
      <c r="D138">
        <v>2.7738547200000001</v>
      </c>
      <c r="EE138">
        <v>0.23511904761904759</v>
      </c>
    </row>
    <row r="139" spans="1:135" x14ac:dyDescent="0.3">
      <c r="A139" s="49">
        <v>176</v>
      </c>
      <c r="B139" t="s">
        <v>1169</v>
      </c>
      <c r="C139" t="s">
        <v>659</v>
      </c>
      <c r="D139">
        <v>3.2489E-5</v>
      </c>
      <c r="F139">
        <v>1380.1594385792121</v>
      </c>
      <c r="G139">
        <v>11.71027141592935</v>
      </c>
      <c r="H139">
        <v>15494.47505309489</v>
      </c>
    </row>
    <row r="140" spans="1:135" x14ac:dyDescent="0.3">
      <c r="A140" s="49">
        <v>177</v>
      </c>
      <c r="B140" t="s">
        <v>1170</v>
      </c>
      <c r="C140" t="s">
        <v>798</v>
      </c>
      <c r="D140">
        <v>3.2200000000000007E-4</v>
      </c>
      <c r="P140">
        <v>0.56466703357182146</v>
      </c>
    </row>
    <row r="141" spans="1:135" x14ac:dyDescent="0.3">
      <c r="A141" s="49">
        <v>178</v>
      </c>
      <c r="B141" t="s">
        <v>1171</v>
      </c>
      <c r="C141" t="s">
        <v>605</v>
      </c>
      <c r="D141">
        <v>0.19139999999999999</v>
      </c>
      <c r="M141">
        <v>3.914141414141413E-2</v>
      </c>
      <c r="N141">
        <v>3.2711225009503433E-5</v>
      </c>
    </row>
    <row r="142" spans="1:135" x14ac:dyDescent="0.3">
      <c r="A142" s="49">
        <v>179</v>
      </c>
      <c r="B142" t="s">
        <v>1172</v>
      </c>
      <c r="C142" t="s">
        <v>671</v>
      </c>
      <c r="D142">
        <v>1.3181689866E-3</v>
      </c>
      <c r="Q142">
        <v>123.60281557556419</v>
      </c>
      <c r="R142">
        <v>3.8589308848854448E-2</v>
      </c>
      <c r="S142">
        <v>390.70767379706911</v>
      </c>
      <c r="T142">
        <v>0.46093829880224552</v>
      </c>
      <c r="U142">
        <v>0.1193203021934518</v>
      </c>
      <c r="V142">
        <v>0.28228843008066362</v>
      </c>
      <c r="W142">
        <v>6.7565923208562972E-2</v>
      </c>
    </row>
    <row r="143" spans="1:135" x14ac:dyDescent="0.3">
      <c r="A143" s="49">
        <v>180</v>
      </c>
      <c r="B143" t="s">
        <v>1174</v>
      </c>
      <c r="C143" t="s">
        <v>605</v>
      </c>
      <c r="D143">
        <v>7.3182000000000009</v>
      </c>
      <c r="M143">
        <v>4.4595817429301063E-2</v>
      </c>
      <c r="N143">
        <v>1.319037803850722E-5</v>
      </c>
      <c r="AK143">
        <v>3.3360952829930861E-4</v>
      </c>
    </row>
    <row r="144" spans="1:135" x14ac:dyDescent="0.3">
      <c r="A144" s="49">
        <v>181</v>
      </c>
      <c r="B144" t="s">
        <v>1175</v>
      </c>
      <c r="C144" t="s">
        <v>605</v>
      </c>
      <c r="D144">
        <v>0.20699999999999999</v>
      </c>
      <c r="M144">
        <v>4.1183574879227053E-2</v>
      </c>
      <c r="N144">
        <v>4.0494537716848243E-5</v>
      </c>
    </row>
    <row r="145" spans="1:138" x14ac:dyDescent="0.3">
      <c r="A145" s="49">
        <v>183</v>
      </c>
      <c r="B145" t="s">
        <v>1178</v>
      </c>
      <c r="C145" t="s">
        <v>605</v>
      </c>
      <c r="D145">
        <v>2.3809612000000002</v>
      </c>
      <c r="M145">
        <v>1.7205522687410629E-2</v>
      </c>
      <c r="N145">
        <v>1.7961677488654119E-5</v>
      </c>
      <c r="AH145">
        <v>8.8006312656196845E-6</v>
      </c>
      <c r="AJ145">
        <v>1.442077038046651</v>
      </c>
      <c r="AK145">
        <v>9.5178676350682822E-4</v>
      </c>
    </row>
    <row r="146" spans="1:138" x14ac:dyDescent="0.3">
      <c r="A146" s="49">
        <v>184</v>
      </c>
      <c r="B146" t="s">
        <v>1180</v>
      </c>
      <c r="C146" t="s">
        <v>659</v>
      </c>
      <c r="D146">
        <v>0.41399999999999998</v>
      </c>
      <c r="I146">
        <v>0.2388685175484547</v>
      </c>
      <c r="J146">
        <v>2.173913043478261E-5</v>
      </c>
      <c r="K146">
        <v>1.602409638554217E-3</v>
      </c>
      <c r="L146">
        <v>0.48627029858564702</v>
      </c>
    </row>
    <row r="147" spans="1:138" x14ac:dyDescent="0.3">
      <c r="A147" s="49">
        <v>185</v>
      </c>
      <c r="B147" t="s">
        <v>1181</v>
      </c>
      <c r="C147" t="s">
        <v>617</v>
      </c>
      <c r="D147">
        <v>2.58E-2</v>
      </c>
      <c r="AH147">
        <v>7.2807017543859644E-5</v>
      </c>
      <c r="AJ147">
        <v>2.1842105263157889</v>
      </c>
      <c r="AK147">
        <v>4.6319444444444437E-3</v>
      </c>
      <c r="AP147">
        <v>1.8506578947368419</v>
      </c>
    </row>
    <row r="148" spans="1:138" x14ac:dyDescent="0.3">
      <c r="A148" s="49">
        <v>186</v>
      </c>
      <c r="B148" t="s">
        <v>1182</v>
      </c>
      <c r="C148" t="s">
        <v>605</v>
      </c>
      <c r="D148">
        <v>0.136079125</v>
      </c>
      <c r="M148">
        <v>0.14058956916099771</v>
      </c>
      <c r="N148">
        <v>3.9384174722520576E-6</v>
      </c>
    </row>
    <row r="149" spans="1:138" x14ac:dyDescent="0.3">
      <c r="A149" s="49">
        <v>187</v>
      </c>
      <c r="B149" t="s">
        <v>1183</v>
      </c>
      <c r="C149" t="s">
        <v>595</v>
      </c>
      <c r="D149">
        <v>3.9140000000000001E-2</v>
      </c>
      <c r="P149">
        <v>0.75654418090205222</v>
      </c>
    </row>
    <row r="150" spans="1:138" x14ac:dyDescent="0.3">
      <c r="A150" s="49">
        <v>188</v>
      </c>
      <c r="B150" t="s">
        <v>1184</v>
      </c>
      <c r="C150" t="s">
        <v>605</v>
      </c>
      <c r="D150">
        <v>0.52</v>
      </c>
      <c r="M150">
        <v>7.534722222222223E-3</v>
      </c>
      <c r="N150">
        <v>7.901985479111092E-6</v>
      </c>
      <c r="AH150">
        <v>4.0953947368421049E-5</v>
      </c>
      <c r="AK150">
        <v>3.4020833333333331E-4</v>
      </c>
    </row>
    <row r="151" spans="1:138" x14ac:dyDescent="0.3">
      <c r="A151" s="49">
        <v>189</v>
      </c>
      <c r="B151" t="s">
        <v>1185</v>
      </c>
      <c r="C151" t="s">
        <v>605</v>
      </c>
      <c r="D151">
        <v>0.71999999999999986</v>
      </c>
      <c r="AG151">
        <v>7.577679591873114E-4</v>
      </c>
    </row>
    <row r="152" spans="1:138" x14ac:dyDescent="0.3">
      <c r="A152" s="49">
        <v>190</v>
      </c>
      <c r="B152" t="s">
        <v>1186</v>
      </c>
      <c r="C152" t="s">
        <v>605</v>
      </c>
      <c r="D152">
        <v>9.9600000000000001E-3</v>
      </c>
      <c r="AG152">
        <v>2.287775891341257E-4</v>
      </c>
    </row>
    <row r="153" spans="1:138" x14ac:dyDescent="0.3">
      <c r="A153" s="49">
        <v>191</v>
      </c>
      <c r="B153" t="s">
        <v>1188</v>
      </c>
      <c r="C153" t="s">
        <v>611</v>
      </c>
      <c r="D153">
        <v>4.5999999999999999E-2</v>
      </c>
      <c r="AG153">
        <v>1.6056578821253299E-3</v>
      </c>
    </row>
    <row r="154" spans="1:138" x14ac:dyDescent="0.3">
      <c r="A154" s="49">
        <v>192</v>
      </c>
      <c r="B154" t="s">
        <v>1189</v>
      </c>
      <c r="C154" t="s">
        <v>605</v>
      </c>
      <c r="D154">
        <v>0.05</v>
      </c>
      <c r="AF154">
        <v>9.2903225806451648E-2</v>
      </c>
      <c r="AG154">
        <v>7.5386968282026214E-4</v>
      </c>
    </row>
    <row r="155" spans="1:138" x14ac:dyDescent="0.3">
      <c r="A155" s="49">
        <v>194</v>
      </c>
      <c r="B155" t="s">
        <v>1191</v>
      </c>
      <c r="C155" t="s">
        <v>614</v>
      </c>
      <c r="D155">
        <v>3.2000000000000001E-2</v>
      </c>
      <c r="EA155">
        <v>0.33618721461187212</v>
      </c>
      <c r="EB155">
        <v>2.518876442901855E-4</v>
      </c>
    </row>
    <row r="156" spans="1:138" x14ac:dyDescent="0.3">
      <c r="A156" s="49">
        <v>195</v>
      </c>
      <c r="B156" t="s">
        <v>1193</v>
      </c>
      <c r="C156" t="s">
        <v>796</v>
      </c>
      <c r="D156">
        <v>0.54</v>
      </c>
      <c r="O156">
        <v>2.062822315986873E-2</v>
      </c>
    </row>
    <row r="157" spans="1:138" x14ac:dyDescent="0.3">
      <c r="A157" s="49">
        <v>196</v>
      </c>
      <c r="B157" t="s">
        <v>1194</v>
      </c>
      <c r="C157" t="s">
        <v>668</v>
      </c>
      <c r="D157">
        <v>1.21</v>
      </c>
      <c r="EF157">
        <v>4.9122580228161461E-2</v>
      </c>
      <c r="EG157">
        <v>1.8830322420795231E-3</v>
      </c>
      <c r="EH157">
        <v>0.91199948292020816</v>
      </c>
    </row>
    <row r="158" spans="1:138" x14ac:dyDescent="0.3">
      <c r="A158" s="49">
        <v>197</v>
      </c>
      <c r="B158" t="s">
        <v>1195</v>
      </c>
      <c r="C158" t="s">
        <v>605</v>
      </c>
      <c r="D158">
        <v>0.26650000000000001</v>
      </c>
      <c r="M158">
        <v>3.4056702105482589E-2</v>
      </c>
      <c r="N158">
        <v>3.366794724106485E-5</v>
      </c>
      <c r="AH158">
        <v>1.067927322997926E-4</v>
      </c>
    </row>
    <row r="159" spans="1:138" x14ac:dyDescent="0.3">
      <c r="A159" s="49">
        <v>198</v>
      </c>
      <c r="B159" t="s">
        <v>1196</v>
      </c>
      <c r="C159" t="s">
        <v>659</v>
      </c>
      <c r="D159">
        <v>3.4189999999999998E-2</v>
      </c>
      <c r="AH159">
        <v>6.2287372423454064E-5</v>
      </c>
      <c r="AJ159">
        <v>1.9350610366219729</v>
      </c>
      <c r="AP159">
        <v>0.2828762257354413</v>
      </c>
    </row>
    <row r="160" spans="1:138" x14ac:dyDescent="0.3">
      <c r="A160" s="49">
        <v>199</v>
      </c>
      <c r="B160" t="s">
        <v>1198</v>
      </c>
      <c r="C160" t="s">
        <v>659</v>
      </c>
      <c r="D160">
        <v>3.3799999999999997E-2</v>
      </c>
      <c r="AH160">
        <v>6.3006072874493928E-5</v>
      </c>
      <c r="AJ160">
        <v>1.97419028340081</v>
      </c>
      <c r="AP160">
        <v>0.29895242914979758</v>
      </c>
      <c r="ED160">
        <v>3.4008097165991897E-5</v>
      </c>
    </row>
    <row r="161" spans="1:142" x14ac:dyDescent="0.3">
      <c r="A161" s="49">
        <v>200</v>
      </c>
      <c r="B161" t="s">
        <v>1200</v>
      </c>
      <c r="C161" t="s">
        <v>671</v>
      </c>
      <c r="D161">
        <v>2.5706539332E-4</v>
      </c>
      <c r="Q161">
        <v>133.5921281937093</v>
      </c>
      <c r="R161">
        <v>3.3875270308392158E-2</v>
      </c>
      <c r="S161">
        <v>440.10519110090479</v>
      </c>
      <c r="T161">
        <v>0.45993162364878148</v>
      </c>
      <c r="U161">
        <v>0.11807409466182139</v>
      </c>
      <c r="V161">
        <v>0.29506726296216079</v>
      </c>
      <c r="W161">
        <v>7.0581179284510576E-2</v>
      </c>
    </row>
    <row r="162" spans="1:142" x14ac:dyDescent="0.3">
      <c r="A162" s="49">
        <v>201</v>
      </c>
      <c r="B162" t="s">
        <v>1201</v>
      </c>
      <c r="C162" t="s">
        <v>605</v>
      </c>
      <c r="D162">
        <v>0.36</v>
      </c>
      <c r="M162">
        <v>4.78395061728395E-3</v>
      </c>
      <c r="N162">
        <v>2.1431348688806641E-5</v>
      </c>
    </row>
    <row r="163" spans="1:142" x14ac:dyDescent="0.3">
      <c r="A163" s="49">
        <v>203</v>
      </c>
      <c r="B163" t="s">
        <v>1203</v>
      </c>
      <c r="C163" t="s">
        <v>605</v>
      </c>
      <c r="D163">
        <v>0.42</v>
      </c>
      <c r="AH163">
        <v>3.6403508771929822E-5</v>
      </c>
    </row>
    <row r="164" spans="1:142" x14ac:dyDescent="0.3">
      <c r="A164" s="49">
        <v>204</v>
      </c>
      <c r="B164" t="s">
        <v>1207</v>
      </c>
      <c r="C164" t="s">
        <v>953</v>
      </c>
      <c r="D164">
        <v>1248.338</v>
      </c>
      <c r="EI164">
        <v>0.50829502907065249</v>
      </c>
      <c r="EJ164">
        <v>9.619189674591335E-4</v>
      </c>
      <c r="EK164">
        <v>1.3533834586466171E-4</v>
      </c>
    </row>
    <row r="165" spans="1:142" x14ac:dyDescent="0.3">
      <c r="A165" s="49">
        <v>206</v>
      </c>
      <c r="B165" t="s">
        <v>1210</v>
      </c>
      <c r="C165" t="s">
        <v>605</v>
      </c>
      <c r="D165">
        <v>0.31900000000000001</v>
      </c>
      <c r="M165">
        <v>3.9141414141414133E-3</v>
      </c>
      <c r="N165">
        <v>1.71169736373547E-5</v>
      </c>
    </row>
    <row r="166" spans="1:142" x14ac:dyDescent="0.3">
      <c r="A166" s="49">
        <v>207</v>
      </c>
      <c r="B166" t="s">
        <v>1211</v>
      </c>
      <c r="C166" t="s">
        <v>659</v>
      </c>
      <c r="D166">
        <v>3.2399999999999998E-2</v>
      </c>
      <c r="AH166">
        <v>4.0448343079922024E-6</v>
      </c>
      <c r="AJ166">
        <v>0.36403508771929821</v>
      </c>
      <c r="AK166">
        <v>5.5370370370370361E-4</v>
      </c>
      <c r="AP166">
        <v>0.16450292397660821</v>
      </c>
      <c r="ED166">
        <v>1.3645224171539961E-5</v>
      </c>
    </row>
    <row r="167" spans="1:142" x14ac:dyDescent="0.3">
      <c r="A167" s="49">
        <v>208</v>
      </c>
      <c r="B167" t="s">
        <v>1213</v>
      </c>
      <c r="C167" t="s">
        <v>659</v>
      </c>
      <c r="D167">
        <v>0.1265</v>
      </c>
      <c r="I167">
        <v>0.19978094194961671</v>
      </c>
      <c r="J167">
        <v>5.4545454545454536E-6</v>
      </c>
      <c r="K167">
        <v>4.6906900328587062E-4</v>
      </c>
      <c r="L167">
        <v>0.3697261774370208</v>
      </c>
      <c r="AQ167">
        <v>6.1336254107338436E-6</v>
      </c>
    </row>
    <row r="168" spans="1:142" x14ac:dyDescent="0.3">
      <c r="A168" s="49">
        <v>209</v>
      </c>
      <c r="B168" t="s">
        <v>1214</v>
      </c>
      <c r="C168" t="s">
        <v>659</v>
      </c>
      <c r="D168">
        <v>4.4467830872002859E-2</v>
      </c>
      <c r="AH168">
        <v>2.3433088203418E-5</v>
      </c>
      <c r="AJ168">
        <v>2.7981914237704189</v>
      </c>
      <c r="AK168">
        <v>2.0633212087534519E-3</v>
      </c>
      <c r="AP168">
        <v>1.231684295821486</v>
      </c>
    </row>
    <row r="169" spans="1:142" x14ac:dyDescent="0.3">
      <c r="A169" s="49">
        <v>210</v>
      </c>
      <c r="B169" t="s">
        <v>1215</v>
      </c>
      <c r="C169" t="s">
        <v>605</v>
      </c>
      <c r="D169">
        <v>9.8816360831999989E-2</v>
      </c>
      <c r="AG169">
        <v>7.5847262348577847E-4</v>
      </c>
    </row>
    <row r="170" spans="1:142" x14ac:dyDescent="0.3">
      <c r="A170" s="49">
        <v>211</v>
      </c>
      <c r="B170" t="s">
        <v>1216</v>
      </c>
      <c r="C170" t="s">
        <v>605</v>
      </c>
      <c r="D170">
        <v>0.89794655999999995</v>
      </c>
      <c r="M170">
        <v>2.2486689850967981E-2</v>
      </c>
      <c r="N170">
        <v>1.9873615084668062E-5</v>
      </c>
    </row>
    <row r="171" spans="1:142" x14ac:dyDescent="0.3">
      <c r="A171" s="49">
        <v>213</v>
      </c>
      <c r="B171" t="s">
        <v>1218</v>
      </c>
      <c r="C171" t="s">
        <v>605</v>
      </c>
      <c r="D171">
        <v>8.3199999999999996E-2</v>
      </c>
      <c r="M171">
        <v>0.1076388888888889</v>
      </c>
      <c r="N171">
        <v>8.42701457035142E-5</v>
      </c>
    </row>
    <row r="172" spans="1:142" x14ac:dyDescent="0.3">
      <c r="A172" s="49">
        <v>214</v>
      </c>
      <c r="B172" t="s">
        <v>1221</v>
      </c>
      <c r="C172" t="s">
        <v>1220</v>
      </c>
      <c r="D172">
        <v>37.444274131776687</v>
      </c>
      <c r="AZ172">
        <v>3.7129160696061057E-2</v>
      </c>
      <c r="EL172">
        <v>7.9318310997138433</v>
      </c>
    </row>
    <row r="173" spans="1:142" x14ac:dyDescent="0.3">
      <c r="A173" s="49">
        <v>215</v>
      </c>
      <c r="B173" t="s">
        <v>1223</v>
      </c>
      <c r="C173" t="s">
        <v>650</v>
      </c>
      <c r="D173">
        <v>0.23300000000000001</v>
      </c>
      <c r="AK173">
        <v>1.4819587628865981E-3</v>
      </c>
    </row>
    <row r="174" spans="1:142" x14ac:dyDescent="0.3">
      <c r="A174" s="49">
        <v>216</v>
      </c>
      <c r="B174" t="s">
        <v>1224</v>
      </c>
      <c r="C174" t="s">
        <v>614</v>
      </c>
      <c r="D174">
        <v>3.9419999999999997E-2</v>
      </c>
      <c r="AH174">
        <v>7.0313626532083622E-5</v>
      </c>
      <c r="AJ174">
        <v>1.7254265801490021</v>
      </c>
      <c r="AK174">
        <v>5.6012176560121746E-3</v>
      </c>
      <c r="AP174">
        <v>1.556580749819755</v>
      </c>
    </row>
    <row r="175" spans="1:142" x14ac:dyDescent="0.3">
      <c r="A175" s="49">
        <v>217</v>
      </c>
      <c r="B175" t="s">
        <v>1225</v>
      </c>
      <c r="C175" t="s">
        <v>659</v>
      </c>
      <c r="D175">
        <v>0.105</v>
      </c>
      <c r="AH175">
        <v>1.638157894736842E-4</v>
      </c>
      <c r="AJ175">
        <v>1.8565789473684211</v>
      </c>
    </row>
    <row r="176" spans="1:142" x14ac:dyDescent="0.3">
      <c r="A176" s="49">
        <v>218</v>
      </c>
      <c r="B176" t="s">
        <v>1227</v>
      </c>
      <c r="C176" t="s">
        <v>650</v>
      </c>
      <c r="D176">
        <v>0.43847399999999992</v>
      </c>
      <c r="CN176">
        <v>4.858296825137326E-2</v>
      </c>
    </row>
    <row r="177" spans="1:143" x14ac:dyDescent="0.3">
      <c r="A177" s="49">
        <v>219</v>
      </c>
      <c r="B177" t="s">
        <v>1229</v>
      </c>
      <c r="C177" t="s">
        <v>650</v>
      </c>
      <c r="D177">
        <v>0.36810900000000008</v>
      </c>
      <c r="CN177">
        <v>2.1389545516481031E-2</v>
      </c>
    </row>
    <row r="178" spans="1:143" x14ac:dyDescent="0.3">
      <c r="A178" s="49">
        <v>222</v>
      </c>
      <c r="B178" t="s">
        <v>1234</v>
      </c>
      <c r="C178" t="s">
        <v>653</v>
      </c>
      <c r="D178">
        <v>1.3520000000000001E-2</v>
      </c>
      <c r="AH178">
        <v>7.5607287449392708E-5</v>
      </c>
      <c r="AK178">
        <v>1.1057692307692309E-3</v>
      </c>
    </row>
    <row r="179" spans="1:143" x14ac:dyDescent="0.3">
      <c r="A179" s="49">
        <v>223</v>
      </c>
      <c r="B179" t="s">
        <v>1236</v>
      </c>
      <c r="C179" t="s">
        <v>793</v>
      </c>
      <c r="D179">
        <v>0.84640000000000004</v>
      </c>
      <c r="EK179">
        <v>1.1848501215230891E-4</v>
      </c>
    </row>
    <row r="180" spans="1:143" x14ac:dyDescent="0.3">
      <c r="A180" s="49">
        <v>224</v>
      </c>
      <c r="B180" t="s">
        <v>1238</v>
      </c>
      <c r="C180" t="s">
        <v>793</v>
      </c>
      <c r="D180">
        <v>10.057665399999999</v>
      </c>
      <c r="EK180">
        <v>1.4969392684026139E-4</v>
      </c>
    </row>
    <row r="181" spans="1:143" x14ac:dyDescent="0.3">
      <c r="A181" s="49">
        <v>226</v>
      </c>
      <c r="B181" t="s">
        <v>1241</v>
      </c>
      <c r="C181" t="s">
        <v>614</v>
      </c>
      <c r="D181">
        <v>0.111</v>
      </c>
      <c r="I181">
        <v>8.661673721914686E-3</v>
      </c>
      <c r="K181">
        <v>1.067241940735917E-4</v>
      </c>
      <c r="L181">
        <v>1.0991859329208729E-2</v>
      </c>
    </row>
    <row r="182" spans="1:143" x14ac:dyDescent="0.3">
      <c r="A182" s="49">
        <v>228</v>
      </c>
      <c r="B182" t="s">
        <v>1245</v>
      </c>
      <c r="C182" t="s">
        <v>671</v>
      </c>
      <c r="D182">
        <v>6.386E-2</v>
      </c>
      <c r="O182">
        <v>1.357300582365697E-2</v>
      </c>
      <c r="P182">
        <v>0.34484374442510712</v>
      </c>
      <c r="AI182">
        <v>8.0855916885698011</v>
      </c>
    </row>
    <row r="183" spans="1:143" x14ac:dyDescent="0.3">
      <c r="A183" s="49">
        <v>229</v>
      </c>
      <c r="B183" t="s">
        <v>1247</v>
      </c>
      <c r="C183" t="s">
        <v>605</v>
      </c>
      <c r="D183">
        <v>0.21</v>
      </c>
      <c r="AF183">
        <v>2.7649769585253452</v>
      </c>
      <c r="AG183">
        <v>7.5957023781275874E-4</v>
      </c>
    </row>
    <row r="184" spans="1:143" x14ac:dyDescent="0.3">
      <c r="A184" s="49">
        <v>230</v>
      </c>
      <c r="B184" t="s">
        <v>1249</v>
      </c>
      <c r="C184" t="s">
        <v>650</v>
      </c>
      <c r="D184">
        <v>1.7999999999999999E-2</v>
      </c>
      <c r="CN184">
        <v>3.6184210526315798E-2</v>
      </c>
    </row>
    <row r="185" spans="1:143" x14ac:dyDescent="0.3">
      <c r="A185" s="49">
        <v>231</v>
      </c>
      <c r="B185" t="s">
        <v>1250</v>
      </c>
      <c r="C185" t="s">
        <v>605</v>
      </c>
      <c r="D185">
        <v>0.05</v>
      </c>
      <c r="AG185">
        <v>7.5447962613936395E-4</v>
      </c>
    </row>
    <row r="186" spans="1:143" x14ac:dyDescent="0.3">
      <c r="A186" s="49">
        <v>232</v>
      </c>
      <c r="B186" t="s">
        <v>1252</v>
      </c>
      <c r="C186" t="s">
        <v>617</v>
      </c>
      <c r="D186">
        <v>2.0999999999999998E-6</v>
      </c>
      <c r="F186">
        <v>261.61790017211712</v>
      </c>
      <c r="G186">
        <v>5.0143430866322429</v>
      </c>
      <c r="H186">
        <v>10000</v>
      </c>
      <c r="EM186">
        <v>4938.4853700516351</v>
      </c>
    </row>
    <row r="187" spans="1:143" x14ac:dyDescent="0.3">
      <c r="A187" s="49">
        <v>234</v>
      </c>
      <c r="B187" t="s">
        <v>1254</v>
      </c>
      <c r="C187" t="s">
        <v>605</v>
      </c>
      <c r="D187">
        <v>0.1</v>
      </c>
      <c r="AG187">
        <v>7.1298178975692697E-4</v>
      </c>
    </row>
    <row r="188" spans="1:143" x14ac:dyDescent="0.3">
      <c r="A188" s="49">
        <v>235</v>
      </c>
      <c r="B188" t="s">
        <v>1255</v>
      </c>
      <c r="C188" t="s">
        <v>605</v>
      </c>
      <c r="D188">
        <v>0.63</v>
      </c>
      <c r="M188">
        <v>3.3829365079365077E-2</v>
      </c>
      <c r="N188">
        <v>5.1691729323308274E-6</v>
      </c>
      <c r="AH188">
        <v>3.900375939849624E-5</v>
      </c>
      <c r="AK188">
        <v>6.1607142857142828E-4</v>
      </c>
    </row>
    <row r="189" spans="1:143" x14ac:dyDescent="0.3">
      <c r="A189" s="49">
        <v>236</v>
      </c>
      <c r="B189" t="s">
        <v>1256</v>
      </c>
      <c r="C189" t="s">
        <v>605</v>
      </c>
      <c r="D189">
        <v>0.01</v>
      </c>
      <c r="AF189">
        <v>2.2672811059907829</v>
      </c>
      <c r="AG189">
        <v>7.2033687616008483E-4</v>
      </c>
    </row>
    <row r="190" spans="1:143" x14ac:dyDescent="0.3">
      <c r="A190" s="49">
        <v>237</v>
      </c>
      <c r="B190" t="s">
        <v>1257</v>
      </c>
      <c r="C190" t="s">
        <v>668</v>
      </c>
      <c r="D190">
        <v>9.1020000000000007E-3</v>
      </c>
      <c r="AH190">
        <v>8.8789045785194676E-6</v>
      </c>
    </row>
    <row r="191" spans="1:143" x14ac:dyDescent="0.3">
      <c r="A191" s="49">
        <v>238</v>
      </c>
      <c r="B191" t="s">
        <v>1259</v>
      </c>
      <c r="C191" t="s">
        <v>668</v>
      </c>
      <c r="D191">
        <v>8.0711965999999996E-2</v>
      </c>
      <c r="AH191">
        <v>9.6937663509717869E-6</v>
      </c>
      <c r="AK191">
        <v>1.448259508230787E-4</v>
      </c>
      <c r="CN191">
        <v>1.314934885488192E-2</v>
      </c>
    </row>
    <row r="192" spans="1:143" x14ac:dyDescent="0.3">
      <c r="A192" s="49">
        <v>239</v>
      </c>
      <c r="B192" t="s">
        <v>1261</v>
      </c>
      <c r="C192" t="s">
        <v>650</v>
      </c>
      <c r="D192">
        <v>0.13064000000000001</v>
      </c>
      <c r="AK192">
        <v>6.5104166666666652E-4</v>
      </c>
    </row>
    <row r="193" spans="1:146" x14ac:dyDescent="0.3">
      <c r="A193" s="49">
        <v>240</v>
      </c>
      <c r="B193" t="s">
        <v>1262</v>
      </c>
      <c r="C193" t="s">
        <v>796</v>
      </c>
      <c r="D193">
        <v>5.3710900000000013E-2</v>
      </c>
      <c r="O193">
        <v>5.0174738828558753E-2</v>
      </c>
      <c r="AI193">
        <v>22.35113346738747</v>
      </c>
    </row>
    <row r="194" spans="1:146" x14ac:dyDescent="0.3">
      <c r="A194" s="49">
        <v>241</v>
      </c>
      <c r="B194" t="s">
        <v>1263</v>
      </c>
      <c r="C194" t="s">
        <v>1220</v>
      </c>
      <c r="D194">
        <v>15.415266837549501</v>
      </c>
      <c r="AZ194">
        <v>3.8094801994120388E-2</v>
      </c>
    </row>
    <row r="195" spans="1:146" x14ac:dyDescent="0.3">
      <c r="A195" s="49">
        <v>244</v>
      </c>
      <c r="B195" t="s">
        <v>1269</v>
      </c>
      <c r="C195" t="s">
        <v>659</v>
      </c>
      <c r="D195">
        <v>3.1599999999999998E-6</v>
      </c>
      <c r="F195">
        <v>2028.3666310812871</v>
      </c>
      <c r="G195">
        <v>2.2881907376340811</v>
      </c>
      <c r="H195">
        <v>2531.6455696202529</v>
      </c>
    </row>
    <row r="196" spans="1:146" x14ac:dyDescent="0.3">
      <c r="A196" s="49">
        <v>245</v>
      </c>
      <c r="B196" t="s">
        <v>1270</v>
      </c>
      <c r="C196" t="s">
        <v>659</v>
      </c>
      <c r="D196">
        <v>4.4999999999999998E-2</v>
      </c>
      <c r="AH196">
        <v>8.494152046783623E-6</v>
      </c>
      <c r="AJ196">
        <v>1.2134502923976609</v>
      </c>
      <c r="AK196">
        <v>1.9166666666666659E-3</v>
      </c>
      <c r="AP196">
        <v>0.74026315789473673</v>
      </c>
    </row>
    <row r="197" spans="1:146" x14ac:dyDescent="0.3">
      <c r="A197" s="49">
        <v>247</v>
      </c>
      <c r="B197" t="s">
        <v>1274</v>
      </c>
      <c r="C197" t="s">
        <v>659</v>
      </c>
      <c r="D197">
        <v>0.3679</v>
      </c>
      <c r="AH197">
        <v>1.003347591593825E-4</v>
      </c>
      <c r="AJ197">
        <v>1.7905895480751339</v>
      </c>
      <c r="AK197">
        <v>1.4933745583038871E-3</v>
      </c>
    </row>
    <row r="198" spans="1:146" x14ac:dyDescent="0.3">
      <c r="A198" s="49">
        <v>248</v>
      </c>
      <c r="B198" t="s">
        <v>1275</v>
      </c>
      <c r="C198" t="s">
        <v>659</v>
      </c>
      <c r="D198">
        <v>5.9499999999999997E-2</v>
      </c>
      <c r="AJ198">
        <v>0.8351393188854489</v>
      </c>
    </row>
    <row r="199" spans="1:146" x14ac:dyDescent="0.3">
      <c r="A199" s="49">
        <v>249</v>
      </c>
      <c r="B199" t="s">
        <v>1276</v>
      </c>
      <c r="C199" t="s">
        <v>605</v>
      </c>
      <c r="D199">
        <v>1.3247388000000001E-2</v>
      </c>
      <c r="BQ199">
        <v>74.202898550724655</v>
      </c>
      <c r="DK199">
        <v>5.7656462436528524E-3</v>
      </c>
      <c r="EN199">
        <v>1.1617625530669009</v>
      </c>
      <c r="EO199">
        <v>1.1883473262897641E-3</v>
      </c>
    </row>
    <row r="200" spans="1:146" x14ac:dyDescent="0.3">
      <c r="A200" s="49">
        <v>250</v>
      </c>
      <c r="B200" t="s">
        <v>1277</v>
      </c>
      <c r="C200" t="s">
        <v>659</v>
      </c>
      <c r="D200">
        <v>2.862E-3</v>
      </c>
      <c r="AJ200">
        <v>0.42585236676597149</v>
      </c>
    </row>
    <row r="201" spans="1:146" x14ac:dyDescent="0.3">
      <c r="A201" s="49">
        <v>251</v>
      </c>
      <c r="B201" t="s">
        <v>1278</v>
      </c>
      <c r="C201" t="s">
        <v>605</v>
      </c>
      <c r="D201">
        <v>1.5653670228000001E-6</v>
      </c>
      <c r="F201">
        <v>5557.1250519318646</v>
      </c>
    </row>
    <row r="202" spans="1:146" x14ac:dyDescent="0.3">
      <c r="A202" s="49">
        <v>252</v>
      </c>
      <c r="B202" t="s">
        <v>1279</v>
      </c>
      <c r="C202" t="s">
        <v>671</v>
      </c>
      <c r="D202">
        <v>7.5473712000000002E-5</v>
      </c>
      <c r="Q202">
        <v>76.222271640459113</v>
      </c>
      <c r="R202">
        <v>1.8588868436440191E-2</v>
      </c>
      <c r="S202">
        <v>559.09980898995616</v>
      </c>
      <c r="T202">
        <v>0.60461848729855638</v>
      </c>
      <c r="U202">
        <v>0.1751866345443808</v>
      </c>
      <c r="V202">
        <v>0.35776857649621091</v>
      </c>
      <c r="W202">
        <v>8.7317686517643225E-2</v>
      </c>
    </row>
    <row r="203" spans="1:146" x14ac:dyDescent="0.3">
      <c r="A203" s="49">
        <v>253</v>
      </c>
      <c r="B203" t="s">
        <v>1281</v>
      </c>
      <c r="C203" t="s">
        <v>605</v>
      </c>
      <c r="D203">
        <v>0.52053099999999997</v>
      </c>
      <c r="M203">
        <v>2.8751623075496191E-3</v>
      </c>
      <c r="N203">
        <v>6.3166997250658964E-6</v>
      </c>
      <c r="AH203">
        <v>5.6519637993146457E-5</v>
      </c>
      <c r="AK203">
        <v>3.1997774067890931E-4</v>
      </c>
    </row>
    <row r="204" spans="1:146" x14ac:dyDescent="0.3">
      <c r="A204" s="49">
        <v>254</v>
      </c>
      <c r="B204" t="s">
        <v>1282</v>
      </c>
      <c r="C204" t="s">
        <v>605</v>
      </c>
      <c r="D204">
        <v>4.0286185567010317</v>
      </c>
      <c r="AH204">
        <v>8.0627915350383231E-5</v>
      </c>
      <c r="AK204">
        <v>2.37290093206295E-4</v>
      </c>
    </row>
    <row r="205" spans="1:146" x14ac:dyDescent="0.3">
      <c r="A205" s="49">
        <v>255</v>
      </c>
      <c r="B205" t="s">
        <v>1283</v>
      </c>
      <c r="C205" t="s">
        <v>605</v>
      </c>
      <c r="D205">
        <v>0.28000000000000003</v>
      </c>
      <c r="M205">
        <v>4.3055555555555548E-2</v>
      </c>
      <c r="N205">
        <v>4.381394268658825E-5</v>
      </c>
      <c r="AH205">
        <v>5.4605263157894723E-6</v>
      </c>
    </row>
    <row r="206" spans="1:146" x14ac:dyDescent="0.3">
      <c r="A206" s="49">
        <v>256</v>
      </c>
      <c r="B206" t="s">
        <v>1285</v>
      </c>
      <c r="C206" t="s">
        <v>659</v>
      </c>
      <c r="D206">
        <v>2.4624000000000001</v>
      </c>
      <c r="EF206">
        <v>4.1474108306671413E-2</v>
      </c>
      <c r="EG206">
        <v>2.5361746389119299E-3</v>
      </c>
      <c r="EH206">
        <v>0.59960750317552369</v>
      </c>
      <c r="EP206">
        <v>2.588233826656937E-7</v>
      </c>
    </row>
    <row r="207" spans="1:146" x14ac:dyDescent="0.3">
      <c r="A207" s="49">
        <v>257</v>
      </c>
      <c r="B207" t="s">
        <v>1287</v>
      </c>
      <c r="C207" t="s">
        <v>617</v>
      </c>
      <c r="D207">
        <v>9.854050000000001E-6</v>
      </c>
      <c r="F207">
        <v>4500.6532999733527</v>
      </c>
      <c r="G207">
        <v>2.2186269242159602</v>
      </c>
    </row>
    <row r="208" spans="1:146" x14ac:dyDescent="0.3">
      <c r="A208" s="49">
        <v>258</v>
      </c>
      <c r="B208" t="s">
        <v>1288</v>
      </c>
      <c r="C208" t="s">
        <v>617</v>
      </c>
      <c r="D208">
        <v>6.7980000000000004E-7</v>
      </c>
      <c r="F208">
        <v>1179.2625045637101</v>
      </c>
      <c r="G208">
        <v>2.05417123037605</v>
      </c>
    </row>
    <row r="209" spans="1:148" x14ac:dyDescent="0.3">
      <c r="A209" s="49">
        <v>261</v>
      </c>
      <c r="B209" t="s">
        <v>1291</v>
      </c>
      <c r="C209" t="s">
        <v>617</v>
      </c>
      <c r="D209">
        <v>2.9940500000000009E-2</v>
      </c>
      <c r="AH209">
        <v>1.8657398577353849E-5</v>
      </c>
      <c r="AJ209">
        <v>0.45802728042195939</v>
      </c>
    </row>
    <row r="210" spans="1:148" x14ac:dyDescent="0.3">
      <c r="A210" s="49">
        <v>262</v>
      </c>
      <c r="B210" t="s">
        <v>1293</v>
      </c>
      <c r="C210" t="s">
        <v>752</v>
      </c>
      <c r="D210">
        <v>14.23195435092725</v>
      </c>
      <c r="E210" t="s">
        <v>1058</v>
      </c>
      <c r="DL210">
        <v>1.497809662824638</v>
      </c>
      <c r="DM210">
        <v>6.216673469460976</v>
      </c>
      <c r="DN210">
        <v>0.29660059915177028</v>
      </c>
      <c r="DO210">
        <v>7.2707346895694636E-2</v>
      </c>
      <c r="DP210">
        <v>1.0922531216795881E-2</v>
      </c>
      <c r="DQ210">
        <v>4.267051124797587E-2</v>
      </c>
      <c r="DW210">
        <v>2.3790947167123939E-2</v>
      </c>
      <c r="EQ210">
        <v>0.48276718298908461</v>
      </c>
    </row>
    <row r="211" spans="1:148" x14ac:dyDescent="0.3">
      <c r="A211" s="49">
        <v>263</v>
      </c>
      <c r="B211" t="s">
        <v>1295</v>
      </c>
      <c r="C211" t="s">
        <v>752</v>
      </c>
      <c r="D211">
        <v>7.6394815961354418E-2</v>
      </c>
      <c r="E211" t="s">
        <v>1103</v>
      </c>
      <c r="DL211">
        <v>1.473016025055788</v>
      </c>
      <c r="DM211">
        <v>2.3667227607986661</v>
      </c>
      <c r="DN211">
        <v>0.26390474608884668</v>
      </c>
      <c r="DO211">
        <v>0.16998275235166069</v>
      </c>
      <c r="DP211">
        <v>3.6540321550315877E-2</v>
      </c>
      <c r="DQ211">
        <v>9.1635575956461907E-2</v>
      </c>
      <c r="DR211">
        <v>5.4208535998844128E-3</v>
      </c>
      <c r="DS211">
        <v>2.555325444856419E-2</v>
      </c>
      <c r="DT211">
        <v>2.3456767812821151E-3</v>
      </c>
      <c r="DU211">
        <v>4.7005161288969609E-3</v>
      </c>
      <c r="DV211">
        <v>2.3558427581610768E-3</v>
      </c>
      <c r="DW211">
        <v>7.3687847917756927E-2</v>
      </c>
    </row>
    <row r="212" spans="1:148" x14ac:dyDescent="0.3">
      <c r="A212" s="49">
        <v>265</v>
      </c>
      <c r="B212" t="s">
        <v>1297</v>
      </c>
      <c r="C212" t="s">
        <v>659</v>
      </c>
      <c r="D212">
        <v>1.95E-2</v>
      </c>
      <c r="AH212">
        <v>1.34412955465587E-5</v>
      </c>
      <c r="AJ212">
        <v>1.680161943319838</v>
      </c>
    </row>
    <row r="213" spans="1:148" x14ac:dyDescent="0.3">
      <c r="A213" s="49">
        <v>268</v>
      </c>
      <c r="B213" t="s">
        <v>1300</v>
      </c>
      <c r="C213" t="s">
        <v>659</v>
      </c>
      <c r="D213">
        <v>3.0000000000000001E-3</v>
      </c>
      <c r="AH213">
        <v>5.0236842105263157E-5</v>
      </c>
    </row>
    <row r="214" spans="1:148" x14ac:dyDescent="0.3">
      <c r="A214" s="49">
        <v>270</v>
      </c>
      <c r="B214" t="s">
        <v>1303</v>
      </c>
      <c r="C214" t="s">
        <v>665</v>
      </c>
      <c r="D214">
        <v>3.0249999999999998E-4</v>
      </c>
      <c r="F214">
        <v>1967.5395798068309</v>
      </c>
      <c r="G214">
        <v>14.08729961166982</v>
      </c>
      <c r="H214">
        <v>2190.0826446280989</v>
      </c>
      <c r="EM214">
        <v>5209.7779547943837</v>
      </c>
      <c r="ER214">
        <v>99926.980649872217</v>
      </c>
    </row>
    <row r="215" spans="1:148" x14ac:dyDescent="0.3">
      <c r="A215" s="49">
        <v>271</v>
      </c>
      <c r="B215" t="s">
        <v>1305</v>
      </c>
      <c r="C215" t="s">
        <v>659</v>
      </c>
      <c r="D215">
        <v>0.1178</v>
      </c>
      <c r="I215">
        <v>0.118150019432569</v>
      </c>
      <c r="J215">
        <v>6.4516129032258064E-6</v>
      </c>
      <c r="K215">
        <v>9.6243036662780137E-4</v>
      </c>
      <c r="L215">
        <v>0.32798289933929259</v>
      </c>
    </row>
    <row r="216" spans="1:148" x14ac:dyDescent="0.3">
      <c r="A216" s="49">
        <v>272</v>
      </c>
      <c r="B216" t="s">
        <v>1306</v>
      </c>
      <c r="C216" t="s">
        <v>605</v>
      </c>
      <c r="D216">
        <v>1.4337</v>
      </c>
      <c r="AH216">
        <v>4.5902394613862558E-5</v>
      </c>
    </row>
    <row r="217" spans="1:148" x14ac:dyDescent="0.3">
      <c r="A217" s="49">
        <v>273</v>
      </c>
      <c r="B217" t="s">
        <v>1307</v>
      </c>
      <c r="C217" t="s">
        <v>605</v>
      </c>
      <c r="D217">
        <v>5.4225000000000002E-2</v>
      </c>
      <c r="AG217">
        <v>7.7174515576893237E-4</v>
      </c>
    </row>
    <row r="218" spans="1:148" x14ac:dyDescent="0.3">
      <c r="A218" s="49">
        <v>274</v>
      </c>
      <c r="B218" t="s">
        <v>1309</v>
      </c>
      <c r="C218" t="s">
        <v>605</v>
      </c>
      <c r="D218">
        <v>4.6119499999999987E-2</v>
      </c>
      <c r="AH218">
        <v>5.3045112781954888E-5</v>
      </c>
    </row>
    <row r="219" spans="1:148" x14ac:dyDescent="0.3">
      <c r="A219" s="49">
        <v>275</v>
      </c>
      <c r="B219" t="s">
        <v>1310</v>
      </c>
      <c r="C219" t="s">
        <v>605</v>
      </c>
      <c r="D219">
        <v>0.186</v>
      </c>
      <c r="M219">
        <v>3.4444444444444437E-2</v>
      </c>
      <c r="AK219">
        <v>4.1527777777777781E-4</v>
      </c>
    </row>
    <row r="220" spans="1:148" x14ac:dyDescent="0.3">
      <c r="A220" s="49">
        <v>276</v>
      </c>
      <c r="B220" t="s">
        <v>1312</v>
      </c>
      <c r="C220" t="s">
        <v>623</v>
      </c>
      <c r="D220">
        <v>4.1155951653944018E-3</v>
      </c>
      <c r="CK220">
        <v>0.58181214229571387</v>
      </c>
      <c r="CL220">
        <v>4.6657862938514902E-4</v>
      </c>
    </row>
    <row r="221" spans="1:148" x14ac:dyDescent="0.3">
      <c r="A221" s="49">
        <v>278</v>
      </c>
      <c r="B221" t="s">
        <v>1314</v>
      </c>
      <c r="C221" t="s">
        <v>671</v>
      </c>
      <c r="D221">
        <v>2.4058943999999999E-2</v>
      </c>
      <c r="P221">
        <v>0.92502434274586176</v>
      </c>
    </row>
    <row r="222" spans="1:148" x14ac:dyDescent="0.3">
      <c r="A222" s="49">
        <v>279</v>
      </c>
      <c r="B222" t="s">
        <v>1315</v>
      </c>
      <c r="C222" t="s">
        <v>659</v>
      </c>
      <c r="D222">
        <v>1.9330569721115539E-5</v>
      </c>
      <c r="F222">
        <v>3233.9512690948309</v>
      </c>
      <c r="G222">
        <v>1.6791588066897909</v>
      </c>
    </row>
    <row r="223" spans="1:148" x14ac:dyDescent="0.3">
      <c r="A223" s="49">
        <v>280</v>
      </c>
      <c r="B223" t="s">
        <v>1316</v>
      </c>
      <c r="C223" t="s">
        <v>605</v>
      </c>
      <c r="D223">
        <v>2.1664694</v>
      </c>
      <c r="M223">
        <v>4.8173616791756524E-3</v>
      </c>
      <c r="N223">
        <v>2.3917825399290321E-6</v>
      </c>
      <c r="AH223">
        <v>1.8949440759528651E-5</v>
      </c>
      <c r="AK223">
        <v>1.1392671874340801E-5</v>
      </c>
    </row>
    <row r="224" spans="1:148" x14ac:dyDescent="0.3">
      <c r="A224" s="49">
        <v>281</v>
      </c>
      <c r="B224" t="s">
        <v>1317</v>
      </c>
      <c r="C224" t="s">
        <v>659</v>
      </c>
      <c r="D224">
        <v>0.24838499999999999</v>
      </c>
      <c r="I224">
        <v>0.16839772884642021</v>
      </c>
      <c r="J224">
        <v>8.0459770114942516E-6</v>
      </c>
      <c r="K224">
        <v>1.3112218990906149E-3</v>
      </c>
    </row>
    <row r="225" spans="1:149" x14ac:dyDescent="0.3">
      <c r="A225" s="49">
        <v>282</v>
      </c>
      <c r="B225" t="s">
        <v>1318</v>
      </c>
      <c r="C225" t="s">
        <v>668</v>
      </c>
      <c r="D225">
        <v>2.427326E-3</v>
      </c>
      <c r="BQ225">
        <v>85.051616470140402</v>
      </c>
    </row>
    <row r="226" spans="1:149" x14ac:dyDescent="0.3">
      <c r="A226" s="49">
        <v>283</v>
      </c>
      <c r="B226" t="s">
        <v>1320</v>
      </c>
      <c r="C226" t="s">
        <v>605</v>
      </c>
      <c r="D226">
        <v>1.85598</v>
      </c>
      <c r="M226">
        <v>0.1093724968300664</v>
      </c>
      <c r="N226">
        <v>1.3529713247439329E-5</v>
      </c>
      <c r="AK226">
        <v>1.1753857800191809E-3</v>
      </c>
    </row>
    <row r="227" spans="1:149" x14ac:dyDescent="0.3">
      <c r="A227" s="49">
        <v>284</v>
      </c>
      <c r="B227" t="s">
        <v>1321</v>
      </c>
      <c r="C227" t="s">
        <v>671</v>
      </c>
      <c r="D227">
        <v>4.1534400000000007E-5</v>
      </c>
      <c r="Q227">
        <v>207.18388452302989</v>
      </c>
      <c r="R227">
        <v>1.3230930822358039E-2</v>
      </c>
      <c r="S227">
        <v>580.02137262303211</v>
      </c>
      <c r="T227">
        <v>0.43964174690953772</v>
      </c>
      <c r="U227">
        <v>0.16857666680815281</v>
      </c>
      <c r="V227">
        <v>0.14741813578162519</v>
      </c>
      <c r="W227">
        <v>3.1342842706590011E-2</v>
      </c>
    </row>
    <row r="228" spans="1:149" x14ac:dyDescent="0.3">
      <c r="A228" s="49">
        <v>285</v>
      </c>
      <c r="B228" t="s">
        <v>1323</v>
      </c>
      <c r="C228" t="s">
        <v>752</v>
      </c>
      <c r="D228">
        <v>5.8724999999999977E-5</v>
      </c>
      <c r="ES228">
        <v>132.21099887766559</v>
      </c>
    </row>
    <row r="229" spans="1:149" x14ac:dyDescent="0.3">
      <c r="A229" s="49">
        <v>288</v>
      </c>
      <c r="B229" t="s">
        <v>1330</v>
      </c>
      <c r="C229" t="s">
        <v>605</v>
      </c>
      <c r="D229">
        <v>0.71760000000000002</v>
      </c>
      <c r="M229">
        <v>3.311965811965811E-3</v>
      </c>
      <c r="N229">
        <v>6.8619306093474714E-6</v>
      </c>
    </row>
    <row r="230" spans="1:149" x14ac:dyDescent="0.3">
      <c r="A230" s="49">
        <v>289</v>
      </c>
      <c r="B230" t="s">
        <v>1331</v>
      </c>
      <c r="C230" t="s">
        <v>605</v>
      </c>
      <c r="D230">
        <v>2.4483000000000001</v>
      </c>
      <c r="M230">
        <v>2.2138184318370561E-2</v>
      </c>
      <c r="N230">
        <v>1.9968286661780521E-5</v>
      </c>
      <c r="AH230">
        <v>2.9632215264297249E-5</v>
      </c>
      <c r="AK230">
        <v>2.5332832986153662E-4</v>
      </c>
    </row>
    <row r="231" spans="1:149" x14ac:dyDescent="0.3">
      <c r="A231" s="49">
        <v>290</v>
      </c>
      <c r="B231" t="s">
        <v>1332</v>
      </c>
      <c r="C231" t="s">
        <v>796</v>
      </c>
      <c r="D231">
        <v>0.65817000000000014</v>
      </c>
      <c r="O231">
        <v>0.10138871820081111</v>
      </c>
    </row>
    <row r="232" spans="1:149" x14ac:dyDescent="0.3">
      <c r="A232" s="49">
        <v>291</v>
      </c>
      <c r="B232" t="s">
        <v>1333</v>
      </c>
      <c r="C232" t="s">
        <v>653</v>
      </c>
      <c r="D232">
        <v>2.08426E-4</v>
      </c>
      <c r="F232">
        <v>697.20506391046422</v>
      </c>
    </row>
    <row r="233" spans="1:149" x14ac:dyDescent="0.3">
      <c r="A233" s="49">
        <v>292</v>
      </c>
      <c r="B233" t="s">
        <v>1334</v>
      </c>
      <c r="C233" t="s">
        <v>659</v>
      </c>
      <c r="D233">
        <v>4.3499999999999999E-8</v>
      </c>
      <c r="F233">
        <v>2273.369339426672</v>
      </c>
      <c r="G233">
        <v>26.62789087384019</v>
      </c>
      <c r="H233">
        <v>10551.724137931031</v>
      </c>
      <c r="EM233">
        <v>3646.265060240964</v>
      </c>
    </row>
    <row r="234" spans="1:149" x14ac:dyDescent="0.3">
      <c r="A234" s="49">
        <v>293</v>
      </c>
      <c r="B234" t="s">
        <v>1335</v>
      </c>
      <c r="C234" t="s">
        <v>659</v>
      </c>
      <c r="D234">
        <v>2.7396299999999998E-2</v>
      </c>
      <c r="AH234">
        <v>1.609223162482371E-4</v>
      </c>
    </row>
    <row r="235" spans="1:149" x14ac:dyDescent="0.3">
      <c r="A235" s="49">
        <v>295</v>
      </c>
      <c r="B235" t="s">
        <v>1339</v>
      </c>
      <c r="C235" t="s">
        <v>605</v>
      </c>
      <c r="D235">
        <v>0.27216000000000001</v>
      </c>
      <c r="AG235">
        <v>7.3086971579100729E-4</v>
      </c>
    </row>
    <row r="236" spans="1:149" x14ac:dyDescent="0.3">
      <c r="A236" s="49">
        <v>296</v>
      </c>
      <c r="B236" t="s">
        <v>1340</v>
      </c>
      <c r="C236" t="s">
        <v>659</v>
      </c>
      <c r="D236">
        <v>5.8581000000000007E-6</v>
      </c>
      <c r="F236">
        <v>1187.3556601579151</v>
      </c>
      <c r="G236">
        <v>34.840912925356697</v>
      </c>
      <c r="H236">
        <v>14874.75461327051</v>
      </c>
      <c r="EM236">
        <v>5200.3342853670019</v>
      </c>
    </row>
    <row r="237" spans="1:149" x14ac:dyDescent="0.3">
      <c r="A237" s="49">
        <v>297</v>
      </c>
      <c r="B237" t="s">
        <v>1341</v>
      </c>
      <c r="C237" t="s">
        <v>659</v>
      </c>
      <c r="D237">
        <v>1.1055E-4</v>
      </c>
      <c r="BQ237">
        <v>9.2029968733408065</v>
      </c>
      <c r="BR237">
        <v>78.607379164092166</v>
      </c>
      <c r="BS237">
        <v>231.93787666618019</v>
      </c>
    </row>
    <row r="238" spans="1:149" x14ac:dyDescent="0.3">
      <c r="A238" s="49">
        <v>298</v>
      </c>
      <c r="B238" t="s">
        <v>1342</v>
      </c>
      <c r="C238" t="s">
        <v>605</v>
      </c>
      <c r="D238">
        <v>0.41013599999999989</v>
      </c>
      <c r="M238">
        <v>2.789746707325267E-2</v>
      </c>
      <c r="N238">
        <v>3.0660881478022621E-5</v>
      </c>
    </row>
    <row r="239" spans="1:149" x14ac:dyDescent="0.3">
      <c r="A239" s="49">
        <v>299</v>
      </c>
      <c r="B239" t="s">
        <v>1343</v>
      </c>
      <c r="C239" t="s">
        <v>659</v>
      </c>
      <c r="D239">
        <v>2.07E-2</v>
      </c>
      <c r="I239">
        <v>1.3270473197136369E-2</v>
      </c>
      <c r="K239">
        <v>1.9394243641231591E-3</v>
      </c>
      <c r="L239">
        <v>0.33154793085385009</v>
      </c>
    </row>
    <row r="240" spans="1:149" x14ac:dyDescent="0.3">
      <c r="A240" s="49">
        <v>300</v>
      </c>
      <c r="B240" t="s">
        <v>1344</v>
      </c>
      <c r="C240" t="s">
        <v>659</v>
      </c>
      <c r="D240">
        <v>7.7584649999999991E-2</v>
      </c>
      <c r="AH240">
        <v>2.0278030614235381E-5</v>
      </c>
      <c r="AJ240">
        <v>0.89770936783581767</v>
      </c>
      <c r="AK240">
        <v>5.3963346808937062E-4</v>
      </c>
    </row>
    <row r="241" spans="1:151" x14ac:dyDescent="0.3">
      <c r="A241" s="49">
        <v>301</v>
      </c>
      <c r="B241" t="s">
        <v>1345</v>
      </c>
      <c r="C241" t="s">
        <v>668</v>
      </c>
      <c r="D241">
        <v>0.54600000000000004</v>
      </c>
      <c r="I241">
        <v>0.1144578313253012</v>
      </c>
      <c r="J241">
        <v>1.9230769230769231E-5</v>
      </c>
      <c r="K241">
        <v>8.437596540006179E-5</v>
      </c>
      <c r="L241">
        <v>1.016746987951807</v>
      </c>
    </row>
    <row r="242" spans="1:151" x14ac:dyDescent="0.3">
      <c r="A242" s="49">
        <v>302</v>
      </c>
      <c r="B242" t="s">
        <v>1346</v>
      </c>
      <c r="C242" t="s">
        <v>614</v>
      </c>
      <c r="D242">
        <v>0.23239799999999999</v>
      </c>
      <c r="I242">
        <v>8.2552190016358523E-2</v>
      </c>
      <c r="K242">
        <v>2.2331006510400331E-3</v>
      </c>
      <c r="L242">
        <v>0.96180105286765516</v>
      </c>
    </row>
    <row r="243" spans="1:151" x14ac:dyDescent="0.3">
      <c r="A243" s="49">
        <v>303</v>
      </c>
      <c r="B243" t="s">
        <v>1347</v>
      </c>
      <c r="C243" t="s">
        <v>605</v>
      </c>
      <c r="D243">
        <v>0.41</v>
      </c>
      <c r="AG243">
        <v>7.4576152358410354E-4</v>
      </c>
    </row>
    <row r="244" spans="1:151" x14ac:dyDescent="0.3">
      <c r="A244" s="49">
        <v>304</v>
      </c>
      <c r="B244" t="s">
        <v>1348</v>
      </c>
      <c r="C244" t="s">
        <v>617</v>
      </c>
      <c r="D244">
        <v>6.1650000000000011E-6</v>
      </c>
      <c r="F244">
        <v>1938.2640049248089</v>
      </c>
      <c r="G244">
        <v>5.1241462199161596</v>
      </c>
    </row>
    <row r="245" spans="1:151" x14ac:dyDescent="0.3">
      <c r="A245" s="49">
        <v>306</v>
      </c>
      <c r="B245" t="s">
        <v>1352</v>
      </c>
      <c r="C245" t="s">
        <v>605</v>
      </c>
      <c r="D245">
        <v>4.0382999999999996</v>
      </c>
      <c r="M245">
        <v>5.911329574876116E-2</v>
      </c>
      <c r="N245">
        <v>2.052735409332831E-5</v>
      </c>
      <c r="AH245">
        <v>4.6090557908030613E-5</v>
      </c>
      <c r="AK245">
        <v>4.687368447118837E-4</v>
      </c>
    </row>
    <row r="246" spans="1:151" x14ac:dyDescent="0.3">
      <c r="A246" s="49">
        <v>307</v>
      </c>
      <c r="B246" t="s">
        <v>1353</v>
      </c>
      <c r="C246" t="s">
        <v>605</v>
      </c>
      <c r="D246">
        <v>1.718</v>
      </c>
      <c r="AH246">
        <v>5.4605263157894737E-5</v>
      </c>
      <c r="AK246">
        <v>7.6666666666666669E-4</v>
      </c>
      <c r="ED246">
        <v>7.3684210526315793E-6</v>
      </c>
    </row>
    <row r="247" spans="1:151" x14ac:dyDescent="0.3">
      <c r="A247" s="49">
        <v>308</v>
      </c>
      <c r="B247" t="s">
        <v>1355</v>
      </c>
      <c r="C247" t="s">
        <v>796</v>
      </c>
      <c r="D247">
        <v>2.5479999999999999E-2</v>
      </c>
      <c r="O247">
        <v>6.8855195437473926E-2</v>
      </c>
    </row>
    <row r="248" spans="1:151" x14ac:dyDescent="0.3">
      <c r="A248" s="49">
        <v>309</v>
      </c>
      <c r="B248" t="s">
        <v>1356</v>
      </c>
      <c r="C248" t="s">
        <v>671</v>
      </c>
      <c r="D248">
        <v>1.46828</v>
      </c>
      <c r="AH248">
        <v>2.4206320394933991E-5</v>
      </c>
      <c r="EE248">
        <v>0.33283716858823709</v>
      </c>
      <c r="ET248">
        <v>5.1589635202234477E-5</v>
      </c>
      <c r="EU248">
        <v>1.108313688305543E-4</v>
      </c>
    </row>
    <row r="249" spans="1:151" x14ac:dyDescent="0.3">
      <c r="A249" s="49">
        <v>311</v>
      </c>
      <c r="B249" t="s">
        <v>1358</v>
      </c>
      <c r="C249" t="s">
        <v>659</v>
      </c>
      <c r="D249">
        <v>3.7999999999999999E-2</v>
      </c>
      <c r="AJ249">
        <v>0.45983379501385041</v>
      </c>
    </row>
    <row r="250" spans="1:151" x14ac:dyDescent="0.3">
      <c r="A250" s="49">
        <v>312</v>
      </c>
      <c r="B250" t="s">
        <v>1359</v>
      </c>
      <c r="C250" t="s">
        <v>659</v>
      </c>
      <c r="D250">
        <v>1.4385730000000001</v>
      </c>
      <c r="I250">
        <v>0.20200268909386679</v>
      </c>
      <c r="J250">
        <v>1.333474213682587E-5</v>
      </c>
      <c r="K250">
        <v>7.0863956083968161E-4</v>
      </c>
    </row>
    <row r="251" spans="1:151" x14ac:dyDescent="0.3">
      <c r="A251" s="49">
        <v>313</v>
      </c>
      <c r="B251" t="s">
        <v>1361</v>
      </c>
      <c r="C251" t="s">
        <v>659</v>
      </c>
      <c r="D251">
        <v>7.8221999999999986E-2</v>
      </c>
      <c r="AH251">
        <v>1.9160917173658239E-5</v>
      </c>
      <c r="AJ251">
        <v>1.781501771610895</v>
      </c>
      <c r="AK251">
        <v>8.4064585410754033E-4</v>
      </c>
    </row>
    <row r="252" spans="1:151" x14ac:dyDescent="0.3">
      <c r="A252" s="49">
        <v>314</v>
      </c>
      <c r="B252" t="s">
        <v>1362</v>
      </c>
      <c r="C252" t="s">
        <v>659</v>
      </c>
      <c r="D252">
        <v>0.189607</v>
      </c>
      <c r="AH252">
        <v>7.5465373946609229E-5</v>
      </c>
      <c r="AJ252">
        <v>3.1583889030301728</v>
      </c>
      <c r="AK252">
        <v>2.7602114725018942E-3</v>
      </c>
    </row>
    <row r="253" spans="1:151" x14ac:dyDescent="0.3">
      <c r="A253" s="49">
        <v>315</v>
      </c>
      <c r="B253" t="s">
        <v>1363</v>
      </c>
      <c r="C253" t="s">
        <v>659</v>
      </c>
      <c r="D253">
        <v>4.3006000000000003E-2</v>
      </c>
      <c r="AH253">
        <v>4.1214873322449502E-5</v>
      </c>
      <c r="AJ253">
        <v>0.71672740890499997</v>
      </c>
      <c r="AK253">
        <v>1.035969787161481E-3</v>
      </c>
    </row>
    <row r="254" spans="1:151" x14ac:dyDescent="0.3">
      <c r="A254" s="49">
        <v>316</v>
      </c>
      <c r="B254" t="s">
        <v>1364</v>
      </c>
      <c r="C254" t="s">
        <v>614</v>
      </c>
      <c r="D254">
        <v>0.21705540000000001</v>
      </c>
      <c r="I254">
        <v>6.4795494828475936E-2</v>
      </c>
      <c r="K254">
        <v>5.6474389176819015E-4</v>
      </c>
      <c r="L254">
        <v>0.11738978259406339</v>
      </c>
    </row>
    <row r="255" spans="1:151" x14ac:dyDescent="0.3">
      <c r="A255" s="49">
        <v>317</v>
      </c>
      <c r="B255" t="s">
        <v>1365</v>
      </c>
      <c r="C255" t="s">
        <v>659</v>
      </c>
      <c r="D255">
        <v>2.2200000000000001E-2</v>
      </c>
      <c r="I255">
        <v>2.7222403126017581E-2</v>
      </c>
      <c r="J255">
        <v>8.1081081081081074E-6</v>
      </c>
      <c r="K255">
        <v>1.0980733745793989E-3</v>
      </c>
      <c r="L255">
        <v>9.892673396287853E-2</v>
      </c>
    </row>
    <row r="256" spans="1:151" x14ac:dyDescent="0.3">
      <c r="A256" s="49">
        <v>318</v>
      </c>
      <c r="B256" t="s">
        <v>1366</v>
      </c>
      <c r="C256" t="s">
        <v>659</v>
      </c>
      <c r="D256">
        <v>9.1425099999999978E-3</v>
      </c>
      <c r="I256">
        <v>0.22361173574001919</v>
      </c>
      <c r="J256">
        <v>1.0308985169280651E-5</v>
      </c>
      <c r="K256">
        <v>9.0462379899109303E-4</v>
      </c>
      <c r="L256">
        <v>8.3853036957647602E-3</v>
      </c>
    </row>
    <row r="257" spans="1:154" x14ac:dyDescent="0.3">
      <c r="A257" s="49">
        <v>319</v>
      </c>
      <c r="B257" t="s">
        <v>1367</v>
      </c>
      <c r="C257" t="s">
        <v>659</v>
      </c>
      <c r="D257">
        <v>0.73046189999999989</v>
      </c>
      <c r="AH257">
        <v>1.5294816233832031E-6</v>
      </c>
      <c r="AK257">
        <v>5.3926044944986183E-4</v>
      </c>
      <c r="CN257">
        <v>2.6878607473176261E-2</v>
      </c>
    </row>
    <row r="258" spans="1:154" x14ac:dyDescent="0.3">
      <c r="A258" s="49">
        <v>320</v>
      </c>
      <c r="B258" t="s">
        <v>1368</v>
      </c>
      <c r="C258" t="s">
        <v>796</v>
      </c>
      <c r="D258">
        <v>0.192</v>
      </c>
      <c r="O258">
        <v>3.2634493670886083E-2</v>
      </c>
      <c r="AI258">
        <v>20.207085091420531</v>
      </c>
    </row>
    <row r="259" spans="1:154" x14ac:dyDescent="0.3">
      <c r="A259" s="49">
        <v>321</v>
      </c>
      <c r="B259" t="s">
        <v>1369</v>
      </c>
      <c r="C259" t="s">
        <v>668</v>
      </c>
      <c r="D259">
        <v>1.68119</v>
      </c>
      <c r="EF259">
        <v>0.18702357381689561</v>
      </c>
      <c r="EG259">
        <v>1.0540007018320519E-3</v>
      </c>
      <c r="EH259">
        <v>0.47938249034282132</v>
      </c>
    </row>
    <row r="260" spans="1:154" x14ac:dyDescent="0.3">
      <c r="A260" s="49">
        <v>322</v>
      </c>
      <c r="B260" t="s">
        <v>1371</v>
      </c>
      <c r="C260" t="s">
        <v>605</v>
      </c>
      <c r="D260">
        <v>0.2341</v>
      </c>
      <c r="M260">
        <v>2.9647823816982291E-2</v>
      </c>
      <c r="N260">
        <v>2.7046596424751141E-5</v>
      </c>
      <c r="AH260">
        <v>9.4935250342858421E-5</v>
      </c>
      <c r="AK260">
        <v>1.015235654278798E-3</v>
      </c>
    </row>
    <row r="261" spans="1:154" x14ac:dyDescent="0.3">
      <c r="A261" s="49">
        <v>323</v>
      </c>
      <c r="B261" t="s">
        <v>1372</v>
      </c>
      <c r="C261" t="s">
        <v>1044</v>
      </c>
      <c r="D261">
        <v>14.293810000000001</v>
      </c>
      <c r="L261">
        <v>6.7071765322158208E-2</v>
      </c>
    </row>
    <row r="262" spans="1:154" x14ac:dyDescent="0.3">
      <c r="A262" s="49">
        <v>325</v>
      </c>
      <c r="B262" t="s">
        <v>1377</v>
      </c>
      <c r="C262" t="s">
        <v>798</v>
      </c>
      <c r="D262">
        <v>0.19156719999999999</v>
      </c>
      <c r="O262">
        <v>1.199737636436903E-2</v>
      </c>
      <c r="P262">
        <v>3.0733836151015728E-3</v>
      </c>
    </row>
    <row r="263" spans="1:154" x14ac:dyDescent="0.3">
      <c r="A263" s="49">
        <v>328</v>
      </c>
      <c r="B263" t="s">
        <v>1383</v>
      </c>
      <c r="C263" t="s">
        <v>707</v>
      </c>
      <c r="D263">
        <v>2.1000000000000001E-2</v>
      </c>
      <c r="AH263">
        <v>1.092105263157894E-5</v>
      </c>
    </row>
    <row r="264" spans="1:154" x14ac:dyDescent="0.3">
      <c r="A264" s="49">
        <v>329</v>
      </c>
      <c r="B264" t="s">
        <v>1384</v>
      </c>
      <c r="C264" t="s">
        <v>668</v>
      </c>
      <c r="D264">
        <v>0.04</v>
      </c>
      <c r="I264">
        <v>3.433734939759036E-2</v>
      </c>
      <c r="K264">
        <v>5.4844377510040163E-4</v>
      </c>
      <c r="L264">
        <v>0.50837349397590359</v>
      </c>
    </row>
    <row r="265" spans="1:154" x14ac:dyDescent="0.3">
      <c r="A265" s="49">
        <v>331</v>
      </c>
      <c r="B265" t="s">
        <v>1387</v>
      </c>
      <c r="C265" t="s">
        <v>605</v>
      </c>
      <c r="D265">
        <v>9.8684300000000003E-2</v>
      </c>
      <c r="M265">
        <v>1.8065268065268061E-2</v>
      </c>
      <c r="N265">
        <v>3.576923076923076E-6</v>
      </c>
      <c r="AH265">
        <v>8.4008097165991879E-6</v>
      </c>
      <c r="AK265">
        <v>1.0950466200466201E-3</v>
      </c>
    </row>
    <row r="266" spans="1:154" x14ac:dyDescent="0.3">
      <c r="A266" s="49">
        <v>332</v>
      </c>
      <c r="B266" t="s">
        <v>1388</v>
      </c>
      <c r="C266" t="s">
        <v>605</v>
      </c>
      <c r="D266">
        <v>0.12720400000000001</v>
      </c>
      <c r="M266">
        <v>1.565656565656566E-2</v>
      </c>
      <c r="N266">
        <v>2.2273386940269961E-5</v>
      </c>
      <c r="AH266">
        <v>4.4677033492822964E-6</v>
      </c>
      <c r="AK266">
        <v>1.306818181818182E-4</v>
      </c>
    </row>
    <row r="267" spans="1:154" x14ac:dyDescent="0.3">
      <c r="A267" s="49">
        <v>333</v>
      </c>
      <c r="B267" t="s">
        <v>1389</v>
      </c>
      <c r="C267" t="s">
        <v>671</v>
      </c>
      <c r="D267">
        <v>2.27495684E-2</v>
      </c>
      <c r="P267">
        <v>1.6095423563777991</v>
      </c>
      <c r="AM267">
        <v>3.5333982473222977E-5</v>
      </c>
      <c r="AN267">
        <v>1.4482570593963E-4</v>
      </c>
    </row>
    <row r="268" spans="1:154" x14ac:dyDescent="0.3">
      <c r="A268" s="49">
        <v>334</v>
      </c>
      <c r="B268" t="s">
        <v>1391</v>
      </c>
      <c r="C268" t="s">
        <v>659</v>
      </c>
      <c r="D268">
        <v>0.33386716440000003</v>
      </c>
      <c r="I268">
        <v>8.3806646606068472E-2</v>
      </c>
      <c r="J268">
        <v>2.2877841292739E-5</v>
      </c>
      <c r="K268">
        <v>7.335744510471229E-4</v>
      </c>
      <c r="L268">
        <v>5.915133208221264E-2</v>
      </c>
    </row>
    <row r="269" spans="1:154" x14ac:dyDescent="0.3">
      <c r="A269" s="49">
        <v>335</v>
      </c>
      <c r="B269" t="s">
        <v>1392</v>
      </c>
      <c r="C269" t="s">
        <v>671</v>
      </c>
      <c r="D269">
        <v>7.1899931999999987E-5</v>
      </c>
      <c r="Q269">
        <v>164.75210670238999</v>
      </c>
      <c r="R269">
        <v>3.4250000776799787E-2</v>
      </c>
      <c r="S269">
        <v>660.39243511824895</v>
      </c>
      <c r="T269">
        <v>0.90343653636368115</v>
      </c>
      <c r="U269">
        <v>0.17847124852526719</v>
      </c>
      <c r="V269">
        <v>9.5982219316806866E-2</v>
      </c>
      <c r="W269">
        <v>2.0406957303628299E-2</v>
      </c>
    </row>
    <row r="270" spans="1:154" x14ac:dyDescent="0.3">
      <c r="A270" s="49">
        <v>336</v>
      </c>
      <c r="B270" t="s">
        <v>1395</v>
      </c>
      <c r="C270" t="s">
        <v>1394</v>
      </c>
      <c r="D270">
        <v>8.6549867675734908E-3</v>
      </c>
      <c r="EV270">
        <v>34.822873057347948</v>
      </c>
    </row>
    <row r="271" spans="1:154" x14ac:dyDescent="0.3">
      <c r="A271" s="49">
        <v>337</v>
      </c>
      <c r="B271" t="s">
        <v>1398</v>
      </c>
      <c r="C271" t="s">
        <v>668</v>
      </c>
      <c r="D271">
        <v>0.1783290123071157</v>
      </c>
      <c r="AF271">
        <v>1.0028581853491449E-2</v>
      </c>
      <c r="AG271">
        <v>8.1926605586022056E-4</v>
      </c>
      <c r="EW271">
        <v>3.3407053524321439E-2</v>
      </c>
      <c r="EX271">
        <v>0.14550869046447459</v>
      </c>
    </row>
    <row r="272" spans="1:154" x14ac:dyDescent="0.3">
      <c r="A272" s="49">
        <v>338</v>
      </c>
      <c r="B272" t="s">
        <v>1399</v>
      </c>
      <c r="C272" t="s">
        <v>659</v>
      </c>
      <c r="D272">
        <v>9.4617000000000007E-2</v>
      </c>
      <c r="I272">
        <v>0.19934342780297129</v>
      </c>
      <c r="J272">
        <v>3.0609721297441261E-6</v>
      </c>
      <c r="K272">
        <v>2.8770248564568049E-4</v>
      </c>
      <c r="L272">
        <v>8.5923324994069281E-2</v>
      </c>
    </row>
    <row r="273" spans="1:172" x14ac:dyDescent="0.3">
      <c r="A273" s="49">
        <v>340</v>
      </c>
      <c r="B273" t="s">
        <v>1401</v>
      </c>
      <c r="C273" t="s">
        <v>605</v>
      </c>
      <c r="D273">
        <v>4.8997776490630307E-4</v>
      </c>
      <c r="F273">
        <v>1639.022086750806</v>
      </c>
    </row>
    <row r="274" spans="1:172" x14ac:dyDescent="0.3">
      <c r="A274" s="49">
        <v>341</v>
      </c>
      <c r="B274" t="s">
        <v>1403</v>
      </c>
      <c r="C274" t="s">
        <v>659</v>
      </c>
      <c r="D274">
        <v>4.059999999999999E-2</v>
      </c>
      <c r="AJ274">
        <v>2.8244101633393832</v>
      </c>
      <c r="AK274">
        <v>4.9568965517241383E-3</v>
      </c>
      <c r="AP274">
        <v>1.7613157894736839</v>
      </c>
    </row>
    <row r="275" spans="1:172" x14ac:dyDescent="0.3">
      <c r="A275" s="49">
        <v>342</v>
      </c>
      <c r="B275" t="s">
        <v>1404</v>
      </c>
      <c r="C275" t="s">
        <v>793</v>
      </c>
      <c r="D275">
        <v>108.4963958867523</v>
      </c>
      <c r="EK275">
        <v>1.5760892203137191E-4</v>
      </c>
    </row>
    <row r="276" spans="1:172" x14ac:dyDescent="0.3">
      <c r="A276" s="49">
        <v>343</v>
      </c>
      <c r="B276" t="s">
        <v>1407</v>
      </c>
      <c r="C276" t="s">
        <v>793</v>
      </c>
      <c r="D276">
        <v>97.117505586434405</v>
      </c>
      <c r="EK276">
        <v>1.7375858140200359E-4</v>
      </c>
    </row>
    <row r="277" spans="1:172" x14ac:dyDescent="0.3">
      <c r="A277" s="49">
        <v>344</v>
      </c>
      <c r="B277" t="s">
        <v>1408</v>
      </c>
      <c r="C277" t="s">
        <v>671</v>
      </c>
      <c r="D277">
        <v>8.3825280000000016E-2</v>
      </c>
      <c r="O277">
        <v>3.3152501506931893E-2</v>
      </c>
      <c r="P277">
        <v>0.54972875226039775</v>
      </c>
    </row>
    <row r="278" spans="1:172" x14ac:dyDescent="0.3">
      <c r="A278" s="49">
        <v>345</v>
      </c>
      <c r="B278" t="s">
        <v>1409</v>
      </c>
      <c r="C278" t="s">
        <v>668</v>
      </c>
      <c r="D278">
        <v>8.3999999999999995E-3</v>
      </c>
      <c r="AJ278">
        <v>2.2752192982456139</v>
      </c>
      <c r="AP278">
        <v>1.110394736842105</v>
      </c>
    </row>
    <row r="279" spans="1:172" x14ac:dyDescent="0.3">
      <c r="A279" s="49">
        <v>346</v>
      </c>
      <c r="B279" t="s">
        <v>1410</v>
      </c>
      <c r="C279" t="s">
        <v>671</v>
      </c>
      <c r="D279">
        <v>2.50954E-5</v>
      </c>
      <c r="Q279">
        <v>1197.356812330074</v>
      </c>
      <c r="R279">
        <v>0.14466230936819169</v>
      </c>
      <c r="S279">
        <v>2133.6358234753961</v>
      </c>
      <c r="T279">
        <v>1.1597095134350031</v>
      </c>
      <c r="U279">
        <v>6.9970951343500343E-2</v>
      </c>
    </row>
    <row r="280" spans="1:172" x14ac:dyDescent="0.3">
      <c r="A280" s="49">
        <v>347</v>
      </c>
      <c r="B280" t="s">
        <v>1412</v>
      </c>
      <c r="C280" t="s">
        <v>671</v>
      </c>
      <c r="D280">
        <v>1.5589999999999999E-4</v>
      </c>
      <c r="Q280">
        <v>883.59330458215425</v>
      </c>
      <c r="R280">
        <v>0.133837573943411</v>
      </c>
      <c r="S280">
        <v>1123.0298712353131</v>
      </c>
      <c r="T280">
        <v>0.81883290174930101</v>
      </c>
      <c r="U280">
        <v>0.11699226844262831</v>
      </c>
      <c r="V280">
        <v>8.5352303894056E-2</v>
      </c>
      <c r="W280">
        <v>4.183871218822343E-2</v>
      </c>
    </row>
    <row r="281" spans="1:172" x14ac:dyDescent="0.3">
      <c r="A281" s="49">
        <v>348</v>
      </c>
      <c r="B281" t="s">
        <v>1413</v>
      </c>
      <c r="C281" t="s">
        <v>595</v>
      </c>
      <c r="D281">
        <v>1.4711760000000001E-4</v>
      </c>
      <c r="Q281">
        <v>855.26722235212583</v>
      </c>
      <c r="R281">
        <v>0.20545159205213301</v>
      </c>
      <c r="S281">
        <v>1092.33640109832</v>
      </c>
      <c r="T281">
        <v>0.75377684750662544</v>
      </c>
      <c r="U281">
        <v>7.163269342533865E-2</v>
      </c>
    </row>
    <row r="282" spans="1:172" x14ac:dyDescent="0.3">
      <c r="A282" s="49">
        <v>349</v>
      </c>
      <c r="B282" t="s">
        <v>1416</v>
      </c>
      <c r="C282" t="s">
        <v>1415</v>
      </c>
      <c r="D282">
        <v>1.2622658536157981E-3</v>
      </c>
      <c r="E282" t="s">
        <v>1103</v>
      </c>
      <c r="EY282">
        <v>2.3876605698912079</v>
      </c>
      <c r="EZ282">
        <v>5.626233134602427</v>
      </c>
      <c r="FA282">
        <v>0.65705038342488886</v>
      </c>
      <c r="FB282">
        <v>2.8734724797725009</v>
      </c>
      <c r="FC282">
        <v>0.79379078483821552</v>
      </c>
      <c r="FD282">
        <v>7.1174849375917962E-2</v>
      </c>
      <c r="FE282">
        <v>0.85110121568483843</v>
      </c>
      <c r="FF282">
        <v>0.11966841333164251</v>
      </c>
      <c r="FG282">
        <v>0.23301964542060441</v>
      </c>
      <c r="FH282">
        <v>0.54477441739685806</v>
      </c>
      <c r="FI282">
        <v>7.7952273474988135E-2</v>
      </c>
      <c r="FJ282">
        <v>0.39004922342948151</v>
      </c>
      <c r="FK282">
        <v>3.9056947968865663E-2</v>
      </c>
      <c r="FL282">
        <v>5.507544733313539</v>
      </c>
    </row>
    <row r="283" spans="1:172" x14ac:dyDescent="0.3">
      <c r="A283" s="49">
        <v>350</v>
      </c>
      <c r="B283" t="s">
        <v>1418</v>
      </c>
      <c r="C283" t="s">
        <v>671</v>
      </c>
      <c r="D283">
        <v>2.308428997959184E-3</v>
      </c>
      <c r="Q283">
        <v>194.26612076079539</v>
      </c>
      <c r="R283">
        <v>6.7611633594365325E-2</v>
      </c>
      <c r="S283">
        <v>587.80963572613007</v>
      </c>
      <c r="T283">
        <v>0.88334236112294917</v>
      </c>
      <c r="U283">
        <v>0.13272410371218041</v>
      </c>
      <c r="V283">
        <v>0.1626153458109893</v>
      </c>
      <c r="W283">
        <v>3.2238219349581182E-2</v>
      </c>
    </row>
    <row r="284" spans="1:172" x14ac:dyDescent="0.3">
      <c r="A284" s="49">
        <v>351</v>
      </c>
      <c r="B284" t="s">
        <v>1420</v>
      </c>
      <c r="C284" t="s">
        <v>605</v>
      </c>
      <c r="D284">
        <v>0.27</v>
      </c>
      <c r="AH284">
        <v>1.092105263157895E-5</v>
      </c>
    </row>
    <row r="285" spans="1:172" x14ac:dyDescent="0.3">
      <c r="A285" s="49">
        <v>352</v>
      </c>
      <c r="B285" t="s">
        <v>1421</v>
      </c>
      <c r="C285" t="s">
        <v>659</v>
      </c>
      <c r="D285">
        <v>1.0004</v>
      </c>
      <c r="I285">
        <v>0.18172297346121791</v>
      </c>
      <c r="J285">
        <v>3.6593362654938008E-5</v>
      </c>
      <c r="K285">
        <v>1.885655396475948E-3</v>
      </c>
      <c r="L285">
        <v>0.1883278857131846</v>
      </c>
    </row>
    <row r="286" spans="1:172" x14ac:dyDescent="0.3">
      <c r="A286" s="49">
        <v>353</v>
      </c>
      <c r="B286" t="s">
        <v>1422</v>
      </c>
      <c r="C286" t="s">
        <v>614</v>
      </c>
      <c r="D286">
        <v>3.2352000000000001E-3</v>
      </c>
      <c r="FM286">
        <v>409.09937419771791</v>
      </c>
      <c r="FN286">
        <v>1.051232577931176E-2</v>
      </c>
      <c r="FO286">
        <v>1.0990121879334169</v>
      </c>
      <c r="FP286">
        <v>164.5227497527201</v>
      </c>
    </row>
    <row r="287" spans="1:172" x14ac:dyDescent="0.3">
      <c r="A287" s="49">
        <v>354</v>
      </c>
      <c r="B287" t="s">
        <v>1423</v>
      </c>
      <c r="C287" t="s">
        <v>605</v>
      </c>
      <c r="D287">
        <v>3.8</v>
      </c>
      <c r="AH287">
        <v>4.3684210526315792E-5</v>
      </c>
    </row>
    <row r="288" spans="1:172" x14ac:dyDescent="0.3">
      <c r="A288" s="49">
        <v>356</v>
      </c>
      <c r="B288" t="s">
        <v>1425</v>
      </c>
      <c r="C288" t="s">
        <v>659</v>
      </c>
      <c r="D288">
        <v>6.7999999999999996E-3</v>
      </c>
      <c r="I288">
        <v>3.6626506024096381E-2</v>
      </c>
      <c r="J288">
        <v>8.9999999999999985E-6</v>
      </c>
      <c r="K288">
        <v>6.8007028112449788E-4</v>
      </c>
    </row>
    <row r="289" spans="1:92" x14ac:dyDescent="0.3">
      <c r="A289" s="49">
        <v>358</v>
      </c>
      <c r="B289" t="s">
        <v>1427</v>
      </c>
      <c r="C289" t="s">
        <v>659</v>
      </c>
      <c r="D289">
        <v>1.8691199999999999E-4</v>
      </c>
      <c r="AH289">
        <v>9.9282296650717695E-6</v>
      </c>
      <c r="AK289">
        <v>7.4651988636363631E-4</v>
      </c>
    </row>
    <row r="290" spans="1:92" x14ac:dyDescent="0.3">
      <c r="A290" s="49">
        <v>359</v>
      </c>
      <c r="B290" t="s">
        <v>1428</v>
      </c>
      <c r="C290" t="s">
        <v>605</v>
      </c>
      <c r="D290">
        <v>1.3608</v>
      </c>
      <c r="M290">
        <v>5.74074074074074E-2</v>
      </c>
      <c r="N290">
        <v>4.9048729924555289E-5</v>
      </c>
    </row>
    <row r="291" spans="1:92" x14ac:dyDescent="0.3">
      <c r="A291" s="49">
        <v>360</v>
      </c>
      <c r="B291" t="s">
        <v>1429</v>
      </c>
      <c r="C291" t="s">
        <v>605</v>
      </c>
      <c r="D291">
        <v>0.15</v>
      </c>
      <c r="M291">
        <v>2.2962962962962959E-2</v>
      </c>
      <c r="N291">
        <v>2.4305206530159259E-5</v>
      </c>
    </row>
    <row r="292" spans="1:92" x14ac:dyDescent="0.3">
      <c r="A292" s="49">
        <v>361</v>
      </c>
      <c r="B292" t="s">
        <v>1430</v>
      </c>
      <c r="C292" t="s">
        <v>605</v>
      </c>
      <c r="D292">
        <v>0.63674999999999993</v>
      </c>
      <c r="M292">
        <v>1.5213977228111511E-2</v>
      </c>
      <c r="N292">
        <v>1.9738160130416579E-5</v>
      </c>
      <c r="AH292">
        <v>1.0033475915938261E-4</v>
      </c>
      <c r="AK292">
        <v>1.354534746760895E-3</v>
      </c>
    </row>
    <row r="293" spans="1:92" x14ac:dyDescent="0.3">
      <c r="A293" s="49">
        <v>364</v>
      </c>
      <c r="B293" t="s">
        <v>1437</v>
      </c>
      <c r="C293" t="s">
        <v>659</v>
      </c>
      <c r="D293">
        <v>2.62422E-2</v>
      </c>
      <c r="I293">
        <v>6.0043452498518668E-2</v>
      </c>
      <c r="J293">
        <v>9.8360655737704926E-6</v>
      </c>
      <c r="K293">
        <v>1.280301534004872E-3</v>
      </c>
      <c r="L293">
        <v>0.45003555204424261</v>
      </c>
    </row>
    <row r="294" spans="1:92" x14ac:dyDescent="0.3">
      <c r="A294" s="49">
        <v>365</v>
      </c>
      <c r="B294" t="s">
        <v>1438</v>
      </c>
      <c r="C294" t="s">
        <v>671</v>
      </c>
      <c r="D294">
        <v>1.7449838958E-3</v>
      </c>
      <c r="Q294">
        <v>197.66090301622179</v>
      </c>
      <c r="R294">
        <v>5.9003127907262143E-2</v>
      </c>
      <c r="S294">
        <v>579.50205959377774</v>
      </c>
      <c r="T294">
        <v>0.51662370725906126</v>
      </c>
      <c r="U294">
        <v>0.1128059341082652</v>
      </c>
      <c r="V294">
        <v>0.13254953782144949</v>
      </c>
      <c r="W294">
        <v>2.604499220765371E-2</v>
      </c>
    </row>
    <row r="295" spans="1:92" x14ac:dyDescent="0.3">
      <c r="A295" s="49">
        <v>366</v>
      </c>
      <c r="B295" t="s">
        <v>1440</v>
      </c>
      <c r="C295" t="s">
        <v>595</v>
      </c>
      <c r="D295">
        <v>76.46040480779989</v>
      </c>
      <c r="X295">
        <v>7.3321382749057936E-3</v>
      </c>
      <c r="Y295">
        <v>9.6979764871284467E-7</v>
      </c>
      <c r="Z295">
        <v>1.770211279953865E-2</v>
      </c>
      <c r="AA295">
        <v>2.2401618692283509E-5</v>
      </c>
      <c r="AB295">
        <v>1.215394344169563E-5</v>
      </c>
      <c r="AC295">
        <v>2.8366235473066201E-6</v>
      </c>
    </row>
    <row r="296" spans="1:92" x14ac:dyDescent="0.3">
      <c r="A296" s="49">
        <v>367</v>
      </c>
      <c r="B296" t="s">
        <v>1441</v>
      </c>
      <c r="C296" t="s">
        <v>605</v>
      </c>
      <c r="D296">
        <v>6.6</v>
      </c>
      <c r="M296">
        <v>2.0875420875420881E-3</v>
      </c>
      <c r="N296">
        <v>2.9239766081871351E-6</v>
      </c>
      <c r="AH296">
        <v>5.1295853269537481E-5</v>
      </c>
    </row>
    <row r="297" spans="1:92" x14ac:dyDescent="0.3">
      <c r="A297" s="49">
        <v>369</v>
      </c>
      <c r="B297" t="s">
        <v>1443</v>
      </c>
      <c r="C297" t="s">
        <v>605</v>
      </c>
      <c r="D297">
        <v>0.59500000000000008</v>
      </c>
      <c r="M297">
        <v>2.7859477124183001E-2</v>
      </c>
      <c r="N297">
        <v>8.2301341589267272E-5</v>
      </c>
      <c r="AH297">
        <v>9.6362229102167152E-5</v>
      </c>
      <c r="AK297">
        <v>9.5833333333333296E-4</v>
      </c>
    </row>
    <row r="298" spans="1:92" x14ac:dyDescent="0.3">
      <c r="A298" s="49">
        <v>371</v>
      </c>
      <c r="B298" t="s">
        <v>1449</v>
      </c>
      <c r="C298" t="s">
        <v>743</v>
      </c>
      <c r="D298">
        <v>5.3265699999999999E-2</v>
      </c>
      <c r="AH298">
        <v>9.4666741696023803E-5</v>
      </c>
      <c r="AK298">
        <v>1.386279272277157E-3</v>
      </c>
    </row>
    <row r="299" spans="1:92" x14ac:dyDescent="0.3">
      <c r="A299" s="49">
        <v>372</v>
      </c>
      <c r="B299" t="s">
        <v>1450</v>
      </c>
      <c r="C299" t="s">
        <v>683</v>
      </c>
      <c r="D299">
        <v>1.0953600000000001E-6</v>
      </c>
      <c r="F299">
        <v>3433.734939759036</v>
      </c>
      <c r="G299">
        <v>15.12137837062536</v>
      </c>
    </row>
    <row r="300" spans="1:92" x14ac:dyDescent="0.3">
      <c r="A300" s="49">
        <v>373</v>
      </c>
      <c r="B300" t="s">
        <v>1451</v>
      </c>
      <c r="C300" t="s">
        <v>605</v>
      </c>
      <c r="D300">
        <v>3.44E-2</v>
      </c>
      <c r="AG300">
        <v>1.260611205432937E-4</v>
      </c>
    </row>
    <row r="301" spans="1:92" x14ac:dyDescent="0.3">
      <c r="A301" s="49">
        <v>374</v>
      </c>
      <c r="B301" t="s">
        <v>1452</v>
      </c>
      <c r="C301" t="s">
        <v>605</v>
      </c>
      <c r="D301">
        <v>3.665</v>
      </c>
      <c r="M301">
        <v>2.777777777777777E-3</v>
      </c>
      <c r="N301">
        <v>6.1224573858957002E-6</v>
      </c>
      <c r="AH301">
        <v>4.227504244482173E-5</v>
      </c>
      <c r="AK301">
        <v>2.9677419354838709E-4</v>
      </c>
    </row>
    <row r="302" spans="1:92" x14ac:dyDescent="0.3">
      <c r="A302" s="49">
        <v>376</v>
      </c>
      <c r="B302" t="s">
        <v>1454</v>
      </c>
      <c r="C302" t="s">
        <v>605</v>
      </c>
      <c r="D302">
        <v>4.4100000000000007E-2</v>
      </c>
      <c r="AG302">
        <v>8.0038806694154749E-5</v>
      </c>
    </row>
    <row r="303" spans="1:92" x14ac:dyDescent="0.3">
      <c r="A303" s="49">
        <v>377</v>
      </c>
      <c r="B303" t="s">
        <v>1455</v>
      </c>
      <c r="C303" t="s">
        <v>620</v>
      </c>
      <c r="D303">
        <v>0.33199999999999991</v>
      </c>
      <c r="CN303">
        <v>3.0516804058338631E-2</v>
      </c>
    </row>
    <row r="304" spans="1:92" x14ac:dyDescent="0.3">
      <c r="A304" s="49">
        <v>378</v>
      </c>
      <c r="B304" t="s">
        <v>1456</v>
      </c>
      <c r="C304" t="s">
        <v>605</v>
      </c>
      <c r="D304">
        <v>0.4264</v>
      </c>
      <c r="AH304">
        <v>3.9903846153846149E-5</v>
      </c>
    </row>
    <row r="305" spans="1:184" x14ac:dyDescent="0.3">
      <c r="A305" s="49">
        <v>379</v>
      </c>
      <c r="B305" t="s">
        <v>1457</v>
      </c>
      <c r="C305" t="s">
        <v>796</v>
      </c>
      <c r="D305">
        <v>6.1607954999999999E-2</v>
      </c>
      <c r="O305">
        <v>2.072901836101762E-2</v>
      </c>
      <c r="AI305">
        <v>18.393754218126411</v>
      </c>
    </row>
    <row r="306" spans="1:184" x14ac:dyDescent="0.3">
      <c r="A306" s="49">
        <v>381</v>
      </c>
      <c r="B306" t="s">
        <v>1459</v>
      </c>
      <c r="C306" t="s">
        <v>627</v>
      </c>
      <c r="D306">
        <v>1.8200000000000001E-2</v>
      </c>
      <c r="DI306">
        <v>1.4363636363636361</v>
      </c>
      <c r="FQ306">
        <v>5.2818181818181816E-4</v>
      </c>
    </row>
    <row r="307" spans="1:184" x14ac:dyDescent="0.3">
      <c r="A307" s="49">
        <v>383</v>
      </c>
      <c r="B307" t="s">
        <v>1465</v>
      </c>
      <c r="C307" t="s">
        <v>605</v>
      </c>
      <c r="D307">
        <v>0.3252000000000001</v>
      </c>
      <c r="M307">
        <v>6.4152777777777739E-2</v>
      </c>
      <c r="N307">
        <v>6.5131578947368396E-5</v>
      </c>
      <c r="AH307">
        <v>1.0921052631578941E-4</v>
      </c>
      <c r="AK307">
        <v>4.7916666666666642E-4</v>
      </c>
    </row>
    <row r="308" spans="1:184" x14ac:dyDescent="0.3">
      <c r="A308" s="49">
        <v>384</v>
      </c>
      <c r="B308" t="s">
        <v>1466</v>
      </c>
      <c r="C308" t="s">
        <v>605</v>
      </c>
      <c r="D308">
        <v>0.52779220000000004</v>
      </c>
      <c r="AK308">
        <v>7.7145194011329931E-4</v>
      </c>
    </row>
    <row r="309" spans="1:184" x14ac:dyDescent="0.3">
      <c r="A309" s="49">
        <v>385</v>
      </c>
      <c r="B309" t="s">
        <v>1467</v>
      </c>
      <c r="C309" t="s">
        <v>659</v>
      </c>
      <c r="D309">
        <v>7.2716000000000003E-2</v>
      </c>
      <c r="I309">
        <v>9.3434964347184665E-2</v>
      </c>
      <c r="J309">
        <v>1.457725947521866E-5</v>
      </c>
      <c r="K309">
        <v>7.0354303511421779E-4</v>
      </c>
      <c r="L309">
        <v>0.1526602620394113</v>
      </c>
    </row>
    <row r="310" spans="1:184" x14ac:dyDescent="0.3">
      <c r="A310" s="49">
        <v>386</v>
      </c>
      <c r="B310" t="s">
        <v>1468</v>
      </c>
      <c r="C310" t="s">
        <v>605</v>
      </c>
      <c r="D310">
        <v>4.1401000000000003</v>
      </c>
      <c r="M310">
        <v>1.962653664712443E-2</v>
      </c>
      <c r="N310">
        <v>1.2542335522690521E-5</v>
      </c>
      <c r="AH310">
        <v>3.1849183295920603E-5</v>
      </c>
      <c r="AK310">
        <v>4.7343547043764649E-4</v>
      </c>
    </row>
    <row r="311" spans="1:184" x14ac:dyDescent="0.3">
      <c r="A311" s="49">
        <v>387</v>
      </c>
      <c r="B311" t="s">
        <v>1469</v>
      </c>
      <c r="C311" t="s">
        <v>614</v>
      </c>
      <c r="D311">
        <v>0.1489692</v>
      </c>
      <c r="AH311">
        <v>1.7651468788249691E-4</v>
      </c>
      <c r="AK311">
        <v>9.8842054263565868E-4</v>
      </c>
    </row>
    <row r="312" spans="1:184" x14ac:dyDescent="0.3">
      <c r="A312" s="49">
        <v>388</v>
      </c>
      <c r="B312" t="s">
        <v>1470</v>
      </c>
      <c r="C312" t="s">
        <v>659</v>
      </c>
      <c r="D312">
        <v>0.30051749999999999</v>
      </c>
      <c r="I312">
        <v>8.5360383859929986E-2</v>
      </c>
      <c r="J312">
        <v>1.726188990657782E-6</v>
      </c>
      <c r="K312">
        <v>2.6115718457949192E-4</v>
      </c>
      <c r="L312">
        <v>2.456290609541914E-2</v>
      </c>
    </row>
    <row r="313" spans="1:184" x14ac:dyDescent="0.3">
      <c r="A313" s="49">
        <v>389</v>
      </c>
      <c r="B313" t="s">
        <v>1471</v>
      </c>
      <c r="C313" t="s">
        <v>659</v>
      </c>
      <c r="D313">
        <v>0.44258999999999987</v>
      </c>
      <c r="I313">
        <v>0.1714351202682349</v>
      </c>
      <c r="J313">
        <v>9.5099301836914534E-6</v>
      </c>
      <c r="K313">
        <v>3.3231933132561888E-4</v>
      </c>
    </row>
    <row r="314" spans="1:184" x14ac:dyDescent="0.3">
      <c r="A314" s="49">
        <v>390</v>
      </c>
      <c r="B314" t="s">
        <v>1472</v>
      </c>
      <c r="C314" t="s">
        <v>671</v>
      </c>
      <c r="D314">
        <v>2.0790000000000001E-3</v>
      </c>
      <c r="O314">
        <v>2.210166767128793E-2</v>
      </c>
      <c r="P314">
        <v>6.1080972473377543E-2</v>
      </c>
    </row>
    <row r="315" spans="1:184" x14ac:dyDescent="0.3">
      <c r="A315" s="49">
        <v>391</v>
      </c>
      <c r="B315" t="s">
        <v>1474</v>
      </c>
      <c r="C315" t="s">
        <v>605</v>
      </c>
      <c r="D315">
        <v>0.61</v>
      </c>
      <c r="M315">
        <v>1.2352003642987251E-2</v>
      </c>
      <c r="N315">
        <v>1.0362729739327989E-5</v>
      </c>
      <c r="AH315">
        <v>6.7137618636755814E-5</v>
      </c>
      <c r="EC315">
        <v>5.3434474163550948E-3</v>
      </c>
      <c r="FR315">
        <v>9.4477998274374447E-2</v>
      </c>
    </row>
    <row r="316" spans="1:184" x14ac:dyDescent="0.3">
      <c r="A316" s="49">
        <v>392</v>
      </c>
      <c r="B316" t="s">
        <v>1476</v>
      </c>
      <c r="C316" t="s">
        <v>1475</v>
      </c>
      <c r="D316">
        <v>1.293047403007413E-2</v>
      </c>
      <c r="E316" t="s">
        <v>1025</v>
      </c>
      <c r="DL316">
        <v>1.8695972625708079</v>
      </c>
      <c r="DM316">
        <v>3.144303127311066</v>
      </c>
      <c r="DN316">
        <v>0.2400937915545148</v>
      </c>
      <c r="DO316">
        <v>0.1318455963753265</v>
      </c>
      <c r="DQ316">
        <v>0.13521834988697429</v>
      </c>
      <c r="DS316">
        <v>0.14054289946710311</v>
      </c>
      <c r="DU316">
        <v>0.1421906128991331</v>
      </c>
      <c r="DV316">
        <v>0.1425284868687452</v>
      </c>
      <c r="DW316">
        <v>0.63687354271775654</v>
      </c>
    </row>
    <row r="317" spans="1:184" x14ac:dyDescent="0.3">
      <c r="A317" s="49">
        <v>393</v>
      </c>
      <c r="B317" t="s">
        <v>1479</v>
      </c>
      <c r="C317" t="s">
        <v>704</v>
      </c>
      <c r="D317">
        <v>4.7528017099999998E-4</v>
      </c>
      <c r="F317">
        <v>1933.0173159736721</v>
      </c>
    </row>
    <row r="318" spans="1:184" x14ac:dyDescent="0.3">
      <c r="A318" s="49">
        <v>395</v>
      </c>
      <c r="B318" t="s">
        <v>1483</v>
      </c>
      <c r="C318" t="s">
        <v>1482</v>
      </c>
      <c r="D318">
        <v>2.341495987980555E-2</v>
      </c>
      <c r="E318" t="s">
        <v>1025</v>
      </c>
      <c r="FS318">
        <v>0.39259437623149168</v>
      </c>
      <c r="FT318">
        <v>0.84454497176016163</v>
      </c>
      <c r="FU318">
        <v>0.35879468663823672</v>
      </c>
      <c r="FV318">
        <v>8.4011893859044048E-2</v>
      </c>
      <c r="FW318">
        <v>7.8686689917140777E-3</v>
      </c>
      <c r="FX318">
        <v>1.8733040213416829E-2</v>
      </c>
      <c r="FY318">
        <v>4.0467711335578839E-2</v>
      </c>
      <c r="FZ318">
        <v>0.1175559512240036</v>
      </c>
      <c r="GA318">
        <v>1.7136111343054299E-2</v>
      </c>
    </row>
    <row r="319" spans="1:184" x14ac:dyDescent="0.3">
      <c r="A319" s="49">
        <v>396</v>
      </c>
      <c r="B319" t="s">
        <v>1486</v>
      </c>
      <c r="C319" t="s">
        <v>668</v>
      </c>
      <c r="D319">
        <v>2.7134999999999998</v>
      </c>
      <c r="K319">
        <v>8.1900937081659964E-4</v>
      </c>
      <c r="L319">
        <v>0.79080321285140565</v>
      </c>
      <c r="AQ319">
        <v>8.3296147553175661E-5</v>
      </c>
      <c r="GB319">
        <v>1.2395260052555899E-3</v>
      </c>
    </row>
    <row r="320" spans="1:184" x14ac:dyDescent="0.3">
      <c r="A320" s="49">
        <v>397</v>
      </c>
      <c r="B320" t="s">
        <v>1489</v>
      </c>
      <c r="C320" t="s">
        <v>668</v>
      </c>
      <c r="D320">
        <v>1.2805</v>
      </c>
      <c r="K320">
        <v>1.1488631448872411E-3</v>
      </c>
      <c r="L320">
        <v>0.78211306765523636</v>
      </c>
      <c r="AQ320">
        <v>1.037998146431881E-4</v>
      </c>
      <c r="GB320">
        <v>1.5446400988569659E-3</v>
      </c>
    </row>
    <row r="321" spans="1:191" x14ac:dyDescent="0.3">
      <c r="A321" s="49">
        <v>398</v>
      </c>
      <c r="B321" t="s">
        <v>1492</v>
      </c>
      <c r="C321" t="s">
        <v>595</v>
      </c>
      <c r="D321">
        <v>8.1065999999999999E-2</v>
      </c>
      <c r="DI321">
        <v>0.27807330951435749</v>
      </c>
    </row>
    <row r="322" spans="1:191" x14ac:dyDescent="0.3">
      <c r="A322" s="49">
        <v>401</v>
      </c>
      <c r="B322" t="s">
        <v>1497</v>
      </c>
      <c r="C322" t="s">
        <v>605</v>
      </c>
      <c r="D322">
        <v>1.1101476157407409E-6</v>
      </c>
      <c r="F322">
        <v>261.86531638185062</v>
      </c>
      <c r="G322">
        <v>3.3551854476730449</v>
      </c>
      <c r="H322">
        <v>7435.5967467372793</v>
      </c>
      <c r="EM322">
        <v>290.77386907189953</v>
      </c>
    </row>
    <row r="323" spans="1:191" x14ac:dyDescent="0.3">
      <c r="A323" s="49">
        <v>402</v>
      </c>
      <c r="B323" t="s">
        <v>1498</v>
      </c>
      <c r="C323" t="s">
        <v>605</v>
      </c>
      <c r="D323">
        <v>1.04985E-4</v>
      </c>
      <c r="F323">
        <v>3851.8273694865202</v>
      </c>
      <c r="G323">
        <v>5.5178610331213882</v>
      </c>
      <c r="CM323">
        <v>186.38972648543719</v>
      </c>
      <c r="GC323">
        <v>2.665288003468845E-2</v>
      </c>
    </row>
    <row r="324" spans="1:191" x14ac:dyDescent="0.3">
      <c r="A324" s="49">
        <v>403</v>
      </c>
      <c r="B324" t="s">
        <v>1499</v>
      </c>
      <c r="C324" t="s">
        <v>671</v>
      </c>
      <c r="D324">
        <v>2.1505100000000001</v>
      </c>
      <c r="EF324">
        <v>0.2471520148653534</v>
      </c>
      <c r="EG324">
        <v>3.2611783559582019E-4</v>
      </c>
      <c r="GD324">
        <v>3.2909132445096329E-2</v>
      </c>
      <c r="GE324">
        <v>2.518468284820127E-2</v>
      </c>
    </row>
    <row r="325" spans="1:191" x14ac:dyDescent="0.3">
      <c r="A325" s="49">
        <v>404</v>
      </c>
      <c r="B325" t="s">
        <v>1502</v>
      </c>
      <c r="C325" t="s">
        <v>1501</v>
      </c>
      <c r="D325">
        <v>4.3860444699198604E-3</v>
      </c>
      <c r="E325" t="s">
        <v>1025</v>
      </c>
      <c r="EY325">
        <v>0.25747123196061872</v>
      </c>
      <c r="EZ325">
        <v>0.61066515237051</v>
      </c>
      <c r="FA325">
        <v>8.2661177269582803E-2</v>
      </c>
      <c r="FB325">
        <v>0.4016681960972312</v>
      </c>
      <c r="FC325">
        <v>0.24209455021458759</v>
      </c>
      <c r="FD325">
        <v>4.4771276220335478E-2</v>
      </c>
      <c r="FE325">
        <v>0.65175492814014258</v>
      </c>
      <c r="FF325">
        <v>0.1129129383855014</v>
      </c>
      <c r="FG325">
        <v>0.2280084702502688</v>
      </c>
      <c r="FH325">
        <v>0.6364069806917213</v>
      </c>
      <c r="FI325">
        <v>9.8068989210468943E-2</v>
      </c>
      <c r="FJ325">
        <v>0.52342089337633657</v>
      </c>
      <c r="FK325">
        <v>6.5514880463903663E-2</v>
      </c>
      <c r="FL325">
        <v>6.0810130497671731</v>
      </c>
    </row>
    <row r="326" spans="1:191" x14ac:dyDescent="0.3">
      <c r="A326" s="49">
        <v>405</v>
      </c>
      <c r="B326" t="s">
        <v>1504</v>
      </c>
      <c r="C326" t="s">
        <v>653</v>
      </c>
      <c r="D326">
        <v>1.261E-5</v>
      </c>
      <c r="F326">
        <v>849.58390262079251</v>
      </c>
    </row>
    <row r="327" spans="1:191" x14ac:dyDescent="0.3">
      <c r="A327" s="49">
        <v>406</v>
      </c>
      <c r="B327" t="s">
        <v>1505</v>
      </c>
      <c r="C327" t="s">
        <v>800</v>
      </c>
      <c r="D327">
        <v>1.8439099999999999</v>
      </c>
      <c r="I327">
        <v>0.15359451265589169</v>
      </c>
      <c r="K327">
        <v>3.8125008453422009E-4</v>
      </c>
      <c r="L327">
        <v>1.016746987951807</v>
      </c>
      <c r="GF327">
        <v>2.81633064572775E-2</v>
      </c>
      <c r="GG327">
        <v>2.1964849054062891E-2</v>
      </c>
    </row>
    <row r="328" spans="1:191" x14ac:dyDescent="0.3">
      <c r="A328" s="49">
        <v>408</v>
      </c>
      <c r="B328" t="s">
        <v>1508</v>
      </c>
      <c r="C328" t="s">
        <v>659</v>
      </c>
      <c r="D328">
        <v>0.114</v>
      </c>
      <c r="I328">
        <v>3.6144578313253017E-2</v>
      </c>
      <c r="K328">
        <v>1.062248995983936E-3</v>
      </c>
      <c r="L328">
        <v>0.40134749524413449</v>
      </c>
      <c r="AQ328">
        <v>8.6645529486366517E-5</v>
      </c>
    </row>
    <row r="329" spans="1:191" x14ac:dyDescent="0.3">
      <c r="A329" s="49">
        <v>409</v>
      </c>
      <c r="B329" t="s">
        <v>1510</v>
      </c>
      <c r="C329" t="s">
        <v>798</v>
      </c>
      <c r="D329">
        <v>3.2939999999999997E-2</v>
      </c>
      <c r="O329">
        <v>1.9338959212376938E-2</v>
      </c>
      <c r="P329">
        <v>0.240506329113924</v>
      </c>
    </row>
    <row r="330" spans="1:191" x14ac:dyDescent="0.3">
      <c r="A330" s="49">
        <v>410</v>
      </c>
      <c r="B330" t="s">
        <v>1512</v>
      </c>
      <c r="C330" t="s">
        <v>659</v>
      </c>
      <c r="D330">
        <v>5.0999999999999997E-2</v>
      </c>
      <c r="AJ330">
        <v>1.670278637770898</v>
      </c>
      <c r="AK330">
        <v>2.2549019607843142E-3</v>
      </c>
      <c r="AP330">
        <v>0.58785603715170276</v>
      </c>
    </row>
    <row r="331" spans="1:191" x14ac:dyDescent="0.3">
      <c r="A331" s="49">
        <v>411</v>
      </c>
      <c r="B331" t="s">
        <v>1514</v>
      </c>
      <c r="C331" t="s">
        <v>605</v>
      </c>
      <c r="D331">
        <v>0.45</v>
      </c>
      <c r="AH331">
        <v>1.2741228070175441E-4</v>
      </c>
      <c r="AK331">
        <v>3.1944444444444441E-4</v>
      </c>
    </row>
    <row r="332" spans="1:191" x14ac:dyDescent="0.3">
      <c r="A332" s="49">
        <v>412</v>
      </c>
      <c r="B332" t="s">
        <v>1515</v>
      </c>
      <c r="C332" t="s">
        <v>605</v>
      </c>
      <c r="D332">
        <v>1.675</v>
      </c>
      <c r="AH332">
        <v>7.8631578947368426E-5</v>
      </c>
    </row>
    <row r="333" spans="1:191" x14ac:dyDescent="0.3">
      <c r="A333" s="49">
        <v>413</v>
      </c>
      <c r="B333" t="s">
        <v>1516</v>
      </c>
      <c r="C333" t="s">
        <v>605</v>
      </c>
      <c r="D333">
        <v>0.44098000000000009</v>
      </c>
      <c r="AF333">
        <v>1.981024667931689</v>
      </c>
      <c r="AG333">
        <v>8.1581134753925155E-4</v>
      </c>
    </row>
    <row r="334" spans="1:191" x14ac:dyDescent="0.3">
      <c r="A334" s="49">
        <v>414</v>
      </c>
      <c r="B334" t="s">
        <v>1518</v>
      </c>
      <c r="C334" t="s">
        <v>671</v>
      </c>
      <c r="D334">
        <v>0.1578939</v>
      </c>
      <c r="O334">
        <v>1.140806531506685E-2</v>
      </c>
      <c r="P334">
        <v>7.5392431647398284E-2</v>
      </c>
      <c r="AL334">
        <v>1.8712834410089891E-6</v>
      </c>
      <c r="AM334">
        <v>1.1921383163077601E-5</v>
      </c>
      <c r="AN334">
        <v>2.8982437934347211E-5</v>
      </c>
    </row>
    <row r="335" spans="1:191" x14ac:dyDescent="0.3">
      <c r="A335" s="49">
        <v>415</v>
      </c>
      <c r="B335" t="s">
        <v>1520</v>
      </c>
      <c r="C335" t="s">
        <v>798</v>
      </c>
      <c r="D335">
        <v>0.35381432740000002</v>
      </c>
      <c r="O335">
        <v>0.1573663688838659</v>
      </c>
      <c r="P335">
        <v>0.57986146795842297</v>
      </c>
      <c r="GH335">
        <v>0.1909126301591472</v>
      </c>
      <c r="GI335">
        <v>0.18045227681163059</v>
      </c>
    </row>
    <row r="336" spans="1:191" x14ac:dyDescent="0.3">
      <c r="A336" s="49">
        <v>416</v>
      </c>
      <c r="B336" t="s">
        <v>1522</v>
      </c>
      <c r="C336" t="s">
        <v>605</v>
      </c>
      <c r="D336">
        <v>35.979061531200003</v>
      </c>
      <c r="M336">
        <v>9.1278303784701267E-3</v>
      </c>
      <c r="N336">
        <v>2.3126876831955301E-6</v>
      </c>
    </row>
    <row r="337" spans="1:195" x14ac:dyDescent="0.3">
      <c r="A337" s="49">
        <v>417</v>
      </c>
      <c r="B337" t="s">
        <v>1523</v>
      </c>
      <c r="C337" t="s">
        <v>680</v>
      </c>
      <c r="D337">
        <v>1.5573600000000001</v>
      </c>
      <c r="I337">
        <v>0.25780793075213471</v>
      </c>
      <c r="K337">
        <v>8.8602955511365858E-4</v>
      </c>
    </row>
    <row r="338" spans="1:195" x14ac:dyDescent="0.3">
      <c r="A338" s="49">
        <v>418</v>
      </c>
      <c r="B338" t="s">
        <v>1524</v>
      </c>
      <c r="C338" t="s">
        <v>611</v>
      </c>
      <c r="D338">
        <v>0.6</v>
      </c>
      <c r="AG338">
        <v>1.0010109711423489E-3</v>
      </c>
      <c r="CH338">
        <v>3.5886139516129028E-4</v>
      </c>
      <c r="EW338">
        <v>8.8115195246179931E-2</v>
      </c>
      <c r="GJ338">
        <v>2.3665568760611211E-5</v>
      </c>
    </row>
    <row r="339" spans="1:195" x14ac:dyDescent="0.3">
      <c r="A339" s="49">
        <v>419</v>
      </c>
      <c r="B339" t="s">
        <v>1525</v>
      </c>
      <c r="C339" t="s">
        <v>605</v>
      </c>
      <c r="D339">
        <v>8.7840000000000001E-2</v>
      </c>
      <c r="AH339">
        <v>1.217428817946506E-4</v>
      </c>
    </row>
    <row r="340" spans="1:195" x14ac:dyDescent="0.3">
      <c r="A340" s="49">
        <v>421</v>
      </c>
      <c r="B340" t="s">
        <v>1528</v>
      </c>
      <c r="C340" t="s">
        <v>653</v>
      </c>
      <c r="D340">
        <v>4.8051612055147392E-4</v>
      </c>
      <c r="F340">
        <v>788.29027924638785</v>
      </c>
      <c r="G340">
        <v>0.98120943727067411</v>
      </c>
    </row>
    <row r="341" spans="1:195" x14ac:dyDescent="0.3">
      <c r="A341" s="49">
        <v>422</v>
      </c>
      <c r="B341" t="s">
        <v>1531</v>
      </c>
      <c r="C341" t="s">
        <v>668</v>
      </c>
      <c r="D341">
        <v>3.3979591836734699E-2</v>
      </c>
      <c r="AH341">
        <v>4.89971550497866E-5</v>
      </c>
      <c r="AJ341">
        <v>2.249146514935989</v>
      </c>
      <c r="AK341">
        <v>1.9979954954954951E-3</v>
      </c>
    </row>
    <row r="342" spans="1:195" x14ac:dyDescent="0.3">
      <c r="A342" s="49">
        <v>423</v>
      </c>
      <c r="B342" t="s">
        <v>1532</v>
      </c>
      <c r="C342" t="s">
        <v>704</v>
      </c>
      <c r="D342">
        <v>4.3400000000000001E-2</v>
      </c>
      <c r="AH342">
        <v>1.638157894736842E-4</v>
      </c>
    </row>
    <row r="343" spans="1:195" x14ac:dyDescent="0.3">
      <c r="A343" s="49">
        <v>425</v>
      </c>
      <c r="B343" t="s">
        <v>1534</v>
      </c>
      <c r="C343" t="s">
        <v>659</v>
      </c>
      <c r="D343">
        <v>1.06E-2</v>
      </c>
      <c r="I343">
        <v>0.2289156626506024</v>
      </c>
      <c r="J343">
        <v>2.0000000000000002E-5</v>
      </c>
      <c r="K343">
        <v>1.053012048192771E-3</v>
      </c>
    </row>
    <row r="344" spans="1:195" x14ac:dyDescent="0.3">
      <c r="A344" s="49">
        <v>426</v>
      </c>
      <c r="B344" t="s">
        <v>1535</v>
      </c>
      <c r="C344" t="s">
        <v>659</v>
      </c>
      <c r="D344">
        <v>1.1904000000000001E-3</v>
      </c>
      <c r="BQ344">
        <v>98.176718092566617</v>
      </c>
      <c r="BS344">
        <v>15.31704436406584</v>
      </c>
      <c r="DK344">
        <v>9.7933352402745991E-3</v>
      </c>
      <c r="GK344">
        <v>6.0899092049900357E-5</v>
      </c>
      <c r="GL344">
        <v>9.2267538882539815E-3</v>
      </c>
      <c r="GM344">
        <v>1.0662467294932051E-3</v>
      </c>
    </row>
    <row r="345" spans="1:195" x14ac:dyDescent="0.3">
      <c r="A345" s="49">
        <v>427</v>
      </c>
      <c r="B345" t="s">
        <v>1537</v>
      </c>
      <c r="C345" t="s">
        <v>659</v>
      </c>
      <c r="D345">
        <v>1.0638999999999999E-2</v>
      </c>
      <c r="I345">
        <v>1.842686093561199E-2</v>
      </c>
      <c r="J345">
        <v>6.8577873860325222E-6</v>
      </c>
      <c r="K345">
        <v>4.570244508440755E-4</v>
      </c>
      <c r="L345">
        <v>0.35140320281030119</v>
      </c>
    </row>
    <row r="346" spans="1:195" x14ac:dyDescent="0.3">
      <c r="A346" s="49">
        <v>428</v>
      </c>
      <c r="B346" t="s">
        <v>1538</v>
      </c>
      <c r="C346" t="s">
        <v>650</v>
      </c>
      <c r="D346">
        <v>0.51658999999999988</v>
      </c>
      <c r="AK346">
        <v>4.5382766475025333E-3</v>
      </c>
    </row>
    <row r="347" spans="1:195" x14ac:dyDescent="0.3">
      <c r="A347" s="49">
        <v>429</v>
      </c>
      <c r="B347" t="s">
        <v>1539</v>
      </c>
      <c r="C347" t="s">
        <v>659</v>
      </c>
      <c r="D347">
        <v>2.2499999999999999E-4</v>
      </c>
      <c r="AJ347">
        <v>0.2257017543859649</v>
      </c>
    </row>
    <row r="348" spans="1:195" x14ac:dyDescent="0.3">
      <c r="A348" s="49">
        <v>430</v>
      </c>
      <c r="B348" t="s">
        <v>1540</v>
      </c>
      <c r="C348" t="s">
        <v>796</v>
      </c>
      <c r="D348">
        <v>0.60331239999999997</v>
      </c>
      <c r="O348">
        <v>8.1202918832931792E-2</v>
      </c>
    </row>
    <row r="349" spans="1:195" x14ac:dyDescent="0.3">
      <c r="A349" s="49">
        <v>431</v>
      </c>
      <c r="B349" t="s">
        <v>1542</v>
      </c>
      <c r="C349" t="s">
        <v>650</v>
      </c>
      <c r="D349">
        <v>0.50050000000000017</v>
      </c>
      <c r="AK349">
        <v>8.7121212121212083E-5</v>
      </c>
    </row>
    <row r="350" spans="1:195" x14ac:dyDescent="0.3">
      <c r="A350" s="49">
        <v>432</v>
      </c>
      <c r="B350" t="s">
        <v>1543</v>
      </c>
      <c r="C350" t="s">
        <v>605</v>
      </c>
      <c r="D350">
        <v>0.18240000000000001</v>
      </c>
      <c r="AH350">
        <v>1.257358033240997E-5</v>
      </c>
      <c r="AK350">
        <v>3.8333333333333329E-4</v>
      </c>
    </row>
    <row r="351" spans="1:195" x14ac:dyDescent="0.3">
      <c r="A351" s="49">
        <v>433</v>
      </c>
      <c r="B351" t="s">
        <v>1544</v>
      </c>
      <c r="C351" t="s">
        <v>605</v>
      </c>
      <c r="D351">
        <v>24.63534404352</v>
      </c>
      <c r="M351">
        <v>5.8255428357920393E-2</v>
      </c>
      <c r="N351">
        <v>1.101451303121393E-5</v>
      </c>
      <c r="AH351">
        <v>8.9614774024411801E-7</v>
      </c>
      <c r="AK351">
        <v>9.7230661758509291E-4</v>
      </c>
    </row>
    <row r="352" spans="1:195" x14ac:dyDescent="0.3">
      <c r="A352" s="49">
        <v>434</v>
      </c>
      <c r="B352" t="s">
        <v>1545</v>
      </c>
      <c r="C352" t="s">
        <v>659</v>
      </c>
      <c r="D352">
        <v>1.976E-2</v>
      </c>
      <c r="I352">
        <v>0.12326227988878589</v>
      </c>
      <c r="J352">
        <v>1.4423076923076919E-5</v>
      </c>
      <c r="K352">
        <v>5.5688137164040764E-4</v>
      </c>
      <c r="L352">
        <v>0.1270933734939759</v>
      </c>
    </row>
    <row r="353" spans="1:197" x14ac:dyDescent="0.3">
      <c r="A353" s="49">
        <v>435</v>
      </c>
      <c r="B353" t="s">
        <v>1546</v>
      </c>
      <c r="C353" t="s">
        <v>659</v>
      </c>
      <c r="D353">
        <v>9.4299999999999991E-3</v>
      </c>
      <c r="AH353">
        <v>8.2573812580231059E-5</v>
      </c>
      <c r="AJ353">
        <v>1.1720154043645701</v>
      </c>
      <c r="AK353">
        <v>1.5590447154471541E-3</v>
      </c>
      <c r="AP353">
        <v>8.1248395378690635E-2</v>
      </c>
    </row>
    <row r="354" spans="1:197" x14ac:dyDescent="0.3">
      <c r="A354" s="49">
        <v>436</v>
      </c>
      <c r="B354" t="s">
        <v>1547</v>
      </c>
      <c r="C354" t="s">
        <v>653</v>
      </c>
      <c r="D354">
        <v>8.398579029733959E-5</v>
      </c>
      <c r="F354">
        <v>825.59207076645771</v>
      </c>
    </row>
    <row r="355" spans="1:197" x14ac:dyDescent="0.3">
      <c r="A355" s="49">
        <v>438</v>
      </c>
      <c r="B355" t="s">
        <v>1549</v>
      </c>
      <c r="C355" t="s">
        <v>605</v>
      </c>
      <c r="D355">
        <v>0.1099131</v>
      </c>
      <c r="O355">
        <v>2.6870974905618478E-2</v>
      </c>
      <c r="P355">
        <v>0.48945147679324891</v>
      </c>
      <c r="AL355">
        <v>1.47457250721741E-6</v>
      </c>
      <c r="AM355">
        <v>7.511792138574284E-6</v>
      </c>
      <c r="AN355">
        <v>7.6972684876748817E-6</v>
      </c>
      <c r="AO355">
        <v>1.6546894662817379E-6</v>
      </c>
      <c r="GN355">
        <v>2.6364275668073128E-4</v>
      </c>
    </row>
    <row r="356" spans="1:197" x14ac:dyDescent="0.3">
      <c r="A356" s="49">
        <v>439</v>
      </c>
      <c r="B356" t="s">
        <v>1551</v>
      </c>
      <c r="C356" t="s">
        <v>605</v>
      </c>
      <c r="D356">
        <v>5.9991899999999997E-5</v>
      </c>
      <c r="F356">
        <v>3998.933430310281</v>
      </c>
      <c r="G356">
        <v>1.3797241844516479</v>
      </c>
    </row>
    <row r="357" spans="1:197" x14ac:dyDescent="0.3">
      <c r="A357" s="49">
        <v>440</v>
      </c>
      <c r="B357" t="s">
        <v>1552</v>
      </c>
      <c r="C357" t="s">
        <v>605</v>
      </c>
      <c r="D357">
        <v>2.044</v>
      </c>
      <c r="AH357">
        <v>1.2465825908950461E-4</v>
      </c>
      <c r="AK357">
        <v>4.9020855145140245E-4</v>
      </c>
      <c r="GO357">
        <v>33.948169510534328</v>
      </c>
    </row>
    <row r="358" spans="1:197" x14ac:dyDescent="0.3">
      <c r="A358" s="49">
        <v>441</v>
      </c>
      <c r="B358" t="s">
        <v>1555</v>
      </c>
      <c r="C358" t="s">
        <v>650</v>
      </c>
      <c r="D358">
        <v>9.2999999999999999E-2</v>
      </c>
      <c r="AK358">
        <v>5.5645161290322569E-4</v>
      </c>
    </row>
    <row r="359" spans="1:197" x14ac:dyDescent="0.3">
      <c r="A359" s="49">
        <v>442</v>
      </c>
      <c r="B359" t="s">
        <v>1556</v>
      </c>
      <c r="C359" t="s">
        <v>683</v>
      </c>
      <c r="D359">
        <v>3.8732904999999997E-6</v>
      </c>
      <c r="BQ359">
        <v>8.560298211334894</v>
      </c>
      <c r="BR359">
        <v>35.970606153558982</v>
      </c>
      <c r="BS359">
        <v>89.192633935761819</v>
      </c>
      <c r="DK359">
        <v>7.7091486711912821E-3</v>
      </c>
    </row>
    <row r="360" spans="1:197" x14ac:dyDescent="0.3">
      <c r="A360" s="49">
        <v>443</v>
      </c>
      <c r="B360" t="s">
        <v>1557</v>
      </c>
      <c r="C360" t="s">
        <v>798</v>
      </c>
      <c r="D360">
        <v>0.4</v>
      </c>
      <c r="O360">
        <v>5.5696202531645568E-2</v>
      </c>
      <c r="P360">
        <v>0.62531645569620242</v>
      </c>
    </row>
    <row r="361" spans="1:197" x14ac:dyDescent="0.3">
      <c r="A361" s="49">
        <v>444</v>
      </c>
      <c r="B361" t="s">
        <v>1558</v>
      </c>
      <c r="C361" t="s">
        <v>668</v>
      </c>
      <c r="D361">
        <v>0.410329</v>
      </c>
      <c r="EF361">
        <v>4.9136666705777023E-2</v>
      </c>
      <c r="EG361">
        <v>1.045816711049201E-3</v>
      </c>
      <c r="EH361">
        <v>0.48307196957460619</v>
      </c>
    </row>
    <row r="362" spans="1:197" x14ac:dyDescent="0.3">
      <c r="A362" s="49">
        <v>446</v>
      </c>
      <c r="B362" t="s">
        <v>1561</v>
      </c>
      <c r="C362" t="s">
        <v>605</v>
      </c>
      <c r="D362">
        <v>7.4390999999999998</v>
      </c>
      <c r="N362">
        <v>5.9835493839607241E-5</v>
      </c>
      <c r="AH362">
        <v>1.2586140513602031E-4</v>
      </c>
      <c r="AK362">
        <v>2.4505364227960002E-4</v>
      </c>
    </row>
    <row r="363" spans="1:197" x14ac:dyDescent="0.3">
      <c r="A363" s="49">
        <v>447</v>
      </c>
      <c r="B363" t="s">
        <v>1562</v>
      </c>
      <c r="C363" t="s">
        <v>605</v>
      </c>
      <c r="D363">
        <v>1.27E-4</v>
      </c>
      <c r="F363">
        <v>3486.0070202068109</v>
      </c>
      <c r="G363">
        <v>1.1845404055527939</v>
      </c>
    </row>
    <row r="364" spans="1:197" x14ac:dyDescent="0.3">
      <c r="A364" s="49">
        <v>448</v>
      </c>
      <c r="B364" t="s">
        <v>1563</v>
      </c>
      <c r="C364" t="s">
        <v>614</v>
      </c>
      <c r="D364">
        <v>1.1362290000000001E-2</v>
      </c>
      <c r="AK364">
        <v>3.7957516339869269E-4</v>
      </c>
    </row>
    <row r="365" spans="1:197" x14ac:dyDescent="0.3">
      <c r="A365" s="49">
        <v>449</v>
      </c>
      <c r="B365" t="s">
        <v>1564</v>
      </c>
      <c r="C365" t="s">
        <v>796</v>
      </c>
      <c r="D365">
        <v>0.61714500000000005</v>
      </c>
      <c r="AI365">
        <v>27.498333931170439</v>
      </c>
    </row>
    <row r="366" spans="1:197" x14ac:dyDescent="0.3">
      <c r="A366" s="49">
        <v>450</v>
      </c>
      <c r="B366" t="s">
        <v>1566</v>
      </c>
      <c r="C366" t="s">
        <v>796</v>
      </c>
      <c r="D366">
        <v>0.44121650000000001</v>
      </c>
      <c r="AI366">
        <v>16.412289664754599</v>
      </c>
    </row>
    <row r="367" spans="1:197" x14ac:dyDescent="0.3">
      <c r="A367" s="49">
        <v>453</v>
      </c>
      <c r="B367" t="s">
        <v>1571</v>
      </c>
      <c r="C367" t="s">
        <v>605</v>
      </c>
      <c r="D367">
        <v>0.41592709999999999</v>
      </c>
      <c r="AH367">
        <v>5.2531645569620258E-5</v>
      </c>
    </row>
    <row r="368" spans="1:197" x14ac:dyDescent="0.3">
      <c r="A368" s="49">
        <v>454</v>
      </c>
      <c r="B368" t="s">
        <v>1573</v>
      </c>
      <c r="C368" t="s">
        <v>605</v>
      </c>
      <c r="D368">
        <v>0.12959999999999999</v>
      </c>
      <c r="AK368">
        <v>6.9878472222222217E-4</v>
      </c>
    </row>
    <row r="369" spans="1:115" x14ac:dyDescent="0.3">
      <c r="A369" s="49">
        <v>456</v>
      </c>
      <c r="B369" t="s">
        <v>1576</v>
      </c>
      <c r="C369" t="s">
        <v>668</v>
      </c>
      <c r="D369">
        <v>4.7885599999999988E-5</v>
      </c>
      <c r="BQ369">
        <v>90.389340972796774</v>
      </c>
      <c r="BR369">
        <v>9.8722473917527882</v>
      </c>
      <c r="BS369">
        <v>120.5613653807785</v>
      </c>
      <c r="DK369">
        <v>5.5021294267737812E-4</v>
      </c>
    </row>
    <row r="370" spans="1:115" x14ac:dyDescent="0.3">
      <c r="A370" s="49">
        <v>457</v>
      </c>
      <c r="B370" t="s">
        <v>1577</v>
      </c>
      <c r="C370" t="s">
        <v>617</v>
      </c>
      <c r="D370">
        <v>0.54432000000000003</v>
      </c>
      <c r="AG370">
        <v>7.9500733414030486E-4</v>
      </c>
    </row>
    <row r="371" spans="1:115" x14ac:dyDescent="0.3">
      <c r="A371" s="49">
        <v>458</v>
      </c>
      <c r="B371" t="s">
        <v>1578</v>
      </c>
      <c r="C371" t="s">
        <v>617</v>
      </c>
      <c r="D371">
        <v>1.0122516000000001E-4</v>
      </c>
      <c r="F371">
        <v>771.00031994998028</v>
      </c>
      <c r="G371">
        <v>5.2019164433936842</v>
      </c>
    </row>
    <row r="372" spans="1:115" x14ac:dyDescent="0.3">
      <c r="A372" s="49">
        <v>459</v>
      </c>
      <c r="B372" t="s">
        <v>1579</v>
      </c>
      <c r="C372" t="s">
        <v>605</v>
      </c>
      <c r="D372">
        <v>1.4144000000000001</v>
      </c>
      <c r="M372">
        <v>1.7407911481900452E-2</v>
      </c>
      <c r="N372">
        <v>2.1510996702192872E-5</v>
      </c>
      <c r="AH372">
        <v>7.5669058109073587E-6</v>
      </c>
      <c r="AK372">
        <v>4.7537236048265452E-4</v>
      </c>
    </row>
    <row r="373" spans="1:115" x14ac:dyDescent="0.3">
      <c r="A373" s="49">
        <v>461</v>
      </c>
      <c r="B373" t="s">
        <v>1581</v>
      </c>
      <c r="C373" t="s">
        <v>796</v>
      </c>
      <c r="D373">
        <v>4.5570000000000013E-2</v>
      </c>
      <c r="O373">
        <v>4.9018341513820722E-2</v>
      </c>
      <c r="AI373">
        <v>18.808519188266018</v>
      </c>
    </row>
    <row r="374" spans="1:115" x14ac:dyDescent="0.3">
      <c r="A374" s="49">
        <v>463</v>
      </c>
      <c r="B374" t="s">
        <v>1583</v>
      </c>
      <c r="C374" t="s">
        <v>605</v>
      </c>
      <c r="D374">
        <v>0.36158600000000002</v>
      </c>
      <c r="AH374">
        <v>2.8749666673168241E-5</v>
      </c>
    </row>
    <row r="375" spans="1:115" x14ac:dyDescent="0.3">
      <c r="A375" s="49">
        <v>464</v>
      </c>
      <c r="B375" t="s">
        <v>1584</v>
      </c>
      <c r="C375" t="s">
        <v>668</v>
      </c>
      <c r="D375">
        <v>0.04</v>
      </c>
      <c r="I375">
        <v>0.22891566265060251</v>
      </c>
      <c r="K375">
        <v>6.5813253012048187E-4</v>
      </c>
      <c r="L375">
        <v>0.20334939759036141</v>
      </c>
    </row>
    <row r="376" spans="1:115" x14ac:dyDescent="0.3">
      <c r="A376" s="49">
        <v>465</v>
      </c>
      <c r="B376" t="s">
        <v>1585</v>
      </c>
      <c r="C376" t="s">
        <v>659</v>
      </c>
      <c r="D376">
        <v>0.60033999999999998</v>
      </c>
      <c r="I376">
        <v>0.22730653432934189</v>
      </c>
      <c r="J376">
        <v>3.8245827364493462E-5</v>
      </c>
      <c r="K376">
        <v>2.5473794602068199E-3</v>
      </c>
      <c r="L376">
        <v>0.22935829836987959</v>
      </c>
    </row>
    <row r="377" spans="1:115" x14ac:dyDescent="0.3">
      <c r="A377" s="49">
        <v>467</v>
      </c>
      <c r="B377" t="s">
        <v>1587</v>
      </c>
      <c r="C377" t="s">
        <v>605</v>
      </c>
      <c r="D377">
        <v>5.1348500000000001</v>
      </c>
      <c r="AH377">
        <v>1.6377378419807269E-5</v>
      </c>
      <c r="AK377">
        <v>4.23080599563116E-4</v>
      </c>
    </row>
    <row r="378" spans="1:115" x14ac:dyDescent="0.3">
      <c r="A378" s="49">
        <v>469</v>
      </c>
      <c r="B378" t="s">
        <v>1589</v>
      </c>
      <c r="C378" t="s">
        <v>620</v>
      </c>
      <c r="D378">
        <v>5.0268680000000003</v>
      </c>
      <c r="AH378">
        <v>2.377769161737749E-5</v>
      </c>
      <c r="AK378">
        <v>3.8767528641425758E-4</v>
      </c>
    </row>
    <row r="379" spans="1:115" x14ac:dyDescent="0.3">
      <c r="A379" s="49">
        <v>471</v>
      </c>
      <c r="B379" t="s">
        <v>1591</v>
      </c>
      <c r="C379" t="s">
        <v>605</v>
      </c>
      <c r="D379">
        <v>8.4069391516211674E-3</v>
      </c>
      <c r="AG379">
        <v>7.8971818023324165E-4</v>
      </c>
    </row>
    <row r="380" spans="1:115" x14ac:dyDescent="0.3">
      <c r="A380" s="49">
        <v>472</v>
      </c>
      <c r="B380" t="s">
        <v>1592</v>
      </c>
      <c r="C380" t="s">
        <v>605</v>
      </c>
      <c r="D380">
        <v>0.17758381122719991</v>
      </c>
      <c r="AG380">
        <v>7.5790626710960584E-4</v>
      </c>
    </row>
    <row r="381" spans="1:115" x14ac:dyDescent="0.3">
      <c r="A381" s="49">
        <v>473</v>
      </c>
      <c r="B381" t="s">
        <v>1593</v>
      </c>
      <c r="C381" t="s">
        <v>605</v>
      </c>
      <c r="D381">
        <v>0.2</v>
      </c>
      <c r="AG381">
        <v>7.0033955857385409E-6</v>
      </c>
    </row>
    <row r="382" spans="1:115" x14ac:dyDescent="0.3">
      <c r="A382" s="49">
        <v>474</v>
      </c>
      <c r="B382" t="s">
        <v>1594</v>
      </c>
      <c r="C382" t="s">
        <v>659</v>
      </c>
      <c r="D382">
        <v>2.0764399999999999E-2</v>
      </c>
      <c r="AH382">
        <v>2.1164259882045079E-5</v>
      </c>
      <c r="CN382">
        <v>3.5625181864912522E-2</v>
      </c>
    </row>
    <row r="383" spans="1:115" x14ac:dyDescent="0.3">
      <c r="A383" s="49">
        <v>476</v>
      </c>
      <c r="B383" t="s">
        <v>1598</v>
      </c>
      <c r="C383" t="s">
        <v>659</v>
      </c>
      <c r="D383">
        <v>0.76265499999999997</v>
      </c>
      <c r="I383">
        <v>7.9018336268021405E-2</v>
      </c>
      <c r="J383">
        <v>1.9393545765711401E-5</v>
      </c>
      <c r="K383">
        <v>5.4375417017379468E-4</v>
      </c>
      <c r="L383">
        <v>0.55733884706431214</v>
      </c>
    </row>
    <row r="384" spans="1:115" x14ac:dyDescent="0.3">
      <c r="A384" s="49">
        <v>477</v>
      </c>
      <c r="B384" t="s">
        <v>1599</v>
      </c>
      <c r="C384" t="s">
        <v>650</v>
      </c>
      <c r="D384">
        <v>2.9160456192E-2</v>
      </c>
      <c r="AK384">
        <v>1.6876498665168761E-4</v>
      </c>
    </row>
    <row r="385" spans="1:141" x14ac:dyDescent="0.3">
      <c r="A385" s="49">
        <v>480</v>
      </c>
      <c r="B385" t="s">
        <v>1603</v>
      </c>
      <c r="C385" t="s">
        <v>653</v>
      </c>
      <c r="D385">
        <v>8.5779999999999999E-6</v>
      </c>
      <c r="F385">
        <v>1884.698036726061</v>
      </c>
    </row>
    <row r="386" spans="1:141" x14ac:dyDescent="0.3">
      <c r="A386" s="49">
        <v>481</v>
      </c>
      <c r="B386" t="s">
        <v>1604</v>
      </c>
      <c r="C386" t="s">
        <v>605</v>
      </c>
      <c r="D386">
        <v>0.2571119</v>
      </c>
      <c r="AH386">
        <v>3.7134065485024013E-5</v>
      </c>
      <c r="AK386">
        <v>3.7117927706444812E-4</v>
      </c>
    </row>
    <row r="387" spans="1:141" x14ac:dyDescent="0.3">
      <c r="A387" s="49">
        <v>482</v>
      </c>
      <c r="B387" t="s">
        <v>1605</v>
      </c>
      <c r="C387" t="s">
        <v>620</v>
      </c>
      <c r="D387">
        <v>0.15640000000000001</v>
      </c>
      <c r="AH387">
        <v>1.092105263157895E-4</v>
      </c>
      <c r="AK387">
        <v>2.8186274509803922E-4</v>
      </c>
    </row>
    <row r="388" spans="1:141" x14ac:dyDescent="0.3">
      <c r="A388" s="49">
        <v>483</v>
      </c>
      <c r="B388" t="s">
        <v>1606</v>
      </c>
      <c r="C388" t="s">
        <v>605</v>
      </c>
      <c r="D388">
        <v>1.2E-2</v>
      </c>
      <c r="AG388">
        <v>1.128947368421053E-4</v>
      </c>
    </row>
    <row r="389" spans="1:141" x14ac:dyDescent="0.3">
      <c r="A389" s="49">
        <v>484</v>
      </c>
      <c r="B389" t="s">
        <v>1608</v>
      </c>
      <c r="C389" t="s">
        <v>798</v>
      </c>
      <c r="D389">
        <v>8.4200000000000004E-3</v>
      </c>
      <c r="P389">
        <v>0.31877085901560481</v>
      </c>
    </row>
    <row r="390" spans="1:141" x14ac:dyDescent="0.3">
      <c r="A390" s="49">
        <v>487</v>
      </c>
      <c r="B390" t="s">
        <v>1612</v>
      </c>
      <c r="C390" t="s">
        <v>617</v>
      </c>
      <c r="D390">
        <v>3.2959999999999999E-6</v>
      </c>
      <c r="F390">
        <v>5150.6024096385536</v>
      </c>
      <c r="G390">
        <v>14.80798192771084</v>
      </c>
    </row>
    <row r="391" spans="1:141" x14ac:dyDescent="0.3">
      <c r="A391" s="49">
        <v>488</v>
      </c>
      <c r="B391" t="s">
        <v>1613</v>
      </c>
      <c r="C391" t="s">
        <v>605</v>
      </c>
      <c r="D391">
        <v>3.57</v>
      </c>
      <c r="M391">
        <v>3.1911764705882348E-2</v>
      </c>
      <c r="N391">
        <v>2.956422114172362E-5</v>
      </c>
    </row>
    <row r="392" spans="1:141" x14ac:dyDescent="0.3">
      <c r="A392" s="49">
        <v>489</v>
      </c>
      <c r="B392" t="s">
        <v>1614</v>
      </c>
      <c r="C392" t="s">
        <v>605</v>
      </c>
      <c r="D392">
        <v>6.1692999999999998E-2</v>
      </c>
      <c r="M392">
        <v>9.1176470588235262E-2</v>
      </c>
      <c r="N392">
        <v>8.0596347046591035E-5</v>
      </c>
    </row>
    <row r="393" spans="1:141" x14ac:dyDescent="0.3">
      <c r="A393" s="49">
        <v>491</v>
      </c>
      <c r="B393" t="s">
        <v>1616</v>
      </c>
      <c r="C393" t="s">
        <v>796</v>
      </c>
      <c r="D393">
        <v>0.10094939999999999</v>
      </c>
      <c r="AI393">
        <v>34.544050040671948</v>
      </c>
    </row>
    <row r="394" spans="1:141" x14ac:dyDescent="0.3">
      <c r="A394" s="49">
        <v>492</v>
      </c>
      <c r="B394" t="s">
        <v>1617</v>
      </c>
      <c r="C394" t="s">
        <v>605</v>
      </c>
      <c r="D394">
        <v>5.1182600000000011</v>
      </c>
      <c r="M394">
        <v>0.10618585873584641</v>
      </c>
      <c r="N394">
        <v>2.575080168760751E-5</v>
      </c>
      <c r="AH394">
        <v>1.4009496597013741E-4</v>
      </c>
      <c r="AK394">
        <v>9.6716048683211336E-4</v>
      </c>
    </row>
    <row r="395" spans="1:141" x14ac:dyDescent="0.3">
      <c r="A395" s="49">
        <v>493</v>
      </c>
      <c r="B395" t="s">
        <v>1618</v>
      </c>
      <c r="C395" t="s">
        <v>605</v>
      </c>
      <c r="D395">
        <v>7.2755200000000002E-4</v>
      </c>
      <c r="F395">
        <v>3548.6156448453912</v>
      </c>
      <c r="G395">
        <v>2.0172375236122182</v>
      </c>
    </row>
    <row r="396" spans="1:141" x14ac:dyDescent="0.3">
      <c r="A396" s="49">
        <v>494</v>
      </c>
      <c r="B396" t="s">
        <v>1619</v>
      </c>
      <c r="C396" t="s">
        <v>605</v>
      </c>
      <c r="D396">
        <v>8.2989999999999994E-2</v>
      </c>
      <c r="AH396">
        <v>3.9478440649158747E-5</v>
      </c>
    </row>
    <row r="397" spans="1:141" x14ac:dyDescent="0.3">
      <c r="A397" s="49">
        <v>495</v>
      </c>
      <c r="B397" t="s">
        <v>1620</v>
      </c>
      <c r="C397" t="s">
        <v>659</v>
      </c>
      <c r="D397">
        <v>5.145000000000001E-2</v>
      </c>
      <c r="I397">
        <v>0.13000807896308261</v>
      </c>
      <c r="K397">
        <v>7.6750149285187376E-4</v>
      </c>
      <c r="L397">
        <v>0.30532052407882249</v>
      </c>
    </row>
    <row r="398" spans="1:141" x14ac:dyDescent="0.3">
      <c r="A398" s="49">
        <v>497</v>
      </c>
      <c r="B398" t="s">
        <v>1622</v>
      </c>
      <c r="C398" t="s">
        <v>671</v>
      </c>
      <c r="D398">
        <v>1.4999999999999999E-2</v>
      </c>
      <c r="EE398">
        <v>0.45736842105263159</v>
      </c>
    </row>
    <row r="399" spans="1:141" x14ac:dyDescent="0.3">
      <c r="A399" s="49">
        <v>498</v>
      </c>
      <c r="B399" t="s">
        <v>1623</v>
      </c>
      <c r="C399" t="s">
        <v>793</v>
      </c>
      <c r="D399">
        <v>0.55775220800000003</v>
      </c>
      <c r="EK399">
        <v>9.1100362925732373E-5</v>
      </c>
    </row>
    <row r="400" spans="1:141" x14ac:dyDescent="0.3">
      <c r="A400" s="49">
        <v>499</v>
      </c>
      <c r="B400" t="s">
        <v>1625</v>
      </c>
      <c r="C400" t="s">
        <v>793</v>
      </c>
      <c r="D400">
        <v>0.54465839999999999</v>
      </c>
      <c r="EK400">
        <v>1.3502565487442611E-4</v>
      </c>
    </row>
    <row r="401" spans="1:205" x14ac:dyDescent="0.3">
      <c r="A401" s="49">
        <v>500</v>
      </c>
      <c r="B401" t="s">
        <v>1627</v>
      </c>
      <c r="C401" t="s">
        <v>793</v>
      </c>
      <c r="D401">
        <v>0.49998540800000002</v>
      </c>
      <c r="EK401">
        <v>7.2207821598779822E-5</v>
      </c>
    </row>
    <row r="402" spans="1:205" x14ac:dyDescent="0.3">
      <c r="A402" s="49">
        <v>501</v>
      </c>
      <c r="B402" t="s">
        <v>1629</v>
      </c>
      <c r="C402" t="s">
        <v>793</v>
      </c>
      <c r="D402">
        <v>0.4481603360000001</v>
      </c>
      <c r="EK402">
        <v>7.7574277536498164E-5</v>
      </c>
    </row>
    <row r="403" spans="1:205" x14ac:dyDescent="0.3">
      <c r="A403" s="49">
        <v>502</v>
      </c>
      <c r="B403" t="s">
        <v>1632</v>
      </c>
      <c r="C403" t="s">
        <v>752</v>
      </c>
      <c r="D403">
        <v>137.95959548977899</v>
      </c>
      <c r="E403" t="s">
        <v>1071</v>
      </c>
      <c r="AS403">
        <v>0.1406463309433732</v>
      </c>
      <c r="BA403">
        <v>5.7940031003897077E-3</v>
      </c>
      <c r="BB403">
        <v>1.9385409547462949E-3</v>
      </c>
      <c r="BC403">
        <v>1.3951241670809699E-3</v>
      </c>
      <c r="BD403">
        <v>6.2615803166786383E-3</v>
      </c>
      <c r="BE403">
        <v>1.37373482039789E-3</v>
      </c>
      <c r="BF403">
        <v>1.679814227282391E-3</v>
      </c>
      <c r="BG403">
        <v>3.0976726983915938E-3</v>
      </c>
      <c r="BH403">
        <v>2.4194991536969988E-2</v>
      </c>
      <c r="BJ403">
        <v>1.348458967506694</v>
      </c>
      <c r="GP403">
        <v>1.042252014694871E-4</v>
      </c>
      <c r="GQ403">
        <v>3.0666468629265021E-4</v>
      </c>
      <c r="GR403">
        <v>7.3931722638546687E-4</v>
      </c>
      <c r="GS403">
        <v>2.279265133940949E-3</v>
      </c>
      <c r="GT403">
        <v>2.8537438010666698E-4</v>
      </c>
      <c r="GU403">
        <v>1.770627878799556E-3</v>
      </c>
      <c r="GV403">
        <v>2.8596606150427809E-4</v>
      </c>
    </row>
    <row r="404" spans="1:205" x14ac:dyDescent="0.3">
      <c r="A404" s="49">
        <v>503</v>
      </c>
      <c r="B404" t="s">
        <v>1635</v>
      </c>
      <c r="C404" t="s">
        <v>794</v>
      </c>
      <c r="D404">
        <v>3.4588082372464961</v>
      </c>
      <c r="GW404">
        <v>0.1835659995871772</v>
      </c>
    </row>
    <row r="405" spans="1:205" x14ac:dyDescent="0.3">
      <c r="A405" s="49">
        <v>504</v>
      </c>
      <c r="B405" t="s">
        <v>1637</v>
      </c>
      <c r="C405" t="s">
        <v>794</v>
      </c>
      <c r="D405">
        <v>10.81010464228136</v>
      </c>
      <c r="GW405">
        <v>0.1675643581757951</v>
      </c>
    </row>
    <row r="406" spans="1:205" x14ac:dyDescent="0.3">
      <c r="A406" s="49">
        <v>506</v>
      </c>
      <c r="B406" t="s">
        <v>1640</v>
      </c>
      <c r="C406" t="s">
        <v>605</v>
      </c>
      <c r="D406">
        <v>0.10008</v>
      </c>
      <c r="M406">
        <v>9.2925659472422054E-2</v>
      </c>
      <c r="N406">
        <v>7.0333051005058107E-5</v>
      </c>
    </row>
    <row r="407" spans="1:205" x14ac:dyDescent="0.3">
      <c r="A407" s="49">
        <v>507</v>
      </c>
      <c r="B407" t="s">
        <v>1641</v>
      </c>
      <c r="C407" t="s">
        <v>659</v>
      </c>
      <c r="D407">
        <v>4.2919999999999998E-3</v>
      </c>
      <c r="AJ407">
        <v>1.0330725462304411</v>
      </c>
      <c r="AK407">
        <v>7.7314189189189191E-4</v>
      </c>
    </row>
    <row r="408" spans="1:205" x14ac:dyDescent="0.3">
      <c r="A408" s="49">
        <v>508</v>
      </c>
      <c r="B408" t="s">
        <v>1642</v>
      </c>
      <c r="C408" t="s">
        <v>605</v>
      </c>
      <c r="D408">
        <v>3.7960000000000001E-2</v>
      </c>
      <c r="AF408">
        <v>0.31816173221387539</v>
      </c>
      <c r="AG408">
        <v>7.5243903579886944E-4</v>
      </c>
    </row>
    <row r="409" spans="1:205" x14ac:dyDescent="0.3">
      <c r="A409" s="49">
        <v>509</v>
      </c>
      <c r="B409" t="s">
        <v>1643</v>
      </c>
      <c r="C409" t="s">
        <v>617</v>
      </c>
      <c r="D409">
        <v>5.8999999999999997E-2</v>
      </c>
      <c r="AH409">
        <v>4.3684210526315792E-5</v>
      </c>
      <c r="AJ409">
        <v>2.1842105263157889</v>
      </c>
      <c r="AK409">
        <v>2.5875E-3</v>
      </c>
      <c r="AP409">
        <v>1.6655921052631579</v>
      </c>
    </row>
    <row r="410" spans="1:205" x14ac:dyDescent="0.3">
      <c r="A410" s="49">
        <v>510</v>
      </c>
      <c r="B410" t="s">
        <v>1644</v>
      </c>
      <c r="C410" t="s">
        <v>796</v>
      </c>
      <c r="D410">
        <v>0.39806405999999989</v>
      </c>
      <c r="O410">
        <v>3.8839750719418129E-2</v>
      </c>
    </row>
    <row r="411" spans="1:205" x14ac:dyDescent="0.3">
      <c r="A411" s="49">
        <v>511</v>
      </c>
      <c r="B411" t="s">
        <v>1645</v>
      </c>
      <c r="C411" t="s">
        <v>659</v>
      </c>
      <c r="D411">
        <v>0.35135719999999998</v>
      </c>
      <c r="AH411">
        <v>1.592796747193904E-5</v>
      </c>
      <c r="AJ411">
        <v>0.92570179518015738</v>
      </c>
      <c r="AK411">
        <v>5.4954319516814596E-4</v>
      </c>
    </row>
    <row r="412" spans="1:205" x14ac:dyDescent="0.3">
      <c r="A412" s="49">
        <v>512</v>
      </c>
      <c r="B412" t="s">
        <v>1646</v>
      </c>
      <c r="C412" t="s">
        <v>605</v>
      </c>
      <c r="D412">
        <v>1.354434E-6</v>
      </c>
      <c r="F412">
        <v>1629.7115065767659</v>
      </c>
    </row>
    <row r="413" spans="1:205" x14ac:dyDescent="0.3">
      <c r="A413" s="49">
        <v>513</v>
      </c>
      <c r="B413" t="s">
        <v>1647</v>
      </c>
      <c r="C413" t="s">
        <v>605</v>
      </c>
      <c r="D413">
        <v>12.219659999999999</v>
      </c>
      <c r="M413">
        <v>2.7192982456140349E-2</v>
      </c>
      <c r="N413">
        <v>2.5271628912737239E-5</v>
      </c>
      <c r="AH413">
        <v>3.7361495844875349E-5</v>
      </c>
    </row>
    <row r="414" spans="1:205" x14ac:dyDescent="0.3">
      <c r="A414" s="49">
        <v>514</v>
      </c>
      <c r="B414" t="s">
        <v>1648</v>
      </c>
      <c r="C414" t="s">
        <v>725</v>
      </c>
      <c r="D414">
        <v>21.806833600000001</v>
      </c>
      <c r="AH414">
        <v>2.150411836595353E-5</v>
      </c>
      <c r="AJ414">
        <v>1.753127032330095E-2</v>
      </c>
      <c r="AK414">
        <v>3.2975269151027352E-4</v>
      </c>
    </row>
    <row r="415" spans="1:205" x14ac:dyDescent="0.3">
      <c r="A415" s="49">
        <v>516</v>
      </c>
      <c r="B415" t="s">
        <v>1650</v>
      </c>
      <c r="C415" t="s">
        <v>659</v>
      </c>
      <c r="D415">
        <v>0.20280000000000001</v>
      </c>
      <c r="AH415">
        <v>2.5848645281843659E-5</v>
      </c>
      <c r="AK415">
        <v>4.6546268902038131E-4</v>
      </c>
    </row>
    <row r="416" spans="1:205" x14ac:dyDescent="0.3">
      <c r="A416" s="49">
        <v>517</v>
      </c>
      <c r="B416" t="s">
        <v>1651</v>
      </c>
      <c r="C416" t="s">
        <v>707</v>
      </c>
      <c r="D416">
        <v>1.01</v>
      </c>
      <c r="AH416">
        <v>3.4128289473684209E-5</v>
      </c>
    </row>
    <row r="417" spans="1:206" x14ac:dyDescent="0.3">
      <c r="A417" s="49">
        <v>519</v>
      </c>
      <c r="B417" t="s">
        <v>1653</v>
      </c>
      <c r="C417" t="s">
        <v>605</v>
      </c>
      <c r="D417">
        <v>1.8221393493333331E-3</v>
      </c>
      <c r="F417">
        <v>1318.5586810733189</v>
      </c>
    </row>
    <row r="418" spans="1:206" x14ac:dyDescent="0.3">
      <c r="A418" s="49">
        <v>520</v>
      </c>
      <c r="B418" t="s">
        <v>1655</v>
      </c>
      <c r="C418" t="s">
        <v>605</v>
      </c>
      <c r="D418">
        <v>0.98931000000000002</v>
      </c>
      <c r="M418">
        <v>1.7573696145124711E-2</v>
      </c>
      <c r="N418">
        <v>1.6616607129116761E-5</v>
      </c>
      <c r="AH418">
        <v>1.5601503759398489E-5</v>
      </c>
      <c r="AK418">
        <v>3.7159863945578233E-4</v>
      </c>
    </row>
    <row r="419" spans="1:206" x14ac:dyDescent="0.3">
      <c r="A419" s="49">
        <v>522</v>
      </c>
      <c r="B419" t="s">
        <v>1657</v>
      </c>
      <c r="C419" t="s">
        <v>605</v>
      </c>
      <c r="D419">
        <v>20.25</v>
      </c>
      <c r="M419">
        <v>2.870370370370369E-2</v>
      </c>
      <c r="N419">
        <v>2.500379874476857E-5</v>
      </c>
      <c r="AH419">
        <v>2.6695906432748529E-5</v>
      </c>
    </row>
    <row r="420" spans="1:206" x14ac:dyDescent="0.3">
      <c r="A420" s="49">
        <v>523</v>
      </c>
      <c r="B420" t="s">
        <v>1658</v>
      </c>
      <c r="C420" t="s">
        <v>605</v>
      </c>
      <c r="D420">
        <v>2.222</v>
      </c>
      <c r="M420">
        <v>1.2788778877887789E-2</v>
      </c>
      <c r="N420">
        <v>1.099930161200326E-5</v>
      </c>
    </row>
    <row r="421" spans="1:206" x14ac:dyDescent="0.3">
      <c r="A421" s="49">
        <v>524</v>
      </c>
      <c r="B421" t="s">
        <v>1659</v>
      </c>
      <c r="C421" t="s">
        <v>605</v>
      </c>
      <c r="D421">
        <v>8.6281429999999999E-5</v>
      </c>
      <c r="F421">
        <v>6527.8794650937007</v>
      </c>
    </row>
    <row r="422" spans="1:206" x14ac:dyDescent="0.3">
      <c r="A422" s="49">
        <v>525</v>
      </c>
      <c r="B422" t="s">
        <v>1660</v>
      </c>
      <c r="C422" t="s">
        <v>659</v>
      </c>
      <c r="D422">
        <v>7.4139999999999998E-2</v>
      </c>
      <c r="AH422">
        <v>4.2194976076555027E-5</v>
      </c>
      <c r="AK422">
        <v>1.202272727272727E-3</v>
      </c>
    </row>
    <row r="423" spans="1:206" x14ac:dyDescent="0.3">
      <c r="A423" s="49">
        <v>526</v>
      </c>
      <c r="B423" t="s">
        <v>1662</v>
      </c>
      <c r="C423" t="s">
        <v>617</v>
      </c>
      <c r="D423">
        <v>1.4320844652E-2</v>
      </c>
      <c r="BQ423">
        <v>11.10712722213955</v>
      </c>
      <c r="BR423">
        <v>112.0306242429829</v>
      </c>
      <c r="BS423">
        <v>274.19278110351598</v>
      </c>
      <c r="GX423">
        <v>2.1081282139892949E-3</v>
      </c>
    </row>
    <row r="424" spans="1:206" x14ac:dyDescent="0.3">
      <c r="A424" s="49">
        <v>527</v>
      </c>
      <c r="B424" t="s">
        <v>1663</v>
      </c>
      <c r="C424" t="s">
        <v>605</v>
      </c>
      <c r="D424">
        <v>1.4185000000000001E-4</v>
      </c>
      <c r="F424">
        <v>4344.9596765631441</v>
      </c>
      <c r="G424">
        <v>39.88232096521439</v>
      </c>
    </row>
    <row r="425" spans="1:206" x14ac:dyDescent="0.3">
      <c r="A425" s="49">
        <v>529</v>
      </c>
      <c r="B425" t="s">
        <v>1665</v>
      </c>
      <c r="C425" t="s">
        <v>659</v>
      </c>
      <c r="D425">
        <v>2.6267403057999998</v>
      </c>
      <c r="I425">
        <v>0.28146828559373682</v>
      </c>
      <c r="K425">
        <v>8.8136835278858621E-4</v>
      </c>
      <c r="L425">
        <v>0.1147302048661572</v>
      </c>
    </row>
    <row r="426" spans="1:206" x14ac:dyDescent="0.3">
      <c r="A426" s="49">
        <v>533</v>
      </c>
      <c r="B426" t="s">
        <v>1670</v>
      </c>
      <c r="C426" t="s">
        <v>605</v>
      </c>
      <c r="D426">
        <v>17.979399999999998</v>
      </c>
      <c r="M426">
        <v>3.5668753265494881E-2</v>
      </c>
      <c r="N426">
        <v>0</v>
      </c>
      <c r="AK426">
        <v>0</v>
      </c>
    </row>
    <row r="427" spans="1:206" x14ac:dyDescent="0.3">
      <c r="A427" s="49">
        <v>534</v>
      </c>
      <c r="B427" t="s">
        <v>1671</v>
      </c>
      <c r="C427" t="s">
        <v>605</v>
      </c>
      <c r="D427">
        <v>1.6937739999999999</v>
      </c>
      <c r="M427">
        <v>1.087719298245614E-2</v>
      </c>
      <c r="N427">
        <v>7.6177285318559549E-6</v>
      </c>
      <c r="AH427">
        <v>3.161357340720221E-5</v>
      </c>
    </row>
    <row r="428" spans="1:206" x14ac:dyDescent="0.3">
      <c r="A428" s="49">
        <v>535</v>
      </c>
      <c r="B428" t="s">
        <v>1672</v>
      </c>
      <c r="C428" t="s">
        <v>659</v>
      </c>
      <c r="D428">
        <v>9.2399999999999996E-2</v>
      </c>
      <c r="AJ428">
        <v>2.3662280701754379</v>
      </c>
      <c r="AP428">
        <v>0.92532894736842108</v>
      </c>
    </row>
    <row r="429" spans="1:206" x14ac:dyDescent="0.3">
      <c r="A429" s="49">
        <v>536</v>
      </c>
      <c r="B429" t="s">
        <v>1673</v>
      </c>
      <c r="C429" t="s">
        <v>605</v>
      </c>
      <c r="D429">
        <v>0.26</v>
      </c>
      <c r="AG429">
        <v>7.5776795918731119E-4</v>
      </c>
    </row>
    <row r="430" spans="1:206" x14ac:dyDescent="0.3">
      <c r="A430" s="49">
        <v>537</v>
      </c>
      <c r="B430" t="s">
        <v>1674</v>
      </c>
      <c r="C430" t="s">
        <v>605</v>
      </c>
      <c r="D430">
        <v>0.26</v>
      </c>
      <c r="AG430">
        <v>7.5776795918731119E-4</v>
      </c>
    </row>
    <row r="431" spans="1:206" x14ac:dyDescent="0.3">
      <c r="A431" s="49">
        <v>539</v>
      </c>
      <c r="B431" t="s">
        <v>1676</v>
      </c>
      <c r="C431" t="s">
        <v>659</v>
      </c>
      <c r="D431">
        <v>6.1000000000000004E-3</v>
      </c>
      <c r="AH431">
        <v>1.7473684210526309E-4</v>
      </c>
      <c r="AJ431">
        <v>1.5289473684210519</v>
      </c>
      <c r="AK431">
        <v>1.5525000000000001E-3</v>
      </c>
      <c r="AP431">
        <v>0.88831578947368417</v>
      </c>
    </row>
    <row r="432" spans="1:206" x14ac:dyDescent="0.3">
      <c r="A432" s="49">
        <v>540</v>
      </c>
      <c r="B432" t="s">
        <v>1677</v>
      </c>
      <c r="C432" t="s">
        <v>614</v>
      </c>
      <c r="D432">
        <v>0.49280000000000002</v>
      </c>
      <c r="I432">
        <v>0.20513221718041</v>
      </c>
      <c r="K432">
        <v>2.7066056433526311E-3</v>
      </c>
      <c r="L432">
        <v>0.1188405570333281</v>
      </c>
    </row>
    <row r="433" spans="1:205" x14ac:dyDescent="0.3">
      <c r="A433" s="49">
        <v>541</v>
      </c>
      <c r="B433" t="s">
        <v>1678</v>
      </c>
      <c r="C433" t="s">
        <v>605</v>
      </c>
      <c r="D433">
        <v>2.5448400000000002</v>
      </c>
      <c r="AG433">
        <v>2.490096208262592E-5</v>
      </c>
    </row>
    <row r="434" spans="1:205" x14ac:dyDescent="0.3">
      <c r="A434" s="49">
        <v>547</v>
      </c>
      <c r="B434" t="s">
        <v>1685</v>
      </c>
      <c r="C434" t="s">
        <v>605</v>
      </c>
      <c r="D434">
        <v>3.4100000000000002E-5</v>
      </c>
      <c r="F434">
        <v>2289.1566265060251</v>
      </c>
      <c r="CM434">
        <v>160.32574743418121</v>
      </c>
      <c r="GC434">
        <v>0.1139725091571291</v>
      </c>
    </row>
    <row r="435" spans="1:205" x14ac:dyDescent="0.3">
      <c r="A435" s="49">
        <v>548</v>
      </c>
      <c r="B435" t="s">
        <v>1687</v>
      </c>
      <c r="C435" t="s">
        <v>605</v>
      </c>
      <c r="D435">
        <v>0.01</v>
      </c>
      <c r="AG435">
        <v>7.4025332571217529E-4</v>
      </c>
    </row>
    <row r="436" spans="1:205" x14ac:dyDescent="0.3">
      <c r="A436" s="49">
        <v>549</v>
      </c>
      <c r="B436" t="s">
        <v>1688</v>
      </c>
      <c r="C436" t="s">
        <v>605</v>
      </c>
      <c r="D436">
        <v>2.0619442600000002</v>
      </c>
      <c r="AH436">
        <v>6.0591399980035858E-5</v>
      </c>
    </row>
    <row r="437" spans="1:205" x14ac:dyDescent="0.3">
      <c r="A437" s="49">
        <v>550</v>
      </c>
      <c r="B437" t="s">
        <v>1690</v>
      </c>
      <c r="C437" t="s">
        <v>595</v>
      </c>
      <c r="D437">
        <v>81.914199999999994</v>
      </c>
      <c r="GW437">
        <v>1.5475456199854199E-2</v>
      </c>
    </row>
    <row r="438" spans="1:205" x14ac:dyDescent="0.3">
      <c r="A438" s="49">
        <v>552</v>
      </c>
      <c r="B438" t="s">
        <v>1693</v>
      </c>
      <c r="C438" t="s">
        <v>614</v>
      </c>
      <c r="D438">
        <v>2.2008E-2</v>
      </c>
      <c r="I438">
        <v>3.3201508323369808E-2</v>
      </c>
      <c r="K438">
        <v>1.08851436279469E-3</v>
      </c>
      <c r="L438">
        <v>0.15134783408442931</v>
      </c>
    </row>
    <row r="439" spans="1:205" x14ac:dyDescent="0.3">
      <c r="A439" s="49">
        <v>553</v>
      </c>
      <c r="B439" t="s">
        <v>1694</v>
      </c>
      <c r="C439" t="s">
        <v>614</v>
      </c>
      <c r="D439">
        <v>1.87295E-4</v>
      </c>
      <c r="BQ439">
        <v>23.977798334875121</v>
      </c>
      <c r="BR439">
        <v>44.867754028920601</v>
      </c>
      <c r="BS439">
        <v>171.1806806563124</v>
      </c>
    </row>
    <row r="440" spans="1:205" x14ac:dyDescent="0.3">
      <c r="A440" s="49">
        <v>555</v>
      </c>
      <c r="B440" t="s">
        <v>1696</v>
      </c>
      <c r="C440" t="s">
        <v>683</v>
      </c>
      <c r="D440">
        <v>5.5599999999999989E-5</v>
      </c>
      <c r="F440">
        <v>774.03137730779258</v>
      </c>
      <c r="G440">
        <v>7.1274016931033497</v>
      </c>
      <c r="H440">
        <v>6870.5035971223033</v>
      </c>
      <c r="EM440">
        <v>3218.4796740920519</v>
      </c>
    </row>
    <row r="441" spans="1:205" x14ac:dyDescent="0.3">
      <c r="A441" s="49">
        <v>557</v>
      </c>
      <c r="B441" t="s">
        <v>1699</v>
      </c>
      <c r="C441" t="s">
        <v>605</v>
      </c>
      <c r="D441">
        <v>1.6</v>
      </c>
      <c r="M441">
        <v>5.8125000000000003E-2</v>
      </c>
      <c r="N441">
        <v>4.6990582901081701E-5</v>
      </c>
      <c r="CN441">
        <v>4.8848684210526329E-2</v>
      </c>
    </row>
    <row r="442" spans="1:205" x14ac:dyDescent="0.3">
      <c r="A442" s="49">
        <v>558</v>
      </c>
      <c r="B442" t="s">
        <v>1700</v>
      </c>
      <c r="C442" t="s">
        <v>641</v>
      </c>
      <c r="D442">
        <v>6.0284500998573467E-3</v>
      </c>
      <c r="E442" t="s">
        <v>942</v>
      </c>
      <c r="DL442">
        <v>1.190140514227954</v>
      </c>
      <c r="DM442">
        <v>2.293524909086222</v>
      </c>
      <c r="DN442">
        <v>0.1933829371664767</v>
      </c>
      <c r="DO442">
        <v>6.658972143781082E-2</v>
      </c>
      <c r="DW442">
        <v>3.6180364683576813E-2</v>
      </c>
    </row>
    <row r="443" spans="1:205" x14ac:dyDescent="0.3">
      <c r="A443" s="49">
        <v>559</v>
      </c>
      <c r="B443" t="s">
        <v>1702</v>
      </c>
      <c r="C443" t="s">
        <v>659</v>
      </c>
      <c r="D443">
        <v>0.2414</v>
      </c>
      <c r="AH443">
        <v>1.092105263157895E-4</v>
      </c>
      <c r="AJ443">
        <v>1.477554179566563</v>
      </c>
      <c r="AK443">
        <v>2.0406862745098041E-3</v>
      </c>
    </row>
    <row r="444" spans="1:205" x14ac:dyDescent="0.3">
      <c r="A444" s="49">
        <v>560</v>
      </c>
      <c r="B444" t="s">
        <v>1703</v>
      </c>
      <c r="C444" t="s">
        <v>605</v>
      </c>
      <c r="D444">
        <v>0.12501999999999999</v>
      </c>
      <c r="AF444">
        <v>2.32258064516129</v>
      </c>
      <c r="AG444">
        <v>7.2034926024739279E-5</v>
      </c>
    </row>
    <row r="445" spans="1:205" x14ac:dyDescent="0.3">
      <c r="A445" s="49">
        <v>561</v>
      </c>
      <c r="B445" t="s">
        <v>1704</v>
      </c>
      <c r="C445" t="s">
        <v>617</v>
      </c>
      <c r="D445">
        <v>1.2264200000000001E-4</v>
      </c>
      <c r="F445">
        <v>3276.549460603776</v>
      </c>
      <c r="G445">
        <v>1.270775459376795</v>
      </c>
    </row>
    <row r="446" spans="1:205" x14ac:dyDescent="0.3">
      <c r="A446" s="49">
        <v>562</v>
      </c>
      <c r="B446" t="s">
        <v>1705</v>
      </c>
      <c r="C446" t="s">
        <v>605</v>
      </c>
      <c r="D446">
        <v>3.0674999999999999</v>
      </c>
      <c r="M446">
        <v>5.3962962962962963E-2</v>
      </c>
      <c r="N446">
        <v>1.415204678362573E-5</v>
      </c>
      <c r="AH446">
        <v>3.4947368421052627E-5</v>
      </c>
      <c r="AK446">
        <v>1.2650000000000001E-3</v>
      </c>
    </row>
    <row r="447" spans="1:205" x14ac:dyDescent="0.3">
      <c r="A447" s="49">
        <v>565</v>
      </c>
      <c r="B447" t="s">
        <v>1709</v>
      </c>
      <c r="C447" t="s">
        <v>605</v>
      </c>
      <c r="D447">
        <v>9.8655572999999993E-7</v>
      </c>
      <c r="F447">
        <v>2296.9167887526319</v>
      </c>
      <c r="G447">
        <v>3.7618751580622041</v>
      </c>
    </row>
    <row r="448" spans="1:205" x14ac:dyDescent="0.3">
      <c r="A448" s="49">
        <v>566</v>
      </c>
      <c r="B448" t="s">
        <v>1710</v>
      </c>
      <c r="C448" t="s">
        <v>796</v>
      </c>
      <c r="D448">
        <v>0.72</v>
      </c>
      <c r="O448">
        <v>1.0443037974683539E-2</v>
      </c>
    </row>
    <row r="449" spans="1:209" x14ac:dyDescent="0.3">
      <c r="A449" s="49">
        <v>567</v>
      </c>
      <c r="B449" t="s">
        <v>1711</v>
      </c>
      <c r="C449" t="s">
        <v>671</v>
      </c>
      <c r="D449">
        <v>2.330704656E-4</v>
      </c>
      <c r="Q449">
        <v>1600.137565466842</v>
      </c>
      <c r="R449">
        <v>6.3933609403280439E-2</v>
      </c>
      <c r="S449">
        <v>1344.549848701462</v>
      </c>
      <c r="T449">
        <v>1.024691358024691</v>
      </c>
      <c r="U449">
        <v>0.22027892089620479</v>
      </c>
      <c r="GY449">
        <v>0.62407223517278221</v>
      </c>
      <c r="GZ449">
        <v>60.522349693294743</v>
      </c>
      <c r="HA449">
        <v>5.4783934314967531E-3</v>
      </c>
    </row>
    <row r="450" spans="1:209" x14ac:dyDescent="0.3">
      <c r="A450" s="49">
        <v>568</v>
      </c>
      <c r="B450" t="s">
        <v>1713</v>
      </c>
      <c r="C450" t="s">
        <v>798</v>
      </c>
      <c r="D450">
        <v>0.41470000000000001</v>
      </c>
      <c r="O450">
        <v>3.6010475774770838E-2</v>
      </c>
      <c r="P450">
        <v>0.72981230903535577</v>
      </c>
    </row>
    <row r="451" spans="1:209" x14ac:dyDescent="0.3">
      <c r="A451" s="49">
        <v>570</v>
      </c>
      <c r="B451" t="s">
        <v>1717</v>
      </c>
      <c r="C451" t="s">
        <v>659</v>
      </c>
      <c r="D451">
        <v>0.48599999999999999</v>
      </c>
      <c r="I451">
        <v>0.23400267737617139</v>
      </c>
      <c r="K451">
        <v>2.1450245426149039E-4</v>
      </c>
      <c r="L451">
        <v>3.954016064257028E-2</v>
      </c>
    </row>
    <row r="452" spans="1:209" x14ac:dyDescent="0.3">
      <c r="A452" s="49">
        <v>571</v>
      </c>
      <c r="B452" t="s">
        <v>1718</v>
      </c>
      <c r="C452" t="s">
        <v>659</v>
      </c>
      <c r="D452">
        <v>4.8684399999999989E-2</v>
      </c>
      <c r="AJ452">
        <v>1.9372573252687889E-2</v>
      </c>
      <c r="AK452">
        <v>9.9049010908353952E-5</v>
      </c>
    </row>
    <row r="453" spans="1:209" x14ac:dyDescent="0.3">
      <c r="A453" s="49">
        <v>573</v>
      </c>
      <c r="B453" t="s">
        <v>1720</v>
      </c>
      <c r="C453" t="s">
        <v>671</v>
      </c>
      <c r="D453">
        <v>7.9140873709500012E-4</v>
      </c>
      <c r="Q453">
        <v>146.25072279789549</v>
      </c>
      <c r="R453">
        <v>6.250086221067197E-2</v>
      </c>
      <c r="S453">
        <v>422.10699841549689</v>
      </c>
      <c r="T453">
        <v>0.76248289139291991</v>
      </c>
      <c r="U453">
        <v>0.13208329457143639</v>
      </c>
      <c r="V453">
        <v>0.15628713401427891</v>
      </c>
      <c r="W453">
        <v>3.1070720591629061E-2</v>
      </c>
    </row>
    <row r="454" spans="1:209" x14ac:dyDescent="0.3">
      <c r="A454" s="49">
        <v>576</v>
      </c>
      <c r="B454" t="s">
        <v>1723</v>
      </c>
      <c r="C454" t="s">
        <v>614</v>
      </c>
      <c r="D454">
        <v>3.263928E-2</v>
      </c>
      <c r="M454">
        <v>1.111111111111111E-2</v>
      </c>
      <c r="N454">
        <v>8.2865007274703887E-6</v>
      </c>
      <c r="AH454">
        <v>2.1842105263157889E-5</v>
      </c>
      <c r="AJ454">
        <v>0.2466044142614601</v>
      </c>
      <c r="AK454">
        <v>1.9692204301075271E-3</v>
      </c>
      <c r="AP454">
        <v>3.5819185059422748E-2</v>
      </c>
    </row>
    <row r="455" spans="1:209" x14ac:dyDescent="0.3">
      <c r="A455" s="49">
        <v>577</v>
      </c>
      <c r="B455" t="s">
        <v>1724</v>
      </c>
      <c r="C455" t="s">
        <v>614</v>
      </c>
      <c r="D455">
        <v>0.35581000000000013</v>
      </c>
      <c r="I455">
        <v>6.1557152981674593E-2</v>
      </c>
      <c r="K455">
        <v>2.204836151328E-4</v>
      </c>
      <c r="L455">
        <v>5.126455401437683E-2</v>
      </c>
    </row>
    <row r="456" spans="1:209" x14ac:dyDescent="0.3">
      <c r="A456" s="49">
        <v>578</v>
      </c>
      <c r="B456" t="s">
        <v>1725</v>
      </c>
      <c r="C456" t="s">
        <v>614</v>
      </c>
      <c r="D456">
        <v>4.9178000000000013E-2</v>
      </c>
      <c r="I456">
        <v>0.15465236438862121</v>
      </c>
      <c r="J456">
        <v>9.5774533327910821E-6</v>
      </c>
      <c r="K456">
        <v>3.7862555311633111E-4</v>
      </c>
      <c r="L456">
        <v>8.3774427491575959E-2</v>
      </c>
    </row>
    <row r="457" spans="1:209" x14ac:dyDescent="0.3">
      <c r="A457" s="49">
        <v>579</v>
      </c>
      <c r="B457" t="s">
        <v>1726</v>
      </c>
      <c r="C457" t="s">
        <v>614</v>
      </c>
      <c r="D457">
        <v>4.3034999999999997E-2</v>
      </c>
      <c r="I457">
        <v>0.1041729833240246</v>
      </c>
      <c r="J457">
        <v>2.3692343441384922E-6</v>
      </c>
      <c r="K457">
        <v>4.8773123398671952E-4</v>
      </c>
      <c r="L457">
        <v>0.2303067186837276</v>
      </c>
    </row>
    <row r="458" spans="1:209" x14ac:dyDescent="0.3">
      <c r="A458" s="49">
        <v>580</v>
      </c>
      <c r="B458" t="s">
        <v>1727</v>
      </c>
      <c r="C458" t="s">
        <v>614</v>
      </c>
      <c r="D458">
        <v>0.18302399999999999</v>
      </c>
      <c r="I458">
        <v>0.13353413654618479</v>
      </c>
      <c r="J458">
        <v>2.083333333333333E-6</v>
      </c>
      <c r="K458">
        <v>3.4734772423025429E-4</v>
      </c>
      <c r="L458">
        <v>0.14827560240963861</v>
      </c>
    </row>
    <row r="459" spans="1:209" x14ac:dyDescent="0.3">
      <c r="A459" s="49">
        <v>581</v>
      </c>
      <c r="B459" t="s">
        <v>1728</v>
      </c>
      <c r="C459" t="s">
        <v>614</v>
      </c>
      <c r="D459">
        <v>8.3839999999999997E-5</v>
      </c>
      <c r="F459">
        <v>3004.5180722891569</v>
      </c>
      <c r="G459">
        <v>11.09227535140562</v>
      </c>
    </row>
    <row r="460" spans="1:209" x14ac:dyDescent="0.3">
      <c r="A460" s="49">
        <v>582</v>
      </c>
      <c r="B460" t="s">
        <v>1729</v>
      </c>
      <c r="C460" t="s">
        <v>614</v>
      </c>
      <c r="D460">
        <v>0.175268691</v>
      </c>
      <c r="I460">
        <v>0.17954169619655089</v>
      </c>
      <c r="J460">
        <v>2.7450980392156859E-6</v>
      </c>
      <c r="K460">
        <v>3.8197495865816201E-4</v>
      </c>
    </row>
    <row r="461" spans="1:209" x14ac:dyDescent="0.3">
      <c r="A461" s="49">
        <v>583</v>
      </c>
      <c r="B461" t="s">
        <v>1730</v>
      </c>
      <c r="C461" t="s">
        <v>605</v>
      </c>
      <c r="D461">
        <v>0.1</v>
      </c>
      <c r="AG461">
        <v>1.120543293718166E-5</v>
      </c>
    </row>
    <row r="462" spans="1:209" x14ac:dyDescent="0.3">
      <c r="A462" s="49">
        <v>584</v>
      </c>
      <c r="B462" t="s">
        <v>1731</v>
      </c>
      <c r="C462" t="s">
        <v>605</v>
      </c>
      <c r="D462">
        <v>4.6542999999999992E-3</v>
      </c>
      <c r="M462">
        <v>7.1803970999338726E-3</v>
      </c>
      <c r="N462">
        <v>7.4431483368792786E-6</v>
      </c>
    </row>
    <row r="463" spans="1:209" x14ac:dyDescent="0.3">
      <c r="A463" s="49">
        <v>585</v>
      </c>
      <c r="B463" t="s">
        <v>1732</v>
      </c>
      <c r="C463" t="s">
        <v>650</v>
      </c>
      <c r="D463">
        <v>2.2800000000000001E-2</v>
      </c>
      <c r="CN463">
        <v>7.6177285318559565E-2</v>
      </c>
    </row>
    <row r="464" spans="1:209" x14ac:dyDescent="0.3">
      <c r="A464" s="49">
        <v>586</v>
      </c>
      <c r="B464" t="s">
        <v>1734</v>
      </c>
      <c r="C464" t="s">
        <v>605</v>
      </c>
      <c r="D464">
        <v>2.1899999999999999E-2</v>
      </c>
      <c r="AH464">
        <v>1.638157894736842E-4</v>
      </c>
    </row>
    <row r="465" spans="1:212" x14ac:dyDescent="0.3">
      <c r="A465" s="49">
        <v>587</v>
      </c>
      <c r="B465" t="s">
        <v>1736</v>
      </c>
      <c r="C465" t="s">
        <v>796</v>
      </c>
      <c r="D465">
        <v>3.10269E-2</v>
      </c>
      <c r="O465">
        <v>5.7575396702518371E-2</v>
      </c>
      <c r="HB465">
        <v>1.20816379384308</v>
      </c>
    </row>
    <row r="466" spans="1:212" x14ac:dyDescent="0.3">
      <c r="A466" s="49">
        <v>588</v>
      </c>
      <c r="B466" t="s">
        <v>1738</v>
      </c>
      <c r="C466" t="s">
        <v>605</v>
      </c>
      <c r="D466">
        <v>6.6000000000000005E-5</v>
      </c>
      <c r="F466">
        <v>5549.4706097115732</v>
      </c>
    </row>
    <row r="467" spans="1:212" x14ac:dyDescent="0.3">
      <c r="A467" s="49">
        <v>589</v>
      </c>
      <c r="B467" t="s">
        <v>1739</v>
      </c>
      <c r="C467" t="s">
        <v>605</v>
      </c>
      <c r="D467">
        <v>6.4192</v>
      </c>
      <c r="M467">
        <v>3.6621905117979392E-3</v>
      </c>
      <c r="AH467">
        <v>1.9326887757779288E-6</v>
      </c>
      <c r="AK467">
        <v>2.1759266471419071E-5</v>
      </c>
    </row>
    <row r="468" spans="1:212" x14ac:dyDescent="0.3">
      <c r="A468" s="49">
        <v>590</v>
      </c>
      <c r="B468" t="s">
        <v>1740</v>
      </c>
      <c r="C468" t="s">
        <v>671</v>
      </c>
      <c r="D468">
        <v>1.8316800000000001E-5</v>
      </c>
      <c r="Q468">
        <v>595.58256172839504</v>
      </c>
      <c r="R468">
        <v>0.16010802469135799</v>
      </c>
      <c r="S468">
        <v>714.33738425925935</v>
      </c>
      <c r="T468">
        <v>0.68312757201646079</v>
      </c>
      <c r="U468">
        <v>7.7441808127572009E-2</v>
      </c>
      <c r="V468">
        <v>8.7662351525193624E-2</v>
      </c>
      <c r="W468">
        <v>4.297107081910724E-2</v>
      </c>
    </row>
    <row r="469" spans="1:212" x14ac:dyDescent="0.3">
      <c r="A469" s="49">
        <v>591</v>
      </c>
      <c r="B469" t="s">
        <v>1741</v>
      </c>
      <c r="C469" t="s">
        <v>605</v>
      </c>
      <c r="D469">
        <v>0.50000000000000011</v>
      </c>
      <c r="AH469">
        <v>1.9560094265514528E-5</v>
      </c>
      <c r="AK469">
        <v>7.151741293532337E-4</v>
      </c>
    </row>
    <row r="470" spans="1:212" x14ac:dyDescent="0.3">
      <c r="A470" s="49">
        <v>592</v>
      </c>
      <c r="B470" t="s">
        <v>1742</v>
      </c>
      <c r="C470" t="s">
        <v>614</v>
      </c>
      <c r="D470">
        <v>5.6839999999999998E-3</v>
      </c>
      <c r="AF470">
        <v>0.77024358130348924</v>
      </c>
      <c r="AG470">
        <v>7.3959485960097741E-4</v>
      </c>
      <c r="GJ470">
        <v>5.1765358095700089E-5</v>
      </c>
    </row>
    <row r="471" spans="1:212" x14ac:dyDescent="0.3">
      <c r="A471" s="49">
        <v>593</v>
      </c>
      <c r="B471" t="s">
        <v>1743</v>
      </c>
      <c r="C471" t="s">
        <v>605</v>
      </c>
      <c r="D471">
        <v>0.78390000000000004</v>
      </c>
      <c r="AH471">
        <v>1.4001349527665321E-5</v>
      </c>
      <c r="AK471">
        <v>2.4572649572649559E-4</v>
      </c>
    </row>
    <row r="472" spans="1:212" x14ac:dyDescent="0.3">
      <c r="A472" s="49">
        <v>594</v>
      </c>
      <c r="B472" t="s">
        <v>1744</v>
      </c>
      <c r="C472" t="s">
        <v>605</v>
      </c>
      <c r="D472">
        <v>0.35103350000000011</v>
      </c>
      <c r="AF472">
        <v>0.73469282432698602</v>
      </c>
      <c r="AG472">
        <v>7.8321929085775404E-4</v>
      </c>
    </row>
    <row r="473" spans="1:212" x14ac:dyDescent="0.3">
      <c r="A473" s="49">
        <v>595</v>
      </c>
      <c r="B473" t="s">
        <v>1745</v>
      </c>
      <c r="C473" t="s">
        <v>659</v>
      </c>
      <c r="D473">
        <v>5.3713892999999999E-2</v>
      </c>
      <c r="AH473">
        <v>2.7015235457063709E-5</v>
      </c>
      <c r="AJ473">
        <v>0.1839335180055402</v>
      </c>
      <c r="AK473">
        <v>4.5192982456140348E-4</v>
      </c>
    </row>
    <row r="474" spans="1:212" x14ac:dyDescent="0.3">
      <c r="A474" s="49">
        <v>597</v>
      </c>
      <c r="B474" t="s">
        <v>1748</v>
      </c>
      <c r="C474" t="s">
        <v>617</v>
      </c>
      <c r="D474">
        <v>1.5903E-4</v>
      </c>
      <c r="F474">
        <v>433.73493975903608</v>
      </c>
      <c r="G474">
        <v>3.7871485943775101</v>
      </c>
    </row>
    <row r="475" spans="1:212" x14ac:dyDescent="0.3">
      <c r="A475" s="49">
        <v>598</v>
      </c>
      <c r="B475" t="s">
        <v>1749</v>
      </c>
      <c r="C475" t="s">
        <v>653</v>
      </c>
      <c r="D475">
        <v>1.1880000000000001E-7</v>
      </c>
      <c r="F475">
        <v>2713.0745203034362</v>
      </c>
    </row>
    <row r="476" spans="1:212" x14ac:dyDescent="0.3">
      <c r="A476" s="49">
        <v>599</v>
      </c>
      <c r="B476" t="s">
        <v>1750</v>
      </c>
      <c r="C476" t="s">
        <v>614</v>
      </c>
      <c r="D476">
        <v>1.5355205999999999</v>
      </c>
      <c r="I476">
        <v>1.927276566374438E-2</v>
      </c>
      <c r="K476">
        <v>1.625898858956738E-3</v>
      </c>
      <c r="L476">
        <v>0</v>
      </c>
    </row>
    <row r="477" spans="1:212" x14ac:dyDescent="0.3">
      <c r="A477" s="49">
        <v>600</v>
      </c>
      <c r="B477" t="s">
        <v>1751</v>
      </c>
      <c r="C477" t="s">
        <v>605</v>
      </c>
      <c r="D477">
        <v>65.822999999999993</v>
      </c>
      <c r="N477">
        <v>1.4438502139309809E-5</v>
      </c>
      <c r="AH477">
        <v>1.0056467224302501E-5</v>
      </c>
    </row>
    <row r="478" spans="1:212" x14ac:dyDescent="0.3">
      <c r="A478" s="49">
        <v>601</v>
      </c>
      <c r="B478" t="s">
        <v>1753</v>
      </c>
      <c r="C478" t="s">
        <v>796</v>
      </c>
      <c r="D478">
        <v>0.11749999999999999</v>
      </c>
      <c r="O478">
        <v>3.555076757339079E-2</v>
      </c>
    </row>
    <row r="479" spans="1:212" x14ac:dyDescent="0.3">
      <c r="A479" s="49">
        <v>602</v>
      </c>
      <c r="B479" t="s">
        <v>1756</v>
      </c>
      <c r="C479" t="s">
        <v>1755</v>
      </c>
      <c r="D479">
        <v>0.1124</v>
      </c>
      <c r="HC479">
        <v>3.9560439560439561E-5</v>
      </c>
    </row>
    <row r="480" spans="1:212" x14ac:dyDescent="0.3">
      <c r="A480" s="49">
        <v>603</v>
      </c>
      <c r="B480" t="s">
        <v>1758</v>
      </c>
      <c r="C480" t="s">
        <v>677</v>
      </c>
      <c r="D480">
        <v>2.6767999999999999E-5</v>
      </c>
      <c r="F480">
        <v>2779.6901893287441</v>
      </c>
      <c r="G480">
        <v>0.94018932874354566</v>
      </c>
      <c r="HD480">
        <v>471.17039586919111</v>
      </c>
    </row>
    <row r="481" spans="1:220" x14ac:dyDescent="0.3">
      <c r="A481" s="49">
        <v>604</v>
      </c>
      <c r="B481" t="s">
        <v>1761</v>
      </c>
      <c r="C481" t="s">
        <v>802</v>
      </c>
      <c r="D481">
        <v>221.95519999999999</v>
      </c>
      <c r="HE481">
        <v>3.4021648641579152E-2</v>
      </c>
      <c r="HF481">
        <v>4.2527663240149373E-2</v>
      </c>
      <c r="HG481">
        <v>4.0451638116932743E-3</v>
      </c>
    </row>
    <row r="482" spans="1:220" x14ac:dyDescent="0.3">
      <c r="A482" s="49">
        <v>605</v>
      </c>
      <c r="B482" t="s">
        <v>1763</v>
      </c>
      <c r="C482" t="s">
        <v>802</v>
      </c>
      <c r="D482">
        <v>52.186799999999998</v>
      </c>
      <c r="HE482">
        <v>3.5981433728726149E-2</v>
      </c>
      <c r="HF482">
        <v>4.363537906137184E-2</v>
      </c>
      <c r="HG482">
        <v>5.616297060340383E-3</v>
      </c>
    </row>
    <row r="483" spans="1:220" x14ac:dyDescent="0.3">
      <c r="A483" s="49">
        <v>606</v>
      </c>
      <c r="B483" t="s">
        <v>1764</v>
      </c>
      <c r="C483" t="s">
        <v>802</v>
      </c>
      <c r="D483">
        <v>123.44885840000001</v>
      </c>
      <c r="HE483">
        <v>3.831233290691978E-2</v>
      </c>
      <c r="HF483">
        <v>4.5127981839644143E-2</v>
      </c>
      <c r="HG483">
        <v>4.8745500590226618E-3</v>
      </c>
    </row>
    <row r="484" spans="1:220" x14ac:dyDescent="0.3">
      <c r="A484" s="49">
        <v>607</v>
      </c>
      <c r="B484" t="s">
        <v>1765</v>
      </c>
      <c r="C484" t="s">
        <v>802</v>
      </c>
      <c r="D484">
        <v>131.26400000000001</v>
      </c>
      <c r="HE484">
        <v>3.668454412481717E-2</v>
      </c>
      <c r="HF484">
        <v>4.8185763042418332E-2</v>
      </c>
      <c r="HG484">
        <v>5.5509507557289142E-3</v>
      </c>
    </row>
    <row r="485" spans="1:220" x14ac:dyDescent="0.3">
      <c r="A485" s="49">
        <v>608</v>
      </c>
      <c r="B485" t="s">
        <v>1766</v>
      </c>
      <c r="C485" t="s">
        <v>802</v>
      </c>
      <c r="D485">
        <v>11</v>
      </c>
      <c r="HE485">
        <v>3.8641558441558449E-2</v>
      </c>
      <c r="HF485">
        <v>4.090558441558443E-2</v>
      </c>
      <c r="HG485">
        <v>3.407142857142859E-3</v>
      </c>
    </row>
    <row r="486" spans="1:220" x14ac:dyDescent="0.3">
      <c r="A486" s="49">
        <v>609</v>
      </c>
      <c r="B486" t="s">
        <v>1767</v>
      </c>
      <c r="C486" t="s">
        <v>796</v>
      </c>
      <c r="D486">
        <v>0.26973000000000003</v>
      </c>
      <c r="O486">
        <v>6.0165650882950457E-2</v>
      </c>
    </row>
    <row r="487" spans="1:220" x14ac:dyDescent="0.3">
      <c r="A487" s="49">
        <v>610</v>
      </c>
      <c r="B487" t="s">
        <v>1769</v>
      </c>
      <c r="C487" t="s">
        <v>641</v>
      </c>
      <c r="D487">
        <v>1.98864</v>
      </c>
      <c r="HH487">
        <v>0.75151658271681798</v>
      </c>
      <c r="HI487">
        <v>18.705574261129819</v>
      </c>
      <c r="HJ487">
        <v>0.32659932659932661</v>
      </c>
    </row>
    <row r="488" spans="1:220" x14ac:dyDescent="0.3">
      <c r="A488" s="49">
        <v>611</v>
      </c>
      <c r="B488" t="s">
        <v>1771</v>
      </c>
      <c r="C488" t="s">
        <v>680</v>
      </c>
      <c r="D488">
        <v>4.8159000000000007E-2</v>
      </c>
      <c r="HK488">
        <v>0.412799790646388</v>
      </c>
    </row>
    <row r="489" spans="1:220" x14ac:dyDescent="0.3">
      <c r="A489" s="49">
        <v>612</v>
      </c>
      <c r="B489" t="s">
        <v>1773</v>
      </c>
      <c r="C489" t="s">
        <v>683</v>
      </c>
      <c r="D489">
        <v>1.155E-2</v>
      </c>
      <c r="HK489">
        <v>0.46530612244897968</v>
      </c>
    </row>
    <row r="490" spans="1:220" x14ac:dyDescent="0.3">
      <c r="A490" s="49">
        <v>614</v>
      </c>
      <c r="B490" t="s">
        <v>1775</v>
      </c>
      <c r="C490" t="s">
        <v>605</v>
      </c>
      <c r="D490">
        <v>0.72100000000000009</v>
      </c>
      <c r="AG490">
        <v>1.6007761338830949E-5</v>
      </c>
    </row>
    <row r="491" spans="1:220" x14ac:dyDescent="0.3">
      <c r="A491" s="49">
        <v>615</v>
      </c>
      <c r="B491" t="s">
        <v>1776</v>
      </c>
      <c r="C491" t="s">
        <v>659</v>
      </c>
      <c r="D491">
        <v>0.4168309999999999</v>
      </c>
      <c r="I491">
        <v>7.949724387737625E-2</v>
      </c>
      <c r="K491">
        <v>1.613578381842828E-3</v>
      </c>
      <c r="L491">
        <v>0.33749440420698079</v>
      </c>
    </row>
    <row r="492" spans="1:220" x14ac:dyDescent="0.3">
      <c r="A492" s="49">
        <v>616</v>
      </c>
      <c r="B492" t="s">
        <v>1777</v>
      </c>
      <c r="C492" t="s">
        <v>659</v>
      </c>
      <c r="D492">
        <v>1.5428558699999999E-2</v>
      </c>
      <c r="I492">
        <v>3.4396053945686948E-2</v>
      </c>
      <c r="K492">
        <v>1.1598035115212601E-3</v>
      </c>
      <c r="L492">
        <v>0.36796241582434802</v>
      </c>
    </row>
    <row r="493" spans="1:220" x14ac:dyDescent="0.3">
      <c r="A493" s="49">
        <v>617</v>
      </c>
      <c r="B493" t="s">
        <v>1778</v>
      </c>
      <c r="C493" t="s">
        <v>614</v>
      </c>
      <c r="D493">
        <v>1.3356E-2</v>
      </c>
      <c r="HK493">
        <v>1.1504821708903341</v>
      </c>
    </row>
    <row r="494" spans="1:220" x14ac:dyDescent="0.3">
      <c r="A494" s="49">
        <v>618</v>
      </c>
      <c r="B494" t="s">
        <v>1781</v>
      </c>
      <c r="C494" t="s">
        <v>1781</v>
      </c>
      <c r="D494">
        <v>0.85114000000000001</v>
      </c>
      <c r="HL494">
        <v>8.4599598435100978E-13</v>
      </c>
    </row>
    <row r="495" spans="1:220" x14ac:dyDescent="0.3">
      <c r="A495" s="49">
        <v>620</v>
      </c>
      <c r="B495" t="s">
        <v>1784</v>
      </c>
      <c r="C495" t="s">
        <v>653</v>
      </c>
      <c r="D495">
        <v>0.67269999999999996</v>
      </c>
      <c r="AK495">
        <v>3.7880308210693208E-4</v>
      </c>
    </row>
    <row r="496" spans="1:220" x14ac:dyDescent="0.3">
      <c r="A496" s="49">
        <v>621</v>
      </c>
      <c r="B496" t="s">
        <v>1785</v>
      </c>
      <c r="C496" t="s">
        <v>704</v>
      </c>
      <c r="D496">
        <v>0.4509999999999999</v>
      </c>
      <c r="AH496">
        <v>7.40984945734625E-6</v>
      </c>
      <c r="AK496">
        <v>9.3920916481892122E-5</v>
      </c>
    </row>
    <row r="497" spans="1:143" x14ac:dyDescent="0.3">
      <c r="A497" s="49">
        <v>622</v>
      </c>
      <c r="B497" t="s">
        <v>1786</v>
      </c>
      <c r="C497" t="s">
        <v>614</v>
      </c>
      <c r="D497">
        <v>0.24762999999999999</v>
      </c>
      <c r="M497">
        <v>7.0880054023251524E-2</v>
      </c>
      <c r="N497">
        <v>5.1778086370795029E-5</v>
      </c>
      <c r="AJ497">
        <v>0.48159711964157043</v>
      </c>
      <c r="AK497">
        <v>2.482579857044784E-3</v>
      </c>
    </row>
    <row r="498" spans="1:143" x14ac:dyDescent="0.3">
      <c r="A498" s="49">
        <v>623</v>
      </c>
      <c r="B498" t="s">
        <v>1787</v>
      </c>
      <c r="C498" t="s">
        <v>659</v>
      </c>
      <c r="D498">
        <v>0.78344999999999998</v>
      </c>
      <c r="AJ498">
        <v>1.308811733526809</v>
      </c>
      <c r="AK498">
        <v>1.260288148573617E-3</v>
      </c>
      <c r="AP498">
        <v>0.63247642008525018</v>
      </c>
    </row>
    <row r="499" spans="1:143" x14ac:dyDescent="0.3">
      <c r="A499" s="49">
        <v>624</v>
      </c>
      <c r="B499" t="s">
        <v>1788</v>
      </c>
      <c r="C499" t="s">
        <v>605</v>
      </c>
      <c r="D499">
        <v>2.4462000000000002</v>
      </c>
      <c r="M499">
        <v>5.3894248675950907E-3</v>
      </c>
      <c r="N499">
        <v>1.240370317383538E-5</v>
      </c>
      <c r="AH499">
        <v>2.4519017681559799E-5</v>
      </c>
      <c r="AK499">
        <v>3.7696716676205281E-4</v>
      </c>
    </row>
    <row r="500" spans="1:143" x14ac:dyDescent="0.3">
      <c r="A500" s="49">
        <v>625</v>
      </c>
      <c r="B500" t="s">
        <v>1789</v>
      </c>
      <c r="C500" t="s">
        <v>605</v>
      </c>
      <c r="D500">
        <v>4.2472000000000003</v>
      </c>
      <c r="M500">
        <v>1.6219836336619151E-2</v>
      </c>
      <c r="N500">
        <v>1.7881873081196279E-5</v>
      </c>
      <c r="AH500">
        <v>2.0179982353699279E-5</v>
      </c>
      <c r="AK500">
        <v>2.9286117912977959E-4</v>
      </c>
    </row>
    <row r="501" spans="1:143" x14ac:dyDescent="0.3">
      <c r="A501" s="49">
        <v>626</v>
      </c>
      <c r="B501" t="s">
        <v>1790</v>
      </c>
      <c r="C501" t="s">
        <v>605</v>
      </c>
      <c r="D501">
        <v>1.5146999999999999</v>
      </c>
      <c r="M501">
        <v>1.097778804750482E-2</v>
      </c>
      <c r="N501">
        <v>1.6223772995664209E-5</v>
      </c>
      <c r="AH501">
        <v>1.6597519745094569E-5</v>
      </c>
      <c r="AK501">
        <v>2.7201178451178459E-4</v>
      </c>
    </row>
    <row r="502" spans="1:143" x14ac:dyDescent="0.3">
      <c r="A502" s="49">
        <v>627</v>
      </c>
      <c r="B502" t="s">
        <v>1791</v>
      </c>
      <c r="C502" t="s">
        <v>605</v>
      </c>
      <c r="D502">
        <v>4.9987000000000004</v>
      </c>
      <c r="M502">
        <v>1.5798607637985879E-2</v>
      </c>
      <c r="N502">
        <v>1.786534353271457E-5</v>
      </c>
      <c r="AH502">
        <v>1.654532810109576E-5</v>
      </c>
      <c r="AK502">
        <v>3.9825079520675369E-4</v>
      </c>
    </row>
    <row r="503" spans="1:143" x14ac:dyDescent="0.3">
      <c r="A503" s="49">
        <v>628</v>
      </c>
      <c r="B503" t="s">
        <v>1792</v>
      </c>
      <c r="C503" t="s">
        <v>605</v>
      </c>
      <c r="D503">
        <v>3.2199</v>
      </c>
      <c r="M503">
        <v>1.4513649492220251E-2</v>
      </c>
      <c r="N503">
        <v>1.7529160849924039E-5</v>
      </c>
      <c r="AH503">
        <v>1.1860902839414761E-5</v>
      </c>
      <c r="AK503">
        <v>3.6863049577109009E-4</v>
      </c>
    </row>
    <row r="504" spans="1:143" x14ac:dyDescent="0.3">
      <c r="A504" s="49">
        <v>629</v>
      </c>
      <c r="B504" t="s">
        <v>1793</v>
      </c>
      <c r="C504" t="s">
        <v>650</v>
      </c>
      <c r="D504">
        <v>0.44364999999999999</v>
      </c>
      <c r="AK504">
        <v>1.818815789473684E-3</v>
      </c>
    </row>
    <row r="505" spans="1:143" x14ac:dyDescent="0.3">
      <c r="A505" s="49">
        <v>633</v>
      </c>
      <c r="B505" t="s">
        <v>1798</v>
      </c>
      <c r="C505" t="s">
        <v>796</v>
      </c>
      <c r="D505">
        <v>0.06</v>
      </c>
      <c r="O505">
        <v>7.8322784810126583E-2</v>
      </c>
    </row>
    <row r="506" spans="1:143" x14ac:dyDescent="0.3">
      <c r="A506" s="49">
        <v>634</v>
      </c>
      <c r="B506" t="s">
        <v>1799</v>
      </c>
      <c r="C506" t="s">
        <v>617</v>
      </c>
      <c r="D506">
        <v>1.2999999999999999E-2</v>
      </c>
      <c r="AH506">
        <v>1.213450292397661E-4</v>
      </c>
    </row>
    <row r="507" spans="1:143" x14ac:dyDescent="0.3">
      <c r="A507" s="49">
        <v>635</v>
      </c>
      <c r="B507" t="s">
        <v>1800</v>
      </c>
      <c r="C507" t="s">
        <v>617</v>
      </c>
      <c r="D507">
        <v>1.083E-5</v>
      </c>
      <c r="F507">
        <v>2130.627774254915</v>
      </c>
      <c r="G507">
        <v>8.0944831959416632</v>
      </c>
      <c r="H507">
        <v>2354.5706371191141</v>
      </c>
      <c r="EM507">
        <v>901.27156826753003</v>
      </c>
    </row>
    <row r="508" spans="1:143" x14ac:dyDescent="0.3">
      <c r="A508" s="49">
        <v>637</v>
      </c>
      <c r="B508" t="s">
        <v>1802</v>
      </c>
      <c r="C508" t="s">
        <v>605</v>
      </c>
      <c r="D508">
        <v>80.888499999999993</v>
      </c>
      <c r="M508">
        <v>2.3218547410598811E-2</v>
      </c>
      <c r="N508">
        <v>1.3092941778530089E-5</v>
      </c>
    </row>
    <row r="509" spans="1:143" x14ac:dyDescent="0.3">
      <c r="A509" s="49">
        <v>638</v>
      </c>
      <c r="B509" t="s">
        <v>1804</v>
      </c>
      <c r="C509" t="s">
        <v>796</v>
      </c>
      <c r="D509">
        <v>0.17926</v>
      </c>
      <c r="O509">
        <v>4.7226502202444093E-2</v>
      </c>
      <c r="AI509">
        <v>26.35646186000173</v>
      </c>
    </row>
    <row r="510" spans="1:143" x14ac:dyDescent="0.3">
      <c r="A510" s="49">
        <v>639</v>
      </c>
      <c r="B510" t="s">
        <v>1805</v>
      </c>
      <c r="C510" t="s">
        <v>798</v>
      </c>
      <c r="D510">
        <v>9.3398999999999999E-3</v>
      </c>
      <c r="O510">
        <v>3.502368564106547E-2</v>
      </c>
      <c r="P510">
        <v>0.70233750097072289</v>
      </c>
      <c r="AM510">
        <v>5.7031917372058699E-5</v>
      </c>
      <c r="AN510">
        <v>1.024420801946623E-4</v>
      </c>
    </row>
    <row r="511" spans="1:143" x14ac:dyDescent="0.3">
      <c r="A511" s="49">
        <v>641</v>
      </c>
      <c r="B511" t="s">
        <v>1808</v>
      </c>
      <c r="C511" t="s">
        <v>617</v>
      </c>
      <c r="D511">
        <v>1.2907</v>
      </c>
      <c r="I511">
        <v>0.1243774509209068</v>
      </c>
      <c r="K511">
        <v>1.341409424791441E-3</v>
      </c>
      <c r="L511">
        <v>0.37607113353079152</v>
      </c>
    </row>
    <row r="512" spans="1:143" x14ac:dyDescent="0.3">
      <c r="A512" s="49">
        <v>644</v>
      </c>
      <c r="B512" t="s">
        <v>1811</v>
      </c>
      <c r="C512" t="s">
        <v>617</v>
      </c>
      <c r="D512">
        <v>0.137235</v>
      </c>
      <c r="M512">
        <v>1.6402116402116401E-2</v>
      </c>
      <c r="AH512">
        <v>3.3803258145363397E-5</v>
      </c>
      <c r="AK512">
        <v>9.1269841269841253E-4</v>
      </c>
    </row>
    <row r="513" spans="1:221" x14ac:dyDescent="0.3">
      <c r="A513" s="49">
        <v>646</v>
      </c>
      <c r="B513" t="s">
        <v>1813</v>
      </c>
      <c r="C513" t="s">
        <v>620</v>
      </c>
      <c r="D513">
        <v>0.16272439999999999</v>
      </c>
      <c r="AH513">
        <v>2.2714472021071761E-5</v>
      </c>
      <c r="AK513">
        <v>4.7524021196660658E-4</v>
      </c>
    </row>
    <row r="514" spans="1:221" x14ac:dyDescent="0.3">
      <c r="A514" s="49">
        <v>648</v>
      </c>
      <c r="B514" t="s">
        <v>1815</v>
      </c>
      <c r="C514" t="s">
        <v>617</v>
      </c>
      <c r="D514">
        <v>3.8376E-5</v>
      </c>
      <c r="F514">
        <v>223.3323538054658</v>
      </c>
      <c r="G514">
        <v>6.6241306690175339</v>
      </c>
    </row>
    <row r="515" spans="1:221" x14ac:dyDescent="0.3">
      <c r="A515" s="49">
        <v>649</v>
      </c>
      <c r="B515" t="s">
        <v>1816</v>
      </c>
      <c r="C515" t="s">
        <v>605</v>
      </c>
      <c r="D515">
        <v>2.5697212000000001E-4</v>
      </c>
      <c r="F515">
        <v>1931.9121711143621</v>
      </c>
      <c r="G515">
        <v>1.605626944430226</v>
      </c>
    </row>
    <row r="516" spans="1:221" x14ac:dyDescent="0.3">
      <c r="A516" s="49">
        <v>650</v>
      </c>
      <c r="B516" t="s">
        <v>1817</v>
      </c>
      <c r="C516" t="s">
        <v>617</v>
      </c>
      <c r="D516">
        <v>3.1986999999999997E-5</v>
      </c>
      <c r="F516">
        <v>314.3144372280758</v>
      </c>
      <c r="G516">
        <v>10.70528231662386</v>
      </c>
    </row>
    <row r="517" spans="1:221" x14ac:dyDescent="0.3">
      <c r="A517" s="49">
        <v>651</v>
      </c>
      <c r="B517" t="s">
        <v>1818</v>
      </c>
      <c r="C517" t="s">
        <v>614</v>
      </c>
      <c r="D517">
        <v>2.9866741340000001E-4</v>
      </c>
      <c r="BQ517">
        <v>19.468276868440491</v>
      </c>
      <c r="BR517">
        <v>153.14634821967371</v>
      </c>
      <c r="BS517">
        <v>67.36001820585291</v>
      </c>
      <c r="GX517">
        <v>9.311168813821092E-3</v>
      </c>
      <c r="HM517">
        <v>21.352365503765171</v>
      </c>
    </row>
    <row r="518" spans="1:221" x14ac:dyDescent="0.3">
      <c r="A518" s="49">
        <v>652</v>
      </c>
      <c r="B518" t="s">
        <v>1820</v>
      </c>
      <c r="C518" t="s">
        <v>614</v>
      </c>
      <c r="D518">
        <v>2.9574000000000001E-4</v>
      </c>
      <c r="BQ518">
        <v>21.875854525567409</v>
      </c>
      <c r="BR518">
        <v>157.89041923923841</v>
      </c>
      <c r="BS518">
        <v>71.672207590345835</v>
      </c>
      <c r="GX518">
        <v>9.1878589007383105E-3</v>
      </c>
      <c r="HM518">
        <v>20.372689083021111</v>
      </c>
    </row>
    <row r="519" spans="1:221" x14ac:dyDescent="0.3">
      <c r="A519" s="49">
        <v>653</v>
      </c>
      <c r="B519" t="s">
        <v>1822</v>
      </c>
      <c r="C519" t="s">
        <v>605</v>
      </c>
      <c r="D519">
        <v>2.9660000000000002</v>
      </c>
      <c r="M519">
        <v>2.5911721735221389E-2</v>
      </c>
      <c r="N519">
        <v>2.877111197341048E-5</v>
      </c>
      <c r="AH519">
        <v>1.9833161798630081E-5</v>
      </c>
      <c r="AK519">
        <v>9.6061446392447722E-4</v>
      </c>
    </row>
    <row r="520" spans="1:221" x14ac:dyDescent="0.3">
      <c r="A520" s="49">
        <v>655</v>
      </c>
      <c r="B520" t="s">
        <v>1823</v>
      </c>
      <c r="C520" t="s">
        <v>605</v>
      </c>
      <c r="D520">
        <v>4.7804000000000002</v>
      </c>
      <c r="AH520">
        <v>3.2120743034055731E-6</v>
      </c>
      <c r="AK520">
        <v>2.6776960784313719E-3</v>
      </c>
    </row>
    <row r="521" spans="1:221" x14ac:dyDescent="0.3">
      <c r="A521" s="49">
        <v>656</v>
      </c>
      <c r="B521" t="s">
        <v>1824</v>
      </c>
      <c r="C521" t="s">
        <v>614</v>
      </c>
      <c r="D521">
        <v>0.135744</v>
      </c>
      <c r="I521">
        <v>0.26366853552825159</v>
      </c>
      <c r="K521">
        <v>1.702637364640078E-3</v>
      </c>
      <c r="L521">
        <v>0.30630341912203268</v>
      </c>
    </row>
    <row r="522" spans="1:221" x14ac:dyDescent="0.3">
      <c r="A522" s="49">
        <v>658</v>
      </c>
      <c r="B522" t="s">
        <v>1826</v>
      </c>
      <c r="C522" t="s">
        <v>671</v>
      </c>
      <c r="D522">
        <v>9.0570000000000008E-3</v>
      </c>
      <c r="O522">
        <v>2.698101894750966E-2</v>
      </c>
      <c r="P522">
        <v>0.65397964788407592</v>
      </c>
    </row>
    <row r="523" spans="1:221" x14ac:dyDescent="0.3">
      <c r="A523" s="49">
        <v>659</v>
      </c>
      <c r="B523" t="s">
        <v>1827</v>
      </c>
      <c r="C523" t="s">
        <v>617</v>
      </c>
      <c r="D523">
        <v>2.6757579000000003E-4</v>
      </c>
      <c r="F523">
        <v>660.10159147536149</v>
      </c>
      <c r="G523">
        <v>2.8377052179568549</v>
      </c>
    </row>
    <row r="524" spans="1:221" x14ac:dyDescent="0.3">
      <c r="A524" s="49">
        <v>660</v>
      </c>
      <c r="B524" t="s">
        <v>1828</v>
      </c>
      <c r="C524" t="s">
        <v>605</v>
      </c>
      <c r="D524">
        <v>0.90720000000000012</v>
      </c>
      <c r="M524">
        <v>3.1215277777777769E-2</v>
      </c>
    </row>
    <row r="525" spans="1:221" x14ac:dyDescent="0.3">
      <c r="A525" s="49">
        <v>661</v>
      </c>
      <c r="B525" t="s">
        <v>1830</v>
      </c>
      <c r="C525" t="s">
        <v>605</v>
      </c>
      <c r="D525">
        <v>0.90720000000000001</v>
      </c>
      <c r="M525">
        <v>3.1215277777777779E-2</v>
      </c>
      <c r="N525">
        <v>2.7723110037443758E-5</v>
      </c>
    </row>
    <row r="526" spans="1:221" x14ac:dyDescent="0.3">
      <c r="A526" s="49">
        <v>663</v>
      </c>
      <c r="B526" t="s">
        <v>1832</v>
      </c>
      <c r="C526" t="s">
        <v>659</v>
      </c>
      <c r="D526">
        <v>1.4370048E-2</v>
      </c>
      <c r="AK526">
        <v>2.7377431167940419E-4</v>
      </c>
    </row>
    <row r="527" spans="1:221" x14ac:dyDescent="0.3">
      <c r="A527" s="49">
        <v>664</v>
      </c>
      <c r="B527" t="s">
        <v>1833</v>
      </c>
      <c r="C527" t="s">
        <v>605</v>
      </c>
      <c r="D527">
        <v>1.56332</v>
      </c>
      <c r="AH527">
        <v>7.1849030470914118E-5</v>
      </c>
      <c r="AK527">
        <v>1.1600877192982451E-3</v>
      </c>
    </row>
    <row r="528" spans="1:221" x14ac:dyDescent="0.3">
      <c r="A528" s="49">
        <v>665</v>
      </c>
      <c r="B528" t="s">
        <v>1834</v>
      </c>
      <c r="C528" t="s">
        <v>671</v>
      </c>
      <c r="D528">
        <v>5.1025464000000007E-4</v>
      </c>
      <c r="AH528">
        <v>9.3921052631578943E-5</v>
      </c>
    </row>
    <row r="529" spans="1:143" x14ac:dyDescent="0.3">
      <c r="A529" s="49">
        <v>666</v>
      </c>
      <c r="B529" t="s">
        <v>1835</v>
      </c>
      <c r="C529" t="s">
        <v>605</v>
      </c>
      <c r="D529">
        <v>1.93676485968</v>
      </c>
      <c r="M529">
        <v>1.6557682756232189E-2</v>
      </c>
      <c r="N529">
        <v>6.7704182704685583E-6</v>
      </c>
      <c r="AH529">
        <v>2.6413784826522673E-7</v>
      </c>
      <c r="AK529">
        <v>1.7743446515930999E-4</v>
      </c>
    </row>
    <row r="530" spans="1:143" x14ac:dyDescent="0.3">
      <c r="A530" s="49">
        <v>667</v>
      </c>
      <c r="B530" t="s">
        <v>1836</v>
      </c>
      <c r="C530" t="s">
        <v>605</v>
      </c>
      <c r="D530">
        <v>0.67968412848000004</v>
      </c>
      <c r="M530">
        <v>2.4634568480280009E-2</v>
      </c>
      <c r="N530">
        <v>2.929518285410301E-5</v>
      </c>
      <c r="AH530">
        <v>3.8215447521937178E-5</v>
      </c>
      <c r="AK530">
        <v>6.7068877779464045E-4</v>
      </c>
    </row>
    <row r="531" spans="1:143" x14ac:dyDescent="0.3">
      <c r="A531" s="49">
        <v>668</v>
      </c>
      <c r="B531" t="s">
        <v>1837</v>
      </c>
      <c r="C531" t="s">
        <v>605</v>
      </c>
      <c r="D531">
        <v>0.31280000000000002</v>
      </c>
      <c r="AH531">
        <v>9.667645376228295E-5</v>
      </c>
    </row>
    <row r="532" spans="1:143" x14ac:dyDescent="0.3">
      <c r="A532" s="49">
        <v>669</v>
      </c>
      <c r="B532" t="s">
        <v>1838</v>
      </c>
      <c r="C532" t="s">
        <v>704</v>
      </c>
      <c r="D532">
        <v>3.7171700000000002E-5</v>
      </c>
      <c r="F532">
        <v>4544.1665347757271</v>
      </c>
    </row>
    <row r="533" spans="1:143" x14ac:dyDescent="0.3">
      <c r="A533" s="49">
        <v>670</v>
      </c>
      <c r="B533" t="s">
        <v>1839</v>
      </c>
      <c r="C533" t="s">
        <v>659</v>
      </c>
      <c r="D533">
        <v>5.7860000000000003E-3</v>
      </c>
      <c r="AJ533">
        <v>1.6070142085251149</v>
      </c>
    </row>
    <row r="534" spans="1:143" x14ac:dyDescent="0.3">
      <c r="A534" s="49">
        <v>671</v>
      </c>
      <c r="B534" t="s">
        <v>1840</v>
      </c>
      <c r="C534" t="s">
        <v>605</v>
      </c>
      <c r="D534">
        <v>2.1989999999999998</v>
      </c>
      <c r="N534">
        <v>1.0476253161325321E-5</v>
      </c>
      <c r="AH534">
        <v>4.2685969699145527E-5</v>
      </c>
      <c r="AK534">
        <v>3.3562149461876622E-4</v>
      </c>
    </row>
    <row r="535" spans="1:143" x14ac:dyDescent="0.3">
      <c r="A535" s="49">
        <v>672</v>
      </c>
      <c r="B535" t="s">
        <v>1841</v>
      </c>
      <c r="C535" t="s">
        <v>704</v>
      </c>
      <c r="D535">
        <v>5.0738785999999989E-3</v>
      </c>
      <c r="AK535">
        <v>3.9158404791816141E-4</v>
      </c>
    </row>
    <row r="536" spans="1:143" x14ac:dyDescent="0.3">
      <c r="A536" s="49">
        <v>673</v>
      </c>
      <c r="B536" t="s">
        <v>1842</v>
      </c>
      <c r="C536" t="s">
        <v>650</v>
      </c>
      <c r="D536">
        <v>1.4948300000000001</v>
      </c>
      <c r="AK536">
        <v>2.575639035876989E-4</v>
      </c>
    </row>
    <row r="537" spans="1:143" x14ac:dyDescent="0.3">
      <c r="A537" s="49">
        <v>674</v>
      </c>
      <c r="B537" t="s">
        <v>1843</v>
      </c>
      <c r="C537" t="s">
        <v>614</v>
      </c>
      <c r="D537">
        <v>2.8446399999999999E-5</v>
      </c>
      <c r="F537">
        <v>874.31903213280589</v>
      </c>
      <c r="G537">
        <v>38.595801381463751</v>
      </c>
      <c r="H537">
        <v>6085.2339839136057</v>
      </c>
      <c r="EM537">
        <v>3365.1257160369919</v>
      </c>
    </row>
    <row r="538" spans="1:143" x14ac:dyDescent="0.3">
      <c r="A538" s="49">
        <v>675</v>
      </c>
      <c r="B538" t="s">
        <v>1844</v>
      </c>
      <c r="C538" t="s">
        <v>671</v>
      </c>
      <c r="D538">
        <v>1.4625E-3</v>
      </c>
      <c r="O538">
        <v>3.2132424537487832E-2</v>
      </c>
      <c r="P538">
        <v>0.35520934761441092</v>
      </c>
    </row>
    <row r="539" spans="1:143" x14ac:dyDescent="0.3">
      <c r="A539" s="49">
        <v>677</v>
      </c>
      <c r="B539" t="s">
        <v>1846</v>
      </c>
      <c r="C539" t="s">
        <v>650</v>
      </c>
      <c r="D539">
        <v>8.8200000000000001E-2</v>
      </c>
      <c r="AK539">
        <v>1.916666666666667E-3</v>
      </c>
    </row>
    <row r="540" spans="1:143" x14ac:dyDescent="0.3">
      <c r="A540" s="49">
        <v>678</v>
      </c>
      <c r="B540" t="s">
        <v>1847</v>
      </c>
      <c r="C540" t="s">
        <v>605</v>
      </c>
      <c r="D540">
        <v>3.5432999999999999</v>
      </c>
      <c r="AH540">
        <v>1.030061182929383E-5</v>
      </c>
      <c r="AK540">
        <v>3.2058039116078231E-4</v>
      </c>
    </row>
    <row r="541" spans="1:143" x14ac:dyDescent="0.3">
      <c r="A541" s="49">
        <v>679</v>
      </c>
      <c r="B541" t="s">
        <v>1849</v>
      </c>
      <c r="C541" t="s">
        <v>796</v>
      </c>
      <c r="D541">
        <v>5.7000000000000002E-2</v>
      </c>
      <c r="O541">
        <v>5.5696202531645568E-2</v>
      </c>
    </row>
    <row r="542" spans="1:143" x14ac:dyDescent="0.3">
      <c r="A542" s="49">
        <v>680</v>
      </c>
      <c r="B542" t="s">
        <v>1851</v>
      </c>
      <c r="C542" t="s">
        <v>614</v>
      </c>
      <c r="D542">
        <v>4.79204E-4</v>
      </c>
      <c r="BQ542">
        <v>25.273869021199289</v>
      </c>
      <c r="BR542">
        <v>60.589714012197618</v>
      </c>
      <c r="BS542">
        <v>131.06747083268539</v>
      </c>
    </row>
    <row r="543" spans="1:143" x14ac:dyDescent="0.3">
      <c r="A543" s="49">
        <v>683</v>
      </c>
      <c r="B543" t="s">
        <v>1854</v>
      </c>
      <c r="C543" t="s">
        <v>605</v>
      </c>
      <c r="D543">
        <v>2.9280610419999999</v>
      </c>
      <c r="M543">
        <v>7.2022660235844154E-3</v>
      </c>
      <c r="N543">
        <v>1.8214660669205642E-5</v>
      </c>
      <c r="AH543">
        <v>6.0448412123135363E-5</v>
      </c>
      <c r="AK543">
        <v>8.2744290552379121E-4</v>
      </c>
    </row>
    <row r="544" spans="1:143" x14ac:dyDescent="0.3">
      <c r="A544" s="49">
        <v>684</v>
      </c>
      <c r="B544" t="s">
        <v>1855</v>
      </c>
      <c r="C544" t="s">
        <v>659</v>
      </c>
      <c r="D544">
        <v>0.18581830799999999</v>
      </c>
      <c r="AH544">
        <v>1.6801619433198379E-5</v>
      </c>
      <c r="AJ544">
        <v>3.1419028340080968</v>
      </c>
      <c r="AP544">
        <v>0.20499595141700411</v>
      </c>
    </row>
    <row r="545" spans="1:224" x14ac:dyDescent="0.3">
      <c r="A545" s="49">
        <v>685</v>
      </c>
      <c r="B545" t="s">
        <v>1856</v>
      </c>
      <c r="C545" t="s">
        <v>659</v>
      </c>
      <c r="D545">
        <v>6.6E-3</v>
      </c>
      <c r="AH545">
        <v>9.4318181818181795E-5</v>
      </c>
      <c r="AJ545">
        <v>1.936004784688995</v>
      </c>
      <c r="AK545">
        <v>5.0094696969696963E-3</v>
      </c>
      <c r="AP545">
        <v>1.3122846889952151</v>
      </c>
    </row>
    <row r="546" spans="1:224" x14ac:dyDescent="0.3">
      <c r="A546" s="49">
        <v>686</v>
      </c>
      <c r="B546" t="s">
        <v>1857</v>
      </c>
      <c r="C546" t="s">
        <v>731</v>
      </c>
      <c r="D546">
        <v>0.41540450000000001</v>
      </c>
      <c r="AJ546">
        <v>0.3095168515171553</v>
      </c>
      <c r="AK546">
        <v>2.676424684853144E-3</v>
      </c>
      <c r="AP546">
        <v>0.1491363558269409</v>
      </c>
    </row>
    <row r="547" spans="1:224" x14ac:dyDescent="0.3">
      <c r="A547" s="49">
        <v>687</v>
      </c>
      <c r="B547" t="s">
        <v>1858</v>
      </c>
      <c r="C547" t="s">
        <v>1044</v>
      </c>
      <c r="D547">
        <v>0.11812499999999999</v>
      </c>
      <c r="EG547">
        <v>7.8634031590543013E-4</v>
      </c>
      <c r="EH547">
        <v>0.61925890815569684</v>
      </c>
    </row>
    <row r="548" spans="1:224" x14ac:dyDescent="0.3">
      <c r="A548" s="49">
        <v>688</v>
      </c>
      <c r="B548" t="s">
        <v>1859</v>
      </c>
      <c r="C548" t="s">
        <v>798</v>
      </c>
      <c r="D548">
        <v>2.2288105418000002</v>
      </c>
      <c r="O548">
        <v>3.6988777267127453E-2</v>
      </c>
      <c r="AI548">
        <v>27.105981535557429</v>
      </c>
      <c r="AM548">
        <v>1.8455884300043119E-6</v>
      </c>
      <c r="AN548">
        <v>4.608655517592175E-6</v>
      </c>
    </row>
    <row r="549" spans="1:224" x14ac:dyDescent="0.3">
      <c r="A549" s="49">
        <v>689</v>
      </c>
      <c r="B549" t="s">
        <v>1861</v>
      </c>
      <c r="C549" t="s">
        <v>659</v>
      </c>
      <c r="D549">
        <v>8.0080000000000012E-2</v>
      </c>
      <c r="I549">
        <v>0.1727272727272727</v>
      </c>
      <c r="K549">
        <v>1.4159821102592189E-3</v>
      </c>
      <c r="L549">
        <v>8.7809967141292439E-2</v>
      </c>
    </row>
    <row r="550" spans="1:224" x14ac:dyDescent="0.3">
      <c r="A550" s="49">
        <v>690</v>
      </c>
      <c r="B550" t="s">
        <v>1862</v>
      </c>
      <c r="C550" t="s">
        <v>671</v>
      </c>
      <c r="D550">
        <v>8.3462400000000006E-4</v>
      </c>
      <c r="P550">
        <v>0.66923500275178871</v>
      </c>
    </row>
    <row r="551" spans="1:224" x14ac:dyDescent="0.3">
      <c r="A551" s="49">
        <v>691</v>
      </c>
      <c r="B551" t="s">
        <v>1863</v>
      </c>
      <c r="C551" t="s">
        <v>650</v>
      </c>
      <c r="D551">
        <v>0.1026</v>
      </c>
      <c r="AK551">
        <v>2.7741228070175431E-4</v>
      </c>
    </row>
    <row r="552" spans="1:224" x14ac:dyDescent="0.3">
      <c r="A552" s="49">
        <v>692</v>
      </c>
      <c r="B552" t="s">
        <v>1864</v>
      </c>
      <c r="C552" t="s">
        <v>620</v>
      </c>
      <c r="D552">
        <v>2.4</v>
      </c>
      <c r="AH552">
        <v>2.0476973684210521E-5</v>
      </c>
    </row>
    <row r="553" spans="1:224" x14ac:dyDescent="0.3">
      <c r="A553" s="49">
        <v>693</v>
      </c>
      <c r="B553" t="s">
        <v>1865</v>
      </c>
      <c r="C553" t="s">
        <v>671</v>
      </c>
      <c r="D553">
        <v>1.4314245857E-4</v>
      </c>
      <c r="Q553">
        <v>53.677038355060468</v>
      </c>
      <c r="R553">
        <v>9.3991014453491013E-3</v>
      </c>
      <c r="S553">
        <v>403.51887641821543</v>
      </c>
      <c r="T553">
        <v>0.42361311016830411</v>
      </c>
      <c r="U553">
        <v>0.1646012334741401</v>
      </c>
      <c r="V553">
        <v>0.32525306395307518</v>
      </c>
      <c r="W553">
        <v>7.9717645044249469E-2</v>
      </c>
    </row>
    <row r="554" spans="1:224" x14ac:dyDescent="0.3">
      <c r="A554" s="49">
        <v>694</v>
      </c>
      <c r="B554" t="s">
        <v>1868</v>
      </c>
      <c r="C554" t="s">
        <v>791</v>
      </c>
      <c r="D554">
        <v>9.9999999999999995E-7</v>
      </c>
      <c r="HN554">
        <v>1.959306442105263E-5</v>
      </c>
      <c r="HO554">
        <v>2.2335232933819699E-5</v>
      </c>
    </row>
    <row r="555" spans="1:224" x14ac:dyDescent="0.3">
      <c r="A555" s="49">
        <v>695</v>
      </c>
      <c r="B555" t="s">
        <v>1871</v>
      </c>
      <c r="C555" t="s">
        <v>614</v>
      </c>
      <c r="D555">
        <v>1.3363358000000001</v>
      </c>
      <c r="I555">
        <v>0.1018531780655514</v>
      </c>
      <c r="AQ555">
        <v>1.6461038235146571E-4</v>
      </c>
      <c r="HP555">
        <v>14.205311213317779</v>
      </c>
    </row>
    <row r="556" spans="1:224" x14ac:dyDescent="0.3">
      <c r="A556" s="49">
        <v>696</v>
      </c>
      <c r="B556" t="s">
        <v>1873</v>
      </c>
      <c r="C556" t="s">
        <v>605</v>
      </c>
      <c r="D556">
        <v>10.485862790000001</v>
      </c>
      <c r="M556">
        <v>2.8132420752591172E-2</v>
      </c>
      <c r="N556">
        <v>5.2384137556302969E-5</v>
      </c>
    </row>
    <row r="557" spans="1:224" x14ac:dyDescent="0.3">
      <c r="A557" s="49">
        <v>697</v>
      </c>
      <c r="B557" t="s">
        <v>1874</v>
      </c>
      <c r="C557" t="s">
        <v>605</v>
      </c>
      <c r="D557">
        <v>1.3764035400000001</v>
      </c>
      <c r="M557">
        <v>0.1038330787947713</v>
      </c>
      <c r="N557">
        <v>7.2283563461031874E-5</v>
      </c>
      <c r="AK557">
        <v>6.4240613863382923E-4</v>
      </c>
    </row>
    <row r="558" spans="1:224" x14ac:dyDescent="0.3">
      <c r="A558" s="49">
        <v>699</v>
      </c>
      <c r="B558" t="s">
        <v>1876</v>
      </c>
      <c r="C558" t="s">
        <v>659</v>
      </c>
      <c r="D558">
        <v>1.89E-2</v>
      </c>
      <c r="AJ558">
        <v>1.771637426900585</v>
      </c>
      <c r="AP558">
        <v>0.641561403508772</v>
      </c>
    </row>
    <row r="559" spans="1:224" x14ac:dyDescent="0.3">
      <c r="A559" s="49">
        <v>700</v>
      </c>
      <c r="B559" t="s">
        <v>1877</v>
      </c>
      <c r="C559" t="s">
        <v>617</v>
      </c>
      <c r="D559">
        <v>1.262</v>
      </c>
      <c r="AH559">
        <v>6.8909938276753683E-5</v>
      </c>
    </row>
    <row r="560" spans="1:224" x14ac:dyDescent="0.3">
      <c r="A560" s="49">
        <v>701</v>
      </c>
      <c r="B560" t="s">
        <v>1878</v>
      </c>
      <c r="C560" t="s">
        <v>752</v>
      </c>
      <c r="D560">
        <v>2.9048695892860951E-2</v>
      </c>
      <c r="E560" t="s">
        <v>1025</v>
      </c>
      <c r="DL560">
        <v>1.709346068636167</v>
      </c>
      <c r="DM560">
        <v>2.8847142807903152</v>
      </c>
      <c r="DN560">
        <v>0.29550005114401812</v>
      </c>
      <c r="DO560">
        <v>0.127499038253063</v>
      </c>
      <c r="DP560">
        <v>2.2864273600973348E-2</v>
      </c>
      <c r="DQ560">
        <v>7.9248849750607642E-2</v>
      </c>
      <c r="DS560">
        <v>3.7066259200115081E-2</v>
      </c>
      <c r="DU560">
        <v>4.1667578871540838E-3</v>
      </c>
      <c r="DW560">
        <v>0.12690813451958219</v>
      </c>
    </row>
    <row r="561" spans="1:225" x14ac:dyDescent="0.3">
      <c r="A561" s="49">
        <v>702</v>
      </c>
      <c r="B561" t="s">
        <v>1880</v>
      </c>
      <c r="C561" t="s">
        <v>605</v>
      </c>
      <c r="D561">
        <v>2.4474967776000001</v>
      </c>
      <c r="AF561">
        <v>1.711220794303266</v>
      </c>
      <c r="AG561">
        <v>2.056018435482864E-5</v>
      </c>
      <c r="CH561">
        <v>5.3654980980251494E-3</v>
      </c>
      <c r="HQ561">
        <v>8.6744084206067773E-2</v>
      </c>
    </row>
    <row r="562" spans="1:225" x14ac:dyDescent="0.3">
      <c r="A562" s="49">
        <v>703</v>
      </c>
      <c r="B562" t="s">
        <v>1881</v>
      </c>
      <c r="C562" t="s">
        <v>605</v>
      </c>
      <c r="D562">
        <v>6.633E-2</v>
      </c>
      <c r="AF562">
        <v>3.1202346041055731</v>
      </c>
      <c r="AG562">
        <v>2.6032823995472562E-4</v>
      </c>
    </row>
    <row r="563" spans="1:225" x14ac:dyDescent="0.3">
      <c r="A563" s="49">
        <v>705</v>
      </c>
      <c r="B563" t="s">
        <v>1884</v>
      </c>
      <c r="C563" t="s">
        <v>659</v>
      </c>
      <c r="D563">
        <v>0.20222319999999999</v>
      </c>
      <c r="AH563">
        <v>1.4073504841237441E-4</v>
      </c>
      <c r="AJ563">
        <v>1.463878539314871</v>
      </c>
      <c r="AK563">
        <v>2.3976447641352061E-3</v>
      </c>
      <c r="AP563">
        <v>0.1275830062498946</v>
      </c>
    </row>
    <row r="564" spans="1:225" x14ac:dyDescent="0.3">
      <c r="A564" s="49">
        <v>708</v>
      </c>
      <c r="B564" t="s">
        <v>1888</v>
      </c>
      <c r="C564" t="s">
        <v>668</v>
      </c>
      <c r="D564">
        <v>0.91139999999999999</v>
      </c>
      <c r="AJ564">
        <v>1.004032258064516</v>
      </c>
      <c r="AP564">
        <v>0.59101655348047544</v>
      </c>
    </row>
    <row r="565" spans="1:225" x14ac:dyDescent="0.3">
      <c r="A565" s="49">
        <v>709</v>
      </c>
      <c r="B565" t="s">
        <v>1889</v>
      </c>
      <c r="C565" t="s">
        <v>605</v>
      </c>
      <c r="D565">
        <v>5.1999999999999998E-2</v>
      </c>
      <c r="M565">
        <v>0.17491319444444439</v>
      </c>
      <c r="N565">
        <v>1.337922123006806E-4</v>
      </c>
    </row>
    <row r="566" spans="1:225" x14ac:dyDescent="0.3">
      <c r="A566" s="49">
        <v>711</v>
      </c>
      <c r="B566" t="s">
        <v>1891</v>
      </c>
      <c r="C566" t="s">
        <v>605</v>
      </c>
      <c r="D566">
        <v>1.15605</v>
      </c>
      <c r="AF566">
        <v>0.49769585253456222</v>
      </c>
      <c r="AG566">
        <v>2.4011642008246429E-5</v>
      </c>
    </row>
    <row r="567" spans="1:225" x14ac:dyDescent="0.3">
      <c r="A567" s="49">
        <v>712</v>
      </c>
      <c r="B567" t="s">
        <v>1892</v>
      </c>
      <c r="C567" t="s">
        <v>659</v>
      </c>
      <c r="D567">
        <v>1.4976</v>
      </c>
      <c r="AK567">
        <v>1.1057692307692311E-4</v>
      </c>
    </row>
    <row r="568" spans="1:225" x14ac:dyDescent="0.3">
      <c r="A568" s="49">
        <v>713</v>
      </c>
      <c r="B568" t="s">
        <v>1893</v>
      </c>
      <c r="C568" t="s">
        <v>611</v>
      </c>
      <c r="D568">
        <v>0.1</v>
      </c>
      <c r="AG568">
        <v>7.9733286515321783E-4</v>
      </c>
    </row>
    <row r="569" spans="1:225" x14ac:dyDescent="0.3">
      <c r="A569" s="49">
        <v>714</v>
      </c>
      <c r="B569" t="s">
        <v>1894</v>
      </c>
      <c r="C569" t="s">
        <v>1044</v>
      </c>
      <c r="D569">
        <v>1.1840599999999999</v>
      </c>
      <c r="K569">
        <v>7.2124112889915815E-5</v>
      </c>
      <c r="L569">
        <v>0.63372586235352379</v>
      </c>
    </row>
    <row r="570" spans="1:225" x14ac:dyDescent="0.3">
      <c r="A570" s="49">
        <v>715</v>
      </c>
      <c r="B570" t="s">
        <v>1895</v>
      </c>
      <c r="C570" t="s">
        <v>605</v>
      </c>
      <c r="D570">
        <v>7.000000000000001E-3</v>
      </c>
      <c r="AG570">
        <v>7.4325953577480638E-4</v>
      </c>
    </row>
    <row r="571" spans="1:225" x14ac:dyDescent="0.3">
      <c r="A571" s="49">
        <v>716</v>
      </c>
      <c r="B571" t="s">
        <v>1896</v>
      </c>
      <c r="C571" t="s">
        <v>671</v>
      </c>
      <c r="D571">
        <v>2.1839999999999998E-2</v>
      </c>
      <c r="O571">
        <v>4.9728752260397843E-2</v>
      </c>
      <c r="P571">
        <v>0.41229656419529842</v>
      </c>
    </row>
    <row r="572" spans="1:225" x14ac:dyDescent="0.3">
      <c r="A572" s="49">
        <v>717</v>
      </c>
      <c r="B572" t="s">
        <v>1897</v>
      </c>
      <c r="C572" t="s">
        <v>798</v>
      </c>
      <c r="D572">
        <v>2.70075E-2</v>
      </c>
      <c r="O572">
        <v>5.1881041014158052E-2</v>
      </c>
      <c r="P572">
        <v>0.41077047280584272</v>
      </c>
    </row>
    <row r="573" spans="1:225" x14ac:dyDescent="0.3">
      <c r="A573" s="49">
        <v>718</v>
      </c>
      <c r="B573" t="s">
        <v>1898</v>
      </c>
      <c r="C573" t="s">
        <v>605</v>
      </c>
      <c r="D573">
        <v>0.01</v>
      </c>
      <c r="AG573">
        <v>7.4025332571217529E-4</v>
      </c>
    </row>
    <row r="574" spans="1:225" x14ac:dyDescent="0.3">
      <c r="A574" s="49">
        <v>719</v>
      </c>
      <c r="B574" t="s">
        <v>1899</v>
      </c>
      <c r="C574" t="s">
        <v>605</v>
      </c>
      <c r="D574">
        <v>0.04</v>
      </c>
      <c r="AH574">
        <v>1.638157894736842E-4</v>
      </c>
    </row>
    <row r="575" spans="1:225" x14ac:dyDescent="0.3">
      <c r="A575" s="49">
        <v>720</v>
      </c>
      <c r="B575" t="s">
        <v>1900</v>
      </c>
      <c r="C575" t="s">
        <v>659</v>
      </c>
      <c r="D575">
        <v>0.14000000000000001</v>
      </c>
      <c r="I575">
        <v>4.5783132530120479E-2</v>
      </c>
      <c r="L575">
        <v>0.10167469879518071</v>
      </c>
    </row>
    <row r="576" spans="1:225" x14ac:dyDescent="0.3">
      <c r="A576" s="49">
        <v>721</v>
      </c>
      <c r="B576" t="s">
        <v>1902</v>
      </c>
      <c r="C576" t="s">
        <v>605</v>
      </c>
      <c r="D576">
        <v>10.08</v>
      </c>
      <c r="AH576">
        <v>1.061769005847953E-4</v>
      </c>
    </row>
    <row r="577" spans="1:229" x14ac:dyDescent="0.3">
      <c r="A577" s="49">
        <v>723</v>
      </c>
      <c r="B577" t="s">
        <v>1906</v>
      </c>
      <c r="C577" t="s">
        <v>659</v>
      </c>
      <c r="D577">
        <v>7.6123800000000005E-2</v>
      </c>
      <c r="I577">
        <v>0.1622345236803068</v>
      </c>
      <c r="K577">
        <v>1.2736632214543859E-4</v>
      </c>
      <c r="L577">
        <v>3.0532942581135349E-2</v>
      </c>
    </row>
    <row r="578" spans="1:229" x14ac:dyDescent="0.3">
      <c r="A578" s="49">
        <v>724</v>
      </c>
      <c r="B578" t="s">
        <v>1907</v>
      </c>
      <c r="C578" t="s">
        <v>605</v>
      </c>
      <c r="D578">
        <v>0.2560152</v>
      </c>
      <c r="AJ578">
        <v>0.29902882205513792</v>
      </c>
      <c r="AK578">
        <v>3.3256448412698411E-3</v>
      </c>
      <c r="AP578">
        <v>1.2624130639097739</v>
      </c>
    </row>
    <row r="579" spans="1:229" x14ac:dyDescent="0.3">
      <c r="A579" s="49">
        <v>725</v>
      </c>
      <c r="B579" t="s">
        <v>1908</v>
      </c>
      <c r="C579" t="s">
        <v>617</v>
      </c>
      <c r="D579">
        <v>2.6943503999999998</v>
      </c>
      <c r="CI579">
        <v>3.7957824639289679E-3</v>
      </c>
      <c r="CJ579">
        <v>1.44069089900111E-5</v>
      </c>
      <c r="HR579">
        <v>1.0363485016648171E-6</v>
      </c>
      <c r="HS579">
        <v>1.480731716221742E-2</v>
      </c>
      <c r="HT579">
        <v>2.896321338863251E-2</v>
      </c>
      <c r="HU579">
        <v>1.9136631812605881E-6</v>
      </c>
    </row>
    <row r="580" spans="1:229" x14ac:dyDescent="0.3">
      <c r="A580" s="49">
        <v>726</v>
      </c>
      <c r="B580" t="s">
        <v>1911</v>
      </c>
      <c r="C580" t="s">
        <v>659</v>
      </c>
      <c r="D580">
        <v>6.8963999999999998E-2</v>
      </c>
      <c r="I580">
        <v>6.3877573981326388E-2</v>
      </c>
      <c r="J580">
        <v>1.348529667652688E-5</v>
      </c>
      <c r="K580">
        <v>1.7643329043801211E-3</v>
      </c>
      <c r="L580">
        <v>0.47800259328596789</v>
      </c>
    </row>
    <row r="581" spans="1:229" x14ac:dyDescent="0.3">
      <c r="A581" s="49">
        <v>727</v>
      </c>
      <c r="B581" t="s">
        <v>1912</v>
      </c>
      <c r="C581" t="s">
        <v>659</v>
      </c>
      <c r="D581">
        <v>1.9199999999999998E-2</v>
      </c>
      <c r="I581">
        <v>0.2003012048192771</v>
      </c>
      <c r="L581">
        <v>7.9433358433734946E-2</v>
      </c>
    </row>
    <row r="582" spans="1:229" x14ac:dyDescent="0.3">
      <c r="A582" s="49">
        <v>729</v>
      </c>
      <c r="B582" t="s">
        <v>1914</v>
      </c>
      <c r="C582" t="s">
        <v>605</v>
      </c>
      <c r="D582">
        <v>0.6825</v>
      </c>
      <c r="M582">
        <v>1.0156695156695161E-2</v>
      </c>
      <c r="N582">
        <v>1.2902750600355721E-5</v>
      </c>
    </row>
    <row r="583" spans="1:229" x14ac:dyDescent="0.3">
      <c r="A583" s="49">
        <v>731</v>
      </c>
      <c r="B583" t="s">
        <v>1916</v>
      </c>
      <c r="C583" t="s">
        <v>659</v>
      </c>
      <c r="D583">
        <v>7.7069102E-3</v>
      </c>
      <c r="AH583">
        <v>1.9321538324070999E-5</v>
      </c>
    </row>
    <row r="584" spans="1:229" x14ac:dyDescent="0.3">
      <c r="A584" s="49">
        <v>732</v>
      </c>
      <c r="B584" t="s">
        <v>1918</v>
      </c>
      <c r="C584" t="s">
        <v>793</v>
      </c>
      <c r="D584">
        <v>164.25450000000001</v>
      </c>
      <c r="EK584">
        <v>1.937324613415679E-4</v>
      </c>
    </row>
    <row r="585" spans="1:229" x14ac:dyDescent="0.3">
      <c r="A585" s="49">
        <v>733</v>
      </c>
      <c r="B585" t="s">
        <v>1920</v>
      </c>
      <c r="C585" t="s">
        <v>793</v>
      </c>
      <c r="D585">
        <v>229.71825000000001</v>
      </c>
      <c r="EK585">
        <v>1.750436209822871E-4</v>
      </c>
    </row>
    <row r="586" spans="1:229" x14ac:dyDescent="0.3">
      <c r="A586" s="49">
        <v>734</v>
      </c>
      <c r="B586" t="s">
        <v>1922</v>
      </c>
      <c r="C586" t="s">
        <v>793</v>
      </c>
      <c r="D586">
        <v>40.534625000000013</v>
      </c>
      <c r="EK586">
        <v>2.6762833714914802E-4</v>
      </c>
    </row>
    <row r="587" spans="1:229" x14ac:dyDescent="0.3">
      <c r="A587" s="49">
        <v>735</v>
      </c>
      <c r="B587" t="s">
        <v>1924</v>
      </c>
      <c r="C587" t="s">
        <v>793</v>
      </c>
      <c r="D587">
        <v>70.158625000000001</v>
      </c>
      <c r="EK587">
        <v>1.173997800392631E-4</v>
      </c>
    </row>
    <row r="588" spans="1:229" x14ac:dyDescent="0.3">
      <c r="A588" s="49">
        <v>736</v>
      </c>
      <c r="B588" t="s">
        <v>1925</v>
      </c>
      <c r="C588" t="s">
        <v>793</v>
      </c>
      <c r="D588">
        <v>1.9678800000000001</v>
      </c>
      <c r="EK588">
        <v>1.8620473373811991E-4</v>
      </c>
    </row>
    <row r="589" spans="1:229" x14ac:dyDescent="0.3">
      <c r="A589" s="49">
        <v>737</v>
      </c>
      <c r="B589" t="s">
        <v>1927</v>
      </c>
      <c r="C589" t="s">
        <v>793</v>
      </c>
      <c r="D589">
        <v>3.7961040000000001</v>
      </c>
      <c r="EK589">
        <v>2.3369824882112211E-4</v>
      </c>
    </row>
    <row r="590" spans="1:229" x14ac:dyDescent="0.3">
      <c r="A590" s="49">
        <v>738</v>
      </c>
      <c r="B590" t="s">
        <v>1928</v>
      </c>
      <c r="C590" t="s">
        <v>793</v>
      </c>
      <c r="D590">
        <v>179.86</v>
      </c>
      <c r="EK590">
        <v>1.7513621705771151E-4</v>
      </c>
    </row>
    <row r="591" spans="1:229" x14ac:dyDescent="0.3">
      <c r="A591" s="49">
        <v>739</v>
      </c>
      <c r="B591" t="s">
        <v>1929</v>
      </c>
      <c r="C591" t="s">
        <v>793</v>
      </c>
      <c r="D591">
        <v>98.743140000000011</v>
      </c>
      <c r="EK591">
        <v>1.892572703567776E-4</v>
      </c>
    </row>
    <row r="592" spans="1:229" x14ac:dyDescent="0.3">
      <c r="A592" s="49">
        <v>740</v>
      </c>
      <c r="B592" t="s">
        <v>1931</v>
      </c>
      <c r="C592" t="s">
        <v>605</v>
      </c>
      <c r="D592">
        <v>1.71</v>
      </c>
      <c r="M592">
        <v>1.243827160493827E-2</v>
      </c>
      <c r="N592">
        <v>1.5029676371972E-5</v>
      </c>
    </row>
    <row r="593" spans="1:138" x14ac:dyDescent="0.3">
      <c r="A593" s="49">
        <v>741</v>
      </c>
      <c r="B593" t="s">
        <v>1932</v>
      </c>
      <c r="C593" t="s">
        <v>605</v>
      </c>
      <c r="D593">
        <v>0.77700000000000002</v>
      </c>
      <c r="M593">
        <v>3.0255255255255248E-3</v>
      </c>
      <c r="N593">
        <v>9.6240696530601442E-6</v>
      </c>
      <c r="AK593">
        <v>2.5900900900900902E-4</v>
      </c>
    </row>
    <row r="594" spans="1:138" x14ac:dyDescent="0.3">
      <c r="A594" s="49">
        <v>742</v>
      </c>
      <c r="B594" t="s">
        <v>1933</v>
      </c>
      <c r="C594" t="s">
        <v>605</v>
      </c>
      <c r="D594">
        <v>1.0124500000000001</v>
      </c>
      <c r="M594">
        <v>6.000433491914552E-3</v>
      </c>
    </row>
    <row r="595" spans="1:138" x14ac:dyDescent="0.3">
      <c r="A595" s="49">
        <v>743</v>
      </c>
      <c r="B595" t="s">
        <v>1934</v>
      </c>
      <c r="C595" t="s">
        <v>605</v>
      </c>
      <c r="D595">
        <v>0.26100000000000001</v>
      </c>
      <c r="M595">
        <v>3.827160493827161E-3</v>
      </c>
      <c r="AK595">
        <v>1.064814814814815E-4</v>
      </c>
    </row>
    <row r="596" spans="1:138" x14ac:dyDescent="0.3">
      <c r="A596" s="49">
        <v>744</v>
      </c>
      <c r="B596" t="s">
        <v>1935</v>
      </c>
      <c r="C596" t="s">
        <v>605</v>
      </c>
      <c r="D596">
        <v>0.1</v>
      </c>
      <c r="AG596">
        <v>7.516363833744539E-4</v>
      </c>
    </row>
    <row r="597" spans="1:138" x14ac:dyDescent="0.3">
      <c r="A597" s="49">
        <v>745</v>
      </c>
      <c r="B597" t="s">
        <v>1937</v>
      </c>
      <c r="C597" t="s">
        <v>605</v>
      </c>
      <c r="D597">
        <v>1.05</v>
      </c>
      <c r="M597">
        <v>2.8703703703703699E-3</v>
      </c>
      <c r="N597">
        <v>1.1939723575612361E-5</v>
      </c>
    </row>
    <row r="598" spans="1:138" x14ac:dyDescent="0.3">
      <c r="A598" s="49">
        <v>746</v>
      </c>
      <c r="B598" t="s">
        <v>1938</v>
      </c>
      <c r="C598" t="s">
        <v>605</v>
      </c>
      <c r="D598">
        <v>0.2046</v>
      </c>
      <c r="M598">
        <v>6.9444444444444434E-2</v>
      </c>
      <c r="N598">
        <v>1.322863610639502E-5</v>
      </c>
      <c r="AH598">
        <v>1.2330220713073E-5</v>
      </c>
    </row>
    <row r="599" spans="1:138" x14ac:dyDescent="0.3">
      <c r="A599" s="49">
        <v>747</v>
      </c>
      <c r="B599" t="s">
        <v>1940</v>
      </c>
      <c r="C599" t="s">
        <v>605</v>
      </c>
      <c r="D599">
        <v>0.2</v>
      </c>
      <c r="AG599">
        <v>7.3333494340133273E-4</v>
      </c>
    </row>
    <row r="600" spans="1:138" x14ac:dyDescent="0.3">
      <c r="A600" s="49">
        <v>748</v>
      </c>
      <c r="B600" t="s">
        <v>1941</v>
      </c>
      <c r="C600" t="s">
        <v>617</v>
      </c>
      <c r="D600">
        <v>0.1</v>
      </c>
      <c r="I600">
        <v>0.14650602409638561</v>
      </c>
      <c r="J600">
        <v>5.0000000000000002E-5</v>
      </c>
      <c r="K600">
        <v>2.6325301204819281E-4</v>
      </c>
      <c r="L600">
        <v>0.50837349397590359</v>
      </c>
    </row>
    <row r="601" spans="1:138" x14ac:dyDescent="0.3">
      <c r="A601" s="49">
        <v>749</v>
      </c>
      <c r="B601" t="s">
        <v>1942</v>
      </c>
      <c r="C601" t="s">
        <v>614</v>
      </c>
      <c r="D601">
        <v>0.22949</v>
      </c>
      <c r="EF601">
        <v>6.6437884845312864E-2</v>
      </c>
      <c r="EH601">
        <v>0.92142883627988925</v>
      </c>
    </row>
    <row r="602" spans="1:138" x14ac:dyDescent="0.3">
      <c r="A602" s="49">
        <v>750</v>
      </c>
      <c r="B602" t="s">
        <v>1943</v>
      </c>
      <c r="C602" t="s">
        <v>605</v>
      </c>
      <c r="D602">
        <v>0.14466999999999999</v>
      </c>
      <c r="AG602">
        <v>3.6252871267352452E-5</v>
      </c>
    </row>
    <row r="603" spans="1:138" x14ac:dyDescent="0.3">
      <c r="A603" s="49">
        <v>751</v>
      </c>
      <c r="B603" t="s">
        <v>1944</v>
      </c>
      <c r="C603" t="s">
        <v>605</v>
      </c>
      <c r="D603">
        <v>0.25</v>
      </c>
      <c r="AG603">
        <v>1.400679117147708E-5</v>
      </c>
    </row>
    <row r="604" spans="1:138" x14ac:dyDescent="0.3">
      <c r="A604" s="49">
        <v>752</v>
      </c>
      <c r="B604" t="s">
        <v>1945</v>
      </c>
      <c r="C604" t="s">
        <v>605</v>
      </c>
      <c r="D604">
        <v>1.04E-2</v>
      </c>
      <c r="AG604">
        <v>7.4695830521215713E-4</v>
      </c>
    </row>
    <row r="605" spans="1:138" x14ac:dyDescent="0.3">
      <c r="A605" s="49">
        <v>753</v>
      </c>
      <c r="B605" t="s">
        <v>1946</v>
      </c>
      <c r="C605" t="s">
        <v>659</v>
      </c>
      <c r="D605">
        <v>0.376</v>
      </c>
      <c r="I605">
        <v>0.185080748526019</v>
      </c>
      <c r="L605">
        <v>0.2704114329659062</v>
      </c>
    </row>
    <row r="606" spans="1:138" x14ac:dyDescent="0.3">
      <c r="A606" s="49">
        <v>754</v>
      </c>
      <c r="B606" t="s">
        <v>1947</v>
      </c>
      <c r="C606" t="s">
        <v>659</v>
      </c>
      <c r="D606">
        <v>2.7439999999999999E-2</v>
      </c>
      <c r="I606">
        <v>0.1576715023358741</v>
      </c>
      <c r="K606">
        <v>2.4970980862224401E-4</v>
      </c>
    </row>
    <row r="607" spans="1:138" x14ac:dyDescent="0.3">
      <c r="A607" s="49">
        <v>756</v>
      </c>
      <c r="B607" t="s">
        <v>1951</v>
      </c>
      <c r="C607" t="s">
        <v>605</v>
      </c>
      <c r="D607">
        <v>4</v>
      </c>
      <c r="M607">
        <v>3.4444444444444437E-2</v>
      </c>
      <c r="N607">
        <v>2.8291921831238121E-5</v>
      </c>
      <c r="AH607">
        <v>1.092105263157895E-5</v>
      </c>
      <c r="AK607">
        <v>1.9166666666666659E-4</v>
      </c>
    </row>
    <row r="608" spans="1:138" x14ac:dyDescent="0.3">
      <c r="A608" s="49">
        <v>757</v>
      </c>
      <c r="B608" t="s">
        <v>1952</v>
      </c>
      <c r="C608" t="s">
        <v>659</v>
      </c>
      <c r="D608">
        <v>1.3</v>
      </c>
      <c r="AJ608">
        <v>1.638157894736842</v>
      </c>
      <c r="AP608">
        <v>0.11103947368421049</v>
      </c>
      <c r="ED608">
        <v>7.3684210526315782E-7</v>
      </c>
    </row>
    <row r="609" spans="1:234" x14ac:dyDescent="0.3">
      <c r="A609" s="49">
        <v>758</v>
      </c>
      <c r="B609" t="s">
        <v>1954</v>
      </c>
      <c r="C609" t="s">
        <v>659</v>
      </c>
      <c r="D609">
        <v>0.58520000000000005</v>
      </c>
      <c r="I609">
        <v>0.14457831325301199</v>
      </c>
      <c r="J609">
        <v>4.4736842105263159E-5</v>
      </c>
      <c r="K609">
        <v>1.4317269076305221E-3</v>
      </c>
      <c r="L609">
        <v>0.42810399492707668</v>
      </c>
    </row>
    <row r="610" spans="1:234" x14ac:dyDescent="0.3">
      <c r="A610" s="49">
        <v>759</v>
      </c>
      <c r="B610" t="s">
        <v>1955</v>
      </c>
      <c r="C610" t="s">
        <v>614</v>
      </c>
      <c r="D610">
        <v>0.14466999999999999</v>
      </c>
      <c r="EF610">
        <v>5.7581882194136409E-2</v>
      </c>
      <c r="EH610">
        <v>0.95837466348693445</v>
      </c>
    </row>
    <row r="611" spans="1:234" x14ac:dyDescent="0.3">
      <c r="A611" s="49">
        <v>760</v>
      </c>
      <c r="B611" t="s">
        <v>1956</v>
      </c>
      <c r="C611" t="s">
        <v>671</v>
      </c>
      <c r="D611">
        <v>3.1806199999999998E-6</v>
      </c>
      <c r="Q611">
        <v>1550.860861742073</v>
      </c>
      <c r="R611">
        <v>0.31554462535489819</v>
      </c>
      <c r="S611">
        <v>1221.2554586958011</v>
      </c>
      <c r="T611">
        <v>0.96567355335876337</v>
      </c>
      <c r="GZ611">
        <v>26.79894753806445</v>
      </c>
    </row>
    <row r="612" spans="1:234" x14ac:dyDescent="0.3">
      <c r="A612" s="49">
        <v>761</v>
      </c>
      <c r="B612" t="s">
        <v>1957</v>
      </c>
      <c r="C612" t="s">
        <v>671</v>
      </c>
      <c r="D612">
        <v>1.3236254480000001E-3</v>
      </c>
      <c r="Q612">
        <v>165.6417874984715</v>
      </c>
      <c r="R612">
        <v>5.9597864442953903E-2</v>
      </c>
      <c r="S612">
        <v>585.44748864970768</v>
      </c>
      <c r="T612">
        <v>0.6228793470881544</v>
      </c>
      <c r="U612">
        <v>0.1215405400187729</v>
      </c>
      <c r="V612">
        <v>0.14700555111579039</v>
      </c>
      <c r="W612">
        <v>2.928703887435256E-2</v>
      </c>
    </row>
    <row r="613" spans="1:234" x14ac:dyDescent="0.3">
      <c r="A613" s="49">
        <v>762</v>
      </c>
      <c r="B613" t="s">
        <v>1958</v>
      </c>
      <c r="C613" t="s">
        <v>605</v>
      </c>
      <c r="D613">
        <v>0.77000000000000013</v>
      </c>
      <c r="M613">
        <v>9.2261904761904746E-3</v>
      </c>
      <c r="N613">
        <v>1.625900584103479E-5</v>
      </c>
    </row>
    <row r="614" spans="1:234" x14ac:dyDescent="0.3">
      <c r="A614" s="49">
        <v>763</v>
      </c>
      <c r="B614" t="s">
        <v>1959</v>
      </c>
      <c r="C614" t="s">
        <v>659</v>
      </c>
      <c r="D614">
        <v>1.7600000000000001E-5</v>
      </c>
      <c r="F614">
        <v>676.34173055859799</v>
      </c>
      <c r="G614">
        <v>1.5954728002920771</v>
      </c>
      <c r="H614">
        <v>170.45454545454541</v>
      </c>
      <c r="HV614">
        <v>4.8945783132530131E-3</v>
      </c>
      <c r="HW614">
        <v>0.1848225927137333</v>
      </c>
      <c r="HX614">
        <v>1.5820859194353169E-2</v>
      </c>
    </row>
    <row r="615" spans="1:234" x14ac:dyDescent="0.3">
      <c r="A615" s="49">
        <v>764</v>
      </c>
      <c r="B615" t="s">
        <v>1960</v>
      </c>
      <c r="C615" t="s">
        <v>668</v>
      </c>
      <c r="D615">
        <v>7.2999999999999995E-2</v>
      </c>
      <c r="I615">
        <v>0.25086647961709863</v>
      </c>
      <c r="L615">
        <v>0.75211421026572045</v>
      </c>
    </row>
    <row r="616" spans="1:234" x14ac:dyDescent="0.3">
      <c r="A616" s="49">
        <v>766</v>
      </c>
      <c r="B616" t="s">
        <v>1963</v>
      </c>
      <c r="C616" t="s">
        <v>605</v>
      </c>
      <c r="D616">
        <v>0.14000000000000001</v>
      </c>
      <c r="AH616">
        <v>7.8007518796992467E-5</v>
      </c>
    </row>
    <row r="617" spans="1:234" x14ac:dyDescent="0.3">
      <c r="A617" s="49">
        <v>767</v>
      </c>
      <c r="B617" t="s">
        <v>1964</v>
      </c>
      <c r="C617" t="s">
        <v>659</v>
      </c>
      <c r="D617">
        <v>2.9925E-2</v>
      </c>
      <c r="AH617">
        <v>1.5327793167128349E-5</v>
      </c>
      <c r="AJ617">
        <v>1.309248999692213</v>
      </c>
      <c r="AK617">
        <v>4.7636452241715392E-4</v>
      </c>
    </row>
    <row r="618" spans="1:234" x14ac:dyDescent="0.3">
      <c r="A618" s="49">
        <v>769</v>
      </c>
      <c r="B618" t="s">
        <v>1966</v>
      </c>
      <c r="C618" t="s">
        <v>605</v>
      </c>
      <c r="D618">
        <v>4.2898650000000003E-2</v>
      </c>
      <c r="AH618">
        <v>1.131431200110763E-5</v>
      </c>
    </row>
    <row r="619" spans="1:234" x14ac:dyDescent="0.3">
      <c r="A619" s="49">
        <v>770</v>
      </c>
      <c r="B619" t="s">
        <v>1967</v>
      </c>
      <c r="C619" t="s">
        <v>796</v>
      </c>
      <c r="D619">
        <v>70.512643999999995</v>
      </c>
      <c r="Z619">
        <v>2.3853796585285709E-2</v>
      </c>
      <c r="HY619">
        <v>1.126584001965189E-3</v>
      </c>
      <c r="HZ619">
        <v>0.26772385189894821</v>
      </c>
    </row>
    <row r="620" spans="1:234" x14ac:dyDescent="0.3">
      <c r="A620" s="49">
        <v>771</v>
      </c>
      <c r="B620" t="s">
        <v>1969</v>
      </c>
      <c r="C620" t="s">
        <v>605</v>
      </c>
      <c r="D620">
        <v>8.3767500000000013</v>
      </c>
      <c r="M620">
        <v>3.001694504962478E-2</v>
      </c>
      <c r="N620">
        <v>1.051102702289493E-5</v>
      </c>
      <c r="AH620">
        <v>2.8551771585827309E-5</v>
      </c>
      <c r="AK620">
        <v>3.9669571532316617E-4</v>
      </c>
    </row>
    <row r="621" spans="1:234" x14ac:dyDescent="0.3">
      <c r="A621" s="49">
        <v>772</v>
      </c>
      <c r="B621" t="s">
        <v>1970</v>
      </c>
      <c r="C621" t="s">
        <v>704</v>
      </c>
      <c r="D621">
        <v>6.9815999999999997E-5</v>
      </c>
      <c r="F621">
        <v>3329.730058080379</v>
      </c>
      <c r="G621">
        <v>1.7346333310784099</v>
      </c>
    </row>
    <row r="622" spans="1:234" x14ac:dyDescent="0.3">
      <c r="A622" s="49">
        <v>774</v>
      </c>
      <c r="B622" t="s">
        <v>1972</v>
      </c>
      <c r="C622" t="s">
        <v>671</v>
      </c>
      <c r="D622">
        <v>2.87E-2</v>
      </c>
      <c r="P622">
        <v>0.68716094032549735</v>
      </c>
      <c r="AL622">
        <v>1.500904159132007E-5</v>
      </c>
      <c r="AM622">
        <v>7.8119349005424944E-5</v>
      </c>
      <c r="AN622">
        <v>9.6057866184448459E-5</v>
      </c>
    </row>
    <row r="623" spans="1:234" x14ac:dyDescent="0.3">
      <c r="A623" s="49">
        <v>775</v>
      </c>
      <c r="B623" t="s">
        <v>1974</v>
      </c>
      <c r="C623" t="s">
        <v>650</v>
      </c>
      <c r="D623">
        <v>9.8753999999999981E-2</v>
      </c>
      <c r="AK623">
        <v>2.190734046215849E-3</v>
      </c>
    </row>
    <row r="624" spans="1:234" x14ac:dyDescent="0.3">
      <c r="A624" s="49">
        <v>776</v>
      </c>
      <c r="B624" t="s">
        <v>1975</v>
      </c>
      <c r="C624" t="s">
        <v>605</v>
      </c>
      <c r="D624">
        <v>0.69199999999999984</v>
      </c>
      <c r="M624">
        <v>9.9550417469492624E-3</v>
      </c>
      <c r="N624">
        <v>1.212113539844651E-5</v>
      </c>
      <c r="AH624">
        <v>9.7847581381198677E-5</v>
      </c>
      <c r="AK624">
        <v>5.5394990366088633E-4</v>
      </c>
    </row>
    <row r="625" spans="1:185" x14ac:dyDescent="0.3">
      <c r="A625" s="49">
        <v>778</v>
      </c>
      <c r="B625" t="s">
        <v>1977</v>
      </c>
      <c r="C625" t="s">
        <v>796</v>
      </c>
      <c r="D625">
        <v>1.0727660000000001</v>
      </c>
      <c r="AI625">
        <v>23.894877744601711</v>
      </c>
    </row>
    <row r="626" spans="1:185" x14ac:dyDescent="0.3">
      <c r="A626" s="49">
        <v>779</v>
      </c>
      <c r="B626" t="s">
        <v>1978</v>
      </c>
      <c r="C626" t="s">
        <v>650</v>
      </c>
      <c r="D626">
        <v>0.21174999999999999</v>
      </c>
      <c r="AK626">
        <v>2.7380952380952378E-3</v>
      </c>
    </row>
    <row r="627" spans="1:185" x14ac:dyDescent="0.3">
      <c r="A627" s="49">
        <v>782</v>
      </c>
      <c r="B627" t="s">
        <v>1981</v>
      </c>
      <c r="C627" t="s">
        <v>671</v>
      </c>
      <c r="D627">
        <v>5.9189131599999992E-4</v>
      </c>
      <c r="Q627">
        <v>83.892247191868904</v>
      </c>
      <c r="R627">
        <v>2.6141763617917941E-2</v>
      </c>
      <c r="S627">
        <v>393.27438695593992</v>
      </c>
      <c r="T627">
        <v>0.46831982934307059</v>
      </c>
      <c r="U627">
        <v>0.15243373128099691</v>
      </c>
      <c r="V627">
        <v>0.31540934742612442</v>
      </c>
      <c r="W627">
        <v>7.6295948784576503E-2</v>
      </c>
    </row>
    <row r="628" spans="1:185" x14ac:dyDescent="0.3">
      <c r="A628" s="49">
        <v>784</v>
      </c>
      <c r="B628" t="s">
        <v>1983</v>
      </c>
      <c r="C628" t="s">
        <v>605</v>
      </c>
      <c r="D628">
        <v>0.80410000000000004</v>
      </c>
      <c r="AG628">
        <v>4.4821731748726672E-5</v>
      </c>
    </row>
    <row r="629" spans="1:185" x14ac:dyDescent="0.3">
      <c r="A629" s="49">
        <v>785</v>
      </c>
      <c r="B629" t="s">
        <v>1984</v>
      </c>
      <c r="C629" t="s">
        <v>605</v>
      </c>
      <c r="D629">
        <v>6.4051559999999999E-5</v>
      </c>
      <c r="F629">
        <v>4357.3758842339876</v>
      </c>
      <c r="G629">
        <v>2.3525738342108382</v>
      </c>
      <c r="CM629">
        <v>31.708603852406949</v>
      </c>
      <c r="GC629">
        <v>5.5654614437269899E-2</v>
      </c>
    </row>
    <row r="630" spans="1:185" x14ac:dyDescent="0.3">
      <c r="A630" s="49">
        <v>786</v>
      </c>
      <c r="B630" t="s">
        <v>1985</v>
      </c>
      <c r="C630" t="s">
        <v>683</v>
      </c>
      <c r="D630">
        <v>3.4E-5</v>
      </c>
      <c r="F630">
        <v>1885.187810063785</v>
      </c>
    </row>
    <row r="631" spans="1:185" x14ac:dyDescent="0.3">
      <c r="A631" s="49">
        <v>787</v>
      </c>
      <c r="B631" t="s">
        <v>1986</v>
      </c>
      <c r="C631" t="s">
        <v>659</v>
      </c>
      <c r="D631">
        <v>4.1520000000000002E-5</v>
      </c>
      <c r="F631">
        <v>449.89205376418971</v>
      </c>
      <c r="G631">
        <v>10.46587119189668</v>
      </c>
      <c r="H631">
        <v>2447.0134874759151</v>
      </c>
      <c r="EM631">
        <v>1782.735566543631</v>
      </c>
    </row>
    <row r="632" spans="1:185" x14ac:dyDescent="0.3">
      <c r="A632" s="49">
        <v>788</v>
      </c>
      <c r="B632" t="s">
        <v>1987</v>
      </c>
      <c r="C632" t="s">
        <v>659</v>
      </c>
      <c r="D632">
        <v>1.653E-3</v>
      </c>
      <c r="I632">
        <v>0.29912754466140429</v>
      </c>
    </row>
    <row r="633" spans="1:185" x14ac:dyDescent="0.3">
      <c r="A633" s="49">
        <v>789</v>
      </c>
      <c r="B633" t="s">
        <v>1988</v>
      </c>
      <c r="C633" t="s">
        <v>620</v>
      </c>
      <c r="D633">
        <v>1.458797E-5</v>
      </c>
      <c r="F633">
        <v>3956.162889159265</v>
      </c>
      <c r="G633">
        <v>8.0317176980285279</v>
      </c>
    </row>
    <row r="634" spans="1:185" x14ac:dyDescent="0.3">
      <c r="A634" s="49">
        <v>791</v>
      </c>
      <c r="B634" t="s">
        <v>1990</v>
      </c>
      <c r="C634" t="s">
        <v>605</v>
      </c>
      <c r="D634">
        <v>2.73</v>
      </c>
      <c r="AH634">
        <v>1.1761133603238871E-4</v>
      </c>
    </row>
    <row r="635" spans="1:185" x14ac:dyDescent="0.3">
      <c r="A635" s="49">
        <v>792</v>
      </c>
      <c r="B635" t="s">
        <v>1991</v>
      </c>
      <c r="C635" t="s">
        <v>605</v>
      </c>
      <c r="D635">
        <v>0.5</v>
      </c>
      <c r="AG635">
        <v>5.602716468590832E-5</v>
      </c>
    </row>
    <row r="636" spans="1:185" x14ac:dyDescent="0.3">
      <c r="A636" s="49">
        <v>793</v>
      </c>
      <c r="B636" t="s">
        <v>1992</v>
      </c>
      <c r="C636" t="s">
        <v>605</v>
      </c>
      <c r="D636">
        <v>0.62502000000000013</v>
      </c>
      <c r="AG636">
        <v>5.0933786078098476E-6</v>
      </c>
    </row>
    <row r="637" spans="1:185" x14ac:dyDescent="0.3">
      <c r="A637" s="49">
        <v>794</v>
      </c>
      <c r="B637" t="s">
        <v>1994</v>
      </c>
      <c r="C637" t="s">
        <v>605</v>
      </c>
      <c r="D637">
        <v>0.12</v>
      </c>
      <c r="AF637">
        <v>3.7161290322580638</v>
      </c>
      <c r="AG637">
        <v>7.4405977283855589E-4</v>
      </c>
    </row>
    <row r="638" spans="1:185" x14ac:dyDescent="0.3">
      <c r="A638" s="49">
        <v>795</v>
      </c>
      <c r="B638" t="s">
        <v>1995</v>
      </c>
      <c r="C638" t="s">
        <v>752</v>
      </c>
      <c r="D638">
        <v>1.268764307842301</v>
      </c>
      <c r="E638" t="s">
        <v>942</v>
      </c>
      <c r="BT638">
        <v>0.76110610458778838</v>
      </c>
      <c r="BU638">
        <v>8.7662249886318461E-2</v>
      </c>
      <c r="BV638">
        <v>0.25465566073727702</v>
      </c>
      <c r="BW638">
        <v>2.8836905316516909E-2</v>
      </c>
      <c r="BX638">
        <v>1.42210559427691E-2</v>
      </c>
      <c r="BY638">
        <v>1.359476875742676E-2</v>
      </c>
      <c r="BZ638">
        <v>1.3497743651221981E-3</v>
      </c>
      <c r="CA638">
        <v>4.4621354712595738E-3</v>
      </c>
      <c r="CB638">
        <v>7.5094155162838292E-4</v>
      </c>
      <c r="CC638">
        <v>1.5048163939103221E-3</v>
      </c>
      <c r="CD638">
        <v>2.5121315883305139E-4</v>
      </c>
      <c r="CE638">
        <v>7.5419607267417392E-4</v>
      </c>
      <c r="CF638">
        <v>1.006936048045864E-4</v>
      </c>
    </row>
    <row r="639" spans="1:185" x14ac:dyDescent="0.3">
      <c r="A639" s="49">
        <v>797</v>
      </c>
      <c r="B639" t="s">
        <v>1999</v>
      </c>
      <c r="C639" t="s">
        <v>659</v>
      </c>
      <c r="D639">
        <v>0.58279999999999998</v>
      </c>
      <c r="AH639">
        <v>4.1825307950727893E-5</v>
      </c>
    </row>
    <row r="640" spans="1:185" x14ac:dyDescent="0.3">
      <c r="A640" s="49">
        <v>801</v>
      </c>
      <c r="B640" t="s">
        <v>2003</v>
      </c>
      <c r="C640" t="s">
        <v>605</v>
      </c>
      <c r="D640">
        <v>0.10204874999999999</v>
      </c>
      <c r="M640">
        <v>3.4444444444444437E-2</v>
      </c>
      <c r="N640">
        <v>3.4591611330434803E-5</v>
      </c>
    </row>
    <row r="641" spans="1:240" x14ac:dyDescent="0.3">
      <c r="A641" s="49">
        <v>802</v>
      </c>
      <c r="B641" t="s">
        <v>2004</v>
      </c>
      <c r="C641" t="s">
        <v>605</v>
      </c>
      <c r="D641">
        <v>5.1097049999999998E-2</v>
      </c>
      <c r="M641">
        <v>8.1532886927914629E-3</v>
      </c>
      <c r="N641">
        <v>1.1848345544199069E-5</v>
      </c>
      <c r="AH641">
        <v>6.9693376056986288E-6</v>
      </c>
      <c r="AK641">
        <v>5.8089707233587831E-4</v>
      </c>
    </row>
    <row r="642" spans="1:240" x14ac:dyDescent="0.3">
      <c r="A642" s="49">
        <v>803</v>
      </c>
      <c r="B642" t="s">
        <v>2005</v>
      </c>
      <c r="C642" t="s">
        <v>659</v>
      </c>
      <c r="D642">
        <v>2.9600000000000001E-2</v>
      </c>
      <c r="AJ642">
        <v>0.68256578947368418</v>
      </c>
      <c r="AK642">
        <v>9.0442708333333315E-4</v>
      </c>
    </row>
    <row r="643" spans="1:240" x14ac:dyDescent="0.3">
      <c r="A643" s="49">
        <v>804</v>
      </c>
      <c r="B643" t="s">
        <v>2006</v>
      </c>
      <c r="C643" t="s">
        <v>605</v>
      </c>
      <c r="D643">
        <v>0.56847186599999999</v>
      </c>
      <c r="M643">
        <v>6.6162037037037023E-3</v>
      </c>
      <c r="N643">
        <v>1.4505555150983879E-5</v>
      </c>
      <c r="AH643">
        <v>1.8201754385964911E-5</v>
      </c>
      <c r="AK643">
        <v>3.5777777777777772E-4</v>
      </c>
    </row>
    <row r="644" spans="1:240" x14ac:dyDescent="0.3">
      <c r="A644" s="49">
        <v>806</v>
      </c>
      <c r="B644" t="s">
        <v>2008</v>
      </c>
      <c r="C644" t="s">
        <v>595</v>
      </c>
      <c r="D644">
        <v>0.2303</v>
      </c>
      <c r="K644">
        <v>8.0587656749446762E-4</v>
      </c>
      <c r="L644">
        <v>0.49799852471108919</v>
      </c>
      <c r="AQ644">
        <v>1.349397590361446E-5</v>
      </c>
    </row>
    <row r="645" spans="1:240" x14ac:dyDescent="0.3">
      <c r="A645" s="49">
        <v>807</v>
      </c>
      <c r="B645" t="s">
        <v>2009</v>
      </c>
      <c r="C645" t="s">
        <v>659</v>
      </c>
      <c r="D645">
        <v>1.1399999999999999E-5</v>
      </c>
      <c r="F645">
        <v>2168.674698795181</v>
      </c>
    </row>
    <row r="646" spans="1:240" x14ac:dyDescent="0.3">
      <c r="A646" s="49">
        <v>808</v>
      </c>
      <c r="B646" t="s">
        <v>2010</v>
      </c>
      <c r="C646" t="s">
        <v>659</v>
      </c>
      <c r="D646">
        <v>0.12759999999999999</v>
      </c>
      <c r="I646">
        <v>4.1621029572836803E-2</v>
      </c>
      <c r="J646">
        <v>1.4090909090909091E-5</v>
      </c>
      <c r="K646">
        <v>2.0641429353778751E-3</v>
      </c>
      <c r="L646">
        <v>0.43904983570646228</v>
      </c>
    </row>
    <row r="647" spans="1:240" x14ac:dyDescent="0.3">
      <c r="A647" s="49">
        <v>809</v>
      </c>
      <c r="B647" t="s">
        <v>2011</v>
      </c>
      <c r="C647" t="s">
        <v>659</v>
      </c>
      <c r="D647">
        <v>4.8300000000000003E-2</v>
      </c>
      <c r="I647">
        <v>0.11943425877422741</v>
      </c>
      <c r="J647">
        <v>8.6956521739130427E-6</v>
      </c>
      <c r="K647">
        <v>7.8975903614457823E-4</v>
      </c>
      <c r="L647">
        <v>0.36838658983761141</v>
      </c>
      <c r="AQ647">
        <v>9.7782434084162749E-6</v>
      </c>
    </row>
    <row r="648" spans="1:240" x14ac:dyDescent="0.3">
      <c r="A648" s="49">
        <v>810</v>
      </c>
      <c r="B648" t="s">
        <v>2013</v>
      </c>
      <c r="C648" t="s">
        <v>1482</v>
      </c>
      <c r="D648">
        <v>0.2312249295264224</v>
      </c>
      <c r="E648" t="s">
        <v>1025</v>
      </c>
      <c r="CR648">
        <v>0.33936168496707442</v>
      </c>
      <c r="CS648">
        <v>0.62069987534022408</v>
      </c>
      <c r="CT648">
        <v>6.7625453403643995E-2</v>
      </c>
      <c r="CU648">
        <v>0.2464548181153326</v>
      </c>
      <c r="CV648">
        <v>3.9199089968621217E-2</v>
      </c>
      <c r="CW648">
        <v>2.034864863657559E-3</v>
      </c>
      <c r="CX648">
        <v>4.0201845251920207E-2</v>
      </c>
      <c r="CY648">
        <v>5.1319191760861088E-3</v>
      </c>
      <c r="CZ648">
        <v>3.9585685400647268E-2</v>
      </c>
      <c r="DA648">
        <v>6.6619528269597503E-3</v>
      </c>
      <c r="DB648">
        <v>2.224988040619905E-2</v>
      </c>
      <c r="DC648">
        <v>2.0072475604280091E-2</v>
      </c>
      <c r="DD648">
        <v>0.28103413322855958</v>
      </c>
      <c r="IA648">
        <v>1.620073432270067E-2</v>
      </c>
      <c r="IB648">
        <v>4.7284150901186131</v>
      </c>
      <c r="IC648">
        <v>4.2206700804520771E-4</v>
      </c>
      <c r="ID648">
        <v>2.2286291256999611E-3</v>
      </c>
      <c r="IE648">
        <v>2.2332498572293939E-3</v>
      </c>
    </row>
    <row r="649" spans="1:240" x14ac:dyDescent="0.3">
      <c r="A649" s="49">
        <v>811</v>
      </c>
      <c r="B649" t="s">
        <v>2016</v>
      </c>
      <c r="C649" t="s">
        <v>1044</v>
      </c>
      <c r="D649">
        <v>7.6229999999999993</v>
      </c>
      <c r="K649">
        <v>3.1758269425039508E-4</v>
      </c>
      <c r="L649">
        <v>0.1786402655158473</v>
      </c>
    </row>
    <row r="650" spans="1:240" x14ac:dyDescent="0.3">
      <c r="A650" s="49">
        <v>812</v>
      </c>
      <c r="B650" t="s">
        <v>2018</v>
      </c>
      <c r="C650" t="s">
        <v>668</v>
      </c>
      <c r="D650">
        <v>7.920000000000002E-2</v>
      </c>
      <c r="AH650">
        <v>1.2134502923976599E-5</v>
      </c>
    </row>
    <row r="651" spans="1:240" x14ac:dyDescent="0.3">
      <c r="A651" s="49">
        <v>813</v>
      </c>
      <c r="B651" t="s">
        <v>2019</v>
      </c>
      <c r="C651" t="s">
        <v>605</v>
      </c>
      <c r="D651">
        <v>0.01</v>
      </c>
      <c r="AG651">
        <v>7.5776795918731119E-4</v>
      </c>
    </row>
    <row r="652" spans="1:240" x14ac:dyDescent="0.3">
      <c r="A652" s="49">
        <v>814</v>
      </c>
      <c r="B652" t="s">
        <v>2020</v>
      </c>
      <c r="C652" t="s">
        <v>671</v>
      </c>
      <c r="D652">
        <v>4.0052509E-2</v>
      </c>
      <c r="P652">
        <v>5.4972875226039788E-2</v>
      </c>
      <c r="AM652">
        <v>9.5305605786618442E-6</v>
      </c>
      <c r="AN652">
        <v>1.3127908378541289E-5</v>
      </c>
    </row>
    <row r="653" spans="1:240" x14ac:dyDescent="0.3">
      <c r="A653" s="49">
        <v>815</v>
      </c>
      <c r="B653" t="s">
        <v>2021</v>
      </c>
      <c r="C653" t="s">
        <v>798</v>
      </c>
      <c r="D653">
        <v>3.245E-2</v>
      </c>
      <c r="P653">
        <v>0.23005597706305711</v>
      </c>
      <c r="AM653">
        <v>5.4093737200366682E-5</v>
      </c>
      <c r="AN653">
        <v>7.2489893572064775E-5</v>
      </c>
    </row>
    <row r="654" spans="1:240" x14ac:dyDescent="0.3">
      <c r="A654" s="49">
        <v>816</v>
      </c>
      <c r="B654" t="s">
        <v>2024</v>
      </c>
      <c r="C654" t="s">
        <v>614</v>
      </c>
      <c r="D654">
        <v>5.1240000000000001E-3</v>
      </c>
      <c r="IF654">
        <v>40.698998178506379</v>
      </c>
    </row>
    <row r="655" spans="1:240" x14ac:dyDescent="0.3">
      <c r="A655" s="49">
        <v>817</v>
      </c>
      <c r="B655" t="s">
        <v>2026</v>
      </c>
      <c r="C655" t="s">
        <v>605</v>
      </c>
      <c r="D655">
        <v>1.8169999999999999</v>
      </c>
      <c r="M655">
        <v>3.7439613526570048E-3</v>
      </c>
      <c r="N655">
        <v>1.7077235913450531E-5</v>
      </c>
      <c r="AH655">
        <v>9.4965675057208235E-5</v>
      </c>
      <c r="AK655">
        <v>4.1666666666666672E-5</v>
      </c>
    </row>
    <row r="656" spans="1:240" x14ac:dyDescent="0.3">
      <c r="A656" s="49">
        <v>818</v>
      </c>
      <c r="B656" t="s">
        <v>2027</v>
      </c>
      <c r="C656" t="s">
        <v>798</v>
      </c>
      <c r="D656">
        <v>5.7044600000000001</v>
      </c>
      <c r="O656">
        <v>2.7980837734027968E-2</v>
      </c>
      <c r="AM656">
        <v>3.343613748904532E-6</v>
      </c>
      <c r="AN656">
        <v>7.4490398814601357E-6</v>
      </c>
    </row>
    <row r="657" spans="1:143" x14ac:dyDescent="0.3">
      <c r="A657" s="49">
        <v>820</v>
      </c>
      <c r="B657" t="s">
        <v>2030</v>
      </c>
      <c r="C657" t="s">
        <v>671</v>
      </c>
      <c r="D657">
        <v>0.616896</v>
      </c>
      <c r="EE657">
        <v>0.24173806609547119</v>
      </c>
    </row>
    <row r="658" spans="1:143" x14ac:dyDescent="0.3">
      <c r="A658" s="49">
        <v>821</v>
      </c>
      <c r="B658" t="s">
        <v>2031</v>
      </c>
      <c r="C658" t="s">
        <v>671</v>
      </c>
      <c r="D658">
        <v>0.69854400000000005</v>
      </c>
      <c r="EE658">
        <v>0.32399179767600822</v>
      </c>
    </row>
    <row r="659" spans="1:143" x14ac:dyDescent="0.3">
      <c r="A659" s="49">
        <v>822</v>
      </c>
      <c r="B659" t="s">
        <v>2032</v>
      </c>
      <c r="C659" t="s">
        <v>605</v>
      </c>
      <c r="D659">
        <v>2.2982369999999999</v>
      </c>
      <c r="M659">
        <v>3.0216075529972661E-2</v>
      </c>
      <c r="N659">
        <v>1.8989241020743061E-5</v>
      </c>
    </row>
    <row r="660" spans="1:143" x14ac:dyDescent="0.3">
      <c r="A660" s="49">
        <v>823</v>
      </c>
      <c r="B660" t="s">
        <v>2033</v>
      </c>
      <c r="C660" t="s">
        <v>605</v>
      </c>
      <c r="D660">
        <v>0.1</v>
      </c>
      <c r="AG660">
        <v>7.3488624202009637E-4</v>
      </c>
    </row>
    <row r="661" spans="1:143" x14ac:dyDescent="0.3">
      <c r="A661" s="49">
        <v>824</v>
      </c>
      <c r="B661" t="s">
        <v>2034</v>
      </c>
      <c r="C661" t="s">
        <v>605</v>
      </c>
      <c r="D661">
        <v>2.7</v>
      </c>
      <c r="AH661">
        <v>2.4398096304591261E-5</v>
      </c>
    </row>
    <row r="662" spans="1:143" x14ac:dyDescent="0.3">
      <c r="A662" s="49">
        <v>825</v>
      </c>
      <c r="B662" t="s">
        <v>2035</v>
      </c>
      <c r="C662" t="s">
        <v>605</v>
      </c>
      <c r="D662">
        <v>5.4000000000000012</v>
      </c>
      <c r="AH662">
        <v>3.4886695906432738E-5</v>
      </c>
    </row>
    <row r="663" spans="1:143" x14ac:dyDescent="0.3">
      <c r="A663" s="49">
        <v>826</v>
      </c>
      <c r="B663" t="s">
        <v>2036</v>
      </c>
      <c r="C663" t="s">
        <v>605</v>
      </c>
      <c r="D663">
        <v>0.94240000000000002</v>
      </c>
      <c r="M663">
        <v>9.0643274853801151E-2</v>
      </c>
      <c r="N663">
        <v>6.9499647274251755E-5</v>
      </c>
      <c r="AH663">
        <v>1.7243767313019391E-5</v>
      </c>
    </row>
    <row r="664" spans="1:143" x14ac:dyDescent="0.3">
      <c r="A664" s="49">
        <v>827</v>
      </c>
      <c r="B664" t="s">
        <v>2037</v>
      </c>
      <c r="C664" t="s">
        <v>659</v>
      </c>
      <c r="D664">
        <v>6.5720510000000011E-7</v>
      </c>
      <c r="F664">
        <v>539.62652025192619</v>
      </c>
      <c r="G664">
        <v>13.04242878769907</v>
      </c>
      <c r="H664">
        <v>8141.4462547536514</v>
      </c>
      <c r="EM664">
        <v>1523.8709850738071</v>
      </c>
    </row>
    <row r="665" spans="1:143" x14ac:dyDescent="0.3">
      <c r="A665" s="49">
        <v>828</v>
      </c>
      <c r="B665" t="s">
        <v>2038</v>
      </c>
      <c r="C665" t="s">
        <v>796</v>
      </c>
      <c r="D665">
        <v>0.98397699999999999</v>
      </c>
      <c r="O665">
        <v>2.1251371484794539E-2</v>
      </c>
      <c r="AI665">
        <v>9.2888298606011457</v>
      </c>
    </row>
    <row r="666" spans="1:143" x14ac:dyDescent="0.3">
      <c r="A666" s="49">
        <v>829</v>
      </c>
      <c r="B666" t="s">
        <v>2039</v>
      </c>
      <c r="C666" t="s">
        <v>659</v>
      </c>
      <c r="D666">
        <v>0.71792800000000001</v>
      </c>
      <c r="I666">
        <v>0.1144578313253012</v>
      </c>
      <c r="J666">
        <v>3.2558139534883718E-5</v>
      </c>
      <c r="K666">
        <v>1.1402528719529281E-3</v>
      </c>
      <c r="L666">
        <v>0.38128012048192778</v>
      </c>
    </row>
    <row r="667" spans="1:143" x14ac:dyDescent="0.3">
      <c r="A667" s="49">
        <v>832</v>
      </c>
      <c r="B667" t="s">
        <v>2043</v>
      </c>
      <c r="C667" t="s">
        <v>659</v>
      </c>
      <c r="D667">
        <v>0.21804000000000001</v>
      </c>
      <c r="AH667">
        <v>3.8016322451698863E-5</v>
      </c>
      <c r="AJ667">
        <v>0.81562291805463016</v>
      </c>
      <c r="AK667">
        <v>7.8243670886075944E-4</v>
      </c>
    </row>
    <row r="668" spans="1:143" x14ac:dyDescent="0.3">
      <c r="A668" s="49">
        <v>833</v>
      </c>
      <c r="B668" t="s">
        <v>2044</v>
      </c>
      <c r="C668" t="s">
        <v>620</v>
      </c>
      <c r="D668">
        <v>7.7049999999999993E-2</v>
      </c>
      <c r="AH668">
        <v>3.2671027015950003E-5</v>
      </c>
    </row>
    <row r="669" spans="1:143" x14ac:dyDescent="0.3">
      <c r="A669" s="49">
        <v>835</v>
      </c>
      <c r="B669" t="s">
        <v>2046</v>
      </c>
      <c r="C669" t="s">
        <v>605</v>
      </c>
      <c r="D669">
        <v>0.10786608</v>
      </c>
      <c r="AK669">
        <v>7.9471544715447153E-4</v>
      </c>
    </row>
    <row r="670" spans="1:143" x14ac:dyDescent="0.3">
      <c r="A670" s="49">
        <v>836</v>
      </c>
      <c r="B670" t="s">
        <v>2047</v>
      </c>
      <c r="C670" t="s">
        <v>671</v>
      </c>
      <c r="D670">
        <v>0.15065400000000001</v>
      </c>
      <c r="O670">
        <v>3.5923875711296717E-2</v>
      </c>
      <c r="P670">
        <v>0.95130514350219419</v>
      </c>
      <c r="AL670">
        <v>1.081092161599821E-5</v>
      </c>
      <c r="AM670">
        <v>3.2531105999073543E-5</v>
      </c>
      <c r="AN670">
        <v>2.2586173623919682E-5</v>
      </c>
    </row>
    <row r="671" spans="1:143" x14ac:dyDescent="0.3">
      <c r="A671" s="49">
        <v>837</v>
      </c>
      <c r="B671" t="s">
        <v>2049</v>
      </c>
      <c r="C671" t="s">
        <v>798</v>
      </c>
      <c r="D671">
        <v>0.14064399999999999</v>
      </c>
      <c r="O671">
        <v>2.125574977166517E-2</v>
      </c>
      <c r="P671">
        <v>0.8082657029022734</v>
      </c>
      <c r="AL671">
        <v>1.0691290227701219E-5</v>
      </c>
      <c r="AM671">
        <v>2.1370144352254492E-5</v>
      </c>
      <c r="AN671">
        <v>1.471258587831718E-5</v>
      </c>
    </row>
    <row r="672" spans="1:143" x14ac:dyDescent="0.3">
      <c r="A672" s="49">
        <v>838</v>
      </c>
      <c r="B672" t="s">
        <v>2051</v>
      </c>
      <c r="C672" t="s">
        <v>605</v>
      </c>
      <c r="D672">
        <v>0.30336000000000002</v>
      </c>
      <c r="M672">
        <v>2.8522034692920771E-2</v>
      </c>
      <c r="N672">
        <v>2.844994445325701E-5</v>
      </c>
      <c r="AH672">
        <v>2.9502250235953811E-5</v>
      </c>
    </row>
    <row r="673" spans="1:242" x14ac:dyDescent="0.3">
      <c r="A673" s="49">
        <v>839</v>
      </c>
      <c r="B673" t="s">
        <v>2052</v>
      </c>
      <c r="C673" t="s">
        <v>671</v>
      </c>
      <c r="D673">
        <v>0.2944678</v>
      </c>
      <c r="P673">
        <v>0.68488435704487116</v>
      </c>
      <c r="AL673">
        <v>2.1350104012782359E-5</v>
      </c>
      <c r="AM673">
        <v>7.8978803562377854E-5</v>
      </c>
      <c r="AN673">
        <v>2.6154070077588268E-4</v>
      </c>
    </row>
    <row r="674" spans="1:242" x14ac:dyDescent="0.3">
      <c r="A674" s="49">
        <v>840</v>
      </c>
      <c r="B674" t="s">
        <v>2053</v>
      </c>
      <c r="C674" t="s">
        <v>796</v>
      </c>
      <c r="D674">
        <v>1.2498119999999999</v>
      </c>
      <c r="O674">
        <v>8.2760852295476389E-2</v>
      </c>
      <c r="AI674">
        <v>28.772880665893499</v>
      </c>
    </row>
    <row r="675" spans="1:242" x14ac:dyDescent="0.3">
      <c r="A675" s="49">
        <v>841</v>
      </c>
      <c r="B675" t="s">
        <v>2054</v>
      </c>
      <c r="C675" t="s">
        <v>796</v>
      </c>
      <c r="D675">
        <v>5.4050309999999993</v>
      </c>
      <c r="O675">
        <v>1.272671537670006E-2</v>
      </c>
      <c r="AI675">
        <v>6.4060351382151284</v>
      </c>
    </row>
    <row r="676" spans="1:242" x14ac:dyDescent="0.3">
      <c r="A676" s="49">
        <v>842</v>
      </c>
      <c r="B676" t="s">
        <v>2055</v>
      </c>
      <c r="C676" t="s">
        <v>614</v>
      </c>
      <c r="D676">
        <v>8.0400000000000013E-2</v>
      </c>
      <c r="HC676">
        <v>2.436923076923077E-3</v>
      </c>
      <c r="HK676">
        <v>1.0737833594976449</v>
      </c>
      <c r="IG676">
        <v>1.1726844583987439</v>
      </c>
    </row>
    <row r="677" spans="1:242" x14ac:dyDescent="0.3">
      <c r="A677" s="49">
        <v>843</v>
      </c>
      <c r="B677" t="s">
        <v>2057</v>
      </c>
      <c r="C677" t="s">
        <v>659</v>
      </c>
      <c r="D677">
        <v>1.1393297</v>
      </c>
      <c r="AH677">
        <v>3.1644039427189883E-5</v>
      </c>
      <c r="AJ677">
        <v>1.879347219639204</v>
      </c>
      <c r="AK677">
        <v>2.5776796230859841E-3</v>
      </c>
      <c r="AP677">
        <v>0.50615166449693139</v>
      </c>
    </row>
    <row r="678" spans="1:242" x14ac:dyDescent="0.3">
      <c r="A678" s="49">
        <v>844</v>
      </c>
      <c r="B678" t="s">
        <v>2058</v>
      </c>
      <c r="C678" t="s">
        <v>659</v>
      </c>
      <c r="D678">
        <v>0.20019999999999999</v>
      </c>
      <c r="AH678">
        <v>8.226247436773752E-5</v>
      </c>
      <c r="AJ678">
        <v>9.9282296650717694E-2</v>
      </c>
      <c r="AK678">
        <v>3.6839826839826838E-4</v>
      </c>
      <c r="ED678">
        <v>1.0909090909090911E-4</v>
      </c>
    </row>
    <row r="679" spans="1:242" x14ac:dyDescent="0.3">
      <c r="A679" s="49">
        <v>845</v>
      </c>
      <c r="B679" t="s">
        <v>2060</v>
      </c>
      <c r="C679" t="s">
        <v>659</v>
      </c>
      <c r="D679">
        <v>1.46E-2</v>
      </c>
      <c r="AH679">
        <v>5.3857245854361937E-5</v>
      </c>
      <c r="AJ679">
        <v>0.53857245854361935</v>
      </c>
      <c r="AK679">
        <v>7.3515981735159796E-4</v>
      </c>
      <c r="ED679">
        <v>1.150684931506849E-4</v>
      </c>
    </row>
    <row r="680" spans="1:242" x14ac:dyDescent="0.3">
      <c r="A680" s="49">
        <v>846</v>
      </c>
      <c r="B680" t="s">
        <v>2061</v>
      </c>
      <c r="C680" t="s">
        <v>653</v>
      </c>
      <c r="D680">
        <v>7.9548326400000003E-6</v>
      </c>
      <c r="F680">
        <v>214.07132960748771</v>
      </c>
    </row>
    <row r="681" spans="1:242" x14ac:dyDescent="0.3">
      <c r="A681" s="49">
        <v>847</v>
      </c>
      <c r="B681" t="s">
        <v>2062</v>
      </c>
      <c r="C681" t="s">
        <v>659</v>
      </c>
      <c r="D681">
        <v>5.7698000000000002E-6</v>
      </c>
      <c r="BK681">
        <v>3318.400295347566</v>
      </c>
      <c r="BL681">
        <v>1.215380082498527E-2</v>
      </c>
      <c r="BM681">
        <v>0.37207403568309788</v>
      </c>
      <c r="IH681">
        <v>6.7868705227509931</v>
      </c>
    </row>
    <row r="682" spans="1:242" x14ac:dyDescent="0.3">
      <c r="A682" s="49">
        <v>848</v>
      </c>
      <c r="B682" t="s">
        <v>2064</v>
      </c>
      <c r="C682" t="s">
        <v>659</v>
      </c>
      <c r="D682">
        <v>0.15874250000000001</v>
      </c>
      <c r="I682">
        <v>0.21975903614457831</v>
      </c>
      <c r="J682">
        <v>2.0000000000000002E-5</v>
      </c>
      <c r="K682">
        <v>7.0200803212851388E-4</v>
      </c>
    </row>
    <row r="683" spans="1:242" x14ac:dyDescent="0.3">
      <c r="A683" s="49">
        <v>849</v>
      </c>
      <c r="B683" t="s">
        <v>2065</v>
      </c>
      <c r="C683" t="s">
        <v>659</v>
      </c>
      <c r="D683">
        <v>2.2815629999999999E-3</v>
      </c>
      <c r="AJ683">
        <v>1.265798576400661</v>
      </c>
    </row>
    <row r="684" spans="1:242" x14ac:dyDescent="0.3">
      <c r="A684" s="49">
        <v>850</v>
      </c>
      <c r="B684" t="s">
        <v>2066</v>
      </c>
      <c r="C684" t="s">
        <v>680</v>
      </c>
      <c r="D684">
        <v>0.16875000000000001</v>
      </c>
      <c r="AH684">
        <v>1.3234697855750491E-5</v>
      </c>
      <c r="AJ684">
        <v>1.661294346978557</v>
      </c>
      <c r="AK684">
        <v>1.9978765432098759E-3</v>
      </c>
      <c r="AP684">
        <v>0.67709403508771915</v>
      </c>
    </row>
    <row r="685" spans="1:242" x14ac:dyDescent="0.3">
      <c r="A685" s="49">
        <v>851</v>
      </c>
      <c r="B685" t="s">
        <v>2067</v>
      </c>
      <c r="C685" t="s">
        <v>659</v>
      </c>
      <c r="D685">
        <v>2.1092400000000001E-2</v>
      </c>
      <c r="AH685">
        <v>4.0578821605986292E-5</v>
      </c>
      <c r="AJ685">
        <v>1.393197509903791</v>
      </c>
      <c r="AK685">
        <v>8.4781722326525172E-4</v>
      </c>
    </row>
    <row r="686" spans="1:242" x14ac:dyDescent="0.3">
      <c r="A686" s="49">
        <v>852</v>
      </c>
      <c r="B686" t="s">
        <v>2068</v>
      </c>
      <c r="C686" t="s">
        <v>605</v>
      </c>
      <c r="D686">
        <v>9.1080000000000023</v>
      </c>
      <c r="M686">
        <v>1.91358024691358E-2</v>
      </c>
      <c r="N686">
        <v>1.8196355586161959E-5</v>
      </c>
      <c r="AH686">
        <v>4.8538011695906406E-6</v>
      </c>
      <c r="AK686">
        <v>2.9814814814814802E-4</v>
      </c>
    </row>
    <row r="687" spans="1:242" x14ac:dyDescent="0.3">
      <c r="A687" s="49">
        <v>853</v>
      </c>
      <c r="B687" t="s">
        <v>2069</v>
      </c>
      <c r="C687" t="s">
        <v>614</v>
      </c>
      <c r="D687">
        <v>0.14445815040000001</v>
      </c>
      <c r="AH687">
        <v>7.3944627192982468E-5</v>
      </c>
    </row>
    <row r="688" spans="1:242" x14ac:dyDescent="0.3">
      <c r="A688" s="49">
        <v>854</v>
      </c>
      <c r="B688" t="s">
        <v>2070</v>
      </c>
      <c r="C688" t="s">
        <v>617</v>
      </c>
      <c r="D688">
        <v>8.4080097899999995</v>
      </c>
      <c r="AH688">
        <v>2.3915178182668799E-5</v>
      </c>
      <c r="AK688">
        <v>2.715982153667307E-4</v>
      </c>
    </row>
    <row r="689" spans="1:115" x14ac:dyDescent="0.3">
      <c r="A689" s="49">
        <v>855</v>
      </c>
      <c r="B689" t="s">
        <v>2071</v>
      </c>
      <c r="C689" t="s">
        <v>605</v>
      </c>
      <c r="D689">
        <v>9.1218593299999995</v>
      </c>
      <c r="M689">
        <v>1.30342362997172E-2</v>
      </c>
      <c r="N689">
        <v>4.6683899576456279E-6</v>
      </c>
    </row>
    <row r="690" spans="1:115" x14ac:dyDescent="0.3">
      <c r="A690" s="49">
        <v>856</v>
      </c>
      <c r="B690" t="s">
        <v>2072</v>
      </c>
      <c r="C690" t="s">
        <v>617</v>
      </c>
      <c r="D690">
        <v>1.887168E-5</v>
      </c>
      <c r="F690">
        <v>1812.2489959839361</v>
      </c>
      <c r="G690">
        <v>5.2833417001338674</v>
      </c>
    </row>
    <row r="691" spans="1:115" x14ac:dyDescent="0.3">
      <c r="A691" s="49">
        <v>858</v>
      </c>
      <c r="B691" t="s">
        <v>2075</v>
      </c>
      <c r="C691" t="s">
        <v>734</v>
      </c>
      <c r="D691">
        <v>2.7785829999999998</v>
      </c>
      <c r="AJ691">
        <v>1.1075805829616641</v>
      </c>
      <c r="CN691">
        <v>5.9964919737487563E-2</v>
      </c>
    </row>
    <row r="692" spans="1:115" x14ac:dyDescent="0.3">
      <c r="A692" s="49">
        <v>859</v>
      </c>
      <c r="B692" t="s">
        <v>2077</v>
      </c>
      <c r="C692" t="s">
        <v>614</v>
      </c>
      <c r="D692">
        <v>5.1029310000000002E-4</v>
      </c>
      <c r="BQ692">
        <v>34.225445524644911</v>
      </c>
      <c r="DK692">
        <v>1.6142038192133411E-3</v>
      </c>
    </row>
    <row r="693" spans="1:115" x14ac:dyDescent="0.3">
      <c r="A693" s="49">
        <v>860</v>
      </c>
      <c r="B693" t="s">
        <v>2078</v>
      </c>
      <c r="C693" t="s">
        <v>659</v>
      </c>
      <c r="D693">
        <v>9.4179999999999986E-2</v>
      </c>
      <c r="I693">
        <v>0.16528206689574179</v>
      </c>
      <c r="L693">
        <v>4.4046800922099963E-2</v>
      </c>
    </row>
    <row r="694" spans="1:115" x14ac:dyDescent="0.3">
      <c r="A694" s="49">
        <v>861</v>
      </c>
      <c r="B694" t="s">
        <v>2079</v>
      </c>
      <c r="C694" t="s">
        <v>617</v>
      </c>
      <c r="D694">
        <v>3.8869999999999988E-2</v>
      </c>
      <c r="AJ694">
        <v>1.641388975397073</v>
      </c>
      <c r="AP694">
        <v>0.42707489878542509</v>
      </c>
    </row>
    <row r="695" spans="1:115" x14ac:dyDescent="0.3">
      <c r="A695" s="49">
        <v>862</v>
      </c>
      <c r="B695" t="s">
        <v>2080</v>
      </c>
      <c r="C695" t="s">
        <v>605</v>
      </c>
      <c r="D695">
        <v>0.18252299999999999</v>
      </c>
      <c r="AF695">
        <v>0.97765142457521492</v>
      </c>
      <c r="AG695">
        <v>2.7055408334379551E-5</v>
      </c>
    </row>
    <row r="696" spans="1:115" x14ac:dyDescent="0.3">
      <c r="A696" s="49">
        <v>863</v>
      </c>
      <c r="B696" t="s">
        <v>2081</v>
      </c>
      <c r="C696" t="s">
        <v>620</v>
      </c>
      <c r="D696">
        <v>1.0351699999999999</v>
      </c>
      <c r="AH696">
        <v>4.6171058605680342E-5</v>
      </c>
    </row>
    <row r="697" spans="1:115" x14ac:dyDescent="0.3">
      <c r="A697" s="49">
        <v>864</v>
      </c>
      <c r="B697" t="s">
        <v>2082</v>
      </c>
      <c r="C697" t="s">
        <v>605</v>
      </c>
      <c r="D697">
        <v>5.9135</v>
      </c>
      <c r="M697">
        <v>2.5097235139934049E-2</v>
      </c>
      <c r="N697">
        <v>2.3937256298477478E-5</v>
      </c>
      <c r="AH697">
        <v>2.7155349267732611E-5</v>
      </c>
      <c r="AK697">
        <v>6.046891293931963E-4</v>
      </c>
    </row>
    <row r="698" spans="1:115" x14ac:dyDescent="0.3">
      <c r="A698" s="49">
        <v>865</v>
      </c>
      <c r="B698" t="s">
        <v>2083</v>
      </c>
      <c r="C698" t="s">
        <v>614</v>
      </c>
      <c r="D698">
        <v>2.4681999999999999E-2</v>
      </c>
      <c r="I698">
        <v>6.5883044372612401E-2</v>
      </c>
      <c r="K698">
        <v>1.2841610343814281E-3</v>
      </c>
      <c r="L698">
        <v>4.4637672641786648E-2</v>
      </c>
    </row>
    <row r="699" spans="1:115" x14ac:dyDescent="0.3">
      <c r="A699" s="49">
        <v>866</v>
      </c>
      <c r="B699" t="s">
        <v>2084</v>
      </c>
      <c r="C699" t="s">
        <v>605</v>
      </c>
      <c r="D699">
        <v>5.7192647000000001</v>
      </c>
      <c r="AH699">
        <v>9.9052987206186616E-5</v>
      </c>
    </row>
    <row r="700" spans="1:115" x14ac:dyDescent="0.3">
      <c r="A700" s="49">
        <v>867</v>
      </c>
      <c r="B700" t="s">
        <v>2085</v>
      </c>
      <c r="C700" t="s">
        <v>605</v>
      </c>
      <c r="D700">
        <v>14.9293</v>
      </c>
      <c r="M700">
        <v>1.85248508339678E-2</v>
      </c>
      <c r="N700">
        <v>1.754823917123476E-5</v>
      </c>
      <c r="AK700">
        <v>3.9870590047758427E-4</v>
      </c>
    </row>
    <row r="701" spans="1:115" x14ac:dyDescent="0.3">
      <c r="A701" s="49">
        <v>869</v>
      </c>
      <c r="B701" t="s">
        <v>2087</v>
      </c>
      <c r="C701" t="s">
        <v>614</v>
      </c>
      <c r="D701">
        <v>2.0804707660999999</v>
      </c>
      <c r="I701">
        <v>6.5571749915262073E-2</v>
      </c>
      <c r="K701">
        <v>1.312180486652492E-3</v>
      </c>
      <c r="L701">
        <v>0.22623270575909779</v>
      </c>
    </row>
    <row r="702" spans="1:115" x14ac:dyDescent="0.3">
      <c r="A702" s="49">
        <v>870</v>
      </c>
      <c r="B702" t="s">
        <v>2088</v>
      </c>
      <c r="C702" t="s">
        <v>659</v>
      </c>
      <c r="D702">
        <v>7.6925199999999999E-2</v>
      </c>
      <c r="AH702">
        <v>4.4945827940073282E-5</v>
      </c>
      <c r="AK702">
        <v>1.371399063352734E-4</v>
      </c>
    </row>
    <row r="703" spans="1:115" x14ac:dyDescent="0.3">
      <c r="A703" s="49">
        <v>871</v>
      </c>
      <c r="B703" t="s">
        <v>2089</v>
      </c>
      <c r="C703" t="s">
        <v>605</v>
      </c>
      <c r="D703">
        <v>2.3550000000000001E-4</v>
      </c>
      <c r="AH703">
        <v>1.7390211196781761E-5</v>
      </c>
    </row>
    <row r="704" spans="1:115" x14ac:dyDescent="0.3">
      <c r="A704" s="49">
        <v>872</v>
      </c>
      <c r="B704" t="s">
        <v>2090</v>
      </c>
      <c r="C704" t="s">
        <v>605</v>
      </c>
      <c r="D704">
        <v>18.416699999999999</v>
      </c>
      <c r="N704">
        <v>2.8113214179464691E-5</v>
      </c>
    </row>
    <row r="705" spans="1:251" x14ac:dyDescent="0.3">
      <c r="A705" s="49">
        <v>874</v>
      </c>
      <c r="B705" t="s">
        <v>2092</v>
      </c>
      <c r="C705" t="s">
        <v>683</v>
      </c>
      <c r="D705">
        <v>2.3E-2</v>
      </c>
      <c r="I705">
        <v>0.15924567836563649</v>
      </c>
      <c r="K705">
        <v>8.0120481927710842E-4</v>
      </c>
    </row>
    <row r="706" spans="1:251" x14ac:dyDescent="0.3">
      <c r="A706" s="49">
        <v>875</v>
      </c>
      <c r="B706" t="s">
        <v>2093</v>
      </c>
      <c r="C706" t="s">
        <v>605</v>
      </c>
      <c r="D706">
        <v>99.346000000000004</v>
      </c>
      <c r="N706">
        <v>1.126909461562831E-5</v>
      </c>
      <c r="AH706">
        <v>6.8678433269371178E-6</v>
      </c>
    </row>
    <row r="707" spans="1:251" x14ac:dyDescent="0.3">
      <c r="A707" s="49">
        <v>876</v>
      </c>
      <c r="B707" t="s">
        <v>2094</v>
      </c>
      <c r="C707" t="s">
        <v>683</v>
      </c>
      <c r="D707">
        <v>2.30964072</v>
      </c>
      <c r="M707">
        <v>6.5507660309271909E-2</v>
      </c>
      <c r="N707">
        <v>6.4332755191468137E-5</v>
      </c>
    </row>
    <row r="708" spans="1:251" x14ac:dyDescent="0.3">
      <c r="A708" s="49">
        <v>877</v>
      </c>
      <c r="B708" t="s">
        <v>2095</v>
      </c>
      <c r="C708" t="s">
        <v>614</v>
      </c>
      <c r="D708">
        <v>5.6888709999999997E-5</v>
      </c>
      <c r="F708">
        <v>1106.045449003514</v>
      </c>
      <c r="G708">
        <v>1.92802783020423</v>
      </c>
    </row>
    <row r="709" spans="1:251" x14ac:dyDescent="0.3">
      <c r="A709" s="49">
        <v>878</v>
      </c>
      <c r="B709" t="s">
        <v>2096</v>
      </c>
      <c r="C709" t="s">
        <v>620</v>
      </c>
      <c r="D709">
        <v>0.21875600000000001</v>
      </c>
      <c r="AH709">
        <v>1.6060371517027861E-5</v>
      </c>
    </row>
    <row r="710" spans="1:251" x14ac:dyDescent="0.3">
      <c r="A710" s="49">
        <v>879</v>
      </c>
      <c r="B710" t="s">
        <v>2097</v>
      </c>
      <c r="C710" t="s">
        <v>671</v>
      </c>
      <c r="D710">
        <v>30.059607770899269</v>
      </c>
      <c r="X710">
        <v>5.8584385058692767E-4</v>
      </c>
      <c r="Y710">
        <v>2.4648012422665442E-7</v>
      </c>
      <c r="Z710">
        <v>5.8941332900560471E-3</v>
      </c>
      <c r="AA710">
        <v>1.555795472905255E-5</v>
      </c>
      <c r="AB710">
        <v>7.8587649917391563E-6</v>
      </c>
      <c r="AC710">
        <v>2.6300343043552678E-6</v>
      </c>
      <c r="AD710">
        <v>5.7953693800246858E-6</v>
      </c>
      <c r="AE710">
        <v>1.420411520562255E-6</v>
      </c>
    </row>
    <row r="711" spans="1:251" x14ac:dyDescent="0.3">
      <c r="A711" s="49">
        <v>880</v>
      </c>
      <c r="B711" t="s">
        <v>2099</v>
      </c>
      <c r="C711" t="s">
        <v>605</v>
      </c>
      <c r="D711">
        <v>5.9192989690721651</v>
      </c>
      <c r="AH711">
        <v>1.119338850232664E-4</v>
      </c>
      <c r="AK711">
        <v>2.9365619825882613E-4</v>
      </c>
    </row>
    <row r="712" spans="1:251" x14ac:dyDescent="0.3">
      <c r="A712" s="49">
        <v>883</v>
      </c>
      <c r="B712" t="s">
        <v>2102</v>
      </c>
      <c r="C712" t="s">
        <v>595</v>
      </c>
      <c r="D712">
        <v>1.27135008E-4</v>
      </c>
      <c r="BQ712">
        <v>18.49802371541503</v>
      </c>
      <c r="GK712">
        <v>3.5796011768551819</v>
      </c>
      <c r="II712">
        <v>3.5216499747392209</v>
      </c>
    </row>
    <row r="713" spans="1:251" x14ac:dyDescent="0.3">
      <c r="A713" s="49">
        <v>884</v>
      </c>
      <c r="B713" t="s">
        <v>2104</v>
      </c>
      <c r="C713" t="s">
        <v>605</v>
      </c>
      <c r="D713">
        <v>0.12656000000000001</v>
      </c>
      <c r="AH713">
        <v>1.2091165413533831E-5</v>
      </c>
      <c r="AK713">
        <v>2.455729166666666E-3</v>
      </c>
    </row>
    <row r="714" spans="1:251" x14ac:dyDescent="0.3">
      <c r="A714" s="49">
        <v>886</v>
      </c>
      <c r="B714" t="s">
        <v>2107</v>
      </c>
      <c r="C714" t="s">
        <v>752</v>
      </c>
      <c r="D714">
        <v>0.89215915506253896</v>
      </c>
      <c r="E714" t="s">
        <v>1103</v>
      </c>
      <c r="CR714">
        <v>0.19367691524740879</v>
      </c>
      <c r="CS714">
        <v>0.32454422555693568</v>
      </c>
      <c r="CT714">
        <v>3.4508694740855869E-2</v>
      </c>
      <c r="CU714">
        <v>0.1316687949841043</v>
      </c>
      <c r="CV714">
        <v>3.4189826763851579E-2</v>
      </c>
      <c r="CW714">
        <v>1.2024809660885819E-2</v>
      </c>
      <c r="CX714">
        <v>2.9899909783652819E-2</v>
      </c>
      <c r="CY714">
        <v>2.6370878966450379E-3</v>
      </c>
      <c r="CZ714">
        <v>1.3560999731106371E-2</v>
      </c>
      <c r="DA714">
        <v>1.9969313940910432E-3</v>
      </c>
      <c r="DB714">
        <v>4.2874961813313189E-3</v>
      </c>
      <c r="DC714">
        <v>2.865122765941286E-3</v>
      </c>
      <c r="DD714">
        <v>5.0953948132683932E-2</v>
      </c>
      <c r="ID714">
        <v>5.7260166146811591E-4</v>
      </c>
      <c r="IE714">
        <v>2.8689443298946231E-4</v>
      </c>
      <c r="IJ714">
        <v>3.941687876824258</v>
      </c>
      <c r="IK714">
        <v>3.3395273016672829E-5</v>
      </c>
    </row>
    <row r="715" spans="1:251" x14ac:dyDescent="0.3">
      <c r="A715" s="49">
        <v>887</v>
      </c>
      <c r="B715" t="s">
        <v>2109</v>
      </c>
      <c r="C715" t="s">
        <v>605</v>
      </c>
      <c r="D715">
        <v>1.3124999999999999E-4</v>
      </c>
      <c r="ES715">
        <v>218.9414141414141</v>
      </c>
      <c r="IL715">
        <v>21556.36363636364</v>
      </c>
      <c r="IM715">
        <v>1.569454545454545</v>
      </c>
      <c r="IN715">
        <v>6.8860606060606058</v>
      </c>
      <c r="IO715">
        <v>6.2836363636363662E-2</v>
      </c>
      <c r="IP715">
        <v>8.0484848484848479E-2</v>
      </c>
      <c r="IQ715">
        <v>1.5571717171717171E-2</v>
      </c>
    </row>
    <row r="716" spans="1:251" x14ac:dyDescent="0.3">
      <c r="A716" s="49">
        <v>890</v>
      </c>
      <c r="B716" t="s">
        <v>2113</v>
      </c>
      <c r="C716" t="s">
        <v>605</v>
      </c>
      <c r="D716">
        <v>1.5647562441599999E-5</v>
      </c>
      <c r="F716">
        <v>3236.837182330406</v>
      </c>
      <c r="G716">
        <v>10.53455214459346</v>
      </c>
    </row>
    <row r="717" spans="1:251" x14ac:dyDescent="0.3">
      <c r="A717" s="49">
        <v>891</v>
      </c>
      <c r="B717" t="s">
        <v>2114</v>
      </c>
      <c r="C717" t="s">
        <v>614</v>
      </c>
      <c r="D717">
        <v>0.1064254464</v>
      </c>
      <c r="AH717">
        <v>8.7268464856045616E-5</v>
      </c>
      <c r="AJ717">
        <v>0.60094090073793316</v>
      </c>
      <c r="AK717">
        <v>2.2463159869505291E-3</v>
      </c>
    </row>
    <row r="718" spans="1:251" x14ac:dyDescent="0.3">
      <c r="A718" s="49">
        <v>892</v>
      </c>
      <c r="B718" t="s">
        <v>2115</v>
      </c>
      <c r="C718" t="s">
        <v>659</v>
      </c>
      <c r="D718">
        <v>7.744E-3</v>
      </c>
      <c r="I718">
        <v>9.4593249029174556E-2</v>
      </c>
      <c r="K718">
        <v>2.0269756712801621E-4</v>
      </c>
    </row>
    <row r="719" spans="1:251" x14ac:dyDescent="0.3">
      <c r="A719" s="49">
        <v>893</v>
      </c>
      <c r="B719" t="s">
        <v>2116</v>
      </c>
      <c r="C719" t="s">
        <v>659</v>
      </c>
      <c r="D719">
        <v>2.1149999999999999E-5</v>
      </c>
      <c r="BK719">
        <v>629.51807228915663</v>
      </c>
      <c r="BM719">
        <v>4.3373493975903628E-2</v>
      </c>
      <c r="IH719">
        <v>3.4734772423025428</v>
      </c>
    </row>
    <row r="720" spans="1:251" x14ac:dyDescent="0.3">
      <c r="A720" s="49">
        <v>894</v>
      </c>
      <c r="B720" t="s">
        <v>2118</v>
      </c>
      <c r="C720" t="s">
        <v>605</v>
      </c>
      <c r="D720">
        <v>5.1634200000000012</v>
      </c>
      <c r="M720">
        <v>2.4116154280173469E-2</v>
      </c>
      <c r="AH720">
        <v>3.9324012909436403E-5</v>
      </c>
    </row>
    <row r="721" spans="1:253" x14ac:dyDescent="0.3">
      <c r="A721" s="49">
        <v>895</v>
      </c>
      <c r="B721" t="s">
        <v>2119</v>
      </c>
      <c r="C721" t="s">
        <v>605</v>
      </c>
      <c r="D721">
        <v>4.3381800000000004</v>
      </c>
      <c r="M721">
        <v>2.87037037037037E-2</v>
      </c>
      <c r="N721">
        <v>2.5518816534309241E-5</v>
      </c>
      <c r="AH721">
        <v>4.6804511278195489E-5</v>
      </c>
    </row>
    <row r="722" spans="1:253" x14ac:dyDescent="0.3">
      <c r="A722" s="49">
        <v>896</v>
      </c>
      <c r="B722" t="s">
        <v>2120</v>
      </c>
      <c r="C722" t="s">
        <v>605</v>
      </c>
      <c r="D722">
        <v>1.78E-2</v>
      </c>
      <c r="AG722">
        <v>4.4821731748726659E-5</v>
      </c>
    </row>
    <row r="723" spans="1:253" x14ac:dyDescent="0.3">
      <c r="A723" s="49">
        <v>897</v>
      </c>
      <c r="B723" t="s">
        <v>2121</v>
      </c>
      <c r="C723" t="s">
        <v>668</v>
      </c>
      <c r="D723">
        <v>1.1042977624767121</v>
      </c>
      <c r="I723">
        <v>2.0746283695000721E-2</v>
      </c>
      <c r="K723">
        <v>8.6105098694074379E-4</v>
      </c>
      <c r="L723">
        <v>0.63306722536321713</v>
      </c>
    </row>
    <row r="724" spans="1:253" x14ac:dyDescent="0.3">
      <c r="A724" s="49">
        <v>898</v>
      </c>
      <c r="B724" t="s">
        <v>2122</v>
      </c>
      <c r="C724" t="s">
        <v>641</v>
      </c>
      <c r="D724">
        <v>8.8835397630222194E-3</v>
      </c>
      <c r="E724" t="s">
        <v>1025</v>
      </c>
      <c r="DL724">
        <v>1.637077105847313</v>
      </c>
      <c r="DM724">
        <v>3.1177931400577701</v>
      </c>
      <c r="DN724">
        <v>0.27454792887363733</v>
      </c>
      <c r="DO724">
        <v>0.18571010917245989</v>
      </c>
      <c r="DQ724">
        <v>0.1215712278396245</v>
      </c>
      <c r="DS724">
        <v>7.1983373412936133E-2</v>
      </c>
      <c r="DT724">
        <v>9.005490492911437E-3</v>
      </c>
      <c r="DU724">
        <v>3.8277391657728213E-2</v>
      </c>
      <c r="DV724">
        <v>3.5250435260825927E-2</v>
      </c>
      <c r="DW724">
        <v>0.46047180511400698</v>
      </c>
      <c r="IR724">
        <v>5.4072575274017182E-3</v>
      </c>
      <c r="IS724">
        <v>4.1799615476500306E-3</v>
      </c>
    </row>
    <row r="725" spans="1:253" x14ac:dyDescent="0.3">
      <c r="A725" s="49">
        <v>899</v>
      </c>
      <c r="B725" t="s">
        <v>2124</v>
      </c>
      <c r="C725" t="s">
        <v>605</v>
      </c>
      <c r="D725">
        <v>9.4301999999999992</v>
      </c>
      <c r="M725">
        <v>3.4722222222222217E-2</v>
      </c>
      <c r="N725">
        <v>3.11262026032824E-6</v>
      </c>
    </row>
    <row r="726" spans="1:253" x14ac:dyDescent="0.3">
      <c r="A726" s="49">
        <v>900</v>
      </c>
      <c r="B726" t="s">
        <v>2125</v>
      </c>
      <c r="C726" t="s">
        <v>659</v>
      </c>
      <c r="D726">
        <v>0.21087110000000001</v>
      </c>
      <c r="AH726">
        <v>9.2843223332068474E-5</v>
      </c>
    </row>
    <row r="727" spans="1:253" x14ac:dyDescent="0.3">
      <c r="A727" s="49">
        <v>901</v>
      </c>
      <c r="B727" t="s">
        <v>2126</v>
      </c>
      <c r="C727" t="s">
        <v>620</v>
      </c>
      <c r="D727">
        <v>1.1231899999999999</v>
      </c>
      <c r="M727">
        <v>1.326178117682671E-2</v>
      </c>
      <c r="N727">
        <v>1.36596503073201E-5</v>
      </c>
      <c r="AH727">
        <v>5.5594603434484757E-5</v>
      </c>
    </row>
    <row r="728" spans="1:253" x14ac:dyDescent="0.3">
      <c r="A728" s="49">
        <v>902</v>
      </c>
      <c r="B728" t="s">
        <v>2128</v>
      </c>
      <c r="C728" t="s">
        <v>659</v>
      </c>
      <c r="D728">
        <v>0.36287999999999992</v>
      </c>
      <c r="I728">
        <v>0.25826188351288759</v>
      </c>
      <c r="J728">
        <v>2.0579805996472669E-5</v>
      </c>
      <c r="K728">
        <v>1.1483948359575871E-3</v>
      </c>
      <c r="L728">
        <v>0.29027498884426611</v>
      </c>
    </row>
    <row r="729" spans="1:253" x14ac:dyDescent="0.3">
      <c r="A729" s="49">
        <v>903</v>
      </c>
      <c r="B729" t="s">
        <v>2129</v>
      </c>
      <c r="C729" t="s">
        <v>798</v>
      </c>
      <c r="D729">
        <v>2.2393400000000001E-2</v>
      </c>
      <c r="O729">
        <v>5.0327893853896598E-2</v>
      </c>
      <c r="P729">
        <v>0.79975598596919317</v>
      </c>
    </row>
    <row r="730" spans="1:253" x14ac:dyDescent="0.3">
      <c r="A730" s="49">
        <v>904</v>
      </c>
      <c r="B730" t="s">
        <v>2131</v>
      </c>
      <c r="C730" t="s">
        <v>605</v>
      </c>
      <c r="D730">
        <v>38.219999999999992</v>
      </c>
      <c r="AH730">
        <v>9.1931365040256999E-5</v>
      </c>
      <c r="AK730">
        <v>4.3372412126779357E-4</v>
      </c>
    </row>
    <row r="731" spans="1:253" x14ac:dyDescent="0.3">
      <c r="A731" s="49">
        <v>905</v>
      </c>
      <c r="B731" t="s">
        <v>2132</v>
      </c>
      <c r="C731" t="s">
        <v>605</v>
      </c>
      <c r="D731">
        <v>3.57368453</v>
      </c>
      <c r="M731">
        <v>2.0653180505182049E-2</v>
      </c>
      <c r="N731">
        <v>2.506123505312886E-5</v>
      </c>
      <c r="AH731">
        <v>1.519576943684358E-5</v>
      </c>
      <c r="AK731">
        <v>2.2861146448200899E-4</v>
      </c>
    </row>
    <row r="732" spans="1:253" x14ac:dyDescent="0.3">
      <c r="A732" s="49">
        <v>907</v>
      </c>
      <c r="B732" t="s">
        <v>2134</v>
      </c>
      <c r="C732" t="s">
        <v>605</v>
      </c>
      <c r="D732">
        <v>104.3173</v>
      </c>
      <c r="N732">
        <v>7.9859842594610257E-6</v>
      </c>
      <c r="AH732">
        <v>3.8163324779303142E-5</v>
      </c>
    </row>
    <row r="733" spans="1:253" x14ac:dyDescent="0.3">
      <c r="A733" s="49">
        <v>908</v>
      </c>
      <c r="B733" t="s">
        <v>2136</v>
      </c>
      <c r="C733" t="s">
        <v>605</v>
      </c>
      <c r="D733">
        <v>33.683199999999999</v>
      </c>
      <c r="AH733">
        <v>1.2177373133694009E-5</v>
      </c>
    </row>
    <row r="734" spans="1:253" x14ac:dyDescent="0.3">
      <c r="A734" s="49">
        <v>910</v>
      </c>
      <c r="B734" t="s">
        <v>2138</v>
      </c>
      <c r="C734" t="s">
        <v>659</v>
      </c>
      <c r="D734">
        <v>7.3495649999999996E-2</v>
      </c>
      <c r="I734">
        <v>8.3751338155993976E-2</v>
      </c>
      <c r="J734">
        <v>5.1709141969626772E-5</v>
      </c>
      <c r="K734">
        <v>1.4457957990175511E-3</v>
      </c>
      <c r="L734">
        <v>9.3277600865140947E-2</v>
      </c>
    </row>
    <row r="735" spans="1:253" x14ac:dyDescent="0.3">
      <c r="A735" s="49">
        <v>913</v>
      </c>
      <c r="B735" t="s">
        <v>2141</v>
      </c>
      <c r="C735" t="s">
        <v>650</v>
      </c>
      <c r="D735">
        <v>0.50378314399999991</v>
      </c>
      <c r="CN735">
        <v>0.13605326425352829</v>
      </c>
    </row>
    <row r="736" spans="1:253" x14ac:dyDescent="0.3">
      <c r="A736" s="49">
        <v>915</v>
      </c>
      <c r="B736" t="s">
        <v>2143</v>
      </c>
      <c r="C736" t="s">
        <v>671</v>
      </c>
      <c r="D736">
        <v>5.6841901200000008E-5</v>
      </c>
      <c r="Q736">
        <v>185.985305032924</v>
      </c>
      <c r="R736">
        <v>1.6337553539934491E-2</v>
      </c>
      <c r="S736">
        <v>520.67491716962604</v>
      </c>
      <c r="T736">
        <v>0.5175736961451245</v>
      </c>
      <c r="U736">
        <v>0.17700984714873599</v>
      </c>
      <c r="V736">
        <v>0.15544267290249431</v>
      </c>
      <c r="W736">
        <v>3.3048954396573432E-2</v>
      </c>
    </row>
    <row r="737" spans="1:253" x14ac:dyDescent="0.3">
      <c r="A737" s="49">
        <v>916</v>
      </c>
      <c r="B737" t="s">
        <v>2144</v>
      </c>
      <c r="C737" t="s">
        <v>671</v>
      </c>
      <c r="D737">
        <v>6.8085611999999994E-6</v>
      </c>
      <c r="Q737">
        <v>105.4435858192022</v>
      </c>
      <c r="R737">
        <v>2.2161765208517509E-2</v>
      </c>
      <c r="S737">
        <v>422.66012739084948</v>
      </c>
      <c r="T737">
        <v>0.90343653636368115</v>
      </c>
      <c r="U737">
        <v>0.17847124852526719</v>
      </c>
      <c r="V737">
        <v>0.32324684150595578</v>
      </c>
      <c r="W737">
        <v>6.8726109274175454E-2</v>
      </c>
    </row>
    <row r="738" spans="1:253" x14ac:dyDescent="0.3">
      <c r="A738" s="49">
        <v>917</v>
      </c>
      <c r="B738" t="s">
        <v>2145</v>
      </c>
      <c r="C738" t="s">
        <v>671</v>
      </c>
      <c r="D738">
        <v>5.8103149634029847E-6</v>
      </c>
      <c r="Q738">
        <v>291.24718818097102</v>
      </c>
      <c r="R738">
        <v>3.3667542901146583E-2</v>
      </c>
      <c r="S738">
        <v>1167.435389288313</v>
      </c>
      <c r="T738">
        <v>0.93948287105237149</v>
      </c>
      <c r="U738">
        <v>0.18979915937219141</v>
      </c>
      <c r="V738">
        <v>0.29900904769239511</v>
      </c>
      <c r="W738">
        <v>6.3572867069440667E-2</v>
      </c>
    </row>
    <row r="739" spans="1:253" x14ac:dyDescent="0.3">
      <c r="A739" s="49">
        <v>919</v>
      </c>
      <c r="B739" t="s">
        <v>2147</v>
      </c>
      <c r="C739" t="s">
        <v>668</v>
      </c>
      <c r="D739">
        <v>2.374E-5</v>
      </c>
      <c r="Q739">
        <v>1583.333333333333</v>
      </c>
      <c r="T739">
        <v>1.66</v>
      </c>
      <c r="GY739">
        <v>4.6785300925925926</v>
      </c>
    </row>
    <row r="740" spans="1:253" x14ac:dyDescent="0.3">
      <c r="A740" s="49">
        <v>920</v>
      </c>
      <c r="B740" t="s">
        <v>2148</v>
      </c>
      <c r="C740" t="s">
        <v>620</v>
      </c>
      <c r="D740">
        <v>9.1487600000000006E-3</v>
      </c>
      <c r="AH740">
        <v>4.4019597939185773E-6</v>
      </c>
    </row>
    <row r="741" spans="1:253" x14ac:dyDescent="0.3">
      <c r="A741" s="49">
        <v>921</v>
      </c>
      <c r="B741" t="s">
        <v>2149</v>
      </c>
      <c r="C741" t="s">
        <v>659</v>
      </c>
      <c r="D741">
        <v>6.3020828299999984E-2</v>
      </c>
      <c r="I741">
        <v>3.8244352097605683E-2</v>
      </c>
      <c r="J741">
        <v>4.1007680630563858E-6</v>
      </c>
      <c r="K741">
        <v>3.5984651477020903E-4</v>
      </c>
    </row>
    <row r="742" spans="1:253" x14ac:dyDescent="0.3">
      <c r="A742" s="49">
        <v>922</v>
      </c>
      <c r="B742" t="s">
        <v>2150</v>
      </c>
      <c r="C742" t="s">
        <v>659</v>
      </c>
      <c r="D742">
        <v>2.2499999999999999E-2</v>
      </c>
      <c r="AK742">
        <v>3.2851666666666658E-4</v>
      </c>
    </row>
    <row r="743" spans="1:253" x14ac:dyDescent="0.3">
      <c r="A743" s="49">
        <v>924</v>
      </c>
      <c r="B743" t="s">
        <v>2153</v>
      </c>
      <c r="C743" t="s">
        <v>695</v>
      </c>
      <c r="D743">
        <v>1.9292169599999999E-2</v>
      </c>
      <c r="CI743">
        <v>1.06618179429648</v>
      </c>
      <c r="CJ743">
        <v>2.334641615425152E-2</v>
      </c>
    </row>
    <row r="744" spans="1:253" x14ac:dyDescent="0.3">
      <c r="A744" s="49">
        <v>925</v>
      </c>
      <c r="B744" t="s">
        <v>2155</v>
      </c>
      <c r="C744" t="s">
        <v>659</v>
      </c>
      <c r="D744">
        <v>1.392E-6</v>
      </c>
      <c r="F744">
        <v>2289.1566265060251</v>
      </c>
    </row>
    <row r="745" spans="1:253" x14ac:dyDescent="0.3">
      <c r="A745" s="49">
        <v>926</v>
      </c>
      <c r="B745" t="s">
        <v>2156</v>
      </c>
      <c r="C745" t="s">
        <v>605</v>
      </c>
      <c r="D745">
        <v>4.4584999999999999</v>
      </c>
      <c r="AH745">
        <v>1.528947368421052E-4</v>
      </c>
      <c r="AK745">
        <v>1.7825E-4</v>
      </c>
    </row>
    <row r="746" spans="1:253" x14ac:dyDescent="0.3">
      <c r="A746" s="49">
        <v>927</v>
      </c>
      <c r="B746" t="s">
        <v>2157</v>
      </c>
      <c r="C746" t="s">
        <v>659</v>
      </c>
      <c r="D746">
        <v>6.3E-7</v>
      </c>
      <c r="F746">
        <v>2943.201376936317</v>
      </c>
      <c r="G746">
        <v>10.342082616179001</v>
      </c>
      <c r="H746">
        <v>8928.5714285714275</v>
      </c>
    </row>
    <row r="747" spans="1:253" x14ac:dyDescent="0.3">
      <c r="A747" s="49">
        <v>928</v>
      </c>
      <c r="B747" t="s">
        <v>2158</v>
      </c>
      <c r="C747" t="s">
        <v>668</v>
      </c>
      <c r="D747">
        <v>0.62404999999999977</v>
      </c>
      <c r="I747">
        <v>9.721533357208989E-3</v>
      </c>
      <c r="J747">
        <v>4.9545709478407214E-6</v>
      </c>
      <c r="K747">
        <v>4.4794563881678468E-4</v>
      </c>
      <c r="L747">
        <v>0.2446807614079429</v>
      </c>
    </row>
    <row r="748" spans="1:253" x14ac:dyDescent="0.3">
      <c r="A748" s="49">
        <v>929</v>
      </c>
      <c r="B748" t="s">
        <v>2159</v>
      </c>
      <c r="C748" t="s">
        <v>659</v>
      </c>
      <c r="D748">
        <v>1.4999999999999999E-2</v>
      </c>
      <c r="AH748">
        <v>2.9122807017543859E-5</v>
      </c>
      <c r="AK748">
        <v>3.1944444444444442E-3</v>
      </c>
    </row>
    <row r="749" spans="1:253" x14ac:dyDescent="0.3">
      <c r="A749" s="49">
        <v>930</v>
      </c>
      <c r="B749" t="s">
        <v>2160</v>
      </c>
      <c r="C749" t="s">
        <v>659</v>
      </c>
      <c r="D749">
        <v>2.3500000000000001E-3</v>
      </c>
      <c r="AJ749">
        <v>1.6497760358342659</v>
      </c>
      <c r="AK749">
        <v>4.0780141843971633E-5</v>
      </c>
      <c r="AP749">
        <v>0.23625419932810751</v>
      </c>
    </row>
    <row r="750" spans="1:253" x14ac:dyDescent="0.3">
      <c r="A750" s="49">
        <v>931</v>
      </c>
      <c r="B750" t="s">
        <v>2162</v>
      </c>
      <c r="C750" t="s">
        <v>671</v>
      </c>
      <c r="D750">
        <v>3.8697108000000012E-4</v>
      </c>
      <c r="BK750">
        <v>1168.573974354008</v>
      </c>
      <c r="BM750">
        <v>0.32530120481927721</v>
      </c>
      <c r="DF750">
        <v>694.11486645997468</v>
      </c>
      <c r="IH750">
        <v>6.3993336690814709E-2</v>
      </c>
    </row>
    <row r="751" spans="1:253" x14ac:dyDescent="0.3">
      <c r="A751" s="49">
        <v>932</v>
      </c>
      <c r="B751" t="s">
        <v>2164</v>
      </c>
      <c r="C751" t="s">
        <v>803</v>
      </c>
      <c r="D751">
        <v>1.6932500000000001E-4</v>
      </c>
      <c r="Q751">
        <v>1488.603988603988</v>
      </c>
      <c r="R751">
        <v>0.1049323361823362</v>
      </c>
      <c r="S751">
        <v>984.68660968660981</v>
      </c>
      <c r="T751">
        <v>1.024691358024691</v>
      </c>
    </row>
    <row r="752" spans="1:253" x14ac:dyDescent="0.3">
      <c r="A752" s="49">
        <v>934</v>
      </c>
      <c r="B752" t="s">
        <v>2168</v>
      </c>
      <c r="C752" t="s">
        <v>752</v>
      </c>
      <c r="D752">
        <v>0.59505098765780262</v>
      </c>
      <c r="E752" t="s">
        <v>2167</v>
      </c>
      <c r="DL752">
        <v>1.645148260509079</v>
      </c>
      <c r="DM752">
        <v>2.9003878122843312</v>
      </c>
      <c r="DN752">
        <v>0.32065220144277812</v>
      </c>
      <c r="DO752">
        <v>0.10851440801050161</v>
      </c>
      <c r="DP752">
        <v>2.2662389959816599E-2</v>
      </c>
      <c r="DQ752">
        <v>4.5603559514918228E-2</v>
      </c>
      <c r="DR752">
        <v>3.821209522141183E-3</v>
      </c>
      <c r="DS752">
        <v>2.2100181070016101E-2</v>
      </c>
      <c r="DT752">
        <v>4.0398139980300438E-3</v>
      </c>
      <c r="DU752">
        <v>1.128260932051639E-2</v>
      </c>
      <c r="DV752">
        <v>1.0005299750639671E-2</v>
      </c>
      <c r="DW752">
        <v>0.10079111905060879</v>
      </c>
      <c r="IR752">
        <v>1.5113621979644281E-3</v>
      </c>
      <c r="IS752">
        <v>1.4480295399997779E-3</v>
      </c>
    </row>
    <row r="753" spans="1:255" x14ac:dyDescent="0.3">
      <c r="A753" s="49">
        <v>935</v>
      </c>
      <c r="B753" t="s">
        <v>2169</v>
      </c>
      <c r="C753" t="s">
        <v>605</v>
      </c>
      <c r="D753">
        <v>0.21240000000000001</v>
      </c>
      <c r="M753">
        <v>1.022387005649718E-2</v>
      </c>
      <c r="N753">
        <v>9.6485046521883831E-6</v>
      </c>
    </row>
    <row r="754" spans="1:255" x14ac:dyDescent="0.3">
      <c r="A754" s="49">
        <v>936</v>
      </c>
      <c r="B754" t="s">
        <v>2170</v>
      </c>
      <c r="C754" t="s">
        <v>605</v>
      </c>
      <c r="D754">
        <v>0.39900000000000002</v>
      </c>
      <c r="M754">
        <v>0.1133040935672515</v>
      </c>
      <c r="N754">
        <v>8.729566585791607E-5</v>
      </c>
      <c r="AH754">
        <v>1.0633656509695289E-4</v>
      </c>
      <c r="AK754">
        <v>5.0438596491228071E-3</v>
      </c>
    </row>
    <row r="755" spans="1:255" x14ac:dyDescent="0.3">
      <c r="A755" s="49">
        <v>937</v>
      </c>
      <c r="B755" t="s">
        <v>2172</v>
      </c>
      <c r="C755" t="s">
        <v>796</v>
      </c>
      <c r="D755">
        <v>2.0422189999999998</v>
      </c>
      <c r="O755">
        <v>3.6414401334274642E-2</v>
      </c>
      <c r="AI755">
        <v>31.75981138781</v>
      </c>
    </row>
    <row r="756" spans="1:255" x14ac:dyDescent="0.3">
      <c r="A756" s="49">
        <v>938</v>
      </c>
      <c r="B756" t="s">
        <v>2173</v>
      </c>
      <c r="C756" t="s">
        <v>671</v>
      </c>
      <c r="D756">
        <v>0.30504000000000009</v>
      </c>
      <c r="O756">
        <v>5.9705803264647569E-2</v>
      </c>
      <c r="P756">
        <v>1.4457502149541701</v>
      </c>
      <c r="AM756">
        <v>3.4734734934119431E-5</v>
      </c>
      <c r="AN756">
        <v>2.2089467411619799E-4</v>
      </c>
    </row>
    <row r="757" spans="1:255" x14ac:dyDescent="0.3">
      <c r="A757" s="49">
        <v>939</v>
      </c>
      <c r="B757" t="s">
        <v>2176</v>
      </c>
      <c r="D757">
        <v>4.0832099999999998E-5</v>
      </c>
      <c r="HK757">
        <v>2.2685563933048849</v>
      </c>
      <c r="IT757">
        <v>0.1612707218552209</v>
      </c>
    </row>
    <row r="758" spans="1:255" x14ac:dyDescent="0.3">
      <c r="A758" s="49">
        <v>940</v>
      </c>
      <c r="B758" t="s">
        <v>2178</v>
      </c>
      <c r="C758" t="s">
        <v>605</v>
      </c>
      <c r="D758">
        <v>2.4074999999999999E-5</v>
      </c>
      <c r="F758">
        <v>4069.6117804551541</v>
      </c>
    </row>
    <row r="759" spans="1:255" x14ac:dyDescent="0.3">
      <c r="A759" s="49">
        <v>941</v>
      </c>
      <c r="B759" t="s">
        <v>2181</v>
      </c>
      <c r="C759" t="s">
        <v>668</v>
      </c>
      <c r="D759">
        <v>3.4485000000000001</v>
      </c>
      <c r="I759">
        <v>0.1513491984466793</v>
      </c>
      <c r="K759">
        <v>1.0684832995895429E-3</v>
      </c>
      <c r="L759">
        <v>0.40053669222343918</v>
      </c>
      <c r="AQ759">
        <v>6.2823193600849671E-5</v>
      </c>
    </row>
    <row r="760" spans="1:255" x14ac:dyDescent="0.3">
      <c r="A760" s="49">
        <v>943</v>
      </c>
      <c r="B760" t="s">
        <v>2184</v>
      </c>
      <c r="C760" t="s">
        <v>605</v>
      </c>
      <c r="D760">
        <v>1.55992</v>
      </c>
      <c r="AH760">
        <v>9.6362229102167166E-5</v>
      </c>
      <c r="AK760">
        <v>2.9313725490196078E-3</v>
      </c>
    </row>
    <row r="761" spans="1:255" x14ac:dyDescent="0.3">
      <c r="A761" s="49">
        <v>945</v>
      </c>
      <c r="B761" t="s">
        <v>2186</v>
      </c>
      <c r="C761" t="s">
        <v>605</v>
      </c>
      <c r="D761">
        <v>9.3999999999999986E-2</v>
      </c>
      <c r="AH761">
        <v>3.7178051511758118E-5</v>
      </c>
    </row>
    <row r="762" spans="1:255" x14ac:dyDescent="0.3">
      <c r="A762" s="49">
        <v>946</v>
      </c>
      <c r="B762" t="s">
        <v>2187</v>
      </c>
      <c r="C762" t="s">
        <v>659</v>
      </c>
      <c r="D762">
        <v>5.5500000000000005E-4</v>
      </c>
      <c r="AJ762">
        <v>2.1842105263157889</v>
      </c>
    </row>
    <row r="763" spans="1:255" x14ac:dyDescent="0.3">
      <c r="A763" s="49">
        <v>947</v>
      </c>
      <c r="B763" t="s">
        <v>2188</v>
      </c>
      <c r="C763" t="s">
        <v>620</v>
      </c>
      <c r="D763">
        <v>7.0200000000000011E-3</v>
      </c>
      <c r="AH763">
        <v>3.2763157894736841E-5</v>
      </c>
    </row>
    <row r="764" spans="1:255" x14ac:dyDescent="0.3">
      <c r="A764" s="49">
        <v>948</v>
      </c>
      <c r="B764" t="s">
        <v>2189</v>
      </c>
      <c r="C764" t="s">
        <v>798</v>
      </c>
      <c r="D764">
        <v>1.95E-2</v>
      </c>
      <c r="O764">
        <v>5.5696202531645568E-2</v>
      </c>
      <c r="P764">
        <v>0.60286919831223629</v>
      </c>
    </row>
    <row r="765" spans="1:255" x14ac:dyDescent="0.3">
      <c r="A765" s="49">
        <v>949</v>
      </c>
      <c r="B765" t="s">
        <v>2191</v>
      </c>
      <c r="C765" t="s">
        <v>595</v>
      </c>
      <c r="D765">
        <v>2.575E-3</v>
      </c>
      <c r="IU765">
        <v>9.967285792501961E-4</v>
      </c>
    </row>
    <row r="766" spans="1:255" x14ac:dyDescent="0.3">
      <c r="A766" s="49">
        <v>950</v>
      </c>
      <c r="B766" t="s">
        <v>2193</v>
      </c>
      <c r="C766" t="s">
        <v>1044</v>
      </c>
      <c r="D766">
        <v>0.209588</v>
      </c>
      <c r="L766">
        <v>4.7133966328891719E-2</v>
      </c>
    </row>
    <row r="767" spans="1:255" x14ac:dyDescent="0.3">
      <c r="A767" s="49">
        <v>952</v>
      </c>
      <c r="B767" t="s">
        <v>2196</v>
      </c>
      <c r="C767" t="s">
        <v>686</v>
      </c>
      <c r="D767">
        <v>1.2397E-2</v>
      </c>
      <c r="AH767">
        <v>2.1274777853725221E-5</v>
      </c>
    </row>
    <row r="768" spans="1:255" x14ac:dyDescent="0.3">
      <c r="A768" s="49">
        <v>953</v>
      </c>
      <c r="B768" t="s">
        <v>2197</v>
      </c>
      <c r="C768" t="s">
        <v>798</v>
      </c>
      <c r="D768">
        <v>0.129817562</v>
      </c>
      <c r="O768">
        <v>7.7258234023876958E-3</v>
      </c>
    </row>
    <row r="769" spans="1:253" x14ac:dyDescent="0.3">
      <c r="A769" s="49">
        <v>954</v>
      </c>
      <c r="B769" t="s">
        <v>2199</v>
      </c>
      <c r="C769" t="s">
        <v>953</v>
      </c>
      <c r="D769">
        <v>12.17276636778197</v>
      </c>
      <c r="EK769">
        <v>1.8747939360629431E-4</v>
      </c>
    </row>
    <row r="770" spans="1:253" x14ac:dyDescent="0.3">
      <c r="A770" s="49">
        <v>959</v>
      </c>
      <c r="B770" t="s">
        <v>2206</v>
      </c>
      <c r="C770" t="s">
        <v>1482</v>
      </c>
      <c r="D770">
        <v>1.40016375591927E-2</v>
      </c>
      <c r="E770" t="s">
        <v>1103</v>
      </c>
      <c r="DL770">
        <v>1.1404543301681931</v>
      </c>
      <c r="DM770">
        <v>2.3582273454832992</v>
      </c>
      <c r="DN770">
        <v>0.26410317070996608</v>
      </c>
      <c r="DO770">
        <v>0.19117611474422341</v>
      </c>
      <c r="DP770">
        <v>6.5020278052767954E-3</v>
      </c>
      <c r="DQ770">
        <v>0.15550110237002041</v>
      </c>
      <c r="DR770">
        <v>2.1864109519533801E-2</v>
      </c>
      <c r="DS770">
        <v>0.14757004444045821</v>
      </c>
      <c r="DT770">
        <v>2.8382689053513609E-2</v>
      </c>
      <c r="DU770">
        <v>8.5314367739479785E-2</v>
      </c>
      <c r="DV770">
        <v>7.1264243434372571E-2</v>
      </c>
      <c r="DW770">
        <v>0.82156687010590523</v>
      </c>
      <c r="IR770">
        <v>1.4242330094495589E-2</v>
      </c>
      <c r="IS770">
        <v>1.427185945088841E-2</v>
      </c>
    </row>
    <row r="771" spans="1:253" x14ac:dyDescent="0.3">
      <c r="A771" s="49">
        <v>963</v>
      </c>
      <c r="B771" t="s">
        <v>2212</v>
      </c>
      <c r="C771" t="s">
        <v>605</v>
      </c>
      <c r="D771">
        <v>0.64600000000000002</v>
      </c>
      <c r="AH771">
        <v>6.6101108033241E-5</v>
      </c>
    </row>
    <row r="772" spans="1:253" x14ac:dyDescent="0.3">
      <c r="A772" s="49">
        <v>964</v>
      </c>
      <c r="B772" t="s">
        <v>2213</v>
      </c>
      <c r="C772" t="s">
        <v>605</v>
      </c>
      <c r="D772">
        <v>9.4949999999999992</v>
      </c>
      <c r="AH772">
        <v>5.3391812865497072E-5</v>
      </c>
      <c r="AK772">
        <v>1.7037037037037029E-4</v>
      </c>
    </row>
    <row r="773" spans="1:253" x14ac:dyDescent="0.3">
      <c r="A773" s="49">
        <v>965</v>
      </c>
      <c r="B773" t="s">
        <v>2214</v>
      </c>
      <c r="C773" t="s">
        <v>605</v>
      </c>
      <c r="D773">
        <v>1.8</v>
      </c>
      <c r="AH773">
        <v>5.4605263157894737E-5</v>
      </c>
    </row>
    <row r="774" spans="1:253" x14ac:dyDescent="0.3">
      <c r="A774" s="49">
        <v>966</v>
      </c>
      <c r="B774" t="s">
        <v>2215</v>
      </c>
      <c r="C774" t="s">
        <v>605</v>
      </c>
      <c r="D774">
        <v>1.1475</v>
      </c>
      <c r="AH774">
        <v>2.5696594427244582E-5</v>
      </c>
    </row>
    <row r="775" spans="1:253" x14ac:dyDescent="0.3">
      <c r="A775" s="49">
        <v>967</v>
      </c>
      <c r="B775" t="s">
        <v>2216</v>
      </c>
      <c r="C775" t="s">
        <v>605</v>
      </c>
      <c r="D775">
        <v>0.24</v>
      </c>
      <c r="AH775">
        <v>8.1907894736842098E-5</v>
      </c>
    </row>
    <row r="776" spans="1:253" x14ac:dyDescent="0.3">
      <c r="A776" s="49">
        <v>968</v>
      </c>
      <c r="B776" t="s">
        <v>2217</v>
      </c>
      <c r="C776" t="s">
        <v>620</v>
      </c>
      <c r="D776">
        <v>0.20200000000000001</v>
      </c>
      <c r="AH776">
        <v>5.4605263157894737E-5</v>
      </c>
    </row>
    <row r="777" spans="1:253" x14ac:dyDescent="0.3">
      <c r="A777" s="49">
        <v>970</v>
      </c>
      <c r="B777" t="s">
        <v>2219</v>
      </c>
      <c r="C777" t="s">
        <v>605</v>
      </c>
      <c r="D777">
        <v>0.23894000000000001</v>
      </c>
      <c r="AG777">
        <v>1.2929345696748081E-5</v>
      </c>
    </row>
    <row r="778" spans="1:253" x14ac:dyDescent="0.3">
      <c r="A778" s="49">
        <v>971</v>
      </c>
      <c r="B778" t="s">
        <v>2220</v>
      </c>
      <c r="C778" t="s">
        <v>605</v>
      </c>
      <c r="D778">
        <v>2.726</v>
      </c>
      <c r="M778">
        <v>5.4964539007092188E-2</v>
      </c>
      <c r="N778">
        <v>4.2072714490303381E-5</v>
      </c>
      <c r="AH778">
        <v>1.161814109742441E-5</v>
      </c>
    </row>
    <row r="779" spans="1:253" x14ac:dyDescent="0.3">
      <c r="A779" s="49">
        <v>972</v>
      </c>
      <c r="B779" t="s">
        <v>2221</v>
      </c>
      <c r="C779" t="s">
        <v>668</v>
      </c>
      <c r="D779">
        <v>0.01</v>
      </c>
      <c r="AJ779">
        <v>2.1842105263157889</v>
      </c>
      <c r="AP779">
        <v>1.110394736842105</v>
      </c>
    </row>
    <row r="780" spans="1:253" x14ac:dyDescent="0.3">
      <c r="A780" s="49">
        <v>973</v>
      </c>
      <c r="B780" t="s">
        <v>2222</v>
      </c>
      <c r="C780" t="s">
        <v>671</v>
      </c>
      <c r="D780">
        <v>7.6204799999999998E-4</v>
      </c>
      <c r="DH780">
        <v>3.2242424242424241</v>
      </c>
      <c r="DI780">
        <v>3.255757575757575</v>
      </c>
    </row>
    <row r="781" spans="1:253" x14ac:dyDescent="0.3">
      <c r="A781" s="49">
        <v>975</v>
      </c>
      <c r="B781" t="s">
        <v>2224</v>
      </c>
      <c r="C781" t="s">
        <v>605</v>
      </c>
      <c r="D781">
        <v>0.03</v>
      </c>
      <c r="AG781">
        <v>7.3470384626403429E-4</v>
      </c>
    </row>
    <row r="782" spans="1:253" x14ac:dyDescent="0.3">
      <c r="A782" s="49">
        <v>976</v>
      </c>
      <c r="B782" t="s">
        <v>2225</v>
      </c>
      <c r="C782" t="s">
        <v>659</v>
      </c>
      <c r="D782">
        <v>0.18811240000000001</v>
      </c>
      <c r="AH782">
        <v>4.158585785049677E-5</v>
      </c>
      <c r="CN782">
        <v>4.5105521458111447E-2</v>
      </c>
    </row>
    <row r="783" spans="1:253" x14ac:dyDescent="0.3">
      <c r="A783" s="49">
        <v>977</v>
      </c>
      <c r="B783" t="s">
        <v>2226</v>
      </c>
      <c r="C783" t="s">
        <v>689</v>
      </c>
      <c r="D783">
        <v>7.2000000000000009E-7</v>
      </c>
      <c r="F783">
        <v>2861.4457831325299</v>
      </c>
    </row>
    <row r="784" spans="1:253" x14ac:dyDescent="0.3">
      <c r="A784" s="49">
        <v>978</v>
      </c>
      <c r="B784" t="s">
        <v>2227</v>
      </c>
      <c r="C784" t="s">
        <v>798</v>
      </c>
      <c r="D784">
        <v>9.5238000000000007E-3</v>
      </c>
      <c r="O784">
        <v>0.21743262249591361</v>
      </c>
      <c r="P784">
        <v>0.31345269319952862</v>
      </c>
    </row>
    <row r="785" spans="1:253" x14ac:dyDescent="0.3">
      <c r="A785" s="49">
        <v>979</v>
      </c>
      <c r="B785" t="s">
        <v>2228</v>
      </c>
      <c r="C785" t="s">
        <v>605</v>
      </c>
      <c r="D785">
        <v>2.286144E-2</v>
      </c>
      <c r="AG785">
        <v>7.4325953577480649E-4</v>
      </c>
    </row>
    <row r="786" spans="1:253" x14ac:dyDescent="0.3">
      <c r="A786" s="49">
        <v>980</v>
      </c>
      <c r="B786" t="s">
        <v>2229</v>
      </c>
      <c r="C786" t="s">
        <v>605</v>
      </c>
      <c r="D786">
        <v>6.2138540000000004E-5</v>
      </c>
      <c r="F786">
        <v>5476.6525561706276</v>
      </c>
    </row>
    <row r="787" spans="1:253" x14ac:dyDescent="0.3">
      <c r="A787" s="49">
        <v>982</v>
      </c>
      <c r="B787" t="s">
        <v>2231</v>
      </c>
      <c r="C787" t="s">
        <v>605</v>
      </c>
      <c r="D787">
        <v>3.598412999999999E-4</v>
      </c>
      <c r="F787">
        <v>1412.6177758569411</v>
      </c>
    </row>
    <row r="788" spans="1:253" x14ac:dyDescent="0.3">
      <c r="A788" s="49">
        <v>983</v>
      </c>
      <c r="B788" t="s">
        <v>2232</v>
      </c>
      <c r="C788" t="s">
        <v>659</v>
      </c>
      <c r="D788">
        <v>2.2679999999999998</v>
      </c>
      <c r="I788">
        <v>7.46095493083445E-2</v>
      </c>
      <c r="J788">
        <v>5.7407407407407404E-6</v>
      </c>
      <c r="K788">
        <v>2.600029748624126E-3</v>
      </c>
      <c r="L788">
        <v>0.69665997322623829</v>
      </c>
    </row>
    <row r="789" spans="1:253" x14ac:dyDescent="0.3">
      <c r="A789" s="49">
        <v>984</v>
      </c>
      <c r="B789" t="s">
        <v>2233</v>
      </c>
      <c r="C789" t="s">
        <v>659</v>
      </c>
      <c r="D789">
        <v>3.5</v>
      </c>
      <c r="AH789">
        <v>9.3609022556390977E-5</v>
      </c>
      <c r="AJ789">
        <v>0.46804511278195488</v>
      </c>
      <c r="AK789">
        <v>5.2708333333333331E-3</v>
      </c>
      <c r="AP789">
        <v>4.7588345864661652E-2</v>
      </c>
      <c r="BP789">
        <v>4.0726817042606507E-5</v>
      </c>
      <c r="ED789">
        <v>2.5263157894736841E-4</v>
      </c>
    </row>
    <row r="790" spans="1:253" x14ac:dyDescent="0.3">
      <c r="A790" s="49">
        <v>985</v>
      </c>
      <c r="B790" t="s">
        <v>2235</v>
      </c>
      <c r="C790" t="s">
        <v>659</v>
      </c>
      <c r="D790">
        <v>5.0000000000000001E-3</v>
      </c>
      <c r="AH790">
        <v>1.092105263157895E-4</v>
      </c>
      <c r="AJ790">
        <v>0.54605263157894735</v>
      </c>
    </row>
    <row r="791" spans="1:253" x14ac:dyDescent="0.3">
      <c r="A791" s="49">
        <v>986</v>
      </c>
      <c r="B791" t="s">
        <v>2237</v>
      </c>
      <c r="C791" t="s">
        <v>659</v>
      </c>
      <c r="D791">
        <v>6.08</v>
      </c>
      <c r="AH791">
        <v>6.143092105263157E-5</v>
      </c>
      <c r="AJ791">
        <v>0.47779605263157893</v>
      </c>
      <c r="AK791">
        <v>3.7734374999999991E-4</v>
      </c>
      <c r="AP791">
        <v>6.9399671052631562E-2</v>
      </c>
      <c r="ED791">
        <v>2.2105263157894741E-4</v>
      </c>
    </row>
    <row r="792" spans="1:253" x14ac:dyDescent="0.3">
      <c r="A792" s="49">
        <v>987</v>
      </c>
      <c r="B792" t="s">
        <v>2241</v>
      </c>
      <c r="C792" t="s">
        <v>752</v>
      </c>
      <c r="D792">
        <v>5.0833993815024729E-2</v>
      </c>
      <c r="E792" t="s">
        <v>1016</v>
      </c>
      <c r="DL792">
        <v>1.502835675874765</v>
      </c>
      <c r="DM792">
        <v>2.0046310150912729</v>
      </c>
      <c r="DN792">
        <v>0.1445941153840945</v>
      </c>
      <c r="DO792">
        <v>0.1537544441480983</v>
      </c>
      <c r="DP792">
        <v>2.8583771445848019E-2</v>
      </c>
      <c r="DQ792">
        <v>8.2058246080123118E-2</v>
      </c>
      <c r="DS792">
        <v>1.089607683090517E-2</v>
      </c>
      <c r="DT792">
        <v>9.4444668084961328E-4</v>
      </c>
      <c r="DU792">
        <v>1.4594327233282639E-3</v>
      </c>
      <c r="DV792">
        <v>2.5073883957253608E-4</v>
      </c>
      <c r="DW792">
        <v>1.853382342482E-2</v>
      </c>
      <c r="IS792">
        <v>1.564728776898765E-5</v>
      </c>
    </row>
    <row r="793" spans="1:253" x14ac:dyDescent="0.3">
      <c r="A793" s="49">
        <v>988</v>
      </c>
      <c r="B793" t="s">
        <v>2243</v>
      </c>
      <c r="C793" t="s">
        <v>752</v>
      </c>
      <c r="D793">
        <v>5.4513895724193191E-2</v>
      </c>
      <c r="E793" t="s">
        <v>1016</v>
      </c>
      <c r="DL793">
        <v>1.502835675874765</v>
      </c>
      <c r="DM793">
        <v>2.0046310150912738</v>
      </c>
      <c r="DN793">
        <v>0.1445941153840945</v>
      </c>
      <c r="DO793">
        <v>0.1537544441480983</v>
      </c>
      <c r="DP793">
        <v>2.8583771445848019E-2</v>
      </c>
      <c r="DQ793">
        <v>8.2058246080123104E-2</v>
      </c>
      <c r="DS793">
        <v>1.089607683090517E-2</v>
      </c>
      <c r="DT793">
        <v>9.4444668084961306E-4</v>
      </c>
      <c r="DU793">
        <v>1.4594327233282639E-3</v>
      </c>
      <c r="DV793">
        <v>2.5073883957253608E-4</v>
      </c>
      <c r="DW793">
        <v>1.853382342482E-2</v>
      </c>
      <c r="IS793">
        <v>1.564728776898765E-5</v>
      </c>
    </row>
    <row r="794" spans="1:253" x14ac:dyDescent="0.3">
      <c r="A794" s="49">
        <v>989</v>
      </c>
      <c r="B794" t="s">
        <v>2246</v>
      </c>
      <c r="C794" t="s">
        <v>605</v>
      </c>
      <c r="D794">
        <v>2.0799999999999999E-2</v>
      </c>
      <c r="AH794">
        <v>5.712550607287449E-5</v>
      </c>
    </row>
    <row r="795" spans="1:253" x14ac:dyDescent="0.3">
      <c r="A795" s="49">
        <v>990</v>
      </c>
      <c r="B795" t="s">
        <v>2247</v>
      </c>
      <c r="C795" t="s">
        <v>653</v>
      </c>
      <c r="D795">
        <v>1.035046E-3</v>
      </c>
      <c r="BQ795">
        <v>13.3519963699996</v>
      </c>
    </row>
    <row r="796" spans="1:253" x14ac:dyDescent="0.3">
      <c r="A796" s="49">
        <v>991</v>
      </c>
      <c r="B796" t="s">
        <v>2248</v>
      </c>
      <c r="C796" t="s">
        <v>605</v>
      </c>
      <c r="D796">
        <v>8.5912199999999999</v>
      </c>
      <c r="AH796">
        <v>6.3813492146633431E-5</v>
      </c>
      <c r="AK796">
        <v>9.9343302425809895E-4</v>
      </c>
    </row>
    <row r="797" spans="1:253" x14ac:dyDescent="0.3">
      <c r="A797" s="49">
        <v>993</v>
      </c>
      <c r="B797" t="s">
        <v>2250</v>
      </c>
      <c r="C797" t="s">
        <v>605</v>
      </c>
      <c r="D797">
        <v>0.67878000000000005</v>
      </c>
      <c r="M797">
        <v>4.4650205761316883E-2</v>
      </c>
      <c r="N797">
        <v>4.1032572332387161E-5</v>
      </c>
      <c r="AH797">
        <v>1.6179337231968809E-5</v>
      </c>
      <c r="AK797">
        <v>4.6141975308641969E-4</v>
      </c>
    </row>
    <row r="798" spans="1:253" x14ac:dyDescent="0.3">
      <c r="A798" s="49">
        <v>994</v>
      </c>
      <c r="B798" t="s">
        <v>2252</v>
      </c>
      <c r="C798" t="s">
        <v>1044</v>
      </c>
      <c r="D798">
        <v>0.17874999999999999</v>
      </c>
      <c r="K798">
        <v>1.049232004942848E-4</v>
      </c>
      <c r="L798">
        <v>0.25340463392029661</v>
      </c>
    </row>
    <row r="799" spans="1:253" x14ac:dyDescent="0.3">
      <c r="A799" s="49">
        <v>995</v>
      </c>
      <c r="B799" t="s">
        <v>2255</v>
      </c>
      <c r="C799" t="s">
        <v>2254</v>
      </c>
      <c r="D799">
        <v>14.7343398121326</v>
      </c>
      <c r="EK799">
        <v>1.125650317366593E-4</v>
      </c>
    </row>
    <row r="800" spans="1:253" x14ac:dyDescent="0.3">
      <c r="A800" s="49">
        <v>996</v>
      </c>
      <c r="B800" t="s">
        <v>2256</v>
      </c>
      <c r="C800" t="s">
        <v>605</v>
      </c>
      <c r="D800">
        <v>0.01</v>
      </c>
      <c r="AG800">
        <v>7.4325953577480616E-4</v>
      </c>
    </row>
    <row r="801" spans="1:256" x14ac:dyDescent="0.3">
      <c r="A801" s="49">
        <v>997</v>
      </c>
      <c r="B801" t="s">
        <v>2257</v>
      </c>
      <c r="C801" t="s">
        <v>605</v>
      </c>
      <c r="D801">
        <v>0.90761679999999989</v>
      </c>
      <c r="AH801">
        <v>1.1914828366703699E-4</v>
      </c>
    </row>
    <row r="802" spans="1:256" x14ac:dyDescent="0.3">
      <c r="A802" s="49">
        <v>998</v>
      </c>
      <c r="B802" t="s">
        <v>2260</v>
      </c>
      <c r="C802" t="s">
        <v>953</v>
      </c>
      <c r="D802">
        <v>26.75203572140326</v>
      </c>
      <c r="IV802">
        <v>0.16824406000500169</v>
      </c>
    </row>
    <row r="803" spans="1:256" x14ac:dyDescent="0.3">
      <c r="A803" s="49">
        <v>1000</v>
      </c>
      <c r="B803" t="s">
        <v>2264</v>
      </c>
      <c r="C803" t="s">
        <v>671</v>
      </c>
      <c r="D803">
        <v>7.081620279599999E-4</v>
      </c>
      <c r="Q803">
        <v>304.98157660590903</v>
      </c>
      <c r="R803">
        <v>7.6476782419234959E-2</v>
      </c>
      <c r="S803">
        <v>755.9573845376508</v>
      </c>
      <c r="T803">
        <v>0.72910381103415034</v>
      </c>
      <c r="U803">
        <v>0.1278202836534805</v>
      </c>
      <c r="V803">
        <v>0.14609335729800069</v>
      </c>
      <c r="W803">
        <v>2.8067098377125371E-2</v>
      </c>
    </row>
    <row r="804" spans="1:256" x14ac:dyDescent="0.3">
      <c r="A804" s="49">
        <v>1001</v>
      </c>
      <c r="B804" t="s">
        <v>2265</v>
      </c>
      <c r="C804" t="s">
        <v>671</v>
      </c>
      <c r="D804">
        <v>1.3999999999999999E-4</v>
      </c>
      <c r="O804">
        <v>6.9620253164556972E-2</v>
      </c>
      <c r="P804">
        <v>0.43291139240506332</v>
      </c>
    </row>
    <row r="805" spans="1:256" x14ac:dyDescent="0.3">
      <c r="A805" s="49">
        <v>1002</v>
      </c>
      <c r="B805" t="s">
        <v>2266</v>
      </c>
      <c r="C805" t="s">
        <v>659</v>
      </c>
      <c r="D805">
        <v>3.8073999999999999</v>
      </c>
      <c r="I805">
        <v>1.521855663448035E-2</v>
      </c>
      <c r="J805">
        <v>1.026684876818827E-5</v>
      </c>
      <c r="K805">
        <v>2.8879654247604479E-3</v>
      </c>
      <c r="L805">
        <v>0.45803551865707309</v>
      </c>
    </row>
    <row r="806" spans="1:256" x14ac:dyDescent="0.3">
      <c r="A806" s="49">
        <v>1003</v>
      </c>
      <c r="B806" t="s">
        <v>2267</v>
      </c>
      <c r="C806" t="s">
        <v>796</v>
      </c>
      <c r="D806">
        <v>0.292572</v>
      </c>
      <c r="O806">
        <v>7.285840447453637E-2</v>
      </c>
    </row>
    <row r="807" spans="1:256" x14ac:dyDescent="0.3">
      <c r="A807" s="49">
        <v>1004</v>
      </c>
      <c r="B807" t="s">
        <v>2268</v>
      </c>
      <c r="C807" t="s">
        <v>659</v>
      </c>
      <c r="D807">
        <v>9.5657680000000005E-4</v>
      </c>
      <c r="BQ807">
        <v>7.9804133456608666</v>
      </c>
      <c r="BR807">
        <v>40.286355286683353</v>
      </c>
      <c r="BS807">
        <v>34.34906197753665</v>
      </c>
      <c r="DK807">
        <v>1.116408845495032E-3</v>
      </c>
    </row>
    <row r="808" spans="1:256" x14ac:dyDescent="0.3">
      <c r="A808" s="49">
        <v>1005</v>
      </c>
      <c r="B808" t="s">
        <v>2269</v>
      </c>
      <c r="C808" t="s">
        <v>605</v>
      </c>
      <c r="D808">
        <v>0.23383000000000001</v>
      </c>
      <c r="I808">
        <v>0.23613076949632339</v>
      </c>
      <c r="L808">
        <v>0.90895432733800519</v>
      </c>
    </row>
    <row r="809" spans="1:256" x14ac:dyDescent="0.3">
      <c r="A809" s="49">
        <v>1007</v>
      </c>
      <c r="B809" t="s">
        <v>2271</v>
      </c>
      <c r="C809" t="s">
        <v>659</v>
      </c>
      <c r="D809">
        <v>1.1095999999999999</v>
      </c>
      <c r="AJ809">
        <v>2.0117728531855961</v>
      </c>
      <c r="AK809">
        <v>2.521929824561404E-3</v>
      </c>
      <c r="AP809">
        <v>0.1168836565096953</v>
      </c>
      <c r="ED809">
        <v>3.878116343490305E-4</v>
      </c>
    </row>
    <row r="810" spans="1:256" x14ac:dyDescent="0.3">
      <c r="A810" s="49">
        <v>1008</v>
      </c>
      <c r="B810" t="s">
        <v>2272</v>
      </c>
      <c r="C810" t="s">
        <v>617</v>
      </c>
      <c r="D810">
        <v>1.8876834719999999E-5</v>
      </c>
      <c r="F810">
        <v>4444.964323312669</v>
      </c>
      <c r="G810">
        <v>6.2618434904667204</v>
      </c>
    </row>
    <row r="811" spans="1:256" x14ac:dyDescent="0.3">
      <c r="A811" s="49">
        <v>1009</v>
      </c>
      <c r="B811" t="s">
        <v>2273</v>
      </c>
      <c r="C811" t="s">
        <v>605</v>
      </c>
      <c r="D811">
        <v>0.505</v>
      </c>
      <c r="AH811">
        <v>8.0815789473684212E-5</v>
      </c>
      <c r="AK811">
        <v>5.0791666666666661E-4</v>
      </c>
    </row>
    <row r="812" spans="1:256" x14ac:dyDescent="0.3">
      <c r="A812" s="49">
        <v>1010</v>
      </c>
      <c r="B812" t="s">
        <v>2274</v>
      </c>
      <c r="C812" t="s">
        <v>659</v>
      </c>
      <c r="D812">
        <v>9.2000000000000014E-4</v>
      </c>
      <c r="AH812">
        <v>5.9353546910755164E-6</v>
      </c>
      <c r="AJ812">
        <v>0.9674628146453087</v>
      </c>
      <c r="AK812">
        <v>8.3333333333333317E-4</v>
      </c>
      <c r="AP812">
        <v>0.25345966819221971</v>
      </c>
    </row>
    <row r="813" spans="1:256" x14ac:dyDescent="0.3">
      <c r="A813" s="49">
        <v>1011</v>
      </c>
      <c r="B813" t="s">
        <v>2275</v>
      </c>
      <c r="C813" t="s">
        <v>620</v>
      </c>
      <c r="D813">
        <v>2.4599999999999999E-3</v>
      </c>
      <c r="AH813">
        <v>4.3684210526315792E-5</v>
      </c>
    </row>
    <row r="814" spans="1:256" x14ac:dyDescent="0.3">
      <c r="A814" s="49">
        <v>1012</v>
      </c>
      <c r="B814" t="s">
        <v>2276</v>
      </c>
      <c r="C814" t="s">
        <v>671</v>
      </c>
      <c r="D814">
        <v>0.1465216</v>
      </c>
      <c r="AH814">
        <v>1.9811223091087989E-5</v>
      </c>
      <c r="AK814">
        <v>8.2220406695440577E-4</v>
      </c>
      <c r="CN814">
        <v>2.3119413254104729E-2</v>
      </c>
      <c r="EE814">
        <v>4.6993601159002821E-2</v>
      </c>
      <c r="ET814">
        <v>1.386711871186659E-5</v>
      </c>
      <c r="EU814">
        <v>1.9563928398461859E-4</v>
      </c>
    </row>
    <row r="815" spans="1:256" x14ac:dyDescent="0.3">
      <c r="A815" s="49">
        <v>1013</v>
      </c>
      <c r="B815" t="s">
        <v>2278</v>
      </c>
      <c r="C815" t="s">
        <v>605</v>
      </c>
      <c r="D815">
        <v>0.01</v>
      </c>
      <c r="AG815">
        <v>8.0725553940800339E-4</v>
      </c>
    </row>
    <row r="816" spans="1:256" x14ac:dyDescent="0.3">
      <c r="A816" s="49">
        <v>1014</v>
      </c>
      <c r="B816" t="s">
        <v>2279</v>
      </c>
      <c r="C816" t="s">
        <v>605</v>
      </c>
      <c r="D816">
        <v>0.37107299999999999</v>
      </c>
      <c r="M816">
        <v>1.014379620422097E-2</v>
      </c>
      <c r="N816">
        <v>1.918057894539698E-5</v>
      </c>
    </row>
    <row r="817" spans="1:257" x14ac:dyDescent="0.3">
      <c r="A817" s="49">
        <v>1015</v>
      </c>
      <c r="B817" t="s">
        <v>2281</v>
      </c>
      <c r="C817" t="s">
        <v>617</v>
      </c>
      <c r="D817">
        <v>1.2999999999999999E-2</v>
      </c>
      <c r="AH817">
        <v>5.8805668016194332E-5</v>
      </c>
      <c r="AK817">
        <v>1.2384615384615381E-3</v>
      </c>
    </row>
    <row r="818" spans="1:257" x14ac:dyDescent="0.3">
      <c r="A818" s="49">
        <v>1016</v>
      </c>
      <c r="B818" t="s">
        <v>2282</v>
      </c>
      <c r="C818" t="s">
        <v>614</v>
      </c>
      <c r="D818">
        <v>6.3E-2</v>
      </c>
      <c r="HC818">
        <v>1.107692307692308E-3</v>
      </c>
      <c r="IG818">
        <v>1.4072213500784929</v>
      </c>
    </row>
    <row r="819" spans="1:257" x14ac:dyDescent="0.3">
      <c r="A819" s="49">
        <v>1017</v>
      </c>
      <c r="B819" t="s">
        <v>2284</v>
      </c>
      <c r="C819" t="s">
        <v>620</v>
      </c>
      <c r="D819">
        <v>2.1600000000000001E-6</v>
      </c>
      <c r="F819">
        <v>610.44176706827307</v>
      </c>
    </row>
    <row r="820" spans="1:257" x14ac:dyDescent="0.3">
      <c r="A820" s="49">
        <v>1018</v>
      </c>
      <c r="B820" t="s">
        <v>2285</v>
      </c>
      <c r="C820" t="s">
        <v>796</v>
      </c>
      <c r="D820">
        <v>1.17E-2</v>
      </c>
      <c r="O820">
        <v>5.4149085794655431E-2</v>
      </c>
    </row>
    <row r="821" spans="1:257" x14ac:dyDescent="0.3">
      <c r="A821" s="49">
        <v>1019</v>
      </c>
      <c r="B821" t="s">
        <v>2286</v>
      </c>
      <c r="C821" t="s">
        <v>650</v>
      </c>
      <c r="D821">
        <v>1.9216200000000001</v>
      </c>
      <c r="AK821">
        <v>1.1771428534257549E-3</v>
      </c>
    </row>
    <row r="822" spans="1:257" x14ac:dyDescent="0.3">
      <c r="A822" s="49">
        <v>1020</v>
      </c>
      <c r="B822" t="s">
        <v>2288</v>
      </c>
      <c r="C822" t="s">
        <v>795</v>
      </c>
      <c r="D822">
        <v>0.78292950824235985</v>
      </c>
      <c r="IA822">
        <v>2.0366637434252259E-2</v>
      </c>
    </row>
    <row r="823" spans="1:257" x14ac:dyDescent="0.3">
      <c r="A823" s="49">
        <v>1022</v>
      </c>
      <c r="B823" t="s">
        <v>2291</v>
      </c>
      <c r="C823" t="s">
        <v>605</v>
      </c>
      <c r="D823">
        <v>2.5784438399999998</v>
      </c>
      <c r="M823">
        <v>3.8597089314330778E-2</v>
      </c>
      <c r="N823">
        <v>2.0606558709819341E-5</v>
      </c>
    </row>
    <row r="824" spans="1:257" x14ac:dyDescent="0.3">
      <c r="A824" s="49">
        <v>1025</v>
      </c>
      <c r="B824" t="s">
        <v>2294</v>
      </c>
      <c r="C824" t="s">
        <v>605</v>
      </c>
      <c r="D824">
        <v>0.74744520000000003</v>
      </c>
      <c r="AH824">
        <v>1.3478621928614829E-4</v>
      </c>
      <c r="AK824">
        <v>1.1290058455121521E-4</v>
      </c>
    </row>
    <row r="825" spans="1:257" x14ac:dyDescent="0.3">
      <c r="A825" s="49">
        <v>1026</v>
      </c>
      <c r="B825" t="s">
        <v>2295</v>
      </c>
      <c r="C825" t="s">
        <v>659</v>
      </c>
      <c r="D825">
        <v>2.4725E-2</v>
      </c>
      <c r="AJ825">
        <v>0.30477356181150539</v>
      </c>
    </row>
    <row r="826" spans="1:257" x14ac:dyDescent="0.3">
      <c r="A826" s="49">
        <v>1027</v>
      </c>
      <c r="B826" t="s">
        <v>2296</v>
      </c>
      <c r="C826" t="s">
        <v>605</v>
      </c>
      <c r="D826">
        <v>6.3460000000000001</v>
      </c>
      <c r="M826">
        <v>2.3181365762259449E-2</v>
      </c>
      <c r="N826">
        <v>2.3440478906595569E-5</v>
      </c>
    </row>
    <row r="827" spans="1:257" x14ac:dyDescent="0.3">
      <c r="A827" s="49">
        <v>1028</v>
      </c>
      <c r="B827" t="s">
        <v>2297</v>
      </c>
      <c r="C827" t="s">
        <v>686</v>
      </c>
      <c r="D827">
        <v>8.5799999999999998E-7</v>
      </c>
      <c r="F827">
        <v>449.50711938663738</v>
      </c>
      <c r="G827">
        <v>2.2336619204089092</v>
      </c>
    </row>
    <row r="828" spans="1:257" x14ac:dyDescent="0.3">
      <c r="A828" s="49">
        <v>1029</v>
      </c>
      <c r="B828" t="s">
        <v>2299</v>
      </c>
      <c r="C828" t="s">
        <v>2298</v>
      </c>
      <c r="D828">
        <v>6.8324004089976839E-2</v>
      </c>
      <c r="E828" t="s">
        <v>1016</v>
      </c>
      <c r="DL828">
        <v>0.75679821537749981</v>
      </c>
      <c r="DM828">
        <v>1.955409848566843</v>
      </c>
      <c r="DN828">
        <v>0.24770775957421401</v>
      </c>
      <c r="DO828">
        <v>0.16724599963043521</v>
      </c>
      <c r="DP828">
        <v>4.1788931348924863E-2</v>
      </c>
      <c r="DQ828">
        <v>9.8340618099617694E-2</v>
      </c>
      <c r="DR828">
        <v>7.3958932835632299E-3</v>
      </c>
      <c r="DS828">
        <v>3.8032750807165311E-2</v>
      </c>
      <c r="DT828">
        <v>4.8004548082052614E-3</v>
      </c>
      <c r="DU828">
        <v>9.6196609149519201E-3</v>
      </c>
      <c r="DV828">
        <v>4.8212595980970888E-3</v>
      </c>
      <c r="DW828">
        <v>0.1163337718621863</v>
      </c>
    </row>
    <row r="829" spans="1:257" x14ac:dyDescent="0.3">
      <c r="A829" s="49">
        <v>1030</v>
      </c>
      <c r="B829" t="s">
        <v>2301</v>
      </c>
      <c r="C829" t="s">
        <v>650</v>
      </c>
      <c r="D829">
        <v>4.662138399999999</v>
      </c>
      <c r="AK829">
        <v>4.0184985981969127E-3</v>
      </c>
    </row>
    <row r="830" spans="1:257" x14ac:dyDescent="0.3">
      <c r="A830" s="49">
        <v>1032</v>
      </c>
      <c r="B830" t="s">
        <v>2303</v>
      </c>
      <c r="C830" t="s">
        <v>614</v>
      </c>
      <c r="D830">
        <v>6.5255830574123833E-2</v>
      </c>
      <c r="AG830">
        <v>7.5258100685218895E-4</v>
      </c>
    </row>
    <row r="831" spans="1:257" x14ac:dyDescent="0.3">
      <c r="A831" s="49">
        <v>1033</v>
      </c>
      <c r="B831" t="s">
        <v>2305</v>
      </c>
      <c r="C831" t="s">
        <v>1044</v>
      </c>
      <c r="D831">
        <v>11.198600000000001</v>
      </c>
      <c r="L831">
        <v>0.45403428440603261</v>
      </c>
    </row>
    <row r="832" spans="1:257" x14ac:dyDescent="0.3">
      <c r="A832" s="49">
        <v>1034</v>
      </c>
      <c r="B832" t="s">
        <v>2306</v>
      </c>
      <c r="C832" t="s">
        <v>796</v>
      </c>
      <c r="D832">
        <v>0.57459199999999999</v>
      </c>
      <c r="O832">
        <v>7.0708069620253167E-2</v>
      </c>
      <c r="AI832">
        <v>32.124283579465533</v>
      </c>
      <c r="IW832">
        <v>4.0182107944892758E-6</v>
      </c>
    </row>
    <row r="833" spans="1:210" x14ac:dyDescent="0.3">
      <c r="A833" s="49">
        <v>1038</v>
      </c>
      <c r="B833" t="s">
        <v>2311</v>
      </c>
      <c r="C833" t="s">
        <v>707</v>
      </c>
      <c r="D833">
        <v>8.0484001000000007E-6</v>
      </c>
      <c r="F833">
        <v>490.69531592783682</v>
      </c>
    </row>
    <row r="834" spans="1:210" x14ac:dyDescent="0.3">
      <c r="A834" s="49">
        <v>1039</v>
      </c>
      <c r="B834" t="s">
        <v>2312</v>
      </c>
      <c r="C834" t="s">
        <v>659</v>
      </c>
      <c r="D834">
        <v>0.56630000000000003</v>
      </c>
      <c r="AH834">
        <v>3.1085181499315988E-5</v>
      </c>
      <c r="AJ834">
        <v>2.2670061247492059</v>
      </c>
      <c r="AK834">
        <v>1.8251422932913639E-3</v>
      </c>
      <c r="AP834">
        <v>0.2538606369063609</v>
      </c>
    </row>
    <row r="835" spans="1:210" x14ac:dyDescent="0.3">
      <c r="A835" s="49">
        <v>1040</v>
      </c>
      <c r="B835" t="s">
        <v>2313</v>
      </c>
      <c r="C835" t="s">
        <v>659</v>
      </c>
      <c r="D835">
        <v>0.32304440000000001</v>
      </c>
      <c r="AH835">
        <v>1.198325793117309E-4</v>
      </c>
      <c r="AK835">
        <v>6.8243433668354356E-4</v>
      </c>
    </row>
    <row r="836" spans="1:210" x14ac:dyDescent="0.3">
      <c r="A836" s="49">
        <v>1042</v>
      </c>
      <c r="B836" t="s">
        <v>2315</v>
      </c>
      <c r="C836" t="s">
        <v>659</v>
      </c>
      <c r="D836">
        <v>1.1835E-2</v>
      </c>
      <c r="AH836">
        <v>8.5126075645387223E-5</v>
      </c>
      <c r="AJ836">
        <v>0.50245147088252951</v>
      </c>
    </row>
    <row r="837" spans="1:210" x14ac:dyDescent="0.3">
      <c r="A837" s="49">
        <v>1044</v>
      </c>
      <c r="B837" t="s">
        <v>2317</v>
      </c>
      <c r="C837" t="s">
        <v>796</v>
      </c>
      <c r="D837">
        <v>0.316878402</v>
      </c>
      <c r="O837">
        <v>6.1512329737868701E-2</v>
      </c>
      <c r="AI837">
        <v>62.468730371602803</v>
      </c>
      <c r="HB837">
        <v>2.0332311160221388</v>
      </c>
    </row>
    <row r="838" spans="1:210" x14ac:dyDescent="0.3">
      <c r="A838" s="49">
        <v>1045</v>
      </c>
      <c r="B838" t="s">
        <v>2318</v>
      </c>
      <c r="C838" t="s">
        <v>796</v>
      </c>
      <c r="D838">
        <v>3.4650186000000001E-4</v>
      </c>
      <c r="DI838">
        <v>0.96616388096208716</v>
      </c>
    </row>
    <row r="839" spans="1:210" x14ac:dyDescent="0.3">
      <c r="A839" s="49">
        <v>1046</v>
      </c>
      <c r="B839" t="s">
        <v>2319</v>
      </c>
      <c r="C839" t="s">
        <v>1044</v>
      </c>
      <c r="D839">
        <v>19.5</v>
      </c>
      <c r="EH839">
        <v>0.21183698396638309</v>
      </c>
    </row>
    <row r="840" spans="1:210" x14ac:dyDescent="0.3">
      <c r="A840" s="49">
        <v>1049</v>
      </c>
      <c r="B840" t="s">
        <v>2324</v>
      </c>
      <c r="C840" t="s">
        <v>668</v>
      </c>
      <c r="D840">
        <v>4.5219999999999989E-2</v>
      </c>
      <c r="AK840">
        <v>2.0213585434173671E-3</v>
      </c>
    </row>
    <row r="841" spans="1:210" x14ac:dyDescent="0.3">
      <c r="A841" s="49">
        <v>1050</v>
      </c>
      <c r="B841" t="s">
        <v>2325</v>
      </c>
      <c r="C841" t="s">
        <v>668</v>
      </c>
      <c r="D841">
        <v>0.11718000000000001</v>
      </c>
      <c r="EF841">
        <v>2.144239613134032E-2</v>
      </c>
      <c r="EG841">
        <v>1.27403570347047E-3</v>
      </c>
      <c r="EH841">
        <v>0.93669414679012963</v>
      </c>
    </row>
    <row r="842" spans="1:210" x14ac:dyDescent="0.3">
      <c r="A842" s="49">
        <v>1051</v>
      </c>
      <c r="B842" t="s">
        <v>2327</v>
      </c>
      <c r="C842" t="s">
        <v>668</v>
      </c>
      <c r="D842">
        <v>2.75</v>
      </c>
      <c r="EF842">
        <v>7.9251096101433813E-2</v>
      </c>
      <c r="EG842">
        <v>1.2428012797724851E-3</v>
      </c>
      <c r="EH842">
        <v>0.78682308330370898</v>
      </c>
    </row>
    <row r="843" spans="1:210" x14ac:dyDescent="0.3">
      <c r="A843" s="49">
        <v>1052</v>
      </c>
      <c r="B843" t="s">
        <v>2329</v>
      </c>
      <c r="C843" t="s">
        <v>659</v>
      </c>
      <c r="D843">
        <v>0.1037</v>
      </c>
      <c r="I843">
        <v>3.0021726249259341E-2</v>
      </c>
      <c r="J843">
        <v>1.6393442622950821E-5</v>
      </c>
      <c r="K843">
        <v>1.0932911975771939E-3</v>
      </c>
      <c r="L843">
        <v>0.4333675686351966</v>
      </c>
    </row>
    <row r="844" spans="1:210" x14ac:dyDescent="0.3">
      <c r="A844" s="49">
        <v>1053</v>
      </c>
      <c r="B844" t="s">
        <v>2330</v>
      </c>
      <c r="C844" t="s">
        <v>605</v>
      </c>
      <c r="D844">
        <v>3.7385788204800001E-3</v>
      </c>
      <c r="AH844">
        <v>6.20093666369313E-5</v>
      </c>
    </row>
    <row r="845" spans="1:210" x14ac:dyDescent="0.3">
      <c r="A845" s="49">
        <v>1054</v>
      </c>
      <c r="B845" t="s">
        <v>2331</v>
      </c>
      <c r="C845" t="s">
        <v>605</v>
      </c>
      <c r="D845">
        <v>0.28620000000000001</v>
      </c>
      <c r="M845">
        <v>2.7981597950151409E-2</v>
      </c>
      <c r="N845">
        <v>6.2709183861120302E-6</v>
      </c>
      <c r="AH845">
        <v>3.6174555886571782E-5</v>
      </c>
    </row>
    <row r="846" spans="1:210" x14ac:dyDescent="0.3">
      <c r="A846" s="49">
        <v>1055</v>
      </c>
      <c r="B846" t="s">
        <v>2332</v>
      </c>
      <c r="C846" t="s">
        <v>798</v>
      </c>
      <c r="D846">
        <v>0.12495821999999999</v>
      </c>
      <c r="O846">
        <v>1.9014021069186971E-2</v>
      </c>
      <c r="P846">
        <v>9.311330548236367E-2</v>
      </c>
      <c r="AM846">
        <v>2.064599272673557E-5</v>
      </c>
      <c r="AN846">
        <v>5.1493584278900513E-5</v>
      </c>
    </row>
    <row r="847" spans="1:210" x14ac:dyDescent="0.3">
      <c r="A847" s="49">
        <v>1056</v>
      </c>
      <c r="B847" t="s">
        <v>2333</v>
      </c>
      <c r="C847" t="s">
        <v>620</v>
      </c>
      <c r="D847">
        <v>3.388E-2</v>
      </c>
      <c r="AH847">
        <v>9.2190704032809268E-6</v>
      </c>
    </row>
    <row r="848" spans="1:210" x14ac:dyDescent="0.3">
      <c r="A848" s="49">
        <v>1057</v>
      </c>
      <c r="B848" t="s">
        <v>2335</v>
      </c>
      <c r="C848" t="s">
        <v>632</v>
      </c>
      <c r="D848">
        <v>45.86538461538462</v>
      </c>
      <c r="DX848">
        <v>3.7783679537374518E-3</v>
      </c>
      <c r="DY848">
        <v>0.47706666082543581</v>
      </c>
    </row>
    <row r="849" spans="1:137" x14ac:dyDescent="0.3">
      <c r="A849" s="49">
        <v>1058</v>
      </c>
      <c r="B849" t="s">
        <v>2337</v>
      </c>
      <c r="C849" t="s">
        <v>653</v>
      </c>
      <c r="D849">
        <v>2.9130000000000001E-5</v>
      </c>
      <c r="F849">
        <v>4007.3521687160592</v>
      </c>
      <c r="G849">
        <v>9.9178576578886783</v>
      </c>
    </row>
    <row r="850" spans="1:137" x14ac:dyDescent="0.3">
      <c r="A850" s="49">
        <v>1059</v>
      </c>
      <c r="B850" t="s">
        <v>2338</v>
      </c>
      <c r="C850" t="s">
        <v>605</v>
      </c>
      <c r="D850">
        <v>0.28386600000000001</v>
      </c>
      <c r="M850">
        <v>0.17545230652647531</v>
      </c>
      <c r="N850">
        <v>1.4951111454710681E-4</v>
      </c>
      <c r="AK850">
        <v>1.2581699346405229E-3</v>
      </c>
    </row>
    <row r="851" spans="1:137" x14ac:dyDescent="0.3">
      <c r="A851" s="49">
        <v>1062</v>
      </c>
      <c r="B851" t="s">
        <v>2344</v>
      </c>
      <c r="C851" t="s">
        <v>680</v>
      </c>
      <c r="D851">
        <v>2.1873499999999999E-6</v>
      </c>
      <c r="F851">
        <v>457.71620553120198</v>
      </c>
    </row>
    <row r="852" spans="1:137" x14ac:dyDescent="0.3">
      <c r="A852" s="49">
        <v>1063</v>
      </c>
      <c r="B852" t="s">
        <v>2345</v>
      </c>
      <c r="C852" t="s">
        <v>605</v>
      </c>
      <c r="D852">
        <v>2.4611999999999998E-6</v>
      </c>
      <c r="F852">
        <v>1498.275892453285</v>
      </c>
    </row>
    <row r="853" spans="1:137" x14ac:dyDescent="0.3">
      <c r="A853" s="49">
        <v>1065</v>
      </c>
      <c r="B853" t="s">
        <v>2347</v>
      </c>
      <c r="C853" t="s">
        <v>659</v>
      </c>
      <c r="D853">
        <v>0.19067000000000001</v>
      </c>
      <c r="I853">
        <v>0.19905709795704549</v>
      </c>
    </row>
    <row r="854" spans="1:137" x14ac:dyDescent="0.3">
      <c r="A854" s="49">
        <v>1066</v>
      </c>
      <c r="B854" t="s">
        <v>2348</v>
      </c>
      <c r="C854" t="s">
        <v>659</v>
      </c>
      <c r="D854">
        <v>4.6154000000000012E-5</v>
      </c>
      <c r="F854">
        <v>2143.0402460907462</v>
      </c>
    </row>
    <row r="855" spans="1:137" x14ac:dyDescent="0.3">
      <c r="A855" s="49">
        <v>1067</v>
      </c>
      <c r="B855" t="s">
        <v>2349</v>
      </c>
      <c r="C855" t="s">
        <v>671</v>
      </c>
      <c r="D855">
        <v>2.8670000000000002E-5</v>
      </c>
      <c r="Q855">
        <v>227.53993372193261</v>
      </c>
      <c r="R855">
        <v>2.4527186761229312E-2</v>
      </c>
      <c r="S855">
        <v>598.95003296117795</v>
      </c>
      <c r="T855">
        <v>0.79795114263199363</v>
      </c>
      <c r="U855">
        <v>0.1434156378600823</v>
      </c>
      <c r="V855">
        <v>0.28625232385141258</v>
      </c>
      <c r="W855">
        <v>6.0860636402030772E-2</v>
      </c>
    </row>
    <row r="856" spans="1:137" x14ac:dyDescent="0.3">
      <c r="A856" s="49">
        <v>1068</v>
      </c>
      <c r="B856" t="s">
        <v>2350</v>
      </c>
      <c r="C856" t="s">
        <v>683</v>
      </c>
      <c r="D856">
        <v>1.2470000000000001E-6</v>
      </c>
      <c r="Q856">
        <v>83.413154533844178</v>
      </c>
      <c r="S856">
        <v>772.4696679438058</v>
      </c>
      <c r="T856">
        <v>0.67629629629629595</v>
      </c>
      <c r="U856">
        <v>0.33702674897119328</v>
      </c>
    </row>
    <row r="857" spans="1:137" x14ac:dyDescent="0.3">
      <c r="A857" s="49">
        <v>1069</v>
      </c>
      <c r="B857" t="s">
        <v>2352</v>
      </c>
      <c r="C857" t="s">
        <v>737</v>
      </c>
      <c r="D857">
        <v>9.3600000000000003E-3</v>
      </c>
      <c r="EF857">
        <v>0.23707592850856271</v>
      </c>
      <c r="EG857">
        <v>2.271977648207059E-4</v>
      </c>
    </row>
    <row r="858" spans="1:137" x14ac:dyDescent="0.3">
      <c r="A858" s="49">
        <v>1070</v>
      </c>
      <c r="B858" t="s">
        <v>2354</v>
      </c>
      <c r="C858" t="s">
        <v>605</v>
      </c>
      <c r="D858">
        <v>1.8772E-2</v>
      </c>
      <c r="AG858">
        <v>8.3153353920137633E-4</v>
      </c>
    </row>
    <row r="859" spans="1:137" x14ac:dyDescent="0.3">
      <c r="A859" s="49">
        <v>1071</v>
      </c>
      <c r="B859" t="s">
        <v>2355</v>
      </c>
      <c r="C859" t="s">
        <v>668</v>
      </c>
      <c r="D859">
        <v>1.9335705000000001</v>
      </c>
      <c r="I859">
        <v>2.1598905873313472E-2</v>
      </c>
      <c r="J859">
        <v>1.4001697895163381E-5</v>
      </c>
      <c r="K859">
        <v>9.458394620346682E-4</v>
      </c>
      <c r="L859">
        <v>0.70545649320216486</v>
      </c>
    </row>
    <row r="860" spans="1:137" x14ac:dyDescent="0.3">
      <c r="A860" s="49">
        <v>1072</v>
      </c>
      <c r="B860" t="s">
        <v>2356</v>
      </c>
      <c r="C860" t="s">
        <v>659</v>
      </c>
      <c r="D860">
        <v>1.8499999999999999E-2</v>
      </c>
      <c r="AJ860">
        <v>2.3613086770981511</v>
      </c>
      <c r="AP860">
        <v>1.2004267425320061</v>
      </c>
    </row>
    <row r="861" spans="1:137" x14ac:dyDescent="0.3">
      <c r="A861" s="49">
        <v>1074</v>
      </c>
      <c r="B861" t="s">
        <v>2358</v>
      </c>
      <c r="C861" t="s">
        <v>659</v>
      </c>
      <c r="D861">
        <v>0.504</v>
      </c>
      <c r="AH861">
        <v>1.213450292397661E-5</v>
      </c>
      <c r="AJ861">
        <v>0.24269005847953221</v>
      </c>
      <c r="AK861">
        <v>6.3888888888888882E-4</v>
      </c>
    </row>
    <row r="862" spans="1:137" x14ac:dyDescent="0.3">
      <c r="A862" s="49">
        <v>1076</v>
      </c>
      <c r="B862" t="s">
        <v>2361</v>
      </c>
      <c r="C862" t="s">
        <v>614</v>
      </c>
      <c r="D862">
        <v>1.4999999999999999E-2</v>
      </c>
      <c r="AG862">
        <v>7.4045337081512467E-4</v>
      </c>
    </row>
    <row r="863" spans="1:137" x14ac:dyDescent="0.3">
      <c r="A863" s="49">
        <v>1077</v>
      </c>
      <c r="B863" t="s">
        <v>2363</v>
      </c>
      <c r="C863" t="s">
        <v>620</v>
      </c>
      <c r="D863">
        <v>0.42980799999999991</v>
      </c>
      <c r="AH863">
        <v>1.123209272065855E-4</v>
      </c>
    </row>
    <row r="864" spans="1:137" x14ac:dyDescent="0.3">
      <c r="A864" s="49">
        <v>1078</v>
      </c>
      <c r="B864" t="s">
        <v>2364</v>
      </c>
      <c r="C864" t="s">
        <v>605</v>
      </c>
      <c r="D864">
        <v>0.4</v>
      </c>
      <c r="M864">
        <v>1.1194444444444439E-2</v>
      </c>
      <c r="N864">
        <v>1.199798411829462E-5</v>
      </c>
      <c r="AH864">
        <v>6.5526315789473681E-5</v>
      </c>
    </row>
    <row r="865" spans="1:262" x14ac:dyDescent="0.3">
      <c r="A865" s="49">
        <v>1080</v>
      </c>
      <c r="B865" t="s">
        <v>2367</v>
      </c>
      <c r="C865" t="s">
        <v>617</v>
      </c>
      <c r="D865">
        <v>1.3995835799999999E-5</v>
      </c>
      <c r="F865">
        <v>552.17801076834132</v>
      </c>
      <c r="G865">
        <v>2.1013940468007259</v>
      </c>
      <c r="H865">
        <v>3196.6651109182062</v>
      </c>
      <c r="EM865">
        <v>957.47945979795077</v>
      </c>
    </row>
    <row r="866" spans="1:262" x14ac:dyDescent="0.3">
      <c r="A866" s="49">
        <v>1081</v>
      </c>
      <c r="B866" t="s">
        <v>2368</v>
      </c>
      <c r="C866" t="s">
        <v>659</v>
      </c>
      <c r="D866">
        <v>0.16561999999999999</v>
      </c>
      <c r="I866">
        <v>0.24110643758465819</v>
      </c>
      <c r="L866">
        <v>0.92650317245312619</v>
      </c>
    </row>
    <row r="867" spans="1:262" x14ac:dyDescent="0.3">
      <c r="A867" s="49">
        <v>1082</v>
      </c>
      <c r="B867" t="s">
        <v>2369</v>
      </c>
      <c r="C867" t="s">
        <v>659</v>
      </c>
      <c r="D867">
        <v>2.3400000000000001E-2</v>
      </c>
      <c r="AH867">
        <v>5.3671839856050382E-5</v>
      </c>
    </row>
    <row r="868" spans="1:262" x14ac:dyDescent="0.3">
      <c r="A868" s="49">
        <v>1083</v>
      </c>
      <c r="B868" t="s">
        <v>2370</v>
      </c>
      <c r="C868" t="s">
        <v>605</v>
      </c>
      <c r="D868">
        <v>0.55859999999999987</v>
      </c>
      <c r="M868">
        <v>3.4444444444444437E-2</v>
      </c>
    </row>
    <row r="869" spans="1:262" x14ac:dyDescent="0.3">
      <c r="A869" s="49">
        <v>1084</v>
      </c>
      <c r="B869" t="s">
        <v>2371</v>
      </c>
      <c r="C869" t="s">
        <v>605</v>
      </c>
      <c r="D869">
        <v>0.29111399999999998</v>
      </c>
      <c r="M869">
        <v>0.22963968678173419</v>
      </c>
      <c r="N869">
        <v>1.8239124298442239E-4</v>
      </c>
    </row>
    <row r="870" spans="1:262" x14ac:dyDescent="0.3">
      <c r="A870" s="49">
        <v>1085</v>
      </c>
      <c r="B870" t="s">
        <v>2372</v>
      </c>
      <c r="C870" t="s">
        <v>605</v>
      </c>
      <c r="D870">
        <v>0.20699999999999999</v>
      </c>
      <c r="M870">
        <v>5.7407407407407407E-2</v>
      </c>
      <c r="N870">
        <v>5.5822422331383998E-5</v>
      </c>
    </row>
    <row r="871" spans="1:262" x14ac:dyDescent="0.3">
      <c r="A871" s="49">
        <v>1086</v>
      </c>
      <c r="B871" t="s">
        <v>2373</v>
      </c>
      <c r="C871" t="s">
        <v>719</v>
      </c>
      <c r="D871">
        <v>7.9559999999999995E-3</v>
      </c>
      <c r="DH871">
        <v>2.7636363636363628</v>
      </c>
    </row>
    <row r="872" spans="1:262" x14ac:dyDescent="0.3">
      <c r="A872" s="49">
        <v>1088</v>
      </c>
      <c r="B872" t="s">
        <v>2375</v>
      </c>
      <c r="C872" t="s">
        <v>659</v>
      </c>
      <c r="D872">
        <v>1.251E-2</v>
      </c>
      <c r="BQ872">
        <v>31.279324366593681</v>
      </c>
      <c r="BR872">
        <v>42.790313287127731</v>
      </c>
      <c r="BS872">
        <v>301.97718255601472</v>
      </c>
      <c r="DK872">
        <v>1.8309928716066051E-3</v>
      </c>
    </row>
    <row r="873" spans="1:262" x14ac:dyDescent="0.3">
      <c r="A873" s="49">
        <v>1089</v>
      </c>
      <c r="B873" t="s">
        <v>2376</v>
      </c>
      <c r="C873" t="s">
        <v>659</v>
      </c>
      <c r="D873">
        <v>0.70362000000000002</v>
      </c>
      <c r="AH873">
        <v>1.178667200746814E-4</v>
      </c>
      <c r="AJ873">
        <v>0.79372500706870808</v>
      </c>
    </row>
    <row r="874" spans="1:262" x14ac:dyDescent="0.3">
      <c r="A874" s="49">
        <v>1090</v>
      </c>
      <c r="B874" t="s">
        <v>2377</v>
      </c>
      <c r="C874" t="s">
        <v>659</v>
      </c>
      <c r="D874">
        <v>7.8120000000000009E-2</v>
      </c>
      <c r="AH874">
        <v>1.2330220713072999E-4</v>
      </c>
      <c r="AJ874">
        <v>2.3133842671194111</v>
      </c>
    </row>
    <row r="875" spans="1:262" x14ac:dyDescent="0.3">
      <c r="A875" s="49">
        <v>1091</v>
      </c>
      <c r="B875" t="s">
        <v>2378</v>
      </c>
      <c r="C875" t="s">
        <v>605</v>
      </c>
      <c r="D875">
        <v>0.4784000000000001</v>
      </c>
      <c r="M875">
        <v>9.9358974358974311E-2</v>
      </c>
      <c r="N875">
        <v>5.5668016194331971E-5</v>
      </c>
    </row>
    <row r="876" spans="1:262" x14ac:dyDescent="0.3">
      <c r="A876" s="49">
        <v>1092</v>
      </c>
      <c r="B876" t="s">
        <v>2380</v>
      </c>
      <c r="C876" t="s">
        <v>595</v>
      </c>
      <c r="D876">
        <v>3.8713635435451952</v>
      </c>
      <c r="IX876">
        <v>0.35423393405090409</v>
      </c>
      <c r="IY876">
        <v>0.18776236730848181</v>
      </c>
      <c r="IZ876">
        <v>0.51638825800168298</v>
      </c>
      <c r="JA876">
        <v>24.69334569784175</v>
      </c>
    </row>
    <row r="877" spans="1:262" x14ac:dyDescent="0.3">
      <c r="A877" s="49">
        <v>1093</v>
      </c>
      <c r="B877" t="s">
        <v>2382</v>
      </c>
      <c r="C877" t="s">
        <v>779</v>
      </c>
      <c r="D877">
        <v>3.5696500000000002</v>
      </c>
      <c r="IX877">
        <v>0.37580979478723808</v>
      </c>
      <c r="IY877">
        <v>0.1941589407896685</v>
      </c>
      <c r="IZ877">
        <v>0.52645085176946416</v>
      </c>
      <c r="JB877">
        <v>2.0249570733939709E-4</v>
      </c>
    </row>
    <row r="878" spans="1:262" x14ac:dyDescent="0.3">
      <c r="A878" s="49">
        <v>1095</v>
      </c>
      <c r="B878" t="s">
        <v>2384</v>
      </c>
      <c r="C878" t="s">
        <v>659</v>
      </c>
      <c r="D878">
        <v>0.45664999999999989</v>
      </c>
      <c r="I878">
        <v>0.23807228915662659</v>
      </c>
      <c r="J878">
        <v>6.0000000000000018E-6</v>
      </c>
      <c r="K878">
        <v>5.3001606425702821E-4</v>
      </c>
    </row>
    <row r="879" spans="1:262" x14ac:dyDescent="0.3">
      <c r="A879" s="49">
        <v>1096</v>
      </c>
      <c r="B879" t="s">
        <v>2385</v>
      </c>
      <c r="C879" t="s">
        <v>659</v>
      </c>
      <c r="D879">
        <v>0.91535770999999999</v>
      </c>
      <c r="I879">
        <v>2.1974988269623071E-2</v>
      </c>
      <c r="K879">
        <v>3.0429784830493132E-4</v>
      </c>
      <c r="L879">
        <v>0.30309049616281869</v>
      </c>
    </row>
    <row r="880" spans="1:262" x14ac:dyDescent="0.3">
      <c r="A880" s="49">
        <v>1097</v>
      </c>
      <c r="B880" t="s">
        <v>2386</v>
      </c>
      <c r="C880" t="s">
        <v>605</v>
      </c>
      <c r="D880">
        <v>1.02478</v>
      </c>
      <c r="M880">
        <v>2.694469924168006E-2</v>
      </c>
      <c r="N880">
        <v>3.3356480793496789E-5</v>
      </c>
      <c r="AH880">
        <v>1.2303399484459311E-4</v>
      </c>
    </row>
    <row r="881" spans="1:266" x14ac:dyDescent="0.3">
      <c r="A881" s="49">
        <v>1098</v>
      </c>
      <c r="B881" t="s">
        <v>2387</v>
      </c>
      <c r="C881" t="s">
        <v>2254</v>
      </c>
      <c r="D881">
        <v>6.3642398075033997</v>
      </c>
      <c r="EK881">
        <v>1.010108296200935E-4</v>
      </c>
    </row>
    <row r="882" spans="1:266" x14ac:dyDescent="0.3">
      <c r="A882" s="49">
        <v>1099</v>
      </c>
      <c r="B882" t="s">
        <v>2389</v>
      </c>
      <c r="D882">
        <v>187.04400000000001</v>
      </c>
      <c r="JC882">
        <v>5.8707543493309679E-2</v>
      </c>
      <c r="JD882">
        <v>0.10135234867963649</v>
      </c>
    </row>
    <row r="883" spans="1:266" x14ac:dyDescent="0.3">
      <c r="A883" s="49">
        <v>1101</v>
      </c>
      <c r="B883" t="s">
        <v>2392</v>
      </c>
      <c r="C883" t="s">
        <v>659</v>
      </c>
      <c r="D883">
        <v>3.0417999999999999E-5</v>
      </c>
      <c r="F883">
        <v>1790.3254810285921</v>
      </c>
      <c r="G883">
        <v>3.6672061379847749</v>
      </c>
    </row>
    <row r="884" spans="1:266" x14ac:dyDescent="0.3">
      <c r="A884" s="49">
        <v>1102</v>
      </c>
      <c r="B884" t="s">
        <v>2393</v>
      </c>
      <c r="C884" t="s">
        <v>620</v>
      </c>
      <c r="D884">
        <v>76.366299999999981</v>
      </c>
      <c r="JE884">
        <v>5.4507193679497624E-3</v>
      </c>
      <c r="JF884">
        <v>3.3525178214114252E-7</v>
      </c>
    </row>
    <row r="885" spans="1:266" x14ac:dyDescent="0.3">
      <c r="A885" s="49">
        <v>1105</v>
      </c>
      <c r="B885" t="s">
        <v>2397</v>
      </c>
      <c r="C885" t="s">
        <v>659</v>
      </c>
      <c r="D885">
        <v>0.14630000000000001</v>
      </c>
      <c r="I885">
        <v>0.10048505711156309</v>
      </c>
      <c r="L885">
        <v>0.49780988890627442</v>
      </c>
    </row>
    <row r="886" spans="1:266" x14ac:dyDescent="0.3">
      <c r="A886" s="49">
        <v>1106</v>
      </c>
      <c r="B886" t="s">
        <v>2398</v>
      </c>
      <c r="C886" t="s">
        <v>659</v>
      </c>
      <c r="D886">
        <v>3.8015036000000002</v>
      </c>
      <c r="AH886">
        <v>1.288958178008135E-5</v>
      </c>
      <c r="AK886">
        <v>4.6427325054574021E-4</v>
      </c>
    </row>
    <row r="887" spans="1:266" x14ac:dyDescent="0.3">
      <c r="A887" s="49">
        <v>1107</v>
      </c>
      <c r="B887" t="s">
        <v>2399</v>
      </c>
      <c r="C887" t="s">
        <v>671</v>
      </c>
      <c r="D887">
        <v>2.57334E-2</v>
      </c>
      <c r="P887">
        <v>6.7426335453515396E-2</v>
      </c>
    </row>
    <row r="888" spans="1:266" x14ac:dyDescent="0.3">
      <c r="A888" s="49">
        <v>1108</v>
      </c>
      <c r="B888" t="s">
        <v>2401</v>
      </c>
      <c r="C888" t="s">
        <v>659</v>
      </c>
      <c r="D888">
        <v>7.5958104999999986E-3</v>
      </c>
      <c r="AH888">
        <v>1.061978221415608E-4</v>
      </c>
      <c r="AJ888">
        <v>2.7490925589836661</v>
      </c>
      <c r="AK888">
        <v>3.2847701149425288E-3</v>
      </c>
      <c r="AP888">
        <v>0.66623684210526313</v>
      </c>
    </row>
    <row r="889" spans="1:266" x14ac:dyDescent="0.3">
      <c r="A889" s="49">
        <v>1109</v>
      </c>
      <c r="B889" t="s">
        <v>2402</v>
      </c>
      <c r="C889" t="s">
        <v>659</v>
      </c>
      <c r="D889">
        <v>7.5827199999999997E-2</v>
      </c>
      <c r="AH889">
        <v>1.131732447348431E-4</v>
      </c>
      <c r="AJ889">
        <v>1.365513246600581</v>
      </c>
      <c r="AK889">
        <v>6.4450869739209249E-3</v>
      </c>
    </row>
    <row r="890" spans="1:266" x14ac:dyDescent="0.3">
      <c r="A890" s="49">
        <v>1110</v>
      </c>
      <c r="B890" t="s">
        <v>2403</v>
      </c>
      <c r="C890" t="s">
        <v>605</v>
      </c>
      <c r="D890">
        <v>0.13</v>
      </c>
      <c r="AG890">
        <v>7.3383031208125492E-4</v>
      </c>
    </row>
    <row r="891" spans="1:266" x14ac:dyDescent="0.3">
      <c r="A891" s="49">
        <v>1111</v>
      </c>
      <c r="B891" t="s">
        <v>2404</v>
      </c>
      <c r="C891" t="s">
        <v>659</v>
      </c>
      <c r="D891">
        <v>0.52637999999999996</v>
      </c>
      <c r="AH891">
        <v>1.2871937123670911E-4</v>
      </c>
      <c r="AJ891">
        <v>0.24940532255064879</v>
      </c>
    </row>
    <row r="892" spans="1:266" x14ac:dyDescent="0.3">
      <c r="A892" s="49">
        <v>1112</v>
      </c>
      <c r="B892" t="s">
        <v>2405</v>
      </c>
      <c r="C892" t="s">
        <v>671</v>
      </c>
      <c r="D892">
        <v>3.2480000000000002E-2</v>
      </c>
      <c r="O892">
        <v>2.1383363471971069E-2</v>
      </c>
      <c r="P892">
        <v>1.443037974683544</v>
      </c>
      <c r="AL892">
        <v>7.5045207956600356E-5</v>
      </c>
      <c r="AM892">
        <v>9.3743218806509925E-5</v>
      </c>
      <c r="AN892">
        <v>2.4814948764315852E-4</v>
      </c>
    </row>
    <row r="893" spans="1:266" x14ac:dyDescent="0.3">
      <c r="A893" s="49">
        <v>1113</v>
      </c>
      <c r="B893" t="s">
        <v>2406</v>
      </c>
      <c r="C893" t="s">
        <v>798</v>
      </c>
      <c r="D893">
        <v>1.47E-3</v>
      </c>
      <c r="P893">
        <v>1.1583570136915531</v>
      </c>
    </row>
    <row r="894" spans="1:266" x14ac:dyDescent="0.3">
      <c r="A894" s="49">
        <v>1114</v>
      </c>
      <c r="B894" t="s">
        <v>2407</v>
      </c>
      <c r="C894" t="s">
        <v>620</v>
      </c>
      <c r="D894">
        <v>2.1982999999999999E-5</v>
      </c>
      <c r="F894">
        <v>1308.0895008605851</v>
      </c>
    </row>
    <row r="895" spans="1:266" x14ac:dyDescent="0.3">
      <c r="A895" s="49">
        <v>1115</v>
      </c>
      <c r="B895" t="s">
        <v>2408</v>
      </c>
      <c r="C895" t="s">
        <v>668</v>
      </c>
      <c r="D895">
        <v>1.4877670000000001E-3</v>
      </c>
      <c r="I895">
        <v>1.116661769027329E-2</v>
      </c>
      <c r="K895">
        <v>1.027328827505142E-4</v>
      </c>
      <c r="L895">
        <v>0.19095004407875399</v>
      </c>
    </row>
    <row r="896" spans="1:266" x14ac:dyDescent="0.3">
      <c r="A896" s="49">
        <v>1116</v>
      </c>
      <c r="B896" t="s">
        <v>2409</v>
      </c>
      <c r="C896" t="s">
        <v>659</v>
      </c>
      <c r="D896">
        <v>2.2469999999999999</v>
      </c>
      <c r="I896">
        <v>4.360298336201951E-2</v>
      </c>
      <c r="K896">
        <v>3.3428953910881622E-4</v>
      </c>
      <c r="L896">
        <v>0.21303270223752149</v>
      </c>
      <c r="AQ896">
        <v>6.3100401606425703E-5</v>
      </c>
    </row>
    <row r="897" spans="1:267" x14ac:dyDescent="0.3">
      <c r="A897" s="49">
        <v>1117</v>
      </c>
      <c r="B897" t="s">
        <v>2410</v>
      </c>
      <c r="C897" t="s">
        <v>605</v>
      </c>
      <c r="D897">
        <v>1.0871999999999999</v>
      </c>
      <c r="M897">
        <v>1.1959876543209879E-2</v>
      </c>
      <c r="N897">
        <v>1.5024931476822501E-5</v>
      </c>
      <c r="AH897">
        <v>1.6078216374269001E-5</v>
      </c>
      <c r="AK897">
        <v>1.3842592592592589E-3</v>
      </c>
    </row>
    <row r="898" spans="1:267" x14ac:dyDescent="0.3">
      <c r="A898" s="49">
        <v>1118</v>
      </c>
      <c r="B898" t="s">
        <v>2411</v>
      </c>
      <c r="C898" t="s">
        <v>683</v>
      </c>
      <c r="D898">
        <v>2.4700000000000001E-5</v>
      </c>
      <c r="F898">
        <v>704.35588507877674</v>
      </c>
      <c r="G898">
        <v>35.100401606425699</v>
      </c>
      <c r="H898">
        <v>9615.3846153846152</v>
      </c>
      <c r="EM898">
        <v>11731.696014828551</v>
      </c>
    </row>
    <row r="899" spans="1:267" x14ac:dyDescent="0.3">
      <c r="A899" s="49">
        <v>1119</v>
      </c>
      <c r="B899" t="s">
        <v>2413</v>
      </c>
      <c r="C899" t="s">
        <v>595</v>
      </c>
      <c r="D899">
        <v>0.33447717083850548</v>
      </c>
      <c r="JG899">
        <v>0.30567094932545852</v>
      </c>
    </row>
    <row r="900" spans="1:267" x14ac:dyDescent="0.3">
      <c r="A900" s="49">
        <v>1120</v>
      </c>
      <c r="B900" t="s">
        <v>2415</v>
      </c>
      <c r="C900" t="s">
        <v>605</v>
      </c>
      <c r="D900">
        <v>0.25440000000000002</v>
      </c>
      <c r="AG900">
        <v>2.801358234295416E-5</v>
      </c>
    </row>
    <row r="901" spans="1:267" x14ac:dyDescent="0.3">
      <c r="A901" s="49">
        <v>1121</v>
      </c>
      <c r="B901" t="s">
        <v>2416</v>
      </c>
      <c r="C901" t="s">
        <v>796</v>
      </c>
      <c r="D901">
        <v>0.67330599999999996</v>
      </c>
      <c r="O901">
        <v>2.1723848396352378E-2</v>
      </c>
      <c r="AI901">
        <v>9.0866132089257281</v>
      </c>
    </row>
    <row r="902" spans="1:267" x14ac:dyDescent="0.3">
      <c r="A902" s="49">
        <v>1122</v>
      </c>
      <c r="B902" t="s">
        <v>2417</v>
      </c>
      <c r="C902" t="s">
        <v>617</v>
      </c>
      <c r="D902">
        <v>8.8029483000000002E-3</v>
      </c>
      <c r="BQ902">
        <v>9.2715256279782299</v>
      </c>
      <c r="BR902">
        <v>157.12144856405959</v>
      </c>
      <c r="BS902">
        <v>207.81213717261301</v>
      </c>
      <c r="DK902">
        <v>2.1328853186529969E-3</v>
      </c>
    </row>
    <row r="903" spans="1:267" x14ac:dyDescent="0.3">
      <c r="A903" s="49">
        <v>1123</v>
      </c>
      <c r="B903" t="s">
        <v>2419</v>
      </c>
      <c r="C903" t="s">
        <v>617</v>
      </c>
      <c r="D903">
        <v>4.9997688048000004</v>
      </c>
      <c r="EF903">
        <v>2.2426565179076159E-2</v>
      </c>
      <c r="EG903">
        <v>1.3907294491474511E-3</v>
      </c>
      <c r="EH903">
        <v>0.8717934343952175</v>
      </c>
    </row>
    <row r="904" spans="1:267" x14ac:dyDescent="0.3">
      <c r="A904" s="49">
        <v>1124</v>
      </c>
      <c r="B904" t="s">
        <v>2422</v>
      </c>
      <c r="C904" t="s">
        <v>605</v>
      </c>
      <c r="D904">
        <v>3.4000000000000002E-2</v>
      </c>
      <c r="M904">
        <v>0.1013071895424837</v>
      </c>
    </row>
    <row r="905" spans="1:267" x14ac:dyDescent="0.3">
      <c r="A905" s="49">
        <v>1125</v>
      </c>
      <c r="B905" t="s">
        <v>2423</v>
      </c>
      <c r="C905" t="s">
        <v>659</v>
      </c>
      <c r="D905">
        <v>0.26278387199999997</v>
      </c>
      <c r="AH905">
        <v>1.719054580896686E-5</v>
      </c>
      <c r="AK905">
        <v>9.1396604938271612E-4</v>
      </c>
    </row>
    <row r="906" spans="1:267" x14ac:dyDescent="0.3">
      <c r="A906" s="49">
        <v>1126</v>
      </c>
      <c r="B906" t="s">
        <v>2424</v>
      </c>
      <c r="C906" t="s">
        <v>659</v>
      </c>
      <c r="D906">
        <v>0.200464</v>
      </c>
      <c r="AK906">
        <v>5.9895833333333329E-4</v>
      </c>
    </row>
    <row r="907" spans="1:267" x14ac:dyDescent="0.3">
      <c r="A907" s="49">
        <v>1127</v>
      </c>
      <c r="B907" t="s">
        <v>2425</v>
      </c>
      <c r="C907" t="s">
        <v>668</v>
      </c>
      <c r="D907">
        <v>0.1633</v>
      </c>
      <c r="EF907">
        <v>6.6564655816421694E-2</v>
      </c>
      <c r="EH907">
        <v>0.29933486864815012</v>
      </c>
      <c r="GD907">
        <v>2.1164675394261631E-2</v>
      </c>
      <c r="GE907">
        <v>1.1334538916108959E-2</v>
      </c>
    </row>
    <row r="908" spans="1:267" x14ac:dyDescent="0.3">
      <c r="A908" s="49">
        <v>1128</v>
      </c>
      <c r="B908" t="s">
        <v>2427</v>
      </c>
      <c r="C908" t="s">
        <v>659</v>
      </c>
      <c r="D908">
        <v>0.35</v>
      </c>
      <c r="AH908">
        <v>5.6789473684210523E-5</v>
      </c>
      <c r="AJ908">
        <v>1.66</v>
      </c>
      <c r="AK908">
        <v>3.2199999999999989E-3</v>
      </c>
      <c r="AP908">
        <v>0.1776631578947368</v>
      </c>
    </row>
    <row r="909" spans="1:267" x14ac:dyDescent="0.3">
      <c r="A909" s="49">
        <v>1129</v>
      </c>
      <c r="B909" t="s">
        <v>2428</v>
      </c>
      <c r="C909" t="s">
        <v>605</v>
      </c>
      <c r="D909">
        <v>5.4892599999999989</v>
      </c>
      <c r="M909">
        <v>3.6816197706544387E-2</v>
      </c>
      <c r="N909">
        <v>3.5628430195697111E-5</v>
      </c>
    </row>
    <row r="910" spans="1:267" x14ac:dyDescent="0.3">
      <c r="A910" s="49">
        <v>1130</v>
      </c>
      <c r="B910" t="s">
        <v>2429</v>
      </c>
      <c r="C910" t="s">
        <v>614</v>
      </c>
      <c r="D910">
        <v>4.0322899999999997</v>
      </c>
      <c r="I910">
        <v>1.4565074042203949E-2</v>
      </c>
      <c r="K910">
        <v>7.1595926422110122E-4</v>
      </c>
      <c r="L910">
        <v>0.18487982239277051</v>
      </c>
    </row>
    <row r="911" spans="1:267" x14ac:dyDescent="0.3">
      <c r="A911" s="49">
        <v>1131</v>
      </c>
      <c r="B911" t="s">
        <v>2430</v>
      </c>
      <c r="C911" t="s">
        <v>620</v>
      </c>
      <c r="D911">
        <v>2.0219999999999998</v>
      </c>
      <c r="AH911">
        <v>2.5482456140350881E-5</v>
      </c>
      <c r="GO911">
        <v>27.10009746588694</v>
      </c>
    </row>
    <row r="912" spans="1:267" x14ac:dyDescent="0.3">
      <c r="A912" s="49">
        <v>1132</v>
      </c>
      <c r="B912" t="s">
        <v>2431</v>
      </c>
      <c r="C912" t="s">
        <v>796</v>
      </c>
      <c r="D912">
        <v>0.2278849</v>
      </c>
      <c r="AI912">
        <v>22.788882196327801</v>
      </c>
    </row>
    <row r="913" spans="1:268" x14ac:dyDescent="0.3">
      <c r="A913" s="49">
        <v>1133</v>
      </c>
      <c r="B913" t="s">
        <v>2432</v>
      </c>
      <c r="C913" t="s">
        <v>605</v>
      </c>
      <c r="D913">
        <v>1.11755</v>
      </c>
      <c r="AH913">
        <v>4.3684210526315799E-5</v>
      </c>
      <c r="AK913">
        <v>9.3095238095238081E-5</v>
      </c>
    </row>
    <row r="914" spans="1:268" x14ac:dyDescent="0.3">
      <c r="A914" s="49">
        <v>1134</v>
      </c>
      <c r="B914" t="s">
        <v>2433</v>
      </c>
      <c r="C914" t="s">
        <v>671</v>
      </c>
      <c r="D914">
        <v>2.4259800000000002E-2</v>
      </c>
      <c r="O914">
        <v>2.7090709316375972E-2</v>
      </c>
      <c r="P914">
        <v>0.34667300313765942</v>
      </c>
      <c r="AM914">
        <v>2.12785207721353E-5</v>
      </c>
      <c r="AN914">
        <v>2.1803916346755929E-5</v>
      </c>
    </row>
    <row r="915" spans="1:268" x14ac:dyDescent="0.3">
      <c r="A915" s="49">
        <v>1135</v>
      </c>
      <c r="B915" t="s">
        <v>2434</v>
      </c>
      <c r="C915" t="s">
        <v>671</v>
      </c>
      <c r="D915">
        <v>1.4454254135135139E-4</v>
      </c>
      <c r="Q915">
        <v>135.13454319415121</v>
      </c>
      <c r="R915">
        <v>5.9407766767945111E-2</v>
      </c>
      <c r="S915">
        <v>444.13853650335221</v>
      </c>
      <c r="T915">
        <v>0.52701059105949699</v>
      </c>
      <c r="U915">
        <v>0.117906808686404</v>
      </c>
      <c r="V915">
        <v>0.2288734468429609</v>
      </c>
      <c r="W915">
        <v>5.4794332634120299E-2</v>
      </c>
    </row>
    <row r="916" spans="1:268" x14ac:dyDescent="0.3">
      <c r="A916" s="49">
        <v>1137</v>
      </c>
      <c r="B916" t="s">
        <v>2437</v>
      </c>
      <c r="C916" t="s">
        <v>1501</v>
      </c>
      <c r="D916">
        <v>6.1889577278088524E-3</v>
      </c>
      <c r="E916" t="s">
        <v>1103</v>
      </c>
      <c r="DL916">
        <v>0.99106316428854702</v>
      </c>
      <c r="DM916">
        <v>2.193472128675424</v>
      </c>
      <c r="DN916">
        <v>0.27800333758943813</v>
      </c>
      <c r="DO916">
        <v>0.13878483828981741</v>
      </c>
      <c r="DP916">
        <v>2.7376959180112809E-2</v>
      </c>
      <c r="DQ916">
        <v>6.5693125451161585E-2</v>
      </c>
      <c r="DR916">
        <v>5.3111197213442426E-3</v>
      </c>
      <c r="DS916">
        <v>1.8207986975495121E-2</v>
      </c>
      <c r="DU916">
        <v>1.381609194161617E-2</v>
      </c>
      <c r="DV916">
        <v>2.3081536335019469E-3</v>
      </c>
      <c r="DW916">
        <v>5.7756952861853193E-2</v>
      </c>
    </row>
    <row r="917" spans="1:268" x14ac:dyDescent="0.3">
      <c r="A917" s="49">
        <v>1138</v>
      </c>
      <c r="B917" t="s">
        <v>2439</v>
      </c>
      <c r="C917" t="s">
        <v>659</v>
      </c>
      <c r="D917">
        <v>1E-3</v>
      </c>
      <c r="CN917">
        <v>5.7894736842105277E-2</v>
      </c>
      <c r="EE917">
        <v>0.31184210526315792</v>
      </c>
    </row>
    <row r="918" spans="1:268" x14ac:dyDescent="0.3">
      <c r="A918" s="49">
        <v>1139</v>
      </c>
      <c r="B918" t="s">
        <v>2440</v>
      </c>
      <c r="C918" t="s">
        <v>611</v>
      </c>
      <c r="D918">
        <v>5.0000000000000001E-4</v>
      </c>
      <c r="AG918">
        <v>9.5924555712974691E-4</v>
      </c>
    </row>
    <row r="919" spans="1:268" x14ac:dyDescent="0.3">
      <c r="A919" s="49">
        <v>1140</v>
      </c>
      <c r="B919" t="s">
        <v>2441</v>
      </c>
      <c r="C919" t="s">
        <v>707</v>
      </c>
      <c r="D919">
        <v>7.4808000000000001E-3</v>
      </c>
      <c r="K919">
        <v>1.8040052413697139E-3</v>
      </c>
      <c r="L919">
        <v>0.73149025360344166</v>
      </c>
    </row>
    <row r="920" spans="1:268" x14ac:dyDescent="0.3">
      <c r="A920" s="49">
        <v>1142</v>
      </c>
      <c r="B920" t="s">
        <v>2443</v>
      </c>
      <c r="C920" t="s">
        <v>796</v>
      </c>
      <c r="D920">
        <v>2.7458999999999998</v>
      </c>
      <c r="O920">
        <v>4.2975464916393188E-2</v>
      </c>
    </row>
    <row r="921" spans="1:268" x14ac:dyDescent="0.3">
      <c r="A921" s="49">
        <v>1144</v>
      </c>
      <c r="B921" t="s">
        <v>2445</v>
      </c>
      <c r="C921" t="s">
        <v>659</v>
      </c>
      <c r="D921">
        <v>0.13542000000000001</v>
      </c>
      <c r="AH921">
        <v>6.8032786885245889E-5</v>
      </c>
      <c r="AK921">
        <v>1.2754212204007279E-3</v>
      </c>
    </row>
    <row r="922" spans="1:268" x14ac:dyDescent="0.3">
      <c r="A922" s="49">
        <v>1145</v>
      </c>
      <c r="B922" t="s">
        <v>2446</v>
      </c>
      <c r="C922" t="s">
        <v>595</v>
      </c>
      <c r="D922">
        <v>0.20469999999999999</v>
      </c>
      <c r="P922">
        <v>0.26351128233351678</v>
      </c>
    </row>
    <row r="923" spans="1:268" x14ac:dyDescent="0.3">
      <c r="A923" s="49">
        <v>1146</v>
      </c>
      <c r="B923" t="s">
        <v>2447</v>
      </c>
      <c r="C923" t="s">
        <v>605</v>
      </c>
      <c r="D923">
        <v>0.65</v>
      </c>
      <c r="M923">
        <v>9.8012646793134595E-2</v>
      </c>
      <c r="N923">
        <v>7.1611971130814398E-5</v>
      </c>
    </row>
    <row r="924" spans="1:268" x14ac:dyDescent="0.3">
      <c r="A924" s="49">
        <v>1147</v>
      </c>
      <c r="B924" t="s">
        <v>2448</v>
      </c>
      <c r="C924" t="s">
        <v>617</v>
      </c>
      <c r="D924">
        <v>3.7130709999999987E-5</v>
      </c>
      <c r="F924">
        <v>182.90215153407931</v>
      </c>
    </row>
    <row r="925" spans="1:268" x14ac:dyDescent="0.3">
      <c r="A925" s="49">
        <v>1148</v>
      </c>
      <c r="B925" t="s">
        <v>2449</v>
      </c>
      <c r="C925" t="s">
        <v>659</v>
      </c>
      <c r="D925">
        <v>1.2168E-4</v>
      </c>
      <c r="F925">
        <v>1017.402945113788</v>
      </c>
      <c r="H925">
        <v>3888.8888888888869</v>
      </c>
      <c r="JH925">
        <v>3.748326639892904E-3</v>
      </c>
    </row>
    <row r="926" spans="1:268" x14ac:dyDescent="0.3">
      <c r="A926" s="49">
        <v>1149</v>
      </c>
      <c r="B926" t="s">
        <v>2451</v>
      </c>
      <c r="C926" t="s">
        <v>659</v>
      </c>
      <c r="D926">
        <v>1.6365894E-4</v>
      </c>
      <c r="F926">
        <v>1052.9815501514879</v>
      </c>
      <c r="G926">
        <v>8.6949874679579207</v>
      </c>
      <c r="H926">
        <v>5176.2099888951998</v>
      </c>
    </row>
    <row r="927" spans="1:268" x14ac:dyDescent="0.3">
      <c r="A927" s="49">
        <v>1150</v>
      </c>
      <c r="B927" t="s">
        <v>2452</v>
      </c>
      <c r="C927" t="s">
        <v>620</v>
      </c>
      <c r="D927">
        <v>1.44E-2</v>
      </c>
      <c r="AH927">
        <v>7.2807017543859648E-6</v>
      </c>
      <c r="CN927">
        <v>9.6491228070175461E-3</v>
      </c>
    </row>
    <row r="928" spans="1:268" x14ac:dyDescent="0.3">
      <c r="A928" s="49">
        <v>1151</v>
      </c>
      <c r="B928" t="s">
        <v>2453</v>
      </c>
      <c r="C928" t="s">
        <v>659</v>
      </c>
      <c r="D928">
        <v>0.13117300000000001</v>
      </c>
      <c r="AH928">
        <v>1.104244113940329E-5</v>
      </c>
      <c r="AK928">
        <v>1.867169374286883E-4</v>
      </c>
    </row>
    <row r="929" spans="1:71" x14ac:dyDescent="0.3">
      <c r="A929" s="49">
        <v>1152</v>
      </c>
      <c r="B929" t="s">
        <v>2454</v>
      </c>
      <c r="C929" t="s">
        <v>683</v>
      </c>
      <c r="D929">
        <v>6.8208000000000001E-3</v>
      </c>
      <c r="AH929">
        <v>7.7357456140350898E-5</v>
      </c>
      <c r="AK929">
        <v>1.297743055555555E-3</v>
      </c>
    </row>
    <row r="930" spans="1:71" x14ac:dyDescent="0.3">
      <c r="A930" s="49">
        <v>1154</v>
      </c>
      <c r="B930" t="s">
        <v>2456</v>
      </c>
      <c r="C930" t="s">
        <v>659</v>
      </c>
      <c r="D930">
        <v>6.7197000000000001E-5</v>
      </c>
      <c r="F930">
        <v>2308.2269701153832</v>
      </c>
    </row>
    <row r="931" spans="1:71" x14ac:dyDescent="0.3">
      <c r="A931" s="49">
        <v>1155</v>
      </c>
      <c r="B931" t="s">
        <v>2457</v>
      </c>
      <c r="C931" t="s">
        <v>798</v>
      </c>
      <c r="D931">
        <v>5.4480999999999991E-3</v>
      </c>
      <c r="O931">
        <v>4.8572269649690913E-2</v>
      </c>
    </row>
    <row r="932" spans="1:71" x14ac:dyDescent="0.3">
      <c r="A932" s="49">
        <v>1156</v>
      </c>
      <c r="B932" t="s">
        <v>2458</v>
      </c>
      <c r="C932" t="s">
        <v>605</v>
      </c>
      <c r="D932">
        <v>0.01</v>
      </c>
      <c r="AG932">
        <v>7.49622945988429E-4</v>
      </c>
    </row>
    <row r="933" spans="1:71" x14ac:dyDescent="0.3">
      <c r="A933" s="49">
        <v>1157</v>
      </c>
      <c r="B933" t="s">
        <v>2459</v>
      </c>
      <c r="C933" t="s">
        <v>605</v>
      </c>
      <c r="D933">
        <v>0.01</v>
      </c>
      <c r="AG933">
        <v>7.4500754155142914E-4</v>
      </c>
    </row>
    <row r="934" spans="1:71" x14ac:dyDescent="0.3">
      <c r="A934" s="49">
        <v>1159</v>
      </c>
      <c r="B934" t="s">
        <v>2461</v>
      </c>
      <c r="C934" t="s">
        <v>611</v>
      </c>
      <c r="D934">
        <v>2.5000000000000001E-2</v>
      </c>
      <c r="AG934">
        <v>1.028030191411845E-3</v>
      </c>
    </row>
    <row r="935" spans="1:71" x14ac:dyDescent="0.3">
      <c r="A935" s="49">
        <v>1160</v>
      </c>
      <c r="B935" t="s">
        <v>2462</v>
      </c>
      <c r="C935" t="s">
        <v>671</v>
      </c>
      <c r="D935">
        <v>0.35624544300000011</v>
      </c>
      <c r="P935">
        <v>0.57721518987341769</v>
      </c>
    </row>
    <row r="936" spans="1:71" x14ac:dyDescent="0.3">
      <c r="A936" s="49">
        <v>1161</v>
      </c>
      <c r="B936" t="s">
        <v>2463</v>
      </c>
      <c r="C936" t="s">
        <v>614</v>
      </c>
      <c r="D936">
        <v>0.22792000000000009</v>
      </c>
      <c r="N936">
        <v>4.3076441102756858E-7</v>
      </c>
    </row>
    <row r="937" spans="1:71" x14ac:dyDescent="0.3">
      <c r="A937" s="49">
        <v>1162</v>
      </c>
      <c r="B937" t="s">
        <v>2464</v>
      </c>
      <c r="C937" t="s">
        <v>668</v>
      </c>
      <c r="D937">
        <v>0.11396000000000001</v>
      </c>
      <c r="AJ937">
        <v>2.9516358463726879</v>
      </c>
      <c r="AP937">
        <v>0.795282716927454</v>
      </c>
    </row>
    <row r="938" spans="1:71" x14ac:dyDescent="0.3">
      <c r="A938" s="49">
        <v>1163</v>
      </c>
      <c r="B938" t="s">
        <v>2465</v>
      </c>
      <c r="C938" t="s">
        <v>595</v>
      </c>
      <c r="D938">
        <v>0.432</v>
      </c>
      <c r="P938">
        <v>0.5344585091420534</v>
      </c>
    </row>
    <row r="939" spans="1:71" x14ac:dyDescent="0.3">
      <c r="A939" s="49">
        <v>1165</v>
      </c>
      <c r="B939" t="s">
        <v>2467</v>
      </c>
      <c r="C939" t="s">
        <v>617</v>
      </c>
      <c r="D939">
        <v>3.2989E-3</v>
      </c>
      <c r="BQ939">
        <v>19.158066427976522</v>
      </c>
      <c r="BR939">
        <v>110.45668015662029</v>
      </c>
      <c r="BS939">
        <v>157.6497598121378</v>
      </c>
    </row>
    <row r="940" spans="1:71" x14ac:dyDescent="0.3">
      <c r="A940" s="49">
        <v>1166</v>
      </c>
      <c r="B940" t="s">
        <v>2468</v>
      </c>
      <c r="C940" t="s">
        <v>605</v>
      </c>
      <c r="D940">
        <v>0.72433711482999996</v>
      </c>
      <c r="M940">
        <v>2.8636967511830841E-2</v>
      </c>
      <c r="N940">
        <v>9.6266885693421192E-6</v>
      </c>
    </row>
    <row r="941" spans="1:71" x14ac:dyDescent="0.3">
      <c r="A941" s="49">
        <v>1167</v>
      </c>
      <c r="B941" t="s">
        <v>2469</v>
      </c>
      <c r="C941" t="s">
        <v>617</v>
      </c>
      <c r="D941">
        <v>5.3099999999999996E-3</v>
      </c>
      <c r="K941">
        <v>2.2266445442788098E-3</v>
      </c>
      <c r="L941">
        <v>0.38487032877271798</v>
      </c>
    </row>
    <row r="942" spans="1:71" x14ac:dyDescent="0.3">
      <c r="A942" s="49">
        <v>1168</v>
      </c>
      <c r="B942" t="s">
        <v>2470</v>
      </c>
      <c r="C942" t="s">
        <v>659</v>
      </c>
      <c r="D942">
        <v>0.36147849999999998</v>
      </c>
      <c r="I942">
        <v>0.30089983021703492</v>
      </c>
      <c r="J942">
        <v>3.9786819963013017E-5</v>
      </c>
      <c r="K942">
        <v>5.1712227420436881E-4</v>
      </c>
    </row>
    <row r="943" spans="1:71" x14ac:dyDescent="0.3">
      <c r="A943" s="49">
        <v>1169</v>
      </c>
      <c r="B943" t="s">
        <v>2471</v>
      </c>
      <c r="C943" t="s">
        <v>659</v>
      </c>
      <c r="D943">
        <v>9.001060000000001E-2</v>
      </c>
      <c r="I943">
        <v>0.20496627452097421</v>
      </c>
      <c r="J943">
        <v>6.2637067189864305E-7</v>
      </c>
      <c r="K943">
        <v>1.2387422786090961E-4</v>
      </c>
    </row>
    <row r="944" spans="1:71" x14ac:dyDescent="0.3">
      <c r="A944" s="49">
        <v>1170</v>
      </c>
      <c r="B944" t="s">
        <v>2472</v>
      </c>
      <c r="C944" t="s">
        <v>659</v>
      </c>
      <c r="D944">
        <v>7.2444769999999999E-5</v>
      </c>
      <c r="F944">
        <v>2160.597852099349</v>
      </c>
      <c r="G944">
        <v>7.6020441142895212</v>
      </c>
      <c r="H944">
        <v>14844.16749476877</v>
      </c>
    </row>
    <row r="945" spans="1:174" x14ac:dyDescent="0.3">
      <c r="A945" s="49">
        <v>1171</v>
      </c>
      <c r="B945" t="s">
        <v>2474</v>
      </c>
      <c r="C945" t="s">
        <v>659</v>
      </c>
      <c r="D945">
        <v>2.9349E-2</v>
      </c>
      <c r="I945">
        <v>0.26310208635831273</v>
      </c>
      <c r="J945">
        <v>1.5884697945415511E-5</v>
      </c>
      <c r="K945">
        <v>2.7981115918236979E-4</v>
      </c>
    </row>
    <row r="946" spans="1:174" x14ac:dyDescent="0.3">
      <c r="A946" s="49">
        <v>1172</v>
      </c>
      <c r="B946" t="s">
        <v>2475</v>
      </c>
      <c r="C946" t="s">
        <v>662</v>
      </c>
      <c r="D946">
        <v>5.8233499999999987E-2</v>
      </c>
      <c r="AH946">
        <v>1.2488409863557469E-5</v>
      </c>
      <c r="AJ946">
        <v>9.9937660227224959E-2</v>
      </c>
      <c r="AK946">
        <v>1.320598753294925E-4</v>
      </c>
    </row>
    <row r="947" spans="1:174" x14ac:dyDescent="0.3">
      <c r="A947" s="49">
        <v>1173</v>
      </c>
      <c r="B947" t="s">
        <v>2476</v>
      </c>
      <c r="C947" t="s">
        <v>659</v>
      </c>
      <c r="D947">
        <v>0.124456</v>
      </c>
      <c r="AH947">
        <v>3.8339865621500558E-5</v>
      </c>
      <c r="AJ947">
        <v>1.5277855543113099</v>
      </c>
      <c r="AK947">
        <v>1.305474290780142E-3</v>
      </c>
    </row>
    <row r="948" spans="1:174" x14ac:dyDescent="0.3">
      <c r="A948" s="49">
        <v>1174</v>
      </c>
      <c r="B948" t="s">
        <v>2477</v>
      </c>
      <c r="C948" t="s">
        <v>659</v>
      </c>
      <c r="D948">
        <v>4.8970299999999986E-6</v>
      </c>
      <c r="F948">
        <v>2691.1566191743132</v>
      </c>
      <c r="G948">
        <v>2.745268952338598</v>
      </c>
      <c r="H948">
        <v>4470.2809662182999</v>
      </c>
    </row>
    <row r="949" spans="1:174" x14ac:dyDescent="0.3">
      <c r="A949" s="49">
        <v>1175</v>
      </c>
      <c r="B949" t="s">
        <v>2478</v>
      </c>
      <c r="C949" t="s">
        <v>605</v>
      </c>
      <c r="D949">
        <v>6.9133200000000004E-5</v>
      </c>
      <c r="F949">
        <v>3596.1240947194742</v>
      </c>
    </row>
    <row r="950" spans="1:174" x14ac:dyDescent="0.3">
      <c r="A950" s="49">
        <v>1176</v>
      </c>
      <c r="B950" t="s">
        <v>2479</v>
      </c>
      <c r="C950" t="s">
        <v>668</v>
      </c>
      <c r="D950">
        <v>1.0758000000000001</v>
      </c>
      <c r="AJ950">
        <v>1.0921052631578949</v>
      </c>
      <c r="AK950">
        <v>5.5757575757575759E-4</v>
      </c>
      <c r="AP950">
        <v>1.4132296650717699</v>
      </c>
    </row>
    <row r="951" spans="1:174" x14ac:dyDescent="0.3">
      <c r="A951" s="49">
        <v>1177</v>
      </c>
      <c r="B951" t="s">
        <v>2480</v>
      </c>
      <c r="C951" t="s">
        <v>605</v>
      </c>
      <c r="D951">
        <v>0.27500000000000002</v>
      </c>
      <c r="AG951">
        <v>7.5163638337445401E-4</v>
      </c>
    </row>
    <row r="952" spans="1:174" x14ac:dyDescent="0.3">
      <c r="A952" s="49">
        <v>1178</v>
      </c>
      <c r="B952" t="s">
        <v>2481</v>
      </c>
      <c r="C952" t="s">
        <v>614</v>
      </c>
      <c r="D952">
        <v>4.7000000000000002E-3</v>
      </c>
      <c r="AG952">
        <v>7.4140634052466837E-4</v>
      </c>
    </row>
    <row r="953" spans="1:174" x14ac:dyDescent="0.3">
      <c r="A953" s="49">
        <v>1179</v>
      </c>
      <c r="B953" t="s">
        <v>2482</v>
      </c>
      <c r="C953" t="s">
        <v>671</v>
      </c>
      <c r="D953">
        <v>5.6249999999999998E-3</v>
      </c>
      <c r="I953">
        <v>4.069611780455154E-2</v>
      </c>
      <c r="K953">
        <v>2.3400267737617129E-4</v>
      </c>
      <c r="L953">
        <v>0.58745381526104423</v>
      </c>
    </row>
    <row r="954" spans="1:174" x14ac:dyDescent="0.3">
      <c r="A954" s="49">
        <v>1181</v>
      </c>
      <c r="B954" t="s">
        <v>2484</v>
      </c>
      <c r="C954" t="s">
        <v>605</v>
      </c>
      <c r="D954">
        <v>2.1426059999999998</v>
      </c>
      <c r="M954">
        <v>4.1512946798846297E-2</v>
      </c>
      <c r="N954">
        <v>1.364605785599242E-4</v>
      </c>
      <c r="AH954">
        <v>1.3861807709126671E-4</v>
      </c>
    </row>
    <row r="955" spans="1:174" x14ac:dyDescent="0.3">
      <c r="A955" s="49">
        <v>1182</v>
      </c>
      <c r="B955" t="s">
        <v>2485</v>
      </c>
      <c r="C955" t="s">
        <v>605</v>
      </c>
      <c r="D955">
        <v>2.8799999999999999E-2</v>
      </c>
      <c r="BR955">
        <v>205.9862700228833</v>
      </c>
      <c r="BS955">
        <v>227.91762013729979</v>
      </c>
    </row>
    <row r="956" spans="1:174" x14ac:dyDescent="0.3">
      <c r="A956" s="49">
        <v>1185</v>
      </c>
      <c r="B956" t="s">
        <v>2489</v>
      </c>
      <c r="C956" t="s">
        <v>650</v>
      </c>
      <c r="D956">
        <v>3.0037392E-2</v>
      </c>
      <c r="DH956">
        <v>2.1582447489085959</v>
      </c>
      <c r="FQ956">
        <v>1.599319973645454E-4</v>
      </c>
    </row>
    <row r="957" spans="1:174" x14ac:dyDescent="0.3">
      <c r="A957" s="49">
        <v>1187</v>
      </c>
      <c r="B957" t="s">
        <v>2491</v>
      </c>
      <c r="C957" t="s">
        <v>620</v>
      </c>
      <c r="D957">
        <v>3.0659999999999998</v>
      </c>
      <c r="AH957">
        <v>6.7086466165413523E-5</v>
      </c>
    </row>
    <row r="958" spans="1:174" x14ac:dyDescent="0.3">
      <c r="A958" s="49">
        <v>1188</v>
      </c>
      <c r="B958" t="s">
        <v>2492</v>
      </c>
      <c r="C958" t="s">
        <v>605</v>
      </c>
      <c r="D958">
        <v>0.22939999999999999</v>
      </c>
      <c r="M958">
        <v>5.5555555555555549E-3</v>
      </c>
      <c r="N958">
        <v>1.2977894310975219E-5</v>
      </c>
    </row>
    <row r="959" spans="1:174" x14ac:dyDescent="0.3">
      <c r="A959" s="49">
        <v>1189</v>
      </c>
      <c r="B959" t="s">
        <v>2493</v>
      </c>
      <c r="C959" t="s">
        <v>653</v>
      </c>
      <c r="D959">
        <v>1.736E-5</v>
      </c>
      <c r="F959">
        <v>212.56454388984511</v>
      </c>
      <c r="G959">
        <v>0.73648164084911072</v>
      </c>
    </row>
    <row r="960" spans="1:174" x14ac:dyDescent="0.3">
      <c r="A960" s="49">
        <v>1190</v>
      </c>
      <c r="B960" t="s">
        <v>2494</v>
      </c>
      <c r="C960" t="s">
        <v>614</v>
      </c>
      <c r="D960">
        <v>9.5940000000000011E-2</v>
      </c>
      <c r="M960">
        <v>7.4407036805410776E-2</v>
      </c>
      <c r="N960">
        <v>5.4094378610991633E-5</v>
      </c>
      <c r="FR960">
        <v>6.9862459213355004E-3</v>
      </c>
    </row>
    <row r="961" spans="1:37" x14ac:dyDescent="0.3">
      <c r="A961" s="49">
        <v>1191</v>
      </c>
      <c r="B961" t="s">
        <v>2495</v>
      </c>
      <c r="C961" t="s">
        <v>605</v>
      </c>
      <c r="D961">
        <v>0.68642999999999998</v>
      </c>
      <c r="M961">
        <v>1.187739463601532E-2</v>
      </c>
      <c r="N961">
        <v>1.7199060307643911E-5</v>
      </c>
    </row>
    <row r="962" spans="1:37" x14ac:dyDescent="0.3">
      <c r="A962" s="49">
        <v>1193</v>
      </c>
      <c r="B962" t="s">
        <v>2498</v>
      </c>
      <c r="C962" t="s">
        <v>605</v>
      </c>
      <c r="D962">
        <v>1.8E-3</v>
      </c>
      <c r="AH962">
        <v>5.460526315789473E-5</v>
      </c>
      <c r="AK962">
        <v>1.756944444444444E-3</v>
      </c>
    </row>
    <row r="963" spans="1:37" x14ac:dyDescent="0.3">
      <c r="A963" s="49">
        <v>1195</v>
      </c>
      <c r="B963" t="s">
        <v>2500</v>
      </c>
      <c r="C963" t="s">
        <v>798</v>
      </c>
      <c r="D963">
        <v>7.7699999999999991E-4</v>
      </c>
      <c r="O963">
        <v>7.5265138556277825E-2</v>
      </c>
      <c r="P963">
        <v>0.7280191583989053</v>
      </c>
    </row>
    <row r="964" spans="1:37" x14ac:dyDescent="0.3">
      <c r="A964" s="49">
        <v>1196</v>
      </c>
      <c r="B964" t="s">
        <v>2501</v>
      </c>
      <c r="C964" t="s">
        <v>798</v>
      </c>
      <c r="D964">
        <v>4.4719999999999992E-4</v>
      </c>
      <c r="O964">
        <v>4.857226964969092E-2</v>
      </c>
      <c r="P964">
        <v>0.62643508978510465</v>
      </c>
    </row>
    <row r="965" spans="1:37" x14ac:dyDescent="0.3">
      <c r="A965" s="49">
        <v>1197</v>
      </c>
      <c r="B965" t="s">
        <v>2502</v>
      </c>
      <c r="C965" t="s">
        <v>798</v>
      </c>
      <c r="D965">
        <v>3.2880000000000002E-4</v>
      </c>
      <c r="P965">
        <v>1.1624472573839659</v>
      </c>
    </row>
    <row r="966" spans="1:37" x14ac:dyDescent="0.3">
      <c r="A966" s="49">
        <v>1198</v>
      </c>
      <c r="B966" t="s">
        <v>2503</v>
      </c>
      <c r="C966" t="s">
        <v>798</v>
      </c>
      <c r="D966">
        <v>6.96E-4</v>
      </c>
      <c r="O966">
        <v>3.4810126582278493E-2</v>
      </c>
      <c r="P966">
        <v>0.52911392405063296</v>
      </c>
    </row>
    <row r="967" spans="1:37" x14ac:dyDescent="0.3">
      <c r="A967" s="49">
        <v>1199</v>
      </c>
      <c r="B967" t="s">
        <v>2504</v>
      </c>
      <c r="C967" t="s">
        <v>605</v>
      </c>
      <c r="D967">
        <v>0.55772999999999995</v>
      </c>
      <c r="AH967">
        <v>1.6017857159708479E-4</v>
      </c>
    </row>
    <row r="968" spans="1:37" x14ac:dyDescent="0.3">
      <c r="A968" s="49">
        <v>1200</v>
      </c>
      <c r="B968" t="s">
        <v>2505</v>
      </c>
      <c r="C968" t="s">
        <v>671</v>
      </c>
      <c r="D968">
        <v>1.91202912E-4</v>
      </c>
      <c r="Q968">
        <v>31.467442643690848</v>
      </c>
      <c r="R968">
        <v>7.8580625615390434E-3</v>
      </c>
      <c r="S968">
        <v>98.128735612562224</v>
      </c>
      <c r="T968">
        <v>0.45891085359388017</v>
      </c>
      <c r="U968">
        <v>0.18852091696331641</v>
      </c>
      <c r="V968">
        <v>0.32176635991820041</v>
      </c>
      <c r="W968">
        <v>7.3407138108342374E-2</v>
      </c>
    </row>
    <row r="969" spans="1:37" x14ac:dyDescent="0.3">
      <c r="A969" s="49">
        <v>1201</v>
      </c>
      <c r="B969" t="s">
        <v>2506</v>
      </c>
      <c r="C969" t="s">
        <v>605</v>
      </c>
      <c r="D969">
        <v>1.2642267599999999</v>
      </c>
      <c r="I969">
        <v>0.1116238535369941</v>
      </c>
      <c r="L969">
        <v>0.43254372454034501</v>
      </c>
    </row>
    <row r="970" spans="1:37" x14ac:dyDescent="0.3">
      <c r="A970" s="49">
        <v>1202</v>
      </c>
      <c r="B970" t="s">
        <v>2507</v>
      </c>
      <c r="C970" t="s">
        <v>671</v>
      </c>
      <c r="D970">
        <v>54.865759228436289</v>
      </c>
      <c r="X970">
        <v>4.4729338031964279E-3</v>
      </c>
      <c r="Y970">
        <v>1.290304519366199E-6</v>
      </c>
      <c r="Z970">
        <v>2.0630615703805581E-2</v>
      </c>
      <c r="AA970">
        <v>3.7765327866218667E-5</v>
      </c>
      <c r="AB970">
        <v>1.8901727764735259E-5</v>
      </c>
      <c r="AC970">
        <v>5.0136199126172549E-6</v>
      </c>
      <c r="AD970">
        <v>9.2015507640754908E-6</v>
      </c>
      <c r="AE970">
        <v>2.1268364066841898E-6</v>
      </c>
    </row>
    <row r="971" spans="1:37" x14ac:dyDescent="0.3">
      <c r="A971" s="49">
        <v>1203</v>
      </c>
      <c r="B971" t="s">
        <v>2508</v>
      </c>
      <c r="C971" t="s">
        <v>683</v>
      </c>
      <c r="D971">
        <v>2.0202000000000001E-5</v>
      </c>
      <c r="Q971">
        <v>209.43562610229279</v>
      </c>
      <c r="S971">
        <v>2177.0282186948848</v>
      </c>
      <c r="T971">
        <v>0.73023897707231022</v>
      </c>
      <c r="U971">
        <v>0.30452774103468538</v>
      </c>
    </row>
    <row r="972" spans="1:37" x14ac:dyDescent="0.3">
      <c r="A972" s="49">
        <v>1204</v>
      </c>
      <c r="B972" t="s">
        <v>2509</v>
      </c>
      <c r="C972" t="s">
        <v>671</v>
      </c>
      <c r="D972">
        <v>4.6571225255999988E-5</v>
      </c>
      <c r="Q972">
        <v>130.0950312261607</v>
      </c>
      <c r="R972">
        <v>7.6458846676046327E-2</v>
      </c>
      <c r="S972">
        <v>393.44902951456152</v>
      </c>
      <c r="T972">
        <v>0.53213622068600452</v>
      </c>
      <c r="U972">
        <v>9.6831097530808846E-2</v>
      </c>
      <c r="V972">
        <v>0.163345051961993</v>
      </c>
      <c r="W972">
        <v>3.480153200484308E-2</v>
      </c>
    </row>
    <row r="973" spans="1:37" x14ac:dyDescent="0.3">
      <c r="A973" s="49">
        <v>1205</v>
      </c>
      <c r="B973" t="s">
        <v>2510</v>
      </c>
      <c r="C973" t="s">
        <v>605</v>
      </c>
      <c r="D973">
        <v>1.6591</v>
      </c>
      <c r="AH973">
        <v>2.5605988027751261E-5</v>
      </c>
      <c r="AK973">
        <v>3.8198169690394377E-4</v>
      </c>
    </row>
    <row r="974" spans="1:37" x14ac:dyDescent="0.3">
      <c r="A974" s="49">
        <v>1209</v>
      </c>
      <c r="B974" t="s">
        <v>2514</v>
      </c>
      <c r="C974" t="s">
        <v>796</v>
      </c>
      <c r="D974">
        <v>0.58702739999999998</v>
      </c>
      <c r="AI974">
        <v>24.347615896500301</v>
      </c>
    </row>
    <row r="975" spans="1:37" x14ac:dyDescent="0.3">
      <c r="A975" s="49">
        <v>1210</v>
      </c>
      <c r="B975" t="s">
        <v>2515</v>
      </c>
      <c r="C975" t="s">
        <v>671</v>
      </c>
      <c r="D975">
        <v>3.1427932200000001E-4</v>
      </c>
      <c r="Q975">
        <v>29.752078194196191</v>
      </c>
      <c r="R975">
        <v>7.8580625615390434E-3</v>
      </c>
      <c r="S975">
        <v>92.779507000322326</v>
      </c>
      <c r="T975">
        <v>0.45891085359388017</v>
      </c>
      <c r="U975">
        <v>0.18852091696331641</v>
      </c>
      <c r="V975">
        <v>0.32176635991820041</v>
      </c>
      <c r="W975">
        <v>7.3407138108342374E-2</v>
      </c>
    </row>
    <row r="976" spans="1:37" x14ac:dyDescent="0.3">
      <c r="A976" s="49">
        <v>1211</v>
      </c>
      <c r="B976" t="s">
        <v>2516</v>
      </c>
      <c r="C976" t="s">
        <v>659</v>
      </c>
      <c r="D976">
        <v>5.4840000000000001E-7</v>
      </c>
      <c r="F976">
        <v>3406.184914713559</v>
      </c>
      <c r="H976">
        <v>656.45514223194755</v>
      </c>
    </row>
    <row r="977" spans="1:218" x14ac:dyDescent="0.3">
      <c r="A977" s="49">
        <v>1212</v>
      </c>
      <c r="B977" t="s">
        <v>2517</v>
      </c>
      <c r="C977" t="s">
        <v>605</v>
      </c>
      <c r="D977">
        <v>0.25</v>
      </c>
      <c r="M977">
        <v>8.611111111111111E-3</v>
      </c>
      <c r="N977">
        <v>1.017459071694206E-5</v>
      </c>
      <c r="AH977">
        <v>6.5526315789473688E-6</v>
      </c>
      <c r="AK977">
        <v>2.4916666666666669E-4</v>
      </c>
    </row>
    <row r="978" spans="1:218" x14ac:dyDescent="0.3">
      <c r="A978" s="49">
        <v>1213</v>
      </c>
      <c r="B978" t="s">
        <v>2518</v>
      </c>
      <c r="C978" t="s">
        <v>605</v>
      </c>
      <c r="D978">
        <v>0.2132531</v>
      </c>
      <c r="AH978">
        <v>8.829787234042552E-5</v>
      </c>
      <c r="AK978">
        <v>2.2816489361702119E-3</v>
      </c>
    </row>
    <row r="979" spans="1:218" x14ac:dyDescent="0.3">
      <c r="A979" s="49">
        <v>1214</v>
      </c>
      <c r="B979" t="s">
        <v>2519</v>
      </c>
      <c r="C979" t="s">
        <v>614</v>
      </c>
      <c r="D979">
        <v>9.3172877846790889E-4</v>
      </c>
      <c r="EA979">
        <v>0.28865671846236851</v>
      </c>
      <c r="EB979">
        <v>2.153309676210461E-4</v>
      </c>
    </row>
    <row r="980" spans="1:218" x14ac:dyDescent="0.3">
      <c r="A980" s="49">
        <v>1215</v>
      </c>
      <c r="B980" t="s">
        <v>2520</v>
      </c>
      <c r="C980" t="s">
        <v>617</v>
      </c>
      <c r="D980">
        <v>2.5662099999999999E-5</v>
      </c>
      <c r="F980">
        <v>2412.39166492915</v>
      </c>
      <c r="G980">
        <v>7.7198458592906576</v>
      </c>
      <c r="H980">
        <v>1624.7306338920041</v>
      </c>
      <c r="EM980">
        <v>1456.2143704209991</v>
      </c>
    </row>
    <row r="981" spans="1:218" x14ac:dyDescent="0.3">
      <c r="A981" s="49">
        <v>1219</v>
      </c>
      <c r="B981" t="s">
        <v>2524</v>
      </c>
      <c r="C981" t="s">
        <v>659</v>
      </c>
      <c r="D981">
        <v>0.12479999999999999</v>
      </c>
      <c r="I981">
        <v>5.7228915662650613E-2</v>
      </c>
      <c r="J981">
        <v>5.0000000000000002E-5</v>
      </c>
      <c r="K981">
        <v>2.3765896921017402E-3</v>
      </c>
      <c r="L981">
        <v>0.1906400602409638</v>
      </c>
    </row>
    <row r="982" spans="1:218" x14ac:dyDescent="0.3">
      <c r="A982" s="49">
        <v>1220</v>
      </c>
      <c r="B982" t="s">
        <v>2526</v>
      </c>
      <c r="C982" t="s">
        <v>620</v>
      </c>
      <c r="D982">
        <v>6.80781024E-3</v>
      </c>
      <c r="DH982">
        <v>0.68124177733196689</v>
      </c>
    </row>
    <row r="983" spans="1:218" x14ac:dyDescent="0.3">
      <c r="A983" s="49">
        <v>1222</v>
      </c>
      <c r="B983" t="s">
        <v>2529</v>
      </c>
      <c r="C983" t="s">
        <v>659</v>
      </c>
      <c r="D983">
        <v>3.0925999999999999E-2</v>
      </c>
      <c r="I983">
        <v>0.1227377595488337</v>
      </c>
      <c r="K983">
        <v>9.3352131931983238E-4</v>
      </c>
      <c r="L983">
        <v>0.41751525249935911</v>
      </c>
    </row>
    <row r="984" spans="1:218" x14ac:dyDescent="0.3">
      <c r="A984" s="49">
        <v>1224</v>
      </c>
      <c r="B984" t="s">
        <v>2532</v>
      </c>
      <c r="C984" t="s">
        <v>796</v>
      </c>
      <c r="D984">
        <v>0.20269999999999999</v>
      </c>
      <c r="O984">
        <v>3.8468023455502619E-2</v>
      </c>
    </row>
    <row r="985" spans="1:218" x14ac:dyDescent="0.3">
      <c r="A985" s="49">
        <v>1226</v>
      </c>
      <c r="B985" t="s">
        <v>2534</v>
      </c>
      <c r="C985" t="s">
        <v>798</v>
      </c>
      <c r="D985">
        <v>6.4000000000000001E-2</v>
      </c>
      <c r="AH985">
        <v>2.3889802631578941E-5</v>
      </c>
      <c r="AK985">
        <v>7.6367187499999992E-5</v>
      </c>
      <c r="CN985">
        <v>2.2615131578947369E-2</v>
      </c>
      <c r="EE985">
        <v>4.8725328947368432E-2</v>
      </c>
      <c r="ET985">
        <v>1.7763157894736849E-5</v>
      </c>
    </row>
    <row r="986" spans="1:218" x14ac:dyDescent="0.3">
      <c r="A986" s="49">
        <v>1227</v>
      </c>
      <c r="B986" t="s">
        <v>2536</v>
      </c>
      <c r="C986" t="s">
        <v>798</v>
      </c>
      <c r="D986">
        <v>1.4499999999999999E-3</v>
      </c>
      <c r="O986">
        <v>0.1200349192492362</v>
      </c>
      <c r="P986">
        <v>3.317328677433435E-2</v>
      </c>
    </row>
    <row r="987" spans="1:218" x14ac:dyDescent="0.3">
      <c r="A987" s="49">
        <v>1232</v>
      </c>
      <c r="B987" t="s">
        <v>2543</v>
      </c>
      <c r="C987" t="s">
        <v>659</v>
      </c>
      <c r="D987">
        <v>0.108</v>
      </c>
      <c r="AH987">
        <v>1.314571150097466E-4</v>
      </c>
      <c r="AJ987">
        <v>0.30336257309941522</v>
      </c>
      <c r="AK987">
        <v>1.002700617283951E-3</v>
      </c>
    </row>
    <row r="988" spans="1:218" x14ac:dyDescent="0.3">
      <c r="A988" s="49">
        <v>1233</v>
      </c>
      <c r="B988" t="s">
        <v>2544</v>
      </c>
      <c r="C988" t="s">
        <v>659</v>
      </c>
      <c r="D988">
        <v>1.9126000000000001</v>
      </c>
      <c r="I988">
        <v>0.16076519819736959</v>
      </c>
      <c r="J988">
        <v>1.526717557251908E-6</v>
      </c>
      <c r="K988">
        <v>4.8899414451699925E-4</v>
      </c>
      <c r="L988">
        <v>0.1086599834452313</v>
      </c>
    </row>
    <row r="989" spans="1:218" x14ac:dyDescent="0.3">
      <c r="A989" s="49">
        <v>1234</v>
      </c>
      <c r="B989" t="s">
        <v>2545</v>
      </c>
      <c r="C989" t="s">
        <v>650</v>
      </c>
      <c r="D989">
        <v>5.9149999999999993E-3</v>
      </c>
      <c r="AK989">
        <v>1.287228796844181E-3</v>
      </c>
    </row>
    <row r="990" spans="1:218" x14ac:dyDescent="0.3">
      <c r="A990" s="49">
        <v>1236</v>
      </c>
      <c r="B990" t="s">
        <v>2548</v>
      </c>
      <c r="C990" t="s">
        <v>1044</v>
      </c>
      <c r="D990">
        <v>2.8799999999999999E-2</v>
      </c>
      <c r="K990">
        <v>5.8500669344042835E-4</v>
      </c>
      <c r="L990">
        <v>0.14827560240963861</v>
      </c>
    </row>
    <row r="991" spans="1:218" x14ac:dyDescent="0.3">
      <c r="A991" s="49">
        <v>1238</v>
      </c>
      <c r="B991" t="s">
        <v>2551</v>
      </c>
      <c r="C991" t="s">
        <v>798</v>
      </c>
      <c r="D991">
        <v>0.28159800000000001</v>
      </c>
      <c r="P991">
        <v>0.65435267673524367</v>
      </c>
    </row>
    <row r="992" spans="1:218" x14ac:dyDescent="0.3">
      <c r="A992" s="49">
        <v>1240</v>
      </c>
      <c r="B992" t="s">
        <v>2553</v>
      </c>
      <c r="C992" t="s">
        <v>638</v>
      </c>
      <c r="D992">
        <v>1.1998035</v>
      </c>
      <c r="HJ992">
        <v>6.974952249440947</v>
      </c>
    </row>
    <row r="993" spans="1:269" x14ac:dyDescent="0.3">
      <c r="A993" s="49">
        <v>1241</v>
      </c>
      <c r="B993" t="s">
        <v>2556</v>
      </c>
      <c r="C993" t="s">
        <v>659</v>
      </c>
      <c r="D993">
        <v>1.7399999999999999E-2</v>
      </c>
      <c r="AJ993">
        <v>0.74263157894736842</v>
      </c>
      <c r="AK993">
        <v>7.6666666666666658E-4</v>
      </c>
    </row>
    <row r="994" spans="1:269" x14ac:dyDescent="0.3">
      <c r="A994" s="49">
        <v>1242</v>
      </c>
      <c r="B994" t="s">
        <v>2557</v>
      </c>
      <c r="C994" t="s">
        <v>798</v>
      </c>
      <c r="D994">
        <v>0.31487999999999999</v>
      </c>
      <c r="O994">
        <v>1.191114798806216E-2</v>
      </c>
      <c r="P994">
        <v>8.0596506123289086E-2</v>
      </c>
    </row>
    <row r="995" spans="1:269" x14ac:dyDescent="0.3">
      <c r="A995" s="49">
        <v>1243</v>
      </c>
      <c r="B995" t="s">
        <v>2558</v>
      </c>
      <c r="C995" t="s">
        <v>605</v>
      </c>
      <c r="D995">
        <v>3.2699999999999999E-3</v>
      </c>
      <c r="AG995">
        <v>3.7351443123938878E-5</v>
      </c>
    </row>
    <row r="996" spans="1:269" x14ac:dyDescent="0.3">
      <c r="A996" s="49">
        <v>1244</v>
      </c>
      <c r="B996" t="s">
        <v>2559</v>
      </c>
      <c r="C996" t="s">
        <v>662</v>
      </c>
      <c r="D996">
        <v>2.475405E-2</v>
      </c>
      <c r="AH996">
        <v>4.0329326758757923E-5</v>
      </c>
    </row>
    <row r="997" spans="1:269" x14ac:dyDescent="0.3">
      <c r="A997" s="49">
        <v>1246</v>
      </c>
      <c r="B997" t="s">
        <v>2564</v>
      </c>
      <c r="C997" t="s">
        <v>793</v>
      </c>
      <c r="D997">
        <v>16.407618862062151</v>
      </c>
      <c r="EK997">
        <v>2.2780270747526591E-4</v>
      </c>
    </row>
    <row r="998" spans="1:269" x14ac:dyDescent="0.3">
      <c r="A998" s="49">
        <v>1247</v>
      </c>
      <c r="B998" t="s">
        <v>2565</v>
      </c>
      <c r="C998" t="s">
        <v>713</v>
      </c>
      <c r="D998">
        <v>0.16087196400000001</v>
      </c>
      <c r="AH998">
        <v>2.6475279106858051E-5</v>
      </c>
    </row>
    <row r="999" spans="1:269" x14ac:dyDescent="0.3">
      <c r="A999" s="49">
        <v>1248</v>
      </c>
      <c r="B999" t="s">
        <v>2566</v>
      </c>
      <c r="C999" t="s">
        <v>798</v>
      </c>
      <c r="D999">
        <v>4.4550000000000001</v>
      </c>
      <c r="JE999">
        <v>1.0728402032749861E-3</v>
      </c>
      <c r="JI999">
        <v>1.8586485977790329E-3</v>
      </c>
    </row>
    <row r="1000" spans="1:269" x14ac:dyDescent="0.3">
      <c r="A1000" s="49">
        <v>1249</v>
      </c>
      <c r="B1000" t="s">
        <v>2568</v>
      </c>
      <c r="C1000" t="s">
        <v>659</v>
      </c>
      <c r="D1000">
        <v>3.4523999999999999E-2</v>
      </c>
      <c r="AK1000">
        <v>1.3036375661375659E-3</v>
      </c>
    </row>
    <row r="1001" spans="1:269" x14ac:dyDescent="0.3">
      <c r="A1001" s="49">
        <v>1254</v>
      </c>
      <c r="B1001" t="s">
        <v>2574</v>
      </c>
      <c r="C1001" t="s">
        <v>692</v>
      </c>
      <c r="D1001">
        <v>0.32640000000000002</v>
      </c>
      <c r="AH1001">
        <v>1.145639834881321E-5</v>
      </c>
      <c r="AJ1001">
        <v>0.15257352941176469</v>
      </c>
      <c r="AK1001">
        <v>2.054427083333333E-3</v>
      </c>
      <c r="AP1001">
        <v>0.47831341911764702</v>
      </c>
    </row>
    <row r="1002" spans="1:269" x14ac:dyDescent="0.3">
      <c r="A1002" s="49">
        <v>1255</v>
      </c>
      <c r="B1002" t="s">
        <v>2575</v>
      </c>
      <c r="C1002" t="s">
        <v>659</v>
      </c>
      <c r="D1002">
        <v>2.0040000000000001E-5</v>
      </c>
      <c r="BQ1002">
        <v>7.4980473834938826</v>
      </c>
      <c r="BR1002">
        <v>114.4796448293345</v>
      </c>
      <c r="BS1002">
        <v>229.96478439002999</v>
      </c>
      <c r="DK1002">
        <v>2.251880678003262E-3</v>
      </c>
    </row>
    <row r="1003" spans="1:269" x14ac:dyDescent="0.3">
      <c r="A1003" s="49">
        <v>1256</v>
      </c>
      <c r="B1003" t="s">
        <v>2576</v>
      </c>
      <c r="C1003" t="s">
        <v>650</v>
      </c>
      <c r="D1003">
        <v>6.0656000000000002E-4</v>
      </c>
      <c r="BQ1003">
        <v>93.585494248391498</v>
      </c>
    </row>
    <row r="1004" spans="1:269" x14ac:dyDescent="0.3">
      <c r="A1004" s="49">
        <v>1257</v>
      </c>
      <c r="B1004" t="s">
        <v>2577</v>
      </c>
      <c r="C1004" t="s">
        <v>659</v>
      </c>
      <c r="D1004">
        <v>0.45923999999999998</v>
      </c>
      <c r="I1004">
        <v>0.22291412842380759</v>
      </c>
      <c r="J1004">
        <v>4.2696629213483148E-5</v>
      </c>
      <c r="K1004">
        <v>2.070529308244212E-3</v>
      </c>
      <c r="L1004">
        <v>0.65498307838093961</v>
      </c>
    </row>
    <row r="1005" spans="1:269" x14ac:dyDescent="0.3">
      <c r="A1005" s="49">
        <v>1258</v>
      </c>
      <c r="B1005" t="s">
        <v>2578</v>
      </c>
      <c r="C1005" t="s">
        <v>605</v>
      </c>
      <c r="D1005">
        <v>7.3246099999999998</v>
      </c>
      <c r="M1005">
        <v>2.7560992629262471E-2</v>
      </c>
      <c r="N1005">
        <v>7.0417293983744453E-5</v>
      </c>
      <c r="AH1005">
        <v>2.148155328406563E-5</v>
      </c>
      <c r="AJ1005">
        <v>0.1012675211429981</v>
      </c>
      <c r="AK1005">
        <v>1.2318144565960649E-3</v>
      </c>
      <c r="AP1005">
        <v>0.17905345568243819</v>
      </c>
    </row>
    <row r="1006" spans="1:269" x14ac:dyDescent="0.3">
      <c r="A1006" s="49">
        <v>1259</v>
      </c>
      <c r="B1006" t="s">
        <v>2579</v>
      </c>
      <c r="C1006" t="s">
        <v>617</v>
      </c>
      <c r="D1006">
        <v>0.26</v>
      </c>
      <c r="I1006">
        <v>7.0435588507877678E-2</v>
      </c>
      <c r="K1006">
        <v>2.1093991350015452E-3</v>
      </c>
      <c r="L1006">
        <v>0.64524328081557003</v>
      </c>
    </row>
    <row r="1007" spans="1:269" x14ac:dyDescent="0.3">
      <c r="A1007" s="49">
        <v>1260</v>
      </c>
      <c r="B1007" t="s">
        <v>2580</v>
      </c>
      <c r="C1007" t="s">
        <v>605</v>
      </c>
      <c r="D1007">
        <v>0.41382000000000002</v>
      </c>
      <c r="AG1007">
        <v>6.2252405206564808E-6</v>
      </c>
    </row>
    <row r="1008" spans="1:269" x14ac:dyDescent="0.3">
      <c r="A1008" s="49">
        <v>1261</v>
      </c>
      <c r="B1008" t="s">
        <v>2581</v>
      </c>
      <c r="C1008" t="s">
        <v>614</v>
      </c>
      <c r="D1008">
        <v>0.09</v>
      </c>
      <c r="AF1008">
        <v>3.096774193548387</v>
      </c>
      <c r="AG1008">
        <v>7.4229172494452613E-4</v>
      </c>
    </row>
    <row r="1009" spans="1:262" x14ac:dyDescent="0.3">
      <c r="A1009" s="49">
        <v>1262</v>
      </c>
      <c r="B1009" t="s">
        <v>2582</v>
      </c>
      <c r="C1009" t="s">
        <v>796</v>
      </c>
      <c r="D1009">
        <v>4.3961999999999987E-2</v>
      </c>
      <c r="O1009">
        <v>4.3000744601638143E-2</v>
      </c>
    </row>
    <row r="1010" spans="1:262" x14ac:dyDescent="0.3">
      <c r="A1010" s="49">
        <v>1263</v>
      </c>
      <c r="B1010" t="s">
        <v>2583</v>
      </c>
      <c r="C1010" t="s">
        <v>605</v>
      </c>
      <c r="D1010">
        <v>4.0000000000000008E-2</v>
      </c>
      <c r="AG1010">
        <v>7.5706955903958207E-4</v>
      </c>
    </row>
    <row r="1011" spans="1:262" x14ac:dyDescent="0.3">
      <c r="A1011" s="49">
        <v>1264</v>
      </c>
      <c r="B1011" t="s">
        <v>2585</v>
      </c>
      <c r="C1011" t="s">
        <v>671</v>
      </c>
      <c r="D1011">
        <v>4.2705801078636254</v>
      </c>
      <c r="O1011">
        <v>1.8290066509332761E-2</v>
      </c>
      <c r="P1011">
        <v>0.5380819566616607</v>
      </c>
      <c r="AL1011">
        <v>3.116284059214761E-5</v>
      </c>
      <c r="AM1011">
        <v>2.1317313881141391E-5</v>
      </c>
      <c r="AN1011">
        <v>1.0446971322319961E-5</v>
      </c>
      <c r="AO1011">
        <v>4.593673269923E-7</v>
      </c>
    </row>
    <row r="1012" spans="1:262" x14ac:dyDescent="0.3">
      <c r="A1012" s="49">
        <v>1265</v>
      </c>
      <c r="B1012" t="s">
        <v>2587</v>
      </c>
      <c r="C1012" t="s">
        <v>605</v>
      </c>
      <c r="D1012">
        <v>1.274</v>
      </c>
      <c r="AF1012">
        <v>0.35732009925558311</v>
      </c>
      <c r="AG1012">
        <v>1.8470493852497251E-5</v>
      </c>
    </row>
    <row r="1013" spans="1:262" x14ac:dyDescent="0.3">
      <c r="A1013" s="49">
        <v>1267</v>
      </c>
      <c r="B1013" t="s">
        <v>2589</v>
      </c>
      <c r="C1013" t="s">
        <v>605</v>
      </c>
      <c r="D1013">
        <v>3.7999999999999999E-2</v>
      </c>
      <c r="M1013">
        <v>0.2266081871345029</v>
      </c>
      <c r="N1013">
        <v>1.7688904581001109E-4</v>
      </c>
    </row>
    <row r="1014" spans="1:262" x14ac:dyDescent="0.3">
      <c r="A1014" s="49">
        <v>1268</v>
      </c>
      <c r="B1014" t="s">
        <v>2590</v>
      </c>
      <c r="C1014" t="s">
        <v>659</v>
      </c>
      <c r="D1014">
        <v>3.5263000000000003E-2</v>
      </c>
      <c r="I1014">
        <v>0.18592135037612381</v>
      </c>
      <c r="K1014">
        <v>3.5634925488757058E-4</v>
      </c>
      <c r="L1014">
        <v>0.18838205614335521</v>
      </c>
    </row>
    <row r="1015" spans="1:262" x14ac:dyDescent="0.3">
      <c r="A1015" s="49">
        <v>1270</v>
      </c>
      <c r="B1015" t="s">
        <v>2592</v>
      </c>
      <c r="C1015" t="s">
        <v>605</v>
      </c>
      <c r="D1015">
        <v>4.0120999999999993</v>
      </c>
      <c r="AH1015">
        <v>8.6067835586823557E-5</v>
      </c>
      <c r="AK1015">
        <v>3.5172249777755632E-4</v>
      </c>
    </row>
    <row r="1016" spans="1:262" x14ac:dyDescent="0.3">
      <c r="A1016" s="49">
        <v>1272</v>
      </c>
      <c r="B1016" t="s">
        <v>2594</v>
      </c>
      <c r="C1016" t="s">
        <v>605</v>
      </c>
      <c r="D1016">
        <v>0.01</v>
      </c>
      <c r="AG1016">
        <v>7.2319316156058534E-4</v>
      </c>
    </row>
    <row r="1017" spans="1:262" x14ac:dyDescent="0.3">
      <c r="A1017" s="49">
        <v>1273</v>
      </c>
      <c r="B1017" t="s">
        <v>2595</v>
      </c>
      <c r="C1017" t="s">
        <v>617</v>
      </c>
      <c r="D1017">
        <v>1.8718507863E-4</v>
      </c>
      <c r="BQ1017">
        <v>7.8755748252247537</v>
      </c>
      <c r="BR1017">
        <v>40.005371376265337</v>
      </c>
      <c r="DK1017">
        <v>3.3466798583818482E-4</v>
      </c>
    </row>
    <row r="1018" spans="1:262" x14ac:dyDescent="0.3">
      <c r="A1018" s="49">
        <v>1276</v>
      </c>
      <c r="B1018" t="s">
        <v>2601</v>
      </c>
      <c r="C1018" t="s">
        <v>608</v>
      </c>
      <c r="D1018">
        <v>11.131315380000011</v>
      </c>
      <c r="IY1018">
        <v>0.14107823161071339</v>
      </c>
      <c r="JB1018">
        <v>1.258770977137802E-4</v>
      </c>
    </row>
    <row r="1019" spans="1:262" x14ac:dyDescent="0.3">
      <c r="A1019" s="49">
        <v>1277</v>
      </c>
      <c r="B1019" t="s">
        <v>2602</v>
      </c>
      <c r="C1019" t="s">
        <v>605</v>
      </c>
      <c r="D1019">
        <v>5.6000000000000001E-2</v>
      </c>
      <c r="M1019">
        <v>5.3819444444444448E-2</v>
      </c>
      <c r="N1019">
        <v>5.5341856881780108E-5</v>
      </c>
    </row>
    <row r="1020" spans="1:262" x14ac:dyDescent="0.3">
      <c r="A1020" s="49">
        <v>1280</v>
      </c>
      <c r="B1020" t="s">
        <v>2605</v>
      </c>
      <c r="C1020" t="s">
        <v>798</v>
      </c>
      <c r="D1020">
        <v>2.3875199999999999E-2</v>
      </c>
      <c r="O1020">
        <v>5.6278937394281497E-2</v>
      </c>
      <c r="P1020">
        <v>0.67613191973791131</v>
      </c>
      <c r="AL1020">
        <v>5.0958019677003959E-6</v>
      </c>
      <c r="AM1020">
        <v>2.1685422424455268E-5</v>
      </c>
      <c r="AN1020">
        <v>9.5227718595204203E-5</v>
      </c>
    </row>
    <row r="1021" spans="1:262" x14ac:dyDescent="0.3">
      <c r="A1021" s="49">
        <v>1281</v>
      </c>
      <c r="B1021" t="s">
        <v>2606</v>
      </c>
      <c r="C1021" t="s">
        <v>798</v>
      </c>
      <c r="D1021">
        <v>7.9091999999999999E-3</v>
      </c>
      <c r="O1021">
        <v>2.2252566631264861E-2</v>
      </c>
      <c r="P1021">
        <v>0.1076215040712082</v>
      </c>
      <c r="AL1021">
        <v>1.6790573003590749E-6</v>
      </c>
      <c r="AM1021">
        <v>6.4935498925462218E-6</v>
      </c>
      <c r="AN1021">
        <v>8.6999255900461779E-6</v>
      </c>
    </row>
    <row r="1022" spans="1:262" x14ac:dyDescent="0.3">
      <c r="A1022" s="49">
        <v>1283</v>
      </c>
      <c r="B1022" t="s">
        <v>2608</v>
      </c>
      <c r="C1022" t="s">
        <v>650</v>
      </c>
      <c r="D1022">
        <v>0.35760000000000008</v>
      </c>
      <c r="AK1022">
        <v>2.611458333333332E-3</v>
      </c>
    </row>
    <row r="1023" spans="1:262" x14ac:dyDescent="0.3">
      <c r="A1023" s="49">
        <v>1284</v>
      </c>
      <c r="B1023" t="s">
        <v>2610</v>
      </c>
      <c r="C1023" t="s">
        <v>793</v>
      </c>
    </row>
    <row r="1024" spans="1:262" x14ac:dyDescent="0.3">
      <c r="A1024" s="49">
        <v>1285</v>
      </c>
      <c r="B1024" t="s">
        <v>2612</v>
      </c>
      <c r="C1024" t="s">
        <v>659</v>
      </c>
      <c r="D1024">
        <v>2.8818900000000001E-2</v>
      </c>
      <c r="AH1024">
        <v>4.7946084724005133E-5</v>
      </c>
      <c r="AK1024">
        <v>1.324525745257452E-4</v>
      </c>
    </row>
    <row r="1025" spans="1:270" x14ac:dyDescent="0.3">
      <c r="A1025" s="49">
        <v>1287</v>
      </c>
      <c r="B1025" t="s">
        <v>2614</v>
      </c>
      <c r="C1025" t="s">
        <v>650</v>
      </c>
      <c r="D1025">
        <v>3.3599999999999998E-2</v>
      </c>
      <c r="DH1025">
        <v>2.5662337662337662</v>
      </c>
    </row>
    <row r="1026" spans="1:270" x14ac:dyDescent="0.3">
      <c r="A1026" s="49">
        <v>1288</v>
      </c>
      <c r="B1026" t="s">
        <v>2615</v>
      </c>
      <c r="C1026" t="s">
        <v>671</v>
      </c>
      <c r="D1026">
        <v>1.5261</v>
      </c>
      <c r="O1026">
        <v>5.2663403612584078E-2</v>
      </c>
      <c r="P1026">
        <v>0.1223948859465552</v>
      </c>
      <c r="AM1026">
        <v>1.2972695354004871E-5</v>
      </c>
      <c r="AN1026">
        <v>1.1363165311761011E-5</v>
      </c>
    </row>
    <row r="1027" spans="1:270" x14ac:dyDescent="0.3">
      <c r="A1027" s="49">
        <v>1289</v>
      </c>
      <c r="B1027" t="s">
        <v>2617</v>
      </c>
      <c r="C1027" t="s">
        <v>650</v>
      </c>
      <c r="D1027">
        <v>2.6700000000000002E-2</v>
      </c>
      <c r="DH1027">
        <v>5.9878787878787856</v>
      </c>
    </row>
    <row r="1028" spans="1:270" x14ac:dyDescent="0.3">
      <c r="A1028" s="49">
        <v>1290</v>
      </c>
      <c r="B1028" t="s">
        <v>2618</v>
      </c>
      <c r="C1028" t="s">
        <v>650</v>
      </c>
      <c r="D1028">
        <v>5.9049999999999997E-3</v>
      </c>
      <c r="AK1028">
        <v>3.415594129268981E-3</v>
      </c>
    </row>
    <row r="1029" spans="1:270" x14ac:dyDescent="0.3">
      <c r="A1029" s="49">
        <v>1291</v>
      </c>
      <c r="B1029" t="s">
        <v>2619</v>
      </c>
      <c r="C1029" t="s">
        <v>605</v>
      </c>
      <c r="D1029">
        <v>0.42</v>
      </c>
      <c r="M1029">
        <v>1.00462962962963E-2</v>
      </c>
      <c r="N1029">
        <v>1.018846128964373E-5</v>
      </c>
    </row>
    <row r="1030" spans="1:270" x14ac:dyDescent="0.3">
      <c r="A1030" s="49">
        <v>1292</v>
      </c>
      <c r="B1030" t="s">
        <v>2620</v>
      </c>
      <c r="C1030" t="s">
        <v>617</v>
      </c>
      <c r="D1030">
        <v>4.4106000000000008E-5</v>
      </c>
      <c r="F1030">
        <v>2262.8585132157209</v>
      </c>
      <c r="G1030">
        <v>4.3666975923221312</v>
      </c>
    </row>
    <row r="1031" spans="1:270" x14ac:dyDescent="0.3">
      <c r="A1031" s="49">
        <v>1293</v>
      </c>
      <c r="B1031" t="s">
        <v>2621</v>
      </c>
      <c r="C1031" t="s">
        <v>605</v>
      </c>
      <c r="D1031">
        <v>1.36994E-3</v>
      </c>
      <c r="F1031">
        <v>3327.3644525893328</v>
      </c>
      <c r="G1031">
        <v>2.7000308928019772</v>
      </c>
      <c r="CM1031">
        <v>395.2042070125263</v>
      </c>
      <c r="GC1031">
        <v>0.17670682730923701</v>
      </c>
    </row>
    <row r="1032" spans="1:270" x14ac:dyDescent="0.3">
      <c r="A1032" s="49">
        <v>1294</v>
      </c>
      <c r="B1032" t="s">
        <v>2622</v>
      </c>
      <c r="C1032" t="s">
        <v>650</v>
      </c>
      <c r="D1032">
        <v>2.1711999999999998</v>
      </c>
      <c r="CN1032">
        <v>3.1464530892448522E-2</v>
      </c>
    </row>
    <row r="1033" spans="1:270" x14ac:dyDescent="0.3">
      <c r="A1033" s="49">
        <v>1295</v>
      </c>
      <c r="B1033" t="s">
        <v>2623</v>
      </c>
      <c r="C1033" t="s">
        <v>683</v>
      </c>
      <c r="D1033">
        <v>0.222</v>
      </c>
      <c r="CN1033">
        <v>9.0460526315789491E-2</v>
      </c>
    </row>
    <row r="1034" spans="1:270" x14ac:dyDescent="0.3">
      <c r="A1034" s="49">
        <v>1298</v>
      </c>
      <c r="B1034" t="s">
        <v>2626</v>
      </c>
      <c r="C1034" t="s">
        <v>605</v>
      </c>
      <c r="D1034">
        <v>23.712</v>
      </c>
      <c r="M1034">
        <v>5.0783475783475777E-3</v>
      </c>
      <c r="N1034">
        <v>1.8556005398110659E-5</v>
      </c>
      <c r="AH1034">
        <v>1.0360998650472331E-4</v>
      </c>
      <c r="AK1034">
        <v>5.4059829059829043E-4</v>
      </c>
    </row>
    <row r="1035" spans="1:270" x14ac:dyDescent="0.3">
      <c r="A1035" s="49">
        <v>1299</v>
      </c>
      <c r="B1035" t="s">
        <v>2627</v>
      </c>
      <c r="C1035" t="s">
        <v>659</v>
      </c>
      <c r="D1035">
        <v>6.7000000000000004E-2</v>
      </c>
      <c r="I1035">
        <v>5.4666426901636388E-2</v>
      </c>
    </row>
    <row r="1036" spans="1:270" x14ac:dyDescent="0.3">
      <c r="A1036" s="49">
        <v>1300</v>
      </c>
      <c r="B1036" t="s">
        <v>2629</v>
      </c>
      <c r="C1036" t="s">
        <v>671</v>
      </c>
      <c r="D1036">
        <v>0.16702556639999999</v>
      </c>
      <c r="P1036">
        <v>1.666365280289331</v>
      </c>
      <c r="JJ1036">
        <v>1.6576250753465941E-6</v>
      </c>
    </row>
    <row r="1037" spans="1:270" x14ac:dyDescent="0.3">
      <c r="A1037" s="49">
        <v>1301</v>
      </c>
      <c r="B1037" t="s">
        <v>2630</v>
      </c>
      <c r="C1037" t="s">
        <v>605</v>
      </c>
      <c r="D1037">
        <v>0.63700000000000001</v>
      </c>
      <c r="M1037">
        <v>8.6111111111111083E-2</v>
      </c>
      <c r="N1037">
        <v>7.0386820637904487E-5</v>
      </c>
      <c r="AH1037">
        <v>4.200404858299595E-5</v>
      </c>
    </row>
    <row r="1038" spans="1:270" x14ac:dyDescent="0.3">
      <c r="A1038" s="49">
        <v>1305</v>
      </c>
      <c r="B1038" t="s">
        <v>2634</v>
      </c>
      <c r="C1038" t="s">
        <v>659</v>
      </c>
      <c r="D1038">
        <v>1.52E-2</v>
      </c>
      <c r="EF1038">
        <v>0.25553975589524819</v>
      </c>
      <c r="EG1038">
        <v>1.283796460876091E-3</v>
      </c>
    </row>
    <row r="1039" spans="1:270" x14ac:dyDescent="0.3">
      <c r="A1039" s="49">
        <v>1306</v>
      </c>
      <c r="B1039" t="s">
        <v>2635</v>
      </c>
      <c r="C1039" t="s">
        <v>620</v>
      </c>
      <c r="D1039">
        <v>0.62041800000000003</v>
      </c>
      <c r="AH1039">
        <v>8.4421829102993546E-5</v>
      </c>
    </row>
    <row r="1040" spans="1:270" x14ac:dyDescent="0.3">
      <c r="A1040" s="49">
        <v>1307</v>
      </c>
      <c r="B1040" t="s">
        <v>2636</v>
      </c>
      <c r="C1040" t="s">
        <v>620</v>
      </c>
      <c r="D1040">
        <v>2.7675E-3</v>
      </c>
      <c r="AG1040">
        <v>8.6597602077966658E-4</v>
      </c>
    </row>
    <row r="1041" spans="1:112" x14ac:dyDescent="0.3">
      <c r="A1041" s="49">
        <v>1308</v>
      </c>
      <c r="B1041" t="s">
        <v>2637</v>
      </c>
      <c r="C1041" t="s">
        <v>620</v>
      </c>
      <c r="D1041">
        <v>0.16200000000000001</v>
      </c>
      <c r="M1041">
        <v>0.1275720164609053</v>
      </c>
      <c r="N1041">
        <v>1.965562053281351E-4</v>
      </c>
      <c r="AH1041">
        <v>5.6627680311890832E-5</v>
      </c>
      <c r="AK1041">
        <v>2.3070987654320979E-4</v>
      </c>
    </row>
    <row r="1042" spans="1:112" x14ac:dyDescent="0.3">
      <c r="A1042" s="49">
        <v>1309</v>
      </c>
      <c r="B1042" t="s">
        <v>2638</v>
      </c>
      <c r="C1042" t="s">
        <v>650</v>
      </c>
      <c r="D1042">
        <v>0.27591399999999999</v>
      </c>
      <c r="CN1042">
        <v>7.6293795587717469E-2</v>
      </c>
    </row>
    <row r="1043" spans="1:112" x14ac:dyDescent="0.3">
      <c r="A1043" s="49">
        <v>1310</v>
      </c>
      <c r="B1043" t="s">
        <v>2639</v>
      </c>
      <c r="C1043" t="s">
        <v>659</v>
      </c>
      <c r="D1043">
        <v>3.628399999999999E-2</v>
      </c>
      <c r="AH1043">
        <v>1.176983910553586E-4</v>
      </c>
      <c r="AJ1043">
        <v>0.77239569130079089</v>
      </c>
      <c r="AK1043">
        <v>1.410189982728843E-3</v>
      </c>
    </row>
    <row r="1044" spans="1:112" x14ac:dyDescent="0.3">
      <c r="A1044" s="49">
        <v>1311</v>
      </c>
      <c r="B1044" t="s">
        <v>2640</v>
      </c>
      <c r="C1044" t="s">
        <v>650</v>
      </c>
      <c r="D1044">
        <v>0.16126179800000001</v>
      </c>
      <c r="DH1044">
        <v>5.905440834762139</v>
      </c>
    </row>
    <row r="1045" spans="1:112" x14ac:dyDescent="0.3">
      <c r="A1045" s="49">
        <v>1314</v>
      </c>
      <c r="B1045" t="s">
        <v>2643</v>
      </c>
      <c r="C1045" t="s">
        <v>671</v>
      </c>
      <c r="D1045">
        <v>0.56333308000000004</v>
      </c>
      <c r="P1045">
        <v>7.7197955471239962E-2</v>
      </c>
    </row>
    <row r="1046" spans="1:112" x14ac:dyDescent="0.3">
      <c r="A1046" s="49">
        <v>1315</v>
      </c>
      <c r="B1046" t="s">
        <v>2644</v>
      </c>
      <c r="C1046" t="s">
        <v>798</v>
      </c>
      <c r="D1046">
        <v>0.133824</v>
      </c>
      <c r="P1046">
        <v>0.23464032108675509</v>
      </c>
    </row>
    <row r="1047" spans="1:112" x14ac:dyDescent="0.3">
      <c r="A1047" s="49">
        <v>1316</v>
      </c>
      <c r="B1047" t="s">
        <v>2645</v>
      </c>
      <c r="C1047" t="s">
        <v>798</v>
      </c>
      <c r="D1047">
        <v>2.308E-2</v>
      </c>
      <c r="O1047">
        <v>5.3844086611236647E-3</v>
      </c>
      <c r="P1047">
        <v>4.9601825241866487E-2</v>
      </c>
    </row>
    <row r="1048" spans="1:112" x14ac:dyDescent="0.3">
      <c r="A1048" s="49">
        <v>1317</v>
      </c>
      <c r="B1048" t="s">
        <v>2646</v>
      </c>
      <c r="C1048" t="s">
        <v>798</v>
      </c>
      <c r="D1048">
        <v>6.5098420000000009E-3</v>
      </c>
      <c r="O1048">
        <v>7.1453930443834794E-3</v>
      </c>
      <c r="P1048">
        <v>6.5824226833108429E-2</v>
      </c>
    </row>
    <row r="1049" spans="1:112" x14ac:dyDescent="0.3">
      <c r="A1049" s="49">
        <v>1318</v>
      </c>
      <c r="B1049" t="s">
        <v>2647</v>
      </c>
      <c r="C1049" t="s">
        <v>798</v>
      </c>
      <c r="D1049">
        <v>2.4959100000000001E-2</v>
      </c>
      <c r="O1049">
        <v>8.2677031775884088E-3</v>
      </c>
      <c r="P1049">
        <v>7.6163083817784125E-2</v>
      </c>
    </row>
    <row r="1050" spans="1:112" x14ac:dyDescent="0.3">
      <c r="A1050" s="49">
        <v>1319</v>
      </c>
      <c r="B1050" t="s">
        <v>2648</v>
      </c>
      <c r="C1050" t="s">
        <v>798</v>
      </c>
      <c r="D1050">
        <v>3.1440000000000003E-2</v>
      </c>
      <c r="O1050">
        <v>4.9823654459368056E-3</v>
      </c>
      <c r="P1050">
        <v>4.5898154411054201E-2</v>
      </c>
    </row>
    <row r="1051" spans="1:112" x14ac:dyDescent="0.3">
      <c r="A1051" s="49">
        <v>1320</v>
      </c>
      <c r="B1051" t="s">
        <v>2649</v>
      </c>
      <c r="C1051" t="s">
        <v>798</v>
      </c>
      <c r="D1051">
        <v>9.517479999999999E-2</v>
      </c>
      <c r="O1051">
        <v>1.24054883584491E-2</v>
      </c>
      <c r="P1051">
        <v>0.1142808624535917</v>
      </c>
    </row>
    <row r="1052" spans="1:112" x14ac:dyDescent="0.3">
      <c r="A1052" s="49">
        <v>1321</v>
      </c>
      <c r="B1052" t="s">
        <v>2650</v>
      </c>
      <c r="C1052" t="s">
        <v>798</v>
      </c>
      <c r="D1052">
        <v>0.13479378571428571</v>
      </c>
      <c r="O1052">
        <v>5.8071324768964108E-3</v>
      </c>
      <c r="P1052">
        <v>5.3496008272015429E-2</v>
      </c>
    </row>
    <row r="1053" spans="1:112" x14ac:dyDescent="0.3">
      <c r="A1053" s="49">
        <v>1322</v>
      </c>
      <c r="B1053" t="s">
        <v>2651</v>
      </c>
      <c r="C1053" t="s">
        <v>798</v>
      </c>
      <c r="D1053">
        <v>0.12367499999999999</v>
      </c>
      <c r="O1053">
        <v>1.247169362329298E-2</v>
      </c>
      <c r="P1053">
        <v>0.1148907533782141</v>
      </c>
    </row>
    <row r="1054" spans="1:112" x14ac:dyDescent="0.3">
      <c r="A1054" s="49">
        <v>1323</v>
      </c>
      <c r="B1054" t="s">
        <v>2652</v>
      </c>
      <c r="C1054" t="s">
        <v>798</v>
      </c>
      <c r="D1054">
        <v>8.2188299999999999E-3</v>
      </c>
      <c r="O1054">
        <v>8.8054203779074358E-3</v>
      </c>
      <c r="P1054">
        <v>8.1116599844965456E-2</v>
      </c>
    </row>
    <row r="1055" spans="1:112" x14ac:dyDescent="0.3">
      <c r="A1055" s="49">
        <v>1324</v>
      </c>
      <c r="B1055" t="s">
        <v>2653</v>
      </c>
      <c r="C1055" t="s">
        <v>659</v>
      </c>
      <c r="D1055">
        <v>0.10944</v>
      </c>
      <c r="AH1055">
        <v>6.3865804863034781E-5</v>
      </c>
    </row>
    <row r="1056" spans="1:112" x14ac:dyDescent="0.3">
      <c r="A1056" s="49">
        <v>1328</v>
      </c>
      <c r="B1056" t="s">
        <v>2658</v>
      </c>
      <c r="C1056" t="s">
        <v>605</v>
      </c>
      <c r="D1056">
        <v>0.01</v>
      </c>
      <c r="AG1056">
        <v>8.0183845054055704E-4</v>
      </c>
    </row>
    <row r="1057" spans="1:274" x14ac:dyDescent="0.3">
      <c r="A1057" s="49">
        <v>1330</v>
      </c>
      <c r="B1057" t="s">
        <v>2660</v>
      </c>
      <c r="C1057" t="s">
        <v>686</v>
      </c>
      <c r="D1057">
        <v>1.6215299999999998E-2</v>
      </c>
      <c r="AH1057">
        <v>5.0795593635250898E-5</v>
      </c>
    </row>
    <row r="1058" spans="1:274" x14ac:dyDescent="0.3">
      <c r="A1058" s="49">
        <v>1331</v>
      </c>
      <c r="B1058" t="s">
        <v>2661</v>
      </c>
      <c r="C1058" t="s">
        <v>605</v>
      </c>
      <c r="D1058">
        <v>3.5749999999999997E-2</v>
      </c>
      <c r="I1058">
        <v>0.1267840593141798</v>
      </c>
      <c r="J1058">
        <v>3.8461538461538463E-5</v>
      </c>
      <c r="K1058">
        <v>1.620018535681186E-3</v>
      </c>
      <c r="L1058">
        <v>0.78211306765523636</v>
      </c>
    </row>
    <row r="1059" spans="1:274" x14ac:dyDescent="0.3">
      <c r="A1059" s="49">
        <v>1332</v>
      </c>
      <c r="B1059" t="s">
        <v>2662</v>
      </c>
      <c r="C1059" t="s">
        <v>650</v>
      </c>
      <c r="D1059">
        <v>6.7199999999999996E-2</v>
      </c>
      <c r="CN1059">
        <v>9.0460526315789491E-2</v>
      </c>
    </row>
    <row r="1060" spans="1:274" x14ac:dyDescent="0.3">
      <c r="A1060" s="49">
        <v>1334</v>
      </c>
      <c r="B1060" t="s">
        <v>2664</v>
      </c>
      <c r="C1060" t="s">
        <v>659</v>
      </c>
      <c r="D1060">
        <v>0.1851679</v>
      </c>
      <c r="AH1060">
        <v>3.0619458993986698E-5</v>
      </c>
      <c r="AK1060">
        <v>2.2049115739463109E-4</v>
      </c>
    </row>
    <row r="1061" spans="1:274" x14ac:dyDescent="0.3">
      <c r="A1061" s="49">
        <v>1335</v>
      </c>
      <c r="B1061" t="s">
        <v>2665</v>
      </c>
      <c r="C1061" t="s">
        <v>796</v>
      </c>
      <c r="D1061">
        <v>0.32704</v>
      </c>
      <c r="O1061">
        <v>6.9620253164556972E-2</v>
      </c>
    </row>
    <row r="1062" spans="1:274" x14ac:dyDescent="0.3">
      <c r="A1062" s="49">
        <v>1336</v>
      </c>
      <c r="B1062" t="s">
        <v>2666</v>
      </c>
      <c r="C1062" t="s">
        <v>650</v>
      </c>
      <c r="D1062">
        <v>10.488799999999999</v>
      </c>
      <c r="AH1062">
        <v>1.7586676414742141E-5</v>
      </c>
    </row>
    <row r="1063" spans="1:274" x14ac:dyDescent="0.3">
      <c r="A1063" s="49">
        <v>1337</v>
      </c>
      <c r="B1063" t="s">
        <v>2668</v>
      </c>
      <c r="C1063" t="s">
        <v>595</v>
      </c>
      <c r="D1063">
        <v>0.1351175551059442</v>
      </c>
      <c r="IA1063">
        <v>1.133478938478704E-2</v>
      </c>
      <c r="JK1063">
        <v>4.5883951123161772E-2</v>
      </c>
    </row>
    <row r="1064" spans="1:274" x14ac:dyDescent="0.3">
      <c r="A1064" s="49">
        <v>1338</v>
      </c>
      <c r="B1064" t="s">
        <v>2670</v>
      </c>
      <c r="C1064" t="s">
        <v>796</v>
      </c>
      <c r="D1064">
        <v>0.52895999999999999</v>
      </c>
      <c r="O1064">
        <v>3.6260548523206752E-2</v>
      </c>
    </row>
    <row r="1065" spans="1:274" x14ac:dyDescent="0.3">
      <c r="A1065" s="49">
        <v>1339</v>
      </c>
      <c r="B1065" t="s">
        <v>2671</v>
      </c>
      <c r="C1065" t="s">
        <v>617</v>
      </c>
      <c r="D1065">
        <v>3.4450999999999999E-5</v>
      </c>
      <c r="F1065">
        <v>1974.797101383386</v>
      </c>
      <c r="G1065">
        <v>16.950352861330671</v>
      </c>
      <c r="H1065">
        <v>7826.768453745899</v>
      </c>
    </row>
    <row r="1066" spans="1:274" x14ac:dyDescent="0.3">
      <c r="A1066" s="49">
        <v>1341</v>
      </c>
      <c r="B1066" t="s">
        <v>2673</v>
      </c>
      <c r="C1066" t="s">
        <v>605</v>
      </c>
      <c r="D1066">
        <v>0.21</v>
      </c>
      <c r="AH1066">
        <v>7.6447368421052626E-5</v>
      </c>
    </row>
    <row r="1067" spans="1:274" x14ac:dyDescent="0.3">
      <c r="A1067" s="49">
        <v>1342</v>
      </c>
      <c r="B1067" t="s">
        <v>2674</v>
      </c>
      <c r="C1067" t="s">
        <v>605</v>
      </c>
      <c r="D1067">
        <v>0.19595660000000001</v>
      </c>
      <c r="AH1067">
        <v>1.3339893750372329E-4</v>
      </c>
    </row>
    <row r="1068" spans="1:274" x14ac:dyDescent="0.3">
      <c r="A1068" s="49">
        <v>1343</v>
      </c>
      <c r="B1068" t="s">
        <v>2675</v>
      </c>
      <c r="C1068" t="s">
        <v>617</v>
      </c>
      <c r="D1068">
        <v>2.7267615299999999E-2</v>
      </c>
      <c r="DH1068">
        <v>4.4373759237057619</v>
      </c>
      <c r="JL1068">
        <v>3.830449010020877E-3</v>
      </c>
      <c r="JM1068">
        <v>0.57354666447659652</v>
      </c>
    </row>
    <row r="1069" spans="1:274" x14ac:dyDescent="0.3">
      <c r="A1069" s="49">
        <v>1345</v>
      </c>
      <c r="B1069" t="s">
        <v>2678</v>
      </c>
      <c r="C1069" t="s">
        <v>605</v>
      </c>
      <c r="D1069">
        <v>0.12759999999999999</v>
      </c>
      <c r="M1069">
        <v>4.696969696969696E-2</v>
      </c>
      <c r="N1069">
        <v>3.831309514454499E-5</v>
      </c>
    </row>
    <row r="1070" spans="1:274" x14ac:dyDescent="0.3">
      <c r="A1070" s="49">
        <v>1346</v>
      </c>
      <c r="B1070" t="s">
        <v>2680</v>
      </c>
      <c r="C1070" t="s">
        <v>659</v>
      </c>
      <c r="D1070">
        <v>0.187086</v>
      </c>
      <c r="AH1070">
        <v>1.011046425595434E-5</v>
      </c>
    </row>
    <row r="1071" spans="1:274" x14ac:dyDescent="0.3">
      <c r="A1071" s="49">
        <v>1347</v>
      </c>
      <c r="B1071" t="s">
        <v>2681</v>
      </c>
      <c r="C1071" t="s">
        <v>671</v>
      </c>
      <c r="D1071">
        <v>6.0900000000000001E-7</v>
      </c>
      <c r="Q1071">
        <v>5763.0906768837804</v>
      </c>
      <c r="T1071">
        <v>0.36511990918121179</v>
      </c>
    </row>
    <row r="1072" spans="1:274" x14ac:dyDescent="0.3">
      <c r="A1072" s="49">
        <v>1348</v>
      </c>
      <c r="B1072" t="s">
        <v>2683</v>
      </c>
      <c r="C1072" t="s">
        <v>722</v>
      </c>
      <c r="D1072">
        <v>1.0399999999999999E-3</v>
      </c>
      <c r="DH1072">
        <v>2.0727272727272732</v>
      </c>
      <c r="JN1072">
        <v>8.0484848484848475E-4</v>
      </c>
    </row>
    <row r="1073" spans="1:275" x14ac:dyDescent="0.3">
      <c r="A1073" s="49">
        <v>1349</v>
      </c>
      <c r="B1073" t="s">
        <v>2685</v>
      </c>
      <c r="C1073" t="s">
        <v>605</v>
      </c>
      <c r="D1073">
        <v>0.12809999999999999</v>
      </c>
      <c r="M1073">
        <v>2.0502645502645502E-2</v>
      </c>
      <c r="N1073">
        <v>2.590075088950134E-5</v>
      </c>
      <c r="AH1073">
        <v>2.6002506265664149E-5</v>
      </c>
    </row>
    <row r="1074" spans="1:275" x14ac:dyDescent="0.3">
      <c r="A1074" s="49">
        <v>1350</v>
      </c>
      <c r="B1074" t="s">
        <v>2686</v>
      </c>
      <c r="C1074" t="s">
        <v>659</v>
      </c>
      <c r="D1074">
        <v>3.5986999999999998E-2</v>
      </c>
      <c r="AH1074">
        <v>5.8873599092069792E-6</v>
      </c>
    </row>
    <row r="1075" spans="1:275" x14ac:dyDescent="0.3">
      <c r="A1075" s="49">
        <v>1351</v>
      </c>
      <c r="B1075" t="s">
        <v>2687</v>
      </c>
      <c r="C1075" t="s">
        <v>605</v>
      </c>
      <c r="D1075">
        <v>5.3899999999999998E-4</v>
      </c>
      <c r="AG1075">
        <v>7.1080487818143392E-4</v>
      </c>
    </row>
    <row r="1076" spans="1:275" x14ac:dyDescent="0.3">
      <c r="A1076" s="49">
        <v>1352</v>
      </c>
      <c r="B1076" t="s">
        <v>2688</v>
      </c>
      <c r="C1076" t="s">
        <v>614</v>
      </c>
      <c r="D1076">
        <v>7.2576000000000002E-2</v>
      </c>
      <c r="GO1076">
        <v>25.891812865497069</v>
      </c>
    </row>
    <row r="1077" spans="1:275" x14ac:dyDescent="0.3">
      <c r="A1077" s="49">
        <v>1353</v>
      </c>
      <c r="B1077" t="s">
        <v>2690</v>
      </c>
      <c r="C1077" t="s">
        <v>659</v>
      </c>
      <c r="D1077">
        <v>0.08</v>
      </c>
      <c r="AJ1077">
        <v>1.3651315789473679</v>
      </c>
    </row>
    <row r="1078" spans="1:275" x14ac:dyDescent="0.3">
      <c r="A1078" s="49">
        <v>1354</v>
      </c>
      <c r="B1078" t="s">
        <v>2692</v>
      </c>
      <c r="C1078" t="s">
        <v>659</v>
      </c>
      <c r="D1078">
        <v>0.36465000000000009</v>
      </c>
      <c r="CN1078">
        <v>5.8049535603715161E-2</v>
      </c>
    </row>
    <row r="1079" spans="1:275" x14ac:dyDescent="0.3">
      <c r="A1079" s="49">
        <v>1355</v>
      </c>
      <c r="B1079" t="s">
        <v>2693</v>
      </c>
      <c r="C1079" t="s">
        <v>659</v>
      </c>
      <c r="D1079">
        <v>0.17518800000000001</v>
      </c>
      <c r="AH1079">
        <v>1.736167341430499E-4</v>
      </c>
      <c r="AK1079">
        <v>6.1431623931623919E-4</v>
      </c>
    </row>
    <row r="1080" spans="1:275" x14ac:dyDescent="0.3">
      <c r="A1080" s="49">
        <v>1357</v>
      </c>
      <c r="B1080" t="s">
        <v>2695</v>
      </c>
      <c r="C1080" t="s">
        <v>671</v>
      </c>
      <c r="D1080">
        <v>1.5857849999999999E-5</v>
      </c>
      <c r="BK1080">
        <v>1657.28322535405</v>
      </c>
      <c r="BL1080">
        <v>0.1098815019059961</v>
      </c>
      <c r="BM1080">
        <v>0.31637779943352912</v>
      </c>
      <c r="DF1080">
        <v>1045.8600783823731</v>
      </c>
      <c r="JO1080">
        <v>50.547409038532138</v>
      </c>
    </row>
    <row r="1081" spans="1:275" x14ac:dyDescent="0.3">
      <c r="A1081" s="49">
        <v>1358</v>
      </c>
      <c r="B1081" t="s">
        <v>2696</v>
      </c>
      <c r="C1081" t="s">
        <v>665</v>
      </c>
      <c r="D1081">
        <v>1.7253099999999999E-4</v>
      </c>
      <c r="F1081">
        <v>2227.287528492348</v>
      </c>
      <c r="G1081">
        <v>15.41571692174101</v>
      </c>
      <c r="H1081">
        <v>8648.6486486486483</v>
      </c>
    </row>
    <row r="1082" spans="1:275" x14ac:dyDescent="0.3">
      <c r="A1082" s="49">
        <v>1362</v>
      </c>
      <c r="B1082" t="s">
        <v>2700</v>
      </c>
      <c r="C1082" t="s">
        <v>605</v>
      </c>
      <c r="D1082">
        <v>1.5375000000000001</v>
      </c>
      <c r="M1082">
        <v>1.470189701897019E-2</v>
      </c>
      <c r="N1082">
        <v>1.5876120505347791E-5</v>
      </c>
      <c r="AH1082">
        <v>1.571566110397946E-5</v>
      </c>
      <c r="AK1082">
        <v>1.8465447154471541E-4</v>
      </c>
    </row>
    <row r="1083" spans="1:275" x14ac:dyDescent="0.3">
      <c r="A1083" s="49">
        <v>1363</v>
      </c>
      <c r="B1083" t="s">
        <v>2702</v>
      </c>
      <c r="C1083" t="s">
        <v>650</v>
      </c>
      <c r="D1083">
        <v>3.9532999999999999E-3</v>
      </c>
      <c r="AK1083">
        <v>1.170396672821862E-3</v>
      </c>
    </row>
    <row r="1084" spans="1:275" x14ac:dyDescent="0.3">
      <c r="A1084" s="49">
        <v>1365</v>
      </c>
      <c r="B1084" t="s">
        <v>2704</v>
      </c>
      <c r="C1084" t="s">
        <v>659</v>
      </c>
      <c r="D1084">
        <v>2.0287199999999999</v>
      </c>
      <c r="I1084">
        <v>2.3181332926643289E-2</v>
      </c>
      <c r="J1084">
        <v>2.531645569620253E-5</v>
      </c>
      <c r="K1084">
        <v>5.4705530984698277E-4</v>
      </c>
      <c r="L1084">
        <v>0.48585061766051552</v>
      </c>
    </row>
    <row r="1085" spans="1:275" x14ac:dyDescent="0.3">
      <c r="A1085" s="49">
        <v>1367</v>
      </c>
      <c r="B1085" t="s">
        <v>2706</v>
      </c>
      <c r="C1085" t="s">
        <v>650</v>
      </c>
      <c r="D1085">
        <v>5.1912E-2</v>
      </c>
      <c r="AK1085">
        <v>1.7119741100323619E-3</v>
      </c>
    </row>
    <row r="1086" spans="1:275" x14ac:dyDescent="0.3">
      <c r="A1086" s="49">
        <v>1368</v>
      </c>
      <c r="B1086" t="s">
        <v>2707</v>
      </c>
      <c r="C1086" t="s">
        <v>605</v>
      </c>
      <c r="D1086">
        <v>0.80152136064000012</v>
      </c>
      <c r="M1086">
        <v>4.5033581162676063E-2</v>
      </c>
      <c r="N1086">
        <v>4.0863250890646913E-5</v>
      </c>
    </row>
    <row r="1087" spans="1:275" x14ac:dyDescent="0.3">
      <c r="A1087" s="49">
        <v>1369</v>
      </c>
      <c r="B1087" t="s">
        <v>2708</v>
      </c>
      <c r="C1087" t="s">
        <v>605</v>
      </c>
      <c r="D1087">
        <v>1.0863753</v>
      </c>
      <c r="N1087">
        <v>7.899728332227458E-5</v>
      </c>
      <c r="AH1087">
        <v>1.6133744129143081E-4</v>
      </c>
      <c r="AK1087">
        <v>5.838314753351503E-4</v>
      </c>
    </row>
    <row r="1088" spans="1:275" x14ac:dyDescent="0.3">
      <c r="A1088" s="49">
        <v>1370</v>
      </c>
      <c r="B1088" t="s">
        <v>2709</v>
      </c>
      <c r="C1088" t="s">
        <v>796</v>
      </c>
      <c r="D1088">
        <v>9.9179999999999977E-2</v>
      </c>
      <c r="O1088">
        <v>3.2978014656895413E-2</v>
      </c>
    </row>
    <row r="1089" spans="1:276" x14ac:dyDescent="0.3">
      <c r="A1089" s="49">
        <v>1371</v>
      </c>
      <c r="B1089" t="s">
        <v>2710</v>
      </c>
      <c r="C1089" t="s">
        <v>671</v>
      </c>
      <c r="D1089">
        <v>4.60572E-2</v>
      </c>
      <c r="O1089">
        <v>1.48883935957676E-2</v>
      </c>
      <c r="P1089">
        <v>0.51551900734991396</v>
      </c>
    </row>
    <row r="1090" spans="1:276" x14ac:dyDescent="0.3">
      <c r="A1090" s="49">
        <v>1372</v>
      </c>
      <c r="B1090" t="s">
        <v>2712</v>
      </c>
      <c r="C1090" t="s">
        <v>605</v>
      </c>
      <c r="D1090">
        <v>1.9E-2</v>
      </c>
      <c r="M1090">
        <v>4.5321637426900582E-2</v>
      </c>
      <c r="N1090">
        <v>3.3734978269225852E-5</v>
      </c>
    </row>
    <row r="1091" spans="1:276" x14ac:dyDescent="0.3">
      <c r="A1091" s="49">
        <v>1373</v>
      </c>
      <c r="B1091" t="s">
        <v>2713</v>
      </c>
      <c r="C1091" t="s">
        <v>605</v>
      </c>
      <c r="D1091">
        <v>8.0579999999999999E-2</v>
      </c>
      <c r="M1091">
        <v>4.3055555555555548E-2</v>
      </c>
      <c r="N1091">
        <v>3.7563628826452897E-5</v>
      </c>
    </row>
    <row r="1092" spans="1:276" x14ac:dyDescent="0.3">
      <c r="A1092" s="49">
        <v>1374</v>
      </c>
      <c r="B1092" t="s">
        <v>2714</v>
      </c>
      <c r="C1092" t="s">
        <v>617</v>
      </c>
      <c r="D1092">
        <v>0.1048</v>
      </c>
      <c r="J1092">
        <v>4.5801526717557251E-6</v>
      </c>
      <c r="K1092">
        <v>1.3169349152334529E-3</v>
      </c>
      <c r="L1092">
        <v>9.3137128667341113E-2</v>
      </c>
      <c r="AQ1092">
        <v>7.7152579784788006E-5</v>
      </c>
    </row>
    <row r="1093" spans="1:276" x14ac:dyDescent="0.3">
      <c r="A1093" s="49">
        <v>1375</v>
      </c>
      <c r="B1093" t="s">
        <v>2716</v>
      </c>
      <c r="C1093" t="s">
        <v>605</v>
      </c>
      <c r="D1093">
        <v>0.12171999999999999</v>
      </c>
      <c r="M1093">
        <v>4.5588235294117631E-2</v>
      </c>
      <c r="N1093">
        <v>3.9379184081138547E-5</v>
      </c>
    </row>
    <row r="1094" spans="1:276" x14ac:dyDescent="0.3">
      <c r="A1094" s="49">
        <v>1376</v>
      </c>
      <c r="B1094" t="s">
        <v>2717</v>
      </c>
      <c r="C1094" t="s">
        <v>605</v>
      </c>
      <c r="D1094">
        <v>0.625</v>
      </c>
      <c r="M1094">
        <v>2.4111111111111111E-2</v>
      </c>
      <c r="N1094">
        <v>2.7138868932591181E-5</v>
      </c>
    </row>
    <row r="1095" spans="1:276" x14ac:dyDescent="0.3">
      <c r="A1095" s="49">
        <v>1377</v>
      </c>
      <c r="B1095" t="s">
        <v>2718</v>
      </c>
      <c r="C1095" t="s">
        <v>659</v>
      </c>
      <c r="D1095">
        <v>1.7600000000000001E-3</v>
      </c>
      <c r="CN1095">
        <v>0.1151315789473685</v>
      </c>
      <c r="EE1095">
        <v>0.42523923444976081</v>
      </c>
      <c r="EU1095">
        <v>2.6475279106858051E-5</v>
      </c>
    </row>
    <row r="1096" spans="1:276" x14ac:dyDescent="0.3">
      <c r="A1096" s="49">
        <v>1378</v>
      </c>
      <c r="B1096" t="s">
        <v>2721</v>
      </c>
      <c r="C1096" t="s">
        <v>671</v>
      </c>
      <c r="D1096">
        <v>0.96875000000000011</v>
      </c>
      <c r="AH1096">
        <v>2.7582492359932079E-5</v>
      </c>
      <c r="CN1096">
        <v>1.380032276701759E-2</v>
      </c>
      <c r="EE1096">
        <v>0.44875472660574461</v>
      </c>
      <c r="ET1096">
        <v>6.0051080475381999E-5</v>
      </c>
      <c r="EU1096">
        <v>3.7550158234295409E-5</v>
      </c>
    </row>
    <row r="1097" spans="1:276" x14ac:dyDescent="0.3">
      <c r="A1097" s="49">
        <v>1380</v>
      </c>
      <c r="B1097" t="s">
        <v>2724</v>
      </c>
      <c r="C1097" t="s">
        <v>764</v>
      </c>
      <c r="D1097">
        <v>6.2869800000000003E-2</v>
      </c>
      <c r="AK1097">
        <v>1.5843783501776689E-4</v>
      </c>
    </row>
    <row r="1098" spans="1:276" x14ac:dyDescent="0.3">
      <c r="A1098" s="49">
        <v>1381</v>
      </c>
      <c r="B1098" t="s">
        <v>2725</v>
      </c>
      <c r="C1098" t="s">
        <v>620</v>
      </c>
      <c r="D1098">
        <v>1.212</v>
      </c>
      <c r="AH1098">
        <v>1.8201754385964911E-5</v>
      </c>
      <c r="AK1098">
        <v>2.7152777777777771E-4</v>
      </c>
      <c r="JP1098">
        <v>1.9903266666666659E-2</v>
      </c>
    </row>
    <row r="1099" spans="1:276" x14ac:dyDescent="0.3">
      <c r="A1099" s="49">
        <v>1382</v>
      </c>
      <c r="B1099" t="s">
        <v>2727</v>
      </c>
      <c r="C1099" t="s">
        <v>605</v>
      </c>
      <c r="D1099">
        <v>1.0434288</v>
      </c>
      <c r="I1099">
        <v>0.1087665579444851</v>
      </c>
      <c r="J1099">
        <v>5.248618784530387E-6</v>
      </c>
      <c r="K1099">
        <v>1.6241207925625149E-3</v>
      </c>
      <c r="L1099">
        <v>0.49152133395460301</v>
      </c>
    </row>
    <row r="1100" spans="1:276" x14ac:dyDescent="0.3">
      <c r="A1100" s="49">
        <v>1383</v>
      </c>
      <c r="B1100" t="s">
        <v>2728</v>
      </c>
      <c r="C1100" t="s">
        <v>659</v>
      </c>
      <c r="D1100">
        <v>1.255E-2</v>
      </c>
      <c r="I1100">
        <v>3.6480583689339027E-2</v>
      </c>
      <c r="K1100">
        <v>4.7546360741771869E-4</v>
      </c>
      <c r="L1100">
        <v>0.14177746843949501</v>
      </c>
    </row>
    <row r="1101" spans="1:276" x14ac:dyDescent="0.3">
      <c r="A1101" s="49">
        <v>1384</v>
      </c>
      <c r="B1101" t="s">
        <v>2729</v>
      </c>
      <c r="C1101" t="s">
        <v>605</v>
      </c>
      <c r="D1101">
        <v>0.69020000000000015</v>
      </c>
      <c r="AH1101">
        <v>1.059984520123839E-4</v>
      </c>
    </row>
    <row r="1102" spans="1:276" x14ac:dyDescent="0.3">
      <c r="A1102" s="49">
        <v>1386</v>
      </c>
      <c r="B1102" t="s">
        <v>2732</v>
      </c>
      <c r="C1102" t="s">
        <v>1044</v>
      </c>
      <c r="D1102">
        <v>0.2944</v>
      </c>
      <c r="L1102">
        <v>0.19892875851231009</v>
      </c>
    </row>
    <row r="1103" spans="1:276" x14ac:dyDescent="0.3">
      <c r="A1103" s="49">
        <v>1388</v>
      </c>
      <c r="B1103" t="s">
        <v>2734</v>
      </c>
      <c r="C1103" t="s">
        <v>798</v>
      </c>
      <c r="D1103">
        <v>1.222E-2</v>
      </c>
      <c r="P1103">
        <v>0.34796660382440081</v>
      </c>
    </row>
    <row r="1104" spans="1:276" x14ac:dyDescent="0.3">
      <c r="A1104" s="49">
        <v>1390</v>
      </c>
      <c r="B1104" t="s">
        <v>2736</v>
      </c>
      <c r="C1104" t="s">
        <v>659</v>
      </c>
      <c r="D1104">
        <v>1.1456759999999999</v>
      </c>
      <c r="I1104">
        <v>7.9069769594019262E-2</v>
      </c>
    </row>
    <row r="1105" spans="1:268" x14ac:dyDescent="0.3">
      <c r="A1105" s="49">
        <v>1391</v>
      </c>
      <c r="B1105" t="s">
        <v>2738</v>
      </c>
      <c r="C1105" t="s">
        <v>668</v>
      </c>
      <c r="D1105">
        <v>21.2</v>
      </c>
      <c r="I1105">
        <v>7.8457604000909294E-3</v>
      </c>
      <c r="J1105">
        <v>7.344339622641509E-6</v>
      </c>
      <c r="K1105">
        <v>6.0150829734030456E-4</v>
      </c>
      <c r="L1105">
        <v>0.16114480563764491</v>
      </c>
    </row>
    <row r="1106" spans="1:268" x14ac:dyDescent="0.3">
      <c r="A1106" s="49">
        <v>1392</v>
      </c>
      <c r="B1106" t="s">
        <v>2739</v>
      </c>
      <c r="C1106" t="s">
        <v>671</v>
      </c>
      <c r="D1106">
        <v>6.2988499999999998E-6</v>
      </c>
      <c r="Q1106">
        <v>34.912310565802869</v>
      </c>
      <c r="R1106">
        <v>1.461061822278552E-2</v>
      </c>
      <c r="S1106">
        <v>362.90428088137202</v>
      </c>
      <c r="T1106">
        <v>0.70130967469370509</v>
      </c>
      <c r="U1106">
        <v>0.20164315667589849</v>
      </c>
      <c r="V1106">
        <v>0.38811157319391631</v>
      </c>
      <c r="W1106">
        <v>9.5123902149931938E-2</v>
      </c>
    </row>
    <row r="1107" spans="1:268" x14ac:dyDescent="0.3">
      <c r="A1107" s="49">
        <v>1393</v>
      </c>
      <c r="B1107" t="s">
        <v>2740</v>
      </c>
      <c r="C1107" t="s">
        <v>659</v>
      </c>
      <c r="D1107">
        <v>0.89400000000000002</v>
      </c>
      <c r="I1107">
        <v>4.3017708417562861E-2</v>
      </c>
      <c r="J1107">
        <v>1.0067114093959731E-5</v>
      </c>
      <c r="K1107">
        <v>1.0306325975041101E-3</v>
      </c>
      <c r="L1107">
        <v>0.3514259723457589</v>
      </c>
    </row>
    <row r="1108" spans="1:268" x14ac:dyDescent="0.3">
      <c r="A1108" s="49">
        <v>1395</v>
      </c>
      <c r="B1108" t="s">
        <v>2744</v>
      </c>
      <c r="C1108" t="s">
        <v>668</v>
      </c>
      <c r="D1108">
        <v>1.1025E-2</v>
      </c>
      <c r="AJ1108">
        <v>0.34704678362573099</v>
      </c>
      <c r="AK1108">
        <v>7.4537037037037037E-3</v>
      </c>
      <c r="AP1108">
        <v>0.28376754385964909</v>
      </c>
    </row>
    <row r="1109" spans="1:268" x14ac:dyDescent="0.3">
      <c r="A1109" s="49">
        <v>1396</v>
      </c>
      <c r="B1109" t="s">
        <v>2745</v>
      </c>
      <c r="C1109" t="s">
        <v>659</v>
      </c>
      <c r="D1109">
        <v>0.35493999999999998</v>
      </c>
      <c r="AJ1109">
        <v>2.794108270337758</v>
      </c>
      <c r="AK1109">
        <v>2.562827520144249E-3</v>
      </c>
      <c r="ED1109">
        <v>3.7159727515102619E-4</v>
      </c>
    </row>
    <row r="1110" spans="1:268" x14ac:dyDescent="0.3">
      <c r="A1110" s="49">
        <v>1398</v>
      </c>
      <c r="B1110" t="s">
        <v>2749</v>
      </c>
      <c r="C1110" t="s">
        <v>605</v>
      </c>
      <c r="D1110">
        <v>0.77524999999999988</v>
      </c>
      <c r="AH1110">
        <v>7.8007518796992481E-5</v>
      </c>
    </row>
    <row r="1111" spans="1:268" x14ac:dyDescent="0.3">
      <c r="A1111" s="49">
        <v>1400</v>
      </c>
      <c r="B1111" t="s">
        <v>2751</v>
      </c>
      <c r="C1111" t="s">
        <v>671</v>
      </c>
      <c r="D1111">
        <v>1.0692500000000001E-2</v>
      </c>
      <c r="AH1111">
        <v>1.5014213110517699E-5</v>
      </c>
      <c r="EE1111">
        <v>4.7635455250236887E-2</v>
      </c>
      <c r="ET1111">
        <v>1.116375226117667E-6</v>
      </c>
      <c r="EU1111">
        <v>4.7664168604818092E-5</v>
      </c>
    </row>
    <row r="1112" spans="1:268" x14ac:dyDescent="0.3">
      <c r="A1112" s="49">
        <v>1402</v>
      </c>
      <c r="B1112" t="s">
        <v>2754</v>
      </c>
      <c r="C1112" t="s">
        <v>671</v>
      </c>
      <c r="D1112">
        <v>2.3693629999999999</v>
      </c>
      <c r="O1112">
        <v>2.7818946925525469E-2</v>
      </c>
      <c r="P1112">
        <v>0.44194859893897559</v>
      </c>
      <c r="AL1112">
        <v>2.1395661453139482E-5</v>
      </c>
      <c r="AM1112">
        <v>5.8900594427246502E-5</v>
      </c>
      <c r="AN1112">
        <v>5.9271083081667389E-5</v>
      </c>
    </row>
    <row r="1113" spans="1:268" x14ac:dyDescent="0.3">
      <c r="A1113" s="49">
        <v>1403</v>
      </c>
      <c r="B1113" t="s">
        <v>2755</v>
      </c>
      <c r="C1113" t="s">
        <v>798</v>
      </c>
      <c r="D1113">
        <v>1.1403737</v>
      </c>
      <c r="O1113">
        <v>2.988727691366613E-2</v>
      </c>
      <c r="P1113">
        <v>0.38789757019279919</v>
      </c>
      <c r="AL1113">
        <v>2.001885118220901E-5</v>
      </c>
      <c r="AM1113">
        <v>5.3229855876369771E-5</v>
      </c>
      <c r="AN1113">
        <v>5.3656063989733613E-5</v>
      </c>
    </row>
    <row r="1114" spans="1:268" x14ac:dyDescent="0.3">
      <c r="A1114" s="49">
        <v>1404</v>
      </c>
      <c r="B1114" t="s">
        <v>2756</v>
      </c>
      <c r="C1114" t="s">
        <v>798</v>
      </c>
      <c r="D1114">
        <v>0.48813060000000008</v>
      </c>
      <c r="O1114">
        <v>2.4679053650442699E-2</v>
      </c>
      <c r="P1114">
        <v>0.5721149424489721</v>
      </c>
      <c r="AL1114">
        <v>2.597563081102589E-5</v>
      </c>
      <c r="AM1114">
        <v>5.9915381745185252E-5</v>
      </c>
      <c r="AN1114">
        <v>5.7179361943636699E-5</v>
      </c>
    </row>
    <row r="1115" spans="1:268" x14ac:dyDescent="0.3">
      <c r="A1115" s="49">
        <v>1405</v>
      </c>
      <c r="B1115" t="s">
        <v>2757</v>
      </c>
      <c r="C1115" t="s">
        <v>798</v>
      </c>
      <c r="D1115">
        <v>0.74173680000000008</v>
      </c>
      <c r="O1115">
        <v>2.6672423050223461E-2</v>
      </c>
      <c r="P1115">
        <v>0.45288794582687891</v>
      </c>
      <c r="AL1115">
        <v>1.9966459937360291E-5</v>
      </c>
      <c r="AM1115">
        <v>7.601154561509545E-5</v>
      </c>
      <c r="AN1115">
        <v>6.8077793577848189E-5</v>
      </c>
    </row>
    <row r="1116" spans="1:268" x14ac:dyDescent="0.3">
      <c r="A1116" s="49">
        <v>1406</v>
      </c>
      <c r="B1116" t="s">
        <v>2758</v>
      </c>
      <c r="C1116" t="s">
        <v>605</v>
      </c>
      <c r="D1116">
        <v>2.8485531100000001</v>
      </c>
      <c r="AH1116">
        <v>1.4252963371343949E-4</v>
      </c>
      <c r="AK1116">
        <v>1.936258147093725E-3</v>
      </c>
    </row>
    <row r="1117" spans="1:268" x14ac:dyDescent="0.3">
      <c r="A1117" s="49">
        <v>1407</v>
      </c>
      <c r="B1117" t="s">
        <v>2759</v>
      </c>
      <c r="C1117" t="s">
        <v>605</v>
      </c>
      <c r="D1117">
        <v>3.9359999999999989E-5</v>
      </c>
      <c r="F1117">
        <v>667.670682730924</v>
      </c>
      <c r="G1117">
        <v>21.617825468540829</v>
      </c>
      <c r="H1117">
        <v>13750</v>
      </c>
      <c r="EM1117">
        <v>12709.337349397591</v>
      </c>
      <c r="JH1117">
        <v>3.7839357429718889</v>
      </c>
    </row>
    <row r="1118" spans="1:268" x14ac:dyDescent="0.3">
      <c r="A1118" s="49">
        <v>1410</v>
      </c>
      <c r="B1118" t="s">
        <v>2764</v>
      </c>
      <c r="C1118" t="s">
        <v>1482</v>
      </c>
      <c r="D1118">
        <v>3.3220576407506702E-3</v>
      </c>
      <c r="E1118" t="s">
        <v>1103</v>
      </c>
      <c r="EY1118">
        <v>3.5473814181240799</v>
      </c>
      <c r="EZ1118">
        <v>6.9944265357216509</v>
      </c>
      <c r="FA1118">
        <v>0.8493936241593254</v>
      </c>
      <c r="FB1118">
        <v>3.3290696061211058</v>
      </c>
      <c r="FC1118">
        <v>0.78613104643703391</v>
      </c>
      <c r="FD1118">
        <v>9.5628778072113244E-2</v>
      </c>
      <c r="FE1118">
        <v>0.779366427770668</v>
      </c>
      <c r="FF1118">
        <v>0.1173285281547668</v>
      </c>
      <c r="FG1118">
        <v>0.22000178813453711</v>
      </c>
      <c r="FH1118">
        <v>0.69520693808266243</v>
      </c>
      <c r="FI1118">
        <v>0.1103960967927905</v>
      </c>
      <c r="FJ1118">
        <v>0.66286577523602364</v>
      </c>
      <c r="FK1118">
        <v>9.0769219860603934E-2</v>
      </c>
      <c r="FL1118">
        <v>5.8150340598782124</v>
      </c>
    </row>
    <row r="1119" spans="1:268" x14ac:dyDescent="0.3">
      <c r="A1119" s="49">
        <v>1411</v>
      </c>
      <c r="B1119" t="s">
        <v>2765</v>
      </c>
      <c r="C1119" t="s">
        <v>650</v>
      </c>
      <c r="D1119">
        <v>0.87402000000000002</v>
      </c>
      <c r="CN1119">
        <v>3.6804378798991719E-2</v>
      </c>
    </row>
    <row r="1120" spans="1:268" x14ac:dyDescent="0.3">
      <c r="A1120" s="49">
        <v>1412</v>
      </c>
      <c r="B1120" t="s">
        <v>2767</v>
      </c>
      <c r="C1120" t="s">
        <v>668</v>
      </c>
      <c r="D1120">
        <v>4.9469274520000024</v>
      </c>
      <c r="I1120">
        <v>0.1050148956244962</v>
      </c>
    </row>
    <row r="1121" spans="1:143" x14ac:dyDescent="0.3">
      <c r="A1121" s="49">
        <v>1415</v>
      </c>
      <c r="B1121" t="s">
        <v>2771</v>
      </c>
      <c r="C1121" t="s">
        <v>605</v>
      </c>
      <c r="D1121">
        <v>0.34594999999999998</v>
      </c>
      <c r="AG1121">
        <v>1.568760611205433E-4</v>
      </c>
      <c r="CH1121">
        <v>1.01941935483871E-2</v>
      </c>
    </row>
    <row r="1122" spans="1:143" x14ac:dyDescent="0.3">
      <c r="A1122" s="49">
        <v>1416</v>
      </c>
      <c r="B1122" t="s">
        <v>2773</v>
      </c>
      <c r="C1122" t="s">
        <v>659</v>
      </c>
      <c r="D1122">
        <v>3.8400000000000001E-3</v>
      </c>
      <c r="I1122">
        <v>9.1566265060240945E-2</v>
      </c>
      <c r="J1122">
        <v>8.1249999999999993E-6</v>
      </c>
      <c r="K1122">
        <v>7.4039909638554222E-4</v>
      </c>
      <c r="L1122">
        <v>5.4014683734939763E-2</v>
      </c>
    </row>
    <row r="1123" spans="1:143" x14ac:dyDescent="0.3">
      <c r="A1123" s="49">
        <v>1418</v>
      </c>
      <c r="B1123" t="s">
        <v>2776</v>
      </c>
      <c r="C1123" t="s">
        <v>614</v>
      </c>
      <c r="D1123">
        <v>4.8400000000000011E-4</v>
      </c>
      <c r="AG1123">
        <v>7.4694695192192991E-4</v>
      </c>
    </row>
    <row r="1124" spans="1:143" x14ac:dyDescent="0.3">
      <c r="A1124" s="49">
        <v>1419</v>
      </c>
      <c r="B1124" t="s">
        <v>2777</v>
      </c>
      <c r="C1124" t="s">
        <v>605</v>
      </c>
      <c r="D1124">
        <v>0.3</v>
      </c>
      <c r="M1124">
        <v>5.74074074074074E-2</v>
      </c>
      <c r="N1124">
        <v>5.918449494684405E-5</v>
      </c>
    </row>
    <row r="1125" spans="1:143" x14ac:dyDescent="0.3">
      <c r="A1125" s="49">
        <v>1420</v>
      </c>
      <c r="B1125" t="s">
        <v>2778</v>
      </c>
      <c r="C1125" t="s">
        <v>605</v>
      </c>
      <c r="D1125">
        <v>0.3</v>
      </c>
      <c r="M1125">
        <v>4.3055555555555548E-2</v>
      </c>
      <c r="N1125">
        <v>3.1953845809274443E-5</v>
      </c>
    </row>
    <row r="1126" spans="1:143" x14ac:dyDescent="0.3">
      <c r="A1126" s="49">
        <v>1421</v>
      </c>
      <c r="B1126" t="s">
        <v>2779</v>
      </c>
      <c r="C1126" t="s">
        <v>659</v>
      </c>
      <c r="D1126">
        <v>4.0800000000000003E-2</v>
      </c>
      <c r="AJ1126">
        <v>1.3651315789473679</v>
      </c>
      <c r="AP1126">
        <v>2.775986842105263E-2</v>
      </c>
    </row>
    <row r="1127" spans="1:143" x14ac:dyDescent="0.3">
      <c r="A1127" s="49">
        <v>1422</v>
      </c>
      <c r="B1127" t="s">
        <v>2780</v>
      </c>
      <c r="C1127" t="s">
        <v>617</v>
      </c>
      <c r="D1127">
        <v>3.2071129999999987E-5</v>
      </c>
      <c r="F1127">
        <v>230.11244895518931</v>
      </c>
      <c r="G1127">
        <v>21.040094513834148</v>
      </c>
      <c r="H1127">
        <v>2367.5529986002989</v>
      </c>
      <c r="EM1127">
        <v>1993.939568341799</v>
      </c>
    </row>
    <row r="1128" spans="1:143" x14ac:dyDescent="0.3">
      <c r="A1128" s="49">
        <v>1423</v>
      </c>
      <c r="B1128" t="s">
        <v>2781</v>
      </c>
      <c r="C1128" t="s">
        <v>650</v>
      </c>
      <c r="D1128">
        <v>0.15</v>
      </c>
      <c r="AK1128">
        <v>2.3958333333333331E-3</v>
      </c>
    </row>
    <row r="1129" spans="1:143" x14ac:dyDescent="0.3">
      <c r="A1129" s="49">
        <v>1424</v>
      </c>
      <c r="B1129" t="s">
        <v>2782</v>
      </c>
      <c r="C1129" t="s">
        <v>671</v>
      </c>
      <c r="D1129">
        <v>1.201892232E-4</v>
      </c>
      <c r="Q1129">
        <v>233.8096902947527</v>
      </c>
      <c r="R1129">
        <v>3.425000077679978E-2</v>
      </c>
      <c r="S1129">
        <v>937.20289117101413</v>
      </c>
      <c r="T1129">
        <v>0.90343653636368093</v>
      </c>
      <c r="U1129">
        <v>0.17847124852526711</v>
      </c>
      <c r="V1129">
        <v>0.19169926312772209</v>
      </c>
      <c r="W1129">
        <v>4.0757535152132332E-2</v>
      </c>
    </row>
    <row r="1130" spans="1:143" x14ac:dyDescent="0.3">
      <c r="A1130" s="49">
        <v>1425</v>
      </c>
      <c r="B1130" t="s">
        <v>2783</v>
      </c>
      <c r="C1130" t="s">
        <v>605</v>
      </c>
      <c r="D1130">
        <v>5.6304E-2</v>
      </c>
      <c r="AF1130">
        <v>1.958378021615379</v>
      </c>
      <c r="AG1130">
        <v>7.8279287864913526E-4</v>
      </c>
      <c r="CH1130">
        <v>5.4986954459203038E-3</v>
      </c>
    </row>
    <row r="1131" spans="1:143" x14ac:dyDescent="0.3">
      <c r="A1131" s="49">
        <v>1426</v>
      </c>
      <c r="B1131" t="s">
        <v>2784</v>
      </c>
      <c r="C1131" t="s">
        <v>611</v>
      </c>
      <c r="D1131">
        <v>1.332E-2</v>
      </c>
      <c r="AG1131">
        <v>1.400679117147708E-5</v>
      </c>
    </row>
    <row r="1132" spans="1:143" x14ac:dyDescent="0.3">
      <c r="A1132" s="49">
        <v>1427</v>
      </c>
      <c r="B1132" t="s">
        <v>2785</v>
      </c>
      <c r="C1132" t="s">
        <v>796</v>
      </c>
      <c r="D1132">
        <v>0.35814000000000012</v>
      </c>
      <c r="O1132">
        <v>4.1872459182569849E-2</v>
      </c>
    </row>
    <row r="1133" spans="1:143" x14ac:dyDescent="0.3">
      <c r="A1133" s="49">
        <v>1428</v>
      </c>
      <c r="B1133" t="s">
        <v>2786</v>
      </c>
      <c r="C1133" t="s">
        <v>796</v>
      </c>
      <c r="D1133">
        <v>0.11928</v>
      </c>
      <c r="O1133">
        <v>4.1440626883664858E-2</v>
      </c>
    </row>
    <row r="1134" spans="1:143" x14ac:dyDescent="0.3">
      <c r="A1134" s="49">
        <v>1429</v>
      </c>
      <c r="B1134" t="s">
        <v>2787</v>
      </c>
      <c r="C1134" t="s">
        <v>796</v>
      </c>
      <c r="D1134">
        <v>0.54749999999999999</v>
      </c>
      <c r="O1134">
        <v>4.1962892318363101E-2</v>
      </c>
    </row>
    <row r="1135" spans="1:143" x14ac:dyDescent="0.3">
      <c r="A1135" s="49">
        <v>1430</v>
      </c>
      <c r="B1135" t="s">
        <v>2788</v>
      </c>
      <c r="C1135" t="s">
        <v>796</v>
      </c>
      <c r="D1135">
        <v>0.28917999999999999</v>
      </c>
      <c r="O1135">
        <v>8.2336698880553588E-2</v>
      </c>
    </row>
    <row r="1136" spans="1:143" x14ac:dyDescent="0.3">
      <c r="A1136" s="49">
        <v>1431</v>
      </c>
      <c r="B1136" t="s">
        <v>2789</v>
      </c>
      <c r="C1136" t="s">
        <v>796</v>
      </c>
      <c r="D1136">
        <v>0.31218000000000001</v>
      </c>
      <c r="O1136">
        <v>4.2194092827004218E-2</v>
      </c>
    </row>
    <row r="1137" spans="1:257" x14ac:dyDescent="0.3">
      <c r="A1137" s="49">
        <v>1432</v>
      </c>
      <c r="B1137" t="s">
        <v>2790</v>
      </c>
      <c r="C1137" t="s">
        <v>796</v>
      </c>
      <c r="D1137">
        <v>0.32159999999999989</v>
      </c>
      <c r="O1137">
        <v>4.6413502109704657E-2</v>
      </c>
    </row>
    <row r="1138" spans="1:257" x14ac:dyDescent="0.3">
      <c r="A1138" s="49">
        <v>1433</v>
      </c>
      <c r="B1138" t="s">
        <v>2791</v>
      </c>
      <c r="C1138" t="s">
        <v>796</v>
      </c>
      <c r="D1138">
        <v>0.62609999999999999</v>
      </c>
      <c r="O1138">
        <v>7.4835378341713527E-2</v>
      </c>
    </row>
    <row r="1139" spans="1:257" x14ac:dyDescent="0.3">
      <c r="A1139" s="49">
        <v>1434</v>
      </c>
      <c r="B1139" t="s">
        <v>2792</v>
      </c>
      <c r="C1139" t="s">
        <v>796</v>
      </c>
      <c r="D1139">
        <v>0.56738</v>
      </c>
      <c r="O1139">
        <v>4.2701272694253993E-2</v>
      </c>
    </row>
    <row r="1140" spans="1:257" x14ac:dyDescent="0.3">
      <c r="A1140" s="49">
        <v>1435</v>
      </c>
      <c r="B1140" t="s">
        <v>2793</v>
      </c>
      <c r="C1140" t="s">
        <v>796</v>
      </c>
      <c r="D1140">
        <v>8.6239999999999983E-2</v>
      </c>
      <c r="O1140">
        <v>7.2332730560578665E-2</v>
      </c>
    </row>
    <row r="1141" spans="1:257" x14ac:dyDescent="0.3">
      <c r="A1141" s="49">
        <v>1436</v>
      </c>
      <c r="B1141" t="s">
        <v>2794</v>
      </c>
      <c r="C1141" t="s">
        <v>796</v>
      </c>
      <c r="D1141">
        <v>0.15075</v>
      </c>
      <c r="O1141">
        <v>9.5611814345991572E-2</v>
      </c>
      <c r="AM1141">
        <v>1.312405063291139E-5</v>
      </c>
      <c r="AN1141">
        <v>1.9425035161744021E-5</v>
      </c>
      <c r="IW1141">
        <v>7.8982320867128983E-6</v>
      </c>
    </row>
    <row r="1142" spans="1:257" x14ac:dyDescent="0.3">
      <c r="A1142" s="49">
        <v>1437</v>
      </c>
      <c r="B1142" t="s">
        <v>2796</v>
      </c>
      <c r="C1142" t="s">
        <v>796</v>
      </c>
      <c r="D1142">
        <v>0.41044999999999993</v>
      </c>
      <c r="O1142">
        <v>4.4643807121236202E-2</v>
      </c>
    </row>
    <row r="1143" spans="1:257" x14ac:dyDescent="0.3">
      <c r="A1143" s="49">
        <v>1438</v>
      </c>
      <c r="B1143" t="s">
        <v>2797</v>
      </c>
      <c r="C1143" t="s">
        <v>796</v>
      </c>
      <c r="D1143">
        <v>0.62724999999999997</v>
      </c>
      <c r="O1143">
        <v>3.2132424537487832E-2</v>
      </c>
    </row>
    <row r="1144" spans="1:257" x14ac:dyDescent="0.3">
      <c r="A1144" s="49">
        <v>1439</v>
      </c>
      <c r="B1144" t="s">
        <v>2798</v>
      </c>
      <c r="C1144" t="s">
        <v>796</v>
      </c>
      <c r="D1144">
        <v>0.3458</v>
      </c>
      <c r="O1144">
        <v>6.9620253164556972E-2</v>
      </c>
    </row>
    <row r="1145" spans="1:257" x14ac:dyDescent="0.3">
      <c r="A1145" s="49">
        <v>1440</v>
      </c>
      <c r="B1145" t="s">
        <v>2799</v>
      </c>
      <c r="C1145" t="s">
        <v>796</v>
      </c>
      <c r="D1145">
        <v>0.20635999999999999</v>
      </c>
      <c r="O1145">
        <v>5.4249547920434002E-2</v>
      </c>
    </row>
    <row r="1146" spans="1:257" x14ac:dyDescent="0.3">
      <c r="A1146" s="49">
        <v>1441</v>
      </c>
      <c r="B1146" t="s">
        <v>2800</v>
      </c>
      <c r="C1146" t="s">
        <v>796</v>
      </c>
      <c r="D1146">
        <v>0.47611999999999999</v>
      </c>
      <c r="O1146">
        <v>3.5181535981249283E-2</v>
      </c>
    </row>
    <row r="1147" spans="1:257" x14ac:dyDescent="0.3">
      <c r="A1147" s="49">
        <v>1442</v>
      </c>
      <c r="B1147" t="s">
        <v>2801</v>
      </c>
      <c r="C1147" t="s">
        <v>605</v>
      </c>
      <c r="D1147">
        <v>3.0000000000000001E-3</v>
      </c>
      <c r="AG1147">
        <v>7.4695830521215724E-4</v>
      </c>
    </row>
    <row r="1148" spans="1:257" x14ac:dyDescent="0.3">
      <c r="A1148" s="49">
        <v>1444</v>
      </c>
      <c r="B1148" t="s">
        <v>2806</v>
      </c>
      <c r="C1148" t="s">
        <v>671</v>
      </c>
      <c r="D1148">
        <v>5.04E-6</v>
      </c>
      <c r="BK1148">
        <v>143.07228915662651</v>
      </c>
      <c r="BL1148">
        <v>2.6562499999999999E-2</v>
      </c>
      <c r="BM1148">
        <v>0.34156626506024101</v>
      </c>
    </row>
    <row r="1149" spans="1:257" x14ac:dyDescent="0.3">
      <c r="A1149" s="49">
        <v>1445</v>
      </c>
      <c r="B1149" t="s">
        <v>2808</v>
      </c>
      <c r="C1149" t="s">
        <v>659</v>
      </c>
      <c r="D1149">
        <v>3.4000000000000002E-2</v>
      </c>
      <c r="AJ1149">
        <v>6.4241486068111461E-2</v>
      </c>
    </row>
    <row r="1150" spans="1:257" x14ac:dyDescent="0.3">
      <c r="A1150" s="49">
        <v>1446</v>
      </c>
      <c r="B1150" t="s">
        <v>2809</v>
      </c>
      <c r="C1150" t="s">
        <v>605</v>
      </c>
      <c r="D1150">
        <v>1.56492E-3</v>
      </c>
      <c r="AH1150">
        <v>1.528947368421052E-5</v>
      </c>
    </row>
    <row r="1151" spans="1:257" x14ac:dyDescent="0.3">
      <c r="A1151" s="49">
        <v>1447</v>
      </c>
      <c r="B1151" t="s">
        <v>2810</v>
      </c>
      <c r="C1151" t="s">
        <v>605</v>
      </c>
      <c r="D1151">
        <v>3.0944400000000001</v>
      </c>
      <c r="M1151">
        <v>6.4165083181448009E-3</v>
      </c>
      <c r="N1151">
        <v>1.056705469092682E-5</v>
      </c>
      <c r="AH1151">
        <v>6.1638352726349954E-6</v>
      </c>
    </row>
    <row r="1152" spans="1:257" x14ac:dyDescent="0.3">
      <c r="A1152" s="49">
        <v>1448</v>
      </c>
      <c r="B1152" t="s">
        <v>2811</v>
      </c>
      <c r="C1152" t="s">
        <v>605</v>
      </c>
      <c r="D1152">
        <v>0.35339999999999988</v>
      </c>
      <c r="AH1152">
        <v>1.2682512733446519E-4</v>
      </c>
      <c r="AK1152">
        <v>5.8736559139784949E-4</v>
      </c>
    </row>
    <row r="1153" spans="1:162" x14ac:dyDescent="0.3">
      <c r="A1153" s="49">
        <v>1449</v>
      </c>
      <c r="B1153" t="s">
        <v>2812</v>
      </c>
      <c r="C1153" t="s">
        <v>671</v>
      </c>
      <c r="D1153">
        <v>3.1667405999999998</v>
      </c>
      <c r="O1153">
        <v>2.3723487351985741E-2</v>
      </c>
      <c r="P1153">
        <v>0.4639086221190426</v>
      </c>
      <c r="AL1153">
        <v>2.6500711724489032E-6</v>
      </c>
      <c r="AM1153">
        <v>5.3830663248970566E-6</v>
      </c>
      <c r="AN1153">
        <v>7.322029993239243E-6</v>
      </c>
    </row>
    <row r="1154" spans="1:162" x14ac:dyDescent="0.3">
      <c r="A1154" s="49">
        <v>1451</v>
      </c>
      <c r="B1154" t="s">
        <v>2814</v>
      </c>
      <c r="C1154" t="s">
        <v>683</v>
      </c>
      <c r="D1154">
        <v>0.12690000000000001</v>
      </c>
      <c r="DH1154">
        <v>5.9878787878787874</v>
      </c>
    </row>
    <row r="1155" spans="1:162" x14ac:dyDescent="0.3">
      <c r="A1155" s="49">
        <v>1452</v>
      </c>
      <c r="B1155" t="s">
        <v>2815</v>
      </c>
      <c r="C1155" t="s">
        <v>659</v>
      </c>
      <c r="D1155">
        <v>1.0500000000000001E-2</v>
      </c>
      <c r="AH1155">
        <v>8.3208020050125304E-5</v>
      </c>
      <c r="AJ1155">
        <v>0.44204260651629068</v>
      </c>
      <c r="AK1155">
        <v>6.7539682539682531E-4</v>
      </c>
    </row>
    <row r="1156" spans="1:162" x14ac:dyDescent="0.3">
      <c r="A1156" s="49">
        <v>1453</v>
      </c>
      <c r="B1156" t="s">
        <v>2816</v>
      </c>
      <c r="C1156" t="s">
        <v>737</v>
      </c>
      <c r="D1156">
        <v>7.1584294899999998E-2</v>
      </c>
      <c r="AK1156">
        <v>3.4333439471837738E-4</v>
      </c>
      <c r="AP1156">
        <v>0.16718340579886201</v>
      </c>
    </row>
    <row r="1157" spans="1:162" x14ac:dyDescent="0.3">
      <c r="A1157" s="49">
        <v>1454</v>
      </c>
      <c r="B1157" t="s">
        <v>2818</v>
      </c>
      <c r="C1157" t="s">
        <v>683</v>
      </c>
      <c r="D1157">
        <v>2.2259999999999999E-2</v>
      </c>
      <c r="AK1157">
        <v>9.1269841269841253E-4</v>
      </c>
      <c r="AP1157">
        <v>1.0046428571428569</v>
      </c>
    </row>
    <row r="1158" spans="1:162" x14ac:dyDescent="0.3">
      <c r="A1158" s="49">
        <v>1455</v>
      </c>
      <c r="B1158" t="s">
        <v>2819</v>
      </c>
      <c r="C1158" t="s">
        <v>659</v>
      </c>
      <c r="D1158">
        <v>0.46079999999999999</v>
      </c>
      <c r="AJ1158">
        <v>0.40953947368421051</v>
      </c>
      <c r="AP1158">
        <v>0.13108826754385969</v>
      </c>
    </row>
    <row r="1159" spans="1:162" x14ac:dyDescent="0.3">
      <c r="A1159" s="49">
        <v>1456</v>
      </c>
      <c r="B1159" t="s">
        <v>2820</v>
      </c>
      <c r="C1159" t="s">
        <v>659</v>
      </c>
      <c r="D1159">
        <v>0.4</v>
      </c>
      <c r="AJ1159">
        <v>1.2286184210526321</v>
      </c>
      <c r="AP1159">
        <v>0.13879934210526321</v>
      </c>
      <c r="ED1159">
        <v>1.8421052631578951E-5</v>
      </c>
    </row>
    <row r="1160" spans="1:162" x14ac:dyDescent="0.3">
      <c r="A1160" s="49">
        <v>1459</v>
      </c>
      <c r="B1160" t="s">
        <v>2824</v>
      </c>
      <c r="C1160" t="s">
        <v>617</v>
      </c>
      <c r="D1160">
        <v>4.9972000000000003E-2</v>
      </c>
      <c r="BR1160">
        <v>111.4108431614153</v>
      </c>
      <c r="BS1160">
        <v>87.660623129730695</v>
      </c>
    </row>
    <row r="1161" spans="1:162" x14ac:dyDescent="0.3">
      <c r="A1161" s="49">
        <v>1462</v>
      </c>
      <c r="B1161" t="s">
        <v>2828</v>
      </c>
      <c r="C1161" t="s">
        <v>659</v>
      </c>
      <c r="D1161">
        <v>5.9225E-2</v>
      </c>
      <c r="AH1161">
        <v>5.3014818599897804E-6</v>
      </c>
      <c r="AJ1161">
        <v>0.37110373019928461</v>
      </c>
      <c r="AK1161">
        <v>2.1399676375404529E-4</v>
      </c>
    </row>
    <row r="1162" spans="1:162" x14ac:dyDescent="0.3">
      <c r="A1162" s="49">
        <v>1463</v>
      </c>
      <c r="B1162" t="s">
        <v>2829</v>
      </c>
      <c r="C1162" t="s">
        <v>659</v>
      </c>
      <c r="D1162">
        <v>0.2875625</v>
      </c>
      <c r="I1162">
        <v>0.29781640135853132</v>
      </c>
      <c r="J1162">
        <v>8.147550532492937E-6</v>
      </c>
      <c r="K1162">
        <v>5.6252494088503547E-4</v>
      </c>
      <c r="L1162">
        <v>0.14439124293042641</v>
      </c>
    </row>
    <row r="1163" spans="1:162" x14ac:dyDescent="0.3">
      <c r="A1163" s="49">
        <v>1464</v>
      </c>
      <c r="B1163" t="s">
        <v>2830</v>
      </c>
      <c r="C1163" t="s">
        <v>1044</v>
      </c>
      <c r="D1163">
        <v>1.56E-3</v>
      </c>
      <c r="K1163">
        <v>3.7406677994027392E-4</v>
      </c>
      <c r="L1163">
        <v>0.34934383688600562</v>
      </c>
    </row>
    <row r="1164" spans="1:162" x14ac:dyDescent="0.3">
      <c r="A1164" s="49">
        <v>1465</v>
      </c>
      <c r="B1164" t="s">
        <v>2831</v>
      </c>
      <c r="C1164" t="s">
        <v>1017</v>
      </c>
      <c r="D1164">
        <v>1.468165717158177E-3</v>
      </c>
      <c r="E1164" t="s">
        <v>1025</v>
      </c>
      <c r="FA1164">
        <v>1.421460320065995</v>
      </c>
      <c r="FB1164">
        <v>5.7694060651820376</v>
      </c>
      <c r="FF1164">
        <v>0.1408926224885754</v>
      </c>
    </row>
    <row r="1165" spans="1:162" x14ac:dyDescent="0.3">
      <c r="A1165" s="49">
        <v>1466</v>
      </c>
      <c r="B1165" t="s">
        <v>2833</v>
      </c>
      <c r="C1165" t="s">
        <v>677</v>
      </c>
      <c r="D1165">
        <v>1.3244999999999999E-5</v>
      </c>
      <c r="F1165">
        <v>1793.99364161061</v>
      </c>
      <c r="G1165">
        <v>2.4121091387065818</v>
      </c>
    </row>
    <row r="1166" spans="1:162" x14ac:dyDescent="0.3">
      <c r="A1166" s="49">
        <v>1467</v>
      </c>
      <c r="B1166" t="s">
        <v>2834</v>
      </c>
      <c r="C1166" t="s">
        <v>659</v>
      </c>
      <c r="D1166">
        <v>2.2008000000000001</v>
      </c>
      <c r="I1166">
        <v>0.13630092890646561</v>
      </c>
      <c r="L1166">
        <v>0.21473282442748079</v>
      </c>
    </row>
    <row r="1167" spans="1:162" x14ac:dyDescent="0.3">
      <c r="A1167" s="49">
        <v>1471</v>
      </c>
      <c r="B1167" t="s">
        <v>2838</v>
      </c>
      <c r="C1167" t="s">
        <v>734</v>
      </c>
      <c r="D1167">
        <v>0.26650000000000001</v>
      </c>
      <c r="EF1167">
        <v>6.5896144208509283E-2</v>
      </c>
      <c r="EH1167">
        <v>0.50375868138347224</v>
      </c>
    </row>
    <row r="1168" spans="1:162" x14ac:dyDescent="0.3">
      <c r="A1168" s="49">
        <v>1472</v>
      </c>
      <c r="B1168" t="s">
        <v>2839</v>
      </c>
      <c r="C1168" t="s">
        <v>659</v>
      </c>
      <c r="D1168">
        <v>2.3578999999999999E-2</v>
      </c>
      <c r="AJ1168">
        <v>1.6838031611536579</v>
      </c>
      <c r="AP1168">
        <v>1.320097767638911</v>
      </c>
    </row>
    <row r="1169" spans="1:277" x14ac:dyDescent="0.3">
      <c r="A1169" s="49">
        <v>1473</v>
      </c>
      <c r="B1169" t="s">
        <v>2840</v>
      </c>
      <c r="C1169" t="s">
        <v>671</v>
      </c>
      <c r="D1169">
        <v>8.7229999999999979E-4</v>
      </c>
      <c r="O1169">
        <v>2.2826312512969502E-2</v>
      </c>
      <c r="P1169">
        <v>0.31541813654285128</v>
      </c>
    </row>
    <row r="1170" spans="1:277" x14ac:dyDescent="0.3">
      <c r="A1170" s="49">
        <v>1474</v>
      </c>
      <c r="B1170" t="s">
        <v>2841</v>
      </c>
      <c r="C1170" t="s">
        <v>671</v>
      </c>
      <c r="D1170">
        <v>8.5400000000000005E-4</v>
      </c>
      <c r="O1170">
        <v>1.711973438472713E-2</v>
      </c>
      <c r="P1170">
        <v>0.31541813654285128</v>
      </c>
    </row>
    <row r="1171" spans="1:277" x14ac:dyDescent="0.3">
      <c r="A1171" s="49">
        <v>1475</v>
      </c>
      <c r="B1171" t="s">
        <v>2842</v>
      </c>
      <c r="C1171" t="s">
        <v>659</v>
      </c>
      <c r="D1171">
        <v>9.443E-3</v>
      </c>
      <c r="P1171">
        <v>2.516364006825764E-2</v>
      </c>
    </row>
    <row r="1172" spans="1:277" x14ac:dyDescent="0.3">
      <c r="A1172" s="49">
        <v>1476</v>
      </c>
      <c r="B1172" t="s">
        <v>2843</v>
      </c>
      <c r="C1172" t="s">
        <v>671</v>
      </c>
      <c r="D1172">
        <v>1.0800000000000001E-2</v>
      </c>
      <c r="O1172">
        <v>3.4810126582278493E-2</v>
      </c>
      <c r="P1172">
        <v>0.33670886075949358</v>
      </c>
    </row>
    <row r="1173" spans="1:277" x14ac:dyDescent="0.3">
      <c r="A1173" s="49">
        <v>1477</v>
      </c>
      <c r="B1173" t="s">
        <v>2844</v>
      </c>
      <c r="C1173" t="s">
        <v>659</v>
      </c>
      <c r="D1173">
        <v>6.3000000000000003E-4</v>
      </c>
      <c r="DH1173">
        <v>4.6060606060606064</v>
      </c>
      <c r="DI1173">
        <v>0.47878787878787871</v>
      </c>
      <c r="FQ1173">
        <v>1.207272727272727E-3</v>
      </c>
      <c r="JL1173">
        <v>8.8282828282828241E-3</v>
      </c>
      <c r="JQ1173">
        <v>1.509090909090909</v>
      </c>
    </row>
    <row r="1174" spans="1:277" x14ac:dyDescent="0.3">
      <c r="A1174" s="49">
        <v>1478</v>
      </c>
      <c r="B1174" t="s">
        <v>2846</v>
      </c>
      <c r="C1174" t="s">
        <v>671</v>
      </c>
      <c r="D1174">
        <v>1.9380000000000001E-3</v>
      </c>
      <c r="O1174">
        <v>1.8428890543559201E-2</v>
      </c>
      <c r="P1174">
        <v>0.31124348473566649</v>
      </c>
    </row>
    <row r="1175" spans="1:277" x14ac:dyDescent="0.3">
      <c r="A1175" s="49">
        <v>1479</v>
      </c>
      <c r="B1175" t="s">
        <v>2847</v>
      </c>
      <c r="C1175" t="s">
        <v>671</v>
      </c>
      <c r="D1175">
        <v>1.0933999999999999E-2</v>
      </c>
      <c r="O1175">
        <v>2.9417008379390271E-2</v>
      </c>
      <c r="P1175">
        <v>0.39293991798894629</v>
      </c>
    </row>
    <row r="1176" spans="1:277" x14ac:dyDescent="0.3">
      <c r="A1176" s="49">
        <v>1480</v>
      </c>
      <c r="B1176" t="s">
        <v>2848</v>
      </c>
      <c r="C1176" t="s">
        <v>671</v>
      </c>
      <c r="D1176">
        <v>3.4353239999999999E-4</v>
      </c>
      <c r="O1176">
        <v>4.5179100457850813E-2</v>
      </c>
      <c r="P1176">
        <v>0.70616751952598977</v>
      </c>
    </row>
    <row r="1177" spans="1:277" x14ac:dyDescent="0.3">
      <c r="A1177" s="49">
        <v>1481</v>
      </c>
      <c r="B1177" t="s">
        <v>2849</v>
      </c>
      <c r="C1177" t="s">
        <v>659</v>
      </c>
      <c r="D1177">
        <v>1.2615299999999999E-2</v>
      </c>
      <c r="AJ1177">
        <v>2.2759140216954599</v>
      </c>
    </row>
    <row r="1178" spans="1:277" x14ac:dyDescent="0.3">
      <c r="A1178" s="49">
        <v>1482</v>
      </c>
      <c r="B1178" t="s">
        <v>2851</v>
      </c>
      <c r="C1178" t="s">
        <v>617</v>
      </c>
      <c r="D1178">
        <v>4.1153949699999998E-2</v>
      </c>
      <c r="AH1178">
        <v>8.8440066348569312E-5</v>
      </c>
      <c r="AK1178">
        <v>9.3467700932481834E-4</v>
      </c>
    </row>
    <row r="1179" spans="1:277" x14ac:dyDescent="0.3">
      <c r="A1179" s="49">
        <v>1483</v>
      </c>
      <c r="B1179" t="s">
        <v>2852</v>
      </c>
      <c r="C1179" t="s">
        <v>605</v>
      </c>
      <c r="D1179">
        <v>3.7583000000000002</v>
      </c>
      <c r="M1179">
        <v>1.605461393596987E-2</v>
      </c>
      <c r="N1179">
        <v>2.2896223609872141E-5</v>
      </c>
      <c r="AH1179">
        <v>5.3679750223015153E-5</v>
      </c>
      <c r="AK1179">
        <v>1.020056497175141E-3</v>
      </c>
    </row>
    <row r="1180" spans="1:277" x14ac:dyDescent="0.3">
      <c r="A1180" s="49">
        <v>1486</v>
      </c>
      <c r="B1180" t="s">
        <v>2855</v>
      </c>
      <c r="C1180" t="s">
        <v>662</v>
      </c>
      <c r="D1180">
        <v>9.8799999999999985E-2</v>
      </c>
      <c r="I1180">
        <v>0.15518072289156629</v>
      </c>
    </row>
    <row r="1181" spans="1:277" x14ac:dyDescent="0.3">
      <c r="A1181" s="49">
        <v>1487</v>
      </c>
      <c r="B1181" t="s">
        <v>2856</v>
      </c>
      <c r="C1181" t="s">
        <v>671</v>
      </c>
      <c r="D1181">
        <v>8.1663984000000019E-5</v>
      </c>
      <c r="Q1181">
        <v>655.97392902658828</v>
      </c>
      <c r="R1181">
        <v>1.1021929235999281E-2</v>
      </c>
      <c r="S1181">
        <v>243.52415598261501</v>
      </c>
      <c r="T1181">
        <v>0.5624664519592053</v>
      </c>
      <c r="U1181">
        <v>0.16979833485749121</v>
      </c>
      <c r="V1181">
        <v>0.21811468397745559</v>
      </c>
      <c r="W1181">
        <v>5.8975384849870437E-2</v>
      </c>
      <c r="GZ1181">
        <v>237.35898747672601</v>
      </c>
    </row>
    <row r="1182" spans="1:277" x14ac:dyDescent="0.3">
      <c r="A1182" s="49">
        <v>1488</v>
      </c>
      <c r="B1182" t="s">
        <v>2858</v>
      </c>
      <c r="C1182" t="s">
        <v>671</v>
      </c>
      <c r="D1182">
        <v>6.1156800000000005E-4</v>
      </c>
      <c r="Q1182">
        <v>68.486978462647556</v>
      </c>
      <c r="R1182">
        <v>3.2722807966116957E-2</v>
      </c>
      <c r="S1182">
        <v>293.66044876993777</v>
      </c>
      <c r="T1182">
        <v>0.42882460725120891</v>
      </c>
      <c r="U1182">
        <v>0.13506152814073871</v>
      </c>
      <c r="V1182">
        <v>0.29956904976232213</v>
      </c>
      <c r="W1182">
        <v>7.1785042943597971E-2</v>
      </c>
    </row>
    <row r="1183" spans="1:277" x14ac:dyDescent="0.3">
      <c r="A1183" s="49">
        <v>1489</v>
      </c>
      <c r="B1183" t="s">
        <v>2859</v>
      </c>
      <c r="C1183" t="s">
        <v>650</v>
      </c>
      <c r="D1183">
        <v>1.9055078999999999</v>
      </c>
      <c r="AJ1183">
        <v>6.4461854859909282E-2</v>
      </c>
      <c r="AK1183">
        <v>1.616116976826319E-3</v>
      </c>
      <c r="AP1183">
        <v>0.16667273487888229</v>
      </c>
    </row>
    <row r="1184" spans="1:277" x14ac:dyDescent="0.3">
      <c r="A1184" s="49">
        <v>1490</v>
      </c>
      <c r="B1184" t="s">
        <v>2860</v>
      </c>
      <c r="C1184" t="s">
        <v>605</v>
      </c>
      <c r="D1184">
        <v>2.3918479000000002E-3</v>
      </c>
      <c r="F1184">
        <v>4375.2094630536749</v>
      </c>
      <c r="G1184">
        <v>4.9170957358280827</v>
      </c>
      <c r="H1184">
        <v>98.136837630854359</v>
      </c>
      <c r="GC1184">
        <v>0.63370826159087901</v>
      </c>
    </row>
    <row r="1185" spans="1:234" x14ac:dyDescent="0.3">
      <c r="A1185" s="49">
        <v>1491</v>
      </c>
      <c r="B1185" t="s">
        <v>2861</v>
      </c>
      <c r="C1185" t="s">
        <v>707</v>
      </c>
      <c r="D1185">
        <v>0.17860000000000001</v>
      </c>
      <c r="AH1185">
        <v>4.7634378499440081E-5</v>
      </c>
      <c r="AK1185">
        <v>3.7721631205673748E-4</v>
      </c>
    </row>
    <row r="1186" spans="1:234" x14ac:dyDescent="0.3">
      <c r="A1186" s="49">
        <v>1492</v>
      </c>
      <c r="B1186" t="s">
        <v>2862</v>
      </c>
      <c r="C1186" t="s">
        <v>605</v>
      </c>
      <c r="D1186">
        <v>1.0314E-2</v>
      </c>
      <c r="AG1186">
        <v>8.7147600477400589E-4</v>
      </c>
    </row>
    <row r="1187" spans="1:234" x14ac:dyDescent="0.3">
      <c r="A1187" s="49">
        <v>1493</v>
      </c>
      <c r="B1187" t="s">
        <v>2863</v>
      </c>
      <c r="C1187" t="s">
        <v>617</v>
      </c>
      <c r="D1187">
        <v>1.128645E-3</v>
      </c>
      <c r="BQ1187">
        <v>40.08623653565347</v>
      </c>
      <c r="DK1187">
        <v>1.629982198637513E-2</v>
      </c>
    </row>
    <row r="1188" spans="1:234" x14ac:dyDescent="0.3">
      <c r="A1188" s="49">
        <v>1494</v>
      </c>
      <c r="B1188" t="s">
        <v>2864</v>
      </c>
      <c r="C1188" t="s">
        <v>659</v>
      </c>
      <c r="D1188">
        <v>1.2864</v>
      </c>
      <c r="I1188">
        <v>0.12876506024096379</v>
      </c>
      <c r="J1188">
        <v>2.1875E-5</v>
      </c>
      <c r="K1188">
        <v>2.0703752510040159E-3</v>
      </c>
      <c r="L1188">
        <v>0.31773343373493979</v>
      </c>
    </row>
    <row r="1189" spans="1:234" x14ac:dyDescent="0.3">
      <c r="A1189" s="49">
        <v>1495</v>
      </c>
      <c r="B1189" t="s">
        <v>2865</v>
      </c>
      <c r="C1189" t="s">
        <v>686</v>
      </c>
      <c r="D1189">
        <v>2.5061E-2</v>
      </c>
      <c r="O1189">
        <v>2.9697159184753762E-2</v>
      </c>
      <c r="P1189">
        <v>0.26329881671001232</v>
      </c>
      <c r="AM1189">
        <v>4.212166869799714E-5</v>
      </c>
      <c r="AN1189">
        <v>1.041524435651272E-4</v>
      </c>
    </row>
    <row r="1190" spans="1:234" x14ac:dyDescent="0.3">
      <c r="A1190" s="49">
        <v>1497</v>
      </c>
      <c r="B1190" t="s">
        <v>2868</v>
      </c>
      <c r="C1190" t="s">
        <v>798</v>
      </c>
      <c r="D1190">
        <v>8.6409999999999976E-3</v>
      </c>
      <c r="O1190">
        <v>4.8825220944012877E-2</v>
      </c>
      <c r="P1190">
        <v>0.48852761122643162</v>
      </c>
      <c r="AM1190">
        <v>6.7346635630252617E-5</v>
      </c>
      <c r="AN1190">
        <v>1.6550092606292151E-4</v>
      </c>
    </row>
    <row r="1191" spans="1:234" x14ac:dyDescent="0.3">
      <c r="A1191" s="49">
        <v>1499</v>
      </c>
      <c r="B1191" t="s">
        <v>2870</v>
      </c>
      <c r="C1191" t="s">
        <v>798</v>
      </c>
      <c r="D1191">
        <v>2.9520000000000002E-3</v>
      </c>
      <c r="O1191">
        <v>4.4102260642859603E-2</v>
      </c>
      <c r="P1191">
        <v>0.44549072072999207</v>
      </c>
      <c r="AM1191">
        <v>4.8496449521457233E-5</v>
      </c>
      <c r="AN1191">
        <v>1.084989651584279E-4</v>
      </c>
    </row>
    <row r="1192" spans="1:234" x14ac:dyDescent="0.3">
      <c r="A1192" s="49">
        <v>1500</v>
      </c>
      <c r="B1192" t="s">
        <v>2871</v>
      </c>
      <c r="C1192" t="s">
        <v>798</v>
      </c>
      <c r="D1192">
        <v>1.122E-3</v>
      </c>
      <c r="P1192">
        <v>1.4576141158419639E-2</v>
      </c>
    </row>
    <row r="1193" spans="1:234" x14ac:dyDescent="0.3">
      <c r="A1193" s="49">
        <v>1501</v>
      </c>
      <c r="B1193" t="s">
        <v>2872</v>
      </c>
      <c r="C1193" t="s">
        <v>798</v>
      </c>
      <c r="D1193">
        <v>2.60029297E-2</v>
      </c>
      <c r="O1193">
        <v>2.206543623973926E-2</v>
      </c>
      <c r="P1193">
        <v>6.0980841971643031E-2</v>
      </c>
      <c r="AM1193">
        <v>2.426395606871691E-5</v>
      </c>
      <c r="AN1193">
        <v>5.2004222637659589E-5</v>
      </c>
    </row>
    <row r="1194" spans="1:234" x14ac:dyDescent="0.3">
      <c r="A1194" s="49">
        <v>1502</v>
      </c>
      <c r="B1194" t="s">
        <v>2873</v>
      </c>
      <c r="C1194" t="s">
        <v>659</v>
      </c>
      <c r="D1194">
        <v>8.9920775000000008E-2</v>
      </c>
      <c r="AH1194">
        <v>2.7957894736842102E-5</v>
      </c>
    </row>
    <row r="1195" spans="1:234" x14ac:dyDescent="0.3">
      <c r="A1195" s="49">
        <v>1503</v>
      </c>
      <c r="B1195" t="s">
        <v>2874</v>
      </c>
      <c r="C1195" t="s">
        <v>796</v>
      </c>
      <c r="D1195">
        <v>20.879217000000001</v>
      </c>
      <c r="Z1195">
        <v>4.7069135927381892E-2</v>
      </c>
      <c r="HY1195">
        <v>1.620287452988938E-3</v>
      </c>
      <c r="HZ1195">
        <v>1.621719378049828</v>
      </c>
    </row>
    <row r="1196" spans="1:234" x14ac:dyDescent="0.3">
      <c r="A1196" s="49">
        <v>1504</v>
      </c>
      <c r="B1196" t="s">
        <v>2875</v>
      </c>
      <c r="C1196" t="s">
        <v>614</v>
      </c>
      <c r="D1196">
        <v>1.253952E-4</v>
      </c>
      <c r="F1196">
        <v>4556.5818625904631</v>
      </c>
      <c r="G1196">
        <v>6.8418360943775101</v>
      </c>
    </row>
    <row r="1197" spans="1:234" x14ac:dyDescent="0.3">
      <c r="A1197" s="49">
        <v>1506</v>
      </c>
      <c r="B1197" t="s">
        <v>2877</v>
      </c>
      <c r="C1197" t="s">
        <v>798</v>
      </c>
      <c r="D1197">
        <v>0.14581</v>
      </c>
      <c r="P1197">
        <v>0.35732368896925848</v>
      </c>
    </row>
    <row r="1198" spans="1:234" x14ac:dyDescent="0.3">
      <c r="A1198" s="49">
        <v>1507</v>
      </c>
      <c r="B1198" t="s">
        <v>2878</v>
      </c>
      <c r="C1198" t="s">
        <v>614</v>
      </c>
      <c r="D1198">
        <v>3.7000000000000002E-3</v>
      </c>
      <c r="M1198">
        <v>2.945906432748539E-2</v>
      </c>
      <c r="N1198">
        <v>2.1301192474573719E-5</v>
      </c>
      <c r="AH1198">
        <v>8.3344875346260381E-5</v>
      </c>
    </row>
    <row r="1199" spans="1:234" x14ac:dyDescent="0.3">
      <c r="A1199" s="49">
        <v>1508</v>
      </c>
      <c r="B1199" t="s">
        <v>2879</v>
      </c>
      <c r="C1199" t="s">
        <v>605</v>
      </c>
      <c r="D1199">
        <v>1.1636200000000001</v>
      </c>
      <c r="O1199">
        <v>1.4103303549225151E-2</v>
      </c>
      <c r="P1199">
        <v>0.2608899029414754</v>
      </c>
      <c r="AM1199">
        <v>2.341821539460336E-5</v>
      </c>
      <c r="AN1199">
        <v>2.467638709608172E-5</v>
      </c>
    </row>
    <row r="1200" spans="1:234" x14ac:dyDescent="0.3">
      <c r="A1200" s="49">
        <v>1510</v>
      </c>
      <c r="B1200" t="s">
        <v>2882</v>
      </c>
      <c r="C1200" t="s">
        <v>659</v>
      </c>
      <c r="D1200">
        <v>0.17518800000000001</v>
      </c>
      <c r="AH1200">
        <v>1.736167341430499E-4</v>
      </c>
      <c r="AK1200">
        <v>6.1431623931623919E-4</v>
      </c>
    </row>
    <row r="1201" spans="1:277" x14ac:dyDescent="0.3">
      <c r="A1201" s="49">
        <v>1511</v>
      </c>
      <c r="B1201" t="s">
        <v>2883</v>
      </c>
      <c r="C1201" t="s">
        <v>796</v>
      </c>
      <c r="D1201">
        <v>3.7499999999999999E-3</v>
      </c>
      <c r="O1201">
        <v>3.7130801687763719E-2</v>
      </c>
    </row>
    <row r="1202" spans="1:277" x14ac:dyDescent="0.3">
      <c r="A1202" s="49">
        <v>1512</v>
      </c>
      <c r="B1202" t="s">
        <v>2884</v>
      </c>
      <c r="C1202" t="s">
        <v>796</v>
      </c>
      <c r="D1202">
        <v>0.11012</v>
      </c>
      <c r="O1202">
        <v>4.5355584471715553E-2</v>
      </c>
    </row>
    <row r="1203" spans="1:277" x14ac:dyDescent="0.3">
      <c r="A1203" s="49">
        <v>1513</v>
      </c>
      <c r="B1203" t="s">
        <v>2885</v>
      </c>
      <c r="C1203" t="s">
        <v>614</v>
      </c>
      <c r="D1203">
        <v>0.35404999999999998</v>
      </c>
      <c r="AH1203">
        <v>1.2103228431904499E-4</v>
      </c>
    </row>
    <row r="1204" spans="1:277" x14ac:dyDescent="0.3">
      <c r="A1204" s="49">
        <v>1514</v>
      </c>
      <c r="B1204" t="s">
        <v>2886</v>
      </c>
      <c r="C1204" t="s">
        <v>659</v>
      </c>
      <c r="D1204">
        <v>0.2258</v>
      </c>
      <c r="AJ1204">
        <v>0.35258845741457279</v>
      </c>
      <c r="AK1204">
        <v>2.0970438441098309E-4</v>
      </c>
    </row>
    <row r="1205" spans="1:277" x14ac:dyDescent="0.3">
      <c r="A1205" s="49">
        <v>1515</v>
      </c>
      <c r="B1205" t="s">
        <v>2887</v>
      </c>
      <c r="C1205" t="s">
        <v>659</v>
      </c>
      <c r="D1205">
        <v>0.712922995</v>
      </c>
      <c r="AH1205">
        <v>2.1325460132988359E-5</v>
      </c>
      <c r="AJ1205">
        <v>1.573777160723405</v>
      </c>
      <c r="AK1205">
        <v>1.7195790004115379E-3</v>
      </c>
    </row>
    <row r="1206" spans="1:277" x14ac:dyDescent="0.3">
      <c r="A1206" s="49">
        <v>1516</v>
      </c>
      <c r="B1206" t="s">
        <v>2888</v>
      </c>
      <c r="C1206" t="s">
        <v>659</v>
      </c>
      <c r="D1206">
        <v>1.2E-2</v>
      </c>
      <c r="AJ1206">
        <v>0.68256578947368418</v>
      </c>
      <c r="AP1206">
        <v>1.8506578947368419E-2</v>
      </c>
    </row>
    <row r="1207" spans="1:277" x14ac:dyDescent="0.3">
      <c r="A1207" s="49">
        <v>1517</v>
      </c>
      <c r="B1207" t="s">
        <v>2889</v>
      </c>
      <c r="C1207" t="s">
        <v>671</v>
      </c>
      <c r="D1207">
        <v>1.6802399999999999E-2</v>
      </c>
      <c r="P1207">
        <v>1.5229090238465031</v>
      </c>
      <c r="AL1207">
        <v>8.7552742616033721E-5</v>
      </c>
      <c r="AM1207">
        <v>9.1139240506329095E-5</v>
      </c>
      <c r="AN1207">
        <v>2.8016877637130792E-4</v>
      </c>
    </row>
    <row r="1208" spans="1:277" x14ac:dyDescent="0.3">
      <c r="A1208" s="49">
        <v>1518</v>
      </c>
      <c r="B1208" t="s">
        <v>2890</v>
      </c>
      <c r="C1208" t="s">
        <v>659</v>
      </c>
      <c r="D1208">
        <v>1.7999999999999999E-2</v>
      </c>
      <c r="AH1208">
        <v>7.2807017543859631E-5</v>
      </c>
      <c r="AJ1208">
        <v>2.1842105263157889</v>
      </c>
      <c r="AK1208">
        <v>1.5972222222222221E-3</v>
      </c>
      <c r="AP1208">
        <v>0.44415789473684197</v>
      </c>
    </row>
    <row r="1209" spans="1:277" x14ac:dyDescent="0.3">
      <c r="A1209" s="49">
        <v>1521</v>
      </c>
      <c r="B1209" t="s">
        <v>2895</v>
      </c>
      <c r="C1209" t="s">
        <v>605</v>
      </c>
      <c r="D1209">
        <v>1.1184799999999999</v>
      </c>
      <c r="M1209">
        <v>1.293422025129342E-2</v>
      </c>
      <c r="AH1209">
        <v>7.8668136079416059E-5</v>
      </c>
      <c r="AK1209">
        <v>4.7051623632072089E-4</v>
      </c>
    </row>
    <row r="1210" spans="1:277" x14ac:dyDescent="0.3">
      <c r="A1210" s="49">
        <v>1522</v>
      </c>
      <c r="B1210" t="s">
        <v>2897</v>
      </c>
      <c r="C1210" t="s">
        <v>605</v>
      </c>
      <c r="D1210">
        <v>0.48</v>
      </c>
      <c r="M1210">
        <v>3.0138888888888889E-2</v>
      </c>
      <c r="N1210">
        <v>3.4498014689283773E-5</v>
      </c>
      <c r="AH1210">
        <v>4.9144736842105258E-5</v>
      </c>
      <c r="AK1210">
        <v>7.1395833333333337E-4</v>
      </c>
    </row>
    <row r="1211" spans="1:277" x14ac:dyDescent="0.3">
      <c r="A1211" s="49">
        <v>1523</v>
      </c>
      <c r="B1211" t="s">
        <v>2898</v>
      </c>
      <c r="C1211" t="s">
        <v>659</v>
      </c>
      <c r="D1211">
        <v>1.00543E-2</v>
      </c>
      <c r="DH1211">
        <v>4.9583720398237574</v>
      </c>
      <c r="DI1211">
        <v>3.197420913530439</v>
      </c>
      <c r="FQ1211">
        <v>4.8147479188009098E-4</v>
      </c>
      <c r="JQ1211">
        <v>2.9854462993219539</v>
      </c>
    </row>
    <row r="1212" spans="1:277" x14ac:dyDescent="0.3">
      <c r="A1212" s="49">
        <v>1525</v>
      </c>
      <c r="B1212" t="s">
        <v>2903</v>
      </c>
      <c r="C1212" t="s">
        <v>659</v>
      </c>
      <c r="D1212">
        <v>1.196E-2</v>
      </c>
      <c r="AJ1212">
        <v>1.1300915331807779</v>
      </c>
    </row>
    <row r="1213" spans="1:277" x14ac:dyDescent="0.3">
      <c r="A1213" s="49">
        <v>1527</v>
      </c>
      <c r="B1213" t="s">
        <v>2905</v>
      </c>
      <c r="C1213" t="s">
        <v>659</v>
      </c>
      <c r="D1213">
        <v>1.294584</v>
      </c>
      <c r="I1213">
        <v>5.8211005345793182E-2</v>
      </c>
      <c r="J1213">
        <v>1.1676646706586829E-5</v>
      </c>
      <c r="K1213">
        <v>4.5749625247496959E-4</v>
      </c>
      <c r="L1213">
        <v>0.15931065579684009</v>
      </c>
    </row>
    <row r="1214" spans="1:277" x14ac:dyDescent="0.3">
      <c r="A1214" s="49">
        <v>1528</v>
      </c>
      <c r="B1214" t="s">
        <v>2906</v>
      </c>
      <c r="C1214" t="s">
        <v>605</v>
      </c>
      <c r="D1214">
        <v>1.6259999999999999</v>
      </c>
      <c r="M1214">
        <v>1.435185185185185E-2</v>
      </c>
      <c r="N1214">
        <v>1.8079171636529178E-5</v>
      </c>
    </row>
    <row r="1215" spans="1:277" x14ac:dyDescent="0.3">
      <c r="A1215" s="49">
        <v>1529</v>
      </c>
      <c r="B1215" t="s">
        <v>2907</v>
      </c>
      <c r="C1215" t="s">
        <v>605</v>
      </c>
      <c r="D1215">
        <v>0.31584000000000001</v>
      </c>
      <c r="M1215">
        <v>2.690972222222222E-2</v>
      </c>
      <c r="N1215">
        <v>2.3297454192334351E-5</v>
      </c>
      <c r="AH1215">
        <v>4.5504385964912283E-5</v>
      </c>
      <c r="AK1215">
        <v>1.3097222222222221E-3</v>
      </c>
    </row>
    <row r="1216" spans="1:277" x14ac:dyDescent="0.3">
      <c r="A1216" s="49">
        <v>1530</v>
      </c>
      <c r="B1216" t="s">
        <v>2908</v>
      </c>
      <c r="C1216" t="s">
        <v>617</v>
      </c>
      <c r="D1216">
        <v>0.91446000000000005</v>
      </c>
      <c r="AH1216">
        <v>7.9179602112031602E-5</v>
      </c>
    </row>
    <row r="1217" spans="1:132" x14ac:dyDescent="0.3">
      <c r="A1217" s="49">
        <v>1532</v>
      </c>
      <c r="B1217" t="s">
        <v>2910</v>
      </c>
      <c r="C1217" t="s">
        <v>617</v>
      </c>
      <c r="D1217">
        <v>1.5775488E-4</v>
      </c>
      <c r="F1217">
        <v>334.99853070819859</v>
      </c>
      <c r="G1217">
        <v>5.5932347275279977</v>
      </c>
    </row>
    <row r="1218" spans="1:132" x14ac:dyDescent="0.3">
      <c r="A1218" s="49">
        <v>1533</v>
      </c>
      <c r="B1218" t="s">
        <v>2911</v>
      </c>
      <c r="C1218" t="s">
        <v>605</v>
      </c>
      <c r="D1218">
        <v>10.80687182</v>
      </c>
      <c r="M1218">
        <v>9.8751649449091247E-2</v>
      </c>
      <c r="N1218">
        <v>1.3183884887095509E-4</v>
      </c>
    </row>
    <row r="1219" spans="1:132" x14ac:dyDescent="0.3">
      <c r="A1219" s="49">
        <v>1534</v>
      </c>
      <c r="B1219" t="s">
        <v>2912</v>
      </c>
      <c r="C1219" t="s">
        <v>659</v>
      </c>
      <c r="D1219">
        <v>7.4999999999999997E-3</v>
      </c>
      <c r="AJ1219">
        <v>1.237719298245614</v>
      </c>
    </row>
    <row r="1220" spans="1:132" x14ac:dyDescent="0.3">
      <c r="A1220" s="49">
        <v>1536</v>
      </c>
      <c r="B1220" t="s">
        <v>2916</v>
      </c>
      <c r="C1220" t="s">
        <v>617</v>
      </c>
      <c r="D1220">
        <v>1.262391966E-5</v>
      </c>
      <c r="F1220">
        <v>550.2441197764864</v>
      </c>
      <c r="G1220">
        <v>0.79097592217869916</v>
      </c>
      <c r="H1220">
        <v>805.0847457627118</v>
      </c>
    </row>
    <row r="1221" spans="1:132" x14ac:dyDescent="0.3">
      <c r="A1221" s="49">
        <v>1539</v>
      </c>
      <c r="B1221" t="s">
        <v>2919</v>
      </c>
      <c r="C1221" t="s">
        <v>653</v>
      </c>
      <c r="D1221">
        <v>1.077E-5</v>
      </c>
      <c r="F1221">
        <v>1037.7510040160639</v>
      </c>
    </row>
    <row r="1222" spans="1:132" x14ac:dyDescent="0.3">
      <c r="A1222" s="49">
        <v>1540</v>
      </c>
      <c r="B1222" t="s">
        <v>2920</v>
      </c>
      <c r="C1222" t="s">
        <v>605</v>
      </c>
      <c r="D1222">
        <v>22.055</v>
      </c>
      <c r="AJ1222">
        <v>0.19252347599899769</v>
      </c>
    </row>
    <row r="1223" spans="1:132" x14ac:dyDescent="0.3">
      <c r="A1223" s="49">
        <v>1541</v>
      </c>
      <c r="B1223" t="s">
        <v>2922</v>
      </c>
      <c r="C1223" t="s">
        <v>614</v>
      </c>
      <c r="D1223">
        <v>2.9783664999999998E-3</v>
      </c>
      <c r="BQ1223">
        <v>88.806660499537472</v>
      </c>
      <c r="DK1223">
        <v>8.2438288134767997E-3</v>
      </c>
    </row>
    <row r="1224" spans="1:132" x14ac:dyDescent="0.3">
      <c r="A1224" s="49">
        <v>1542</v>
      </c>
      <c r="B1224" t="s">
        <v>2923</v>
      </c>
      <c r="C1224" t="s">
        <v>614</v>
      </c>
      <c r="D1224">
        <v>4.2771965093167698E-2</v>
      </c>
      <c r="EA1224">
        <v>0.24207513459921551</v>
      </c>
      <c r="EB1224">
        <v>2.260018606315751E-4</v>
      </c>
    </row>
    <row r="1225" spans="1:132" x14ac:dyDescent="0.3">
      <c r="A1225" s="49">
        <v>1543</v>
      </c>
      <c r="B1225" t="s">
        <v>2925</v>
      </c>
      <c r="C1225" t="s">
        <v>617</v>
      </c>
      <c r="D1225">
        <v>1.5E-6</v>
      </c>
      <c r="F1225">
        <v>1678.7148594377511</v>
      </c>
      <c r="G1225">
        <v>9.3601070950468532</v>
      </c>
    </row>
    <row r="1226" spans="1:132" x14ac:dyDescent="0.3">
      <c r="A1226" s="49">
        <v>1544</v>
      </c>
      <c r="B1226" t="s">
        <v>2926</v>
      </c>
      <c r="C1226" t="s">
        <v>605</v>
      </c>
      <c r="D1226">
        <v>5.9443976760000003E-5</v>
      </c>
      <c r="F1226">
        <v>2921.1925038502668</v>
      </c>
      <c r="G1226">
        <v>3.3194603631040849</v>
      </c>
    </row>
    <row r="1227" spans="1:132" x14ac:dyDescent="0.3">
      <c r="A1227" s="49">
        <v>1545</v>
      </c>
      <c r="B1227" t="s">
        <v>2927</v>
      </c>
      <c r="C1227" t="s">
        <v>614</v>
      </c>
      <c r="D1227">
        <v>3.9524100000000001E-4</v>
      </c>
      <c r="BQ1227">
        <v>73.808660274749286</v>
      </c>
      <c r="BR1227">
        <v>50.089223191965317</v>
      </c>
      <c r="BS1227">
        <v>238.02320719455381</v>
      </c>
    </row>
    <row r="1228" spans="1:132" x14ac:dyDescent="0.3">
      <c r="A1228" s="49">
        <v>1546</v>
      </c>
      <c r="B1228" t="s">
        <v>2929</v>
      </c>
      <c r="C1228" t="s">
        <v>2928</v>
      </c>
      <c r="D1228">
        <v>1.143128863528293E-2</v>
      </c>
      <c r="E1228" t="s">
        <v>1103</v>
      </c>
      <c r="DL1228">
        <v>1.139564045757445</v>
      </c>
      <c r="DM1228">
        <v>2.3495891500785979</v>
      </c>
      <c r="DN1228">
        <v>0.27439290463373112</v>
      </c>
      <c r="DO1228">
        <v>0.1506806815718017</v>
      </c>
      <c r="DQ1228">
        <v>0.1545352570136849</v>
      </c>
      <c r="DS1228">
        <v>0.16062045653383211</v>
      </c>
      <c r="DW1228">
        <v>0.72785547739172141</v>
      </c>
    </row>
    <row r="1229" spans="1:132" x14ac:dyDescent="0.3">
      <c r="A1229" s="49">
        <v>1547</v>
      </c>
      <c r="B1229" t="s">
        <v>2931</v>
      </c>
      <c r="C1229" t="s">
        <v>659</v>
      </c>
      <c r="D1229">
        <v>3.4104000000000002E-2</v>
      </c>
      <c r="AH1229">
        <v>1.3019185895773921E-4</v>
      </c>
      <c r="AJ1229">
        <v>1.129764065335753</v>
      </c>
      <c r="AK1229">
        <v>1.284072249589491E-3</v>
      </c>
      <c r="AP1229">
        <v>0.19144736842105259</v>
      </c>
    </row>
    <row r="1230" spans="1:132" x14ac:dyDescent="0.3">
      <c r="A1230" s="49">
        <v>1548</v>
      </c>
      <c r="B1230" t="s">
        <v>2932</v>
      </c>
      <c r="C1230" t="s">
        <v>650</v>
      </c>
      <c r="D1230">
        <v>1.68324E-4</v>
      </c>
      <c r="BQ1230">
        <v>5.0288108957569424</v>
      </c>
    </row>
    <row r="1231" spans="1:132" x14ac:dyDescent="0.3">
      <c r="A1231" s="49">
        <v>1549</v>
      </c>
      <c r="B1231" t="s">
        <v>2933</v>
      </c>
      <c r="C1231" t="s">
        <v>605</v>
      </c>
      <c r="D1231">
        <v>0.16500000000000001</v>
      </c>
      <c r="AH1231">
        <v>8.7368421052631571E-5</v>
      </c>
    </row>
    <row r="1232" spans="1:132" x14ac:dyDescent="0.3">
      <c r="A1232" s="49">
        <v>1550</v>
      </c>
      <c r="B1232" t="s">
        <v>2934</v>
      </c>
      <c r="C1232" t="s">
        <v>659</v>
      </c>
      <c r="D1232">
        <v>0.78199999999999992</v>
      </c>
      <c r="I1232">
        <v>0.16720796228391829</v>
      </c>
      <c r="J1232">
        <v>3.4782608695652178E-5</v>
      </c>
      <c r="K1232">
        <v>1.678714859437751E-3</v>
      </c>
      <c r="L1232">
        <v>0.52163541121005774</v>
      </c>
    </row>
    <row r="1233" spans="1:283" x14ac:dyDescent="0.3">
      <c r="A1233" s="49">
        <v>1551</v>
      </c>
      <c r="B1233" t="s">
        <v>2935</v>
      </c>
      <c r="C1233" t="s">
        <v>605</v>
      </c>
      <c r="D1233">
        <v>3.8850555999999998</v>
      </c>
      <c r="AH1233">
        <v>1.012741521233584E-5</v>
      </c>
      <c r="AK1233">
        <v>5.8202518828387765E-4</v>
      </c>
    </row>
    <row r="1234" spans="1:283" x14ac:dyDescent="0.3">
      <c r="A1234" s="49">
        <v>1553</v>
      </c>
      <c r="B1234" t="s">
        <v>2937</v>
      </c>
      <c r="C1234" t="s">
        <v>659</v>
      </c>
      <c r="D1234">
        <v>1.83</v>
      </c>
      <c r="I1234">
        <v>0.30522088353413662</v>
      </c>
      <c r="J1234">
        <v>5.3333333333333333E-5</v>
      </c>
      <c r="K1234">
        <v>1.137838018741633E-3</v>
      </c>
      <c r="L1234">
        <v>0.33891566265060241</v>
      </c>
    </row>
    <row r="1235" spans="1:283" x14ac:dyDescent="0.3">
      <c r="A1235" s="49">
        <v>1555</v>
      </c>
      <c r="B1235" t="s">
        <v>2942</v>
      </c>
      <c r="C1235" t="s">
        <v>707</v>
      </c>
      <c r="D1235">
        <v>9.6965718191999997E-7</v>
      </c>
      <c r="F1235">
        <v>4447.6981703666179</v>
      </c>
    </row>
    <row r="1236" spans="1:283" x14ac:dyDescent="0.3">
      <c r="A1236" s="49">
        <v>1556</v>
      </c>
      <c r="B1236" t="s">
        <v>2944</v>
      </c>
      <c r="C1236" t="s">
        <v>671</v>
      </c>
      <c r="D1236">
        <v>1.0967684600000001E-4</v>
      </c>
      <c r="Q1236">
        <v>408.16774514035473</v>
      </c>
      <c r="R1236">
        <v>0.1129543970829439</v>
      </c>
      <c r="S1236">
        <v>476.3736735923008</v>
      </c>
      <c r="T1236">
        <v>0.76728056177277071</v>
      </c>
      <c r="GZ1236">
        <v>28.282740785193219</v>
      </c>
      <c r="HA1236">
        <v>1.2902742703296301E-4</v>
      </c>
      <c r="JR1236">
        <v>1.8640758214898669E-2</v>
      </c>
      <c r="JS1236">
        <v>9.2325231272448742E-4</v>
      </c>
      <c r="JT1236">
        <v>3.3191628859017548E-3</v>
      </c>
      <c r="JU1236">
        <v>1.4941237662228601E-4</v>
      </c>
    </row>
    <row r="1237" spans="1:283" x14ac:dyDescent="0.3">
      <c r="A1237" s="49">
        <v>1557</v>
      </c>
      <c r="B1237" t="s">
        <v>2947</v>
      </c>
      <c r="C1237" t="s">
        <v>595</v>
      </c>
      <c r="D1237">
        <v>0.67632207433472624</v>
      </c>
      <c r="JV1237">
        <v>22.785614566662741</v>
      </c>
      <c r="JW1237">
        <v>209.23472439451149</v>
      </c>
    </row>
    <row r="1238" spans="1:283" x14ac:dyDescent="0.3">
      <c r="A1238" s="49">
        <v>1558</v>
      </c>
      <c r="B1238" t="s">
        <v>2949</v>
      </c>
      <c r="C1238" t="s">
        <v>798</v>
      </c>
      <c r="D1238">
        <v>9.7999999999999979E-3</v>
      </c>
      <c r="P1238">
        <v>0.96202531645569611</v>
      </c>
      <c r="AM1238">
        <v>1.5623869801084989E-4</v>
      </c>
      <c r="AN1238">
        <v>4.8028933092224231E-4</v>
      </c>
    </row>
    <row r="1239" spans="1:283" x14ac:dyDescent="0.3">
      <c r="A1239" s="49">
        <v>1559</v>
      </c>
      <c r="B1239" t="s">
        <v>2951</v>
      </c>
      <c r="C1239" t="s">
        <v>798</v>
      </c>
      <c r="D1239">
        <v>3.0038800000000001E-2</v>
      </c>
      <c r="O1239">
        <v>4.5892333678821812E-2</v>
      </c>
      <c r="P1239">
        <v>0.46589954629143782</v>
      </c>
      <c r="AM1239">
        <v>3.6574995073881657E-5</v>
      </c>
      <c r="AN1239">
        <v>1.201960873220002E-4</v>
      </c>
    </row>
    <row r="1240" spans="1:283" x14ac:dyDescent="0.3">
      <c r="A1240" s="49">
        <v>1561</v>
      </c>
      <c r="B1240" t="s">
        <v>2955</v>
      </c>
      <c r="C1240" t="s">
        <v>671</v>
      </c>
      <c r="D1240">
        <v>1.17605264E-2</v>
      </c>
      <c r="O1240">
        <v>2.1186567902202101E-2</v>
      </c>
      <c r="P1240">
        <v>0.58768830214989876</v>
      </c>
    </row>
    <row r="1241" spans="1:283" x14ac:dyDescent="0.3">
      <c r="A1241" s="49">
        <v>1562</v>
      </c>
      <c r="B1241" t="s">
        <v>2956</v>
      </c>
      <c r="C1241" t="s">
        <v>650</v>
      </c>
      <c r="D1241">
        <v>3.7499999999999999E-3</v>
      </c>
      <c r="AK1241">
        <v>5.1111111111111114E-3</v>
      </c>
      <c r="AP1241">
        <v>0.74026315789473685</v>
      </c>
    </row>
    <row r="1242" spans="1:283" x14ac:dyDescent="0.3">
      <c r="A1242" s="49">
        <v>1564</v>
      </c>
      <c r="B1242" t="s">
        <v>2958</v>
      </c>
      <c r="C1242" t="s">
        <v>796</v>
      </c>
      <c r="D1242">
        <v>3.108E-2</v>
      </c>
      <c r="O1242">
        <v>3.010605542251113E-2</v>
      </c>
    </row>
    <row r="1243" spans="1:283" x14ac:dyDescent="0.3">
      <c r="A1243" s="49">
        <v>1565</v>
      </c>
      <c r="B1243" t="s">
        <v>2959</v>
      </c>
      <c r="C1243" t="s">
        <v>1044</v>
      </c>
      <c r="D1243">
        <v>2.2974700000000001</v>
      </c>
      <c r="K1243">
        <v>5.2868617326448653E-4</v>
      </c>
      <c r="L1243">
        <v>0.35996632492703728</v>
      </c>
    </row>
    <row r="1244" spans="1:283" x14ac:dyDescent="0.3">
      <c r="A1244" s="49">
        <v>1566</v>
      </c>
      <c r="B1244" t="s">
        <v>2961</v>
      </c>
      <c r="C1244" t="s">
        <v>659</v>
      </c>
      <c r="D1244">
        <v>0.128</v>
      </c>
      <c r="I1244">
        <v>0.1104646837349398</v>
      </c>
      <c r="J1244">
        <v>2.8316874999999991E-5</v>
      </c>
      <c r="K1244">
        <v>1.646978301957831E-3</v>
      </c>
      <c r="L1244">
        <v>0.9956558426204819</v>
      </c>
      <c r="AQ1244">
        <v>7.1096385542168679E-6</v>
      </c>
    </row>
    <row r="1245" spans="1:283" x14ac:dyDescent="0.3">
      <c r="A1245" s="49">
        <v>1568</v>
      </c>
      <c r="B1245" t="s">
        <v>2963</v>
      </c>
      <c r="C1245" t="s">
        <v>659</v>
      </c>
      <c r="D1245">
        <v>6.6000000000000012E-6</v>
      </c>
      <c r="F1245">
        <v>4744.7973713033953</v>
      </c>
      <c r="G1245">
        <v>51.852866009492502</v>
      </c>
      <c r="H1245">
        <v>13636.363636363631</v>
      </c>
      <c r="EM1245">
        <v>10167.46987951807</v>
      </c>
    </row>
    <row r="1246" spans="1:283" x14ac:dyDescent="0.3">
      <c r="A1246" s="49">
        <v>1569</v>
      </c>
      <c r="B1246" t="s">
        <v>2964</v>
      </c>
      <c r="C1246" t="s">
        <v>659</v>
      </c>
      <c r="D1246">
        <v>0.1540406</v>
      </c>
      <c r="AH1246">
        <v>4.1056588840522357E-5</v>
      </c>
      <c r="AJ1246">
        <v>1.231697665215671</v>
      </c>
      <c r="AK1246">
        <v>3.9630325814536341E-4</v>
      </c>
      <c r="AP1246">
        <v>8.348832607835377E-2</v>
      </c>
    </row>
    <row r="1247" spans="1:283" x14ac:dyDescent="0.3">
      <c r="A1247" s="49">
        <v>1570</v>
      </c>
      <c r="B1247" t="s">
        <v>2965</v>
      </c>
      <c r="C1247" t="s">
        <v>605</v>
      </c>
      <c r="D1247">
        <v>1.4E-5</v>
      </c>
      <c r="AG1247">
        <v>7.322542920424563E-4</v>
      </c>
    </row>
    <row r="1248" spans="1:283" x14ac:dyDescent="0.3">
      <c r="A1248" s="49">
        <v>1571</v>
      </c>
      <c r="B1248" t="s">
        <v>2966</v>
      </c>
      <c r="C1248" t="s">
        <v>798</v>
      </c>
      <c r="D1248">
        <v>8.5785000000000011E-3</v>
      </c>
      <c r="O1248">
        <v>4.7111449509850571E-2</v>
      </c>
      <c r="P1248">
        <v>0.47739602169981898</v>
      </c>
      <c r="AL1248">
        <v>5.1346721233463393E-5</v>
      </c>
      <c r="AM1248">
        <v>1.6446178737984199E-5</v>
      </c>
      <c r="AN1248">
        <v>5.7297674566162217E-5</v>
      </c>
    </row>
    <row r="1249" spans="1:257" x14ac:dyDescent="0.3">
      <c r="A1249" s="49">
        <v>1574</v>
      </c>
      <c r="B1249" t="s">
        <v>2970</v>
      </c>
      <c r="C1249" t="s">
        <v>796</v>
      </c>
      <c r="D1249">
        <v>0.12096</v>
      </c>
      <c r="O1249">
        <v>0.1105083383564396</v>
      </c>
      <c r="IW1249">
        <v>1.1260667360582969E-5</v>
      </c>
    </row>
    <row r="1250" spans="1:257" x14ac:dyDescent="0.3">
      <c r="A1250" s="49">
        <v>1575</v>
      </c>
      <c r="B1250" t="s">
        <v>2972</v>
      </c>
      <c r="C1250" t="s">
        <v>798</v>
      </c>
      <c r="D1250">
        <v>5.2130000000000003E-2</v>
      </c>
      <c r="O1250">
        <v>2.3371464231339859E-2</v>
      </c>
      <c r="P1250">
        <v>6.4590228421157414E-2</v>
      </c>
    </row>
    <row r="1251" spans="1:257" x14ac:dyDescent="0.3">
      <c r="A1251" s="49">
        <v>1578</v>
      </c>
      <c r="B1251" t="s">
        <v>2975</v>
      </c>
      <c r="C1251" t="s">
        <v>617</v>
      </c>
      <c r="D1251">
        <v>2.1082986E-3</v>
      </c>
      <c r="BQ1251">
        <v>28.31142568250759</v>
      </c>
      <c r="BR1251">
        <v>260.47682401149478</v>
      </c>
      <c r="BS1251">
        <v>265.02048853174392</v>
      </c>
      <c r="DK1251">
        <v>1.7668032568782931E-2</v>
      </c>
    </row>
    <row r="1252" spans="1:257" x14ac:dyDescent="0.3">
      <c r="A1252" s="49">
        <v>1579</v>
      </c>
      <c r="B1252" t="s">
        <v>2976</v>
      </c>
      <c r="C1252" t="s">
        <v>659</v>
      </c>
      <c r="D1252">
        <v>2.4270800000000001</v>
      </c>
      <c r="AH1252">
        <v>5.8090705487122051E-5</v>
      </c>
      <c r="AK1252">
        <v>1.9268617021276591E-4</v>
      </c>
    </row>
    <row r="1253" spans="1:257" x14ac:dyDescent="0.3">
      <c r="A1253" s="49">
        <v>1584</v>
      </c>
      <c r="B1253" t="s">
        <v>2981</v>
      </c>
      <c r="C1253" t="s">
        <v>662</v>
      </c>
      <c r="D1253">
        <v>0.38919700000000002</v>
      </c>
      <c r="I1253">
        <v>6.240058500432355E-2</v>
      </c>
      <c r="J1253">
        <v>6.718962376380086E-7</v>
      </c>
      <c r="K1253">
        <v>4.4744135420088978E-4</v>
      </c>
      <c r="L1253">
        <v>2.403951156646256E-2</v>
      </c>
    </row>
    <row r="1254" spans="1:257" x14ac:dyDescent="0.3">
      <c r="A1254" s="49">
        <v>1585</v>
      </c>
      <c r="B1254" t="s">
        <v>2982</v>
      </c>
      <c r="C1254" t="s">
        <v>605</v>
      </c>
      <c r="D1254">
        <v>0.21697</v>
      </c>
      <c r="AG1254">
        <v>3.4478255191328197E-5</v>
      </c>
    </row>
    <row r="1255" spans="1:257" x14ac:dyDescent="0.3">
      <c r="A1255" s="49">
        <v>1586</v>
      </c>
      <c r="B1255" t="s">
        <v>2983</v>
      </c>
      <c r="C1255" t="s">
        <v>605</v>
      </c>
      <c r="D1255">
        <v>0.36209999999999998</v>
      </c>
      <c r="AH1255">
        <v>5.9385674210380973E-5</v>
      </c>
    </row>
    <row r="1256" spans="1:257" x14ac:dyDescent="0.3">
      <c r="A1256" s="49">
        <v>1587</v>
      </c>
      <c r="B1256" t="s">
        <v>2984</v>
      </c>
      <c r="C1256" t="s">
        <v>605</v>
      </c>
      <c r="D1256">
        <v>0.13</v>
      </c>
      <c r="AF1256">
        <v>2.15668202764977</v>
      </c>
      <c r="AG1256">
        <v>7.2034926024739266E-5</v>
      </c>
    </row>
    <row r="1257" spans="1:257" x14ac:dyDescent="0.3">
      <c r="A1257" s="49">
        <v>1589</v>
      </c>
      <c r="B1257" t="s">
        <v>2986</v>
      </c>
      <c r="C1257" t="s">
        <v>671</v>
      </c>
      <c r="D1257">
        <v>1.03649E-2</v>
      </c>
      <c r="O1257">
        <v>1.530115454166087E-2</v>
      </c>
      <c r="P1257">
        <v>0.20086242871053001</v>
      </c>
    </row>
    <row r="1258" spans="1:257" x14ac:dyDescent="0.3">
      <c r="A1258" s="49">
        <v>1591</v>
      </c>
      <c r="B1258" t="s">
        <v>2988</v>
      </c>
      <c r="C1258" t="s">
        <v>659</v>
      </c>
      <c r="D1258">
        <v>3.5312390000000002E-6</v>
      </c>
      <c r="F1258">
        <v>4684.7716036130914</v>
      </c>
      <c r="G1258">
        <v>14.8843071811407</v>
      </c>
      <c r="H1258">
        <v>14059.83282355003</v>
      </c>
      <c r="EM1258">
        <v>2763.2857810168862</v>
      </c>
    </row>
    <row r="1259" spans="1:257" x14ac:dyDescent="0.3">
      <c r="A1259" s="49">
        <v>1593</v>
      </c>
      <c r="B1259" t="s">
        <v>2990</v>
      </c>
      <c r="C1259" t="s">
        <v>796</v>
      </c>
      <c r="D1259">
        <v>4.1599999999999998E-2</v>
      </c>
      <c r="O1259">
        <v>6.9620253164556972E-2</v>
      </c>
    </row>
    <row r="1260" spans="1:257" x14ac:dyDescent="0.3">
      <c r="A1260" s="49">
        <v>1594</v>
      </c>
      <c r="B1260" t="s">
        <v>2991</v>
      </c>
      <c r="C1260" t="s">
        <v>659</v>
      </c>
      <c r="D1260">
        <v>1.5949080000000001E-4</v>
      </c>
      <c r="F1260">
        <v>440.30982228703101</v>
      </c>
      <c r="G1260">
        <v>3.7490537986525809</v>
      </c>
      <c r="H1260">
        <v>1495.4695771975701</v>
      </c>
    </row>
    <row r="1261" spans="1:257" x14ac:dyDescent="0.3">
      <c r="A1261" s="49">
        <v>1595</v>
      </c>
      <c r="B1261" t="s">
        <v>2992</v>
      </c>
      <c r="C1261" t="s">
        <v>671</v>
      </c>
      <c r="D1261">
        <v>2.1823466699999999E-2</v>
      </c>
      <c r="O1261">
        <v>5.3218803155642223E-2</v>
      </c>
      <c r="P1261">
        <v>1.008104426751858</v>
      </c>
      <c r="AL1261">
        <v>1.0064647775214389E-5</v>
      </c>
      <c r="AM1261">
        <v>3.1644378382533413E-5</v>
      </c>
      <c r="AN1261">
        <v>3.893275008817034E-5</v>
      </c>
      <c r="GN1261">
        <v>7.1771869280534871E-5</v>
      </c>
    </row>
    <row r="1262" spans="1:257" x14ac:dyDescent="0.3">
      <c r="A1262" s="49">
        <v>1596</v>
      </c>
      <c r="B1262" t="s">
        <v>2993</v>
      </c>
      <c r="C1262" t="s">
        <v>659</v>
      </c>
      <c r="D1262">
        <v>3.5493619999999997E-2</v>
      </c>
      <c r="AH1262">
        <v>1.1010492130253561E-4</v>
      </c>
      <c r="AJ1262">
        <v>1.4302689061479661</v>
      </c>
      <c r="AK1262">
        <v>1.7908543833605401E-3</v>
      </c>
    </row>
    <row r="1263" spans="1:257" x14ac:dyDescent="0.3">
      <c r="A1263" s="49">
        <v>1597</v>
      </c>
      <c r="B1263" t="s">
        <v>2994</v>
      </c>
      <c r="C1263" t="s">
        <v>605</v>
      </c>
      <c r="D1263">
        <v>12.52</v>
      </c>
      <c r="M1263">
        <v>3.123233998087397E-2</v>
      </c>
      <c r="N1263">
        <v>4.6941937955668378E-5</v>
      </c>
      <c r="AH1263">
        <v>7.6974909445488161E-6</v>
      </c>
      <c r="AK1263">
        <v>5.6589267937187204E-4</v>
      </c>
    </row>
    <row r="1264" spans="1:257" x14ac:dyDescent="0.3">
      <c r="A1264" s="49">
        <v>1599</v>
      </c>
      <c r="B1264" t="s">
        <v>2996</v>
      </c>
      <c r="C1264" t="s">
        <v>798</v>
      </c>
      <c r="D1264">
        <v>8.6005000000000005E-3</v>
      </c>
      <c r="P1264">
        <v>0.5604030969644832</v>
      </c>
    </row>
    <row r="1265" spans="1:196" x14ac:dyDescent="0.3">
      <c r="A1265" s="49">
        <v>1600</v>
      </c>
      <c r="B1265" t="s">
        <v>2997</v>
      </c>
      <c r="C1265" t="s">
        <v>605</v>
      </c>
      <c r="D1265">
        <v>2.2857400000000001</v>
      </c>
      <c r="M1265">
        <v>1.3802311687535179E-2</v>
      </c>
      <c r="N1265">
        <v>2.352233364291571E-5</v>
      </c>
      <c r="AH1265">
        <v>5.819155998310808E-5</v>
      </c>
      <c r="AK1265">
        <v>1.3836368820017439E-3</v>
      </c>
    </row>
    <row r="1266" spans="1:196" x14ac:dyDescent="0.3">
      <c r="A1266" s="49">
        <v>1601</v>
      </c>
      <c r="B1266" t="s">
        <v>2998</v>
      </c>
      <c r="C1266" t="s">
        <v>671</v>
      </c>
      <c r="D1266">
        <v>6.3E-3</v>
      </c>
      <c r="P1266">
        <v>1.191078963230862</v>
      </c>
      <c r="AL1266">
        <v>2.4014466546112111E-5</v>
      </c>
      <c r="AM1266">
        <v>5.2079566003616643E-5</v>
      </c>
      <c r="AN1266">
        <v>1.6009644364074741E-4</v>
      </c>
      <c r="GN1266">
        <v>3.0731364275668069E-5</v>
      </c>
    </row>
    <row r="1267" spans="1:196" x14ac:dyDescent="0.3">
      <c r="A1267" s="49">
        <v>1603</v>
      </c>
      <c r="B1267" t="s">
        <v>3002</v>
      </c>
      <c r="C1267" t="s">
        <v>796</v>
      </c>
      <c r="D1267">
        <v>1.3431999999999999</v>
      </c>
      <c r="O1267">
        <v>4.4129454693495988E-2</v>
      </c>
    </row>
    <row r="1268" spans="1:196" x14ac:dyDescent="0.3">
      <c r="A1268" s="49">
        <v>1604</v>
      </c>
      <c r="B1268" t="s">
        <v>3003</v>
      </c>
      <c r="C1268" t="s">
        <v>668</v>
      </c>
      <c r="D1268">
        <v>0.1188</v>
      </c>
      <c r="I1268">
        <v>1.186970102632753E-2</v>
      </c>
      <c r="K1268">
        <v>6.9875799494273382E-4</v>
      </c>
      <c r="L1268">
        <v>0.12050334672021421</v>
      </c>
    </row>
    <row r="1269" spans="1:196" x14ac:dyDescent="0.3">
      <c r="A1269" s="49">
        <v>1605</v>
      </c>
      <c r="B1269" t="s">
        <v>3004</v>
      </c>
      <c r="C1269" t="s">
        <v>798</v>
      </c>
      <c r="D1269">
        <v>7.6590000000000005E-2</v>
      </c>
      <c r="P1269">
        <v>0.54601436879917875</v>
      </c>
    </row>
    <row r="1270" spans="1:196" x14ac:dyDescent="0.3">
      <c r="A1270" s="49">
        <v>1606</v>
      </c>
      <c r="B1270" t="s">
        <v>3005</v>
      </c>
      <c r="C1270" t="s">
        <v>659</v>
      </c>
      <c r="D1270">
        <v>3.5150000000000001E-2</v>
      </c>
      <c r="AJ1270">
        <v>2.644044321329639</v>
      </c>
      <c r="AP1270">
        <v>0.99351108033240998</v>
      </c>
    </row>
    <row r="1271" spans="1:196" x14ac:dyDescent="0.3">
      <c r="A1271" s="49">
        <v>1607</v>
      </c>
      <c r="B1271" t="s">
        <v>3006</v>
      </c>
      <c r="C1271" t="s">
        <v>605</v>
      </c>
      <c r="D1271">
        <v>0.01</v>
      </c>
      <c r="AG1271">
        <v>7.3564350662728907E-4</v>
      </c>
    </row>
    <row r="1272" spans="1:196" x14ac:dyDescent="0.3">
      <c r="A1272" s="49">
        <v>1608</v>
      </c>
      <c r="B1272" t="s">
        <v>3007</v>
      </c>
      <c r="C1272" t="s">
        <v>605</v>
      </c>
      <c r="D1272">
        <v>0.34011000000000002</v>
      </c>
      <c r="AG1272">
        <v>7.5163638337445412E-4</v>
      </c>
    </row>
    <row r="1273" spans="1:196" x14ac:dyDescent="0.3">
      <c r="A1273" s="49">
        <v>1611</v>
      </c>
      <c r="B1273" t="s">
        <v>3010</v>
      </c>
      <c r="C1273" t="s">
        <v>605</v>
      </c>
      <c r="D1273">
        <v>0.46</v>
      </c>
      <c r="M1273">
        <v>1.422705314009662E-3</v>
      </c>
      <c r="N1273">
        <v>5.7492608547776379E-6</v>
      </c>
    </row>
    <row r="1274" spans="1:196" x14ac:dyDescent="0.3">
      <c r="A1274" s="49">
        <v>1612</v>
      </c>
      <c r="B1274" t="s">
        <v>3012</v>
      </c>
      <c r="C1274" t="s">
        <v>659</v>
      </c>
      <c r="D1274">
        <v>0.14621000000000001</v>
      </c>
      <c r="I1274">
        <v>0.1006784267224153</v>
      </c>
      <c r="J1274">
        <v>2.1519047944737019E-5</v>
      </c>
      <c r="K1274">
        <v>9.6302420680602178E-4</v>
      </c>
      <c r="L1274">
        <v>0.2299137467728791</v>
      </c>
    </row>
    <row r="1275" spans="1:196" x14ac:dyDescent="0.3">
      <c r="A1275" s="49">
        <v>1613</v>
      </c>
      <c r="B1275" t="s">
        <v>3013</v>
      </c>
      <c r="C1275" t="s">
        <v>659</v>
      </c>
      <c r="D1275">
        <v>9.1789999999999997E-2</v>
      </c>
      <c r="I1275">
        <v>3.381736992637726E-2</v>
      </c>
      <c r="J1275">
        <v>5.1389040200457574E-6</v>
      </c>
      <c r="K1275">
        <v>1.3910718590671651E-3</v>
      </c>
      <c r="L1275">
        <v>0.28655893428819318</v>
      </c>
    </row>
    <row r="1276" spans="1:196" x14ac:dyDescent="0.3">
      <c r="A1276" s="49">
        <v>1614</v>
      </c>
      <c r="B1276" t="s">
        <v>3014</v>
      </c>
      <c r="C1276" t="s">
        <v>659</v>
      </c>
      <c r="D1276">
        <v>1.30486335E-6</v>
      </c>
      <c r="F1276">
        <v>3564.623457332983</v>
      </c>
      <c r="G1276">
        <v>30.006146239459049</v>
      </c>
      <c r="H1276">
        <v>16058.394160583941</v>
      </c>
      <c r="EM1276">
        <v>1607.994019875121</v>
      </c>
    </row>
    <row r="1277" spans="1:196" x14ac:dyDescent="0.3">
      <c r="A1277" s="49">
        <v>1616</v>
      </c>
      <c r="B1277" t="s">
        <v>3016</v>
      </c>
      <c r="C1277" t="s">
        <v>671</v>
      </c>
      <c r="D1277">
        <v>7.7272546659999989E-4</v>
      </c>
      <c r="Q1277">
        <v>245.55394540304269</v>
      </c>
      <c r="R1277">
        <v>6.2910195851550874E-2</v>
      </c>
      <c r="S1277">
        <v>643.92884849099846</v>
      </c>
      <c r="T1277">
        <v>0.82544043983208004</v>
      </c>
      <c r="U1277">
        <v>0.1249983714369403</v>
      </c>
      <c r="V1277">
        <v>0.1176216656294628</v>
      </c>
      <c r="W1277">
        <v>2.3470581885472661E-2</v>
      </c>
    </row>
    <row r="1278" spans="1:196" x14ac:dyDescent="0.3">
      <c r="A1278" s="49">
        <v>1617</v>
      </c>
      <c r="B1278" t="s">
        <v>3017</v>
      </c>
      <c r="C1278" t="s">
        <v>659</v>
      </c>
      <c r="D1278">
        <v>1.3912000000000001E-2</v>
      </c>
      <c r="AH1278">
        <v>4.8796192609182521E-5</v>
      </c>
      <c r="AJ1278">
        <v>2.0331746920492719</v>
      </c>
      <c r="AK1278">
        <v>1.9686613475177299E-3</v>
      </c>
    </row>
    <row r="1279" spans="1:196" x14ac:dyDescent="0.3">
      <c r="A1279" s="49">
        <v>1618</v>
      </c>
      <c r="B1279" t="s">
        <v>3018</v>
      </c>
      <c r="C1279" t="s">
        <v>659</v>
      </c>
      <c r="D1279">
        <v>0.09</v>
      </c>
      <c r="I1279">
        <v>0.15261044176706831</v>
      </c>
      <c r="K1279">
        <v>3.2175368139223558E-4</v>
      </c>
      <c r="L1279">
        <v>4.5188755020080327E-3</v>
      </c>
      <c r="AQ1279">
        <v>8.9959839357429722E-5</v>
      </c>
    </row>
    <row r="1280" spans="1:196" x14ac:dyDescent="0.3">
      <c r="A1280" s="49">
        <v>1619</v>
      </c>
      <c r="B1280" t="s">
        <v>3020</v>
      </c>
      <c r="C1280" t="s">
        <v>659</v>
      </c>
      <c r="D1280">
        <v>0.16800000000000001</v>
      </c>
      <c r="AH1280">
        <v>2.3402255639097741E-5</v>
      </c>
      <c r="AJ1280">
        <v>0.46804511278195482</v>
      </c>
      <c r="AK1280">
        <v>4.688988095238094E-4</v>
      </c>
      <c r="AP1280">
        <v>0.2379417293233082</v>
      </c>
      <c r="CN1280">
        <v>4.3937969924812033E-2</v>
      </c>
      <c r="ED1280">
        <v>5.2631578947368414E-6</v>
      </c>
    </row>
    <row r="1281" spans="1:257" x14ac:dyDescent="0.3">
      <c r="A1281" s="49">
        <v>1620</v>
      </c>
      <c r="B1281" t="s">
        <v>3022</v>
      </c>
      <c r="C1281" t="s">
        <v>659</v>
      </c>
      <c r="D1281">
        <v>6.409472758000001E-2</v>
      </c>
      <c r="AH1281">
        <v>1.751572194318997E-5</v>
      </c>
      <c r="AJ1281">
        <v>1.6105706326763169</v>
      </c>
      <c r="AK1281">
        <v>1.844426623897353E-3</v>
      </c>
      <c r="AP1281">
        <v>0.1246634026927784</v>
      </c>
    </row>
    <row r="1282" spans="1:257" x14ac:dyDescent="0.3">
      <c r="A1282" s="49">
        <v>1621</v>
      </c>
      <c r="B1282" t="s">
        <v>3023</v>
      </c>
      <c r="C1282" t="s">
        <v>659</v>
      </c>
      <c r="D1282">
        <v>9.9299999999999998E-6</v>
      </c>
      <c r="F1282">
        <v>1220.8835341365459</v>
      </c>
      <c r="G1282">
        <v>40.365461847389561</v>
      </c>
      <c r="H1282">
        <v>16000</v>
      </c>
      <c r="EM1282">
        <v>9489.6385542168664</v>
      </c>
    </row>
    <row r="1283" spans="1:257" x14ac:dyDescent="0.3">
      <c r="A1283" s="49">
        <v>1622</v>
      </c>
      <c r="B1283" t="s">
        <v>3024</v>
      </c>
      <c r="C1283" t="s">
        <v>671</v>
      </c>
      <c r="D1283">
        <v>9.2500000000000004E-4</v>
      </c>
      <c r="O1283">
        <v>3.7632569278138912E-2</v>
      </c>
      <c r="P1283">
        <v>2.0280533698255221</v>
      </c>
    </row>
    <row r="1284" spans="1:257" x14ac:dyDescent="0.3">
      <c r="A1284" s="49">
        <v>1624</v>
      </c>
      <c r="B1284" t="s">
        <v>3026</v>
      </c>
      <c r="C1284" t="s">
        <v>605</v>
      </c>
      <c r="D1284">
        <v>0.39888908136000012</v>
      </c>
      <c r="AF1284">
        <v>1.7143540280442511</v>
      </c>
      <c r="AG1284">
        <v>7.7652459294642038E-4</v>
      </c>
    </row>
    <row r="1285" spans="1:257" x14ac:dyDescent="0.3">
      <c r="A1285" s="49">
        <v>1625</v>
      </c>
      <c r="B1285" t="s">
        <v>3027</v>
      </c>
      <c r="C1285" t="s">
        <v>659</v>
      </c>
      <c r="D1285">
        <v>1.1826E-2</v>
      </c>
      <c r="AH1285">
        <v>4.8538011695906439E-5</v>
      </c>
      <c r="AJ1285">
        <v>2.2448830409356719</v>
      </c>
      <c r="AK1285">
        <v>1.911342592592593E-3</v>
      </c>
      <c r="AP1285">
        <v>0.18506578947368421</v>
      </c>
    </row>
    <row r="1286" spans="1:257" x14ac:dyDescent="0.3">
      <c r="A1286" s="49">
        <v>1626</v>
      </c>
      <c r="B1286" t="s">
        <v>3028</v>
      </c>
      <c r="C1286" t="s">
        <v>796</v>
      </c>
      <c r="D1286">
        <v>52.396703000000009</v>
      </c>
      <c r="Z1286">
        <v>2.5670557241671551E-2</v>
      </c>
      <c r="HY1286">
        <v>1.3841853751752279E-3</v>
      </c>
      <c r="HZ1286">
        <v>0.45386482046398968</v>
      </c>
    </row>
    <row r="1287" spans="1:257" x14ac:dyDescent="0.3">
      <c r="A1287" s="49">
        <v>1627</v>
      </c>
      <c r="B1287" t="s">
        <v>3029</v>
      </c>
      <c r="C1287" t="s">
        <v>671</v>
      </c>
      <c r="D1287">
        <v>2.402145E-5</v>
      </c>
      <c r="Q1287">
        <v>233.27480851053241</v>
      </c>
      <c r="R1287">
        <v>0.11823297222089239</v>
      </c>
      <c r="S1287">
        <v>587.8712175533492</v>
      </c>
      <c r="T1287">
        <v>0.69226221656986653</v>
      </c>
      <c r="U1287">
        <v>8.9585156388905379E-2</v>
      </c>
      <c r="V1287">
        <v>0.28873836198605829</v>
      </c>
      <c r="W1287">
        <v>5.4697797934642189E-2</v>
      </c>
    </row>
    <row r="1288" spans="1:257" x14ac:dyDescent="0.3">
      <c r="A1288" s="49">
        <v>1628</v>
      </c>
      <c r="B1288" t="s">
        <v>3030</v>
      </c>
      <c r="C1288" t="s">
        <v>605</v>
      </c>
      <c r="D1288">
        <v>0.94858338335999981</v>
      </c>
      <c r="AH1288">
        <v>2.4354245797538919E-5</v>
      </c>
      <c r="AK1288">
        <v>6.800629330783643E-4</v>
      </c>
    </row>
    <row r="1289" spans="1:257" x14ac:dyDescent="0.3">
      <c r="A1289" s="49">
        <v>1629</v>
      </c>
      <c r="B1289" t="s">
        <v>3031</v>
      </c>
      <c r="C1289" t="s">
        <v>595</v>
      </c>
      <c r="D1289">
        <v>0.03</v>
      </c>
      <c r="P1289">
        <v>0.57721518987341769</v>
      </c>
    </row>
    <row r="1290" spans="1:257" x14ac:dyDescent="0.3">
      <c r="A1290" s="49">
        <v>1630</v>
      </c>
      <c r="B1290" t="s">
        <v>3032</v>
      </c>
      <c r="C1290" t="s">
        <v>796</v>
      </c>
      <c r="D1290">
        <v>5.1510387599999988E-3</v>
      </c>
      <c r="O1290">
        <v>5.46041201290643E-2</v>
      </c>
      <c r="IW1290">
        <v>1.3979787332064921E-5</v>
      </c>
    </row>
    <row r="1291" spans="1:257" x14ac:dyDescent="0.3">
      <c r="A1291" s="49">
        <v>1631</v>
      </c>
      <c r="B1291" t="s">
        <v>3033</v>
      </c>
      <c r="C1291" t="s">
        <v>659</v>
      </c>
      <c r="D1291">
        <v>0.59100299999999995</v>
      </c>
      <c r="AH1291">
        <v>3.3656074147633228E-5</v>
      </c>
      <c r="AJ1291">
        <v>1.1882654750082751</v>
      </c>
      <c r="AK1291">
        <v>7.5099580712788239E-4</v>
      </c>
    </row>
    <row r="1292" spans="1:257" x14ac:dyDescent="0.3">
      <c r="A1292" s="49">
        <v>1632</v>
      </c>
      <c r="B1292" t="s">
        <v>3034</v>
      </c>
      <c r="C1292" t="s">
        <v>659</v>
      </c>
      <c r="D1292">
        <v>0.17</v>
      </c>
      <c r="AJ1292">
        <v>0.20557275541795661</v>
      </c>
    </row>
    <row r="1293" spans="1:257" x14ac:dyDescent="0.3">
      <c r="A1293" s="49">
        <v>1633</v>
      </c>
      <c r="B1293" t="s">
        <v>3035</v>
      </c>
      <c r="C1293" t="s">
        <v>671</v>
      </c>
      <c r="D1293">
        <v>8.7499999999999994E-2</v>
      </c>
      <c r="P1293">
        <v>1.038987341772152</v>
      </c>
      <c r="AM1293">
        <v>6.9994936708860767E-5</v>
      </c>
      <c r="AN1293">
        <v>1.793080168776371E-4</v>
      </c>
    </row>
    <row r="1294" spans="1:257" x14ac:dyDescent="0.3">
      <c r="A1294" s="49">
        <v>1635</v>
      </c>
      <c r="B1294" t="s">
        <v>3037</v>
      </c>
      <c r="C1294" t="s">
        <v>671</v>
      </c>
      <c r="D1294">
        <v>4.310704463414635E-4</v>
      </c>
      <c r="Q1294">
        <v>424.04050072243831</v>
      </c>
      <c r="R1294">
        <v>7.2862105839347588E-2</v>
      </c>
      <c r="S1294">
        <v>683.77644018073408</v>
      </c>
      <c r="T1294">
        <v>0.80241707986273569</v>
      </c>
      <c r="U1294">
        <v>0.13256478027443239</v>
      </c>
      <c r="V1294">
        <v>0.16156008250011589</v>
      </c>
      <c r="W1294">
        <v>3.2260867442875117E-2</v>
      </c>
    </row>
    <row r="1295" spans="1:257" x14ac:dyDescent="0.3">
      <c r="A1295" s="49">
        <v>1636</v>
      </c>
      <c r="B1295" t="s">
        <v>3038</v>
      </c>
      <c r="C1295" t="s">
        <v>595</v>
      </c>
      <c r="D1295">
        <v>3.791211586E-4</v>
      </c>
      <c r="Q1295">
        <v>395.3588067793188</v>
      </c>
      <c r="R1295">
        <v>0.12437190048832231</v>
      </c>
      <c r="S1295">
        <v>637.52645568782202</v>
      </c>
      <c r="T1295">
        <v>0.7873862625428989</v>
      </c>
      <c r="U1295">
        <v>7.7624278796745369E-2</v>
      </c>
    </row>
    <row r="1296" spans="1:257" x14ac:dyDescent="0.3">
      <c r="A1296" s="49">
        <v>1637</v>
      </c>
      <c r="B1296" t="s">
        <v>3039</v>
      </c>
      <c r="C1296" t="s">
        <v>671</v>
      </c>
      <c r="D1296">
        <v>2.8271951600000001E-4</v>
      </c>
      <c r="Q1296">
        <v>470.79804811315643</v>
      </c>
      <c r="R1296">
        <v>7.9908040377375283E-2</v>
      </c>
      <c r="S1296">
        <v>758.52653422634478</v>
      </c>
      <c r="T1296">
        <v>0.76910190712929627</v>
      </c>
      <c r="U1296">
        <v>0.12390592706162901</v>
      </c>
      <c r="V1296">
        <v>0.15318278544219779</v>
      </c>
      <c r="W1296">
        <v>2.9951294510229539E-2</v>
      </c>
    </row>
    <row r="1297" spans="1:285" x14ac:dyDescent="0.3">
      <c r="A1297" s="49">
        <v>1638</v>
      </c>
      <c r="B1297" t="s">
        <v>3040</v>
      </c>
      <c r="C1297" t="s">
        <v>671</v>
      </c>
      <c r="D1297">
        <v>6.7184579268292593E-5</v>
      </c>
      <c r="Q1297">
        <v>105.10269714731101</v>
      </c>
      <c r="R1297">
        <v>6.8946039340776186E-2</v>
      </c>
      <c r="S1297">
        <v>294.24011817381432</v>
      </c>
      <c r="T1297">
        <v>0.45759741666174431</v>
      </c>
      <c r="U1297">
        <v>7.588556126567822E-2</v>
      </c>
      <c r="V1297">
        <v>0.1457739898989899</v>
      </c>
      <c r="W1297">
        <v>3.09932778073129E-2</v>
      </c>
    </row>
    <row r="1298" spans="1:285" x14ac:dyDescent="0.3">
      <c r="A1298" s="49">
        <v>1639</v>
      </c>
      <c r="B1298" t="s">
        <v>3041</v>
      </c>
      <c r="C1298" t="s">
        <v>659</v>
      </c>
      <c r="D1298">
        <v>1.062E-5</v>
      </c>
      <c r="F1298">
        <v>3052.208835341366</v>
      </c>
      <c r="G1298">
        <v>10.04261490406069</v>
      </c>
      <c r="H1298">
        <v>8888.8888888888923</v>
      </c>
    </row>
    <row r="1299" spans="1:285" x14ac:dyDescent="0.3">
      <c r="A1299" s="49">
        <v>1640</v>
      </c>
      <c r="B1299" t="s">
        <v>3042</v>
      </c>
      <c r="C1299" t="s">
        <v>605</v>
      </c>
      <c r="D1299">
        <v>9.7751000000000007E-5</v>
      </c>
      <c r="F1299">
        <v>1732.481583092916</v>
      </c>
    </row>
    <row r="1300" spans="1:285" x14ac:dyDescent="0.3">
      <c r="A1300" s="49">
        <v>1641</v>
      </c>
      <c r="B1300" t="s">
        <v>3043</v>
      </c>
      <c r="C1300" t="s">
        <v>659</v>
      </c>
      <c r="D1300">
        <v>1.9199999999999998E-2</v>
      </c>
      <c r="I1300">
        <v>9.1566265060240987E-2</v>
      </c>
      <c r="K1300">
        <v>2.4862784471218211E-4</v>
      </c>
    </row>
    <row r="1301" spans="1:285" x14ac:dyDescent="0.3">
      <c r="A1301" s="49">
        <v>1643</v>
      </c>
      <c r="B1301" t="s">
        <v>3045</v>
      </c>
      <c r="C1301" t="s">
        <v>605</v>
      </c>
      <c r="D1301">
        <v>9.8999999999999973E-3</v>
      </c>
      <c r="AG1301">
        <v>1.6808149405772499E-5</v>
      </c>
    </row>
    <row r="1302" spans="1:285" x14ac:dyDescent="0.3">
      <c r="A1302" s="49">
        <v>1644</v>
      </c>
      <c r="B1302" t="s">
        <v>3046</v>
      </c>
      <c r="C1302" t="s">
        <v>626</v>
      </c>
      <c r="D1302">
        <v>0.47879999999999989</v>
      </c>
      <c r="L1302">
        <v>0.16945783132530121</v>
      </c>
      <c r="AQ1302">
        <v>1.649263721552879E-5</v>
      </c>
    </row>
    <row r="1303" spans="1:285" x14ac:dyDescent="0.3">
      <c r="A1303" s="49">
        <v>1645</v>
      </c>
      <c r="B1303" t="s">
        <v>3048</v>
      </c>
      <c r="C1303" t="s">
        <v>605</v>
      </c>
      <c r="D1303">
        <v>0.2175194352470794</v>
      </c>
      <c r="AG1303">
        <v>7.3566595002023862E-4</v>
      </c>
    </row>
    <row r="1304" spans="1:285" x14ac:dyDescent="0.3">
      <c r="A1304" s="49">
        <v>1646</v>
      </c>
      <c r="B1304" t="s">
        <v>3049</v>
      </c>
      <c r="C1304" t="s">
        <v>659</v>
      </c>
      <c r="D1304">
        <v>0.13277076857</v>
      </c>
      <c r="AH1304">
        <v>2.3098518074892991E-6</v>
      </c>
      <c r="AK1304">
        <v>8.3676468941788548E-5</v>
      </c>
      <c r="CN1304">
        <v>6.3221454657577739E-3</v>
      </c>
    </row>
    <row r="1305" spans="1:285" x14ac:dyDescent="0.3">
      <c r="A1305" s="49">
        <v>1647</v>
      </c>
      <c r="B1305" t="s">
        <v>3050</v>
      </c>
      <c r="C1305" t="s">
        <v>798</v>
      </c>
      <c r="D1305">
        <v>1.4999999999999999E-4</v>
      </c>
      <c r="P1305">
        <v>0.64135021097046419</v>
      </c>
    </row>
    <row r="1306" spans="1:285" x14ac:dyDescent="0.3">
      <c r="A1306" s="49">
        <v>1648</v>
      </c>
      <c r="B1306" t="s">
        <v>3051</v>
      </c>
      <c r="C1306" t="s">
        <v>605</v>
      </c>
      <c r="D1306">
        <v>0.02</v>
      </c>
      <c r="AG1306">
        <v>7.4695830521215724E-4</v>
      </c>
    </row>
    <row r="1307" spans="1:285" x14ac:dyDescent="0.3">
      <c r="A1307" s="49">
        <v>1649</v>
      </c>
      <c r="B1307" t="s">
        <v>3054</v>
      </c>
      <c r="C1307" t="s">
        <v>3053</v>
      </c>
      <c r="D1307">
        <v>6.0579565710177211E-2</v>
      </c>
      <c r="JX1307">
        <v>0.48293490802640188</v>
      </c>
      <c r="JY1307">
        <v>20.829424661722442</v>
      </c>
    </row>
    <row r="1308" spans="1:285" x14ac:dyDescent="0.3">
      <c r="A1308" s="49">
        <v>1650</v>
      </c>
      <c r="B1308" t="s">
        <v>3056</v>
      </c>
      <c r="C1308" t="s">
        <v>659</v>
      </c>
      <c r="D1308">
        <v>0.78120000000000001</v>
      </c>
      <c r="AJ1308">
        <v>0.325031328320802</v>
      </c>
    </row>
    <row r="1309" spans="1:285" x14ac:dyDescent="0.3">
      <c r="A1309" s="49">
        <v>1651</v>
      </c>
      <c r="B1309" t="s">
        <v>3057</v>
      </c>
      <c r="C1309" t="s">
        <v>614</v>
      </c>
      <c r="D1309">
        <v>0.32321830451934958</v>
      </c>
      <c r="EF1309">
        <v>7.3000855375486173E-2</v>
      </c>
      <c r="EG1309">
        <v>1.9251494552800551E-3</v>
      </c>
      <c r="EH1309">
        <v>0.32836761000834841</v>
      </c>
    </row>
    <row r="1310" spans="1:285" x14ac:dyDescent="0.3">
      <c r="A1310" s="49">
        <v>1652</v>
      </c>
      <c r="B1310" t="s">
        <v>3058</v>
      </c>
      <c r="C1310" t="s">
        <v>605</v>
      </c>
      <c r="D1310">
        <v>0.75156000000000001</v>
      </c>
      <c r="M1310">
        <v>1.6152994364314811E-2</v>
      </c>
      <c r="N1310">
        <v>2.2552374705134939E-5</v>
      </c>
      <c r="AH1310">
        <v>3.4002958057766147E-5</v>
      </c>
    </row>
    <row r="1311" spans="1:285" x14ac:dyDescent="0.3">
      <c r="A1311" s="49">
        <v>1654</v>
      </c>
      <c r="B1311" t="s">
        <v>3060</v>
      </c>
      <c r="C1311" t="s">
        <v>605</v>
      </c>
      <c r="D1311">
        <v>8.7398000000000007</v>
      </c>
      <c r="M1311">
        <v>3.870162297128589E-2</v>
      </c>
      <c r="N1311">
        <v>1.138379657007688E-5</v>
      </c>
      <c r="AK1311">
        <v>2.045880149812734E-4</v>
      </c>
    </row>
    <row r="1312" spans="1:285" x14ac:dyDescent="0.3">
      <c r="A1312" s="49">
        <v>1655</v>
      </c>
      <c r="B1312" t="s">
        <v>3061</v>
      </c>
      <c r="C1312" t="s">
        <v>605</v>
      </c>
      <c r="D1312">
        <v>0.14258999999999999</v>
      </c>
      <c r="AG1312">
        <v>1.6007761338830949E-5</v>
      </c>
    </row>
    <row r="1313" spans="1:253" x14ac:dyDescent="0.3">
      <c r="A1313" s="49">
        <v>1656</v>
      </c>
      <c r="B1313" t="s">
        <v>3062</v>
      </c>
      <c r="C1313" t="s">
        <v>671</v>
      </c>
      <c r="D1313">
        <v>8.5805999999999993E-2</v>
      </c>
      <c r="EE1313">
        <v>0.1979949874686717</v>
      </c>
    </row>
    <row r="1314" spans="1:253" x14ac:dyDescent="0.3">
      <c r="A1314" s="49">
        <v>1658</v>
      </c>
      <c r="B1314" t="s">
        <v>3064</v>
      </c>
      <c r="C1314" t="s">
        <v>671</v>
      </c>
      <c r="D1314">
        <v>7.4944344900000015E-2</v>
      </c>
      <c r="O1314">
        <v>2.1297582693412701E-2</v>
      </c>
      <c r="P1314">
        <v>0.69367270614048515</v>
      </c>
    </row>
    <row r="1315" spans="1:253" x14ac:dyDescent="0.3">
      <c r="A1315" s="49">
        <v>1660</v>
      </c>
      <c r="B1315" t="s">
        <v>3066</v>
      </c>
      <c r="C1315" t="s">
        <v>752</v>
      </c>
      <c r="D1315">
        <v>6.3824092639736844E-3</v>
      </c>
      <c r="E1315" t="s">
        <v>1016</v>
      </c>
      <c r="EY1315">
        <v>0.38799484260732142</v>
      </c>
      <c r="EZ1315">
        <v>0.69914220569691943</v>
      </c>
      <c r="FA1315">
        <v>7.1180458204362959E-2</v>
      </c>
      <c r="FB1315">
        <v>0.2964693828336708</v>
      </c>
      <c r="FC1315">
        <v>0.13680863905355611</v>
      </c>
      <c r="FD1315">
        <v>0.1156591302358667</v>
      </c>
      <c r="FE1315">
        <v>0.5211453096041222</v>
      </c>
      <c r="FF1315">
        <v>0.1134356834706195</v>
      </c>
      <c r="FG1315">
        <v>0.2314014534385169</v>
      </c>
      <c r="FH1315">
        <v>0.65340503038968389</v>
      </c>
      <c r="FI1315">
        <v>0.1055603703307131</v>
      </c>
      <c r="FJ1315">
        <v>0.61270232180381068</v>
      </c>
      <c r="FK1315">
        <v>8.4623387265875594E-2</v>
      </c>
      <c r="FL1315">
        <v>6.4385405598045704</v>
      </c>
    </row>
    <row r="1316" spans="1:253" x14ac:dyDescent="0.3">
      <c r="A1316" s="49">
        <v>1661</v>
      </c>
      <c r="B1316" t="s">
        <v>3068</v>
      </c>
      <c r="C1316" t="s">
        <v>683</v>
      </c>
      <c r="D1316">
        <v>0.12479999999999999</v>
      </c>
      <c r="M1316">
        <v>4.4849537037037028E-3</v>
      </c>
      <c r="N1316">
        <v>3.4908990733974798E-5</v>
      </c>
      <c r="AH1316">
        <v>1.137609649122807E-4</v>
      </c>
      <c r="AK1316">
        <v>4.9913194444444441E-4</v>
      </c>
    </row>
    <row r="1317" spans="1:253" x14ac:dyDescent="0.3">
      <c r="A1317" s="49">
        <v>1663</v>
      </c>
      <c r="B1317" t="s">
        <v>3071</v>
      </c>
      <c r="C1317" t="s">
        <v>605</v>
      </c>
      <c r="D1317">
        <v>9.5834999999999993E-5</v>
      </c>
      <c r="F1317">
        <v>535.34281121983645</v>
      </c>
      <c r="G1317">
        <v>6.2492889070761057</v>
      </c>
    </row>
    <row r="1318" spans="1:253" x14ac:dyDescent="0.3">
      <c r="A1318" s="49">
        <v>1665</v>
      </c>
      <c r="B1318" t="s">
        <v>3073</v>
      </c>
      <c r="C1318" t="s">
        <v>659</v>
      </c>
      <c r="D1318">
        <v>7.0108500000000008E-5</v>
      </c>
      <c r="F1318">
        <v>2655.818077504824</v>
      </c>
      <c r="G1318">
        <v>17.686955614666459</v>
      </c>
      <c r="H1318">
        <v>10173.16017316017</v>
      </c>
      <c r="EM1318">
        <v>2949.0064152714749</v>
      </c>
    </row>
    <row r="1319" spans="1:253" x14ac:dyDescent="0.3">
      <c r="A1319" s="49">
        <v>1666</v>
      </c>
      <c r="B1319" t="s">
        <v>3074</v>
      </c>
      <c r="C1319" t="s">
        <v>614</v>
      </c>
      <c r="D1319">
        <v>0.63104832</v>
      </c>
      <c r="AH1319">
        <v>1.011859290368062E-5</v>
      </c>
      <c r="AK1319">
        <v>5.7714584624306839E-4</v>
      </c>
    </row>
    <row r="1320" spans="1:253" x14ac:dyDescent="0.3">
      <c r="A1320" s="49">
        <v>1667</v>
      </c>
      <c r="B1320" t="s">
        <v>3075</v>
      </c>
      <c r="C1320" t="s">
        <v>614</v>
      </c>
      <c r="D1320">
        <v>0.14769215999999999</v>
      </c>
      <c r="AH1320">
        <v>1.02105801118959E-5</v>
      </c>
      <c r="AJ1320">
        <v>2.482057416267943</v>
      </c>
      <c r="AK1320">
        <v>1.791977312810646E-3</v>
      </c>
    </row>
    <row r="1321" spans="1:253" x14ac:dyDescent="0.3">
      <c r="A1321" s="49">
        <v>1668</v>
      </c>
      <c r="B1321" t="s">
        <v>3076</v>
      </c>
      <c r="C1321" t="s">
        <v>605</v>
      </c>
      <c r="D1321">
        <v>0.12864048</v>
      </c>
      <c r="AF1321">
        <v>0.48575498815543661</v>
      </c>
      <c r="AG1321">
        <v>7.4962825383338727E-4</v>
      </c>
    </row>
    <row r="1322" spans="1:253" x14ac:dyDescent="0.3">
      <c r="A1322" s="49">
        <v>1670</v>
      </c>
      <c r="B1322" t="s">
        <v>3078</v>
      </c>
      <c r="C1322" t="s">
        <v>605</v>
      </c>
      <c r="D1322">
        <v>1.6337784899999999E-2</v>
      </c>
      <c r="AH1322">
        <v>8.1097614055507925E-5</v>
      </c>
    </row>
    <row r="1323" spans="1:253" x14ac:dyDescent="0.3">
      <c r="A1323" s="49">
        <v>1672</v>
      </c>
      <c r="B1323" t="s">
        <v>3080</v>
      </c>
      <c r="C1323" t="s">
        <v>605</v>
      </c>
      <c r="D1323">
        <v>2.3560000000000001E-5</v>
      </c>
      <c r="F1323">
        <v>963.85542168674715</v>
      </c>
      <c r="G1323">
        <v>4.5030120481927716</v>
      </c>
    </row>
    <row r="1324" spans="1:253" x14ac:dyDescent="0.3">
      <c r="A1324" s="49">
        <v>1673</v>
      </c>
      <c r="B1324" t="s">
        <v>3081</v>
      </c>
      <c r="C1324" t="s">
        <v>659</v>
      </c>
      <c r="D1324">
        <v>3.6327999999999999E-2</v>
      </c>
      <c r="I1324">
        <v>0.1132706558451379</v>
      </c>
      <c r="J1324">
        <v>7.4165932613961652E-6</v>
      </c>
      <c r="K1324">
        <v>5.4578670329854975E-4</v>
      </c>
      <c r="L1324">
        <v>0.20704940727455079</v>
      </c>
    </row>
    <row r="1325" spans="1:253" x14ac:dyDescent="0.3">
      <c r="A1325" s="49">
        <v>1675</v>
      </c>
      <c r="B1325" t="s">
        <v>3083</v>
      </c>
      <c r="C1325" t="s">
        <v>605</v>
      </c>
      <c r="D1325">
        <v>0.15260699999999999</v>
      </c>
      <c r="AH1325">
        <v>1.2370852478657771E-4</v>
      </c>
      <c r="AK1325">
        <v>2.7875947149650191E-3</v>
      </c>
    </row>
    <row r="1326" spans="1:253" x14ac:dyDescent="0.3">
      <c r="A1326" s="49">
        <v>1676</v>
      </c>
      <c r="B1326" t="s">
        <v>3085</v>
      </c>
      <c r="C1326" t="s">
        <v>632</v>
      </c>
      <c r="D1326">
        <v>206.1394716476145</v>
      </c>
      <c r="DX1326">
        <v>9.7515563320004217E-3</v>
      </c>
      <c r="DY1326">
        <v>0.14794064266546639</v>
      </c>
    </row>
    <row r="1327" spans="1:253" x14ac:dyDescent="0.3">
      <c r="A1327" s="49">
        <v>1677</v>
      </c>
      <c r="B1327" t="s">
        <v>3087</v>
      </c>
      <c r="C1327" t="s">
        <v>752</v>
      </c>
      <c r="D1327">
        <v>0.65762946077032802</v>
      </c>
      <c r="E1327" t="s">
        <v>1016</v>
      </c>
      <c r="DL1327">
        <v>1.390503884796253</v>
      </c>
      <c r="DM1327">
        <v>2.5855790105520091</v>
      </c>
      <c r="DN1327">
        <v>0.27647163875974429</v>
      </c>
      <c r="DO1327">
        <v>0.15243686667170611</v>
      </c>
      <c r="DP1327">
        <v>3.516248137119387E-2</v>
      </c>
      <c r="DQ1327">
        <v>7.7537795040083166E-2</v>
      </c>
      <c r="DR1327">
        <v>6.6254877331920611E-3</v>
      </c>
      <c r="DS1327">
        <v>3.9312699151637223E-2</v>
      </c>
      <c r="DT1327">
        <v>5.9544102909469101E-3</v>
      </c>
      <c r="DU1327">
        <v>1.392075930481023E-2</v>
      </c>
      <c r="DV1327">
        <v>7.3091531727561632E-3</v>
      </c>
      <c r="DW1327">
        <v>0.15617505056854999</v>
      </c>
      <c r="IR1327">
        <v>1.3279561859669551E-3</v>
      </c>
      <c r="IS1327">
        <v>1.3307095059103421E-3</v>
      </c>
    </row>
    <row r="1328" spans="1:253" x14ac:dyDescent="0.3">
      <c r="A1328" s="49">
        <v>1679</v>
      </c>
      <c r="B1328" t="s">
        <v>3090</v>
      </c>
      <c r="C1328" t="s">
        <v>605</v>
      </c>
      <c r="D1328">
        <v>3.9005999999999998</v>
      </c>
      <c r="AH1328">
        <v>3.6904679981757178E-5</v>
      </c>
      <c r="AK1328">
        <v>2.4812347245722883E-4</v>
      </c>
    </row>
    <row r="1329" spans="1:174" x14ac:dyDescent="0.3">
      <c r="A1329" s="49">
        <v>1680</v>
      </c>
      <c r="B1329" t="s">
        <v>3091</v>
      </c>
      <c r="C1329" t="s">
        <v>605</v>
      </c>
      <c r="D1329">
        <v>0.89</v>
      </c>
      <c r="M1329">
        <v>4.3055555555555562E-2</v>
      </c>
      <c r="N1329">
        <v>3.4298167888732582E-5</v>
      </c>
      <c r="AH1329">
        <v>4.3684210526315792E-5</v>
      </c>
      <c r="AK1329">
        <v>4.0250000000000003E-4</v>
      </c>
    </row>
    <row r="1330" spans="1:174" x14ac:dyDescent="0.3">
      <c r="A1330" s="49">
        <v>1682</v>
      </c>
      <c r="B1330" t="s">
        <v>3093</v>
      </c>
      <c r="C1330" t="s">
        <v>605</v>
      </c>
      <c r="D1330">
        <v>0.21080399999999999</v>
      </c>
      <c r="AH1330">
        <v>2.8129984051036679E-5</v>
      </c>
      <c r="AK1330">
        <v>6.8244949494949481E-4</v>
      </c>
    </row>
    <row r="1331" spans="1:174" x14ac:dyDescent="0.3">
      <c r="A1331" s="49">
        <v>1683</v>
      </c>
      <c r="B1331" t="s">
        <v>3095</v>
      </c>
      <c r="C1331" t="s">
        <v>605</v>
      </c>
      <c r="D1331">
        <v>16.323499999999999</v>
      </c>
      <c r="M1331">
        <v>7.5457673497309596E-3</v>
      </c>
      <c r="N1331">
        <v>1.1986934536976899E-5</v>
      </c>
      <c r="AH1331">
        <v>1.636936899175067E-5</v>
      </c>
      <c r="AJ1331">
        <v>9.5699290496587902E-2</v>
      </c>
      <c r="AK1331">
        <v>4.5155884665257651E-4</v>
      </c>
      <c r="AP1331">
        <v>3.2433988453843592E-2</v>
      </c>
    </row>
    <row r="1332" spans="1:174" x14ac:dyDescent="0.3">
      <c r="A1332" s="49">
        <v>1684</v>
      </c>
      <c r="B1332" t="s">
        <v>3096</v>
      </c>
      <c r="C1332" t="s">
        <v>605</v>
      </c>
      <c r="D1332">
        <v>50.245179999999998</v>
      </c>
      <c r="M1332">
        <v>9.6114188907716561E-3</v>
      </c>
      <c r="N1332">
        <v>6.8361231234937412E-6</v>
      </c>
    </row>
    <row r="1333" spans="1:174" x14ac:dyDescent="0.3">
      <c r="A1333" s="49">
        <v>1685</v>
      </c>
      <c r="B1333" t="s">
        <v>3097</v>
      </c>
      <c r="C1333" t="s">
        <v>605</v>
      </c>
      <c r="D1333">
        <v>2.6776</v>
      </c>
      <c r="M1333">
        <v>3.5533375659794843E-2</v>
      </c>
      <c r="N1333">
        <v>2.716835674945414E-5</v>
      </c>
    </row>
    <row r="1334" spans="1:174" x14ac:dyDescent="0.3">
      <c r="A1334" s="49">
        <v>1686</v>
      </c>
      <c r="B1334" t="s">
        <v>3098</v>
      </c>
      <c r="C1334" t="s">
        <v>614</v>
      </c>
      <c r="D1334">
        <v>2.1419999999999998E-3</v>
      </c>
      <c r="BQ1334">
        <v>64.450127877237861</v>
      </c>
      <c r="BR1334">
        <v>40.89433301924889</v>
      </c>
      <c r="BS1334">
        <v>297.18670076726352</v>
      </c>
    </row>
    <row r="1335" spans="1:174" x14ac:dyDescent="0.3">
      <c r="A1335" s="49">
        <v>1687</v>
      </c>
      <c r="B1335" t="s">
        <v>3099</v>
      </c>
      <c r="C1335" t="s">
        <v>605</v>
      </c>
      <c r="D1335">
        <v>3.2155</v>
      </c>
      <c r="M1335">
        <v>5.8380414312617701E-2</v>
      </c>
      <c r="N1335">
        <v>4.4654345457112192E-5</v>
      </c>
      <c r="AH1335">
        <v>7.2190008920606604E-6</v>
      </c>
    </row>
    <row r="1336" spans="1:174" x14ac:dyDescent="0.3">
      <c r="A1336" s="49">
        <v>1688</v>
      </c>
      <c r="B1336" t="s">
        <v>3100</v>
      </c>
      <c r="C1336" t="s">
        <v>617</v>
      </c>
      <c r="D1336">
        <v>5.1937099999999998E-3</v>
      </c>
      <c r="BQ1336">
        <v>5.5581650051202169</v>
      </c>
      <c r="BR1336">
        <v>73.642960658267953</v>
      </c>
      <c r="BS1336">
        <v>90.249991754535486</v>
      </c>
      <c r="DK1336">
        <v>4.8910999343978274E-4</v>
      </c>
    </row>
    <row r="1337" spans="1:174" x14ac:dyDescent="0.3">
      <c r="A1337" s="49">
        <v>1689</v>
      </c>
      <c r="B1337" t="s">
        <v>3101</v>
      </c>
      <c r="C1337" t="s">
        <v>793</v>
      </c>
      <c r="D1337">
        <v>15.554277298849961</v>
      </c>
      <c r="EK1337">
        <v>1.4351547553229221E-4</v>
      </c>
    </row>
    <row r="1338" spans="1:174" x14ac:dyDescent="0.3">
      <c r="A1338" s="49">
        <v>1690</v>
      </c>
      <c r="B1338" t="s">
        <v>3102</v>
      </c>
      <c r="C1338" t="s">
        <v>605</v>
      </c>
      <c r="D1338">
        <v>10.6226</v>
      </c>
      <c r="AH1338">
        <v>4.087195671195574E-5</v>
      </c>
      <c r="AK1338">
        <v>3.5791304231857861E-4</v>
      </c>
    </row>
    <row r="1339" spans="1:174" x14ac:dyDescent="0.3">
      <c r="A1339" s="49">
        <v>1691</v>
      </c>
      <c r="B1339" t="s">
        <v>3104</v>
      </c>
      <c r="C1339" t="s">
        <v>605</v>
      </c>
      <c r="D1339">
        <v>31.13091</v>
      </c>
      <c r="M1339">
        <v>2.7015250544662309E-2</v>
      </c>
      <c r="N1339">
        <v>1.4189886480908149E-5</v>
      </c>
      <c r="AH1339">
        <v>1.2848297213622291E-5</v>
      </c>
    </row>
    <row r="1340" spans="1:174" x14ac:dyDescent="0.3">
      <c r="A1340" s="49">
        <v>1693</v>
      </c>
      <c r="B1340" t="s">
        <v>3106</v>
      </c>
      <c r="C1340" t="s">
        <v>614</v>
      </c>
      <c r="D1340">
        <v>0.78623200000000004</v>
      </c>
      <c r="I1340">
        <v>9.2060996251512636E-2</v>
      </c>
      <c r="K1340">
        <v>2.4453430384303418E-3</v>
      </c>
      <c r="L1340">
        <v>0.14127319665417751</v>
      </c>
    </row>
    <row r="1341" spans="1:174" x14ac:dyDescent="0.3">
      <c r="A1341" s="49">
        <v>1694</v>
      </c>
      <c r="B1341" t="s">
        <v>3107</v>
      </c>
      <c r="C1341" t="s">
        <v>605</v>
      </c>
      <c r="D1341">
        <v>5.0825615999999997E-2</v>
      </c>
      <c r="M1341">
        <v>0.17203927411983219</v>
      </c>
      <c r="N1341">
        <v>1.2799746045053851E-4</v>
      </c>
      <c r="AK1341">
        <v>7.0935606950308923E-4</v>
      </c>
      <c r="FR1341">
        <v>0.102132310553175</v>
      </c>
    </row>
    <row r="1342" spans="1:174" x14ac:dyDescent="0.3">
      <c r="A1342" s="49">
        <v>1695</v>
      </c>
      <c r="B1342" t="s">
        <v>3108</v>
      </c>
      <c r="C1342" t="s">
        <v>605</v>
      </c>
      <c r="D1342">
        <v>9.3670000000000009</v>
      </c>
      <c r="M1342">
        <v>1.8944444444444441E-2</v>
      </c>
      <c r="N1342">
        <v>1.7386721738893489E-5</v>
      </c>
    </row>
    <row r="1343" spans="1:174" x14ac:dyDescent="0.3">
      <c r="A1343" s="49">
        <v>1696</v>
      </c>
      <c r="B1343" t="s">
        <v>3109</v>
      </c>
      <c r="C1343" t="s">
        <v>671</v>
      </c>
      <c r="D1343">
        <v>2.473264372469636E-5</v>
      </c>
      <c r="Q1343">
        <v>288.27951468831748</v>
      </c>
      <c r="R1343">
        <v>0.1017253767128725</v>
      </c>
      <c r="S1343">
        <v>696.5909565387168</v>
      </c>
      <c r="T1343">
        <v>0.49112098702702961</v>
      </c>
      <c r="V1343">
        <v>0.23848964594238359</v>
      </c>
      <c r="W1343">
        <v>3.7576564097521747E-2</v>
      </c>
    </row>
    <row r="1344" spans="1:174" x14ac:dyDescent="0.3">
      <c r="A1344" s="49">
        <v>1697</v>
      </c>
      <c r="B1344" t="s">
        <v>3111</v>
      </c>
      <c r="C1344" t="s">
        <v>605</v>
      </c>
      <c r="D1344">
        <v>0.35880999999999991</v>
      </c>
      <c r="M1344">
        <v>3.1990778158666459E-2</v>
      </c>
      <c r="N1344">
        <v>3.3720978623278438E-5</v>
      </c>
      <c r="AH1344">
        <v>1.0491588423135539E-4</v>
      </c>
      <c r="AK1344">
        <v>4.0065656847170753E-4</v>
      </c>
    </row>
    <row r="1345" spans="1:135" x14ac:dyDescent="0.3">
      <c r="A1345" s="49">
        <v>1698</v>
      </c>
      <c r="B1345" t="s">
        <v>3112</v>
      </c>
      <c r="C1345" t="s">
        <v>798</v>
      </c>
      <c r="D1345">
        <v>5.13E-4</v>
      </c>
      <c r="AL1345">
        <v>1.167369901547117E-4</v>
      </c>
    </row>
    <row r="1346" spans="1:135" x14ac:dyDescent="0.3">
      <c r="A1346" s="49">
        <v>1699</v>
      </c>
      <c r="B1346" t="s">
        <v>3114</v>
      </c>
      <c r="C1346" t="s">
        <v>798</v>
      </c>
      <c r="D1346">
        <v>0.18359439999999999</v>
      </c>
      <c r="P1346">
        <v>0.47008055235903351</v>
      </c>
    </row>
    <row r="1347" spans="1:135" x14ac:dyDescent="0.3">
      <c r="A1347" s="49">
        <v>1702</v>
      </c>
      <c r="B1347" t="s">
        <v>3117</v>
      </c>
      <c r="C1347" t="s">
        <v>617</v>
      </c>
      <c r="D1347">
        <v>0.28999999999999998</v>
      </c>
      <c r="AH1347">
        <v>3.0127041742286749E-5</v>
      </c>
      <c r="CN1347">
        <v>2.86978221415608E-3</v>
      </c>
    </row>
    <row r="1348" spans="1:135" x14ac:dyDescent="0.3">
      <c r="A1348" s="49">
        <v>1703</v>
      </c>
      <c r="B1348" t="s">
        <v>3118</v>
      </c>
      <c r="C1348" t="s">
        <v>650</v>
      </c>
      <c r="D1348">
        <v>5.0013744000000004</v>
      </c>
      <c r="AK1348">
        <v>3.9836174242424234E-3</v>
      </c>
    </row>
    <row r="1349" spans="1:135" x14ac:dyDescent="0.3">
      <c r="A1349" s="49">
        <v>1705</v>
      </c>
      <c r="B1349" t="s">
        <v>3120</v>
      </c>
      <c r="C1349" t="s">
        <v>605</v>
      </c>
      <c r="D1349">
        <v>4.5539999999999997E-2</v>
      </c>
      <c r="AG1349">
        <v>4.6689303904923612E-5</v>
      </c>
    </row>
    <row r="1350" spans="1:135" x14ac:dyDescent="0.3">
      <c r="A1350" s="49">
        <v>1707</v>
      </c>
      <c r="B1350" t="s">
        <v>3122</v>
      </c>
      <c r="C1350" t="s">
        <v>798</v>
      </c>
      <c r="D1350">
        <v>1E-3</v>
      </c>
      <c r="CN1350">
        <v>5.7894736842105277E-2</v>
      </c>
      <c r="EE1350">
        <v>0.31184210526315792</v>
      </c>
    </row>
    <row r="1351" spans="1:135" x14ac:dyDescent="0.3">
      <c r="A1351" s="49">
        <v>1708</v>
      </c>
      <c r="B1351" t="s">
        <v>3123</v>
      </c>
      <c r="C1351" t="s">
        <v>650</v>
      </c>
      <c r="D1351">
        <v>4.5949999999999991E-2</v>
      </c>
      <c r="DH1351">
        <v>4.9739440102878616</v>
      </c>
    </row>
    <row r="1352" spans="1:135" x14ac:dyDescent="0.3">
      <c r="A1352" s="49">
        <v>1709</v>
      </c>
      <c r="B1352" t="s">
        <v>3124</v>
      </c>
      <c r="C1352" t="s">
        <v>650</v>
      </c>
      <c r="D1352">
        <v>9.1999999999999998E-3</v>
      </c>
      <c r="DH1352">
        <v>6.9090909090909083</v>
      </c>
    </row>
    <row r="1353" spans="1:135" x14ac:dyDescent="0.3">
      <c r="A1353" s="49">
        <v>1710</v>
      </c>
      <c r="B1353" t="s">
        <v>3125</v>
      </c>
      <c r="C1353" t="s">
        <v>614</v>
      </c>
      <c r="D1353">
        <v>0.29958000000000001</v>
      </c>
      <c r="I1353">
        <v>7.1796901203854069E-2</v>
      </c>
      <c r="L1353">
        <v>0.95053184096289023</v>
      </c>
    </row>
    <row r="1354" spans="1:135" x14ac:dyDescent="0.3">
      <c r="A1354" s="49">
        <v>1711</v>
      </c>
      <c r="B1354" t="s">
        <v>3127</v>
      </c>
      <c r="C1354" t="s">
        <v>595</v>
      </c>
      <c r="D1354">
        <v>2.7690000000000001E-6</v>
      </c>
      <c r="BK1354">
        <v>483.62463940268123</v>
      </c>
      <c r="BL1354">
        <v>6.1619718309859149E-2</v>
      </c>
      <c r="BM1354">
        <v>0.27490242660783992</v>
      </c>
      <c r="DF1354">
        <v>251.35754284744621</v>
      </c>
    </row>
    <row r="1355" spans="1:135" x14ac:dyDescent="0.3">
      <c r="A1355" s="49">
        <v>1712</v>
      </c>
      <c r="B1355" t="s">
        <v>3129</v>
      </c>
      <c r="C1355" t="s">
        <v>620</v>
      </c>
      <c r="D1355">
        <v>4.3200000000000002E-2</v>
      </c>
      <c r="AH1355">
        <v>4.0953947368421049E-5</v>
      </c>
    </row>
    <row r="1356" spans="1:135" x14ac:dyDescent="0.3">
      <c r="A1356" s="49">
        <v>1713</v>
      </c>
      <c r="B1356" t="s">
        <v>3130</v>
      </c>
      <c r="C1356" t="s">
        <v>605</v>
      </c>
      <c r="D1356">
        <v>0.39</v>
      </c>
      <c r="M1356">
        <v>1.722222222222222E-3</v>
      </c>
      <c r="N1356">
        <v>6.6147629093305366E-6</v>
      </c>
      <c r="AH1356">
        <v>6.552631578947368E-6</v>
      </c>
    </row>
    <row r="1357" spans="1:135" x14ac:dyDescent="0.3">
      <c r="A1357" s="49">
        <v>1714</v>
      </c>
      <c r="B1357" t="s">
        <v>3131</v>
      </c>
      <c r="C1357" t="s">
        <v>605</v>
      </c>
      <c r="D1357">
        <v>0.89</v>
      </c>
      <c r="AG1357">
        <v>7.4538034842685759E-4</v>
      </c>
    </row>
    <row r="1358" spans="1:135" x14ac:dyDescent="0.3">
      <c r="A1358" s="49">
        <v>1716</v>
      </c>
      <c r="B1358" t="s">
        <v>3133</v>
      </c>
      <c r="C1358" t="s">
        <v>605</v>
      </c>
      <c r="D1358">
        <v>9.3600000000000003E-2</v>
      </c>
      <c r="M1358">
        <v>2.3919753086419748E-2</v>
      </c>
      <c r="N1358">
        <v>2.331987300624723E-5</v>
      </c>
    </row>
    <row r="1359" spans="1:135" x14ac:dyDescent="0.3">
      <c r="A1359" s="49">
        <v>1717</v>
      </c>
      <c r="B1359" t="s">
        <v>3134</v>
      </c>
      <c r="C1359" t="s">
        <v>659</v>
      </c>
      <c r="D1359">
        <v>0.38610299999999997</v>
      </c>
      <c r="I1359">
        <v>0.22215970899081841</v>
      </c>
      <c r="J1359">
        <v>5.1426691841296239E-6</v>
      </c>
      <c r="K1359">
        <v>3.2666506306186038E-4</v>
      </c>
      <c r="L1359">
        <v>0.43164405814803958</v>
      </c>
    </row>
    <row r="1360" spans="1:135" x14ac:dyDescent="0.3">
      <c r="A1360" s="49">
        <v>1718</v>
      </c>
      <c r="B1360" t="s">
        <v>3135</v>
      </c>
      <c r="C1360" t="s">
        <v>798</v>
      </c>
      <c r="D1360">
        <v>2.1280000000000001E-3</v>
      </c>
      <c r="P1360">
        <v>0.37974683544303789</v>
      </c>
    </row>
    <row r="1361" spans="1:287" x14ac:dyDescent="0.3">
      <c r="A1361" s="49">
        <v>1719</v>
      </c>
      <c r="B1361" t="s">
        <v>3136</v>
      </c>
      <c r="C1361" t="s">
        <v>605</v>
      </c>
      <c r="D1361">
        <v>1.6509199999999999</v>
      </c>
      <c r="M1361">
        <v>6.9192665638283829E-2</v>
      </c>
      <c r="N1361">
        <v>1.28139079071701E-5</v>
      </c>
    </row>
    <row r="1362" spans="1:287" x14ac:dyDescent="0.3">
      <c r="A1362" s="49">
        <v>1721</v>
      </c>
      <c r="B1362" t="s">
        <v>3138</v>
      </c>
      <c r="C1362" t="s">
        <v>650</v>
      </c>
      <c r="D1362">
        <v>0.13932</v>
      </c>
      <c r="CN1362">
        <v>2.929643229520831E-2</v>
      </c>
    </row>
    <row r="1363" spans="1:287" x14ac:dyDescent="0.3">
      <c r="A1363" s="49">
        <v>1722</v>
      </c>
      <c r="B1363" t="s">
        <v>3139</v>
      </c>
      <c r="C1363" t="s">
        <v>614</v>
      </c>
      <c r="D1363">
        <v>5.1653700000000011E-2</v>
      </c>
      <c r="AH1363">
        <v>1.2800210215745491E-4</v>
      </c>
      <c r="AJ1363">
        <v>0.2035927420698348</v>
      </c>
      <c r="AK1363">
        <v>2.2393263535171069E-3</v>
      </c>
      <c r="AP1363">
        <v>2.8227587354775509E-2</v>
      </c>
    </row>
    <row r="1364" spans="1:287" x14ac:dyDescent="0.3">
      <c r="A1364" s="49">
        <v>1725</v>
      </c>
      <c r="B1364" t="s">
        <v>3142</v>
      </c>
      <c r="C1364" t="s">
        <v>798</v>
      </c>
      <c r="D1364">
        <v>3.3958799999999997E-2</v>
      </c>
      <c r="O1364">
        <v>2.9986970063351531E-2</v>
      </c>
      <c r="P1364">
        <v>0.41579319571608958</v>
      </c>
    </row>
    <row r="1365" spans="1:287" x14ac:dyDescent="0.3">
      <c r="A1365" s="49">
        <v>1726</v>
      </c>
      <c r="B1365" t="s">
        <v>3143</v>
      </c>
      <c r="C1365" t="s">
        <v>671</v>
      </c>
      <c r="D1365">
        <v>9.7677E-2</v>
      </c>
      <c r="P1365">
        <v>0.44073498250433518</v>
      </c>
    </row>
    <row r="1366" spans="1:287" x14ac:dyDescent="0.3">
      <c r="A1366" s="49">
        <v>1727</v>
      </c>
      <c r="B1366" t="s">
        <v>3144</v>
      </c>
      <c r="C1366" t="s">
        <v>659</v>
      </c>
      <c r="D1366">
        <v>0.47178663840000001</v>
      </c>
      <c r="I1366">
        <v>4.6425182932376761E-2</v>
      </c>
      <c r="J1366">
        <v>7.7659914499180961E-6</v>
      </c>
      <c r="K1366">
        <v>7.7233668649854788E-4</v>
      </c>
      <c r="L1366">
        <v>0.187555269622178</v>
      </c>
    </row>
    <row r="1367" spans="1:287" x14ac:dyDescent="0.3">
      <c r="A1367" s="49">
        <v>1728</v>
      </c>
      <c r="B1367" t="s">
        <v>3145</v>
      </c>
      <c r="C1367" t="s">
        <v>659</v>
      </c>
      <c r="D1367">
        <v>3.264E-3</v>
      </c>
      <c r="AJ1367">
        <v>0.23889802631578941</v>
      </c>
    </row>
    <row r="1368" spans="1:287" x14ac:dyDescent="0.3">
      <c r="A1368" s="49">
        <v>1729</v>
      </c>
      <c r="B1368" t="s">
        <v>3146</v>
      </c>
      <c r="C1368" t="s">
        <v>605</v>
      </c>
      <c r="D1368">
        <v>0.16030504000000001</v>
      </c>
      <c r="AF1368">
        <v>1.568154828947643</v>
      </c>
      <c r="AG1368">
        <v>7.8637751894663132E-4</v>
      </c>
    </row>
    <row r="1369" spans="1:287" x14ac:dyDescent="0.3">
      <c r="A1369" s="49">
        <v>1731</v>
      </c>
      <c r="B1369" t="s">
        <v>3148</v>
      </c>
      <c r="C1369" t="s">
        <v>605</v>
      </c>
      <c r="D1369">
        <v>0.31</v>
      </c>
      <c r="M1369">
        <v>0.1343333333333333</v>
      </c>
      <c r="N1369">
        <v>1.0614035087719301E-5</v>
      </c>
      <c r="AH1369">
        <v>7.6447368421052626E-5</v>
      </c>
    </row>
    <row r="1370" spans="1:287" x14ac:dyDescent="0.3">
      <c r="A1370" s="49">
        <v>1732</v>
      </c>
      <c r="B1370" t="s">
        <v>3149</v>
      </c>
      <c r="C1370" t="s">
        <v>605</v>
      </c>
      <c r="D1370">
        <v>4.9799999999999997E-2</v>
      </c>
      <c r="AG1370">
        <v>1.867572156196944E-4</v>
      </c>
    </row>
    <row r="1371" spans="1:287" x14ac:dyDescent="0.3">
      <c r="A1371" s="49">
        <v>1733</v>
      </c>
      <c r="B1371" t="s">
        <v>3150</v>
      </c>
      <c r="C1371" t="s">
        <v>605</v>
      </c>
      <c r="D1371">
        <v>0.11559700000000001</v>
      </c>
      <c r="M1371">
        <v>0.13812074131104901</v>
      </c>
      <c r="N1371">
        <v>1.0337123063588531E-4</v>
      </c>
      <c r="AH1371">
        <v>1.1009009066434521E-5</v>
      </c>
      <c r="AK1371">
        <v>7.3094063138893432E-4</v>
      </c>
    </row>
    <row r="1372" spans="1:287" x14ac:dyDescent="0.3">
      <c r="A1372" s="49">
        <v>1734</v>
      </c>
      <c r="B1372" t="s">
        <v>3152</v>
      </c>
      <c r="C1372" t="s">
        <v>595</v>
      </c>
      <c r="D1372">
        <v>0.29731039749284233</v>
      </c>
      <c r="JZ1372">
        <v>2.6685999791414838E-2</v>
      </c>
      <c r="KA1372">
        <v>3.6479153417434149E-6</v>
      </c>
    </row>
    <row r="1373" spans="1:287" x14ac:dyDescent="0.3">
      <c r="A1373" s="49">
        <v>1735</v>
      </c>
      <c r="B1373" t="s">
        <v>3154</v>
      </c>
      <c r="C1373" t="s">
        <v>707</v>
      </c>
      <c r="D1373">
        <v>1.804E-2</v>
      </c>
      <c r="AK1373">
        <v>1.4869041019955659E-3</v>
      </c>
    </row>
    <row r="1374" spans="1:287" x14ac:dyDescent="0.3">
      <c r="A1374" s="49">
        <v>1736</v>
      </c>
      <c r="B1374" t="s">
        <v>3155</v>
      </c>
      <c r="C1374" t="s">
        <v>650</v>
      </c>
      <c r="D1374">
        <v>0.93389999999999995</v>
      </c>
      <c r="AH1374">
        <v>3.0872233587502319E-5</v>
      </c>
      <c r="AK1374">
        <v>3.3863368669022369E-4</v>
      </c>
    </row>
    <row r="1375" spans="1:287" x14ac:dyDescent="0.3">
      <c r="A1375" s="49">
        <v>1737</v>
      </c>
      <c r="B1375" t="s">
        <v>3156</v>
      </c>
      <c r="C1375" t="s">
        <v>614</v>
      </c>
      <c r="D1375">
        <v>0.76805400000000013</v>
      </c>
      <c r="I1375">
        <v>3.0522088353413648E-2</v>
      </c>
      <c r="K1375">
        <v>8.210986804360296E-4</v>
      </c>
      <c r="L1375">
        <v>0.3292323580034423</v>
      </c>
    </row>
    <row r="1376" spans="1:287" x14ac:dyDescent="0.3">
      <c r="A1376" s="49">
        <v>1738</v>
      </c>
      <c r="B1376" t="s">
        <v>3157</v>
      </c>
      <c r="C1376" t="s">
        <v>659</v>
      </c>
      <c r="D1376">
        <v>0.21</v>
      </c>
      <c r="AH1376">
        <v>1.24812030075188E-4</v>
      </c>
    </row>
    <row r="1377" spans="1:289" x14ac:dyDescent="0.3">
      <c r="A1377" s="49">
        <v>1739</v>
      </c>
      <c r="B1377" t="s">
        <v>3158</v>
      </c>
      <c r="C1377" t="s">
        <v>617</v>
      </c>
      <c r="D1377">
        <v>3.8065630000000001</v>
      </c>
      <c r="I1377">
        <v>0.28656435031077848</v>
      </c>
      <c r="J1377">
        <v>4.4009779951100238E-5</v>
      </c>
      <c r="K1377">
        <v>1.9738612150312741E-4</v>
      </c>
      <c r="L1377">
        <v>0.15412790526408809</v>
      </c>
      <c r="KB1377">
        <v>1.045704572376533E-5</v>
      </c>
      <c r="KC1377">
        <v>3.2337990920487162E-6</v>
      </c>
    </row>
    <row r="1378" spans="1:289" x14ac:dyDescent="0.3">
      <c r="A1378" s="49">
        <v>1740</v>
      </c>
      <c r="B1378" t="s">
        <v>3160</v>
      </c>
      <c r="C1378" t="s">
        <v>671</v>
      </c>
      <c r="D1378">
        <v>1.8154158E-4</v>
      </c>
      <c r="Q1378">
        <v>185.13052981520201</v>
      </c>
      <c r="R1378">
        <v>1.304785260642646E-2</v>
      </c>
      <c r="S1378">
        <v>728.2919856584798</v>
      </c>
      <c r="T1378">
        <v>0.50799639481020331</v>
      </c>
      <c r="U1378">
        <v>0.18680699658345379</v>
      </c>
      <c r="V1378">
        <v>0.34659879032258051</v>
      </c>
      <c r="W1378">
        <v>8.4949359135592845E-2</v>
      </c>
    </row>
    <row r="1379" spans="1:289" x14ac:dyDescent="0.3">
      <c r="A1379" s="49">
        <v>1741</v>
      </c>
      <c r="B1379" t="s">
        <v>3161</v>
      </c>
      <c r="C1379" t="s">
        <v>595</v>
      </c>
      <c r="D1379">
        <v>5.0075499999999997E-4</v>
      </c>
      <c r="Q1379">
        <v>77.821193701214881</v>
      </c>
      <c r="R1379">
        <v>2.6477750078862401E-2</v>
      </c>
      <c r="S1379">
        <v>252.73656223546891</v>
      </c>
      <c r="T1379">
        <v>0.45753674913843062</v>
      </c>
      <c r="U1379">
        <v>0.14578183958683291</v>
      </c>
    </row>
    <row r="1380" spans="1:289" x14ac:dyDescent="0.3">
      <c r="A1380" s="49">
        <v>1742</v>
      </c>
      <c r="B1380" t="s">
        <v>3162</v>
      </c>
      <c r="C1380" t="s">
        <v>605</v>
      </c>
      <c r="D1380">
        <v>0.50680000000000014</v>
      </c>
      <c r="M1380">
        <v>8.9186507936507911E-2</v>
      </c>
      <c r="N1380">
        <v>5.3414786967418532E-5</v>
      </c>
    </row>
    <row r="1381" spans="1:289" x14ac:dyDescent="0.3">
      <c r="A1381" s="49">
        <v>1743</v>
      </c>
      <c r="B1381" t="s">
        <v>3163</v>
      </c>
      <c r="C1381" t="s">
        <v>605</v>
      </c>
      <c r="D1381">
        <v>1.2692404088</v>
      </c>
      <c r="M1381">
        <v>7.5347222222222218E-2</v>
      </c>
      <c r="N1381">
        <v>5.7365403451792703E-5</v>
      </c>
      <c r="AK1381">
        <v>5.3563988095238079E-4</v>
      </c>
    </row>
    <row r="1382" spans="1:289" x14ac:dyDescent="0.3">
      <c r="A1382" s="49">
        <v>1744</v>
      </c>
      <c r="B1382" t="s">
        <v>3164</v>
      </c>
      <c r="C1382" t="s">
        <v>677</v>
      </c>
      <c r="D1382">
        <v>1.0626E-5</v>
      </c>
      <c r="F1382">
        <v>4994.523548740417</v>
      </c>
      <c r="G1382">
        <v>1.316265060240964</v>
      </c>
    </row>
    <row r="1383" spans="1:289" x14ac:dyDescent="0.3">
      <c r="A1383" s="49">
        <v>1745</v>
      </c>
      <c r="B1383" t="s">
        <v>3165</v>
      </c>
      <c r="C1383" t="s">
        <v>659</v>
      </c>
      <c r="D1383">
        <v>3.7499999999999999E-2</v>
      </c>
      <c r="I1383">
        <v>0.12208835341365459</v>
      </c>
      <c r="J1383">
        <v>6.6666666666666666E-6</v>
      </c>
      <c r="K1383">
        <v>1.755020080321285E-4</v>
      </c>
      <c r="L1383">
        <v>0.135566265060241</v>
      </c>
    </row>
    <row r="1384" spans="1:289" x14ac:dyDescent="0.3">
      <c r="A1384" s="49">
        <v>1746</v>
      </c>
      <c r="B1384" t="s">
        <v>3166</v>
      </c>
      <c r="C1384" t="s">
        <v>659</v>
      </c>
      <c r="D1384">
        <v>5.5008799999999997E-2</v>
      </c>
      <c r="AH1384">
        <v>5.1456135439382322E-5</v>
      </c>
      <c r="AJ1384">
        <v>1.7710855497570139</v>
      </c>
      <c r="AK1384">
        <v>1.82892350860226E-3</v>
      </c>
    </row>
    <row r="1385" spans="1:289" x14ac:dyDescent="0.3">
      <c r="A1385" s="49">
        <v>1747</v>
      </c>
      <c r="B1385" t="s">
        <v>3167</v>
      </c>
      <c r="C1385" t="s">
        <v>659</v>
      </c>
      <c r="D1385">
        <v>3.1001799999999999E-2</v>
      </c>
      <c r="AH1385">
        <v>7.8267696510660994E-6</v>
      </c>
      <c r="AJ1385">
        <v>0.2037397828513183</v>
      </c>
      <c r="AK1385">
        <v>2.9628091487160962E-4</v>
      </c>
      <c r="AP1385">
        <v>2.8596376916654408E-2</v>
      </c>
    </row>
    <row r="1386" spans="1:289" x14ac:dyDescent="0.3">
      <c r="A1386" s="49">
        <v>1748</v>
      </c>
      <c r="B1386" t="s">
        <v>3168</v>
      </c>
      <c r="C1386" t="s">
        <v>617</v>
      </c>
      <c r="D1386">
        <v>2.97E-5</v>
      </c>
      <c r="F1386">
        <v>217.0459616242749</v>
      </c>
      <c r="G1386">
        <v>2.3725271456195149</v>
      </c>
      <c r="H1386">
        <v>955.55555555555554</v>
      </c>
    </row>
    <row r="1387" spans="1:289" x14ac:dyDescent="0.3">
      <c r="A1387" s="49">
        <v>1749</v>
      </c>
      <c r="B1387" t="s">
        <v>3169</v>
      </c>
      <c r="C1387" t="s">
        <v>659</v>
      </c>
      <c r="D1387">
        <v>5.4999999999999999E-6</v>
      </c>
      <c r="F1387">
        <v>1764.7316538882801</v>
      </c>
      <c r="G1387">
        <v>1.1008762322015331</v>
      </c>
      <c r="H1387">
        <v>7963.6363636363631</v>
      </c>
    </row>
    <row r="1388" spans="1:289" x14ac:dyDescent="0.3">
      <c r="A1388" s="49">
        <v>1750</v>
      </c>
      <c r="B1388" t="s">
        <v>3170</v>
      </c>
      <c r="C1388" t="s">
        <v>614</v>
      </c>
      <c r="D1388">
        <v>2.2349999999999998E-2</v>
      </c>
      <c r="M1388">
        <v>1.148148148148148E-2</v>
      </c>
      <c r="N1388">
        <v>8.901482651299383E-6</v>
      </c>
    </row>
    <row r="1389" spans="1:289" x14ac:dyDescent="0.3">
      <c r="A1389" s="49">
        <v>1751</v>
      </c>
      <c r="B1389" t="s">
        <v>3171</v>
      </c>
      <c r="C1389" t="s">
        <v>605</v>
      </c>
      <c r="D1389">
        <v>4.8</v>
      </c>
      <c r="M1389">
        <v>7.175925925925925E-3</v>
      </c>
      <c r="N1389">
        <v>1.849415204678362E-5</v>
      </c>
      <c r="AH1389">
        <v>6.3706140350877177E-5</v>
      </c>
      <c r="AK1389">
        <v>1.597222222222222E-4</v>
      </c>
    </row>
    <row r="1390" spans="1:289" x14ac:dyDescent="0.3">
      <c r="A1390" s="49">
        <v>1753</v>
      </c>
      <c r="B1390" t="s">
        <v>3175</v>
      </c>
      <c r="C1390" t="s">
        <v>671</v>
      </c>
      <c r="D1390">
        <v>4.5737100000000003E-2</v>
      </c>
      <c r="O1390">
        <v>1.30085791085203E-2</v>
      </c>
      <c r="P1390">
        <v>0.2082010313816369</v>
      </c>
      <c r="AM1390">
        <v>1.8021366971039689E-5</v>
      </c>
      <c r="AN1390">
        <v>6.5819212015115507E-5</v>
      </c>
    </row>
    <row r="1391" spans="1:289" x14ac:dyDescent="0.3">
      <c r="A1391" s="49">
        <v>1754</v>
      </c>
      <c r="B1391" t="s">
        <v>3176</v>
      </c>
      <c r="C1391" t="s">
        <v>605</v>
      </c>
      <c r="D1391">
        <v>8.391953520334855E-2</v>
      </c>
      <c r="AG1391">
        <v>7.4541070615041013E-4</v>
      </c>
    </row>
    <row r="1392" spans="1:289" x14ac:dyDescent="0.3">
      <c r="A1392" s="49">
        <v>1755</v>
      </c>
      <c r="B1392" t="s">
        <v>3177</v>
      </c>
      <c r="C1392" t="s">
        <v>605</v>
      </c>
      <c r="D1392">
        <v>5.4456930000000003</v>
      </c>
      <c r="M1392">
        <v>3.0443401173490068E-3</v>
      </c>
      <c r="N1392">
        <v>1.0534943080609521E-5</v>
      </c>
      <c r="AH1392">
        <v>2.271169547248286E-5</v>
      </c>
      <c r="AK1392">
        <v>5.9789222418524138E-4</v>
      </c>
    </row>
    <row r="1393" spans="1:206" x14ac:dyDescent="0.3">
      <c r="A1393" s="49">
        <v>1756</v>
      </c>
      <c r="B1393" t="s">
        <v>3178</v>
      </c>
      <c r="C1393" t="s">
        <v>605</v>
      </c>
      <c r="D1393">
        <v>1.5209999999999999</v>
      </c>
      <c r="M1393">
        <v>2.6790123456790119E-2</v>
      </c>
      <c r="N1393">
        <v>2.370045776176066E-5</v>
      </c>
      <c r="AH1393">
        <v>1.456140350877193E-5</v>
      </c>
    </row>
    <row r="1394" spans="1:206" x14ac:dyDescent="0.3">
      <c r="A1394" s="49">
        <v>1757</v>
      </c>
      <c r="B1394" t="s">
        <v>3179</v>
      </c>
      <c r="C1394" t="s">
        <v>671</v>
      </c>
      <c r="D1394">
        <v>4.4525531900000002E-5</v>
      </c>
      <c r="BK1394">
        <v>373.58011467692347</v>
      </c>
      <c r="BL1394">
        <v>4.1673142679515079E-2</v>
      </c>
      <c r="BM1394">
        <v>0.15986981809738179</v>
      </c>
      <c r="DF1394">
        <v>335.62521768766089</v>
      </c>
    </row>
    <row r="1395" spans="1:206" x14ac:dyDescent="0.3">
      <c r="A1395" s="49">
        <v>1758</v>
      </c>
      <c r="B1395" t="s">
        <v>3180</v>
      </c>
      <c r="C1395" t="s">
        <v>798</v>
      </c>
      <c r="D1395">
        <v>4.4525531900000002E-5</v>
      </c>
      <c r="BK1395">
        <v>373.58011467692347</v>
      </c>
      <c r="BL1395">
        <v>4.1673142679515079E-2</v>
      </c>
      <c r="BM1395">
        <v>0.15986981809738179</v>
      </c>
      <c r="DF1395">
        <v>335.62521768766089</v>
      </c>
    </row>
    <row r="1396" spans="1:206" x14ac:dyDescent="0.3">
      <c r="A1396" s="49">
        <v>1759</v>
      </c>
      <c r="B1396" t="s">
        <v>3181</v>
      </c>
      <c r="C1396" t="s">
        <v>659</v>
      </c>
      <c r="D1396">
        <v>1.202358</v>
      </c>
      <c r="I1396">
        <v>0.28353786816936849</v>
      </c>
      <c r="J1396">
        <v>8.8725654089713709E-6</v>
      </c>
      <c r="K1396">
        <v>9.7783314288093235E-4</v>
      </c>
      <c r="L1396">
        <v>0.21346344072451859</v>
      </c>
    </row>
    <row r="1397" spans="1:206" x14ac:dyDescent="0.3">
      <c r="A1397" s="49">
        <v>1760</v>
      </c>
      <c r="B1397" t="s">
        <v>3182</v>
      </c>
      <c r="C1397" t="s">
        <v>605</v>
      </c>
      <c r="D1397">
        <v>1.5</v>
      </c>
      <c r="AH1397">
        <v>3.2107894736842087E-5</v>
      </c>
    </row>
    <row r="1398" spans="1:206" x14ac:dyDescent="0.3">
      <c r="A1398" s="49">
        <v>1761</v>
      </c>
      <c r="B1398" t="s">
        <v>3183</v>
      </c>
      <c r="C1398" t="s">
        <v>617</v>
      </c>
      <c r="D1398">
        <v>1.057E-5</v>
      </c>
      <c r="CM1398">
        <v>675.84624211130233</v>
      </c>
      <c r="GC1398">
        <v>0.50096892440954677</v>
      </c>
    </row>
    <row r="1399" spans="1:206" x14ac:dyDescent="0.3">
      <c r="A1399" s="49">
        <v>1762</v>
      </c>
      <c r="B1399" t="s">
        <v>3184</v>
      </c>
      <c r="C1399" t="s">
        <v>668</v>
      </c>
      <c r="D1399">
        <v>1.3661641768200001E-2</v>
      </c>
      <c r="BQ1399">
        <v>13.87050278433078</v>
      </c>
      <c r="BR1399">
        <v>48.080596917764247</v>
      </c>
      <c r="BS1399">
        <v>41.813960935311478</v>
      </c>
      <c r="GX1399">
        <v>4.027490041773843E-2</v>
      </c>
    </row>
    <row r="1400" spans="1:206" x14ac:dyDescent="0.3">
      <c r="A1400" s="49">
        <v>1763</v>
      </c>
      <c r="B1400" t="s">
        <v>3185</v>
      </c>
      <c r="C1400" t="s">
        <v>668</v>
      </c>
      <c r="D1400">
        <v>2.52E-2</v>
      </c>
      <c r="AK1400">
        <v>3.8333333333333331E-3</v>
      </c>
    </row>
    <row r="1401" spans="1:206" x14ac:dyDescent="0.3">
      <c r="A1401" s="49">
        <v>1764</v>
      </c>
      <c r="B1401" t="s">
        <v>3186</v>
      </c>
      <c r="C1401" t="s">
        <v>605</v>
      </c>
      <c r="D1401">
        <v>0.36410000000000009</v>
      </c>
      <c r="AG1401">
        <v>5.6027164685908307E-6</v>
      </c>
    </row>
    <row r="1402" spans="1:206" x14ac:dyDescent="0.3">
      <c r="A1402" s="49">
        <v>1765</v>
      </c>
      <c r="B1402" t="s">
        <v>3187</v>
      </c>
      <c r="C1402" t="s">
        <v>605</v>
      </c>
      <c r="D1402">
        <v>7.3776000000000002</v>
      </c>
      <c r="AH1402">
        <v>5.2722323049001823E-5</v>
      </c>
    </row>
    <row r="1403" spans="1:206" x14ac:dyDescent="0.3">
      <c r="A1403" s="49">
        <v>1766</v>
      </c>
      <c r="B1403" t="s">
        <v>3188</v>
      </c>
      <c r="C1403" t="s">
        <v>605</v>
      </c>
      <c r="D1403">
        <v>0.19239999999999999</v>
      </c>
      <c r="AH1403">
        <v>8.8208502024291488E-5</v>
      </c>
    </row>
    <row r="1404" spans="1:206" x14ac:dyDescent="0.3">
      <c r="A1404" s="49">
        <v>1768</v>
      </c>
      <c r="B1404" t="s">
        <v>3190</v>
      </c>
      <c r="C1404" t="s">
        <v>796</v>
      </c>
      <c r="D1404">
        <v>1.5275000000000001</v>
      </c>
      <c r="O1404">
        <v>6.6657689200107728E-2</v>
      </c>
    </row>
    <row r="1405" spans="1:206" x14ac:dyDescent="0.3">
      <c r="A1405" s="49">
        <v>1769</v>
      </c>
      <c r="B1405" t="s">
        <v>3191</v>
      </c>
      <c r="C1405" t="s">
        <v>605</v>
      </c>
      <c r="D1405">
        <v>2.1999999999999999E-5</v>
      </c>
      <c r="F1405">
        <v>4162.1029572836796</v>
      </c>
    </row>
    <row r="1406" spans="1:206" x14ac:dyDescent="0.3">
      <c r="A1406" s="49">
        <v>1770</v>
      </c>
      <c r="B1406" t="s">
        <v>3192</v>
      </c>
      <c r="C1406" t="s">
        <v>617</v>
      </c>
      <c r="D1406">
        <v>2.1059999999999999E-2</v>
      </c>
      <c r="AH1406">
        <v>5.8805668016194319E-5</v>
      </c>
      <c r="AJ1406">
        <v>1.736167341430499</v>
      </c>
      <c r="AK1406">
        <v>3.7596153846153838E-3</v>
      </c>
      <c r="AP1406">
        <v>0.90160256410256412</v>
      </c>
    </row>
    <row r="1407" spans="1:206" x14ac:dyDescent="0.3">
      <c r="A1407" s="49">
        <v>1771</v>
      </c>
      <c r="B1407" t="s">
        <v>3193</v>
      </c>
      <c r="C1407" t="s">
        <v>2254</v>
      </c>
      <c r="D1407">
        <v>78.080400000000012</v>
      </c>
      <c r="EK1407">
        <v>1.93070219927152E-4</v>
      </c>
    </row>
    <row r="1408" spans="1:206" x14ac:dyDescent="0.3">
      <c r="A1408" s="49">
        <v>1772</v>
      </c>
      <c r="B1408" t="s">
        <v>3195</v>
      </c>
      <c r="C1408" t="s">
        <v>2254</v>
      </c>
      <c r="D1408">
        <v>73.065480000000008</v>
      </c>
      <c r="EK1408">
        <v>1.5837066384055191E-4</v>
      </c>
    </row>
    <row r="1409" spans="1:291" x14ac:dyDescent="0.3">
      <c r="A1409" s="49">
        <v>1773</v>
      </c>
      <c r="B1409" t="s">
        <v>3196</v>
      </c>
      <c r="C1409" t="s">
        <v>641</v>
      </c>
      <c r="D1409">
        <v>4.121265335235378E-2</v>
      </c>
      <c r="E1409" t="s">
        <v>1016</v>
      </c>
      <c r="DL1409">
        <v>1.112574370989506</v>
      </c>
      <c r="DM1409">
        <v>2.4843813697410009</v>
      </c>
      <c r="DN1409">
        <v>0.27749787697563921</v>
      </c>
      <c r="DO1409">
        <v>0.14211567440877301</v>
      </c>
      <c r="DP1409">
        <v>5.4753918360225654E-4</v>
      </c>
      <c r="DQ1409">
        <v>7.6860956777859063E-2</v>
      </c>
      <c r="DR1409">
        <v>4.6029704251650113E-3</v>
      </c>
      <c r="DS1409">
        <v>1.716102772440416E-2</v>
      </c>
      <c r="DT1409">
        <v>1.195060591726889E-3</v>
      </c>
      <c r="DU1409">
        <v>3.5921839048202041E-3</v>
      </c>
      <c r="DV1409">
        <v>4.8009595576840487E-3</v>
      </c>
      <c r="DW1409">
        <v>5.4704085353440957E-2</v>
      </c>
      <c r="IR1409">
        <v>5.9967705661034083E-4</v>
      </c>
      <c r="IS1409">
        <v>6.0092039793214385E-4</v>
      </c>
    </row>
    <row r="1410" spans="1:291" x14ac:dyDescent="0.3">
      <c r="A1410" s="49">
        <v>1775</v>
      </c>
      <c r="B1410" t="s">
        <v>3199</v>
      </c>
      <c r="C1410" t="s">
        <v>650</v>
      </c>
      <c r="D1410">
        <v>0.54508999999999996</v>
      </c>
      <c r="DH1410">
        <v>3.644355644355644</v>
      </c>
    </row>
    <row r="1411" spans="1:291" x14ac:dyDescent="0.3">
      <c r="A1411" s="49">
        <v>1776</v>
      </c>
      <c r="B1411" t="s">
        <v>3200</v>
      </c>
      <c r="C1411" t="s">
        <v>650</v>
      </c>
      <c r="D1411">
        <v>7.1999999999999995E-2</v>
      </c>
      <c r="AK1411">
        <v>2.3000000000000001E-4</v>
      </c>
    </row>
    <row r="1412" spans="1:291" x14ac:dyDescent="0.3">
      <c r="A1412" s="49">
        <v>1777</v>
      </c>
      <c r="B1412" t="s">
        <v>3201</v>
      </c>
      <c r="C1412" t="s">
        <v>605</v>
      </c>
      <c r="D1412">
        <v>0.58050000000000002</v>
      </c>
      <c r="M1412">
        <v>6.007751937984495E-2</v>
      </c>
      <c r="N1412">
        <v>4.7842696127215063E-5</v>
      </c>
      <c r="AH1412">
        <v>5.0795593635250924E-6</v>
      </c>
    </row>
    <row r="1413" spans="1:291" x14ac:dyDescent="0.3">
      <c r="A1413" s="49">
        <v>1779</v>
      </c>
      <c r="B1413" t="s">
        <v>3203</v>
      </c>
      <c r="C1413" t="s">
        <v>659</v>
      </c>
      <c r="D1413">
        <v>7.6569094799999987E-2</v>
      </c>
      <c r="I1413">
        <v>4.5882877916896353E-2</v>
      </c>
      <c r="K1413">
        <v>5.8500669344042837E-5</v>
      </c>
    </row>
    <row r="1414" spans="1:291" x14ac:dyDescent="0.3">
      <c r="A1414" s="49">
        <v>1782</v>
      </c>
      <c r="B1414" t="s">
        <v>3206</v>
      </c>
      <c r="C1414" t="s">
        <v>659</v>
      </c>
      <c r="D1414">
        <v>1.482</v>
      </c>
      <c r="AH1414">
        <v>1.207063711911357E-4</v>
      </c>
    </row>
    <row r="1415" spans="1:291" x14ac:dyDescent="0.3">
      <c r="A1415" s="49">
        <v>1784</v>
      </c>
      <c r="B1415" t="s">
        <v>3208</v>
      </c>
      <c r="C1415" t="s">
        <v>629</v>
      </c>
      <c r="D1415">
        <v>3.0657000000000001</v>
      </c>
      <c r="KD1415">
        <v>1.0754378109305201E-3</v>
      </c>
      <c r="KE1415">
        <v>0.10004361278132359</v>
      </c>
    </row>
    <row r="1416" spans="1:291" x14ac:dyDescent="0.3">
      <c r="A1416" s="49">
        <v>1785</v>
      </c>
      <c r="B1416" t="s">
        <v>3210</v>
      </c>
      <c r="C1416" t="s">
        <v>796</v>
      </c>
      <c r="D1416">
        <v>1.106592E-2</v>
      </c>
      <c r="O1416">
        <v>2.9353208153010051E-2</v>
      </c>
      <c r="AI1416">
        <v>21.435996761471291</v>
      </c>
    </row>
    <row r="1417" spans="1:291" x14ac:dyDescent="0.3">
      <c r="A1417" s="49">
        <v>1789</v>
      </c>
      <c r="B1417" t="s">
        <v>3214</v>
      </c>
      <c r="C1417" t="s">
        <v>752</v>
      </c>
      <c r="D1417">
        <v>0.45086156415789808</v>
      </c>
      <c r="E1417" t="s">
        <v>1058</v>
      </c>
      <c r="DL1417">
        <v>1.237380336313544</v>
      </c>
      <c r="DM1417">
        <v>4.640967537443065</v>
      </c>
      <c r="DN1417">
        <v>0.25514827909302862</v>
      </c>
      <c r="DO1417">
        <v>0.16110208010606369</v>
      </c>
      <c r="DP1417">
        <v>4.1309803225472452E-2</v>
      </c>
      <c r="DQ1417">
        <v>0.12772858689610411</v>
      </c>
      <c r="DR1417">
        <v>1.460300316160189E-2</v>
      </c>
      <c r="DS1417">
        <v>6.6819509934443813E-2</v>
      </c>
      <c r="DT1417">
        <v>1.2294510851747899E-2</v>
      </c>
      <c r="DU1417">
        <v>3.6983618900280839E-2</v>
      </c>
      <c r="DV1417">
        <v>2.7016235637467859E-2</v>
      </c>
      <c r="DW1417">
        <v>0.61253075599221485</v>
      </c>
      <c r="IR1417">
        <v>4.9442348406764196E-3</v>
      </c>
      <c r="IS1417">
        <v>3.9864237031009778E-3</v>
      </c>
    </row>
    <row r="1418" spans="1:291" x14ac:dyDescent="0.3">
      <c r="A1418" s="49">
        <v>1791</v>
      </c>
      <c r="B1418" t="s">
        <v>3217</v>
      </c>
      <c r="C1418" t="s">
        <v>605</v>
      </c>
      <c r="D1418">
        <v>0.312</v>
      </c>
      <c r="AH1418">
        <v>1.010197368421052E-4</v>
      </c>
      <c r="AK1418">
        <v>8.6249999999999988E-4</v>
      </c>
    </row>
    <row r="1419" spans="1:291" x14ac:dyDescent="0.3">
      <c r="A1419" s="49">
        <v>1792</v>
      </c>
      <c r="B1419" t="s">
        <v>3218</v>
      </c>
      <c r="C1419" t="s">
        <v>659</v>
      </c>
      <c r="D1419">
        <v>6.0800000000000003E-3</v>
      </c>
      <c r="AH1419">
        <v>4.0235457063711903E-6</v>
      </c>
      <c r="AJ1419">
        <v>6.0353185595567859E-3</v>
      </c>
      <c r="AK1419">
        <v>6.0526315789473682E-5</v>
      </c>
      <c r="AP1419">
        <v>5.8441828254847644E-4</v>
      </c>
    </row>
    <row r="1420" spans="1:291" x14ac:dyDescent="0.3">
      <c r="A1420" s="49">
        <v>1793</v>
      </c>
      <c r="B1420" t="s">
        <v>3219</v>
      </c>
      <c r="C1420" t="s">
        <v>1220</v>
      </c>
      <c r="D1420">
        <v>3.1347987341486978</v>
      </c>
      <c r="AZ1420">
        <v>7.7446635434841093E-2</v>
      </c>
    </row>
    <row r="1421" spans="1:291" x14ac:dyDescent="0.3">
      <c r="A1421" s="49">
        <v>1794</v>
      </c>
      <c r="B1421" t="s">
        <v>3221</v>
      </c>
      <c r="C1421" t="s">
        <v>659</v>
      </c>
      <c r="D1421">
        <v>0.253</v>
      </c>
      <c r="I1421">
        <v>0.12341540073336831</v>
      </c>
      <c r="K1421">
        <v>1.1445783132530121E-4</v>
      </c>
      <c r="L1421">
        <v>1.3261917234154009E-3</v>
      </c>
      <c r="AQ1421">
        <v>1.8774227344159249E-4</v>
      </c>
    </row>
    <row r="1422" spans="1:291" x14ac:dyDescent="0.3">
      <c r="A1422" s="49">
        <v>1795</v>
      </c>
      <c r="B1422" t="s">
        <v>3222</v>
      </c>
      <c r="C1422" t="s">
        <v>671</v>
      </c>
      <c r="D1422">
        <v>4.7320638003100208E-5</v>
      </c>
      <c r="BK1422">
        <v>3673.938137826925</v>
      </c>
      <c r="BL1422">
        <v>0.15512439852936111</v>
      </c>
      <c r="BM1422">
        <v>0.38213745970932178</v>
      </c>
      <c r="IH1422">
        <v>5.015867302004227</v>
      </c>
    </row>
    <row r="1423" spans="1:291" x14ac:dyDescent="0.3">
      <c r="A1423" s="49">
        <v>1797</v>
      </c>
      <c r="B1423" t="s">
        <v>3225</v>
      </c>
      <c r="C1423" t="s">
        <v>617</v>
      </c>
      <c r="D1423">
        <v>1.94750103</v>
      </c>
      <c r="AH1423">
        <v>3.8283074489567793E-5</v>
      </c>
      <c r="AK1423">
        <v>5.3310310543626936E-4</v>
      </c>
    </row>
    <row r="1424" spans="1:291" x14ac:dyDescent="0.3">
      <c r="A1424" s="49">
        <v>1798</v>
      </c>
      <c r="B1424" t="s">
        <v>3226</v>
      </c>
      <c r="C1424" t="s">
        <v>605</v>
      </c>
      <c r="D1424">
        <v>0.78452000000000011</v>
      </c>
      <c r="AH1424">
        <v>2.2338516746411481E-5</v>
      </c>
      <c r="AK1424">
        <v>2.5918560606060588E-4</v>
      </c>
    </row>
    <row r="1425" spans="1:212" x14ac:dyDescent="0.3">
      <c r="A1425" s="49">
        <v>1799</v>
      </c>
      <c r="B1425" t="s">
        <v>3227</v>
      </c>
      <c r="C1425" t="s">
        <v>796</v>
      </c>
      <c r="D1425">
        <v>0.1355074</v>
      </c>
      <c r="AI1425">
        <v>34.257427547611869</v>
      </c>
    </row>
    <row r="1426" spans="1:212" x14ac:dyDescent="0.3">
      <c r="A1426" s="49">
        <v>1800</v>
      </c>
      <c r="B1426" t="s">
        <v>3228</v>
      </c>
      <c r="C1426" t="s">
        <v>671</v>
      </c>
      <c r="D1426">
        <v>2.9677745871000001E-5</v>
      </c>
      <c r="Q1426">
        <v>123.6406233798766</v>
      </c>
      <c r="R1426">
        <v>3.425000077679978E-2</v>
      </c>
      <c r="S1426">
        <v>345.76709456192918</v>
      </c>
      <c r="T1426">
        <v>0.90343653636368093</v>
      </c>
      <c r="U1426">
        <v>0.17847124852526719</v>
      </c>
      <c r="V1426">
        <v>2.3218717392975721E-2</v>
      </c>
      <c r="W1426">
        <v>6.0093466569561951E-2</v>
      </c>
    </row>
    <row r="1427" spans="1:212" x14ac:dyDescent="0.3">
      <c r="A1427" s="49">
        <v>1801</v>
      </c>
      <c r="B1427" t="s">
        <v>3229</v>
      </c>
      <c r="C1427" t="s">
        <v>662</v>
      </c>
      <c r="D1427">
        <v>0.15832499999999999</v>
      </c>
      <c r="AH1427">
        <v>5.5033965776592122E-5</v>
      </c>
      <c r="AJ1427">
        <v>2.829437283402727</v>
      </c>
      <c r="AK1427">
        <v>3.0922488552029039E-3</v>
      </c>
      <c r="AP1427">
        <v>1.3940512353835799</v>
      </c>
    </row>
    <row r="1428" spans="1:212" x14ac:dyDescent="0.3">
      <c r="A1428" s="49">
        <v>1802</v>
      </c>
      <c r="B1428" t="s">
        <v>3230</v>
      </c>
      <c r="C1428" t="s">
        <v>605</v>
      </c>
      <c r="D1428">
        <v>0.28999999999999998</v>
      </c>
      <c r="AH1428">
        <v>1.3105263157894731E-4</v>
      </c>
      <c r="AK1428">
        <v>2.1562500000000002E-3</v>
      </c>
    </row>
    <row r="1429" spans="1:212" x14ac:dyDescent="0.3">
      <c r="A1429" s="49">
        <v>1803</v>
      </c>
      <c r="B1429" t="s">
        <v>3231</v>
      </c>
      <c r="C1429" t="s">
        <v>605</v>
      </c>
      <c r="D1429">
        <v>0.23485</v>
      </c>
      <c r="AH1429">
        <v>6.1382965610748169E-5</v>
      </c>
    </row>
    <row r="1430" spans="1:212" x14ac:dyDescent="0.3">
      <c r="A1430" s="49">
        <v>1805</v>
      </c>
      <c r="B1430" t="s">
        <v>3234</v>
      </c>
      <c r="C1430" t="s">
        <v>796</v>
      </c>
      <c r="D1430">
        <v>9.9320255999999996E-2</v>
      </c>
      <c r="O1430">
        <v>7.0968398366501262E-2</v>
      </c>
      <c r="AI1430">
        <v>25.042359559857701</v>
      </c>
      <c r="HB1430">
        <v>0.51143032887343165</v>
      </c>
    </row>
    <row r="1431" spans="1:212" x14ac:dyDescent="0.3">
      <c r="A1431" s="49">
        <v>1806</v>
      </c>
      <c r="B1431" t="s">
        <v>3235</v>
      </c>
      <c r="C1431" t="s">
        <v>671</v>
      </c>
      <c r="D1431">
        <v>2.0029897310123411E-3</v>
      </c>
      <c r="Q1431">
        <v>137.14970057480821</v>
      </c>
      <c r="R1431">
        <v>4.292820480592266E-2</v>
      </c>
      <c r="S1431">
        <v>467.55000328305158</v>
      </c>
      <c r="T1431">
        <v>0.46033952447455462</v>
      </c>
      <c r="U1431">
        <v>0.12827785054654051</v>
      </c>
      <c r="V1431">
        <v>0.22521095509566039</v>
      </c>
      <c r="W1431">
        <v>4.9391946322511017E-2</v>
      </c>
    </row>
    <row r="1432" spans="1:212" x14ac:dyDescent="0.3">
      <c r="A1432" s="49">
        <v>1807</v>
      </c>
      <c r="B1432" t="s">
        <v>3236</v>
      </c>
      <c r="C1432" t="s">
        <v>671</v>
      </c>
      <c r="D1432">
        <v>8.2466003040000007E-5</v>
      </c>
      <c r="Q1432">
        <v>68.965464974029373</v>
      </c>
      <c r="R1432">
        <v>1.7747791939062309E-2</v>
      </c>
      <c r="S1432">
        <v>518.45011928376118</v>
      </c>
      <c r="T1432">
        <v>0.51448881187522311</v>
      </c>
      <c r="U1432">
        <v>0.16939991326217571</v>
      </c>
      <c r="V1432">
        <v>0.32488795721679958</v>
      </c>
      <c r="W1432">
        <v>7.9628159494591844E-2</v>
      </c>
    </row>
    <row r="1433" spans="1:212" x14ac:dyDescent="0.3">
      <c r="A1433" s="49">
        <v>1808</v>
      </c>
      <c r="B1433" t="s">
        <v>3237</v>
      </c>
      <c r="C1433" t="s">
        <v>683</v>
      </c>
      <c r="D1433">
        <v>1.5112349999999999E-5</v>
      </c>
      <c r="Q1433">
        <v>130.96352762255151</v>
      </c>
      <c r="S1433">
        <v>1361.3314055502069</v>
      </c>
      <c r="T1433">
        <v>0.45663039390520549</v>
      </c>
      <c r="U1433">
        <v>0.1904261847282373</v>
      </c>
    </row>
    <row r="1434" spans="1:212" x14ac:dyDescent="0.3">
      <c r="A1434" s="49">
        <v>1809</v>
      </c>
      <c r="B1434" t="s">
        <v>3240</v>
      </c>
      <c r="C1434" t="s">
        <v>617</v>
      </c>
      <c r="D1434">
        <v>3.5574000000000022E-5</v>
      </c>
      <c r="F1434">
        <v>3171.1260626923272</v>
      </c>
      <c r="G1434">
        <v>34.98643926354768</v>
      </c>
      <c r="H1434">
        <v>5238.0952380952367</v>
      </c>
      <c r="EM1434">
        <v>4841.6523235800332</v>
      </c>
    </row>
    <row r="1435" spans="1:212" x14ac:dyDescent="0.3">
      <c r="A1435" s="49">
        <v>1810</v>
      </c>
      <c r="B1435" t="s">
        <v>3241</v>
      </c>
      <c r="C1435" t="s">
        <v>796</v>
      </c>
      <c r="D1435">
        <v>0.64965600000000012</v>
      </c>
      <c r="O1435">
        <v>4.5587904515932309E-2</v>
      </c>
      <c r="AI1435">
        <v>12.825033634158549</v>
      </c>
    </row>
    <row r="1436" spans="1:212" x14ac:dyDescent="0.3">
      <c r="A1436" s="49">
        <v>1811</v>
      </c>
      <c r="B1436" t="s">
        <v>3242</v>
      </c>
      <c r="C1436" t="s">
        <v>614</v>
      </c>
      <c r="D1436">
        <v>1.9413737599999998E-6</v>
      </c>
      <c r="F1436">
        <v>1069.6993581803849</v>
      </c>
      <c r="G1436">
        <v>1.755020080321285</v>
      </c>
      <c r="HD1436">
        <v>81.47467678807179</v>
      </c>
    </row>
    <row r="1437" spans="1:212" x14ac:dyDescent="0.3">
      <c r="A1437" s="49">
        <v>1812</v>
      </c>
      <c r="B1437" t="s">
        <v>3243</v>
      </c>
      <c r="C1437" t="s">
        <v>650</v>
      </c>
      <c r="D1437">
        <v>0.481437</v>
      </c>
      <c r="CN1437">
        <v>2.777777777777778E-2</v>
      </c>
    </row>
    <row r="1438" spans="1:212" x14ac:dyDescent="0.3">
      <c r="A1438" s="49">
        <v>1813</v>
      </c>
      <c r="B1438" t="s">
        <v>3244</v>
      </c>
      <c r="C1438" t="s">
        <v>605</v>
      </c>
      <c r="D1438">
        <v>0.66849999999999998</v>
      </c>
      <c r="AH1438">
        <v>5.6704523087824267E-5</v>
      </c>
    </row>
    <row r="1439" spans="1:212" x14ac:dyDescent="0.3">
      <c r="A1439" s="49">
        <v>1814</v>
      </c>
      <c r="B1439" t="s">
        <v>3245</v>
      </c>
      <c r="C1439" t="s">
        <v>796</v>
      </c>
      <c r="D1439">
        <v>2.1013999999999999</v>
      </c>
      <c r="O1439">
        <v>4.0521810053093001E-2</v>
      </c>
    </row>
    <row r="1440" spans="1:212" x14ac:dyDescent="0.3">
      <c r="A1440" s="49">
        <v>1816</v>
      </c>
      <c r="B1440" t="s">
        <v>3247</v>
      </c>
      <c r="C1440" t="s">
        <v>671</v>
      </c>
      <c r="D1440">
        <v>3.3122573199999999E-4</v>
      </c>
      <c r="Q1440">
        <v>179.4443134450498</v>
      </c>
      <c r="R1440">
        <v>6.0110231322155747E-2</v>
      </c>
      <c r="S1440">
        <v>352.90356227740398</v>
      </c>
      <c r="T1440">
        <v>0.86516372585165469</v>
      </c>
      <c r="U1440">
        <v>0.153082363595687</v>
      </c>
      <c r="V1440">
        <v>0.2265408942976285</v>
      </c>
      <c r="W1440">
        <v>6.3802734145629883E-2</v>
      </c>
    </row>
    <row r="1441" spans="1:275" x14ac:dyDescent="0.3">
      <c r="A1441" s="49">
        <v>1817</v>
      </c>
      <c r="B1441" t="s">
        <v>3248</v>
      </c>
      <c r="C1441" t="s">
        <v>659</v>
      </c>
      <c r="D1441">
        <v>0.74839999999999995</v>
      </c>
      <c r="AH1441">
        <v>9.4676362204281406E-5</v>
      </c>
      <c r="AJ1441">
        <v>2.595136290753608</v>
      </c>
      <c r="AK1441">
        <v>3.8830171031533941E-3</v>
      </c>
      <c r="AP1441">
        <v>0.88309319530788488</v>
      </c>
    </row>
    <row r="1442" spans="1:275" x14ac:dyDescent="0.3">
      <c r="A1442" s="49">
        <v>1818</v>
      </c>
      <c r="B1442" t="s">
        <v>3249</v>
      </c>
      <c r="C1442" t="s">
        <v>595</v>
      </c>
      <c r="D1442">
        <v>7.5710716673088227E-4</v>
      </c>
      <c r="Q1442">
        <v>207.79211502983719</v>
      </c>
      <c r="R1442">
        <v>6.8657948423069659E-2</v>
      </c>
      <c r="S1442">
        <v>713.0829858027073</v>
      </c>
      <c r="T1442">
        <v>0.52979092716329101</v>
      </c>
      <c r="U1442">
        <v>0.1064732787030403</v>
      </c>
    </row>
    <row r="1443" spans="1:275" x14ac:dyDescent="0.3">
      <c r="A1443" s="49">
        <v>1819</v>
      </c>
      <c r="B1443" t="s">
        <v>3250</v>
      </c>
      <c r="C1443" t="s">
        <v>671</v>
      </c>
      <c r="D1443">
        <v>1.3151343E-4</v>
      </c>
      <c r="Q1443">
        <v>144.44646733318689</v>
      </c>
      <c r="R1443">
        <v>5.1071167746476111E-2</v>
      </c>
      <c r="S1443">
        <v>479.55047287791302</v>
      </c>
      <c r="T1443">
        <v>0.42884158881419893</v>
      </c>
      <c r="U1443">
        <v>0.1015897340881159</v>
      </c>
      <c r="V1443">
        <v>0.2664555268311497</v>
      </c>
      <c r="W1443">
        <v>6.3669067801751966E-2</v>
      </c>
    </row>
    <row r="1444" spans="1:275" x14ac:dyDescent="0.3">
      <c r="A1444" s="49">
        <v>1820</v>
      </c>
      <c r="B1444" t="s">
        <v>3251</v>
      </c>
      <c r="C1444" t="s">
        <v>671</v>
      </c>
      <c r="D1444">
        <v>3.2503128529999988E-5</v>
      </c>
      <c r="Q1444">
        <v>149.15729417335891</v>
      </c>
      <c r="R1444">
        <v>2.1919294296770111E-2</v>
      </c>
      <c r="S1444">
        <v>499.09522509585952</v>
      </c>
      <c r="T1444">
        <v>0.68321926476380723</v>
      </c>
      <c r="U1444">
        <v>0.18406142639183701</v>
      </c>
      <c r="V1444">
        <v>0.34561433672126191</v>
      </c>
      <c r="W1444">
        <v>8.2705869871276427E-2</v>
      </c>
    </row>
    <row r="1445" spans="1:275" x14ac:dyDescent="0.3">
      <c r="A1445" s="49">
        <v>1821</v>
      </c>
      <c r="B1445" t="s">
        <v>3252</v>
      </c>
      <c r="C1445" t="s">
        <v>659</v>
      </c>
      <c r="D1445">
        <v>6.0499999999999998E-3</v>
      </c>
      <c r="I1445">
        <v>0.15891665836901331</v>
      </c>
      <c r="K1445">
        <v>1.8130372730591789E-4</v>
      </c>
      <c r="L1445">
        <v>2.52086030070696E-3</v>
      </c>
      <c r="AQ1445">
        <v>1.7843273922134821E-5</v>
      </c>
    </row>
    <row r="1446" spans="1:275" x14ac:dyDescent="0.3">
      <c r="A1446" s="49">
        <v>1824</v>
      </c>
      <c r="B1446" t="s">
        <v>3255</v>
      </c>
      <c r="C1446" t="s">
        <v>650</v>
      </c>
      <c r="D1446">
        <v>0.42850000000000021</v>
      </c>
      <c r="CN1446">
        <v>7.1946201559909106E-2</v>
      </c>
    </row>
    <row r="1447" spans="1:275" x14ac:dyDescent="0.3">
      <c r="A1447" s="49">
        <v>1826</v>
      </c>
      <c r="B1447" t="s">
        <v>3257</v>
      </c>
      <c r="C1447" t="s">
        <v>605</v>
      </c>
      <c r="D1447">
        <v>4.08E-4</v>
      </c>
      <c r="F1447">
        <v>1556.626506024096</v>
      </c>
    </row>
    <row r="1448" spans="1:275" x14ac:dyDescent="0.3">
      <c r="A1448" s="49">
        <v>1827</v>
      </c>
      <c r="B1448" t="s">
        <v>3258</v>
      </c>
      <c r="C1448" t="s">
        <v>671</v>
      </c>
      <c r="D1448">
        <v>9.8039999999999976E-4</v>
      </c>
      <c r="BK1448">
        <v>960.0903614457834</v>
      </c>
      <c r="BL1448">
        <v>3.9062500000000007E-2</v>
      </c>
      <c r="BM1448">
        <v>0.38094483195941681</v>
      </c>
      <c r="DF1448">
        <v>645.75737159162998</v>
      </c>
      <c r="JO1448">
        <v>21.797717184527599</v>
      </c>
    </row>
    <row r="1449" spans="1:275" x14ac:dyDescent="0.3">
      <c r="A1449" s="49">
        <v>1828</v>
      </c>
      <c r="B1449" t="s">
        <v>3259</v>
      </c>
      <c r="C1449" t="s">
        <v>798</v>
      </c>
      <c r="D1449">
        <v>1.034E-3</v>
      </c>
      <c r="BK1449">
        <v>858.43373493975912</v>
      </c>
      <c r="BL1449">
        <v>3.7500000000000012E-2</v>
      </c>
      <c r="BM1449">
        <v>0.39036144578313259</v>
      </c>
      <c r="DF1449">
        <v>535.39156626506031</v>
      </c>
      <c r="JO1449">
        <v>12.42469879518073</v>
      </c>
    </row>
    <row r="1450" spans="1:275" x14ac:dyDescent="0.3">
      <c r="A1450" s="49">
        <v>1829</v>
      </c>
      <c r="B1450" t="s">
        <v>3260</v>
      </c>
      <c r="C1450" t="s">
        <v>617</v>
      </c>
      <c r="D1450">
        <v>2.1513800000000001E-5</v>
      </c>
      <c r="F1450">
        <v>181.49588333903131</v>
      </c>
      <c r="G1450">
        <v>0.42651532584672358</v>
      </c>
      <c r="H1450">
        <v>181.49588333903131</v>
      </c>
      <c r="EM1450">
        <v>181.49588333903131</v>
      </c>
    </row>
    <row r="1451" spans="1:275" x14ac:dyDescent="0.3">
      <c r="A1451" s="49">
        <v>1831</v>
      </c>
      <c r="B1451" t="s">
        <v>3262</v>
      </c>
      <c r="C1451" t="s">
        <v>605</v>
      </c>
      <c r="D1451">
        <v>0.22750000000000001</v>
      </c>
      <c r="M1451">
        <v>1.23015873015873E-2</v>
      </c>
      <c r="N1451">
        <v>1.5519864207422551E-5</v>
      </c>
      <c r="AH1451">
        <v>1.24812030075188E-4</v>
      </c>
    </row>
    <row r="1452" spans="1:275" x14ac:dyDescent="0.3">
      <c r="A1452" s="49">
        <v>1832</v>
      </c>
      <c r="B1452" t="s">
        <v>3264</v>
      </c>
      <c r="C1452" t="s">
        <v>3263</v>
      </c>
      <c r="D1452">
        <v>9.6000000000000002E-4</v>
      </c>
      <c r="AG1452">
        <v>2.801358234295416E-5</v>
      </c>
    </row>
    <row r="1453" spans="1:275" x14ac:dyDescent="0.3">
      <c r="A1453" s="49">
        <v>1834</v>
      </c>
      <c r="B1453" t="s">
        <v>3266</v>
      </c>
      <c r="C1453" t="s">
        <v>659</v>
      </c>
      <c r="D1453">
        <v>2.8000000000000001E-2</v>
      </c>
      <c r="I1453">
        <v>0.18313253012048189</v>
      </c>
    </row>
    <row r="1454" spans="1:275" x14ac:dyDescent="0.3">
      <c r="A1454" s="49">
        <v>1835</v>
      </c>
      <c r="B1454" t="s">
        <v>3267</v>
      </c>
      <c r="C1454" t="s">
        <v>605</v>
      </c>
      <c r="D1454">
        <v>0.52910000000000001</v>
      </c>
      <c r="M1454">
        <v>7.8282828282828287E-2</v>
      </c>
      <c r="N1454">
        <v>9.6491228070175445E-6</v>
      </c>
    </row>
    <row r="1455" spans="1:275" x14ac:dyDescent="0.3">
      <c r="A1455" s="49">
        <v>1836</v>
      </c>
      <c r="B1455" t="s">
        <v>3269</v>
      </c>
      <c r="C1455" t="s">
        <v>798</v>
      </c>
      <c r="D1455">
        <v>9.1706299999999974</v>
      </c>
      <c r="AH1455">
        <v>1.3508143455809819E-5</v>
      </c>
      <c r="AK1455">
        <v>3.1458134093863131E-4</v>
      </c>
      <c r="CN1455">
        <v>1.226931603741763E-2</v>
      </c>
      <c r="EE1455">
        <v>0.32987703823596592</v>
      </c>
      <c r="ET1455">
        <v>2.6161292773955848E-5</v>
      </c>
      <c r="EU1455">
        <v>6.1088464595281187E-5</v>
      </c>
    </row>
    <row r="1456" spans="1:275" x14ac:dyDescent="0.3">
      <c r="A1456" s="49">
        <v>1837</v>
      </c>
      <c r="B1456" t="s">
        <v>3271</v>
      </c>
      <c r="C1456" t="s">
        <v>798</v>
      </c>
      <c r="D1456">
        <v>0.57286999999999988</v>
      </c>
      <c r="AH1456">
        <v>1.610168023859462E-5</v>
      </c>
      <c r="AK1456">
        <v>3.7498033518763E-4</v>
      </c>
      <c r="CN1456">
        <v>1.4625000410088979E-2</v>
      </c>
      <c r="EE1456">
        <v>0.36692856742551128</v>
      </c>
      <c r="ET1456">
        <v>3.1184209158906942E-5</v>
      </c>
      <c r="EU1456">
        <v>7.2817328776359047E-5</v>
      </c>
    </row>
    <row r="1457" spans="1:151" x14ac:dyDescent="0.3">
      <c r="A1457" s="49">
        <v>1838</v>
      </c>
      <c r="B1457" t="s">
        <v>3272</v>
      </c>
      <c r="C1457" t="s">
        <v>671</v>
      </c>
      <c r="D1457">
        <v>9.9083295360000001</v>
      </c>
      <c r="AH1457">
        <v>1.4938478275284391E-5</v>
      </c>
      <c r="AK1457">
        <v>3.4789136958716509E-4</v>
      </c>
      <c r="CN1457">
        <v>1.356847531839997E-2</v>
      </c>
      <c r="EE1457">
        <v>0.33411613346690072</v>
      </c>
      <c r="ET1457">
        <v>2.8931429773127549E-5</v>
      </c>
      <c r="EU1457">
        <v>6.7556929952101939E-5</v>
      </c>
    </row>
    <row r="1458" spans="1:151" x14ac:dyDescent="0.3">
      <c r="A1458" s="49">
        <v>1839</v>
      </c>
      <c r="B1458" t="s">
        <v>3274</v>
      </c>
      <c r="C1458" t="s">
        <v>623</v>
      </c>
      <c r="D1458">
        <v>2.5284139100932991E-3</v>
      </c>
      <c r="CK1458">
        <v>0.49739008118081202</v>
      </c>
      <c r="CL1458">
        <v>4.1351938850792781E-4</v>
      </c>
    </row>
    <row r="1459" spans="1:151" x14ac:dyDescent="0.3">
      <c r="A1459" s="49">
        <v>1840</v>
      </c>
      <c r="B1459" t="s">
        <v>3275</v>
      </c>
      <c r="C1459" t="s">
        <v>659</v>
      </c>
      <c r="D1459">
        <v>0.56999999999999995</v>
      </c>
      <c r="AH1459">
        <v>8.621883656509694E-6</v>
      </c>
      <c r="AJ1459">
        <v>0.14369806094182819</v>
      </c>
      <c r="AK1459">
        <v>9.8355263157894708E-4</v>
      </c>
    </row>
    <row r="1460" spans="1:151" x14ac:dyDescent="0.3">
      <c r="A1460" s="49">
        <v>1841</v>
      </c>
      <c r="B1460" t="s">
        <v>3276</v>
      </c>
      <c r="C1460" t="s">
        <v>605</v>
      </c>
      <c r="D1460">
        <v>5.5769999999999993E-2</v>
      </c>
      <c r="AG1460">
        <v>4.7407600888076278E-5</v>
      </c>
    </row>
    <row r="1461" spans="1:151" x14ac:dyDescent="0.3">
      <c r="A1461" s="49">
        <v>1842</v>
      </c>
      <c r="B1461" t="s">
        <v>3277</v>
      </c>
      <c r="C1461" t="s">
        <v>796</v>
      </c>
      <c r="D1461">
        <v>1.6731505</v>
      </c>
      <c r="O1461">
        <v>2.856150616893436E-2</v>
      </c>
    </row>
    <row r="1462" spans="1:151" x14ac:dyDescent="0.3">
      <c r="A1462" s="49">
        <v>1843</v>
      </c>
      <c r="B1462" t="s">
        <v>3278</v>
      </c>
      <c r="C1462" t="s">
        <v>614</v>
      </c>
      <c r="D1462">
        <v>2.7999999999999999E-6</v>
      </c>
      <c r="F1462">
        <v>5526.6781411359734</v>
      </c>
      <c r="G1462">
        <v>12.69568990246702</v>
      </c>
      <c r="H1462">
        <v>10442.857142857139</v>
      </c>
      <c r="ER1462">
        <v>344107.09504685423</v>
      </c>
    </row>
    <row r="1463" spans="1:151" x14ac:dyDescent="0.3">
      <c r="A1463" s="49">
        <v>1844</v>
      </c>
      <c r="B1463" t="s">
        <v>3280</v>
      </c>
      <c r="C1463" t="s">
        <v>671</v>
      </c>
      <c r="D1463">
        <v>0.14541000000000001</v>
      </c>
      <c r="AH1463">
        <v>1.206941171786491E-5</v>
      </c>
      <c r="EE1463">
        <v>0.42719859272691729</v>
      </c>
      <c r="ET1463">
        <v>1.3392548836502229E-5</v>
      </c>
      <c r="EU1463">
        <v>3.7660770453056519E-5</v>
      </c>
    </row>
    <row r="1464" spans="1:151" x14ac:dyDescent="0.3">
      <c r="A1464" s="49">
        <v>1845</v>
      </c>
      <c r="B1464" t="s">
        <v>3281</v>
      </c>
      <c r="C1464" t="s">
        <v>605</v>
      </c>
      <c r="D1464">
        <v>0.48988799999999999</v>
      </c>
      <c r="M1464">
        <v>1.435185185185185E-2</v>
      </c>
      <c r="N1464">
        <v>1.6713962334349341E-5</v>
      </c>
      <c r="AH1464">
        <v>9.1008771929824539E-6</v>
      </c>
    </row>
    <row r="1465" spans="1:151" x14ac:dyDescent="0.3">
      <c r="A1465" s="49">
        <v>1847</v>
      </c>
      <c r="B1465" t="s">
        <v>3283</v>
      </c>
      <c r="C1465" t="s">
        <v>1044</v>
      </c>
      <c r="D1465">
        <v>17.847999999999999</v>
      </c>
      <c r="K1465">
        <v>3.9106425702811238E-4</v>
      </c>
      <c r="L1465">
        <v>0.4420639078051336</v>
      </c>
    </row>
    <row r="1466" spans="1:151" x14ac:dyDescent="0.3">
      <c r="A1466" s="49">
        <v>1848</v>
      </c>
      <c r="B1466" t="s">
        <v>3284</v>
      </c>
      <c r="C1466" t="s">
        <v>614</v>
      </c>
      <c r="D1466">
        <v>1.2081240000000001E-3</v>
      </c>
      <c r="EF1466">
        <v>7.9105055998052801E-2</v>
      </c>
      <c r="EH1466">
        <v>0.71771024490541036</v>
      </c>
    </row>
    <row r="1467" spans="1:151" x14ac:dyDescent="0.3">
      <c r="A1467" s="49">
        <v>1850</v>
      </c>
      <c r="B1467" t="s">
        <v>3288</v>
      </c>
      <c r="C1467" t="s">
        <v>659</v>
      </c>
      <c r="D1467">
        <v>0.35510000000000003</v>
      </c>
      <c r="AH1467">
        <v>3.8674242985667492E-5</v>
      </c>
      <c r="AJ1467">
        <v>2.339092027449643</v>
      </c>
      <c r="AK1467">
        <v>1.284506711724397E-3</v>
      </c>
    </row>
    <row r="1468" spans="1:151" x14ac:dyDescent="0.3">
      <c r="A1468" s="49">
        <v>1851</v>
      </c>
      <c r="B1468" t="s">
        <v>3289</v>
      </c>
      <c r="C1468" t="s">
        <v>605</v>
      </c>
      <c r="D1468">
        <v>6.8807999999999996E-5</v>
      </c>
      <c r="F1468">
        <v>681.87644193796484</v>
      </c>
    </row>
    <row r="1469" spans="1:151" x14ac:dyDescent="0.3">
      <c r="A1469" s="49">
        <v>1852</v>
      </c>
      <c r="B1469" t="s">
        <v>3290</v>
      </c>
      <c r="C1469" t="s">
        <v>668</v>
      </c>
      <c r="D1469">
        <v>2</v>
      </c>
      <c r="I1469">
        <v>2.289156626506024E-2</v>
      </c>
      <c r="K1469">
        <v>1.8866465863453819E-4</v>
      </c>
      <c r="L1469">
        <v>0.50837349397590359</v>
      </c>
    </row>
    <row r="1470" spans="1:151" x14ac:dyDescent="0.3">
      <c r="A1470" s="49">
        <v>1853</v>
      </c>
      <c r="B1470" t="s">
        <v>3291</v>
      </c>
      <c r="C1470" t="s">
        <v>605</v>
      </c>
      <c r="D1470">
        <v>0.90280000000000005</v>
      </c>
      <c r="M1470">
        <v>2.3273273273273269E-2</v>
      </c>
      <c r="N1470">
        <v>1.9559032716927451E-5</v>
      </c>
      <c r="AH1470">
        <v>2.9516358463726879E-5</v>
      </c>
    </row>
    <row r="1471" spans="1:151" x14ac:dyDescent="0.3">
      <c r="A1471" s="49">
        <v>1854</v>
      </c>
      <c r="B1471" t="s">
        <v>3292</v>
      </c>
      <c r="C1471" t="s">
        <v>605</v>
      </c>
      <c r="D1471">
        <v>4</v>
      </c>
      <c r="M1471">
        <v>5.7407407407407407E-2</v>
      </c>
      <c r="N1471">
        <v>4.8685012448182898E-5</v>
      </c>
      <c r="AH1471">
        <v>7.2807017543859658E-5</v>
      </c>
    </row>
    <row r="1472" spans="1:151" x14ac:dyDescent="0.3">
      <c r="A1472" s="49">
        <v>1855</v>
      </c>
      <c r="B1472" t="s">
        <v>3293</v>
      </c>
      <c r="C1472" t="s">
        <v>614</v>
      </c>
      <c r="D1472">
        <v>1.3798200000000001E-4</v>
      </c>
      <c r="F1472">
        <v>4209.9432211605044</v>
      </c>
      <c r="G1472">
        <v>10.73184692794165</v>
      </c>
    </row>
    <row r="1473" spans="1:294" x14ac:dyDescent="0.3">
      <c r="A1473" s="49">
        <v>1857</v>
      </c>
      <c r="B1473" t="s">
        <v>3295</v>
      </c>
      <c r="C1473" t="s">
        <v>1044</v>
      </c>
      <c r="D1473">
        <v>16.547999999999998</v>
      </c>
      <c r="K1473">
        <v>7.5215146299483643E-4</v>
      </c>
      <c r="L1473">
        <v>0.38733218588640278</v>
      </c>
    </row>
    <row r="1474" spans="1:294" x14ac:dyDescent="0.3">
      <c r="A1474" s="49">
        <v>1858</v>
      </c>
      <c r="B1474" t="s">
        <v>3296</v>
      </c>
      <c r="C1474" t="s">
        <v>611</v>
      </c>
      <c r="D1474">
        <v>0.01</v>
      </c>
      <c r="AG1474">
        <v>8.2802976045256689E-4</v>
      </c>
    </row>
    <row r="1475" spans="1:294" x14ac:dyDescent="0.3">
      <c r="A1475" s="49">
        <v>1860</v>
      </c>
      <c r="B1475" t="s">
        <v>3298</v>
      </c>
      <c r="C1475" t="s">
        <v>798</v>
      </c>
      <c r="D1475">
        <v>7.5199999999999996E-4</v>
      </c>
      <c r="P1475">
        <v>1.20253164556962</v>
      </c>
    </row>
    <row r="1476" spans="1:294" x14ac:dyDescent="0.3">
      <c r="A1476" s="49">
        <v>1861</v>
      </c>
      <c r="B1476" t="s">
        <v>3299</v>
      </c>
      <c r="C1476" t="s">
        <v>614</v>
      </c>
      <c r="D1476">
        <v>0.56000000000000005</v>
      </c>
      <c r="AH1476">
        <v>6.9894736842105254E-5</v>
      </c>
      <c r="AK1476">
        <v>3.3963333333333328E-3</v>
      </c>
    </row>
    <row r="1477" spans="1:294" x14ac:dyDescent="0.3">
      <c r="A1477" s="49">
        <v>1862</v>
      </c>
      <c r="B1477" t="s">
        <v>3300</v>
      </c>
      <c r="C1477" t="s">
        <v>1044</v>
      </c>
      <c r="D1477">
        <v>3.2154000000000002E-2</v>
      </c>
      <c r="EH1477">
        <v>0.55590761320370741</v>
      </c>
    </row>
    <row r="1478" spans="1:294" x14ac:dyDescent="0.3">
      <c r="A1478" s="49">
        <v>1863</v>
      </c>
      <c r="B1478" t="s">
        <v>3302</v>
      </c>
      <c r="C1478" t="s">
        <v>614</v>
      </c>
      <c r="D1478">
        <v>0.2</v>
      </c>
      <c r="I1478">
        <v>4.5783132530120493E-2</v>
      </c>
      <c r="L1478">
        <v>1.016746987951807</v>
      </c>
    </row>
    <row r="1479" spans="1:294" x14ac:dyDescent="0.3">
      <c r="A1479" s="49">
        <v>1864</v>
      </c>
      <c r="B1479" t="s">
        <v>3304</v>
      </c>
      <c r="C1479" t="s">
        <v>2803</v>
      </c>
      <c r="D1479">
        <v>12.08217575407382</v>
      </c>
      <c r="E1479" t="s">
        <v>1016</v>
      </c>
      <c r="AZ1479">
        <v>5.5606421292884647E-3</v>
      </c>
    </row>
    <row r="1480" spans="1:294" x14ac:dyDescent="0.3">
      <c r="A1480" s="49">
        <v>1865</v>
      </c>
      <c r="B1480" t="s">
        <v>3306</v>
      </c>
      <c r="C1480" t="s">
        <v>605</v>
      </c>
      <c r="D1480">
        <v>9.2811199999999996E-2</v>
      </c>
      <c r="AH1480">
        <v>2.691808747220163E-5</v>
      </c>
      <c r="AJ1480">
        <v>0.53836174944403259</v>
      </c>
      <c r="AK1480">
        <v>6.3101525821596246E-4</v>
      </c>
      <c r="AP1480">
        <v>0.70377131208302446</v>
      </c>
    </row>
    <row r="1481" spans="1:294" x14ac:dyDescent="0.3">
      <c r="A1481" s="49">
        <v>1866</v>
      </c>
      <c r="B1481" t="s">
        <v>3307</v>
      </c>
      <c r="C1481" t="s">
        <v>620</v>
      </c>
      <c r="D1481">
        <v>8.9450000000000002E-2</v>
      </c>
      <c r="AF1481">
        <v>0.289900647325051</v>
      </c>
      <c r="AG1481">
        <v>9.7159684584439358E-4</v>
      </c>
      <c r="CH1481">
        <v>6.9162985268396491E-4</v>
      </c>
      <c r="EW1481">
        <v>1.9317132333891041E-2</v>
      </c>
      <c r="EX1481">
        <v>0.1358283644342288</v>
      </c>
      <c r="GJ1481">
        <v>7.7413660731825612E-6</v>
      </c>
      <c r="KF1481">
        <v>5.1176070326016086E-3</v>
      </c>
    </row>
    <row r="1482" spans="1:294" x14ac:dyDescent="0.3">
      <c r="A1482" s="49">
        <v>1868</v>
      </c>
      <c r="B1482" t="s">
        <v>3309</v>
      </c>
      <c r="C1482" t="s">
        <v>671</v>
      </c>
      <c r="D1482">
        <v>6.4750060000000014</v>
      </c>
      <c r="AH1482">
        <v>8.3985431218539636E-6</v>
      </c>
      <c r="CN1482">
        <v>9.8938660605508572E-3</v>
      </c>
      <c r="EE1482">
        <v>0.25200093697942028</v>
      </c>
      <c r="ET1482">
        <v>1.0685375345394921E-5</v>
      </c>
      <c r="EU1482">
        <v>3.1255022699403187E-5</v>
      </c>
    </row>
    <row r="1483" spans="1:294" x14ac:dyDescent="0.3">
      <c r="A1483" s="49">
        <v>1869</v>
      </c>
      <c r="B1483" t="s">
        <v>3310</v>
      </c>
      <c r="C1483" t="s">
        <v>605</v>
      </c>
      <c r="D1483">
        <v>3.9903999999999998E-3</v>
      </c>
      <c r="AJ1483">
        <v>1.6475725952813061</v>
      </c>
      <c r="AP1483">
        <v>0.21059210526315791</v>
      </c>
    </row>
    <row r="1484" spans="1:294" x14ac:dyDescent="0.3">
      <c r="A1484" s="49">
        <v>1870</v>
      </c>
      <c r="B1484" t="s">
        <v>3311</v>
      </c>
      <c r="C1484" t="s">
        <v>605</v>
      </c>
      <c r="D1484">
        <v>1.462</v>
      </c>
      <c r="M1484">
        <v>7.0090439276485773E-3</v>
      </c>
      <c r="N1484">
        <v>7.8539371685026518E-6</v>
      </c>
      <c r="AK1484">
        <v>2.0058139534883719E-4</v>
      </c>
    </row>
    <row r="1485" spans="1:294" x14ac:dyDescent="0.3">
      <c r="A1485" s="49">
        <v>1872</v>
      </c>
      <c r="B1485" t="s">
        <v>3313</v>
      </c>
      <c r="C1485" t="s">
        <v>668</v>
      </c>
      <c r="D1485">
        <v>2.6</v>
      </c>
      <c r="I1485">
        <v>4.0070579090555787E-2</v>
      </c>
      <c r="L1485">
        <v>0.2044426739214924</v>
      </c>
    </row>
    <row r="1486" spans="1:294" x14ac:dyDescent="0.3">
      <c r="A1486" s="49">
        <v>1873</v>
      </c>
      <c r="B1486" t="s">
        <v>3314</v>
      </c>
      <c r="C1486" t="s">
        <v>761</v>
      </c>
      <c r="D1486">
        <v>0.92741999999999991</v>
      </c>
      <c r="O1486">
        <v>8.4902747761654851E-2</v>
      </c>
      <c r="P1486">
        <v>0.1173201605433776</v>
      </c>
      <c r="AL1486">
        <v>2.2372764623459279E-6</v>
      </c>
      <c r="AM1486">
        <v>1.048015769349514E-5</v>
      </c>
      <c r="AN1486">
        <v>1.0738927019260461E-5</v>
      </c>
    </row>
    <row r="1487" spans="1:294" x14ac:dyDescent="0.3">
      <c r="A1487" s="49">
        <v>1874</v>
      </c>
      <c r="B1487" t="s">
        <v>3317</v>
      </c>
      <c r="C1487" t="s">
        <v>3316</v>
      </c>
      <c r="D1487">
        <v>6.8056139999999998E-3</v>
      </c>
      <c r="EV1487">
        <v>0.91176620058740399</v>
      </c>
      <c r="KG1487">
        <v>6.114310941795015</v>
      </c>
      <c r="KH1487">
        <v>61.532776506278502</v>
      </c>
    </row>
    <row r="1488" spans="1:294" x14ac:dyDescent="0.3">
      <c r="A1488" s="49">
        <v>1876</v>
      </c>
      <c r="B1488" t="s">
        <v>3320</v>
      </c>
      <c r="C1488" t="s">
        <v>605</v>
      </c>
      <c r="D1488">
        <v>4.3539000000000003</v>
      </c>
      <c r="M1488">
        <v>1.8719806763285021E-2</v>
      </c>
      <c r="N1488">
        <v>1.578458512996447E-5</v>
      </c>
      <c r="AH1488">
        <v>2.3741418764302059E-5</v>
      </c>
      <c r="AK1488">
        <v>5.5555555555555556E-4</v>
      </c>
    </row>
    <row r="1489" spans="1:277" x14ac:dyDescent="0.3">
      <c r="A1489" s="49">
        <v>1877</v>
      </c>
      <c r="B1489" t="s">
        <v>3321</v>
      </c>
      <c r="C1489" t="s">
        <v>605</v>
      </c>
      <c r="D1489">
        <v>0.38129999999999992</v>
      </c>
      <c r="M1489">
        <v>4.2005420054200548E-2</v>
      </c>
      <c r="N1489">
        <v>3.5272854700016813E-5</v>
      </c>
    </row>
    <row r="1490" spans="1:277" x14ac:dyDescent="0.3">
      <c r="A1490" s="49">
        <v>1878</v>
      </c>
      <c r="B1490" t="s">
        <v>3322</v>
      </c>
      <c r="C1490" t="s">
        <v>605</v>
      </c>
      <c r="D1490">
        <v>1.57657</v>
      </c>
      <c r="M1490">
        <v>9.3093093093093073E-3</v>
      </c>
      <c r="N1490">
        <v>1.695116168800379E-5</v>
      </c>
      <c r="AH1490">
        <v>2.9516358463726889E-5</v>
      </c>
    </row>
    <row r="1491" spans="1:277" x14ac:dyDescent="0.3">
      <c r="A1491" s="49">
        <v>1879</v>
      </c>
      <c r="B1491" t="s">
        <v>3324</v>
      </c>
      <c r="C1491" t="s">
        <v>671</v>
      </c>
      <c r="D1491">
        <v>2.5571630391E-5</v>
      </c>
      <c r="Q1491">
        <v>175.16686895046621</v>
      </c>
      <c r="R1491">
        <v>3.425000077679978E-2</v>
      </c>
      <c r="S1491">
        <v>702.13897384147629</v>
      </c>
      <c r="T1491">
        <v>0.90343653636368093</v>
      </c>
      <c r="U1491">
        <v>0.17847124852526711</v>
      </c>
      <c r="V1491">
        <v>0.1916992631277222</v>
      </c>
      <c r="W1491">
        <v>4.0757535152132353E-2</v>
      </c>
    </row>
    <row r="1492" spans="1:277" x14ac:dyDescent="0.3">
      <c r="A1492" s="49">
        <v>1880</v>
      </c>
      <c r="B1492" t="s">
        <v>3325</v>
      </c>
      <c r="C1492" t="s">
        <v>620</v>
      </c>
      <c r="D1492">
        <v>9.6355999999999997E-2</v>
      </c>
      <c r="M1492">
        <v>5.1350662589194691E-2</v>
      </c>
      <c r="N1492">
        <v>8.6015156444847618E-5</v>
      </c>
      <c r="AH1492">
        <v>4.0077257363592469E-5</v>
      </c>
      <c r="AK1492">
        <v>1.4331039755351681E-3</v>
      </c>
      <c r="CN1492">
        <v>8.6310960888459687E-2</v>
      </c>
      <c r="JP1492">
        <v>7.7726809378185532E-2</v>
      </c>
    </row>
    <row r="1493" spans="1:277" x14ac:dyDescent="0.3">
      <c r="A1493" s="49">
        <v>1882</v>
      </c>
      <c r="B1493" t="s">
        <v>3327</v>
      </c>
      <c r="C1493" t="s">
        <v>671</v>
      </c>
      <c r="D1493">
        <v>2.2609447500000001E-4</v>
      </c>
      <c r="Q1493">
        <v>545.64825414489042</v>
      </c>
      <c r="R1493">
        <v>0.15561255099592031</v>
      </c>
      <c r="S1493">
        <v>703.27446133920773</v>
      </c>
      <c r="T1493">
        <v>0.79894941737994296</v>
      </c>
      <c r="U1493">
        <v>8.1355713765121004E-2</v>
      </c>
      <c r="V1493">
        <v>7.4806515478761687E-2</v>
      </c>
      <c r="W1493">
        <v>5.8670861886604621E-2</v>
      </c>
    </row>
    <row r="1494" spans="1:277" x14ac:dyDescent="0.3">
      <c r="A1494" s="49">
        <v>1883</v>
      </c>
      <c r="B1494" t="s">
        <v>3328</v>
      </c>
      <c r="C1494" t="s">
        <v>617</v>
      </c>
      <c r="D1494">
        <v>9.8420000000000004E-7</v>
      </c>
      <c r="F1494">
        <v>3031.5858026701399</v>
      </c>
    </row>
    <row r="1495" spans="1:277" x14ac:dyDescent="0.3">
      <c r="A1495" s="49">
        <v>1884</v>
      </c>
      <c r="B1495" t="s">
        <v>3329</v>
      </c>
      <c r="C1495" t="s">
        <v>707</v>
      </c>
      <c r="D1495">
        <v>9.5992490000000002E-7</v>
      </c>
      <c r="F1495">
        <v>5410.7338444687839</v>
      </c>
    </row>
    <row r="1496" spans="1:277" x14ac:dyDescent="0.3">
      <c r="A1496" s="49">
        <v>1886</v>
      </c>
      <c r="B1496" t="s">
        <v>3331</v>
      </c>
      <c r="C1496" t="s">
        <v>707</v>
      </c>
      <c r="D1496">
        <v>4.5493008000000002E-6</v>
      </c>
      <c r="F1496">
        <v>2913.4720700985758</v>
      </c>
    </row>
    <row r="1497" spans="1:277" x14ac:dyDescent="0.3">
      <c r="A1497" s="49">
        <v>1887</v>
      </c>
      <c r="B1497" t="s">
        <v>3332</v>
      </c>
      <c r="C1497" t="s">
        <v>707</v>
      </c>
      <c r="D1497">
        <v>5.2226889999999999E-6</v>
      </c>
      <c r="F1497">
        <v>3231.7505315379171</v>
      </c>
    </row>
    <row r="1498" spans="1:277" x14ac:dyDescent="0.3">
      <c r="A1498" s="49">
        <v>1888</v>
      </c>
      <c r="B1498" t="s">
        <v>3333</v>
      </c>
      <c r="C1498" t="s">
        <v>707</v>
      </c>
      <c r="D1498">
        <v>2.0455505E-6</v>
      </c>
      <c r="F1498">
        <v>2953.7504858142252</v>
      </c>
    </row>
    <row r="1499" spans="1:277" x14ac:dyDescent="0.3">
      <c r="A1499" s="49">
        <v>1889</v>
      </c>
      <c r="B1499" t="s">
        <v>3334</v>
      </c>
      <c r="C1499" t="s">
        <v>707</v>
      </c>
      <c r="D1499">
        <v>7.6333504799999987E-6</v>
      </c>
      <c r="F1499">
        <v>3014.986776373788</v>
      </c>
    </row>
    <row r="1500" spans="1:277" x14ac:dyDescent="0.3">
      <c r="A1500" s="49">
        <v>1892</v>
      </c>
      <c r="B1500" t="s">
        <v>3339</v>
      </c>
      <c r="C1500" t="s">
        <v>614</v>
      </c>
      <c r="D1500">
        <v>9.6500000000000002E-2</v>
      </c>
      <c r="AH1500">
        <v>1.044573220616308E-4</v>
      </c>
    </row>
    <row r="1501" spans="1:277" x14ac:dyDescent="0.3">
      <c r="A1501" s="49">
        <v>1894</v>
      </c>
      <c r="B1501" t="s">
        <v>3341</v>
      </c>
      <c r="C1501" t="s">
        <v>796</v>
      </c>
      <c r="D1501">
        <v>1.7102218</v>
      </c>
      <c r="O1501">
        <v>4.0476891374742432E-2</v>
      </c>
      <c r="AI1501">
        <v>30.122003074608319</v>
      </c>
      <c r="HB1501">
        <v>1.3426132915807021</v>
      </c>
    </row>
    <row r="1502" spans="1:277" x14ac:dyDescent="0.3">
      <c r="A1502" s="49">
        <v>1895</v>
      </c>
      <c r="B1502" t="s">
        <v>3342</v>
      </c>
      <c r="C1502" t="s">
        <v>805</v>
      </c>
      <c r="D1502">
        <v>5.080320000000001E-3</v>
      </c>
      <c r="DH1502">
        <v>0.64155844155844122</v>
      </c>
      <c r="DI1502">
        <v>2.359740259740259</v>
      </c>
      <c r="DJ1502">
        <v>18.083571428571421</v>
      </c>
      <c r="JQ1502">
        <v>17.785714285714281</v>
      </c>
    </row>
    <row r="1503" spans="1:277" x14ac:dyDescent="0.3">
      <c r="A1503" s="49">
        <v>1897</v>
      </c>
      <c r="B1503" t="s">
        <v>3345</v>
      </c>
      <c r="C1503" t="s">
        <v>662</v>
      </c>
      <c r="D1503">
        <v>6.5495999999999999E-2</v>
      </c>
      <c r="AH1503">
        <v>8.0420539944584804E-5</v>
      </c>
      <c r="AJ1503">
        <v>0.76413686171272821</v>
      </c>
      <c r="AK1503">
        <v>2.3394740391270712E-3</v>
      </c>
      <c r="AP1503">
        <v>1.423935109737517</v>
      </c>
    </row>
    <row r="1504" spans="1:277" x14ac:dyDescent="0.3">
      <c r="A1504" s="49">
        <v>1898</v>
      </c>
      <c r="B1504" t="s">
        <v>3346</v>
      </c>
      <c r="C1504" t="s">
        <v>605</v>
      </c>
      <c r="D1504">
        <v>0.38584160395200001</v>
      </c>
      <c r="AF1504">
        <v>3.836877410351017</v>
      </c>
      <c r="AG1504">
        <v>9.3782606955894023E-5</v>
      </c>
      <c r="CH1504">
        <v>9.4778557382722804E-3</v>
      </c>
    </row>
    <row r="1505" spans="1:256" x14ac:dyDescent="0.3">
      <c r="A1505" s="49">
        <v>1900</v>
      </c>
      <c r="B1505" t="s">
        <v>3349</v>
      </c>
      <c r="C1505" t="s">
        <v>953</v>
      </c>
      <c r="D1505">
        <v>246.22383782824221</v>
      </c>
      <c r="IV1505">
        <v>4.3424697779580648E-2</v>
      </c>
    </row>
    <row r="1506" spans="1:256" x14ac:dyDescent="0.3">
      <c r="A1506" s="49">
        <v>1902</v>
      </c>
      <c r="B1506" t="s">
        <v>3352</v>
      </c>
      <c r="C1506" t="s">
        <v>605</v>
      </c>
      <c r="D1506">
        <v>0.69294619999999996</v>
      </c>
      <c r="AH1506">
        <v>3.8129820483215461E-5</v>
      </c>
      <c r="AK1506">
        <v>3.0285684516344851E-4</v>
      </c>
    </row>
    <row r="1507" spans="1:256" x14ac:dyDescent="0.3">
      <c r="A1507" s="49">
        <v>1903</v>
      </c>
      <c r="B1507" t="s">
        <v>3353</v>
      </c>
      <c r="C1507" t="s">
        <v>671</v>
      </c>
      <c r="D1507">
        <v>0.7357750448</v>
      </c>
      <c r="O1507">
        <v>2.5687781566509839E-2</v>
      </c>
      <c r="P1507">
        <v>0.26835041570744028</v>
      </c>
    </row>
    <row r="1508" spans="1:256" x14ac:dyDescent="0.3">
      <c r="A1508" s="49">
        <v>1904</v>
      </c>
      <c r="B1508" t="s">
        <v>3354</v>
      </c>
      <c r="C1508" t="s">
        <v>605</v>
      </c>
      <c r="D1508">
        <v>0.17419999999999999</v>
      </c>
      <c r="AH1508">
        <v>2.1817028219227751E-5</v>
      </c>
    </row>
    <row r="1509" spans="1:256" x14ac:dyDescent="0.3">
      <c r="A1509" s="49">
        <v>1905</v>
      </c>
      <c r="B1509" t="s">
        <v>3355</v>
      </c>
      <c r="C1509" t="s">
        <v>605</v>
      </c>
      <c r="D1509">
        <v>6.0639350000000007</v>
      </c>
      <c r="AH1509">
        <v>3.2816241911355713E-5</v>
      </c>
      <c r="AK1509">
        <v>1.961513164856373E-4</v>
      </c>
    </row>
    <row r="1510" spans="1:256" x14ac:dyDescent="0.3">
      <c r="A1510" s="49">
        <v>1906</v>
      </c>
      <c r="B1510" t="s">
        <v>3356</v>
      </c>
      <c r="C1510" t="s">
        <v>798</v>
      </c>
      <c r="D1510">
        <v>3.859E-3</v>
      </c>
      <c r="P1510">
        <v>3.3953834698436332E-2</v>
      </c>
    </row>
    <row r="1511" spans="1:256" x14ac:dyDescent="0.3">
      <c r="A1511" s="49">
        <v>1907</v>
      </c>
      <c r="B1511" t="s">
        <v>3357</v>
      </c>
      <c r="C1511" t="s">
        <v>680</v>
      </c>
      <c r="D1511">
        <v>2.3575227000000001E-2</v>
      </c>
      <c r="AH1511">
        <v>1.2460261391734369E-4</v>
      </c>
      <c r="AK1511">
        <v>3.090464205816555E-3</v>
      </c>
      <c r="AP1511">
        <v>0.38752031084422472</v>
      </c>
    </row>
    <row r="1512" spans="1:256" x14ac:dyDescent="0.3">
      <c r="A1512" s="49">
        <v>1908</v>
      </c>
      <c r="B1512" t="s">
        <v>3359</v>
      </c>
      <c r="C1512" t="s">
        <v>671</v>
      </c>
      <c r="D1512">
        <v>1.1394432E-4</v>
      </c>
      <c r="P1512">
        <v>0.53922438119809735</v>
      </c>
    </row>
    <row r="1513" spans="1:256" x14ac:dyDescent="0.3">
      <c r="A1513" s="49">
        <v>1909</v>
      </c>
      <c r="B1513" t="s">
        <v>3360</v>
      </c>
      <c r="C1513" t="s">
        <v>605</v>
      </c>
      <c r="D1513">
        <v>1.2222599999999999</v>
      </c>
      <c r="N1513">
        <v>4.8948987941030368E-5</v>
      </c>
    </row>
    <row r="1514" spans="1:256" x14ac:dyDescent="0.3">
      <c r="A1514" s="49">
        <v>1912</v>
      </c>
      <c r="B1514" t="s">
        <v>3363</v>
      </c>
      <c r="C1514" t="s">
        <v>798</v>
      </c>
      <c r="D1514">
        <v>2.1800999999999999E-3</v>
      </c>
      <c r="O1514">
        <v>1.079383769993131E-2</v>
      </c>
      <c r="P1514">
        <v>0.14169365126091649</v>
      </c>
    </row>
    <row r="1515" spans="1:256" x14ac:dyDescent="0.3">
      <c r="A1515" s="49">
        <v>1914</v>
      </c>
      <c r="B1515" t="s">
        <v>3365</v>
      </c>
      <c r="C1515" t="s">
        <v>796</v>
      </c>
      <c r="D1515">
        <v>0.38497697200000008</v>
      </c>
      <c r="AI1515">
        <v>46.145485669630411</v>
      </c>
    </row>
    <row r="1516" spans="1:256" x14ac:dyDescent="0.3">
      <c r="A1516" s="49">
        <v>1915</v>
      </c>
      <c r="B1516" t="s">
        <v>3366</v>
      </c>
      <c r="C1516" t="s">
        <v>605</v>
      </c>
      <c r="D1516">
        <v>8.9719999999999995</v>
      </c>
      <c r="AH1516">
        <v>7.720935894126755E-5</v>
      </c>
      <c r="AK1516">
        <v>1.154657081289939E-4</v>
      </c>
    </row>
    <row r="1517" spans="1:256" x14ac:dyDescent="0.3">
      <c r="A1517" s="49">
        <v>1916</v>
      </c>
      <c r="B1517" t="s">
        <v>3367</v>
      </c>
      <c r="C1517" t="s">
        <v>605</v>
      </c>
      <c r="D1517">
        <v>3.1600000000000002E-5</v>
      </c>
      <c r="F1517">
        <v>2549.946621930761</v>
      </c>
    </row>
    <row r="1518" spans="1:256" x14ac:dyDescent="0.3">
      <c r="A1518" s="49">
        <v>1918</v>
      </c>
      <c r="B1518" t="s">
        <v>3371</v>
      </c>
      <c r="C1518" t="s">
        <v>796</v>
      </c>
      <c r="D1518">
        <v>0.54100499999999985</v>
      </c>
      <c r="O1518">
        <v>8.6774859587975012E-2</v>
      </c>
      <c r="AI1518">
        <v>45.621983328911838</v>
      </c>
    </row>
    <row r="1519" spans="1:256" x14ac:dyDescent="0.3">
      <c r="A1519" s="49">
        <v>1919</v>
      </c>
      <c r="B1519" t="s">
        <v>3372</v>
      </c>
      <c r="C1519" t="s">
        <v>796</v>
      </c>
      <c r="D1519">
        <v>0.91774500000000003</v>
      </c>
      <c r="O1519">
        <v>8.3886129534202963E-2</v>
      </c>
      <c r="AI1519">
        <v>42.352734468502753</v>
      </c>
    </row>
    <row r="1520" spans="1:256" x14ac:dyDescent="0.3">
      <c r="A1520" s="49">
        <v>1920</v>
      </c>
      <c r="B1520" t="s">
        <v>3373</v>
      </c>
      <c r="C1520" t="s">
        <v>796</v>
      </c>
      <c r="D1520">
        <v>0.43469600000000003</v>
      </c>
      <c r="O1520">
        <v>0.1051616633932214</v>
      </c>
      <c r="AI1520">
        <v>49.234857797512923</v>
      </c>
    </row>
    <row r="1521" spans="1:297" x14ac:dyDescent="0.3">
      <c r="A1521" s="49">
        <v>1921</v>
      </c>
      <c r="B1521" t="s">
        <v>3374</v>
      </c>
      <c r="C1521" t="s">
        <v>605</v>
      </c>
      <c r="D1521">
        <v>1.3515999999999999</v>
      </c>
      <c r="M1521">
        <v>0.15413481141692151</v>
      </c>
      <c r="N1521">
        <v>1.171766567569421E-4</v>
      </c>
    </row>
    <row r="1522" spans="1:297" x14ac:dyDescent="0.3">
      <c r="A1522" s="49">
        <v>1922</v>
      </c>
      <c r="B1522" t="s">
        <v>3375</v>
      </c>
      <c r="C1522" t="s">
        <v>671</v>
      </c>
      <c r="D1522">
        <v>1.0466008279999999E-3</v>
      </c>
      <c r="Q1522">
        <v>156.67917621364191</v>
      </c>
      <c r="R1522">
        <v>5.429914612708131E-2</v>
      </c>
      <c r="S1522">
        <v>563.0781476465213</v>
      </c>
      <c r="T1522">
        <v>0.89177176246955336</v>
      </c>
      <c r="U1522">
        <v>0.1520073084863528</v>
      </c>
      <c r="V1522">
        <v>0.16612798367199769</v>
      </c>
      <c r="W1522">
        <v>3.3517798598700341E-2</v>
      </c>
    </row>
    <row r="1523" spans="1:297" x14ac:dyDescent="0.3">
      <c r="A1523" s="49">
        <v>1923</v>
      </c>
      <c r="B1523" t="s">
        <v>3376</v>
      </c>
      <c r="C1523" t="s">
        <v>668</v>
      </c>
      <c r="D1523">
        <v>3.61E-2</v>
      </c>
      <c r="I1523">
        <v>7.8630310716550411E-2</v>
      </c>
      <c r="J1523">
        <v>8.310249307479224E-6</v>
      </c>
      <c r="K1523">
        <v>2.4307757345170151E-4</v>
      </c>
      <c r="L1523">
        <v>0.19996962920935821</v>
      </c>
    </row>
    <row r="1524" spans="1:297" x14ac:dyDescent="0.3">
      <c r="A1524" s="49">
        <v>1924</v>
      </c>
      <c r="B1524" t="s">
        <v>3377</v>
      </c>
      <c r="C1524" t="s">
        <v>671</v>
      </c>
      <c r="D1524">
        <v>3.6688687500000009E-3</v>
      </c>
      <c r="Q1524">
        <v>889.3471995007036</v>
      </c>
      <c r="R1524">
        <v>0.12380668257756559</v>
      </c>
      <c r="S1524">
        <v>1664.015418013159</v>
      </c>
      <c r="T1524">
        <v>1.2081086655470099</v>
      </c>
      <c r="U1524">
        <v>7.8070214207843477E-2</v>
      </c>
    </row>
    <row r="1525" spans="1:297" x14ac:dyDescent="0.3">
      <c r="A1525" s="49">
        <v>1925</v>
      </c>
      <c r="B1525" t="s">
        <v>3379</v>
      </c>
      <c r="C1525" t="s">
        <v>804</v>
      </c>
      <c r="D1525">
        <v>3.8498021879999999E-3</v>
      </c>
      <c r="Q1525">
        <v>841.63174690905475</v>
      </c>
      <c r="R1525">
        <v>0.14796713182376689</v>
      </c>
      <c r="S1525">
        <v>1662.222700145383</v>
      </c>
      <c r="T1525">
        <v>1.170382072435785</v>
      </c>
      <c r="U1525">
        <v>7.2817321007157737E-2</v>
      </c>
    </row>
    <row r="1526" spans="1:297" x14ac:dyDescent="0.3">
      <c r="A1526" s="49">
        <v>1926</v>
      </c>
      <c r="B1526" t="s">
        <v>3380</v>
      </c>
      <c r="C1526" t="s">
        <v>798</v>
      </c>
      <c r="D1526">
        <v>2.9819999999999998E-3</v>
      </c>
      <c r="P1526">
        <v>0.13743218806509941</v>
      </c>
    </row>
    <row r="1527" spans="1:297" x14ac:dyDescent="0.3">
      <c r="A1527" s="49">
        <v>1928</v>
      </c>
      <c r="B1527" t="s">
        <v>3382</v>
      </c>
      <c r="C1527" t="s">
        <v>671</v>
      </c>
      <c r="D1527">
        <v>8.7340000000000001E-2</v>
      </c>
      <c r="P1527">
        <v>0.37169159953970082</v>
      </c>
      <c r="AM1527">
        <v>1.0936708860759491E-4</v>
      </c>
      <c r="AN1527">
        <v>1.681012658227848E-4</v>
      </c>
    </row>
    <row r="1528" spans="1:297" x14ac:dyDescent="0.3">
      <c r="A1528" s="49">
        <v>1929</v>
      </c>
      <c r="B1528" t="s">
        <v>3385</v>
      </c>
      <c r="C1528" t="s">
        <v>1220</v>
      </c>
      <c r="D1528">
        <v>41.535145200992609</v>
      </c>
      <c r="JX1528">
        <v>0.74786478672104784</v>
      </c>
      <c r="JY1528">
        <v>1.54323267736648</v>
      </c>
      <c r="KI1528">
        <v>0.1404715316071625</v>
      </c>
      <c r="KJ1528">
        <v>1.4059154251904189E-2</v>
      </c>
      <c r="KK1528">
        <v>2.5009708952103101E-4</v>
      </c>
    </row>
    <row r="1529" spans="1:297" x14ac:dyDescent="0.3">
      <c r="A1529" s="49">
        <v>1930</v>
      </c>
      <c r="B1529" t="s">
        <v>3387</v>
      </c>
      <c r="C1529" t="s">
        <v>796</v>
      </c>
      <c r="D1529">
        <v>1.7121999999999999</v>
      </c>
      <c r="AI1529">
        <v>30.559268635724329</v>
      </c>
      <c r="HB1529">
        <v>1.384448462929476</v>
      </c>
    </row>
    <row r="1530" spans="1:297" x14ac:dyDescent="0.3">
      <c r="A1530" s="49">
        <v>1931</v>
      </c>
      <c r="B1530" t="s">
        <v>3389</v>
      </c>
      <c r="C1530" t="s">
        <v>614</v>
      </c>
      <c r="D1530">
        <v>8.2452142187792871E-3</v>
      </c>
      <c r="AG1530">
        <v>7.4285616391605214E-4</v>
      </c>
    </row>
    <row r="1531" spans="1:297" x14ac:dyDescent="0.3">
      <c r="A1531" s="49">
        <v>1932</v>
      </c>
      <c r="B1531" t="s">
        <v>3390</v>
      </c>
      <c r="C1531" t="s">
        <v>665</v>
      </c>
      <c r="D1531">
        <v>1.75</v>
      </c>
      <c r="AH1531">
        <v>5.7876546204220233E-5</v>
      </c>
    </row>
    <row r="1532" spans="1:297" x14ac:dyDescent="0.3">
      <c r="A1532" s="49">
        <v>1933</v>
      </c>
      <c r="B1532" t="s">
        <v>3391</v>
      </c>
      <c r="C1532" t="s">
        <v>659</v>
      </c>
      <c r="D1532">
        <v>3.0769999999999999E-3</v>
      </c>
      <c r="AH1532">
        <v>4.1756965944272449E-5</v>
      </c>
      <c r="AJ1532">
        <v>1.901547987616099</v>
      </c>
      <c r="AK1532">
        <v>2.1252450980392161E-3</v>
      </c>
    </row>
    <row r="1533" spans="1:297" x14ac:dyDescent="0.3">
      <c r="A1533" s="49">
        <v>1935</v>
      </c>
      <c r="B1533" t="s">
        <v>3393</v>
      </c>
      <c r="C1533" t="s">
        <v>659</v>
      </c>
      <c r="D1533">
        <v>0.33390000000000009</v>
      </c>
      <c r="AH1533">
        <v>1.556879620434734E-5</v>
      </c>
      <c r="AJ1533">
        <v>1.716165413533834</v>
      </c>
      <c r="AK1533">
        <v>3.5359888190076861E-4</v>
      </c>
      <c r="AP1533">
        <v>8.9889097744360866E-2</v>
      </c>
      <c r="BO1533">
        <v>2.5688161563364631E-4</v>
      </c>
      <c r="BP1533">
        <v>8.0548593706488393E-5</v>
      </c>
    </row>
    <row r="1534" spans="1:297" x14ac:dyDescent="0.3">
      <c r="A1534" s="49">
        <v>1936</v>
      </c>
      <c r="B1534" t="s">
        <v>3394</v>
      </c>
      <c r="C1534" t="s">
        <v>605</v>
      </c>
      <c r="D1534">
        <v>9.731086504E-2</v>
      </c>
      <c r="AF1534">
        <v>0.78064461873644597</v>
      </c>
      <c r="AG1534">
        <v>7.901006792183843E-4</v>
      </c>
    </row>
    <row r="1535" spans="1:297" x14ac:dyDescent="0.3">
      <c r="A1535" s="49">
        <v>1937</v>
      </c>
      <c r="B1535" t="s">
        <v>3396</v>
      </c>
      <c r="C1535" t="s">
        <v>614</v>
      </c>
      <c r="D1535">
        <v>1.045756521739131E-2</v>
      </c>
      <c r="EA1535">
        <v>0.52490849696579489</v>
      </c>
      <c r="EB1535">
        <v>3.9112425912791711E-4</v>
      </c>
    </row>
    <row r="1536" spans="1:297" x14ac:dyDescent="0.3">
      <c r="A1536" s="49">
        <v>1938</v>
      </c>
      <c r="B1536" t="s">
        <v>3397</v>
      </c>
      <c r="C1536" t="s">
        <v>659</v>
      </c>
      <c r="D1536">
        <v>8.0999999999999996E-3</v>
      </c>
      <c r="I1536">
        <v>1.3565372601517181E-2</v>
      </c>
      <c r="K1536">
        <v>1.625018592890079E-5</v>
      </c>
      <c r="AQ1536">
        <v>4.4979919678714869E-6</v>
      </c>
    </row>
    <row r="1537" spans="1:253" x14ac:dyDescent="0.3">
      <c r="A1537" s="49">
        <v>1939</v>
      </c>
      <c r="B1537" t="s">
        <v>3399</v>
      </c>
      <c r="C1537" t="s">
        <v>620</v>
      </c>
      <c r="D1537">
        <v>2.3599999999999999E-2</v>
      </c>
      <c r="AH1537">
        <v>3.4243978590544153E-5</v>
      </c>
    </row>
    <row r="1538" spans="1:253" x14ac:dyDescent="0.3">
      <c r="A1538" s="49">
        <v>1940</v>
      </c>
      <c r="B1538" t="s">
        <v>3400</v>
      </c>
      <c r="C1538" t="s">
        <v>798</v>
      </c>
      <c r="D1538">
        <v>3.1440000000000003E-2</v>
      </c>
      <c r="P1538">
        <v>0.80168776371308015</v>
      </c>
    </row>
    <row r="1539" spans="1:253" x14ac:dyDescent="0.3">
      <c r="A1539" s="49">
        <v>1941</v>
      </c>
      <c r="B1539" t="s">
        <v>3401</v>
      </c>
      <c r="C1539" t="s">
        <v>798</v>
      </c>
      <c r="D1539">
        <v>0.41615999999999997</v>
      </c>
      <c r="O1539">
        <v>3.1397369074211971E-2</v>
      </c>
      <c r="P1539">
        <v>0.54703400347480768</v>
      </c>
      <c r="AL1539">
        <v>4.532141970712336E-5</v>
      </c>
      <c r="GN1539">
        <v>9.4001820137337637E-5</v>
      </c>
    </row>
    <row r="1540" spans="1:253" x14ac:dyDescent="0.3">
      <c r="A1540" s="49">
        <v>1942</v>
      </c>
      <c r="B1540" t="s">
        <v>3403</v>
      </c>
      <c r="C1540" t="s">
        <v>798</v>
      </c>
      <c r="D1540">
        <v>2.2932999999999999E-2</v>
      </c>
      <c r="O1540">
        <v>3.2331386918524913E-2</v>
      </c>
      <c r="P1540">
        <v>0.61355174981384963</v>
      </c>
      <c r="AL1540">
        <v>7.1560136379668449E-5</v>
      </c>
      <c r="GN1540">
        <v>1.4842392653263841E-4</v>
      </c>
    </row>
    <row r="1541" spans="1:253" x14ac:dyDescent="0.3">
      <c r="A1541" s="49">
        <v>1943</v>
      </c>
      <c r="B1541" t="s">
        <v>3404</v>
      </c>
      <c r="C1541" t="s">
        <v>798</v>
      </c>
      <c r="D1541">
        <v>0.43296000000000001</v>
      </c>
      <c r="O1541">
        <v>2.953586497890295E-2</v>
      </c>
      <c r="P1541">
        <v>0.49558879938626771</v>
      </c>
    </row>
    <row r="1542" spans="1:253" x14ac:dyDescent="0.3">
      <c r="A1542" s="49">
        <v>1944</v>
      </c>
      <c r="B1542" t="s">
        <v>3405</v>
      </c>
      <c r="C1542" t="s">
        <v>659</v>
      </c>
      <c r="D1542">
        <v>1E-3</v>
      </c>
      <c r="AJ1542">
        <v>0.40953947368421062</v>
      </c>
      <c r="AK1542">
        <v>9.870833333333333E-4</v>
      </c>
    </row>
    <row r="1543" spans="1:253" x14ac:dyDescent="0.3">
      <c r="A1543" s="49">
        <v>1945</v>
      </c>
      <c r="B1543" t="s">
        <v>3406</v>
      </c>
      <c r="C1543" t="s">
        <v>659</v>
      </c>
      <c r="D1543">
        <v>4.1463E-2</v>
      </c>
      <c r="AH1543">
        <v>1.213450292397661E-5</v>
      </c>
      <c r="AJ1543">
        <v>1.577485380116959</v>
      </c>
      <c r="AK1543">
        <v>2.5662037037037029E-3</v>
      </c>
      <c r="AP1543">
        <v>0.61688596491228076</v>
      </c>
    </row>
    <row r="1544" spans="1:253" x14ac:dyDescent="0.3">
      <c r="A1544" s="49">
        <v>1946</v>
      </c>
      <c r="B1544" t="s">
        <v>3407</v>
      </c>
      <c r="C1544" t="s">
        <v>650</v>
      </c>
      <c r="D1544">
        <v>0.78015607487999983</v>
      </c>
      <c r="AK1544">
        <v>8.8317331009394179E-3</v>
      </c>
    </row>
    <row r="1545" spans="1:253" x14ac:dyDescent="0.3">
      <c r="A1545" s="49">
        <v>1947</v>
      </c>
      <c r="B1545" t="s">
        <v>3408</v>
      </c>
      <c r="C1545" t="s">
        <v>659</v>
      </c>
      <c r="D1545">
        <v>0.26100000000000001</v>
      </c>
      <c r="I1545">
        <v>0.1157734385819139</v>
      </c>
      <c r="L1545">
        <v>0.59602409638554221</v>
      </c>
    </row>
    <row r="1546" spans="1:253" x14ac:dyDescent="0.3">
      <c r="A1546" s="49">
        <v>1949</v>
      </c>
      <c r="B1546" t="s">
        <v>3411</v>
      </c>
      <c r="C1546" t="s">
        <v>595</v>
      </c>
      <c r="D1546">
        <v>0.55744970527817406</v>
      </c>
      <c r="DL1546">
        <v>1.5263688723513531</v>
      </c>
      <c r="DM1546">
        <v>1.921122510284506</v>
      </c>
      <c r="DN1546">
        <v>0.30577662016471813</v>
      </c>
      <c r="DO1546">
        <v>0.1080257111507749</v>
      </c>
      <c r="DP1546">
        <v>2.0707500271195962E-2</v>
      </c>
      <c r="DQ1546">
        <v>3.8185029766818888E-2</v>
      </c>
      <c r="DR1546">
        <v>2.6783793516938648E-3</v>
      </c>
      <c r="DS1546">
        <v>1.1349201284182649E-2</v>
      </c>
      <c r="DT1546">
        <v>1.3965152876776821E-3</v>
      </c>
      <c r="DU1546">
        <v>2.798485574125922E-3</v>
      </c>
      <c r="DV1546">
        <v>1.402567674024742E-3</v>
      </c>
      <c r="DW1546">
        <v>3.2627501574654258E-2</v>
      </c>
      <c r="EQ1546">
        <v>0.55520000211639298</v>
      </c>
      <c r="IR1546">
        <v>2.4802815876692199E-4</v>
      </c>
      <c r="IS1546">
        <v>9.3629229982048102E-5</v>
      </c>
    </row>
    <row r="1547" spans="1:253" x14ac:dyDescent="0.3">
      <c r="A1547" s="49">
        <v>1951</v>
      </c>
      <c r="B1547" t="s">
        <v>3417</v>
      </c>
      <c r="C1547" t="s">
        <v>668</v>
      </c>
      <c r="D1547">
        <v>0.34837800000000002</v>
      </c>
      <c r="I1547">
        <v>7.1034045764028469E-2</v>
      </c>
      <c r="K1547">
        <v>1.508893700170251E-4</v>
      </c>
      <c r="L1547">
        <v>0.33868801835314322</v>
      </c>
    </row>
    <row r="1548" spans="1:253" x14ac:dyDescent="0.3">
      <c r="A1548" s="49">
        <v>1958</v>
      </c>
      <c r="B1548" t="s">
        <v>3425</v>
      </c>
      <c r="C1548" t="s">
        <v>650</v>
      </c>
      <c r="D1548">
        <v>5.3739499999999998</v>
      </c>
      <c r="CN1548">
        <v>4.0217770815449388E-2</v>
      </c>
    </row>
    <row r="1549" spans="1:253" x14ac:dyDescent="0.3">
      <c r="A1549" s="49">
        <v>1959</v>
      </c>
      <c r="B1549" t="s">
        <v>3427</v>
      </c>
      <c r="C1549" t="s">
        <v>683</v>
      </c>
      <c r="D1549">
        <v>4.7989999999999991E-2</v>
      </c>
      <c r="CN1549">
        <v>6.8613526940919739E-2</v>
      </c>
    </row>
    <row r="1550" spans="1:253" x14ac:dyDescent="0.3">
      <c r="A1550" s="49">
        <v>1960</v>
      </c>
      <c r="B1550" t="s">
        <v>3428</v>
      </c>
      <c r="C1550" t="s">
        <v>605</v>
      </c>
      <c r="D1550">
        <v>27.5197</v>
      </c>
      <c r="M1550">
        <v>8.4484932611910771E-3</v>
      </c>
    </row>
    <row r="1551" spans="1:253" x14ac:dyDescent="0.3">
      <c r="A1551" s="49">
        <v>1961</v>
      </c>
      <c r="B1551" t="s">
        <v>3430</v>
      </c>
      <c r="C1551" t="s">
        <v>659</v>
      </c>
      <c r="D1551">
        <v>1.5705E-2</v>
      </c>
      <c r="I1551">
        <v>7.866944377318251E-2</v>
      </c>
      <c r="J1551">
        <v>9.0162368672397317E-6</v>
      </c>
      <c r="K1551">
        <v>1.1680577771129091E-3</v>
      </c>
      <c r="L1551">
        <v>8.6428349501156493E-2</v>
      </c>
    </row>
    <row r="1552" spans="1:253" x14ac:dyDescent="0.3">
      <c r="A1552" s="49">
        <v>1962</v>
      </c>
      <c r="B1552" t="s">
        <v>3431</v>
      </c>
      <c r="C1552" t="s">
        <v>617</v>
      </c>
      <c r="D1552">
        <v>2.2394366197183088E-3</v>
      </c>
      <c r="BQ1552">
        <v>23.701646999432089</v>
      </c>
      <c r="BR1552">
        <v>68.275928035523918</v>
      </c>
      <c r="BS1552">
        <v>182.5325729923978</v>
      </c>
      <c r="GX1552">
        <v>1.5466849113064741E-3</v>
      </c>
    </row>
    <row r="1553" spans="1:305" x14ac:dyDescent="0.3">
      <c r="A1553" s="49">
        <v>1966</v>
      </c>
      <c r="B1553" t="s">
        <v>3435</v>
      </c>
      <c r="C1553" t="s">
        <v>659</v>
      </c>
      <c r="D1553">
        <v>3.4000000000000002E-4</v>
      </c>
      <c r="AJ1553">
        <v>2.4026315789473678</v>
      </c>
    </row>
    <row r="1554" spans="1:305" x14ac:dyDescent="0.3">
      <c r="A1554" s="49">
        <v>1967</v>
      </c>
      <c r="B1554" t="s">
        <v>3436</v>
      </c>
      <c r="C1554" t="s">
        <v>614</v>
      </c>
      <c r="D1554">
        <v>2.6473719999999998E-3</v>
      </c>
      <c r="AH1554">
        <v>8.5688259109311721E-5</v>
      </c>
      <c r="AK1554">
        <v>6.5461538461538446E-4</v>
      </c>
    </row>
    <row r="1555" spans="1:305" x14ac:dyDescent="0.3">
      <c r="A1555" s="49">
        <v>1968</v>
      </c>
      <c r="B1555" t="s">
        <v>3437</v>
      </c>
      <c r="C1555" t="s">
        <v>671</v>
      </c>
      <c r="D1555">
        <v>4.2352302119999988E-5</v>
      </c>
      <c r="Q1555">
        <v>128.3442214028475</v>
      </c>
      <c r="R1555">
        <v>2.6974940945928231E-2</v>
      </c>
      <c r="S1555">
        <v>514.45504765950636</v>
      </c>
      <c r="T1555">
        <v>0.90343653636368104</v>
      </c>
      <c r="U1555">
        <v>0.17847124852526719</v>
      </c>
      <c r="V1555">
        <v>0.26457813145553749</v>
      </c>
      <c r="W1555">
        <v>5.625244623971179E-2</v>
      </c>
    </row>
    <row r="1556" spans="1:305" x14ac:dyDescent="0.3">
      <c r="A1556" s="49">
        <v>1969</v>
      </c>
      <c r="B1556" t="s">
        <v>3440</v>
      </c>
      <c r="C1556" t="s">
        <v>3439</v>
      </c>
      <c r="D1556">
        <v>9.4672632095386025E-2</v>
      </c>
      <c r="EV1556">
        <v>22.89953636811385</v>
      </c>
      <c r="KL1556">
        <v>62.678596012896321</v>
      </c>
      <c r="KM1556">
        <v>8.5606374645919523</v>
      </c>
      <c r="KN1556">
        <v>15.45996870385569</v>
      </c>
      <c r="KO1556">
        <v>1.544373416119686</v>
      </c>
      <c r="KP1556">
        <v>5.4336214199307324</v>
      </c>
      <c r="KQ1556">
        <v>0.82981075765298229</v>
      </c>
      <c r="KR1556">
        <v>0.85876069164917768</v>
      </c>
      <c r="KS1556">
        <v>4.3060906269538064</v>
      </c>
    </row>
    <row r="1557" spans="1:305" x14ac:dyDescent="0.3">
      <c r="A1557" s="49">
        <v>1970</v>
      </c>
      <c r="B1557" t="s">
        <v>3442</v>
      </c>
      <c r="C1557" t="s">
        <v>671</v>
      </c>
      <c r="D1557">
        <v>0.40778639999999999</v>
      </c>
      <c r="P1557">
        <v>0.89995916700694156</v>
      </c>
    </row>
    <row r="1558" spans="1:305" x14ac:dyDescent="0.3">
      <c r="A1558" s="49">
        <v>1972</v>
      </c>
      <c r="B1558" t="s">
        <v>3444</v>
      </c>
      <c r="C1558" t="s">
        <v>605</v>
      </c>
      <c r="D1558">
        <v>5.5200000000000006E-3</v>
      </c>
      <c r="AH1558">
        <v>2.611556064073226E-6</v>
      </c>
      <c r="AJ1558">
        <v>0.65288901601830651</v>
      </c>
      <c r="AK1558">
        <v>8.0538194444444429E-4</v>
      </c>
      <c r="AP1558">
        <v>7.5233266590388995E-2</v>
      </c>
    </row>
    <row r="1559" spans="1:305" x14ac:dyDescent="0.3">
      <c r="A1559" s="49">
        <v>1974</v>
      </c>
      <c r="B1559" t="s">
        <v>3446</v>
      </c>
      <c r="C1559" t="s">
        <v>659</v>
      </c>
      <c r="D1559">
        <v>2.64E-2</v>
      </c>
      <c r="AH1559">
        <v>2.7302631578947362E-5</v>
      </c>
      <c r="AJ1559">
        <v>0.2184210526315789</v>
      </c>
      <c r="AK1559">
        <v>2.7312499999999998E-4</v>
      </c>
    </row>
    <row r="1560" spans="1:305" x14ac:dyDescent="0.3">
      <c r="A1560" s="49">
        <v>1975</v>
      </c>
      <c r="B1560" t="s">
        <v>3447</v>
      </c>
      <c r="C1560" t="s">
        <v>659</v>
      </c>
      <c r="D1560">
        <v>5.422699999999999E-2</v>
      </c>
      <c r="I1560">
        <v>5.6415234397304871E-2</v>
      </c>
      <c r="J1560">
        <v>2.9857819905213271E-5</v>
      </c>
      <c r="K1560">
        <v>2.7656122118806989E-3</v>
      </c>
      <c r="L1560">
        <v>0.32044395591846059</v>
      </c>
    </row>
    <row r="1561" spans="1:305" x14ac:dyDescent="0.3">
      <c r="A1561" s="49">
        <v>1976</v>
      </c>
      <c r="B1561" t="s">
        <v>3448</v>
      </c>
      <c r="C1561" t="s">
        <v>605</v>
      </c>
      <c r="D1561">
        <v>4.1958000000000009E-2</v>
      </c>
      <c r="M1561">
        <v>3.2770492714937149E-2</v>
      </c>
      <c r="N1561">
        <v>3.0339199183676679E-5</v>
      </c>
      <c r="AH1561">
        <v>7.3884598884598867E-5</v>
      </c>
      <c r="AK1561">
        <v>2.5592556842556841E-3</v>
      </c>
    </row>
    <row r="1562" spans="1:305" x14ac:dyDescent="0.3">
      <c r="A1562" s="49">
        <v>1977</v>
      </c>
      <c r="B1562" t="s">
        <v>3449</v>
      </c>
      <c r="C1562" t="s">
        <v>617</v>
      </c>
      <c r="D1562">
        <v>2.7077399999999999E-5</v>
      </c>
      <c r="F1562">
        <v>1217.8128849730861</v>
      </c>
    </row>
    <row r="1563" spans="1:305" x14ac:dyDescent="0.3">
      <c r="A1563" s="49">
        <v>1978</v>
      </c>
      <c r="B1563" t="s">
        <v>3451</v>
      </c>
      <c r="C1563" t="s">
        <v>602</v>
      </c>
      <c r="D1563">
        <v>7.2472909569163441E-2</v>
      </c>
      <c r="KD1563">
        <v>4.8981770799164069E-3</v>
      </c>
    </row>
    <row r="1564" spans="1:305" x14ac:dyDescent="0.3">
      <c r="A1564" s="49">
        <v>1979</v>
      </c>
      <c r="B1564" t="s">
        <v>3453</v>
      </c>
      <c r="C1564" t="s">
        <v>659</v>
      </c>
      <c r="D1564">
        <v>4.2720000000000001E-2</v>
      </c>
      <c r="AH1564">
        <v>7.2807017543859644E-5</v>
      </c>
      <c r="AK1564">
        <v>6.3888888888888882E-4</v>
      </c>
    </row>
    <row r="1565" spans="1:305" x14ac:dyDescent="0.3">
      <c r="A1565" s="49">
        <v>1980</v>
      </c>
      <c r="B1565" t="s">
        <v>3454</v>
      </c>
      <c r="C1565" t="s">
        <v>659</v>
      </c>
      <c r="D1565">
        <v>0.30599999999999999</v>
      </c>
      <c r="I1565">
        <v>0.1167021025277581</v>
      </c>
      <c r="L1565">
        <v>0.44856484762579729</v>
      </c>
    </row>
    <row r="1566" spans="1:305" x14ac:dyDescent="0.3">
      <c r="A1566" s="49">
        <v>1982</v>
      </c>
      <c r="B1566" t="s">
        <v>3456</v>
      </c>
      <c r="C1566" t="s">
        <v>686</v>
      </c>
      <c r="D1566">
        <v>4.9779800000000013E-2</v>
      </c>
      <c r="AH1566">
        <v>1.7709815078236129E-5</v>
      </c>
    </row>
    <row r="1567" spans="1:305" x14ac:dyDescent="0.3">
      <c r="A1567" s="49">
        <v>1984</v>
      </c>
      <c r="B1567" t="s">
        <v>3458</v>
      </c>
      <c r="C1567" t="s">
        <v>620</v>
      </c>
      <c r="D1567">
        <v>0.60940000000000005</v>
      </c>
      <c r="N1567">
        <v>2.6315789473684211E-6</v>
      </c>
      <c r="AH1567">
        <v>1.9856459330143539E-5</v>
      </c>
      <c r="AJ1567">
        <v>0.63540669856459342</v>
      </c>
      <c r="AP1567">
        <v>0.121133971291866</v>
      </c>
    </row>
    <row r="1568" spans="1:305" x14ac:dyDescent="0.3">
      <c r="A1568" s="49">
        <v>1985</v>
      </c>
      <c r="B1568" t="s">
        <v>3459</v>
      </c>
      <c r="C1568" t="s">
        <v>620</v>
      </c>
      <c r="D1568">
        <v>2.0275799999999999</v>
      </c>
      <c r="AH1568">
        <v>6.2891470049075866E-5</v>
      </c>
      <c r="JP1568">
        <v>7.4156874993834996E-3</v>
      </c>
    </row>
    <row r="1569" spans="1:219" x14ac:dyDescent="0.3">
      <c r="A1569" s="49">
        <v>1986</v>
      </c>
      <c r="B1569" t="s">
        <v>3461</v>
      </c>
      <c r="C1569" t="s">
        <v>605</v>
      </c>
      <c r="D1569">
        <v>0.34470980006399998</v>
      </c>
      <c r="AG1569">
        <v>7.2390353469745507E-4</v>
      </c>
    </row>
    <row r="1570" spans="1:219" x14ac:dyDescent="0.3">
      <c r="A1570" s="49">
        <v>1987</v>
      </c>
      <c r="B1570" t="s">
        <v>3462</v>
      </c>
      <c r="C1570" t="s">
        <v>695</v>
      </c>
      <c r="D1570">
        <v>6.2100000000000002E-3</v>
      </c>
      <c r="DH1570">
        <v>4.6194115063680279</v>
      </c>
      <c r="DI1570">
        <v>1.267515737080954</v>
      </c>
    </row>
    <row r="1571" spans="1:219" x14ac:dyDescent="0.3">
      <c r="A1571" s="49">
        <v>1988</v>
      </c>
      <c r="B1571" t="s">
        <v>3464</v>
      </c>
      <c r="C1571" t="s">
        <v>799</v>
      </c>
      <c r="D1571">
        <v>5.0400000000000002E-3</v>
      </c>
      <c r="DH1571">
        <v>5.1626262626262616</v>
      </c>
      <c r="DI1571">
        <v>1.8895021645021639</v>
      </c>
    </row>
    <row r="1572" spans="1:219" x14ac:dyDescent="0.3">
      <c r="A1572" s="49">
        <v>1989</v>
      </c>
      <c r="B1572" t="s">
        <v>3465</v>
      </c>
      <c r="C1572" t="s">
        <v>614</v>
      </c>
      <c r="D1572">
        <v>2.5000620000000001E-2</v>
      </c>
      <c r="I1572">
        <v>6.1044176706827318E-2</v>
      </c>
      <c r="K1572">
        <v>1.915896921017403E-4</v>
      </c>
      <c r="L1572">
        <v>4.6769201569584204E-3</v>
      </c>
    </row>
    <row r="1573" spans="1:219" x14ac:dyDescent="0.3">
      <c r="A1573" s="49">
        <v>1992</v>
      </c>
      <c r="B1573" t="s">
        <v>3468</v>
      </c>
      <c r="C1573" t="s">
        <v>650</v>
      </c>
      <c r="D1573">
        <v>0.53749999999999998</v>
      </c>
      <c r="AK1573">
        <v>8.2122480620155035E-4</v>
      </c>
      <c r="CN1573">
        <v>3.2838433292533671E-2</v>
      </c>
    </row>
    <row r="1574" spans="1:219" x14ac:dyDescent="0.3">
      <c r="A1574" s="49">
        <v>1993</v>
      </c>
      <c r="B1574" t="s">
        <v>3470</v>
      </c>
      <c r="C1574" t="s">
        <v>683</v>
      </c>
      <c r="D1574">
        <v>1.008E-2</v>
      </c>
      <c r="CN1574">
        <v>5.1691729323308289E-2</v>
      </c>
    </row>
    <row r="1575" spans="1:219" x14ac:dyDescent="0.3">
      <c r="A1575" s="49">
        <v>1994</v>
      </c>
      <c r="B1575" t="s">
        <v>3471</v>
      </c>
      <c r="C1575" t="s">
        <v>605</v>
      </c>
      <c r="D1575">
        <v>1.0800000000000001E-2</v>
      </c>
      <c r="AG1575">
        <v>9.9603848330503692E-5</v>
      </c>
    </row>
    <row r="1576" spans="1:219" x14ac:dyDescent="0.3">
      <c r="A1576" s="49">
        <v>1995</v>
      </c>
      <c r="B1576" t="s">
        <v>3472</v>
      </c>
      <c r="C1576" t="s">
        <v>605</v>
      </c>
      <c r="D1576">
        <v>0.70131799080000001</v>
      </c>
      <c r="AG1576">
        <v>7.5353803620167219E-4</v>
      </c>
    </row>
    <row r="1577" spans="1:219" x14ac:dyDescent="0.3">
      <c r="A1577" s="49">
        <v>1997</v>
      </c>
      <c r="B1577" t="s">
        <v>3474</v>
      </c>
      <c r="C1577" t="s">
        <v>668</v>
      </c>
      <c r="D1577">
        <v>9.1120000000000001</v>
      </c>
      <c r="I1577">
        <v>0.30261484921247772</v>
      </c>
      <c r="K1577">
        <v>1.334331443420742E-3</v>
      </c>
      <c r="L1577">
        <v>0.74760807937632889</v>
      </c>
    </row>
    <row r="1578" spans="1:219" x14ac:dyDescent="0.3">
      <c r="A1578" s="49">
        <v>2000</v>
      </c>
      <c r="B1578" t="s">
        <v>3479</v>
      </c>
      <c r="C1578" t="s">
        <v>796</v>
      </c>
      <c r="D1578">
        <v>0.101675</v>
      </c>
      <c r="O1578">
        <v>3.7745920390422447E-2</v>
      </c>
    </row>
    <row r="1579" spans="1:219" x14ac:dyDescent="0.3">
      <c r="A1579" s="49">
        <v>2003</v>
      </c>
      <c r="B1579" t="s">
        <v>3483</v>
      </c>
      <c r="D1579">
        <v>0.09</v>
      </c>
      <c r="HK1579">
        <v>0.53689167974882268</v>
      </c>
    </row>
    <row r="1580" spans="1:219" x14ac:dyDescent="0.3">
      <c r="A1580" s="49">
        <v>2005</v>
      </c>
      <c r="B1580" t="s">
        <v>3486</v>
      </c>
      <c r="C1580" t="s">
        <v>605</v>
      </c>
      <c r="D1580">
        <v>1.8828</v>
      </c>
      <c r="M1580">
        <v>2.6311728395061719E-2</v>
      </c>
      <c r="N1580">
        <v>2.5125685436877729E-5</v>
      </c>
      <c r="AH1580">
        <v>7.2807017543859644E-5</v>
      </c>
      <c r="AK1580">
        <v>4.259259259259259E-4</v>
      </c>
    </row>
    <row r="1581" spans="1:219" x14ac:dyDescent="0.3">
      <c r="A1581" s="49">
        <v>2006</v>
      </c>
      <c r="B1581" t="s">
        <v>3487</v>
      </c>
      <c r="C1581" t="s">
        <v>605</v>
      </c>
      <c r="D1581">
        <v>2.1763070000000001E-4</v>
      </c>
      <c r="F1581">
        <v>6511.0041277183655</v>
      </c>
    </row>
    <row r="1582" spans="1:219" x14ac:dyDescent="0.3">
      <c r="A1582" s="49">
        <v>2007</v>
      </c>
      <c r="B1582" t="s">
        <v>3488</v>
      </c>
      <c r="C1582" t="s">
        <v>659</v>
      </c>
      <c r="D1582">
        <v>1.5209952000000001E-2</v>
      </c>
      <c r="AH1582">
        <v>1.0223964165733481E-5</v>
      </c>
      <c r="AJ1582">
        <v>0.85509518477043667</v>
      </c>
      <c r="AK1582">
        <v>8.1315602836879428E-4</v>
      </c>
      <c r="CN1582">
        <v>2.7715565509518481E-2</v>
      </c>
    </row>
    <row r="1583" spans="1:219" x14ac:dyDescent="0.3">
      <c r="A1583" s="49">
        <v>2008</v>
      </c>
      <c r="B1583" t="s">
        <v>3490</v>
      </c>
      <c r="C1583" t="s">
        <v>605</v>
      </c>
      <c r="D1583">
        <v>1.6379999999999999E-2</v>
      </c>
      <c r="AG1583">
        <v>2.801358234295416E-5</v>
      </c>
    </row>
    <row r="1584" spans="1:219" x14ac:dyDescent="0.3">
      <c r="A1584" s="49">
        <v>2009</v>
      </c>
      <c r="B1584" t="s">
        <v>3491</v>
      </c>
      <c r="C1584" t="s">
        <v>605</v>
      </c>
      <c r="D1584">
        <v>0.39149182482663819</v>
      </c>
      <c r="AG1584">
        <v>7.2757313568558714E-4</v>
      </c>
    </row>
    <row r="1585" spans="1:308" x14ac:dyDescent="0.3">
      <c r="A1585" s="49">
        <v>2010</v>
      </c>
      <c r="B1585" t="s">
        <v>3492</v>
      </c>
      <c r="C1585" t="s">
        <v>698</v>
      </c>
      <c r="D1585">
        <v>0.224</v>
      </c>
      <c r="AK1585">
        <v>4.7232142857142861E-4</v>
      </c>
    </row>
    <row r="1586" spans="1:308" x14ac:dyDescent="0.3">
      <c r="A1586" s="49">
        <v>2011</v>
      </c>
      <c r="B1586" t="s">
        <v>3493</v>
      </c>
      <c r="C1586" t="s">
        <v>614</v>
      </c>
      <c r="D1586">
        <v>1.09888E-2</v>
      </c>
      <c r="AK1586">
        <v>1.4257092069501071E-3</v>
      </c>
    </row>
    <row r="1587" spans="1:308" x14ac:dyDescent="0.3">
      <c r="A1587" s="49">
        <v>2012</v>
      </c>
      <c r="B1587" t="s">
        <v>3495</v>
      </c>
      <c r="C1587" t="s">
        <v>605</v>
      </c>
      <c r="D1587">
        <v>4.4010154057698099E-2</v>
      </c>
      <c r="JG1587">
        <v>1.2226837973018341</v>
      </c>
      <c r="JZ1587">
        <v>0.43763250515670038</v>
      </c>
      <c r="KT1587">
        <v>3.823526097684856</v>
      </c>
      <c r="KU1587">
        <v>4.3468424406932892E-3</v>
      </c>
    </row>
    <row r="1588" spans="1:308" x14ac:dyDescent="0.3">
      <c r="A1588" s="49">
        <v>2013</v>
      </c>
      <c r="B1588" t="s">
        <v>3497</v>
      </c>
      <c r="C1588" t="s">
        <v>605</v>
      </c>
      <c r="D1588">
        <v>1.2057131624399999</v>
      </c>
      <c r="AH1588">
        <v>1.164475972233112E-4</v>
      </c>
      <c r="AK1588">
        <v>2.8066878107434878E-4</v>
      </c>
    </row>
    <row r="1589" spans="1:308" x14ac:dyDescent="0.3">
      <c r="A1589" s="49">
        <v>2014</v>
      </c>
      <c r="B1589" t="s">
        <v>3498</v>
      </c>
      <c r="C1589" t="s">
        <v>798</v>
      </c>
      <c r="D1589">
        <v>2.4591999999999999E-2</v>
      </c>
      <c r="O1589">
        <v>5.8352824423708857E-2</v>
      </c>
      <c r="P1589">
        <v>1.206736985579338</v>
      </c>
      <c r="AN1589">
        <v>5.8457206075729743E-5</v>
      </c>
    </row>
    <row r="1590" spans="1:308" x14ac:dyDescent="0.3">
      <c r="A1590" s="49">
        <v>2015</v>
      </c>
      <c r="B1590" t="s">
        <v>3501</v>
      </c>
      <c r="C1590" t="s">
        <v>796</v>
      </c>
      <c r="D1590">
        <v>0.17783399999999999</v>
      </c>
      <c r="O1590">
        <v>0.15704234485211141</v>
      </c>
    </row>
    <row r="1591" spans="1:308" x14ac:dyDescent="0.3">
      <c r="A1591" s="49">
        <v>2016</v>
      </c>
      <c r="B1591" t="s">
        <v>3503</v>
      </c>
      <c r="C1591" t="s">
        <v>798</v>
      </c>
      <c r="D1591">
        <v>0.15634999999999999</v>
      </c>
      <c r="O1591">
        <v>0.16239530750952311</v>
      </c>
    </row>
    <row r="1592" spans="1:308" x14ac:dyDescent="0.3">
      <c r="A1592" s="49">
        <v>2017</v>
      </c>
      <c r="B1592" t="s">
        <v>3504</v>
      </c>
      <c r="C1592" t="s">
        <v>605</v>
      </c>
      <c r="D1592">
        <v>1.3379171612419569</v>
      </c>
      <c r="AF1592">
        <v>1.8748448479767741</v>
      </c>
      <c r="AG1592">
        <v>1.6080540606428471E-4</v>
      </c>
    </row>
    <row r="1593" spans="1:308" x14ac:dyDescent="0.3">
      <c r="A1593" s="49">
        <v>2018</v>
      </c>
      <c r="B1593" t="s">
        <v>3505</v>
      </c>
      <c r="C1593" t="s">
        <v>605</v>
      </c>
      <c r="D1593">
        <v>8.1199999999999994E-2</v>
      </c>
      <c r="AF1593">
        <v>1.4516129032258061</v>
      </c>
      <c r="AG1593">
        <v>8.0090795120960024E-4</v>
      </c>
      <c r="CH1593">
        <v>8.2633064516129048E-3</v>
      </c>
    </row>
    <row r="1594" spans="1:308" x14ac:dyDescent="0.3">
      <c r="A1594" s="49">
        <v>2019</v>
      </c>
      <c r="B1594" t="s">
        <v>3506</v>
      </c>
      <c r="C1594" t="s">
        <v>683</v>
      </c>
      <c r="D1594">
        <v>3.3190800000000001E-4</v>
      </c>
      <c r="AH1594">
        <v>1.3276573787409699E-4</v>
      </c>
      <c r="AK1594">
        <v>5.4775326797385617E-3</v>
      </c>
      <c r="BP1594">
        <v>1.5912739364751751E-4</v>
      </c>
    </row>
    <row r="1595" spans="1:308" x14ac:dyDescent="0.3">
      <c r="A1595" s="49">
        <v>2020</v>
      </c>
      <c r="B1595" t="s">
        <v>3508</v>
      </c>
      <c r="C1595" t="s">
        <v>617</v>
      </c>
      <c r="D1595">
        <v>3.7145114999999991E-6</v>
      </c>
      <c r="F1595">
        <v>1579.609345540611</v>
      </c>
      <c r="G1595">
        <v>4.1899479399077801</v>
      </c>
    </row>
    <row r="1596" spans="1:308" x14ac:dyDescent="0.3">
      <c r="A1596" s="49">
        <v>2021</v>
      </c>
      <c r="B1596" t="s">
        <v>3510</v>
      </c>
      <c r="C1596" t="s">
        <v>752</v>
      </c>
      <c r="D1596">
        <v>0.46488545391775599</v>
      </c>
      <c r="E1596" t="s">
        <v>1025</v>
      </c>
      <c r="DL1596">
        <v>1.3267587482355641</v>
      </c>
      <c r="DM1596">
        <v>3.7935719533073531</v>
      </c>
      <c r="DN1596">
        <v>0.27099112189442798</v>
      </c>
      <c r="DO1596">
        <v>0.1404569881492618</v>
      </c>
      <c r="DP1596">
        <v>3.2516354140917483E-2</v>
      </c>
      <c r="DQ1596">
        <v>7.2430786611601822E-2</v>
      </c>
      <c r="DR1596">
        <v>7.6548372682845997E-3</v>
      </c>
      <c r="DS1596">
        <v>2.710109305462002E-2</v>
      </c>
      <c r="DT1596">
        <v>3.5726245947144499E-3</v>
      </c>
      <c r="DU1596">
        <v>7.8738893560189593E-3</v>
      </c>
      <c r="DV1596">
        <v>3.5941052722601179E-3</v>
      </c>
      <c r="DW1596">
        <v>0.13606536536580799</v>
      </c>
      <c r="EQ1596">
        <v>1.3352884657091879</v>
      </c>
      <c r="IR1596">
        <v>7.1668135075048653E-4</v>
      </c>
      <c r="KV1596">
        <v>2.3488722473251501E-2</v>
      </c>
    </row>
    <row r="1597" spans="1:308" x14ac:dyDescent="0.3">
      <c r="A1597" s="49">
        <v>2022</v>
      </c>
      <c r="B1597" t="s">
        <v>3512</v>
      </c>
      <c r="C1597" t="s">
        <v>671</v>
      </c>
      <c r="D1597">
        <v>1.0933264999999999E-4</v>
      </c>
      <c r="BK1597">
        <v>1905.3041434028801</v>
      </c>
      <c r="BM1597">
        <v>9.5210108727593321E-2</v>
      </c>
      <c r="DF1597">
        <v>1175.24977960623</v>
      </c>
    </row>
    <row r="1598" spans="1:308" x14ac:dyDescent="0.3">
      <c r="A1598" s="49">
        <v>2024</v>
      </c>
      <c r="B1598" t="s">
        <v>3515</v>
      </c>
      <c r="C1598" t="s">
        <v>752</v>
      </c>
      <c r="D1598">
        <v>1.7535417357580541</v>
      </c>
      <c r="E1598" t="s">
        <v>1103</v>
      </c>
    </row>
    <row r="1599" spans="1:308" x14ac:dyDescent="0.3">
      <c r="A1599" s="49">
        <v>2025</v>
      </c>
      <c r="B1599" t="s">
        <v>3517</v>
      </c>
      <c r="C1599" t="s">
        <v>659</v>
      </c>
      <c r="D1599">
        <v>1.1764E-5</v>
      </c>
      <c r="F1599">
        <v>5386.2508858965284</v>
      </c>
      <c r="G1599">
        <v>3.0970942593905031</v>
      </c>
      <c r="H1599">
        <v>2941.1764705882351</v>
      </c>
      <c r="EM1599">
        <v>59.808646350106308</v>
      </c>
    </row>
    <row r="1600" spans="1:308" x14ac:dyDescent="0.3">
      <c r="A1600" s="49">
        <v>2027</v>
      </c>
      <c r="B1600" t="s">
        <v>3519</v>
      </c>
      <c r="C1600" t="s">
        <v>671</v>
      </c>
      <c r="D1600">
        <v>2.5076299999999998E-4</v>
      </c>
      <c r="Q1600">
        <v>286.57777204711959</v>
      </c>
      <c r="R1600">
        <v>7.4472709291243125E-2</v>
      </c>
      <c r="S1600">
        <v>480.25869490758652</v>
      </c>
      <c r="T1600">
        <v>0.71149734959520805</v>
      </c>
      <c r="U1600">
        <v>0.12987437443802169</v>
      </c>
      <c r="V1600">
        <v>0.17372630429173991</v>
      </c>
      <c r="W1600">
        <v>3.6936271107641402E-2</v>
      </c>
    </row>
    <row r="1601" spans="1:311" x14ac:dyDescent="0.3">
      <c r="A1601" s="49">
        <v>2028</v>
      </c>
      <c r="B1601" t="s">
        <v>3520</v>
      </c>
      <c r="C1601" t="s">
        <v>659</v>
      </c>
      <c r="D1601">
        <v>4.3200000000000002E-2</v>
      </c>
      <c r="AH1601">
        <v>7.2807017543859644E-5</v>
      </c>
      <c r="AK1601">
        <v>6.3888888888888882E-4</v>
      </c>
      <c r="ED1601">
        <v>1.228070175438596E-4</v>
      </c>
    </row>
    <row r="1602" spans="1:311" x14ac:dyDescent="0.3">
      <c r="A1602" s="49">
        <v>2029</v>
      </c>
      <c r="B1602" t="s">
        <v>3521</v>
      </c>
      <c r="C1602" t="s">
        <v>1044</v>
      </c>
      <c r="D1602">
        <v>12.0433</v>
      </c>
      <c r="K1602">
        <v>6.5548942758987755E-4</v>
      </c>
      <c r="L1602">
        <v>0.47774858470024678</v>
      </c>
    </row>
    <row r="1603" spans="1:311" x14ac:dyDescent="0.3">
      <c r="A1603" s="49">
        <v>2033</v>
      </c>
      <c r="B1603" t="s">
        <v>3525</v>
      </c>
      <c r="C1603" t="s">
        <v>605</v>
      </c>
      <c r="D1603">
        <v>0.08</v>
      </c>
      <c r="M1603">
        <v>0.1076388888888889</v>
      </c>
      <c r="N1603">
        <v>1.68859649122807E-5</v>
      </c>
    </row>
    <row r="1604" spans="1:311" x14ac:dyDescent="0.3">
      <c r="A1604" s="49">
        <v>2034</v>
      </c>
      <c r="B1604" t="s">
        <v>3526</v>
      </c>
      <c r="C1604" t="s">
        <v>650</v>
      </c>
      <c r="D1604">
        <v>5.5899999999999998E-2</v>
      </c>
      <c r="DH1604">
        <v>1.3818181818181821</v>
      </c>
    </row>
    <row r="1605" spans="1:311" x14ac:dyDescent="0.3">
      <c r="A1605" s="49">
        <v>2035</v>
      </c>
      <c r="B1605" t="s">
        <v>3527</v>
      </c>
      <c r="C1605" t="s">
        <v>801</v>
      </c>
      <c r="D1605">
        <v>1.656912637828668E-2</v>
      </c>
      <c r="CI1605">
        <v>0.41394578346557481</v>
      </c>
      <c r="KW1605">
        <v>0.73495479902469274</v>
      </c>
      <c r="KX1605">
        <v>0.25840164266566101</v>
      </c>
      <c r="KY1605">
        <v>7.5925149527380402E-5</v>
      </c>
    </row>
    <row r="1606" spans="1:311" x14ac:dyDescent="0.3">
      <c r="A1606" s="49">
        <v>2036</v>
      </c>
      <c r="B1606" t="s">
        <v>3529</v>
      </c>
      <c r="C1606" t="s">
        <v>695</v>
      </c>
      <c r="D1606">
        <v>1.5960208E-2</v>
      </c>
      <c r="CI1606">
        <v>0.38855132715062363</v>
      </c>
      <c r="HT1606">
        <v>1.241584333395048</v>
      </c>
      <c r="KW1606">
        <v>0.62827159039267511</v>
      </c>
      <c r="KX1606">
        <v>0.2082877484725566</v>
      </c>
    </row>
    <row r="1607" spans="1:311" x14ac:dyDescent="0.3">
      <c r="A1607" s="49">
        <v>2037</v>
      </c>
      <c r="B1607" t="s">
        <v>3532</v>
      </c>
      <c r="C1607" t="s">
        <v>659</v>
      </c>
      <c r="D1607">
        <v>3.7385799999999998</v>
      </c>
      <c r="EF1607">
        <v>4.8457115012324893E-2</v>
      </c>
      <c r="EG1607">
        <v>2.285345799238184E-4</v>
      </c>
      <c r="EH1607">
        <v>2.4466022777112208E-2</v>
      </c>
      <c r="EP1607">
        <v>2.9838024767527601E-6</v>
      </c>
    </row>
    <row r="1608" spans="1:311" x14ac:dyDescent="0.3">
      <c r="A1608" s="49">
        <v>2038</v>
      </c>
      <c r="B1608" t="s">
        <v>3534</v>
      </c>
      <c r="C1608" t="s">
        <v>650</v>
      </c>
      <c r="D1608">
        <v>0.65450299999999995</v>
      </c>
      <c r="CN1608">
        <v>1.365097679179147E-2</v>
      </c>
    </row>
    <row r="1609" spans="1:311" x14ac:dyDescent="0.3">
      <c r="A1609" s="49">
        <v>2039</v>
      </c>
      <c r="B1609" t="s">
        <v>3535</v>
      </c>
      <c r="C1609" t="s">
        <v>650</v>
      </c>
      <c r="D1609">
        <v>6.5878000000000006E-2</v>
      </c>
      <c r="CN1609">
        <v>4.7565995196863116E-3</v>
      </c>
    </row>
    <row r="1610" spans="1:311" x14ac:dyDescent="0.3">
      <c r="A1610" s="49">
        <v>2040</v>
      </c>
      <c r="B1610" t="s">
        <v>3536</v>
      </c>
      <c r="C1610" t="s">
        <v>752</v>
      </c>
      <c r="D1610">
        <v>1.3278093356192591E-2</v>
      </c>
      <c r="E1610" t="s">
        <v>1058</v>
      </c>
      <c r="DL1610">
        <v>1.6909988810249079</v>
      </c>
      <c r="DM1610">
        <v>2.81479090293589</v>
      </c>
      <c r="DN1610">
        <v>0.29077714131408411</v>
      </c>
      <c r="DO1610">
        <v>0.15140439052963811</v>
      </c>
      <c r="DP1610">
        <v>3.4803998422196149E-2</v>
      </c>
      <c r="DQ1610">
        <v>9.1495119579825229E-2</v>
      </c>
      <c r="DR1610">
        <v>8.6965051747538418E-3</v>
      </c>
      <c r="DS1610">
        <v>4.6571823785245298E-2</v>
      </c>
      <c r="DT1610">
        <v>7.2264021509006902E-3</v>
      </c>
      <c r="DU1610">
        <v>1.749718058597469E-2</v>
      </c>
      <c r="DV1610">
        <v>1.682224765009447E-2</v>
      </c>
      <c r="DW1610">
        <v>0.19862734853488331</v>
      </c>
      <c r="IR1610">
        <v>2.7443776884402389E-3</v>
      </c>
      <c r="IS1610">
        <v>2.285658344716739E-3</v>
      </c>
    </row>
    <row r="1611" spans="1:311" x14ac:dyDescent="0.3">
      <c r="A1611" s="49">
        <v>2041</v>
      </c>
      <c r="B1611" t="s">
        <v>3537</v>
      </c>
      <c r="C1611" t="s">
        <v>620</v>
      </c>
      <c r="D1611">
        <v>0.61380000000000001</v>
      </c>
      <c r="AH1611">
        <v>1.985645933014354E-6</v>
      </c>
      <c r="AK1611">
        <v>4.7916666666666661E-5</v>
      </c>
      <c r="CN1611">
        <v>8.8815789473684233E-4</v>
      </c>
      <c r="JP1611">
        <v>1.7041909090909091E-3</v>
      </c>
    </row>
    <row r="1612" spans="1:311" x14ac:dyDescent="0.3">
      <c r="A1612" s="49">
        <v>2042</v>
      </c>
      <c r="B1612" t="s">
        <v>3539</v>
      </c>
      <c r="C1612" t="s">
        <v>798</v>
      </c>
      <c r="D1612">
        <v>6.008900000000001E-2</v>
      </c>
      <c r="O1612">
        <v>4.8743098580986743E-2</v>
      </c>
      <c r="P1612">
        <v>0.19244028530675281</v>
      </c>
      <c r="AM1612">
        <v>3.2816132862835728E-6</v>
      </c>
      <c r="AN1612">
        <v>6.7252815496675694E-5</v>
      </c>
    </row>
    <row r="1613" spans="1:311" x14ac:dyDescent="0.3">
      <c r="A1613" s="49">
        <v>2045</v>
      </c>
      <c r="B1613" t="s">
        <v>3544</v>
      </c>
      <c r="C1613" t="s">
        <v>659</v>
      </c>
      <c r="D1613">
        <v>9.5060000000000006E-2</v>
      </c>
      <c r="AH1613">
        <v>7.1578504434872153E-5</v>
      </c>
      <c r="AJ1613">
        <v>0.68747716123888514</v>
      </c>
    </row>
    <row r="1614" spans="1:311" x14ac:dyDescent="0.3">
      <c r="A1614" s="49">
        <v>2047</v>
      </c>
      <c r="B1614" t="s">
        <v>3547</v>
      </c>
      <c r="C1614" t="s">
        <v>3546</v>
      </c>
      <c r="D1614">
        <v>2.7200000000000002E-3</v>
      </c>
      <c r="AG1614">
        <v>3.50169779286927E-6</v>
      </c>
    </row>
    <row r="1615" spans="1:311" x14ac:dyDescent="0.3">
      <c r="A1615" s="49">
        <v>2048</v>
      </c>
      <c r="B1615" t="s">
        <v>3548</v>
      </c>
      <c r="C1615" t="s">
        <v>671</v>
      </c>
      <c r="D1615">
        <v>2.5959999999999999E-5</v>
      </c>
      <c r="Q1615">
        <v>1179.84220738458</v>
      </c>
      <c r="R1615">
        <v>0.21610882839696399</v>
      </c>
      <c r="S1615">
        <v>729.79084631627006</v>
      </c>
      <c r="T1615">
        <v>1.3925697654511211</v>
      </c>
      <c r="U1615">
        <v>9.011410400299287E-2</v>
      </c>
    </row>
    <row r="1616" spans="1:311" x14ac:dyDescent="0.3">
      <c r="A1616" s="49">
        <v>2049</v>
      </c>
      <c r="B1616" t="s">
        <v>3549</v>
      </c>
      <c r="C1616" t="s">
        <v>605</v>
      </c>
      <c r="D1616">
        <v>0.186</v>
      </c>
      <c r="M1616">
        <v>2.958333333333333E-2</v>
      </c>
      <c r="N1616">
        <v>4.5636200716845883E-5</v>
      </c>
      <c r="AH1616">
        <v>3.730540922467459E-5</v>
      </c>
      <c r="AK1616">
        <v>6.2492607526881715E-4</v>
      </c>
    </row>
    <row r="1617" spans="1:312" x14ac:dyDescent="0.3">
      <c r="A1617" s="49">
        <v>2053</v>
      </c>
      <c r="B1617" t="s">
        <v>3554</v>
      </c>
      <c r="C1617" t="s">
        <v>659</v>
      </c>
      <c r="D1617">
        <v>0.50719320000000001</v>
      </c>
      <c r="I1617">
        <v>0.16930201137488171</v>
      </c>
      <c r="J1617">
        <v>2.2236851755898931E-5</v>
      </c>
      <c r="K1617">
        <v>1.3757394812062881E-3</v>
      </c>
      <c r="L1617">
        <v>0.37834500600797638</v>
      </c>
    </row>
    <row r="1618" spans="1:312" x14ac:dyDescent="0.3">
      <c r="A1618" s="49">
        <v>2054</v>
      </c>
      <c r="B1618" t="s">
        <v>3555</v>
      </c>
      <c r="C1618" t="s">
        <v>796</v>
      </c>
      <c r="D1618">
        <v>2.2982900000000002</v>
      </c>
      <c r="O1618">
        <v>5.4259383049290753E-2</v>
      </c>
    </row>
    <row r="1619" spans="1:312" x14ac:dyDescent="0.3">
      <c r="A1619" s="49">
        <v>2055</v>
      </c>
      <c r="B1619" t="s">
        <v>3556</v>
      </c>
      <c r="C1619" t="s">
        <v>605</v>
      </c>
      <c r="D1619">
        <v>2.4E-2</v>
      </c>
      <c r="AH1619">
        <v>1.638157894736842E-4</v>
      </c>
    </row>
    <row r="1620" spans="1:312" x14ac:dyDescent="0.3">
      <c r="A1620" s="49">
        <v>2057</v>
      </c>
      <c r="B1620" t="s">
        <v>3560</v>
      </c>
      <c r="C1620" t="s">
        <v>3559</v>
      </c>
      <c r="D1620">
        <v>1.9715199999999999</v>
      </c>
      <c r="O1620">
        <v>4.7209221337157582E-2</v>
      </c>
      <c r="P1620">
        <v>0.15384734312817039</v>
      </c>
      <c r="AL1620">
        <v>2.671655385345548E-6</v>
      </c>
      <c r="AM1620">
        <v>1.0843785223095869E-5</v>
      </c>
      <c r="AN1620">
        <v>2.965874746690704E-5</v>
      </c>
    </row>
    <row r="1621" spans="1:312" x14ac:dyDescent="0.3">
      <c r="A1621" s="49">
        <v>2059</v>
      </c>
      <c r="B1621" t="s">
        <v>3563</v>
      </c>
      <c r="C1621" t="s">
        <v>650</v>
      </c>
      <c r="D1621">
        <v>0.2853</v>
      </c>
      <c r="DH1621">
        <v>4.2989898989898983</v>
      </c>
    </row>
    <row r="1622" spans="1:312" x14ac:dyDescent="0.3">
      <c r="A1622" s="49">
        <v>2060</v>
      </c>
      <c r="B1622" t="s">
        <v>3564</v>
      </c>
      <c r="C1622" t="s">
        <v>650</v>
      </c>
      <c r="D1622">
        <v>1.1279999999999999</v>
      </c>
      <c r="CN1622">
        <v>0.13569078947368421</v>
      </c>
    </row>
    <row r="1623" spans="1:312" x14ac:dyDescent="0.3">
      <c r="A1623" s="49">
        <v>2061</v>
      </c>
      <c r="B1623" t="s">
        <v>3565</v>
      </c>
      <c r="C1623" t="s">
        <v>650</v>
      </c>
      <c r="D1623">
        <v>2.8012000000000001</v>
      </c>
      <c r="DH1623">
        <v>3.765568003323251</v>
      </c>
    </row>
    <row r="1624" spans="1:312" x14ac:dyDescent="0.3">
      <c r="A1624" s="49">
        <v>2063</v>
      </c>
      <c r="B1624" t="s">
        <v>3568</v>
      </c>
      <c r="C1624" t="s">
        <v>662</v>
      </c>
      <c r="D1624">
        <v>0.19445519999999999</v>
      </c>
      <c r="AH1624">
        <v>1.568074075132662E-5</v>
      </c>
      <c r="CN1624">
        <v>6.3682135362906483E-2</v>
      </c>
    </row>
    <row r="1625" spans="1:312" x14ac:dyDescent="0.3">
      <c r="A1625" s="49">
        <v>2066</v>
      </c>
      <c r="B1625" t="s">
        <v>3572</v>
      </c>
      <c r="C1625" t="s">
        <v>659</v>
      </c>
      <c r="D1625">
        <v>0.61587000000000003</v>
      </c>
      <c r="I1625">
        <v>0.129273956853279</v>
      </c>
      <c r="J1625">
        <v>2.8585415753324561E-5</v>
      </c>
      <c r="K1625">
        <v>1.061317239666771E-3</v>
      </c>
      <c r="L1625">
        <v>0.1100629811368813</v>
      </c>
    </row>
    <row r="1626" spans="1:312" x14ac:dyDescent="0.3">
      <c r="A1626" s="49">
        <v>2067</v>
      </c>
      <c r="B1626" t="s">
        <v>3573</v>
      </c>
      <c r="C1626" t="s">
        <v>605</v>
      </c>
      <c r="D1626">
        <v>0.29765999999999998</v>
      </c>
      <c r="EA1626">
        <v>1.3556817759958419</v>
      </c>
      <c r="EB1626">
        <v>1.050524097964109E-3</v>
      </c>
      <c r="JZ1626">
        <v>3.0725025058469759</v>
      </c>
      <c r="KZ1626">
        <v>5.4022719679251586E-3</v>
      </c>
    </row>
    <row r="1627" spans="1:312" x14ac:dyDescent="0.3">
      <c r="A1627" s="49">
        <v>2068</v>
      </c>
      <c r="B1627" t="s">
        <v>3574</v>
      </c>
      <c r="C1627" t="s">
        <v>671</v>
      </c>
      <c r="D1627">
        <v>0.3689825000000001</v>
      </c>
      <c r="O1627">
        <v>2.2076138734925081E-2</v>
      </c>
      <c r="P1627">
        <v>0.19971549883973599</v>
      </c>
      <c r="AL1627">
        <v>2.6177433031496889E-6</v>
      </c>
      <c r="AM1627">
        <v>3.1632981530546661E-6</v>
      </c>
      <c r="AN1627">
        <v>4.9362673478191129E-6</v>
      </c>
    </row>
    <row r="1628" spans="1:312" x14ac:dyDescent="0.3">
      <c r="A1628" s="49">
        <v>2069</v>
      </c>
      <c r="B1628" t="s">
        <v>3575</v>
      </c>
      <c r="C1628" t="s">
        <v>617</v>
      </c>
      <c r="D1628">
        <v>2.03E-7</v>
      </c>
      <c r="F1628">
        <v>4736.1861238055671</v>
      </c>
    </row>
    <row r="1629" spans="1:312" x14ac:dyDescent="0.3">
      <c r="A1629" s="49">
        <v>2070</v>
      </c>
      <c r="B1629" t="s">
        <v>3576</v>
      </c>
      <c r="C1629" t="s">
        <v>605</v>
      </c>
      <c r="D1629">
        <v>0.50680000000000014</v>
      </c>
      <c r="M1629">
        <v>8.9186507936507897E-2</v>
      </c>
      <c r="N1629">
        <v>7.2507688590560238E-5</v>
      </c>
    </row>
    <row r="1630" spans="1:312" x14ac:dyDescent="0.3">
      <c r="A1630" s="49">
        <v>2071</v>
      </c>
      <c r="B1630" t="s">
        <v>3577</v>
      </c>
      <c r="C1630" t="s">
        <v>614</v>
      </c>
      <c r="D1630">
        <v>0.5271492000000001</v>
      </c>
      <c r="I1630">
        <v>8.4470724225314559E-4</v>
      </c>
      <c r="J1630">
        <v>9.2250922509225082E-8</v>
      </c>
      <c r="K1630">
        <v>5.5224847730404999E-4</v>
      </c>
      <c r="L1630">
        <v>0.18759169519406041</v>
      </c>
    </row>
    <row r="1631" spans="1:312" x14ac:dyDescent="0.3">
      <c r="A1631" s="49">
        <v>2072</v>
      </c>
      <c r="B1631" t="s">
        <v>3578</v>
      </c>
      <c r="C1631" t="s">
        <v>605</v>
      </c>
      <c r="D1631">
        <v>0.21062259999999999</v>
      </c>
      <c r="M1631">
        <v>3.6046511627906973E-2</v>
      </c>
      <c r="N1631">
        <v>3.0474356589381219E-5</v>
      </c>
      <c r="AH1631">
        <v>5.0795593635250898E-5</v>
      </c>
      <c r="AK1631">
        <v>4.7470930232558132E-4</v>
      </c>
    </row>
    <row r="1632" spans="1:312" x14ac:dyDescent="0.3">
      <c r="A1632" s="49">
        <v>2073</v>
      </c>
      <c r="B1632" t="s">
        <v>3579</v>
      </c>
      <c r="C1632" t="s">
        <v>605</v>
      </c>
      <c r="D1632">
        <v>1.9607624400000001E-6</v>
      </c>
      <c r="F1632">
        <v>1774.8527148240539</v>
      </c>
      <c r="G1632">
        <v>1.499885002565327</v>
      </c>
    </row>
    <row r="1633" spans="1:313" x14ac:dyDescent="0.3">
      <c r="A1633" s="49">
        <v>2074</v>
      </c>
      <c r="B1633" t="s">
        <v>3580</v>
      </c>
      <c r="C1633" t="s">
        <v>620</v>
      </c>
      <c r="D1633">
        <v>0.13142999999999999</v>
      </c>
      <c r="AH1633">
        <v>1.4001349527665321E-5</v>
      </c>
    </row>
    <row r="1634" spans="1:313" x14ac:dyDescent="0.3">
      <c r="A1634" s="49">
        <v>2075</v>
      </c>
      <c r="B1634" t="s">
        <v>3581</v>
      </c>
      <c r="C1634" t="s">
        <v>605</v>
      </c>
      <c r="D1634">
        <v>0.2333568</v>
      </c>
      <c r="M1634">
        <v>1.842100451611723E-3</v>
      </c>
      <c r="N1634">
        <v>5.7475361738681616E-6</v>
      </c>
      <c r="AH1634">
        <v>5.0319149857530109E-5</v>
      </c>
      <c r="AJ1634">
        <v>0.1184297134146869</v>
      </c>
      <c r="AK1634">
        <v>2.8417256321649928E-4</v>
      </c>
      <c r="AP1634">
        <v>3.5246856135731789E-3</v>
      </c>
    </row>
    <row r="1635" spans="1:313" x14ac:dyDescent="0.3">
      <c r="A1635" s="49">
        <v>2076</v>
      </c>
      <c r="B1635" t="s">
        <v>3583</v>
      </c>
      <c r="C1635" t="s">
        <v>650</v>
      </c>
      <c r="D1635">
        <v>0.10892954564</v>
      </c>
      <c r="DH1635">
        <v>0.95370606238264066</v>
      </c>
      <c r="DI1635">
        <v>0.49307026667123161</v>
      </c>
    </row>
    <row r="1636" spans="1:313" x14ac:dyDescent="0.3">
      <c r="A1636" s="49">
        <v>2077</v>
      </c>
      <c r="B1636" t="s">
        <v>3585</v>
      </c>
      <c r="C1636" t="s">
        <v>659</v>
      </c>
      <c r="D1636">
        <v>1.8525E-2</v>
      </c>
      <c r="I1636">
        <v>0.22257645968489351</v>
      </c>
      <c r="K1636">
        <v>7.020080321285141E-4</v>
      </c>
      <c r="L1636">
        <v>3.1284522706209461E-2</v>
      </c>
    </row>
    <row r="1637" spans="1:313" x14ac:dyDescent="0.3">
      <c r="A1637" s="49">
        <v>2078</v>
      </c>
      <c r="B1637" t="s">
        <v>3586</v>
      </c>
      <c r="C1637" t="s">
        <v>668</v>
      </c>
      <c r="D1637">
        <v>5.1299999999999998E-2</v>
      </c>
      <c r="K1637">
        <v>6.8969210174029446E-4</v>
      </c>
      <c r="L1637">
        <v>0.42810399492707679</v>
      </c>
      <c r="AQ1637">
        <v>6.8653561614880586E-5</v>
      </c>
    </row>
    <row r="1638" spans="1:313" x14ac:dyDescent="0.3">
      <c r="A1638" s="49">
        <v>2079</v>
      </c>
      <c r="B1638" t="s">
        <v>3588</v>
      </c>
      <c r="C1638" t="s">
        <v>605</v>
      </c>
      <c r="D1638">
        <v>7.5307768501485786</v>
      </c>
      <c r="AH1638">
        <v>3.3858956862279698E-5</v>
      </c>
    </row>
    <row r="1639" spans="1:313" x14ac:dyDescent="0.3">
      <c r="A1639" s="49">
        <v>2080</v>
      </c>
      <c r="B1639" t="s">
        <v>3589</v>
      </c>
      <c r="C1639" t="s">
        <v>671</v>
      </c>
      <c r="D1639">
        <v>0.15149399999999999</v>
      </c>
      <c r="AH1639">
        <v>1.6641604010025059E-5</v>
      </c>
    </row>
    <row r="1640" spans="1:313" x14ac:dyDescent="0.3">
      <c r="A1640" s="49">
        <v>2081</v>
      </c>
      <c r="B1640" t="s">
        <v>3590</v>
      </c>
      <c r="C1640" t="s">
        <v>605</v>
      </c>
      <c r="D1640">
        <v>1.33704</v>
      </c>
      <c r="AG1640">
        <v>2.490096208262592E-5</v>
      </c>
    </row>
    <row r="1641" spans="1:313" x14ac:dyDescent="0.3">
      <c r="A1641" s="49">
        <v>2083</v>
      </c>
      <c r="B1641" t="s">
        <v>3592</v>
      </c>
      <c r="C1641" t="s">
        <v>668</v>
      </c>
      <c r="D1641">
        <v>5.015E-2</v>
      </c>
      <c r="I1641">
        <v>5.386250885896527E-2</v>
      </c>
      <c r="K1641">
        <v>7.7427356484762572E-4</v>
      </c>
      <c r="L1641">
        <v>0.95693834160170088</v>
      </c>
    </row>
    <row r="1642" spans="1:313" x14ac:dyDescent="0.3">
      <c r="A1642" s="49">
        <v>2084</v>
      </c>
      <c r="B1642" t="s">
        <v>3593</v>
      </c>
      <c r="C1642" t="s">
        <v>605</v>
      </c>
      <c r="D1642">
        <v>0.67500000000000004</v>
      </c>
      <c r="AF1642">
        <v>0.43286021505376349</v>
      </c>
      <c r="AG1642">
        <v>7.6891978521863085E-4</v>
      </c>
    </row>
    <row r="1643" spans="1:313" x14ac:dyDescent="0.3">
      <c r="A1643" s="49">
        <v>2087</v>
      </c>
      <c r="B1643" t="s">
        <v>3598</v>
      </c>
      <c r="C1643" t="s">
        <v>614</v>
      </c>
      <c r="D1643">
        <v>5.6325000000000007E-6</v>
      </c>
      <c r="F1643">
        <v>732.53012048192772</v>
      </c>
    </row>
    <row r="1644" spans="1:313" x14ac:dyDescent="0.3">
      <c r="A1644" s="49">
        <v>2089</v>
      </c>
      <c r="B1644" t="s">
        <v>3602</v>
      </c>
      <c r="C1644" t="s">
        <v>3602</v>
      </c>
      <c r="D1644">
        <v>9.9999999999999995E-7</v>
      </c>
      <c r="LA1644">
        <v>3.0000000000000001E-3</v>
      </c>
    </row>
    <row r="1645" spans="1:313" x14ac:dyDescent="0.3">
      <c r="A1645" s="49">
        <v>2090</v>
      </c>
      <c r="B1645" t="s">
        <v>3605</v>
      </c>
      <c r="C1645" t="s">
        <v>3605</v>
      </c>
      <c r="D1645">
        <v>9.9999999999999995E-7</v>
      </c>
      <c r="LA1645">
        <v>0.03</v>
      </c>
    </row>
    <row r="1646" spans="1:313" x14ac:dyDescent="0.3">
      <c r="A1646" s="49">
        <v>2092</v>
      </c>
      <c r="B1646" t="s">
        <v>3609</v>
      </c>
      <c r="C1646" t="s">
        <v>620</v>
      </c>
      <c r="D1646">
        <v>0.22720000000000001</v>
      </c>
      <c r="M1646">
        <v>3.6506259780907662E-3</v>
      </c>
      <c r="N1646">
        <v>6.0322864967732394E-6</v>
      </c>
      <c r="AH1646">
        <v>4.9221645663454412E-5</v>
      </c>
      <c r="AK1646">
        <v>3.4688967136150233E-4</v>
      </c>
    </row>
    <row r="1647" spans="1:313" x14ac:dyDescent="0.3">
      <c r="A1647" s="49">
        <v>2093</v>
      </c>
      <c r="B1647" t="s">
        <v>3610</v>
      </c>
      <c r="C1647" t="s">
        <v>617</v>
      </c>
      <c r="D1647">
        <v>2.3442500000000002E-2</v>
      </c>
      <c r="BQ1647">
        <v>3.5832355764103658</v>
      </c>
      <c r="BR1647">
        <v>78.479351995449207</v>
      </c>
    </row>
    <row r="1648" spans="1:313" x14ac:dyDescent="0.3">
      <c r="A1648" s="49">
        <v>2094</v>
      </c>
      <c r="B1648" t="s">
        <v>3612</v>
      </c>
      <c r="C1648" t="s">
        <v>617</v>
      </c>
      <c r="D1648">
        <v>4.1537999999999999E-2</v>
      </c>
      <c r="HK1648">
        <v>1.1904989420517369</v>
      </c>
      <c r="IG1648">
        <v>1.0622141833321961</v>
      </c>
    </row>
    <row r="1649" spans="1:253" x14ac:dyDescent="0.3">
      <c r="A1649" s="49">
        <v>2096</v>
      </c>
      <c r="B1649" t="s">
        <v>3615</v>
      </c>
      <c r="C1649" t="s">
        <v>650</v>
      </c>
      <c r="D1649">
        <v>0.42809999999999998</v>
      </c>
      <c r="AK1649">
        <v>1.032877832282177E-3</v>
      </c>
    </row>
    <row r="1650" spans="1:253" x14ac:dyDescent="0.3">
      <c r="A1650" s="49">
        <v>2097</v>
      </c>
      <c r="B1650" t="s">
        <v>3617</v>
      </c>
      <c r="C1650" t="s">
        <v>595</v>
      </c>
      <c r="D1650">
        <v>0.62137200421654892</v>
      </c>
      <c r="IA1650">
        <v>1.440065273128948E-2</v>
      </c>
      <c r="IB1650">
        <v>7.9057098861242379</v>
      </c>
    </row>
    <row r="1651" spans="1:253" x14ac:dyDescent="0.3">
      <c r="A1651" s="49">
        <v>2098</v>
      </c>
      <c r="B1651" t="s">
        <v>3619</v>
      </c>
      <c r="C1651" t="s">
        <v>1482</v>
      </c>
      <c r="D1651">
        <v>0.2287811027615477</v>
      </c>
      <c r="E1651" t="s">
        <v>1103</v>
      </c>
      <c r="DL1651">
        <v>0.90233540885546704</v>
      </c>
      <c r="DM1651">
        <v>2.0122068565535569</v>
      </c>
      <c r="DN1651">
        <v>0.2446583123065017</v>
      </c>
      <c r="DO1651">
        <v>0.20453613430088671</v>
      </c>
      <c r="DP1651">
        <v>2.373363761621948E-2</v>
      </c>
      <c r="DQ1651">
        <v>0.16863733369934439</v>
      </c>
      <c r="DR1651">
        <v>1.6626699254398331E-2</v>
      </c>
      <c r="DS1651">
        <v>0.10260166044746689</v>
      </c>
      <c r="DT1651">
        <v>1.7267035165635651E-2</v>
      </c>
      <c r="DU1651">
        <v>4.3251897459812332E-2</v>
      </c>
      <c r="DV1651">
        <v>3.4683738249428477E-2</v>
      </c>
      <c r="DW1651">
        <v>0.3913261007725834</v>
      </c>
      <c r="IR1651">
        <v>4.3322677093522713E-3</v>
      </c>
      <c r="IS1651">
        <v>4.3412500230839276E-3</v>
      </c>
    </row>
    <row r="1652" spans="1:253" x14ac:dyDescent="0.3">
      <c r="A1652" s="49">
        <v>2101</v>
      </c>
      <c r="B1652" t="s">
        <v>3623</v>
      </c>
      <c r="C1652" t="s">
        <v>605</v>
      </c>
      <c r="D1652">
        <v>1.1100000000000001</v>
      </c>
      <c r="M1652">
        <v>0.1396396396396396</v>
      </c>
      <c r="N1652">
        <v>1.068447329198098E-4</v>
      </c>
      <c r="AH1652">
        <v>8.8549075391180666E-5</v>
      </c>
      <c r="AK1652">
        <v>1.5540540540540541E-4</v>
      </c>
    </row>
    <row r="1653" spans="1:253" x14ac:dyDescent="0.3">
      <c r="A1653" s="49">
        <v>2102</v>
      </c>
      <c r="B1653" t="s">
        <v>3624</v>
      </c>
      <c r="C1653" t="s">
        <v>659</v>
      </c>
      <c r="D1653">
        <v>8.0250129999999995</v>
      </c>
      <c r="I1653">
        <v>0.31920543428292553</v>
      </c>
      <c r="K1653">
        <v>1.816784664910203E-3</v>
      </c>
      <c r="L1653">
        <v>0.30966965263552843</v>
      </c>
      <c r="AQ1653">
        <v>6.629243598414265E-5</v>
      </c>
    </row>
    <row r="1654" spans="1:253" x14ac:dyDescent="0.3">
      <c r="A1654" s="49">
        <v>2103</v>
      </c>
      <c r="B1654" t="s">
        <v>3625</v>
      </c>
      <c r="C1654" t="s">
        <v>605</v>
      </c>
      <c r="D1654">
        <v>1.0109306</v>
      </c>
      <c r="AH1654">
        <v>8.036901840739612E-5</v>
      </c>
      <c r="AK1654">
        <v>3.4394335965398138E-4</v>
      </c>
    </row>
    <row r="1655" spans="1:253" x14ac:dyDescent="0.3">
      <c r="A1655" s="49">
        <v>2104</v>
      </c>
      <c r="B1655" t="s">
        <v>3627</v>
      </c>
      <c r="C1655" t="s">
        <v>659</v>
      </c>
      <c r="D1655">
        <v>0.36199999999999999</v>
      </c>
      <c r="I1655">
        <v>0.2289156626506024</v>
      </c>
    </row>
    <row r="1656" spans="1:253" x14ac:dyDescent="0.3">
      <c r="A1656" s="49">
        <v>2106</v>
      </c>
      <c r="B1656" t="s">
        <v>3629</v>
      </c>
      <c r="C1656" t="s">
        <v>614</v>
      </c>
      <c r="D1656">
        <v>7.3737999999999996E-6</v>
      </c>
      <c r="F1656">
        <v>511.86110903240302</v>
      </c>
      <c r="G1656">
        <v>1.3898450946643719</v>
      </c>
    </row>
    <row r="1657" spans="1:253" x14ac:dyDescent="0.3">
      <c r="A1657" s="49">
        <v>2107</v>
      </c>
      <c r="B1657" t="s">
        <v>3630</v>
      </c>
      <c r="C1657" t="s">
        <v>605</v>
      </c>
      <c r="D1657">
        <v>2.3578668132999998</v>
      </c>
      <c r="AH1657">
        <v>5.0569286302696682E-5</v>
      </c>
      <c r="AK1657">
        <v>1.804865439279814E-4</v>
      </c>
    </row>
    <row r="1658" spans="1:253" x14ac:dyDescent="0.3">
      <c r="A1658" s="49">
        <v>2108</v>
      </c>
      <c r="B1658" t="s">
        <v>3631</v>
      </c>
      <c r="C1658" t="s">
        <v>796</v>
      </c>
      <c r="D1658">
        <v>1.017E-2</v>
      </c>
      <c r="O1658">
        <v>6.9620253164556972E-2</v>
      </c>
    </row>
    <row r="1659" spans="1:253" x14ac:dyDescent="0.3">
      <c r="A1659" s="49">
        <v>2109</v>
      </c>
      <c r="B1659" t="s">
        <v>3632</v>
      </c>
      <c r="C1659" t="s">
        <v>752</v>
      </c>
      <c r="D1659">
        <v>0.64504603070618527</v>
      </c>
      <c r="E1659" t="s">
        <v>1016</v>
      </c>
      <c r="DL1659">
        <v>1.658457776695315</v>
      </c>
      <c r="DM1659">
        <v>2.8627713122178911</v>
      </c>
      <c r="DN1659">
        <v>0.28403482221968951</v>
      </c>
      <c r="DO1659">
        <v>0.1081018066913365</v>
      </c>
      <c r="DP1659">
        <v>2.2847535479742762E-2</v>
      </c>
      <c r="DQ1659">
        <v>5.0682134071838088E-2</v>
      </c>
      <c r="DR1659">
        <v>3.841424805774605E-3</v>
      </c>
      <c r="DS1659">
        <v>1.1523283118825429E-2</v>
      </c>
      <c r="DT1659">
        <v>1.6622365477899619E-3</v>
      </c>
      <c r="DU1659">
        <v>4.9964490623414237E-3</v>
      </c>
      <c r="DV1659">
        <v>1.669440548975053E-3</v>
      </c>
      <c r="DW1659">
        <v>2.9838877550465891E-2</v>
      </c>
    </row>
    <row r="1660" spans="1:253" x14ac:dyDescent="0.3">
      <c r="A1660" s="49">
        <v>2110</v>
      </c>
      <c r="B1660" t="s">
        <v>3633</v>
      </c>
      <c r="C1660" t="s">
        <v>650</v>
      </c>
      <c r="D1660">
        <v>1.6</v>
      </c>
      <c r="AK1660">
        <v>1.916666666666667E-3</v>
      </c>
    </row>
    <row r="1661" spans="1:253" x14ac:dyDescent="0.3">
      <c r="A1661" s="49">
        <v>2111</v>
      </c>
      <c r="B1661" t="s">
        <v>3634</v>
      </c>
      <c r="C1661" t="s">
        <v>617</v>
      </c>
      <c r="D1661">
        <v>6.5320000000000003E-2</v>
      </c>
      <c r="AK1661">
        <v>4.1666666666666657E-3</v>
      </c>
    </row>
    <row r="1662" spans="1:253" x14ac:dyDescent="0.3">
      <c r="A1662" s="49">
        <v>2112</v>
      </c>
      <c r="B1662" t="s">
        <v>3635</v>
      </c>
      <c r="C1662" t="s">
        <v>611</v>
      </c>
      <c r="D1662">
        <v>1.482E-2</v>
      </c>
      <c r="AG1662">
        <v>2.298550346088547E-5</v>
      </c>
    </row>
    <row r="1663" spans="1:253" x14ac:dyDescent="0.3">
      <c r="A1663" s="49">
        <v>2113</v>
      </c>
      <c r="B1663" t="s">
        <v>3636</v>
      </c>
      <c r="C1663" t="s">
        <v>659</v>
      </c>
      <c r="D1663">
        <v>1.434526E-5</v>
      </c>
      <c r="F1663">
        <v>5173.0842490283812</v>
      </c>
      <c r="G1663">
        <v>14.35267579002503</v>
      </c>
      <c r="H1663">
        <v>9850.4384026500738</v>
      </c>
    </row>
    <row r="1664" spans="1:253" x14ac:dyDescent="0.3">
      <c r="A1664" s="49">
        <v>2114</v>
      </c>
      <c r="B1664" t="s">
        <v>3637</v>
      </c>
      <c r="C1664" t="s">
        <v>796</v>
      </c>
      <c r="D1664">
        <v>2</v>
      </c>
      <c r="O1664">
        <v>6.9620253164556958E-2</v>
      </c>
    </row>
    <row r="1665" spans="1:257" x14ac:dyDescent="0.3">
      <c r="A1665" s="49">
        <v>2115</v>
      </c>
      <c r="B1665" t="s">
        <v>3638</v>
      </c>
      <c r="C1665" t="s">
        <v>798</v>
      </c>
      <c r="D1665">
        <v>0.1856064</v>
      </c>
      <c r="O1665">
        <v>3.3193086914506217E-2</v>
      </c>
      <c r="P1665">
        <v>0.2407302410785486</v>
      </c>
    </row>
    <row r="1666" spans="1:257" x14ac:dyDescent="0.3">
      <c r="A1666" s="49">
        <v>2116</v>
      </c>
      <c r="B1666" t="s">
        <v>3640</v>
      </c>
      <c r="C1666" t="s">
        <v>620</v>
      </c>
      <c r="D1666">
        <v>3.47449E-5</v>
      </c>
      <c r="F1666">
        <v>323.12267600175181</v>
      </c>
      <c r="HV1666">
        <v>716.03279767123331</v>
      </c>
    </row>
    <row r="1667" spans="1:257" x14ac:dyDescent="0.3">
      <c r="A1667" s="49">
        <v>2118</v>
      </c>
      <c r="B1667" t="s">
        <v>3644</v>
      </c>
      <c r="C1667" t="s">
        <v>796</v>
      </c>
      <c r="D1667">
        <v>0.35376000000000007</v>
      </c>
      <c r="O1667">
        <v>5.2742616033755269E-2</v>
      </c>
      <c r="IW1667">
        <v>1.343602355524104E-5</v>
      </c>
    </row>
    <row r="1668" spans="1:257" x14ac:dyDescent="0.3">
      <c r="A1668" s="49">
        <v>2119</v>
      </c>
      <c r="B1668" t="s">
        <v>3645</v>
      </c>
      <c r="C1668" t="s">
        <v>796</v>
      </c>
      <c r="D1668">
        <v>0.64008000000000009</v>
      </c>
      <c r="O1668">
        <v>7.4593128390596744E-2</v>
      </c>
      <c r="IW1668">
        <v>1.5835313475819799E-5</v>
      </c>
    </row>
    <row r="1669" spans="1:257" x14ac:dyDescent="0.3">
      <c r="A1669" s="49">
        <v>2120</v>
      </c>
      <c r="B1669" t="s">
        <v>3646</v>
      </c>
      <c r="C1669" t="s">
        <v>671</v>
      </c>
      <c r="D1669">
        <v>8.4600000000000005E-3</v>
      </c>
      <c r="P1669">
        <v>0.5117155938594129</v>
      </c>
    </row>
    <row r="1670" spans="1:257" x14ac:dyDescent="0.3">
      <c r="A1670" s="49">
        <v>2121</v>
      </c>
      <c r="B1670" t="s">
        <v>3647</v>
      </c>
      <c r="C1670" t="s">
        <v>650</v>
      </c>
      <c r="D1670">
        <v>0.17158309999999999</v>
      </c>
      <c r="AK1670">
        <v>3.1858156533675708E-3</v>
      </c>
    </row>
    <row r="1671" spans="1:257" x14ac:dyDescent="0.3">
      <c r="A1671" s="49">
        <v>2123</v>
      </c>
      <c r="B1671" t="s">
        <v>3649</v>
      </c>
      <c r="C1671" t="s">
        <v>659</v>
      </c>
      <c r="D1671">
        <v>3.8720000000000002E-5</v>
      </c>
      <c r="BQ1671">
        <v>10.77973409989221</v>
      </c>
      <c r="BR1671">
        <v>293.259120222403</v>
      </c>
      <c r="BS1671">
        <v>129.49864780528401</v>
      </c>
      <c r="GX1671">
        <v>3.8046787828356382E-2</v>
      </c>
    </row>
    <row r="1672" spans="1:257" x14ac:dyDescent="0.3">
      <c r="A1672" s="49">
        <v>2124</v>
      </c>
      <c r="B1672" t="s">
        <v>3650</v>
      </c>
      <c r="C1672" t="s">
        <v>659</v>
      </c>
      <c r="D1672">
        <v>4.17273824E-5</v>
      </c>
      <c r="BQ1672">
        <v>8.0848005749191518</v>
      </c>
      <c r="BR1672">
        <v>293.85760822285681</v>
      </c>
      <c r="BS1672">
        <v>129.49864780528401</v>
      </c>
    </row>
    <row r="1673" spans="1:257" x14ac:dyDescent="0.3">
      <c r="A1673" s="49">
        <v>2125</v>
      </c>
      <c r="B1673" t="s">
        <v>3651</v>
      </c>
      <c r="C1673" t="s">
        <v>671</v>
      </c>
      <c r="D1673">
        <v>6.9479000000000008E-3</v>
      </c>
      <c r="O1673">
        <v>4.7798979784621193E-2</v>
      </c>
      <c r="P1673">
        <v>0.70357075382580747</v>
      </c>
      <c r="AM1673">
        <v>4.4073304364254682E-5</v>
      </c>
      <c r="AN1673">
        <v>1.1374015995969519E-4</v>
      </c>
    </row>
    <row r="1674" spans="1:257" x14ac:dyDescent="0.3">
      <c r="A1674" s="49">
        <v>2126</v>
      </c>
      <c r="B1674" t="s">
        <v>3652</v>
      </c>
      <c r="C1674" t="s">
        <v>662</v>
      </c>
      <c r="D1674">
        <v>4.5359999999999998E-2</v>
      </c>
      <c r="AH1674">
        <v>1.297717673814165E-5</v>
      </c>
    </row>
    <row r="1675" spans="1:257" x14ac:dyDescent="0.3">
      <c r="A1675" s="49">
        <v>2127</v>
      </c>
      <c r="B1675" t="s">
        <v>3653</v>
      </c>
      <c r="C1675" t="s">
        <v>796</v>
      </c>
      <c r="D1675">
        <v>0.27489999999999998</v>
      </c>
      <c r="O1675">
        <v>2.6237388969982178E-2</v>
      </c>
      <c r="AI1675">
        <v>12.69621736890387</v>
      </c>
    </row>
    <row r="1676" spans="1:257" x14ac:dyDescent="0.3">
      <c r="A1676" s="49">
        <v>2130</v>
      </c>
      <c r="B1676" t="s">
        <v>3656</v>
      </c>
      <c r="C1676" t="s">
        <v>671</v>
      </c>
      <c r="D1676">
        <v>3.0038800000000001E-2</v>
      </c>
      <c r="O1676">
        <v>4.5892333678821812E-2</v>
      </c>
      <c r="P1676">
        <v>0.46589954629143782</v>
      </c>
      <c r="AM1676">
        <v>3.6574995073881657E-5</v>
      </c>
      <c r="AN1676">
        <v>1.201960873220002E-4</v>
      </c>
    </row>
    <row r="1677" spans="1:257" x14ac:dyDescent="0.3">
      <c r="A1677" s="49">
        <v>2131</v>
      </c>
      <c r="B1677" t="s">
        <v>3657</v>
      </c>
      <c r="C1677" t="s">
        <v>605</v>
      </c>
      <c r="D1677">
        <v>4.9590000000000002E-2</v>
      </c>
      <c r="AG1677">
        <v>7.4702886247877783E-5</v>
      </c>
    </row>
    <row r="1678" spans="1:257" x14ac:dyDescent="0.3">
      <c r="A1678" s="49">
        <v>2132</v>
      </c>
      <c r="B1678" t="s">
        <v>3658</v>
      </c>
      <c r="C1678" t="s">
        <v>796</v>
      </c>
      <c r="D1678">
        <v>0.36808000000000002</v>
      </c>
      <c r="O1678">
        <v>4.2247282511506848E-2</v>
      </c>
    </row>
    <row r="1679" spans="1:257" x14ac:dyDescent="0.3">
      <c r="A1679" s="49">
        <v>2133</v>
      </c>
      <c r="B1679" t="s">
        <v>3659</v>
      </c>
      <c r="C1679" t="s">
        <v>796</v>
      </c>
      <c r="D1679">
        <v>4.7649999999999998E-2</v>
      </c>
      <c r="O1679">
        <v>4.9369745108717319E-2</v>
      </c>
    </row>
    <row r="1680" spans="1:257" x14ac:dyDescent="0.3">
      <c r="A1680" s="49">
        <v>2134</v>
      </c>
      <c r="B1680" t="s">
        <v>3660</v>
      </c>
      <c r="C1680" t="s">
        <v>796</v>
      </c>
      <c r="D1680">
        <v>4.1999999999999997E-3</v>
      </c>
      <c r="O1680">
        <v>7.4593128390596758E-2</v>
      </c>
    </row>
    <row r="1681" spans="1:315" x14ac:dyDescent="0.3">
      <c r="A1681" s="49">
        <v>2135</v>
      </c>
      <c r="B1681" t="s">
        <v>3661</v>
      </c>
      <c r="C1681" t="s">
        <v>796</v>
      </c>
      <c r="D1681">
        <v>1.8620000000000001E-2</v>
      </c>
      <c r="O1681">
        <v>4.9728752260397843E-2</v>
      </c>
    </row>
    <row r="1682" spans="1:315" x14ac:dyDescent="0.3">
      <c r="A1682" s="49">
        <v>2136</v>
      </c>
      <c r="B1682" t="s">
        <v>3662</v>
      </c>
      <c r="C1682" t="s">
        <v>796</v>
      </c>
      <c r="D1682">
        <v>0.27933000000000008</v>
      </c>
      <c r="O1682">
        <v>4.4544200929257927E-2</v>
      </c>
    </row>
    <row r="1683" spans="1:315" x14ac:dyDescent="0.3">
      <c r="A1683" s="49">
        <v>2137</v>
      </c>
      <c r="B1683" t="s">
        <v>3663</v>
      </c>
      <c r="C1683" t="s">
        <v>796</v>
      </c>
      <c r="D1683">
        <v>3.5060000000000001E-2</v>
      </c>
      <c r="O1683">
        <v>4.4520424299753773E-2</v>
      </c>
    </row>
    <row r="1684" spans="1:315" x14ac:dyDescent="0.3">
      <c r="A1684" s="49">
        <v>2138</v>
      </c>
      <c r="B1684" t="s">
        <v>3664</v>
      </c>
      <c r="C1684" t="s">
        <v>796</v>
      </c>
      <c r="D1684">
        <v>1.788E-2</v>
      </c>
      <c r="O1684">
        <v>3.9132189278735879E-2</v>
      </c>
    </row>
    <row r="1685" spans="1:315" x14ac:dyDescent="0.3">
      <c r="A1685" s="49">
        <v>2139</v>
      </c>
      <c r="B1685" t="s">
        <v>3665</v>
      </c>
      <c r="C1685" t="s">
        <v>796</v>
      </c>
      <c r="D1685">
        <v>0.11096</v>
      </c>
      <c r="O1685">
        <v>4.4899290883703112E-2</v>
      </c>
    </row>
    <row r="1686" spans="1:315" x14ac:dyDescent="0.3">
      <c r="A1686" s="49">
        <v>2140</v>
      </c>
      <c r="B1686" t="s">
        <v>3667</v>
      </c>
      <c r="C1686" t="s">
        <v>796</v>
      </c>
      <c r="D1686">
        <v>1.9350708999999999</v>
      </c>
      <c r="O1686">
        <v>0.23609230120309899</v>
      </c>
    </row>
    <row r="1687" spans="1:315" x14ac:dyDescent="0.3">
      <c r="A1687" s="49">
        <v>2141</v>
      </c>
      <c r="B1687" t="s">
        <v>3669</v>
      </c>
      <c r="C1687" t="s">
        <v>671</v>
      </c>
      <c r="D1687">
        <v>8.2128170563256937</v>
      </c>
      <c r="X1687">
        <v>4.2530875902229627E-2</v>
      </c>
      <c r="Y1687">
        <v>3.736517847805742E-6</v>
      </c>
      <c r="Z1687">
        <v>0.1154185485615221</v>
      </c>
      <c r="AA1687">
        <v>7.2323749962898461E-6</v>
      </c>
      <c r="AB1687">
        <v>1.8758874947113691E-5</v>
      </c>
      <c r="AC1687">
        <v>3.855566207615349E-6</v>
      </c>
      <c r="HY1687">
        <v>4.435140798849848E-3</v>
      </c>
    </row>
    <row r="1688" spans="1:315" x14ac:dyDescent="0.3">
      <c r="A1688" s="49">
        <v>2142</v>
      </c>
      <c r="B1688" t="s">
        <v>3671</v>
      </c>
      <c r="C1688" t="s">
        <v>605</v>
      </c>
      <c r="D1688">
        <v>1.9051200000000001E-2</v>
      </c>
      <c r="AG1688">
        <v>7.516363833744539E-4</v>
      </c>
    </row>
    <row r="1689" spans="1:315" x14ac:dyDescent="0.3">
      <c r="A1689" s="49">
        <v>2143</v>
      </c>
      <c r="B1689" t="s">
        <v>3672</v>
      </c>
      <c r="C1689" t="s">
        <v>1501</v>
      </c>
      <c r="D1689">
        <v>0.25710047058708108</v>
      </c>
      <c r="E1689" t="s">
        <v>1025</v>
      </c>
      <c r="DL1689">
        <v>0.92682075799428576</v>
      </c>
      <c r="DM1689">
        <v>2.2921507598551338</v>
      </c>
      <c r="DN1689">
        <v>0.27617467674174229</v>
      </c>
      <c r="DO1689">
        <v>0.11741351810789739</v>
      </c>
      <c r="DP1689">
        <v>1.9301010182639841E-2</v>
      </c>
      <c r="DQ1689">
        <v>5.2180736134491007E-2</v>
      </c>
      <c r="DR1689">
        <v>3.2451368489103969E-3</v>
      </c>
      <c r="DS1689">
        <v>1.668783963987866E-2</v>
      </c>
      <c r="DT1689">
        <v>2.1063220076819001E-3</v>
      </c>
      <c r="DU1689">
        <v>4.2208716259482908E-3</v>
      </c>
      <c r="DV1689">
        <v>2.1154506399813761E-3</v>
      </c>
      <c r="DW1689">
        <v>6.6168679762883778E-2</v>
      </c>
    </row>
    <row r="1690" spans="1:315" x14ac:dyDescent="0.3">
      <c r="A1690" s="49">
        <v>2144</v>
      </c>
      <c r="B1690" t="s">
        <v>3674</v>
      </c>
      <c r="C1690" t="s">
        <v>796</v>
      </c>
      <c r="D1690">
        <v>1.5916999999999999</v>
      </c>
      <c r="O1690">
        <v>6.9620253164556972E-2</v>
      </c>
    </row>
    <row r="1691" spans="1:315" x14ac:dyDescent="0.3">
      <c r="A1691" s="49">
        <v>2146</v>
      </c>
      <c r="B1691" t="s">
        <v>3676</v>
      </c>
      <c r="C1691" t="s">
        <v>614</v>
      </c>
      <c r="D1691">
        <v>4.1999999999999997E-3</v>
      </c>
      <c r="GO1691">
        <v>56.961988304093559</v>
      </c>
    </row>
    <row r="1692" spans="1:315" x14ac:dyDescent="0.3">
      <c r="A1692" s="49">
        <v>2147</v>
      </c>
      <c r="B1692" t="s">
        <v>3677</v>
      </c>
      <c r="C1692" t="s">
        <v>798</v>
      </c>
      <c r="D1692">
        <v>5.3813700000000003E-6</v>
      </c>
      <c r="Q1692">
        <v>874.48559670781867</v>
      </c>
      <c r="R1692">
        <v>0.1134800736408923</v>
      </c>
      <c r="S1692">
        <v>695.1212908815246</v>
      </c>
      <c r="T1692">
        <v>1.5370370370370361</v>
      </c>
    </row>
    <row r="1693" spans="1:315" x14ac:dyDescent="0.3">
      <c r="A1693" s="49">
        <v>2148</v>
      </c>
      <c r="B1693" t="s">
        <v>3678</v>
      </c>
      <c r="C1693" t="s">
        <v>605</v>
      </c>
      <c r="D1693">
        <v>0.189</v>
      </c>
      <c r="AG1693">
        <v>7.4325953577480638E-4</v>
      </c>
    </row>
    <row r="1694" spans="1:315" x14ac:dyDescent="0.3">
      <c r="A1694" s="49">
        <v>2149</v>
      </c>
      <c r="B1694" t="s">
        <v>3679</v>
      </c>
      <c r="C1694" t="s">
        <v>671</v>
      </c>
      <c r="D1694">
        <v>1.2120000000000001E-2</v>
      </c>
      <c r="P1694">
        <v>0.40084388185654002</v>
      </c>
    </row>
    <row r="1695" spans="1:315" x14ac:dyDescent="0.3">
      <c r="A1695" s="49">
        <v>2150</v>
      </c>
      <c r="B1695" t="s">
        <v>3681</v>
      </c>
      <c r="C1695" t="s">
        <v>1482</v>
      </c>
      <c r="D1695">
        <v>7.4820928766166318E-3</v>
      </c>
      <c r="E1695" t="s">
        <v>2167</v>
      </c>
      <c r="EY1695">
        <v>2.092955036693207</v>
      </c>
      <c r="EZ1695">
        <v>4.5777680422247506</v>
      </c>
      <c r="FA1695">
        <v>0.58083253894760178</v>
      </c>
      <c r="FB1695">
        <v>2.3836138379827121</v>
      </c>
      <c r="FC1695">
        <v>0.67544379509869945</v>
      </c>
      <c r="FD1695">
        <v>7.4021843350954658E-2</v>
      </c>
      <c r="FE1695">
        <v>0.73120695747532183</v>
      </c>
      <c r="FF1695">
        <v>0.1244551498649082</v>
      </c>
      <c r="FG1695">
        <v>0.20195035936452371</v>
      </c>
      <c r="FH1695">
        <v>0.68797226425546076</v>
      </c>
      <c r="FI1695">
        <v>0.1216055466209815</v>
      </c>
      <c r="FJ1695">
        <v>0.64904190778665705</v>
      </c>
      <c r="FK1695">
        <v>8.1238451775240528E-2</v>
      </c>
      <c r="FL1695">
        <v>7.395447408986076</v>
      </c>
      <c r="LB1695">
        <v>1.848699848192775</v>
      </c>
      <c r="LC1695">
        <v>69.191347660872367</v>
      </c>
    </row>
    <row r="1696" spans="1:315" x14ac:dyDescent="0.3">
      <c r="A1696" s="49">
        <v>2151</v>
      </c>
      <c r="B1696" t="s">
        <v>3683</v>
      </c>
      <c r="C1696" t="s">
        <v>755</v>
      </c>
      <c r="D1696">
        <v>8.8410000000000004E-7</v>
      </c>
      <c r="F1696">
        <v>1715.1197255939269</v>
      </c>
      <c r="G1696">
        <v>8.5139615128311004</v>
      </c>
      <c r="H1696">
        <v>2805.1125438298832</v>
      </c>
    </row>
    <row r="1697" spans="1:151" x14ac:dyDescent="0.3">
      <c r="A1697" s="49">
        <v>2152</v>
      </c>
      <c r="B1697" t="s">
        <v>3684</v>
      </c>
      <c r="C1697" t="s">
        <v>659</v>
      </c>
      <c r="D1697">
        <v>6.8415599999999993E-2</v>
      </c>
      <c r="I1697">
        <v>0.22891566265060251</v>
      </c>
      <c r="J1697">
        <v>1.849315068493151E-5</v>
      </c>
      <c r="K1697">
        <v>1.307249546129724E-3</v>
      </c>
      <c r="L1697">
        <v>0.1009782967486384</v>
      </c>
    </row>
    <row r="1698" spans="1:151" x14ac:dyDescent="0.3">
      <c r="A1698" s="49">
        <v>2153</v>
      </c>
      <c r="B1698" t="s">
        <v>3686</v>
      </c>
      <c r="C1698" t="s">
        <v>595</v>
      </c>
      <c r="D1698">
        <v>2.6599999999999999E-2</v>
      </c>
      <c r="DI1698">
        <v>6.6148325358851672</v>
      </c>
    </row>
    <row r="1699" spans="1:151" x14ac:dyDescent="0.3">
      <c r="A1699" s="49">
        <v>2154</v>
      </c>
      <c r="B1699" t="s">
        <v>3688</v>
      </c>
      <c r="C1699" t="s">
        <v>659</v>
      </c>
      <c r="D1699">
        <v>4.1400000000000013E-2</v>
      </c>
      <c r="I1699">
        <v>6.1044176706827297E-2</v>
      </c>
      <c r="L1699">
        <v>0.3389156626506023</v>
      </c>
    </row>
    <row r="1700" spans="1:151" x14ac:dyDescent="0.3">
      <c r="A1700" s="49">
        <v>2155</v>
      </c>
      <c r="B1700" t="s">
        <v>3689</v>
      </c>
      <c r="C1700" t="s">
        <v>605</v>
      </c>
      <c r="D1700">
        <v>7.2575999999999999E-4</v>
      </c>
      <c r="AG1700">
        <v>8.6357536668493242E-4</v>
      </c>
    </row>
    <row r="1701" spans="1:151" x14ac:dyDescent="0.3">
      <c r="A1701" s="49">
        <v>2156</v>
      </c>
      <c r="B1701" t="s">
        <v>3690</v>
      </c>
      <c r="C1701" t="s">
        <v>605</v>
      </c>
      <c r="D1701">
        <v>0.87040000000000006</v>
      </c>
      <c r="M1701">
        <v>1.038398692810457E-2</v>
      </c>
      <c r="N1701">
        <v>1.021923135999293E-5</v>
      </c>
      <c r="AH1701">
        <v>1.6060371517027861E-5</v>
      </c>
    </row>
    <row r="1702" spans="1:151" x14ac:dyDescent="0.3">
      <c r="A1702" s="49">
        <v>2157</v>
      </c>
      <c r="B1702" t="s">
        <v>3691</v>
      </c>
      <c r="C1702" t="s">
        <v>662</v>
      </c>
      <c r="D1702">
        <v>1.8592000000000001E-2</v>
      </c>
      <c r="AH1702">
        <v>1.2593984962406011E-4</v>
      </c>
      <c r="AK1702">
        <v>1.6659495123350541E-3</v>
      </c>
    </row>
    <row r="1703" spans="1:151" x14ac:dyDescent="0.3">
      <c r="A1703" s="49">
        <v>2159</v>
      </c>
      <c r="B1703" t="s">
        <v>3693</v>
      </c>
      <c r="C1703" t="s">
        <v>796</v>
      </c>
      <c r="D1703">
        <v>1.8473869999999999</v>
      </c>
      <c r="O1703">
        <v>5.4705081120632847E-2</v>
      </c>
      <c r="AI1703">
        <v>27.43735119569503</v>
      </c>
    </row>
    <row r="1704" spans="1:151" x14ac:dyDescent="0.3">
      <c r="A1704" s="49">
        <v>2160</v>
      </c>
      <c r="B1704" t="s">
        <v>3694</v>
      </c>
      <c r="C1704" t="s">
        <v>796</v>
      </c>
      <c r="D1704">
        <v>2.7490320000000001</v>
      </c>
      <c r="O1704">
        <v>1.6654216714663311E-2</v>
      </c>
      <c r="AI1704">
        <v>9.4574559015518886</v>
      </c>
    </row>
    <row r="1705" spans="1:151" x14ac:dyDescent="0.3">
      <c r="A1705" s="49">
        <v>2161</v>
      </c>
      <c r="B1705" t="s">
        <v>3695</v>
      </c>
      <c r="C1705" t="s">
        <v>620</v>
      </c>
      <c r="D1705">
        <v>0.100685</v>
      </c>
      <c r="M1705">
        <v>7.2192216649285712E-2</v>
      </c>
      <c r="N1705">
        <v>6.272198215904116E-5</v>
      </c>
      <c r="AH1705">
        <v>7.9158514177881509E-5</v>
      </c>
    </row>
    <row r="1706" spans="1:151" x14ac:dyDescent="0.3">
      <c r="A1706" s="49">
        <v>2162</v>
      </c>
      <c r="B1706" t="s">
        <v>3696</v>
      </c>
      <c r="C1706" t="s">
        <v>605</v>
      </c>
      <c r="D1706">
        <v>0.434944</v>
      </c>
      <c r="AH1706">
        <v>1.2286184210526311E-4</v>
      </c>
    </row>
    <row r="1707" spans="1:151" x14ac:dyDescent="0.3">
      <c r="A1707" s="49">
        <v>2163</v>
      </c>
      <c r="B1707" t="s">
        <v>3698</v>
      </c>
      <c r="C1707" t="s">
        <v>605</v>
      </c>
      <c r="D1707">
        <v>0.32269037930853028</v>
      </c>
      <c r="EA1707">
        <v>0.35388744252017418</v>
      </c>
      <c r="EB1707">
        <v>1.321820668156848E-4</v>
      </c>
    </row>
    <row r="1708" spans="1:151" x14ac:dyDescent="0.3">
      <c r="A1708" s="49">
        <v>2164</v>
      </c>
      <c r="B1708" t="s">
        <v>3701</v>
      </c>
      <c r="C1708" t="s">
        <v>793</v>
      </c>
      <c r="D1708">
        <v>3.9587953230873532</v>
      </c>
      <c r="EK1708">
        <v>1.6725867419345911E-4</v>
      </c>
    </row>
    <row r="1709" spans="1:151" x14ac:dyDescent="0.3">
      <c r="A1709" s="49">
        <v>2165</v>
      </c>
      <c r="B1709" t="s">
        <v>3702</v>
      </c>
      <c r="C1709" t="s">
        <v>671</v>
      </c>
      <c r="D1709">
        <v>2.80986</v>
      </c>
      <c r="AH1709">
        <v>1.5671791758120929E-5</v>
      </c>
      <c r="AK1709">
        <v>3.6219813146087928E-4</v>
      </c>
      <c r="CN1709">
        <v>2.0480459412287631E-2</v>
      </c>
      <c r="EE1709">
        <v>0.30872426871239511</v>
      </c>
      <c r="ET1709">
        <v>3.1953004588728341E-5</v>
      </c>
      <c r="EU1709">
        <v>1.089557356981387E-4</v>
      </c>
    </row>
    <row r="1710" spans="1:151" x14ac:dyDescent="0.3">
      <c r="A1710" s="49">
        <v>2166</v>
      </c>
      <c r="B1710" t="s">
        <v>3703</v>
      </c>
      <c r="C1710" t="s">
        <v>605</v>
      </c>
      <c r="D1710">
        <v>2.0918543567090011</v>
      </c>
      <c r="AH1710">
        <v>3.6122017088077817E-5</v>
      </c>
    </row>
    <row r="1711" spans="1:151" x14ac:dyDescent="0.3">
      <c r="A1711" s="49">
        <v>2167</v>
      </c>
      <c r="B1711" t="s">
        <v>3704</v>
      </c>
      <c r="C1711" t="s">
        <v>671</v>
      </c>
      <c r="D1711">
        <v>1.64435504E-2</v>
      </c>
      <c r="O1711">
        <v>3.1210892250303528E-2</v>
      </c>
      <c r="P1711">
        <v>0.87460802561027751</v>
      </c>
      <c r="AN1711">
        <v>7.7503340992110301E-5</v>
      </c>
    </row>
    <row r="1712" spans="1:151" x14ac:dyDescent="0.3">
      <c r="A1712" s="49">
        <v>2169</v>
      </c>
      <c r="B1712" t="s">
        <v>3707</v>
      </c>
      <c r="C1712" t="s">
        <v>659</v>
      </c>
      <c r="D1712">
        <v>1.6</v>
      </c>
      <c r="I1712">
        <v>4.5783132530120493E-2</v>
      </c>
      <c r="J1712">
        <v>5.0000000000000002E-5</v>
      </c>
      <c r="K1712">
        <v>7.2394578313253011E-4</v>
      </c>
      <c r="L1712">
        <v>0.25418674698795179</v>
      </c>
    </row>
    <row r="1713" spans="1:316" x14ac:dyDescent="0.3">
      <c r="A1713" s="49">
        <v>2170</v>
      </c>
      <c r="B1713" t="s">
        <v>3708</v>
      </c>
      <c r="C1713" t="s">
        <v>659</v>
      </c>
      <c r="D1713">
        <v>0.48949999999999999</v>
      </c>
      <c r="AH1713">
        <v>2.1842105263157899E-5</v>
      </c>
      <c r="AJ1713">
        <v>1.171531100478469</v>
      </c>
      <c r="AK1713">
        <v>6.8825757575757579E-4</v>
      </c>
    </row>
    <row r="1714" spans="1:316" x14ac:dyDescent="0.3">
      <c r="A1714" s="49">
        <v>2171</v>
      </c>
      <c r="B1714" t="s">
        <v>3709</v>
      </c>
      <c r="C1714" t="s">
        <v>605</v>
      </c>
      <c r="D1714">
        <v>0.89239999999999997</v>
      </c>
      <c r="M1714">
        <v>9.3599033816425106E-2</v>
      </c>
      <c r="N1714">
        <v>7.8069489720838955E-5</v>
      </c>
    </row>
    <row r="1715" spans="1:316" x14ac:dyDescent="0.3">
      <c r="A1715" s="49">
        <v>2172</v>
      </c>
      <c r="B1715" t="s">
        <v>3710</v>
      </c>
      <c r="C1715" t="s">
        <v>650</v>
      </c>
      <c r="D1715">
        <v>0.11600000000000001</v>
      </c>
      <c r="AK1715">
        <v>4.8164511494252866E-3</v>
      </c>
    </row>
    <row r="1716" spans="1:316" x14ac:dyDescent="0.3">
      <c r="A1716" s="49">
        <v>2173</v>
      </c>
      <c r="B1716" t="s">
        <v>3711</v>
      </c>
      <c r="C1716" t="s">
        <v>617</v>
      </c>
      <c r="D1716">
        <v>1.1684818E-4</v>
      </c>
      <c r="F1716">
        <v>2187.17224560779</v>
      </c>
      <c r="G1716">
        <v>3.7035441638919968</v>
      </c>
    </row>
    <row r="1717" spans="1:316" x14ac:dyDescent="0.3">
      <c r="A1717" s="49">
        <v>2174</v>
      </c>
      <c r="B1717" t="s">
        <v>3713</v>
      </c>
      <c r="C1717" t="s">
        <v>614</v>
      </c>
      <c r="D1717">
        <v>0.15436</v>
      </c>
      <c r="JZ1717">
        <v>1.171232876712329</v>
      </c>
      <c r="KA1717">
        <v>1.2791095890410961E-4</v>
      </c>
      <c r="LD1717">
        <v>0.77054794520547942</v>
      </c>
    </row>
    <row r="1718" spans="1:316" x14ac:dyDescent="0.3">
      <c r="A1718" s="49">
        <v>2175</v>
      </c>
      <c r="B1718" t="s">
        <v>3715</v>
      </c>
      <c r="C1718" t="s">
        <v>605</v>
      </c>
      <c r="D1718">
        <v>0.21471972480000001</v>
      </c>
      <c r="M1718">
        <v>0.12795950155763239</v>
      </c>
      <c r="N1718">
        <v>1.064019127198991E-4</v>
      </c>
    </row>
    <row r="1719" spans="1:316" x14ac:dyDescent="0.3">
      <c r="A1719" s="49">
        <v>2176</v>
      </c>
      <c r="B1719" t="s">
        <v>3716</v>
      </c>
      <c r="C1719" t="s">
        <v>671</v>
      </c>
      <c r="D1719">
        <v>0.32409747308999998</v>
      </c>
      <c r="O1719">
        <v>3.4623427721268002E-2</v>
      </c>
      <c r="P1719">
        <v>1.153083754444078</v>
      </c>
      <c r="AL1719">
        <v>1.507140455690533E-5</v>
      </c>
      <c r="AM1719">
        <v>6.340893602220316E-5</v>
      </c>
      <c r="AN1719">
        <v>2.6463143076811821E-4</v>
      </c>
    </row>
    <row r="1720" spans="1:316" x14ac:dyDescent="0.3">
      <c r="A1720" s="49">
        <v>2177</v>
      </c>
      <c r="B1720" t="s">
        <v>3717</v>
      </c>
      <c r="C1720" t="s">
        <v>659</v>
      </c>
      <c r="D1720">
        <v>4.921E-6</v>
      </c>
      <c r="F1720">
        <v>2304.135460761966</v>
      </c>
      <c r="G1720">
        <v>38.315982850320196</v>
      </c>
      <c r="H1720">
        <v>16524.893314367</v>
      </c>
      <c r="EM1720">
        <v>6923.4250801213393</v>
      </c>
    </row>
    <row r="1721" spans="1:316" x14ac:dyDescent="0.3">
      <c r="A1721" s="49">
        <v>2178</v>
      </c>
      <c r="B1721" t="s">
        <v>3718</v>
      </c>
      <c r="C1721" t="s">
        <v>614</v>
      </c>
      <c r="D1721">
        <v>0.1228530603913336</v>
      </c>
      <c r="EA1721">
        <v>0.34431060849924161</v>
      </c>
      <c r="EB1721">
        <v>2.4976969476598319E-4</v>
      </c>
      <c r="JZ1721">
        <v>4.2371589567841204</v>
      </c>
    </row>
    <row r="1722" spans="1:316" x14ac:dyDescent="0.3">
      <c r="A1722" s="49">
        <v>2179</v>
      </c>
      <c r="B1722" t="s">
        <v>3720</v>
      </c>
      <c r="C1722" t="s">
        <v>605</v>
      </c>
      <c r="D1722">
        <v>1.7253000000000001</v>
      </c>
      <c r="M1722">
        <v>1.063100137174211E-2</v>
      </c>
      <c r="AH1722">
        <v>3.5055230669265748E-5</v>
      </c>
      <c r="AK1722">
        <v>2.9578189300411521E-4</v>
      </c>
    </row>
    <row r="1723" spans="1:316" x14ac:dyDescent="0.3">
      <c r="A1723" s="49">
        <v>2180</v>
      </c>
      <c r="B1723" t="s">
        <v>3721</v>
      </c>
      <c r="C1723" t="s">
        <v>605</v>
      </c>
      <c r="D1723">
        <v>1.7253000000000001</v>
      </c>
      <c r="M1723">
        <v>1.063100137174211E-2</v>
      </c>
      <c r="N1723">
        <v>9.9616294273115529E-6</v>
      </c>
      <c r="AH1723">
        <v>3.5055230669265748E-5</v>
      </c>
      <c r="AK1723">
        <v>2.9578189300411521E-4</v>
      </c>
    </row>
    <row r="1724" spans="1:316" x14ac:dyDescent="0.3">
      <c r="A1724" s="49">
        <v>2181</v>
      </c>
      <c r="B1724" t="s">
        <v>3722</v>
      </c>
      <c r="C1724" t="s">
        <v>650</v>
      </c>
      <c r="D1724">
        <v>0.76559999999999984</v>
      </c>
      <c r="AH1724">
        <v>1.223911070780399E-5</v>
      </c>
      <c r="AK1724">
        <v>1.520114942528736E-3</v>
      </c>
      <c r="ET1724">
        <v>3.2243194192377499E-6</v>
      </c>
      <c r="EU1724">
        <v>2.3599516031457961E-6</v>
      </c>
    </row>
    <row r="1725" spans="1:316" x14ac:dyDescent="0.3">
      <c r="A1725" s="49">
        <v>2182</v>
      </c>
      <c r="B1725" t="s">
        <v>3723</v>
      </c>
      <c r="C1725" t="s">
        <v>671</v>
      </c>
      <c r="D1725">
        <v>2.2000000000000001E-6</v>
      </c>
      <c r="BK1725">
        <v>140.4709748083242</v>
      </c>
      <c r="BL1725">
        <v>1.9602272727272729E-2</v>
      </c>
      <c r="BM1725">
        <v>0.26615553121577218</v>
      </c>
    </row>
    <row r="1726" spans="1:316" x14ac:dyDescent="0.3">
      <c r="A1726" s="49">
        <v>2184</v>
      </c>
      <c r="B1726" t="s">
        <v>3727</v>
      </c>
      <c r="C1726" t="s">
        <v>796</v>
      </c>
      <c r="D1726">
        <v>0.66700000000000004</v>
      </c>
      <c r="O1726">
        <v>1.4404190309908339E-2</v>
      </c>
    </row>
    <row r="1727" spans="1:316" x14ac:dyDescent="0.3">
      <c r="A1727" s="49">
        <v>2185</v>
      </c>
      <c r="B1727" t="s">
        <v>3728</v>
      </c>
      <c r="C1727" t="s">
        <v>659</v>
      </c>
      <c r="D1727">
        <v>1.4208E-2</v>
      </c>
      <c r="I1727">
        <v>0.10110441767068271</v>
      </c>
      <c r="J1727">
        <v>4.1666666666666669E-6</v>
      </c>
      <c r="K1727">
        <v>7.4953982597054881E-4</v>
      </c>
      <c r="L1727">
        <v>0.1059111445783133</v>
      </c>
    </row>
    <row r="1728" spans="1:316" x14ac:dyDescent="0.3">
      <c r="A1728" s="49">
        <v>2186</v>
      </c>
      <c r="B1728" t="s">
        <v>3729</v>
      </c>
      <c r="C1728" t="s">
        <v>671</v>
      </c>
      <c r="D1728">
        <v>0.32114880000000001</v>
      </c>
      <c r="P1728">
        <v>0.84788671958807127</v>
      </c>
    </row>
    <row r="1729" spans="1:318" x14ac:dyDescent="0.3">
      <c r="A1729" s="49">
        <v>2187</v>
      </c>
      <c r="B1729" t="s">
        <v>3730</v>
      </c>
      <c r="C1729" t="s">
        <v>653</v>
      </c>
      <c r="D1729">
        <v>9.7152000000000002E-2</v>
      </c>
      <c r="AJ1729">
        <v>0.63706140350877183</v>
      </c>
      <c r="AK1729">
        <v>7.1874999999999988E-4</v>
      </c>
      <c r="AP1729">
        <v>0.27759868421052619</v>
      </c>
    </row>
    <row r="1730" spans="1:318" x14ac:dyDescent="0.3">
      <c r="A1730" s="49">
        <v>2188</v>
      </c>
      <c r="B1730" t="s">
        <v>3731</v>
      </c>
      <c r="C1730" t="s">
        <v>796</v>
      </c>
      <c r="D1730">
        <v>5.4440045999999992E-2</v>
      </c>
      <c r="O1730">
        <v>3.3961099104661947E-2</v>
      </c>
      <c r="AI1730">
        <v>23.936537340056951</v>
      </c>
    </row>
    <row r="1731" spans="1:318" x14ac:dyDescent="0.3">
      <c r="A1731" s="49">
        <v>2189</v>
      </c>
      <c r="B1731" t="s">
        <v>3732</v>
      </c>
      <c r="C1731" t="s">
        <v>796</v>
      </c>
      <c r="D1731">
        <v>0.124962121</v>
      </c>
      <c r="O1731">
        <v>4.095309009679822E-2</v>
      </c>
      <c r="AI1731">
        <v>23.677802597832379</v>
      </c>
    </row>
    <row r="1732" spans="1:318" x14ac:dyDescent="0.3">
      <c r="A1732" s="49">
        <v>2190</v>
      </c>
      <c r="B1732" t="s">
        <v>3733</v>
      </c>
      <c r="C1732" t="s">
        <v>605</v>
      </c>
      <c r="D1732">
        <v>0.05</v>
      </c>
      <c r="M1732">
        <v>3.9611111111111097E-2</v>
      </c>
      <c r="N1732">
        <v>3.2208013161670803E-5</v>
      </c>
    </row>
    <row r="1733" spans="1:318" x14ac:dyDescent="0.3">
      <c r="A1733" s="49">
        <v>2191</v>
      </c>
      <c r="B1733" t="s">
        <v>3734</v>
      </c>
      <c r="C1733" t="s">
        <v>650</v>
      </c>
      <c r="D1733">
        <v>8.1129999999999994E-2</v>
      </c>
      <c r="AK1733">
        <v>8.8627819548872167E-4</v>
      </c>
    </row>
    <row r="1734" spans="1:318" x14ac:dyDescent="0.3">
      <c r="A1734" s="49">
        <v>2193</v>
      </c>
      <c r="B1734" t="s">
        <v>3736</v>
      </c>
      <c r="C1734" t="s">
        <v>605</v>
      </c>
      <c r="D1734">
        <v>0.44019000000000003</v>
      </c>
      <c r="M1734">
        <v>0.12852404643449419</v>
      </c>
      <c r="N1734">
        <v>9.3855101984422116E-5</v>
      </c>
      <c r="AH1734">
        <v>6.8460329929300858E-5</v>
      </c>
    </row>
    <row r="1735" spans="1:318" x14ac:dyDescent="0.3">
      <c r="A1735" s="49">
        <v>2194</v>
      </c>
      <c r="B1735" t="s">
        <v>3738</v>
      </c>
      <c r="C1735" t="s">
        <v>2254</v>
      </c>
      <c r="D1735">
        <v>14.006584275</v>
      </c>
      <c r="EK1735">
        <v>4.8650588755235357E-5</v>
      </c>
    </row>
    <row r="1736" spans="1:318" x14ac:dyDescent="0.3">
      <c r="A1736" s="49">
        <v>2195</v>
      </c>
      <c r="B1736" t="s">
        <v>3739</v>
      </c>
      <c r="C1736" t="s">
        <v>2254</v>
      </c>
      <c r="D1736">
        <v>5.6459508750000014</v>
      </c>
      <c r="EK1736">
        <v>1.2069332279278309E-4</v>
      </c>
    </row>
    <row r="1737" spans="1:318" x14ac:dyDescent="0.3">
      <c r="A1737" s="49">
        <v>2196</v>
      </c>
      <c r="B1737" t="s">
        <v>3740</v>
      </c>
      <c r="C1737" t="s">
        <v>662</v>
      </c>
      <c r="D1737">
        <v>0.51749999999999996</v>
      </c>
      <c r="I1737">
        <v>0.10333275129503521</v>
      </c>
      <c r="J1737">
        <v>1.8183574879227059E-5</v>
      </c>
      <c r="K1737">
        <v>6.6707719767960724E-4</v>
      </c>
      <c r="L1737">
        <v>0.4436356905884406</v>
      </c>
    </row>
    <row r="1738" spans="1:318" x14ac:dyDescent="0.3">
      <c r="A1738" s="49">
        <v>2197</v>
      </c>
      <c r="B1738" t="s">
        <v>3741</v>
      </c>
      <c r="C1738" t="s">
        <v>614</v>
      </c>
      <c r="D1738">
        <v>0.20387018633540371</v>
      </c>
      <c r="JZ1738">
        <v>1.1321467010599751</v>
      </c>
      <c r="KT1738">
        <v>2.191765380069993</v>
      </c>
      <c r="LE1738">
        <v>1.0936518385418761</v>
      </c>
    </row>
    <row r="1739" spans="1:318" x14ac:dyDescent="0.3">
      <c r="A1739" s="49">
        <v>2199</v>
      </c>
      <c r="B1739" t="s">
        <v>3744</v>
      </c>
      <c r="C1739" t="s">
        <v>605</v>
      </c>
      <c r="D1739">
        <v>3.8614000000000002</v>
      </c>
      <c r="AH1739">
        <v>1.2952876376988979E-4</v>
      </c>
      <c r="AK1739">
        <v>4.4573643410852708E-4</v>
      </c>
    </row>
    <row r="1740" spans="1:318" x14ac:dyDescent="0.3">
      <c r="A1740" s="49">
        <v>2200</v>
      </c>
      <c r="B1740" t="s">
        <v>3745</v>
      </c>
      <c r="C1740" t="s">
        <v>605</v>
      </c>
      <c r="D1740">
        <v>0.26907999999999999</v>
      </c>
      <c r="M1740">
        <v>2.3310982000930149E-2</v>
      </c>
    </row>
    <row r="1741" spans="1:318" x14ac:dyDescent="0.3">
      <c r="A1741" s="49">
        <v>2202</v>
      </c>
      <c r="B1741" t="s">
        <v>3747</v>
      </c>
      <c r="C1741" t="s">
        <v>650</v>
      </c>
      <c r="D1741">
        <v>0.11423999999999999</v>
      </c>
      <c r="AK1741">
        <v>1.518787202380952E-3</v>
      </c>
    </row>
    <row r="1742" spans="1:318" x14ac:dyDescent="0.3">
      <c r="A1742" s="49">
        <v>2203</v>
      </c>
      <c r="B1742" t="s">
        <v>3748</v>
      </c>
      <c r="C1742" t="s">
        <v>659</v>
      </c>
      <c r="D1742">
        <v>0.46591999999999989</v>
      </c>
      <c r="AH1742">
        <v>6.4506217466743776E-6</v>
      </c>
      <c r="AJ1742">
        <v>0.52505060728744946</v>
      </c>
      <c r="AK1742">
        <v>8.5565476190476195E-5</v>
      </c>
      <c r="AP1742">
        <v>2.6692181174089068E-2</v>
      </c>
      <c r="BO1742">
        <v>4.7442371555229018E-5</v>
      </c>
      <c r="BP1742">
        <v>1.005116959064328E-5</v>
      </c>
    </row>
    <row r="1743" spans="1:318" x14ac:dyDescent="0.3">
      <c r="A1743" s="49">
        <v>2205</v>
      </c>
      <c r="B1743" t="s">
        <v>3750</v>
      </c>
      <c r="C1743" t="s">
        <v>798</v>
      </c>
      <c r="D1743">
        <v>4.885472817E-2</v>
      </c>
      <c r="O1743">
        <v>3.6070418306231138E-2</v>
      </c>
    </row>
    <row r="1744" spans="1:318" x14ac:dyDescent="0.3">
      <c r="A1744" s="49">
        <v>2206</v>
      </c>
      <c r="B1744" t="s">
        <v>3752</v>
      </c>
      <c r="C1744" t="s">
        <v>595</v>
      </c>
      <c r="D1744">
        <v>1.4354999999999999E-3</v>
      </c>
      <c r="E1744" t="s">
        <v>1381</v>
      </c>
      <c r="HD1744">
        <v>27.295388450353141</v>
      </c>
      <c r="LF1744">
        <v>383.3469253771151</v>
      </c>
    </row>
    <row r="1745" spans="1:277" x14ac:dyDescent="0.3">
      <c r="A1745" s="49">
        <v>2207</v>
      </c>
      <c r="B1745" t="s">
        <v>3754</v>
      </c>
      <c r="C1745" t="s">
        <v>1501</v>
      </c>
      <c r="D1745">
        <v>1.4244701382399941E-3</v>
      </c>
      <c r="E1745" t="s">
        <v>2167</v>
      </c>
      <c r="EY1745">
        <v>3.505150686955937</v>
      </c>
      <c r="EZ1745">
        <v>7.7443444323351098</v>
      </c>
      <c r="FA1745">
        <v>0.93551459354305622</v>
      </c>
      <c r="FB1745">
        <v>3.8117492078614799</v>
      </c>
      <c r="FC1745">
        <v>0.93811638208152737</v>
      </c>
      <c r="FD1745">
        <v>4.4060621042234932E-2</v>
      </c>
      <c r="FE1745">
        <v>0.9621144177306864</v>
      </c>
      <c r="FF1745">
        <v>0.1481608926963193</v>
      </c>
      <c r="FG1745">
        <v>0.19233367558526079</v>
      </c>
      <c r="FH1745">
        <v>0.57812795315584953</v>
      </c>
      <c r="FI1745">
        <v>9.6512338588080532E-2</v>
      </c>
      <c r="FJ1745">
        <v>0.53120989476586522</v>
      </c>
      <c r="FK1745">
        <v>9.6712442589572095E-2</v>
      </c>
      <c r="FL1745">
        <v>5.6104584685351906</v>
      </c>
    </row>
    <row r="1746" spans="1:277" x14ac:dyDescent="0.3">
      <c r="A1746" s="49">
        <v>2208</v>
      </c>
      <c r="B1746" t="s">
        <v>3757</v>
      </c>
      <c r="C1746" t="s">
        <v>1379</v>
      </c>
      <c r="D1746">
        <v>78.438999999999979</v>
      </c>
      <c r="AH1746">
        <v>4.1713272331634178E-5</v>
      </c>
      <c r="AK1746">
        <v>1.3915802938164261E-4</v>
      </c>
      <c r="CN1746">
        <v>1.8562865813931181E-2</v>
      </c>
      <c r="JP1746">
        <v>3.7869852156877742E-2</v>
      </c>
    </row>
    <row r="1747" spans="1:277" x14ac:dyDescent="0.3">
      <c r="A1747" s="49">
        <v>2214</v>
      </c>
      <c r="B1747" t="s">
        <v>3764</v>
      </c>
      <c r="C1747" t="s">
        <v>659</v>
      </c>
      <c r="D1747">
        <v>0.120048</v>
      </c>
      <c r="AK1747">
        <v>4.6300924074814512E-4</v>
      </c>
    </row>
    <row r="1748" spans="1:277" x14ac:dyDescent="0.3">
      <c r="A1748" s="49">
        <v>2215</v>
      </c>
      <c r="B1748" t="s">
        <v>3765</v>
      </c>
      <c r="C1748" t="s">
        <v>605</v>
      </c>
      <c r="D1748">
        <v>0.51741369999999998</v>
      </c>
      <c r="M1748">
        <v>7.9146098287609226E-2</v>
      </c>
      <c r="N1748">
        <v>6.7514478677061724E-5</v>
      </c>
      <c r="AH1748">
        <v>7.0045088780276937E-5</v>
      </c>
      <c r="AK1748">
        <v>1.19862525705575E-3</v>
      </c>
    </row>
    <row r="1749" spans="1:277" x14ac:dyDescent="0.3">
      <c r="A1749" s="49">
        <v>2216</v>
      </c>
      <c r="B1749" t="s">
        <v>3766</v>
      </c>
      <c r="C1749" t="s">
        <v>650</v>
      </c>
      <c r="D1749">
        <v>0.14000000000000001</v>
      </c>
      <c r="AK1749">
        <v>1.15E-3</v>
      </c>
    </row>
    <row r="1750" spans="1:277" x14ac:dyDescent="0.3">
      <c r="A1750" s="49">
        <v>2217</v>
      </c>
      <c r="B1750" t="s">
        <v>3768</v>
      </c>
      <c r="C1750" t="s">
        <v>595</v>
      </c>
      <c r="D1750">
        <v>0.2705999999999999</v>
      </c>
      <c r="DH1750">
        <v>4.951515151515153</v>
      </c>
      <c r="JQ1750">
        <v>6.7909090909090928</v>
      </c>
    </row>
    <row r="1751" spans="1:277" x14ac:dyDescent="0.3">
      <c r="A1751" s="49">
        <v>2218</v>
      </c>
      <c r="B1751" t="s">
        <v>3770</v>
      </c>
      <c r="C1751" t="s">
        <v>614</v>
      </c>
      <c r="D1751">
        <v>0.18500121359999999</v>
      </c>
      <c r="AH1751">
        <v>1.242155270380345E-5</v>
      </c>
      <c r="AK1751">
        <v>1.06419670422998E-3</v>
      </c>
    </row>
    <row r="1752" spans="1:277" x14ac:dyDescent="0.3">
      <c r="A1752" s="49">
        <v>2219</v>
      </c>
      <c r="B1752" t="s">
        <v>3771</v>
      </c>
      <c r="C1752" t="s">
        <v>605</v>
      </c>
      <c r="D1752">
        <v>1.0160640000000001</v>
      </c>
      <c r="M1752">
        <v>4.9206349206349198E-2</v>
      </c>
      <c r="N1752">
        <v>4.1401765799274043E-5</v>
      </c>
      <c r="AH1752">
        <v>5.3483991062311871E-5</v>
      </c>
      <c r="AK1752">
        <v>9.386547829008146E-5</v>
      </c>
    </row>
    <row r="1753" spans="1:277" x14ac:dyDescent="0.3">
      <c r="A1753" s="49">
        <v>2220</v>
      </c>
      <c r="B1753" t="s">
        <v>3772</v>
      </c>
      <c r="C1753" t="s">
        <v>671</v>
      </c>
      <c r="D1753">
        <v>1.235E-2</v>
      </c>
      <c r="O1753">
        <v>2.198534310459694E-2</v>
      </c>
      <c r="P1753">
        <v>0.16202531645569621</v>
      </c>
    </row>
    <row r="1754" spans="1:277" x14ac:dyDescent="0.3">
      <c r="A1754" s="49">
        <v>2221</v>
      </c>
      <c r="B1754" t="s">
        <v>3773</v>
      </c>
      <c r="C1754" t="s">
        <v>659</v>
      </c>
      <c r="D1754">
        <v>5.4025999999999998E-2</v>
      </c>
      <c r="I1754">
        <v>0.10314890777711221</v>
      </c>
    </row>
    <row r="1755" spans="1:277" x14ac:dyDescent="0.3">
      <c r="A1755" s="49">
        <v>2222</v>
      </c>
      <c r="B1755" t="s">
        <v>3774</v>
      </c>
      <c r="C1755" t="s">
        <v>605</v>
      </c>
      <c r="D1755">
        <v>0.1152</v>
      </c>
      <c r="AH1755">
        <v>4.7779605263157903E-5</v>
      </c>
    </row>
    <row r="1756" spans="1:277" x14ac:dyDescent="0.3">
      <c r="A1756" s="49">
        <v>2223</v>
      </c>
      <c r="B1756" t="s">
        <v>3775</v>
      </c>
      <c r="C1756" t="s">
        <v>614</v>
      </c>
      <c r="D1756">
        <v>0.39063199999999998</v>
      </c>
      <c r="AH1756">
        <v>9.7339816933638437E-5</v>
      </c>
      <c r="AK1756">
        <v>1.1427083333333339E-3</v>
      </c>
    </row>
    <row r="1757" spans="1:277" x14ac:dyDescent="0.3">
      <c r="A1757" s="49">
        <v>2224</v>
      </c>
      <c r="B1757" t="s">
        <v>3776</v>
      </c>
      <c r="C1757" t="s">
        <v>659</v>
      </c>
      <c r="D1757">
        <v>7.4999999999999997E-2</v>
      </c>
      <c r="AH1757">
        <v>1.8201754385964911E-5</v>
      </c>
      <c r="GO1757">
        <v>13.80896686159844</v>
      </c>
    </row>
    <row r="1758" spans="1:277" x14ac:dyDescent="0.3">
      <c r="A1758" s="49">
        <v>2225</v>
      </c>
      <c r="B1758" t="s">
        <v>3778</v>
      </c>
      <c r="C1758" t="s">
        <v>614</v>
      </c>
      <c r="D1758">
        <v>4.9351679999999997E-6</v>
      </c>
      <c r="F1758">
        <v>2289.1566265060251</v>
      </c>
    </row>
    <row r="1759" spans="1:277" x14ac:dyDescent="0.3">
      <c r="A1759" s="49">
        <v>2226</v>
      </c>
      <c r="B1759" t="s">
        <v>3779</v>
      </c>
      <c r="C1759" t="s">
        <v>614</v>
      </c>
      <c r="D1759">
        <v>0.1618709415262774</v>
      </c>
      <c r="AH1759">
        <v>6.9456029386348844E-5</v>
      </c>
    </row>
    <row r="1760" spans="1:277" x14ac:dyDescent="0.3">
      <c r="A1760" s="49">
        <v>2227</v>
      </c>
      <c r="B1760" t="s">
        <v>3780</v>
      </c>
      <c r="C1760" t="s">
        <v>659</v>
      </c>
      <c r="D1760">
        <v>0.34237000000000001</v>
      </c>
      <c r="AH1760">
        <v>6.9857479519694748E-6</v>
      </c>
      <c r="AJ1760">
        <v>5.5885983615755808E-2</v>
      </c>
      <c r="AK1760">
        <v>4.2501776830135041E-4</v>
      </c>
    </row>
    <row r="1761" spans="1:319" x14ac:dyDescent="0.3">
      <c r="A1761" s="49">
        <v>2228</v>
      </c>
      <c r="B1761" t="s">
        <v>3781</v>
      </c>
      <c r="C1761" t="s">
        <v>659</v>
      </c>
      <c r="D1761">
        <v>0.15842000000000001</v>
      </c>
      <c r="AH1761">
        <v>1.9633353045535189E-5</v>
      </c>
      <c r="AK1761">
        <v>3.7687265917602989E-4</v>
      </c>
    </row>
    <row r="1762" spans="1:319" x14ac:dyDescent="0.3">
      <c r="A1762" s="49">
        <v>2229</v>
      </c>
      <c r="B1762" t="s">
        <v>3782</v>
      </c>
      <c r="C1762" t="s">
        <v>659</v>
      </c>
      <c r="D1762">
        <v>1.0924999999999999E-3</v>
      </c>
      <c r="BQ1762">
        <v>76.887871853546898</v>
      </c>
      <c r="BR1762">
        <v>317.11044200891251</v>
      </c>
      <c r="BS1762">
        <v>251.908948572805</v>
      </c>
    </row>
    <row r="1763" spans="1:319" x14ac:dyDescent="0.3">
      <c r="A1763" s="49">
        <v>2231</v>
      </c>
      <c r="B1763" t="s">
        <v>3784</v>
      </c>
      <c r="C1763" t="s">
        <v>617</v>
      </c>
      <c r="D1763">
        <v>2.318061E-5</v>
      </c>
      <c r="F1763">
        <v>370.77041274364223</v>
      </c>
      <c r="G1763">
        <v>2.5918174516612211</v>
      </c>
    </row>
    <row r="1764" spans="1:319" x14ac:dyDescent="0.3">
      <c r="A1764" s="49">
        <v>2232</v>
      </c>
      <c r="B1764" t="s">
        <v>3785</v>
      </c>
      <c r="C1764" t="s">
        <v>659</v>
      </c>
      <c r="D1764">
        <v>1.3587999999999999E-2</v>
      </c>
      <c r="O1764">
        <v>0.17809832204886669</v>
      </c>
      <c r="P1764">
        <v>0.80541654400941998</v>
      </c>
      <c r="LG1764">
        <v>0.1954665881660288</v>
      </c>
    </row>
    <row r="1765" spans="1:319" x14ac:dyDescent="0.3">
      <c r="A1765" s="49">
        <v>2233</v>
      </c>
      <c r="B1765" t="s">
        <v>3787</v>
      </c>
      <c r="C1765" t="s">
        <v>798</v>
      </c>
      <c r="D1765">
        <v>6.3908000000000003E-3</v>
      </c>
      <c r="AH1765">
        <v>2.865776626268682E-5</v>
      </c>
      <c r="AK1765">
        <v>5.0294955248169238E-4</v>
      </c>
      <c r="CN1765">
        <v>6.3311610769428428E-2</v>
      </c>
      <c r="EE1765">
        <v>6.3710621847853671E-2</v>
      </c>
    </row>
    <row r="1766" spans="1:319" x14ac:dyDescent="0.3">
      <c r="A1766" s="49">
        <v>2234</v>
      </c>
      <c r="B1766" t="s">
        <v>3788</v>
      </c>
      <c r="C1766" t="s">
        <v>798</v>
      </c>
      <c r="D1766">
        <v>2.4140000000000002E-2</v>
      </c>
      <c r="CN1766">
        <v>9.1734618235730175E-2</v>
      </c>
      <c r="EE1766">
        <v>7.3202372127501844E-2</v>
      </c>
    </row>
    <row r="1767" spans="1:319" x14ac:dyDescent="0.3">
      <c r="A1767" s="49">
        <v>2235</v>
      </c>
      <c r="B1767" t="s">
        <v>3789</v>
      </c>
      <c r="C1767" t="s">
        <v>798</v>
      </c>
      <c r="D1767">
        <v>1.9380000000000001E-3</v>
      </c>
      <c r="O1767">
        <v>1.8428890543559201E-2</v>
      </c>
      <c r="P1767">
        <v>0.31124348473566649</v>
      </c>
    </row>
    <row r="1768" spans="1:319" x14ac:dyDescent="0.3">
      <c r="A1768" s="49">
        <v>2236</v>
      </c>
      <c r="B1768" t="s">
        <v>3790</v>
      </c>
      <c r="C1768" t="s">
        <v>659</v>
      </c>
      <c r="D1768">
        <v>6.9999999999999988E-4</v>
      </c>
      <c r="O1768">
        <v>4.9728752260397843E-2</v>
      </c>
      <c r="P1768">
        <v>0.481012658227848</v>
      </c>
    </row>
    <row r="1769" spans="1:319" x14ac:dyDescent="0.3">
      <c r="A1769" s="49">
        <v>2237</v>
      </c>
      <c r="B1769" t="s">
        <v>3791</v>
      </c>
      <c r="C1769" t="s">
        <v>798</v>
      </c>
      <c r="D1769">
        <v>1.0933999999999999E-2</v>
      </c>
      <c r="O1769">
        <v>2.9417008379390271E-2</v>
      </c>
      <c r="P1769">
        <v>0.39293991798894629</v>
      </c>
    </row>
    <row r="1770" spans="1:319" x14ac:dyDescent="0.3">
      <c r="A1770" s="49">
        <v>2238</v>
      </c>
      <c r="B1770" t="s">
        <v>3792</v>
      </c>
      <c r="C1770" t="s">
        <v>798</v>
      </c>
      <c r="D1770">
        <v>1.3376000000000001E-2</v>
      </c>
      <c r="AH1770">
        <v>6.2051435406698566E-6</v>
      </c>
      <c r="AK1770">
        <v>5.9895833333333318E-4</v>
      </c>
      <c r="CN1770">
        <v>5.7565789473684209E-2</v>
      </c>
      <c r="EE1770">
        <v>7.6779306220095697E-2</v>
      </c>
    </row>
    <row r="1771" spans="1:319" x14ac:dyDescent="0.3">
      <c r="A1771" s="49">
        <v>2239</v>
      </c>
      <c r="B1771" t="s">
        <v>3793</v>
      </c>
      <c r="C1771" t="s">
        <v>620</v>
      </c>
      <c r="D1771">
        <v>2.1264000000000002E-2</v>
      </c>
      <c r="CN1771">
        <v>2.6836622807017551E-2</v>
      </c>
    </row>
    <row r="1772" spans="1:319" x14ac:dyDescent="0.3">
      <c r="A1772" s="49">
        <v>2240</v>
      </c>
      <c r="B1772" t="s">
        <v>3794</v>
      </c>
      <c r="C1772" t="s">
        <v>671</v>
      </c>
      <c r="D1772">
        <v>4.9083299999999998E-4</v>
      </c>
      <c r="P1772">
        <v>0.49008836876044898</v>
      </c>
    </row>
    <row r="1773" spans="1:319" x14ac:dyDescent="0.3">
      <c r="A1773" s="49">
        <v>2242</v>
      </c>
      <c r="B1773" t="s">
        <v>3796</v>
      </c>
      <c r="C1773" t="s">
        <v>605</v>
      </c>
      <c r="D1773">
        <v>6.63</v>
      </c>
      <c r="M1773">
        <v>2.4287749287749291E-2</v>
      </c>
      <c r="N1773">
        <v>3.0926675663517772E-5</v>
      </c>
      <c r="AH1773">
        <v>1.0360998650472331E-4</v>
      </c>
      <c r="AK1773">
        <v>3.4155982905982899E-4</v>
      </c>
    </row>
    <row r="1774" spans="1:319" x14ac:dyDescent="0.3">
      <c r="A1774" s="49">
        <v>2243</v>
      </c>
      <c r="B1774" t="s">
        <v>3797</v>
      </c>
      <c r="C1774" t="s">
        <v>605</v>
      </c>
      <c r="D1774">
        <v>0.47970000000000002</v>
      </c>
      <c r="M1774">
        <v>2.3102981029810291E-2</v>
      </c>
      <c r="N1774">
        <v>2.9418057338468119E-5</v>
      </c>
      <c r="AH1774">
        <v>7.7246469833119376E-5</v>
      </c>
      <c r="AK1774">
        <v>3.6463414634146338E-4</v>
      </c>
    </row>
    <row r="1775" spans="1:319" x14ac:dyDescent="0.3">
      <c r="A1775" s="49">
        <v>2244</v>
      </c>
      <c r="B1775" t="s">
        <v>3798</v>
      </c>
      <c r="C1775" t="s">
        <v>605</v>
      </c>
      <c r="D1775">
        <v>18.753399999999999</v>
      </c>
      <c r="AH1775">
        <v>2.9231667745301481E-5</v>
      </c>
      <c r="AK1775">
        <v>2.3715190756520591E-4</v>
      </c>
    </row>
    <row r="1776" spans="1:319" x14ac:dyDescent="0.3">
      <c r="A1776" s="49">
        <v>2245</v>
      </c>
      <c r="B1776" t="s">
        <v>3800</v>
      </c>
      <c r="C1776" t="s">
        <v>605</v>
      </c>
      <c r="D1776">
        <v>3.6665000000000001</v>
      </c>
      <c r="AH1776">
        <v>3.7819338678073879E-5</v>
      </c>
      <c r="AK1776">
        <v>2.5170200918223562E-4</v>
      </c>
    </row>
    <row r="1777" spans="1:257" x14ac:dyDescent="0.3">
      <c r="A1777" s="49">
        <v>2246</v>
      </c>
      <c r="B1777" t="s">
        <v>3801</v>
      </c>
      <c r="C1777" t="s">
        <v>605</v>
      </c>
      <c r="D1777">
        <v>6.4603000000000002</v>
      </c>
      <c r="AH1777">
        <v>9.9282296650717678E-6</v>
      </c>
      <c r="AK1777">
        <v>2.215367965367965E-4</v>
      </c>
    </row>
    <row r="1778" spans="1:257" x14ac:dyDescent="0.3">
      <c r="A1778" s="49">
        <v>2247</v>
      </c>
      <c r="B1778" t="s">
        <v>3803</v>
      </c>
      <c r="C1778" t="s">
        <v>605</v>
      </c>
      <c r="D1778">
        <v>6.8646000000000003</v>
      </c>
      <c r="AH1778">
        <v>5.6841463893523028E-5</v>
      </c>
      <c r="AK1778">
        <v>2.1682200866890051E-4</v>
      </c>
    </row>
    <row r="1779" spans="1:257" x14ac:dyDescent="0.3">
      <c r="A1779" s="49">
        <v>2248</v>
      </c>
      <c r="B1779" t="s">
        <v>3805</v>
      </c>
      <c r="C1779" t="s">
        <v>1044</v>
      </c>
      <c r="D1779">
        <v>8.2681199999999997</v>
      </c>
      <c r="K1779">
        <v>5.2621925610940492E-4</v>
      </c>
      <c r="L1779">
        <v>0.19271674935034261</v>
      </c>
    </row>
    <row r="1780" spans="1:257" x14ac:dyDescent="0.3">
      <c r="A1780" s="49">
        <v>2249</v>
      </c>
      <c r="B1780" t="s">
        <v>3806</v>
      </c>
      <c r="C1780" t="s">
        <v>659</v>
      </c>
      <c r="D1780">
        <v>0.15659999999999999</v>
      </c>
      <c r="AH1780">
        <v>1.213450292397661E-5</v>
      </c>
      <c r="AJ1780">
        <v>0.93031189083820653</v>
      </c>
      <c r="AK1780">
        <v>2.6265432098765429E-4</v>
      </c>
    </row>
    <row r="1781" spans="1:257" x14ac:dyDescent="0.3">
      <c r="A1781" s="49">
        <v>2250</v>
      </c>
      <c r="B1781" t="s">
        <v>3807</v>
      </c>
      <c r="C1781" t="s">
        <v>671</v>
      </c>
      <c r="D1781">
        <v>2.02E-5</v>
      </c>
      <c r="Q1781">
        <v>609.64429776310965</v>
      </c>
      <c r="R1781">
        <v>1.902273560689402E-2</v>
      </c>
      <c r="T1781">
        <v>0.65438210487715431</v>
      </c>
      <c r="U1781">
        <v>1.962881473332518E-2</v>
      </c>
    </row>
    <row r="1782" spans="1:257" x14ac:dyDescent="0.3">
      <c r="A1782" s="49">
        <v>2251</v>
      </c>
      <c r="B1782" t="s">
        <v>3808</v>
      </c>
      <c r="C1782" t="s">
        <v>605</v>
      </c>
      <c r="D1782">
        <v>9.3200000000000005E-2</v>
      </c>
      <c r="AG1782">
        <v>5.6027164685908332E-6</v>
      </c>
    </row>
    <row r="1783" spans="1:257" x14ac:dyDescent="0.3">
      <c r="A1783" s="49">
        <v>2252</v>
      </c>
      <c r="B1783" t="s">
        <v>3809</v>
      </c>
      <c r="C1783" t="s">
        <v>659</v>
      </c>
      <c r="D1783">
        <v>1.9800000000000002E-2</v>
      </c>
      <c r="I1783">
        <v>0.22641840087623219</v>
      </c>
      <c r="K1783">
        <v>3.781270536692223E-4</v>
      </c>
      <c r="L1783">
        <v>0.4991303395399781</v>
      </c>
    </row>
    <row r="1784" spans="1:257" x14ac:dyDescent="0.3">
      <c r="A1784" s="49">
        <v>2253</v>
      </c>
      <c r="B1784" t="s">
        <v>3810</v>
      </c>
      <c r="C1784" t="s">
        <v>796</v>
      </c>
      <c r="D1784">
        <v>6.3029709999999992E-3</v>
      </c>
      <c r="O1784">
        <v>8.9075122095977455E-2</v>
      </c>
      <c r="IW1784">
        <v>7.7469232353231033E-6</v>
      </c>
    </row>
    <row r="1785" spans="1:257" x14ac:dyDescent="0.3">
      <c r="A1785" s="49">
        <v>2254</v>
      </c>
      <c r="B1785" t="s">
        <v>3811</v>
      </c>
      <c r="C1785" t="s">
        <v>659</v>
      </c>
      <c r="D1785">
        <v>1.35E-2</v>
      </c>
      <c r="AH1785">
        <v>6.5526315789473681E-5</v>
      </c>
      <c r="AJ1785">
        <v>4.3684210526315798E-2</v>
      </c>
      <c r="AK1785">
        <v>6.5166666666666671E-3</v>
      </c>
      <c r="AP1785">
        <v>2.220789473684211E-2</v>
      </c>
    </row>
    <row r="1786" spans="1:257" x14ac:dyDescent="0.3">
      <c r="A1786" s="49">
        <v>2255</v>
      </c>
      <c r="B1786" t="s">
        <v>3812</v>
      </c>
      <c r="C1786" t="s">
        <v>617</v>
      </c>
      <c r="D1786">
        <v>3.7991700000000003E-2</v>
      </c>
      <c r="I1786">
        <v>0.24690453155732081</v>
      </c>
      <c r="K1786">
        <v>2.268628046246373E-3</v>
      </c>
      <c r="L1786">
        <v>0.29492907217432501</v>
      </c>
    </row>
    <row r="1787" spans="1:257" x14ac:dyDescent="0.3">
      <c r="A1787" s="49">
        <v>2256</v>
      </c>
      <c r="B1787" t="s">
        <v>3813</v>
      </c>
      <c r="C1787" t="s">
        <v>704</v>
      </c>
      <c r="D1787">
        <v>9.5644999999999997E-5</v>
      </c>
      <c r="F1787">
        <v>4949.5278410941064</v>
      </c>
      <c r="CM1787">
        <v>21.31046709359962</v>
      </c>
      <c r="GC1787">
        <v>0.20297405839574509</v>
      </c>
    </row>
    <row r="1788" spans="1:257" x14ac:dyDescent="0.3">
      <c r="A1788" s="49">
        <v>2257</v>
      </c>
      <c r="B1788" t="s">
        <v>3814</v>
      </c>
      <c r="C1788" t="s">
        <v>659</v>
      </c>
      <c r="D1788">
        <v>6.3299999999999995E-2</v>
      </c>
      <c r="AJ1788">
        <v>2.4390350877192981</v>
      </c>
      <c r="AK1788">
        <v>3.1944444444444442E-3</v>
      </c>
      <c r="AP1788">
        <v>0.2961052631578947</v>
      </c>
      <c r="CN1788">
        <v>2.4122807017543869E-2</v>
      </c>
      <c r="EE1788">
        <v>6.9298245614035095E-2</v>
      </c>
    </row>
    <row r="1789" spans="1:257" x14ac:dyDescent="0.3">
      <c r="A1789" s="49">
        <v>2258</v>
      </c>
      <c r="B1789" t="s">
        <v>3816</v>
      </c>
      <c r="C1789" t="s">
        <v>680</v>
      </c>
      <c r="D1789">
        <v>3.9100000000000003E-2</v>
      </c>
      <c r="AH1789">
        <v>3.8544891640866869E-5</v>
      </c>
    </row>
    <row r="1790" spans="1:257" x14ac:dyDescent="0.3">
      <c r="A1790" s="49">
        <v>2259</v>
      </c>
      <c r="B1790" t="s">
        <v>3817</v>
      </c>
      <c r="C1790" t="s">
        <v>605</v>
      </c>
      <c r="D1790">
        <v>0.4</v>
      </c>
      <c r="AH1790">
        <v>1.3651315789473681E-4</v>
      </c>
    </row>
    <row r="1791" spans="1:257" x14ac:dyDescent="0.3">
      <c r="A1791" s="49">
        <v>2260</v>
      </c>
      <c r="B1791" t="s">
        <v>3818</v>
      </c>
      <c r="C1791" t="s">
        <v>659</v>
      </c>
      <c r="D1791">
        <v>0.31261158</v>
      </c>
      <c r="I1791">
        <v>0.18782737982995901</v>
      </c>
      <c r="J1791">
        <v>7.7578700059671492E-7</v>
      </c>
      <c r="K1791">
        <v>4.9993982190462067E-4</v>
      </c>
      <c r="L1791">
        <v>0.22353658730293449</v>
      </c>
    </row>
    <row r="1792" spans="1:257" x14ac:dyDescent="0.3">
      <c r="A1792" s="49">
        <v>2261</v>
      </c>
      <c r="B1792" t="s">
        <v>3819</v>
      </c>
      <c r="C1792" t="s">
        <v>659</v>
      </c>
      <c r="D1792">
        <v>0.45664999999999989</v>
      </c>
      <c r="I1792">
        <v>0.23807228915662659</v>
      </c>
      <c r="J1792">
        <v>6.0000000000000018E-6</v>
      </c>
      <c r="K1792">
        <v>5.3001606425702821E-4</v>
      </c>
    </row>
    <row r="1793" spans="1:320" x14ac:dyDescent="0.3">
      <c r="A1793" s="49">
        <v>2262</v>
      </c>
      <c r="B1793" t="s">
        <v>3820</v>
      </c>
      <c r="C1793" t="s">
        <v>605</v>
      </c>
      <c r="D1793">
        <v>2.0653200000000001E-5</v>
      </c>
      <c r="F1793">
        <v>4161.16385826847</v>
      </c>
      <c r="G1793">
        <v>1.3525454343860439</v>
      </c>
    </row>
    <row r="1794" spans="1:320" x14ac:dyDescent="0.3">
      <c r="A1794" s="49">
        <v>2263</v>
      </c>
      <c r="B1794" t="s">
        <v>3821</v>
      </c>
      <c r="C1794" t="s">
        <v>798</v>
      </c>
      <c r="D1794">
        <v>2.8329452000000001E-6</v>
      </c>
      <c r="Q1794">
        <v>582.21864599375886</v>
      </c>
      <c r="R1794">
        <v>9.874284033293533E-2</v>
      </c>
      <c r="S1794">
        <v>818.80130013208986</v>
      </c>
      <c r="T1794">
        <v>1.5370370370370361</v>
      </c>
    </row>
    <row r="1795" spans="1:320" x14ac:dyDescent="0.3">
      <c r="A1795" s="49">
        <v>2264</v>
      </c>
      <c r="B1795" t="s">
        <v>3822</v>
      </c>
      <c r="C1795" t="s">
        <v>605</v>
      </c>
      <c r="D1795">
        <v>3.282</v>
      </c>
      <c r="N1795">
        <v>7.2368421052631584E-6</v>
      </c>
    </row>
    <row r="1796" spans="1:320" x14ac:dyDescent="0.3">
      <c r="A1796" s="49">
        <v>2266</v>
      </c>
      <c r="B1796" t="s">
        <v>3826</v>
      </c>
      <c r="C1796" t="s">
        <v>798</v>
      </c>
      <c r="D1796">
        <v>1.7813455600000001E-5</v>
      </c>
      <c r="Q1796">
        <v>1004.430065235089</v>
      </c>
      <c r="R1796">
        <v>0.10215285046679561</v>
      </c>
      <c r="S1796">
        <v>783.05896533130328</v>
      </c>
      <c r="T1796">
        <v>1.537037037037037</v>
      </c>
    </row>
    <row r="1797" spans="1:320" x14ac:dyDescent="0.3">
      <c r="A1797" s="49">
        <v>2267</v>
      </c>
      <c r="B1797" t="s">
        <v>3827</v>
      </c>
      <c r="C1797" t="s">
        <v>671</v>
      </c>
      <c r="D1797">
        <v>5.3516238439024386E-4</v>
      </c>
      <c r="Q1797">
        <v>48.569089992317828</v>
      </c>
      <c r="R1797">
        <v>5.0627043380666566E-3</v>
      </c>
      <c r="S1797">
        <v>365.11970896597728</v>
      </c>
      <c r="T1797">
        <v>0.47015647619512352</v>
      </c>
      <c r="U1797">
        <v>0.18120770913645301</v>
      </c>
      <c r="V1797">
        <v>0.32171295114663079</v>
      </c>
      <c r="W1797">
        <v>7.8849983867777182E-2</v>
      </c>
    </row>
    <row r="1798" spans="1:320" x14ac:dyDescent="0.3">
      <c r="A1798" s="49">
        <v>2268</v>
      </c>
      <c r="B1798" t="s">
        <v>3828</v>
      </c>
      <c r="C1798" t="s">
        <v>605</v>
      </c>
      <c r="D1798">
        <v>5.5140000000000002</v>
      </c>
      <c r="AH1798">
        <v>1.237719298245614E-4</v>
      </c>
    </row>
    <row r="1799" spans="1:320" x14ac:dyDescent="0.3">
      <c r="A1799" s="49">
        <v>2270</v>
      </c>
      <c r="B1799" t="s">
        <v>3831</v>
      </c>
      <c r="C1799" t="s">
        <v>595</v>
      </c>
      <c r="D1799">
        <v>33.375</v>
      </c>
      <c r="JC1799">
        <v>6.6429578708538634E-2</v>
      </c>
      <c r="JD1799">
        <v>8.2562306508692604E-2</v>
      </c>
      <c r="LH1799">
        <v>8.4838016567376608E-4</v>
      </c>
    </row>
    <row r="1800" spans="1:320" x14ac:dyDescent="0.3">
      <c r="A1800" s="49">
        <v>2271</v>
      </c>
      <c r="B1800" t="s">
        <v>3833</v>
      </c>
      <c r="C1800" t="s">
        <v>659</v>
      </c>
      <c r="D1800">
        <v>0.21299999999999999</v>
      </c>
      <c r="I1800">
        <v>0.12208835341365459</v>
      </c>
      <c r="K1800">
        <v>2.2230254350736269E-4</v>
      </c>
      <c r="L1800">
        <v>5.083734939759036E-2</v>
      </c>
    </row>
    <row r="1801" spans="1:320" x14ac:dyDescent="0.3">
      <c r="A1801" s="49">
        <v>2272</v>
      </c>
      <c r="B1801" t="s">
        <v>3834</v>
      </c>
      <c r="C1801" t="s">
        <v>659</v>
      </c>
      <c r="D1801">
        <v>0.192465</v>
      </c>
      <c r="AJ1801">
        <v>2.9850877192982459</v>
      </c>
      <c r="AK1801">
        <v>1.124444444444444E-3</v>
      </c>
      <c r="AP1801">
        <v>0.14805263157894741</v>
      </c>
    </row>
    <row r="1802" spans="1:320" x14ac:dyDescent="0.3">
      <c r="A1802" s="49">
        <v>2273</v>
      </c>
      <c r="B1802" t="s">
        <v>3835</v>
      </c>
      <c r="C1802" t="s">
        <v>671</v>
      </c>
      <c r="D1802">
        <v>3.1343700000000003E-5</v>
      </c>
      <c r="Q1802">
        <v>303.20346731619168</v>
      </c>
      <c r="R1802">
        <v>0.13587245189209859</v>
      </c>
      <c r="S1802">
        <v>1124.9517594592519</v>
      </c>
      <c r="T1802">
        <v>1.119998635597198</v>
      </c>
      <c r="U1802">
        <v>0.14288328246954721</v>
      </c>
    </row>
    <row r="1803" spans="1:320" x14ac:dyDescent="0.3">
      <c r="A1803" s="49">
        <v>2275</v>
      </c>
      <c r="B1803" t="s">
        <v>3838</v>
      </c>
      <c r="C1803" t="s">
        <v>793</v>
      </c>
      <c r="D1803">
        <v>86.264478793204646</v>
      </c>
      <c r="EK1803">
        <v>9.0428830354004775E-5</v>
      </c>
    </row>
    <row r="1804" spans="1:320" x14ac:dyDescent="0.3">
      <c r="A1804" s="49">
        <v>2276</v>
      </c>
      <c r="B1804" t="s">
        <v>3840</v>
      </c>
      <c r="C1804" t="s">
        <v>605</v>
      </c>
      <c r="D1804">
        <v>2.0699000000000001</v>
      </c>
      <c r="M1804">
        <v>7.7794955204491889E-3</v>
      </c>
    </row>
    <row r="1805" spans="1:320" x14ac:dyDescent="0.3">
      <c r="A1805" s="49">
        <v>2277</v>
      </c>
      <c r="B1805" t="s">
        <v>3841</v>
      </c>
      <c r="C1805" t="s">
        <v>605</v>
      </c>
      <c r="D1805">
        <v>0.99109999999999998</v>
      </c>
      <c r="M1805">
        <v>1.624737945492662E-2</v>
      </c>
      <c r="N1805">
        <v>1.5279860745566819E-5</v>
      </c>
    </row>
    <row r="1806" spans="1:320" x14ac:dyDescent="0.3">
      <c r="A1806" s="49">
        <v>2279</v>
      </c>
      <c r="B1806" t="s">
        <v>3844</v>
      </c>
      <c r="C1806" t="s">
        <v>671</v>
      </c>
      <c r="D1806">
        <v>0.1517</v>
      </c>
      <c r="O1806">
        <v>6.8840065752693122E-2</v>
      </c>
      <c r="P1806">
        <v>0.40142519796734061</v>
      </c>
    </row>
    <row r="1807" spans="1:320" x14ac:dyDescent="0.3">
      <c r="A1807" s="49">
        <v>2280</v>
      </c>
      <c r="B1807" t="s">
        <v>3845</v>
      </c>
      <c r="C1807" t="s">
        <v>671</v>
      </c>
      <c r="D1807">
        <v>2.0639999999999999E-3</v>
      </c>
      <c r="O1807">
        <v>3.2583897556667657E-2</v>
      </c>
      <c r="P1807">
        <v>1.145201648513394</v>
      </c>
      <c r="AL1807">
        <v>5.7479393582572861E-5</v>
      </c>
      <c r="AM1807">
        <v>1.420500441566088E-4</v>
      </c>
      <c r="AN1807">
        <v>1.6191149053086049E-4</v>
      </c>
    </row>
    <row r="1808" spans="1:320" x14ac:dyDescent="0.3">
      <c r="A1808" s="49">
        <v>2281</v>
      </c>
      <c r="B1808" t="s">
        <v>3846</v>
      </c>
      <c r="C1808" t="s">
        <v>617</v>
      </c>
      <c r="D1808">
        <v>0.26705874800000001</v>
      </c>
      <c r="EF1808">
        <v>5.7530949816765667E-2</v>
      </c>
      <c r="EG1808">
        <v>2.7566913453866879E-3</v>
      </c>
      <c r="EH1808">
        <v>0.50022229190377077</v>
      </c>
    </row>
    <row r="1809" spans="1:217" x14ac:dyDescent="0.3">
      <c r="A1809" s="49">
        <v>2283</v>
      </c>
      <c r="B1809" t="s">
        <v>3850</v>
      </c>
      <c r="C1809" t="s">
        <v>659</v>
      </c>
      <c r="D1809">
        <v>0.22018883559999999</v>
      </c>
      <c r="AH1809">
        <v>1.950320376865408E-5</v>
      </c>
      <c r="AJ1809">
        <v>1.3992971689679119</v>
      </c>
      <c r="AK1809">
        <v>1.497154823542516E-3</v>
      </c>
      <c r="AP1809">
        <v>0.74870600303455115</v>
      </c>
    </row>
    <row r="1810" spans="1:217" x14ac:dyDescent="0.3">
      <c r="A1810" s="49">
        <v>2284</v>
      </c>
      <c r="B1810" t="s">
        <v>3851</v>
      </c>
      <c r="C1810" t="s">
        <v>617</v>
      </c>
      <c r="D1810">
        <v>4.7730812000000003E-4</v>
      </c>
      <c r="F1810">
        <v>445.01913410788052</v>
      </c>
      <c r="G1810">
        <v>38.587173457338523</v>
      </c>
    </row>
    <row r="1811" spans="1:217" x14ac:dyDescent="0.3">
      <c r="A1811" s="49">
        <v>2285</v>
      </c>
      <c r="B1811" t="s">
        <v>3852</v>
      </c>
      <c r="C1811" t="s">
        <v>605</v>
      </c>
      <c r="D1811">
        <v>0.6372000000000001</v>
      </c>
      <c r="M1811">
        <v>7.6543209876543186E-2</v>
      </c>
      <c r="N1811">
        <v>5.9261652873069457E-5</v>
      </c>
    </row>
    <row r="1812" spans="1:217" x14ac:dyDescent="0.3">
      <c r="A1812" s="49">
        <v>2286</v>
      </c>
      <c r="B1812" t="s">
        <v>3853</v>
      </c>
      <c r="C1812" t="s">
        <v>632</v>
      </c>
      <c r="D1812">
        <v>0.92400000000000004</v>
      </c>
      <c r="HI1812">
        <v>1.420226799014678</v>
      </c>
    </row>
    <row r="1813" spans="1:217" x14ac:dyDescent="0.3">
      <c r="A1813" s="49">
        <v>2289</v>
      </c>
      <c r="B1813" t="s">
        <v>3858</v>
      </c>
      <c r="C1813" t="s">
        <v>659</v>
      </c>
      <c r="D1813">
        <v>7.3209999999999997E-2</v>
      </c>
      <c r="I1813">
        <v>0.21900359256997939</v>
      </c>
      <c r="J1813">
        <v>9.7664253517279062E-7</v>
      </c>
      <c r="K1813">
        <v>3.6959461942840343E-4</v>
      </c>
    </row>
    <row r="1814" spans="1:217" x14ac:dyDescent="0.3">
      <c r="A1814" s="49">
        <v>2290</v>
      </c>
      <c r="B1814" t="s">
        <v>3859</v>
      </c>
      <c r="C1814" t="s">
        <v>1501</v>
      </c>
      <c r="D1814">
        <v>2.7575656035585889E-2</v>
      </c>
      <c r="E1814" t="s">
        <v>1103</v>
      </c>
      <c r="BT1814">
        <v>0.58309335647127669</v>
      </c>
      <c r="BU1814">
        <v>8.8069124195236673E-2</v>
      </c>
      <c r="BV1814">
        <v>0.30321841507833752</v>
      </c>
      <c r="BW1814">
        <v>6.634648927452784E-2</v>
      </c>
      <c r="BX1814">
        <v>5.273405525841806E-3</v>
      </c>
      <c r="BY1814">
        <v>2.791536595216099E-2</v>
      </c>
      <c r="CA1814">
        <v>3.2382367193715143E-2</v>
      </c>
      <c r="CB1814">
        <v>4.970119325802002E-3</v>
      </c>
      <c r="CC1814">
        <v>1.5725767397796679E-2</v>
      </c>
      <c r="CE1814">
        <v>2.417014038936547E-2</v>
      </c>
      <c r="CF1814">
        <v>3.15683205076171E-3</v>
      </c>
      <c r="CG1814">
        <v>0.1286629286967243</v>
      </c>
    </row>
    <row r="1815" spans="1:217" x14ac:dyDescent="0.3">
      <c r="A1815" s="49">
        <v>2291</v>
      </c>
      <c r="B1815" t="s">
        <v>3860</v>
      </c>
      <c r="C1815" t="s">
        <v>653</v>
      </c>
      <c r="D1815">
        <v>2.83913E-5</v>
      </c>
      <c r="F1815">
        <v>3298.1374448705851</v>
      </c>
      <c r="G1815">
        <v>2.2362654734282321</v>
      </c>
    </row>
    <row r="1816" spans="1:217" x14ac:dyDescent="0.3">
      <c r="A1816" s="49">
        <v>2292</v>
      </c>
      <c r="B1816" t="s">
        <v>3861</v>
      </c>
      <c r="C1816" t="s">
        <v>605</v>
      </c>
      <c r="D1816">
        <v>1.4538299999999999E-5</v>
      </c>
      <c r="F1816">
        <v>780.79760904081445</v>
      </c>
    </row>
    <row r="1817" spans="1:217" x14ac:dyDescent="0.3">
      <c r="A1817" s="49">
        <v>2293</v>
      </c>
      <c r="B1817" t="s">
        <v>3862</v>
      </c>
      <c r="C1817" t="s">
        <v>605</v>
      </c>
      <c r="D1817">
        <v>37.128300000000003</v>
      </c>
      <c r="M1817">
        <v>5.8732786041914127E-2</v>
      </c>
      <c r="N1817">
        <v>6.3731177111742132E-5</v>
      </c>
      <c r="AH1817">
        <v>9.8659594603463965E-5</v>
      </c>
      <c r="AK1817">
        <v>4.128827381449371E-4</v>
      </c>
    </row>
    <row r="1818" spans="1:217" x14ac:dyDescent="0.3">
      <c r="A1818" s="49">
        <v>2295</v>
      </c>
      <c r="B1818" t="s">
        <v>3864</v>
      </c>
      <c r="C1818" t="s">
        <v>671</v>
      </c>
      <c r="D1818">
        <v>4.8959999999999997E-2</v>
      </c>
      <c r="O1818">
        <v>4.4440928270042201E-2</v>
      </c>
      <c r="P1818">
        <v>0.16033755274261599</v>
      </c>
      <c r="AL1818">
        <v>1.1673699015471171E-5</v>
      </c>
      <c r="AM1818">
        <v>2.5518987341772152E-4</v>
      </c>
      <c r="AN1818">
        <v>4.7939990623534911E-4</v>
      </c>
      <c r="AO1818">
        <v>3.2523727755904768E-5</v>
      </c>
      <c r="HB1818">
        <v>2.6992582952296269</v>
      </c>
    </row>
    <row r="1819" spans="1:217" x14ac:dyDescent="0.3">
      <c r="A1819" s="49">
        <v>2296</v>
      </c>
      <c r="B1819" t="s">
        <v>3866</v>
      </c>
      <c r="C1819" t="s">
        <v>650</v>
      </c>
      <c r="D1819">
        <v>0.114</v>
      </c>
      <c r="AK1819">
        <v>9.5833333333333339E-4</v>
      </c>
    </row>
    <row r="1820" spans="1:217" x14ac:dyDescent="0.3">
      <c r="A1820" s="49">
        <v>2297</v>
      </c>
      <c r="B1820" t="s">
        <v>3867</v>
      </c>
      <c r="C1820" t="s">
        <v>605</v>
      </c>
      <c r="D1820">
        <v>5.1520000000000001</v>
      </c>
      <c r="M1820">
        <v>1.439085144927536E-2</v>
      </c>
      <c r="N1820">
        <v>1.2700436751136479E-5</v>
      </c>
    </row>
    <row r="1821" spans="1:217" x14ac:dyDescent="0.3">
      <c r="A1821" s="49">
        <v>2298</v>
      </c>
      <c r="B1821" t="s">
        <v>3868</v>
      </c>
      <c r="C1821" t="s">
        <v>796</v>
      </c>
      <c r="D1821">
        <v>5.1905699999999992E-2</v>
      </c>
      <c r="O1821">
        <v>6.0727946685594877E-2</v>
      </c>
      <c r="AI1821">
        <v>21.830572241866069</v>
      </c>
    </row>
    <row r="1822" spans="1:217" x14ac:dyDescent="0.3">
      <c r="A1822" s="49">
        <v>2299</v>
      </c>
      <c r="B1822" t="s">
        <v>3869</v>
      </c>
      <c r="C1822" t="s">
        <v>659</v>
      </c>
      <c r="D1822">
        <v>0.1215</v>
      </c>
      <c r="I1822">
        <v>0.2034805890227577</v>
      </c>
    </row>
    <row r="1823" spans="1:217" x14ac:dyDescent="0.3">
      <c r="A1823" s="49">
        <v>2300</v>
      </c>
      <c r="B1823" t="s">
        <v>3870</v>
      </c>
      <c r="C1823" t="s">
        <v>595</v>
      </c>
      <c r="D1823">
        <v>5.1905699999999992E-2</v>
      </c>
      <c r="O1823">
        <v>6.0727946685594877E-2</v>
      </c>
      <c r="AI1823">
        <v>21.830572241866069</v>
      </c>
    </row>
    <row r="1824" spans="1:217" x14ac:dyDescent="0.3">
      <c r="A1824" s="49">
        <v>2301</v>
      </c>
      <c r="B1824" t="s">
        <v>3872</v>
      </c>
      <c r="C1824" t="s">
        <v>605</v>
      </c>
      <c r="D1824">
        <v>7.2783769000000001E-4</v>
      </c>
      <c r="F1824">
        <v>2100.1436940422241</v>
      </c>
      <c r="G1824">
        <v>1.7067167753583139</v>
      </c>
      <c r="CM1824">
        <v>448.4973533276837</v>
      </c>
      <c r="GC1824">
        <v>0.33867431272460141</v>
      </c>
    </row>
    <row r="1825" spans="1:321" x14ac:dyDescent="0.3">
      <c r="A1825" s="49">
        <v>2302</v>
      </c>
      <c r="B1825" t="s">
        <v>3873</v>
      </c>
      <c r="C1825" t="s">
        <v>605</v>
      </c>
      <c r="D1825">
        <v>1.18838</v>
      </c>
      <c r="AH1825">
        <v>1.2948520808070431E-5</v>
      </c>
    </row>
    <row r="1826" spans="1:321" x14ac:dyDescent="0.3">
      <c r="A1826" s="49">
        <v>2303</v>
      </c>
      <c r="B1826" t="s">
        <v>3874</v>
      </c>
      <c r="C1826" t="s">
        <v>614</v>
      </c>
      <c r="D1826">
        <v>2.6137980000000002E-2</v>
      </c>
      <c r="BR1826">
        <v>106.33282884313429</v>
      </c>
      <c r="BS1826">
        <v>234.1113103245259</v>
      </c>
    </row>
    <row r="1827" spans="1:321" x14ac:dyDescent="0.3">
      <c r="A1827" s="49">
        <v>2304</v>
      </c>
      <c r="B1827" t="s">
        <v>3875</v>
      </c>
      <c r="C1827" t="s">
        <v>1017</v>
      </c>
      <c r="D1827">
        <v>2.3567462817707632E-2</v>
      </c>
      <c r="E1827" t="s">
        <v>1071</v>
      </c>
      <c r="BT1827">
        <v>0.70638245272589173</v>
      </c>
      <c r="BU1827">
        <v>7.2937274800224702E-2</v>
      </c>
      <c r="BV1827">
        <v>0.2202246977651407</v>
      </c>
      <c r="BW1827">
        <v>9.7690059633939886E-3</v>
      </c>
      <c r="BX1827">
        <v>4.4964559661802008E-3</v>
      </c>
      <c r="BY1827">
        <v>2.6717087314685568E-3</v>
      </c>
      <c r="CA1827">
        <v>4.1653705872689937E-3</v>
      </c>
    </row>
    <row r="1828" spans="1:321" x14ac:dyDescent="0.3">
      <c r="A1828" s="49">
        <v>2306</v>
      </c>
      <c r="B1828" t="s">
        <v>3878</v>
      </c>
      <c r="C1828" t="s">
        <v>614</v>
      </c>
      <c r="D1828">
        <v>4.27336E-4</v>
      </c>
      <c r="BQ1828">
        <v>10.03344481605351</v>
      </c>
    </row>
    <row r="1829" spans="1:321" x14ac:dyDescent="0.3">
      <c r="A1829" s="49">
        <v>2308</v>
      </c>
      <c r="B1829" t="s">
        <v>3880</v>
      </c>
      <c r="C1829" t="s">
        <v>659</v>
      </c>
      <c r="D1829">
        <v>2.8466000000000002E-2</v>
      </c>
      <c r="AJ1829">
        <v>0.96003671970624216</v>
      </c>
      <c r="AK1829">
        <v>6.2403100775193792E-4</v>
      </c>
      <c r="CN1829">
        <v>5.0489596083231343E-2</v>
      </c>
      <c r="EE1829">
        <v>6.7686658506731945E-2</v>
      </c>
    </row>
    <row r="1830" spans="1:321" x14ac:dyDescent="0.3">
      <c r="A1830" s="49">
        <v>2309</v>
      </c>
      <c r="B1830" t="s">
        <v>3882</v>
      </c>
      <c r="C1830" t="s">
        <v>605</v>
      </c>
      <c r="D1830">
        <v>10.855069500000001</v>
      </c>
      <c r="M1830">
        <v>2.4006734006734001E-2</v>
      </c>
      <c r="N1830">
        <v>4.5029239766081872E-5</v>
      </c>
      <c r="AH1830">
        <v>7.4925039872408291E-5</v>
      </c>
      <c r="AK1830">
        <v>5.3376262626262619E-4</v>
      </c>
      <c r="ET1830">
        <v>1.653588516746412E-6</v>
      </c>
      <c r="EU1830">
        <v>1.3131738437001589E-5</v>
      </c>
      <c r="LI1830">
        <v>1.7757221336168701E-6</v>
      </c>
    </row>
    <row r="1831" spans="1:321" x14ac:dyDescent="0.3">
      <c r="A1831" s="49">
        <v>2311</v>
      </c>
      <c r="B1831" t="s">
        <v>3884</v>
      </c>
      <c r="C1831" t="s">
        <v>605</v>
      </c>
      <c r="D1831">
        <v>4.4996000000000008E-2</v>
      </c>
      <c r="AG1831">
        <v>7.3225429204245608E-4</v>
      </c>
    </row>
    <row r="1832" spans="1:321" x14ac:dyDescent="0.3">
      <c r="A1832" s="49">
        <v>2312</v>
      </c>
      <c r="B1832" t="s">
        <v>3885</v>
      </c>
      <c r="C1832" t="s">
        <v>752</v>
      </c>
      <c r="D1832">
        <v>3.3465712577507793E-2</v>
      </c>
      <c r="E1832" t="s">
        <v>1016</v>
      </c>
      <c r="DL1832">
        <v>0.8576369705849799</v>
      </c>
      <c r="DM1832">
        <v>1.6245179078144369</v>
      </c>
      <c r="DN1832">
        <v>0.2317185959125605</v>
      </c>
      <c r="DO1832">
        <v>0.20087937276295101</v>
      </c>
      <c r="DP1832">
        <v>4.8941244456351639E-2</v>
      </c>
      <c r="DQ1832">
        <v>0.1227788069777101</v>
      </c>
      <c r="DR1832">
        <v>1.090879596575286E-2</v>
      </c>
      <c r="DS1832">
        <v>5.7315241921521057E-2</v>
      </c>
      <c r="DT1832">
        <v>9.5376497432808939E-3</v>
      </c>
      <c r="DU1832">
        <v>1.930311927584643E-2</v>
      </c>
      <c r="DV1832">
        <v>7.018653080249149E-3</v>
      </c>
      <c r="IS1832">
        <v>6.7052288915353661E-4</v>
      </c>
    </row>
    <row r="1833" spans="1:321" x14ac:dyDescent="0.3">
      <c r="A1833" s="49">
        <v>2314</v>
      </c>
      <c r="B1833" t="s">
        <v>3888</v>
      </c>
      <c r="C1833" t="s">
        <v>659</v>
      </c>
      <c r="D1833">
        <v>0.139658</v>
      </c>
      <c r="I1833">
        <v>0.19389431014524811</v>
      </c>
      <c r="K1833">
        <v>1.595613317236639E-4</v>
      </c>
    </row>
    <row r="1834" spans="1:321" x14ac:dyDescent="0.3">
      <c r="A1834" s="49">
        <v>2315</v>
      </c>
      <c r="B1834" t="s">
        <v>3890</v>
      </c>
      <c r="C1834" t="s">
        <v>798</v>
      </c>
      <c r="D1834">
        <v>0.17112531759999999</v>
      </c>
      <c r="P1834">
        <v>0.87837094111172254</v>
      </c>
      <c r="JJ1834">
        <v>1.4125848468170981E-5</v>
      </c>
    </row>
    <row r="1835" spans="1:321" x14ac:dyDescent="0.3">
      <c r="A1835" s="49">
        <v>2317</v>
      </c>
      <c r="B1835" t="s">
        <v>3892</v>
      </c>
      <c r="C1835" t="s">
        <v>605</v>
      </c>
      <c r="D1835">
        <v>2.4933660203019258E-4</v>
      </c>
      <c r="F1835">
        <v>4375.3656153885468</v>
      </c>
    </row>
    <row r="1836" spans="1:321" x14ac:dyDescent="0.3">
      <c r="A1836" s="49">
        <v>2318</v>
      </c>
      <c r="B1836" t="s">
        <v>3893</v>
      </c>
      <c r="C1836" t="s">
        <v>683</v>
      </c>
      <c r="D1836">
        <v>4.1449999999999993E-6</v>
      </c>
      <c r="F1836">
        <v>3011.8563518246701</v>
      </c>
      <c r="G1836">
        <v>8.9602349082699924</v>
      </c>
    </row>
    <row r="1837" spans="1:321" x14ac:dyDescent="0.3">
      <c r="A1837" s="49">
        <v>2319</v>
      </c>
      <c r="B1837" t="s">
        <v>3894</v>
      </c>
      <c r="C1837" t="s">
        <v>683</v>
      </c>
      <c r="D1837">
        <v>9.0808799999999983E-6</v>
      </c>
      <c r="Q1837">
        <v>58.119673179006639</v>
      </c>
      <c r="R1837">
        <v>3.1888735208237283E-2</v>
      </c>
      <c r="S1837">
        <v>604.13870804493752</v>
      </c>
      <c r="T1837">
        <v>0.88012909174734899</v>
      </c>
      <c r="U1837">
        <v>0.1809760428939774</v>
      </c>
    </row>
    <row r="1838" spans="1:321" x14ac:dyDescent="0.3">
      <c r="A1838" s="49">
        <v>2320</v>
      </c>
      <c r="B1838" t="s">
        <v>3895</v>
      </c>
      <c r="C1838" t="s">
        <v>665</v>
      </c>
      <c r="D1838">
        <v>0.90159999999999996</v>
      </c>
      <c r="AH1838">
        <v>4.9033297529538133E-5</v>
      </c>
      <c r="AK1838">
        <v>4.1071428571428568E-4</v>
      </c>
    </row>
    <row r="1839" spans="1:321" x14ac:dyDescent="0.3">
      <c r="A1839" s="49">
        <v>2321</v>
      </c>
      <c r="B1839" t="s">
        <v>3897</v>
      </c>
      <c r="C1839" t="s">
        <v>614</v>
      </c>
      <c r="D1839">
        <v>1.2147600000000001</v>
      </c>
      <c r="AH1839">
        <v>4.0524660708374703E-5</v>
      </c>
    </row>
    <row r="1840" spans="1:321" x14ac:dyDescent="0.3">
      <c r="A1840" s="49">
        <v>2323</v>
      </c>
      <c r="B1840" t="s">
        <v>3899</v>
      </c>
      <c r="C1840" t="s">
        <v>595</v>
      </c>
      <c r="D1840">
        <v>9.9599999999999984E-3</v>
      </c>
      <c r="P1840">
        <v>0.25499466219307609</v>
      </c>
    </row>
    <row r="1841" spans="1:312" x14ac:dyDescent="0.3">
      <c r="A1841" s="49">
        <v>2324</v>
      </c>
      <c r="B1841" t="s">
        <v>3900</v>
      </c>
      <c r="C1841" t="s">
        <v>796</v>
      </c>
      <c r="D1841">
        <v>0.72251689999999991</v>
      </c>
      <c r="O1841">
        <v>3.3398901653478211E-2</v>
      </c>
      <c r="AI1841">
        <v>12.50336098733043</v>
      </c>
      <c r="HB1841">
        <v>0.60964743479847239</v>
      </c>
    </row>
    <row r="1842" spans="1:312" x14ac:dyDescent="0.3">
      <c r="A1842" s="49">
        <v>2325</v>
      </c>
      <c r="B1842" t="s">
        <v>3901</v>
      </c>
      <c r="C1842" t="s">
        <v>659</v>
      </c>
      <c r="D1842">
        <v>0.21987599999999999</v>
      </c>
      <c r="I1842">
        <v>5.1072817165074648E-2</v>
      </c>
      <c r="J1842">
        <v>3.2536520584329349E-6</v>
      </c>
      <c r="K1842">
        <v>2.144247641295593E-4</v>
      </c>
    </row>
    <row r="1843" spans="1:312" x14ac:dyDescent="0.3">
      <c r="A1843" s="49">
        <v>2327</v>
      </c>
      <c r="B1843" t="s">
        <v>3903</v>
      </c>
      <c r="C1843" t="s">
        <v>793</v>
      </c>
      <c r="D1843">
        <v>181.81729999999999</v>
      </c>
      <c r="EK1843">
        <v>1.858734014859972E-4</v>
      </c>
    </row>
    <row r="1844" spans="1:312" x14ac:dyDescent="0.3">
      <c r="A1844" s="49">
        <v>2328</v>
      </c>
      <c r="B1844" t="s">
        <v>3905</v>
      </c>
      <c r="C1844" t="s">
        <v>793</v>
      </c>
      <c r="D1844">
        <v>153.66103454545461</v>
      </c>
      <c r="EK1844">
        <v>1.7837372363247369E-4</v>
      </c>
    </row>
    <row r="1845" spans="1:312" x14ac:dyDescent="0.3">
      <c r="A1845" s="49">
        <v>2329</v>
      </c>
      <c r="B1845" t="s">
        <v>3906</v>
      </c>
      <c r="C1845" t="s">
        <v>662</v>
      </c>
      <c r="D1845">
        <v>1.8660000000000001E-5</v>
      </c>
      <c r="BQ1845">
        <v>83.880889137424859</v>
      </c>
    </row>
    <row r="1846" spans="1:312" x14ac:dyDescent="0.3">
      <c r="A1846" s="49">
        <v>2330</v>
      </c>
      <c r="B1846" t="s">
        <v>3907</v>
      </c>
      <c r="C1846" t="s">
        <v>671</v>
      </c>
      <c r="D1846">
        <v>1.5940048893139171E-4</v>
      </c>
      <c r="Q1846">
        <v>115.5321436505232</v>
      </c>
      <c r="R1846">
        <v>6.2993321190042501E-2</v>
      </c>
      <c r="S1846">
        <v>503.3547260885677</v>
      </c>
      <c r="T1846">
        <v>0.47035013155231759</v>
      </c>
      <c r="U1846">
        <v>0.11375059029885989</v>
      </c>
      <c r="V1846">
        <v>0.28646055327868869</v>
      </c>
      <c r="W1846">
        <v>6.761617907980845E-2</v>
      </c>
    </row>
    <row r="1847" spans="1:312" x14ac:dyDescent="0.3">
      <c r="A1847" s="49">
        <v>2331</v>
      </c>
      <c r="B1847" t="s">
        <v>3908</v>
      </c>
      <c r="C1847" t="s">
        <v>595</v>
      </c>
      <c r="D1847">
        <v>1.8252200000000001E-4</v>
      </c>
      <c r="Q1847">
        <v>138.81533103873431</v>
      </c>
      <c r="R1847">
        <v>4.5458180688111867E-2</v>
      </c>
      <c r="S1847">
        <v>712.15165792292123</v>
      </c>
      <c r="T1847">
        <v>0.53124825405792431</v>
      </c>
      <c r="U1847">
        <v>0.13141644281406431</v>
      </c>
    </row>
    <row r="1848" spans="1:312" x14ac:dyDescent="0.3">
      <c r="A1848" s="49">
        <v>2334</v>
      </c>
      <c r="B1848" t="s">
        <v>3914</v>
      </c>
      <c r="C1848" t="s">
        <v>614</v>
      </c>
      <c r="D1848">
        <v>1.6691028985507238E-2</v>
      </c>
      <c r="JZ1848">
        <v>0.71998975458303605</v>
      </c>
      <c r="KZ1848">
        <v>9.2539859633172569E-3</v>
      </c>
    </row>
    <row r="1849" spans="1:312" x14ac:dyDescent="0.3">
      <c r="A1849" s="49">
        <v>2335</v>
      </c>
      <c r="B1849" t="s">
        <v>3916</v>
      </c>
      <c r="C1849" t="s">
        <v>605</v>
      </c>
      <c r="D1849">
        <v>13.11</v>
      </c>
      <c r="M1849">
        <v>1.970505975082634E-3</v>
      </c>
    </row>
    <row r="1850" spans="1:312" x14ac:dyDescent="0.3">
      <c r="A1850" s="49">
        <v>2336</v>
      </c>
      <c r="B1850" t="s">
        <v>3917</v>
      </c>
      <c r="C1850" t="s">
        <v>617</v>
      </c>
      <c r="D1850">
        <v>3.6364E-6</v>
      </c>
      <c r="F1850">
        <v>965.67106618090452</v>
      </c>
    </row>
    <row r="1851" spans="1:312" x14ac:dyDescent="0.3">
      <c r="A1851" s="49">
        <v>2337</v>
      </c>
      <c r="B1851" t="s">
        <v>3918</v>
      </c>
      <c r="C1851" t="s">
        <v>796</v>
      </c>
      <c r="D1851">
        <v>4.4000000000000012</v>
      </c>
      <c r="O1851">
        <v>8.8607594936708875E-2</v>
      </c>
    </row>
    <row r="1852" spans="1:312" x14ac:dyDescent="0.3">
      <c r="A1852" s="49">
        <v>2338</v>
      </c>
      <c r="B1852" t="s">
        <v>3919</v>
      </c>
      <c r="C1852" t="s">
        <v>605</v>
      </c>
      <c r="D1852">
        <v>0.32609517999999998</v>
      </c>
      <c r="AH1852">
        <v>1.2422255387457571E-4</v>
      </c>
    </row>
    <row r="1853" spans="1:312" x14ac:dyDescent="0.3">
      <c r="A1853" s="49">
        <v>2339</v>
      </c>
      <c r="B1853" t="s">
        <v>3920</v>
      </c>
      <c r="C1853" t="s">
        <v>605</v>
      </c>
      <c r="D1853">
        <v>3.9900000000000001E-5</v>
      </c>
      <c r="F1853">
        <v>2409.6385542168682</v>
      </c>
    </row>
    <row r="1854" spans="1:312" x14ac:dyDescent="0.3">
      <c r="A1854" s="49">
        <v>2340</v>
      </c>
      <c r="B1854" t="s">
        <v>3921</v>
      </c>
      <c r="C1854" t="s">
        <v>659</v>
      </c>
      <c r="D1854">
        <v>3.2261039999999998E-2</v>
      </c>
      <c r="AH1854">
        <v>2.6002506265664162E-6</v>
      </c>
      <c r="AJ1854">
        <v>0.33803258145363407</v>
      </c>
      <c r="AK1854">
        <v>1.5820105820105819E-4</v>
      </c>
    </row>
    <row r="1855" spans="1:312" x14ac:dyDescent="0.3">
      <c r="A1855" s="49">
        <v>2341</v>
      </c>
      <c r="B1855" t="s">
        <v>3922</v>
      </c>
      <c r="C1855" t="s">
        <v>605</v>
      </c>
      <c r="D1855">
        <v>0.09</v>
      </c>
      <c r="M1855">
        <v>1.91358024691358E-2</v>
      </c>
      <c r="N1855">
        <v>2.0084292816369899E-5</v>
      </c>
      <c r="AH1855">
        <v>5.1571637426900581E-5</v>
      </c>
      <c r="AK1855">
        <v>1.0648148148148151E-3</v>
      </c>
    </row>
    <row r="1856" spans="1:312" x14ac:dyDescent="0.3">
      <c r="A1856" s="49">
        <v>2342</v>
      </c>
      <c r="B1856" t="s">
        <v>3923</v>
      </c>
      <c r="C1856" t="s">
        <v>605</v>
      </c>
      <c r="D1856">
        <v>0.56699999999999995</v>
      </c>
      <c r="AG1856">
        <v>7.2264671198738199E-4</v>
      </c>
    </row>
    <row r="1857" spans="1:346" x14ac:dyDescent="0.3">
      <c r="A1857" s="49">
        <v>2343</v>
      </c>
      <c r="B1857" t="s">
        <v>3924</v>
      </c>
      <c r="C1857" t="s">
        <v>605</v>
      </c>
      <c r="D1857">
        <v>9.8899999999999995E-3</v>
      </c>
      <c r="AG1857">
        <v>1.217981840998007E-5</v>
      </c>
    </row>
    <row r="1858" spans="1:346" x14ac:dyDescent="0.3">
      <c r="A1858" s="49">
        <v>2344</v>
      </c>
      <c r="B1858" t="s">
        <v>3925</v>
      </c>
      <c r="C1858" t="s">
        <v>617</v>
      </c>
      <c r="D1858">
        <v>6.6548200000000001E-4</v>
      </c>
      <c r="BR1858">
        <v>114.20939852222661</v>
      </c>
      <c r="DK1858">
        <v>6.8846339946084202E-3</v>
      </c>
      <c r="GX1858">
        <v>2.811480210861016E-2</v>
      </c>
    </row>
    <row r="1859" spans="1:346" x14ac:dyDescent="0.3">
      <c r="A1859" s="49">
        <v>2345</v>
      </c>
      <c r="B1859" t="s">
        <v>3927</v>
      </c>
      <c r="C1859" t="s">
        <v>605</v>
      </c>
      <c r="D1859">
        <v>4.5254000000000003</v>
      </c>
      <c r="M1859">
        <v>1.987706427424463E-2</v>
      </c>
      <c r="N1859">
        <v>2.6371227046712559E-5</v>
      </c>
    </row>
    <row r="1860" spans="1:346" x14ac:dyDescent="0.3">
      <c r="A1860" s="49">
        <v>2347</v>
      </c>
      <c r="B1860" t="s">
        <v>3929</v>
      </c>
      <c r="C1860" t="s">
        <v>659</v>
      </c>
      <c r="D1860">
        <v>1.0800000000000001E-2</v>
      </c>
      <c r="AJ1860">
        <v>1.0921052631578949</v>
      </c>
    </row>
    <row r="1861" spans="1:346" x14ac:dyDescent="0.3">
      <c r="A1861" s="49">
        <v>2348</v>
      </c>
      <c r="B1861" t="s">
        <v>3930</v>
      </c>
      <c r="C1861" t="s">
        <v>617</v>
      </c>
      <c r="D1861">
        <v>5.7825600000000008E-3</v>
      </c>
      <c r="BS1861">
        <v>56.541538717706104</v>
      </c>
      <c r="GX1861">
        <v>5.1432404864998459E-3</v>
      </c>
    </row>
    <row r="1862" spans="1:346" x14ac:dyDescent="0.3">
      <c r="A1862" s="49">
        <v>2349</v>
      </c>
      <c r="B1862" t="s">
        <v>3932</v>
      </c>
      <c r="C1862" t="s">
        <v>605</v>
      </c>
      <c r="D1862">
        <v>8.2000000000000003E-2</v>
      </c>
      <c r="AH1862">
        <v>1.5982028241335041E-4</v>
      </c>
      <c r="AK1862">
        <v>7.0121951219512182E-4</v>
      </c>
    </row>
    <row r="1863" spans="1:346" x14ac:dyDescent="0.3">
      <c r="A1863" s="49">
        <v>2350</v>
      </c>
      <c r="B1863" t="s">
        <v>3934</v>
      </c>
      <c r="C1863" t="s">
        <v>1415</v>
      </c>
      <c r="D1863">
        <v>28.663859198430021</v>
      </c>
      <c r="E1863" t="s">
        <v>1071</v>
      </c>
      <c r="KG1863">
        <v>29.167827479622591</v>
      </c>
      <c r="KM1863">
        <v>8.2809196989346899E-5</v>
      </c>
      <c r="KN1863">
        <v>2.8434384920263161E-4</v>
      </c>
      <c r="KO1863">
        <v>3.6058128631141111E-5</v>
      </c>
      <c r="KP1863">
        <v>1.6336186565128099E-4</v>
      </c>
      <c r="KQ1863">
        <v>5.4870775880621668E-5</v>
      </c>
      <c r="KR1863">
        <v>2.2588925431813681E-4</v>
      </c>
      <c r="KS1863">
        <v>8.4651562924480746E-4</v>
      </c>
      <c r="LJ1863">
        <v>0.26089391773114401</v>
      </c>
      <c r="LK1863">
        <v>4.8519091401267991E-5</v>
      </c>
      <c r="LL1863">
        <v>1.293373994260604E-6</v>
      </c>
      <c r="LM1863">
        <v>2.02236736765962E-5</v>
      </c>
      <c r="LN1863">
        <v>5.7305312286415878E-5</v>
      </c>
      <c r="LO1863">
        <v>2.5116504274649262E-4</v>
      </c>
      <c r="LP1863">
        <v>6.0060951778037762E-5</v>
      </c>
      <c r="LQ1863">
        <v>4.3122724377459302E-4</v>
      </c>
      <c r="LR1863">
        <v>6.132105432223553E-5</v>
      </c>
    </row>
    <row r="1864" spans="1:346" x14ac:dyDescent="0.3">
      <c r="A1864" s="49">
        <v>2351</v>
      </c>
      <c r="B1864" t="s">
        <v>3936</v>
      </c>
      <c r="C1864" t="s">
        <v>796</v>
      </c>
      <c r="D1864">
        <v>3.6990076199999999E-3</v>
      </c>
      <c r="O1864">
        <v>8.4388185654008435E-2</v>
      </c>
      <c r="IW1864">
        <v>2.8968066785099699E-5</v>
      </c>
    </row>
    <row r="1865" spans="1:346" x14ac:dyDescent="0.3">
      <c r="A1865" s="49">
        <v>2352</v>
      </c>
      <c r="B1865" t="s">
        <v>3938</v>
      </c>
      <c r="C1865" t="s">
        <v>3937</v>
      </c>
      <c r="D1865">
        <v>6.0292400000000002E-4</v>
      </c>
      <c r="BR1865">
        <v>124.5505388560496</v>
      </c>
      <c r="BS1865">
        <v>142.24835074142939</v>
      </c>
    </row>
    <row r="1866" spans="1:346" x14ac:dyDescent="0.3">
      <c r="A1866" s="49">
        <v>2353</v>
      </c>
      <c r="B1866" t="s">
        <v>3939</v>
      </c>
      <c r="C1866" t="s">
        <v>671</v>
      </c>
      <c r="D1866">
        <v>1.2998E-3</v>
      </c>
      <c r="Q1866">
        <v>922.53509086868064</v>
      </c>
      <c r="R1866">
        <v>0.1688340228981097</v>
      </c>
      <c r="S1866">
        <v>1882.307035840272</v>
      </c>
      <c r="T1866">
        <v>1.0461028192371471</v>
      </c>
      <c r="U1866">
        <v>6.7614002977349458E-2</v>
      </c>
    </row>
    <row r="1867" spans="1:346" x14ac:dyDescent="0.3">
      <c r="A1867" s="49">
        <v>2354</v>
      </c>
      <c r="B1867" t="s">
        <v>3940</v>
      </c>
      <c r="C1867" t="s">
        <v>611</v>
      </c>
      <c r="D1867">
        <v>2.2499999999999998E-3</v>
      </c>
      <c r="AG1867">
        <v>3.7426146010186749E-4</v>
      </c>
    </row>
    <row r="1868" spans="1:346" x14ac:dyDescent="0.3">
      <c r="A1868" s="49">
        <v>2355</v>
      </c>
      <c r="B1868" t="s">
        <v>3941</v>
      </c>
      <c r="C1868" t="s">
        <v>650</v>
      </c>
      <c r="D1868">
        <v>1.0702700000000001</v>
      </c>
      <c r="AK1868">
        <v>9.5101781170483439E-4</v>
      </c>
    </row>
    <row r="1869" spans="1:346" x14ac:dyDescent="0.3">
      <c r="A1869" s="49">
        <v>2356</v>
      </c>
      <c r="B1869" t="s">
        <v>3942</v>
      </c>
      <c r="C1869" t="s">
        <v>752</v>
      </c>
      <c r="D1869">
        <v>22.726441195408238</v>
      </c>
      <c r="E1869" t="s">
        <v>1071</v>
      </c>
      <c r="CK1869">
        <v>0.51144354989120921</v>
      </c>
      <c r="LS1869">
        <v>3.8612919364754359</v>
      </c>
      <c r="LT1869">
        <v>9.7567352885618696E-4</v>
      </c>
      <c r="LU1869">
        <v>2.2524706927976481E-3</v>
      </c>
      <c r="LV1869">
        <v>2.078005785570299E-4</v>
      </c>
      <c r="LW1869">
        <v>6.5296978747197672E-4</v>
      </c>
      <c r="LX1869">
        <v>8.9260969801467332E-5</v>
      </c>
      <c r="LY1869">
        <v>2.451084041157881E-5</v>
      </c>
      <c r="LZ1869">
        <v>7.5940209658022464E-5</v>
      </c>
      <c r="MA1869">
        <v>8.4103699241437454E-6</v>
      </c>
      <c r="MB1869">
        <v>6.0549454644605152E-5</v>
      </c>
      <c r="MC1869">
        <v>9.8260586717174534E-6</v>
      </c>
      <c r="MD1869">
        <v>2.8988790793040481E-5</v>
      </c>
      <c r="ME1869">
        <v>3.8349737133643406E-6</v>
      </c>
      <c r="MF1869">
        <v>2.4123352072418419E-5</v>
      </c>
      <c r="MG1869">
        <v>3.2939356815822772E-6</v>
      </c>
      <c r="MH1869">
        <v>3.3464721200973522E-4</v>
      </c>
    </row>
    <row r="1870" spans="1:346" x14ac:dyDescent="0.3">
      <c r="A1870" s="49">
        <v>2358</v>
      </c>
      <c r="B1870" t="s">
        <v>3946</v>
      </c>
      <c r="C1870" t="s">
        <v>659</v>
      </c>
      <c r="D1870">
        <v>1.3735999999999999</v>
      </c>
      <c r="AH1870">
        <v>1.059984520123839E-4</v>
      </c>
      <c r="AJ1870">
        <v>0.70665634674922606</v>
      </c>
      <c r="AK1870">
        <v>1.498382352941176E-3</v>
      </c>
      <c r="AP1870">
        <v>6.5317337461300307E-2</v>
      </c>
      <c r="ED1870">
        <v>5.201238390092879E-5</v>
      </c>
    </row>
    <row r="1871" spans="1:346" x14ac:dyDescent="0.3">
      <c r="A1871" s="49">
        <v>2359</v>
      </c>
      <c r="B1871" t="s">
        <v>3948</v>
      </c>
      <c r="C1871" t="s">
        <v>659</v>
      </c>
      <c r="D1871">
        <v>1.839865E-5</v>
      </c>
      <c r="F1871">
        <v>3566.2650602409649</v>
      </c>
      <c r="G1871">
        <v>14.2433734939759</v>
      </c>
      <c r="H1871">
        <v>17157.89473684211</v>
      </c>
      <c r="EM1871">
        <v>214.05199746353841</v>
      </c>
    </row>
    <row r="1872" spans="1:346" x14ac:dyDescent="0.3">
      <c r="A1872" s="49">
        <v>2360</v>
      </c>
      <c r="B1872" t="s">
        <v>3949</v>
      </c>
      <c r="C1872" t="s">
        <v>659</v>
      </c>
      <c r="D1872">
        <v>0.11145467752271999</v>
      </c>
      <c r="I1872">
        <v>0.22896619449283129</v>
      </c>
    </row>
    <row r="1873" spans="1:235" x14ac:dyDescent="0.3">
      <c r="A1873" s="49">
        <v>2361</v>
      </c>
      <c r="B1873" t="s">
        <v>3950</v>
      </c>
      <c r="C1873" t="s">
        <v>605</v>
      </c>
      <c r="D1873">
        <v>0.78752999999999995</v>
      </c>
      <c r="M1873">
        <v>2.143128233562884E-2</v>
      </c>
      <c r="N1873">
        <v>2.493910717322877E-5</v>
      </c>
      <c r="AH1873">
        <v>5.838539818366151E-5</v>
      </c>
      <c r="AK1873">
        <v>1.7513406896668479E-4</v>
      </c>
    </row>
    <row r="1874" spans="1:235" x14ac:dyDescent="0.3">
      <c r="A1874" s="49">
        <v>2362</v>
      </c>
      <c r="B1874" t="s">
        <v>3951</v>
      </c>
      <c r="C1874" t="s">
        <v>1044</v>
      </c>
      <c r="D1874">
        <v>0.92040000000000011</v>
      </c>
      <c r="L1874">
        <v>0.26070435588507879</v>
      </c>
    </row>
    <row r="1875" spans="1:235" x14ac:dyDescent="0.3">
      <c r="A1875" s="49">
        <v>2363</v>
      </c>
      <c r="B1875" t="s">
        <v>3952</v>
      </c>
      <c r="C1875" t="s">
        <v>659</v>
      </c>
      <c r="D1875">
        <v>1.4999999999999999E-2</v>
      </c>
      <c r="I1875">
        <v>0.1068273092369478</v>
      </c>
      <c r="L1875">
        <v>1.016746987951807</v>
      </c>
    </row>
    <row r="1876" spans="1:235" x14ac:dyDescent="0.3">
      <c r="A1876" s="49">
        <v>2364</v>
      </c>
      <c r="B1876" t="s">
        <v>3953</v>
      </c>
      <c r="C1876" t="s">
        <v>650</v>
      </c>
      <c r="D1876">
        <v>12.540096800000001</v>
      </c>
      <c r="N1876">
        <v>1.1441647597253999E-5</v>
      </c>
      <c r="AK1876">
        <v>2.3806818181818178E-3</v>
      </c>
    </row>
    <row r="1877" spans="1:235" x14ac:dyDescent="0.3">
      <c r="A1877" s="49">
        <v>2365</v>
      </c>
      <c r="B1877" t="s">
        <v>3954</v>
      </c>
      <c r="C1877" t="s">
        <v>605</v>
      </c>
      <c r="D1877">
        <v>4.8218800000000002</v>
      </c>
      <c r="M1877">
        <v>1.772875816993464E-2</v>
      </c>
      <c r="N1877">
        <v>1.9346832249034351E-5</v>
      </c>
      <c r="AH1877">
        <v>1.6060371517027861E-5</v>
      </c>
    </row>
    <row r="1878" spans="1:235" x14ac:dyDescent="0.3">
      <c r="A1878" s="49">
        <v>2366</v>
      </c>
      <c r="B1878" t="s">
        <v>3956</v>
      </c>
      <c r="C1878" t="s">
        <v>796</v>
      </c>
      <c r="D1878">
        <v>0.258162</v>
      </c>
      <c r="O1878">
        <v>5.9768427223451791E-2</v>
      </c>
      <c r="AI1878">
        <v>24.54060764797855</v>
      </c>
    </row>
    <row r="1879" spans="1:235" x14ac:dyDescent="0.3">
      <c r="A1879" s="49">
        <v>2367</v>
      </c>
      <c r="B1879" t="s">
        <v>3958</v>
      </c>
      <c r="C1879" t="s">
        <v>796</v>
      </c>
      <c r="D1879">
        <v>0.55753299999999995</v>
      </c>
      <c r="O1879">
        <v>1.151944074060259E-2</v>
      </c>
      <c r="AI1879">
        <v>7.1817616073550337</v>
      </c>
    </row>
    <row r="1880" spans="1:235" x14ac:dyDescent="0.3">
      <c r="A1880" s="49">
        <v>2368</v>
      </c>
      <c r="B1880" t="s">
        <v>3959</v>
      </c>
      <c r="C1880" t="s">
        <v>605</v>
      </c>
      <c r="D1880">
        <v>1.3549500000000001</v>
      </c>
      <c r="M1880">
        <v>2.368746694219959E-2</v>
      </c>
      <c r="N1880">
        <v>3.3302585568439482E-5</v>
      </c>
      <c r="AH1880">
        <v>3.4106376036404518E-5</v>
      </c>
      <c r="AK1880">
        <v>1.4431144138160081E-3</v>
      </c>
    </row>
    <row r="1881" spans="1:235" x14ac:dyDescent="0.3">
      <c r="A1881" s="49">
        <v>2370</v>
      </c>
      <c r="B1881" t="s">
        <v>3961</v>
      </c>
      <c r="C1881" t="s">
        <v>617</v>
      </c>
      <c r="D1881">
        <v>0.2208</v>
      </c>
      <c r="K1881">
        <v>8.679718875502008E-4</v>
      </c>
      <c r="L1881">
        <v>8.8412781561026721E-2</v>
      </c>
      <c r="AQ1881">
        <v>7.627029858564693E-5</v>
      </c>
    </row>
    <row r="1882" spans="1:235" x14ac:dyDescent="0.3">
      <c r="A1882" s="49">
        <v>2371</v>
      </c>
      <c r="B1882" t="s">
        <v>3962</v>
      </c>
      <c r="C1882" t="s">
        <v>605</v>
      </c>
      <c r="D1882">
        <v>1.5038</v>
      </c>
      <c r="M1882">
        <v>9.4368340943683404E-2</v>
      </c>
      <c r="N1882">
        <v>7.0357828071125779E-5</v>
      </c>
    </row>
    <row r="1883" spans="1:235" x14ac:dyDescent="0.3">
      <c r="A1883" s="49">
        <v>2372</v>
      </c>
      <c r="B1883" t="s">
        <v>3963</v>
      </c>
      <c r="C1883" t="s">
        <v>659</v>
      </c>
      <c r="D1883">
        <v>0.13206000000000001</v>
      </c>
      <c r="I1883">
        <v>0.12208835341365459</v>
      </c>
      <c r="J1883">
        <v>1.5E-5</v>
      </c>
      <c r="K1883">
        <v>1.1787884872824629E-3</v>
      </c>
      <c r="L1883">
        <v>0.22029518072289159</v>
      </c>
    </row>
    <row r="1884" spans="1:235" x14ac:dyDescent="0.3">
      <c r="A1884" s="49">
        <v>2373</v>
      </c>
      <c r="B1884" t="s">
        <v>3964</v>
      </c>
      <c r="C1884" t="s">
        <v>793</v>
      </c>
      <c r="D1884">
        <v>421.87632726462442</v>
      </c>
      <c r="EK1884">
        <v>1.26049127245263E-4</v>
      </c>
    </row>
    <row r="1885" spans="1:235" x14ac:dyDescent="0.3">
      <c r="A1885" s="49">
        <v>2374</v>
      </c>
      <c r="B1885" t="s">
        <v>3965</v>
      </c>
      <c r="C1885" t="s">
        <v>659</v>
      </c>
      <c r="D1885">
        <v>4.4999999999999997E-3</v>
      </c>
      <c r="I1885">
        <v>0.29097724230254352</v>
      </c>
      <c r="J1885">
        <v>8.4444444444444474E-6</v>
      </c>
      <c r="K1885">
        <v>3.6855421686746978E-4</v>
      </c>
    </row>
    <row r="1886" spans="1:235" x14ac:dyDescent="0.3">
      <c r="A1886" s="49">
        <v>2377</v>
      </c>
      <c r="B1886" t="s">
        <v>3968</v>
      </c>
      <c r="C1886" t="s">
        <v>668</v>
      </c>
      <c r="D1886">
        <v>1.6234170000000001</v>
      </c>
      <c r="I1886">
        <v>3.2174866756119268E-2</v>
      </c>
      <c r="K1886">
        <v>1.272348126398364E-3</v>
      </c>
      <c r="L1886">
        <v>0.82510652998604883</v>
      </c>
    </row>
    <row r="1887" spans="1:235" x14ac:dyDescent="0.3">
      <c r="A1887" s="49">
        <v>2378</v>
      </c>
      <c r="B1887" t="s">
        <v>3971</v>
      </c>
      <c r="C1887" t="s">
        <v>794</v>
      </c>
      <c r="D1887">
        <v>0.80753399999999997</v>
      </c>
      <c r="DE1887">
        <v>14.697570869463471</v>
      </c>
      <c r="IA1887">
        <v>3.7888871691688589E-3</v>
      </c>
    </row>
    <row r="1888" spans="1:235" x14ac:dyDescent="0.3">
      <c r="A1888" s="49">
        <v>2380</v>
      </c>
      <c r="B1888" t="s">
        <v>3974</v>
      </c>
      <c r="C1888" t="s">
        <v>650</v>
      </c>
      <c r="D1888">
        <v>1.08592</v>
      </c>
      <c r="AK1888">
        <v>2.6027462121212112E-3</v>
      </c>
    </row>
    <row r="1889" spans="1:254" x14ac:dyDescent="0.3">
      <c r="A1889" s="49">
        <v>2381</v>
      </c>
      <c r="B1889" t="s">
        <v>3975</v>
      </c>
      <c r="D1889">
        <v>6.5830399999999999E-5</v>
      </c>
      <c r="HK1889">
        <v>0.52011381475667195</v>
      </c>
      <c r="IT1889">
        <v>3.1948161974667072E-2</v>
      </c>
    </row>
    <row r="1890" spans="1:254" x14ac:dyDescent="0.3">
      <c r="A1890" s="49">
        <v>2384</v>
      </c>
      <c r="B1890" t="s">
        <v>3978</v>
      </c>
      <c r="C1890" t="s">
        <v>620</v>
      </c>
      <c r="D1890">
        <v>1.02864</v>
      </c>
      <c r="M1890">
        <v>2.4756944444444439E-2</v>
      </c>
      <c r="N1890">
        <v>2.933464776939156E-5</v>
      </c>
      <c r="AH1890">
        <v>2.2752192982456141E-5</v>
      </c>
    </row>
    <row r="1891" spans="1:254" x14ac:dyDescent="0.3">
      <c r="A1891" s="49">
        <v>2385</v>
      </c>
      <c r="B1891" t="s">
        <v>3979</v>
      </c>
      <c r="C1891" t="s">
        <v>605</v>
      </c>
      <c r="D1891">
        <v>0.62250000000000005</v>
      </c>
      <c r="M1891">
        <v>1.7222222222222219E-2</v>
      </c>
      <c r="N1891">
        <v>2.1388996492112478E-5</v>
      </c>
    </row>
    <row r="1892" spans="1:254" x14ac:dyDescent="0.3">
      <c r="A1892" s="49">
        <v>2386</v>
      </c>
      <c r="B1892" t="s">
        <v>3980</v>
      </c>
      <c r="C1892" t="s">
        <v>617</v>
      </c>
      <c r="D1892">
        <v>2.1000000000000001E-2</v>
      </c>
      <c r="AH1892">
        <v>6.9894736842105254E-5</v>
      </c>
      <c r="AK1892">
        <v>2.1466666666666661E-4</v>
      </c>
    </row>
    <row r="1893" spans="1:254" x14ac:dyDescent="0.3">
      <c r="A1893" s="49">
        <v>2388</v>
      </c>
      <c r="B1893" t="s">
        <v>3982</v>
      </c>
      <c r="C1893" t="s">
        <v>671</v>
      </c>
      <c r="D1893">
        <v>1.7866574E-2</v>
      </c>
      <c r="EE1893">
        <v>0.36341022391280708</v>
      </c>
    </row>
    <row r="1894" spans="1:254" x14ac:dyDescent="0.3">
      <c r="A1894" s="49">
        <v>2389</v>
      </c>
      <c r="B1894" t="s">
        <v>3983</v>
      </c>
      <c r="C1894" t="s">
        <v>798</v>
      </c>
      <c r="D1894">
        <v>1.7866574E-2</v>
      </c>
      <c r="EE1894">
        <v>0.36341022391280708</v>
      </c>
    </row>
    <row r="1895" spans="1:254" x14ac:dyDescent="0.3">
      <c r="A1895" s="49">
        <v>2390</v>
      </c>
      <c r="B1895" t="s">
        <v>3984</v>
      </c>
      <c r="C1895" t="s">
        <v>617</v>
      </c>
      <c r="D1895">
        <v>8.7266683333333335E-4</v>
      </c>
      <c r="F1895">
        <v>393.00569321682531</v>
      </c>
      <c r="G1895">
        <v>3.4229122447858318</v>
      </c>
    </row>
    <row r="1896" spans="1:254" x14ac:dyDescent="0.3">
      <c r="A1896" s="49">
        <v>2392</v>
      </c>
      <c r="B1896" t="s">
        <v>3986</v>
      </c>
      <c r="C1896" t="s">
        <v>614</v>
      </c>
      <c r="D1896">
        <v>1.38436</v>
      </c>
      <c r="AH1896">
        <v>2.2032069540779621E-5</v>
      </c>
      <c r="AK1896">
        <v>2.779170820210542E-4</v>
      </c>
    </row>
    <row r="1897" spans="1:254" x14ac:dyDescent="0.3">
      <c r="A1897" s="49">
        <v>2393</v>
      </c>
      <c r="B1897" t="s">
        <v>3987</v>
      </c>
      <c r="C1897" t="s">
        <v>617</v>
      </c>
      <c r="D1897">
        <v>2.1590099999999998E-3</v>
      </c>
      <c r="BR1897">
        <v>33.327117033903697</v>
      </c>
      <c r="BS1897">
        <v>152.96484572973131</v>
      </c>
      <c r="GX1897">
        <v>4.4230798765223541E-4</v>
      </c>
    </row>
    <row r="1898" spans="1:254" x14ac:dyDescent="0.3">
      <c r="A1898" s="49">
        <v>2394</v>
      </c>
      <c r="B1898" t="s">
        <v>3988</v>
      </c>
      <c r="C1898" t="s">
        <v>605</v>
      </c>
      <c r="D1898">
        <v>4.18</v>
      </c>
      <c r="M1898">
        <v>1.746943115364168E-2</v>
      </c>
      <c r="N1898">
        <v>4.6390013495276656E-6</v>
      </c>
      <c r="AH1898">
        <v>3.7803643724696361E-5</v>
      </c>
      <c r="AK1898">
        <v>2.3405448717948711E-4</v>
      </c>
    </row>
    <row r="1899" spans="1:254" x14ac:dyDescent="0.3">
      <c r="A1899" s="49">
        <v>2395</v>
      </c>
      <c r="B1899" t="s">
        <v>3989</v>
      </c>
      <c r="C1899" t="s">
        <v>793</v>
      </c>
      <c r="D1899">
        <v>39.40800798891501</v>
      </c>
      <c r="EK1899">
        <v>2.048242146110191E-4</v>
      </c>
    </row>
    <row r="1900" spans="1:254" x14ac:dyDescent="0.3">
      <c r="A1900" s="49">
        <v>2396</v>
      </c>
      <c r="B1900" t="s">
        <v>3990</v>
      </c>
      <c r="C1900" t="s">
        <v>796</v>
      </c>
      <c r="D1900">
        <v>1.8707180000000001</v>
      </c>
      <c r="O1900">
        <v>7.2264509662782833E-2</v>
      </c>
      <c r="AI1900">
        <v>29.595805736263038</v>
      </c>
    </row>
    <row r="1901" spans="1:254" x14ac:dyDescent="0.3">
      <c r="A1901" s="49">
        <v>2397</v>
      </c>
      <c r="B1901" t="s">
        <v>3991</v>
      </c>
      <c r="C1901" t="s">
        <v>796</v>
      </c>
      <c r="D1901">
        <v>2.2408700000000001</v>
      </c>
      <c r="O1901">
        <v>1.47922882347967E-2</v>
      </c>
      <c r="AI1901">
        <v>8.3195720287887731</v>
      </c>
    </row>
    <row r="1902" spans="1:254" x14ac:dyDescent="0.3">
      <c r="A1902" s="49">
        <v>2398</v>
      </c>
      <c r="B1902" t="s">
        <v>3992</v>
      </c>
      <c r="C1902" t="s">
        <v>796</v>
      </c>
      <c r="D1902">
        <v>0.14585121000000001</v>
      </c>
      <c r="O1902">
        <v>3.2097855241080657E-2</v>
      </c>
      <c r="AI1902">
        <v>18.097116395008779</v>
      </c>
    </row>
    <row r="1903" spans="1:254" x14ac:dyDescent="0.3">
      <c r="A1903" s="49">
        <v>2399</v>
      </c>
      <c r="B1903" t="s">
        <v>3993</v>
      </c>
      <c r="C1903" t="s">
        <v>614</v>
      </c>
      <c r="D1903">
        <v>3.2794372799999998</v>
      </c>
      <c r="AH1903">
        <v>1.015069898147122E-5</v>
      </c>
      <c r="AK1903">
        <v>3.2642707442885849E-4</v>
      </c>
      <c r="GO1903">
        <v>26.318097723861879</v>
      </c>
    </row>
    <row r="1904" spans="1:254" x14ac:dyDescent="0.3">
      <c r="A1904" s="49">
        <v>2400</v>
      </c>
      <c r="B1904" t="s">
        <v>3994</v>
      </c>
      <c r="C1904" t="s">
        <v>650</v>
      </c>
      <c r="D1904">
        <v>0.18360000000000001</v>
      </c>
      <c r="CN1904">
        <v>0.11706656346749229</v>
      </c>
    </row>
    <row r="1905" spans="1:254" x14ac:dyDescent="0.3">
      <c r="A1905" s="49">
        <v>2401</v>
      </c>
      <c r="B1905" t="s">
        <v>3995</v>
      </c>
      <c r="C1905" t="s">
        <v>617</v>
      </c>
      <c r="D1905">
        <v>8.4529999999999994E-2</v>
      </c>
      <c r="AK1905">
        <v>1.9301579320951139E-4</v>
      </c>
    </row>
    <row r="1906" spans="1:254" x14ac:dyDescent="0.3">
      <c r="A1906" s="49">
        <v>2402</v>
      </c>
      <c r="B1906" t="s">
        <v>3996</v>
      </c>
      <c r="C1906" t="s">
        <v>796</v>
      </c>
      <c r="D1906">
        <v>4.03</v>
      </c>
      <c r="O1906">
        <v>5.8909444985394348E-2</v>
      </c>
    </row>
    <row r="1907" spans="1:254" x14ac:dyDescent="0.3">
      <c r="A1907" s="49">
        <v>2404</v>
      </c>
      <c r="B1907" t="s">
        <v>3998</v>
      </c>
      <c r="C1907" t="s">
        <v>659</v>
      </c>
      <c r="D1907">
        <v>2.6583271200000001E-6</v>
      </c>
      <c r="F1907">
        <v>447.87847040335271</v>
      </c>
      <c r="G1907">
        <v>1.9235274431057561</v>
      </c>
    </row>
    <row r="1908" spans="1:254" x14ac:dyDescent="0.3">
      <c r="A1908" s="49">
        <v>2405</v>
      </c>
      <c r="B1908" t="s">
        <v>3999</v>
      </c>
      <c r="C1908" t="s">
        <v>614</v>
      </c>
      <c r="D1908">
        <v>1.0104</v>
      </c>
      <c r="AH1908">
        <v>1.6839865399841641E-5</v>
      </c>
    </row>
    <row r="1909" spans="1:254" x14ac:dyDescent="0.3">
      <c r="A1909" s="49">
        <v>2406</v>
      </c>
      <c r="B1909" t="s">
        <v>4000</v>
      </c>
      <c r="C1909" t="s">
        <v>668</v>
      </c>
      <c r="D1909">
        <v>1.8720000000000001E-2</v>
      </c>
      <c r="AJ1909">
        <v>0.25202429149797573</v>
      </c>
      <c r="AK1909">
        <v>1.1794871794871789E-3</v>
      </c>
      <c r="AP1909">
        <v>0.18791295546558701</v>
      </c>
    </row>
    <row r="1910" spans="1:254" x14ac:dyDescent="0.3">
      <c r="A1910" s="49">
        <v>2407</v>
      </c>
      <c r="B1910" t="s">
        <v>4001</v>
      </c>
      <c r="C1910" t="s">
        <v>659</v>
      </c>
      <c r="D1910">
        <v>8.8724999999999998E-2</v>
      </c>
      <c r="AH1910">
        <v>5.6005398110661269E-5</v>
      </c>
      <c r="AJ1910">
        <v>1.34412955465587</v>
      </c>
      <c r="AK1910">
        <v>1.5972222222222221E-3</v>
      </c>
    </row>
    <row r="1911" spans="1:254" x14ac:dyDescent="0.3">
      <c r="A1911" s="49">
        <v>2408</v>
      </c>
      <c r="B1911" t="s">
        <v>4002</v>
      </c>
      <c r="C1911" t="s">
        <v>796</v>
      </c>
      <c r="D1911">
        <v>0.10374</v>
      </c>
      <c r="O1911">
        <v>6.060062522420951E-2</v>
      </c>
    </row>
    <row r="1912" spans="1:254" x14ac:dyDescent="0.3">
      <c r="A1912" s="49">
        <v>2409</v>
      </c>
      <c r="B1912" t="s">
        <v>4003</v>
      </c>
      <c r="C1912" t="s">
        <v>605</v>
      </c>
      <c r="D1912">
        <v>0.55629029041799993</v>
      </c>
      <c r="M1912">
        <v>5.2319309600863013E-2</v>
      </c>
      <c r="N1912">
        <v>4.4473581727384978E-5</v>
      </c>
      <c r="AH1912">
        <v>2.9756704633491018E-5</v>
      </c>
    </row>
    <row r="1913" spans="1:254" x14ac:dyDescent="0.3">
      <c r="A1913" s="49">
        <v>2410</v>
      </c>
      <c r="B1913" t="s">
        <v>4004</v>
      </c>
      <c r="D1913">
        <v>2.43E-4</v>
      </c>
      <c r="IT1913">
        <v>5.3851716645364762E-2</v>
      </c>
    </row>
    <row r="1914" spans="1:254" x14ac:dyDescent="0.3">
      <c r="A1914" s="49">
        <v>2411</v>
      </c>
      <c r="B1914" t="s">
        <v>4006</v>
      </c>
      <c r="C1914" t="s">
        <v>659</v>
      </c>
      <c r="D1914">
        <v>2.3539999999999998E-2</v>
      </c>
      <c r="AH1914">
        <v>4.592966060009838E-5</v>
      </c>
    </row>
    <row r="1915" spans="1:254" x14ac:dyDescent="0.3">
      <c r="A1915" s="49">
        <v>2412</v>
      </c>
      <c r="B1915" t="s">
        <v>4007</v>
      </c>
      <c r="C1915" t="s">
        <v>632</v>
      </c>
      <c r="D1915">
        <v>4447.6319999999996</v>
      </c>
      <c r="DX1915">
        <v>2.1860557446623831E-3</v>
      </c>
      <c r="DY1915">
        <v>5.0322838093521767E-3</v>
      </c>
    </row>
    <row r="1916" spans="1:254" x14ac:dyDescent="0.3">
      <c r="A1916" s="49">
        <v>2413</v>
      </c>
      <c r="B1916" t="s">
        <v>4009</v>
      </c>
      <c r="C1916" t="s">
        <v>659</v>
      </c>
      <c r="D1916">
        <v>0.31036000000000002</v>
      </c>
      <c r="AJ1916">
        <v>0.35934330929786118</v>
      </c>
      <c r="CN1916">
        <v>4.3137510938061743E-2</v>
      </c>
      <c r="ED1916">
        <v>1.170932228108614E-5</v>
      </c>
    </row>
    <row r="1917" spans="1:254" x14ac:dyDescent="0.3">
      <c r="A1917" s="49">
        <v>2414</v>
      </c>
      <c r="B1917" t="s">
        <v>4011</v>
      </c>
      <c r="C1917" t="s">
        <v>605</v>
      </c>
      <c r="D1917">
        <v>2.2000000000000001E-3</v>
      </c>
      <c r="AG1917">
        <v>7.4325953577480638E-4</v>
      </c>
    </row>
    <row r="1918" spans="1:254" x14ac:dyDescent="0.3">
      <c r="A1918" s="49">
        <v>2415</v>
      </c>
      <c r="B1918" t="s">
        <v>4012</v>
      </c>
      <c r="C1918" t="s">
        <v>605</v>
      </c>
      <c r="D1918">
        <v>0.5</v>
      </c>
      <c r="M1918">
        <v>0.12916666666666671</v>
      </c>
      <c r="N1918">
        <v>9.5574821249981841E-5</v>
      </c>
    </row>
    <row r="1919" spans="1:254" x14ac:dyDescent="0.3">
      <c r="A1919" s="49">
        <v>2416</v>
      </c>
      <c r="B1919" t="s">
        <v>4013</v>
      </c>
      <c r="C1919" t="s">
        <v>659</v>
      </c>
      <c r="D1919">
        <v>2.715599999999999E-3</v>
      </c>
      <c r="AH1919">
        <v>8.9762076423936578E-6</v>
      </c>
    </row>
    <row r="1920" spans="1:254" x14ac:dyDescent="0.3">
      <c r="A1920" s="49">
        <v>2417</v>
      </c>
      <c r="B1920" t="s">
        <v>4014</v>
      </c>
      <c r="C1920" t="s">
        <v>605</v>
      </c>
      <c r="D1920">
        <v>1.6235999999999999</v>
      </c>
      <c r="AG1920">
        <v>1.1827956989247309E-4</v>
      </c>
    </row>
    <row r="1921" spans="1:40" x14ac:dyDescent="0.3">
      <c r="A1921" s="49">
        <v>2418</v>
      </c>
      <c r="B1921" t="s">
        <v>4016</v>
      </c>
      <c r="C1921" t="s">
        <v>659</v>
      </c>
      <c r="D1921">
        <v>0.13431999999999999</v>
      </c>
      <c r="I1921">
        <v>8.3747138643914559E-2</v>
      </c>
      <c r="J1921">
        <v>1.7945949970220369E-5</v>
      </c>
      <c r="K1921">
        <v>1.083135624690543E-3</v>
      </c>
      <c r="L1921">
        <v>0.56173908558594121</v>
      </c>
    </row>
    <row r="1922" spans="1:40" x14ac:dyDescent="0.3">
      <c r="A1922" s="49">
        <v>2419</v>
      </c>
      <c r="B1922" t="s">
        <v>4017</v>
      </c>
      <c r="C1922" t="s">
        <v>662</v>
      </c>
      <c r="D1922">
        <v>5.1057216000000008E-3</v>
      </c>
      <c r="AH1922">
        <v>1.040100250626566E-4</v>
      </c>
    </row>
    <row r="1923" spans="1:40" x14ac:dyDescent="0.3">
      <c r="A1923" s="49">
        <v>2420</v>
      </c>
      <c r="B1923" t="s">
        <v>4018</v>
      </c>
      <c r="C1923" t="s">
        <v>605</v>
      </c>
      <c r="D1923">
        <v>19.164909999999999</v>
      </c>
      <c r="M1923">
        <v>3.6011597642659307E-2</v>
      </c>
      <c r="N1923">
        <v>3.0931608394082461E-5</v>
      </c>
    </row>
    <row r="1924" spans="1:40" x14ac:dyDescent="0.3">
      <c r="A1924" s="49">
        <v>2421</v>
      </c>
      <c r="B1924" t="s">
        <v>4019</v>
      </c>
      <c r="C1924" t="s">
        <v>605</v>
      </c>
      <c r="D1924">
        <v>3.6202239999999999</v>
      </c>
      <c r="M1924">
        <v>1.7087673611111111E-2</v>
      </c>
      <c r="N1924">
        <v>1.489547506167821E-5</v>
      </c>
      <c r="AH1924">
        <v>5.2898848684210528E-5</v>
      </c>
      <c r="AK1924">
        <v>6.4986979166666654E-4</v>
      </c>
    </row>
    <row r="1925" spans="1:40" x14ac:dyDescent="0.3">
      <c r="A1925" s="49">
        <v>2423</v>
      </c>
      <c r="B1925" t="s">
        <v>4021</v>
      </c>
      <c r="C1925" t="s">
        <v>605</v>
      </c>
      <c r="D1925">
        <v>13.14054</v>
      </c>
      <c r="M1925">
        <v>2.809262827521208E-2</v>
      </c>
      <c r="N1925">
        <v>2.531055504639778E-5</v>
      </c>
    </row>
    <row r="1926" spans="1:40" x14ac:dyDescent="0.3">
      <c r="A1926" s="49">
        <v>2424</v>
      </c>
      <c r="B1926" t="s">
        <v>4022</v>
      </c>
      <c r="C1926" t="s">
        <v>796</v>
      </c>
      <c r="D1926">
        <v>0.16965</v>
      </c>
      <c r="O1926">
        <v>4.6594067458318893E-2</v>
      </c>
    </row>
    <row r="1927" spans="1:40" x14ac:dyDescent="0.3">
      <c r="A1927" s="49">
        <v>2425</v>
      </c>
      <c r="B1927" t="s">
        <v>4023</v>
      </c>
      <c r="C1927" t="s">
        <v>605</v>
      </c>
      <c r="D1927">
        <v>9.4429E-5</v>
      </c>
      <c r="F1927">
        <v>1599.6872514786719</v>
      </c>
      <c r="G1927">
        <v>2.7010459527591348</v>
      </c>
    </row>
    <row r="1928" spans="1:40" x14ac:dyDescent="0.3">
      <c r="A1928" s="49">
        <v>2426</v>
      </c>
      <c r="B1928" t="s">
        <v>4024</v>
      </c>
      <c r="C1928" t="s">
        <v>605</v>
      </c>
      <c r="D1928">
        <v>2.8897000000000001E-5</v>
      </c>
      <c r="F1928">
        <v>732.53012048192784</v>
      </c>
    </row>
    <row r="1929" spans="1:40" x14ac:dyDescent="0.3">
      <c r="A1929" s="49">
        <v>2427</v>
      </c>
      <c r="B1929" t="s">
        <v>4025</v>
      </c>
      <c r="C1929" t="s">
        <v>659</v>
      </c>
      <c r="D1929">
        <v>1.5176213799999999E-2</v>
      </c>
      <c r="AH1929">
        <v>2.5254129382527891E-5</v>
      </c>
      <c r="AJ1929">
        <v>1.481677441111654</v>
      </c>
      <c r="AK1929">
        <v>3.1047478719626361E-4</v>
      </c>
    </row>
    <row r="1930" spans="1:40" x14ac:dyDescent="0.3">
      <c r="A1930" s="49">
        <v>2428</v>
      </c>
      <c r="B1930" t="s">
        <v>4026</v>
      </c>
      <c r="C1930" t="s">
        <v>614</v>
      </c>
      <c r="D1930">
        <v>3.2983999999999999E-2</v>
      </c>
      <c r="AJ1930">
        <v>1.238054814455493</v>
      </c>
      <c r="AK1930">
        <v>2.428955453149001E-3</v>
      </c>
    </row>
    <row r="1931" spans="1:40" x14ac:dyDescent="0.3">
      <c r="A1931" s="49">
        <v>2429</v>
      </c>
      <c r="B1931" t="s">
        <v>4027</v>
      </c>
      <c r="C1931" t="s">
        <v>605</v>
      </c>
      <c r="D1931">
        <v>8.0009999999999994</v>
      </c>
      <c r="M1931">
        <v>8.6111111111111097E-2</v>
      </c>
      <c r="N1931">
        <v>1.286549707602339E-5</v>
      </c>
      <c r="AK1931">
        <v>8.3055555555555552E-4</v>
      </c>
    </row>
    <row r="1932" spans="1:40" x14ac:dyDescent="0.3">
      <c r="A1932" s="49">
        <v>2430</v>
      </c>
      <c r="B1932" t="s">
        <v>4028</v>
      </c>
      <c r="C1932" t="s">
        <v>659</v>
      </c>
      <c r="D1932">
        <v>5.2499999999999998E-2</v>
      </c>
      <c r="AH1932">
        <v>5.242105263157895E-5</v>
      </c>
      <c r="AJ1932">
        <v>0.21842105263157899</v>
      </c>
      <c r="AK1932">
        <v>5.7499999999999988E-5</v>
      </c>
    </row>
    <row r="1933" spans="1:40" x14ac:dyDescent="0.3">
      <c r="A1933" s="49">
        <v>2431</v>
      </c>
      <c r="B1933" t="s">
        <v>4029</v>
      </c>
      <c r="C1933" t="s">
        <v>798</v>
      </c>
      <c r="D1933">
        <v>2.0646000000000001E-2</v>
      </c>
      <c r="O1933">
        <v>5.4223271863124867E-2</v>
      </c>
      <c r="P1933">
        <v>1.6534198551348409</v>
      </c>
      <c r="AN1933">
        <v>1.091037955064088E-4</v>
      </c>
    </row>
    <row r="1934" spans="1:40" x14ac:dyDescent="0.3">
      <c r="A1934" s="49">
        <v>2432</v>
      </c>
      <c r="B1934" t="s">
        <v>4031</v>
      </c>
      <c r="C1934" t="s">
        <v>671</v>
      </c>
      <c r="D1934">
        <v>6.4850000000000005E-2</v>
      </c>
      <c r="P1934">
        <v>1.366075949367088</v>
      </c>
    </row>
    <row r="1935" spans="1:40" x14ac:dyDescent="0.3">
      <c r="A1935" s="49">
        <v>2433</v>
      </c>
      <c r="B1935" t="s">
        <v>4032</v>
      </c>
      <c r="C1935" t="s">
        <v>605</v>
      </c>
      <c r="D1935">
        <v>30.6006</v>
      </c>
      <c r="N1935">
        <v>2.08416966024402E-5</v>
      </c>
    </row>
    <row r="1936" spans="1:40" x14ac:dyDescent="0.3">
      <c r="A1936" s="49">
        <v>2434</v>
      </c>
      <c r="B1936" t="s">
        <v>4033</v>
      </c>
      <c r="C1936" t="s">
        <v>650</v>
      </c>
      <c r="D1936">
        <v>4.3815840000000001</v>
      </c>
      <c r="AK1936">
        <v>1.774284531956175E-3</v>
      </c>
    </row>
    <row r="1937" spans="1:319" x14ac:dyDescent="0.3">
      <c r="A1937" s="49">
        <v>2435</v>
      </c>
      <c r="B1937" t="s">
        <v>4034</v>
      </c>
      <c r="C1937" t="s">
        <v>671</v>
      </c>
      <c r="D1937">
        <v>1.1110500000000001</v>
      </c>
      <c r="O1937">
        <v>1.5627821555502009E-2</v>
      </c>
      <c r="P1937">
        <v>0.27891417572270277</v>
      </c>
      <c r="AM1937">
        <v>3.1940446344802131E-5</v>
      </c>
      <c r="AN1937">
        <v>8.0526616305668969E-5</v>
      </c>
    </row>
    <row r="1938" spans="1:319" x14ac:dyDescent="0.3">
      <c r="A1938" s="49">
        <v>2437</v>
      </c>
      <c r="B1938" t="s">
        <v>4036</v>
      </c>
      <c r="C1938" t="s">
        <v>798</v>
      </c>
      <c r="D1938">
        <v>0.23724735309</v>
      </c>
      <c r="O1938">
        <v>3.3339738076621793E-2</v>
      </c>
      <c r="P1938">
        <v>1.188086711702885</v>
      </c>
      <c r="AL1938">
        <v>1.6203001692659271E-5</v>
      </c>
      <c r="AM1938">
        <v>6.5622101401849648E-5</v>
      </c>
      <c r="AN1938">
        <v>2.7299909383628792E-4</v>
      </c>
    </row>
    <row r="1939" spans="1:319" x14ac:dyDescent="0.3">
      <c r="A1939" s="49">
        <v>2438</v>
      </c>
      <c r="B1939" t="s">
        <v>4037</v>
      </c>
      <c r="C1939" t="s">
        <v>798</v>
      </c>
      <c r="D1939">
        <v>4.3797199999999988E-2</v>
      </c>
      <c r="O1939">
        <v>3.537507224032703E-2</v>
      </c>
      <c r="P1939">
        <v>1.032466326094253</v>
      </c>
      <c r="AL1939">
        <v>1.203003613779368E-5</v>
      </c>
      <c r="AM1939">
        <v>5.7944540007008137E-5</v>
      </c>
      <c r="AN1939">
        <v>2.4683295747361222E-4</v>
      </c>
    </row>
    <row r="1940" spans="1:319" x14ac:dyDescent="0.3">
      <c r="A1940" s="49">
        <v>2440</v>
      </c>
      <c r="B1940" t="s">
        <v>4039</v>
      </c>
      <c r="C1940" t="s">
        <v>620</v>
      </c>
      <c r="D1940">
        <v>3.3790000000000001E-2</v>
      </c>
      <c r="AH1940">
        <v>2.8183361629881149E-5</v>
      </c>
    </row>
    <row r="1941" spans="1:319" x14ac:dyDescent="0.3">
      <c r="A1941" s="49">
        <v>2441</v>
      </c>
      <c r="B1941" t="s">
        <v>4040</v>
      </c>
      <c r="C1941" t="s">
        <v>659</v>
      </c>
      <c r="D1941">
        <v>0.77475570000000005</v>
      </c>
      <c r="AH1941">
        <v>1.0398513533464739E-5</v>
      </c>
      <c r="AJ1941">
        <v>2.1462054018073731E-2</v>
      </c>
      <c r="AK1941">
        <v>9.8207533355353159E-5</v>
      </c>
    </row>
    <row r="1942" spans="1:319" x14ac:dyDescent="0.3">
      <c r="A1942" s="49">
        <v>2443</v>
      </c>
      <c r="B1942" t="s">
        <v>4042</v>
      </c>
      <c r="C1942" t="s">
        <v>1044</v>
      </c>
      <c r="D1942">
        <v>3.0632000000000001</v>
      </c>
      <c r="K1942">
        <v>2.5036091278774751E-3</v>
      </c>
      <c r="L1942">
        <v>0.84868106029744916</v>
      </c>
    </row>
    <row r="1943" spans="1:319" x14ac:dyDescent="0.3">
      <c r="A1943" s="49">
        <v>2445</v>
      </c>
      <c r="B1943" t="s">
        <v>4045</v>
      </c>
      <c r="C1943" t="s">
        <v>605</v>
      </c>
      <c r="D1943">
        <v>3.1814999999999999E-5</v>
      </c>
      <c r="F1943">
        <v>2616.1790017211711</v>
      </c>
    </row>
    <row r="1944" spans="1:319" x14ac:dyDescent="0.3">
      <c r="A1944" s="49">
        <v>2446</v>
      </c>
      <c r="B1944" t="s">
        <v>4046</v>
      </c>
      <c r="C1944" t="s">
        <v>617</v>
      </c>
      <c r="D1944">
        <v>1.82E-3</v>
      </c>
      <c r="AP1944">
        <v>0.55519736842105261</v>
      </c>
    </row>
    <row r="1945" spans="1:319" x14ac:dyDescent="0.3">
      <c r="A1945" s="49">
        <v>2447</v>
      </c>
      <c r="B1945" t="s">
        <v>4048</v>
      </c>
      <c r="C1945" t="s">
        <v>796</v>
      </c>
      <c r="D1945">
        <v>9.7016900000000003E-2</v>
      </c>
      <c r="AI1945">
        <v>39.025201575831687</v>
      </c>
    </row>
    <row r="1946" spans="1:319" x14ac:dyDescent="0.3">
      <c r="A1946" s="49">
        <v>2448</v>
      </c>
      <c r="B1946" t="s">
        <v>4049</v>
      </c>
      <c r="C1946" t="s">
        <v>659</v>
      </c>
      <c r="D1946">
        <v>1.301088E-5</v>
      </c>
      <c r="F1946">
        <v>4879.3002749580191</v>
      </c>
      <c r="G1946">
        <v>9.6296193452701075</v>
      </c>
      <c r="H1946">
        <v>9384.2922231240318</v>
      </c>
      <c r="EM1946">
        <v>391.90952643303979</v>
      </c>
    </row>
    <row r="1947" spans="1:319" x14ac:dyDescent="0.3">
      <c r="A1947" s="49">
        <v>2449</v>
      </c>
      <c r="B1947" t="s">
        <v>4050</v>
      </c>
      <c r="C1947" t="s">
        <v>659</v>
      </c>
      <c r="D1947">
        <v>8.1430000000000002E-2</v>
      </c>
      <c r="I1947">
        <v>0.25424453555348753</v>
      </c>
      <c r="J1947">
        <v>8.3507306889352826E-6</v>
      </c>
      <c r="K1947">
        <v>9.7094012794392585E-4</v>
      </c>
      <c r="L1947">
        <v>0.20377392660412</v>
      </c>
    </row>
    <row r="1948" spans="1:319" x14ac:dyDescent="0.3">
      <c r="A1948" s="49">
        <v>2450</v>
      </c>
      <c r="B1948" t="s">
        <v>4051</v>
      </c>
      <c r="C1948" t="s">
        <v>614</v>
      </c>
      <c r="D1948">
        <v>0.95312735780000002</v>
      </c>
      <c r="I1948">
        <v>4.869045573681257E-2</v>
      </c>
      <c r="K1948">
        <v>1.4304363507224201E-3</v>
      </c>
      <c r="L1948">
        <v>0.46265342981990049</v>
      </c>
    </row>
    <row r="1949" spans="1:319" x14ac:dyDescent="0.3">
      <c r="A1949" s="49">
        <v>2451</v>
      </c>
      <c r="B1949" t="s">
        <v>4052</v>
      </c>
      <c r="C1949" t="s">
        <v>620</v>
      </c>
      <c r="D1949">
        <v>2.7336008000000001</v>
      </c>
      <c r="JE1949">
        <v>3.6105913131460948E-3</v>
      </c>
    </row>
    <row r="1950" spans="1:319" x14ac:dyDescent="0.3">
      <c r="A1950" s="49">
        <v>2452</v>
      </c>
      <c r="B1950" t="s">
        <v>4053</v>
      </c>
      <c r="C1950" t="s">
        <v>620</v>
      </c>
      <c r="D1950">
        <v>6.5439846999999982E-2</v>
      </c>
      <c r="O1950">
        <v>4.3740473192391827E-2</v>
      </c>
      <c r="P1950">
        <v>0.51375173967791099</v>
      </c>
      <c r="LG1950">
        <v>2.0902644310424821</v>
      </c>
    </row>
    <row r="1951" spans="1:319" x14ac:dyDescent="0.3">
      <c r="A1951" s="49">
        <v>2454</v>
      </c>
      <c r="B1951" t="s">
        <v>4056</v>
      </c>
      <c r="C1951" t="s">
        <v>595</v>
      </c>
      <c r="D1951">
        <v>1.9457800000000001</v>
      </c>
      <c r="O1951">
        <v>3.4129646611530493E-2</v>
      </c>
    </row>
    <row r="1952" spans="1:319" x14ac:dyDescent="0.3">
      <c r="A1952" s="49">
        <v>2455</v>
      </c>
      <c r="B1952" t="s">
        <v>4058</v>
      </c>
      <c r="C1952" t="s">
        <v>1011</v>
      </c>
    </row>
    <row r="1953" spans="1:143" x14ac:dyDescent="0.3">
      <c r="A1953" s="49">
        <v>2458</v>
      </c>
      <c r="B1953" t="s">
        <v>4062</v>
      </c>
      <c r="C1953" t="s">
        <v>659</v>
      </c>
      <c r="D1953">
        <v>1.5E-6</v>
      </c>
      <c r="F1953">
        <v>1144.5783132530121</v>
      </c>
      <c r="G1953">
        <v>12.06576305220884</v>
      </c>
      <c r="H1953">
        <v>15250</v>
      </c>
      <c r="EM1953">
        <v>12200.963855421691</v>
      </c>
    </row>
    <row r="1954" spans="1:143" x14ac:dyDescent="0.3">
      <c r="A1954" s="49">
        <v>2460</v>
      </c>
      <c r="B1954" t="s">
        <v>4064</v>
      </c>
      <c r="C1954" t="s">
        <v>617</v>
      </c>
      <c r="D1954">
        <v>1.8126</v>
      </c>
      <c r="M1954">
        <v>7.5536062378167637E-3</v>
      </c>
      <c r="N1954">
        <v>7.0370558663286417E-6</v>
      </c>
      <c r="AH1954">
        <v>3.1209893319860391E-5</v>
      </c>
      <c r="AJ1954">
        <v>0.75795455205375228</v>
      </c>
      <c r="AK1954">
        <v>1.361842105263158E-4</v>
      </c>
      <c r="AP1954">
        <v>0.35359143887524169</v>
      </c>
    </row>
    <row r="1955" spans="1:143" x14ac:dyDescent="0.3">
      <c r="A1955" s="49">
        <v>2461</v>
      </c>
      <c r="B1955" t="s">
        <v>4065</v>
      </c>
      <c r="C1955" t="s">
        <v>605</v>
      </c>
      <c r="D1955">
        <v>9.8338800000000004E-2</v>
      </c>
      <c r="AF1955">
        <v>1.453279163791485</v>
      </c>
      <c r="AG1955">
        <v>1.4307497886641621E-4</v>
      </c>
    </row>
    <row r="1956" spans="1:143" x14ac:dyDescent="0.3">
      <c r="A1956" s="49">
        <v>2462</v>
      </c>
      <c r="B1956" t="s">
        <v>4066</v>
      </c>
      <c r="C1956" t="s">
        <v>1044</v>
      </c>
      <c r="D1956">
        <v>0.40274500000000002</v>
      </c>
      <c r="K1956">
        <v>3.2491587973515679E-4</v>
      </c>
      <c r="L1956">
        <v>0.35723542819928361</v>
      </c>
    </row>
    <row r="1957" spans="1:143" x14ac:dyDescent="0.3">
      <c r="A1957" s="49">
        <v>2463</v>
      </c>
      <c r="B1957" t="s">
        <v>4067</v>
      </c>
      <c r="C1957" t="s">
        <v>659</v>
      </c>
      <c r="D1957">
        <v>1.7279999999999999E-3</v>
      </c>
      <c r="AH1957">
        <v>1.213450292397661E-5</v>
      </c>
    </row>
    <row r="1958" spans="1:143" x14ac:dyDescent="0.3">
      <c r="A1958" s="49">
        <v>2464</v>
      </c>
      <c r="B1958" t="s">
        <v>4068</v>
      </c>
      <c r="C1958" t="s">
        <v>605</v>
      </c>
      <c r="D1958">
        <v>5.8821099999999999</v>
      </c>
      <c r="AH1958">
        <v>7.3394167462302078E-5</v>
      </c>
      <c r="AK1958">
        <v>4.5272073346686812E-4</v>
      </c>
    </row>
    <row r="1959" spans="1:143" x14ac:dyDescent="0.3">
      <c r="A1959" s="49">
        <v>2465</v>
      </c>
      <c r="B1959" t="s">
        <v>4069</v>
      </c>
      <c r="C1959" t="s">
        <v>605</v>
      </c>
      <c r="D1959">
        <v>8.7499999999999981E-2</v>
      </c>
      <c r="M1959">
        <v>1.4761904761904761E-2</v>
      </c>
      <c r="N1959">
        <v>1.7257153089450152E-5</v>
      </c>
      <c r="AH1959">
        <v>1.3729323308270681E-4</v>
      </c>
    </row>
    <row r="1960" spans="1:143" x14ac:dyDescent="0.3">
      <c r="A1960" s="49">
        <v>2466</v>
      </c>
      <c r="B1960" t="s">
        <v>4070</v>
      </c>
      <c r="C1960" t="s">
        <v>1044</v>
      </c>
      <c r="D1960">
        <v>9.1331999999999987</v>
      </c>
      <c r="K1960">
        <v>6.1595686595686608E-4</v>
      </c>
      <c r="L1960">
        <v>0.33926632763842068</v>
      </c>
    </row>
    <row r="1961" spans="1:143" x14ac:dyDescent="0.3">
      <c r="A1961" s="49">
        <v>2469</v>
      </c>
      <c r="B1961" t="s">
        <v>4073</v>
      </c>
      <c r="C1961" t="s">
        <v>605</v>
      </c>
      <c r="D1961">
        <v>0.16167820284000001</v>
      </c>
      <c r="AF1961">
        <v>0.76627619725719687</v>
      </c>
      <c r="AG1961">
        <v>7.9682070715163603E-4</v>
      </c>
    </row>
    <row r="1962" spans="1:143" x14ac:dyDescent="0.3">
      <c r="A1962" s="49">
        <v>2470</v>
      </c>
      <c r="B1962" t="s">
        <v>4074</v>
      </c>
      <c r="C1962" t="s">
        <v>662</v>
      </c>
      <c r="D1962">
        <v>0.153</v>
      </c>
      <c r="AH1962">
        <v>1.492543859649123E-4</v>
      </c>
      <c r="AJ1962">
        <v>2.65531475748194</v>
      </c>
      <c r="AK1962">
        <v>7.5219771241830059E-3</v>
      </c>
    </row>
    <row r="1963" spans="1:143" x14ac:dyDescent="0.3">
      <c r="A1963" s="49">
        <v>2471</v>
      </c>
      <c r="B1963" t="s">
        <v>4075</v>
      </c>
      <c r="C1963" t="s">
        <v>605</v>
      </c>
      <c r="D1963">
        <v>3.5910000000000002</v>
      </c>
      <c r="AK1963">
        <v>9.1269841269841262E-5</v>
      </c>
    </row>
    <row r="1964" spans="1:143" x14ac:dyDescent="0.3">
      <c r="A1964" s="49">
        <v>2472</v>
      </c>
      <c r="B1964" t="s">
        <v>4076</v>
      </c>
      <c r="C1964" t="s">
        <v>605</v>
      </c>
      <c r="D1964">
        <v>0.18729999999999999</v>
      </c>
      <c r="AG1964">
        <v>2.801358234295416E-5</v>
      </c>
    </row>
    <row r="1965" spans="1:143" x14ac:dyDescent="0.3">
      <c r="A1965" s="49">
        <v>2473</v>
      </c>
      <c r="B1965" t="s">
        <v>4077</v>
      </c>
      <c r="C1965" t="s">
        <v>650</v>
      </c>
      <c r="D1965">
        <v>2.4945249999999999E-2</v>
      </c>
      <c r="AK1965">
        <v>2.2808333333333331E-3</v>
      </c>
    </row>
    <row r="1966" spans="1:143" x14ac:dyDescent="0.3">
      <c r="A1966" s="49">
        <v>2474</v>
      </c>
      <c r="B1966" t="s">
        <v>4078</v>
      </c>
      <c r="C1966" t="s">
        <v>1482</v>
      </c>
      <c r="D1966">
        <v>6.5972461868589974E-2</v>
      </c>
      <c r="E1966" t="s">
        <v>1103</v>
      </c>
      <c r="DL1966">
        <v>1.52750074218551</v>
      </c>
      <c r="DM1966">
        <v>2.7995104766893939</v>
      </c>
      <c r="DN1966">
        <v>0.28606919844793238</v>
      </c>
      <c r="DO1966">
        <v>0.17953442910682749</v>
      </c>
      <c r="DP1966">
        <v>1.6600922056025862E-2</v>
      </c>
      <c r="DQ1966">
        <v>0.10932547437670261</v>
      </c>
      <c r="DR1966">
        <v>9.3038763912909762E-3</v>
      </c>
      <c r="DS1966">
        <v>4.7844391307949957E-2</v>
      </c>
      <c r="DT1966">
        <v>6.0388700113858714E-3</v>
      </c>
      <c r="DU1966">
        <v>1.210132875737302E-2</v>
      </c>
      <c r="DV1966">
        <v>6.0650419944146879E-3</v>
      </c>
      <c r="DW1966">
        <v>0.20596761381510409</v>
      </c>
    </row>
    <row r="1967" spans="1:143" x14ac:dyDescent="0.3">
      <c r="A1967" s="49">
        <v>2476</v>
      </c>
      <c r="B1967" t="s">
        <v>4081</v>
      </c>
      <c r="C1967" t="s">
        <v>650</v>
      </c>
      <c r="D1967">
        <v>1.37166275E-2</v>
      </c>
      <c r="P1967">
        <v>1.9806778490678231E-2</v>
      </c>
    </row>
    <row r="1968" spans="1:143" x14ac:dyDescent="0.3">
      <c r="A1968" s="49">
        <v>2477</v>
      </c>
      <c r="B1968" t="s">
        <v>4082</v>
      </c>
      <c r="C1968" t="s">
        <v>650</v>
      </c>
      <c r="D1968">
        <v>1.3171200000000001</v>
      </c>
      <c r="N1968">
        <v>1.9692087361260299E-5</v>
      </c>
      <c r="AK1968">
        <v>2.2002551020408159E-4</v>
      </c>
    </row>
    <row r="1969" spans="1:219" x14ac:dyDescent="0.3">
      <c r="A1969" s="49">
        <v>2478</v>
      </c>
      <c r="B1969" t="s">
        <v>4083</v>
      </c>
      <c r="C1969" t="s">
        <v>659</v>
      </c>
      <c r="D1969">
        <v>3.6288000000000002E-3</v>
      </c>
      <c r="AH1969">
        <v>6.5526315789473681E-5</v>
      </c>
      <c r="AJ1969">
        <v>1.474342105263158</v>
      </c>
      <c r="AK1969">
        <v>4.1069374999999986E-3</v>
      </c>
    </row>
    <row r="1970" spans="1:219" x14ac:dyDescent="0.3">
      <c r="A1970" s="49">
        <v>2480</v>
      </c>
      <c r="B1970" t="s">
        <v>4085</v>
      </c>
      <c r="C1970" t="s">
        <v>605</v>
      </c>
      <c r="D1970">
        <v>24.351227486208</v>
      </c>
      <c r="AH1970">
        <v>5.7711399117728799E-5</v>
      </c>
    </row>
    <row r="1971" spans="1:219" x14ac:dyDescent="0.3">
      <c r="A1971" s="49">
        <v>2481</v>
      </c>
      <c r="B1971" t="s">
        <v>4086</v>
      </c>
      <c r="C1971" t="s">
        <v>605</v>
      </c>
      <c r="D1971">
        <v>8.2431100000000015</v>
      </c>
      <c r="M1971">
        <v>3.5411220198848889E-2</v>
      </c>
      <c r="N1971">
        <v>3.1422691490393982E-5</v>
      </c>
    </row>
    <row r="1972" spans="1:219" x14ac:dyDescent="0.3">
      <c r="A1972" s="49">
        <v>2482</v>
      </c>
      <c r="B1972" t="s">
        <v>4087</v>
      </c>
      <c r="C1972" t="s">
        <v>659</v>
      </c>
      <c r="D1972">
        <v>1.162E-2</v>
      </c>
      <c r="AJ1972">
        <v>1.8026315789473679</v>
      </c>
      <c r="AP1972">
        <v>2.6756499682942279E-2</v>
      </c>
    </row>
    <row r="1973" spans="1:219" x14ac:dyDescent="0.3">
      <c r="A1973" s="49">
        <v>2484</v>
      </c>
      <c r="B1973" t="s">
        <v>4089</v>
      </c>
      <c r="C1973" t="s">
        <v>614</v>
      </c>
      <c r="D1973">
        <v>0.1879982</v>
      </c>
      <c r="HK1973">
        <v>0.22484496315203209</v>
      </c>
    </row>
    <row r="1974" spans="1:219" x14ac:dyDescent="0.3">
      <c r="A1974" s="49">
        <v>2485</v>
      </c>
      <c r="B1974" t="s">
        <v>4090</v>
      </c>
      <c r="C1974" t="s">
        <v>683</v>
      </c>
      <c r="D1974">
        <v>0.11576259999999999</v>
      </c>
      <c r="HK1974">
        <v>0.48624152128195258</v>
      </c>
    </row>
    <row r="1975" spans="1:219" x14ac:dyDescent="0.3">
      <c r="A1975" s="49">
        <v>2486</v>
      </c>
      <c r="B1975" t="s">
        <v>4092</v>
      </c>
      <c r="C1975" t="s">
        <v>605</v>
      </c>
      <c r="D1975">
        <v>26.666599999999999</v>
      </c>
      <c r="M1975">
        <v>1.9959529065489329E-2</v>
      </c>
      <c r="N1975">
        <v>1.5373442533702479E-5</v>
      </c>
    </row>
    <row r="1976" spans="1:219" x14ac:dyDescent="0.3">
      <c r="A1976" s="49">
        <v>2487</v>
      </c>
      <c r="B1976" t="s">
        <v>4093</v>
      </c>
      <c r="C1976" t="s">
        <v>650</v>
      </c>
      <c r="D1976">
        <v>6.8613939000000004</v>
      </c>
      <c r="AK1976">
        <v>3.559091652280741E-3</v>
      </c>
    </row>
    <row r="1977" spans="1:219" x14ac:dyDescent="0.3">
      <c r="A1977" s="49">
        <v>2488</v>
      </c>
      <c r="B1977" t="s">
        <v>4094</v>
      </c>
      <c r="C1977" t="s">
        <v>605</v>
      </c>
      <c r="D1977">
        <v>4.5178900000000022E-5</v>
      </c>
      <c r="F1977">
        <v>3583.0277632268189</v>
      </c>
      <c r="G1977">
        <v>8.3935742971887546</v>
      </c>
      <c r="CM1977">
        <v>685.64111518537891</v>
      </c>
      <c r="GC1977">
        <v>0.60067564209621171</v>
      </c>
    </row>
    <row r="1978" spans="1:219" x14ac:dyDescent="0.3">
      <c r="A1978" s="49">
        <v>2489</v>
      </c>
      <c r="B1978" t="s">
        <v>4095</v>
      </c>
      <c r="C1978" t="s">
        <v>617</v>
      </c>
      <c r="D1978">
        <v>7.4572077600000011E-4</v>
      </c>
      <c r="BQ1978">
        <v>2.779553187612946</v>
      </c>
      <c r="BR1978">
        <v>63.405416578950351</v>
      </c>
      <c r="BS1978">
        <v>20.83415500179154</v>
      </c>
      <c r="DK1978">
        <v>2.5385583718712632E-3</v>
      </c>
    </row>
    <row r="1979" spans="1:219" x14ac:dyDescent="0.3">
      <c r="A1979" s="49">
        <v>2490</v>
      </c>
      <c r="B1979" t="s">
        <v>4096</v>
      </c>
      <c r="C1979" t="s">
        <v>668</v>
      </c>
      <c r="D1979">
        <v>6.480000000000001E-2</v>
      </c>
      <c r="EF1979">
        <v>0.11674193449285281</v>
      </c>
      <c r="EH1979">
        <v>7.285398919478786E-2</v>
      </c>
    </row>
    <row r="1980" spans="1:219" x14ac:dyDescent="0.3">
      <c r="A1980" s="49">
        <v>2491</v>
      </c>
      <c r="B1980" t="s">
        <v>4097</v>
      </c>
      <c r="C1980" t="s">
        <v>659</v>
      </c>
      <c r="D1980">
        <v>2.7127240000000001E-3</v>
      </c>
      <c r="BQ1980">
        <v>71.026671538180508</v>
      </c>
      <c r="BR1980">
        <v>75.946618464319357</v>
      </c>
      <c r="BS1980">
        <v>323.68132607734168</v>
      </c>
      <c r="DK1980">
        <v>1.197046324250524E-2</v>
      </c>
    </row>
    <row r="1981" spans="1:219" x14ac:dyDescent="0.3">
      <c r="A1981" s="49">
        <v>2493</v>
      </c>
      <c r="B1981" t="s">
        <v>4100</v>
      </c>
      <c r="C1981" t="s">
        <v>605</v>
      </c>
      <c r="D1981">
        <v>1.89E-2</v>
      </c>
      <c r="AF1981">
        <v>1.658986175115208</v>
      </c>
      <c r="AG1981">
        <v>7.711563142126811E-4</v>
      </c>
    </row>
    <row r="1982" spans="1:219" x14ac:dyDescent="0.3">
      <c r="A1982" s="49">
        <v>2494</v>
      </c>
      <c r="B1982" t="s">
        <v>4101</v>
      </c>
      <c r="C1982" t="s">
        <v>659</v>
      </c>
      <c r="D1982">
        <v>3.8255999999999998E-2</v>
      </c>
      <c r="I1982">
        <v>4.5955465525842398E-2</v>
      </c>
      <c r="J1982">
        <v>2.3839397741530741E-5</v>
      </c>
      <c r="K1982">
        <v>2.5653681224269723E-4</v>
      </c>
    </row>
    <row r="1983" spans="1:219" x14ac:dyDescent="0.3">
      <c r="A1983" s="49">
        <v>2495</v>
      </c>
      <c r="B1983" t="s">
        <v>4102</v>
      </c>
      <c r="C1983" t="s">
        <v>659</v>
      </c>
      <c r="D1983">
        <v>1.3646037000000001E-3</v>
      </c>
      <c r="I1983">
        <v>0.30242069194208021</v>
      </c>
      <c r="J1983">
        <v>2.7522935779816512E-5</v>
      </c>
      <c r="K1983">
        <v>9.6526104417670681E-4</v>
      </c>
    </row>
    <row r="1984" spans="1:219" x14ac:dyDescent="0.3">
      <c r="A1984" s="49">
        <v>2496</v>
      </c>
      <c r="B1984" t="s">
        <v>4103</v>
      </c>
      <c r="C1984" t="s">
        <v>650</v>
      </c>
      <c r="D1984">
        <v>0.308</v>
      </c>
      <c r="AK1984">
        <v>3.1114718614718611E-3</v>
      </c>
    </row>
    <row r="1985" spans="1:320" x14ac:dyDescent="0.3">
      <c r="A1985" s="49">
        <v>2497</v>
      </c>
      <c r="B1985" t="s">
        <v>4104</v>
      </c>
      <c r="C1985" t="s">
        <v>659</v>
      </c>
      <c r="D1985">
        <v>6.7269999999999998E-5</v>
      </c>
      <c r="F1985">
        <v>4034.523705047633</v>
      </c>
      <c r="G1985">
        <v>12.13656260242397</v>
      </c>
      <c r="H1985">
        <v>7455.0319607551673</v>
      </c>
      <c r="EM1985">
        <v>3341.7981126229311</v>
      </c>
    </row>
    <row r="1986" spans="1:320" x14ac:dyDescent="0.3">
      <c r="A1986" s="49">
        <v>2499</v>
      </c>
      <c r="B1986" t="s">
        <v>4106</v>
      </c>
      <c r="C1986" t="s">
        <v>605</v>
      </c>
      <c r="D1986">
        <v>0.49657600000000002</v>
      </c>
      <c r="AH1986">
        <v>1.7071094433628861E-4</v>
      </c>
      <c r="AK1986">
        <v>1.6810326088910311E-4</v>
      </c>
    </row>
    <row r="1987" spans="1:320" x14ac:dyDescent="0.3">
      <c r="A1987" s="49">
        <v>2500</v>
      </c>
      <c r="B1987" t="s">
        <v>4107</v>
      </c>
      <c r="C1987" t="s">
        <v>659</v>
      </c>
      <c r="D1987">
        <v>0.06</v>
      </c>
      <c r="I1987">
        <v>0.2289156626506024</v>
      </c>
    </row>
    <row r="1988" spans="1:320" x14ac:dyDescent="0.3">
      <c r="A1988" s="49">
        <v>2501</v>
      </c>
      <c r="B1988" t="s">
        <v>4108</v>
      </c>
      <c r="C1988" t="s">
        <v>798</v>
      </c>
      <c r="D1988">
        <v>5.0400000000000002E-3</v>
      </c>
      <c r="AH1988">
        <v>4.5504385964912283E-5</v>
      </c>
      <c r="AK1988">
        <v>7.9861111111111094E-4</v>
      </c>
      <c r="CN1988">
        <v>9.0460526315789491E-2</v>
      </c>
      <c r="EE1988">
        <v>4.3311403508771933E-2</v>
      </c>
    </row>
    <row r="1989" spans="1:320" x14ac:dyDescent="0.3">
      <c r="A1989" s="49">
        <v>2502</v>
      </c>
      <c r="B1989" t="s">
        <v>4109</v>
      </c>
      <c r="C1989" t="s">
        <v>659</v>
      </c>
      <c r="D1989">
        <v>4.2524999999999993E-2</v>
      </c>
      <c r="AH1989">
        <v>2.6695906432748539E-5</v>
      </c>
    </row>
    <row r="1990" spans="1:320" x14ac:dyDescent="0.3">
      <c r="A1990" s="49">
        <v>2503</v>
      </c>
      <c r="B1990" t="s">
        <v>4110</v>
      </c>
      <c r="D1990">
        <v>1.22</v>
      </c>
      <c r="JC1990">
        <v>3.0786938792018971E-2</v>
      </c>
      <c r="LH1990">
        <v>4.456082050522535E-4</v>
      </c>
    </row>
    <row r="1991" spans="1:320" x14ac:dyDescent="0.3">
      <c r="A1991" s="49">
        <v>2505</v>
      </c>
      <c r="B1991" t="s">
        <v>4113</v>
      </c>
      <c r="C1991" t="s">
        <v>605</v>
      </c>
      <c r="D1991">
        <v>7.1671799999999992</v>
      </c>
      <c r="M1991">
        <v>3.4444444444444437E-2</v>
      </c>
      <c r="N1991">
        <v>2.775432326822851E-5</v>
      </c>
    </row>
    <row r="1992" spans="1:320" x14ac:dyDescent="0.3">
      <c r="A1992" s="49">
        <v>2506</v>
      </c>
      <c r="B1992" t="s">
        <v>4114</v>
      </c>
      <c r="C1992" t="s">
        <v>605</v>
      </c>
      <c r="D1992">
        <v>1.737807579</v>
      </c>
      <c r="M1992">
        <v>1.063645297880819E-2</v>
      </c>
      <c r="N1992">
        <v>2.4368579046918702E-5</v>
      </c>
      <c r="AH1992">
        <v>1.04724348584692E-4</v>
      </c>
      <c r="AK1992">
        <v>1.421069013816095E-3</v>
      </c>
    </row>
    <row r="1993" spans="1:320" x14ac:dyDescent="0.3">
      <c r="A1993" s="49">
        <v>2509</v>
      </c>
      <c r="B1993" t="s">
        <v>4117</v>
      </c>
      <c r="C1993" t="s">
        <v>796</v>
      </c>
      <c r="D1993">
        <v>0.81188110000000013</v>
      </c>
      <c r="AI1993">
        <v>19.91477868777277</v>
      </c>
    </row>
    <row r="1994" spans="1:320" x14ac:dyDescent="0.3">
      <c r="A1994" s="49">
        <v>2511</v>
      </c>
      <c r="B1994" t="s">
        <v>4119</v>
      </c>
      <c r="C1994" t="s">
        <v>605</v>
      </c>
      <c r="D1994">
        <v>1.5913999999999999</v>
      </c>
      <c r="M1994">
        <v>2.3592085235920848E-3</v>
      </c>
      <c r="N1994">
        <v>5.2875827787251881E-6</v>
      </c>
      <c r="AH1994">
        <v>4.4881038211968257E-5</v>
      </c>
      <c r="AK1994">
        <v>1.312785388127854E-4</v>
      </c>
    </row>
    <row r="1995" spans="1:320" x14ac:dyDescent="0.3">
      <c r="A1995" s="49">
        <v>2512</v>
      </c>
      <c r="B1995" t="s">
        <v>4120</v>
      </c>
      <c r="C1995" t="s">
        <v>671</v>
      </c>
      <c r="D1995">
        <v>6.7654742999999999E-5</v>
      </c>
      <c r="BK1995">
        <v>966.34806475991684</v>
      </c>
      <c r="BL1995">
        <v>7.025416532880778E-2</v>
      </c>
      <c r="BM1995">
        <v>0.39329627627106512</v>
      </c>
      <c r="BN1995">
        <v>2.1253534905416309E-2</v>
      </c>
      <c r="DF1995">
        <v>399.79748477261018</v>
      </c>
      <c r="IH1995">
        <v>0.42702777832142957</v>
      </c>
      <c r="JO1995">
        <v>59.487197211829283</v>
      </c>
    </row>
    <row r="1996" spans="1:320" x14ac:dyDescent="0.3">
      <c r="A1996" s="49">
        <v>2513</v>
      </c>
      <c r="B1996" t="s">
        <v>4122</v>
      </c>
      <c r="C1996" t="s">
        <v>796</v>
      </c>
      <c r="D1996">
        <v>2.2178085E-2</v>
      </c>
      <c r="O1996">
        <v>4.1358566236370478E-2</v>
      </c>
    </row>
    <row r="1997" spans="1:320" x14ac:dyDescent="0.3">
      <c r="A1997" s="49">
        <v>2514</v>
      </c>
      <c r="B1997" t="s">
        <v>4123</v>
      </c>
      <c r="C1997" t="s">
        <v>770</v>
      </c>
      <c r="D1997">
        <v>1.6762952</v>
      </c>
      <c r="M1997">
        <v>2.661370576150443E-2</v>
      </c>
      <c r="N1997">
        <v>2.8756744886612241E-5</v>
      </c>
      <c r="AH1997">
        <v>4.2611361760273799E-5</v>
      </c>
    </row>
    <row r="1998" spans="1:320" x14ac:dyDescent="0.3">
      <c r="A1998" s="49">
        <v>2515</v>
      </c>
      <c r="B1998" t="s">
        <v>4124</v>
      </c>
      <c r="C1998" t="s">
        <v>659</v>
      </c>
      <c r="D1998">
        <v>1.9699999999999999E-2</v>
      </c>
      <c r="AJ1998">
        <v>1.1419983970077481</v>
      </c>
    </row>
    <row r="1999" spans="1:320" x14ac:dyDescent="0.3">
      <c r="A1999" s="49">
        <v>2516</v>
      </c>
      <c r="B1999" t="s">
        <v>4125</v>
      </c>
      <c r="C1999" t="s">
        <v>659</v>
      </c>
      <c r="D1999">
        <v>1.7955926080000001E-4</v>
      </c>
      <c r="BQ1999">
        <v>28.238458090542359</v>
      </c>
      <c r="BR1999">
        <v>31.355835240274601</v>
      </c>
      <c r="BS1999">
        <v>129.23164028403599</v>
      </c>
      <c r="DK1999">
        <v>9.3986647479298874E-3</v>
      </c>
    </row>
    <row r="2000" spans="1:320" x14ac:dyDescent="0.3">
      <c r="A2000" s="49">
        <v>2517</v>
      </c>
      <c r="B2000" t="s">
        <v>4126</v>
      </c>
      <c r="C2000" t="s">
        <v>650</v>
      </c>
      <c r="D2000">
        <v>0.86747099039999986</v>
      </c>
      <c r="AK2000">
        <v>7.9785656546569259E-3</v>
      </c>
    </row>
    <row r="2001" spans="1:92" x14ac:dyDescent="0.3">
      <c r="A2001" s="49">
        <v>2518</v>
      </c>
      <c r="B2001" t="s">
        <v>4127</v>
      </c>
      <c r="C2001" t="s">
        <v>605</v>
      </c>
      <c r="D2001">
        <v>0.57579999999999998</v>
      </c>
      <c r="AH2001">
        <v>4.8934205956015429E-5</v>
      </c>
      <c r="CN2001">
        <v>0.1018700526498602</v>
      </c>
    </row>
    <row r="2002" spans="1:92" x14ac:dyDescent="0.3">
      <c r="A2002" s="49">
        <v>2519</v>
      </c>
      <c r="B2002" t="s">
        <v>4128</v>
      </c>
      <c r="C2002" t="s">
        <v>659</v>
      </c>
      <c r="D2002">
        <v>0.18240000000000001</v>
      </c>
      <c r="AH2002">
        <v>3.688250230840258E-6</v>
      </c>
      <c r="AJ2002">
        <v>2.4141274238227148</v>
      </c>
      <c r="AK2002">
        <v>2.74890350877193E-3</v>
      </c>
      <c r="AP2002">
        <v>0.26785837950138502</v>
      </c>
    </row>
    <row r="2003" spans="1:92" x14ac:dyDescent="0.3">
      <c r="A2003" s="49">
        <v>2520</v>
      </c>
      <c r="B2003" t="s">
        <v>4129</v>
      </c>
      <c r="C2003" t="s">
        <v>796</v>
      </c>
      <c r="D2003">
        <v>0.02</v>
      </c>
      <c r="O2003">
        <v>5.2215189873417722E-2</v>
      </c>
    </row>
    <row r="2004" spans="1:92" x14ac:dyDescent="0.3">
      <c r="A2004" s="49">
        <v>2522</v>
      </c>
      <c r="B2004" t="s">
        <v>4131</v>
      </c>
      <c r="C2004" t="s">
        <v>659</v>
      </c>
      <c r="D2004">
        <v>1.108616544E-2</v>
      </c>
      <c r="I2004">
        <v>0.16097265775430489</v>
      </c>
      <c r="K2004">
        <v>8.446534998441253E-4</v>
      </c>
    </row>
    <row r="2005" spans="1:92" x14ac:dyDescent="0.3">
      <c r="A2005" s="49">
        <v>2523</v>
      </c>
      <c r="B2005" t="s">
        <v>4132</v>
      </c>
      <c r="C2005" t="s">
        <v>659</v>
      </c>
      <c r="D2005">
        <v>5.1420096000000014E-3</v>
      </c>
      <c r="I2005">
        <v>4.5783132530120493E-2</v>
      </c>
      <c r="L2005">
        <v>0.1192722428174235</v>
      </c>
    </row>
    <row r="2006" spans="1:92" x14ac:dyDescent="0.3">
      <c r="A2006" s="49">
        <v>2524</v>
      </c>
      <c r="B2006" t="s">
        <v>4133</v>
      </c>
      <c r="C2006" t="s">
        <v>659</v>
      </c>
      <c r="D2006">
        <v>7.2716000000000003E-2</v>
      </c>
      <c r="I2006">
        <v>9.3434964347184665E-2</v>
      </c>
      <c r="J2006">
        <v>1.4868804664723031E-5</v>
      </c>
      <c r="K2006">
        <v>6.9740302317140282E-4</v>
      </c>
      <c r="L2006">
        <v>0.1526602620394113</v>
      </c>
    </row>
    <row r="2007" spans="1:92" x14ac:dyDescent="0.3">
      <c r="A2007" s="49">
        <v>2525</v>
      </c>
      <c r="B2007" t="s">
        <v>4134</v>
      </c>
      <c r="C2007" t="s">
        <v>617</v>
      </c>
      <c r="D2007">
        <v>8.1235000000000004E-5</v>
      </c>
      <c r="F2007">
        <v>2325.987151659509</v>
      </c>
      <c r="G2007">
        <v>2.173116050093153</v>
      </c>
      <c r="H2007">
        <v>2298.7136086662149</v>
      </c>
    </row>
    <row r="2008" spans="1:92" x14ac:dyDescent="0.3">
      <c r="A2008" s="49">
        <v>2526</v>
      </c>
      <c r="B2008" t="s">
        <v>4135</v>
      </c>
      <c r="C2008" t="s">
        <v>659</v>
      </c>
      <c r="D2008">
        <v>7.3534003199999989E-2</v>
      </c>
      <c r="AJ2008">
        <v>1.319321794418933</v>
      </c>
    </row>
    <row r="2009" spans="1:92" x14ac:dyDescent="0.3">
      <c r="A2009" s="49">
        <v>2527</v>
      </c>
      <c r="B2009" t="s">
        <v>4136</v>
      </c>
      <c r="C2009" t="s">
        <v>659</v>
      </c>
      <c r="D2009">
        <v>0.11799999999999999</v>
      </c>
      <c r="I2009">
        <v>5.8198897284051462E-2</v>
      </c>
      <c r="K2009">
        <v>2.7143319038867332E-4</v>
      </c>
      <c r="L2009">
        <v>3.8774249540535023E-2</v>
      </c>
      <c r="AQ2009">
        <v>4.0024504798856438E-5</v>
      </c>
    </row>
    <row r="2010" spans="1:92" x14ac:dyDescent="0.3">
      <c r="A2010" s="49">
        <v>2529</v>
      </c>
      <c r="B2010" t="s">
        <v>4138</v>
      </c>
      <c r="C2010" t="s">
        <v>614</v>
      </c>
      <c r="D2010">
        <v>0.31533949999999999</v>
      </c>
      <c r="AK2010">
        <v>1.034022108843538E-3</v>
      </c>
    </row>
    <row r="2011" spans="1:92" x14ac:dyDescent="0.3">
      <c r="A2011" s="49">
        <v>2530</v>
      </c>
      <c r="B2011" t="s">
        <v>4139</v>
      </c>
      <c r="C2011" t="s">
        <v>798</v>
      </c>
      <c r="D2011">
        <v>9.3261999999999998E-2</v>
      </c>
      <c r="O2011">
        <v>1.9371722348011551E-2</v>
      </c>
    </row>
    <row r="2012" spans="1:92" x14ac:dyDescent="0.3">
      <c r="A2012" s="49">
        <v>2531</v>
      </c>
      <c r="B2012" t="s">
        <v>4140</v>
      </c>
      <c r="C2012" t="s">
        <v>671</v>
      </c>
      <c r="D2012">
        <v>5.481819999999999E-5</v>
      </c>
      <c r="Q2012">
        <v>71.834018155905781</v>
      </c>
      <c r="R2012">
        <v>2.332303177357831E-2</v>
      </c>
      <c r="S2012">
        <v>364.12514372423209</v>
      </c>
      <c r="T2012">
        <v>0.44414968787287962</v>
      </c>
      <c r="U2012">
        <v>0.16244858162888531</v>
      </c>
      <c r="V2012">
        <v>3.5764205075728348E-2</v>
      </c>
      <c r="W2012">
        <v>6.0944424675075997E-3</v>
      </c>
    </row>
    <row r="2013" spans="1:92" x14ac:dyDescent="0.3">
      <c r="A2013" s="49">
        <v>2532</v>
      </c>
      <c r="B2013" t="s">
        <v>4141</v>
      </c>
      <c r="C2013" t="s">
        <v>671</v>
      </c>
      <c r="D2013">
        <v>1.4875765E-5</v>
      </c>
      <c r="Q2013">
        <v>82.270795385549491</v>
      </c>
      <c r="R2013">
        <v>4.7244990892531868E-2</v>
      </c>
      <c r="S2013">
        <v>161.56968012015469</v>
      </c>
      <c r="T2013">
        <v>0.48714835053632871</v>
      </c>
      <c r="U2013">
        <v>0.13000067462726839</v>
      </c>
      <c r="V2013">
        <v>0.33466670081967209</v>
      </c>
      <c r="W2013">
        <v>8.2024873001416712E-2</v>
      </c>
    </row>
    <row r="2014" spans="1:92" x14ac:dyDescent="0.3">
      <c r="A2014" s="49">
        <v>2533</v>
      </c>
      <c r="B2014" t="s">
        <v>4142</v>
      </c>
      <c r="C2014" t="s">
        <v>595</v>
      </c>
      <c r="D2014">
        <v>2.2184999999999999E-5</v>
      </c>
      <c r="Q2014">
        <v>90.996168582375475</v>
      </c>
      <c r="R2014">
        <v>3.9750957854406133E-2</v>
      </c>
      <c r="S2014">
        <v>157.64687100894</v>
      </c>
      <c r="T2014">
        <v>0.49821200510855679</v>
      </c>
      <c r="U2014">
        <v>0.1127979991485739</v>
      </c>
    </row>
    <row r="2015" spans="1:92" x14ac:dyDescent="0.3">
      <c r="A2015" s="49">
        <v>2534</v>
      </c>
      <c r="B2015" t="s">
        <v>4143</v>
      </c>
      <c r="C2015" t="s">
        <v>671</v>
      </c>
      <c r="D2015">
        <v>3.3587499999999999E-2</v>
      </c>
      <c r="P2015">
        <v>0.59250161819920577</v>
      </c>
      <c r="AL2015">
        <v>4.8358048362250491E-5</v>
      </c>
      <c r="AM2015">
        <v>2.7746108831551821E-4</v>
      </c>
      <c r="AN2015">
        <v>4.4504690218099652E-4</v>
      </c>
      <c r="AO2015">
        <v>2.1239825449931611E-5</v>
      </c>
    </row>
    <row r="2016" spans="1:92" x14ac:dyDescent="0.3">
      <c r="A2016" s="49">
        <v>2535</v>
      </c>
      <c r="B2016" t="s">
        <v>4144</v>
      </c>
      <c r="C2016" t="s">
        <v>671</v>
      </c>
      <c r="D2016">
        <v>2.2294999999999999E-2</v>
      </c>
      <c r="O2016">
        <v>1.9891500904159139E-2</v>
      </c>
      <c r="P2016">
        <v>0.1099457504520796</v>
      </c>
    </row>
    <row r="2017" spans="1:350" x14ac:dyDescent="0.3">
      <c r="A2017" s="49">
        <v>2536</v>
      </c>
      <c r="B2017" t="s">
        <v>4145</v>
      </c>
      <c r="C2017" t="s">
        <v>798</v>
      </c>
      <c r="D2017">
        <v>2.5864000000000002E-2</v>
      </c>
      <c r="O2017">
        <v>2.2826312512969502E-2</v>
      </c>
      <c r="P2017">
        <v>9.4625440962855356E-2</v>
      </c>
    </row>
    <row r="2018" spans="1:350" x14ac:dyDescent="0.3">
      <c r="A2018" s="49">
        <v>2537</v>
      </c>
      <c r="B2018" t="s">
        <v>4146</v>
      </c>
      <c r="C2018" t="s">
        <v>796</v>
      </c>
      <c r="D2018">
        <v>4.409899200000001E-2</v>
      </c>
      <c r="O2018">
        <v>5.757527622331185E-2</v>
      </c>
      <c r="AI2018">
        <v>23.236051109739641</v>
      </c>
      <c r="HB2018">
        <v>0.54275439496483258</v>
      </c>
    </row>
    <row r="2019" spans="1:350" x14ac:dyDescent="0.3">
      <c r="A2019" s="49">
        <v>2538</v>
      </c>
      <c r="B2019" t="s">
        <v>4148</v>
      </c>
      <c r="C2019" t="s">
        <v>605</v>
      </c>
      <c r="D2019">
        <v>27.962</v>
      </c>
      <c r="M2019">
        <v>2.5203252032520329E-2</v>
      </c>
      <c r="AH2019">
        <v>1.3318356867779201E-6</v>
      </c>
    </row>
    <row r="2020" spans="1:350" x14ac:dyDescent="0.3">
      <c r="A2020" s="49">
        <v>2539</v>
      </c>
      <c r="B2020" t="s">
        <v>4149</v>
      </c>
      <c r="C2020" t="s">
        <v>659</v>
      </c>
      <c r="D2020">
        <v>2.6288</v>
      </c>
      <c r="I2020">
        <v>3.4553307569902263E-2</v>
      </c>
      <c r="J2020">
        <v>1.60377358490566E-5</v>
      </c>
      <c r="K2020">
        <v>1.0041695082215649E-3</v>
      </c>
      <c r="L2020">
        <v>0.48918958854285072</v>
      </c>
      <c r="AQ2020">
        <v>1.273016594680609E-5</v>
      </c>
    </row>
    <row r="2021" spans="1:350" x14ac:dyDescent="0.3">
      <c r="A2021" s="49">
        <v>2540</v>
      </c>
      <c r="B2021" t="s">
        <v>4150</v>
      </c>
      <c r="C2021" t="s">
        <v>659</v>
      </c>
      <c r="D2021">
        <v>1.7786</v>
      </c>
      <c r="I2021">
        <v>3.4699011947937931E-2</v>
      </c>
      <c r="J2021">
        <v>1.5551557404700329E-5</v>
      </c>
      <c r="K2021">
        <v>1.0980469725523031E-3</v>
      </c>
      <c r="L2021">
        <v>0.3484813695352646</v>
      </c>
    </row>
    <row r="2022" spans="1:350" x14ac:dyDescent="0.3">
      <c r="A2022" s="49">
        <v>2541</v>
      </c>
      <c r="B2022" t="s">
        <v>4151</v>
      </c>
      <c r="C2022" t="s">
        <v>659</v>
      </c>
      <c r="D2022">
        <v>1.63476</v>
      </c>
      <c r="AH2022">
        <v>7.6638965835641726E-6</v>
      </c>
    </row>
    <row r="2023" spans="1:350" x14ac:dyDescent="0.3">
      <c r="A2023" s="49">
        <v>2542</v>
      </c>
      <c r="B2023" t="s">
        <v>4152</v>
      </c>
      <c r="C2023" t="s">
        <v>605</v>
      </c>
      <c r="D2023">
        <v>3.1294756000000001</v>
      </c>
      <c r="M2023">
        <v>2.91519573332563E-2</v>
      </c>
      <c r="N2023">
        <v>2.5652996684819222E-5</v>
      </c>
      <c r="AK2023">
        <v>8.8923217798854209E-4</v>
      </c>
    </row>
    <row r="2024" spans="1:350" x14ac:dyDescent="0.3">
      <c r="A2024" s="49">
        <v>2543</v>
      </c>
      <c r="B2024" t="s">
        <v>4153</v>
      </c>
      <c r="C2024" t="s">
        <v>605</v>
      </c>
      <c r="D2024">
        <v>2.3704999999999998</v>
      </c>
      <c r="AH2024">
        <v>4.9641148325358853E-5</v>
      </c>
    </row>
    <row r="2025" spans="1:350" x14ac:dyDescent="0.3">
      <c r="A2025" s="49">
        <v>2544</v>
      </c>
      <c r="B2025" t="s">
        <v>4154</v>
      </c>
      <c r="C2025" t="s">
        <v>659</v>
      </c>
      <c r="D2025">
        <v>1.4999999999999999E-4</v>
      </c>
      <c r="F2025">
        <v>3662.6506024096389</v>
      </c>
      <c r="G2025">
        <v>12.285140562249</v>
      </c>
      <c r="H2025">
        <v>10000</v>
      </c>
      <c r="EM2025">
        <v>2033.493975903614</v>
      </c>
    </row>
    <row r="2026" spans="1:350" x14ac:dyDescent="0.3">
      <c r="A2026" s="49">
        <v>2545</v>
      </c>
      <c r="B2026" t="s">
        <v>4155</v>
      </c>
      <c r="C2026" t="s">
        <v>798</v>
      </c>
      <c r="D2026">
        <v>2.230558100084817E-2</v>
      </c>
      <c r="CI2026">
        <v>4.7193067957296081E-2</v>
      </c>
      <c r="CK2026">
        <v>9.483904498697255E-3</v>
      </c>
      <c r="KW2026">
        <v>1.047527309970963E-2</v>
      </c>
      <c r="KX2026">
        <v>1.5384726501625129E-3</v>
      </c>
    </row>
    <row r="2027" spans="1:350" x14ac:dyDescent="0.3">
      <c r="A2027" s="49">
        <v>2546</v>
      </c>
      <c r="B2027" t="s">
        <v>4156</v>
      </c>
      <c r="C2027" t="s">
        <v>623</v>
      </c>
      <c r="D2027">
        <v>2.0914885439999999E-2</v>
      </c>
      <c r="CI2027">
        <v>5.0331081325779431E-2</v>
      </c>
      <c r="CK2027">
        <v>1.0114518705200229E-2</v>
      </c>
      <c r="CL2027">
        <v>8.0322515436881383E-6</v>
      </c>
      <c r="KW2027">
        <v>1.1171806477347789E-2</v>
      </c>
      <c r="KX2027">
        <v>1.640770465333683E-3</v>
      </c>
      <c r="MI2027">
        <v>1.7920315916680851E-5</v>
      </c>
    </row>
    <row r="2028" spans="1:350" x14ac:dyDescent="0.3">
      <c r="A2028" s="49">
        <v>2548</v>
      </c>
      <c r="B2028" t="s">
        <v>4160</v>
      </c>
      <c r="C2028" t="s">
        <v>4159</v>
      </c>
      <c r="D2028">
        <v>3.2041857649398951E-2</v>
      </c>
      <c r="E2028" t="s">
        <v>1103</v>
      </c>
      <c r="EY2028">
        <v>0.44342267726550988</v>
      </c>
      <c r="EZ2028">
        <v>1.9360861080837759</v>
      </c>
      <c r="FA2028">
        <v>0.21354137461308889</v>
      </c>
      <c r="FB2028">
        <v>0.66705611137575893</v>
      </c>
      <c r="FC2028">
        <v>0.2345290955203817</v>
      </c>
      <c r="FE2028">
        <v>0.2405286044326716</v>
      </c>
      <c r="FG2028">
        <v>0.25243794920565471</v>
      </c>
      <c r="FH2028">
        <v>1.011723918022736</v>
      </c>
      <c r="FI2028">
        <v>0.25334488879371142</v>
      </c>
      <c r="FJ2028">
        <v>1.5211919713749771</v>
      </c>
      <c r="FK2028">
        <v>0.25387016179762673</v>
      </c>
      <c r="FL2028">
        <v>6.3441338067282507</v>
      </c>
      <c r="LB2028">
        <v>10.44049547302556</v>
      </c>
      <c r="MJ2028">
        <v>0.37283748567747632</v>
      </c>
      <c r="MK2028">
        <v>3.416387969854132</v>
      </c>
      <c r="ML2028">
        <v>1.662190777282428</v>
      </c>
    </row>
    <row r="2029" spans="1:350" x14ac:dyDescent="0.3">
      <c r="A2029" s="49">
        <v>2549</v>
      </c>
      <c r="B2029" t="s">
        <v>4162</v>
      </c>
      <c r="C2029" t="s">
        <v>620</v>
      </c>
      <c r="D2029">
        <v>8.1767999999999993E-2</v>
      </c>
      <c r="AH2029">
        <v>1.5744517543859649E-4</v>
      </c>
      <c r="CN2029">
        <v>3.6184210526315798E-2</v>
      </c>
    </row>
    <row r="2030" spans="1:350" x14ac:dyDescent="0.3">
      <c r="A2030" s="49">
        <v>2550</v>
      </c>
      <c r="B2030" t="s">
        <v>4163</v>
      </c>
      <c r="C2030" t="s">
        <v>605</v>
      </c>
      <c r="D2030">
        <v>2.3349199999999999E-4</v>
      </c>
      <c r="F2030">
        <v>2698.4149917470932</v>
      </c>
    </row>
    <row r="2031" spans="1:350" x14ac:dyDescent="0.3">
      <c r="A2031" s="49">
        <v>2551</v>
      </c>
      <c r="B2031" t="s">
        <v>4164</v>
      </c>
      <c r="C2031" t="s">
        <v>617</v>
      </c>
      <c r="D2031">
        <v>5.1999999999999995E-4</v>
      </c>
      <c r="BQ2031">
        <v>44.347826086956523</v>
      </c>
    </row>
    <row r="2032" spans="1:350" x14ac:dyDescent="0.3">
      <c r="A2032" s="49">
        <v>2552</v>
      </c>
      <c r="B2032" t="s">
        <v>4165</v>
      </c>
      <c r="C2032" t="s">
        <v>650</v>
      </c>
      <c r="D2032">
        <v>0.64559999999999984</v>
      </c>
      <c r="CN2032">
        <v>9.1355082332549215E-2</v>
      </c>
    </row>
    <row r="2033" spans="1:233" x14ac:dyDescent="0.3">
      <c r="A2033" s="49">
        <v>2554</v>
      </c>
      <c r="B2033" t="s">
        <v>4167</v>
      </c>
      <c r="C2033" t="s">
        <v>659</v>
      </c>
      <c r="D2033">
        <v>3.1719999999999998E-2</v>
      </c>
      <c r="AH2033">
        <v>2.1931622088006901E-5</v>
      </c>
    </row>
    <row r="2034" spans="1:233" x14ac:dyDescent="0.3">
      <c r="A2034" s="49">
        <v>2555</v>
      </c>
      <c r="B2034" t="s">
        <v>4168</v>
      </c>
      <c r="C2034" t="s">
        <v>650</v>
      </c>
      <c r="D2034">
        <v>3.5999999999999997E-2</v>
      </c>
      <c r="AK2034">
        <v>1.5972222222222221E-3</v>
      </c>
    </row>
    <row r="2035" spans="1:233" x14ac:dyDescent="0.3">
      <c r="A2035" s="49">
        <v>2556</v>
      </c>
      <c r="B2035" t="s">
        <v>4169</v>
      </c>
      <c r="C2035" t="s">
        <v>659</v>
      </c>
      <c r="D2035">
        <v>0.109125</v>
      </c>
      <c r="AH2035">
        <v>1.7959064327485381E-5</v>
      </c>
      <c r="AJ2035">
        <v>2.9122807017543861</v>
      </c>
      <c r="AK2035">
        <v>3.0879629629629629E-3</v>
      </c>
      <c r="AP2035">
        <v>1.60390350877193</v>
      </c>
    </row>
    <row r="2036" spans="1:233" x14ac:dyDescent="0.3">
      <c r="A2036" s="49">
        <v>2558</v>
      </c>
      <c r="B2036" t="s">
        <v>4171</v>
      </c>
      <c r="C2036" t="s">
        <v>796</v>
      </c>
      <c r="D2036">
        <v>0.161</v>
      </c>
      <c r="O2036">
        <v>3.3296642817831602E-2</v>
      </c>
    </row>
    <row r="2037" spans="1:233" x14ac:dyDescent="0.3">
      <c r="A2037" s="49">
        <v>2559</v>
      </c>
      <c r="B2037" t="s">
        <v>4172</v>
      </c>
      <c r="C2037" t="s">
        <v>650</v>
      </c>
      <c r="D2037">
        <v>10.3276296</v>
      </c>
      <c r="AK2037">
        <v>2.883665780141844E-3</v>
      </c>
    </row>
    <row r="2038" spans="1:233" x14ac:dyDescent="0.3">
      <c r="A2038" s="49">
        <v>2560</v>
      </c>
      <c r="B2038" t="s">
        <v>4173</v>
      </c>
      <c r="C2038" t="s">
        <v>595</v>
      </c>
      <c r="D2038">
        <v>2.3302000000000002E-5</v>
      </c>
      <c r="Q2038">
        <v>87.502423889858449</v>
      </c>
      <c r="R2038">
        <v>4.5266143106457248E-2</v>
      </c>
      <c r="S2038">
        <v>397.33614504556908</v>
      </c>
      <c r="T2038">
        <v>0.45601447870208772</v>
      </c>
      <c r="U2038">
        <v>0.11417598517656689</v>
      </c>
    </row>
    <row r="2039" spans="1:233" x14ac:dyDescent="0.3">
      <c r="A2039" s="49">
        <v>2561</v>
      </c>
      <c r="B2039" t="s">
        <v>4174</v>
      </c>
      <c r="C2039" t="s">
        <v>798</v>
      </c>
      <c r="D2039">
        <v>1.12E-2</v>
      </c>
      <c r="O2039">
        <v>8.7025316455696208E-2</v>
      </c>
      <c r="P2039">
        <v>0.84177215189873433</v>
      </c>
    </row>
    <row r="2040" spans="1:233" x14ac:dyDescent="0.3">
      <c r="A2040" s="49">
        <v>2562</v>
      </c>
      <c r="B2040" t="s">
        <v>4175</v>
      </c>
      <c r="C2040" t="s">
        <v>798</v>
      </c>
      <c r="D2040">
        <v>0.10000249999999999</v>
      </c>
      <c r="P2040">
        <v>0.66601752677702042</v>
      </c>
    </row>
    <row r="2041" spans="1:233" x14ac:dyDescent="0.3">
      <c r="A2041" s="49">
        <v>2563</v>
      </c>
      <c r="B2041" t="s">
        <v>4176</v>
      </c>
      <c r="C2041" t="s">
        <v>617</v>
      </c>
      <c r="D2041">
        <v>4.3433000000000002E-5</v>
      </c>
      <c r="CM2041">
        <v>334.83888285891021</v>
      </c>
      <c r="GC2041">
        <v>0.453254188272188</v>
      </c>
    </row>
    <row r="2042" spans="1:233" x14ac:dyDescent="0.3">
      <c r="A2042" s="49">
        <v>2564</v>
      </c>
      <c r="B2042" t="s">
        <v>4177</v>
      </c>
      <c r="C2042" t="s">
        <v>671</v>
      </c>
      <c r="D2042">
        <v>3.5999999999999999E-3</v>
      </c>
      <c r="P2042">
        <v>1.443037974683544</v>
      </c>
      <c r="AL2042">
        <v>6.5664556962025315E-5</v>
      </c>
      <c r="AM2042">
        <v>8.6582278481012642E-5</v>
      </c>
      <c r="AN2042">
        <v>2.1479606188466949E-4</v>
      </c>
    </row>
    <row r="2043" spans="1:233" x14ac:dyDescent="0.3">
      <c r="A2043" s="49">
        <v>2565</v>
      </c>
      <c r="B2043" t="s">
        <v>4178</v>
      </c>
      <c r="C2043" t="s">
        <v>595</v>
      </c>
      <c r="D2043">
        <v>57.097374104038678</v>
      </c>
      <c r="X2043">
        <v>3.1768747588606931E-3</v>
      </c>
      <c r="Y2043">
        <v>1.0974043379342259E-6</v>
      </c>
      <c r="Z2043">
        <v>1.4506391790038519E-2</v>
      </c>
      <c r="AA2043">
        <v>3.366905991283517E-5</v>
      </c>
      <c r="AB2043">
        <v>1.9649003962786321E-5</v>
      </c>
      <c r="AC2043">
        <v>5.1189288511888062E-6</v>
      </c>
      <c r="HY2043">
        <v>4.0102583701184368E-3</v>
      </c>
    </row>
    <row r="2044" spans="1:233" x14ac:dyDescent="0.3">
      <c r="A2044" s="49">
        <v>2566</v>
      </c>
      <c r="B2044" t="s">
        <v>4180</v>
      </c>
      <c r="C2044" t="s">
        <v>683</v>
      </c>
      <c r="D2044">
        <v>1.12752128E-4</v>
      </c>
      <c r="Q2044">
        <v>1275.0683221399299</v>
      </c>
      <c r="R2044">
        <v>5.7852027939191163E-2</v>
      </c>
      <c r="S2044">
        <v>2945.3332587442842</v>
      </c>
      <c r="T2044">
        <v>0.45469664064487092</v>
      </c>
      <c r="U2044">
        <v>5.9695238467909688E-2</v>
      </c>
    </row>
    <row r="2045" spans="1:233" x14ac:dyDescent="0.3">
      <c r="A2045" s="49">
        <v>2567</v>
      </c>
      <c r="B2045" t="s">
        <v>4181</v>
      </c>
      <c r="C2045" t="s">
        <v>798</v>
      </c>
      <c r="D2045">
        <v>1.539E-3</v>
      </c>
      <c r="O2045">
        <v>2.7142398894564119E-2</v>
      </c>
      <c r="P2045">
        <v>0.81575246132208168</v>
      </c>
      <c r="AN2045">
        <v>2.6214622350531739E-5</v>
      </c>
    </row>
    <row r="2046" spans="1:233" x14ac:dyDescent="0.3">
      <c r="A2046" s="49">
        <v>2568</v>
      </c>
      <c r="B2046" t="s">
        <v>4182</v>
      </c>
      <c r="C2046" t="s">
        <v>659</v>
      </c>
      <c r="D2046">
        <v>0.21092209740000001</v>
      </c>
      <c r="AJ2046">
        <v>1.4206247325631149</v>
      </c>
    </row>
    <row r="2047" spans="1:233" x14ac:dyDescent="0.3">
      <c r="A2047" s="49">
        <v>2570</v>
      </c>
      <c r="B2047" t="s">
        <v>4184</v>
      </c>
      <c r="C2047" t="s">
        <v>671</v>
      </c>
      <c r="D2047">
        <v>1.0933999999999999E-2</v>
      </c>
      <c r="O2047">
        <v>2.9417008379390271E-2</v>
      </c>
      <c r="P2047">
        <v>0.40648957033339278</v>
      </c>
    </row>
    <row r="2048" spans="1:233" x14ac:dyDescent="0.3">
      <c r="A2048" s="49">
        <v>2571</v>
      </c>
      <c r="B2048" t="s">
        <v>4185</v>
      </c>
      <c r="C2048" t="s">
        <v>650</v>
      </c>
      <c r="D2048">
        <v>2.75E-2</v>
      </c>
      <c r="CN2048">
        <v>0.11578947368421059</v>
      </c>
    </row>
    <row r="2049" spans="1:351" x14ac:dyDescent="0.3">
      <c r="A2049" s="49">
        <v>2572</v>
      </c>
      <c r="B2049" t="s">
        <v>4186</v>
      </c>
      <c r="C2049" t="s">
        <v>653</v>
      </c>
      <c r="D2049">
        <v>7.1919999999999998E-2</v>
      </c>
      <c r="AH2049">
        <v>4.4036502546689297E-5</v>
      </c>
      <c r="CN2049">
        <v>1.1672325976230901E-2</v>
      </c>
      <c r="EE2049">
        <v>0.1676570458404075</v>
      </c>
    </row>
    <row r="2050" spans="1:351" x14ac:dyDescent="0.3">
      <c r="A2050" s="49">
        <v>2573</v>
      </c>
      <c r="B2050" t="s">
        <v>4188</v>
      </c>
      <c r="C2050" t="s">
        <v>659</v>
      </c>
      <c r="D2050">
        <v>1.1000000000000001E-6</v>
      </c>
      <c r="F2050">
        <v>4162.1029572836806</v>
      </c>
    </row>
    <row r="2051" spans="1:351" x14ac:dyDescent="0.3">
      <c r="A2051" s="49">
        <v>2574</v>
      </c>
      <c r="B2051" t="s">
        <v>4189</v>
      </c>
      <c r="C2051" t="s">
        <v>614</v>
      </c>
      <c r="D2051">
        <v>1.55802652E-3</v>
      </c>
      <c r="BQ2051">
        <v>45.375946699318753</v>
      </c>
      <c r="BR2051">
        <v>121.0025245315166</v>
      </c>
      <c r="BS2051">
        <v>137.5387197362185</v>
      </c>
    </row>
    <row r="2052" spans="1:351" x14ac:dyDescent="0.3">
      <c r="A2052" s="49">
        <v>2575</v>
      </c>
      <c r="B2052" t="s">
        <v>4190</v>
      </c>
      <c r="C2052" t="s">
        <v>605</v>
      </c>
      <c r="D2052">
        <v>0.187</v>
      </c>
      <c r="AG2052">
        <v>7.4869097629931449E-4</v>
      </c>
    </row>
    <row r="2053" spans="1:351" x14ac:dyDescent="0.3">
      <c r="A2053" s="49">
        <v>2576</v>
      </c>
      <c r="B2053" t="s">
        <v>4191</v>
      </c>
      <c r="C2053" t="s">
        <v>605</v>
      </c>
      <c r="D2053">
        <v>2.7094</v>
      </c>
      <c r="AH2053">
        <v>9.0934873908769854E-6</v>
      </c>
      <c r="AK2053">
        <v>1.595925297113752E-4</v>
      </c>
    </row>
    <row r="2054" spans="1:351" x14ac:dyDescent="0.3">
      <c r="A2054" s="49">
        <v>2577</v>
      </c>
      <c r="B2054" t="s">
        <v>4192</v>
      </c>
      <c r="C2054" t="s">
        <v>659</v>
      </c>
      <c r="D2054">
        <v>0.71540000000000015</v>
      </c>
      <c r="AH2054">
        <v>3.8469461324544233E-5</v>
      </c>
      <c r="AJ2054">
        <v>0.41803481306004731</v>
      </c>
      <c r="AK2054">
        <v>1.3502935420743639E-3</v>
      </c>
    </row>
    <row r="2055" spans="1:351" x14ac:dyDescent="0.3">
      <c r="A2055" s="49">
        <v>2578</v>
      </c>
      <c r="B2055" t="s">
        <v>4193</v>
      </c>
      <c r="C2055" t="s">
        <v>659</v>
      </c>
      <c r="D2055">
        <v>0.42680000000000001</v>
      </c>
      <c r="AJ2055">
        <v>0.34748803827751201</v>
      </c>
      <c r="AP2055">
        <v>6.5614234449760764E-2</v>
      </c>
      <c r="BO2055">
        <v>1.794184233361388E-4</v>
      </c>
      <c r="BP2055">
        <v>7.9479000531632087E-6</v>
      </c>
    </row>
    <row r="2056" spans="1:351" x14ac:dyDescent="0.3">
      <c r="A2056" s="49">
        <v>2579</v>
      </c>
      <c r="B2056" t="s">
        <v>4195</v>
      </c>
      <c r="C2056" t="s">
        <v>671</v>
      </c>
      <c r="D2056">
        <v>1.04E-2</v>
      </c>
      <c r="O2056">
        <v>3.2132424537487832E-2</v>
      </c>
      <c r="P2056">
        <v>0.28120740019474189</v>
      </c>
    </row>
    <row r="2057" spans="1:351" x14ac:dyDescent="0.3">
      <c r="A2057" s="49">
        <v>2580</v>
      </c>
      <c r="B2057" t="s">
        <v>4196</v>
      </c>
      <c r="C2057" t="s">
        <v>620</v>
      </c>
      <c r="D2057">
        <v>2.0258E-4</v>
      </c>
      <c r="BK2057">
        <v>3065.8347676419971</v>
      </c>
      <c r="BM2057">
        <v>0.34853700516351122</v>
      </c>
      <c r="MM2057">
        <v>273702.30923694791</v>
      </c>
    </row>
    <row r="2058" spans="1:351" x14ac:dyDescent="0.3">
      <c r="A2058" s="49">
        <v>2581</v>
      </c>
      <c r="B2058" t="s">
        <v>4198</v>
      </c>
      <c r="C2058" t="s">
        <v>659</v>
      </c>
      <c r="D2058">
        <v>0.06</v>
      </c>
      <c r="AJ2058">
        <v>0.87368421052631584</v>
      </c>
      <c r="AP2058">
        <v>5.5519736842105268E-2</v>
      </c>
    </row>
    <row r="2059" spans="1:351" x14ac:dyDescent="0.3">
      <c r="A2059" s="49">
        <v>2582</v>
      </c>
      <c r="B2059" t="s">
        <v>4199</v>
      </c>
      <c r="C2059" t="s">
        <v>605</v>
      </c>
      <c r="D2059">
        <v>1.5009999999999999</v>
      </c>
      <c r="AH2059">
        <v>9.2771468144044319E-5</v>
      </c>
      <c r="AK2059">
        <v>4.7401874680633623E-5</v>
      </c>
    </row>
    <row r="2060" spans="1:351" x14ac:dyDescent="0.3">
      <c r="A2060" s="49">
        <v>2583</v>
      </c>
      <c r="B2060" t="s">
        <v>4200</v>
      </c>
      <c r="C2060" t="s">
        <v>2254</v>
      </c>
      <c r="D2060">
        <v>96.27800000000002</v>
      </c>
      <c r="EK2060">
        <v>1.958613894881785E-4</v>
      </c>
    </row>
    <row r="2061" spans="1:351" x14ac:dyDescent="0.3">
      <c r="A2061" s="49">
        <v>2584</v>
      </c>
      <c r="B2061" t="s">
        <v>4201</v>
      </c>
      <c r="C2061" t="s">
        <v>2254</v>
      </c>
      <c r="D2061">
        <v>125.6904</v>
      </c>
      <c r="EK2061">
        <v>1.5343824417548421E-4</v>
      </c>
    </row>
    <row r="2062" spans="1:351" x14ac:dyDescent="0.3">
      <c r="A2062" s="49">
        <v>2585</v>
      </c>
      <c r="B2062" t="s">
        <v>4202</v>
      </c>
      <c r="C2062" t="s">
        <v>605</v>
      </c>
      <c r="D2062">
        <v>0.20753565839999999</v>
      </c>
      <c r="M2062">
        <v>2.928949357520787E-3</v>
      </c>
      <c r="N2062">
        <v>1.285955972131347E-5</v>
      </c>
      <c r="AH2062">
        <v>1.359559613319012E-4</v>
      </c>
      <c r="AK2062">
        <v>3.9115646258503401E-4</v>
      </c>
    </row>
    <row r="2063" spans="1:351" x14ac:dyDescent="0.3">
      <c r="A2063" s="49">
        <v>2586</v>
      </c>
      <c r="B2063" t="s">
        <v>4203</v>
      </c>
      <c r="C2063" t="s">
        <v>608</v>
      </c>
      <c r="D2063">
        <v>0.77204183999999987</v>
      </c>
      <c r="IY2063">
        <v>0.1289384060048798</v>
      </c>
      <c r="JB2063">
        <v>1.2370115559927569E-4</v>
      </c>
    </row>
    <row r="2064" spans="1:351" x14ac:dyDescent="0.3">
      <c r="A2064" s="49">
        <v>2588</v>
      </c>
      <c r="B2064" t="s">
        <v>4207</v>
      </c>
      <c r="C2064" t="s">
        <v>798</v>
      </c>
      <c r="D2064">
        <v>2.1000000000000001E-2</v>
      </c>
      <c r="O2064">
        <v>2.0886075949367089E-2</v>
      </c>
      <c r="P2064">
        <v>9.6202531645569619E-2</v>
      </c>
    </row>
    <row r="2065" spans="1:353" x14ac:dyDescent="0.3">
      <c r="A2065" s="49">
        <v>2589</v>
      </c>
      <c r="B2065" t="s">
        <v>4208</v>
      </c>
      <c r="C2065" t="s">
        <v>605</v>
      </c>
      <c r="D2065">
        <v>1.4463999999999999</v>
      </c>
      <c r="AH2065">
        <v>4.6390312063344188E-5</v>
      </c>
    </row>
    <row r="2066" spans="1:353" x14ac:dyDescent="0.3">
      <c r="A2066" s="49">
        <v>2591</v>
      </c>
      <c r="B2066" t="s">
        <v>4210</v>
      </c>
      <c r="C2066" t="s">
        <v>617</v>
      </c>
      <c r="D2066">
        <v>1.4364E-4</v>
      </c>
      <c r="F2066">
        <v>4963.8554216867478</v>
      </c>
      <c r="G2066">
        <v>1.3855421686746989</v>
      </c>
    </row>
    <row r="2067" spans="1:353" x14ac:dyDescent="0.3">
      <c r="A2067" s="49">
        <v>2592</v>
      </c>
      <c r="B2067" t="s">
        <v>4211</v>
      </c>
      <c r="C2067" t="s">
        <v>650</v>
      </c>
      <c r="D2067">
        <v>1.10168</v>
      </c>
      <c r="AK2067">
        <v>7.5799914675767901E-4</v>
      </c>
    </row>
    <row r="2068" spans="1:353" x14ac:dyDescent="0.3">
      <c r="A2068" s="49">
        <v>2593</v>
      </c>
      <c r="B2068" t="s">
        <v>4213</v>
      </c>
      <c r="C2068" t="s">
        <v>632</v>
      </c>
      <c r="D2068">
        <v>1.654310344827588</v>
      </c>
      <c r="HH2068">
        <v>1.6585679639078921</v>
      </c>
      <c r="HI2068">
        <v>3.0039844522936372</v>
      </c>
    </row>
    <row r="2069" spans="1:353" x14ac:dyDescent="0.3">
      <c r="A2069" s="49">
        <v>2594</v>
      </c>
      <c r="B2069" t="s">
        <v>4216</v>
      </c>
      <c r="C2069" t="s">
        <v>632</v>
      </c>
      <c r="D2069">
        <v>1.4339999999999999</v>
      </c>
      <c r="HH2069">
        <v>2.8422531692999442</v>
      </c>
      <c r="HI2069">
        <v>4.7023315125088354</v>
      </c>
    </row>
    <row r="2070" spans="1:353" x14ac:dyDescent="0.3">
      <c r="A2070" s="49">
        <v>2595</v>
      </c>
      <c r="B2070" t="s">
        <v>4218</v>
      </c>
      <c r="C2070" t="s">
        <v>605</v>
      </c>
      <c r="D2070">
        <v>3.2</v>
      </c>
      <c r="M2070">
        <v>1.435185185185185E-3</v>
      </c>
      <c r="N2070">
        <v>7.9897579635033724E-6</v>
      </c>
    </row>
    <row r="2071" spans="1:353" x14ac:dyDescent="0.3">
      <c r="A2071" s="49">
        <v>2596</v>
      </c>
      <c r="B2071" t="s">
        <v>4219</v>
      </c>
      <c r="C2071" t="s">
        <v>659</v>
      </c>
      <c r="D2071">
        <v>8.0000000000000007E-5</v>
      </c>
      <c r="F2071">
        <v>3433.7349397590369</v>
      </c>
      <c r="G2071">
        <v>4.3875502008032132</v>
      </c>
    </row>
    <row r="2072" spans="1:353" x14ac:dyDescent="0.3">
      <c r="A2072" s="49">
        <v>2598</v>
      </c>
      <c r="B2072" t="s">
        <v>4221</v>
      </c>
      <c r="C2072" t="s">
        <v>707</v>
      </c>
      <c r="D2072">
        <v>1.578325E-3</v>
      </c>
      <c r="AK2072">
        <v>4.5272988505747113E-3</v>
      </c>
    </row>
    <row r="2073" spans="1:353" x14ac:dyDescent="0.3">
      <c r="A2073" s="49">
        <v>2599</v>
      </c>
      <c r="B2073" t="s">
        <v>4222</v>
      </c>
      <c r="C2073" t="s">
        <v>620</v>
      </c>
      <c r="D2073">
        <v>7.7505600000000001</v>
      </c>
      <c r="AH2073">
        <v>6.5200314218381768E-5</v>
      </c>
    </row>
    <row r="2074" spans="1:353" x14ac:dyDescent="0.3">
      <c r="A2074" s="49">
        <v>2600</v>
      </c>
      <c r="B2074" t="s">
        <v>4223</v>
      </c>
      <c r="C2074" t="s">
        <v>617</v>
      </c>
      <c r="D2074">
        <v>3.0599999999999999E-2</v>
      </c>
      <c r="I2074">
        <v>0.17774627923458541</v>
      </c>
      <c r="K2074">
        <v>7.2265532719111741E-4</v>
      </c>
    </row>
    <row r="2075" spans="1:353" x14ac:dyDescent="0.3">
      <c r="A2075" s="49">
        <v>2601</v>
      </c>
      <c r="B2075" t="s">
        <v>4224</v>
      </c>
      <c r="C2075" t="s">
        <v>659</v>
      </c>
      <c r="D2075">
        <v>7.0209999999999981E-2</v>
      </c>
      <c r="I2075">
        <v>0.26161790017211711</v>
      </c>
      <c r="J2075">
        <v>4.2857142857142846E-6</v>
      </c>
      <c r="K2075">
        <v>6.5186460126219156E-4</v>
      </c>
      <c r="L2075">
        <v>0.30502409638554218</v>
      </c>
      <c r="AQ2075">
        <v>1.199036144578313E-4</v>
      </c>
    </row>
    <row r="2076" spans="1:353" x14ac:dyDescent="0.3">
      <c r="A2076" s="49">
        <v>2602</v>
      </c>
      <c r="B2076" t="s">
        <v>4225</v>
      </c>
      <c r="C2076" t="s">
        <v>659</v>
      </c>
      <c r="D2076">
        <v>0.166464</v>
      </c>
      <c r="AH2076">
        <v>1.433388157894737E-4</v>
      </c>
      <c r="AJ2076">
        <v>3.0032894736842111</v>
      </c>
      <c r="AK2076">
        <v>3.2493489583333328E-3</v>
      </c>
    </row>
    <row r="2077" spans="1:353" x14ac:dyDescent="0.3">
      <c r="A2077" s="49">
        <v>2604</v>
      </c>
      <c r="B2077" t="s">
        <v>4228</v>
      </c>
      <c r="C2077" t="s">
        <v>632</v>
      </c>
      <c r="D2077">
        <v>27.808</v>
      </c>
      <c r="MN2077">
        <v>1.431E-2</v>
      </c>
      <c r="MO2077">
        <v>3.8905686740909359E-3</v>
      </c>
    </row>
    <row r="2078" spans="1:353" x14ac:dyDescent="0.3">
      <c r="A2078" s="49">
        <v>2605</v>
      </c>
      <c r="B2078" t="s">
        <v>4231</v>
      </c>
      <c r="C2078" t="s">
        <v>671</v>
      </c>
      <c r="D2078">
        <v>9.7533600000000012E-2</v>
      </c>
      <c r="O2078">
        <v>3.9115244725011621E-2</v>
      </c>
      <c r="P2078">
        <v>0.74945052366504161</v>
      </c>
      <c r="AL2078">
        <v>1.313291139240506E-5</v>
      </c>
      <c r="AM2078">
        <v>4.418803288354611E-5</v>
      </c>
      <c r="AN2078">
        <v>1.4150008882365809E-4</v>
      </c>
      <c r="AO2078">
        <v>4.5171120487576168E-6</v>
      </c>
    </row>
    <row r="2079" spans="1:353" x14ac:dyDescent="0.3">
      <c r="A2079" s="49">
        <v>2606</v>
      </c>
      <c r="B2079" t="s">
        <v>4234</v>
      </c>
      <c r="C2079" t="s">
        <v>595</v>
      </c>
      <c r="D2079">
        <v>2259.6999999999998</v>
      </c>
      <c r="LH2079">
        <v>1.1828590299472351E-3</v>
      </c>
    </row>
    <row r="2080" spans="1:353" x14ac:dyDescent="0.3">
      <c r="A2080" s="49">
        <v>2609</v>
      </c>
      <c r="B2080" t="s">
        <v>4238</v>
      </c>
      <c r="C2080" t="s">
        <v>605</v>
      </c>
      <c r="D2080">
        <v>3.9727999999999999</v>
      </c>
      <c r="N2080">
        <v>8.3502024291497973E-6</v>
      </c>
    </row>
    <row r="2081" spans="1:354" x14ac:dyDescent="0.3">
      <c r="A2081" s="49">
        <v>2610</v>
      </c>
      <c r="B2081" t="s">
        <v>4239</v>
      </c>
      <c r="C2081" t="s">
        <v>595</v>
      </c>
      <c r="D2081">
        <v>3.6361820000000003E-5</v>
      </c>
      <c r="G2081">
        <v>86.034329106000413</v>
      </c>
    </row>
    <row r="2082" spans="1:354" x14ac:dyDescent="0.3">
      <c r="A2082" s="49">
        <v>2611</v>
      </c>
      <c r="B2082" t="s">
        <v>4241</v>
      </c>
      <c r="C2082" t="s">
        <v>605</v>
      </c>
      <c r="D2082">
        <v>0.8478</v>
      </c>
      <c r="AH2082">
        <v>8.4941520467836241E-5</v>
      </c>
    </row>
    <row r="2083" spans="1:354" x14ac:dyDescent="0.3">
      <c r="A2083" s="49">
        <v>2612</v>
      </c>
      <c r="B2083" t="s">
        <v>4242</v>
      </c>
      <c r="C2083" t="s">
        <v>617</v>
      </c>
      <c r="D2083">
        <v>3.0419999999999998</v>
      </c>
      <c r="P2083">
        <v>3.7973778010802358E-3</v>
      </c>
      <c r="AL2083">
        <v>5.9682867242570251E-8</v>
      </c>
      <c r="GN2083">
        <v>9.5314404020228747E-5</v>
      </c>
      <c r="LG2083">
        <v>8.9864497182067099E-2</v>
      </c>
      <c r="MP2083">
        <v>3.8158998157066887E-2</v>
      </c>
    </row>
    <row r="2084" spans="1:354" x14ac:dyDescent="0.3">
      <c r="A2084" s="49">
        <v>2613</v>
      </c>
      <c r="B2084" t="s">
        <v>4244</v>
      </c>
      <c r="C2084" t="s">
        <v>746</v>
      </c>
      <c r="D2084">
        <v>7.8842511899999997E-5</v>
      </c>
      <c r="F2084">
        <v>85.340663647179241</v>
      </c>
      <c r="G2084">
        <v>1.1021865238732711</v>
      </c>
    </row>
    <row r="2085" spans="1:354" x14ac:dyDescent="0.3">
      <c r="A2085" s="49">
        <v>2615</v>
      </c>
      <c r="B2085" t="s">
        <v>4246</v>
      </c>
      <c r="C2085" t="s">
        <v>605</v>
      </c>
      <c r="D2085">
        <v>0.93312779999999995</v>
      </c>
      <c r="AH2085">
        <v>4.5725030066113458E-5</v>
      </c>
    </row>
    <row r="2086" spans="1:354" x14ac:dyDescent="0.3">
      <c r="A2086" s="49">
        <v>2616</v>
      </c>
      <c r="B2086" t="s">
        <v>4247</v>
      </c>
      <c r="C2086" t="s">
        <v>617</v>
      </c>
      <c r="D2086">
        <v>6.8306540000000003E-5</v>
      </c>
      <c r="F2086">
        <v>518.43016847702006</v>
      </c>
      <c r="G2086">
        <v>2.560352274403201</v>
      </c>
      <c r="H2086">
        <v>463.9932255557232</v>
      </c>
      <c r="EM2086">
        <v>82.63353197008297</v>
      </c>
    </row>
    <row r="2087" spans="1:354" x14ac:dyDescent="0.3">
      <c r="A2087" s="49">
        <v>2617</v>
      </c>
      <c r="B2087" t="s">
        <v>4248</v>
      </c>
      <c r="C2087" t="s">
        <v>605</v>
      </c>
      <c r="D2087">
        <v>3.6121829927999989</v>
      </c>
      <c r="M2087">
        <v>1.7497931736812342E-2</v>
      </c>
      <c r="N2087">
        <v>1.515101050216349E-5</v>
      </c>
      <c r="AH2087">
        <v>3.4296378318533712E-6</v>
      </c>
      <c r="AK2087">
        <v>3.18657349224647E-4</v>
      </c>
    </row>
    <row r="2088" spans="1:354" x14ac:dyDescent="0.3">
      <c r="A2088" s="49">
        <v>2621</v>
      </c>
      <c r="B2088" t="s">
        <v>4252</v>
      </c>
      <c r="C2088" t="s">
        <v>617</v>
      </c>
      <c r="D2088">
        <v>2.4593568999999998E-4</v>
      </c>
      <c r="BQ2088">
        <v>18.532946736922408</v>
      </c>
      <c r="BR2088">
        <v>165.0598189212225</v>
      </c>
      <c r="BS2088">
        <v>255.52909949937589</v>
      </c>
    </row>
    <row r="2089" spans="1:354" x14ac:dyDescent="0.3">
      <c r="A2089" s="49">
        <v>2622</v>
      </c>
      <c r="B2089" t="s">
        <v>4253</v>
      </c>
      <c r="C2089" t="s">
        <v>617</v>
      </c>
      <c r="D2089">
        <v>3.0509037800000011E-4</v>
      </c>
      <c r="BQ2089">
        <v>84.404413937444701</v>
      </c>
      <c r="DK2089">
        <v>8.3804620151850875E-3</v>
      </c>
    </row>
    <row r="2090" spans="1:354" x14ac:dyDescent="0.3">
      <c r="A2090" s="49">
        <v>2623</v>
      </c>
      <c r="B2090" t="s">
        <v>4254</v>
      </c>
      <c r="C2090" t="s">
        <v>659</v>
      </c>
      <c r="D2090">
        <v>0.48</v>
      </c>
      <c r="I2090">
        <v>9.1566265060240959E-2</v>
      </c>
      <c r="K2090">
        <v>4.3875502008032129E-4</v>
      </c>
      <c r="L2090">
        <v>3.3891566265060243E-2</v>
      </c>
    </row>
    <row r="2091" spans="1:354" x14ac:dyDescent="0.3">
      <c r="A2091" s="49">
        <v>2624</v>
      </c>
      <c r="B2091" t="s">
        <v>4255</v>
      </c>
      <c r="C2091" t="s">
        <v>617</v>
      </c>
      <c r="D2091">
        <v>2.2572E-3</v>
      </c>
      <c r="BR2091">
        <v>10.163796218234371</v>
      </c>
      <c r="BS2091">
        <v>86.635352683768929</v>
      </c>
      <c r="GX2091">
        <v>4.4963667750612228E-4</v>
      </c>
    </row>
    <row r="2092" spans="1:354" x14ac:dyDescent="0.3">
      <c r="A2092" s="49">
        <v>2625</v>
      </c>
      <c r="B2092" t="s">
        <v>4256</v>
      </c>
      <c r="C2092" t="s">
        <v>605</v>
      </c>
      <c r="D2092">
        <v>0.33000000000000013</v>
      </c>
      <c r="AG2092">
        <v>7.5163638337445379E-4</v>
      </c>
    </row>
    <row r="2093" spans="1:354" x14ac:dyDescent="0.3">
      <c r="A2093" s="49">
        <v>2627</v>
      </c>
      <c r="B2093" t="s">
        <v>4258</v>
      </c>
      <c r="C2093" t="s">
        <v>605</v>
      </c>
      <c r="D2093">
        <v>0.39348611180124221</v>
      </c>
      <c r="EA2093">
        <v>1.2561912747899371</v>
      </c>
      <c r="EB2093">
        <v>9.2989976889386804E-4</v>
      </c>
    </row>
    <row r="2094" spans="1:354" x14ac:dyDescent="0.3">
      <c r="A2094" s="49">
        <v>2628</v>
      </c>
      <c r="B2094" t="s">
        <v>4259</v>
      </c>
      <c r="C2094" t="s">
        <v>614</v>
      </c>
      <c r="D2094">
        <v>0.01</v>
      </c>
      <c r="AG2094">
        <v>7.5300150852185093E-4</v>
      </c>
    </row>
    <row r="2095" spans="1:354" x14ac:dyDescent="0.3">
      <c r="A2095" s="49">
        <v>2631</v>
      </c>
      <c r="B2095" t="s">
        <v>4265</v>
      </c>
      <c r="C2095" t="s">
        <v>614</v>
      </c>
      <c r="D2095">
        <v>0.14598247204968939</v>
      </c>
      <c r="E2095" t="s">
        <v>4264</v>
      </c>
      <c r="EA2095">
        <v>7.5471064365564888E-2</v>
      </c>
      <c r="EB2095">
        <v>6.0033553882332163E-5</v>
      </c>
    </row>
    <row r="2096" spans="1:354" x14ac:dyDescent="0.3">
      <c r="A2096" s="49">
        <v>2632</v>
      </c>
      <c r="B2096" t="s">
        <v>4266</v>
      </c>
      <c r="C2096" t="s">
        <v>650</v>
      </c>
      <c r="D2096">
        <v>0.86</v>
      </c>
      <c r="N2096">
        <v>4.170440636474908E-4</v>
      </c>
      <c r="AK2096">
        <v>5.1816860465116266E-3</v>
      </c>
    </row>
    <row r="2097" spans="1:266" x14ac:dyDescent="0.3">
      <c r="A2097" s="49">
        <v>2633</v>
      </c>
      <c r="B2097" t="s">
        <v>4267</v>
      </c>
      <c r="C2097" t="s">
        <v>659</v>
      </c>
      <c r="D2097">
        <v>1.4E-2</v>
      </c>
      <c r="AH2097">
        <v>1.950187969924812E-5</v>
      </c>
      <c r="AK2097">
        <v>4.107142857142857E-5</v>
      </c>
    </row>
    <row r="2098" spans="1:266" x14ac:dyDescent="0.3">
      <c r="A2098" s="49">
        <v>2634</v>
      </c>
      <c r="B2098" t="s">
        <v>4268</v>
      </c>
      <c r="C2098" t="s">
        <v>614</v>
      </c>
      <c r="D2098">
        <v>1.22304E-4</v>
      </c>
      <c r="BQ2098">
        <v>46.850044365572323</v>
      </c>
      <c r="BR2098">
        <v>151.3368514453837</v>
      </c>
      <c r="BS2098">
        <v>236.05753514220331</v>
      </c>
      <c r="DK2098">
        <v>6.9770700042030549E-4</v>
      </c>
    </row>
    <row r="2099" spans="1:266" x14ac:dyDescent="0.3">
      <c r="A2099" s="49">
        <v>2635</v>
      </c>
      <c r="B2099" t="s">
        <v>4269</v>
      </c>
      <c r="C2099" t="s">
        <v>614</v>
      </c>
      <c r="D2099">
        <v>0.11899999999999999</v>
      </c>
      <c r="I2099">
        <v>8.1871013465627224E-2</v>
      </c>
      <c r="K2099">
        <v>1.527899834632648E-3</v>
      </c>
      <c r="L2099">
        <v>0.66985683912119054</v>
      </c>
    </row>
    <row r="2100" spans="1:266" x14ac:dyDescent="0.3">
      <c r="A2100" s="49">
        <v>2637</v>
      </c>
      <c r="B2100" t="s">
        <v>4271</v>
      </c>
      <c r="C2100" t="s">
        <v>595</v>
      </c>
      <c r="D2100">
        <v>2.4219139999999999E-5</v>
      </c>
      <c r="G2100">
        <v>36.402047165826062</v>
      </c>
    </row>
    <row r="2101" spans="1:266" x14ac:dyDescent="0.3">
      <c r="A2101" s="49">
        <v>2638</v>
      </c>
      <c r="B2101" t="s">
        <v>4273</v>
      </c>
      <c r="C2101" t="s">
        <v>796</v>
      </c>
      <c r="D2101">
        <v>0.91500000000000004</v>
      </c>
      <c r="O2101">
        <v>2.7848101265822781E-2</v>
      </c>
    </row>
    <row r="2102" spans="1:266" x14ac:dyDescent="0.3">
      <c r="A2102" s="49">
        <v>2639</v>
      </c>
      <c r="B2102" t="s">
        <v>4274</v>
      </c>
      <c r="C2102" t="s">
        <v>617</v>
      </c>
      <c r="D2102">
        <v>3.3000000000000002E-2</v>
      </c>
      <c r="AK2102">
        <v>4.0656565656565658E-3</v>
      </c>
      <c r="AP2102">
        <v>2.3890311004784688</v>
      </c>
    </row>
    <row r="2103" spans="1:266" x14ac:dyDescent="0.3">
      <c r="A2103" s="49">
        <v>2640</v>
      </c>
      <c r="B2103" t="s">
        <v>4276</v>
      </c>
      <c r="C2103" t="s">
        <v>798</v>
      </c>
      <c r="D2103">
        <v>0.12465203760467169</v>
      </c>
      <c r="O2103">
        <v>3.3074245965989901E-2</v>
      </c>
      <c r="P2103">
        <v>0.52301756406144595</v>
      </c>
    </row>
    <row r="2104" spans="1:266" x14ac:dyDescent="0.3">
      <c r="A2104" s="49">
        <v>2641</v>
      </c>
      <c r="B2104" t="s">
        <v>4278</v>
      </c>
      <c r="C2104" t="s">
        <v>605</v>
      </c>
      <c r="D2104">
        <v>1.78</v>
      </c>
      <c r="AH2104">
        <v>4.3684210526315792E-6</v>
      </c>
      <c r="ED2104">
        <v>2.9473684210526321E-6</v>
      </c>
    </row>
    <row r="2105" spans="1:266" x14ac:dyDescent="0.3">
      <c r="A2105" s="49">
        <v>2642</v>
      </c>
      <c r="B2105" t="s">
        <v>4280</v>
      </c>
      <c r="C2105" t="s">
        <v>617</v>
      </c>
      <c r="D2105">
        <v>5.1074101000000011E-3</v>
      </c>
      <c r="BQ2105">
        <v>5.0435976815588859</v>
      </c>
      <c r="BR2105">
        <v>88.3229092077801</v>
      </c>
      <c r="BS2105">
        <v>143.85279934239071</v>
      </c>
    </row>
    <row r="2106" spans="1:266" x14ac:dyDescent="0.3">
      <c r="A2106" s="49">
        <v>2643</v>
      </c>
      <c r="B2106" t="s">
        <v>4281</v>
      </c>
      <c r="C2106" t="s">
        <v>614</v>
      </c>
      <c r="D2106">
        <v>1.0263</v>
      </c>
      <c r="I2106">
        <v>2.7747353048557868E-2</v>
      </c>
      <c r="K2106">
        <v>6.0362054277716926E-4</v>
      </c>
      <c r="L2106">
        <v>0.15405257393209201</v>
      </c>
      <c r="AQ2106">
        <v>2.044541803577949E-6</v>
      </c>
    </row>
    <row r="2107" spans="1:266" x14ac:dyDescent="0.3">
      <c r="A2107" s="49">
        <v>2644</v>
      </c>
      <c r="B2107" t="s">
        <v>4282</v>
      </c>
      <c r="C2107" t="s">
        <v>614</v>
      </c>
      <c r="D2107">
        <v>1.0304682000000001</v>
      </c>
      <c r="I2107">
        <v>2.2557985532195901E-2</v>
      </c>
      <c r="K2107">
        <v>5.9970401382852053E-4</v>
      </c>
      <c r="L2107">
        <v>0.1604364763863112</v>
      </c>
    </row>
    <row r="2108" spans="1:266" x14ac:dyDescent="0.3">
      <c r="A2108" s="49">
        <v>2645</v>
      </c>
      <c r="B2108" t="s">
        <v>4283</v>
      </c>
      <c r="C2108" t="s">
        <v>620</v>
      </c>
      <c r="D2108">
        <v>146.58590000000001</v>
      </c>
      <c r="JE2108">
        <v>1.1397161944680351E-2</v>
      </c>
      <c r="JF2108">
        <v>1.589093676186281E-7</v>
      </c>
    </row>
    <row r="2109" spans="1:266" x14ac:dyDescent="0.3">
      <c r="A2109" s="49">
        <v>2646</v>
      </c>
      <c r="B2109" t="s">
        <v>4284</v>
      </c>
      <c r="C2109" t="s">
        <v>605</v>
      </c>
      <c r="D2109">
        <v>1.37</v>
      </c>
      <c r="AH2109">
        <v>1.092105263157895E-5</v>
      </c>
    </row>
    <row r="2110" spans="1:266" x14ac:dyDescent="0.3">
      <c r="A2110" s="49">
        <v>2647</v>
      </c>
      <c r="B2110" t="s">
        <v>4285</v>
      </c>
      <c r="C2110" t="s">
        <v>605</v>
      </c>
      <c r="D2110">
        <v>1.0019999999999999E-2</v>
      </c>
      <c r="AG2110">
        <v>1.8675721561969439E-5</v>
      </c>
    </row>
    <row r="2111" spans="1:266" x14ac:dyDescent="0.3">
      <c r="A2111" s="49">
        <v>2648</v>
      </c>
      <c r="B2111" t="s">
        <v>4286</v>
      </c>
      <c r="C2111" t="s">
        <v>617</v>
      </c>
      <c r="D2111">
        <v>2.549899E-5</v>
      </c>
      <c r="F2111">
        <v>123.3141211541585</v>
      </c>
    </row>
    <row r="2112" spans="1:266" x14ac:dyDescent="0.3">
      <c r="A2112" s="49">
        <v>2650</v>
      </c>
      <c r="B2112" t="s">
        <v>4288</v>
      </c>
      <c r="C2112" t="s">
        <v>605</v>
      </c>
      <c r="D2112">
        <v>8.9204000000000008</v>
      </c>
      <c r="M2112">
        <v>4.4540229885057472E-2</v>
      </c>
      <c r="N2112">
        <v>8.318209316394435E-6</v>
      </c>
      <c r="AH2112">
        <v>1.129764065335753E-5</v>
      </c>
      <c r="AK2112">
        <v>1.8836206896551721E-4</v>
      </c>
    </row>
    <row r="2113" spans="1:356" x14ac:dyDescent="0.3">
      <c r="A2113" s="49">
        <v>2651</v>
      </c>
      <c r="B2113" t="s">
        <v>4290</v>
      </c>
      <c r="C2113" t="s">
        <v>605</v>
      </c>
      <c r="D2113">
        <v>0.28599999999999998</v>
      </c>
      <c r="M2113">
        <v>1.357905982905983E-2</v>
      </c>
      <c r="N2113">
        <v>1.9624545565129521E-5</v>
      </c>
    </row>
    <row r="2114" spans="1:356" x14ac:dyDescent="0.3">
      <c r="A2114" s="49">
        <v>2652</v>
      </c>
      <c r="B2114" t="s">
        <v>4291</v>
      </c>
      <c r="C2114" t="s">
        <v>659</v>
      </c>
      <c r="D2114">
        <v>2.4140000000000002E-2</v>
      </c>
      <c r="AJ2114">
        <v>0.96905114899925859</v>
      </c>
      <c r="CN2114">
        <v>8.7657524091919944E-2</v>
      </c>
      <c r="EE2114">
        <v>7.3202372127501844E-2</v>
      </c>
    </row>
    <row r="2115" spans="1:356" x14ac:dyDescent="0.3">
      <c r="A2115" s="49">
        <v>2655</v>
      </c>
      <c r="B2115" t="s">
        <v>4295</v>
      </c>
      <c r="C2115" t="s">
        <v>796</v>
      </c>
      <c r="D2115">
        <v>0.16928000000000001</v>
      </c>
      <c r="O2115">
        <v>6.0539350577875621E-2</v>
      </c>
    </row>
    <row r="2116" spans="1:356" x14ac:dyDescent="0.3">
      <c r="A2116" s="49">
        <v>2657</v>
      </c>
      <c r="B2116" t="s">
        <v>4297</v>
      </c>
      <c r="C2116" t="s">
        <v>614</v>
      </c>
      <c r="D2116">
        <v>1.7219999999999999E-2</v>
      </c>
      <c r="HK2116">
        <v>0.3304908133180906</v>
      </c>
      <c r="IG2116">
        <v>3.466297266695475</v>
      </c>
      <c r="MQ2116">
        <v>2.2588735306505341E-3</v>
      </c>
      <c r="MR2116">
        <v>3.835930072913647</v>
      </c>
    </row>
    <row r="2117" spans="1:356" x14ac:dyDescent="0.3">
      <c r="A2117" s="49">
        <v>2659</v>
      </c>
      <c r="B2117" t="s">
        <v>4300</v>
      </c>
      <c r="C2117" t="s">
        <v>605</v>
      </c>
      <c r="D2117">
        <v>1</v>
      </c>
      <c r="AH2117">
        <v>2.1842105263157889E-5</v>
      </c>
    </row>
    <row r="2118" spans="1:356" x14ac:dyDescent="0.3">
      <c r="A2118" s="49">
        <v>2660</v>
      </c>
      <c r="B2118" t="s">
        <v>4301</v>
      </c>
      <c r="C2118" t="s">
        <v>605</v>
      </c>
      <c r="D2118">
        <v>0.87480000000000002</v>
      </c>
      <c r="M2118">
        <v>2.2325102880658431E-2</v>
      </c>
      <c r="N2118">
        <v>2.5299590297695069E-5</v>
      </c>
      <c r="AH2118">
        <v>9.7076023391812847E-6</v>
      </c>
    </row>
    <row r="2119" spans="1:356" x14ac:dyDescent="0.3">
      <c r="A2119" s="49">
        <v>2663</v>
      </c>
      <c r="B2119" t="s">
        <v>4304</v>
      </c>
      <c r="C2119" t="s">
        <v>798</v>
      </c>
      <c r="D2119">
        <v>0.21834290000000001</v>
      </c>
      <c r="O2119">
        <v>4.756045349664291E-2</v>
      </c>
      <c r="P2119">
        <v>0.43656264724147092</v>
      </c>
    </row>
    <row r="2120" spans="1:356" x14ac:dyDescent="0.3">
      <c r="A2120" s="49">
        <v>2664</v>
      </c>
      <c r="B2120" t="s">
        <v>4305</v>
      </c>
      <c r="C2120" t="s">
        <v>671</v>
      </c>
      <c r="D2120">
        <v>0.11988699999999999</v>
      </c>
      <c r="O2120">
        <v>4.2374237850347059E-2</v>
      </c>
      <c r="P2120">
        <v>0.49877715017084118</v>
      </c>
    </row>
    <row r="2121" spans="1:356" x14ac:dyDescent="0.3">
      <c r="A2121" s="49">
        <v>2665</v>
      </c>
      <c r="B2121" t="s">
        <v>4306</v>
      </c>
      <c r="C2121" t="s">
        <v>686</v>
      </c>
      <c r="D2121">
        <v>0.02</v>
      </c>
      <c r="I2121">
        <v>0.1053012048192771</v>
      </c>
    </row>
    <row r="2122" spans="1:356" x14ac:dyDescent="0.3">
      <c r="A2122" s="49">
        <v>2666</v>
      </c>
      <c r="B2122" t="s">
        <v>4307</v>
      </c>
      <c r="C2122" t="s">
        <v>620</v>
      </c>
      <c r="D2122">
        <v>8.0000000000000004E-4</v>
      </c>
      <c r="AF2122">
        <v>2.903225806451613</v>
      </c>
      <c r="AG2122">
        <v>7.9535548717469564E-4</v>
      </c>
    </row>
    <row r="2123" spans="1:356" x14ac:dyDescent="0.3">
      <c r="A2123" s="49">
        <v>2667</v>
      </c>
      <c r="B2123" t="s">
        <v>4308</v>
      </c>
      <c r="C2123" t="s">
        <v>605</v>
      </c>
      <c r="D2123">
        <v>4.5611652047</v>
      </c>
      <c r="M2123">
        <v>5.58518402708678E-2</v>
      </c>
      <c r="N2123">
        <v>3.7758833131615901E-5</v>
      </c>
      <c r="AH2123">
        <v>8.1064565095131653E-5</v>
      </c>
      <c r="AK2123">
        <v>6.5440916050303361E-4</v>
      </c>
    </row>
    <row r="2124" spans="1:356" x14ac:dyDescent="0.3">
      <c r="A2124" s="49">
        <v>2668</v>
      </c>
      <c r="B2124" t="s">
        <v>4309</v>
      </c>
      <c r="C2124" t="s">
        <v>671</v>
      </c>
      <c r="D2124">
        <v>1.8166527E-5</v>
      </c>
      <c r="Q2124">
        <v>64.931691860163113</v>
      </c>
      <c r="R2124">
        <v>1.304785260642646E-2</v>
      </c>
      <c r="S2124">
        <v>742.44263455897033</v>
      </c>
      <c r="T2124">
        <v>0.50799639481020342</v>
      </c>
      <c r="U2124">
        <v>0.18680699658345379</v>
      </c>
      <c r="V2124">
        <v>0.34659879032258062</v>
      </c>
      <c r="W2124">
        <v>8.4949359135592858E-2</v>
      </c>
    </row>
    <row r="2125" spans="1:356" x14ac:dyDescent="0.3">
      <c r="A2125" s="49">
        <v>2669</v>
      </c>
      <c r="B2125" t="s">
        <v>4310</v>
      </c>
      <c r="C2125" t="s">
        <v>796</v>
      </c>
      <c r="D2125">
        <v>0.11650000000000001</v>
      </c>
      <c r="O2125">
        <v>4.4700385722822839E-2</v>
      </c>
    </row>
    <row r="2126" spans="1:356" x14ac:dyDescent="0.3">
      <c r="A2126" s="49">
        <v>2670</v>
      </c>
      <c r="B2126" t="s">
        <v>4311</v>
      </c>
      <c r="C2126" t="s">
        <v>796</v>
      </c>
      <c r="D2126">
        <v>4.5560000000000003E-2</v>
      </c>
      <c r="O2126">
        <v>4.1411520209822077E-2</v>
      </c>
    </row>
    <row r="2127" spans="1:356" x14ac:dyDescent="0.3">
      <c r="A2127" s="49">
        <v>2671</v>
      </c>
      <c r="B2127" t="s">
        <v>4312</v>
      </c>
      <c r="C2127" t="s">
        <v>796</v>
      </c>
      <c r="D2127">
        <v>0.16556999999999999</v>
      </c>
      <c r="O2127">
        <v>5.3427247491022567E-2</v>
      </c>
      <c r="AI2127">
        <v>43.215189363734893</v>
      </c>
      <c r="IW2127">
        <v>1.174229093921418E-5</v>
      </c>
    </row>
    <row r="2128" spans="1:356" x14ac:dyDescent="0.3">
      <c r="A2128" s="49">
        <v>2672</v>
      </c>
      <c r="B2128" t="s">
        <v>4313</v>
      </c>
      <c r="C2128" t="s">
        <v>796</v>
      </c>
      <c r="D2128">
        <v>0.14557999999999999</v>
      </c>
      <c r="O2128">
        <v>0.1051142440278172</v>
      </c>
      <c r="IW2128">
        <v>1.9743257385068839E-5</v>
      </c>
    </row>
    <row r="2129" spans="1:358" x14ac:dyDescent="0.3">
      <c r="A2129" s="49">
        <v>2673</v>
      </c>
      <c r="B2129" t="s">
        <v>4314</v>
      </c>
      <c r="C2129" t="s">
        <v>796</v>
      </c>
      <c r="D2129">
        <v>4.2270000000000002E-2</v>
      </c>
      <c r="O2129">
        <v>0.1675036609140157</v>
      </c>
      <c r="IW2129">
        <v>6.6855517178745762E-5</v>
      </c>
    </row>
    <row r="2130" spans="1:358" x14ac:dyDescent="0.3">
      <c r="A2130" s="49">
        <v>2674</v>
      </c>
      <c r="B2130" t="s">
        <v>4315</v>
      </c>
      <c r="C2130" t="s">
        <v>659</v>
      </c>
      <c r="D2130">
        <v>2.7328000000000002E-2</v>
      </c>
      <c r="I2130">
        <v>1.501086312462967E-2</v>
      </c>
      <c r="J2130">
        <v>4.5081967213114758E-6</v>
      </c>
      <c r="K2130">
        <v>1.6543222068602281E-4</v>
      </c>
      <c r="L2130">
        <v>0.1000079004542761</v>
      </c>
    </row>
    <row r="2131" spans="1:358" x14ac:dyDescent="0.3">
      <c r="A2131" s="49">
        <v>2676</v>
      </c>
      <c r="B2131" t="s">
        <v>4317</v>
      </c>
      <c r="C2131" t="s">
        <v>659</v>
      </c>
      <c r="D2131">
        <v>0.25056200000000001</v>
      </c>
      <c r="I2131">
        <v>0.23886851754845459</v>
      </c>
      <c r="J2131">
        <v>4.3478260869565214E-6</v>
      </c>
      <c r="K2131">
        <v>6.4859437751004011E-4</v>
      </c>
    </row>
    <row r="2132" spans="1:358" x14ac:dyDescent="0.3">
      <c r="A2132" s="49">
        <v>2677</v>
      </c>
      <c r="B2132" t="s">
        <v>4318</v>
      </c>
      <c r="C2132" t="s">
        <v>798</v>
      </c>
      <c r="D2132">
        <v>6.5673146700000004E-2</v>
      </c>
      <c r="P2132">
        <v>0.77878239903556346</v>
      </c>
    </row>
    <row r="2133" spans="1:358" x14ac:dyDescent="0.3">
      <c r="A2133" s="49">
        <v>2678</v>
      </c>
      <c r="B2133" t="s">
        <v>4319</v>
      </c>
      <c r="C2133" t="s">
        <v>671</v>
      </c>
      <c r="D2133">
        <v>2.5504488000000001E-4</v>
      </c>
      <c r="Q2133">
        <v>257.37954966984643</v>
      </c>
      <c r="S2133">
        <v>609.42885816802129</v>
      </c>
      <c r="T2133">
        <v>0.51234567901234562</v>
      </c>
      <c r="U2133">
        <v>0.14913004959503601</v>
      </c>
      <c r="V2133">
        <v>0.28388564686738882</v>
      </c>
      <c r="W2133">
        <v>6.607476550589253E-2</v>
      </c>
    </row>
    <row r="2134" spans="1:358" x14ac:dyDescent="0.3">
      <c r="A2134" s="49">
        <v>2679</v>
      </c>
      <c r="B2134" t="s">
        <v>4321</v>
      </c>
      <c r="C2134" t="s">
        <v>595</v>
      </c>
      <c r="D2134">
        <v>3.1116150000000002E-4</v>
      </c>
      <c r="Q2134">
        <v>74.000365774091009</v>
      </c>
      <c r="R2134">
        <v>2.4695293399206002E-2</v>
      </c>
      <c r="S2134">
        <v>239.89131730509601</v>
      </c>
      <c r="T2134">
        <v>0.46402494373778308</v>
      </c>
      <c r="U2134">
        <v>0.14526774744135521</v>
      </c>
    </row>
    <row r="2135" spans="1:358" x14ac:dyDescent="0.3">
      <c r="A2135" s="49">
        <v>2680</v>
      </c>
      <c r="B2135" t="s">
        <v>4322</v>
      </c>
      <c r="C2135" t="s">
        <v>671</v>
      </c>
      <c r="D2135">
        <v>1.119591E-4</v>
      </c>
      <c r="Q2135">
        <v>33.445993522039153</v>
      </c>
      <c r="R2135">
        <v>4.7484509224052937E-2</v>
      </c>
      <c r="S2135">
        <v>382.42853119278982</v>
      </c>
      <c r="T2135">
        <v>0.50260526686382201</v>
      </c>
      <c r="U2135">
        <v>0.12437802187485331</v>
      </c>
      <c r="V2135">
        <v>0.33998573811787081</v>
      </c>
      <c r="W2135">
        <v>8.3328538283340373E-2</v>
      </c>
    </row>
    <row r="2136" spans="1:358" x14ac:dyDescent="0.3">
      <c r="A2136" s="49">
        <v>2681</v>
      </c>
      <c r="B2136" t="s">
        <v>4324</v>
      </c>
      <c r="C2136" t="s">
        <v>752</v>
      </c>
      <c r="D2136">
        <v>0.58755364372570174</v>
      </c>
      <c r="DE2136">
        <v>0.19953333792700459</v>
      </c>
      <c r="IJ2136">
        <v>0.88945627358618173</v>
      </c>
      <c r="IK2136">
        <v>1.5654742957303541E-5</v>
      </c>
      <c r="MS2136">
        <v>3.9324335036912423E-3</v>
      </c>
      <c r="MT2136">
        <v>1.912067521720786E-2</v>
      </c>
    </row>
    <row r="2137" spans="1:358" x14ac:dyDescent="0.3">
      <c r="A2137" s="49">
        <v>2682</v>
      </c>
      <c r="B2137" t="s">
        <v>4326</v>
      </c>
      <c r="C2137" t="s">
        <v>752</v>
      </c>
      <c r="D2137">
        <v>0.23146052631618549</v>
      </c>
      <c r="DE2137">
        <v>58.633188629009553</v>
      </c>
      <c r="IJ2137">
        <v>130.01389544275449</v>
      </c>
      <c r="MS2137">
        <v>0.93772592098391883</v>
      </c>
      <c r="MT2137">
        <v>2.16101569864502</v>
      </c>
    </row>
    <row r="2138" spans="1:358" x14ac:dyDescent="0.3">
      <c r="A2138" s="49">
        <v>2683</v>
      </c>
      <c r="B2138" t="s">
        <v>4327</v>
      </c>
      <c r="C2138" t="s">
        <v>798</v>
      </c>
      <c r="D2138">
        <v>0.21135278430000001</v>
      </c>
      <c r="P2138">
        <v>1.4004165999038609</v>
      </c>
    </row>
    <row r="2139" spans="1:358" x14ac:dyDescent="0.3">
      <c r="A2139" s="49">
        <v>2684</v>
      </c>
      <c r="B2139" t="s">
        <v>4328</v>
      </c>
      <c r="C2139" t="s">
        <v>798</v>
      </c>
      <c r="D2139">
        <v>0.1326379848</v>
      </c>
      <c r="P2139">
        <v>1.0610573343261349</v>
      </c>
    </row>
    <row r="2140" spans="1:358" x14ac:dyDescent="0.3">
      <c r="A2140" s="49">
        <v>2685</v>
      </c>
      <c r="B2140" t="s">
        <v>4329</v>
      </c>
      <c r="C2140" t="s">
        <v>798</v>
      </c>
      <c r="D2140">
        <v>6.4818713900000005E-2</v>
      </c>
      <c r="P2140">
        <v>0.83846243177331303</v>
      </c>
    </row>
    <row r="2141" spans="1:358" x14ac:dyDescent="0.3">
      <c r="A2141" s="49">
        <v>2686</v>
      </c>
      <c r="B2141" t="s">
        <v>4330</v>
      </c>
      <c r="C2141" t="s">
        <v>671</v>
      </c>
      <c r="D2141">
        <v>0.64773398790000003</v>
      </c>
      <c r="P2141">
        <v>1.0735644835809941</v>
      </c>
    </row>
    <row r="2142" spans="1:358" x14ac:dyDescent="0.3">
      <c r="A2142" s="49">
        <v>2687</v>
      </c>
      <c r="B2142" t="s">
        <v>4331</v>
      </c>
      <c r="C2142" t="s">
        <v>650</v>
      </c>
      <c r="D2142">
        <v>0.16</v>
      </c>
      <c r="AK2142">
        <v>1.5333333333333329E-3</v>
      </c>
    </row>
    <row r="2143" spans="1:358" x14ac:dyDescent="0.3">
      <c r="A2143" s="49">
        <v>2688</v>
      </c>
      <c r="B2143" t="s">
        <v>4333</v>
      </c>
      <c r="C2143" t="s">
        <v>793</v>
      </c>
      <c r="D2143">
        <v>0.98881233582983652</v>
      </c>
      <c r="EK2143">
        <v>7.4439952041425387E-5</v>
      </c>
    </row>
    <row r="2144" spans="1:358" x14ac:dyDescent="0.3">
      <c r="A2144" s="49">
        <v>2689</v>
      </c>
      <c r="B2144" t="s">
        <v>4334</v>
      </c>
      <c r="C2144" t="s">
        <v>617</v>
      </c>
      <c r="D2144">
        <v>5.3772732300000001E-2</v>
      </c>
      <c r="I2144">
        <v>0.16158752657689579</v>
      </c>
      <c r="J2144">
        <v>2.2969187675070021E-5</v>
      </c>
      <c r="K2144">
        <v>1.0109800546724711E-3</v>
      </c>
      <c r="L2144">
        <v>4.2720461678647348E-2</v>
      </c>
    </row>
    <row r="2145" spans="1:359" x14ac:dyDescent="0.3">
      <c r="A2145" s="49">
        <v>2691</v>
      </c>
      <c r="B2145" t="s">
        <v>4336</v>
      </c>
      <c r="C2145" t="s">
        <v>796</v>
      </c>
      <c r="D2145">
        <v>5.9290000000000003</v>
      </c>
      <c r="O2145">
        <v>3.8878842676311039E-2</v>
      </c>
      <c r="AN2145">
        <v>2.4742177653570049E-4</v>
      </c>
    </row>
    <row r="2146" spans="1:359" x14ac:dyDescent="0.3">
      <c r="A2146" s="49">
        <v>2692</v>
      </c>
      <c r="B2146" t="s">
        <v>4338</v>
      </c>
      <c r="C2146" t="s">
        <v>671</v>
      </c>
      <c r="D2146">
        <v>0.81838511999999997</v>
      </c>
      <c r="EE2146">
        <v>0.35490288741474568</v>
      </c>
    </row>
    <row r="2147" spans="1:359" x14ac:dyDescent="0.3">
      <c r="A2147" s="49">
        <v>2695</v>
      </c>
      <c r="B2147" t="s">
        <v>4341</v>
      </c>
      <c r="C2147" t="s">
        <v>796</v>
      </c>
      <c r="D2147">
        <v>0.88948159999999998</v>
      </c>
      <c r="O2147">
        <v>2.8757790286449661E-2</v>
      </c>
      <c r="AI2147">
        <v>13.970200278935019</v>
      </c>
    </row>
    <row r="2148" spans="1:359" x14ac:dyDescent="0.3">
      <c r="A2148" s="49">
        <v>2698</v>
      </c>
      <c r="B2148" t="s">
        <v>4346</v>
      </c>
      <c r="C2148" t="s">
        <v>595</v>
      </c>
      <c r="D2148">
        <v>3.0373050000000001E-3</v>
      </c>
      <c r="DG2148">
        <v>0.26593048771855321</v>
      </c>
      <c r="MU2148">
        <v>4.5095907094080297E-2</v>
      </c>
    </row>
    <row r="2149" spans="1:359" x14ac:dyDescent="0.3">
      <c r="A2149" s="49">
        <v>2701</v>
      </c>
      <c r="B2149" t="s">
        <v>4354</v>
      </c>
      <c r="C2149" t="s">
        <v>614</v>
      </c>
      <c r="D2149">
        <v>0.8558790740000003</v>
      </c>
      <c r="AH2149">
        <v>2.252721425493782E-5</v>
      </c>
    </row>
    <row r="2150" spans="1:359" x14ac:dyDescent="0.3">
      <c r="A2150" s="49">
        <v>2702</v>
      </c>
      <c r="B2150" t="s">
        <v>4355</v>
      </c>
      <c r="C2150" t="s">
        <v>671</v>
      </c>
      <c r="D2150">
        <v>2.4800643086816721E-4</v>
      </c>
      <c r="Q2150">
        <v>537.55144032921805</v>
      </c>
      <c r="R2150">
        <v>0.133423353909465</v>
      </c>
      <c r="S2150">
        <v>711.16255144032937</v>
      </c>
      <c r="T2150">
        <v>0.79698216735253724</v>
      </c>
      <c r="U2150">
        <v>8.260459533607678E-2</v>
      </c>
      <c r="V2150">
        <v>8.4177916666666644E-2</v>
      </c>
      <c r="W2150">
        <v>4.1263041152263383E-2</v>
      </c>
    </row>
    <row r="2151" spans="1:359" x14ac:dyDescent="0.3">
      <c r="A2151" s="49">
        <v>2705</v>
      </c>
      <c r="B2151" t="s">
        <v>4358</v>
      </c>
      <c r="C2151" t="s">
        <v>659</v>
      </c>
      <c r="D2151">
        <v>2.3519999999999999E-2</v>
      </c>
      <c r="AH2151">
        <v>2.2752192982456131E-5</v>
      </c>
      <c r="AJ2151">
        <v>1.631657268170426</v>
      </c>
      <c r="AK2151">
        <v>2.1014880952380951E-3</v>
      </c>
    </row>
    <row r="2152" spans="1:359" x14ac:dyDescent="0.3">
      <c r="A2152" s="49">
        <v>2707</v>
      </c>
      <c r="B2152" t="s">
        <v>4360</v>
      </c>
      <c r="C2152" t="s">
        <v>659</v>
      </c>
      <c r="D2152">
        <v>8.8800000000000007E-3</v>
      </c>
      <c r="AJ2152">
        <v>1.475817923186344</v>
      </c>
    </row>
    <row r="2153" spans="1:359" x14ac:dyDescent="0.3">
      <c r="A2153" s="49">
        <v>2708</v>
      </c>
      <c r="B2153" t="s">
        <v>4361</v>
      </c>
      <c r="C2153" t="s">
        <v>650</v>
      </c>
      <c r="D2153">
        <v>1.7399999999999999E-2</v>
      </c>
      <c r="CN2153">
        <v>2.4954627949183308E-2</v>
      </c>
    </row>
    <row r="2154" spans="1:359" x14ac:dyDescent="0.3">
      <c r="A2154" s="49">
        <v>2709</v>
      </c>
      <c r="B2154" t="s">
        <v>4362</v>
      </c>
      <c r="C2154" t="s">
        <v>656</v>
      </c>
      <c r="D2154">
        <v>5.28E-2</v>
      </c>
      <c r="AJ2154">
        <v>1.1913875598086121</v>
      </c>
    </row>
    <row r="2155" spans="1:359" x14ac:dyDescent="0.3">
      <c r="A2155" s="49">
        <v>2711</v>
      </c>
      <c r="B2155" t="s">
        <v>4366</v>
      </c>
      <c r="C2155" t="s">
        <v>798</v>
      </c>
      <c r="D2155">
        <v>5.3806599999999989E-2</v>
      </c>
      <c r="O2155">
        <v>4.2781444109698662E-2</v>
      </c>
      <c r="P2155">
        <v>1.01952520341606</v>
      </c>
      <c r="AL2155">
        <v>5.9328601963892522E-5</v>
      </c>
      <c r="AM2155">
        <v>1.0803976266240359E-4</v>
      </c>
      <c r="AN2155">
        <v>1.2095874762967691E-4</v>
      </c>
    </row>
    <row r="2156" spans="1:359" x14ac:dyDescent="0.3">
      <c r="A2156" s="49">
        <v>2712</v>
      </c>
      <c r="B2156" t="s">
        <v>4368</v>
      </c>
      <c r="C2156" t="s">
        <v>605</v>
      </c>
      <c r="D2156">
        <v>2.86</v>
      </c>
      <c r="M2156">
        <v>0.19871794871794871</v>
      </c>
      <c r="N2156">
        <v>3.7112010796221321E-6</v>
      </c>
      <c r="AH2156">
        <v>3.7803643724696347E-5</v>
      </c>
    </row>
    <row r="2157" spans="1:359" x14ac:dyDescent="0.3">
      <c r="A2157" s="49">
        <v>2713</v>
      </c>
      <c r="B2157" t="s">
        <v>4369</v>
      </c>
      <c r="C2157" t="s">
        <v>1044</v>
      </c>
      <c r="D2157">
        <v>8.4939999999999998</v>
      </c>
      <c r="L2157">
        <v>0.26238631947143409</v>
      </c>
    </row>
    <row r="2158" spans="1:359" x14ac:dyDescent="0.3">
      <c r="A2158" s="49">
        <v>2714</v>
      </c>
      <c r="B2158" t="s">
        <v>4370</v>
      </c>
      <c r="C2158" t="s">
        <v>659</v>
      </c>
      <c r="D2158">
        <v>0.1593</v>
      </c>
      <c r="AJ2158">
        <v>1.530181385667559</v>
      </c>
      <c r="AK2158">
        <v>2.1927966101694909E-4</v>
      </c>
      <c r="AP2158">
        <v>0.53637711864406779</v>
      </c>
    </row>
    <row r="2159" spans="1:359" x14ac:dyDescent="0.3">
      <c r="A2159" s="49">
        <v>2715</v>
      </c>
      <c r="B2159" t="s">
        <v>4371</v>
      </c>
      <c r="C2159" t="s">
        <v>605</v>
      </c>
      <c r="D2159">
        <v>0.01</v>
      </c>
      <c r="AG2159">
        <v>7.4500754155142914E-4</v>
      </c>
    </row>
    <row r="2160" spans="1:359" x14ac:dyDescent="0.3">
      <c r="A2160" s="49">
        <v>2716</v>
      </c>
      <c r="B2160" t="s">
        <v>4372</v>
      </c>
      <c r="C2160" t="s">
        <v>605</v>
      </c>
      <c r="D2160">
        <v>0.64792000000000016</v>
      </c>
      <c r="AG2160">
        <v>6.0029105020616048E-5</v>
      </c>
    </row>
    <row r="2161" spans="1:141" x14ac:dyDescent="0.3">
      <c r="A2161" s="49">
        <v>2718</v>
      </c>
      <c r="B2161" t="s">
        <v>4374</v>
      </c>
      <c r="C2161" t="s">
        <v>605</v>
      </c>
      <c r="D2161">
        <v>1.204E-2</v>
      </c>
      <c r="AG2161">
        <v>4.0019403347077368E-5</v>
      </c>
    </row>
    <row r="2162" spans="1:141" x14ac:dyDescent="0.3">
      <c r="A2162" s="49">
        <v>2719</v>
      </c>
      <c r="B2162" t="s">
        <v>4375</v>
      </c>
      <c r="C2162" t="s">
        <v>605</v>
      </c>
      <c r="D2162">
        <v>1.651</v>
      </c>
      <c r="AG2162">
        <v>4.3097818989160246E-6</v>
      </c>
    </row>
    <row r="2163" spans="1:141" x14ac:dyDescent="0.3">
      <c r="A2163" s="49">
        <v>2720</v>
      </c>
      <c r="B2163" t="s">
        <v>4376</v>
      </c>
      <c r="C2163" t="s">
        <v>605</v>
      </c>
      <c r="D2163">
        <v>8.6409999999999994E-3</v>
      </c>
      <c r="AG2163">
        <v>7.4695830521215702E-4</v>
      </c>
    </row>
    <row r="2164" spans="1:141" x14ac:dyDescent="0.3">
      <c r="A2164" s="49">
        <v>2721</v>
      </c>
      <c r="B2164" t="s">
        <v>4377</v>
      </c>
      <c r="C2164" t="s">
        <v>605</v>
      </c>
      <c r="D2164">
        <v>0.06</v>
      </c>
      <c r="AG2164">
        <v>6.5365025466893048E-5</v>
      </c>
    </row>
    <row r="2165" spans="1:141" x14ac:dyDescent="0.3">
      <c r="A2165" s="49">
        <v>2722</v>
      </c>
      <c r="B2165" t="s">
        <v>4378</v>
      </c>
      <c r="C2165" t="s">
        <v>798</v>
      </c>
      <c r="D2165">
        <v>2.5727080373831781E-2</v>
      </c>
      <c r="P2165">
        <v>6.7442898127078335E-2</v>
      </c>
    </row>
    <row r="2166" spans="1:141" x14ac:dyDescent="0.3">
      <c r="A2166" s="49">
        <v>2724</v>
      </c>
      <c r="B2166" t="s">
        <v>4380</v>
      </c>
      <c r="C2166" t="s">
        <v>798</v>
      </c>
      <c r="D2166">
        <v>2.0398900000000001E-2</v>
      </c>
      <c r="P2166">
        <v>1.464809687243622E-2</v>
      </c>
    </row>
    <row r="2167" spans="1:141" x14ac:dyDescent="0.3">
      <c r="A2167" s="49">
        <v>2725</v>
      </c>
      <c r="B2167" t="s">
        <v>4381</v>
      </c>
      <c r="C2167" t="s">
        <v>605</v>
      </c>
      <c r="D2167">
        <v>1.7149999999999999E-4</v>
      </c>
      <c r="F2167">
        <v>1046.471600688468</v>
      </c>
    </row>
    <row r="2168" spans="1:141" x14ac:dyDescent="0.3">
      <c r="A2168" s="49">
        <v>2726</v>
      </c>
      <c r="B2168" t="s">
        <v>4382</v>
      </c>
      <c r="C2168" t="s">
        <v>662</v>
      </c>
      <c r="D2168">
        <v>2.7338999999999999E-2</v>
      </c>
      <c r="P2168">
        <v>0.63430542263312806</v>
      </c>
      <c r="AL2168">
        <v>2.491366948778603E-5</v>
      </c>
      <c r="AM2168">
        <v>3.8970751201163449E-5</v>
      </c>
      <c r="AN2168">
        <v>1.2899835801253299E-4</v>
      </c>
    </row>
    <row r="2169" spans="1:141" x14ac:dyDescent="0.3">
      <c r="A2169" s="49">
        <v>2727</v>
      </c>
      <c r="B2169" t="s">
        <v>4383</v>
      </c>
      <c r="C2169" t="s">
        <v>671</v>
      </c>
      <c r="D2169">
        <v>1.1486000000000001</v>
      </c>
      <c r="P2169">
        <v>0.39083101087919281</v>
      </c>
      <c r="AL2169">
        <v>5.2048070261283039E-5</v>
      </c>
      <c r="AM2169">
        <v>2.1672063954577609E-4</v>
      </c>
      <c r="AN2169">
        <v>2.7758970806017621E-4</v>
      </c>
    </row>
    <row r="2170" spans="1:141" x14ac:dyDescent="0.3">
      <c r="A2170" s="49">
        <v>2728</v>
      </c>
      <c r="B2170" t="s">
        <v>4384</v>
      </c>
      <c r="C2170" t="s">
        <v>605</v>
      </c>
      <c r="D2170">
        <v>0.01</v>
      </c>
      <c r="AG2170">
        <v>1.120543293718166E-4</v>
      </c>
    </row>
    <row r="2171" spans="1:141" x14ac:dyDescent="0.3">
      <c r="A2171" s="49">
        <v>2729</v>
      </c>
      <c r="B2171" t="s">
        <v>4385</v>
      </c>
      <c r="C2171" t="s">
        <v>605</v>
      </c>
      <c r="D2171">
        <v>3.1751999999999998</v>
      </c>
      <c r="M2171">
        <v>4.7976190476190471E-3</v>
      </c>
      <c r="N2171">
        <v>5.4920279267428199E-6</v>
      </c>
    </row>
    <row r="2172" spans="1:141" x14ac:dyDescent="0.3">
      <c r="A2172" s="49">
        <v>2730</v>
      </c>
      <c r="B2172" t="s">
        <v>4386</v>
      </c>
      <c r="C2172" t="s">
        <v>659</v>
      </c>
      <c r="D2172">
        <v>6.7100000000000007E-2</v>
      </c>
      <c r="I2172">
        <v>0.13509776812166699</v>
      </c>
      <c r="J2172">
        <v>9.8360655737704926E-6</v>
      </c>
      <c r="K2172">
        <v>1.3234577654881821E-3</v>
      </c>
      <c r="L2172">
        <v>0.16667983409046019</v>
      </c>
    </row>
    <row r="2173" spans="1:141" x14ac:dyDescent="0.3">
      <c r="A2173" s="49">
        <v>2731</v>
      </c>
      <c r="B2173" t="s">
        <v>4387</v>
      </c>
      <c r="C2173" t="s">
        <v>798</v>
      </c>
      <c r="D2173">
        <v>9.9959999999999993E-2</v>
      </c>
      <c r="O2173">
        <v>3.7909467584502157E-2</v>
      </c>
      <c r="P2173">
        <v>0.21452125153859011</v>
      </c>
    </row>
    <row r="2174" spans="1:141" x14ac:dyDescent="0.3">
      <c r="A2174" s="49">
        <v>2732</v>
      </c>
      <c r="B2174" t="s">
        <v>4388</v>
      </c>
      <c r="C2174" t="s">
        <v>659</v>
      </c>
      <c r="D2174">
        <v>0.21480099999999999</v>
      </c>
      <c r="AH2174">
        <v>4.6171229723276313E-5</v>
      </c>
      <c r="AJ2174">
        <v>1.442492488151212</v>
      </c>
      <c r="AK2174">
        <v>8.4590993524238695E-4</v>
      </c>
    </row>
    <row r="2175" spans="1:141" x14ac:dyDescent="0.3">
      <c r="A2175" s="49">
        <v>2733</v>
      </c>
      <c r="B2175" t="s">
        <v>4389</v>
      </c>
      <c r="C2175" t="s">
        <v>793</v>
      </c>
      <c r="D2175">
        <v>1.6342926</v>
      </c>
      <c r="EK2175">
        <v>1.180064958117921E-5</v>
      </c>
    </row>
    <row r="2176" spans="1:141" x14ac:dyDescent="0.3">
      <c r="A2176" s="49">
        <v>2734</v>
      </c>
      <c r="B2176" t="s">
        <v>4391</v>
      </c>
      <c r="C2176" t="s">
        <v>793</v>
      </c>
      <c r="D2176">
        <v>1.7818836</v>
      </c>
      <c r="EK2176">
        <v>6.4939306761836578E-5</v>
      </c>
    </row>
    <row r="2177" spans="1:134" x14ac:dyDescent="0.3">
      <c r="A2177" s="49">
        <v>2736</v>
      </c>
      <c r="B2177" t="s">
        <v>4393</v>
      </c>
      <c r="C2177" t="s">
        <v>659</v>
      </c>
      <c r="D2177">
        <v>2.3800000000000002E-2</v>
      </c>
      <c r="AJ2177">
        <v>1.220588235294118</v>
      </c>
      <c r="AK2177">
        <v>5.073529411764705E-4</v>
      </c>
    </row>
    <row r="2178" spans="1:134" x14ac:dyDescent="0.3">
      <c r="A2178" s="49">
        <v>2737</v>
      </c>
      <c r="B2178" t="s">
        <v>4394</v>
      </c>
      <c r="C2178" t="s">
        <v>671</v>
      </c>
      <c r="D2178">
        <v>1.7225000000000001E-2</v>
      </c>
      <c r="O2178">
        <v>2.631221179107493E-2</v>
      </c>
      <c r="P2178">
        <v>0.5046653561389649</v>
      </c>
    </row>
    <row r="2179" spans="1:134" x14ac:dyDescent="0.3">
      <c r="A2179" s="49">
        <v>2738</v>
      </c>
      <c r="B2179" t="s">
        <v>4395</v>
      </c>
      <c r="C2179" t="s">
        <v>611</v>
      </c>
      <c r="D2179">
        <v>9.8999999999999973E-3</v>
      </c>
      <c r="AG2179">
        <v>2.427843803056028E-5</v>
      </c>
    </row>
    <row r="2180" spans="1:134" x14ac:dyDescent="0.3">
      <c r="A2180" s="49">
        <v>2739</v>
      </c>
      <c r="B2180" t="s">
        <v>4396</v>
      </c>
      <c r="C2180" t="s">
        <v>605</v>
      </c>
      <c r="D2180">
        <v>0.01</v>
      </c>
      <c r="AG2180">
        <v>7.399830963319442E-4</v>
      </c>
    </row>
    <row r="2181" spans="1:134" x14ac:dyDescent="0.3">
      <c r="A2181" s="49">
        <v>2740</v>
      </c>
      <c r="B2181" t="s">
        <v>4397</v>
      </c>
      <c r="C2181" t="s">
        <v>659</v>
      </c>
      <c r="D2181">
        <v>1.8239999999999999E-2</v>
      </c>
      <c r="AJ2181">
        <v>1.6860572483841181</v>
      </c>
      <c r="AP2181">
        <v>1.597409972299169</v>
      </c>
    </row>
    <row r="2182" spans="1:134" x14ac:dyDescent="0.3">
      <c r="A2182" s="49">
        <v>2742</v>
      </c>
      <c r="B2182" t="s">
        <v>4399</v>
      </c>
      <c r="C2182" t="s">
        <v>605</v>
      </c>
      <c r="D2182">
        <v>0.15679999999999999</v>
      </c>
      <c r="AG2182">
        <v>3.2015522677661898E-5</v>
      </c>
    </row>
    <row r="2183" spans="1:134" x14ac:dyDescent="0.3">
      <c r="A2183" s="49">
        <v>2745</v>
      </c>
      <c r="B2183" t="s">
        <v>4402</v>
      </c>
      <c r="C2183" t="s">
        <v>605</v>
      </c>
      <c r="D2183">
        <v>0.01</v>
      </c>
      <c r="AG2183">
        <v>1.400679117147708E-4</v>
      </c>
    </row>
    <row r="2184" spans="1:134" x14ac:dyDescent="0.3">
      <c r="A2184" s="49">
        <v>2746</v>
      </c>
      <c r="B2184" t="s">
        <v>4403</v>
      </c>
      <c r="C2184" t="s">
        <v>614</v>
      </c>
      <c r="D2184">
        <v>3.2000000000000002E-3</v>
      </c>
      <c r="AF2184">
        <v>2.6971904266389179</v>
      </c>
      <c r="AG2184">
        <v>7.3211015795615739E-4</v>
      </c>
    </row>
    <row r="2185" spans="1:134" x14ac:dyDescent="0.3">
      <c r="A2185" s="49">
        <v>2748</v>
      </c>
      <c r="B2185" t="s">
        <v>4405</v>
      </c>
      <c r="C2185" t="s">
        <v>659</v>
      </c>
      <c r="D2185">
        <v>2.7539999999999999E-2</v>
      </c>
      <c r="AH2185">
        <v>3.6800061155066322E-5</v>
      </c>
      <c r="AJ2185">
        <v>1.522761151244123</v>
      </c>
      <c r="AK2185">
        <v>1.1149237472766881E-3</v>
      </c>
      <c r="AP2185">
        <v>0.24715757940603139</v>
      </c>
    </row>
    <row r="2186" spans="1:134" x14ac:dyDescent="0.3">
      <c r="A2186" s="49">
        <v>2749</v>
      </c>
      <c r="B2186" t="s">
        <v>4406</v>
      </c>
      <c r="C2186" t="s">
        <v>605</v>
      </c>
      <c r="D2186">
        <v>1.0575230322295699</v>
      </c>
      <c r="AH2186">
        <v>5.4598910381578928E-5</v>
      </c>
      <c r="AK2186">
        <v>1.9164496425000009E-4</v>
      </c>
    </row>
    <row r="2187" spans="1:134" x14ac:dyDescent="0.3">
      <c r="A2187" s="49">
        <v>2750</v>
      </c>
      <c r="B2187" t="s">
        <v>4407</v>
      </c>
      <c r="C2187" t="s">
        <v>659</v>
      </c>
      <c r="D2187">
        <v>2.724E-2</v>
      </c>
      <c r="AJ2187">
        <v>1.164912280701754</v>
      </c>
    </row>
    <row r="2188" spans="1:134" x14ac:dyDescent="0.3">
      <c r="A2188" s="49">
        <v>2751</v>
      </c>
      <c r="B2188" t="s">
        <v>4408</v>
      </c>
      <c r="C2188" t="s">
        <v>650</v>
      </c>
      <c r="D2188">
        <v>7.0662247999999988E-3</v>
      </c>
      <c r="AK2188">
        <v>3.0850456621004572E-3</v>
      </c>
    </row>
    <row r="2189" spans="1:134" x14ac:dyDescent="0.3">
      <c r="A2189" s="49">
        <v>2752</v>
      </c>
      <c r="B2189" t="s">
        <v>4409</v>
      </c>
      <c r="C2189" t="s">
        <v>659</v>
      </c>
      <c r="D2189">
        <v>1</v>
      </c>
      <c r="AJ2189">
        <v>1.7473684210526319</v>
      </c>
      <c r="AP2189">
        <v>4.4415789473684207E-2</v>
      </c>
      <c r="ED2189">
        <v>1.4736842105263161E-4</v>
      </c>
    </row>
    <row r="2190" spans="1:134" x14ac:dyDescent="0.3">
      <c r="A2190" s="49">
        <v>2753</v>
      </c>
      <c r="B2190" t="s">
        <v>4410</v>
      </c>
      <c r="C2190" t="s">
        <v>659</v>
      </c>
      <c r="D2190">
        <v>1.76</v>
      </c>
      <c r="AH2190">
        <v>4.0953947368421049E-5</v>
      </c>
      <c r="AJ2190">
        <v>0.27302631578947367</v>
      </c>
      <c r="AK2190">
        <v>9.5833333333333317E-4</v>
      </c>
      <c r="AP2190">
        <v>2.775986842105263E-2</v>
      </c>
    </row>
    <row r="2191" spans="1:134" x14ac:dyDescent="0.3">
      <c r="A2191" s="49">
        <v>2755</v>
      </c>
      <c r="B2191" t="s">
        <v>4412</v>
      </c>
      <c r="C2191" t="s">
        <v>605</v>
      </c>
      <c r="D2191">
        <v>7.0842176363636353</v>
      </c>
      <c r="M2191">
        <v>4.4506575582651052E-2</v>
      </c>
      <c r="N2191">
        <v>6.0828752718587131E-6</v>
      </c>
      <c r="AH2191">
        <v>1.5938705636284889E-5</v>
      </c>
    </row>
    <row r="2192" spans="1:134" x14ac:dyDescent="0.3">
      <c r="A2192" s="49">
        <v>2757</v>
      </c>
      <c r="B2192" t="s">
        <v>4414</v>
      </c>
      <c r="C2192" t="s">
        <v>668</v>
      </c>
      <c r="D2192">
        <v>2.1435599999999999</v>
      </c>
      <c r="I2192">
        <v>1.14199394004389E-2</v>
      </c>
      <c r="K2192">
        <v>1.1590438973232309E-3</v>
      </c>
      <c r="L2192">
        <v>8.3609505479792942E-2</v>
      </c>
    </row>
    <row r="2193" spans="1:268" x14ac:dyDescent="0.3">
      <c r="A2193" s="49">
        <v>2758</v>
      </c>
      <c r="B2193" t="s">
        <v>4415</v>
      </c>
      <c r="C2193" t="s">
        <v>659</v>
      </c>
      <c r="D2193">
        <v>5.0000000000000001E-4</v>
      </c>
      <c r="BQ2193">
        <v>31.304347826086961</v>
      </c>
      <c r="BR2193">
        <v>115.8672768878719</v>
      </c>
      <c r="BS2193">
        <v>273.50114416475981</v>
      </c>
    </row>
    <row r="2194" spans="1:268" x14ac:dyDescent="0.3">
      <c r="A2194" s="49">
        <v>2759</v>
      </c>
      <c r="B2194" t="s">
        <v>4416</v>
      </c>
      <c r="C2194" t="s">
        <v>605</v>
      </c>
      <c r="D2194">
        <v>9.0516000000000005</v>
      </c>
      <c r="M2194">
        <v>9.0500574484069118E-2</v>
      </c>
      <c r="N2194">
        <v>2.7752581108079751E-5</v>
      </c>
      <c r="AK2194">
        <v>5.0274067568164746E-4</v>
      </c>
    </row>
    <row r="2195" spans="1:268" x14ac:dyDescent="0.3">
      <c r="A2195" s="49">
        <v>2760</v>
      </c>
      <c r="B2195" t="s">
        <v>4417</v>
      </c>
      <c r="C2195" t="s">
        <v>659</v>
      </c>
      <c r="D2195">
        <v>0.12</v>
      </c>
      <c r="AJ2195">
        <v>1.428837719298246</v>
      </c>
      <c r="AP2195">
        <v>0.57370394736842112</v>
      </c>
    </row>
    <row r="2196" spans="1:268" x14ac:dyDescent="0.3">
      <c r="A2196" s="49">
        <v>2761</v>
      </c>
      <c r="B2196" t="s">
        <v>4418</v>
      </c>
      <c r="C2196" t="s">
        <v>659</v>
      </c>
      <c r="D2196">
        <v>0.46600000000000003</v>
      </c>
      <c r="AJ2196">
        <v>0.31403885249604702</v>
      </c>
      <c r="AP2196">
        <v>2.8117291619606959E-2</v>
      </c>
    </row>
    <row r="2197" spans="1:268" x14ac:dyDescent="0.3">
      <c r="A2197" s="49">
        <v>2762</v>
      </c>
      <c r="B2197" t="s">
        <v>4419</v>
      </c>
      <c r="C2197" t="s">
        <v>605</v>
      </c>
      <c r="D2197">
        <v>1.3984000000000001</v>
      </c>
      <c r="AH2197">
        <v>1.0633656509695289E-4</v>
      </c>
    </row>
    <row r="2198" spans="1:268" x14ac:dyDescent="0.3">
      <c r="A2198" s="49">
        <v>2763</v>
      </c>
      <c r="B2198" t="s">
        <v>4420</v>
      </c>
      <c r="C2198" t="s">
        <v>605</v>
      </c>
      <c r="D2198">
        <v>3.8109999999999999</v>
      </c>
      <c r="AH2198">
        <v>1.2987197724039829E-4</v>
      </c>
    </row>
    <row r="2199" spans="1:268" x14ac:dyDescent="0.3">
      <c r="A2199" s="49">
        <v>2764</v>
      </c>
      <c r="B2199" t="s">
        <v>4421</v>
      </c>
      <c r="C2199" t="s">
        <v>605</v>
      </c>
      <c r="D2199">
        <v>1.06975</v>
      </c>
      <c r="N2199">
        <v>1.0526315789473679E-5</v>
      </c>
    </row>
    <row r="2200" spans="1:268" x14ac:dyDescent="0.3">
      <c r="A2200" s="49">
        <v>2765</v>
      </c>
      <c r="B2200" t="s">
        <v>4422</v>
      </c>
      <c r="C2200" t="s">
        <v>617</v>
      </c>
      <c r="D2200">
        <v>7.3760499999999986E-6</v>
      </c>
      <c r="F2200">
        <v>541.17579992491187</v>
      </c>
      <c r="G2200">
        <v>3.677574916908569</v>
      </c>
      <c r="H2200">
        <v>1676.5613031365031</v>
      </c>
      <c r="EM2200">
        <v>652.56904653068398</v>
      </c>
    </row>
    <row r="2201" spans="1:268" x14ac:dyDescent="0.3">
      <c r="A2201" s="49">
        <v>2767</v>
      </c>
      <c r="B2201" t="s">
        <v>4424</v>
      </c>
      <c r="C2201" t="s">
        <v>605</v>
      </c>
      <c r="D2201">
        <v>0.12374208</v>
      </c>
      <c r="AG2201">
        <v>7.2001900611892288E-4</v>
      </c>
    </row>
    <row r="2202" spans="1:268" x14ac:dyDescent="0.3">
      <c r="A2202" s="49">
        <v>2768</v>
      </c>
      <c r="B2202" t="s">
        <v>4425</v>
      </c>
      <c r="C2202" t="s">
        <v>1044</v>
      </c>
      <c r="D2202">
        <v>0.22239999999999999</v>
      </c>
      <c r="EG2202">
        <v>9.7481914930195896E-4</v>
      </c>
      <c r="EH2202">
        <v>0.36086310475260031</v>
      </c>
    </row>
    <row r="2203" spans="1:268" x14ac:dyDescent="0.3">
      <c r="A2203" s="49">
        <v>2769</v>
      </c>
      <c r="B2203" t="s">
        <v>4426</v>
      </c>
      <c r="C2203" t="s">
        <v>617</v>
      </c>
      <c r="D2203">
        <v>1.55835035E-5</v>
      </c>
      <c r="BQ2203">
        <v>77.749160388963773</v>
      </c>
      <c r="BR2203">
        <v>46.356989982874993</v>
      </c>
    </row>
    <row r="2204" spans="1:268" x14ac:dyDescent="0.3">
      <c r="A2204" s="49">
        <v>2770</v>
      </c>
      <c r="B2204" t="s">
        <v>4427</v>
      </c>
      <c r="C2204" t="s">
        <v>798</v>
      </c>
      <c r="D2204">
        <v>3.3599999999999998E-2</v>
      </c>
      <c r="O2204">
        <v>3.4810126582278493E-2</v>
      </c>
      <c r="P2204">
        <v>0.70433996383363473</v>
      </c>
    </row>
    <row r="2205" spans="1:268" x14ac:dyDescent="0.3">
      <c r="A2205" s="49">
        <v>2771</v>
      </c>
      <c r="B2205" t="s">
        <v>4428</v>
      </c>
      <c r="C2205" t="s">
        <v>617</v>
      </c>
      <c r="D2205">
        <v>2.9352166315999989E-6</v>
      </c>
      <c r="F2205">
        <v>717.39388645474207</v>
      </c>
      <c r="G2205">
        <v>48.162180718417311</v>
      </c>
      <c r="H2205">
        <v>15744.47879688146</v>
      </c>
      <c r="EM2205">
        <v>2440.8033079797242</v>
      </c>
      <c r="JH2205">
        <v>9.680057849662918E-2</v>
      </c>
    </row>
    <row r="2206" spans="1:268" x14ac:dyDescent="0.3">
      <c r="A2206" s="49">
        <v>2772</v>
      </c>
      <c r="B2206" t="s">
        <v>4430</v>
      </c>
      <c r="C2206" t="s">
        <v>617</v>
      </c>
      <c r="D2206">
        <v>1.4844319999999999E-4</v>
      </c>
      <c r="BQ2206">
        <v>19.895110810353579</v>
      </c>
      <c r="BR2206">
        <v>67.175969868844007</v>
      </c>
      <c r="BS2206">
        <v>289.55292986314549</v>
      </c>
      <c r="DK2206">
        <v>1.6406521293930141E-2</v>
      </c>
      <c r="GX2206">
        <v>1.495872993259668E-3</v>
      </c>
    </row>
    <row r="2207" spans="1:268" x14ac:dyDescent="0.3">
      <c r="A2207" s="49">
        <v>2773</v>
      </c>
      <c r="B2207" t="s">
        <v>4431</v>
      </c>
      <c r="C2207" t="s">
        <v>614</v>
      </c>
      <c r="D2207">
        <v>1.20594E-3</v>
      </c>
      <c r="BQ2207">
        <v>68.876452862677581</v>
      </c>
      <c r="BR2207">
        <v>114.7200761266058</v>
      </c>
      <c r="BS2207">
        <v>300.88134671590728</v>
      </c>
      <c r="GX2207">
        <v>2.943562090762852E-2</v>
      </c>
      <c r="HM2207">
        <v>9.6215571213871964</v>
      </c>
    </row>
    <row r="2208" spans="1:268" x14ac:dyDescent="0.3">
      <c r="A2208" s="49">
        <v>2776</v>
      </c>
      <c r="B2208" t="s">
        <v>4437</v>
      </c>
      <c r="C2208" t="s">
        <v>605</v>
      </c>
      <c r="D2208">
        <v>0.72</v>
      </c>
      <c r="M2208">
        <v>1.459104938271605E-2</v>
      </c>
      <c r="N2208">
        <v>1.688270655427134E-5</v>
      </c>
      <c r="AH2208">
        <v>1.8201754385964911E-5</v>
      </c>
      <c r="AK2208">
        <v>5.3240740740740733E-4</v>
      </c>
    </row>
    <row r="2209" spans="1:197" x14ac:dyDescent="0.3">
      <c r="A2209" s="49">
        <v>2777</v>
      </c>
      <c r="B2209" t="s">
        <v>4438</v>
      </c>
      <c r="C2209" t="s">
        <v>671</v>
      </c>
      <c r="D2209">
        <v>1.04854</v>
      </c>
      <c r="AH2209">
        <v>4.665304036791006E-5</v>
      </c>
      <c r="GO2209">
        <v>5.4297393970362791</v>
      </c>
    </row>
    <row r="2210" spans="1:197" x14ac:dyDescent="0.3">
      <c r="A2210" s="49">
        <v>2778</v>
      </c>
      <c r="B2210" t="s">
        <v>4439</v>
      </c>
      <c r="C2210" t="s">
        <v>796</v>
      </c>
      <c r="D2210">
        <v>0.19259999999999999</v>
      </c>
      <c r="O2210">
        <v>3.5786111439725543E-2</v>
      </c>
    </row>
    <row r="2211" spans="1:197" x14ac:dyDescent="0.3">
      <c r="A2211" s="49">
        <v>2780</v>
      </c>
      <c r="B2211" t="s">
        <v>4441</v>
      </c>
      <c r="C2211" t="s">
        <v>605</v>
      </c>
      <c r="D2211">
        <v>7.1335800000000001E-6</v>
      </c>
      <c r="F2211">
        <v>676.33895916063977</v>
      </c>
    </row>
    <row r="2212" spans="1:197" x14ac:dyDescent="0.3">
      <c r="A2212" s="49">
        <v>2782</v>
      </c>
      <c r="B2212" t="s">
        <v>4443</v>
      </c>
      <c r="C2212" t="s">
        <v>668</v>
      </c>
      <c r="D2212">
        <v>1.8126</v>
      </c>
      <c r="I2212">
        <v>1.7276653784951131E-2</v>
      </c>
      <c r="L2212">
        <v>3.8367810866105953E-2</v>
      </c>
    </row>
    <row r="2213" spans="1:197" x14ac:dyDescent="0.3">
      <c r="A2213" s="49">
        <v>2783</v>
      </c>
      <c r="B2213" t="s">
        <v>4444</v>
      </c>
      <c r="C2213" t="s">
        <v>671</v>
      </c>
      <c r="D2213">
        <v>7.4544069600000014E-4</v>
      </c>
      <c r="Q2213">
        <v>96.171050493351117</v>
      </c>
      <c r="R2213">
        <v>3.4466566886759142E-2</v>
      </c>
      <c r="S2213">
        <v>420.84383379354739</v>
      </c>
      <c r="T2213">
        <v>0.59335273374290631</v>
      </c>
      <c r="U2213">
        <v>0.14281037583896511</v>
      </c>
      <c r="V2213">
        <v>0.34000273143852799</v>
      </c>
      <c r="W2213">
        <v>8.2305488793289333E-2</v>
      </c>
    </row>
    <row r="2214" spans="1:197" x14ac:dyDescent="0.3">
      <c r="A2214" s="49">
        <v>2784</v>
      </c>
      <c r="B2214" t="s">
        <v>4445</v>
      </c>
      <c r="C2214" t="s">
        <v>595</v>
      </c>
      <c r="D2214">
        <v>5.3920260820000003E-5</v>
      </c>
      <c r="Q2214">
        <v>76.571691752876745</v>
      </c>
      <c r="R2214">
        <v>1.7747791939062309E-2</v>
      </c>
      <c r="S2214">
        <v>575.63017574068124</v>
      </c>
      <c r="T2214">
        <v>0.51448881187522311</v>
      </c>
      <c r="U2214">
        <v>0.16939991326217571</v>
      </c>
    </row>
    <row r="2215" spans="1:197" x14ac:dyDescent="0.3">
      <c r="A2215" s="49">
        <v>2785</v>
      </c>
      <c r="B2215" t="s">
        <v>4446</v>
      </c>
      <c r="C2215" t="s">
        <v>605</v>
      </c>
      <c r="D2215">
        <v>3.7928999999999999</v>
      </c>
      <c r="M2215">
        <v>2.5650118203309692E-2</v>
      </c>
      <c r="N2215">
        <v>4.3113101903695408E-5</v>
      </c>
      <c r="AH2215">
        <v>1.161814109742441E-5</v>
      </c>
      <c r="AK2215">
        <v>3.0585106382978721E-4</v>
      </c>
    </row>
    <row r="2216" spans="1:197" x14ac:dyDescent="0.3">
      <c r="A2216" s="49">
        <v>2786</v>
      </c>
      <c r="B2216" t="s">
        <v>4447</v>
      </c>
      <c r="C2216" t="s">
        <v>614</v>
      </c>
      <c r="D2216">
        <v>0.01</v>
      </c>
      <c r="AG2216">
        <v>7.3922925337242471E-4</v>
      </c>
    </row>
    <row r="2217" spans="1:197" x14ac:dyDescent="0.3">
      <c r="A2217" s="49">
        <v>2787</v>
      </c>
      <c r="B2217" t="s">
        <v>4449</v>
      </c>
      <c r="C2217" t="s">
        <v>595</v>
      </c>
      <c r="D2217">
        <v>0.175012919660364</v>
      </c>
      <c r="EA2217">
        <v>0.35972065764774219</v>
      </c>
    </row>
    <row r="2218" spans="1:197" x14ac:dyDescent="0.3">
      <c r="A2218" s="49">
        <v>2788</v>
      </c>
      <c r="B2218" t="s">
        <v>4451</v>
      </c>
      <c r="C2218" t="s">
        <v>659</v>
      </c>
      <c r="D2218">
        <v>4.0800000000000003E-2</v>
      </c>
      <c r="AH2218">
        <v>1.092105263157895E-5</v>
      </c>
      <c r="AJ2218">
        <v>1.653415247678018</v>
      </c>
      <c r="AK2218">
        <v>2.4226102941176471E-4</v>
      </c>
    </row>
    <row r="2219" spans="1:197" x14ac:dyDescent="0.3">
      <c r="A2219" s="49">
        <v>2789</v>
      </c>
      <c r="B2219" t="s">
        <v>4452</v>
      </c>
      <c r="C2219" t="s">
        <v>605</v>
      </c>
      <c r="D2219">
        <v>1.8156007999999999</v>
      </c>
      <c r="N2219">
        <v>3.6624001151284839E-6</v>
      </c>
      <c r="AH2219">
        <v>1.3275965824124239E-4</v>
      </c>
    </row>
    <row r="2220" spans="1:197" x14ac:dyDescent="0.3">
      <c r="A2220" s="49">
        <v>2790</v>
      </c>
      <c r="B2220" t="s">
        <v>4453</v>
      </c>
      <c r="C2220" t="s">
        <v>659</v>
      </c>
      <c r="D2220">
        <v>9.4866666666666655E-2</v>
      </c>
      <c r="AJ2220">
        <v>2.8489702517162471E-2</v>
      </c>
      <c r="AK2220">
        <v>2.875E-3</v>
      </c>
    </row>
    <row r="2221" spans="1:197" x14ac:dyDescent="0.3">
      <c r="A2221" s="49">
        <v>2791</v>
      </c>
      <c r="B2221" t="s">
        <v>4455</v>
      </c>
      <c r="C2221" t="s">
        <v>659</v>
      </c>
      <c r="D2221">
        <v>5.6000000000000008E-3</v>
      </c>
      <c r="I2221">
        <v>0.1308089500860585</v>
      </c>
      <c r="K2221">
        <v>8.7751004016064257E-4</v>
      </c>
      <c r="L2221">
        <v>0.29049913941480199</v>
      </c>
    </row>
    <row r="2222" spans="1:197" x14ac:dyDescent="0.3">
      <c r="A2222" s="49">
        <v>2792</v>
      </c>
      <c r="B2222" t="s">
        <v>4456</v>
      </c>
      <c r="C2222" t="s">
        <v>614</v>
      </c>
      <c r="D2222">
        <v>1.0488249999999999E-2</v>
      </c>
      <c r="I2222">
        <v>0.1223325301204819</v>
      </c>
      <c r="K2222">
        <v>4.5209317269076299E-4</v>
      </c>
      <c r="L2222">
        <v>0.30095710843373502</v>
      </c>
    </row>
    <row r="2223" spans="1:197" x14ac:dyDescent="0.3">
      <c r="A2223" s="49">
        <v>2793</v>
      </c>
      <c r="B2223" t="s">
        <v>4457</v>
      </c>
      <c r="C2223" t="s">
        <v>671</v>
      </c>
      <c r="D2223">
        <v>1.08464411461524E-5</v>
      </c>
      <c r="Q2223">
        <v>95.771408905439529</v>
      </c>
      <c r="R2223">
        <v>2.5503067849550459E-2</v>
      </c>
      <c r="S2223">
        <v>383.89016813010039</v>
      </c>
      <c r="T2223">
        <v>0.90343653636368093</v>
      </c>
      <c r="U2223">
        <v>0.17847124852526711</v>
      </c>
      <c r="V2223">
        <v>0.136210052181409</v>
      </c>
      <c r="W2223">
        <v>2.8959871307166891E-2</v>
      </c>
    </row>
    <row r="2224" spans="1:197" x14ac:dyDescent="0.3">
      <c r="A2224" s="49">
        <v>2796</v>
      </c>
      <c r="B2224" t="s">
        <v>4460</v>
      </c>
      <c r="C2224" t="s">
        <v>668</v>
      </c>
      <c r="D2224">
        <v>1.4999999999999999E-2</v>
      </c>
      <c r="EF2224">
        <v>6.0038709167752904E-4</v>
      </c>
      <c r="EH2224">
        <v>1.311371805506182E-2</v>
      </c>
    </row>
    <row r="2225" spans="1:320" x14ac:dyDescent="0.3">
      <c r="A2225" s="49">
        <v>2797</v>
      </c>
      <c r="B2225" t="s">
        <v>4461</v>
      </c>
      <c r="C2225" t="s">
        <v>671</v>
      </c>
      <c r="D2225">
        <v>1.170288E-3</v>
      </c>
      <c r="P2225">
        <v>0.96202531645569622</v>
      </c>
      <c r="GN2225">
        <v>1.3695646579202599E-3</v>
      </c>
    </row>
    <row r="2226" spans="1:320" x14ac:dyDescent="0.3">
      <c r="A2226" s="49">
        <v>2798</v>
      </c>
      <c r="B2226" t="s">
        <v>4463</v>
      </c>
      <c r="C2226" t="s">
        <v>659</v>
      </c>
      <c r="D2226">
        <v>8.0000000000000002E-3</v>
      </c>
      <c r="AH2226">
        <v>2.0476973684210521E-5</v>
      </c>
      <c r="AJ2226">
        <v>1.774671052631579</v>
      </c>
      <c r="AK2226">
        <v>5.6302083333333334E-4</v>
      </c>
    </row>
    <row r="2227" spans="1:320" x14ac:dyDescent="0.3">
      <c r="A2227" s="49">
        <v>2799</v>
      </c>
      <c r="B2227" t="s">
        <v>4464</v>
      </c>
      <c r="C2227" t="s">
        <v>659</v>
      </c>
      <c r="D2227">
        <v>2.5836165000000001E-2</v>
      </c>
      <c r="AH2227">
        <v>8.8986354775828447E-6</v>
      </c>
      <c r="AJ2227">
        <v>0.15774853801169589</v>
      </c>
      <c r="AK2227">
        <v>1.394907407407407E-4</v>
      </c>
    </row>
    <row r="2228" spans="1:320" x14ac:dyDescent="0.3">
      <c r="A2228" s="49">
        <v>2800</v>
      </c>
      <c r="B2228" t="s">
        <v>4465</v>
      </c>
      <c r="C2228" t="s">
        <v>659</v>
      </c>
      <c r="D2228">
        <v>6.3770000000000007E-2</v>
      </c>
      <c r="AH2228">
        <v>1.004736842105263E-4</v>
      </c>
      <c r="AJ2228">
        <v>0.87368421052631562</v>
      </c>
      <c r="AK2228">
        <v>1.8860000000000001E-3</v>
      </c>
    </row>
    <row r="2229" spans="1:320" x14ac:dyDescent="0.3">
      <c r="A2229" s="49">
        <v>2801</v>
      </c>
      <c r="B2229" t="s">
        <v>4466</v>
      </c>
      <c r="C2229" t="s">
        <v>659</v>
      </c>
      <c r="D2229">
        <v>0.24175872330000001</v>
      </c>
      <c r="I2229">
        <v>0.2481648370310463</v>
      </c>
      <c r="J2229">
        <v>3.8432363933649222E-6</v>
      </c>
      <c r="K2229">
        <v>1.1248178258027919E-4</v>
      </c>
    </row>
    <row r="2230" spans="1:320" x14ac:dyDescent="0.3">
      <c r="A2230" s="49">
        <v>2802</v>
      </c>
      <c r="B2230" t="s">
        <v>4467</v>
      </c>
      <c r="C2230" t="s">
        <v>605</v>
      </c>
      <c r="D2230">
        <v>1.088089E-3</v>
      </c>
      <c r="F2230">
        <v>1557.7109894237369</v>
      </c>
      <c r="G2230">
        <v>3.1821339004201841</v>
      </c>
      <c r="CM2230">
        <v>126.8628789363578</v>
      </c>
      <c r="GC2230">
        <v>0.42898732138838708</v>
      </c>
    </row>
    <row r="2231" spans="1:320" x14ac:dyDescent="0.3">
      <c r="A2231" s="49">
        <v>2804</v>
      </c>
      <c r="B2231" t="s">
        <v>4470</v>
      </c>
      <c r="C2231" t="s">
        <v>595</v>
      </c>
      <c r="D2231">
        <v>2903.2919999999999</v>
      </c>
      <c r="JC2231">
        <v>4.220371120421685E-2</v>
      </c>
      <c r="JD2231">
        <v>6.3390303489132049E-2</v>
      </c>
      <c r="LH2231">
        <v>1.193045929778097E-3</v>
      </c>
    </row>
    <row r="2232" spans="1:320" x14ac:dyDescent="0.3">
      <c r="A2232" s="49">
        <v>2805</v>
      </c>
      <c r="B2232" t="s">
        <v>4472</v>
      </c>
      <c r="C2232" t="s">
        <v>659</v>
      </c>
      <c r="D2232">
        <v>7.2000000000000015E-4</v>
      </c>
      <c r="AJ2232">
        <v>0.12134502923976601</v>
      </c>
      <c r="AK2232">
        <v>1.4907407407407401E-4</v>
      </c>
      <c r="AP2232">
        <v>3.0844298245614032E-3</v>
      </c>
      <c r="ED2232">
        <v>9.8245614035087688E-5</v>
      </c>
    </row>
    <row r="2233" spans="1:320" x14ac:dyDescent="0.3">
      <c r="A2233" s="49">
        <v>2806</v>
      </c>
      <c r="B2233" t="s">
        <v>4473</v>
      </c>
      <c r="C2233" t="s">
        <v>659</v>
      </c>
      <c r="D2233">
        <v>0.19889999999999999</v>
      </c>
      <c r="AH2233">
        <v>8.2393823926331657E-5</v>
      </c>
      <c r="AJ2233">
        <v>9.8723240983302901E-2</v>
      </c>
      <c r="AK2233">
        <v>3.6642156862745097E-4</v>
      </c>
    </row>
    <row r="2234" spans="1:320" x14ac:dyDescent="0.3">
      <c r="A2234" s="49">
        <v>2807</v>
      </c>
      <c r="B2234" t="s">
        <v>4474</v>
      </c>
      <c r="C2234" t="s">
        <v>659</v>
      </c>
      <c r="D2234">
        <v>1.6789999999999999E-2</v>
      </c>
      <c r="AH2234">
        <v>5.3857245854361937E-5</v>
      </c>
      <c r="AJ2234">
        <v>0.53857245854361924</v>
      </c>
      <c r="AK2234">
        <v>7.3515981735159817E-4</v>
      </c>
    </row>
    <row r="2235" spans="1:320" x14ac:dyDescent="0.3">
      <c r="A2235" s="49">
        <v>2808</v>
      </c>
      <c r="B2235" t="s">
        <v>4476</v>
      </c>
      <c r="C2235" t="s">
        <v>773</v>
      </c>
      <c r="D2235">
        <v>2.0636E-5</v>
      </c>
      <c r="R2235">
        <v>3.1189874939874941E-2</v>
      </c>
      <c r="T2235">
        <v>1.783229116562451</v>
      </c>
      <c r="U2235">
        <v>0.1222977125754903</v>
      </c>
    </row>
    <row r="2236" spans="1:320" x14ac:dyDescent="0.3">
      <c r="A2236" s="49">
        <v>2809</v>
      </c>
      <c r="B2236" t="s">
        <v>4478</v>
      </c>
      <c r="C2236" t="s">
        <v>605</v>
      </c>
      <c r="D2236">
        <v>0.17</v>
      </c>
      <c r="AG2236">
        <v>7.4025332571217551E-4</v>
      </c>
    </row>
    <row r="2237" spans="1:320" x14ac:dyDescent="0.3">
      <c r="A2237" s="49">
        <v>2810</v>
      </c>
      <c r="B2237" t="s">
        <v>4479</v>
      </c>
      <c r="C2237" t="s">
        <v>605</v>
      </c>
      <c r="D2237">
        <v>21</v>
      </c>
      <c r="M2237">
        <v>6.1507936507936498E-3</v>
      </c>
      <c r="N2237">
        <v>7.1076352471866877E-6</v>
      </c>
    </row>
    <row r="2238" spans="1:320" x14ac:dyDescent="0.3">
      <c r="A2238" s="49">
        <v>2811</v>
      </c>
      <c r="B2238" t="s">
        <v>4480</v>
      </c>
      <c r="C2238" t="s">
        <v>752</v>
      </c>
      <c r="D2238">
        <v>5.1441031044730579E-2</v>
      </c>
      <c r="E2238" t="s">
        <v>1016</v>
      </c>
      <c r="DL2238">
        <v>1.499798134602256</v>
      </c>
      <c r="DM2238">
        <v>2.634578208389057</v>
      </c>
      <c r="DN2238">
        <v>0.28176296198959572</v>
      </c>
      <c r="DO2238">
        <v>0.15254862390533649</v>
      </c>
      <c r="DP2238">
        <v>3.4390890870885538E-2</v>
      </c>
      <c r="DQ2238">
        <v>8.9400561908743334E-2</v>
      </c>
      <c r="DR2238">
        <v>7.2278047998458831E-3</v>
      </c>
      <c r="DS2238">
        <v>5.5752555160503682E-2</v>
      </c>
      <c r="DT2238">
        <v>9.3827071251284637E-3</v>
      </c>
      <c r="DU2238">
        <v>1.880206451558784E-2</v>
      </c>
      <c r="DV2238">
        <v>1.4135056548966461E-2</v>
      </c>
      <c r="DW2238">
        <v>0.22737964500336419</v>
      </c>
      <c r="IR2238">
        <v>4.7082082957010237E-3</v>
      </c>
    </row>
    <row r="2239" spans="1:320" x14ac:dyDescent="0.3">
      <c r="A2239" s="49">
        <v>2812</v>
      </c>
      <c r="B2239" t="s">
        <v>4483</v>
      </c>
      <c r="D2239">
        <v>1.4650000000000001</v>
      </c>
      <c r="EG2239">
        <v>9.7528323789502667E-4</v>
      </c>
      <c r="EH2239">
        <v>0.13896960601012609</v>
      </c>
    </row>
    <row r="2240" spans="1:320" x14ac:dyDescent="0.3">
      <c r="A2240" s="49">
        <v>2813</v>
      </c>
      <c r="B2240" t="s">
        <v>4485</v>
      </c>
      <c r="C2240" t="s">
        <v>605</v>
      </c>
      <c r="D2240">
        <v>0.13514000000000001</v>
      </c>
      <c r="AF2240">
        <v>3.403781979977754</v>
      </c>
      <c r="AG2240">
        <v>9.6598559803290219E-6</v>
      </c>
      <c r="CH2240">
        <v>4.4132369299221359E-3</v>
      </c>
    </row>
    <row r="2241" spans="1:283" x14ac:dyDescent="0.3">
      <c r="A2241" s="49">
        <v>2814</v>
      </c>
      <c r="B2241" t="s">
        <v>4486</v>
      </c>
      <c r="C2241" t="s">
        <v>620</v>
      </c>
      <c r="D2241">
        <v>0.78925999999999996</v>
      </c>
      <c r="AH2241">
        <v>3.2600157109190877E-5</v>
      </c>
    </row>
    <row r="2242" spans="1:283" x14ac:dyDescent="0.3">
      <c r="A2242" s="49">
        <v>2815</v>
      </c>
      <c r="B2242" t="s">
        <v>4487</v>
      </c>
      <c r="C2242" t="s">
        <v>659</v>
      </c>
      <c r="D2242">
        <v>0.68148779999999998</v>
      </c>
      <c r="I2242">
        <v>0.13267779525206569</v>
      </c>
      <c r="J2242">
        <v>1.131641681626582E-6</v>
      </c>
      <c r="K2242">
        <v>1.191632324989919E-4</v>
      </c>
      <c r="L2242">
        <v>0.44103663408490618</v>
      </c>
    </row>
    <row r="2243" spans="1:283" x14ac:dyDescent="0.3">
      <c r="A2243" s="49">
        <v>2816</v>
      </c>
      <c r="B2243" t="s">
        <v>4488</v>
      </c>
      <c r="C2243" t="s">
        <v>798</v>
      </c>
      <c r="D2243">
        <v>4.9616999999999988E-2</v>
      </c>
      <c r="O2243">
        <v>5.8330482381115323E-2</v>
      </c>
      <c r="P2243">
        <v>0.26000684228532328</v>
      </c>
      <c r="AL2243">
        <v>2.8679438932603491E-5</v>
      </c>
      <c r="AM2243">
        <v>2.9440437906260701E-5</v>
      </c>
      <c r="AN2243">
        <v>4.5251043448511801E-5</v>
      </c>
      <c r="GN2243">
        <v>6.677842399361386E-4</v>
      </c>
    </row>
    <row r="2244" spans="1:283" x14ac:dyDescent="0.3">
      <c r="A2244" s="49">
        <v>2817</v>
      </c>
      <c r="B2244" t="s">
        <v>4489</v>
      </c>
      <c r="C2244" t="s">
        <v>644</v>
      </c>
      <c r="D2244">
        <v>0.52133900000000011</v>
      </c>
      <c r="HH2244">
        <v>1.087641377885658</v>
      </c>
      <c r="HI2244">
        <v>31.40009296080153</v>
      </c>
      <c r="HJ2244">
        <v>0.39250116201001911</v>
      </c>
    </row>
    <row r="2245" spans="1:283" x14ac:dyDescent="0.3">
      <c r="A2245" s="49">
        <v>2818</v>
      </c>
      <c r="B2245" t="s">
        <v>4493</v>
      </c>
      <c r="C2245" t="s">
        <v>4492</v>
      </c>
      <c r="D2245">
        <v>0.3454584450402145</v>
      </c>
      <c r="E2245" t="s">
        <v>1058</v>
      </c>
      <c r="EY2245">
        <v>3.481619580394026</v>
      </c>
      <c r="EZ2245">
        <v>0.65812343222056802</v>
      </c>
      <c r="FA2245">
        <v>0.79625597313355168</v>
      </c>
      <c r="FB2245">
        <v>3.323974521092766</v>
      </c>
      <c r="FC2245">
        <v>0.82880197315253556</v>
      </c>
      <c r="FD2245">
        <v>0.10977815751200901</v>
      </c>
      <c r="FE2245">
        <v>1.019189001833354</v>
      </c>
      <c r="FF2245">
        <v>0.13678201057716341</v>
      </c>
      <c r="FG2245">
        <v>0.17756228630567239</v>
      </c>
      <c r="FH2245">
        <v>0.53587071929170371</v>
      </c>
      <c r="FI2245">
        <v>9.0173604485897285E-2</v>
      </c>
      <c r="FJ2245">
        <v>0.38889229776676659</v>
      </c>
      <c r="FK2245">
        <v>3.0120188687854009E-2</v>
      </c>
      <c r="FL2245">
        <v>6.6897585298550952</v>
      </c>
    </row>
    <row r="2246" spans="1:283" x14ac:dyDescent="0.3">
      <c r="A2246" s="49">
        <v>2819</v>
      </c>
      <c r="B2246" t="s">
        <v>4496</v>
      </c>
      <c r="C2246" t="s">
        <v>614</v>
      </c>
      <c r="D2246">
        <v>1.0500000000000001E-2</v>
      </c>
      <c r="HC2246">
        <v>2.10989010989011E-5</v>
      </c>
      <c r="HK2246">
        <v>1.789638932496076</v>
      </c>
      <c r="IG2246">
        <v>1.1726844583987439</v>
      </c>
    </row>
    <row r="2247" spans="1:283" x14ac:dyDescent="0.3">
      <c r="A2247" s="49">
        <v>2820</v>
      </c>
      <c r="B2247" t="s">
        <v>4497</v>
      </c>
      <c r="C2247" t="s">
        <v>614</v>
      </c>
      <c r="D2247">
        <v>4.9078000000000004E-3</v>
      </c>
      <c r="HK2247">
        <v>1.0736302056707481</v>
      </c>
      <c r="IG2247">
        <v>1.0546466160969019</v>
      </c>
    </row>
    <row r="2248" spans="1:283" x14ac:dyDescent="0.3">
      <c r="A2248" s="49">
        <v>2824</v>
      </c>
      <c r="B2248" t="s">
        <v>4503</v>
      </c>
      <c r="C2248" t="s">
        <v>668</v>
      </c>
      <c r="D2248">
        <v>0.03</v>
      </c>
      <c r="I2248">
        <v>0.18313253012048189</v>
      </c>
      <c r="L2248">
        <v>0.67783132530120482</v>
      </c>
    </row>
    <row r="2249" spans="1:283" x14ac:dyDescent="0.3">
      <c r="A2249" s="49">
        <v>2825</v>
      </c>
      <c r="B2249" t="s">
        <v>4504</v>
      </c>
      <c r="C2249" t="s">
        <v>605</v>
      </c>
      <c r="D2249">
        <v>2.9095</v>
      </c>
      <c r="AH2249">
        <v>1.5885167464114829E-5</v>
      </c>
      <c r="AK2249">
        <v>2.038636363636363E-4</v>
      </c>
    </row>
    <row r="2250" spans="1:283" x14ac:dyDescent="0.3">
      <c r="A2250" s="49">
        <v>2826</v>
      </c>
      <c r="B2250" t="s">
        <v>4505</v>
      </c>
      <c r="C2250" t="s">
        <v>605</v>
      </c>
      <c r="D2250">
        <v>1.1879999999999999</v>
      </c>
      <c r="M2250">
        <v>2.609427609427609E-2</v>
      </c>
      <c r="N2250">
        <v>2.5648744560831429E-5</v>
      </c>
    </row>
    <row r="2251" spans="1:283" x14ac:dyDescent="0.3">
      <c r="A2251" s="49">
        <v>2828</v>
      </c>
      <c r="B2251" t="s">
        <v>4508</v>
      </c>
      <c r="C2251" t="s">
        <v>595</v>
      </c>
      <c r="D2251">
        <v>7.8983412139872442</v>
      </c>
      <c r="JV2251">
        <v>13.84002771689911</v>
      </c>
      <c r="JW2251">
        <v>149.89508104245149</v>
      </c>
    </row>
    <row r="2252" spans="1:283" x14ac:dyDescent="0.3">
      <c r="A2252" s="49">
        <v>2829</v>
      </c>
      <c r="B2252" t="s">
        <v>4510</v>
      </c>
      <c r="C2252" t="s">
        <v>605</v>
      </c>
      <c r="D2252">
        <v>9.9502999999999986</v>
      </c>
      <c r="M2252">
        <v>2.4668575040171892E-2</v>
      </c>
      <c r="N2252">
        <v>2.244424098932976E-5</v>
      </c>
    </row>
    <row r="2253" spans="1:283" x14ac:dyDescent="0.3">
      <c r="A2253" s="49">
        <v>2830</v>
      </c>
      <c r="B2253" t="s">
        <v>4511</v>
      </c>
      <c r="C2253" t="s">
        <v>605</v>
      </c>
      <c r="D2253">
        <v>1.87320391078903E-4</v>
      </c>
      <c r="EA2253">
        <v>0.89649923896499228</v>
      </c>
      <c r="EB2253">
        <v>6.6966197014138725E-4</v>
      </c>
    </row>
    <row r="2254" spans="1:283" x14ac:dyDescent="0.3">
      <c r="A2254" s="49">
        <v>2831</v>
      </c>
      <c r="B2254" t="s">
        <v>4512</v>
      </c>
      <c r="C2254" t="s">
        <v>605</v>
      </c>
      <c r="D2254">
        <v>0.4433567229999999</v>
      </c>
      <c r="AF2254">
        <v>2.056903990255182</v>
      </c>
      <c r="AG2254">
        <v>7.7070935220032626E-4</v>
      </c>
      <c r="CH2254">
        <v>3.200448530427823E-3</v>
      </c>
    </row>
    <row r="2255" spans="1:283" x14ac:dyDescent="0.3">
      <c r="A2255" s="49">
        <v>2832</v>
      </c>
      <c r="B2255" t="s">
        <v>4513</v>
      </c>
      <c r="C2255" t="s">
        <v>671</v>
      </c>
      <c r="D2255">
        <v>1.2309065000000001E-3</v>
      </c>
      <c r="Q2255">
        <v>187.3126995790862</v>
      </c>
      <c r="R2255">
        <v>5.9627846955189648E-2</v>
      </c>
      <c r="S2255">
        <v>424.69470059411651</v>
      </c>
      <c r="T2255">
        <v>0.64687727056201005</v>
      </c>
      <c r="U2255">
        <v>0.1342777616323948</v>
      </c>
      <c r="V2255">
        <v>0.23474695977788179</v>
      </c>
      <c r="W2255">
        <v>4.7847423292083788E-2</v>
      </c>
    </row>
    <row r="2256" spans="1:283" x14ac:dyDescent="0.3">
      <c r="A2256" s="49">
        <v>2834</v>
      </c>
      <c r="B2256" t="s">
        <v>4515</v>
      </c>
      <c r="C2256" t="s">
        <v>614</v>
      </c>
      <c r="D2256">
        <v>6.1607896000000002E-2</v>
      </c>
      <c r="AH2256">
        <v>1.9623681159738289E-5</v>
      </c>
      <c r="AK2256">
        <v>4.462230602443124E-4</v>
      </c>
    </row>
    <row r="2257" spans="1:365" x14ac:dyDescent="0.3">
      <c r="A2257" s="49">
        <v>2835</v>
      </c>
      <c r="B2257" t="s">
        <v>4516</v>
      </c>
      <c r="C2257" t="s">
        <v>671</v>
      </c>
      <c r="D2257">
        <v>1.8726499999999999</v>
      </c>
      <c r="EE2257">
        <v>0.38678090575275409</v>
      </c>
    </row>
    <row r="2258" spans="1:365" x14ac:dyDescent="0.3">
      <c r="A2258" s="49">
        <v>2836</v>
      </c>
      <c r="B2258" t="s">
        <v>4517</v>
      </c>
      <c r="C2258" t="s">
        <v>605</v>
      </c>
      <c r="D2258">
        <v>0.12619578139056001</v>
      </c>
      <c r="M2258">
        <v>0.19444444444444439</v>
      </c>
      <c r="N2258">
        <v>1.4839054509762761E-4</v>
      </c>
      <c r="AK2258">
        <v>1.059771529081565E-3</v>
      </c>
    </row>
    <row r="2259" spans="1:365" x14ac:dyDescent="0.3">
      <c r="A2259" s="49">
        <v>2837</v>
      </c>
      <c r="B2259" t="s">
        <v>4518</v>
      </c>
      <c r="C2259" t="s">
        <v>692</v>
      </c>
      <c r="D2259">
        <v>5.3468099999999996E-3</v>
      </c>
      <c r="AF2259">
        <v>2.1526357199055859</v>
      </c>
      <c r="CH2259">
        <v>4.3756097560975604E-3</v>
      </c>
      <c r="GJ2259">
        <v>4.9183403039463334E-4</v>
      </c>
      <c r="MV2259">
        <v>4.4774226676052838E-4</v>
      </c>
      <c r="MW2259">
        <v>4.5879763137189942E-4</v>
      </c>
      <c r="MX2259">
        <v>9.8628183361629867E-5</v>
      </c>
    </row>
    <row r="2260" spans="1:365" x14ac:dyDescent="0.3">
      <c r="A2260" s="49">
        <v>2838</v>
      </c>
      <c r="B2260" t="s">
        <v>4520</v>
      </c>
      <c r="C2260" t="s">
        <v>626</v>
      </c>
      <c r="D2260">
        <v>0.36253980000000002</v>
      </c>
      <c r="IY2260">
        <v>2.1012797889409799E-2</v>
      </c>
      <c r="JB2260">
        <v>1.8738007517281339E-5</v>
      </c>
      <c r="MY2260">
        <v>4.5232899311900263E-2</v>
      </c>
      <c r="MZ2260">
        <v>1.033480907581627E-5</v>
      </c>
      <c r="NA2260">
        <v>9.1943803447807793E-5</v>
      </c>
    </row>
    <row r="2261" spans="1:365" x14ac:dyDescent="0.3">
      <c r="A2261" s="49">
        <v>2841</v>
      </c>
      <c r="B2261" t="s">
        <v>4523</v>
      </c>
      <c r="C2261" t="s">
        <v>797</v>
      </c>
      <c r="D2261">
        <v>1.1996000000000001E-3</v>
      </c>
      <c r="DH2261">
        <v>1.2871320743278061</v>
      </c>
      <c r="DI2261">
        <v>0.67004759162144956</v>
      </c>
    </row>
    <row r="2262" spans="1:365" x14ac:dyDescent="0.3">
      <c r="A2262" s="49">
        <v>2842</v>
      </c>
      <c r="B2262" t="s">
        <v>4524</v>
      </c>
      <c r="C2262" t="s">
        <v>605</v>
      </c>
      <c r="D2262">
        <v>0.65100000000000002</v>
      </c>
      <c r="AH2262">
        <v>1.090427682108497E-5</v>
      </c>
    </row>
    <row r="2263" spans="1:365" x14ac:dyDescent="0.3">
      <c r="A2263" s="49">
        <v>2843</v>
      </c>
      <c r="B2263" t="s">
        <v>4525</v>
      </c>
      <c r="C2263" t="s">
        <v>659</v>
      </c>
      <c r="D2263">
        <v>0.18360000000000001</v>
      </c>
      <c r="I2263">
        <v>0.23145917001338689</v>
      </c>
      <c r="L2263">
        <v>0.146863453815261</v>
      </c>
    </row>
    <row r="2264" spans="1:365" x14ac:dyDescent="0.3">
      <c r="A2264" s="49">
        <v>2844</v>
      </c>
      <c r="B2264" t="s">
        <v>4526</v>
      </c>
      <c r="C2264" t="s">
        <v>683</v>
      </c>
      <c r="D2264">
        <v>5.9900000000000002E-6</v>
      </c>
      <c r="F2264">
        <v>304.20178208661019</v>
      </c>
      <c r="G2264">
        <v>9.6101266501733118</v>
      </c>
      <c r="H2264">
        <v>6193.6560934891468</v>
      </c>
      <c r="EM2264">
        <v>3394.814650924231</v>
      </c>
    </row>
    <row r="2265" spans="1:365" x14ac:dyDescent="0.3">
      <c r="A2265" s="49">
        <v>2845</v>
      </c>
      <c r="B2265" t="s">
        <v>4527</v>
      </c>
      <c r="C2265" t="s">
        <v>620</v>
      </c>
      <c r="D2265">
        <v>9.9320000000000006E-2</v>
      </c>
      <c r="AH2265">
        <v>8.7768669054836033E-5</v>
      </c>
    </row>
    <row r="2266" spans="1:365" x14ac:dyDescent="0.3">
      <c r="A2266" s="49">
        <v>2846</v>
      </c>
      <c r="B2266" t="s">
        <v>4528</v>
      </c>
      <c r="C2266" t="s">
        <v>796</v>
      </c>
      <c r="D2266">
        <v>5.7999233599999997E-3</v>
      </c>
      <c r="O2266">
        <v>0.12658227848101269</v>
      </c>
      <c r="IW2266">
        <v>1.914633356621849E-5</v>
      </c>
    </row>
    <row r="2267" spans="1:365" x14ac:dyDescent="0.3">
      <c r="A2267" s="49">
        <v>2847</v>
      </c>
      <c r="B2267" t="s">
        <v>4529</v>
      </c>
      <c r="C2267" t="s">
        <v>611</v>
      </c>
      <c r="D2267">
        <v>4.9979999999999994E-6</v>
      </c>
      <c r="CI2267">
        <v>0.1028571428571429</v>
      </c>
      <c r="CJ2267">
        <v>4.9285714285714286E-4</v>
      </c>
      <c r="CK2267">
        <v>0.55800000000000005</v>
      </c>
      <c r="CL2267">
        <v>4.2520587611301238E-4</v>
      </c>
      <c r="HS2267">
        <v>0.14276503759398501</v>
      </c>
      <c r="HT2267">
        <v>0.1123308270676692</v>
      </c>
    </row>
    <row r="2268" spans="1:365" x14ac:dyDescent="0.3">
      <c r="A2268" s="49">
        <v>2848</v>
      </c>
      <c r="B2268" t="s">
        <v>4531</v>
      </c>
      <c r="C2268" t="s">
        <v>4530</v>
      </c>
      <c r="D2268">
        <v>1.339465124312207E-2</v>
      </c>
      <c r="E2268" t="s">
        <v>1016</v>
      </c>
      <c r="DL2268">
        <v>1.1516184330114341</v>
      </c>
      <c r="DM2268">
        <v>2.436952639241118</v>
      </c>
      <c r="DN2268">
        <v>0.27357528572838619</v>
      </c>
      <c r="DO2268">
        <v>0.16846064280613821</v>
      </c>
      <c r="DP2268">
        <v>3.719872880253708E-3</v>
      </c>
      <c r="DQ2268">
        <v>0.1177586900882986</v>
      </c>
      <c r="DR2268">
        <v>1.0423890116583449E-2</v>
      </c>
      <c r="DS2268">
        <v>6.2537960827634256E-2</v>
      </c>
      <c r="DT2268">
        <v>9.0211169021894612E-3</v>
      </c>
      <c r="DU2268">
        <v>1.85294084350082E-2</v>
      </c>
      <c r="DV2268">
        <v>8.1541923357565764E-3</v>
      </c>
      <c r="DW2268">
        <v>0.23440589987037311</v>
      </c>
      <c r="IR2268">
        <v>1.810705455001426E-3</v>
      </c>
      <c r="IS2268">
        <v>9.0722984193172265E-4</v>
      </c>
    </row>
    <row r="2269" spans="1:365" x14ac:dyDescent="0.3">
      <c r="A2269" s="49">
        <v>2849</v>
      </c>
      <c r="B2269" t="s">
        <v>4532</v>
      </c>
      <c r="C2269" t="s">
        <v>659</v>
      </c>
      <c r="D2269">
        <v>6.6959891999999993E-2</v>
      </c>
      <c r="AH2269">
        <v>2.4269005847953209E-5</v>
      </c>
      <c r="AJ2269">
        <v>2.6048732943469779</v>
      </c>
      <c r="AK2269">
        <v>3.8333333333333331E-3</v>
      </c>
      <c r="AP2269">
        <v>0.29610526315789482</v>
      </c>
    </row>
    <row r="2270" spans="1:365" x14ac:dyDescent="0.3">
      <c r="A2270" s="49">
        <v>2850</v>
      </c>
      <c r="B2270" t="s">
        <v>4533</v>
      </c>
      <c r="C2270" t="s">
        <v>1044</v>
      </c>
      <c r="D2270">
        <v>3.8999999999999998E-3</v>
      </c>
      <c r="K2270">
        <v>4.2919241066831419E-4</v>
      </c>
      <c r="L2270">
        <v>0.24115152919369789</v>
      </c>
    </row>
    <row r="2271" spans="1:365" x14ac:dyDescent="0.3">
      <c r="A2271" s="49">
        <v>2851</v>
      </c>
      <c r="B2271" t="s">
        <v>4534</v>
      </c>
      <c r="C2271" t="s">
        <v>605</v>
      </c>
      <c r="D2271">
        <v>5.397840000000001E-2</v>
      </c>
      <c r="AG2271">
        <v>7.516363833744539E-4</v>
      </c>
    </row>
    <row r="2272" spans="1:365" x14ac:dyDescent="0.3">
      <c r="A2272" s="49">
        <v>2852</v>
      </c>
      <c r="B2272" t="s">
        <v>4535</v>
      </c>
      <c r="C2272" t="s">
        <v>605</v>
      </c>
      <c r="D2272">
        <v>0.73499999999999988</v>
      </c>
      <c r="M2272">
        <v>2.46031746031746E-3</v>
      </c>
      <c r="N2272">
        <v>1.043439591083466E-5</v>
      </c>
      <c r="AH2272">
        <v>7.1766917293233074E-5</v>
      </c>
      <c r="AK2272">
        <v>2.6011904761904761E-3</v>
      </c>
    </row>
    <row r="2273" spans="1:371" x14ac:dyDescent="0.3">
      <c r="A2273" s="49">
        <v>2853</v>
      </c>
      <c r="B2273" t="s">
        <v>4536</v>
      </c>
      <c r="C2273" t="s">
        <v>671</v>
      </c>
      <c r="D2273">
        <v>1.9339454749999999E-3</v>
      </c>
      <c r="BK2273">
        <v>46.876409246337452</v>
      </c>
      <c r="BL2273">
        <v>2.202317581350129E-2</v>
      </c>
      <c r="BM2273">
        <v>0.2789550900012549</v>
      </c>
      <c r="BN2273">
        <v>8.0689689379284529E-3</v>
      </c>
      <c r="DF2273">
        <v>70.528036298653916</v>
      </c>
      <c r="NB2273">
        <v>5.5166553112782832E-3</v>
      </c>
      <c r="NC2273">
        <v>7.2304362624488804E-5</v>
      </c>
      <c r="ND2273">
        <v>1.2014704050972819E-5</v>
      </c>
      <c r="NE2273">
        <v>1.061898154130756E-4</v>
      </c>
      <c r="NF2273">
        <v>9.3938420007744911E-4</v>
      </c>
      <c r="NG2273">
        <v>2.003111984153338E-5</v>
      </c>
    </row>
    <row r="2274" spans="1:371" x14ac:dyDescent="0.3">
      <c r="A2274" s="49">
        <v>2854</v>
      </c>
      <c r="B2274" t="s">
        <v>4538</v>
      </c>
      <c r="C2274" t="s">
        <v>659</v>
      </c>
      <c r="D2274">
        <v>0.29399999999999998</v>
      </c>
      <c r="AH2274">
        <v>5.2005012531328312E-5</v>
      </c>
      <c r="AJ2274">
        <v>2.2362155388471181</v>
      </c>
      <c r="AK2274">
        <v>1.734126984126984E-3</v>
      </c>
    </row>
    <row r="2275" spans="1:371" x14ac:dyDescent="0.3">
      <c r="A2275" s="49">
        <v>2855</v>
      </c>
      <c r="B2275" t="s">
        <v>4539</v>
      </c>
      <c r="C2275" t="s">
        <v>605</v>
      </c>
      <c r="D2275">
        <v>0.12959999999999999</v>
      </c>
      <c r="AG2275">
        <v>2.801358234295417E-5</v>
      </c>
    </row>
    <row r="2276" spans="1:371" x14ac:dyDescent="0.3">
      <c r="A2276" s="49">
        <v>2856</v>
      </c>
      <c r="B2276" t="s">
        <v>4540</v>
      </c>
      <c r="C2276" t="s">
        <v>614</v>
      </c>
      <c r="D2276">
        <v>7.2999999999999999E-5</v>
      </c>
      <c r="AG2276">
        <v>9.2099448798753403E-6</v>
      </c>
    </row>
    <row r="2277" spans="1:371" x14ac:dyDescent="0.3">
      <c r="A2277" s="49">
        <v>2857</v>
      </c>
      <c r="B2277" t="s">
        <v>4541</v>
      </c>
      <c r="C2277" t="s">
        <v>671</v>
      </c>
      <c r="D2277">
        <v>1.10417E-2</v>
      </c>
      <c r="O2277">
        <v>2.5548716757635571E-2</v>
      </c>
      <c r="P2277">
        <v>0.42364417605388449</v>
      </c>
    </row>
    <row r="2278" spans="1:371" x14ac:dyDescent="0.3">
      <c r="A2278" s="49">
        <v>2858</v>
      </c>
      <c r="B2278" t="s">
        <v>4542</v>
      </c>
      <c r="C2278" t="s">
        <v>671</v>
      </c>
      <c r="D2278">
        <v>1.4E-3</v>
      </c>
      <c r="AH2278">
        <v>3.1203007518796999E-5</v>
      </c>
      <c r="EU2278">
        <v>6.6566416040100265E-5</v>
      </c>
    </row>
    <row r="2279" spans="1:371" x14ac:dyDescent="0.3">
      <c r="A2279" s="49">
        <v>2859</v>
      </c>
      <c r="B2279" t="s">
        <v>4543</v>
      </c>
      <c r="C2279" t="s">
        <v>659</v>
      </c>
      <c r="D2279">
        <v>1.0494E-2</v>
      </c>
      <c r="I2279">
        <v>9.2142153519739339E-2</v>
      </c>
      <c r="K2279">
        <v>6.3467707307216284E-4</v>
      </c>
    </row>
    <row r="2280" spans="1:371" x14ac:dyDescent="0.3">
      <c r="A2280" s="49">
        <v>2860</v>
      </c>
      <c r="B2280" t="s">
        <v>4545</v>
      </c>
      <c r="C2280" t="s">
        <v>4544</v>
      </c>
      <c r="D2280">
        <v>1.4848353228391269E-2</v>
      </c>
      <c r="E2280" t="s">
        <v>1103</v>
      </c>
      <c r="EY2280">
        <v>3.4615576741372069</v>
      </c>
      <c r="EZ2280">
        <v>7.6055568977054451</v>
      </c>
      <c r="FA2280">
        <v>0.82661177269582797</v>
      </c>
      <c r="FB2280">
        <v>3.184654983342333</v>
      </c>
      <c r="FC2280">
        <v>0.72628365064376277</v>
      </c>
      <c r="FD2280">
        <v>2.984751748022365E-2</v>
      </c>
      <c r="FE2280">
        <v>0.7448627750173058</v>
      </c>
      <c r="FF2280">
        <v>0.12545882042833489</v>
      </c>
      <c r="FG2280">
        <v>0.2280084702502688</v>
      </c>
      <c r="FH2280">
        <v>0.71799761924194194</v>
      </c>
      <c r="FI2280">
        <v>9.8068989210468929E-2</v>
      </c>
      <c r="FJ2280">
        <v>0.71970372839246222</v>
      </c>
      <c r="FK2280">
        <v>9.8272320695855425E-2</v>
      </c>
      <c r="FL2280">
        <v>6.3441338067282516</v>
      </c>
    </row>
    <row r="2281" spans="1:371" x14ac:dyDescent="0.3">
      <c r="A2281" s="49">
        <v>2861</v>
      </c>
      <c r="B2281" t="s">
        <v>4547</v>
      </c>
      <c r="C2281" t="s">
        <v>659</v>
      </c>
      <c r="D2281">
        <v>0.55062</v>
      </c>
      <c r="I2281">
        <v>0.13724463069669979</v>
      </c>
      <c r="J2281">
        <v>1.042461225527587E-5</v>
      </c>
      <c r="K2281">
        <v>7.8775419136864911E-4</v>
      </c>
      <c r="L2281">
        <v>0.39481071064250473</v>
      </c>
    </row>
    <row r="2282" spans="1:371" x14ac:dyDescent="0.3">
      <c r="A2282" s="49">
        <v>2863</v>
      </c>
      <c r="B2282" t="s">
        <v>4549</v>
      </c>
      <c r="C2282" t="s">
        <v>614</v>
      </c>
      <c r="D2282">
        <v>0.318</v>
      </c>
      <c r="AJ2282">
        <v>1.3105263157894731</v>
      </c>
      <c r="AK2282">
        <v>1.095097246717617E-3</v>
      </c>
    </row>
    <row r="2283" spans="1:371" x14ac:dyDescent="0.3">
      <c r="A2283" s="49">
        <v>2865</v>
      </c>
      <c r="B2283" t="s">
        <v>4551</v>
      </c>
      <c r="C2283" t="s">
        <v>620</v>
      </c>
      <c r="D2283">
        <v>1.84E-2</v>
      </c>
      <c r="AH2283">
        <v>2.7302631578947368E-5</v>
      </c>
    </row>
    <row r="2284" spans="1:371" x14ac:dyDescent="0.3">
      <c r="A2284" s="49">
        <v>2866</v>
      </c>
      <c r="B2284" t="s">
        <v>4552</v>
      </c>
      <c r="C2284" t="s">
        <v>611</v>
      </c>
      <c r="D2284">
        <v>1.0000000000000001E-5</v>
      </c>
      <c r="CK2284">
        <v>1.24</v>
      </c>
      <c r="CL2284">
        <v>1.1894644908408861E-3</v>
      </c>
    </row>
    <row r="2285" spans="1:371" x14ac:dyDescent="0.3">
      <c r="A2285" s="49">
        <v>2867</v>
      </c>
      <c r="B2285" t="s">
        <v>4553</v>
      </c>
      <c r="C2285" t="s">
        <v>659</v>
      </c>
      <c r="D2285">
        <v>0.55966550000000004</v>
      </c>
      <c r="I2285">
        <v>0.19461574901781101</v>
      </c>
      <c r="J2285">
        <v>6.184944399824538E-6</v>
      </c>
      <c r="K2285">
        <v>1.6418139935343409E-3</v>
      </c>
      <c r="L2285">
        <v>0.1071443427056521</v>
      </c>
    </row>
    <row r="2286" spans="1:371" x14ac:dyDescent="0.3">
      <c r="A2286" s="49">
        <v>2868</v>
      </c>
      <c r="B2286" t="s">
        <v>4554</v>
      </c>
      <c r="C2286" t="s">
        <v>668</v>
      </c>
      <c r="D2286">
        <v>0.16</v>
      </c>
      <c r="I2286">
        <v>0.1144578313253012</v>
      </c>
      <c r="K2286">
        <v>8.7751004016064257E-4</v>
      </c>
      <c r="L2286">
        <v>0.25418674698795179</v>
      </c>
    </row>
    <row r="2287" spans="1:371" x14ac:dyDescent="0.3">
      <c r="A2287" s="49">
        <v>2870</v>
      </c>
      <c r="B2287" t="s">
        <v>4556</v>
      </c>
      <c r="C2287" t="s">
        <v>671</v>
      </c>
      <c r="D2287">
        <v>0.93600000000000005</v>
      </c>
      <c r="ET2287">
        <v>7.5789473684210536E-6</v>
      </c>
      <c r="EU2287">
        <v>2.1356725146198829E-5</v>
      </c>
    </row>
    <row r="2288" spans="1:371" x14ac:dyDescent="0.3">
      <c r="A2288" s="49">
        <v>2871</v>
      </c>
      <c r="B2288" t="s">
        <v>4557</v>
      </c>
      <c r="C2288" t="s">
        <v>671</v>
      </c>
      <c r="D2288">
        <v>0.91527999999999987</v>
      </c>
      <c r="O2288">
        <v>2.2930383619206521E-2</v>
      </c>
      <c r="P2288">
        <v>0.8976334833969325</v>
      </c>
      <c r="AL2288">
        <v>1.499018353932504E-5</v>
      </c>
      <c r="AM2288">
        <v>4.2769882689284258E-5</v>
      </c>
      <c r="AN2288">
        <v>4.9500075419036647E-5</v>
      </c>
      <c r="GN2288">
        <v>3.5077430825622712E-4</v>
      </c>
    </row>
    <row r="2289" spans="1:376" x14ac:dyDescent="0.3">
      <c r="A2289" s="49">
        <v>2872</v>
      </c>
      <c r="B2289" t="s">
        <v>4559</v>
      </c>
      <c r="C2289" t="s">
        <v>671</v>
      </c>
      <c r="D2289">
        <v>0.22751579999999999</v>
      </c>
      <c r="P2289">
        <v>0.72707487912843904</v>
      </c>
      <c r="AL2289">
        <v>7.6674713847387714E-6</v>
      </c>
      <c r="AM2289">
        <v>1.919775865114211E-5</v>
      </c>
      <c r="AN2289">
        <v>2.7394194977465341E-5</v>
      </c>
    </row>
    <row r="2290" spans="1:376" x14ac:dyDescent="0.3">
      <c r="A2290" s="49">
        <v>2873</v>
      </c>
      <c r="B2290" t="s">
        <v>4561</v>
      </c>
      <c r="C2290" t="s">
        <v>671</v>
      </c>
      <c r="D2290">
        <v>0.97028000000000003</v>
      </c>
      <c r="O2290">
        <v>2.1927638791986441E-2</v>
      </c>
      <c r="P2290">
        <v>1.2195754011761191</v>
      </c>
      <c r="AL2290">
        <v>3.3090800358815901E-5</v>
      </c>
      <c r="AM2290">
        <v>9.4727399581381441E-5</v>
      </c>
      <c r="AN2290">
        <v>9.7066347719193318E-5</v>
      </c>
      <c r="GN2290">
        <v>8.7112528655437045E-4</v>
      </c>
      <c r="NH2290">
        <v>5.758446953442528E-5</v>
      </c>
      <c r="NI2290">
        <v>2.4754998085937172E-6</v>
      </c>
      <c r="NJ2290">
        <v>1.8615995571312839E-5</v>
      </c>
      <c r="NK2290">
        <v>7.110639214421202E-5</v>
      </c>
      <c r="NL2290">
        <v>3.0256335141952641E-6</v>
      </c>
    </row>
    <row r="2291" spans="1:376" x14ac:dyDescent="0.3">
      <c r="A2291" s="49">
        <v>2874</v>
      </c>
      <c r="B2291" t="s">
        <v>4563</v>
      </c>
      <c r="C2291" t="s">
        <v>798</v>
      </c>
      <c r="D2291">
        <v>0.86300999999999983</v>
      </c>
      <c r="O2291">
        <v>1.332692068780757E-2</v>
      </c>
      <c r="P2291">
        <v>1.221066860630126</v>
      </c>
      <c r="AL2291">
        <v>3.5134315735373643E-5</v>
      </c>
      <c r="AM2291">
        <v>9.6477635898728901E-5</v>
      </c>
      <c r="AN2291">
        <v>1.201822470338214E-4</v>
      </c>
      <c r="JJ2291">
        <v>1.061851178612077E-5</v>
      </c>
    </row>
    <row r="2292" spans="1:376" x14ac:dyDescent="0.3">
      <c r="A2292" s="49">
        <v>2875</v>
      </c>
      <c r="B2292" t="s">
        <v>4564</v>
      </c>
      <c r="C2292" t="s">
        <v>798</v>
      </c>
      <c r="D2292">
        <v>3.7677000000000001E-3</v>
      </c>
      <c r="P2292">
        <v>1.2827004219409279</v>
      </c>
    </row>
    <row r="2293" spans="1:376" x14ac:dyDescent="0.3">
      <c r="A2293" s="49">
        <v>2876</v>
      </c>
      <c r="B2293" t="s">
        <v>4565</v>
      </c>
      <c r="C2293" t="s">
        <v>798</v>
      </c>
      <c r="D2293">
        <v>2.6745000000000001E-2</v>
      </c>
      <c r="P2293">
        <v>0.6534721975715323</v>
      </c>
    </row>
    <row r="2294" spans="1:376" x14ac:dyDescent="0.3">
      <c r="A2294" s="49">
        <v>2877</v>
      </c>
      <c r="B2294" t="s">
        <v>4566</v>
      </c>
      <c r="C2294" t="s">
        <v>798</v>
      </c>
      <c r="D2294">
        <v>7.8883149399999991E-2</v>
      </c>
      <c r="O2294">
        <v>1.962136720299772E-2</v>
      </c>
      <c r="P2294">
        <v>0.66060681723019354</v>
      </c>
    </row>
    <row r="2295" spans="1:376" x14ac:dyDescent="0.3">
      <c r="A2295" s="49">
        <v>2878</v>
      </c>
      <c r="B2295" t="s">
        <v>4567</v>
      </c>
      <c r="C2295" t="s">
        <v>798</v>
      </c>
      <c r="D2295">
        <v>5.3479999999999986E-3</v>
      </c>
      <c r="P2295">
        <v>0.31012184846103602</v>
      </c>
    </row>
    <row r="2296" spans="1:376" x14ac:dyDescent="0.3">
      <c r="A2296" s="49">
        <v>2879</v>
      </c>
      <c r="B2296" t="s">
        <v>4568</v>
      </c>
      <c r="C2296" t="s">
        <v>798</v>
      </c>
      <c r="D2296">
        <v>2.4024E-2</v>
      </c>
      <c r="P2296">
        <v>0.46996041932750787</v>
      </c>
    </row>
    <row r="2297" spans="1:376" x14ac:dyDescent="0.3">
      <c r="A2297" s="49">
        <v>2880</v>
      </c>
      <c r="B2297" t="s">
        <v>4569</v>
      </c>
      <c r="C2297" t="s">
        <v>798</v>
      </c>
      <c r="D2297">
        <v>2.2077000000000001E-6</v>
      </c>
      <c r="BK2297">
        <v>955.37060594600189</v>
      </c>
      <c r="BL2297">
        <v>4.795148797390951E-2</v>
      </c>
      <c r="BM2297">
        <v>0.118503528995722</v>
      </c>
      <c r="DF2297">
        <v>834.23788918413163</v>
      </c>
      <c r="JO2297">
        <v>27.18272191906641</v>
      </c>
    </row>
    <row r="2298" spans="1:376" x14ac:dyDescent="0.3">
      <c r="A2298" s="49">
        <v>2881</v>
      </c>
      <c r="B2298" t="s">
        <v>4570</v>
      </c>
      <c r="C2298" t="s">
        <v>798</v>
      </c>
      <c r="D2298">
        <v>5.0482000000000013E-2</v>
      </c>
      <c r="P2298">
        <v>1.3433137466218059</v>
      </c>
      <c r="AL2298">
        <v>1.9484222725834339E-5</v>
      </c>
      <c r="AM2298">
        <v>3.9271801604682762E-5</v>
      </c>
      <c r="AN2298">
        <v>6.0362213577567919E-5</v>
      </c>
    </row>
    <row r="2299" spans="1:376" x14ac:dyDescent="0.3">
      <c r="A2299" s="49">
        <v>2882</v>
      </c>
      <c r="B2299" t="s">
        <v>4571</v>
      </c>
      <c r="C2299" t="s">
        <v>798</v>
      </c>
      <c r="D2299">
        <v>0.35499999999999998</v>
      </c>
      <c r="O2299">
        <v>1.392405063291139E-2</v>
      </c>
      <c r="P2299">
        <v>0.96202531645569622</v>
      </c>
      <c r="AL2299">
        <v>4.322048087870873E-5</v>
      </c>
      <c r="AM2299">
        <v>1.199758890898131E-4</v>
      </c>
      <c r="AN2299">
        <v>1.8440738508249051E-4</v>
      </c>
      <c r="GN2299">
        <v>5.0568541215517302E-4</v>
      </c>
    </row>
    <row r="2300" spans="1:376" x14ac:dyDescent="0.3">
      <c r="A2300" s="49">
        <v>2883</v>
      </c>
      <c r="B2300" t="s">
        <v>4572</v>
      </c>
      <c r="C2300" t="s">
        <v>798</v>
      </c>
      <c r="D2300">
        <v>4.6074999999999998E-2</v>
      </c>
      <c r="O2300">
        <v>1.5941262526013581E-2</v>
      </c>
      <c r="P2300">
        <v>0.67868980816912428</v>
      </c>
      <c r="AL2300">
        <v>7.673097659979256E-6</v>
      </c>
      <c r="AM2300">
        <v>1.8479062068586579E-5</v>
      </c>
      <c r="AN2300">
        <v>5.6185773058510809E-6</v>
      </c>
    </row>
    <row r="2301" spans="1:376" x14ac:dyDescent="0.3">
      <c r="A2301" s="49">
        <v>2884</v>
      </c>
      <c r="B2301" t="s">
        <v>4573</v>
      </c>
      <c r="C2301" t="s">
        <v>620</v>
      </c>
      <c r="D2301">
        <v>8.0350000000000019E-2</v>
      </c>
      <c r="AH2301">
        <v>9.5751875020469654E-6</v>
      </c>
      <c r="AK2301">
        <v>3.6864882804397427E-4</v>
      </c>
    </row>
    <row r="2302" spans="1:376" x14ac:dyDescent="0.3">
      <c r="A2302" s="49">
        <v>2885</v>
      </c>
      <c r="B2302" t="s">
        <v>4574</v>
      </c>
      <c r="C2302" t="s">
        <v>798</v>
      </c>
      <c r="D2302">
        <v>6.7499999999999991E-3</v>
      </c>
      <c r="P2302">
        <v>0.80168776371308026</v>
      </c>
    </row>
    <row r="2303" spans="1:376" x14ac:dyDescent="0.3">
      <c r="A2303" s="49">
        <v>2886</v>
      </c>
      <c r="B2303" t="s">
        <v>4575</v>
      </c>
      <c r="C2303" t="s">
        <v>688</v>
      </c>
    </row>
    <row r="2304" spans="1:376" x14ac:dyDescent="0.3">
      <c r="A2304" s="49">
        <v>2887</v>
      </c>
      <c r="B2304" t="s">
        <v>4576</v>
      </c>
      <c r="C2304" t="s">
        <v>605</v>
      </c>
      <c r="D2304">
        <v>9.0999999999999984E-2</v>
      </c>
      <c r="M2304">
        <v>3.6904761904761912E-2</v>
      </c>
      <c r="N2304">
        <v>3.2894844126825378E-5</v>
      </c>
    </row>
    <row r="2305" spans="1:377" x14ac:dyDescent="0.3">
      <c r="A2305" s="49">
        <v>2889</v>
      </c>
      <c r="B2305" t="s">
        <v>4578</v>
      </c>
      <c r="C2305" t="s">
        <v>605</v>
      </c>
      <c r="D2305">
        <v>3.2800000000000003E-2</v>
      </c>
      <c r="M2305">
        <v>6.3008130081300814E-3</v>
      </c>
      <c r="N2305">
        <v>1.075089206543708E-5</v>
      </c>
      <c r="AH2305">
        <v>2.1309370988446728E-5</v>
      </c>
    </row>
    <row r="2306" spans="1:377" x14ac:dyDescent="0.3">
      <c r="A2306" s="49">
        <v>2890</v>
      </c>
      <c r="B2306" t="s">
        <v>4579</v>
      </c>
      <c r="C2306" t="s">
        <v>659</v>
      </c>
      <c r="D2306">
        <v>0.19825000000000001</v>
      </c>
      <c r="AH2306">
        <v>1.110008628127696E-4</v>
      </c>
    </row>
    <row r="2307" spans="1:377" x14ac:dyDescent="0.3">
      <c r="A2307" s="49">
        <v>2891</v>
      </c>
      <c r="B2307" t="s">
        <v>4580</v>
      </c>
      <c r="C2307" t="s">
        <v>796</v>
      </c>
      <c r="D2307">
        <v>2.6244000000000001</v>
      </c>
      <c r="O2307">
        <v>3.4380371933114558E-2</v>
      </c>
    </row>
    <row r="2308" spans="1:377" x14ac:dyDescent="0.3">
      <c r="A2308" s="49">
        <v>2893</v>
      </c>
      <c r="B2308" t="s">
        <v>4582</v>
      </c>
      <c r="C2308" t="s">
        <v>614</v>
      </c>
      <c r="D2308">
        <v>6.9999999999999993E-3</v>
      </c>
      <c r="M2308">
        <v>1.537698412698413E-2</v>
      </c>
      <c r="N2308">
        <v>1.1537746943930269E-5</v>
      </c>
      <c r="AK2308">
        <v>4.7916666666666659E-4</v>
      </c>
    </row>
    <row r="2309" spans="1:377" x14ac:dyDescent="0.3">
      <c r="A2309" s="49">
        <v>2894</v>
      </c>
      <c r="B2309" t="s">
        <v>4583</v>
      </c>
      <c r="C2309" t="s">
        <v>668</v>
      </c>
      <c r="D2309">
        <v>1.536</v>
      </c>
      <c r="K2309">
        <v>9.4112951807228914E-4</v>
      </c>
      <c r="L2309">
        <v>0.94896385542168682</v>
      </c>
      <c r="AQ2309">
        <v>5.6224899598393583E-5</v>
      </c>
    </row>
    <row r="2310" spans="1:377" x14ac:dyDescent="0.3">
      <c r="A2310" s="49">
        <v>2895</v>
      </c>
      <c r="B2310" t="s">
        <v>4586</v>
      </c>
      <c r="C2310" t="s">
        <v>659</v>
      </c>
      <c r="D2310">
        <v>0.13020000000000001</v>
      </c>
      <c r="AH2310">
        <v>4.7056148435605141E-5</v>
      </c>
      <c r="AJ2310">
        <v>0.54605263157894735</v>
      </c>
      <c r="AK2310">
        <v>4.2543522785458258E-4</v>
      </c>
      <c r="AP2310">
        <v>7.1382518796992483E-3</v>
      </c>
      <c r="BO2310">
        <v>2.4435080511493192E-4</v>
      </c>
      <c r="BP2310">
        <v>5.1587301587301593E-5</v>
      </c>
    </row>
    <row r="2311" spans="1:377" x14ac:dyDescent="0.3">
      <c r="A2311" s="49">
        <v>2896</v>
      </c>
      <c r="B2311" t="s">
        <v>4588</v>
      </c>
      <c r="C2311" t="s">
        <v>605</v>
      </c>
      <c r="D2311">
        <v>0.43049999999999988</v>
      </c>
      <c r="M2311">
        <v>1.7222222222222229E-2</v>
      </c>
      <c r="N2311">
        <v>1.8991635008123831E-5</v>
      </c>
      <c r="AH2311">
        <v>4.0563909774436102E-5</v>
      </c>
      <c r="AK2311">
        <v>6.5714285714285722E-4</v>
      </c>
    </row>
    <row r="2312" spans="1:377" x14ac:dyDescent="0.3">
      <c r="A2312" s="49">
        <v>2897</v>
      </c>
      <c r="B2312" t="s">
        <v>4590</v>
      </c>
      <c r="C2312" t="s">
        <v>688</v>
      </c>
      <c r="D2312">
        <v>0.33</v>
      </c>
      <c r="CL2312">
        <v>5.2105263157894738E-4</v>
      </c>
    </row>
    <row r="2313" spans="1:377" x14ac:dyDescent="0.3">
      <c r="A2313" s="49">
        <v>2898</v>
      </c>
      <c r="B2313" t="s">
        <v>4592</v>
      </c>
      <c r="C2313" t="s">
        <v>659</v>
      </c>
      <c r="D2313">
        <v>0.13806676800000001</v>
      </c>
      <c r="AJ2313">
        <v>0.70891043397968601</v>
      </c>
      <c r="AK2313">
        <v>1.729100915869921E-3</v>
      </c>
    </row>
    <row r="2314" spans="1:377" x14ac:dyDescent="0.3">
      <c r="A2314" s="49">
        <v>2899</v>
      </c>
      <c r="B2314" t="s">
        <v>4593</v>
      </c>
      <c r="C2314" t="s">
        <v>659</v>
      </c>
      <c r="D2314">
        <v>0.56585509999999994</v>
      </c>
      <c r="I2314">
        <v>0.28472005284728119</v>
      </c>
      <c r="J2314">
        <v>6.2714818687681707E-6</v>
      </c>
      <c r="K2314">
        <v>1.643020041135469E-3</v>
      </c>
      <c r="L2314">
        <v>0.33813841268780859</v>
      </c>
    </row>
    <row r="2315" spans="1:377" x14ac:dyDescent="0.3">
      <c r="A2315" s="49">
        <v>2901</v>
      </c>
      <c r="B2315" t="s">
        <v>4595</v>
      </c>
      <c r="C2315" t="s">
        <v>659</v>
      </c>
      <c r="D2315">
        <v>5.5500000000000008E-2</v>
      </c>
      <c r="I2315">
        <v>9.6515792901335051E-2</v>
      </c>
      <c r="J2315">
        <v>4.5945945945945939E-6</v>
      </c>
      <c r="K2315">
        <v>5.6919570172582208E-4</v>
      </c>
      <c r="L2315">
        <v>0.58531650928036461</v>
      </c>
    </row>
    <row r="2316" spans="1:377" x14ac:dyDescent="0.3">
      <c r="A2316" s="49">
        <v>2902</v>
      </c>
      <c r="B2316" t="s">
        <v>4597</v>
      </c>
      <c r="C2316" t="s">
        <v>595</v>
      </c>
      <c r="D2316">
        <v>4786.8263800000004</v>
      </c>
      <c r="JC2316">
        <v>6.301818835432434E-3</v>
      </c>
      <c r="JD2316">
        <v>0.7572316042173507</v>
      </c>
      <c r="LH2316">
        <v>3.2353880673210891E-4</v>
      </c>
      <c r="NM2316">
        <v>1.8920516684104771E-2</v>
      </c>
    </row>
    <row r="2317" spans="1:377" x14ac:dyDescent="0.3">
      <c r="A2317" s="49">
        <v>2903</v>
      </c>
      <c r="B2317" t="s">
        <v>4599</v>
      </c>
      <c r="C2317" t="s">
        <v>605</v>
      </c>
      <c r="D2317">
        <v>4.49064</v>
      </c>
      <c r="M2317">
        <v>2.609427609427609E-2</v>
      </c>
      <c r="N2317">
        <v>2.5648744560831429E-5</v>
      </c>
      <c r="AJ2317">
        <v>0.14120148856990961</v>
      </c>
      <c r="AK2317">
        <v>1.2390572390572391E-3</v>
      </c>
      <c r="AP2317">
        <v>3.5891547049441787E-2</v>
      </c>
    </row>
    <row r="2318" spans="1:377" x14ac:dyDescent="0.3">
      <c r="A2318" s="49">
        <v>2905</v>
      </c>
      <c r="B2318" t="s">
        <v>4601</v>
      </c>
      <c r="C2318" t="s">
        <v>605</v>
      </c>
      <c r="D2318">
        <v>0.20547172799999999</v>
      </c>
      <c r="M2318">
        <v>0.11488462020610669</v>
      </c>
      <c r="N2318">
        <v>8.819310032323808E-5</v>
      </c>
      <c r="AH2318">
        <v>7.8741131826431262E-6</v>
      </c>
      <c r="FR2318">
        <v>0.14803415107210571</v>
      </c>
    </row>
    <row r="2319" spans="1:377" x14ac:dyDescent="0.3">
      <c r="A2319" s="49">
        <v>2906</v>
      </c>
      <c r="B2319" t="s">
        <v>4602</v>
      </c>
      <c r="C2319" t="s">
        <v>796</v>
      </c>
      <c r="D2319">
        <v>0.92215000000000003</v>
      </c>
      <c r="O2319">
        <v>0.1226536499388812</v>
      </c>
      <c r="IW2319">
        <v>3.49475846444936E-5</v>
      </c>
    </row>
    <row r="2320" spans="1:377" x14ac:dyDescent="0.3">
      <c r="A2320" s="49">
        <v>2907</v>
      </c>
      <c r="B2320" t="s">
        <v>4603</v>
      </c>
      <c r="C2320" t="s">
        <v>650</v>
      </c>
      <c r="D2320">
        <v>1.8896540544000001E-3</v>
      </c>
      <c r="DH2320">
        <v>1.3176865420719339</v>
      </c>
      <c r="FQ2320">
        <v>5.1303384982361589E-5</v>
      </c>
    </row>
    <row r="2321" spans="1:378" x14ac:dyDescent="0.3">
      <c r="A2321" s="49">
        <v>2908</v>
      </c>
      <c r="B2321" t="s">
        <v>4604</v>
      </c>
      <c r="C2321" t="s">
        <v>614</v>
      </c>
      <c r="D2321">
        <v>8.3999999999999991E-2</v>
      </c>
      <c r="M2321">
        <v>7.3809523809523825E-2</v>
      </c>
      <c r="N2321">
        <v>3.5839598997493737E-5</v>
      </c>
    </row>
    <row r="2322" spans="1:378" x14ac:dyDescent="0.3">
      <c r="A2322" s="49">
        <v>2910</v>
      </c>
      <c r="B2322" t="s">
        <v>4607</v>
      </c>
      <c r="C2322" t="s">
        <v>659</v>
      </c>
      <c r="D2322">
        <v>0.12121591</v>
      </c>
      <c r="I2322">
        <v>9.6862051250095713E-2</v>
      </c>
      <c r="K2322">
        <v>9.0229709659910549E-4</v>
      </c>
      <c r="L2322">
        <v>0.25465296746559241</v>
      </c>
    </row>
    <row r="2323" spans="1:378" x14ac:dyDescent="0.3">
      <c r="A2323" s="49">
        <v>2912</v>
      </c>
      <c r="B2323" t="s">
        <v>4609</v>
      </c>
      <c r="C2323" t="s">
        <v>605</v>
      </c>
      <c r="D2323">
        <v>0.13736400000000001</v>
      </c>
      <c r="AF2323">
        <v>0.50745793375923276</v>
      </c>
      <c r="AG2323">
        <v>1.2338179812386991E-4</v>
      </c>
      <c r="CH2323">
        <v>1.206366226395421E-3</v>
      </c>
    </row>
    <row r="2324" spans="1:378" x14ac:dyDescent="0.3">
      <c r="A2324" s="49">
        <v>2913</v>
      </c>
      <c r="B2324" t="s">
        <v>4610</v>
      </c>
      <c r="C2324" t="s">
        <v>605</v>
      </c>
      <c r="D2324">
        <v>1.2E-4</v>
      </c>
      <c r="AG2324">
        <v>7.7865710949324464E-4</v>
      </c>
    </row>
    <row r="2325" spans="1:378" x14ac:dyDescent="0.3">
      <c r="A2325" s="49">
        <v>2914</v>
      </c>
      <c r="B2325" t="s">
        <v>4611</v>
      </c>
      <c r="C2325" t="s">
        <v>650</v>
      </c>
      <c r="D2325">
        <v>0.1227534</v>
      </c>
      <c r="AK2325">
        <v>3.1737012987012982E-4</v>
      </c>
    </row>
    <row r="2326" spans="1:378" x14ac:dyDescent="0.3">
      <c r="A2326" s="49">
        <v>2916</v>
      </c>
      <c r="B2326" t="s">
        <v>4613</v>
      </c>
      <c r="C2326" t="s">
        <v>605</v>
      </c>
      <c r="D2326">
        <v>0.56999999999999984</v>
      </c>
      <c r="AG2326">
        <v>7.5848874914511398E-4</v>
      </c>
    </row>
    <row r="2327" spans="1:378" x14ac:dyDescent="0.3">
      <c r="A2327" s="49">
        <v>2917</v>
      </c>
      <c r="B2327" t="s">
        <v>4614</v>
      </c>
      <c r="C2327" t="s">
        <v>798</v>
      </c>
      <c r="D2327">
        <v>4.0922E-2</v>
      </c>
      <c r="P2327">
        <v>0.24355071302675849</v>
      </c>
    </row>
    <row r="2328" spans="1:378" x14ac:dyDescent="0.3">
      <c r="A2328" s="49">
        <v>2919</v>
      </c>
      <c r="B2328" t="s">
        <v>4616</v>
      </c>
      <c r="C2328" t="s">
        <v>668</v>
      </c>
      <c r="D2328">
        <v>0.2021</v>
      </c>
      <c r="I2328">
        <v>5.2601896949500133E-2</v>
      </c>
      <c r="J2328">
        <v>1.4893617021276591E-5</v>
      </c>
      <c r="K2328">
        <v>7.8415790822865923E-4</v>
      </c>
      <c r="L2328">
        <v>0.82205075621635482</v>
      </c>
    </row>
    <row r="2329" spans="1:378" x14ac:dyDescent="0.3">
      <c r="A2329" s="49">
        <v>2920</v>
      </c>
      <c r="B2329" t="s">
        <v>4617</v>
      </c>
      <c r="C2329" t="s">
        <v>614</v>
      </c>
      <c r="D2329">
        <v>3.8024999999999999E-3</v>
      </c>
      <c r="AJ2329">
        <v>0.14001349527665319</v>
      </c>
      <c r="AK2329">
        <v>2.5555555555555548E-3</v>
      </c>
    </row>
    <row r="2330" spans="1:378" x14ac:dyDescent="0.3">
      <c r="A2330" s="49">
        <v>2923</v>
      </c>
      <c r="B2330" t="s">
        <v>4620</v>
      </c>
      <c r="C2330" t="s">
        <v>605</v>
      </c>
      <c r="D2330">
        <v>12.9337</v>
      </c>
      <c r="M2330">
        <v>2.609691907360015E-2</v>
      </c>
      <c r="N2330">
        <v>2.429150123045458E-5</v>
      </c>
      <c r="AH2330">
        <v>1.8513192585831468E-5</v>
      </c>
    </row>
    <row r="2331" spans="1:378" x14ac:dyDescent="0.3">
      <c r="A2331" s="49">
        <v>2924</v>
      </c>
      <c r="B2331" t="s">
        <v>4621</v>
      </c>
      <c r="C2331" t="s">
        <v>659</v>
      </c>
      <c r="D2331">
        <v>3.3663999999999999E-2</v>
      </c>
      <c r="I2331">
        <v>5.7446516102432538E-2</v>
      </c>
      <c r="J2331">
        <v>3.992395437262357E-5</v>
      </c>
      <c r="K2331">
        <v>1.885145143310886E-4</v>
      </c>
    </row>
    <row r="2332" spans="1:378" x14ac:dyDescent="0.3">
      <c r="A2332" s="49">
        <v>2927</v>
      </c>
      <c r="B2332" t="s">
        <v>4624</v>
      </c>
      <c r="C2332" t="s">
        <v>796</v>
      </c>
      <c r="D2332">
        <v>1.4227211</v>
      </c>
      <c r="AI2332">
        <v>26.206446339922561</v>
      </c>
    </row>
    <row r="2333" spans="1:378" x14ac:dyDescent="0.3">
      <c r="A2333" s="49">
        <v>2930</v>
      </c>
      <c r="B2333" t="s">
        <v>4628</v>
      </c>
      <c r="C2333" t="s">
        <v>671</v>
      </c>
      <c r="D2333">
        <v>7.9430809599999996E-3</v>
      </c>
      <c r="BK2333">
        <v>3248.0115503333932</v>
      </c>
      <c r="BL2333">
        <v>5.5357512448796699E-2</v>
      </c>
      <c r="BM2333">
        <v>0.26896280892320462</v>
      </c>
      <c r="DF2333">
        <v>1764.5777047798231</v>
      </c>
      <c r="JO2333">
        <v>43.053875535465693</v>
      </c>
      <c r="NN2333">
        <v>1.793187000082181E-2</v>
      </c>
    </row>
    <row r="2334" spans="1:378" x14ac:dyDescent="0.3">
      <c r="A2334" s="49">
        <v>2931</v>
      </c>
      <c r="B2334" t="s">
        <v>4630</v>
      </c>
      <c r="C2334" t="s">
        <v>620</v>
      </c>
      <c r="D2334">
        <v>1.1679999999999999E-2</v>
      </c>
      <c r="AH2334">
        <v>1.3651315789473681E-5</v>
      </c>
    </row>
    <row r="2335" spans="1:378" x14ac:dyDescent="0.3">
      <c r="A2335" s="49">
        <v>2932</v>
      </c>
      <c r="B2335" t="s">
        <v>4631</v>
      </c>
      <c r="C2335" t="s">
        <v>605</v>
      </c>
      <c r="D2335">
        <v>1.2800000000000001E-2</v>
      </c>
      <c r="AF2335">
        <v>0.75302419354838701</v>
      </c>
      <c r="AG2335">
        <v>7.6863520377059788E-4</v>
      </c>
    </row>
    <row r="2336" spans="1:378" x14ac:dyDescent="0.3">
      <c r="A2336" s="49">
        <v>2933</v>
      </c>
      <c r="B2336" t="s">
        <v>4632</v>
      </c>
      <c r="C2336" t="s">
        <v>605</v>
      </c>
      <c r="D2336">
        <v>4.9000000000000002E-2</v>
      </c>
      <c r="AG2336">
        <v>7.4293140558435273E-4</v>
      </c>
    </row>
    <row r="2337" spans="1:354" x14ac:dyDescent="0.3">
      <c r="A2337" s="49">
        <v>2935</v>
      </c>
      <c r="B2337" t="s">
        <v>4634</v>
      </c>
      <c r="C2337" t="s">
        <v>617</v>
      </c>
      <c r="D2337">
        <v>6.0219749490000006E-4</v>
      </c>
      <c r="BQ2337">
        <v>1.4285375155787181</v>
      </c>
      <c r="BR2337">
        <v>39.839757028520992</v>
      </c>
      <c r="BS2337">
        <v>80.894005408807601</v>
      </c>
      <c r="DK2337">
        <v>3.286298301365881E-3</v>
      </c>
    </row>
    <row r="2338" spans="1:354" x14ac:dyDescent="0.3">
      <c r="A2338" s="49">
        <v>2937</v>
      </c>
      <c r="B2338" t="s">
        <v>4636</v>
      </c>
      <c r="C2338" t="s">
        <v>614</v>
      </c>
      <c r="D2338">
        <v>1.7444756699999999</v>
      </c>
      <c r="I2338">
        <v>0.2228596927392108</v>
      </c>
      <c r="K2338">
        <v>1.212913877733155E-3</v>
      </c>
      <c r="L2338">
        <v>0.34429527634346913</v>
      </c>
    </row>
    <row r="2339" spans="1:354" x14ac:dyDescent="0.3">
      <c r="A2339" s="49">
        <v>2938</v>
      </c>
      <c r="B2339" t="s">
        <v>4637</v>
      </c>
      <c r="C2339" t="s">
        <v>659</v>
      </c>
      <c r="D2339">
        <v>3.0000000000000001E-3</v>
      </c>
      <c r="AJ2339">
        <v>3.0942982456140351</v>
      </c>
      <c r="AP2339">
        <v>0.18506578947368421</v>
      </c>
    </row>
    <row r="2340" spans="1:354" x14ac:dyDescent="0.3">
      <c r="A2340" s="49">
        <v>2939</v>
      </c>
      <c r="B2340" t="s">
        <v>4638</v>
      </c>
      <c r="C2340" t="s">
        <v>605</v>
      </c>
      <c r="D2340">
        <v>9.0000000000000006E-5</v>
      </c>
      <c r="F2340">
        <v>5341.3654618473893</v>
      </c>
    </row>
    <row r="2341" spans="1:354" x14ac:dyDescent="0.3">
      <c r="A2341" s="49">
        <v>2940</v>
      </c>
      <c r="B2341" t="s">
        <v>4639</v>
      </c>
      <c r="C2341" t="s">
        <v>605</v>
      </c>
      <c r="D2341">
        <v>2.2635E-4</v>
      </c>
      <c r="F2341">
        <v>3113.2530120481929</v>
      </c>
      <c r="CM2341">
        <v>157.6974564926372</v>
      </c>
      <c r="GC2341">
        <v>0.16257418223102249</v>
      </c>
    </row>
    <row r="2342" spans="1:354" x14ac:dyDescent="0.3">
      <c r="A2342" s="49">
        <v>2941</v>
      </c>
      <c r="B2342" t="s">
        <v>4640</v>
      </c>
      <c r="C2342" t="s">
        <v>659</v>
      </c>
      <c r="D2342">
        <v>2.688E-5</v>
      </c>
      <c r="F2342">
        <v>3052.208835341366</v>
      </c>
      <c r="G2342">
        <v>8.7751004016064265</v>
      </c>
      <c r="H2342">
        <v>3750.0000000000009</v>
      </c>
      <c r="EM2342">
        <v>476.60015060240971</v>
      </c>
      <c r="HW2342">
        <v>9.4122616659771619E-2</v>
      </c>
      <c r="HX2342">
        <v>1.812806782686301E-2</v>
      </c>
    </row>
    <row r="2343" spans="1:354" x14ac:dyDescent="0.3">
      <c r="A2343" s="49">
        <v>2942</v>
      </c>
      <c r="B2343" t="s">
        <v>4641</v>
      </c>
      <c r="C2343" t="s">
        <v>659</v>
      </c>
      <c r="D2343">
        <v>0.11310000000000001</v>
      </c>
      <c r="AH2343">
        <v>5.8805668016194319E-5</v>
      </c>
      <c r="AJ2343">
        <v>1.086504723346829</v>
      </c>
      <c r="AK2343">
        <v>1.1844017094017091E-3</v>
      </c>
    </row>
    <row r="2344" spans="1:354" x14ac:dyDescent="0.3">
      <c r="A2344" s="49">
        <v>2943</v>
      </c>
      <c r="B2344" t="s">
        <v>4642</v>
      </c>
      <c r="C2344" t="s">
        <v>798</v>
      </c>
      <c r="D2344">
        <v>3.0600000000000001E-4</v>
      </c>
      <c r="P2344">
        <v>0.42442293373045409</v>
      </c>
    </row>
    <row r="2345" spans="1:354" x14ac:dyDescent="0.3">
      <c r="A2345" s="49">
        <v>2945</v>
      </c>
      <c r="B2345" t="s">
        <v>4644</v>
      </c>
      <c r="C2345" t="s">
        <v>689</v>
      </c>
      <c r="D2345">
        <v>3.5917000000000002E-5</v>
      </c>
      <c r="BQ2345">
        <v>21.295474711623779</v>
      </c>
      <c r="BR2345">
        <v>212.81744734507069</v>
      </c>
      <c r="BS2345">
        <v>193.03227011628451</v>
      </c>
      <c r="DK2345">
        <v>1.395414000840611E-3</v>
      </c>
    </row>
    <row r="2346" spans="1:354" x14ac:dyDescent="0.3">
      <c r="A2346" s="49">
        <v>2946</v>
      </c>
      <c r="B2346" t="s">
        <v>4645</v>
      </c>
      <c r="C2346" t="s">
        <v>798</v>
      </c>
      <c r="D2346">
        <v>4.0717499999999998</v>
      </c>
      <c r="O2346">
        <v>5.4757502488977393E-2</v>
      </c>
      <c r="P2346">
        <v>0.51884511449295967</v>
      </c>
      <c r="AM2346">
        <v>6.1442184611008388E-6</v>
      </c>
      <c r="AN2346">
        <v>8.3945700785410628E-6</v>
      </c>
      <c r="GH2346">
        <v>2.1718632300341871E-2</v>
      </c>
      <c r="GI2346">
        <v>8.5072983664933582E-3</v>
      </c>
      <c r="GN2346">
        <v>6.9059245563299029E-4</v>
      </c>
      <c r="LG2346">
        <v>1.967477362158062E-2</v>
      </c>
      <c r="MP2346">
        <v>2.0004266818375759E-2</v>
      </c>
    </row>
    <row r="2347" spans="1:354" x14ac:dyDescent="0.3">
      <c r="A2347" s="49">
        <v>2947</v>
      </c>
      <c r="B2347" t="s">
        <v>4647</v>
      </c>
      <c r="C2347" t="s">
        <v>671</v>
      </c>
      <c r="D2347">
        <v>0.13582929999999999</v>
      </c>
      <c r="O2347">
        <v>1.8310072302496361E-2</v>
      </c>
      <c r="P2347">
        <v>0.54068962787032016</v>
      </c>
      <c r="AL2347">
        <v>1.10526254625978E-5</v>
      </c>
      <c r="AM2347">
        <v>2.2538287375907511E-5</v>
      </c>
      <c r="AN2347">
        <v>1.4313989989688011E-5</v>
      </c>
    </row>
    <row r="2348" spans="1:354" x14ac:dyDescent="0.3">
      <c r="A2348" s="49">
        <v>2948</v>
      </c>
      <c r="B2348" t="s">
        <v>4648</v>
      </c>
      <c r="C2348" t="s">
        <v>605</v>
      </c>
      <c r="D2348">
        <v>1.86666</v>
      </c>
      <c r="M2348">
        <v>7.2883013272666441E-2</v>
      </c>
      <c r="N2348">
        <v>6.7530669230294186E-5</v>
      </c>
    </row>
    <row r="2349" spans="1:354" x14ac:dyDescent="0.3">
      <c r="A2349" s="49">
        <v>2949</v>
      </c>
      <c r="B2349" t="s">
        <v>4649</v>
      </c>
      <c r="C2349" t="s">
        <v>605</v>
      </c>
      <c r="D2349">
        <v>15.247</v>
      </c>
      <c r="M2349">
        <v>1.069117422006515E-2</v>
      </c>
      <c r="N2349">
        <v>1.1413442397445119E-5</v>
      </c>
      <c r="AH2349">
        <v>3.92375721884892E-5</v>
      </c>
    </row>
    <row r="2350" spans="1:354" x14ac:dyDescent="0.3">
      <c r="A2350" s="49">
        <v>2950</v>
      </c>
      <c r="B2350" t="s">
        <v>4650</v>
      </c>
      <c r="C2350" t="s">
        <v>662</v>
      </c>
      <c r="D2350">
        <v>1.0667764800000001E-5</v>
      </c>
      <c r="F2350">
        <v>3108.7312211810208</v>
      </c>
      <c r="H2350">
        <v>10185.18518518519</v>
      </c>
    </row>
    <row r="2351" spans="1:354" x14ac:dyDescent="0.3">
      <c r="A2351" s="49">
        <v>2951</v>
      </c>
      <c r="B2351" t="s">
        <v>4651</v>
      </c>
      <c r="C2351" t="s">
        <v>605</v>
      </c>
      <c r="D2351">
        <v>0.80640000000000001</v>
      </c>
      <c r="M2351">
        <v>6.7274305555555542E-3</v>
      </c>
      <c r="N2351">
        <v>7.9117434457219066E-6</v>
      </c>
      <c r="AH2351">
        <v>6.4843749999999987E-5</v>
      </c>
      <c r="AK2351">
        <v>2.545572916666666E-4</v>
      </c>
    </row>
    <row r="2352" spans="1:354" x14ac:dyDescent="0.3">
      <c r="A2352" s="49">
        <v>2952</v>
      </c>
      <c r="B2352" t="s">
        <v>4653</v>
      </c>
      <c r="C2352" t="s">
        <v>1482</v>
      </c>
      <c r="D2352">
        <v>7.698559080847148</v>
      </c>
      <c r="E2352" t="s">
        <v>2167</v>
      </c>
      <c r="EV2352">
        <v>4.2085634406263299</v>
      </c>
      <c r="KL2352">
        <v>41.694892130317967</v>
      </c>
      <c r="KM2352">
        <v>2.3741358411875071</v>
      </c>
      <c r="KN2352">
        <v>4.3092487494184839</v>
      </c>
      <c r="KO2352">
        <v>0.41396249882484082</v>
      </c>
      <c r="KP2352">
        <v>1.642066612085985</v>
      </c>
      <c r="KQ2352">
        <v>0.37746381407429408</v>
      </c>
      <c r="KR2352">
        <v>0.43848352528330559</v>
      </c>
      <c r="KS2352">
        <v>2.6563035027690729</v>
      </c>
      <c r="LK2352">
        <v>0.32474887763773302</v>
      </c>
      <c r="LL2352">
        <v>4.2707051079598983E-2</v>
      </c>
      <c r="LM2352">
        <v>5.3853486367526703E-2</v>
      </c>
      <c r="LN2352">
        <v>9.3212532111986143E-2</v>
      </c>
      <c r="LO2352">
        <v>0.37357833278993491</v>
      </c>
      <c r="LP2352">
        <v>4.67737094529573E-2</v>
      </c>
      <c r="LQ2352">
        <v>0.304253650425793</v>
      </c>
      <c r="LR2352">
        <v>4.6870687793375387E-2</v>
      </c>
    </row>
    <row r="2353" spans="1:270" x14ac:dyDescent="0.3">
      <c r="A2353" s="49">
        <v>2953</v>
      </c>
      <c r="B2353" t="s">
        <v>4655</v>
      </c>
      <c r="C2353" t="s">
        <v>605</v>
      </c>
      <c r="D2353">
        <v>0.1</v>
      </c>
      <c r="AF2353">
        <v>0.11612903225806449</v>
      </c>
      <c r="AG2353">
        <v>7.3998649439801297E-4</v>
      </c>
    </row>
    <row r="2354" spans="1:270" x14ac:dyDescent="0.3">
      <c r="A2354" s="49">
        <v>2955</v>
      </c>
      <c r="B2354" t="s">
        <v>4657</v>
      </c>
      <c r="C2354" t="s">
        <v>605</v>
      </c>
      <c r="D2354">
        <v>0.235044</v>
      </c>
      <c r="AG2354">
        <v>7.5573575521865812E-4</v>
      </c>
    </row>
    <row r="2355" spans="1:270" x14ac:dyDescent="0.3">
      <c r="A2355" s="49">
        <v>2957</v>
      </c>
      <c r="B2355" t="s">
        <v>4659</v>
      </c>
      <c r="C2355" t="s">
        <v>605</v>
      </c>
      <c r="D2355">
        <v>0.9</v>
      </c>
      <c r="M2355">
        <v>2.2962962962962959E-2</v>
      </c>
      <c r="N2355">
        <v>3.5396049749345368E-5</v>
      </c>
    </row>
    <row r="2356" spans="1:270" x14ac:dyDescent="0.3">
      <c r="A2356" s="49">
        <v>2958</v>
      </c>
      <c r="B2356" t="s">
        <v>4661</v>
      </c>
      <c r="C2356" t="s">
        <v>605</v>
      </c>
      <c r="D2356">
        <v>1.284</v>
      </c>
      <c r="M2356">
        <v>1.435185185185185E-2</v>
      </c>
    </row>
    <row r="2357" spans="1:270" x14ac:dyDescent="0.3">
      <c r="A2357" s="49">
        <v>2959</v>
      </c>
      <c r="B2357" t="s">
        <v>4662</v>
      </c>
      <c r="C2357" t="s">
        <v>605</v>
      </c>
      <c r="D2357">
        <v>0.9</v>
      </c>
      <c r="M2357">
        <v>5.7407407407407407E-3</v>
      </c>
    </row>
    <row r="2358" spans="1:270" x14ac:dyDescent="0.3">
      <c r="A2358" s="49">
        <v>2960</v>
      </c>
      <c r="B2358" t="s">
        <v>4663</v>
      </c>
      <c r="C2358" t="s">
        <v>605</v>
      </c>
      <c r="D2358">
        <v>6.6778415940000002E-2</v>
      </c>
      <c r="BQ2358">
        <v>70.804814727401464</v>
      </c>
      <c r="DK2358">
        <v>1.840794752990572E-3</v>
      </c>
    </row>
    <row r="2359" spans="1:270" x14ac:dyDescent="0.3">
      <c r="A2359" s="49">
        <v>2961</v>
      </c>
      <c r="B2359" t="s">
        <v>4664</v>
      </c>
      <c r="C2359" t="s">
        <v>668</v>
      </c>
      <c r="D2359">
        <v>2.0889000000000002</v>
      </c>
      <c r="I2359">
        <v>0.20533041255932821</v>
      </c>
      <c r="L2359">
        <v>6.4702081051478649E-2</v>
      </c>
    </row>
    <row r="2360" spans="1:270" x14ac:dyDescent="0.3">
      <c r="A2360" s="49">
        <v>2962</v>
      </c>
      <c r="B2360" t="s">
        <v>4665</v>
      </c>
      <c r="C2360" t="s">
        <v>605</v>
      </c>
      <c r="D2360">
        <v>0.23219999999999999</v>
      </c>
      <c r="AH2360">
        <v>1.516812865497076E-5</v>
      </c>
    </row>
    <row r="2361" spans="1:270" x14ac:dyDescent="0.3">
      <c r="A2361" s="49">
        <v>2964</v>
      </c>
      <c r="B2361" t="s">
        <v>4669</v>
      </c>
      <c r="C2361" t="s">
        <v>650</v>
      </c>
      <c r="D2361">
        <v>1.44E-2</v>
      </c>
      <c r="DH2361">
        <v>3.2242424242424241</v>
      </c>
    </row>
    <row r="2362" spans="1:270" x14ac:dyDescent="0.3">
      <c r="A2362" s="49">
        <v>2965</v>
      </c>
      <c r="B2362" t="s">
        <v>4670</v>
      </c>
      <c r="C2362" t="s">
        <v>650</v>
      </c>
      <c r="D2362">
        <v>0.34991460000000002</v>
      </c>
      <c r="AK2362">
        <v>1.212498802088662E-3</v>
      </c>
    </row>
    <row r="2363" spans="1:270" x14ac:dyDescent="0.3">
      <c r="A2363" s="49">
        <v>2966</v>
      </c>
      <c r="B2363" t="s">
        <v>4671</v>
      </c>
      <c r="C2363" t="s">
        <v>659</v>
      </c>
      <c r="D2363">
        <v>0.43103999999999998</v>
      </c>
      <c r="I2363">
        <v>0.30182198728097243</v>
      </c>
      <c r="J2363">
        <v>3.1848552338530067E-5</v>
      </c>
      <c r="K2363">
        <v>3.4983139685691538E-4</v>
      </c>
      <c r="L2363">
        <v>0.15171948372554811</v>
      </c>
    </row>
    <row r="2364" spans="1:270" x14ac:dyDescent="0.3">
      <c r="A2364" s="49">
        <v>2967</v>
      </c>
      <c r="B2364" t="s">
        <v>4672</v>
      </c>
      <c r="C2364" t="s">
        <v>605</v>
      </c>
      <c r="D2364">
        <v>2.9871999999999999E-2</v>
      </c>
      <c r="AH2364">
        <v>7.1656612071152713E-6</v>
      </c>
      <c r="AK2364">
        <v>6.4868438671665768E-4</v>
      </c>
    </row>
    <row r="2365" spans="1:270" x14ac:dyDescent="0.3">
      <c r="A2365" s="49">
        <v>2968</v>
      </c>
      <c r="B2365" t="s">
        <v>4673</v>
      </c>
      <c r="C2365" t="s">
        <v>605</v>
      </c>
      <c r="D2365">
        <v>0.101475</v>
      </c>
      <c r="M2365">
        <v>2.6094276094276091E-4</v>
      </c>
      <c r="N2365">
        <v>3.3192507690209028E-6</v>
      </c>
      <c r="AH2365">
        <v>9.9282296650717695E-6</v>
      </c>
      <c r="AK2365">
        <v>6.8244949494949481E-4</v>
      </c>
    </row>
    <row r="2366" spans="1:270" x14ac:dyDescent="0.3">
      <c r="A2366" s="49">
        <v>2969</v>
      </c>
      <c r="B2366" t="s">
        <v>4674</v>
      </c>
      <c r="C2366" t="s">
        <v>659</v>
      </c>
      <c r="D2366">
        <v>4.7600000000000003E-2</v>
      </c>
      <c r="AH2366">
        <v>9.5903361344537808E-5</v>
      </c>
      <c r="AJ2366">
        <v>0.33726780185758509</v>
      </c>
      <c r="AK2366">
        <v>2.8307072829131651E-3</v>
      </c>
      <c r="AP2366">
        <v>4.0823335913312692E-2</v>
      </c>
      <c r="BO2366">
        <v>9.6745228269486598E-6</v>
      </c>
      <c r="BP2366">
        <v>1.3974888200894389E-6</v>
      </c>
    </row>
    <row r="2367" spans="1:270" x14ac:dyDescent="0.3">
      <c r="A2367" s="49">
        <v>2970</v>
      </c>
      <c r="B2367" t="s">
        <v>4675</v>
      </c>
      <c r="C2367" t="s">
        <v>671</v>
      </c>
      <c r="D2367">
        <v>0.22259999999999999</v>
      </c>
      <c r="P2367">
        <v>0.77878239903556357</v>
      </c>
      <c r="JJ2367">
        <v>2.2101667671287929E-6</v>
      </c>
    </row>
    <row r="2368" spans="1:270" x14ac:dyDescent="0.3">
      <c r="A2368" s="49">
        <v>2971</v>
      </c>
      <c r="B2368" t="s">
        <v>4676</v>
      </c>
      <c r="C2368" t="s">
        <v>671</v>
      </c>
      <c r="D2368">
        <v>0.31570999999999999</v>
      </c>
      <c r="P2368">
        <v>1.1234954045713319</v>
      </c>
      <c r="AL2368">
        <v>2.5627043565457638E-5</v>
      </c>
      <c r="AM2368">
        <v>9.3368891255354123E-5</v>
      </c>
      <c r="AN2368">
        <v>1.2300980911419669E-4</v>
      </c>
      <c r="AO2368">
        <v>2.6443541071291501E-5</v>
      </c>
    </row>
    <row r="2369" spans="1:379" x14ac:dyDescent="0.3">
      <c r="A2369" s="49">
        <v>2972</v>
      </c>
      <c r="B2369" t="s">
        <v>4677</v>
      </c>
      <c r="C2369" t="s">
        <v>605</v>
      </c>
      <c r="D2369">
        <v>2.25</v>
      </c>
      <c r="M2369">
        <v>6.7166666666666652E-2</v>
      </c>
      <c r="N2369">
        <v>5.1072037546083933E-5</v>
      </c>
      <c r="AH2369">
        <v>2.1842105263157889E-5</v>
      </c>
    </row>
    <row r="2370" spans="1:379" x14ac:dyDescent="0.3">
      <c r="A2370" s="49">
        <v>2973</v>
      </c>
      <c r="B2370" t="s">
        <v>4678</v>
      </c>
      <c r="C2370" t="s">
        <v>605</v>
      </c>
      <c r="D2370">
        <v>0.9</v>
      </c>
      <c r="M2370">
        <v>1.7222222222222219E-2</v>
      </c>
      <c r="N2370">
        <v>1.7846092125315011E-5</v>
      </c>
      <c r="AH2370">
        <v>8.1907894736842098E-5</v>
      </c>
      <c r="AK2370">
        <v>4.0729166666666659E-4</v>
      </c>
    </row>
    <row r="2371" spans="1:379" x14ac:dyDescent="0.3">
      <c r="A2371" s="49">
        <v>2974</v>
      </c>
      <c r="B2371" t="s">
        <v>4679</v>
      </c>
      <c r="C2371" t="s">
        <v>659</v>
      </c>
      <c r="D2371">
        <v>3.2606200000000002E-2</v>
      </c>
      <c r="I2371">
        <v>2.4628326655001601E-2</v>
      </c>
      <c r="K2371">
        <v>1.5456989146790251E-3</v>
      </c>
      <c r="L2371">
        <v>0.40671501014700961</v>
      </c>
    </row>
    <row r="2372" spans="1:379" x14ac:dyDescent="0.3">
      <c r="A2372" s="49">
        <v>2975</v>
      </c>
      <c r="B2372" t="s">
        <v>4680</v>
      </c>
      <c r="C2372" t="s">
        <v>605</v>
      </c>
      <c r="D2372">
        <v>2.0966999999999998</v>
      </c>
      <c r="M2372">
        <v>1.192667843118551E-2</v>
      </c>
      <c r="N2372">
        <v>2.2401722223026329E-5</v>
      </c>
      <c r="AH2372">
        <v>4.516451918177185E-5</v>
      </c>
      <c r="AK2372">
        <v>2.9883070221459109E-4</v>
      </c>
    </row>
    <row r="2373" spans="1:379" x14ac:dyDescent="0.3">
      <c r="A2373" s="49">
        <v>2977</v>
      </c>
      <c r="B2373" t="s">
        <v>4682</v>
      </c>
      <c r="C2373" t="s">
        <v>605</v>
      </c>
      <c r="D2373">
        <v>1.2155E-4</v>
      </c>
      <c r="F2373">
        <v>352.17794253938843</v>
      </c>
    </row>
    <row r="2374" spans="1:379" x14ac:dyDescent="0.3">
      <c r="A2374" s="49">
        <v>2978</v>
      </c>
      <c r="B2374" t="s">
        <v>4685</v>
      </c>
      <c r="C2374" t="s">
        <v>4684</v>
      </c>
      <c r="D2374">
        <v>1.025243699476938E-2</v>
      </c>
      <c r="E2374" t="s">
        <v>1103</v>
      </c>
      <c r="DL2374">
        <v>1.709346068636167</v>
      </c>
      <c r="DM2374">
        <v>3.0406447824546552</v>
      </c>
      <c r="DN2374">
        <v>0.30869201771294719</v>
      </c>
      <c r="DO2374">
        <v>0.1883508519647521</v>
      </c>
      <c r="DQ2374">
        <v>0.1159014427602636</v>
      </c>
      <c r="DS2374">
        <v>8.0310228266916001E-2</v>
      </c>
      <c r="DU2374">
        <v>4.0625889399752292E-2</v>
      </c>
      <c r="DV2374">
        <v>4.0722424819641473E-2</v>
      </c>
      <c r="DW2374">
        <v>0.25474941708710253</v>
      </c>
      <c r="NO2374">
        <v>1.7157484710117421</v>
      </c>
    </row>
    <row r="2375" spans="1:379" x14ac:dyDescent="0.3">
      <c r="A2375" s="49">
        <v>2979</v>
      </c>
      <c r="B2375" t="s">
        <v>4687</v>
      </c>
      <c r="C2375" t="s">
        <v>605</v>
      </c>
      <c r="D2375">
        <v>1.6543680000000001</v>
      </c>
      <c r="M2375">
        <v>5.256044067046213E-2</v>
      </c>
      <c r="N2375">
        <v>1.2831528520521789E-5</v>
      </c>
      <c r="AH2375">
        <v>2.9547616720673619E-6</v>
      </c>
      <c r="AK2375">
        <v>1.755201986498772E-4</v>
      </c>
    </row>
    <row r="2376" spans="1:379" x14ac:dyDescent="0.3">
      <c r="A2376" s="49">
        <v>2980</v>
      </c>
      <c r="B2376" t="s">
        <v>4688</v>
      </c>
      <c r="C2376" t="s">
        <v>701</v>
      </c>
      <c r="D2376">
        <v>3.4217759281794712E-4</v>
      </c>
      <c r="F2376">
        <v>1495.9953724791001</v>
      </c>
    </row>
    <row r="2377" spans="1:379" x14ac:dyDescent="0.3">
      <c r="A2377" s="49">
        <v>2981</v>
      </c>
      <c r="B2377" t="s">
        <v>4689</v>
      </c>
      <c r="C2377" t="s">
        <v>614</v>
      </c>
      <c r="D2377">
        <v>0.1288</v>
      </c>
      <c r="HC2377">
        <v>2.808791208791208E-3</v>
      </c>
      <c r="IG2377">
        <v>2.052197802197802</v>
      </c>
    </row>
    <row r="2378" spans="1:379" x14ac:dyDescent="0.3">
      <c r="A2378" s="49">
        <v>2982</v>
      </c>
      <c r="B2378" t="s">
        <v>4690</v>
      </c>
      <c r="C2378" t="s">
        <v>605</v>
      </c>
      <c r="D2378">
        <v>0.83699999999999997</v>
      </c>
      <c r="AH2378">
        <v>7.2807017543859644E-5</v>
      </c>
    </row>
    <row r="2379" spans="1:379" x14ac:dyDescent="0.3">
      <c r="A2379" s="49">
        <v>2983</v>
      </c>
      <c r="B2379" t="s">
        <v>4691</v>
      </c>
      <c r="C2379" t="s">
        <v>617</v>
      </c>
      <c r="D2379">
        <v>2.3799999999999999E-5</v>
      </c>
      <c r="F2379">
        <v>915.6626506024096</v>
      </c>
    </row>
    <row r="2380" spans="1:379" x14ac:dyDescent="0.3">
      <c r="A2380" s="49">
        <v>2984</v>
      </c>
      <c r="B2380" t="s">
        <v>4692</v>
      </c>
      <c r="C2380" t="s">
        <v>650</v>
      </c>
      <c r="D2380">
        <v>29.176126</v>
      </c>
      <c r="CN2380">
        <v>8.0348170804552949E-2</v>
      </c>
    </row>
    <row r="2381" spans="1:379" x14ac:dyDescent="0.3">
      <c r="A2381" s="49">
        <v>2985</v>
      </c>
      <c r="B2381" t="s">
        <v>4693</v>
      </c>
      <c r="C2381" t="s">
        <v>605</v>
      </c>
      <c r="D2381">
        <v>0.42679410000000001</v>
      </c>
      <c r="M2381">
        <v>1.9989271954165558E-2</v>
      </c>
      <c r="N2381">
        <v>2.9243614510525999E-5</v>
      </c>
      <c r="AH2381">
        <v>1.5819176624044251E-4</v>
      </c>
      <c r="AK2381">
        <v>7.9438845823626267E-4</v>
      </c>
    </row>
    <row r="2382" spans="1:379" x14ac:dyDescent="0.3">
      <c r="A2382" s="49">
        <v>2986</v>
      </c>
      <c r="B2382" t="s">
        <v>4694</v>
      </c>
      <c r="C2382" t="s">
        <v>605</v>
      </c>
      <c r="D2382">
        <v>7.9044000000000003E-2</v>
      </c>
      <c r="M2382">
        <v>0.11029159567948089</v>
      </c>
    </row>
    <row r="2383" spans="1:379" x14ac:dyDescent="0.3">
      <c r="A2383" s="49">
        <v>2987</v>
      </c>
      <c r="B2383" t="s">
        <v>4695</v>
      </c>
      <c r="C2383" t="s">
        <v>719</v>
      </c>
      <c r="D2383">
        <v>4.0000000000000007E-4</v>
      </c>
      <c r="AK2383">
        <v>3.8333333333333318E-3</v>
      </c>
    </row>
    <row r="2384" spans="1:379" x14ac:dyDescent="0.3">
      <c r="A2384" s="49">
        <v>2988</v>
      </c>
      <c r="B2384" t="s">
        <v>4696</v>
      </c>
      <c r="C2384" t="s">
        <v>595</v>
      </c>
      <c r="D2384">
        <v>2.2679599999999999E-3</v>
      </c>
      <c r="P2384">
        <v>0.96202531645569611</v>
      </c>
    </row>
    <row r="2385" spans="1:208" x14ac:dyDescent="0.3">
      <c r="A2385" s="49">
        <v>2990</v>
      </c>
      <c r="B2385" t="s">
        <v>4698</v>
      </c>
      <c r="C2385" t="s">
        <v>614</v>
      </c>
      <c r="D2385">
        <v>1.2400169999999999</v>
      </c>
      <c r="I2385">
        <v>0.21567015632927919</v>
      </c>
    </row>
    <row r="2386" spans="1:208" x14ac:dyDescent="0.3">
      <c r="A2386" s="49">
        <v>2991</v>
      </c>
      <c r="B2386" t="s">
        <v>4699</v>
      </c>
      <c r="C2386" t="s">
        <v>659</v>
      </c>
      <c r="D2386">
        <v>0.79749752755919612</v>
      </c>
      <c r="I2386">
        <v>1.500291335705191E-2</v>
      </c>
      <c r="J2386">
        <v>1.797407829447597E-6</v>
      </c>
      <c r="K2386">
        <v>1.016406943085414E-4</v>
      </c>
      <c r="L2386">
        <v>1.9515407717767101E-2</v>
      </c>
    </row>
    <row r="2387" spans="1:208" x14ac:dyDescent="0.3">
      <c r="A2387" s="49">
        <v>2992</v>
      </c>
      <c r="B2387" t="s">
        <v>4700</v>
      </c>
      <c r="C2387" t="s">
        <v>659</v>
      </c>
      <c r="D2387">
        <v>2.6676E-5</v>
      </c>
      <c r="F2387">
        <v>4382.6588404901668</v>
      </c>
      <c r="G2387">
        <v>24.17277657639103</v>
      </c>
      <c r="H2387">
        <v>15555.55555555556</v>
      </c>
      <c r="EM2387">
        <v>5561.6929255483474</v>
      </c>
    </row>
    <row r="2388" spans="1:208" x14ac:dyDescent="0.3">
      <c r="A2388" s="49">
        <v>2994</v>
      </c>
      <c r="B2388" t="s">
        <v>4702</v>
      </c>
      <c r="C2388" t="s">
        <v>659</v>
      </c>
      <c r="D2388">
        <v>1.1043300000000001E-2</v>
      </c>
      <c r="I2388">
        <v>3.0413468821906861E-2</v>
      </c>
      <c r="J2388">
        <v>3.6773428232502967E-5</v>
      </c>
      <c r="K2388">
        <v>1.051346548709667E-3</v>
      </c>
      <c r="L2388">
        <v>0.32444239591819241</v>
      </c>
    </row>
    <row r="2389" spans="1:208" x14ac:dyDescent="0.3">
      <c r="A2389" s="49">
        <v>2995</v>
      </c>
      <c r="B2389" t="s">
        <v>4703</v>
      </c>
      <c r="C2389" t="s">
        <v>2803</v>
      </c>
      <c r="D2389">
        <v>3.9606657459700139</v>
      </c>
      <c r="E2389" t="s">
        <v>1016</v>
      </c>
      <c r="AZ2389">
        <v>1.664175663048148E-2</v>
      </c>
      <c r="EL2389">
        <v>4.4413294657293356</v>
      </c>
    </row>
    <row r="2390" spans="1:208" x14ac:dyDescent="0.3">
      <c r="A2390" s="49">
        <v>2996</v>
      </c>
      <c r="B2390" t="s">
        <v>4705</v>
      </c>
      <c r="C2390" t="s">
        <v>659</v>
      </c>
      <c r="D2390">
        <v>0.28658499999999998</v>
      </c>
      <c r="I2390">
        <v>0.22539388322520859</v>
      </c>
      <c r="K2390">
        <v>1.377015755329008E-3</v>
      </c>
    </row>
    <row r="2391" spans="1:208" x14ac:dyDescent="0.3">
      <c r="A2391" s="49">
        <v>2997</v>
      </c>
      <c r="B2391" t="s">
        <v>4706</v>
      </c>
      <c r="C2391" t="s">
        <v>617</v>
      </c>
      <c r="D2391">
        <v>0.2361015402643801</v>
      </c>
      <c r="I2391">
        <v>4.3725463652362268E-2</v>
      </c>
      <c r="J2391">
        <v>2.5280898876404491E-6</v>
      </c>
      <c r="K2391">
        <v>1.7248248612427241E-3</v>
      </c>
      <c r="L2391">
        <v>0.35700385812914592</v>
      </c>
    </row>
    <row r="2392" spans="1:208" x14ac:dyDescent="0.3">
      <c r="A2392" s="49">
        <v>2999</v>
      </c>
      <c r="B2392" t="s">
        <v>4708</v>
      </c>
      <c r="C2392" t="s">
        <v>659</v>
      </c>
      <c r="D2392">
        <v>0.1224614</v>
      </c>
      <c r="AK2392">
        <v>2.030898443645644E-4</v>
      </c>
    </row>
    <row r="2393" spans="1:208" x14ac:dyDescent="0.3">
      <c r="A2393" s="49">
        <v>3000</v>
      </c>
      <c r="B2393" t="s">
        <v>4709</v>
      </c>
      <c r="C2393" t="s">
        <v>650</v>
      </c>
      <c r="D2393">
        <v>0.1743931</v>
      </c>
      <c r="AK2393">
        <v>5.9874463687687937E-4</v>
      </c>
    </row>
    <row r="2394" spans="1:208" x14ac:dyDescent="0.3">
      <c r="A2394" s="49">
        <v>3001</v>
      </c>
      <c r="B2394" t="s">
        <v>4710</v>
      </c>
      <c r="C2394" t="s">
        <v>659</v>
      </c>
      <c r="D2394">
        <v>0.291285562</v>
      </c>
      <c r="I2394">
        <v>0.11373768731000369</v>
      </c>
      <c r="J2394">
        <v>8.0132742727564375E-6</v>
      </c>
      <c r="K2394">
        <v>4.5687770258744863E-4</v>
      </c>
      <c r="L2394">
        <v>0.29490216429872718</v>
      </c>
    </row>
    <row r="2395" spans="1:208" x14ac:dyDescent="0.3">
      <c r="A2395" s="49">
        <v>3002</v>
      </c>
      <c r="B2395" t="s">
        <v>4711</v>
      </c>
      <c r="C2395" t="s">
        <v>671</v>
      </c>
      <c r="D2395">
        <v>6.5675725400000007E-4</v>
      </c>
      <c r="Q2395">
        <v>92.910899781865822</v>
      </c>
      <c r="R2395">
        <v>3.1889186203683591E-2</v>
      </c>
      <c r="S2395">
        <v>448.81058364599568</v>
      </c>
      <c r="T2395">
        <v>0.5697437988478079</v>
      </c>
      <c r="U2395">
        <v>0.14683312869920759</v>
      </c>
      <c r="V2395">
        <v>0.33603782535333449</v>
      </c>
      <c r="W2395">
        <v>8.1358348852835105E-2</v>
      </c>
    </row>
    <row r="2396" spans="1:208" x14ac:dyDescent="0.3">
      <c r="A2396" s="49">
        <v>3003</v>
      </c>
      <c r="B2396" t="s">
        <v>4712</v>
      </c>
      <c r="C2396" t="s">
        <v>659</v>
      </c>
      <c r="D2396">
        <v>0.182</v>
      </c>
      <c r="I2396">
        <v>0.15697074010327031</v>
      </c>
      <c r="J2396">
        <v>4.2857142857142863E-5</v>
      </c>
      <c r="K2396">
        <v>3.7607573149741821E-4</v>
      </c>
    </row>
    <row r="2397" spans="1:208" x14ac:dyDescent="0.3">
      <c r="A2397" s="49">
        <v>3004</v>
      </c>
      <c r="B2397" t="s">
        <v>4713</v>
      </c>
      <c r="C2397" t="s">
        <v>671</v>
      </c>
      <c r="D2397">
        <v>0.26607589999999998</v>
      </c>
      <c r="O2397">
        <v>1.5457096112401271E-2</v>
      </c>
      <c r="P2397">
        <v>5.7726747151965442E-2</v>
      </c>
      <c r="AL2397">
        <v>7.5652421267575767E-6</v>
      </c>
      <c r="GN2397">
        <v>2.212858640825342E-4</v>
      </c>
    </row>
    <row r="2398" spans="1:208" x14ac:dyDescent="0.3">
      <c r="A2398" s="49">
        <v>3005</v>
      </c>
      <c r="B2398" t="s">
        <v>4715</v>
      </c>
      <c r="C2398" t="s">
        <v>671</v>
      </c>
      <c r="D2398">
        <v>1.4399999999999999E-7</v>
      </c>
      <c r="Q2398">
        <v>6597.2222222222226</v>
      </c>
      <c r="R2398">
        <v>0.66711676954732513</v>
      </c>
      <c r="T2398">
        <v>0.91083676268861447</v>
      </c>
      <c r="GY2398">
        <v>2.2245263203017829</v>
      </c>
    </row>
    <row r="2399" spans="1:208" x14ac:dyDescent="0.3">
      <c r="A2399" s="49">
        <v>3006</v>
      </c>
      <c r="B2399" t="s">
        <v>4716</v>
      </c>
      <c r="C2399" t="s">
        <v>659</v>
      </c>
      <c r="D2399">
        <v>1.9457900000000001E-4</v>
      </c>
      <c r="BQ2399">
        <v>7.9674356028857858</v>
      </c>
      <c r="BR2399">
        <v>152.47242566986409</v>
      </c>
      <c r="BS2399">
        <v>210.74347417883001</v>
      </c>
      <c r="DK2399">
        <v>5.74253916714609E-3</v>
      </c>
    </row>
    <row r="2400" spans="1:208" x14ac:dyDescent="0.3">
      <c r="A2400" s="49">
        <v>3008</v>
      </c>
      <c r="B2400" t="s">
        <v>4718</v>
      </c>
      <c r="C2400" t="s">
        <v>671</v>
      </c>
      <c r="D2400">
        <v>1.103623E-5</v>
      </c>
      <c r="Q2400">
        <v>2299.6543102933601</v>
      </c>
      <c r="R2400">
        <v>6.8676728912493309E-2</v>
      </c>
      <c r="S2400">
        <v>1616.0558770387941</v>
      </c>
      <c r="T2400">
        <v>4.441474652346783E-2</v>
      </c>
      <c r="U2400">
        <v>4.2965470155985203E-2</v>
      </c>
      <c r="GY2400">
        <v>0.89605987359780426</v>
      </c>
      <c r="GZ2400">
        <v>84.373724004852576</v>
      </c>
    </row>
    <row r="2401" spans="1:265" x14ac:dyDescent="0.3">
      <c r="A2401" s="49">
        <v>3012</v>
      </c>
      <c r="B2401" t="s">
        <v>4723</v>
      </c>
      <c r="C2401" t="s">
        <v>595</v>
      </c>
      <c r="D2401">
        <v>4.9799999999999997E-2</v>
      </c>
      <c r="P2401">
        <v>0.38481012658227842</v>
      </c>
    </row>
    <row r="2402" spans="1:265" x14ac:dyDescent="0.3">
      <c r="A2402" s="49">
        <v>3014</v>
      </c>
      <c r="B2402" t="s">
        <v>4725</v>
      </c>
      <c r="C2402" t="s">
        <v>605</v>
      </c>
      <c r="D2402">
        <v>11.0717</v>
      </c>
      <c r="AH2402">
        <v>2.678748758689175E-5</v>
      </c>
    </row>
    <row r="2403" spans="1:265" x14ac:dyDescent="0.3">
      <c r="A2403" s="49">
        <v>3017</v>
      </c>
      <c r="B2403" t="s">
        <v>4729</v>
      </c>
      <c r="C2403" t="s">
        <v>4728</v>
      </c>
      <c r="D2403">
        <v>3.956755295448743</v>
      </c>
      <c r="E2403" t="s">
        <v>1016</v>
      </c>
      <c r="AZ2403">
        <v>7.2254190559096099E-2</v>
      </c>
    </row>
    <row r="2404" spans="1:265" x14ac:dyDescent="0.3">
      <c r="A2404" s="49">
        <v>3018</v>
      </c>
      <c r="B2404" t="s">
        <v>4731</v>
      </c>
      <c r="C2404" t="s">
        <v>617</v>
      </c>
      <c r="D2404">
        <v>4.3660000000000011E-6</v>
      </c>
      <c r="F2404">
        <v>1422.989254314555</v>
      </c>
      <c r="G2404">
        <v>27.688999240204041</v>
      </c>
      <c r="H2404">
        <v>8783.7837837837815</v>
      </c>
      <c r="EM2404">
        <v>5976.8235102572426</v>
      </c>
    </row>
    <row r="2405" spans="1:265" x14ac:dyDescent="0.3">
      <c r="A2405" s="49">
        <v>3020</v>
      </c>
      <c r="B2405" t="s">
        <v>4733</v>
      </c>
      <c r="C2405" t="s">
        <v>659</v>
      </c>
      <c r="D2405">
        <v>0.5592959999999999</v>
      </c>
      <c r="I2405">
        <v>8.6822401173523508E-2</v>
      </c>
      <c r="J2405">
        <v>9.4947934546286783E-6</v>
      </c>
      <c r="K2405">
        <v>1.2866055422054389E-4</v>
      </c>
      <c r="L2405">
        <v>0.18805136353860349</v>
      </c>
    </row>
    <row r="2406" spans="1:265" x14ac:dyDescent="0.3">
      <c r="A2406" s="49">
        <v>3021</v>
      </c>
      <c r="B2406" t="s">
        <v>4734</v>
      </c>
      <c r="C2406" t="s">
        <v>683</v>
      </c>
      <c r="D2406">
        <v>2.5989999999999999E-2</v>
      </c>
      <c r="I2406">
        <v>9.3186906919714263E-2</v>
      </c>
      <c r="J2406">
        <v>1.6814159292035392E-5</v>
      </c>
      <c r="K2406">
        <v>1.991870135408892E-4</v>
      </c>
      <c r="L2406">
        <v>0.197950741017166</v>
      </c>
    </row>
    <row r="2407" spans="1:265" x14ac:dyDescent="0.3">
      <c r="A2407" s="49">
        <v>3022</v>
      </c>
      <c r="B2407" t="s">
        <v>4735</v>
      </c>
      <c r="C2407" t="s">
        <v>659</v>
      </c>
      <c r="D2407">
        <v>3.6951199999999997E-2</v>
      </c>
      <c r="AH2407">
        <v>2.4362348178137649E-5</v>
      </c>
      <c r="AK2407">
        <v>1.243990384615384E-3</v>
      </c>
      <c r="CN2407">
        <v>1.3221153846153849E-2</v>
      </c>
      <c r="ED2407">
        <v>3.4574898785425098E-4</v>
      </c>
    </row>
    <row r="2408" spans="1:265" x14ac:dyDescent="0.3">
      <c r="A2408" s="49">
        <v>3024</v>
      </c>
      <c r="B2408" t="s">
        <v>4737</v>
      </c>
      <c r="C2408" t="s">
        <v>605</v>
      </c>
      <c r="D2408">
        <v>1.801041E-4</v>
      </c>
      <c r="F2408">
        <v>2675.4331629746962</v>
      </c>
    </row>
    <row r="2409" spans="1:265" x14ac:dyDescent="0.3">
      <c r="A2409" s="49">
        <v>3025</v>
      </c>
      <c r="B2409" t="s">
        <v>4738</v>
      </c>
      <c r="C2409" t="s">
        <v>796</v>
      </c>
      <c r="D2409">
        <v>4.2778</v>
      </c>
      <c r="O2409">
        <v>5.2453615397953859E-2</v>
      </c>
    </row>
    <row r="2410" spans="1:265" x14ac:dyDescent="0.3">
      <c r="A2410" s="49">
        <v>3026</v>
      </c>
      <c r="B2410" t="s">
        <v>4739</v>
      </c>
      <c r="C2410" t="s">
        <v>659</v>
      </c>
      <c r="D2410">
        <v>2.32312535E-3</v>
      </c>
      <c r="BQ2410">
        <v>5.7500831752017456</v>
      </c>
      <c r="BR2410">
        <v>60.606195646603503</v>
      </c>
      <c r="BS2410">
        <v>195.16086265789369</v>
      </c>
      <c r="DK2410">
        <v>7.9768448681926656E-3</v>
      </c>
    </row>
    <row r="2411" spans="1:265" x14ac:dyDescent="0.3">
      <c r="A2411" s="49">
        <v>3027</v>
      </c>
      <c r="B2411" t="s">
        <v>4740</v>
      </c>
      <c r="C2411" t="s">
        <v>650</v>
      </c>
      <c r="D2411">
        <v>0.3</v>
      </c>
      <c r="AK2411">
        <v>1.9166666666666659E-3</v>
      </c>
    </row>
    <row r="2412" spans="1:265" x14ac:dyDescent="0.3">
      <c r="A2412" s="49">
        <v>3028</v>
      </c>
      <c r="B2412" t="s">
        <v>4741</v>
      </c>
      <c r="C2412" t="s">
        <v>620</v>
      </c>
      <c r="D2412">
        <v>26.826000000000001</v>
      </c>
      <c r="JE2412">
        <v>1.135948450526455E-3</v>
      </c>
    </row>
    <row r="2413" spans="1:265" x14ac:dyDescent="0.3">
      <c r="A2413" s="49">
        <v>3029</v>
      </c>
      <c r="B2413" t="s">
        <v>4742</v>
      </c>
      <c r="C2413" t="s">
        <v>671</v>
      </c>
      <c r="D2413">
        <v>4.9543514434000004E-4</v>
      </c>
      <c r="Q2413">
        <v>213.0593238826149</v>
      </c>
      <c r="R2413">
        <v>7.6632701179767157E-2</v>
      </c>
      <c r="S2413">
        <v>539.75261708261837</v>
      </c>
      <c r="T2413">
        <v>0.69197409584711334</v>
      </c>
      <c r="U2413">
        <v>0.10887879523552051</v>
      </c>
      <c r="V2413">
        <v>0.10904700740645031</v>
      </c>
      <c r="W2413">
        <v>2.1569923242193971E-2</v>
      </c>
    </row>
    <row r="2414" spans="1:265" x14ac:dyDescent="0.3">
      <c r="A2414" s="49">
        <v>3030</v>
      </c>
      <c r="B2414" t="s">
        <v>4743</v>
      </c>
      <c r="C2414" t="s">
        <v>659</v>
      </c>
      <c r="D2414">
        <v>1.5041E-3</v>
      </c>
      <c r="AH2414">
        <v>1.2270845653459491E-5</v>
      </c>
      <c r="AJ2414">
        <v>2.699586043761089</v>
      </c>
      <c r="AK2414">
        <v>2.3689138576779021E-3</v>
      </c>
      <c r="AP2414">
        <v>0.1247634535777646</v>
      </c>
    </row>
    <row r="2415" spans="1:265" x14ac:dyDescent="0.3">
      <c r="A2415" s="49">
        <v>3033</v>
      </c>
      <c r="B2415" t="s">
        <v>4746</v>
      </c>
      <c r="C2415" t="s">
        <v>605</v>
      </c>
      <c r="D2415">
        <v>2.1373487999999998</v>
      </c>
      <c r="M2415">
        <v>1.435185185185186E-2</v>
      </c>
      <c r="AH2415">
        <v>5.1571637426900581E-5</v>
      </c>
    </row>
    <row r="2416" spans="1:265" x14ac:dyDescent="0.3">
      <c r="A2416" s="49">
        <v>3034</v>
      </c>
      <c r="B2416" t="s">
        <v>4747</v>
      </c>
      <c r="C2416" t="s">
        <v>605</v>
      </c>
      <c r="D2416">
        <v>2.5013896</v>
      </c>
      <c r="M2416">
        <v>1.552431363217735E-2</v>
      </c>
      <c r="AH2416">
        <v>5.5784736506796902E-5</v>
      </c>
    </row>
    <row r="2417" spans="1:239" x14ac:dyDescent="0.3">
      <c r="A2417" s="49">
        <v>3036</v>
      </c>
      <c r="B2417" t="s">
        <v>4749</v>
      </c>
      <c r="C2417" t="s">
        <v>605</v>
      </c>
      <c r="D2417">
        <v>1.9228799999999999</v>
      </c>
      <c r="AH2417">
        <v>9.7834429824561399E-5</v>
      </c>
      <c r="AK2417">
        <v>3.3142361111111111E-4</v>
      </c>
    </row>
    <row r="2418" spans="1:239" x14ac:dyDescent="0.3">
      <c r="A2418" s="49">
        <v>3037</v>
      </c>
      <c r="B2418" t="s">
        <v>4750</v>
      </c>
      <c r="C2418" t="s">
        <v>605</v>
      </c>
      <c r="D2418">
        <v>1.9037999999999999</v>
      </c>
      <c r="M2418">
        <v>0.14049707602339179</v>
      </c>
      <c r="N2418">
        <v>4.9007386888273311E-5</v>
      </c>
      <c r="AH2418">
        <v>8.621883656509694E-6</v>
      </c>
      <c r="AK2418">
        <v>9.0789473684210504E-4</v>
      </c>
    </row>
    <row r="2419" spans="1:239" x14ac:dyDescent="0.3">
      <c r="A2419" s="49">
        <v>3038</v>
      </c>
      <c r="B2419" t="s">
        <v>4751</v>
      </c>
      <c r="C2419" t="s">
        <v>605</v>
      </c>
      <c r="D2419">
        <v>1.5561700000000001</v>
      </c>
      <c r="N2419">
        <v>7.1855169839492346E-6</v>
      </c>
      <c r="AH2419">
        <v>2.7883538633818589E-5</v>
      </c>
    </row>
    <row r="2420" spans="1:239" x14ac:dyDescent="0.3">
      <c r="A2420" s="49">
        <v>3039</v>
      </c>
      <c r="B2420" t="s">
        <v>4753</v>
      </c>
      <c r="C2420" t="s">
        <v>752</v>
      </c>
      <c r="D2420">
        <v>1.3193978352776929</v>
      </c>
      <c r="E2420" t="s">
        <v>868</v>
      </c>
      <c r="CR2420">
        <v>0.41074012450506597</v>
      </c>
      <c r="CS2420">
        <v>0.77975561497087575</v>
      </c>
      <c r="CT2420">
        <v>7.7726256244220748E-2</v>
      </c>
      <c r="CU2420">
        <v>0.26936417988645001</v>
      </c>
      <c r="CV2420">
        <v>3.3809972649623293E-2</v>
      </c>
      <c r="CW2420">
        <v>9.7646190170115176E-3</v>
      </c>
      <c r="CX2420">
        <v>2.7586635681252629E-2</v>
      </c>
      <c r="CY2420">
        <v>2.9427679333033042E-3</v>
      </c>
      <c r="CZ2420">
        <v>1.9712636752284969E-2</v>
      </c>
      <c r="DA2420">
        <v>3.619067341951152E-3</v>
      </c>
      <c r="DB2420">
        <v>8.6624351702219386E-3</v>
      </c>
      <c r="DC2420">
        <v>8.2791575437743733E-3</v>
      </c>
      <c r="DD2420">
        <v>9.6727198280807725E-2</v>
      </c>
      <c r="ID2420">
        <v>1.0089082355229219E-3</v>
      </c>
      <c r="IE2420">
        <v>1.011000056921299E-3</v>
      </c>
    </row>
    <row r="2421" spans="1:239" x14ac:dyDescent="0.3">
      <c r="A2421" s="49">
        <v>3041</v>
      </c>
      <c r="B2421" t="s">
        <v>4756</v>
      </c>
      <c r="C2421" t="s">
        <v>659</v>
      </c>
      <c r="D2421">
        <v>1.1220000000000001E-2</v>
      </c>
      <c r="AJ2421">
        <v>0.46721080776808332</v>
      </c>
    </row>
    <row r="2422" spans="1:239" x14ac:dyDescent="0.3">
      <c r="A2422" s="49">
        <v>3042</v>
      </c>
      <c r="B2422" t="s">
        <v>4757</v>
      </c>
      <c r="C2422" t="s">
        <v>605</v>
      </c>
      <c r="D2422">
        <v>0.42299999999999999</v>
      </c>
      <c r="M2422">
        <v>3.664302600472813E-2</v>
      </c>
    </row>
    <row r="2423" spans="1:239" x14ac:dyDescent="0.3">
      <c r="A2423" s="49">
        <v>3043</v>
      </c>
      <c r="B2423" t="s">
        <v>4758</v>
      </c>
      <c r="C2423" t="s">
        <v>605</v>
      </c>
      <c r="D2423">
        <v>3.5999999999999997E-2</v>
      </c>
      <c r="AG2423">
        <v>5.602716468590832E-5</v>
      </c>
    </row>
    <row r="2424" spans="1:239" x14ac:dyDescent="0.3">
      <c r="A2424" s="49">
        <v>3045</v>
      </c>
      <c r="B2424" t="s">
        <v>4760</v>
      </c>
      <c r="C2424" t="s">
        <v>605</v>
      </c>
      <c r="D2424">
        <v>3.036</v>
      </c>
      <c r="M2424">
        <v>3.9935587761674709E-3</v>
      </c>
      <c r="N2424">
        <v>6.071406862580861E-6</v>
      </c>
      <c r="AK2424">
        <v>3.0555555555555547E-5</v>
      </c>
    </row>
    <row r="2425" spans="1:239" x14ac:dyDescent="0.3">
      <c r="A2425" s="49">
        <v>3046</v>
      </c>
      <c r="B2425" t="s">
        <v>4761</v>
      </c>
      <c r="C2425" t="s">
        <v>605</v>
      </c>
      <c r="D2425">
        <v>0.32675999999999988</v>
      </c>
      <c r="AH2425">
        <v>7.010984240807677E-5</v>
      </c>
      <c r="AK2425">
        <v>6.3992711266168867E-4</v>
      </c>
      <c r="GO2425">
        <v>21.189702440906611</v>
      </c>
    </row>
    <row r="2426" spans="1:239" x14ac:dyDescent="0.3">
      <c r="A2426" s="49">
        <v>3047</v>
      </c>
      <c r="B2426" t="s">
        <v>4763</v>
      </c>
      <c r="C2426" t="s">
        <v>605</v>
      </c>
      <c r="D2426">
        <v>0.28469</v>
      </c>
      <c r="M2426">
        <v>1.8426065779151589E-2</v>
      </c>
      <c r="N2426">
        <v>9.6491228070175445E-6</v>
      </c>
    </row>
    <row r="2427" spans="1:239" x14ac:dyDescent="0.3">
      <c r="A2427" s="49">
        <v>3048</v>
      </c>
      <c r="B2427" t="s">
        <v>4764</v>
      </c>
      <c r="C2427" t="s">
        <v>659</v>
      </c>
      <c r="D2427">
        <v>3.129E-5</v>
      </c>
      <c r="F2427">
        <v>1905.069944206356</v>
      </c>
    </row>
    <row r="2428" spans="1:239" x14ac:dyDescent="0.3">
      <c r="A2428" s="49">
        <v>3049</v>
      </c>
      <c r="B2428" t="s">
        <v>4765</v>
      </c>
      <c r="C2428" t="s">
        <v>659</v>
      </c>
      <c r="D2428">
        <v>0.5</v>
      </c>
      <c r="AH2428">
        <v>2.009473684210527E-5</v>
      </c>
      <c r="AK2428">
        <v>2.3766666666666671E-3</v>
      </c>
    </row>
    <row r="2429" spans="1:239" x14ac:dyDescent="0.3">
      <c r="A2429" s="49">
        <v>3050</v>
      </c>
      <c r="B2429" t="s">
        <v>4766</v>
      </c>
      <c r="C2429" t="s">
        <v>659</v>
      </c>
      <c r="D2429">
        <v>1.1000000000000001E-3</v>
      </c>
      <c r="AJ2429">
        <v>1.638157894736842</v>
      </c>
      <c r="AK2429">
        <v>1.245833333333333E-3</v>
      </c>
    </row>
    <row r="2430" spans="1:239" x14ac:dyDescent="0.3">
      <c r="A2430" s="49">
        <v>3052</v>
      </c>
      <c r="B2430" t="s">
        <v>4768</v>
      </c>
      <c r="C2430" t="s">
        <v>605</v>
      </c>
      <c r="D2430">
        <v>17.582432260000001</v>
      </c>
      <c r="M2430">
        <v>3.3789324671349173E-2</v>
      </c>
      <c r="N2430">
        <v>1.4242463927652781E-4</v>
      </c>
    </row>
    <row r="2431" spans="1:239" x14ac:dyDescent="0.3">
      <c r="A2431" s="49">
        <v>3053</v>
      </c>
      <c r="B2431" t="s">
        <v>4769</v>
      </c>
      <c r="C2431" t="s">
        <v>653</v>
      </c>
      <c r="D2431">
        <v>0.93600000000000017</v>
      </c>
      <c r="I2431">
        <v>2.86144578313253E-2</v>
      </c>
      <c r="K2431">
        <v>5.1469338894037675E-4</v>
      </c>
      <c r="L2431">
        <v>0.77722486098239096</v>
      </c>
    </row>
    <row r="2432" spans="1:239" x14ac:dyDescent="0.3">
      <c r="A2432" s="49">
        <v>3054</v>
      </c>
      <c r="B2432" t="s">
        <v>4770</v>
      </c>
      <c r="C2432" t="s">
        <v>605</v>
      </c>
      <c r="D2432">
        <v>7.3247999999999989</v>
      </c>
      <c r="M2432">
        <v>3.408564814814815E-2</v>
      </c>
      <c r="N2432">
        <v>2.8508880482784781E-5</v>
      </c>
      <c r="AK2432">
        <v>1.373611111111111E-3</v>
      </c>
    </row>
    <row r="2433" spans="1:210" x14ac:dyDescent="0.3">
      <c r="A2433" s="49">
        <v>3055</v>
      </c>
      <c r="B2433" t="s">
        <v>4771</v>
      </c>
      <c r="C2433" t="s">
        <v>796</v>
      </c>
      <c r="D2433">
        <v>0.69658877130000008</v>
      </c>
      <c r="O2433">
        <v>1.826597469170059E-2</v>
      </c>
      <c r="AI2433">
        <v>9.8304206193303969</v>
      </c>
    </row>
    <row r="2434" spans="1:210" x14ac:dyDescent="0.3">
      <c r="A2434" s="49">
        <v>3056</v>
      </c>
      <c r="B2434" t="s">
        <v>4772</v>
      </c>
      <c r="C2434" t="s">
        <v>605</v>
      </c>
      <c r="D2434">
        <v>3.2625611000000002E-4</v>
      </c>
      <c r="F2434">
        <v>776.36505828326619</v>
      </c>
    </row>
    <row r="2435" spans="1:210" x14ac:dyDescent="0.3">
      <c r="A2435" s="49">
        <v>3057</v>
      </c>
      <c r="B2435" t="s">
        <v>4773</v>
      </c>
      <c r="C2435" t="s">
        <v>659</v>
      </c>
      <c r="D2435">
        <v>1.8947200000000001E-2</v>
      </c>
      <c r="AH2435">
        <v>2.0838949123992209E-5</v>
      </c>
      <c r="AJ2435">
        <v>2.4711164099236429</v>
      </c>
      <c r="AK2435">
        <v>2.7579588276895788E-3</v>
      </c>
    </row>
    <row r="2436" spans="1:210" x14ac:dyDescent="0.3">
      <c r="A2436" s="49">
        <v>3060</v>
      </c>
      <c r="B2436" t="s">
        <v>4776</v>
      </c>
      <c r="C2436" t="s">
        <v>617</v>
      </c>
      <c r="D2436">
        <v>3.3000000000000002E-6</v>
      </c>
      <c r="F2436">
        <v>1248.630887185104</v>
      </c>
    </row>
    <row r="2437" spans="1:210" x14ac:dyDescent="0.3">
      <c r="A2437" s="49">
        <v>3063</v>
      </c>
      <c r="B2437" t="s">
        <v>4779</v>
      </c>
      <c r="C2437" t="s">
        <v>605</v>
      </c>
      <c r="D2437">
        <v>3.6074999999999999</v>
      </c>
      <c r="M2437">
        <v>2.2079772079772079E-2</v>
      </c>
      <c r="N2437">
        <v>2.1349289383137511E-5</v>
      </c>
      <c r="AK2437">
        <v>7.8632478632478635E-4</v>
      </c>
    </row>
    <row r="2438" spans="1:210" x14ac:dyDescent="0.3">
      <c r="A2438" s="49">
        <v>3064</v>
      </c>
      <c r="B2438" t="s">
        <v>4780</v>
      </c>
      <c r="C2438" t="s">
        <v>668</v>
      </c>
      <c r="D2438">
        <v>1.6</v>
      </c>
      <c r="I2438">
        <v>2.7469879518072289E-2</v>
      </c>
      <c r="L2438">
        <v>0.63546686746987957</v>
      </c>
    </row>
    <row r="2439" spans="1:210" x14ac:dyDescent="0.3">
      <c r="A2439" s="49">
        <v>3065</v>
      </c>
      <c r="B2439" t="s">
        <v>4781</v>
      </c>
      <c r="C2439" t="s">
        <v>617</v>
      </c>
      <c r="D2439">
        <v>2.7987250000000009E-5</v>
      </c>
      <c r="F2439">
        <v>1991.2859201054</v>
      </c>
      <c r="G2439">
        <v>10.309363791264531</v>
      </c>
      <c r="CM2439">
        <v>735.19675787536744</v>
      </c>
      <c r="GC2439">
        <v>0.59554807662902687</v>
      </c>
    </row>
    <row r="2440" spans="1:210" x14ac:dyDescent="0.3">
      <c r="A2440" s="49">
        <v>3068</v>
      </c>
      <c r="B2440" t="s">
        <v>4785</v>
      </c>
      <c r="C2440" t="s">
        <v>605</v>
      </c>
      <c r="D2440">
        <v>0.2475</v>
      </c>
      <c r="M2440">
        <v>0.17222222222222219</v>
      </c>
      <c r="N2440">
        <v>2.2836257309941519E-4</v>
      </c>
    </row>
    <row r="2441" spans="1:210" x14ac:dyDescent="0.3">
      <c r="A2441" s="49">
        <v>3069</v>
      </c>
      <c r="B2441" t="s">
        <v>4786</v>
      </c>
      <c r="C2441" t="s">
        <v>650</v>
      </c>
      <c r="D2441">
        <v>5.9310800000000006</v>
      </c>
      <c r="EE2441">
        <v>4.3266128330936814E-3</v>
      </c>
    </row>
    <row r="2442" spans="1:210" x14ac:dyDescent="0.3">
      <c r="A2442" s="49">
        <v>3070</v>
      </c>
      <c r="B2442" t="s">
        <v>4787</v>
      </c>
      <c r="C2442" t="s">
        <v>659</v>
      </c>
      <c r="D2442">
        <v>1.534E-3</v>
      </c>
      <c r="AJ2442">
        <v>0.6848795718108831</v>
      </c>
    </row>
    <row r="2443" spans="1:210" x14ac:dyDescent="0.3">
      <c r="A2443" s="49">
        <v>3072</v>
      </c>
      <c r="B2443" t="s">
        <v>4789</v>
      </c>
      <c r="C2443" t="s">
        <v>605</v>
      </c>
      <c r="D2443">
        <v>9.5376599999999977E-5</v>
      </c>
      <c r="F2443">
        <v>883.51443026527011</v>
      </c>
    </row>
    <row r="2444" spans="1:210" x14ac:dyDescent="0.3">
      <c r="A2444" s="49">
        <v>3073</v>
      </c>
      <c r="B2444" t="s">
        <v>4790</v>
      </c>
      <c r="C2444" t="s">
        <v>671</v>
      </c>
      <c r="D2444">
        <v>5.4000000000000012E-4</v>
      </c>
      <c r="P2444">
        <v>5.344585091420534E-2</v>
      </c>
    </row>
    <row r="2445" spans="1:210" x14ac:dyDescent="0.3">
      <c r="A2445" s="49">
        <v>3074</v>
      </c>
      <c r="B2445" t="s">
        <v>4791</v>
      </c>
      <c r="C2445" t="s">
        <v>659</v>
      </c>
      <c r="D2445">
        <v>9.75E-3</v>
      </c>
      <c r="I2445">
        <v>6.1044176706827311E-2</v>
      </c>
      <c r="J2445">
        <v>3.1999999999999999E-6</v>
      </c>
      <c r="K2445">
        <v>6.7860776439089695E-4</v>
      </c>
      <c r="L2445">
        <v>3.253590361445783E-2</v>
      </c>
    </row>
    <row r="2446" spans="1:210" x14ac:dyDescent="0.3">
      <c r="A2446" s="49">
        <v>3075</v>
      </c>
      <c r="B2446" t="s">
        <v>4792</v>
      </c>
      <c r="C2446" t="s">
        <v>650</v>
      </c>
      <c r="D2446">
        <v>0.38048500000000007</v>
      </c>
      <c r="AK2446">
        <v>7.3733219881642262E-3</v>
      </c>
    </row>
    <row r="2447" spans="1:210" x14ac:dyDescent="0.3">
      <c r="A2447" s="49">
        <v>3076</v>
      </c>
      <c r="B2447" t="s">
        <v>4793</v>
      </c>
      <c r="C2447" t="s">
        <v>796</v>
      </c>
      <c r="D2447">
        <v>0.03</v>
      </c>
      <c r="O2447">
        <v>6.9620253164556958E-2</v>
      </c>
      <c r="AI2447">
        <v>39.853727144866383</v>
      </c>
      <c r="HB2447">
        <v>2.924050632911392</v>
      </c>
    </row>
    <row r="2448" spans="1:210" x14ac:dyDescent="0.3">
      <c r="A2448" s="49">
        <v>3077</v>
      </c>
      <c r="B2448" t="s">
        <v>4794</v>
      </c>
      <c r="C2448" t="s">
        <v>605</v>
      </c>
      <c r="D2448">
        <v>1.272</v>
      </c>
      <c r="M2448">
        <v>2.9245283018867911E-2</v>
      </c>
      <c r="N2448">
        <v>3.6411784177424692E-6</v>
      </c>
      <c r="AH2448">
        <v>1.6484607745779541E-5</v>
      </c>
    </row>
    <row r="2449" spans="1:381" x14ac:dyDescent="0.3">
      <c r="A2449" s="49">
        <v>3080</v>
      </c>
      <c r="B2449" t="s">
        <v>4797</v>
      </c>
      <c r="C2449" t="s">
        <v>659</v>
      </c>
      <c r="D2449">
        <v>0.202872</v>
      </c>
      <c r="AH2449">
        <v>4.8384410393071282E-5</v>
      </c>
      <c r="AK2449">
        <v>2.4261603375527429E-4</v>
      </c>
    </row>
    <row r="2450" spans="1:381" x14ac:dyDescent="0.3">
      <c r="A2450" s="49">
        <v>3081</v>
      </c>
      <c r="B2450" t="s">
        <v>4798</v>
      </c>
      <c r="C2450" t="s">
        <v>668</v>
      </c>
      <c r="D2450">
        <v>0.37119999999999997</v>
      </c>
      <c r="EF2450">
        <v>5.6286289844768328E-2</v>
      </c>
      <c r="EG2450">
        <v>6.3380707627286011E-4</v>
      </c>
      <c r="EH2450">
        <v>0.1229411067662045</v>
      </c>
    </row>
    <row r="2451" spans="1:381" x14ac:dyDescent="0.3">
      <c r="A2451" s="49">
        <v>3082</v>
      </c>
      <c r="B2451" t="s">
        <v>4799</v>
      </c>
      <c r="C2451" t="s">
        <v>740</v>
      </c>
      <c r="D2451">
        <v>5.9199999999999999E-3</v>
      </c>
      <c r="AK2451">
        <v>1.974943693693693E-3</v>
      </c>
    </row>
    <row r="2452" spans="1:381" x14ac:dyDescent="0.3">
      <c r="A2452" s="49">
        <v>3083</v>
      </c>
      <c r="B2452" t="s">
        <v>4800</v>
      </c>
      <c r="C2452" t="s">
        <v>788</v>
      </c>
      <c r="D2452">
        <v>0.26100000000000001</v>
      </c>
      <c r="L2452">
        <v>0.2372409638554217</v>
      </c>
      <c r="AQ2452">
        <v>2.5488621151271762E-4</v>
      </c>
    </row>
    <row r="2453" spans="1:381" x14ac:dyDescent="0.3">
      <c r="A2453" s="49">
        <v>3084</v>
      </c>
      <c r="B2453" t="s">
        <v>4801</v>
      </c>
      <c r="C2453" t="s">
        <v>740</v>
      </c>
      <c r="D2453">
        <v>2.1000000000000001E-2</v>
      </c>
      <c r="AK2453">
        <v>8.2142857142857126E-4</v>
      </c>
    </row>
    <row r="2454" spans="1:381" x14ac:dyDescent="0.3">
      <c r="A2454" s="49">
        <v>3085</v>
      </c>
      <c r="B2454" t="s">
        <v>4802</v>
      </c>
      <c r="C2454" t="s">
        <v>683</v>
      </c>
      <c r="D2454">
        <v>5.7599999999999998E-2</v>
      </c>
      <c r="AK2454">
        <v>2.5954861111111109E-3</v>
      </c>
    </row>
    <row r="2455" spans="1:381" x14ac:dyDescent="0.3">
      <c r="A2455" s="49">
        <v>3086</v>
      </c>
      <c r="B2455" t="s">
        <v>4803</v>
      </c>
      <c r="C2455" t="s">
        <v>671</v>
      </c>
      <c r="D2455">
        <v>3.61899728163E-4</v>
      </c>
      <c r="Q2455">
        <v>146.64342708496881</v>
      </c>
      <c r="R2455">
        <v>8.0626984104214705E-2</v>
      </c>
      <c r="S2455">
        <v>392.24704811785529</v>
      </c>
      <c r="T2455">
        <v>0.67204519072104452</v>
      </c>
      <c r="U2455">
        <v>0.10232017709173211</v>
      </c>
      <c r="V2455">
        <v>0.144115143549263</v>
      </c>
      <c r="W2455">
        <v>2.816951673423744E-2</v>
      </c>
    </row>
    <row r="2456" spans="1:381" x14ac:dyDescent="0.3">
      <c r="A2456" s="49">
        <v>3087</v>
      </c>
      <c r="B2456" t="s">
        <v>4804</v>
      </c>
      <c r="C2456" t="s">
        <v>659</v>
      </c>
      <c r="D2456">
        <v>5.9400000000000008E-2</v>
      </c>
      <c r="AH2456">
        <v>8.0896686159844051E-5</v>
      </c>
      <c r="AJ2456">
        <v>2.58869395711501</v>
      </c>
    </row>
    <row r="2457" spans="1:381" x14ac:dyDescent="0.3">
      <c r="A2457" s="49">
        <v>3088</v>
      </c>
      <c r="B2457" t="s">
        <v>4805</v>
      </c>
      <c r="C2457" t="s">
        <v>659</v>
      </c>
      <c r="D2457">
        <v>6.2929999999999986E-2</v>
      </c>
      <c r="AH2457">
        <v>5.9178117708063284E-6</v>
      </c>
    </row>
    <row r="2458" spans="1:381" x14ac:dyDescent="0.3">
      <c r="A2458" s="49">
        <v>3089</v>
      </c>
      <c r="B2458" t="s">
        <v>4806</v>
      </c>
      <c r="C2458" t="s">
        <v>605</v>
      </c>
      <c r="D2458">
        <v>9.7100000000000009</v>
      </c>
      <c r="AH2458">
        <v>1.092105263157895E-4</v>
      </c>
    </row>
    <row r="2459" spans="1:381" x14ac:dyDescent="0.3">
      <c r="A2459" s="49">
        <v>3090</v>
      </c>
      <c r="B2459" t="s">
        <v>4807</v>
      </c>
      <c r="C2459" t="s">
        <v>605</v>
      </c>
      <c r="D2459">
        <v>1.5469999999999999</v>
      </c>
      <c r="AH2459">
        <v>1.0541251318341099E-4</v>
      </c>
    </row>
    <row r="2460" spans="1:381" x14ac:dyDescent="0.3">
      <c r="A2460" s="49">
        <v>3091</v>
      </c>
      <c r="B2460" t="s">
        <v>4808</v>
      </c>
      <c r="C2460" t="s">
        <v>659</v>
      </c>
      <c r="D2460">
        <v>1.71107E-2</v>
      </c>
      <c r="I2460">
        <v>0.20527449849776941</v>
      </c>
      <c r="J2460">
        <v>2.947103274559194E-5</v>
      </c>
      <c r="K2460">
        <v>7.7561277857020013E-4</v>
      </c>
      <c r="L2460">
        <v>0.4123331613608085</v>
      </c>
    </row>
    <row r="2461" spans="1:381" x14ac:dyDescent="0.3">
      <c r="A2461" s="49">
        <v>3092</v>
      </c>
      <c r="B2461" t="s">
        <v>4809</v>
      </c>
      <c r="C2461" t="s">
        <v>659</v>
      </c>
      <c r="D2461">
        <v>0.43919619999999998</v>
      </c>
      <c r="I2461">
        <v>0.18611296278086281</v>
      </c>
      <c r="J2461">
        <v>4.0107678527273228E-5</v>
      </c>
      <c r="K2461">
        <v>1.2843035983466169E-3</v>
      </c>
      <c r="L2461">
        <v>0.1899877171836527</v>
      </c>
    </row>
    <row r="2462" spans="1:381" x14ac:dyDescent="0.3">
      <c r="A2462" s="49">
        <v>3093</v>
      </c>
      <c r="B2462" t="s">
        <v>4810</v>
      </c>
      <c r="C2462" t="s">
        <v>623</v>
      </c>
      <c r="D2462">
        <v>3.0200000000000001E-2</v>
      </c>
      <c r="AG2462">
        <v>8.0194034374071917E-4</v>
      </c>
    </row>
    <row r="2463" spans="1:381" x14ac:dyDescent="0.3">
      <c r="A2463" s="49">
        <v>3094</v>
      </c>
      <c r="B2463" t="s">
        <v>4811</v>
      </c>
      <c r="C2463" t="s">
        <v>671</v>
      </c>
      <c r="D2463">
        <v>1.6441320870000001E-3</v>
      </c>
      <c r="Q2463">
        <v>87.099877702042392</v>
      </c>
      <c r="R2463">
        <v>2.9534783159989461E-2</v>
      </c>
      <c r="S2463">
        <v>422.16971693818539</v>
      </c>
      <c r="T2463">
        <v>0.49483973161255301</v>
      </c>
      <c r="U2463">
        <v>0.148100650401427</v>
      </c>
      <c r="V2463">
        <v>0.31441623186028428</v>
      </c>
      <c r="W2463">
        <v>7.5711487245640849E-2</v>
      </c>
    </row>
    <row r="2464" spans="1:381" x14ac:dyDescent="0.3">
      <c r="A2464" s="49">
        <v>3095</v>
      </c>
      <c r="B2464" t="s">
        <v>4812</v>
      </c>
      <c r="C2464" t="s">
        <v>668</v>
      </c>
      <c r="D2464">
        <v>2.7450000000000001</v>
      </c>
      <c r="I2464">
        <v>2.8080321285140559E-2</v>
      </c>
      <c r="K2464">
        <v>6.4350736278447117E-4</v>
      </c>
      <c r="L2464">
        <v>8.8118072289156635E-2</v>
      </c>
      <c r="NP2464">
        <v>2.3654618473895592E-2</v>
      </c>
      <c r="NQ2464">
        <v>1.8784307893990378E-5</v>
      </c>
    </row>
    <row r="2465" spans="1:373" x14ac:dyDescent="0.3">
      <c r="A2465" s="49">
        <v>3096</v>
      </c>
      <c r="B2465" t="s">
        <v>4814</v>
      </c>
      <c r="C2465" t="s">
        <v>659</v>
      </c>
      <c r="D2465">
        <v>1.38E-2</v>
      </c>
      <c r="AJ2465">
        <v>0.79138062547673527</v>
      </c>
      <c r="AP2465">
        <v>8.0463386727688782E-2</v>
      </c>
    </row>
    <row r="2466" spans="1:373" x14ac:dyDescent="0.3">
      <c r="A2466" s="49">
        <v>3097</v>
      </c>
      <c r="B2466" t="s">
        <v>4815</v>
      </c>
      <c r="C2466" t="s">
        <v>671</v>
      </c>
      <c r="D2466">
        <v>0.69256417999999997</v>
      </c>
      <c r="O2466">
        <v>2.5702501168295509E-2</v>
      </c>
      <c r="P2466">
        <v>0.49568238616738119</v>
      </c>
      <c r="AL2466">
        <v>1.3491273340512429E-6</v>
      </c>
      <c r="AM2466">
        <v>1.7379360789970949E-6</v>
      </c>
      <c r="AN2466">
        <v>1.78084808094764E-6</v>
      </c>
      <c r="AO2466">
        <v>3.8283068406806141E-7</v>
      </c>
      <c r="GN2466">
        <v>2.0111038868683579E-4</v>
      </c>
      <c r="NI2466">
        <v>1.085893988752757E-6</v>
      </c>
    </row>
    <row r="2467" spans="1:373" x14ac:dyDescent="0.3">
      <c r="A2467" s="49">
        <v>3099</v>
      </c>
      <c r="B2467" t="s">
        <v>4817</v>
      </c>
      <c r="C2467" t="s">
        <v>798</v>
      </c>
      <c r="D2467">
        <v>4.8743949999999998</v>
      </c>
      <c r="O2467">
        <v>4.165075195764964E-2</v>
      </c>
    </row>
    <row r="2468" spans="1:373" x14ac:dyDescent="0.3">
      <c r="A2468" s="49">
        <v>3100</v>
      </c>
      <c r="B2468" t="s">
        <v>4818</v>
      </c>
      <c r="C2468" t="s">
        <v>659</v>
      </c>
      <c r="D2468">
        <v>2.39836E-4</v>
      </c>
      <c r="BQ2468">
        <v>11.05102979789813</v>
      </c>
      <c r="BR2468">
        <v>136.66228291849919</v>
      </c>
      <c r="BS2468">
        <v>327.85561361667311</v>
      </c>
      <c r="DK2468">
        <v>9.0412124868087772E-3</v>
      </c>
    </row>
    <row r="2469" spans="1:373" x14ac:dyDescent="0.3">
      <c r="A2469" s="49">
        <v>3101</v>
      </c>
      <c r="B2469" t="s">
        <v>4819</v>
      </c>
      <c r="C2469" t="s">
        <v>659</v>
      </c>
      <c r="D2469">
        <v>2.3600000000000001E-5</v>
      </c>
      <c r="F2469">
        <v>5276.7000204206652</v>
      </c>
      <c r="G2469">
        <v>7.6001293308828526</v>
      </c>
      <c r="H2469">
        <v>12203.389830508469</v>
      </c>
    </row>
    <row r="2470" spans="1:373" x14ac:dyDescent="0.3">
      <c r="A2470" s="49">
        <v>3102</v>
      </c>
      <c r="B2470" t="s">
        <v>4820</v>
      </c>
      <c r="C2470" t="s">
        <v>620</v>
      </c>
      <c r="D2470">
        <v>1.8952E-2</v>
      </c>
      <c r="AH2470">
        <v>2.1205927439959121E-5</v>
      </c>
    </row>
    <row r="2471" spans="1:373" x14ac:dyDescent="0.3">
      <c r="A2471" s="49">
        <v>3103</v>
      </c>
      <c r="B2471" t="s">
        <v>4821</v>
      </c>
      <c r="C2471" t="s">
        <v>680</v>
      </c>
      <c r="D2471">
        <v>8.6320080000000007E-2</v>
      </c>
      <c r="AH2471">
        <v>3.0690761029976118E-5</v>
      </c>
    </row>
    <row r="2472" spans="1:373" x14ac:dyDescent="0.3">
      <c r="A2472" s="49">
        <v>3104</v>
      </c>
      <c r="B2472" t="s">
        <v>4822</v>
      </c>
      <c r="C2472" t="s">
        <v>605</v>
      </c>
      <c r="D2472">
        <v>2.1</v>
      </c>
      <c r="M2472">
        <v>1.148148148148148E-2</v>
      </c>
      <c r="N2472">
        <v>7.7192982456140356E-6</v>
      </c>
      <c r="AH2472">
        <v>2.3298245614035081E-5</v>
      </c>
      <c r="AK2472">
        <v>3.7950000000000001E-4</v>
      </c>
    </row>
    <row r="2473" spans="1:373" x14ac:dyDescent="0.3">
      <c r="A2473" s="49">
        <v>3105</v>
      </c>
      <c r="B2473" t="s">
        <v>4823</v>
      </c>
      <c r="C2473" t="s">
        <v>671</v>
      </c>
      <c r="D2473">
        <v>58.606401189450203</v>
      </c>
      <c r="X2473">
        <v>7.3822528588422176E-3</v>
      </c>
      <c r="Y2473">
        <v>3.025313750122449E-6</v>
      </c>
      <c r="Z2473">
        <v>2.544120168558776E-2</v>
      </c>
      <c r="AA2473">
        <v>4.0002653111120349E-5</v>
      </c>
      <c r="AB2473">
        <v>3.3892710794254022E-5</v>
      </c>
      <c r="AC2473">
        <v>4.8103285059035782E-6</v>
      </c>
      <c r="AD2473">
        <v>6.2539824515336711E-6</v>
      </c>
      <c r="AE2473">
        <v>1.2204591335125219E-6</v>
      </c>
    </row>
    <row r="2474" spans="1:373" x14ac:dyDescent="0.3">
      <c r="A2474" s="49">
        <v>3106</v>
      </c>
      <c r="B2474" t="s">
        <v>4824</v>
      </c>
      <c r="C2474" t="s">
        <v>707</v>
      </c>
      <c r="D2474">
        <v>3.8102400000000002E-2</v>
      </c>
      <c r="AH2474">
        <v>2.6741995531155929E-5</v>
      </c>
      <c r="AK2474">
        <v>1.173318478626018E-3</v>
      </c>
    </row>
    <row r="2475" spans="1:373" x14ac:dyDescent="0.3">
      <c r="A2475" s="49">
        <v>3107</v>
      </c>
      <c r="B2475" t="s">
        <v>4825</v>
      </c>
      <c r="C2475" t="s">
        <v>605</v>
      </c>
      <c r="D2475">
        <v>0.55379999999999996</v>
      </c>
      <c r="M2475">
        <v>4.5403474980939773E-2</v>
      </c>
      <c r="N2475">
        <v>2.344329132690882E-5</v>
      </c>
      <c r="AK2475">
        <v>8.0847478030576618E-4</v>
      </c>
    </row>
    <row r="2476" spans="1:373" x14ac:dyDescent="0.3">
      <c r="A2476" s="49">
        <v>3108</v>
      </c>
      <c r="B2476" t="s">
        <v>4826</v>
      </c>
      <c r="C2476" t="s">
        <v>605</v>
      </c>
      <c r="D2476">
        <v>8.1285120000000016E-2</v>
      </c>
      <c r="M2476">
        <v>3.0753968253968249E-2</v>
      </c>
      <c r="N2476">
        <v>3.0639183606369023E-5</v>
      </c>
    </row>
    <row r="2477" spans="1:373" x14ac:dyDescent="0.3">
      <c r="A2477" s="49">
        <v>3109</v>
      </c>
      <c r="B2477" t="s">
        <v>4827</v>
      </c>
      <c r="C2477" t="s">
        <v>671</v>
      </c>
      <c r="D2477">
        <v>8.0831179969999994E-4</v>
      </c>
      <c r="Q2477">
        <v>186.72513463943889</v>
      </c>
      <c r="R2477">
        <v>5.9030707993723987E-2</v>
      </c>
      <c r="S2477">
        <v>363.11557243230482</v>
      </c>
      <c r="T2477">
        <v>0.59718262940593725</v>
      </c>
      <c r="U2477">
        <v>0.1304387684487528</v>
      </c>
      <c r="V2477">
        <v>0.19405836470412879</v>
      </c>
      <c r="W2477">
        <v>5.3021188752768303E-2</v>
      </c>
    </row>
    <row r="2478" spans="1:373" x14ac:dyDescent="0.3">
      <c r="A2478" s="49">
        <v>3110</v>
      </c>
      <c r="B2478" t="s">
        <v>4828</v>
      </c>
      <c r="C2478" t="s">
        <v>668</v>
      </c>
      <c r="D2478">
        <v>0.30080000000000001</v>
      </c>
      <c r="I2478">
        <v>8.5843373493975916E-2</v>
      </c>
      <c r="K2478">
        <v>8.3911897590361435E-4</v>
      </c>
      <c r="L2478">
        <v>0.95320030120481924</v>
      </c>
    </row>
    <row r="2479" spans="1:373" x14ac:dyDescent="0.3">
      <c r="A2479" s="49">
        <v>3111</v>
      </c>
      <c r="B2479" t="s">
        <v>4829</v>
      </c>
      <c r="C2479" t="s">
        <v>614</v>
      </c>
      <c r="D2479">
        <v>4.0800000000000003E-2</v>
      </c>
      <c r="AG2479">
        <v>1.400679117147708E-5</v>
      </c>
    </row>
    <row r="2480" spans="1:373" x14ac:dyDescent="0.3">
      <c r="A2480" s="49">
        <v>3113</v>
      </c>
      <c r="B2480" t="s">
        <v>4831</v>
      </c>
      <c r="C2480" t="s">
        <v>659</v>
      </c>
      <c r="D2480">
        <v>4.2149000000000001</v>
      </c>
      <c r="I2480">
        <v>0.26512484253367358</v>
      </c>
      <c r="J2480">
        <v>3.3780160857908853E-5</v>
      </c>
      <c r="K2480">
        <v>4.234632901579509E-4</v>
      </c>
    </row>
    <row r="2481" spans="1:220" x14ac:dyDescent="0.3">
      <c r="A2481" s="49">
        <v>3115</v>
      </c>
      <c r="B2481" t="s">
        <v>4833</v>
      </c>
      <c r="C2481" t="s">
        <v>650</v>
      </c>
      <c r="D2481">
        <v>26.713799999999999</v>
      </c>
      <c r="AK2481">
        <v>1.175687285223367E-3</v>
      </c>
    </row>
    <row r="2482" spans="1:220" x14ac:dyDescent="0.3">
      <c r="A2482" s="49">
        <v>3116</v>
      </c>
      <c r="B2482" t="s">
        <v>4834</v>
      </c>
      <c r="C2482" t="s">
        <v>668</v>
      </c>
      <c r="D2482">
        <v>8.2600000000000007E-2</v>
      </c>
      <c r="I2482">
        <v>4.6559117827241182E-2</v>
      </c>
      <c r="L2482">
        <v>0.39635899530324692</v>
      </c>
    </row>
    <row r="2483" spans="1:220" x14ac:dyDescent="0.3">
      <c r="A2483" s="49">
        <v>3118</v>
      </c>
      <c r="B2483" t="s">
        <v>4836</v>
      </c>
      <c r="C2483" t="s">
        <v>605</v>
      </c>
      <c r="D2483">
        <v>0.378</v>
      </c>
      <c r="M2483">
        <v>7.0164609053497931E-2</v>
      </c>
      <c r="N2483">
        <v>5.9319951584186339E-5</v>
      </c>
    </row>
    <row r="2484" spans="1:220" x14ac:dyDescent="0.3">
      <c r="A2484" s="49">
        <v>3120</v>
      </c>
      <c r="B2484" t="s">
        <v>4839</v>
      </c>
      <c r="C2484" t="s">
        <v>659</v>
      </c>
      <c r="D2484">
        <v>3.4500000000000003E-2</v>
      </c>
      <c r="I2484">
        <v>9.1566265060240973E-2</v>
      </c>
      <c r="K2484">
        <v>7.6305220883534134E-4</v>
      </c>
      <c r="L2484">
        <v>9.7254059717129401E-2</v>
      </c>
    </row>
    <row r="2485" spans="1:220" x14ac:dyDescent="0.3">
      <c r="A2485" s="49">
        <v>3121</v>
      </c>
      <c r="B2485" t="s">
        <v>4840</v>
      </c>
      <c r="C2485" t="s">
        <v>659</v>
      </c>
      <c r="D2485">
        <v>6.7499999999999999E-3</v>
      </c>
      <c r="AK2485">
        <v>7.6666666666666662E-3</v>
      </c>
    </row>
    <row r="2486" spans="1:220" x14ac:dyDescent="0.3">
      <c r="A2486" s="49">
        <v>3122</v>
      </c>
      <c r="B2486" t="s">
        <v>4841</v>
      </c>
      <c r="C2486" t="s">
        <v>659</v>
      </c>
      <c r="D2486">
        <v>0.02</v>
      </c>
      <c r="AJ2486">
        <v>1.3651315789473679</v>
      </c>
    </row>
    <row r="2487" spans="1:220" x14ac:dyDescent="0.3">
      <c r="A2487" s="49">
        <v>3123</v>
      </c>
      <c r="B2487" t="s">
        <v>4842</v>
      </c>
      <c r="C2487" t="s">
        <v>659</v>
      </c>
      <c r="D2487">
        <v>8.2915000000000003E-3</v>
      </c>
      <c r="AJ2487">
        <v>1.7663615560640731</v>
      </c>
      <c r="GO2487">
        <v>38.905263157894737</v>
      </c>
    </row>
    <row r="2488" spans="1:220" x14ac:dyDescent="0.3">
      <c r="A2488" s="49">
        <v>3124</v>
      </c>
      <c r="B2488" t="s">
        <v>4844</v>
      </c>
      <c r="C2488" t="s">
        <v>671</v>
      </c>
      <c r="D2488">
        <v>8.6611115294117646E-4</v>
      </c>
      <c r="Q2488">
        <v>80.149413176197086</v>
      </c>
      <c r="R2488">
        <v>2.4071640381150571E-2</v>
      </c>
      <c r="S2488">
        <v>428.83696629647022</v>
      </c>
      <c r="T2488">
        <v>0.49388187168111292</v>
      </c>
      <c r="U2488">
        <v>0.1489805930806305</v>
      </c>
      <c r="V2488">
        <v>0.31397929302857241</v>
      </c>
      <c r="W2488">
        <v>7.5693087063354383E-2</v>
      </c>
    </row>
    <row r="2489" spans="1:220" x14ac:dyDescent="0.3">
      <c r="A2489" s="49">
        <v>3125</v>
      </c>
      <c r="B2489" t="s">
        <v>4845</v>
      </c>
      <c r="C2489" t="s">
        <v>595</v>
      </c>
      <c r="D2489">
        <v>4.5574674000000001E-4</v>
      </c>
      <c r="Q2489">
        <v>607.97655586814165</v>
      </c>
      <c r="R2489">
        <v>0.14855383734249711</v>
      </c>
      <c r="S2489">
        <v>993.10456212296049</v>
      </c>
      <c r="T2489">
        <v>0.84088074328624152</v>
      </c>
      <c r="U2489">
        <v>8.3796826608968616E-2</v>
      </c>
    </row>
    <row r="2490" spans="1:220" x14ac:dyDescent="0.3">
      <c r="A2490" s="49">
        <v>3126</v>
      </c>
      <c r="B2490" t="s">
        <v>4846</v>
      </c>
      <c r="C2490" t="s">
        <v>671</v>
      </c>
      <c r="D2490">
        <v>4.5946216799999998E-4</v>
      </c>
      <c r="Q2490">
        <v>629.59481791327812</v>
      </c>
      <c r="R2490">
        <v>0.148860766758494</v>
      </c>
      <c r="S2490">
        <v>1028.417099185411</v>
      </c>
      <c r="T2490">
        <v>0.84473523109886761</v>
      </c>
      <c r="U2490">
        <v>8.601800836649319E-2</v>
      </c>
      <c r="V2490">
        <v>8.696065771349859E-2</v>
      </c>
      <c r="W2490">
        <v>4.2627108628371241E-2</v>
      </c>
    </row>
    <row r="2491" spans="1:220" x14ac:dyDescent="0.3">
      <c r="A2491" s="49">
        <v>3127</v>
      </c>
      <c r="B2491" t="s">
        <v>4847</v>
      </c>
      <c r="C2491" t="s">
        <v>650</v>
      </c>
      <c r="D2491">
        <v>1.0754999999999999</v>
      </c>
      <c r="AK2491">
        <v>8.1522222222222222E-3</v>
      </c>
    </row>
    <row r="2492" spans="1:220" x14ac:dyDescent="0.3">
      <c r="A2492" s="49">
        <v>3128</v>
      </c>
      <c r="B2492" t="s">
        <v>4848</v>
      </c>
      <c r="C2492" t="s">
        <v>653</v>
      </c>
      <c r="D2492">
        <v>9.6923159999999991E-5</v>
      </c>
      <c r="F2492">
        <v>573.27758090837301</v>
      </c>
    </row>
    <row r="2493" spans="1:220" x14ac:dyDescent="0.3">
      <c r="A2493" s="49">
        <v>3129</v>
      </c>
      <c r="B2493" t="s">
        <v>4849</v>
      </c>
      <c r="C2493" t="s">
        <v>659</v>
      </c>
      <c r="D2493">
        <v>0.8857334</v>
      </c>
      <c r="AH2493">
        <v>2.3323650416943212E-5</v>
      </c>
      <c r="AJ2493">
        <v>1.467727220236509</v>
      </c>
      <c r="AK2493">
        <v>1.523708878804088E-3</v>
      </c>
      <c r="AP2493">
        <v>0.25166936857072342</v>
      </c>
    </row>
    <row r="2494" spans="1:220" x14ac:dyDescent="0.3">
      <c r="A2494" s="49">
        <v>3131</v>
      </c>
      <c r="B2494" t="s">
        <v>4851</v>
      </c>
      <c r="C2494" t="s">
        <v>668</v>
      </c>
      <c r="D2494">
        <v>2.5404882E-2</v>
      </c>
      <c r="I2494">
        <v>7.0798658551732702E-2</v>
      </c>
      <c r="K2494">
        <v>6.1063843000869439E-4</v>
      </c>
      <c r="L2494">
        <v>0.30921686746987948</v>
      </c>
    </row>
    <row r="2495" spans="1:220" x14ac:dyDescent="0.3">
      <c r="A2495" s="49">
        <v>3133</v>
      </c>
      <c r="B2495" t="s">
        <v>4853</v>
      </c>
      <c r="C2495" t="s">
        <v>659</v>
      </c>
      <c r="D2495">
        <v>0.87</v>
      </c>
      <c r="I2495">
        <v>0.26733139454369198</v>
      </c>
      <c r="J2495">
        <v>2.1839080459770112E-5</v>
      </c>
      <c r="K2495">
        <v>4.2362553662927569E-4</v>
      </c>
      <c r="L2495">
        <v>2.337349397590362E-2</v>
      </c>
    </row>
    <row r="2496" spans="1:220" x14ac:dyDescent="0.3">
      <c r="A2496" s="49">
        <v>3134</v>
      </c>
      <c r="B2496" t="s">
        <v>4854</v>
      </c>
      <c r="C2496" t="s">
        <v>595</v>
      </c>
      <c r="D2496">
        <v>0.252</v>
      </c>
      <c r="HL2496">
        <v>4.6707254945241208E-2</v>
      </c>
    </row>
    <row r="2497" spans="1:143" x14ac:dyDescent="0.3">
      <c r="A2497" s="49">
        <v>3136</v>
      </c>
      <c r="B2497" t="s">
        <v>4857</v>
      </c>
      <c r="C2497" t="s">
        <v>786</v>
      </c>
      <c r="D2497">
        <v>263.03271539999997</v>
      </c>
      <c r="DX2497">
        <v>4.2761170254872957E-2</v>
      </c>
      <c r="DY2497">
        <v>0.67274969236161752</v>
      </c>
    </row>
    <row r="2498" spans="1:143" x14ac:dyDescent="0.3">
      <c r="A2498" s="49">
        <v>3137</v>
      </c>
      <c r="B2498" t="s">
        <v>4860</v>
      </c>
      <c r="C2498" t="s">
        <v>659</v>
      </c>
      <c r="D2498">
        <v>1.0062</v>
      </c>
      <c r="AH2498">
        <v>2.761196371967485E-5</v>
      </c>
      <c r="AJ2498">
        <v>2.1842105263157889</v>
      </c>
      <c r="AK2498">
        <v>6.9660604253627496E-4</v>
      </c>
      <c r="AP2498">
        <v>0.12812246963562751</v>
      </c>
      <c r="BO2498">
        <v>5.5665715958135367E-4</v>
      </c>
      <c r="BP2498">
        <v>1.4766081871345031E-4</v>
      </c>
    </row>
    <row r="2499" spans="1:143" x14ac:dyDescent="0.3">
      <c r="A2499" s="49">
        <v>3138</v>
      </c>
      <c r="B2499" t="s">
        <v>4862</v>
      </c>
      <c r="C2499" t="s">
        <v>659</v>
      </c>
      <c r="D2499">
        <v>1.1424000000000001</v>
      </c>
      <c r="AH2499">
        <v>1.4454334365325081E-4</v>
      </c>
      <c r="AJ2499">
        <v>2.7302631578947372</v>
      </c>
      <c r="AK2499">
        <v>2.2549019607843129E-3</v>
      </c>
    </row>
    <row r="2500" spans="1:143" x14ac:dyDescent="0.3">
      <c r="A2500" s="49">
        <v>3139</v>
      </c>
      <c r="B2500" t="s">
        <v>4863</v>
      </c>
      <c r="C2500" t="s">
        <v>671</v>
      </c>
      <c r="D2500">
        <v>9.9199999999999997E-2</v>
      </c>
      <c r="P2500">
        <v>0.62066149448754582</v>
      </c>
      <c r="AL2500">
        <v>2.3723968966925271E-5</v>
      </c>
      <c r="AM2500">
        <v>8.8199265006124941E-5</v>
      </c>
      <c r="AN2500">
        <v>2.4582550700966382E-4</v>
      </c>
    </row>
    <row r="2501" spans="1:143" x14ac:dyDescent="0.3">
      <c r="A2501" s="49">
        <v>3140</v>
      </c>
      <c r="B2501" t="s">
        <v>4864</v>
      </c>
      <c r="C2501" t="s">
        <v>659</v>
      </c>
      <c r="D2501">
        <v>9.7955000000000004E-3</v>
      </c>
      <c r="AJ2501">
        <v>7.9715712639262387E-3</v>
      </c>
      <c r="CN2501">
        <v>2.6411832500960429E-2</v>
      </c>
    </row>
    <row r="2502" spans="1:143" x14ac:dyDescent="0.3">
      <c r="A2502" s="49">
        <v>3141</v>
      </c>
      <c r="B2502" t="s">
        <v>4866</v>
      </c>
      <c r="C2502" t="s">
        <v>4865</v>
      </c>
      <c r="D2502">
        <v>2.054E-5</v>
      </c>
      <c r="BR2502">
        <v>301.23235568706713</v>
      </c>
      <c r="BS2502">
        <v>81.00285428443469</v>
      </c>
    </row>
    <row r="2503" spans="1:143" x14ac:dyDescent="0.3">
      <c r="A2503" s="49">
        <v>3142</v>
      </c>
      <c r="B2503" t="s">
        <v>4867</v>
      </c>
      <c r="C2503" t="s">
        <v>605</v>
      </c>
      <c r="D2503">
        <v>0.25</v>
      </c>
      <c r="AH2503">
        <v>1.3542105263157891E-4</v>
      </c>
    </row>
    <row r="2504" spans="1:143" x14ac:dyDescent="0.3">
      <c r="A2504" s="49">
        <v>3143</v>
      </c>
      <c r="B2504" t="s">
        <v>4868</v>
      </c>
      <c r="C2504" t="s">
        <v>659</v>
      </c>
      <c r="D2504">
        <v>1.027E-2</v>
      </c>
      <c r="I2504">
        <v>0.17831794558956371</v>
      </c>
      <c r="L2504">
        <v>0.16533276240306899</v>
      </c>
    </row>
    <row r="2505" spans="1:143" x14ac:dyDescent="0.3">
      <c r="A2505" s="49">
        <v>3144</v>
      </c>
      <c r="B2505" t="s">
        <v>4869</v>
      </c>
      <c r="C2505" t="s">
        <v>659</v>
      </c>
      <c r="D2505">
        <v>0.116466</v>
      </c>
      <c r="AJ2505">
        <v>0.81658934570468711</v>
      </c>
    </row>
    <row r="2506" spans="1:143" x14ac:dyDescent="0.3">
      <c r="A2506" s="49">
        <v>3145</v>
      </c>
      <c r="B2506" t="s">
        <v>4870</v>
      </c>
      <c r="C2506" t="s">
        <v>659</v>
      </c>
      <c r="D2506">
        <v>6.720000000000001E-2</v>
      </c>
      <c r="AH2506">
        <v>4.5504385964912263E-5</v>
      </c>
      <c r="AJ2506">
        <v>0.83208020050125298</v>
      </c>
      <c r="AK2506">
        <v>5.7899305555555525E-4</v>
      </c>
      <c r="AP2506">
        <v>6.3451127819548855E-2</v>
      </c>
      <c r="BO2506">
        <v>3.4459728926464751E-5</v>
      </c>
      <c r="BP2506">
        <v>2.624617098301309E-5</v>
      </c>
    </row>
    <row r="2507" spans="1:143" x14ac:dyDescent="0.3">
      <c r="A2507" s="49">
        <v>3146</v>
      </c>
      <c r="B2507" t="s">
        <v>4871</v>
      </c>
      <c r="C2507" t="s">
        <v>605</v>
      </c>
      <c r="D2507">
        <v>0.97</v>
      </c>
      <c r="AH2507">
        <v>2.1842105263157889E-5</v>
      </c>
    </row>
    <row r="2508" spans="1:143" x14ac:dyDescent="0.3">
      <c r="A2508" s="49">
        <v>3147</v>
      </c>
      <c r="B2508" t="s">
        <v>4872</v>
      </c>
      <c r="C2508" t="s">
        <v>605</v>
      </c>
      <c r="D2508">
        <v>1.48586652E-5</v>
      </c>
      <c r="F2508">
        <v>1296.8254396986681</v>
      </c>
      <c r="G2508">
        <v>13.638456972187329</v>
      </c>
      <c r="H2508">
        <v>15034.227240008069</v>
      </c>
      <c r="EM2508">
        <v>4459.1662012694969</v>
      </c>
    </row>
    <row r="2509" spans="1:143" x14ac:dyDescent="0.3">
      <c r="A2509" s="49">
        <v>3150</v>
      </c>
      <c r="B2509" t="s">
        <v>4877</v>
      </c>
      <c r="C2509" t="s">
        <v>671</v>
      </c>
      <c r="D2509">
        <v>1.21948E-2</v>
      </c>
      <c r="P2509">
        <v>0.7146004958328368</v>
      </c>
    </row>
    <row r="2510" spans="1:143" x14ac:dyDescent="0.3">
      <c r="A2510" s="49">
        <v>3151</v>
      </c>
      <c r="B2510" t="s">
        <v>4878</v>
      </c>
      <c r="C2510" t="s">
        <v>671</v>
      </c>
      <c r="D2510">
        <v>1.7998199999999999E-2</v>
      </c>
      <c r="O2510">
        <v>2.0369828825357931E-2</v>
      </c>
      <c r="P2510">
        <v>0.3589675423238527</v>
      </c>
    </row>
    <row r="2511" spans="1:143" x14ac:dyDescent="0.3">
      <c r="A2511" s="49">
        <v>3152</v>
      </c>
      <c r="B2511" t="s">
        <v>4879</v>
      </c>
      <c r="C2511" t="s">
        <v>798</v>
      </c>
      <c r="D2511">
        <v>5.1548000000000002E-3</v>
      </c>
      <c r="P2511">
        <v>0.82459312839059684</v>
      </c>
    </row>
    <row r="2512" spans="1:143" x14ac:dyDescent="0.3">
      <c r="A2512" s="49">
        <v>3153</v>
      </c>
      <c r="B2512" t="s">
        <v>4880</v>
      </c>
      <c r="C2512" t="s">
        <v>798</v>
      </c>
      <c r="D2512">
        <v>1.04E-2</v>
      </c>
      <c r="O2512">
        <v>3.2132424537487832E-2</v>
      </c>
      <c r="P2512">
        <v>0.28120740019474189</v>
      </c>
    </row>
    <row r="2513" spans="1:373" x14ac:dyDescent="0.3">
      <c r="A2513" s="49">
        <v>3154</v>
      </c>
      <c r="B2513" t="s">
        <v>4881</v>
      </c>
      <c r="C2513" t="s">
        <v>798</v>
      </c>
      <c r="D2513">
        <v>2.2000000000000001E-4</v>
      </c>
      <c r="P2513">
        <v>0.54660529344073638</v>
      </c>
    </row>
    <row r="2514" spans="1:373" x14ac:dyDescent="0.3">
      <c r="A2514" s="49">
        <v>3155</v>
      </c>
      <c r="B2514" t="s">
        <v>4882</v>
      </c>
      <c r="C2514" t="s">
        <v>798</v>
      </c>
      <c r="D2514">
        <v>7.0400000000000011E-3</v>
      </c>
      <c r="P2514">
        <v>0.63406214039125419</v>
      </c>
    </row>
    <row r="2515" spans="1:373" x14ac:dyDescent="0.3">
      <c r="A2515" s="49">
        <v>3158</v>
      </c>
      <c r="B2515" t="s">
        <v>4886</v>
      </c>
      <c r="C2515" t="s">
        <v>605</v>
      </c>
      <c r="D2515">
        <v>1E-4</v>
      </c>
      <c r="AG2515">
        <v>7.2264671198738199E-4</v>
      </c>
    </row>
    <row r="2516" spans="1:373" x14ac:dyDescent="0.3">
      <c r="A2516" s="49">
        <v>3159</v>
      </c>
      <c r="B2516" t="s">
        <v>4887</v>
      </c>
      <c r="C2516" t="s">
        <v>605</v>
      </c>
      <c r="D2516">
        <v>6.8331000000000007E-5</v>
      </c>
      <c r="F2516">
        <v>4623.0303838173959</v>
      </c>
      <c r="G2516">
        <v>0.4542874781677822</v>
      </c>
    </row>
    <row r="2517" spans="1:373" x14ac:dyDescent="0.3">
      <c r="A2517" s="49">
        <v>3161</v>
      </c>
      <c r="B2517" t="s">
        <v>4889</v>
      </c>
      <c r="C2517" t="s">
        <v>605</v>
      </c>
      <c r="D2517">
        <v>0.53368000000000015</v>
      </c>
      <c r="M2517">
        <v>2.1527777777777771E-2</v>
      </c>
      <c r="N2517">
        <v>1.859367400434392E-5</v>
      </c>
    </row>
    <row r="2518" spans="1:373" x14ac:dyDescent="0.3">
      <c r="A2518" s="49">
        <v>3162</v>
      </c>
      <c r="B2518" t="s">
        <v>4890</v>
      </c>
      <c r="C2518" t="s">
        <v>614</v>
      </c>
      <c r="D2518">
        <v>1.209724</v>
      </c>
      <c r="I2518">
        <v>4.9815843685623327E-2</v>
      </c>
      <c r="J2518">
        <v>4.6632124352331611E-6</v>
      </c>
      <c r="K2518">
        <v>5.2741536092556758E-4</v>
      </c>
      <c r="L2518">
        <v>0.1000942630626132</v>
      </c>
    </row>
    <row r="2519" spans="1:373" x14ac:dyDescent="0.3">
      <c r="A2519" s="49">
        <v>3163</v>
      </c>
      <c r="B2519" t="s">
        <v>4891</v>
      </c>
      <c r="C2519" t="s">
        <v>605</v>
      </c>
      <c r="D2519">
        <v>3.506389</v>
      </c>
      <c r="M2519">
        <v>5.8317935884720423E-2</v>
      </c>
      <c r="N2519">
        <v>3.0031145201796619E-6</v>
      </c>
      <c r="AH2519">
        <v>2.3792857312150689E-5</v>
      </c>
      <c r="AK2519">
        <v>1.193055495744102E-4</v>
      </c>
    </row>
    <row r="2520" spans="1:373" x14ac:dyDescent="0.3">
      <c r="A2520" s="49">
        <v>3164</v>
      </c>
      <c r="B2520" t="s">
        <v>4892</v>
      </c>
      <c r="C2520" t="s">
        <v>796</v>
      </c>
      <c r="D2520">
        <v>3.6900000000000002E-2</v>
      </c>
      <c r="O2520">
        <v>4.528146547288258E-2</v>
      </c>
    </row>
    <row r="2521" spans="1:373" x14ac:dyDescent="0.3">
      <c r="A2521" s="49">
        <v>3165</v>
      </c>
      <c r="B2521" t="s">
        <v>4893</v>
      </c>
      <c r="C2521" t="s">
        <v>659</v>
      </c>
      <c r="D2521">
        <v>6.6550347799999993E-2</v>
      </c>
      <c r="I2521">
        <v>8.2731464404465285E-2</v>
      </c>
      <c r="J2521">
        <v>1.767898499247212E-5</v>
      </c>
      <c r="K2521">
        <v>7.1286516621124933E-4</v>
      </c>
    </row>
    <row r="2522" spans="1:373" x14ac:dyDescent="0.3">
      <c r="A2522" s="49">
        <v>3166</v>
      </c>
      <c r="B2522" t="s">
        <v>4894</v>
      </c>
      <c r="C2522" t="s">
        <v>605</v>
      </c>
      <c r="D2522">
        <v>9.3642116873867698E-3</v>
      </c>
      <c r="AF2522">
        <v>1.755081239801719</v>
      </c>
      <c r="AG2522">
        <v>7.4585173635358299E-4</v>
      </c>
    </row>
    <row r="2523" spans="1:373" x14ac:dyDescent="0.3">
      <c r="A2523" s="49">
        <v>3168</v>
      </c>
      <c r="B2523" t="s">
        <v>4897</v>
      </c>
      <c r="C2523" t="s">
        <v>668</v>
      </c>
      <c r="D2523">
        <v>0.24</v>
      </c>
      <c r="I2523">
        <v>4.273092369477912E-2</v>
      </c>
      <c r="K2523">
        <v>1.462516733601071E-3</v>
      </c>
      <c r="L2523">
        <v>0.33891566265060241</v>
      </c>
    </row>
    <row r="2524" spans="1:373" x14ac:dyDescent="0.3">
      <c r="A2524" s="49">
        <v>3169</v>
      </c>
      <c r="B2524" t="s">
        <v>4898</v>
      </c>
      <c r="C2524" t="s">
        <v>671</v>
      </c>
      <c r="D2524">
        <v>0.38386927999999998</v>
      </c>
      <c r="O2524">
        <v>2.6669048591261742E-2</v>
      </c>
      <c r="P2524">
        <v>0.45967741935483869</v>
      </c>
      <c r="AL2524">
        <v>4.236423029808084E-6</v>
      </c>
      <c r="AM2524">
        <v>9.8231931400571674E-6</v>
      </c>
      <c r="AN2524">
        <v>1.0065741118824009E-5</v>
      </c>
      <c r="AO2524">
        <v>2.1638423846467939E-6</v>
      </c>
      <c r="GN2524">
        <v>1.7081929699196949E-4</v>
      </c>
      <c r="NI2524">
        <v>5.1608366226577726E-6</v>
      </c>
    </row>
    <row r="2525" spans="1:373" x14ac:dyDescent="0.3">
      <c r="A2525" s="49">
        <v>3171</v>
      </c>
      <c r="B2525" t="s">
        <v>4900</v>
      </c>
      <c r="C2525" t="s">
        <v>659</v>
      </c>
      <c r="D2525">
        <v>0.13936000000000001</v>
      </c>
      <c r="I2525">
        <v>0.27543468938901422</v>
      </c>
      <c r="J2525">
        <v>2.144087256027554E-5</v>
      </c>
      <c r="K2525">
        <v>1.0684264036628719E-3</v>
      </c>
      <c r="L2525">
        <v>0.2749069066161316</v>
      </c>
    </row>
    <row r="2526" spans="1:373" x14ac:dyDescent="0.3">
      <c r="A2526" s="49">
        <v>3172</v>
      </c>
      <c r="B2526" t="s">
        <v>4901</v>
      </c>
      <c r="C2526" t="s">
        <v>650</v>
      </c>
      <c r="D2526">
        <v>6.8000000000000005E-2</v>
      </c>
      <c r="AK2526">
        <v>5.9033333333333316E-3</v>
      </c>
    </row>
    <row r="2527" spans="1:373" x14ac:dyDescent="0.3">
      <c r="A2527" s="49">
        <v>3174</v>
      </c>
      <c r="B2527" t="s">
        <v>4903</v>
      </c>
      <c r="C2527" t="s">
        <v>659</v>
      </c>
      <c r="D2527">
        <v>0.36680000000000001</v>
      </c>
      <c r="AH2527">
        <v>3.7515066291683408E-5</v>
      </c>
      <c r="AJ2527">
        <v>0.96705504218561633</v>
      </c>
      <c r="AK2527">
        <v>5.120865139949109E-4</v>
      </c>
    </row>
    <row r="2528" spans="1:373" x14ac:dyDescent="0.3">
      <c r="A2528" s="49">
        <v>3175</v>
      </c>
      <c r="B2528" t="s">
        <v>4904</v>
      </c>
      <c r="C2528" t="s">
        <v>798</v>
      </c>
      <c r="D2528">
        <v>6.3E-3</v>
      </c>
      <c r="CN2528">
        <v>2.0676691729323311E-2</v>
      </c>
      <c r="EE2528">
        <v>5.939849624060152E-2</v>
      </c>
      <c r="GO2528">
        <v>35.508771929824547</v>
      </c>
    </row>
    <row r="2529" spans="1:382" x14ac:dyDescent="0.3">
      <c r="A2529" s="49">
        <v>3177</v>
      </c>
      <c r="B2529" t="s">
        <v>4907</v>
      </c>
      <c r="C2529" t="s">
        <v>671</v>
      </c>
      <c r="D2529">
        <v>0.36696420000000002</v>
      </c>
      <c r="O2529">
        <v>1.516465659579154E-2</v>
      </c>
      <c r="P2529">
        <v>0.92314836161129599</v>
      </c>
      <c r="AL2529">
        <v>3.6631470738645291E-5</v>
      </c>
      <c r="AM2529">
        <v>1.207507203527507E-4</v>
      </c>
      <c r="AN2529">
        <v>1.797565688566679E-4</v>
      </c>
      <c r="GN2529">
        <v>4.7324151421551761E-4</v>
      </c>
    </row>
    <row r="2530" spans="1:382" x14ac:dyDescent="0.3">
      <c r="A2530" s="49">
        <v>3178</v>
      </c>
      <c r="B2530" t="s">
        <v>4908</v>
      </c>
      <c r="C2530" t="s">
        <v>659</v>
      </c>
      <c r="D2530">
        <v>4.6439999999999997E-3</v>
      </c>
      <c r="AJ2530">
        <v>0.2476285189718482</v>
      </c>
      <c r="AP2530">
        <v>0.25177555079559372</v>
      </c>
    </row>
    <row r="2531" spans="1:382" x14ac:dyDescent="0.3">
      <c r="A2531" s="49">
        <v>3179</v>
      </c>
      <c r="B2531" t="s">
        <v>4909</v>
      </c>
      <c r="C2531" t="s">
        <v>671</v>
      </c>
      <c r="D2531">
        <v>0.36696420000000002</v>
      </c>
      <c r="O2531">
        <v>1.516465659579154E-2</v>
      </c>
      <c r="P2531">
        <v>0.92314836161129599</v>
      </c>
      <c r="AL2531">
        <v>3.6631470738645291E-5</v>
      </c>
      <c r="AM2531">
        <v>1.207507203527507E-4</v>
      </c>
      <c r="AN2531">
        <v>1.797565688566679E-4</v>
      </c>
      <c r="GN2531">
        <v>4.7324151421551761E-4</v>
      </c>
    </row>
    <row r="2532" spans="1:382" x14ac:dyDescent="0.3">
      <c r="A2532" s="49">
        <v>3180</v>
      </c>
      <c r="B2532" t="s">
        <v>4910</v>
      </c>
      <c r="C2532" t="s">
        <v>659</v>
      </c>
      <c r="D2532">
        <v>4.6439999999999997E-3</v>
      </c>
      <c r="AJ2532">
        <v>0.2476285189718482</v>
      </c>
      <c r="AP2532">
        <v>0.25177555079559372</v>
      </c>
    </row>
    <row r="2533" spans="1:382" x14ac:dyDescent="0.3">
      <c r="A2533" s="49">
        <v>3181</v>
      </c>
      <c r="B2533" t="s">
        <v>4911</v>
      </c>
      <c r="C2533" t="s">
        <v>617</v>
      </c>
      <c r="D2533">
        <v>0.11400299999999999</v>
      </c>
      <c r="AH2533">
        <v>1.6965408805031439E-4</v>
      </c>
    </row>
    <row r="2534" spans="1:382" x14ac:dyDescent="0.3">
      <c r="A2534" s="49">
        <v>3182</v>
      </c>
      <c r="B2534" t="s">
        <v>4912</v>
      </c>
      <c r="C2534" t="s">
        <v>605</v>
      </c>
      <c r="D2534">
        <v>9.7252159304347802E-2</v>
      </c>
      <c r="EA2534">
        <v>1.0314725101659279</v>
      </c>
      <c r="EB2534">
        <v>7.6850106288618226E-4</v>
      </c>
    </row>
    <row r="2535" spans="1:382" x14ac:dyDescent="0.3">
      <c r="A2535" s="49">
        <v>3183</v>
      </c>
      <c r="B2535" t="s">
        <v>4913</v>
      </c>
      <c r="C2535" t="s">
        <v>620</v>
      </c>
      <c r="D2535">
        <v>2.3519999999999999E-3</v>
      </c>
      <c r="AH2535">
        <v>1.2741228070175441E-4</v>
      </c>
    </row>
    <row r="2536" spans="1:382" x14ac:dyDescent="0.3">
      <c r="A2536" s="49">
        <v>3184</v>
      </c>
      <c r="B2536" t="s">
        <v>4915</v>
      </c>
      <c r="C2536" t="s">
        <v>798</v>
      </c>
      <c r="D2536">
        <v>4.6311167484055424</v>
      </c>
      <c r="IX2536">
        <v>0.3866317385542824</v>
      </c>
      <c r="MY2536">
        <v>0.20647149831894149</v>
      </c>
      <c r="NR2536">
        <v>0.21944446198197559</v>
      </c>
    </row>
    <row r="2537" spans="1:382" x14ac:dyDescent="0.3">
      <c r="A2537" s="49">
        <v>3185</v>
      </c>
      <c r="B2537" t="s">
        <v>4917</v>
      </c>
      <c r="C2537" t="s">
        <v>798</v>
      </c>
      <c r="D2537">
        <v>6.7045999999999994E-2</v>
      </c>
      <c r="O2537">
        <v>2.257471443184483E-2</v>
      </c>
    </row>
    <row r="2538" spans="1:382" x14ac:dyDescent="0.3">
      <c r="A2538" s="49">
        <v>3186</v>
      </c>
      <c r="B2538" t="s">
        <v>4918</v>
      </c>
      <c r="C2538" t="s">
        <v>617</v>
      </c>
      <c r="D2538">
        <v>1.76763692E-4</v>
      </c>
      <c r="BQ2538">
        <v>6.5703046321742713</v>
      </c>
      <c r="BR2538">
        <v>134.7259984130217</v>
      </c>
      <c r="BS2538">
        <v>127.2448997097751</v>
      </c>
    </row>
    <row r="2539" spans="1:382" x14ac:dyDescent="0.3">
      <c r="A2539" s="49">
        <v>3187</v>
      </c>
      <c r="B2539" t="s">
        <v>4919</v>
      </c>
      <c r="C2539" t="s">
        <v>659</v>
      </c>
      <c r="D2539">
        <v>1.66E-3</v>
      </c>
      <c r="I2539">
        <v>1.2686892146900859E-2</v>
      </c>
      <c r="J2539">
        <v>6.0240963855421692E-6</v>
      </c>
      <c r="K2539">
        <v>7.6649973387526006E-4</v>
      </c>
      <c r="L2539">
        <v>0.22662432863986071</v>
      </c>
    </row>
    <row r="2540" spans="1:382" x14ac:dyDescent="0.3">
      <c r="A2540" s="49">
        <v>3188</v>
      </c>
      <c r="B2540" t="s">
        <v>4920</v>
      </c>
      <c r="C2540" t="s">
        <v>617</v>
      </c>
      <c r="D2540">
        <v>2.8600000000000001E-6</v>
      </c>
      <c r="F2540">
        <v>457.83132530120491</v>
      </c>
      <c r="G2540">
        <v>14.4789156626506</v>
      </c>
      <c r="H2540">
        <v>14181.81818181818</v>
      </c>
      <c r="EM2540">
        <v>14419.32092004381</v>
      </c>
    </row>
    <row r="2541" spans="1:382" x14ac:dyDescent="0.3">
      <c r="A2541" s="49">
        <v>3189</v>
      </c>
      <c r="B2541" t="s">
        <v>4921</v>
      </c>
      <c r="C2541" t="s">
        <v>605</v>
      </c>
      <c r="D2541">
        <v>6.0331299999999999</v>
      </c>
      <c r="M2541">
        <v>2.8113608617012321E-2</v>
      </c>
      <c r="N2541">
        <v>2.7151559119854939E-5</v>
      </c>
    </row>
    <row r="2542" spans="1:382" x14ac:dyDescent="0.3">
      <c r="A2542" s="49">
        <v>3192</v>
      </c>
      <c r="B2542" t="s">
        <v>4925</v>
      </c>
      <c r="C2542" t="s">
        <v>671</v>
      </c>
      <c r="D2542">
        <v>0.65720000000000001</v>
      </c>
      <c r="O2542">
        <v>4.1049677573441613E-2</v>
      </c>
      <c r="P2542">
        <v>0.42655839503224258</v>
      </c>
      <c r="JJ2542">
        <v>2.1893161372502189E-7</v>
      </c>
      <c r="NH2542">
        <v>8.9601699460371274E-6</v>
      </c>
      <c r="NI2542">
        <v>7.7652696397442202E-8</v>
      </c>
      <c r="NJ2542">
        <v>1.350125912073547E-6</v>
      </c>
      <c r="NK2542">
        <v>2.4965374731258809E-7</v>
      </c>
      <c r="NL2542">
        <v>2.038553750876302E-7</v>
      </c>
    </row>
    <row r="2543" spans="1:382" x14ac:dyDescent="0.3">
      <c r="A2543" s="49">
        <v>3193</v>
      </c>
      <c r="B2543" t="s">
        <v>4927</v>
      </c>
      <c r="C2543" t="s">
        <v>671</v>
      </c>
      <c r="D2543">
        <v>9.3843823408298707E-2</v>
      </c>
      <c r="P2543">
        <v>0.50768636401559664</v>
      </c>
      <c r="AL2543">
        <v>4.3663590793972492E-5</v>
      </c>
      <c r="AM2543">
        <v>2.7270758751089873E-4</v>
      </c>
      <c r="AN2543">
        <v>3.4135846667402927E-4</v>
      </c>
      <c r="AO2543">
        <v>3.9625907754284868E-5</v>
      </c>
    </row>
    <row r="2544" spans="1:382" x14ac:dyDescent="0.3">
      <c r="A2544" s="49">
        <v>3195</v>
      </c>
      <c r="B2544" t="s">
        <v>4929</v>
      </c>
      <c r="C2544" t="s">
        <v>595</v>
      </c>
      <c r="D2544">
        <v>1.9641700000000002E-6</v>
      </c>
      <c r="T2544">
        <v>1.9026099485869599E-2</v>
      </c>
    </row>
    <row r="2545" spans="1:381" x14ac:dyDescent="0.3">
      <c r="A2545" s="49">
        <v>3196</v>
      </c>
      <c r="B2545" t="s">
        <v>4931</v>
      </c>
      <c r="C2545" t="s">
        <v>659</v>
      </c>
      <c r="D2545">
        <v>9.7599999999999997E-6</v>
      </c>
      <c r="F2545">
        <v>1050.760418724077</v>
      </c>
      <c r="G2545">
        <v>0.96382250312726325</v>
      </c>
      <c r="H2545">
        <v>7704.9180327868862</v>
      </c>
    </row>
    <row r="2546" spans="1:381" x14ac:dyDescent="0.3">
      <c r="A2546" s="49">
        <v>3197</v>
      </c>
      <c r="B2546" t="s">
        <v>4932</v>
      </c>
      <c r="C2546" t="s">
        <v>617</v>
      </c>
      <c r="D2546">
        <v>7.0140000000000003E-5</v>
      </c>
      <c r="F2546">
        <v>2302.864151215641</v>
      </c>
      <c r="G2546">
        <v>3.6098766322776141</v>
      </c>
      <c r="H2546">
        <v>2335.329341317366</v>
      </c>
      <c r="EM2546">
        <v>1461.1932760984059</v>
      </c>
    </row>
    <row r="2547" spans="1:381" x14ac:dyDescent="0.3">
      <c r="A2547" s="49">
        <v>3199</v>
      </c>
      <c r="B2547" t="s">
        <v>4934</v>
      </c>
      <c r="C2547" t="s">
        <v>605</v>
      </c>
      <c r="D2547">
        <v>0.14399999999999999</v>
      </c>
      <c r="AH2547">
        <v>8.1907894736842098E-5</v>
      </c>
    </row>
    <row r="2548" spans="1:381" x14ac:dyDescent="0.3">
      <c r="A2548" s="49">
        <v>3200</v>
      </c>
      <c r="B2548" t="s">
        <v>4935</v>
      </c>
      <c r="C2548" t="s">
        <v>659</v>
      </c>
      <c r="D2548">
        <v>0.20699999999999999</v>
      </c>
      <c r="I2548">
        <v>5.6178336534543981E-2</v>
      </c>
      <c r="J2548">
        <v>4.3478260869565207E-5</v>
      </c>
      <c r="K2548">
        <v>1.3014279339580541E-3</v>
      </c>
      <c r="L2548">
        <v>0.43224026540946398</v>
      </c>
    </row>
    <row r="2549" spans="1:381" x14ac:dyDescent="0.3">
      <c r="A2549" s="49">
        <v>3201</v>
      </c>
      <c r="B2549" t="s">
        <v>4936</v>
      </c>
      <c r="C2549" t="s">
        <v>671</v>
      </c>
      <c r="D2549">
        <v>0.2482</v>
      </c>
      <c r="P2549">
        <v>0.63915380613837347</v>
      </c>
      <c r="AL2549">
        <v>1.8957108905639591E-5</v>
      </c>
      <c r="AM2549">
        <v>7.7975385305847678E-5</v>
      </c>
      <c r="AN2549">
        <v>3.9051644345617558E-4</v>
      </c>
    </row>
    <row r="2550" spans="1:381" x14ac:dyDescent="0.3">
      <c r="A2550" s="49">
        <v>3202</v>
      </c>
      <c r="B2550" t="s">
        <v>4937</v>
      </c>
      <c r="C2550" t="s">
        <v>671</v>
      </c>
      <c r="D2550">
        <v>1.42894384E-2</v>
      </c>
      <c r="P2550">
        <v>0.14147431124348481</v>
      </c>
      <c r="AL2550">
        <v>4.3261355174981383E-6</v>
      </c>
      <c r="AM2550">
        <v>8.0416976917349212E-6</v>
      </c>
      <c r="AN2550">
        <v>1.0217920079424179E-5</v>
      </c>
    </row>
    <row r="2551" spans="1:381" x14ac:dyDescent="0.3">
      <c r="A2551" s="49">
        <v>3203</v>
      </c>
      <c r="B2551" t="s">
        <v>4938</v>
      </c>
      <c r="C2551" t="s">
        <v>749</v>
      </c>
      <c r="D2551">
        <v>0.22439999999999999</v>
      </c>
      <c r="AH2551">
        <v>6.3006072874493942E-5</v>
      </c>
      <c r="AK2551">
        <v>9.2147435897435906E-4</v>
      </c>
    </row>
    <row r="2552" spans="1:381" x14ac:dyDescent="0.3">
      <c r="A2552" s="49">
        <v>3205</v>
      </c>
      <c r="B2552" t="s">
        <v>4940</v>
      </c>
      <c r="C2552" t="s">
        <v>796</v>
      </c>
      <c r="D2552">
        <v>0.52439999999999998</v>
      </c>
      <c r="O2552">
        <v>2.017978352595854E-2</v>
      </c>
    </row>
    <row r="2553" spans="1:381" x14ac:dyDescent="0.3">
      <c r="A2553" s="49">
        <v>3206</v>
      </c>
      <c r="B2553" t="s">
        <v>4941</v>
      </c>
      <c r="C2553" t="s">
        <v>611</v>
      </c>
      <c r="D2553">
        <v>7.6080000000000002E-3</v>
      </c>
      <c r="AG2553">
        <v>9.0581680521925481E-4</v>
      </c>
    </row>
    <row r="2554" spans="1:381" x14ac:dyDescent="0.3">
      <c r="A2554" s="49">
        <v>3207</v>
      </c>
      <c r="B2554" t="s">
        <v>4942</v>
      </c>
      <c r="C2554" t="s">
        <v>611</v>
      </c>
      <c r="D2554">
        <v>7.4712643678160916E-6</v>
      </c>
      <c r="CM2554">
        <v>1371.967871485944</v>
      </c>
      <c r="GC2554">
        <v>1.3724936411894859</v>
      </c>
    </row>
    <row r="2555" spans="1:381" x14ac:dyDescent="0.3">
      <c r="A2555" s="49">
        <v>3208</v>
      </c>
      <c r="B2555" t="s">
        <v>4943</v>
      </c>
      <c r="C2555" t="s">
        <v>611</v>
      </c>
      <c r="D2555">
        <v>0.14814814814814811</v>
      </c>
      <c r="L2555">
        <v>1.016746987951807</v>
      </c>
      <c r="NP2555">
        <v>5.3222891566265078E-2</v>
      </c>
      <c r="NQ2555">
        <v>4.7242190214149857E-5</v>
      </c>
    </row>
    <row r="2556" spans="1:381" x14ac:dyDescent="0.3">
      <c r="A2556" s="49">
        <v>3209</v>
      </c>
      <c r="B2556" t="s">
        <v>4944</v>
      </c>
      <c r="C2556" t="s">
        <v>611</v>
      </c>
      <c r="D2556">
        <v>0.01</v>
      </c>
      <c r="AG2556">
        <v>8.0854173066183385E-4</v>
      </c>
    </row>
    <row r="2557" spans="1:381" x14ac:dyDescent="0.3">
      <c r="A2557" s="49">
        <v>3210</v>
      </c>
      <c r="B2557" t="s">
        <v>4945</v>
      </c>
      <c r="C2557" t="s">
        <v>611</v>
      </c>
      <c r="D2557">
        <v>8.0000000000000002E-3</v>
      </c>
      <c r="AG2557">
        <v>9.132493015234491E-4</v>
      </c>
    </row>
    <row r="2558" spans="1:381" x14ac:dyDescent="0.3">
      <c r="A2558" s="49">
        <v>3211</v>
      </c>
      <c r="B2558" t="s">
        <v>4946</v>
      </c>
      <c r="C2558" t="s">
        <v>659</v>
      </c>
      <c r="D2558">
        <v>5.0000000000000001E-4</v>
      </c>
      <c r="I2558">
        <v>0.27469879518072288</v>
      </c>
      <c r="K2558">
        <v>1.755020080321285E-4</v>
      </c>
    </row>
    <row r="2559" spans="1:381" x14ac:dyDescent="0.3">
      <c r="A2559" s="49">
        <v>3212</v>
      </c>
      <c r="B2559" t="s">
        <v>4947</v>
      </c>
      <c r="C2559" t="s">
        <v>796</v>
      </c>
      <c r="D2559">
        <v>4.0736799999999997E-2</v>
      </c>
      <c r="O2559">
        <v>2.677702044790652E-2</v>
      </c>
    </row>
    <row r="2560" spans="1:381" x14ac:dyDescent="0.3">
      <c r="A2560" s="49">
        <v>3213</v>
      </c>
      <c r="B2560" t="s">
        <v>4948</v>
      </c>
      <c r="C2560" t="s">
        <v>796</v>
      </c>
      <c r="D2560">
        <v>1.771E-2</v>
      </c>
      <c r="O2560">
        <v>4.9728752260397843E-2</v>
      </c>
    </row>
    <row r="2561" spans="1:310" x14ac:dyDescent="0.3">
      <c r="A2561" s="49">
        <v>3214</v>
      </c>
      <c r="B2561" t="s">
        <v>4949</v>
      </c>
      <c r="C2561" t="s">
        <v>668</v>
      </c>
      <c r="D2561">
        <v>5.959289999999999E-2</v>
      </c>
      <c r="DH2561">
        <v>6.798613440679862</v>
      </c>
      <c r="DJ2561">
        <v>16.041932237504192</v>
      </c>
      <c r="JL2561">
        <v>3.8277610048827758E-2</v>
      </c>
      <c r="JQ2561">
        <v>15.777703231577769</v>
      </c>
    </row>
    <row r="2562" spans="1:310" x14ac:dyDescent="0.3">
      <c r="A2562" s="49">
        <v>3215</v>
      </c>
      <c r="B2562" t="s">
        <v>4951</v>
      </c>
      <c r="C2562" t="s">
        <v>605</v>
      </c>
      <c r="D2562">
        <v>0.13500000000000001</v>
      </c>
      <c r="AH2562">
        <v>4.3684210526315772E-5</v>
      </c>
    </row>
    <row r="2563" spans="1:310" x14ac:dyDescent="0.3">
      <c r="A2563" s="49">
        <v>3216</v>
      </c>
      <c r="B2563" t="s">
        <v>4952</v>
      </c>
      <c r="C2563" t="s">
        <v>605</v>
      </c>
      <c r="D2563">
        <v>0.01</v>
      </c>
      <c r="AG2563">
        <v>7.2121207342162809E-4</v>
      </c>
    </row>
    <row r="2564" spans="1:310" x14ac:dyDescent="0.3">
      <c r="A2564" s="49">
        <v>3218</v>
      </c>
      <c r="B2564" t="s">
        <v>4954</v>
      </c>
      <c r="C2564" t="s">
        <v>671</v>
      </c>
      <c r="D2564">
        <v>2.4328387999999999E-4</v>
      </c>
      <c r="BK2564">
        <v>1104.8053216727919</v>
      </c>
      <c r="BL2564">
        <v>9.3750000000000042E-2</v>
      </c>
      <c r="BM2564">
        <v>0.32065404475043041</v>
      </c>
      <c r="BN2564">
        <v>6.7790563799599926E-3</v>
      </c>
      <c r="DF2564">
        <v>1492.9408754709959</v>
      </c>
    </row>
    <row r="2565" spans="1:310" x14ac:dyDescent="0.3">
      <c r="A2565" s="49">
        <v>3219</v>
      </c>
      <c r="B2565" t="s">
        <v>4955</v>
      </c>
      <c r="C2565" t="s">
        <v>605</v>
      </c>
      <c r="D2565">
        <v>0.84720349999999989</v>
      </c>
      <c r="M2565">
        <v>6.3008130081300809E-2</v>
      </c>
      <c r="N2565">
        <v>5.0288569796551363E-5</v>
      </c>
    </row>
    <row r="2566" spans="1:310" x14ac:dyDescent="0.3">
      <c r="A2566" s="49">
        <v>3220</v>
      </c>
      <c r="B2566" t="s">
        <v>4956</v>
      </c>
      <c r="C2566" t="s">
        <v>650</v>
      </c>
      <c r="D2566">
        <v>1.3573164</v>
      </c>
      <c r="AK2566">
        <v>3.3662790685109719E-3</v>
      </c>
    </row>
    <row r="2567" spans="1:310" x14ac:dyDescent="0.3">
      <c r="A2567" s="49">
        <v>3221</v>
      </c>
      <c r="B2567" t="s">
        <v>4957</v>
      </c>
      <c r="C2567" t="s">
        <v>659</v>
      </c>
      <c r="D2567">
        <v>0.113177</v>
      </c>
      <c r="AH2567">
        <v>2.525089949929384E-5</v>
      </c>
    </row>
    <row r="2568" spans="1:310" x14ac:dyDescent="0.3">
      <c r="A2568" s="49">
        <v>3222</v>
      </c>
      <c r="B2568" t="s">
        <v>4958</v>
      </c>
      <c r="C2568" t="s">
        <v>605</v>
      </c>
      <c r="D2568">
        <v>2.1600000000000001E-2</v>
      </c>
      <c r="M2568">
        <v>5.0709876543209867E-2</v>
      </c>
      <c r="N2568">
        <v>3.6184187325480761E-5</v>
      </c>
      <c r="AH2568">
        <v>1.0435672514619881E-5</v>
      </c>
      <c r="AK2568">
        <v>8.4120370370370371E-4</v>
      </c>
      <c r="FR2568">
        <v>5.9240189846597159E-2</v>
      </c>
    </row>
    <row r="2569" spans="1:310" x14ac:dyDescent="0.3">
      <c r="A2569" s="49">
        <v>3223</v>
      </c>
      <c r="B2569" t="s">
        <v>4959</v>
      </c>
      <c r="C2569" t="s">
        <v>671</v>
      </c>
      <c r="D2569">
        <v>9.5190667862000012E-4</v>
      </c>
      <c r="BK2569">
        <v>382.46392391259911</v>
      </c>
      <c r="BL2569">
        <v>9.9716776947593386E-2</v>
      </c>
      <c r="BM2569">
        <v>0.43633588273119073</v>
      </c>
      <c r="BN2569">
        <v>2.2003781437447231E-2</v>
      </c>
      <c r="DF2569">
        <v>821.17640974285018</v>
      </c>
    </row>
    <row r="2570" spans="1:310" x14ac:dyDescent="0.3">
      <c r="A2570" s="49">
        <v>3224</v>
      </c>
      <c r="B2570" t="s">
        <v>4960</v>
      </c>
      <c r="C2570" t="s">
        <v>798</v>
      </c>
      <c r="D2570">
        <v>5.1319385920271417E-3</v>
      </c>
      <c r="CI2570">
        <v>1.3127544453603569E-2</v>
      </c>
      <c r="CK2570">
        <v>7.5506127178138802E-2</v>
      </c>
      <c r="HR2570">
        <v>7.0749410540466028E-6</v>
      </c>
      <c r="KW2570">
        <v>3.3669900196968777E-2</v>
      </c>
      <c r="KX2570">
        <v>7.0735771742489592E-3</v>
      </c>
    </row>
    <row r="2571" spans="1:310" x14ac:dyDescent="0.3">
      <c r="A2571" s="49">
        <v>3225</v>
      </c>
      <c r="B2571" t="s">
        <v>4962</v>
      </c>
      <c r="C2571" t="s">
        <v>790</v>
      </c>
      <c r="D2571">
        <v>8.1600000000000006E-2</v>
      </c>
      <c r="I2571">
        <v>0.16158752657689579</v>
      </c>
      <c r="J2571">
        <v>1.176470588235294E-5</v>
      </c>
      <c r="K2571">
        <v>4.1380620521300887E-4</v>
      </c>
      <c r="L2571">
        <v>0.15948972360028349</v>
      </c>
      <c r="AQ2571">
        <v>1.322938814079849E-5</v>
      </c>
    </row>
    <row r="2572" spans="1:310" x14ac:dyDescent="0.3">
      <c r="A2572" s="49">
        <v>3226</v>
      </c>
      <c r="B2572" t="s">
        <v>4964</v>
      </c>
      <c r="C2572" t="s">
        <v>605</v>
      </c>
      <c r="D2572">
        <v>1.106967E-5</v>
      </c>
      <c r="F2572">
        <v>2786.799371398638</v>
      </c>
    </row>
    <row r="2573" spans="1:310" x14ac:dyDescent="0.3">
      <c r="A2573" s="49">
        <v>3227</v>
      </c>
      <c r="B2573" t="s">
        <v>4965</v>
      </c>
      <c r="C2573" t="s">
        <v>617</v>
      </c>
      <c r="D2573">
        <v>3.6505000000000001E-4</v>
      </c>
      <c r="BQ2573">
        <v>11.49955634427684</v>
      </c>
      <c r="BR2573">
        <v>33.577863914444499</v>
      </c>
      <c r="BS2573">
        <v>72.56152804371176</v>
      </c>
    </row>
    <row r="2574" spans="1:310" x14ac:dyDescent="0.3">
      <c r="A2574" s="49">
        <v>3229</v>
      </c>
      <c r="B2574" t="s">
        <v>4967</v>
      </c>
      <c r="C2574" t="s">
        <v>617</v>
      </c>
      <c r="D2574">
        <v>0.5</v>
      </c>
      <c r="I2574">
        <v>0.21975903614457831</v>
      </c>
      <c r="K2574">
        <v>1.316265060240964E-3</v>
      </c>
    </row>
    <row r="2575" spans="1:310" x14ac:dyDescent="0.3">
      <c r="A2575" s="49">
        <v>3230</v>
      </c>
      <c r="B2575" t="s">
        <v>4969</v>
      </c>
      <c r="C2575" t="s">
        <v>793</v>
      </c>
      <c r="D2575">
        <v>605.82164610173595</v>
      </c>
      <c r="EK2575">
        <v>1.583305450470212E-4</v>
      </c>
    </row>
    <row r="2576" spans="1:310" x14ac:dyDescent="0.3">
      <c r="A2576" s="49">
        <v>3231</v>
      </c>
      <c r="B2576" t="s">
        <v>4971</v>
      </c>
      <c r="C2576" t="s">
        <v>668</v>
      </c>
      <c r="D2576">
        <v>8.4600000000000005E-3</v>
      </c>
      <c r="BQ2576">
        <v>9.9907493061979658</v>
      </c>
      <c r="BR2576">
        <v>24.652612103802529</v>
      </c>
      <c r="BS2576">
        <v>41.219144067384001</v>
      </c>
    </row>
    <row r="2577" spans="1:270" x14ac:dyDescent="0.3">
      <c r="A2577" s="49">
        <v>3232</v>
      </c>
      <c r="B2577" t="s">
        <v>4972</v>
      </c>
      <c r="C2577" t="s">
        <v>3439</v>
      </c>
      <c r="D2577">
        <v>0.1794118325513375</v>
      </c>
      <c r="E2577" t="s">
        <v>1058</v>
      </c>
      <c r="BT2577">
        <v>0.76520915605604733</v>
      </c>
      <c r="BU2577">
        <v>8.2098014149597193E-2</v>
      </c>
      <c r="BV2577">
        <v>0.23589630220268501</v>
      </c>
      <c r="BW2577">
        <v>1.8033388646496389E-2</v>
      </c>
      <c r="BX2577">
        <v>2.926892639866402E-3</v>
      </c>
      <c r="BY2577">
        <v>1.2407838257608529E-2</v>
      </c>
      <c r="BZ2577">
        <v>2.649808301378924E-3</v>
      </c>
      <c r="CE2577">
        <v>7.4029966262490138E-4</v>
      </c>
      <c r="CG2577">
        <v>1.6760285711612519E-2</v>
      </c>
    </row>
    <row r="2578" spans="1:270" x14ac:dyDescent="0.3">
      <c r="A2578" s="49">
        <v>3233</v>
      </c>
      <c r="B2578" t="s">
        <v>4974</v>
      </c>
      <c r="C2578" t="s">
        <v>796</v>
      </c>
      <c r="D2578">
        <v>2.4750000000000001</v>
      </c>
      <c r="O2578">
        <v>5.5696202531645568E-2</v>
      </c>
    </row>
    <row r="2579" spans="1:270" x14ac:dyDescent="0.3">
      <c r="A2579" s="49">
        <v>3234</v>
      </c>
      <c r="B2579" t="s">
        <v>4975</v>
      </c>
      <c r="C2579" t="s">
        <v>796</v>
      </c>
      <c r="D2579">
        <v>3.3147000000000002</v>
      </c>
      <c r="Z2579">
        <v>8.713572506675954E-2</v>
      </c>
      <c r="HZ2579">
        <v>8.6999858095643532</v>
      </c>
    </row>
    <row r="2580" spans="1:270" x14ac:dyDescent="0.3">
      <c r="A2580" s="49">
        <v>3235</v>
      </c>
      <c r="B2580" t="s">
        <v>4976</v>
      </c>
      <c r="C2580" t="s">
        <v>798</v>
      </c>
      <c r="D2580">
        <v>1.6169999999999999E-5</v>
      </c>
      <c r="Q2580">
        <v>2074.7726700107651</v>
      </c>
      <c r="R2580">
        <v>0.20751663459996789</v>
      </c>
      <c r="S2580">
        <v>1633.0538949586571</v>
      </c>
      <c r="T2580">
        <v>0.89148781847194514</v>
      </c>
    </row>
    <row r="2581" spans="1:270" x14ac:dyDescent="0.3">
      <c r="A2581" s="49">
        <v>3236</v>
      </c>
      <c r="B2581" t="s">
        <v>4977</v>
      </c>
      <c r="C2581" t="s">
        <v>671</v>
      </c>
      <c r="D2581">
        <v>1.16801</v>
      </c>
      <c r="O2581">
        <v>3.9224239345098381E-2</v>
      </c>
      <c r="P2581">
        <v>0.54847328231865544</v>
      </c>
      <c r="AL2581">
        <v>1.73213522643024E-5</v>
      </c>
      <c r="AM2581">
        <v>1.024493985713448E-4</v>
      </c>
      <c r="AN2581">
        <v>1.079609622728434E-4</v>
      </c>
      <c r="JJ2581">
        <v>3.4293244339239481E-6</v>
      </c>
    </row>
    <row r="2582" spans="1:270" x14ac:dyDescent="0.3">
      <c r="A2582" s="49">
        <v>3237</v>
      </c>
      <c r="B2582" t="s">
        <v>4978</v>
      </c>
      <c r="C2582" t="s">
        <v>662</v>
      </c>
      <c r="D2582">
        <v>2.0691000000000001E-2</v>
      </c>
      <c r="AH2582">
        <v>3.3094098883572559E-5</v>
      </c>
    </row>
    <row r="2583" spans="1:270" x14ac:dyDescent="0.3">
      <c r="A2583" s="49">
        <v>3238</v>
      </c>
      <c r="B2583" t="s">
        <v>4979</v>
      </c>
      <c r="C2583" t="s">
        <v>671</v>
      </c>
      <c r="D2583">
        <v>1.0688551999999999E-3</v>
      </c>
      <c r="O2583">
        <v>2.2458146182115151E-2</v>
      </c>
      <c r="P2583">
        <v>0.40342997141690479</v>
      </c>
      <c r="AM2583">
        <v>4.9373948550428738E-5</v>
      </c>
      <c r="AN2583">
        <v>1.6864352797060019E-4</v>
      </c>
    </row>
    <row r="2584" spans="1:270" x14ac:dyDescent="0.3">
      <c r="A2584" s="49">
        <v>3239</v>
      </c>
      <c r="B2584" t="s">
        <v>4981</v>
      </c>
      <c r="C2584" t="s">
        <v>798</v>
      </c>
      <c r="D2584">
        <v>1.2120000000000001E-2</v>
      </c>
      <c r="P2584">
        <v>0.40084388185654002</v>
      </c>
    </row>
    <row r="2585" spans="1:270" x14ac:dyDescent="0.3">
      <c r="A2585" s="49">
        <v>3240</v>
      </c>
      <c r="B2585" t="s">
        <v>4983</v>
      </c>
      <c r="C2585" t="s">
        <v>4982</v>
      </c>
      <c r="D2585">
        <v>508.65689655172417</v>
      </c>
      <c r="DX2585">
        <v>4.3854162525012258E-2</v>
      </c>
      <c r="DY2585">
        <v>0.11607369936618871</v>
      </c>
    </row>
    <row r="2586" spans="1:270" x14ac:dyDescent="0.3">
      <c r="A2586" s="49">
        <v>3241</v>
      </c>
      <c r="B2586" t="s">
        <v>4985</v>
      </c>
      <c r="C2586" t="s">
        <v>659</v>
      </c>
      <c r="D2586">
        <v>3.74234835E-2</v>
      </c>
      <c r="AH2586">
        <v>2.673356586872011E-5</v>
      </c>
      <c r="AJ2586">
        <v>9.1693608042436175E-2</v>
      </c>
      <c r="AK2586">
        <v>2.1521226495835601E-4</v>
      </c>
    </row>
    <row r="2587" spans="1:270" x14ac:dyDescent="0.3">
      <c r="A2587" s="49">
        <v>3242</v>
      </c>
      <c r="B2587" t="s">
        <v>4986</v>
      </c>
      <c r="C2587" t="s">
        <v>614</v>
      </c>
      <c r="D2587">
        <v>1.3509</v>
      </c>
      <c r="I2587">
        <v>9.6385542168674704E-2</v>
      </c>
      <c r="AQ2587">
        <v>1.633481293595434E-4</v>
      </c>
    </row>
    <row r="2588" spans="1:270" x14ac:dyDescent="0.3">
      <c r="A2588" s="49">
        <v>3243</v>
      </c>
      <c r="B2588" t="s">
        <v>4988</v>
      </c>
      <c r="C2588" t="s">
        <v>671</v>
      </c>
      <c r="D2588">
        <v>4.761400000000001E-2</v>
      </c>
      <c r="O2588">
        <v>1.621557961093243E-2</v>
      </c>
      <c r="P2588">
        <v>0.67475527089415765</v>
      </c>
      <c r="AL2588">
        <v>7.544238929832889E-6</v>
      </c>
      <c r="AM2588">
        <v>1.8253880227759841E-5</v>
      </c>
      <c r="AN2588">
        <v>5.5640692850150951E-6</v>
      </c>
    </row>
    <row r="2589" spans="1:270" x14ac:dyDescent="0.3">
      <c r="A2589" s="49">
        <v>3244</v>
      </c>
      <c r="B2589" t="s">
        <v>4989</v>
      </c>
      <c r="C2589" t="s">
        <v>605</v>
      </c>
      <c r="D2589">
        <v>0.19645199999999999</v>
      </c>
      <c r="AH2589">
        <v>1.729166666666667E-4</v>
      </c>
    </row>
    <row r="2590" spans="1:270" x14ac:dyDescent="0.3">
      <c r="A2590" s="49">
        <v>3245</v>
      </c>
      <c r="B2590" t="s">
        <v>4990</v>
      </c>
      <c r="C2590" t="s">
        <v>671</v>
      </c>
      <c r="D2590">
        <v>0.83270999999999984</v>
      </c>
      <c r="O2590">
        <v>2.5131213337449838E-2</v>
      </c>
      <c r="P2590">
        <v>0.98548934856437176</v>
      </c>
    </row>
    <row r="2591" spans="1:270" x14ac:dyDescent="0.3">
      <c r="A2591" s="49">
        <v>3246</v>
      </c>
      <c r="B2591" t="s">
        <v>4991</v>
      </c>
      <c r="C2591" t="s">
        <v>798</v>
      </c>
      <c r="D2591">
        <v>0.82506000000000002</v>
      </c>
      <c r="O2591">
        <v>2.5813312541596519E-2</v>
      </c>
      <c r="P2591">
        <v>1.0841178562541061</v>
      </c>
      <c r="AL2591">
        <v>1.858911987068374E-5</v>
      </c>
      <c r="AM2591">
        <v>2.9025902834224249E-5</v>
      </c>
      <c r="AN2591">
        <v>3.3047324214548868E-5</v>
      </c>
    </row>
    <row r="2592" spans="1:270" x14ac:dyDescent="0.3">
      <c r="A2592" s="49">
        <v>3247</v>
      </c>
      <c r="B2592" t="s">
        <v>4992</v>
      </c>
      <c r="C2592" t="s">
        <v>798</v>
      </c>
      <c r="D2592">
        <v>0.19225</v>
      </c>
      <c r="O2592">
        <v>3.0458724959259931E-2</v>
      </c>
      <c r="P2592">
        <v>0.86459679676054702</v>
      </c>
      <c r="AL2592">
        <v>8.6783098220605415E-6</v>
      </c>
      <c r="AM2592">
        <v>1.5917249098780269E-5</v>
      </c>
      <c r="AN2592">
        <v>1.8402971693195718E-5</v>
      </c>
    </row>
    <row r="2593" spans="1:290" x14ac:dyDescent="0.3">
      <c r="A2593" s="49">
        <v>3249</v>
      </c>
      <c r="B2593" t="s">
        <v>4994</v>
      </c>
      <c r="C2593" t="s">
        <v>605</v>
      </c>
      <c r="D2593">
        <v>7.3784999999999989</v>
      </c>
      <c r="M2593">
        <v>1.425556986138405E-2</v>
      </c>
      <c r="N2593">
        <v>1.396507838933663E-5</v>
      </c>
      <c r="AH2593">
        <v>1.0841866304305179E-5</v>
      </c>
    </row>
    <row r="2594" spans="1:290" x14ac:dyDescent="0.3">
      <c r="A2594" s="49">
        <v>3251</v>
      </c>
      <c r="B2594" t="s">
        <v>4996</v>
      </c>
      <c r="C2594" t="s">
        <v>671</v>
      </c>
      <c r="D2594">
        <v>9.9973439999999983E-2</v>
      </c>
      <c r="EE2594">
        <v>0.35843920145190572</v>
      </c>
    </row>
    <row r="2595" spans="1:290" x14ac:dyDescent="0.3">
      <c r="A2595" s="49">
        <v>3252</v>
      </c>
      <c r="B2595" t="s">
        <v>4997</v>
      </c>
      <c r="C2595" t="s">
        <v>600</v>
      </c>
      <c r="D2595">
        <v>0.36171873794999998</v>
      </c>
      <c r="KD2595">
        <v>9.4147148891952708E-4</v>
      </c>
    </row>
    <row r="2596" spans="1:290" x14ac:dyDescent="0.3">
      <c r="A2596" s="49">
        <v>3253</v>
      </c>
      <c r="B2596" t="s">
        <v>5000</v>
      </c>
      <c r="C2596" t="s">
        <v>659</v>
      </c>
      <c r="D2596">
        <v>2.0412E-2</v>
      </c>
      <c r="AH2596">
        <v>5.2005012531328323E-6</v>
      </c>
      <c r="AJ2596">
        <v>0.57205513784461148</v>
      </c>
      <c r="AP2596">
        <v>0.1057518796992481</v>
      </c>
    </row>
    <row r="2597" spans="1:290" x14ac:dyDescent="0.3">
      <c r="A2597" s="49">
        <v>3254</v>
      </c>
      <c r="B2597" t="s">
        <v>5002</v>
      </c>
      <c r="C2597" t="s">
        <v>605</v>
      </c>
      <c r="D2597">
        <v>9.8712000000000013E-5</v>
      </c>
      <c r="F2597">
        <v>3277.6181311679979</v>
      </c>
      <c r="G2597">
        <v>3.6551717446005751</v>
      </c>
    </row>
    <row r="2598" spans="1:290" x14ac:dyDescent="0.3">
      <c r="A2598" s="49">
        <v>3255</v>
      </c>
      <c r="B2598" t="s">
        <v>5003</v>
      </c>
      <c r="C2598" t="s">
        <v>650</v>
      </c>
      <c r="D2598">
        <v>3.9017548697444858E-2</v>
      </c>
      <c r="AF2598">
        <v>1.6875781151939611</v>
      </c>
      <c r="AG2598">
        <v>8.1132040591984193E-4</v>
      </c>
    </row>
    <row r="2599" spans="1:290" x14ac:dyDescent="0.3">
      <c r="A2599" s="49">
        <v>3257</v>
      </c>
      <c r="B2599" t="s">
        <v>5005</v>
      </c>
      <c r="C2599" t="s">
        <v>686</v>
      </c>
      <c r="D2599">
        <v>0.24271999999999999</v>
      </c>
      <c r="AH2599">
        <v>2.7473610484682371E-5</v>
      </c>
      <c r="CN2599">
        <v>3.3691626478853702E-2</v>
      </c>
    </row>
    <row r="2600" spans="1:290" x14ac:dyDescent="0.3">
      <c r="A2600" s="49">
        <v>3259</v>
      </c>
      <c r="B2600" t="s">
        <v>5007</v>
      </c>
      <c r="C2600" t="s">
        <v>659</v>
      </c>
      <c r="D2600">
        <v>1.9184199999999998E-2</v>
      </c>
      <c r="AJ2600">
        <v>2.3616530105091971</v>
      </c>
    </row>
    <row r="2601" spans="1:290" x14ac:dyDescent="0.3">
      <c r="A2601" s="49">
        <v>3260</v>
      </c>
      <c r="B2601" t="s">
        <v>5008</v>
      </c>
      <c r="C2601" t="s">
        <v>752</v>
      </c>
      <c r="D2601">
        <v>0.27992710965403089</v>
      </c>
      <c r="E2601" t="s">
        <v>1103</v>
      </c>
      <c r="BT2601">
        <v>0.78641946045897426</v>
      </c>
      <c r="BU2601">
        <v>7.69502729032433E-2</v>
      </c>
      <c r="BV2601">
        <v>0.20096271767395379</v>
      </c>
      <c r="BW2601">
        <v>2.055727967658269E-2</v>
      </c>
      <c r="BX2601">
        <v>4.7310290932656516E-3</v>
      </c>
      <c r="BY2601">
        <v>1.358692353633695E-2</v>
      </c>
      <c r="BZ2601">
        <v>9.4695492857036119E-4</v>
      </c>
      <c r="CA2601">
        <v>4.8696350046010866E-3</v>
      </c>
      <c r="CB2601">
        <v>7.3756840436494016E-4</v>
      </c>
      <c r="CC2601">
        <v>1.478017861858703E-3</v>
      </c>
      <c r="CD2601">
        <v>2.4673942774132532E-4</v>
      </c>
      <c r="CE2601">
        <v>9.8768662300343008E-4</v>
      </c>
      <c r="CF2601">
        <v>2.4725100530269289E-4</v>
      </c>
      <c r="CG2601">
        <v>1.7432826204787481E-2</v>
      </c>
    </row>
    <row r="2602" spans="1:290" x14ac:dyDescent="0.3">
      <c r="A2602" s="49">
        <v>3261</v>
      </c>
      <c r="B2602" t="s">
        <v>5010</v>
      </c>
      <c r="C2602" t="s">
        <v>752</v>
      </c>
      <c r="D2602">
        <v>3.5583668981223192E-2</v>
      </c>
      <c r="E2602" t="s">
        <v>1016</v>
      </c>
      <c r="BT2602">
        <v>0.81323703614480136</v>
      </c>
      <c r="BU2602">
        <v>7.3673874564784886E-2</v>
      </c>
      <c r="BV2602">
        <v>0.18169019950330079</v>
      </c>
      <c r="BW2602">
        <v>1.107255769663437E-2</v>
      </c>
      <c r="BX2602">
        <v>2.5202234221157328E-3</v>
      </c>
      <c r="BY2602">
        <v>3.4940940753737221E-3</v>
      </c>
      <c r="BZ2602">
        <v>3.5311061516143228E-4</v>
      </c>
      <c r="CA2602">
        <v>9.0792062019378836E-4</v>
      </c>
      <c r="CG2602">
        <v>2.8799849501985469E-3</v>
      </c>
    </row>
    <row r="2603" spans="1:290" x14ac:dyDescent="0.3">
      <c r="A2603" s="49">
        <v>3262</v>
      </c>
      <c r="B2603" t="s">
        <v>5012</v>
      </c>
      <c r="C2603" t="s">
        <v>796</v>
      </c>
      <c r="D2603">
        <v>0.61985000000000001</v>
      </c>
      <c r="O2603">
        <v>5.4249547920434002E-2</v>
      </c>
    </row>
    <row r="2604" spans="1:290" x14ac:dyDescent="0.3">
      <c r="A2604" s="49">
        <v>3263</v>
      </c>
      <c r="B2604" t="s">
        <v>5013</v>
      </c>
      <c r="C2604" t="s">
        <v>798</v>
      </c>
      <c r="D2604">
        <v>8.3400000000000002E-3</v>
      </c>
      <c r="P2604">
        <v>0.20763136326381931</v>
      </c>
      <c r="AM2604">
        <v>1.180220380657499E-5</v>
      </c>
      <c r="AN2604">
        <v>2.4187232492487021E-5</v>
      </c>
      <c r="AO2604">
        <v>3.8996650780641304E-6</v>
      </c>
    </row>
    <row r="2605" spans="1:290" x14ac:dyDescent="0.3">
      <c r="A2605" s="49">
        <v>3265</v>
      </c>
      <c r="B2605" t="s">
        <v>5016</v>
      </c>
      <c r="C2605" t="s">
        <v>659</v>
      </c>
      <c r="D2605">
        <v>5.8868999999999998E-2</v>
      </c>
      <c r="AH2605">
        <v>1.143106907308019E-4</v>
      </c>
      <c r="AJ2605">
        <v>0.19013009259631769</v>
      </c>
      <c r="AK2605">
        <v>3.7714679344533328E-4</v>
      </c>
    </row>
    <row r="2606" spans="1:290" x14ac:dyDescent="0.3">
      <c r="A2606" s="49">
        <v>3266</v>
      </c>
      <c r="B2606" t="s">
        <v>5017</v>
      </c>
      <c r="C2606" t="s">
        <v>798</v>
      </c>
      <c r="D2606">
        <v>0.14760870000000001</v>
      </c>
      <c r="O2606">
        <v>6.1664061120612667E-3</v>
      </c>
      <c r="P2606">
        <v>6.0652251527179631E-2</v>
      </c>
    </row>
    <row r="2607" spans="1:290" x14ac:dyDescent="0.3">
      <c r="A2607" s="49">
        <v>3268</v>
      </c>
      <c r="B2607" t="s">
        <v>5021</v>
      </c>
      <c r="C2607" t="s">
        <v>796</v>
      </c>
      <c r="D2607">
        <v>1.6823399999999999</v>
      </c>
      <c r="O2607">
        <v>5.2312232976280917E-2</v>
      </c>
    </row>
    <row r="2608" spans="1:290" x14ac:dyDescent="0.3">
      <c r="A2608" s="49">
        <v>3269</v>
      </c>
      <c r="B2608" t="s">
        <v>5022</v>
      </c>
      <c r="C2608" t="s">
        <v>671</v>
      </c>
      <c r="D2608">
        <v>4.8248000000000003E-5</v>
      </c>
      <c r="Q2608">
        <v>59.434434434434444</v>
      </c>
      <c r="R2608">
        <v>3.5699762262262263E-2</v>
      </c>
      <c r="S2608">
        <v>154.45132632632641</v>
      </c>
      <c r="T2608">
        <v>0.47080413747080407</v>
      </c>
      <c r="U2608">
        <v>0.1172092231120009</v>
      </c>
      <c r="V2608">
        <v>0.32476831996650118</v>
      </c>
      <c r="W2608">
        <v>7.9598837096403044E-2</v>
      </c>
    </row>
    <row r="2609" spans="1:384" x14ac:dyDescent="0.3">
      <c r="A2609" s="49">
        <v>3271</v>
      </c>
      <c r="B2609" t="s">
        <v>5024</v>
      </c>
      <c r="C2609" t="s">
        <v>650</v>
      </c>
      <c r="D2609">
        <v>6.1993319999999998E-2</v>
      </c>
      <c r="AK2609">
        <v>5.2978954089999799E-4</v>
      </c>
    </row>
    <row r="2610" spans="1:384" x14ac:dyDescent="0.3">
      <c r="A2610" s="49">
        <v>3272</v>
      </c>
      <c r="B2610" t="s">
        <v>5025</v>
      </c>
      <c r="C2610" t="s">
        <v>650</v>
      </c>
      <c r="D2610">
        <v>5.2439999999999987E-2</v>
      </c>
      <c r="AK2610">
        <v>3.6988304093567249E-4</v>
      </c>
    </row>
    <row r="2611" spans="1:384" x14ac:dyDescent="0.3">
      <c r="A2611" s="49">
        <v>3273</v>
      </c>
      <c r="B2611" t="s">
        <v>5026</v>
      </c>
      <c r="C2611" t="s">
        <v>611</v>
      </c>
      <c r="D2611">
        <v>3.7601401656314698E-3</v>
      </c>
      <c r="EA2611">
        <v>0.19728127937864451</v>
      </c>
      <c r="EB2611">
        <v>3.0604818939908719E-4</v>
      </c>
    </row>
    <row r="2612" spans="1:384" x14ac:dyDescent="0.3">
      <c r="A2612" s="49">
        <v>3274</v>
      </c>
      <c r="B2612" t="s">
        <v>5027</v>
      </c>
      <c r="C2612" t="s">
        <v>659</v>
      </c>
      <c r="D2612">
        <v>0.74743420000000016</v>
      </c>
      <c r="I2612">
        <v>8.8905501043694227E-2</v>
      </c>
      <c r="J2612">
        <v>1.401960199305838E-5</v>
      </c>
      <c r="K2612">
        <v>2.6242442876160542E-3</v>
      </c>
      <c r="L2612">
        <v>0.1359527400136086</v>
      </c>
    </row>
    <row r="2613" spans="1:384" x14ac:dyDescent="0.3">
      <c r="A2613" s="49">
        <v>3275</v>
      </c>
      <c r="B2613" t="s">
        <v>5028</v>
      </c>
      <c r="C2613" t="s">
        <v>605</v>
      </c>
      <c r="D2613">
        <v>0.79566999999999988</v>
      </c>
      <c r="AH2613">
        <v>4.0634655467454447E-5</v>
      </c>
    </row>
    <row r="2614" spans="1:384" x14ac:dyDescent="0.3">
      <c r="A2614" s="49">
        <v>3276</v>
      </c>
      <c r="B2614" t="s">
        <v>5029</v>
      </c>
      <c r="C2614" t="s">
        <v>659</v>
      </c>
      <c r="D2614">
        <v>0.42744559999999998</v>
      </c>
      <c r="I2614">
        <v>0.2640204028724879</v>
      </c>
      <c r="J2614">
        <v>8.2925710312610552E-6</v>
      </c>
      <c r="K2614">
        <v>7.3594298493902428E-4</v>
      </c>
      <c r="L2614">
        <v>0.38530385871860462</v>
      </c>
    </row>
    <row r="2615" spans="1:384" x14ac:dyDescent="0.3">
      <c r="A2615" s="49">
        <v>3277</v>
      </c>
      <c r="B2615" t="s">
        <v>5030</v>
      </c>
      <c r="C2615" t="s">
        <v>683</v>
      </c>
      <c r="D2615">
        <v>0.24670500000000001</v>
      </c>
      <c r="I2615">
        <v>0.2054353487397636</v>
      </c>
      <c r="J2615">
        <v>1.3476824547536531E-5</v>
      </c>
      <c r="K2615">
        <v>1.223632894399592E-3</v>
      </c>
      <c r="L2615">
        <v>0.5946262628186485</v>
      </c>
    </row>
    <row r="2616" spans="1:384" x14ac:dyDescent="0.3">
      <c r="A2616" s="49">
        <v>3278</v>
      </c>
      <c r="B2616" t="s">
        <v>5031</v>
      </c>
      <c r="C2616" t="s">
        <v>953</v>
      </c>
      <c r="D2616">
        <v>13.108481625966251</v>
      </c>
      <c r="IV2616">
        <v>5.836089873850614E-2</v>
      </c>
    </row>
    <row r="2617" spans="1:384" x14ac:dyDescent="0.3">
      <c r="A2617" s="49">
        <v>3279</v>
      </c>
      <c r="B2617" t="s">
        <v>5033</v>
      </c>
      <c r="C2617" t="s">
        <v>796</v>
      </c>
      <c r="D2617">
        <v>1.3140000000000001</v>
      </c>
      <c r="O2617">
        <v>4.3552395815270803E-2</v>
      </c>
    </row>
    <row r="2618" spans="1:384" x14ac:dyDescent="0.3">
      <c r="A2618" s="49">
        <v>3280</v>
      </c>
      <c r="B2618" t="s">
        <v>5035</v>
      </c>
      <c r="C2618" t="s">
        <v>595</v>
      </c>
      <c r="D2618">
        <v>1.67</v>
      </c>
      <c r="NS2618">
        <v>2.262261668795136E-5</v>
      </c>
      <c r="NT2618">
        <v>9.3915706236302202E-2</v>
      </c>
    </row>
    <row r="2619" spans="1:384" x14ac:dyDescent="0.3">
      <c r="A2619" s="49">
        <v>3281</v>
      </c>
      <c r="B2619" t="s">
        <v>5037</v>
      </c>
      <c r="C2619" t="s">
        <v>659</v>
      </c>
      <c r="D2619">
        <v>0.16800000000000001</v>
      </c>
      <c r="I2619">
        <v>1.5261044176706829E-2</v>
      </c>
      <c r="J2619">
        <v>1.6500000000000001E-5</v>
      </c>
      <c r="K2619">
        <v>2.873845381526104E-3</v>
      </c>
      <c r="L2619">
        <v>0.42364457831325297</v>
      </c>
    </row>
    <row r="2620" spans="1:384" x14ac:dyDescent="0.3">
      <c r="A2620" s="49">
        <v>3282</v>
      </c>
      <c r="B2620" t="s">
        <v>5038</v>
      </c>
      <c r="C2620" t="s">
        <v>614</v>
      </c>
      <c r="D2620">
        <v>0.1</v>
      </c>
      <c r="AG2620">
        <v>7.4231631232530204E-4</v>
      </c>
    </row>
    <row r="2621" spans="1:384" x14ac:dyDescent="0.3">
      <c r="A2621" s="49">
        <v>3283</v>
      </c>
      <c r="B2621" t="s">
        <v>5039</v>
      </c>
      <c r="C2621" t="s">
        <v>605</v>
      </c>
      <c r="D2621">
        <v>0.01</v>
      </c>
      <c r="AG2621">
        <v>7.1116762522233686E-4</v>
      </c>
    </row>
    <row r="2622" spans="1:384" x14ac:dyDescent="0.3">
      <c r="A2622" s="49">
        <v>3284</v>
      </c>
      <c r="B2622" t="s">
        <v>5040</v>
      </c>
      <c r="C2622" t="s">
        <v>605</v>
      </c>
      <c r="D2622">
        <v>5.2999999999999999E-2</v>
      </c>
      <c r="AG2622">
        <v>7.4695830521215713E-4</v>
      </c>
    </row>
    <row r="2623" spans="1:384" x14ac:dyDescent="0.3">
      <c r="A2623" s="49">
        <v>3285</v>
      </c>
      <c r="B2623" t="s">
        <v>5041</v>
      </c>
      <c r="C2623" t="s">
        <v>605</v>
      </c>
      <c r="D2623">
        <v>2.2000000000000002</v>
      </c>
      <c r="M2623">
        <v>0.1017676767676768</v>
      </c>
      <c r="N2623">
        <v>1.8878718535469101E-5</v>
      </c>
    </row>
    <row r="2624" spans="1:384" x14ac:dyDescent="0.3">
      <c r="A2624" s="49">
        <v>3286</v>
      </c>
      <c r="B2624" t="s">
        <v>5042</v>
      </c>
      <c r="C2624" t="s">
        <v>796</v>
      </c>
      <c r="D2624">
        <v>5.8100000000000001E-3</v>
      </c>
      <c r="O2624">
        <v>3.3551929235931047E-2</v>
      </c>
    </row>
    <row r="2625" spans="1:146" x14ac:dyDescent="0.3">
      <c r="A2625" s="49">
        <v>3287</v>
      </c>
      <c r="B2625" t="s">
        <v>5043</v>
      </c>
      <c r="C2625" t="s">
        <v>659</v>
      </c>
      <c r="D2625">
        <v>0.75029999999999997</v>
      </c>
      <c r="I2625">
        <v>0.104075317664099</v>
      </c>
      <c r="J2625">
        <v>6.6666666666666666E-6</v>
      </c>
      <c r="K2625">
        <v>2.1664428204621771E-3</v>
      </c>
      <c r="L2625">
        <v>0.62782737507406683</v>
      </c>
    </row>
    <row r="2626" spans="1:146" x14ac:dyDescent="0.3">
      <c r="A2626" s="49">
        <v>3288</v>
      </c>
      <c r="B2626" t="s">
        <v>5044</v>
      </c>
      <c r="C2626" t="s">
        <v>659</v>
      </c>
      <c r="D2626">
        <v>0.11423999999999999</v>
      </c>
      <c r="EF2626">
        <v>0.23271306389601701</v>
      </c>
      <c r="EG2626">
        <v>8.4129871880023481E-4</v>
      </c>
      <c r="EH2626">
        <v>0.905011844766346</v>
      </c>
      <c r="EP2626">
        <v>1.281066994874736E-5</v>
      </c>
    </row>
    <row r="2627" spans="1:146" x14ac:dyDescent="0.3">
      <c r="A2627" s="49">
        <v>3289</v>
      </c>
      <c r="B2627" t="s">
        <v>5045</v>
      </c>
      <c r="C2627" t="s">
        <v>605</v>
      </c>
      <c r="D2627">
        <v>0.01</v>
      </c>
      <c r="AG2627">
        <v>7.3564350662728907E-4</v>
      </c>
    </row>
    <row r="2628" spans="1:146" x14ac:dyDescent="0.3">
      <c r="A2628" s="49">
        <v>3290</v>
      </c>
      <c r="B2628" t="s">
        <v>5046</v>
      </c>
      <c r="C2628" t="s">
        <v>605</v>
      </c>
      <c r="D2628">
        <v>3.2009999999999997E-2</v>
      </c>
      <c r="AG2628">
        <v>5.0933786078098476E-6</v>
      </c>
    </row>
    <row r="2629" spans="1:146" x14ac:dyDescent="0.3">
      <c r="A2629" s="49">
        <v>3291</v>
      </c>
      <c r="B2629" t="s">
        <v>5047</v>
      </c>
      <c r="C2629" t="s">
        <v>605</v>
      </c>
      <c r="D2629">
        <v>0.03</v>
      </c>
      <c r="AG2629">
        <v>7.4325953577480616E-4</v>
      </c>
    </row>
    <row r="2630" spans="1:146" x14ac:dyDescent="0.3">
      <c r="A2630" s="49">
        <v>3292</v>
      </c>
      <c r="B2630" t="s">
        <v>5048</v>
      </c>
      <c r="C2630" t="s">
        <v>605</v>
      </c>
      <c r="D2630">
        <v>0.105</v>
      </c>
      <c r="AG2630">
        <v>6.0029105020616062E-5</v>
      </c>
    </row>
    <row r="2631" spans="1:146" x14ac:dyDescent="0.3">
      <c r="A2631" s="49">
        <v>3293</v>
      </c>
      <c r="B2631" t="s">
        <v>5049</v>
      </c>
      <c r="C2631" t="s">
        <v>614</v>
      </c>
      <c r="D2631">
        <v>0.19503999999999999</v>
      </c>
      <c r="EA2631">
        <v>1.4224869807762179</v>
      </c>
      <c r="EB2631">
        <v>1.069640552722846E-3</v>
      </c>
    </row>
    <row r="2632" spans="1:146" x14ac:dyDescent="0.3">
      <c r="A2632" s="49">
        <v>3294</v>
      </c>
      <c r="B2632" t="s">
        <v>5050</v>
      </c>
      <c r="C2632" t="s">
        <v>659</v>
      </c>
      <c r="D2632">
        <v>0.15</v>
      </c>
      <c r="AH2632">
        <v>7.2807017543859631E-5</v>
      </c>
      <c r="AJ2632">
        <v>0.72807017543859642</v>
      </c>
      <c r="AK2632">
        <v>1.5972222222222221E-3</v>
      </c>
    </row>
    <row r="2633" spans="1:146" x14ac:dyDescent="0.3">
      <c r="A2633" s="49">
        <v>3295</v>
      </c>
      <c r="B2633" t="s">
        <v>5051</v>
      </c>
      <c r="C2633" t="s">
        <v>605</v>
      </c>
      <c r="D2633">
        <v>0.13139999999999999</v>
      </c>
      <c r="M2633">
        <v>0.1014459665144597</v>
      </c>
      <c r="N2633">
        <v>7.555348170410152E-5</v>
      </c>
    </row>
    <row r="2634" spans="1:146" x14ac:dyDescent="0.3">
      <c r="A2634" s="49">
        <v>3296</v>
      </c>
      <c r="B2634" t="s">
        <v>5052</v>
      </c>
      <c r="C2634" t="s">
        <v>659</v>
      </c>
      <c r="D2634">
        <v>1.3807499999999999</v>
      </c>
      <c r="I2634">
        <v>0.21975903614457831</v>
      </c>
      <c r="J2634">
        <v>4.3428571428571417E-5</v>
      </c>
      <c r="K2634">
        <v>2.1093669917766301E-3</v>
      </c>
      <c r="L2634">
        <v>0.65652805507745271</v>
      </c>
    </row>
    <row r="2635" spans="1:146" x14ac:dyDescent="0.3">
      <c r="A2635" s="49">
        <v>3297</v>
      </c>
      <c r="B2635" t="s">
        <v>5053</v>
      </c>
      <c r="C2635" t="s">
        <v>595</v>
      </c>
      <c r="D2635">
        <v>1.0047999999999999</v>
      </c>
      <c r="P2635">
        <v>0.21044303797468361</v>
      </c>
    </row>
    <row r="2636" spans="1:146" x14ac:dyDescent="0.3">
      <c r="A2636" s="49">
        <v>3298</v>
      </c>
      <c r="B2636" t="s">
        <v>5054</v>
      </c>
      <c r="C2636" t="s">
        <v>605</v>
      </c>
      <c r="D2636">
        <v>0.01</v>
      </c>
      <c r="AG2636">
        <v>7.2039404797259613E-4</v>
      </c>
    </row>
    <row r="2637" spans="1:146" x14ac:dyDescent="0.3">
      <c r="A2637" s="49">
        <v>3299</v>
      </c>
      <c r="B2637" t="s">
        <v>5055</v>
      </c>
      <c r="C2637" t="s">
        <v>605</v>
      </c>
      <c r="D2637">
        <v>0.94514000000000009</v>
      </c>
      <c r="AH2637">
        <v>1.5492656058751529E-4</v>
      </c>
      <c r="AJ2637">
        <v>0.20318237454100371</v>
      </c>
      <c r="AK2637">
        <v>8.6249999999999999E-4</v>
      </c>
    </row>
    <row r="2638" spans="1:146" x14ac:dyDescent="0.3">
      <c r="A2638" s="49">
        <v>3300</v>
      </c>
      <c r="B2638" t="s">
        <v>5056</v>
      </c>
      <c r="C2638" t="s">
        <v>605</v>
      </c>
      <c r="D2638">
        <v>0.18</v>
      </c>
      <c r="AH2638">
        <v>1.209116541353383E-4</v>
      </c>
    </row>
    <row r="2639" spans="1:146" x14ac:dyDescent="0.3">
      <c r="A2639" s="49">
        <v>3303</v>
      </c>
      <c r="B2639" t="s">
        <v>5064</v>
      </c>
      <c r="C2639" t="s">
        <v>605</v>
      </c>
      <c r="D2639">
        <v>0.02</v>
      </c>
      <c r="M2639">
        <v>4.3055555555555547E-3</v>
      </c>
      <c r="N2639">
        <v>1.9058442410508079E-5</v>
      </c>
    </row>
    <row r="2640" spans="1:146" x14ac:dyDescent="0.3">
      <c r="A2640" s="49">
        <v>3304</v>
      </c>
      <c r="B2640" t="s">
        <v>5065</v>
      </c>
      <c r="C2640" t="s">
        <v>605</v>
      </c>
      <c r="D2640">
        <v>0.71999999999999986</v>
      </c>
      <c r="AF2640">
        <v>1.3475349969567869</v>
      </c>
      <c r="AG2640">
        <v>7.5791738462534567E-4</v>
      </c>
    </row>
    <row r="2641" spans="1:232" x14ac:dyDescent="0.3">
      <c r="A2641" s="49">
        <v>3305</v>
      </c>
      <c r="B2641" t="s">
        <v>5066</v>
      </c>
      <c r="C2641" t="s">
        <v>605</v>
      </c>
      <c r="D2641">
        <v>0.01</v>
      </c>
      <c r="AG2641">
        <v>7.1573843849332644E-4</v>
      </c>
    </row>
    <row r="2642" spans="1:232" x14ac:dyDescent="0.3">
      <c r="A2642" s="49">
        <v>3307</v>
      </c>
      <c r="B2642" t="s">
        <v>5069</v>
      </c>
      <c r="C2642" t="s">
        <v>605</v>
      </c>
      <c r="D2642">
        <v>0.11</v>
      </c>
      <c r="AG2642">
        <v>7.3775581011999375E-4</v>
      </c>
    </row>
    <row r="2643" spans="1:232" x14ac:dyDescent="0.3">
      <c r="A2643" s="49">
        <v>3308</v>
      </c>
      <c r="B2643" t="s">
        <v>5070</v>
      </c>
      <c r="C2643" t="s">
        <v>605</v>
      </c>
      <c r="D2643">
        <v>0.1</v>
      </c>
      <c r="AG2643">
        <v>7.4824202234877949E-4</v>
      </c>
    </row>
    <row r="2644" spans="1:232" x14ac:dyDescent="0.3">
      <c r="A2644" s="49">
        <v>3309</v>
      </c>
      <c r="B2644" t="s">
        <v>5071</v>
      </c>
      <c r="C2644" t="s">
        <v>605</v>
      </c>
      <c r="D2644">
        <v>0.5079999999999999</v>
      </c>
      <c r="AG2644">
        <v>7.3661699322081717E-4</v>
      </c>
    </row>
    <row r="2645" spans="1:232" x14ac:dyDescent="0.3">
      <c r="A2645" s="49">
        <v>3310</v>
      </c>
      <c r="B2645" t="s">
        <v>5072</v>
      </c>
      <c r="C2645" t="s">
        <v>614</v>
      </c>
      <c r="D2645">
        <v>0.50000000000000011</v>
      </c>
      <c r="AH2645">
        <v>2.4463157894736829E-5</v>
      </c>
      <c r="AK2645">
        <v>4.7609999999999992E-4</v>
      </c>
      <c r="GO2645">
        <v>67.099909397907894</v>
      </c>
    </row>
    <row r="2646" spans="1:232" x14ac:dyDescent="0.3">
      <c r="A2646" s="49">
        <v>3311</v>
      </c>
      <c r="B2646" t="s">
        <v>5073</v>
      </c>
      <c r="C2646" t="s">
        <v>611</v>
      </c>
      <c r="D2646">
        <v>0.01</v>
      </c>
      <c r="AG2646">
        <v>8.8029834656618011E-4</v>
      </c>
    </row>
    <row r="2647" spans="1:232" x14ac:dyDescent="0.3">
      <c r="A2647" s="49">
        <v>3312</v>
      </c>
      <c r="B2647" t="s">
        <v>5074</v>
      </c>
      <c r="C2647" t="s">
        <v>659</v>
      </c>
      <c r="D2647">
        <v>0.15038000000000001</v>
      </c>
      <c r="AH2647">
        <v>5.1954522227899838E-5</v>
      </c>
      <c r="AJ2647">
        <v>1.9403423607562591</v>
      </c>
      <c r="AK2647">
        <v>1.019741100323624E-3</v>
      </c>
    </row>
    <row r="2648" spans="1:232" x14ac:dyDescent="0.3">
      <c r="A2648" s="49">
        <v>3313</v>
      </c>
      <c r="B2648" t="s">
        <v>5075</v>
      </c>
      <c r="C2648" t="s">
        <v>605</v>
      </c>
      <c r="D2648">
        <v>0.01</v>
      </c>
      <c r="AG2648">
        <v>7.4428591060691259E-4</v>
      </c>
    </row>
    <row r="2649" spans="1:232" x14ac:dyDescent="0.3">
      <c r="A2649" s="49">
        <v>3314</v>
      </c>
      <c r="B2649" t="s">
        <v>5076</v>
      </c>
      <c r="C2649" t="s">
        <v>605</v>
      </c>
      <c r="D2649">
        <v>1.3599999999999999E-2</v>
      </c>
      <c r="AG2649">
        <v>7.1897554709046696E-4</v>
      </c>
      <c r="HQ2649">
        <v>0.65174266588446472</v>
      </c>
    </row>
    <row r="2650" spans="1:232" x14ac:dyDescent="0.3">
      <c r="A2650" s="49">
        <v>3315</v>
      </c>
      <c r="B2650" t="s">
        <v>5077</v>
      </c>
      <c r="C2650" t="s">
        <v>605</v>
      </c>
      <c r="D2650">
        <v>0.3</v>
      </c>
      <c r="AH2650">
        <v>1.3105263157894739E-5</v>
      </c>
      <c r="AK2650">
        <v>2.6833333333333331E-4</v>
      </c>
    </row>
    <row r="2651" spans="1:232" x14ac:dyDescent="0.3">
      <c r="A2651" s="49">
        <v>3317</v>
      </c>
      <c r="B2651" t="s">
        <v>5080</v>
      </c>
      <c r="C2651" t="s">
        <v>611</v>
      </c>
      <c r="D2651">
        <v>1.0500000000000001E-2</v>
      </c>
      <c r="AG2651">
        <v>9.9327780748937364E-4</v>
      </c>
    </row>
    <row r="2652" spans="1:232" x14ac:dyDescent="0.3">
      <c r="A2652" s="49">
        <v>3319</v>
      </c>
      <c r="B2652" t="s">
        <v>5082</v>
      </c>
      <c r="C2652" t="s">
        <v>659</v>
      </c>
      <c r="D2652">
        <v>5.8880000000000002E-2</v>
      </c>
      <c r="AH2652">
        <v>1.4077919407894731E-4</v>
      </c>
      <c r="AJ2652">
        <v>2.3719161184210522</v>
      </c>
      <c r="AK2652">
        <v>1.254069010416666E-3</v>
      </c>
    </row>
    <row r="2653" spans="1:232" x14ac:dyDescent="0.3">
      <c r="A2653" s="49">
        <v>3320</v>
      </c>
      <c r="B2653" t="s">
        <v>5083</v>
      </c>
      <c r="C2653" t="s">
        <v>659</v>
      </c>
      <c r="D2653">
        <v>1.3931999999999999E-4</v>
      </c>
      <c r="F2653">
        <v>290.49877373404041</v>
      </c>
      <c r="G2653">
        <v>16.575189647478801</v>
      </c>
      <c r="H2653">
        <v>683.31897789262121</v>
      </c>
      <c r="EM2653">
        <v>3.7219420316926621</v>
      </c>
      <c r="HW2653">
        <v>1.6170822224865732E-2</v>
      </c>
      <c r="HX2653">
        <v>6.9014694052312225E-2</v>
      </c>
    </row>
    <row r="2654" spans="1:232" x14ac:dyDescent="0.3">
      <c r="A2654" s="49">
        <v>3321</v>
      </c>
      <c r="B2654" t="s">
        <v>5084</v>
      </c>
      <c r="C2654" t="s">
        <v>617</v>
      </c>
      <c r="D2654">
        <v>5.4081012658227848E-4</v>
      </c>
      <c r="F2654">
        <v>4184.0955317311827</v>
      </c>
      <c r="G2654">
        <v>1.913101188720659</v>
      </c>
    </row>
    <row r="2655" spans="1:232" x14ac:dyDescent="0.3">
      <c r="A2655" s="49">
        <v>3322</v>
      </c>
      <c r="B2655" t="s">
        <v>5085</v>
      </c>
      <c r="C2655" t="s">
        <v>605</v>
      </c>
      <c r="D2655">
        <v>2.4318906</v>
      </c>
      <c r="M2655">
        <v>2.4392600600993769E-2</v>
      </c>
      <c r="N2655">
        <v>1.1865399860489171E-5</v>
      </c>
      <c r="AH2655">
        <v>2.283497689324295E-5</v>
      </c>
    </row>
    <row r="2656" spans="1:232" x14ac:dyDescent="0.3">
      <c r="A2656" s="49">
        <v>3323</v>
      </c>
      <c r="B2656" t="s">
        <v>5086</v>
      </c>
      <c r="C2656" t="s">
        <v>605</v>
      </c>
      <c r="D2656">
        <v>2.1576</v>
      </c>
      <c r="AH2656">
        <v>1.129764065335753E-5</v>
      </c>
    </row>
    <row r="2657" spans="1:253" x14ac:dyDescent="0.3">
      <c r="A2657" s="49">
        <v>3324</v>
      </c>
      <c r="B2657" t="s">
        <v>5088</v>
      </c>
      <c r="C2657" t="s">
        <v>668</v>
      </c>
      <c r="D2657">
        <v>0.43725000000000003</v>
      </c>
      <c r="I2657">
        <v>0.21538228385239069</v>
      </c>
      <c r="L2657">
        <v>0.89141213912252792</v>
      </c>
    </row>
    <row r="2658" spans="1:253" x14ac:dyDescent="0.3">
      <c r="A2658" s="49">
        <v>3325</v>
      </c>
      <c r="B2658" t="s">
        <v>5089</v>
      </c>
      <c r="C2658" t="s">
        <v>605</v>
      </c>
      <c r="D2658">
        <v>0.114</v>
      </c>
      <c r="EA2658">
        <v>0.21232876712328769</v>
      </c>
      <c r="EB2658">
        <v>1.6281129646218099E-4</v>
      </c>
    </row>
    <row r="2659" spans="1:253" x14ac:dyDescent="0.3">
      <c r="A2659" s="49">
        <v>3326</v>
      </c>
      <c r="B2659" t="s">
        <v>5090</v>
      </c>
      <c r="C2659" t="s">
        <v>752</v>
      </c>
      <c r="D2659">
        <v>5.3232067174456173E-2</v>
      </c>
      <c r="E2659" t="s">
        <v>1058</v>
      </c>
      <c r="BT2659">
        <v>0.82090415786562754</v>
      </c>
      <c r="BU2659">
        <v>8.3850847717348118E-2</v>
      </c>
      <c r="BV2659">
        <v>0.2257726377445643</v>
      </c>
      <c r="BW2659">
        <v>1.8837010730950569E-2</v>
      </c>
      <c r="BX2659">
        <v>2.2937187004466279E-3</v>
      </c>
      <c r="BY2659">
        <v>7.1551414512772468E-3</v>
      </c>
      <c r="BZ2659">
        <v>7.7129963721268488E-4</v>
      </c>
      <c r="CA2659">
        <v>1.9831713205598111E-3</v>
      </c>
      <c r="CB2659">
        <v>5.0062770108558869E-4</v>
      </c>
      <c r="CC2659">
        <v>1.2540136615919351E-3</v>
      </c>
      <c r="CD2659">
        <v>2.5121315883305139E-4</v>
      </c>
      <c r="CE2659">
        <v>2.5139869089139131E-4</v>
      </c>
      <c r="CG2659">
        <v>4.0440549276313086E-3</v>
      </c>
    </row>
    <row r="2660" spans="1:253" x14ac:dyDescent="0.3">
      <c r="A2660" s="49">
        <v>3327</v>
      </c>
      <c r="B2660" t="s">
        <v>5092</v>
      </c>
      <c r="C2660" t="s">
        <v>752</v>
      </c>
      <c r="D2660">
        <v>7.6934405677810097E-2</v>
      </c>
      <c r="E2660" t="s">
        <v>1025</v>
      </c>
      <c r="DL2660">
        <v>0.28207739659439479</v>
      </c>
      <c r="DM2660">
        <v>1.039947932283902</v>
      </c>
      <c r="DN2660">
        <v>0.1986439047896536</v>
      </c>
      <c r="DO2660">
        <v>0.17325914129312869</v>
      </c>
      <c r="DP2660">
        <v>3.5694391216795102E-2</v>
      </c>
      <c r="DQ2660">
        <v>8.4704864336262106E-2</v>
      </c>
      <c r="DR2660">
        <v>6.2635295928333296E-3</v>
      </c>
      <c r="DS2660">
        <v>2.867798685405977E-2</v>
      </c>
      <c r="DT2660">
        <v>3.0312001009604908E-3</v>
      </c>
      <c r="DU2660">
        <v>6.1811474382234303E-3</v>
      </c>
      <c r="DV2660">
        <v>4.9030185975078777E-3</v>
      </c>
      <c r="DW2660">
        <v>8.2417247653306477E-2</v>
      </c>
      <c r="IR2660">
        <v>7.9941143277147738E-4</v>
      </c>
      <c r="IS2660">
        <v>6.3335797453870405E-4</v>
      </c>
    </row>
    <row r="2661" spans="1:253" x14ac:dyDescent="0.3">
      <c r="A2661" s="49">
        <v>3328</v>
      </c>
      <c r="B2661" t="s">
        <v>5094</v>
      </c>
      <c r="C2661" t="s">
        <v>614</v>
      </c>
      <c r="D2661">
        <v>0.26194000000000001</v>
      </c>
      <c r="AG2661">
        <v>3.6017463012369633E-5</v>
      </c>
    </row>
    <row r="2662" spans="1:253" x14ac:dyDescent="0.3">
      <c r="A2662" s="49">
        <v>3329</v>
      </c>
      <c r="B2662" t="s">
        <v>5095</v>
      </c>
      <c r="C2662" t="s">
        <v>605</v>
      </c>
      <c r="D2662">
        <v>0.01</v>
      </c>
      <c r="AG2662">
        <v>7.6619966330760889E-4</v>
      </c>
    </row>
    <row r="2663" spans="1:253" x14ac:dyDescent="0.3">
      <c r="A2663" s="49">
        <v>3330</v>
      </c>
      <c r="B2663" t="s">
        <v>5096</v>
      </c>
      <c r="C2663" t="s">
        <v>595</v>
      </c>
      <c r="D2663">
        <v>0.40500000000000003</v>
      </c>
      <c r="P2663">
        <v>0.34205344585091418</v>
      </c>
    </row>
    <row r="2664" spans="1:253" x14ac:dyDescent="0.3">
      <c r="A2664" s="49">
        <v>3332</v>
      </c>
      <c r="B2664" t="s">
        <v>5098</v>
      </c>
      <c r="C2664" t="s">
        <v>1220</v>
      </c>
      <c r="D2664">
        <v>1.644031825258953</v>
      </c>
      <c r="AZ2664">
        <v>7.2254190559096071E-2</v>
      </c>
      <c r="EL2664">
        <v>9.4991140820635245</v>
      </c>
    </row>
    <row r="2665" spans="1:253" x14ac:dyDescent="0.3">
      <c r="A2665" s="49">
        <v>3333</v>
      </c>
      <c r="B2665" t="s">
        <v>5099</v>
      </c>
      <c r="C2665" t="s">
        <v>614</v>
      </c>
      <c r="D2665">
        <v>4.0143047000000003</v>
      </c>
      <c r="I2665">
        <v>3.0392644931528941E-2</v>
      </c>
      <c r="K2665">
        <v>2.1972613384683322E-3</v>
      </c>
      <c r="L2665">
        <v>0.21450038202474961</v>
      </c>
    </row>
    <row r="2666" spans="1:253" x14ac:dyDescent="0.3">
      <c r="A2666" s="49">
        <v>3334</v>
      </c>
      <c r="B2666" t="s">
        <v>5100</v>
      </c>
      <c r="C2666" t="s">
        <v>614</v>
      </c>
      <c r="D2666">
        <v>0.17846300000000001</v>
      </c>
      <c r="AH2666">
        <v>2.4591621344603321E-5</v>
      </c>
      <c r="AJ2666">
        <v>2.470971650782845</v>
      </c>
      <c r="AK2666">
        <v>7.0957473178408729E-3</v>
      </c>
      <c r="AP2666">
        <v>1.188395299970995</v>
      </c>
    </row>
    <row r="2667" spans="1:253" x14ac:dyDescent="0.3">
      <c r="A2667" s="49">
        <v>3335</v>
      </c>
      <c r="B2667" t="s">
        <v>5101</v>
      </c>
      <c r="C2667" t="s">
        <v>611</v>
      </c>
      <c r="D2667">
        <v>5.31E-4</v>
      </c>
      <c r="AG2667">
        <v>7.1796899963163141E-4</v>
      </c>
    </row>
    <row r="2668" spans="1:253" x14ac:dyDescent="0.3">
      <c r="A2668" s="49">
        <v>3336</v>
      </c>
      <c r="B2668" t="s">
        <v>5102</v>
      </c>
      <c r="C2668" t="s">
        <v>662</v>
      </c>
      <c r="D2668">
        <v>6.448000000000001E-2</v>
      </c>
      <c r="I2668">
        <v>0.1901476875242907</v>
      </c>
      <c r="J2668">
        <v>5.5292427604255549E-6</v>
      </c>
      <c r="K2668">
        <v>2.0742154807144612E-3</v>
      </c>
      <c r="L2668">
        <v>0.32798289933929259</v>
      </c>
    </row>
    <row r="2669" spans="1:253" x14ac:dyDescent="0.3">
      <c r="A2669" s="49">
        <v>3337</v>
      </c>
      <c r="B2669" t="s">
        <v>5104</v>
      </c>
      <c r="C2669" t="s">
        <v>595</v>
      </c>
      <c r="D2669">
        <v>3.5024999999999999</v>
      </c>
      <c r="AH2669">
        <v>1.1794736842105259E-5</v>
      </c>
      <c r="AK2669">
        <v>4.6000000000000001E-4</v>
      </c>
    </row>
    <row r="2670" spans="1:253" x14ac:dyDescent="0.3">
      <c r="A2670" s="49">
        <v>3338</v>
      </c>
      <c r="B2670" t="s">
        <v>5106</v>
      </c>
      <c r="C2670" t="s">
        <v>614</v>
      </c>
      <c r="D2670">
        <v>6.8152455000000001E-2</v>
      </c>
      <c r="EF2670">
        <v>0.16596065948809741</v>
      </c>
      <c r="EH2670">
        <v>0.37981805342404651</v>
      </c>
    </row>
    <row r="2671" spans="1:253" x14ac:dyDescent="0.3">
      <c r="A2671" s="49">
        <v>3339</v>
      </c>
      <c r="B2671" t="s">
        <v>5107</v>
      </c>
      <c r="C2671" t="s">
        <v>659</v>
      </c>
      <c r="D2671">
        <v>2.8358979999999999E-5</v>
      </c>
      <c r="F2671">
        <v>2991.1247933730729</v>
      </c>
      <c r="G2671">
        <v>29.02599427640412</v>
      </c>
      <c r="H2671">
        <v>15624.976638793079</v>
      </c>
      <c r="EM2671">
        <v>10867.87814993296</v>
      </c>
    </row>
    <row r="2672" spans="1:253" x14ac:dyDescent="0.3">
      <c r="A2672" s="49">
        <v>3340</v>
      </c>
      <c r="B2672" t="s">
        <v>5108</v>
      </c>
      <c r="C2672" t="s">
        <v>668</v>
      </c>
      <c r="D2672">
        <v>0.26</v>
      </c>
      <c r="EF2672">
        <v>1.9050744255152359E-2</v>
      </c>
      <c r="EH2672">
        <v>0.6430765584693775</v>
      </c>
    </row>
    <row r="2673" spans="1:185" x14ac:dyDescent="0.3">
      <c r="A2673" s="49">
        <v>3341</v>
      </c>
      <c r="B2673" t="s">
        <v>5109</v>
      </c>
      <c r="C2673" t="s">
        <v>605</v>
      </c>
      <c r="D2673">
        <v>4.9020000000000001E-2</v>
      </c>
      <c r="M2673">
        <v>2.2660818713450291E-2</v>
      </c>
      <c r="N2673">
        <v>2.2218377129677039E-5</v>
      </c>
      <c r="AH2673">
        <v>4.0235457063711908E-5</v>
      </c>
      <c r="AK2673">
        <v>5.5482456140350874E-4</v>
      </c>
    </row>
    <row r="2674" spans="1:185" x14ac:dyDescent="0.3">
      <c r="A2674" s="49">
        <v>3342</v>
      </c>
      <c r="B2674" t="s">
        <v>5110</v>
      </c>
      <c r="C2674" t="s">
        <v>605</v>
      </c>
      <c r="D2674">
        <v>0.15</v>
      </c>
      <c r="M2674">
        <v>2.87037037037037E-2</v>
      </c>
      <c r="N2674">
        <v>2.8443390426332481E-5</v>
      </c>
    </row>
    <row r="2675" spans="1:185" x14ac:dyDescent="0.3">
      <c r="A2675" s="49">
        <v>3343</v>
      </c>
      <c r="B2675" t="s">
        <v>5111</v>
      </c>
      <c r="C2675" t="s">
        <v>796</v>
      </c>
      <c r="D2675">
        <v>7.7896199999999999E-2</v>
      </c>
      <c r="O2675">
        <v>5.6884755984424461E-2</v>
      </c>
      <c r="AI2675">
        <v>19.680745848551439</v>
      </c>
    </row>
    <row r="2676" spans="1:185" x14ac:dyDescent="0.3">
      <c r="A2676" s="49">
        <v>3345</v>
      </c>
      <c r="B2676" t="s">
        <v>5114</v>
      </c>
      <c r="C2676" t="s">
        <v>632</v>
      </c>
      <c r="D2676">
        <v>25.890494531000002</v>
      </c>
      <c r="DX2676">
        <v>1.0671122881894479E-2</v>
      </c>
      <c r="DY2676">
        <v>0.41128626350736031</v>
      </c>
    </row>
    <row r="2677" spans="1:185" x14ac:dyDescent="0.3">
      <c r="A2677" s="49">
        <v>3346</v>
      </c>
      <c r="B2677" t="s">
        <v>5116</v>
      </c>
      <c r="C2677" t="s">
        <v>668</v>
      </c>
      <c r="D2677">
        <v>1</v>
      </c>
      <c r="EF2677">
        <v>5.0432515700912443E-2</v>
      </c>
      <c r="EG2677">
        <v>9.493620887150926E-4</v>
      </c>
      <c r="EH2677">
        <v>0.19670577082592719</v>
      </c>
      <c r="EP2677">
        <v>9.8352885412963611E-7</v>
      </c>
    </row>
    <row r="2678" spans="1:185" x14ac:dyDescent="0.3">
      <c r="A2678" s="49">
        <v>3347</v>
      </c>
      <c r="B2678" t="s">
        <v>5117</v>
      </c>
      <c r="C2678" t="s">
        <v>605</v>
      </c>
      <c r="D2678">
        <v>0.01</v>
      </c>
      <c r="AG2678">
        <v>7.516363833744539E-4</v>
      </c>
    </row>
    <row r="2679" spans="1:185" x14ac:dyDescent="0.3">
      <c r="A2679" s="49">
        <v>3349</v>
      </c>
      <c r="B2679" t="s">
        <v>5119</v>
      </c>
      <c r="C2679" t="s">
        <v>668</v>
      </c>
      <c r="D2679">
        <v>0.3256</v>
      </c>
      <c r="I2679">
        <v>9.8990556821882125E-3</v>
      </c>
      <c r="K2679">
        <v>2.4902311950504721E-4</v>
      </c>
      <c r="L2679">
        <v>0.27479648323021821</v>
      </c>
    </row>
    <row r="2680" spans="1:185" x14ac:dyDescent="0.3">
      <c r="A2680" s="49">
        <v>3350</v>
      </c>
      <c r="B2680" t="s">
        <v>5120</v>
      </c>
      <c r="C2680" t="s">
        <v>605</v>
      </c>
      <c r="D2680">
        <v>0.43160000000000009</v>
      </c>
      <c r="AH2680">
        <v>1.680161943319838E-4</v>
      </c>
    </row>
    <row r="2681" spans="1:185" x14ac:dyDescent="0.3">
      <c r="A2681" s="49">
        <v>3351</v>
      </c>
      <c r="B2681" t="s">
        <v>5121</v>
      </c>
      <c r="C2681" t="s">
        <v>605</v>
      </c>
      <c r="D2681">
        <v>5.0700000000000002E-2</v>
      </c>
      <c r="M2681">
        <v>1.1039886039886039E-2</v>
      </c>
    </row>
    <row r="2682" spans="1:185" x14ac:dyDescent="0.3">
      <c r="A2682" s="49">
        <v>3352</v>
      </c>
      <c r="B2682" t="s">
        <v>5122</v>
      </c>
      <c r="C2682" t="s">
        <v>776</v>
      </c>
      <c r="D2682">
        <v>3.3376E-5</v>
      </c>
      <c r="BL2682">
        <v>9.2075892857142877E-2</v>
      </c>
      <c r="BM2682">
        <v>0.15684165232358011</v>
      </c>
    </row>
    <row r="2683" spans="1:185" x14ac:dyDescent="0.3">
      <c r="A2683" s="49">
        <v>3353</v>
      </c>
      <c r="B2683" t="s">
        <v>5124</v>
      </c>
      <c r="C2683" t="s">
        <v>605</v>
      </c>
      <c r="D2683">
        <v>0.22</v>
      </c>
      <c r="AG2683">
        <v>7.5776795918731129E-4</v>
      </c>
    </row>
    <row r="2684" spans="1:185" x14ac:dyDescent="0.3">
      <c r="A2684" s="49">
        <v>3354</v>
      </c>
      <c r="B2684" t="s">
        <v>5125</v>
      </c>
      <c r="C2684" t="s">
        <v>605</v>
      </c>
      <c r="D2684">
        <v>0.98</v>
      </c>
      <c r="M2684">
        <v>0.2284580498866213</v>
      </c>
      <c r="N2684">
        <v>2.067669172932331E-5</v>
      </c>
    </row>
    <row r="2685" spans="1:185" x14ac:dyDescent="0.3">
      <c r="A2685" s="49">
        <v>3355</v>
      </c>
      <c r="B2685" t="s">
        <v>5126</v>
      </c>
      <c r="C2685" t="s">
        <v>605</v>
      </c>
      <c r="D2685">
        <v>3.7098000000000003E-5</v>
      </c>
      <c r="F2685">
        <v>813.92235609103091</v>
      </c>
    </row>
    <row r="2686" spans="1:185" x14ac:dyDescent="0.3">
      <c r="A2686" s="49">
        <v>3356</v>
      </c>
      <c r="B2686" t="s">
        <v>5127</v>
      </c>
      <c r="C2686" t="s">
        <v>605</v>
      </c>
      <c r="D2686">
        <v>1.4076E-4</v>
      </c>
      <c r="F2686">
        <v>807.93763288447917</v>
      </c>
      <c r="CM2686">
        <v>1.3914481455232699</v>
      </c>
      <c r="GC2686">
        <v>2.0427349038141161E-2</v>
      </c>
    </row>
    <row r="2687" spans="1:185" x14ac:dyDescent="0.3">
      <c r="A2687" s="49">
        <v>3357</v>
      </c>
      <c r="B2687" t="s">
        <v>5128</v>
      </c>
      <c r="C2687" t="s">
        <v>659</v>
      </c>
      <c r="D2687">
        <v>1.59</v>
      </c>
      <c r="AJ2687">
        <v>0.72807017543859653</v>
      </c>
    </row>
    <row r="2688" spans="1:185" x14ac:dyDescent="0.3">
      <c r="A2688" s="49">
        <v>3358</v>
      </c>
      <c r="B2688" t="s">
        <v>5129</v>
      </c>
      <c r="C2688" t="s">
        <v>597</v>
      </c>
      <c r="D2688">
        <v>1.5232000000000001</v>
      </c>
      <c r="AH2688">
        <v>1.4339617425917739E-6</v>
      </c>
      <c r="AJ2688">
        <v>0.78007518796992481</v>
      </c>
      <c r="AK2688">
        <v>7.5498949579831924E-6</v>
      </c>
      <c r="BO2688">
        <v>3.7695522118265768E-5</v>
      </c>
      <c r="BP2688">
        <v>9.0148721511735744E-7</v>
      </c>
      <c r="CN2688">
        <v>1.435855995834715E-6</v>
      </c>
      <c r="CO2688">
        <v>1.222706904759613E-5</v>
      </c>
      <c r="CQ2688">
        <v>1.165628539357188E-3</v>
      </c>
    </row>
    <row r="2689" spans="1:377" x14ac:dyDescent="0.3">
      <c r="A2689" s="49">
        <v>3359</v>
      </c>
      <c r="B2689" t="s">
        <v>5131</v>
      </c>
      <c r="C2689" t="s">
        <v>605</v>
      </c>
      <c r="D2689">
        <v>0.56999999999999995</v>
      </c>
      <c r="AG2689">
        <v>3.7351443123938878E-5</v>
      </c>
    </row>
    <row r="2690" spans="1:377" x14ac:dyDescent="0.3">
      <c r="A2690" s="49">
        <v>3360</v>
      </c>
      <c r="B2690" t="s">
        <v>5132</v>
      </c>
      <c r="C2690" t="s">
        <v>617</v>
      </c>
      <c r="D2690">
        <v>2.2509119999999999E-3</v>
      </c>
      <c r="BQ2690">
        <v>47.934193861827147</v>
      </c>
      <c r="DK2690">
        <v>1.0936119476429579E-2</v>
      </c>
    </row>
    <row r="2691" spans="1:377" x14ac:dyDescent="0.3">
      <c r="A2691" s="49">
        <v>3361</v>
      </c>
      <c r="B2691" t="s">
        <v>5133</v>
      </c>
      <c r="C2691" t="s">
        <v>659</v>
      </c>
      <c r="D2691">
        <v>3.108E-2</v>
      </c>
      <c r="AJ2691">
        <v>0.32959933617828352</v>
      </c>
    </row>
    <row r="2692" spans="1:377" x14ac:dyDescent="0.3">
      <c r="A2692" s="49">
        <v>3362</v>
      </c>
      <c r="B2692" t="s">
        <v>5134</v>
      </c>
      <c r="C2692" t="s">
        <v>605</v>
      </c>
      <c r="D2692">
        <v>0.17100000000000001</v>
      </c>
      <c r="M2692">
        <v>0.1033333333333333</v>
      </c>
      <c r="N2692">
        <v>7.8467696696172642E-5</v>
      </c>
    </row>
    <row r="2693" spans="1:377" x14ac:dyDescent="0.3">
      <c r="A2693" s="49">
        <v>3363</v>
      </c>
      <c r="B2693" t="s">
        <v>5135</v>
      </c>
      <c r="C2693" t="s">
        <v>605</v>
      </c>
      <c r="D2693">
        <v>7.14</v>
      </c>
      <c r="M2693">
        <v>2.255291005291005E-2</v>
      </c>
      <c r="N2693">
        <v>1.206140350877193E-5</v>
      </c>
      <c r="AH2693">
        <v>4.5504385964912283E-5</v>
      </c>
    </row>
    <row r="2694" spans="1:377" x14ac:dyDescent="0.3">
      <c r="A2694" s="49">
        <v>3364</v>
      </c>
      <c r="B2694" t="s">
        <v>5136</v>
      </c>
      <c r="C2694" t="s">
        <v>798</v>
      </c>
      <c r="D2694">
        <v>2.1280000000000001E-3</v>
      </c>
      <c r="P2694">
        <v>0.37974683544303789</v>
      </c>
    </row>
    <row r="2695" spans="1:377" x14ac:dyDescent="0.3">
      <c r="A2695" s="49">
        <v>3365</v>
      </c>
      <c r="B2695" t="s">
        <v>5137</v>
      </c>
      <c r="C2695" t="s">
        <v>605</v>
      </c>
      <c r="D2695">
        <v>3.6242399999999997E-5</v>
      </c>
      <c r="F2695">
        <v>963.04960255564322</v>
      </c>
    </row>
    <row r="2696" spans="1:377" x14ac:dyDescent="0.3">
      <c r="A2696" s="49">
        <v>3366</v>
      </c>
      <c r="B2696" t="s">
        <v>5138</v>
      </c>
      <c r="C2696" t="s">
        <v>659</v>
      </c>
      <c r="D2696">
        <v>1.554E-3</v>
      </c>
      <c r="AH2696">
        <v>5.3129445234708388E-5</v>
      </c>
      <c r="AJ2696">
        <v>2.4498577524893319</v>
      </c>
    </row>
    <row r="2697" spans="1:377" x14ac:dyDescent="0.3">
      <c r="A2697" s="49">
        <v>3367</v>
      </c>
      <c r="B2697" t="s">
        <v>5139</v>
      </c>
      <c r="C2697" t="s">
        <v>632</v>
      </c>
      <c r="D2697">
        <v>48.15</v>
      </c>
      <c r="DX2697">
        <v>6.3561330062873013E-3</v>
      </c>
      <c r="DY2697">
        <v>0.23741868868181731</v>
      </c>
    </row>
    <row r="2698" spans="1:377" x14ac:dyDescent="0.3">
      <c r="A2698" s="49">
        <v>3368</v>
      </c>
      <c r="B2698" t="s">
        <v>5141</v>
      </c>
      <c r="C2698" t="s">
        <v>614</v>
      </c>
      <c r="D2698">
        <v>5.7760163999999996E-6</v>
      </c>
      <c r="F2698">
        <v>4431.4753313164974</v>
      </c>
      <c r="G2698">
        <v>5.5176767676767673</v>
      </c>
    </row>
    <row r="2699" spans="1:377" x14ac:dyDescent="0.3">
      <c r="A2699" s="49">
        <v>3369</v>
      </c>
      <c r="B2699" t="s">
        <v>5142</v>
      </c>
      <c r="C2699" t="s">
        <v>605</v>
      </c>
      <c r="D2699">
        <v>1.9133800000000001</v>
      </c>
      <c r="AH2699">
        <v>2.0946791046541509E-5</v>
      </c>
    </row>
    <row r="2700" spans="1:377" x14ac:dyDescent="0.3">
      <c r="A2700" s="49">
        <v>3370</v>
      </c>
      <c r="B2700" t="s">
        <v>5143</v>
      </c>
      <c r="C2700" t="s">
        <v>659</v>
      </c>
      <c r="D2700">
        <v>0.31680000000000003</v>
      </c>
      <c r="I2700">
        <v>0.17602227090178901</v>
      </c>
      <c r="L2700">
        <v>0.57384583789704269</v>
      </c>
    </row>
    <row r="2701" spans="1:377" x14ac:dyDescent="0.3">
      <c r="A2701" s="49">
        <v>3374</v>
      </c>
      <c r="B2701" t="s">
        <v>5149</v>
      </c>
      <c r="C2701" t="s">
        <v>595</v>
      </c>
      <c r="D2701">
        <v>2208</v>
      </c>
      <c r="JC2701">
        <v>6.5208446746984616E-2</v>
      </c>
      <c r="JD2701">
        <v>0.71263370165369411</v>
      </c>
      <c r="LH2701">
        <v>1.4157344014680969E-3</v>
      </c>
      <c r="NM2701">
        <v>3.3967391304347829E-3</v>
      </c>
    </row>
    <row r="2702" spans="1:377" x14ac:dyDescent="0.3">
      <c r="A2702" s="49">
        <v>3375</v>
      </c>
      <c r="B2702" t="s">
        <v>5151</v>
      </c>
      <c r="C2702" t="s">
        <v>752</v>
      </c>
      <c r="D2702">
        <v>0.11802805515929619</v>
      </c>
      <c r="E2702" t="s">
        <v>1016</v>
      </c>
      <c r="DL2702">
        <v>1.5942629764445611</v>
      </c>
      <c r="DM2702">
        <v>2.686527574225797</v>
      </c>
      <c r="DN2702">
        <v>0.27943119243067838</v>
      </c>
      <c r="DO2702">
        <v>0.1519576365003763</v>
      </c>
      <c r="DP2702">
        <v>3.8204005183547288E-2</v>
      </c>
      <c r="DQ2702">
        <v>9.7785021387190488E-2</v>
      </c>
      <c r="DR2702">
        <v>9.8820833986593519E-3</v>
      </c>
      <c r="DS2702">
        <v>5.3993882281146967E-2</v>
      </c>
      <c r="DT2702">
        <v>9.6212505266147826E-3</v>
      </c>
      <c r="DU2702">
        <v>2.249343028912841E-2</v>
      </c>
      <c r="DV2702">
        <v>1.6104913770479689E-2</v>
      </c>
      <c r="DW2702">
        <v>0.26482425279111238</v>
      </c>
      <c r="IR2702">
        <v>3.2186056710724531E-3</v>
      </c>
      <c r="IS2702">
        <v>3.2252789719521861E-3</v>
      </c>
    </row>
    <row r="2703" spans="1:377" x14ac:dyDescent="0.3">
      <c r="A2703" s="49">
        <v>3376</v>
      </c>
      <c r="B2703" t="s">
        <v>5153</v>
      </c>
      <c r="C2703" t="s">
        <v>659</v>
      </c>
      <c r="D2703">
        <v>0.03</v>
      </c>
      <c r="AJ2703">
        <v>2.5118421052631579</v>
      </c>
    </row>
    <row r="2704" spans="1:377" x14ac:dyDescent="0.3">
      <c r="A2704" s="49">
        <v>3377</v>
      </c>
      <c r="B2704" t="s">
        <v>5154</v>
      </c>
      <c r="C2704" t="s">
        <v>659</v>
      </c>
      <c r="D2704">
        <v>0.45900000000000002</v>
      </c>
      <c r="AH2704">
        <v>1.4561403508771929E-4</v>
      </c>
      <c r="AJ2704">
        <v>1.3347953216374271</v>
      </c>
    </row>
    <row r="2705" spans="1:42" x14ac:dyDescent="0.3">
      <c r="A2705" s="49">
        <v>3379</v>
      </c>
      <c r="B2705" t="s">
        <v>5156</v>
      </c>
      <c r="C2705" t="s">
        <v>659</v>
      </c>
      <c r="D2705">
        <v>0.80079999999999996</v>
      </c>
      <c r="AJ2705">
        <v>0.52109022556390949</v>
      </c>
    </row>
    <row r="2706" spans="1:42" x14ac:dyDescent="0.3">
      <c r="A2706" s="49">
        <v>3380</v>
      </c>
      <c r="B2706" t="s">
        <v>5157</v>
      </c>
      <c r="C2706" t="s">
        <v>650</v>
      </c>
      <c r="D2706">
        <v>0.46273999999999998</v>
      </c>
      <c r="AK2706">
        <v>1.6512062209159931E-3</v>
      </c>
    </row>
    <row r="2707" spans="1:42" x14ac:dyDescent="0.3">
      <c r="A2707" s="49">
        <v>3381</v>
      </c>
      <c r="B2707" t="s">
        <v>5158</v>
      </c>
      <c r="C2707" t="s">
        <v>807</v>
      </c>
      <c r="D2707">
        <v>2.7208999999999999</v>
      </c>
      <c r="N2707">
        <v>4.1394165888093007E-5</v>
      </c>
    </row>
    <row r="2708" spans="1:42" x14ac:dyDescent="0.3">
      <c r="A2708" s="49">
        <v>3382</v>
      </c>
      <c r="B2708" t="s">
        <v>5160</v>
      </c>
      <c r="C2708" t="s">
        <v>605</v>
      </c>
      <c r="D2708">
        <v>0.31840000000000002</v>
      </c>
      <c r="M2708">
        <v>8.0729166666666657E-2</v>
      </c>
      <c r="N2708">
        <v>6.4253722987428914E-5</v>
      </c>
      <c r="AH2708">
        <v>1.0238486842105261E-5</v>
      </c>
    </row>
    <row r="2709" spans="1:42" x14ac:dyDescent="0.3">
      <c r="A2709" s="49">
        <v>3383</v>
      </c>
      <c r="B2709" t="s">
        <v>5161</v>
      </c>
      <c r="C2709" t="s">
        <v>605</v>
      </c>
      <c r="D2709">
        <v>0.01</v>
      </c>
      <c r="AG2709">
        <v>7.1919731356097458E-4</v>
      </c>
    </row>
    <row r="2710" spans="1:42" x14ac:dyDescent="0.3">
      <c r="A2710" s="49">
        <v>3384</v>
      </c>
      <c r="B2710" t="s">
        <v>5162</v>
      </c>
      <c r="C2710" t="s">
        <v>659</v>
      </c>
      <c r="D2710">
        <v>1.159</v>
      </c>
      <c r="AH2710">
        <v>9.1307161345987919E-5</v>
      </c>
      <c r="AJ2710">
        <v>0.4923425366695427</v>
      </c>
      <c r="AK2710">
        <v>1.25525956284153E-3</v>
      </c>
      <c r="AP2710">
        <v>0.1183207506471096</v>
      </c>
    </row>
    <row r="2711" spans="1:42" x14ac:dyDescent="0.3">
      <c r="A2711" s="49">
        <v>3385</v>
      </c>
      <c r="B2711" t="s">
        <v>5163</v>
      </c>
      <c r="C2711" t="s">
        <v>650</v>
      </c>
      <c r="D2711">
        <v>6.5615129999999997</v>
      </c>
      <c r="N2711">
        <v>6.8922305764411025E-5</v>
      </c>
      <c r="AK2711">
        <v>1.3243253968253971E-3</v>
      </c>
    </row>
    <row r="2712" spans="1:42" x14ac:dyDescent="0.3">
      <c r="A2712" s="49">
        <v>3386</v>
      </c>
      <c r="B2712" t="s">
        <v>5164</v>
      </c>
      <c r="C2712" t="s">
        <v>605</v>
      </c>
      <c r="D2712">
        <v>6.3E-2</v>
      </c>
      <c r="AG2712">
        <v>2.4011642008246429E-5</v>
      </c>
    </row>
    <row r="2713" spans="1:42" x14ac:dyDescent="0.3">
      <c r="A2713" s="49">
        <v>3387</v>
      </c>
      <c r="B2713" t="s">
        <v>5165</v>
      </c>
      <c r="C2713" t="s">
        <v>605</v>
      </c>
      <c r="D2713">
        <v>0.12870000000000001</v>
      </c>
      <c r="AF2713">
        <v>1.1730205278592369</v>
      </c>
    </row>
    <row r="2714" spans="1:42" x14ac:dyDescent="0.3">
      <c r="A2714" s="49">
        <v>3388</v>
      </c>
      <c r="B2714" t="s">
        <v>5166</v>
      </c>
      <c r="C2714" t="s">
        <v>611</v>
      </c>
      <c r="D2714">
        <v>0.01</v>
      </c>
      <c r="AG2714">
        <v>8.2726059819502977E-4</v>
      </c>
    </row>
    <row r="2715" spans="1:42" x14ac:dyDescent="0.3">
      <c r="A2715" s="49">
        <v>3389</v>
      </c>
      <c r="B2715" t="s">
        <v>5167</v>
      </c>
      <c r="C2715" t="s">
        <v>595</v>
      </c>
      <c r="D2715">
        <v>0.33599999999999991</v>
      </c>
      <c r="P2715">
        <v>0.38481012658227859</v>
      </c>
    </row>
    <row r="2716" spans="1:42" x14ac:dyDescent="0.3">
      <c r="A2716" s="49">
        <v>3390</v>
      </c>
      <c r="B2716" t="s">
        <v>5168</v>
      </c>
      <c r="C2716" t="s">
        <v>595</v>
      </c>
      <c r="D2716">
        <v>1.541E-2</v>
      </c>
      <c r="P2716">
        <v>0.92019812878370943</v>
      </c>
    </row>
    <row r="2717" spans="1:42" x14ac:dyDescent="0.3">
      <c r="A2717" s="49">
        <v>3391</v>
      </c>
      <c r="B2717" t="s">
        <v>5169</v>
      </c>
      <c r="C2717" t="s">
        <v>605</v>
      </c>
      <c r="D2717">
        <v>0.99999999999999989</v>
      </c>
      <c r="AH2717">
        <v>3.9473684210526309E-5</v>
      </c>
      <c r="AK2717">
        <v>3.0597389558232918E-4</v>
      </c>
    </row>
    <row r="2718" spans="1:42" x14ac:dyDescent="0.3">
      <c r="A2718" s="49">
        <v>3392</v>
      </c>
      <c r="B2718" t="s">
        <v>5170</v>
      </c>
      <c r="C2718" t="s">
        <v>605</v>
      </c>
      <c r="D2718">
        <v>2.5503999999999998</v>
      </c>
      <c r="AH2718">
        <v>3.5656997044839193E-5</v>
      </c>
    </row>
    <row r="2719" spans="1:42" x14ac:dyDescent="0.3">
      <c r="A2719" s="49">
        <v>3393</v>
      </c>
      <c r="B2719" t="s">
        <v>5171</v>
      </c>
      <c r="C2719" t="s">
        <v>671</v>
      </c>
      <c r="D2719">
        <v>4.09355E-6</v>
      </c>
      <c r="Q2719">
        <v>59.737156511350058</v>
      </c>
      <c r="R2719">
        <v>1.304785260642646E-2</v>
      </c>
      <c r="S2719">
        <v>683.04722379425266</v>
      </c>
      <c r="T2719">
        <v>0.50799639481020342</v>
      </c>
      <c r="U2719">
        <v>0.18680699658345379</v>
      </c>
      <c r="V2719">
        <v>0.34659879032258062</v>
      </c>
      <c r="W2719">
        <v>8.4949359135592872E-2</v>
      </c>
    </row>
    <row r="2720" spans="1:42" x14ac:dyDescent="0.3">
      <c r="A2720" s="49">
        <v>3394</v>
      </c>
      <c r="B2720" t="s">
        <v>5172</v>
      </c>
      <c r="C2720" t="s">
        <v>659</v>
      </c>
      <c r="D2720">
        <v>0.15125</v>
      </c>
      <c r="AH2720">
        <v>9.0256633318834256E-6</v>
      </c>
      <c r="AJ2720">
        <v>0.78523270987385807</v>
      </c>
      <c r="AK2720">
        <v>5.5440771349862252E-4</v>
      </c>
    </row>
    <row r="2721" spans="1:388" x14ac:dyDescent="0.3">
      <c r="A2721" s="49">
        <v>3395</v>
      </c>
      <c r="B2721" t="s">
        <v>5173</v>
      </c>
      <c r="C2721" t="s">
        <v>671</v>
      </c>
      <c r="D2721">
        <v>3.4936142399999998E-3</v>
      </c>
      <c r="Q2721">
        <v>466.89470787135332</v>
      </c>
      <c r="R2721">
        <v>0.12849433828733189</v>
      </c>
      <c r="S2721">
        <v>647.09968283924411</v>
      </c>
      <c r="T2721">
        <v>0.81148593745904418</v>
      </c>
      <c r="U2721">
        <v>8.4183027094091006E-2</v>
      </c>
      <c r="V2721">
        <v>7.353591648973816E-2</v>
      </c>
      <c r="W2721">
        <v>3.5016557014669769E-2</v>
      </c>
    </row>
    <row r="2722" spans="1:388" x14ac:dyDescent="0.3">
      <c r="A2722" s="49">
        <v>3396</v>
      </c>
      <c r="B2722" t="s">
        <v>5174</v>
      </c>
      <c r="C2722" t="s">
        <v>737</v>
      </c>
      <c r="D2722">
        <v>0.15241399999999999</v>
      </c>
      <c r="AJ2722">
        <v>0.1514189537775574</v>
      </c>
      <c r="AK2722">
        <v>1.2037862335480989E-3</v>
      </c>
    </row>
    <row r="2723" spans="1:388" x14ac:dyDescent="0.3">
      <c r="A2723" s="49">
        <v>3398</v>
      </c>
      <c r="B2723" t="s">
        <v>5176</v>
      </c>
      <c r="C2723" t="s">
        <v>671</v>
      </c>
      <c r="D2723">
        <v>65.350257560706055</v>
      </c>
      <c r="X2723">
        <v>3.9081882554733377E-3</v>
      </c>
      <c r="Y2723">
        <v>1.109228107399337E-6</v>
      </c>
      <c r="Z2723">
        <v>1.393453145691215E-2</v>
      </c>
      <c r="AA2723">
        <v>3.9515784424168182E-5</v>
      </c>
      <c r="AB2723">
        <v>2.0214971006450369E-5</v>
      </c>
      <c r="AC2723">
        <v>5.1167998316357412E-6</v>
      </c>
      <c r="AD2723">
        <v>1.012146088955617E-5</v>
      </c>
      <c r="AE2723">
        <v>2.4302378904305321E-6</v>
      </c>
    </row>
    <row r="2724" spans="1:388" x14ac:dyDescent="0.3">
      <c r="A2724" s="49">
        <v>3399</v>
      </c>
      <c r="B2724" t="s">
        <v>5178</v>
      </c>
      <c r="C2724" t="s">
        <v>671</v>
      </c>
      <c r="D2724">
        <v>2.6046941566999998E-4</v>
      </c>
      <c r="Q2724">
        <v>168.25344315803599</v>
      </c>
      <c r="R2724">
        <v>7.0416128861145608E-2</v>
      </c>
      <c r="S2724">
        <v>431.07883918625907</v>
      </c>
      <c r="T2724">
        <v>0.72299079703992863</v>
      </c>
      <c r="U2724">
        <v>0.1190864156701003</v>
      </c>
      <c r="V2724">
        <v>9.6187907840078274E-2</v>
      </c>
      <c r="W2724">
        <v>2.0450689121272469E-2</v>
      </c>
    </row>
    <row r="2725" spans="1:388" x14ac:dyDescent="0.3">
      <c r="A2725" s="49">
        <v>3400</v>
      </c>
      <c r="B2725" t="s">
        <v>5179</v>
      </c>
      <c r="C2725" t="s">
        <v>650</v>
      </c>
      <c r="D2725">
        <v>1.9558500000000001</v>
      </c>
      <c r="AK2725">
        <v>9.829059829059828E-4</v>
      </c>
    </row>
    <row r="2726" spans="1:388" x14ac:dyDescent="0.3">
      <c r="A2726" s="49">
        <v>3402</v>
      </c>
      <c r="B2726" t="s">
        <v>5181</v>
      </c>
      <c r="C2726" t="s">
        <v>671</v>
      </c>
      <c r="D2726">
        <v>9.2949999999999994E-3</v>
      </c>
      <c r="P2726">
        <v>0.83958573072497111</v>
      </c>
    </row>
    <row r="2727" spans="1:388" x14ac:dyDescent="0.3">
      <c r="A2727" s="49">
        <v>3403</v>
      </c>
      <c r="B2727" t="s">
        <v>5182</v>
      </c>
      <c r="C2727" t="s">
        <v>605</v>
      </c>
      <c r="D2727">
        <v>0.30154999999999998</v>
      </c>
      <c r="AF2727">
        <v>1.5648825156048589</v>
      </c>
      <c r="AG2727">
        <v>2.3573219404891371E-4</v>
      </c>
    </row>
    <row r="2728" spans="1:388" x14ac:dyDescent="0.3">
      <c r="A2728" s="49">
        <v>3404</v>
      </c>
      <c r="B2728" t="s">
        <v>5185</v>
      </c>
      <c r="C2728" t="s">
        <v>5184</v>
      </c>
      <c r="D2728">
        <v>19.67299716955435</v>
      </c>
      <c r="HZ2728">
        <v>0.72278338945005627</v>
      </c>
    </row>
    <row r="2729" spans="1:388" x14ac:dyDescent="0.3">
      <c r="A2729" s="49">
        <v>3406</v>
      </c>
      <c r="B2729" t="s">
        <v>5190</v>
      </c>
      <c r="D2729">
        <v>0.3166717668338403</v>
      </c>
      <c r="JC2729">
        <v>3.7094089829008463E-2</v>
      </c>
      <c r="JD2729">
        <v>0.79588686656453245</v>
      </c>
      <c r="LH2729">
        <v>6.8669463728858633E-4</v>
      </c>
    </row>
    <row r="2730" spans="1:388" x14ac:dyDescent="0.3">
      <c r="A2730" s="49">
        <v>3410</v>
      </c>
      <c r="B2730" t="s">
        <v>5201</v>
      </c>
      <c r="D2730">
        <v>3.7257484205530438</v>
      </c>
      <c r="NU2730">
        <v>0.2613244055406635</v>
      </c>
      <c r="NV2730">
        <v>0.22082415175105249</v>
      </c>
      <c r="NW2730">
        <v>11.727575211017429</v>
      </c>
      <c r="NX2730">
        <v>3.0045864449518549E-2</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X3423"/>
  <sheetViews>
    <sheetView workbookViewId="0">
      <selection activeCell="A3" sqref="A3:A3423"/>
    </sheetView>
  </sheetViews>
  <sheetFormatPr defaultColWidth="9.109375" defaultRowHeight="14.4" x14ac:dyDescent="0.3"/>
  <cols>
    <col min="1" max="1" width="5" bestFit="1" customWidth="1"/>
    <col min="2" max="2" width="45.6640625" bestFit="1" customWidth="1"/>
    <col min="3" max="3" width="67.6640625" bestFit="1" customWidth="1"/>
    <col min="4" max="4" width="12" bestFit="1" customWidth="1"/>
  </cols>
  <sheetData>
    <row r="1" spans="1:388" x14ac:dyDescent="0.3">
      <c r="B1" s="49" t="s">
        <v>24</v>
      </c>
      <c r="C1" s="49" t="s">
        <v>592</v>
      </c>
      <c r="D1" s="49" t="s">
        <v>9976</v>
      </c>
      <c r="E1" s="49" t="s">
        <v>810</v>
      </c>
      <c r="F1" s="49" t="s">
        <v>9577</v>
      </c>
      <c r="G1" s="49" t="s">
        <v>9578</v>
      </c>
      <c r="H1" s="49" t="s">
        <v>9579</v>
      </c>
      <c r="I1" s="49" t="s">
        <v>9580</v>
      </c>
      <c r="J1" s="49" t="s">
        <v>9581</v>
      </c>
      <c r="K1" s="49" t="s">
        <v>9582</v>
      </c>
      <c r="L1" s="49" t="s">
        <v>9583</v>
      </c>
      <c r="M1" s="49" t="s">
        <v>9584</v>
      </c>
      <c r="N1" s="49" t="s">
        <v>9585</v>
      </c>
      <c r="O1" s="49" t="s">
        <v>9586</v>
      </c>
      <c r="P1" s="49" t="s">
        <v>9587</v>
      </c>
      <c r="Q1" s="49" t="s">
        <v>9588</v>
      </c>
      <c r="R1" s="49" t="s">
        <v>9589</v>
      </c>
      <c r="S1" s="49" t="s">
        <v>9590</v>
      </c>
      <c r="T1" s="49" t="s">
        <v>9591</v>
      </c>
      <c r="U1" s="49" t="s">
        <v>9592</v>
      </c>
      <c r="V1" s="49" t="s">
        <v>9593</v>
      </c>
      <c r="W1" s="49" t="s">
        <v>9594</v>
      </c>
      <c r="X1" s="49" t="s">
        <v>9595</v>
      </c>
      <c r="Y1" s="49" t="s">
        <v>9596</v>
      </c>
      <c r="Z1" s="49" t="s">
        <v>9597</v>
      </c>
      <c r="AA1" s="49" t="s">
        <v>9598</v>
      </c>
      <c r="AB1" s="49" t="s">
        <v>9599</v>
      </c>
      <c r="AC1" s="49" t="s">
        <v>9600</v>
      </c>
      <c r="AD1" s="49" t="s">
        <v>9601</v>
      </c>
      <c r="AE1" s="49" t="s">
        <v>9602</v>
      </c>
      <c r="AF1" s="49" t="s">
        <v>9603</v>
      </c>
      <c r="AG1" s="49" t="s">
        <v>9604</v>
      </c>
      <c r="AH1" s="49" t="s">
        <v>9605</v>
      </c>
      <c r="AI1" s="49" t="s">
        <v>9606</v>
      </c>
      <c r="AJ1" s="49" t="s">
        <v>9607</v>
      </c>
      <c r="AK1" s="49" t="s">
        <v>9608</v>
      </c>
      <c r="AL1" s="49" t="s">
        <v>9609</v>
      </c>
      <c r="AM1" s="49" t="s">
        <v>9610</v>
      </c>
      <c r="AN1" s="49" t="s">
        <v>9611</v>
      </c>
      <c r="AO1" s="49" t="s">
        <v>9612</v>
      </c>
      <c r="AP1" s="49" t="s">
        <v>9613</v>
      </c>
      <c r="AQ1" s="49" t="s">
        <v>9614</v>
      </c>
      <c r="AR1" s="49" t="s">
        <v>9615</v>
      </c>
      <c r="AS1" s="49" t="s">
        <v>9616</v>
      </c>
      <c r="AT1" s="49" t="s">
        <v>9617</v>
      </c>
      <c r="AU1" s="49" t="s">
        <v>9618</v>
      </c>
      <c r="AV1" s="49" t="s">
        <v>9619</v>
      </c>
      <c r="AW1" s="49" t="s">
        <v>9620</v>
      </c>
      <c r="AX1" s="49" t="s">
        <v>9621</v>
      </c>
      <c r="AY1" s="49" t="s">
        <v>9622</v>
      </c>
      <c r="AZ1" s="49" t="s">
        <v>9623</v>
      </c>
      <c r="BA1" s="49" t="s">
        <v>9624</v>
      </c>
      <c r="BB1" s="49" t="s">
        <v>9625</v>
      </c>
      <c r="BC1" s="49" t="s">
        <v>9626</v>
      </c>
      <c r="BD1" s="49" t="s">
        <v>9627</v>
      </c>
      <c r="BE1" s="49" t="s">
        <v>9628</v>
      </c>
      <c r="BF1" s="49" t="s">
        <v>9629</v>
      </c>
      <c r="BG1" s="49" t="s">
        <v>9630</v>
      </c>
      <c r="BH1" s="49" t="s">
        <v>9631</v>
      </c>
      <c r="BI1" s="49" t="s">
        <v>9632</v>
      </c>
      <c r="BJ1" s="49" t="s">
        <v>9633</v>
      </c>
      <c r="BK1" s="49" t="s">
        <v>9634</v>
      </c>
      <c r="BL1" s="49" t="s">
        <v>9635</v>
      </c>
      <c r="BM1" s="49" t="s">
        <v>9636</v>
      </c>
      <c r="BN1" s="49" t="s">
        <v>9637</v>
      </c>
      <c r="BO1" s="49" t="s">
        <v>9638</v>
      </c>
      <c r="BP1" s="49" t="s">
        <v>9639</v>
      </c>
      <c r="BQ1" s="49" t="s">
        <v>9640</v>
      </c>
      <c r="BR1" s="49" t="s">
        <v>9641</v>
      </c>
      <c r="BS1" s="49" t="s">
        <v>9642</v>
      </c>
      <c r="BT1" s="49" t="s">
        <v>9643</v>
      </c>
      <c r="BU1" s="49" t="s">
        <v>9644</v>
      </c>
      <c r="BV1" s="49" t="s">
        <v>9645</v>
      </c>
      <c r="BW1" s="49" t="s">
        <v>9646</v>
      </c>
      <c r="BX1" s="49" t="s">
        <v>9647</v>
      </c>
      <c r="BY1" s="49" t="s">
        <v>9648</v>
      </c>
      <c r="BZ1" s="49" t="s">
        <v>9649</v>
      </c>
      <c r="CA1" s="49" t="s">
        <v>9650</v>
      </c>
      <c r="CB1" s="49" t="s">
        <v>9651</v>
      </c>
      <c r="CC1" s="49" t="s">
        <v>9652</v>
      </c>
      <c r="CD1" s="49" t="s">
        <v>9653</v>
      </c>
      <c r="CE1" s="49" t="s">
        <v>9654</v>
      </c>
      <c r="CF1" s="49" t="s">
        <v>9655</v>
      </c>
      <c r="CG1" s="49" t="s">
        <v>9656</v>
      </c>
      <c r="CH1" s="49" t="s">
        <v>9657</v>
      </c>
      <c r="CI1" s="49" t="s">
        <v>9658</v>
      </c>
      <c r="CJ1" s="49" t="s">
        <v>9659</v>
      </c>
      <c r="CK1" s="49" t="s">
        <v>9660</v>
      </c>
      <c r="CL1" s="49" t="s">
        <v>9661</v>
      </c>
      <c r="CM1" s="49" t="s">
        <v>9662</v>
      </c>
      <c r="CN1" s="49" t="s">
        <v>9663</v>
      </c>
      <c r="CO1" s="49" t="s">
        <v>9664</v>
      </c>
      <c r="CP1" s="49" t="s">
        <v>9665</v>
      </c>
      <c r="CQ1" s="49" t="s">
        <v>9666</v>
      </c>
      <c r="CR1" s="49" t="s">
        <v>9667</v>
      </c>
      <c r="CS1" s="49" t="s">
        <v>9668</v>
      </c>
      <c r="CT1" s="49" t="s">
        <v>9669</v>
      </c>
      <c r="CU1" s="49" t="s">
        <v>9670</v>
      </c>
      <c r="CV1" s="49" t="s">
        <v>9671</v>
      </c>
      <c r="CW1" s="49" t="s">
        <v>9672</v>
      </c>
      <c r="CX1" s="49" t="s">
        <v>9673</v>
      </c>
      <c r="CY1" s="49" t="s">
        <v>9674</v>
      </c>
      <c r="CZ1" s="49" t="s">
        <v>9675</v>
      </c>
      <c r="DA1" s="49" t="s">
        <v>9676</v>
      </c>
      <c r="DB1" s="49" t="s">
        <v>9677</v>
      </c>
      <c r="DC1" s="49" t="s">
        <v>9678</v>
      </c>
      <c r="DD1" s="49" t="s">
        <v>9679</v>
      </c>
      <c r="DE1" s="49" t="s">
        <v>9680</v>
      </c>
      <c r="DF1" s="49" t="s">
        <v>9681</v>
      </c>
      <c r="DG1" s="49" t="s">
        <v>9682</v>
      </c>
      <c r="DH1" s="49" t="s">
        <v>9683</v>
      </c>
      <c r="DI1" s="49" t="s">
        <v>9684</v>
      </c>
      <c r="DJ1" s="49" t="s">
        <v>9685</v>
      </c>
      <c r="DK1" s="49" t="s">
        <v>9686</v>
      </c>
      <c r="DL1" s="49" t="s">
        <v>9687</v>
      </c>
      <c r="DM1" s="49" t="s">
        <v>9688</v>
      </c>
      <c r="DN1" s="49" t="s">
        <v>9689</v>
      </c>
      <c r="DO1" s="49" t="s">
        <v>9690</v>
      </c>
      <c r="DP1" s="49" t="s">
        <v>9691</v>
      </c>
      <c r="DQ1" s="49" t="s">
        <v>9692</v>
      </c>
      <c r="DR1" s="49" t="s">
        <v>9693</v>
      </c>
      <c r="DS1" s="49" t="s">
        <v>9694</v>
      </c>
      <c r="DT1" s="49" t="s">
        <v>9695</v>
      </c>
      <c r="DU1" s="49" t="s">
        <v>9696</v>
      </c>
      <c r="DV1" s="49" t="s">
        <v>9697</v>
      </c>
      <c r="DW1" s="49" t="s">
        <v>9698</v>
      </c>
      <c r="DX1" s="49" t="s">
        <v>9699</v>
      </c>
      <c r="DY1" s="49" t="s">
        <v>9700</v>
      </c>
      <c r="DZ1" s="49" t="s">
        <v>9701</v>
      </c>
      <c r="EA1" s="49" t="s">
        <v>9702</v>
      </c>
      <c r="EB1" s="49" t="s">
        <v>9703</v>
      </c>
      <c r="EC1" s="49" t="s">
        <v>9704</v>
      </c>
      <c r="ED1" s="49" t="s">
        <v>9705</v>
      </c>
      <c r="EE1" s="49" t="s">
        <v>9706</v>
      </c>
      <c r="EF1" s="49" t="s">
        <v>9707</v>
      </c>
      <c r="EG1" s="49" t="s">
        <v>9708</v>
      </c>
      <c r="EH1" s="49" t="s">
        <v>9709</v>
      </c>
      <c r="EI1" s="49" t="s">
        <v>9710</v>
      </c>
      <c r="EJ1" s="49" t="s">
        <v>9711</v>
      </c>
      <c r="EK1" s="49" t="s">
        <v>9712</v>
      </c>
      <c r="EL1" s="49" t="s">
        <v>9713</v>
      </c>
      <c r="EM1" s="49" t="s">
        <v>9714</v>
      </c>
      <c r="EN1" s="49" t="s">
        <v>9715</v>
      </c>
      <c r="EO1" s="49" t="s">
        <v>9716</v>
      </c>
      <c r="EP1" s="49" t="s">
        <v>9717</v>
      </c>
      <c r="EQ1" s="49" t="s">
        <v>9718</v>
      </c>
      <c r="ER1" s="49" t="s">
        <v>9719</v>
      </c>
      <c r="ES1" s="49" t="s">
        <v>9720</v>
      </c>
      <c r="ET1" s="49" t="s">
        <v>9721</v>
      </c>
      <c r="EU1" s="49" t="s">
        <v>9722</v>
      </c>
      <c r="EV1" s="49" t="s">
        <v>9723</v>
      </c>
      <c r="EW1" s="49" t="s">
        <v>9724</v>
      </c>
      <c r="EX1" s="49" t="s">
        <v>9725</v>
      </c>
      <c r="EY1" s="49" t="s">
        <v>9726</v>
      </c>
      <c r="EZ1" s="49" t="s">
        <v>9727</v>
      </c>
      <c r="FA1" s="49" t="s">
        <v>9728</v>
      </c>
      <c r="FB1" s="49" t="s">
        <v>9729</v>
      </c>
      <c r="FC1" s="49" t="s">
        <v>9730</v>
      </c>
      <c r="FD1" s="49" t="s">
        <v>9731</v>
      </c>
      <c r="FE1" s="49" t="s">
        <v>9732</v>
      </c>
      <c r="FF1" s="49" t="s">
        <v>9733</v>
      </c>
      <c r="FG1" s="49" t="s">
        <v>9734</v>
      </c>
      <c r="FH1" s="49" t="s">
        <v>9735</v>
      </c>
      <c r="FI1" s="49" t="s">
        <v>9736</v>
      </c>
      <c r="FJ1" s="49" t="s">
        <v>9737</v>
      </c>
      <c r="FK1" s="49" t="s">
        <v>9738</v>
      </c>
      <c r="FL1" s="49" t="s">
        <v>9739</v>
      </c>
      <c r="FM1" s="49" t="s">
        <v>9740</v>
      </c>
      <c r="FN1" s="49" t="s">
        <v>9741</v>
      </c>
      <c r="FO1" s="49" t="s">
        <v>9742</v>
      </c>
      <c r="FP1" s="49" t="s">
        <v>9743</v>
      </c>
      <c r="FQ1" s="49" t="s">
        <v>9744</v>
      </c>
      <c r="FR1" s="49" t="s">
        <v>9745</v>
      </c>
      <c r="FS1" s="49" t="s">
        <v>9746</v>
      </c>
      <c r="FT1" s="49" t="s">
        <v>9747</v>
      </c>
      <c r="FU1" s="49" t="s">
        <v>9748</v>
      </c>
      <c r="FV1" s="49" t="s">
        <v>9749</v>
      </c>
      <c r="FW1" s="49" t="s">
        <v>9750</v>
      </c>
      <c r="FX1" s="49" t="s">
        <v>9751</v>
      </c>
      <c r="FY1" s="49" t="s">
        <v>9752</v>
      </c>
      <c r="FZ1" s="49" t="s">
        <v>9753</v>
      </c>
      <c r="GA1" s="49" t="s">
        <v>9754</v>
      </c>
      <c r="GB1" s="49" t="s">
        <v>9755</v>
      </c>
      <c r="GC1" s="49" t="s">
        <v>9756</v>
      </c>
      <c r="GD1" s="49" t="s">
        <v>9757</v>
      </c>
      <c r="GE1" s="49" t="s">
        <v>9758</v>
      </c>
      <c r="GF1" s="49" t="s">
        <v>9759</v>
      </c>
      <c r="GG1" s="49" t="s">
        <v>9760</v>
      </c>
      <c r="GH1" s="49" t="s">
        <v>9761</v>
      </c>
      <c r="GI1" s="49" t="s">
        <v>9762</v>
      </c>
      <c r="GJ1" s="49" t="s">
        <v>9763</v>
      </c>
      <c r="GK1" s="49" t="s">
        <v>9764</v>
      </c>
      <c r="GL1" s="49" t="s">
        <v>9765</v>
      </c>
      <c r="GM1" s="49" t="s">
        <v>9766</v>
      </c>
      <c r="GN1" s="49" t="s">
        <v>9767</v>
      </c>
      <c r="GO1" s="49" t="s">
        <v>9768</v>
      </c>
      <c r="GP1" s="49" t="s">
        <v>9769</v>
      </c>
      <c r="GQ1" s="49" t="s">
        <v>9770</v>
      </c>
      <c r="GR1" s="49" t="s">
        <v>9771</v>
      </c>
      <c r="GS1" s="49" t="s">
        <v>9772</v>
      </c>
      <c r="GT1" s="49" t="s">
        <v>9773</v>
      </c>
      <c r="GU1" s="49" t="s">
        <v>9774</v>
      </c>
      <c r="GV1" s="49" t="s">
        <v>9775</v>
      </c>
      <c r="GW1" s="49" t="s">
        <v>9776</v>
      </c>
      <c r="GX1" s="49" t="s">
        <v>9777</v>
      </c>
      <c r="GY1" s="49" t="s">
        <v>9778</v>
      </c>
      <c r="GZ1" s="49" t="s">
        <v>9779</v>
      </c>
      <c r="HA1" s="49" t="s">
        <v>9780</v>
      </c>
      <c r="HB1" s="49" t="s">
        <v>9781</v>
      </c>
      <c r="HC1" s="49" t="s">
        <v>9782</v>
      </c>
      <c r="HD1" s="49" t="s">
        <v>9783</v>
      </c>
      <c r="HE1" s="49" t="s">
        <v>9784</v>
      </c>
      <c r="HF1" s="49" t="s">
        <v>9785</v>
      </c>
      <c r="HG1" s="49" t="s">
        <v>9786</v>
      </c>
      <c r="HH1" s="49" t="s">
        <v>9787</v>
      </c>
      <c r="HI1" s="49" t="s">
        <v>9788</v>
      </c>
      <c r="HJ1" s="49" t="s">
        <v>9789</v>
      </c>
      <c r="HK1" s="49" t="s">
        <v>9790</v>
      </c>
      <c r="HL1" s="49" t="s">
        <v>9791</v>
      </c>
      <c r="HM1" s="49" t="s">
        <v>9792</v>
      </c>
      <c r="HN1" s="49" t="s">
        <v>9793</v>
      </c>
      <c r="HO1" s="49" t="s">
        <v>9794</v>
      </c>
      <c r="HP1" s="49" t="s">
        <v>9795</v>
      </c>
      <c r="HQ1" s="49" t="s">
        <v>9796</v>
      </c>
      <c r="HR1" s="49" t="s">
        <v>9797</v>
      </c>
      <c r="HS1" s="49" t="s">
        <v>9798</v>
      </c>
      <c r="HT1" s="49" t="s">
        <v>9799</v>
      </c>
      <c r="HU1" s="49" t="s">
        <v>9800</v>
      </c>
      <c r="HV1" s="49" t="s">
        <v>9801</v>
      </c>
      <c r="HW1" s="49" t="s">
        <v>9802</v>
      </c>
      <c r="HX1" s="49" t="s">
        <v>9803</v>
      </c>
      <c r="HY1" s="49" t="s">
        <v>9804</v>
      </c>
      <c r="HZ1" s="49" t="s">
        <v>9805</v>
      </c>
      <c r="IA1" s="49" t="s">
        <v>9806</v>
      </c>
      <c r="IB1" s="49" t="s">
        <v>9807</v>
      </c>
      <c r="IC1" s="49" t="s">
        <v>9808</v>
      </c>
      <c r="ID1" s="49" t="s">
        <v>9809</v>
      </c>
      <c r="IE1" s="49" t="s">
        <v>9810</v>
      </c>
      <c r="IF1" s="49" t="s">
        <v>9811</v>
      </c>
      <c r="IG1" s="49" t="s">
        <v>9812</v>
      </c>
      <c r="IH1" s="49" t="s">
        <v>9813</v>
      </c>
      <c r="II1" s="49" t="s">
        <v>9814</v>
      </c>
      <c r="IJ1" s="49" t="s">
        <v>9815</v>
      </c>
      <c r="IK1" s="49" t="s">
        <v>9816</v>
      </c>
      <c r="IL1" s="49" t="s">
        <v>9817</v>
      </c>
      <c r="IM1" s="49" t="s">
        <v>9818</v>
      </c>
      <c r="IN1" s="49" t="s">
        <v>9819</v>
      </c>
      <c r="IO1" s="49" t="s">
        <v>9820</v>
      </c>
      <c r="IP1" s="49" t="s">
        <v>9821</v>
      </c>
      <c r="IQ1" s="49" t="s">
        <v>9822</v>
      </c>
      <c r="IR1" s="49" t="s">
        <v>9823</v>
      </c>
      <c r="IS1" s="49" t="s">
        <v>9824</v>
      </c>
      <c r="IT1" s="49" t="s">
        <v>9825</v>
      </c>
      <c r="IU1" s="49" t="s">
        <v>9826</v>
      </c>
      <c r="IV1" s="49" t="s">
        <v>9827</v>
      </c>
      <c r="IW1" s="49" t="s">
        <v>9828</v>
      </c>
      <c r="IX1" s="49" t="s">
        <v>9829</v>
      </c>
      <c r="IY1" s="49" t="s">
        <v>9830</v>
      </c>
      <c r="IZ1" s="49" t="s">
        <v>9831</v>
      </c>
      <c r="JA1" s="49" t="s">
        <v>9832</v>
      </c>
      <c r="JB1" s="49" t="s">
        <v>9833</v>
      </c>
      <c r="JC1" s="49" t="s">
        <v>9834</v>
      </c>
      <c r="JD1" s="49" t="s">
        <v>9835</v>
      </c>
      <c r="JE1" s="49" t="s">
        <v>9836</v>
      </c>
      <c r="JF1" s="49" t="s">
        <v>9837</v>
      </c>
      <c r="JG1" s="49" t="s">
        <v>9838</v>
      </c>
      <c r="JH1" s="49" t="s">
        <v>9839</v>
      </c>
      <c r="JI1" s="49" t="s">
        <v>9840</v>
      </c>
      <c r="JJ1" s="49" t="s">
        <v>9841</v>
      </c>
      <c r="JK1" s="49" t="s">
        <v>9842</v>
      </c>
      <c r="JL1" s="49" t="s">
        <v>9843</v>
      </c>
      <c r="JM1" s="49" t="s">
        <v>9844</v>
      </c>
      <c r="JN1" s="49" t="s">
        <v>9845</v>
      </c>
      <c r="JO1" s="49" t="s">
        <v>9846</v>
      </c>
      <c r="JP1" s="49" t="s">
        <v>9847</v>
      </c>
      <c r="JQ1" s="49" t="s">
        <v>9848</v>
      </c>
      <c r="JR1" s="49" t="s">
        <v>9849</v>
      </c>
      <c r="JS1" s="49" t="s">
        <v>9850</v>
      </c>
      <c r="JT1" s="49" t="s">
        <v>9851</v>
      </c>
      <c r="JU1" s="49" t="s">
        <v>9852</v>
      </c>
      <c r="JV1" s="49" t="s">
        <v>9853</v>
      </c>
      <c r="JW1" s="49" t="s">
        <v>9854</v>
      </c>
      <c r="JX1" s="49" t="s">
        <v>9855</v>
      </c>
      <c r="JY1" s="49" t="s">
        <v>9856</v>
      </c>
      <c r="JZ1" s="49" t="s">
        <v>9858</v>
      </c>
      <c r="KA1" s="49" t="s">
        <v>9859</v>
      </c>
      <c r="KB1" s="49" t="s">
        <v>9860</v>
      </c>
      <c r="KC1" s="49" t="s">
        <v>9861</v>
      </c>
      <c r="KD1" s="49" t="s">
        <v>9862</v>
      </c>
      <c r="KE1" s="49" t="s">
        <v>9863</v>
      </c>
      <c r="KF1" s="49" t="s">
        <v>9864</v>
      </c>
      <c r="KG1" s="49" t="s">
        <v>9865</v>
      </c>
      <c r="KH1" s="49" t="s">
        <v>9866</v>
      </c>
      <c r="KI1" s="49" t="s">
        <v>9867</v>
      </c>
      <c r="KJ1" s="49" t="s">
        <v>9868</v>
      </c>
      <c r="KK1" s="49" t="s">
        <v>9857</v>
      </c>
      <c r="KL1" s="49" t="s">
        <v>9869</v>
      </c>
      <c r="KM1" s="49" t="s">
        <v>9870</v>
      </c>
      <c r="KN1" s="49" t="s">
        <v>9871</v>
      </c>
      <c r="KO1" s="49" t="s">
        <v>9872</v>
      </c>
      <c r="KP1" s="49" t="s">
        <v>9873</v>
      </c>
      <c r="KQ1" s="49" t="s">
        <v>9874</v>
      </c>
      <c r="KR1" s="49" t="s">
        <v>9875</v>
      </c>
      <c r="KS1" s="49" t="s">
        <v>9876</v>
      </c>
      <c r="KT1" s="49" t="s">
        <v>9878</v>
      </c>
      <c r="KU1" s="49" t="s">
        <v>9879</v>
      </c>
      <c r="KV1" s="49" t="s">
        <v>9880</v>
      </c>
      <c r="KW1" s="49" t="s">
        <v>9881</v>
      </c>
      <c r="KX1" s="49" t="s">
        <v>9882</v>
      </c>
      <c r="KY1" s="49" t="s">
        <v>9883</v>
      </c>
      <c r="KZ1" s="49" t="s">
        <v>9884</v>
      </c>
      <c r="LA1" s="49" t="s">
        <v>9885</v>
      </c>
      <c r="LB1" s="49" t="s">
        <v>9886</v>
      </c>
      <c r="LC1" s="49" t="s">
        <v>9887</v>
      </c>
      <c r="LD1" s="49" t="s">
        <v>9888</v>
      </c>
      <c r="LE1" s="49" t="s">
        <v>9889</v>
      </c>
      <c r="LF1" s="49" t="s">
        <v>9890</v>
      </c>
      <c r="LG1" s="49" t="s">
        <v>9891</v>
      </c>
      <c r="LH1" s="49" t="s">
        <v>9892</v>
      </c>
      <c r="LI1" s="49" t="s">
        <v>9893</v>
      </c>
      <c r="LJ1" s="49" t="s">
        <v>9894</v>
      </c>
      <c r="LK1" s="49" t="s">
        <v>9895</v>
      </c>
      <c r="LL1" s="49" t="s">
        <v>9896</v>
      </c>
      <c r="LM1" s="49" t="s">
        <v>9897</v>
      </c>
      <c r="LN1" s="49" t="s">
        <v>9898</v>
      </c>
      <c r="LO1" s="49" t="s">
        <v>9899</v>
      </c>
      <c r="LP1" s="49" t="s">
        <v>9900</v>
      </c>
      <c r="LQ1" s="49" t="s">
        <v>9901</v>
      </c>
      <c r="LR1" s="49" t="s">
        <v>9902</v>
      </c>
      <c r="LS1" s="49" t="s">
        <v>9903</v>
      </c>
      <c r="LT1" s="49" t="s">
        <v>9904</v>
      </c>
      <c r="LU1" s="49" t="s">
        <v>9905</v>
      </c>
      <c r="LV1" s="49" t="s">
        <v>9906</v>
      </c>
      <c r="LW1" s="49" t="s">
        <v>9907</v>
      </c>
      <c r="LX1" s="49" t="s">
        <v>9908</v>
      </c>
      <c r="LY1" s="49" t="s">
        <v>9909</v>
      </c>
      <c r="LZ1" s="49" t="s">
        <v>9910</v>
      </c>
      <c r="MA1" s="49" t="s">
        <v>9911</v>
      </c>
      <c r="MB1" s="49" t="s">
        <v>9912</v>
      </c>
      <c r="MC1" s="49" t="s">
        <v>9913</v>
      </c>
      <c r="MD1" s="49" t="s">
        <v>9914</v>
      </c>
      <c r="ME1" s="49" t="s">
        <v>9915</v>
      </c>
      <c r="MF1" s="49" t="s">
        <v>9916</v>
      </c>
      <c r="MG1" s="49" t="s">
        <v>9917</v>
      </c>
      <c r="MH1" s="49" t="s">
        <v>9918</v>
      </c>
      <c r="MI1" s="49" t="s">
        <v>9919</v>
      </c>
      <c r="MJ1" s="49" t="s">
        <v>9920</v>
      </c>
      <c r="MK1" s="49" t="s">
        <v>9921</v>
      </c>
      <c r="ML1" s="49" t="s">
        <v>9922</v>
      </c>
      <c r="MM1" s="49" t="s">
        <v>9923</v>
      </c>
      <c r="MN1" s="49" t="s">
        <v>9924</v>
      </c>
      <c r="MO1" s="49" t="s">
        <v>9925</v>
      </c>
      <c r="MP1" s="49" t="s">
        <v>9926</v>
      </c>
      <c r="MQ1" s="49" t="s">
        <v>9927</v>
      </c>
      <c r="MR1" s="49" t="s">
        <v>9928</v>
      </c>
      <c r="MS1" s="49" t="s">
        <v>9929</v>
      </c>
      <c r="MT1" s="49" t="s">
        <v>9930</v>
      </c>
      <c r="MU1" s="49" t="s">
        <v>9931</v>
      </c>
      <c r="MV1" s="49" t="s">
        <v>9932</v>
      </c>
      <c r="MW1" s="49" t="s">
        <v>9933</v>
      </c>
      <c r="MX1" s="49" t="s">
        <v>9934</v>
      </c>
      <c r="MY1" s="49" t="s">
        <v>9935</v>
      </c>
      <c r="MZ1" s="49" t="s">
        <v>9936</v>
      </c>
      <c r="NA1" s="49" t="s">
        <v>9937</v>
      </c>
      <c r="NB1" s="49" t="s">
        <v>9938</v>
      </c>
      <c r="NC1" s="49" t="s">
        <v>9939</v>
      </c>
      <c r="ND1" s="49" t="s">
        <v>9940</v>
      </c>
      <c r="NE1" s="49" t="s">
        <v>9941</v>
      </c>
      <c r="NF1" s="49" t="s">
        <v>9942</v>
      </c>
      <c r="NG1" s="49" t="s">
        <v>9943</v>
      </c>
      <c r="NH1" s="49" t="s">
        <v>9944</v>
      </c>
      <c r="NI1" s="49" t="s">
        <v>9945</v>
      </c>
      <c r="NJ1" s="49" t="s">
        <v>9946</v>
      </c>
      <c r="NK1" s="49" t="s">
        <v>9947</v>
      </c>
      <c r="NL1" s="49" t="s">
        <v>9948</v>
      </c>
      <c r="NM1" s="49" t="s">
        <v>9949</v>
      </c>
      <c r="NN1" s="49" t="s">
        <v>9950</v>
      </c>
      <c r="NO1" s="49" t="s">
        <v>9951</v>
      </c>
      <c r="NP1" s="49" t="s">
        <v>9952</v>
      </c>
      <c r="NQ1" s="49" t="s">
        <v>9953</v>
      </c>
      <c r="NR1" s="49" t="s">
        <v>9954</v>
      </c>
      <c r="NS1" s="49" t="s">
        <v>9955</v>
      </c>
      <c r="NT1" s="49" t="s">
        <v>9956</v>
      </c>
      <c r="NU1" s="49" t="s">
        <v>9957</v>
      </c>
      <c r="NV1" s="49" t="s">
        <v>9958</v>
      </c>
      <c r="NW1" s="49" t="s">
        <v>9959</v>
      </c>
      <c r="NX1" s="49" t="s">
        <v>9960</v>
      </c>
    </row>
    <row r="2" spans="1:388" x14ac:dyDescent="0.3">
      <c r="A2" s="49">
        <v>0</v>
      </c>
    </row>
    <row r="3" spans="1:388" x14ac:dyDescent="0.3">
      <c r="A3" s="49">
        <v>1</v>
      </c>
      <c r="B3" t="s">
        <v>837</v>
      </c>
      <c r="C3" t="s">
        <v>653</v>
      </c>
      <c r="D3">
        <v>5.0382499999999996E-6</v>
      </c>
      <c r="F3" t="s">
        <v>9961</v>
      </c>
      <c r="G3" t="s">
        <v>9961</v>
      </c>
      <c r="H3" t="s">
        <v>9961</v>
      </c>
    </row>
    <row r="4" spans="1:388" x14ac:dyDescent="0.3">
      <c r="A4" s="49">
        <v>2</v>
      </c>
      <c r="B4" t="s">
        <v>841</v>
      </c>
      <c r="C4" t="s">
        <v>668</v>
      </c>
      <c r="D4">
        <v>0.18564</v>
      </c>
      <c r="I4" t="s">
        <v>9961</v>
      </c>
      <c r="J4" t="s">
        <v>9961</v>
      </c>
      <c r="K4" t="s">
        <v>9961</v>
      </c>
      <c r="L4" t="s">
        <v>9961</v>
      </c>
    </row>
    <row r="5" spans="1:388" x14ac:dyDescent="0.3">
      <c r="A5" s="49">
        <v>3</v>
      </c>
      <c r="B5" t="s">
        <v>845</v>
      </c>
      <c r="C5" t="s">
        <v>617</v>
      </c>
      <c r="D5">
        <v>4.8125</v>
      </c>
      <c r="M5" t="s">
        <v>9961</v>
      </c>
      <c r="N5" t="s">
        <v>9961</v>
      </c>
    </row>
    <row r="6" spans="1:388" x14ac:dyDescent="0.3">
      <c r="A6" s="49">
        <v>4</v>
      </c>
      <c r="B6" t="s">
        <v>849</v>
      </c>
      <c r="C6" t="s">
        <v>796</v>
      </c>
      <c r="D6">
        <v>0.3445120000000001</v>
      </c>
      <c r="O6" t="s">
        <v>9961</v>
      </c>
    </row>
    <row r="7" spans="1:388" x14ac:dyDescent="0.3">
      <c r="A7" s="49">
        <v>5</v>
      </c>
      <c r="B7" t="s">
        <v>853</v>
      </c>
      <c r="C7" t="s">
        <v>659</v>
      </c>
      <c r="D7">
        <v>0.2175</v>
      </c>
      <c r="I7" t="s">
        <v>9961</v>
      </c>
      <c r="J7" t="s">
        <v>9961</v>
      </c>
      <c r="K7" t="s">
        <v>9961</v>
      </c>
    </row>
    <row r="8" spans="1:388" x14ac:dyDescent="0.3">
      <c r="A8" s="49">
        <v>6</v>
      </c>
    </row>
    <row r="9" spans="1:388" x14ac:dyDescent="0.3">
      <c r="A9" s="49">
        <v>7</v>
      </c>
      <c r="B9" t="s">
        <v>858</v>
      </c>
      <c r="C9" t="s">
        <v>659</v>
      </c>
      <c r="D9">
        <v>2.1051900000000001E-5</v>
      </c>
      <c r="F9" t="s">
        <v>9961</v>
      </c>
      <c r="G9" t="s">
        <v>9961</v>
      </c>
    </row>
    <row r="10" spans="1:388" x14ac:dyDescent="0.3">
      <c r="A10" s="49">
        <v>8</v>
      </c>
      <c r="B10" t="s">
        <v>861</v>
      </c>
      <c r="C10" t="s">
        <v>671</v>
      </c>
      <c r="D10">
        <v>3.7677000000000001E-3</v>
      </c>
      <c r="P10" t="s">
        <v>9961</v>
      </c>
    </row>
    <row r="11" spans="1:388" x14ac:dyDescent="0.3">
      <c r="A11" s="49">
        <v>9</v>
      </c>
      <c r="B11" t="s">
        <v>864</v>
      </c>
      <c r="C11" t="s">
        <v>595</v>
      </c>
      <c r="D11">
        <v>5.0548223399999996E-4</v>
      </c>
      <c r="Q11" t="s">
        <v>9961</v>
      </c>
      <c r="R11" t="s">
        <v>9961</v>
      </c>
      <c r="S11" t="s">
        <v>9961</v>
      </c>
      <c r="T11" t="s">
        <v>9961</v>
      </c>
      <c r="U11" t="s">
        <v>9961</v>
      </c>
      <c r="V11" t="s">
        <v>9961</v>
      </c>
      <c r="W11" t="s">
        <v>9961</v>
      </c>
    </row>
    <row r="12" spans="1:388" x14ac:dyDescent="0.3">
      <c r="A12" s="49">
        <v>10</v>
      </c>
      <c r="B12" t="s">
        <v>866</v>
      </c>
      <c r="C12" t="s">
        <v>671</v>
      </c>
      <c r="D12">
        <v>35.017887804845969</v>
      </c>
      <c r="X12" t="s">
        <v>9961</v>
      </c>
      <c r="Y12" t="s">
        <v>9961</v>
      </c>
      <c r="Z12" t="s">
        <v>9961</v>
      </c>
      <c r="AA12" t="s">
        <v>9961</v>
      </c>
      <c r="AB12" t="s">
        <v>9961</v>
      </c>
      <c r="AC12" t="s">
        <v>9961</v>
      </c>
      <c r="AD12" t="s">
        <v>9961</v>
      </c>
      <c r="AE12" t="s">
        <v>9961</v>
      </c>
    </row>
    <row r="13" spans="1:388" x14ac:dyDescent="0.3">
      <c r="A13" s="49">
        <v>11</v>
      </c>
      <c r="B13" t="s">
        <v>869</v>
      </c>
      <c r="C13" t="s">
        <v>605</v>
      </c>
      <c r="D13">
        <v>0.15525</v>
      </c>
      <c r="AF13" t="s">
        <v>9961</v>
      </c>
      <c r="AG13" t="s">
        <v>9961</v>
      </c>
    </row>
    <row r="14" spans="1:388" x14ac:dyDescent="0.3">
      <c r="A14" s="49">
        <v>12</v>
      </c>
    </row>
    <row r="15" spans="1:388" x14ac:dyDescent="0.3">
      <c r="A15" s="49">
        <v>13</v>
      </c>
      <c r="B15" t="s">
        <v>874</v>
      </c>
      <c r="C15" t="s">
        <v>605</v>
      </c>
      <c r="D15">
        <v>0.7</v>
      </c>
      <c r="M15" t="s">
        <v>9961</v>
      </c>
      <c r="N15" t="s">
        <v>9961</v>
      </c>
      <c r="AH15" t="s">
        <v>9961</v>
      </c>
    </row>
    <row r="16" spans="1:388" x14ac:dyDescent="0.3">
      <c r="A16" s="49">
        <v>14</v>
      </c>
      <c r="B16" t="s">
        <v>876</v>
      </c>
      <c r="C16" t="s">
        <v>796</v>
      </c>
      <c r="D16">
        <v>0.45257999999999993</v>
      </c>
      <c r="O16" t="s">
        <v>9961</v>
      </c>
      <c r="AI16" t="s">
        <v>9961</v>
      </c>
    </row>
    <row r="17" spans="1:42" x14ac:dyDescent="0.3">
      <c r="A17" s="49">
        <v>15</v>
      </c>
    </row>
    <row r="18" spans="1:42" x14ac:dyDescent="0.3">
      <c r="A18" s="49">
        <v>16</v>
      </c>
    </row>
    <row r="19" spans="1:42" x14ac:dyDescent="0.3">
      <c r="A19" s="49">
        <v>17</v>
      </c>
      <c r="B19" t="s">
        <v>884</v>
      </c>
      <c r="C19" t="s">
        <v>659</v>
      </c>
      <c r="D19">
        <v>2.9680000000000002E-2</v>
      </c>
      <c r="AJ19" t="s">
        <v>9961</v>
      </c>
    </row>
    <row r="20" spans="1:42" x14ac:dyDescent="0.3">
      <c r="A20" s="49">
        <v>18</v>
      </c>
    </row>
    <row r="21" spans="1:42" x14ac:dyDescent="0.3">
      <c r="A21" s="49">
        <v>19</v>
      </c>
      <c r="B21" t="s">
        <v>889</v>
      </c>
      <c r="C21" t="s">
        <v>605</v>
      </c>
      <c r="D21">
        <v>7.3746371999999996</v>
      </c>
      <c r="M21" t="s">
        <v>9961</v>
      </c>
      <c r="N21" t="s">
        <v>9961</v>
      </c>
      <c r="AH21" t="s">
        <v>9961</v>
      </c>
      <c r="AK21" t="s">
        <v>9961</v>
      </c>
    </row>
    <row r="22" spans="1:42" x14ac:dyDescent="0.3">
      <c r="A22" s="49">
        <v>20</v>
      </c>
      <c r="B22" t="s">
        <v>892</v>
      </c>
      <c r="C22" t="s">
        <v>671</v>
      </c>
      <c r="D22">
        <v>3.4917999999999998E-2</v>
      </c>
      <c r="O22" t="s">
        <v>9961</v>
      </c>
      <c r="P22" t="s">
        <v>9961</v>
      </c>
      <c r="AL22" t="s">
        <v>9961</v>
      </c>
      <c r="AM22" t="s">
        <v>9961</v>
      </c>
      <c r="AN22" t="s">
        <v>9961</v>
      </c>
      <c r="AO22" t="s">
        <v>9961</v>
      </c>
    </row>
    <row r="23" spans="1:42" x14ac:dyDescent="0.3">
      <c r="A23" s="49">
        <v>21</v>
      </c>
      <c r="B23" t="s">
        <v>894</v>
      </c>
      <c r="C23" t="s">
        <v>659</v>
      </c>
      <c r="D23">
        <v>0.53300000000000003</v>
      </c>
      <c r="AH23" t="s">
        <v>9961</v>
      </c>
      <c r="AJ23" t="s">
        <v>9961</v>
      </c>
      <c r="AK23" t="s">
        <v>9961</v>
      </c>
      <c r="AP23" t="s">
        <v>9961</v>
      </c>
    </row>
    <row r="24" spans="1:42" x14ac:dyDescent="0.3">
      <c r="A24" s="49">
        <v>22</v>
      </c>
      <c r="B24" t="s">
        <v>896</v>
      </c>
      <c r="C24" t="s">
        <v>605</v>
      </c>
      <c r="D24">
        <v>0.78251000000000004</v>
      </c>
      <c r="M24" t="s">
        <v>9961</v>
      </c>
      <c r="N24" t="s">
        <v>9961</v>
      </c>
    </row>
    <row r="25" spans="1:42" x14ac:dyDescent="0.3">
      <c r="A25" s="49">
        <v>23</v>
      </c>
      <c r="B25" t="s">
        <v>898</v>
      </c>
      <c r="C25" t="s">
        <v>650</v>
      </c>
      <c r="D25">
        <v>5.3400000000000003E-2</v>
      </c>
      <c r="AK25" t="s">
        <v>9961</v>
      </c>
    </row>
    <row r="26" spans="1:42" x14ac:dyDescent="0.3">
      <c r="A26" s="49">
        <v>24</v>
      </c>
      <c r="B26" t="s">
        <v>901</v>
      </c>
      <c r="C26" t="s">
        <v>605</v>
      </c>
      <c r="D26">
        <v>5.8</v>
      </c>
      <c r="AH26" t="s">
        <v>9961</v>
      </c>
    </row>
    <row r="27" spans="1:42" x14ac:dyDescent="0.3">
      <c r="A27" s="49">
        <v>25</v>
      </c>
      <c r="B27" t="s">
        <v>903</v>
      </c>
      <c r="C27" t="s">
        <v>659</v>
      </c>
      <c r="D27">
        <v>0.11</v>
      </c>
      <c r="AJ27" t="s">
        <v>9961</v>
      </c>
    </row>
    <row r="28" spans="1:42" x14ac:dyDescent="0.3">
      <c r="A28" s="49">
        <v>26</v>
      </c>
      <c r="B28" t="s">
        <v>904</v>
      </c>
      <c r="C28" t="s">
        <v>605</v>
      </c>
      <c r="D28">
        <v>5.694300000000001</v>
      </c>
      <c r="M28" t="s">
        <v>9961</v>
      </c>
      <c r="N28" t="s">
        <v>9961</v>
      </c>
      <c r="AH28" t="s">
        <v>9961</v>
      </c>
      <c r="AK28" t="s">
        <v>9961</v>
      </c>
    </row>
    <row r="29" spans="1:42" x14ac:dyDescent="0.3">
      <c r="A29" s="49">
        <v>27</v>
      </c>
      <c r="B29" t="s">
        <v>906</v>
      </c>
      <c r="C29" t="s">
        <v>605</v>
      </c>
      <c r="D29">
        <v>8.4499999999999992E-3</v>
      </c>
      <c r="AG29" t="s">
        <v>9961</v>
      </c>
    </row>
    <row r="30" spans="1:42" x14ac:dyDescent="0.3">
      <c r="A30" s="49">
        <v>28</v>
      </c>
      <c r="B30" t="s">
        <v>908</v>
      </c>
      <c r="C30" t="s">
        <v>659</v>
      </c>
      <c r="D30">
        <v>3.5000000000000001E-3</v>
      </c>
      <c r="I30" t="s">
        <v>9961</v>
      </c>
      <c r="J30" t="s">
        <v>9961</v>
      </c>
      <c r="K30" t="s">
        <v>9961</v>
      </c>
    </row>
    <row r="31" spans="1:42" x14ac:dyDescent="0.3">
      <c r="A31" s="49">
        <v>29</v>
      </c>
      <c r="B31" t="s">
        <v>909</v>
      </c>
      <c r="C31" t="s">
        <v>605</v>
      </c>
      <c r="D31">
        <v>1.5021</v>
      </c>
      <c r="M31" t="s">
        <v>9961</v>
      </c>
      <c r="N31" t="s">
        <v>9961</v>
      </c>
      <c r="AH31" t="s">
        <v>9961</v>
      </c>
      <c r="AK31" t="s">
        <v>9961</v>
      </c>
    </row>
    <row r="32" spans="1:42" x14ac:dyDescent="0.3">
      <c r="A32" s="49">
        <v>30</v>
      </c>
      <c r="B32" t="s">
        <v>911</v>
      </c>
      <c r="C32" t="s">
        <v>605</v>
      </c>
      <c r="D32">
        <v>0.22093699999999999</v>
      </c>
      <c r="AH32" t="s">
        <v>9961</v>
      </c>
    </row>
    <row r="33" spans="1:62" x14ac:dyDescent="0.3">
      <c r="A33" s="49">
        <v>31</v>
      </c>
      <c r="B33" t="s">
        <v>912</v>
      </c>
      <c r="C33" t="s">
        <v>605</v>
      </c>
      <c r="D33">
        <v>0.238422</v>
      </c>
      <c r="AH33" t="s">
        <v>9961</v>
      </c>
    </row>
    <row r="34" spans="1:62" x14ac:dyDescent="0.3">
      <c r="A34" s="49">
        <v>32</v>
      </c>
      <c r="B34" t="s">
        <v>914</v>
      </c>
      <c r="C34" t="s">
        <v>605</v>
      </c>
      <c r="D34">
        <v>1.748</v>
      </c>
      <c r="M34" t="s">
        <v>9961</v>
      </c>
      <c r="N34" t="s">
        <v>9961</v>
      </c>
      <c r="AH34" t="s">
        <v>9961</v>
      </c>
      <c r="AK34" t="s">
        <v>9961</v>
      </c>
    </row>
    <row r="35" spans="1:62" x14ac:dyDescent="0.3">
      <c r="A35" s="49">
        <v>33</v>
      </c>
      <c r="B35" t="s">
        <v>917</v>
      </c>
      <c r="C35" t="s">
        <v>668</v>
      </c>
      <c r="D35">
        <v>7.4240999999999988E-2</v>
      </c>
      <c r="I35" t="s">
        <v>9961</v>
      </c>
      <c r="J35" t="s">
        <v>9961</v>
      </c>
      <c r="K35" t="s">
        <v>9961</v>
      </c>
      <c r="L35" t="s">
        <v>9961</v>
      </c>
    </row>
    <row r="36" spans="1:62" x14ac:dyDescent="0.3">
      <c r="A36" s="49">
        <v>34</v>
      </c>
      <c r="B36" t="s">
        <v>919</v>
      </c>
      <c r="C36" t="s">
        <v>671</v>
      </c>
      <c r="D36">
        <v>3.7783704089999997E-4</v>
      </c>
      <c r="Q36" t="s">
        <v>9961</v>
      </c>
      <c r="R36" t="s">
        <v>9961</v>
      </c>
      <c r="S36" t="s">
        <v>9961</v>
      </c>
      <c r="T36" t="s">
        <v>9961</v>
      </c>
      <c r="U36" t="s">
        <v>9961</v>
      </c>
    </row>
    <row r="37" spans="1:62" x14ac:dyDescent="0.3">
      <c r="A37" s="49">
        <v>35</v>
      </c>
      <c r="B37" t="s">
        <v>922</v>
      </c>
      <c r="C37" t="s">
        <v>659</v>
      </c>
      <c r="D37">
        <v>0.1148</v>
      </c>
      <c r="AH37" t="s">
        <v>9961</v>
      </c>
      <c r="AK37" t="s">
        <v>9961</v>
      </c>
    </row>
    <row r="38" spans="1:62" x14ac:dyDescent="0.3">
      <c r="A38" s="49">
        <v>36</v>
      </c>
      <c r="B38" t="s">
        <v>923</v>
      </c>
      <c r="C38" t="s">
        <v>614</v>
      </c>
      <c r="D38">
        <v>6.0750799999999999E-6</v>
      </c>
      <c r="F38" t="s">
        <v>9961</v>
      </c>
    </row>
    <row r="39" spans="1:62" x14ac:dyDescent="0.3">
      <c r="A39" s="49">
        <v>37</v>
      </c>
    </row>
    <row r="40" spans="1:62" x14ac:dyDescent="0.3">
      <c r="A40" s="49">
        <v>38</v>
      </c>
      <c r="B40" t="s">
        <v>927</v>
      </c>
      <c r="C40" t="s">
        <v>659</v>
      </c>
      <c r="D40">
        <v>5.3760000000000002E-2</v>
      </c>
      <c r="I40" t="s">
        <v>9961</v>
      </c>
      <c r="J40" t="s">
        <v>9961</v>
      </c>
      <c r="K40" t="s">
        <v>9961</v>
      </c>
      <c r="L40" t="s">
        <v>9961</v>
      </c>
    </row>
    <row r="41" spans="1:62" x14ac:dyDescent="0.3">
      <c r="A41" s="49">
        <v>39</v>
      </c>
      <c r="B41" t="s">
        <v>929</v>
      </c>
      <c r="C41" t="s">
        <v>668</v>
      </c>
      <c r="D41">
        <v>3.5464000000000002</v>
      </c>
      <c r="K41" t="s">
        <v>9961</v>
      </c>
      <c r="L41" t="s">
        <v>9961</v>
      </c>
      <c r="AQ41" t="s">
        <v>9961</v>
      </c>
    </row>
    <row r="42" spans="1:62" x14ac:dyDescent="0.3">
      <c r="A42" s="49">
        <v>40</v>
      </c>
    </row>
    <row r="43" spans="1:62" x14ac:dyDescent="0.3">
      <c r="A43" s="49">
        <v>41</v>
      </c>
      <c r="B43" t="s">
        <v>935</v>
      </c>
      <c r="C43" t="s">
        <v>798</v>
      </c>
      <c r="D43">
        <v>8.2249999999999997E-3</v>
      </c>
      <c r="P43" t="s">
        <v>9961</v>
      </c>
    </row>
    <row r="44" spans="1:62" x14ac:dyDescent="0.3">
      <c r="A44" s="49">
        <v>42</v>
      </c>
      <c r="B44" t="s">
        <v>937</v>
      </c>
      <c r="C44" t="s">
        <v>659</v>
      </c>
      <c r="D44">
        <v>5.3767999999999989E-2</v>
      </c>
      <c r="I44" t="s">
        <v>9961</v>
      </c>
    </row>
    <row r="45" spans="1:62" x14ac:dyDescent="0.3">
      <c r="A45" s="49">
        <v>43</v>
      </c>
      <c r="B45" t="s">
        <v>939</v>
      </c>
      <c r="C45" t="s">
        <v>605</v>
      </c>
      <c r="D45">
        <v>7.2718799999999986</v>
      </c>
      <c r="M45" t="s">
        <v>9961</v>
      </c>
      <c r="N45" t="s">
        <v>9961</v>
      </c>
    </row>
    <row r="46" spans="1:62" x14ac:dyDescent="0.3">
      <c r="A46" s="49">
        <v>44</v>
      </c>
      <c r="B46" t="s">
        <v>943</v>
      </c>
      <c r="C46" t="s">
        <v>641</v>
      </c>
      <c r="D46">
        <v>12.919499999999999</v>
      </c>
      <c r="E46" t="s">
        <v>942</v>
      </c>
      <c r="AR46" t="s">
        <v>9961</v>
      </c>
      <c r="AS46" t="s">
        <v>9961</v>
      </c>
      <c r="AT46" t="s">
        <v>9961</v>
      </c>
      <c r="AU46" t="s">
        <v>9961</v>
      </c>
      <c r="AV46" t="s">
        <v>9961</v>
      </c>
      <c r="AW46" t="s">
        <v>9961</v>
      </c>
      <c r="AX46" t="s">
        <v>9961</v>
      </c>
      <c r="AY46" t="s">
        <v>9961</v>
      </c>
      <c r="AZ46" t="s">
        <v>9961</v>
      </c>
      <c r="BA46" t="s">
        <v>9961</v>
      </c>
      <c r="BB46" t="s">
        <v>9961</v>
      </c>
      <c r="BC46" t="s">
        <v>9961</v>
      </c>
      <c r="BD46" t="s">
        <v>9961</v>
      </c>
      <c r="BE46" t="s">
        <v>9961</v>
      </c>
      <c r="BF46" t="s">
        <v>9961</v>
      </c>
      <c r="BG46" t="s">
        <v>9961</v>
      </c>
      <c r="BH46" t="s">
        <v>9961</v>
      </c>
      <c r="BI46" t="s">
        <v>9961</v>
      </c>
      <c r="BJ46" t="s">
        <v>9961</v>
      </c>
    </row>
    <row r="47" spans="1:62" x14ac:dyDescent="0.3">
      <c r="A47" s="49">
        <v>45</v>
      </c>
      <c r="B47" t="s">
        <v>946</v>
      </c>
      <c r="C47" t="s">
        <v>605</v>
      </c>
      <c r="D47">
        <v>3.3794</v>
      </c>
      <c r="M47" t="s">
        <v>9961</v>
      </c>
      <c r="N47" t="s">
        <v>9961</v>
      </c>
      <c r="AH47" t="s">
        <v>9961</v>
      </c>
    </row>
    <row r="48" spans="1:62" x14ac:dyDescent="0.3">
      <c r="A48" s="49">
        <v>46</v>
      </c>
      <c r="B48" t="s">
        <v>947</v>
      </c>
      <c r="C48" t="s">
        <v>605</v>
      </c>
      <c r="D48">
        <v>7.2330959999999989</v>
      </c>
      <c r="M48" t="s">
        <v>9961</v>
      </c>
      <c r="AH48" t="s">
        <v>9961</v>
      </c>
    </row>
    <row r="49" spans="1:68" x14ac:dyDescent="0.3">
      <c r="A49" s="49">
        <v>47</v>
      </c>
      <c r="B49" t="s">
        <v>950</v>
      </c>
      <c r="C49" t="s">
        <v>659</v>
      </c>
      <c r="D49">
        <v>3.3000000000000003E-5</v>
      </c>
      <c r="F49" t="s">
        <v>9961</v>
      </c>
      <c r="G49" t="s">
        <v>9961</v>
      </c>
      <c r="H49" t="s">
        <v>9961</v>
      </c>
    </row>
    <row r="50" spans="1:68" x14ac:dyDescent="0.3">
      <c r="A50" s="49">
        <v>48</v>
      </c>
    </row>
    <row r="51" spans="1:68" x14ac:dyDescent="0.3">
      <c r="A51" s="49">
        <v>49</v>
      </c>
      <c r="B51" t="s">
        <v>956</v>
      </c>
      <c r="C51" t="s">
        <v>659</v>
      </c>
      <c r="D51">
        <v>6.9371999999999994E-6</v>
      </c>
      <c r="F51" t="s">
        <v>9961</v>
      </c>
      <c r="G51" t="s">
        <v>9961</v>
      </c>
      <c r="H51" t="s">
        <v>9961</v>
      </c>
    </row>
    <row r="52" spans="1:68" x14ac:dyDescent="0.3">
      <c r="A52" s="49">
        <v>50</v>
      </c>
      <c r="B52" t="s">
        <v>957</v>
      </c>
      <c r="C52" t="s">
        <v>659</v>
      </c>
      <c r="D52">
        <v>2.0459999999999999E-2</v>
      </c>
      <c r="AH52" t="s">
        <v>9961</v>
      </c>
      <c r="AJ52" t="s">
        <v>9961</v>
      </c>
    </row>
    <row r="53" spans="1:68" x14ac:dyDescent="0.3">
      <c r="A53" s="49">
        <v>51</v>
      </c>
      <c r="B53" t="s">
        <v>959</v>
      </c>
      <c r="C53" t="s">
        <v>659</v>
      </c>
      <c r="D53">
        <v>5.7540000000000008E-2</v>
      </c>
      <c r="I53" t="s">
        <v>9961</v>
      </c>
      <c r="J53" t="s">
        <v>9961</v>
      </c>
      <c r="K53" t="s">
        <v>9961</v>
      </c>
      <c r="L53" t="s">
        <v>9961</v>
      </c>
    </row>
    <row r="54" spans="1:68" x14ac:dyDescent="0.3">
      <c r="A54" s="49">
        <v>52</v>
      </c>
      <c r="B54" t="s">
        <v>960</v>
      </c>
      <c r="C54" t="s">
        <v>659</v>
      </c>
      <c r="D54">
        <v>0.36465434969999999</v>
      </c>
      <c r="I54" t="s">
        <v>9961</v>
      </c>
      <c r="J54" t="s">
        <v>9961</v>
      </c>
      <c r="K54" t="s">
        <v>9961</v>
      </c>
    </row>
    <row r="55" spans="1:68" x14ac:dyDescent="0.3">
      <c r="A55" s="49">
        <v>53</v>
      </c>
      <c r="B55" t="s">
        <v>961</v>
      </c>
      <c r="C55" t="s">
        <v>650</v>
      </c>
      <c r="D55">
        <v>4.9500000000000013E-3</v>
      </c>
      <c r="AK55" t="s">
        <v>9961</v>
      </c>
    </row>
    <row r="56" spans="1:68" x14ac:dyDescent="0.3">
      <c r="A56" s="49">
        <v>54</v>
      </c>
      <c r="B56" t="s">
        <v>962</v>
      </c>
      <c r="C56" t="s">
        <v>671</v>
      </c>
      <c r="D56">
        <v>2.156E-5</v>
      </c>
      <c r="BK56" t="s">
        <v>9961</v>
      </c>
      <c r="BL56" t="s">
        <v>9961</v>
      </c>
      <c r="BM56" t="s">
        <v>9961</v>
      </c>
      <c r="BN56" t="s">
        <v>9961</v>
      </c>
    </row>
    <row r="57" spans="1:68" x14ac:dyDescent="0.3">
      <c r="A57" s="49">
        <v>55</v>
      </c>
      <c r="B57" t="s">
        <v>964</v>
      </c>
      <c r="C57" t="s">
        <v>659</v>
      </c>
      <c r="D57">
        <v>6.7199999999999996E-2</v>
      </c>
      <c r="AH57" t="s">
        <v>9961</v>
      </c>
      <c r="AK57" t="s">
        <v>9961</v>
      </c>
    </row>
    <row r="58" spans="1:68" x14ac:dyDescent="0.3">
      <c r="A58" s="49">
        <v>56</v>
      </c>
      <c r="B58" t="s">
        <v>965</v>
      </c>
      <c r="C58" t="s">
        <v>659</v>
      </c>
      <c r="D58">
        <v>4.5900000000000003E-2</v>
      </c>
      <c r="I58" t="s">
        <v>9961</v>
      </c>
      <c r="K58" t="s">
        <v>9961</v>
      </c>
      <c r="L58" t="s">
        <v>9961</v>
      </c>
    </row>
    <row r="59" spans="1:68" x14ac:dyDescent="0.3">
      <c r="A59" s="49">
        <v>57</v>
      </c>
      <c r="B59" t="s">
        <v>967</v>
      </c>
      <c r="C59" t="s">
        <v>659</v>
      </c>
      <c r="D59">
        <v>0.44</v>
      </c>
      <c r="AH59" t="s">
        <v>9961</v>
      </c>
      <c r="AJ59" t="s">
        <v>9961</v>
      </c>
    </row>
    <row r="60" spans="1:68" x14ac:dyDescent="0.3">
      <c r="A60" s="49">
        <v>58</v>
      </c>
      <c r="B60" t="s">
        <v>969</v>
      </c>
      <c r="C60" t="s">
        <v>659</v>
      </c>
      <c r="D60">
        <v>0.1026</v>
      </c>
      <c r="AH60" t="s">
        <v>9961</v>
      </c>
      <c r="AJ60" t="s">
        <v>9961</v>
      </c>
      <c r="AK60" t="s">
        <v>9961</v>
      </c>
      <c r="AP60" t="s">
        <v>9961</v>
      </c>
      <c r="BO60" t="s">
        <v>9961</v>
      </c>
      <c r="BP60" t="s">
        <v>9961</v>
      </c>
    </row>
    <row r="61" spans="1:68" x14ac:dyDescent="0.3">
      <c r="A61" s="49">
        <v>59</v>
      </c>
      <c r="B61" t="s">
        <v>971</v>
      </c>
      <c r="C61" t="s">
        <v>671</v>
      </c>
      <c r="D61">
        <v>5.0819999999999997E-3</v>
      </c>
      <c r="O61" t="s">
        <v>9961</v>
      </c>
      <c r="P61" t="s">
        <v>9961</v>
      </c>
      <c r="AL61" t="s">
        <v>9961</v>
      </c>
      <c r="AM61" t="s">
        <v>9961</v>
      </c>
      <c r="AN61" t="s">
        <v>9961</v>
      </c>
    </row>
    <row r="62" spans="1:68" x14ac:dyDescent="0.3">
      <c r="A62" s="49">
        <v>60</v>
      </c>
      <c r="B62" t="s">
        <v>974</v>
      </c>
      <c r="C62" t="s">
        <v>605</v>
      </c>
      <c r="D62">
        <v>0.29199999999999998</v>
      </c>
      <c r="M62" t="s">
        <v>9961</v>
      </c>
      <c r="N62" t="s">
        <v>9961</v>
      </c>
      <c r="AK62" t="s">
        <v>9961</v>
      </c>
    </row>
    <row r="63" spans="1:68" x14ac:dyDescent="0.3">
      <c r="A63" s="49">
        <v>61</v>
      </c>
      <c r="B63" t="s">
        <v>976</v>
      </c>
      <c r="C63" t="s">
        <v>659</v>
      </c>
      <c r="D63">
        <v>0.72799999999999998</v>
      </c>
      <c r="I63" t="s">
        <v>9961</v>
      </c>
      <c r="K63" t="s">
        <v>9961</v>
      </c>
      <c r="L63" t="s">
        <v>9961</v>
      </c>
    </row>
    <row r="64" spans="1:68" x14ac:dyDescent="0.3">
      <c r="A64" s="49">
        <v>62</v>
      </c>
      <c r="B64" t="s">
        <v>978</v>
      </c>
      <c r="C64" t="s">
        <v>659</v>
      </c>
      <c r="D64">
        <v>0.12624325</v>
      </c>
      <c r="AJ64" t="s">
        <v>9961</v>
      </c>
      <c r="AK64" t="s">
        <v>9961</v>
      </c>
      <c r="AP64" t="s">
        <v>9961</v>
      </c>
    </row>
    <row r="65" spans="1:85" x14ac:dyDescent="0.3">
      <c r="A65" s="49">
        <v>63</v>
      </c>
      <c r="B65" t="s">
        <v>979</v>
      </c>
      <c r="C65" t="s">
        <v>659</v>
      </c>
      <c r="D65">
        <v>0.18081</v>
      </c>
      <c r="AJ65" t="s">
        <v>9961</v>
      </c>
      <c r="AK65" t="s">
        <v>9961</v>
      </c>
      <c r="AP65" t="s">
        <v>9961</v>
      </c>
    </row>
    <row r="66" spans="1:85" x14ac:dyDescent="0.3">
      <c r="A66" s="49">
        <v>64</v>
      </c>
      <c r="B66" t="s">
        <v>980</v>
      </c>
      <c r="C66" t="s">
        <v>659</v>
      </c>
      <c r="D66">
        <v>5.2806949999999998E-2</v>
      </c>
      <c r="AJ66" t="s">
        <v>9961</v>
      </c>
      <c r="AK66" t="s">
        <v>9961</v>
      </c>
      <c r="AP66" t="s">
        <v>9961</v>
      </c>
    </row>
    <row r="67" spans="1:85" x14ac:dyDescent="0.3">
      <c r="A67" s="49">
        <v>65</v>
      </c>
    </row>
    <row r="68" spans="1:85" x14ac:dyDescent="0.3">
      <c r="A68" s="49">
        <v>66</v>
      </c>
    </row>
    <row r="69" spans="1:85" x14ac:dyDescent="0.3">
      <c r="A69" s="49">
        <v>67</v>
      </c>
    </row>
    <row r="70" spans="1:85" x14ac:dyDescent="0.3">
      <c r="A70" s="49">
        <v>68</v>
      </c>
    </row>
    <row r="71" spans="1:85" x14ac:dyDescent="0.3">
      <c r="A71" s="49">
        <v>69</v>
      </c>
      <c r="B71" t="s">
        <v>988</v>
      </c>
      <c r="C71" t="s">
        <v>650</v>
      </c>
      <c r="D71">
        <v>5.841371774000001E-2</v>
      </c>
      <c r="AK71" t="s">
        <v>9961</v>
      </c>
    </row>
    <row r="72" spans="1:85" x14ac:dyDescent="0.3">
      <c r="A72" s="49">
        <v>70</v>
      </c>
      <c r="B72" t="s">
        <v>989</v>
      </c>
      <c r="C72" t="s">
        <v>713</v>
      </c>
      <c r="D72">
        <v>5.9681024400000003E-4</v>
      </c>
      <c r="BQ72" t="s">
        <v>9962</v>
      </c>
      <c r="BR72" t="s">
        <v>9962</v>
      </c>
      <c r="BS72" t="s">
        <v>9963</v>
      </c>
    </row>
    <row r="73" spans="1:85" x14ac:dyDescent="0.3">
      <c r="A73" s="49">
        <v>71</v>
      </c>
      <c r="B73" t="s">
        <v>990</v>
      </c>
      <c r="C73" t="s">
        <v>796</v>
      </c>
      <c r="D73">
        <v>3.5363899999999997E-2</v>
      </c>
      <c r="O73" t="s">
        <v>9961</v>
      </c>
      <c r="AI73" t="s">
        <v>9961</v>
      </c>
    </row>
    <row r="74" spans="1:85" x14ac:dyDescent="0.3">
      <c r="A74" s="49">
        <v>72</v>
      </c>
      <c r="B74" t="s">
        <v>993</v>
      </c>
      <c r="C74" t="s">
        <v>620</v>
      </c>
      <c r="D74">
        <v>1.7</v>
      </c>
      <c r="AH74" t="s">
        <v>9961</v>
      </c>
    </row>
    <row r="75" spans="1:85" x14ac:dyDescent="0.3">
      <c r="A75" s="49">
        <v>73</v>
      </c>
      <c r="B75" t="s">
        <v>994</v>
      </c>
      <c r="C75" t="s">
        <v>605</v>
      </c>
      <c r="D75">
        <v>0.33</v>
      </c>
      <c r="AH75" t="s">
        <v>9961</v>
      </c>
      <c r="AK75" t="s">
        <v>9961</v>
      </c>
    </row>
    <row r="76" spans="1:85" x14ac:dyDescent="0.3">
      <c r="A76" s="49">
        <v>74</v>
      </c>
    </row>
    <row r="77" spans="1:85" x14ac:dyDescent="0.3">
      <c r="A77" s="49">
        <v>75</v>
      </c>
      <c r="B77" t="s">
        <v>996</v>
      </c>
      <c r="C77" t="s">
        <v>595</v>
      </c>
      <c r="D77">
        <v>28.60408807720901</v>
      </c>
      <c r="X77" t="s">
        <v>9961</v>
      </c>
      <c r="Y77" t="s">
        <v>9961</v>
      </c>
      <c r="Z77" t="s">
        <v>9961</v>
      </c>
      <c r="AA77" t="s">
        <v>9961</v>
      </c>
      <c r="AB77" t="s">
        <v>9961</v>
      </c>
      <c r="AC77" t="s">
        <v>9961</v>
      </c>
    </row>
    <row r="78" spans="1:85" x14ac:dyDescent="0.3">
      <c r="A78" s="49">
        <v>76</v>
      </c>
      <c r="B78" t="s">
        <v>998</v>
      </c>
      <c r="C78" t="s">
        <v>595</v>
      </c>
      <c r="D78">
        <v>53.86628421807464</v>
      </c>
      <c r="X78" t="s">
        <v>9961</v>
      </c>
      <c r="Y78" t="s">
        <v>9961</v>
      </c>
      <c r="Z78" t="s">
        <v>9961</v>
      </c>
      <c r="AA78" t="s">
        <v>9961</v>
      </c>
      <c r="AB78" t="s">
        <v>9961</v>
      </c>
      <c r="AC78" t="s">
        <v>9961</v>
      </c>
    </row>
    <row r="79" spans="1:85" x14ac:dyDescent="0.3">
      <c r="A79" s="49">
        <v>77</v>
      </c>
      <c r="B79" t="s">
        <v>1000</v>
      </c>
      <c r="C79" t="s">
        <v>752</v>
      </c>
      <c r="D79">
        <v>9.6383044401925563E-2</v>
      </c>
      <c r="E79" t="s">
        <v>942</v>
      </c>
      <c r="BT79" t="s">
        <v>9961</v>
      </c>
      <c r="BU79" t="s">
        <v>9961</v>
      </c>
      <c r="BV79" t="s">
        <v>9961</v>
      </c>
      <c r="BW79" t="s">
        <v>9961</v>
      </c>
      <c r="BX79" t="s">
        <v>9961</v>
      </c>
      <c r="BY79" t="s">
        <v>9961</v>
      </c>
      <c r="BZ79" t="s">
        <v>9961</v>
      </c>
      <c r="CA79" t="s">
        <v>9961</v>
      </c>
      <c r="CB79" t="s">
        <v>9961</v>
      </c>
      <c r="CC79" t="s">
        <v>9961</v>
      </c>
      <c r="CD79" t="s">
        <v>9961</v>
      </c>
      <c r="CE79" t="s">
        <v>9961</v>
      </c>
      <c r="CF79" t="s">
        <v>9961</v>
      </c>
      <c r="CG79" t="s">
        <v>9961</v>
      </c>
    </row>
    <row r="80" spans="1:85" x14ac:dyDescent="0.3">
      <c r="A80" s="49">
        <v>78</v>
      </c>
      <c r="B80" t="s">
        <v>1002</v>
      </c>
      <c r="C80" t="s">
        <v>668</v>
      </c>
      <c r="D80">
        <v>0.14080000000000001</v>
      </c>
      <c r="AJ80" t="s">
        <v>9961</v>
      </c>
      <c r="AP80" t="s">
        <v>9961</v>
      </c>
    </row>
    <row r="81" spans="1:86" x14ac:dyDescent="0.3">
      <c r="A81" s="49">
        <v>79</v>
      </c>
      <c r="B81" t="s">
        <v>1005</v>
      </c>
      <c r="C81" t="s">
        <v>668</v>
      </c>
      <c r="D81">
        <v>0.49800000000000011</v>
      </c>
      <c r="I81" t="s">
        <v>9961</v>
      </c>
      <c r="L81" t="s">
        <v>9961</v>
      </c>
    </row>
    <row r="82" spans="1:86" x14ac:dyDescent="0.3">
      <c r="A82" s="49">
        <v>80</v>
      </c>
      <c r="B82" t="s">
        <v>1008</v>
      </c>
      <c r="C82" t="s">
        <v>796</v>
      </c>
      <c r="D82">
        <v>2.07382</v>
      </c>
      <c r="O82" t="s">
        <v>9961</v>
      </c>
    </row>
    <row r="83" spans="1:86" x14ac:dyDescent="0.3">
      <c r="A83" s="49">
        <v>81</v>
      </c>
    </row>
    <row r="84" spans="1:86" x14ac:dyDescent="0.3">
      <c r="A84" s="49">
        <v>82</v>
      </c>
      <c r="B84" t="s">
        <v>1015</v>
      </c>
      <c r="C84" t="s">
        <v>659</v>
      </c>
      <c r="D84">
        <v>1.1226499999999999</v>
      </c>
      <c r="AH84" t="s">
        <v>9961</v>
      </c>
      <c r="AJ84" t="s">
        <v>9961</v>
      </c>
      <c r="AK84" t="s">
        <v>9961</v>
      </c>
      <c r="AP84" t="s">
        <v>9961</v>
      </c>
    </row>
    <row r="85" spans="1:86" x14ac:dyDescent="0.3">
      <c r="A85" s="49">
        <v>83</v>
      </c>
    </row>
    <row r="86" spans="1:86" x14ac:dyDescent="0.3">
      <c r="A86" s="49">
        <v>84</v>
      </c>
      <c r="B86" t="s">
        <v>1020</v>
      </c>
      <c r="C86" t="s">
        <v>671</v>
      </c>
      <c r="D86">
        <v>3.4608E-2</v>
      </c>
      <c r="O86" t="s">
        <v>9961</v>
      </c>
      <c r="P86" t="s">
        <v>9961</v>
      </c>
    </row>
    <row r="87" spans="1:86" x14ac:dyDescent="0.3">
      <c r="A87" s="49">
        <v>85</v>
      </c>
      <c r="B87" t="s">
        <v>1023</v>
      </c>
      <c r="C87" t="s">
        <v>659</v>
      </c>
      <c r="D87">
        <v>7.2792000000000013E-3</v>
      </c>
      <c r="AH87" t="s">
        <v>9961</v>
      </c>
      <c r="AK87" t="s">
        <v>9961</v>
      </c>
    </row>
    <row r="88" spans="1:86" x14ac:dyDescent="0.3">
      <c r="A88" s="49">
        <v>86</v>
      </c>
      <c r="B88" t="s">
        <v>1024</v>
      </c>
      <c r="C88" t="s">
        <v>659</v>
      </c>
      <c r="D88">
        <v>0.82367999999999997</v>
      </c>
      <c r="I88" t="s">
        <v>9961</v>
      </c>
      <c r="L88" t="s">
        <v>9961</v>
      </c>
    </row>
    <row r="89" spans="1:86" x14ac:dyDescent="0.3">
      <c r="A89" s="49">
        <v>87</v>
      </c>
      <c r="B89" t="s">
        <v>1026</v>
      </c>
      <c r="C89" t="s">
        <v>659</v>
      </c>
      <c r="D89">
        <v>8.4191999999999999E-3</v>
      </c>
      <c r="AJ89" t="s">
        <v>9961</v>
      </c>
      <c r="AK89" t="s">
        <v>9961</v>
      </c>
    </row>
    <row r="90" spans="1:86" x14ac:dyDescent="0.3">
      <c r="A90" s="49">
        <v>88</v>
      </c>
      <c r="B90" t="s">
        <v>1029</v>
      </c>
      <c r="C90" t="s">
        <v>710</v>
      </c>
      <c r="D90">
        <v>2.0217100000000001</v>
      </c>
      <c r="AH90" t="s">
        <v>9961</v>
      </c>
    </row>
    <row r="91" spans="1:86" x14ac:dyDescent="0.3">
      <c r="A91" s="49">
        <v>89</v>
      </c>
      <c r="B91" t="s">
        <v>1031</v>
      </c>
      <c r="C91" t="s">
        <v>605</v>
      </c>
      <c r="D91">
        <v>1.6740729999999999E-5</v>
      </c>
      <c r="F91" t="s">
        <v>9961</v>
      </c>
    </row>
    <row r="92" spans="1:86" x14ac:dyDescent="0.3">
      <c r="A92" s="49">
        <v>90</v>
      </c>
      <c r="B92" t="s">
        <v>1033</v>
      </c>
      <c r="C92" t="s">
        <v>659</v>
      </c>
      <c r="D92">
        <v>5.8046E-2</v>
      </c>
      <c r="I92" t="s">
        <v>9961</v>
      </c>
      <c r="J92" t="s">
        <v>9961</v>
      </c>
      <c r="K92" t="s">
        <v>9961</v>
      </c>
      <c r="L92" t="s">
        <v>9961</v>
      </c>
    </row>
    <row r="93" spans="1:86" x14ac:dyDescent="0.3">
      <c r="A93" s="49">
        <v>91</v>
      </c>
      <c r="B93" t="s">
        <v>1034</v>
      </c>
      <c r="C93" t="s">
        <v>605</v>
      </c>
      <c r="D93">
        <v>133.9014</v>
      </c>
      <c r="M93" t="s">
        <v>9961</v>
      </c>
      <c r="N93" t="s">
        <v>9961</v>
      </c>
      <c r="AK93" t="s">
        <v>9961</v>
      </c>
    </row>
    <row r="94" spans="1:86" x14ac:dyDescent="0.3">
      <c r="A94" s="49">
        <v>92</v>
      </c>
      <c r="B94" t="s">
        <v>1035</v>
      </c>
      <c r="C94" t="s">
        <v>605</v>
      </c>
      <c r="D94">
        <v>1.7079799999999999E-2</v>
      </c>
      <c r="AF94" t="s">
        <v>9961</v>
      </c>
      <c r="AG94" t="s">
        <v>9961</v>
      </c>
      <c r="CH94" t="s">
        <v>9961</v>
      </c>
    </row>
    <row r="95" spans="1:86" x14ac:dyDescent="0.3">
      <c r="A95" s="49">
        <v>93</v>
      </c>
      <c r="B95" t="s">
        <v>1037</v>
      </c>
      <c r="C95" t="s">
        <v>707</v>
      </c>
      <c r="D95">
        <v>9.2153949999999998E-2</v>
      </c>
      <c r="AJ95" t="s">
        <v>9961</v>
      </c>
      <c r="AP95" t="s">
        <v>9961</v>
      </c>
    </row>
    <row r="96" spans="1:86" x14ac:dyDescent="0.3">
      <c r="A96" s="49">
        <v>94</v>
      </c>
      <c r="B96" t="s">
        <v>1039</v>
      </c>
      <c r="C96" t="s">
        <v>668</v>
      </c>
      <c r="D96">
        <v>3.8219999999999997E-2</v>
      </c>
      <c r="I96" t="s">
        <v>9961</v>
      </c>
      <c r="J96" t="s">
        <v>9961</v>
      </c>
      <c r="K96" t="s">
        <v>9961</v>
      </c>
      <c r="L96" t="s">
        <v>9961</v>
      </c>
    </row>
    <row r="97" spans="1:95" x14ac:dyDescent="0.3">
      <c r="A97" s="49">
        <v>95</v>
      </c>
    </row>
    <row r="98" spans="1:95" x14ac:dyDescent="0.3">
      <c r="A98" s="49">
        <v>96</v>
      </c>
      <c r="B98" t="s">
        <v>1043</v>
      </c>
      <c r="C98" t="s">
        <v>623</v>
      </c>
      <c r="D98">
        <v>1.0764478080000001E-2</v>
      </c>
      <c r="CI98" t="s">
        <v>9961</v>
      </c>
      <c r="CJ98" t="s">
        <v>9961</v>
      </c>
      <c r="CK98" t="s">
        <v>9961</v>
      </c>
      <c r="CL98" t="s">
        <v>9961</v>
      </c>
    </row>
    <row r="99" spans="1:95" x14ac:dyDescent="0.3">
      <c r="A99" s="49">
        <v>97</v>
      </c>
      <c r="B99" t="s">
        <v>1045</v>
      </c>
      <c r="C99" t="s">
        <v>1044</v>
      </c>
      <c r="D99">
        <v>6.73569</v>
      </c>
      <c r="K99" t="s">
        <v>9961</v>
      </c>
      <c r="L99" t="s">
        <v>9961</v>
      </c>
    </row>
    <row r="100" spans="1:95" x14ac:dyDescent="0.3">
      <c r="A100" s="49">
        <v>98</v>
      </c>
      <c r="B100" t="s">
        <v>1047</v>
      </c>
      <c r="C100" t="s">
        <v>665</v>
      </c>
      <c r="D100">
        <v>1.6330000000000001E-4</v>
      </c>
      <c r="F100" t="s">
        <v>9961</v>
      </c>
      <c r="CM100" t="s">
        <v>9961</v>
      </c>
    </row>
    <row r="101" spans="1:95" x14ac:dyDescent="0.3">
      <c r="A101" s="49">
        <v>99</v>
      </c>
      <c r="B101" t="s">
        <v>1048</v>
      </c>
      <c r="C101" t="s">
        <v>605</v>
      </c>
      <c r="D101">
        <v>7.4793000000000012</v>
      </c>
      <c r="M101" t="s">
        <v>9961</v>
      </c>
      <c r="N101" t="s">
        <v>9961</v>
      </c>
      <c r="AH101" t="s">
        <v>9961</v>
      </c>
      <c r="AK101" t="s">
        <v>9961</v>
      </c>
    </row>
    <row r="102" spans="1:95" x14ac:dyDescent="0.3">
      <c r="A102" s="49">
        <v>100</v>
      </c>
    </row>
    <row r="103" spans="1:95" x14ac:dyDescent="0.3">
      <c r="A103" s="49">
        <v>101</v>
      </c>
      <c r="B103" t="s">
        <v>1050</v>
      </c>
      <c r="C103" t="s">
        <v>617</v>
      </c>
      <c r="D103">
        <v>1.4027607</v>
      </c>
      <c r="M103" t="s">
        <v>9961</v>
      </c>
      <c r="N103" t="s">
        <v>9961</v>
      </c>
      <c r="AH103" t="s">
        <v>9961</v>
      </c>
      <c r="AJ103" t="s">
        <v>9961</v>
      </c>
      <c r="AK103" t="s">
        <v>9961</v>
      </c>
      <c r="AP103" t="s">
        <v>9961</v>
      </c>
    </row>
    <row r="104" spans="1:95" x14ac:dyDescent="0.3">
      <c r="A104" s="49">
        <v>102</v>
      </c>
      <c r="B104" t="s">
        <v>1051</v>
      </c>
      <c r="C104" t="s">
        <v>614</v>
      </c>
      <c r="D104">
        <v>21.067499999999999</v>
      </c>
      <c r="M104" t="s">
        <v>9962</v>
      </c>
      <c r="N104" t="s">
        <v>9962</v>
      </c>
      <c r="AJ104" t="s">
        <v>9963</v>
      </c>
      <c r="AK104" t="s">
        <v>9962</v>
      </c>
    </row>
    <row r="105" spans="1:95" x14ac:dyDescent="0.3">
      <c r="A105" s="49">
        <v>103</v>
      </c>
      <c r="B105" t="s">
        <v>1052</v>
      </c>
      <c r="C105" t="s">
        <v>605</v>
      </c>
      <c r="D105">
        <v>4.0928000000000004</v>
      </c>
      <c r="M105" t="s">
        <v>9961</v>
      </c>
      <c r="N105" t="s">
        <v>9961</v>
      </c>
      <c r="AH105" t="s">
        <v>9961</v>
      </c>
      <c r="AK105" t="s">
        <v>9961</v>
      </c>
    </row>
    <row r="106" spans="1:95" x14ac:dyDescent="0.3">
      <c r="A106" s="49">
        <v>104</v>
      </c>
      <c r="B106" t="s">
        <v>1053</v>
      </c>
      <c r="C106" t="s">
        <v>620</v>
      </c>
      <c r="D106">
        <v>0.235508</v>
      </c>
      <c r="AH106" t="s">
        <v>9961</v>
      </c>
    </row>
    <row r="107" spans="1:95" x14ac:dyDescent="0.3">
      <c r="A107" s="49">
        <v>105</v>
      </c>
      <c r="B107" t="s">
        <v>1054</v>
      </c>
      <c r="C107" t="s">
        <v>605</v>
      </c>
      <c r="D107">
        <v>0.12402000000000001</v>
      </c>
      <c r="AG107" t="s">
        <v>9961</v>
      </c>
    </row>
    <row r="108" spans="1:95" x14ac:dyDescent="0.3">
      <c r="A108" s="49">
        <v>106</v>
      </c>
      <c r="B108" t="s">
        <v>1055</v>
      </c>
      <c r="C108" t="s">
        <v>605</v>
      </c>
      <c r="D108">
        <v>1.27616</v>
      </c>
      <c r="M108" t="s">
        <v>9961</v>
      </c>
      <c r="N108" t="s">
        <v>9961</v>
      </c>
    </row>
    <row r="109" spans="1:95" x14ac:dyDescent="0.3">
      <c r="A109" s="49">
        <v>107</v>
      </c>
    </row>
    <row r="110" spans="1:95" x14ac:dyDescent="0.3">
      <c r="A110" s="49">
        <v>108</v>
      </c>
    </row>
    <row r="111" spans="1:95" x14ac:dyDescent="0.3">
      <c r="A111" s="49">
        <v>109</v>
      </c>
      <c r="B111" t="s">
        <v>1059</v>
      </c>
      <c r="C111" t="s">
        <v>605</v>
      </c>
      <c r="D111">
        <v>7.8E-2</v>
      </c>
      <c r="AG111" t="s">
        <v>9961</v>
      </c>
    </row>
    <row r="112" spans="1:95" x14ac:dyDescent="0.3">
      <c r="A112" s="49">
        <v>110</v>
      </c>
      <c r="B112" t="s">
        <v>1061</v>
      </c>
      <c r="C112" t="s">
        <v>659</v>
      </c>
      <c r="D112">
        <v>3.0599999999999999E-2</v>
      </c>
      <c r="AJ112" t="s">
        <v>9961</v>
      </c>
      <c r="AK112" t="s">
        <v>9961</v>
      </c>
      <c r="BO112" t="s">
        <v>9961</v>
      </c>
      <c r="BP112" t="s">
        <v>9961</v>
      </c>
      <c r="CN112" t="s">
        <v>9961</v>
      </c>
      <c r="CO112" t="s">
        <v>9961</v>
      </c>
      <c r="CP112" t="s">
        <v>9961</v>
      </c>
      <c r="CQ112" t="s">
        <v>9961</v>
      </c>
    </row>
    <row r="113" spans="1:115" x14ac:dyDescent="0.3">
      <c r="A113" s="49">
        <v>111</v>
      </c>
      <c r="B113" t="s">
        <v>1063</v>
      </c>
      <c r="C113" t="s">
        <v>659</v>
      </c>
      <c r="D113">
        <v>6.9750000000000006E-2</v>
      </c>
      <c r="I113" t="s">
        <v>9961</v>
      </c>
      <c r="K113" t="s">
        <v>9961</v>
      </c>
    </row>
    <row r="114" spans="1:115" x14ac:dyDescent="0.3">
      <c r="A114" s="49">
        <v>112</v>
      </c>
      <c r="B114" t="s">
        <v>1064</v>
      </c>
      <c r="C114" t="s">
        <v>796</v>
      </c>
      <c r="D114">
        <v>1.6799797000000001</v>
      </c>
      <c r="O114" t="s">
        <v>9961</v>
      </c>
      <c r="AI114" t="s">
        <v>9961</v>
      </c>
    </row>
    <row r="115" spans="1:115" x14ac:dyDescent="0.3">
      <c r="A115" s="49">
        <v>113</v>
      </c>
    </row>
    <row r="116" spans="1:115" x14ac:dyDescent="0.3">
      <c r="A116" s="49">
        <v>114</v>
      </c>
      <c r="B116" t="s">
        <v>1068</v>
      </c>
      <c r="C116" t="s">
        <v>617</v>
      </c>
      <c r="D116">
        <v>0.3322946</v>
      </c>
      <c r="AH116" t="s">
        <v>9963</v>
      </c>
      <c r="AK116" t="s">
        <v>9963</v>
      </c>
    </row>
    <row r="117" spans="1:115" x14ac:dyDescent="0.3">
      <c r="A117" s="49">
        <v>115</v>
      </c>
      <c r="B117" t="s">
        <v>1072</v>
      </c>
      <c r="C117" t="s">
        <v>752</v>
      </c>
      <c r="D117">
        <v>322.9584221499735</v>
      </c>
      <c r="E117" t="s">
        <v>1071</v>
      </c>
      <c r="CR117" t="s">
        <v>9961</v>
      </c>
      <c r="CS117" t="s">
        <v>9961</v>
      </c>
      <c r="CT117" t="s">
        <v>9961</v>
      </c>
      <c r="CU117" t="s">
        <v>9961</v>
      </c>
      <c r="CV117" t="s">
        <v>9961</v>
      </c>
      <c r="CW117" t="s">
        <v>9961</v>
      </c>
      <c r="CX117" t="s">
        <v>9961</v>
      </c>
      <c r="CY117" t="s">
        <v>9961</v>
      </c>
      <c r="CZ117" t="s">
        <v>9961</v>
      </c>
      <c r="DA117" t="s">
        <v>9961</v>
      </c>
      <c r="DB117" t="s">
        <v>9961</v>
      </c>
      <c r="DC117" t="s">
        <v>9961</v>
      </c>
      <c r="DD117" t="s">
        <v>9961</v>
      </c>
      <c r="DE117" t="s">
        <v>9961</v>
      </c>
    </row>
    <row r="118" spans="1:115" x14ac:dyDescent="0.3">
      <c r="A118" s="49">
        <v>116</v>
      </c>
      <c r="B118" t="s">
        <v>1074</v>
      </c>
      <c r="C118" t="s">
        <v>671</v>
      </c>
      <c r="D118">
        <v>3.0581400000000001E-4</v>
      </c>
      <c r="BK118" t="s">
        <v>9961</v>
      </c>
      <c r="BL118" t="s">
        <v>9961</v>
      </c>
      <c r="BM118" t="s">
        <v>9961</v>
      </c>
      <c r="DF118" t="s">
        <v>9961</v>
      </c>
    </row>
    <row r="119" spans="1:115" x14ac:dyDescent="0.3">
      <c r="A119" s="49">
        <v>117</v>
      </c>
      <c r="B119" t="s">
        <v>1077</v>
      </c>
      <c r="C119" t="s">
        <v>653</v>
      </c>
      <c r="D119">
        <v>4.2500000000000001E-7</v>
      </c>
      <c r="F119" t="s">
        <v>9961</v>
      </c>
      <c r="DG119" t="s">
        <v>9961</v>
      </c>
    </row>
    <row r="120" spans="1:115" x14ac:dyDescent="0.3">
      <c r="A120" s="49">
        <v>118</v>
      </c>
      <c r="B120" t="s">
        <v>1079</v>
      </c>
      <c r="C120" t="s">
        <v>671</v>
      </c>
      <c r="D120">
        <v>2.562E-2</v>
      </c>
      <c r="DH120" t="s">
        <v>9961</v>
      </c>
      <c r="DI120" t="s">
        <v>9961</v>
      </c>
      <c r="DJ120" t="s">
        <v>9961</v>
      </c>
    </row>
    <row r="121" spans="1:115" x14ac:dyDescent="0.3">
      <c r="A121" s="49">
        <v>119</v>
      </c>
      <c r="B121" t="s">
        <v>1081</v>
      </c>
      <c r="C121" t="s">
        <v>614</v>
      </c>
      <c r="D121">
        <v>0.1363352612</v>
      </c>
      <c r="AH121" t="s">
        <v>9961</v>
      </c>
      <c r="AJ121" t="s">
        <v>9961</v>
      </c>
      <c r="AK121" t="s">
        <v>9961</v>
      </c>
    </row>
    <row r="122" spans="1:115" x14ac:dyDescent="0.3">
      <c r="A122" s="49">
        <v>120</v>
      </c>
      <c r="B122" t="s">
        <v>1084</v>
      </c>
      <c r="C122" t="s">
        <v>605</v>
      </c>
      <c r="D122">
        <v>0.52480000000000004</v>
      </c>
      <c r="AH122" t="s">
        <v>9961</v>
      </c>
      <c r="AK122" t="s">
        <v>9961</v>
      </c>
    </row>
    <row r="123" spans="1:115" x14ac:dyDescent="0.3">
      <c r="A123" s="49">
        <v>121</v>
      </c>
      <c r="B123" t="s">
        <v>1086</v>
      </c>
      <c r="C123" t="s">
        <v>605</v>
      </c>
      <c r="D123">
        <v>8.8800000000000004E-5</v>
      </c>
      <c r="F123" t="s">
        <v>9961</v>
      </c>
      <c r="G123" t="s">
        <v>9961</v>
      </c>
    </row>
    <row r="124" spans="1:115" x14ac:dyDescent="0.3">
      <c r="A124" s="49">
        <v>122</v>
      </c>
    </row>
    <row r="125" spans="1:115" x14ac:dyDescent="0.3">
      <c r="A125" s="49">
        <v>123</v>
      </c>
      <c r="B125" t="s">
        <v>1088</v>
      </c>
      <c r="C125" t="s">
        <v>659</v>
      </c>
      <c r="D125">
        <v>1.8052351071999999</v>
      </c>
      <c r="I125" t="s">
        <v>9961</v>
      </c>
      <c r="J125" t="s">
        <v>9961</v>
      </c>
      <c r="K125" t="s">
        <v>9961</v>
      </c>
      <c r="L125" t="s">
        <v>9961</v>
      </c>
    </row>
    <row r="126" spans="1:115" x14ac:dyDescent="0.3">
      <c r="A126" s="49">
        <v>124</v>
      </c>
      <c r="B126" t="s">
        <v>1089</v>
      </c>
      <c r="C126" t="s">
        <v>617</v>
      </c>
      <c r="D126">
        <v>3.4724747875184461E-4</v>
      </c>
      <c r="BQ126" t="s">
        <v>9961</v>
      </c>
      <c r="BR126" t="s">
        <v>9961</v>
      </c>
      <c r="BS126" t="s">
        <v>9961</v>
      </c>
      <c r="DK126" t="s">
        <v>9961</v>
      </c>
    </row>
    <row r="127" spans="1:115" x14ac:dyDescent="0.3">
      <c r="A127" s="49">
        <v>125</v>
      </c>
      <c r="B127" t="s">
        <v>1090</v>
      </c>
      <c r="C127" t="s">
        <v>605</v>
      </c>
      <c r="D127">
        <v>1.7639199999999999E-5</v>
      </c>
      <c r="F127" t="s">
        <v>9961</v>
      </c>
    </row>
    <row r="128" spans="1:115" x14ac:dyDescent="0.3">
      <c r="A128" s="49">
        <v>126</v>
      </c>
      <c r="B128" t="s">
        <v>1091</v>
      </c>
      <c r="C128" t="s">
        <v>659</v>
      </c>
      <c r="D128">
        <v>0.1469664</v>
      </c>
      <c r="AH128" t="s">
        <v>9961</v>
      </c>
      <c r="AJ128" t="s">
        <v>9961</v>
      </c>
      <c r="AK128" t="s">
        <v>9961</v>
      </c>
      <c r="AP128" t="s">
        <v>9961</v>
      </c>
    </row>
    <row r="129" spans="1:127" x14ac:dyDescent="0.3">
      <c r="A129" s="49">
        <v>127</v>
      </c>
    </row>
    <row r="130" spans="1:127" x14ac:dyDescent="0.3">
      <c r="A130" s="49">
        <v>128</v>
      </c>
    </row>
    <row r="131" spans="1:127" x14ac:dyDescent="0.3">
      <c r="A131" s="49">
        <v>129</v>
      </c>
      <c r="B131" t="s">
        <v>1095</v>
      </c>
      <c r="C131" t="s">
        <v>605</v>
      </c>
      <c r="D131">
        <v>8.9999999999999983E-2</v>
      </c>
      <c r="AG131" t="s">
        <v>9961</v>
      </c>
    </row>
    <row r="132" spans="1:127" x14ac:dyDescent="0.3">
      <c r="A132" s="49">
        <v>130</v>
      </c>
    </row>
    <row r="133" spans="1:127" x14ac:dyDescent="0.3">
      <c r="A133" s="49">
        <v>131</v>
      </c>
      <c r="B133" t="s">
        <v>1097</v>
      </c>
      <c r="C133" t="s">
        <v>617</v>
      </c>
      <c r="D133">
        <v>7.8799999999999995E-2</v>
      </c>
      <c r="I133" t="s">
        <v>9961</v>
      </c>
      <c r="K133" t="s">
        <v>9961</v>
      </c>
      <c r="L133" t="s">
        <v>9961</v>
      </c>
    </row>
    <row r="134" spans="1:127" x14ac:dyDescent="0.3">
      <c r="A134" s="49">
        <v>132</v>
      </c>
      <c r="B134" t="s">
        <v>1098</v>
      </c>
      <c r="C134" t="s">
        <v>659</v>
      </c>
      <c r="D134">
        <v>0.10199999999999999</v>
      </c>
      <c r="I134" t="s">
        <v>9961</v>
      </c>
      <c r="K134" t="s">
        <v>9961</v>
      </c>
    </row>
    <row r="135" spans="1:127" x14ac:dyDescent="0.3">
      <c r="A135" s="49">
        <v>133</v>
      </c>
      <c r="B135" t="s">
        <v>1099</v>
      </c>
      <c r="C135" t="s">
        <v>659</v>
      </c>
      <c r="D135">
        <v>4.6399999999999997E-2</v>
      </c>
      <c r="AJ135" t="s">
        <v>9961</v>
      </c>
      <c r="AK135" t="s">
        <v>9961</v>
      </c>
      <c r="AP135" t="s">
        <v>9961</v>
      </c>
    </row>
    <row r="136" spans="1:127" x14ac:dyDescent="0.3">
      <c r="A136" s="49">
        <v>134</v>
      </c>
      <c r="B136" t="s">
        <v>1100</v>
      </c>
      <c r="C136" t="s">
        <v>659</v>
      </c>
      <c r="D136">
        <v>0.72340000000000004</v>
      </c>
      <c r="AH136" t="s">
        <v>9961</v>
      </c>
      <c r="AJ136" t="s">
        <v>9961</v>
      </c>
      <c r="AK136" t="s">
        <v>9961</v>
      </c>
    </row>
    <row r="137" spans="1:127" x14ac:dyDescent="0.3">
      <c r="A137" s="49">
        <v>135</v>
      </c>
    </row>
    <row r="138" spans="1:127" x14ac:dyDescent="0.3">
      <c r="A138" s="49">
        <v>136</v>
      </c>
      <c r="B138" t="s">
        <v>1104</v>
      </c>
      <c r="C138" t="s">
        <v>752</v>
      </c>
      <c r="D138">
        <v>0.66722362913155542</v>
      </c>
      <c r="E138" t="s">
        <v>1103</v>
      </c>
      <c r="DL138" t="s">
        <v>9961</v>
      </c>
      <c r="DM138" t="s">
        <v>9961</v>
      </c>
      <c r="DN138" t="s">
        <v>9961</v>
      </c>
      <c r="DO138" t="s">
        <v>9961</v>
      </c>
      <c r="DP138" t="s">
        <v>9961</v>
      </c>
      <c r="DQ138" t="s">
        <v>9961</v>
      </c>
      <c r="DR138" t="s">
        <v>9961</v>
      </c>
      <c r="DS138" t="s">
        <v>9961</v>
      </c>
      <c r="DT138" t="s">
        <v>9961</v>
      </c>
      <c r="DU138" t="s">
        <v>9961</v>
      </c>
      <c r="DV138" t="s">
        <v>9961</v>
      </c>
      <c r="DW138" t="s">
        <v>9961</v>
      </c>
    </row>
    <row r="139" spans="1:127" x14ac:dyDescent="0.3">
      <c r="A139" s="49">
        <v>137</v>
      </c>
      <c r="B139" t="s">
        <v>1106</v>
      </c>
      <c r="C139" t="s">
        <v>659</v>
      </c>
      <c r="D139">
        <v>5.2017999999999988E-2</v>
      </c>
      <c r="AH139" t="s">
        <v>9961</v>
      </c>
      <c r="AJ139" t="s">
        <v>9961</v>
      </c>
      <c r="AK139" t="s">
        <v>9961</v>
      </c>
      <c r="AP139" t="s">
        <v>9961</v>
      </c>
    </row>
    <row r="140" spans="1:127" x14ac:dyDescent="0.3">
      <c r="A140" s="49">
        <v>138</v>
      </c>
      <c r="B140" t="s">
        <v>1108</v>
      </c>
      <c r="C140" t="s">
        <v>659</v>
      </c>
      <c r="D140">
        <v>0.1850205</v>
      </c>
      <c r="I140" t="s">
        <v>9961</v>
      </c>
      <c r="J140" t="s">
        <v>9961</v>
      </c>
      <c r="K140" t="s">
        <v>9961</v>
      </c>
    </row>
    <row r="141" spans="1:127" x14ac:dyDescent="0.3">
      <c r="A141" s="49">
        <v>139</v>
      </c>
      <c r="B141" t="s">
        <v>1109</v>
      </c>
      <c r="C141" t="s">
        <v>659</v>
      </c>
      <c r="D141">
        <v>8.5157999999999998E-2</v>
      </c>
      <c r="AH141" t="s">
        <v>9961</v>
      </c>
      <c r="AK141" t="s">
        <v>9961</v>
      </c>
    </row>
    <row r="142" spans="1:127" x14ac:dyDescent="0.3">
      <c r="A142" s="49">
        <v>140</v>
      </c>
      <c r="B142" t="s">
        <v>1110</v>
      </c>
      <c r="C142" t="s">
        <v>659</v>
      </c>
      <c r="D142">
        <v>9.6862799999999985E-2</v>
      </c>
      <c r="AH142" t="s">
        <v>9961</v>
      </c>
      <c r="AJ142" t="s">
        <v>9961</v>
      </c>
      <c r="AK142" t="s">
        <v>9961</v>
      </c>
    </row>
    <row r="143" spans="1:127" x14ac:dyDescent="0.3">
      <c r="A143" s="49">
        <v>141</v>
      </c>
      <c r="B143" t="s">
        <v>1111</v>
      </c>
      <c r="C143" t="s">
        <v>659</v>
      </c>
      <c r="D143">
        <v>0.56899699999999998</v>
      </c>
      <c r="AH143" t="s">
        <v>9961</v>
      </c>
      <c r="AJ143" t="s">
        <v>9961</v>
      </c>
      <c r="AK143" t="s">
        <v>9961</v>
      </c>
    </row>
    <row r="144" spans="1:127" x14ac:dyDescent="0.3">
      <c r="A144" s="49">
        <v>142</v>
      </c>
      <c r="B144" t="s">
        <v>1112</v>
      </c>
      <c r="C144" t="s">
        <v>659</v>
      </c>
      <c r="D144">
        <v>1.0439E-2</v>
      </c>
      <c r="AJ144" t="s">
        <v>9961</v>
      </c>
      <c r="CN144" t="s">
        <v>9961</v>
      </c>
    </row>
    <row r="145" spans="1:132" x14ac:dyDescent="0.3">
      <c r="A145" s="49">
        <v>143</v>
      </c>
      <c r="B145" t="s">
        <v>1115</v>
      </c>
      <c r="C145" t="s">
        <v>605</v>
      </c>
      <c r="D145">
        <v>0.6149</v>
      </c>
      <c r="AH145" t="s">
        <v>9961</v>
      </c>
    </row>
    <row r="146" spans="1:132" x14ac:dyDescent="0.3">
      <c r="A146" s="49">
        <v>144</v>
      </c>
    </row>
    <row r="147" spans="1:132" x14ac:dyDescent="0.3">
      <c r="A147" s="49">
        <v>145</v>
      </c>
      <c r="B147" t="s">
        <v>1120</v>
      </c>
      <c r="C147" t="s">
        <v>632</v>
      </c>
      <c r="D147">
        <v>87.774220799999966</v>
      </c>
      <c r="DX147" t="s">
        <v>9964</v>
      </c>
      <c r="DY147" t="s">
        <v>9962</v>
      </c>
      <c r="DZ147" t="s">
        <v>9962</v>
      </c>
    </row>
    <row r="148" spans="1:132" x14ac:dyDescent="0.3">
      <c r="A148" s="49">
        <v>146</v>
      </c>
      <c r="B148" t="s">
        <v>1123</v>
      </c>
      <c r="C148" t="s">
        <v>614</v>
      </c>
      <c r="D148">
        <v>1.0605338247</v>
      </c>
      <c r="I148" t="s">
        <v>9961</v>
      </c>
      <c r="K148" t="s">
        <v>9961</v>
      </c>
      <c r="L148" t="s">
        <v>9961</v>
      </c>
    </row>
    <row r="149" spans="1:132" x14ac:dyDescent="0.3">
      <c r="A149" s="49">
        <v>147</v>
      </c>
      <c r="B149" t="s">
        <v>1124</v>
      </c>
      <c r="C149" t="s">
        <v>614</v>
      </c>
      <c r="D149">
        <v>6.2398074534161484E-3</v>
      </c>
      <c r="EA149" t="s">
        <v>9961</v>
      </c>
      <c r="EB149" t="s">
        <v>9961</v>
      </c>
    </row>
    <row r="150" spans="1:132" x14ac:dyDescent="0.3">
      <c r="A150" s="49">
        <v>148</v>
      </c>
      <c r="B150" t="s">
        <v>1125</v>
      </c>
      <c r="C150" t="s">
        <v>804</v>
      </c>
      <c r="D150">
        <v>0.27303927948908191</v>
      </c>
      <c r="P150" t="s">
        <v>9961</v>
      </c>
      <c r="AL150" t="s">
        <v>9961</v>
      </c>
      <c r="AM150" t="s">
        <v>9961</v>
      </c>
      <c r="AN150" t="s">
        <v>9961</v>
      </c>
    </row>
    <row r="151" spans="1:132" x14ac:dyDescent="0.3">
      <c r="A151" s="49">
        <v>149</v>
      </c>
    </row>
    <row r="152" spans="1:132" x14ac:dyDescent="0.3">
      <c r="A152" s="49">
        <v>150</v>
      </c>
      <c r="B152" t="s">
        <v>1128</v>
      </c>
      <c r="C152" t="s">
        <v>595</v>
      </c>
      <c r="D152">
        <v>0.27303927948908191</v>
      </c>
      <c r="P152" t="s">
        <v>9961</v>
      </c>
      <c r="AL152" t="s">
        <v>9961</v>
      </c>
      <c r="AM152" t="s">
        <v>9961</v>
      </c>
      <c r="AN152" t="s">
        <v>9961</v>
      </c>
    </row>
    <row r="153" spans="1:132" x14ac:dyDescent="0.3">
      <c r="A153" s="49">
        <v>151</v>
      </c>
    </row>
    <row r="154" spans="1:132" x14ac:dyDescent="0.3">
      <c r="A154" s="49">
        <v>152</v>
      </c>
    </row>
    <row r="155" spans="1:132" x14ac:dyDescent="0.3">
      <c r="A155" s="49">
        <v>153</v>
      </c>
    </row>
    <row r="156" spans="1:132" x14ac:dyDescent="0.3">
      <c r="A156" s="49">
        <v>154</v>
      </c>
      <c r="B156" t="s">
        <v>1136</v>
      </c>
      <c r="C156" t="s">
        <v>796</v>
      </c>
      <c r="D156">
        <v>1.4030199999999999</v>
      </c>
      <c r="O156" t="s">
        <v>9961</v>
      </c>
    </row>
    <row r="157" spans="1:132" x14ac:dyDescent="0.3">
      <c r="A157" s="49">
        <v>155</v>
      </c>
      <c r="B157" t="s">
        <v>1138</v>
      </c>
      <c r="C157" t="s">
        <v>659</v>
      </c>
      <c r="D157">
        <v>0.19500000000000001</v>
      </c>
      <c r="AH157" t="s">
        <v>9961</v>
      </c>
      <c r="AJ157" t="s">
        <v>9961</v>
      </c>
    </row>
    <row r="158" spans="1:132" x14ac:dyDescent="0.3">
      <c r="A158" s="49">
        <v>156</v>
      </c>
    </row>
    <row r="159" spans="1:132" x14ac:dyDescent="0.3">
      <c r="A159" s="49">
        <v>157</v>
      </c>
    </row>
    <row r="160" spans="1:132" x14ac:dyDescent="0.3">
      <c r="A160" s="49">
        <v>158</v>
      </c>
      <c r="B160" t="s">
        <v>1143</v>
      </c>
      <c r="C160" t="s">
        <v>788</v>
      </c>
      <c r="D160">
        <v>5.7119999999999997E-2</v>
      </c>
      <c r="K160" t="s">
        <v>9961</v>
      </c>
      <c r="L160" t="s">
        <v>9961</v>
      </c>
      <c r="AQ160" t="s">
        <v>9961</v>
      </c>
    </row>
    <row r="161" spans="1:134" x14ac:dyDescent="0.3">
      <c r="A161" s="49">
        <v>159</v>
      </c>
      <c r="B161" t="s">
        <v>1145</v>
      </c>
      <c r="C161" t="s">
        <v>617</v>
      </c>
      <c r="D161">
        <v>8.4195393310000004E-4</v>
      </c>
      <c r="BQ161" t="s">
        <v>9963</v>
      </c>
      <c r="DK161" t="s">
        <v>9963</v>
      </c>
    </row>
    <row r="162" spans="1:134" x14ac:dyDescent="0.3">
      <c r="A162" s="49">
        <v>160</v>
      </c>
    </row>
    <row r="163" spans="1:134" x14ac:dyDescent="0.3">
      <c r="A163" s="49">
        <v>161</v>
      </c>
    </row>
    <row r="164" spans="1:134" x14ac:dyDescent="0.3">
      <c r="A164" s="49">
        <v>162</v>
      </c>
    </row>
    <row r="165" spans="1:134" x14ac:dyDescent="0.3">
      <c r="A165" s="49">
        <v>163</v>
      </c>
      <c r="B165" t="s">
        <v>1150</v>
      </c>
      <c r="C165" t="s">
        <v>605</v>
      </c>
      <c r="D165">
        <v>0.12</v>
      </c>
      <c r="M165" t="s">
        <v>9961</v>
      </c>
      <c r="N165" t="s">
        <v>9961</v>
      </c>
      <c r="AH165" t="s">
        <v>9961</v>
      </c>
      <c r="AK165" t="s">
        <v>9961</v>
      </c>
    </row>
    <row r="166" spans="1:134" x14ac:dyDescent="0.3">
      <c r="A166" s="49">
        <v>164</v>
      </c>
      <c r="B166" t="s">
        <v>1151</v>
      </c>
      <c r="C166" t="s">
        <v>614</v>
      </c>
      <c r="D166">
        <v>0.78470000000000006</v>
      </c>
      <c r="K166" t="s">
        <v>9961</v>
      </c>
      <c r="L166" t="s">
        <v>9961</v>
      </c>
      <c r="AQ166" t="s">
        <v>9961</v>
      </c>
    </row>
    <row r="167" spans="1:134" x14ac:dyDescent="0.3">
      <c r="A167" s="49">
        <v>165</v>
      </c>
    </row>
    <row r="168" spans="1:134" x14ac:dyDescent="0.3">
      <c r="A168" s="49">
        <v>166</v>
      </c>
    </row>
    <row r="169" spans="1:134" x14ac:dyDescent="0.3">
      <c r="A169" s="49">
        <v>167</v>
      </c>
      <c r="B169" t="s">
        <v>1156</v>
      </c>
      <c r="C169" t="s">
        <v>659</v>
      </c>
      <c r="D169">
        <v>1.4134</v>
      </c>
      <c r="I169" t="s">
        <v>9961</v>
      </c>
      <c r="J169" t="s">
        <v>9961</v>
      </c>
      <c r="K169" t="s">
        <v>9961</v>
      </c>
      <c r="L169" t="s">
        <v>9961</v>
      </c>
    </row>
    <row r="170" spans="1:134" x14ac:dyDescent="0.3">
      <c r="A170" s="49">
        <v>168</v>
      </c>
      <c r="B170" t="s">
        <v>1157</v>
      </c>
      <c r="C170" t="s">
        <v>605</v>
      </c>
      <c r="D170">
        <v>3.2711999999999998E-2</v>
      </c>
      <c r="M170" t="s">
        <v>9961</v>
      </c>
      <c r="AH170" t="s">
        <v>9961</v>
      </c>
      <c r="AK170" t="s">
        <v>9961</v>
      </c>
    </row>
    <row r="171" spans="1:134" x14ac:dyDescent="0.3">
      <c r="A171" s="49">
        <v>169</v>
      </c>
      <c r="B171" t="s">
        <v>1159</v>
      </c>
      <c r="C171" t="s">
        <v>605</v>
      </c>
      <c r="D171">
        <v>3.2711999999999998E-2</v>
      </c>
      <c r="M171" t="s">
        <v>9961</v>
      </c>
      <c r="N171" t="s">
        <v>9961</v>
      </c>
      <c r="AH171" t="s">
        <v>9961</v>
      </c>
      <c r="AK171" t="s">
        <v>9961</v>
      </c>
    </row>
    <row r="172" spans="1:134" x14ac:dyDescent="0.3">
      <c r="A172" s="49">
        <v>170</v>
      </c>
      <c r="B172" t="s">
        <v>1160</v>
      </c>
      <c r="C172" t="s">
        <v>605</v>
      </c>
      <c r="D172">
        <v>4.6115379839999998E-2</v>
      </c>
      <c r="AF172" t="s">
        <v>9961</v>
      </c>
      <c r="AG172" t="s">
        <v>9961</v>
      </c>
    </row>
    <row r="173" spans="1:134" x14ac:dyDescent="0.3">
      <c r="A173" s="49">
        <v>171</v>
      </c>
      <c r="B173" t="s">
        <v>1161</v>
      </c>
      <c r="C173" t="s">
        <v>659</v>
      </c>
      <c r="D173">
        <v>0.13471140000000001</v>
      </c>
      <c r="AH173" t="s">
        <v>9961</v>
      </c>
      <c r="AJ173" t="s">
        <v>9961</v>
      </c>
      <c r="AK173" t="s">
        <v>9961</v>
      </c>
    </row>
    <row r="174" spans="1:134" x14ac:dyDescent="0.3">
      <c r="A174" s="49">
        <v>172</v>
      </c>
      <c r="B174" t="s">
        <v>1162</v>
      </c>
      <c r="C174" t="s">
        <v>671</v>
      </c>
      <c r="D174">
        <v>2.2834199999999999E-2</v>
      </c>
      <c r="O174" t="s">
        <v>9961</v>
      </c>
      <c r="P174" t="s">
        <v>9961</v>
      </c>
      <c r="AL174" t="s">
        <v>9961</v>
      </c>
      <c r="AM174" t="s">
        <v>9961</v>
      </c>
      <c r="AN174" t="s">
        <v>9961</v>
      </c>
    </row>
    <row r="175" spans="1:134" x14ac:dyDescent="0.3">
      <c r="A175" s="49">
        <v>173</v>
      </c>
    </row>
    <row r="176" spans="1:134" x14ac:dyDescent="0.3">
      <c r="A176" s="49">
        <v>174</v>
      </c>
      <c r="B176" t="s">
        <v>1165</v>
      </c>
      <c r="C176" t="s">
        <v>614</v>
      </c>
      <c r="D176">
        <v>2.7867980000000001E-2</v>
      </c>
      <c r="AK176" t="s">
        <v>9961</v>
      </c>
      <c r="EC176" t="s">
        <v>9961</v>
      </c>
      <c r="ED176" t="s">
        <v>9961</v>
      </c>
    </row>
    <row r="177" spans="1:135" x14ac:dyDescent="0.3">
      <c r="A177" s="49">
        <v>175</v>
      </c>
      <c r="B177" t="s">
        <v>1167</v>
      </c>
      <c r="C177" t="s">
        <v>671</v>
      </c>
      <c r="D177">
        <v>2.7738547200000001</v>
      </c>
      <c r="EE177" t="s">
        <v>9961</v>
      </c>
    </row>
    <row r="178" spans="1:135" x14ac:dyDescent="0.3">
      <c r="A178" s="49">
        <v>176</v>
      </c>
      <c r="B178" t="s">
        <v>1169</v>
      </c>
      <c r="C178" t="s">
        <v>659</v>
      </c>
      <c r="D178">
        <v>3.2489E-5</v>
      </c>
      <c r="F178" t="s">
        <v>9961</v>
      </c>
      <c r="G178" t="s">
        <v>9961</v>
      </c>
      <c r="H178" t="s">
        <v>9961</v>
      </c>
    </row>
    <row r="179" spans="1:135" x14ac:dyDescent="0.3">
      <c r="A179" s="49">
        <v>177</v>
      </c>
      <c r="B179" t="s">
        <v>1170</v>
      </c>
      <c r="C179" t="s">
        <v>798</v>
      </c>
      <c r="D179">
        <v>3.2200000000000007E-4</v>
      </c>
      <c r="P179" t="s">
        <v>9961</v>
      </c>
    </row>
    <row r="180" spans="1:135" x14ac:dyDescent="0.3">
      <c r="A180" s="49">
        <v>178</v>
      </c>
      <c r="B180" t="s">
        <v>1171</v>
      </c>
      <c r="C180" t="s">
        <v>605</v>
      </c>
      <c r="D180">
        <v>0.19139999999999999</v>
      </c>
      <c r="M180" t="s">
        <v>9961</v>
      </c>
      <c r="N180" t="s">
        <v>9961</v>
      </c>
    </row>
    <row r="181" spans="1:135" x14ac:dyDescent="0.3">
      <c r="A181" s="49">
        <v>179</v>
      </c>
      <c r="B181" t="s">
        <v>1172</v>
      </c>
      <c r="C181" t="s">
        <v>671</v>
      </c>
      <c r="D181">
        <v>1.3181689866E-3</v>
      </c>
      <c r="Q181" t="s">
        <v>9961</v>
      </c>
      <c r="R181" t="s">
        <v>9961</v>
      </c>
      <c r="S181" t="s">
        <v>9961</v>
      </c>
      <c r="T181" t="s">
        <v>9961</v>
      </c>
      <c r="U181" t="s">
        <v>9961</v>
      </c>
      <c r="V181" t="s">
        <v>9961</v>
      </c>
      <c r="W181" t="s">
        <v>9961</v>
      </c>
    </row>
    <row r="182" spans="1:135" x14ac:dyDescent="0.3">
      <c r="A182" s="49">
        <v>180</v>
      </c>
      <c r="B182" t="s">
        <v>1174</v>
      </c>
      <c r="C182" t="s">
        <v>605</v>
      </c>
      <c r="D182">
        <v>7.3182000000000009</v>
      </c>
      <c r="M182" t="s">
        <v>9961</v>
      </c>
      <c r="N182" t="s">
        <v>9961</v>
      </c>
      <c r="AK182" t="s">
        <v>9961</v>
      </c>
    </row>
    <row r="183" spans="1:135" x14ac:dyDescent="0.3">
      <c r="A183" s="49">
        <v>181</v>
      </c>
      <c r="B183" t="s">
        <v>1175</v>
      </c>
      <c r="C183" t="s">
        <v>605</v>
      </c>
      <c r="D183">
        <v>0.20699999999999999</v>
      </c>
      <c r="M183" t="s">
        <v>9961</v>
      </c>
      <c r="N183" t="s">
        <v>9961</v>
      </c>
    </row>
    <row r="184" spans="1:135" x14ac:dyDescent="0.3">
      <c r="A184" s="49">
        <v>182</v>
      </c>
    </row>
    <row r="185" spans="1:135" x14ac:dyDescent="0.3">
      <c r="A185" s="49">
        <v>183</v>
      </c>
      <c r="B185" t="s">
        <v>1178</v>
      </c>
      <c r="C185" t="s">
        <v>605</v>
      </c>
      <c r="D185">
        <v>2.3809612000000002</v>
      </c>
      <c r="M185" t="s">
        <v>9961</v>
      </c>
      <c r="N185" t="s">
        <v>9961</v>
      </c>
      <c r="AH185" t="s">
        <v>9961</v>
      </c>
      <c r="AJ185" t="s">
        <v>9961</v>
      </c>
      <c r="AK185" t="s">
        <v>9961</v>
      </c>
    </row>
    <row r="186" spans="1:135" x14ac:dyDescent="0.3">
      <c r="A186" s="49">
        <v>184</v>
      </c>
      <c r="B186" t="s">
        <v>1180</v>
      </c>
      <c r="C186" t="s">
        <v>659</v>
      </c>
      <c r="D186">
        <v>0.41399999999999998</v>
      </c>
      <c r="I186" t="s">
        <v>9961</v>
      </c>
      <c r="J186" t="s">
        <v>9961</v>
      </c>
      <c r="K186" t="s">
        <v>9961</v>
      </c>
      <c r="L186" t="s">
        <v>9961</v>
      </c>
    </row>
    <row r="187" spans="1:135" x14ac:dyDescent="0.3">
      <c r="A187" s="49">
        <v>185</v>
      </c>
      <c r="B187" t="s">
        <v>1181</v>
      </c>
      <c r="C187" t="s">
        <v>617</v>
      </c>
      <c r="D187">
        <v>2.58E-2</v>
      </c>
      <c r="AH187" t="s">
        <v>9961</v>
      </c>
      <c r="AJ187" t="s">
        <v>9961</v>
      </c>
      <c r="AK187" t="s">
        <v>9961</v>
      </c>
      <c r="AP187" t="s">
        <v>9961</v>
      </c>
    </row>
    <row r="188" spans="1:135" x14ac:dyDescent="0.3">
      <c r="A188" s="49">
        <v>186</v>
      </c>
      <c r="B188" t="s">
        <v>1182</v>
      </c>
      <c r="C188" t="s">
        <v>605</v>
      </c>
      <c r="D188">
        <v>0.136079125</v>
      </c>
      <c r="M188" t="s">
        <v>9961</v>
      </c>
      <c r="N188" t="s">
        <v>9961</v>
      </c>
    </row>
    <row r="189" spans="1:135" x14ac:dyDescent="0.3">
      <c r="A189" s="49">
        <v>187</v>
      </c>
      <c r="B189" t="s">
        <v>1183</v>
      </c>
      <c r="C189" t="s">
        <v>595</v>
      </c>
      <c r="D189">
        <v>3.9140000000000001E-2</v>
      </c>
      <c r="P189" t="s">
        <v>9961</v>
      </c>
    </row>
    <row r="190" spans="1:135" x14ac:dyDescent="0.3">
      <c r="A190" s="49">
        <v>188</v>
      </c>
      <c r="B190" t="s">
        <v>1184</v>
      </c>
      <c r="C190" t="s">
        <v>605</v>
      </c>
      <c r="D190">
        <v>0.52</v>
      </c>
      <c r="M190" t="s">
        <v>9961</v>
      </c>
      <c r="N190" t="s">
        <v>9961</v>
      </c>
      <c r="AH190" t="s">
        <v>9961</v>
      </c>
      <c r="AK190" t="s">
        <v>9961</v>
      </c>
    </row>
    <row r="191" spans="1:135" x14ac:dyDescent="0.3">
      <c r="A191" s="49">
        <v>189</v>
      </c>
      <c r="B191" t="s">
        <v>1185</v>
      </c>
      <c r="C191" t="s">
        <v>605</v>
      </c>
      <c r="D191">
        <v>0.71999999999999986</v>
      </c>
      <c r="AG191" t="s">
        <v>9961</v>
      </c>
    </row>
    <row r="192" spans="1:135" x14ac:dyDescent="0.3">
      <c r="A192" s="49">
        <v>190</v>
      </c>
      <c r="B192" t="s">
        <v>1186</v>
      </c>
      <c r="C192" t="s">
        <v>605</v>
      </c>
      <c r="D192">
        <v>9.9600000000000001E-3</v>
      </c>
      <c r="AG192" t="s">
        <v>9961</v>
      </c>
    </row>
    <row r="193" spans="1:141" x14ac:dyDescent="0.3">
      <c r="A193" s="49">
        <v>191</v>
      </c>
      <c r="B193" t="s">
        <v>1188</v>
      </c>
      <c r="C193" t="s">
        <v>611</v>
      </c>
      <c r="D193">
        <v>4.5999999999999999E-2</v>
      </c>
      <c r="AG193" t="s">
        <v>9961</v>
      </c>
    </row>
    <row r="194" spans="1:141" x14ac:dyDescent="0.3">
      <c r="A194" s="49">
        <v>192</v>
      </c>
      <c r="B194" t="s">
        <v>1189</v>
      </c>
      <c r="C194" t="s">
        <v>605</v>
      </c>
      <c r="D194">
        <v>0.05</v>
      </c>
      <c r="AF194" t="s">
        <v>9961</v>
      </c>
      <c r="AG194" t="s">
        <v>9961</v>
      </c>
    </row>
    <row r="195" spans="1:141" x14ac:dyDescent="0.3">
      <c r="A195" s="49">
        <v>193</v>
      </c>
    </row>
    <row r="196" spans="1:141" x14ac:dyDescent="0.3">
      <c r="A196" s="49">
        <v>194</v>
      </c>
      <c r="B196" t="s">
        <v>1191</v>
      </c>
      <c r="C196" t="s">
        <v>614</v>
      </c>
      <c r="D196">
        <v>3.2000000000000001E-2</v>
      </c>
      <c r="EA196" t="s">
        <v>9961</v>
      </c>
      <c r="EB196" t="s">
        <v>9961</v>
      </c>
    </row>
    <row r="197" spans="1:141" x14ac:dyDescent="0.3">
      <c r="A197" s="49">
        <v>195</v>
      </c>
      <c r="B197" t="s">
        <v>1193</v>
      </c>
      <c r="C197" t="s">
        <v>796</v>
      </c>
      <c r="D197">
        <v>0.54</v>
      </c>
      <c r="O197" t="s">
        <v>9961</v>
      </c>
    </row>
    <row r="198" spans="1:141" x14ac:dyDescent="0.3">
      <c r="A198" s="49">
        <v>196</v>
      </c>
      <c r="B198" t="s">
        <v>1194</v>
      </c>
      <c r="C198" t="s">
        <v>668</v>
      </c>
      <c r="D198">
        <v>1.21</v>
      </c>
      <c r="EF198" t="s">
        <v>9961</v>
      </c>
      <c r="EG198" t="s">
        <v>9961</v>
      </c>
      <c r="EH198" t="s">
        <v>9961</v>
      </c>
    </row>
    <row r="199" spans="1:141" x14ac:dyDescent="0.3">
      <c r="A199" s="49">
        <v>197</v>
      </c>
      <c r="B199" t="s">
        <v>1195</v>
      </c>
      <c r="C199" t="s">
        <v>605</v>
      </c>
      <c r="D199">
        <v>0.26650000000000001</v>
      </c>
      <c r="M199" t="s">
        <v>9961</v>
      </c>
      <c r="N199" t="s">
        <v>9961</v>
      </c>
      <c r="AH199" t="s">
        <v>9961</v>
      </c>
    </row>
    <row r="200" spans="1:141" x14ac:dyDescent="0.3">
      <c r="A200" s="49">
        <v>198</v>
      </c>
      <c r="B200" t="s">
        <v>1196</v>
      </c>
      <c r="C200" t="s">
        <v>659</v>
      </c>
      <c r="D200">
        <v>3.4189999999999998E-2</v>
      </c>
      <c r="AH200" t="s">
        <v>9961</v>
      </c>
      <c r="AJ200" t="s">
        <v>9961</v>
      </c>
      <c r="AP200" t="s">
        <v>9961</v>
      </c>
    </row>
    <row r="201" spans="1:141" x14ac:dyDescent="0.3">
      <c r="A201" s="49">
        <v>199</v>
      </c>
      <c r="B201" t="s">
        <v>1198</v>
      </c>
      <c r="C201" t="s">
        <v>659</v>
      </c>
      <c r="D201">
        <v>3.3799999999999997E-2</v>
      </c>
      <c r="AH201" t="s">
        <v>9961</v>
      </c>
      <c r="AJ201" t="s">
        <v>9961</v>
      </c>
      <c r="AP201" t="s">
        <v>9961</v>
      </c>
      <c r="ED201" t="s">
        <v>9961</v>
      </c>
    </row>
    <row r="202" spans="1:141" x14ac:dyDescent="0.3">
      <c r="A202" s="49">
        <v>200</v>
      </c>
      <c r="B202" t="s">
        <v>1200</v>
      </c>
      <c r="C202" t="s">
        <v>671</v>
      </c>
      <c r="D202">
        <v>2.5706539332E-4</v>
      </c>
      <c r="Q202" t="s">
        <v>9961</v>
      </c>
      <c r="R202" t="s">
        <v>9961</v>
      </c>
      <c r="S202" t="s">
        <v>9961</v>
      </c>
      <c r="T202" t="s">
        <v>9961</v>
      </c>
      <c r="U202" t="s">
        <v>9961</v>
      </c>
      <c r="V202" t="s">
        <v>9961</v>
      </c>
      <c r="W202" t="s">
        <v>9961</v>
      </c>
    </row>
    <row r="203" spans="1:141" x14ac:dyDescent="0.3">
      <c r="A203" s="49">
        <v>201</v>
      </c>
      <c r="B203" t="s">
        <v>1201</v>
      </c>
      <c r="C203" t="s">
        <v>605</v>
      </c>
      <c r="D203">
        <v>0.36</v>
      </c>
      <c r="M203" t="s">
        <v>9961</v>
      </c>
      <c r="N203" t="s">
        <v>9961</v>
      </c>
    </row>
    <row r="204" spans="1:141" x14ac:dyDescent="0.3">
      <c r="A204" s="49">
        <v>202</v>
      </c>
    </row>
    <row r="205" spans="1:141" x14ac:dyDescent="0.3">
      <c r="A205" s="49">
        <v>203</v>
      </c>
      <c r="B205" t="s">
        <v>1203</v>
      </c>
      <c r="C205" t="s">
        <v>605</v>
      </c>
      <c r="D205">
        <v>0.42</v>
      </c>
      <c r="AH205" t="s">
        <v>9961</v>
      </c>
    </row>
    <row r="206" spans="1:141" x14ac:dyDescent="0.3">
      <c r="A206" s="49">
        <v>204</v>
      </c>
      <c r="B206" t="s">
        <v>1207</v>
      </c>
      <c r="C206" t="s">
        <v>953</v>
      </c>
      <c r="D206">
        <v>1248.338</v>
      </c>
      <c r="EI206" t="s">
        <v>9961</v>
      </c>
      <c r="EJ206" t="s">
        <v>9961</v>
      </c>
      <c r="EK206" t="s">
        <v>9961</v>
      </c>
    </row>
    <row r="207" spans="1:141" x14ac:dyDescent="0.3">
      <c r="A207" s="49">
        <v>205</v>
      </c>
    </row>
    <row r="208" spans="1:141" x14ac:dyDescent="0.3">
      <c r="A208" s="49">
        <v>206</v>
      </c>
      <c r="B208" t="s">
        <v>1210</v>
      </c>
      <c r="C208" t="s">
        <v>605</v>
      </c>
      <c r="D208">
        <v>0.31900000000000001</v>
      </c>
      <c r="M208" t="s">
        <v>9961</v>
      </c>
      <c r="N208" t="s">
        <v>9961</v>
      </c>
    </row>
    <row r="209" spans="1:142" x14ac:dyDescent="0.3">
      <c r="A209" s="49">
        <v>207</v>
      </c>
      <c r="B209" t="s">
        <v>1211</v>
      </c>
      <c r="C209" t="s">
        <v>659</v>
      </c>
      <c r="D209">
        <v>3.2399999999999998E-2</v>
      </c>
      <c r="AH209" t="s">
        <v>9961</v>
      </c>
      <c r="AJ209" t="s">
        <v>9961</v>
      </c>
      <c r="AK209" t="s">
        <v>9961</v>
      </c>
      <c r="AP209" t="s">
        <v>9961</v>
      </c>
      <c r="ED209" t="s">
        <v>9961</v>
      </c>
    </row>
    <row r="210" spans="1:142" x14ac:dyDescent="0.3">
      <c r="A210" s="49">
        <v>208</v>
      </c>
      <c r="B210" t="s">
        <v>1213</v>
      </c>
      <c r="C210" t="s">
        <v>659</v>
      </c>
      <c r="D210">
        <v>0.1265</v>
      </c>
      <c r="I210" t="s">
        <v>9961</v>
      </c>
      <c r="J210" t="s">
        <v>9961</v>
      </c>
      <c r="K210" t="s">
        <v>9961</v>
      </c>
      <c r="L210" t="s">
        <v>9961</v>
      </c>
      <c r="AQ210" t="s">
        <v>9961</v>
      </c>
    </row>
    <row r="211" spans="1:142" x14ac:dyDescent="0.3">
      <c r="A211" s="49">
        <v>209</v>
      </c>
      <c r="B211" t="s">
        <v>1214</v>
      </c>
      <c r="C211" t="s">
        <v>659</v>
      </c>
      <c r="D211">
        <v>4.4467830872002859E-2</v>
      </c>
      <c r="AH211" t="s">
        <v>9961</v>
      </c>
      <c r="AJ211" t="s">
        <v>9961</v>
      </c>
      <c r="AK211" t="s">
        <v>9961</v>
      </c>
      <c r="AP211" t="s">
        <v>9961</v>
      </c>
    </row>
    <row r="212" spans="1:142" x14ac:dyDescent="0.3">
      <c r="A212" s="49">
        <v>210</v>
      </c>
      <c r="B212" t="s">
        <v>1215</v>
      </c>
      <c r="C212" t="s">
        <v>605</v>
      </c>
      <c r="D212">
        <v>9.8816360831999989E-2</v>
      </c>
      <c r="AG212" t="s">
        <v>9961</v>
      </c>
    </row>
    <row r="213" spans="1:142" x14ac:dyDescent="0.3">
      <c r="A213" s="49">
        <v>211</v>
      </c>
      <c r="B213" t="s">
        <v>1216</v>
      </c>
      <c r="C213" t="s">
        <v>605</v>
      </c>
      <c r="D213">
        <v>0.89794655999999995</v>
      </c>
      <c r="M213" t="s">
        <v>9961</v>
      </c>
      <c r="N213" t="s">
        <v>9961</v>
      </c>
    </row>
    <row r="214" spans="1:142" x14ac:dyDescent="0.3">
      <c r="A214" s="49">
        <v>212</v>
      </c>
    </row>
    <row r="215" spans="1:142" x14ac:dyDescent="0.3">
      <c r="A215" s="49">
        <v>213</v>
      </c>
      <c r="B215" t="s">
        <v>1218</v>
      </c>
      <c r="C215" t="s">
        <v>605</v>
      </c>
      <c r="D215">
        <v>8.3199999999999996E-2</v>
      </c>
      <c r="M215" t="s">
        <v>9961</v>
      </c>
      <c r="N215" t="s">
        <v>9961</v>
      </c>
    </row>
    <row r="216" spans="1:142" x14ac:dyDescent="0.3">
      <c r="A216" s="49">
        <v>214</v>
      </c>
      <c r="B216" t="s">
        <v>1221</v>
      </c>
      <c r="C216" t="s">
        <v>1220</v>
      </c>
      <c r="D216">
        <v>37.444274131776687</v>
      </c>
      <c r="AZ216" t="s">
        <v>9961</v>
      </c>
      <c r="EL216" t="s">
        <v>9961</v>
      </c>
    </row>
    <row r="217" spans="1:142" x14ac:dyDescent="0.3">
      <c r="A217" s="49">
        <v>215</v>
      </c>
      <c r="B217" t="s">
        <v>1223</v>
      </c>
      <c r="C217" t="s">
        <v>650</v>
      </c>
      <c r="D217">
        <v>0.23300000000000001</v>
      </c>
      <c r="AK217" t="s">
        <v>9961</v>
      </c>
    </row>
    <row r="218" spans="1:142" x14ac:dyDescent="0.3">
      <c r="A218" s="49">
        <v>216</v>
      </c>
      <c r="B218" t="s">
        <v>1224</v>
      </c>
      <c r="C218" t="s">
        <v>614</v>
      </c>
      <c r="D218">
        <v>3.9419999999999997E-2</v>
      </c>
      <c r="AH218" t="s">
        <v>9961</v>
      </c>
      <c r="AJ218" t="s">
        <v>9961</v>
      </c>
      <c r="AK218" t="s">
        <v>9961</v>
      </c>
      <c r="AP218" t="s">
        <v>9961</v>
      </c>
    </row>
    <row r="219" spans="1:142" x14ac:dyDescent="0.3">
      <c r="A219" s="49">
        <v>217</v>
      </c>
      <c r="B219" t="s">
        <v>1225</v>
      </c>
      <c r="C219" t="s">
        <v>659</v>
      </c>
      <c r="D219">
        <v>0.105</v>
      </c>
      <c r="AH219" t="s">
        <v>9961</v>
      </c>
      <c r="AJ219" t="s">
        <v>9961</v>
      </c>
    </row>
    <row r="220" spans="1:142" x14ac:dyDescent="0.3">
      <c r="A220" s="49">
        <v>218</v>
      </c>
      <c r="B220" t="s">
        <v>1227</v>
      </c>
      <c r="C220" t="s">
        <v>650</v>
      </c>
      <c r="D220">
        <v>0.43847399999999992</v>
      </c>
      <c r="CN220" t="s">
        <v>9961</v>
      </c>
    </row>
    <row r="221" spans="1:142" x14ac:dyDescent="0.3">
      <c r="A221" s="49">
        <v>219</v>
      </c>
      <c r="B221" t="s">
        <v>1229</v>
      </c>
      <c r="C221" t="s">
        <v>650</v>
      </c>
      <c r="D221">
        <v>0.36810900000000008</v>
      </c>
      <c r="CN221" t="s">
        <v>9961</v>
      </c>
    </row>
    <row r="222" spans="1:142" x14ac:dyDescent="0.3">
      <c r="A222" s="49">
        <v>220</v>
      </c>
    </row>
    <row r="223" spans="1:142" x14ac:dyDescent="0.3">
      <c r="A223" s="49">
        <v>221</v>
      </c>
    </row>
    <row r="224" spans="1:142" x14ac:dyDescent="0.3">
      <c r="A224" s="49">
        <v>222</v>
      </c>
      <c r="B224" t="s">
        <v>1234</v>
      </c>
      <c r="C224" t="s">
        <v>653</v>
      </c>
      <c r="D224">
        <v>1.3520000000000001E-2</v>
      </c>
      <c r="AH224" t="s">
        <v>9961</v>
      </c>
      <c r="AK224" t="s">
        <v>9961</v>
      </c>
    </row>
    <row r="225" spans="1:143" x14ac:dyDescent="0.3">
      <c r="A225" s="49">
        <v>223</v>
      </c>
      <c r="B225" t="s">
        <v>1236</v>
      </c>
      <c r="C225" t="s">
        <v>793</v>
      </c>
      <c r="D225">
        <v>0.84640000000000004</v>
      </c>
      <c r="EK225" t="s">
        <v>9961</v>
      </c>
    </row>
    <row r="226" spans="1:143" x14ac:dyDescent="0.3">
      <c r="A226" s="49">
        <v>224</v>
      </c>
      <c r="B226" t="s">
        <v>1238</v>
      </c>
      <c r="C226" t="s">
        <v>793</v>
      </c>
      <c r="D226">
        <v>10.057665399999999</v>
      </c>
      <c r="EK226" t="s">
        <v>9961</v>
      </c>
    </row>
    <row r="227" spans="1:143" x14ac:dyDescent="0.3">
      <c r="A227" s="49">
        <v>225</v>
      </c>
    </row>
    <row r="228" spans="1:143" x14ac:dyDescent="0.3">
      <c r="A228" s="49">
        <v>226</v>
      </c>
      <c r="B228" t="s">
        <v>1241</v>
      </c>
      <c r="C228" t="s">
        <v>614</v>
      </c>
      <c r="D228">
        <v>0.111</v>
      </c>
      <c r="I228" t="s">
        <v>9961</v>
      </c>
      <c r="K228" t="s">
        <v>9961</v>
      </c>
      <c r="L228" t="s">
        <v>9961</v>
      </c>
    </row>
    <row r="229" spans="1:143" x14ac:dyDescent="0.3">
      <c r="A229" s="49">
        <v>227</v>
      </c>
    </row>
    <row r="230" spans="1:143" x14ac:dyDescent="0.3">
      <c r="A230" s="49">
        <v>228</v>
      </c>
      <c r="B230" t="s">
        <v>1245</v>
      </c>
      <c r="C230" t="s">
        <v>671</v>
      </c>
      <c r="D230">
        <v>6.386E-2</v>
      </c>
      <c r="O230" t="s">
        <v>9961</v>
      </c>
      <c r="P230" t="s">
        <v>9961</v>
      </c>
      <c r="AI230" t="s">
        <v>9961</v>
      </c>
    </row>
    <row r="231" spans="1:143" x14ac:dyDescent="0.3">
      <c r="A231" s="49">
        <v>229</v>
      </c>
      <c r="B231" t="s">
        <v>1247</v>
      </c>
      <c r="C231" t="s">
        <v>605</v>
      </c>
      <c r="D231">
        <v>0.21</v>
      </c>
      <c r="AF231" t="s">
        <v>9961</v>
      </c>
      <c r="AG231" t="s">
        <v>9961</v>
      </c>
    </row>
    <row r="232" spans="1:143" x14ac:dyDescent="0.3">
      <c r="A232" s="49">
        <v>230</v>
      </c>
      <c r="B232" t="s">
        <v>1249</v>
      </c>
      <c r="C232" t="s">
        <v>650</v>
      </c>
      <c r="D232">
        <v>1.7999999999999999E-2</v>
      </c>
      <c r="CN232" t="s">
        <v>9961</v>
      </c>
    </row>
    <row r="233" spans="1:143" x14ac:dyDescent="0.3">
      <c r="A233" s="49">
        <v>231</v>
      </c>
      <c r="B233" t="s">
        <v>1250</v>
      </c>
      <c r="C233" t="s">
        <v>605</v>
      </c>
      <c r="D233">
        <v>0.05</v>
      </c>
      <c r="AG233" t="s">
        <v>9961</v>
      </c>
    </row>
    <row r="234" spans="1:143" x14ac:dyDescent="0.3">
      <c r="A234" s="49">
        <v>232</v>
      </c>
      <c r="B234" t="s">
        <v>1252</v>
      </c>
      <c r="C234" t="s">
        <v>617</v>
      </c>
      <c r="D234">
        <v>2.0999999999999998E-6</v>
      </c>
      <c r="F234" t="s">
        <v>9961</v>
      </c>
      <c r="G234" t="s">
        <v>9961</v>
      </c>
      <c r="H234" t="s">
        <v>9961</v>
      </c>
      <c r="EM234" t="s">
        <v>9961</v>
      </c>
    </row>
    <row r="235" spans="1:143" x14ac:dyDescent="0.3">
      <c r="A235" s="49">
        <v>233</v>
      </c>
    </row>
    <row r="236" spans="1:143" x14ac:dyDescent="0.3">
      <c r="A236" s="49">
        <v>234</v>
      </c>
      <c r="B236" t="s">
        <v>1254</v>
      </c>
      <c r="C236" t="s">
        <v>605</v>
      </c>
      <c r="D236">
        <v>0.1</v>
      </c>
      <c r="AG236" t="s">
        <v>9961</v>
      </c>
    </row>
    <row r="237" spans="1:143" x14ac:dyDescent="0.3">
      <c r="A237" s="49">
        <v>235</v>
      </c>
      <c r="B237" t="s">
        <v>1255</v>
      </c>
      <c r="C237" t="s">
        <v>605</v>
      </c>
      <c r="D237">
        <v>0.63</v>
      </c>
      <c r="M237" t="s">
        <v>9961</v>
      </c>
      <c r="N237" t="s">
        <v>9961</v>
      </c>
      <c r="AH237" t="s">
        <v>9961</v>
      </c>
      <c r="AK237" t="s">
        <v>9961</v>
      </c>
    </row>
    <row r="238" spans="1:143" x14ac:dyDescent="0.3">
      <c r="A238" s="49">
        <v>236</v>
      </c>
      <c r="B238" t="s">
        <v>1256</v>
      </c>
      <c r="C238" t="s">
        <v>605</v>
      </c>
      <c r="D238">
        <v>0.01</v>
      </c>
      <c r="AF238" t="s">
        <v>9961</v>
      </c>
      <c r="AG238" t="s">
        <v>9961</v>
      </c>
    </row>
    <row r="239" spans="1:143" x14ac:dyDescent="0.3">
      <c r="A239" s="49">
        <v>237</v>
      </c>
      <c r="B239" t="s">
        <v>1257</v>
      </c>
      <c r="C239" t="s">
        <v>668</v>
      </c>
      <c r="D239">
        <v>9.1020000000000007E-3</v>
      </c>
      <c r="AH239" t="s">
        <v>9961</v>
      </c>
    </row>
    <row r="240" spans="1:143" x14ac:dyDescent="0.3">
      <c r="A240" s="49">
        <v>238</v>
      </c>
      <c r="B240" t="s">
        <v>1259</v>
      </c>
      <c r="C240" t="s">
        <v>668</v>
      </c>
      <c r="D240">
        <v>8.0711965999999996E-2</v>
      </c>
      <c r="AH240" t="s">
        <v>9961</v>
      </c>
      <c r="AK240" t="s">
        <v>9961</v>
      </c>
      <c r="CN240" t="s">
        <v>9961</v>
      </c>
    </row>
    <row r="241" spans="1:145" x14ac:dyDescent="0.3">
      <c r="A241" s="49">
        <v>239</v>
      </c>
      <c r="B241" t="s">
        <v>1261</v>
      </c>
      <c r="C241" t="s">
        <v>650</v>
      </c>
      <c r="D241">
        <v>0.13064000000000001</v>
      </c>
      <c r="AK241" t="s">
        <v>9961</v>
      </c>
    </row>
    <row r="242" spans="1:145" x14ac:dyDescent="0.3">
      <c r="A242" s="49">
        <v>240</v>
      </c>
      <c r="B242" t="s">
        <v>1262</v>
      </c>
      <c r="C242" t="s">
        <v>796</v>
      </c>
      <c r="D242">
        <v>5.3710900000000013E-2</v>
      </c>
      <c r="O242" t="s">
        <v>9961</v>
      </c>
      <c r="AI242" t="s">
        <v>9961</v>
      </c>
    </row>
    <row r="243" spans="1:145" x14ac:dyDescent="0.3">
      <c r="A243" s="49">
        <v>241</v>
      </c>
      <c r="B243" t="s">
        <v>1263</v>
      </c>
      <c r="C243" t="s">
        <v>1220</v>
      </c>
      <c r="D243">
        <v>15.415266837549501</v>
      </c>
      <c r="AZ243" t="s">
        <v>9961</v>
      </c>
    </row>
    <row r="244" spans="1:145" x14ac:dyDescent="0.3">
      <c r="A244" s="49">
        <v>242</v>
      </c>
    </row>
    <row r="245" spans="1:145" x14ac:dyDescent="0.3">
      <c r="A245" s="49">
        <v>243</v>
      </c>
    </row>
    <row r="246" spans="1:145" x14ac:dyDescent="0.3">
      <c r="A246" s="49">
        <v>244</v>
      </c>
      <c r="B246" t="s">
        <v>1269</v>
      </c>
      <c r="C246" t="s">
        <v>659</v>
      </c>
      <c r="D246">
        <v>3.1599999999999998E-6</v>
      </c>
      <c r="F246" t="s">
        <v>9961</v>
      </c>
      <c r="G246" t="s">
        <v>9961</v>
      </c>
      <c r="H246" t="s">
        <v>9961</v>
      </c>
    </row>
    <row r="247" spans="1:145" x14ac:dyDescent="0.3">
      <c r="A247" s="49">
        <v>245</v>
      </c>
      <c r="B247" t="s">
        <v>1270</v>
      </c>
      <c r="C247" t="s">
        <v>659</v>
      </c>
      <c r="D247">
        <v>4.4999999999999998E-2</v>
      </c>
      <c r="AH247" t="s">
        <v>9961</v>
      </c>
      <c r="AJ247" t="s">
        <v>9961</v>
      </c>
      <c r="AK247" t="s">
        <v>9961</v>
      </c>
      <c r="AP247" t="s">
        <v>9961</v>
      </c>
    </row>
    <row r="248" spans="1:145" x14ac:dyDescent="0.3">
      <c r="A248" s="49">
        <v>246</v>
      </c>
    </row>
    <row r="249" spans="1:145" x14ac:dyDescent="0.3">
      <c r="A249" s="49">
        <v>247</v>
      </c>
      <c r="B249" t="s">
        <v>1274</v>
      </c>
      <c r="C249" t="s">
        <v>659</v>
      </c>
      <c r="D249">
        <v>0.3679</v>
      </c>
      <c r="AH249" t="s">
        <v>9961</v>
      </c>
      <c r="AJ249" t="s">
        <v>9961</v>
      </c>
      <c r="AK249" t="s">
        <v>9961</v>
      </c>
    </row>
    <row r="250" spans="1:145" x14ac:dyDescent="0.3">
      <c r="A250" s="49">
        <v>248</v>
      </c>
      <c r="B250" t="s">
        <v>1275</v>
      </c>
      <c r="C250" t="s">
        <v>659</v>
      </c>
      <c r="D250">
        <v>5.9499999999999997E-2</v>
      </c>
      <c r="AJ250" t="s">
        <v>9961</v>
      </c>
    </row>
    <row r="251" spans="1:145" x14ac:dyDescent="0.3">
      <c r="A251" s="49">
        <v>249</v>
      </c>
      <c r="B251" t="s">
        <v>1276</v>
      </c>
      <c r="C251" t="s">
        <v>605</v>
      </c>
      <c r="D251">
        <v>1.3247388000000001E-2</v>
      </c>
      <c r="BQ251" t="s">
        <v>9961</v>
      </c>
      <c r="DK251" t="s">
        <v>9961</v>
      </c>
      <c r="EN251" t="s">
        <v>9961</v>
      </c>
      <c r="EO251" t="s">
        <v>9961</v>
      </c>
    </row>
    <row r="252" spans="1:145" x14ac:dyDescent="0.3">
      <c r="A252" s="49">
        <v>250</v>
      </c>
      <c r="B252" t="s">
        <v>1277</v>
      </c>
      <c r="C252" t="s">
        <v>659</v>
      </c>
      <c r="D252">
        <v>2.862E-3</v>
      </c>
      <c r="AJ252" t="s">
        <v>9961</v>
      </c>
    </row>
    <row r="253" spans="1:145" x14ac:dyDescent="0.3">
      <c r="A253" s="49">
        <v>251</v>
      </c>
      <c r="B253" t="s">
        <v>1278</v>
      </c>
      <c r="C253" t="s">
        <v>605</v>
      </c>
      <c r="D253">
        <v>1.5653670228000001E-6</v>
      </c>
      <c r="F253" t="s">
        <v>9961</v>
      </c>
    </row>
    <row r="254" spans="1:145" x14ac:dyDescent="0.3">
      <c r="A254" s="49">
        <v>252</v>
      </c>
      <c r="B254" t="s">
        <v>1279</v>
      </c>
      <c r="C254" t="s">
        <v>671</v>
      </c>
      <c r="D254">
        <v>7.5473712000000002E-5</v>
      </c>
      <c r="Q254" t="s">
        <v>9961</v>
      </c>
      <c r="R254" t="s">
        <v>9961</v>
      </c>
      <c r="S254" t="s">
        <v>9961</v>
      </c>
      <c r="T254" t="s">
        <v>9961</v>
      </c>
      <c r="U254" t="s">
        <v>9961</v>
      </c>
      <c r="V254" t="s">
        <v>9961</v>
      </c>
      <c r="W254" t="s">
        <v>9961</v>
      </c>
    </row>
    <row r="255" spans="1:145" x14ac:dyDescent="0.3">
      <c r="A255" s="49">
        <v>253</v>
      </c>
      <c r="B255" t="s">
        <v>1281</v>
      </c>
      <c r="C255" t="s">
        <v>605</v>
      </c>
      <c r="D255">
        <v>0.52053099999999997</v>
      </c>
      <c r="M255" t="s">
        <v>9961</v>
      </c>
      <c r="N255" t="s">
        <v>9961</v>
      </c>
      <c r="AH255" t="s">
        <v>9961</v>
      </c>
      <c r="AK255" t="s">
        <v>9961</v>
      </c>
    </row>
    <row r="256" spans="1:145" x14ac:dyDescent="0.3">
      <c r="A256" s="49">
        <v>254</v>
      </c>
      <c r="B256" t="s">
        <v>1282</v>
      </c>
      <c r="C256" t="s">
        <v>605</v>
      </c>
      <c r="D256">
        <v>4.0286185567010317</v>
      </c>
      <c r="AH256" t="s">
        <v>9961</v>
      </c>
      <c r="AK256" t="s">
        <v>9961</v>
      </c>
    </row>
    <row r="257" spans="1:148" x14ac:dyDescent="0.3">
      <c r="A257" s="49">
        <v>255</v>
      </c>
      <c r="B257" t="s">
        <v>1283</v>
      </c>
      <c r="C257" t="s">
        <v>605</v>
      </c>
      <c r="D257">
        <v>0.28000000000000003</v>
      </c>
      <c r="M257" t="s">
        <v>9961</v>
      </c>
      <c r="N257" t="s">
        <v>9961</v>
      </c>
      <c r="AH257" t="s">
        <v>9961</v>
      </c>
    </row>
    <row r="258" spans="1:148" x14ac:dyDescent="0.3">
      <c r="A258" s="49">
        <v>256</v>
      </c>
      <c r="B258" t="s">
        <v>1285</v>
      </c>
      <c r="C258" t="s">
        <v>659</v>
      </c>
      <c r="D258">
        <v>2.4624000000000001</v>
      </c>
      <c r="EF258" t="s">
        <v>9961</v>
      </c>
      <c r="EG258" t="s">
        <v>9961</v>
      </c>
      <c r="EH258" t="s">
        <v>9961</v>
      </c>
      <c r="EP258" t="s">
        <v>9961</v>
      </c>
    </row>
    <row r="259" spans="1:148" x14ac:dyDescent="0.3">
      <c r="A259" s="49">
        <v>257</v>
      </c>
      <c r="B259" t="s">
        <v>1287</v>
      </c>
      <c r="C259" t="s">
        <v>617</v>
      </c>
      <c r="D259">
        <v>9.854050000000001E-6</v>
      </c>
      <c r="F259" t="s">
        <v>9961</v>
      </c>
      <c r="G259" t="s">
        <v>9961</v>
      </c>
    </row>
    <row r="260" spans="1:148" x14ac:dyDescent="0.3">
      <c r="A260" s="49">
        <v>258</v>
      </c>
      <c r="B260" t="s">
        <v>1288</v>
      </c>
      <c r="C260" t="s">
        <v>617</v>
      </c>
      <c r="D260">
        <v>6.7980000000000004E-7</v>
      </c>
      <c r="F260" t="s">
        <v>9961</v>
      </c>
      <c r="G260" t="s">
        <v>9961</v>
      </c>
    </row>
    <row r="261" spans="1:148" x14ac:dyDescent="0.3">
      <c r="A261" s="49">
        <v>259</v>
      </c>
    </row>
    <row r="262" spans="1:148" x14ac:dyDescent="0.3">
      <c r="A262" s="49">
        <v>260</v>
      </c>
    </row>
    <row r="263" spans="1:148" x14ac:dyDescent="0.3">
      <c r="A263" s="49">
        <v>261</v>
      </c>
      <c r="B263" t="s">
        <v>1291</v>
      </c>
      <c r="C263" t="s">
        <v>617</v>
      </c>
      <c r="D263">
        <v>2.9940500000000009E-2</v>
      </c>
      <c r="AH263" t="s">
        <v>9961</v>
      </c>
      <c r="AJ263" t="s">
        <v>9961</v>
      </c>
    </row>
    <row r="264" spans="1:148" x14ac:dyDescent="0.3">
      <c r="A264" s="49">
        <v>262</v>
      </c>
      <c r="B264" t="s">
        <v>1293</v>
      </c>
      <c r="C264" t="s">
        <v>752</v>
      </c>
      <c r="D264">
        <v>14.23195435092725</v>
      </c>
      <c r="E264" t="s">
        <v>1058</v>
      </c>
      <c r="DL264" t="s">
        <v>9963</v>
      </c>
      <c r="DM264" t="s">
        <v>9962</v>
      </c>
      <c r="DN264" t="s">
        <v>9963</v>
      </c>
      <c r="DO264" t="s">
        <v>9963</v>
      </c>
      <c r="DP264" t="s">
        <v>9963</v>
      </c>
      <c r="DQ264" t="s">
        <v>9963</v>
      </c>
      <c r="DW264" t="s">
        <v>9963</v>
      </c>
      <c r="EQ264" t="s">
        <v>9962</v>
      </c>
    </row>
    <row r="265" spans="1:148" x14ac:dyDescent="0.3">
      <c r="A265" s="49">
        <v>263</v>
      </c>
      <c r="B265" t="s">
        <v>1295</v>
      </c>
      <c r="C265" t="s">
        <v>752</v>
      </c>
      <c r="D265">
        <v>7.6394815961354418E-2</v>
      </c>
      <c r="E265" t="s">
        <v>1103</v>
      </c>
      <c r="DL265" t="s">
        <v>9961</v>
      </c>
      <c r="DM265" t="s">
        <v>9961</v>
      </c>
      <c r="DN265" t="s">
        <v>9961</v>
      </c>
      <c r="DO265" t="s">
        <v>9961</v>
      </c>
      <c r="DP265" t="s">
        <v>9961</v>
      </c>
      <c r="DQ265" t="s">
        <v>9961</v>
      </c>
      <c r="DR265" t="s">
        <v>9961</v>
      </c>
      <c r="DS265" t="s">
        <v>9961</v>
      </c>
      <c r="DT265" t="s">
        <v>9961</v>
      </c>
      <c r="DU265" t="s">
        <v>9961</v>
      </c>
      <c r="DV265" t="s">
        <v>9961</v>
      </c>
      <c r="DW265" t="s">
        <v>9961</v>
      </c>
    </row>
    <row r="266" spans="1:148" x14ac:dyDescent="0.3">
      <c r="A266" s="49">
        <v>264</v>
      </c>
    </row>
    <row r="267" spans="1:148" x14ac:dyDescent="0.3">
      <c r="A267" s="49">
        <v>265</v>
      </c>
      <c r="B267" t="s">
        <v>1297</v>
      </c>
      <c r="C267" t="s">
        <v>659</v>
      </c>
      <c r="D267">
        <v>1.95E-2</v>
      </c>
      <c r="AH267" t="s">
        <v>9961</v>
      </c>
      <c r="AJ267" t="s">
        <v>9961</v>
      </c>
    </row>
    <row r="268" spans="1:148" x14ac:dyDescent="0.3">
      <c r="A268" s="49">
        <v>266</v>
      </c>
    </row>
    <row r="269" spans="1:148" x14ac:dyDescent="0.3">
      <c r="A269" s="49">
        <v>267</v>
      </c>
    </row>
    <row r="270" spans="1:148" x14ac:dyDescent="0.3">
      <c r="A270" s="49">
        <v>268</v>
      </c>
      <c r="B270" t="s">
        <v>1300</v>
      </c>
      <c r="C270" t="s">
        <v>659</v>
      </c>
      <c r="D270">
        <v>3.0000000000000001E-3</v>
      </c>
      <c r="AH270" t="s">
        <v>9961</v>
      </c>
    </row>
    <row r="271" spans="1:148" x14ac:dyDescent="0.3">
      <c r="A271" s="49">
        <v>269</v>
      </c>
    </row>
    <row r="272" spans="1:148" x14ac:dyDescent="0.3">
      <c r="A272" s="49">
        <v>270</v>
      </c>
      <c r="B272" t="s">
        <v>1303</v>
      </c>
      <c r="C272" t="s">
        <v>665</v>
      </c>
      <c r="D272">
        <v>3.0249999999999998E-4</v>
      </c>
      <c r="F272" t="s">
        <v>9961</v>
      </c>
      <c r="G272" t="s">
        <v>9961</v>
      </c>
      <c r="H272" t="s">
        <v>9961</v>
      </c>
      <c r="EM272" t="s">
        <v>9961</v>
      </c>
      <c r="ER272" t="s">
        <v>9961</v>
      </c>
    </row>
    <row r="273" spans="1:149" x14ac:dyDescent="0.3">
      <c r="A273" s="49">
        <v>271</v>
      </c>
      <c r="B273" t="s">
        <v>1305</v>
      </c>
      <c r="C273" t="s">
        <v>659</v>
      </c>
      <c r="D273">
        <v>0.1178</v>
      </c>
      <c r="I273" t="s">
        <v>9961</v>
      </c>
      <c r="J273" t="s">
        <v>9961</v>
      </c>
      <c r="K273" t="s">
        <v>9961</v>
      </c>
      <c r="L273" t="s">
        <v>9961</v>
      </c>
    </row>
    <row r="274" spans="1:149" x14ac:dyDescent="0.3">
      <c r="A274" s="49">
        <v>272</v>
      </c>
      <c r="B274" t="s">
        <v>1306</v>
      </c>
      <c r="C274" t="s">
        <v>605</v>
      </c>
      <c r="D274">
        <v>1.4337</v>
      </c>
      <c r="AH274" t="s">
        <v>9961</v>
      </c>
    </row>
    <row r="275" spans="1:149" x14ac:dyDescent="0.3">
      <c r="A275" s="49">
        <v>273</v>
      </c>
      <c r="B275" t="s">
        <v>1307</v>
      </c>
      <c r="C275" t="s">
        <v>605</v>
      </c>
      <c r="D275">
        <v>5.4225000000000002E-2</v>
      </c>
      <c r="AG275" t="s">
        <v>9961</v>
      </c>
    </row>
    <row r="276" spans="1:149" x14ac:dyDescent="0.3">
      <c r="A276" s="49">
        <v>274</v>
      </c>
      <c r="B276" t="s">
        <v>1309</v>
      </c>
      <c r="C276" t="s">
        <v>605</v>
      </c>
      <c r="D276">
        <v>4.6119499999999987E-2</v>
      </c>
      <c r="AH276" t="s">
        <v>9961</v>
      </c>
    </row>
    <row r="277" spans="1:149" x14ac:dyDescent="0.3">
      <c r="A277" s="49">
        <v>275</v>
      </c>
      <c r="B277" t="s">
        <v>1310</v>
      </c>
      <c r="C277" t="s">
        <v>605</v>
      </c>
      <c r="D277">
        <v>0.186</v>
      </c>
      <c r="M277" t="s">
        <v>9961</v>
      </c>
      <c r="AK277" t="s">
        <v>9961</v>
      </c>
    </row>
    <row r="278" spans="1:149" x14ac:dyDescent="0.3">
      <c r="A278" s="49">
        <v>276</v>
      </c>
      <c r="B278" t="s">
        <v>1312</v>
      </c>
      <c r="C278" t="s">
        <v>623</v>
      </c>
      <c r="D278">
        <v>4.1155951653944018E-3</v>
      </c>
      <c r="CK278" t="s">
        <v>9961</v>
      </c>
      <c r="CL278" t="s">
        <v>9961</v>
      </c>
    </row>
    <row r="279" spans="1:149" x14ac:dyDescent="0.3">
      <c r="A279" s="49">
        <v>277</v>
      </c>
    </row>
    <row r="280" spans="1:149" x14ac:dyDescent="0.3">
      <c r="A280" s="49">
        <v>278</v>
      </c>
      <c r="B280" t="s">
        <v>1314</v>
      </c>
      <c r="C280" t="s">
        <v>671</v>
      </c>
      <c r="D280">
        <v>2.4058943999999999E-2</v>
      </c>
      <c r="P280" t="s">
        <v>9961</v>
      </c>
    </row>
    <row r="281" spans="1:149" x14ac:dyDescent="0.3">
      <c r="A281" s="49">
        <v>279</v>
      </c>
      <c r="B281" t="s">
        <v>1315</v>
      </c>
      <c r="C281" t="s">
        <v>659</v>
      </c>
      <c r="D281">
        <v>1.9330569721115539E-5</v>
      </c>
      <c r="F281" t="s">
        <v>9961</v>
      </c>
      <c r="G281" t="s">
        <v>9961</v>
      </c>
    </row>
    <row r="282" spans="1:149" x14ac:dyDescent="0.3">
      <c r="A282" s="49">
        <v>280</v>
      </c>
      <c r="B282" t="s">
        <v>1316</v>
      </c>
      <c r="C282" t="s">
        <v>605</v>
      </c>
      <c r="D282">
        <v>2.1664694</v>
      </c>
      <c r="M282" t="s">
        <v>9961</v>
      </c>
      <c r="N282" t="s">
        <v>9961</v>
      </c>
      <c r="AH282" t="s">
        <v>9961</v>
      </c>
      <c r="AK282" t="s">
        <v>9961</v>
      </c>
    </row>
    <row r="283" spans="1:149" x14ac:dyDescent="0.3">
      <c r="A283" s="49">
        <v>281</v>
      </c>
      <c r="B283" t="s">
        <v>1317</v>
      </c>
      <c r="C283" t="s">
        <v>659</v>
      </c>
      <c r="D283">
        <v>0.24838499999999999</v>
      </c>
      <c r="I283" t="s">
        <v>9961</v>
      </c>
      <c r="J283" t="s">
        <v>9961</v>
      </c>
      <c r="K283" t="s">
        <v>9961</v>
      </c>
    </row>
    <row r="284" spans="1:149" x14ac:dyDescent="0.3">
      <c r="A284" s="49">
        <v>282</v>
      </c>
      <c r="B284" t="s">
        <v>1318</v>
      </c>
      <c r="C284" t="s">
        <v>668</v>
      </c>
      <c r="D284">
        <v>2.427326E-3</v>
      </c>
      <c r="BQ284" t="s">
        <v>9961</v>
      </c>
    </row>
    <row r="285" spans="1:149" x14ac:dyDescent="0.3">
      <c r="A285" s="49">
        <v>283</v>
      </c>
      <c r="B285" t="s">
        <v>1320</v>
      </c>
      <c r="C285" t="s">
        <v>605</v>
      </c>
      <c r="D285">
        <v>1.85598</v>
      </c>
      <c r="M285" t="s">
        <v>9961</v>
      </c>
      <c r="N285" t="s">
        <v>9961</v>
      </c>
      <c r="AK285" t="s">
        <v>9961</v>
      </c>
    </row>
    <row r="286" spans="1:149" x14ac:dyDescent="0.3">
      <c r="A286" s="49">
        <v>284</v>
      </c>
      <c r="B286" t="s">
        <v>1321</v>
      </c>
      <c r="C286" t="s">
        <v>671</v>
      </c>
      <c r="D286">
        <v>4.1534400000000007E-5</v>
      </c>
      <c r="Q286" t="s">
        <v>9961</v>
      </c>
      <c r="R286" t="s">
        <v>9961</v>
      </c>
      <c r="S286" t="s">
        <v>9961</v>
      </c>
      <c r="T286" t="s">
        <v>9961</v>
      </c>
      <c r="U286" t="s">
        <v>9961</v>
      </c>
      <c r="V286" t="s">
        <v>9961</v>
      </c>
      <c r="W286" t="s">
        <v>9961</v>
      </c>
    </row>
    <row r="287" spans="1:149" x14ac:dyDescent="0.3">
      <c r="A287" s="49">
        <v>285</v>
      </c>
      <c r="B287" t="s">
        <v>1323</v>
      </c>
      <c r="C287" t="s">
        <v>752</v>
      </c>
      <c r="D287">
        <v>5.8724999999999977E-5</v>
      </c>
      <c r="ES287" t="s">
        <v>9961</v>
      </c>
    </row>
    <row r="288" spans="1:149" x14ac:dyDescent="0.3">
      <c r="A288" s="49">
        <v>286</v>
      </c>
    </row>
    <row r="289" spans="1:143" x14ac:dyDescent="0.3">
      <c r="A289" s="49">
        <v>287</v>
      </c>
    </row>
    <row r="290" spans="1:143" x14ac:dyDescent="0.3">
      <c r="A290" s="49">
        <v>288</v>
      </c>
      <c r="B290" t="s">
        <v>1330</v>
      </c>
      <c r="C290" t="s">
        <v>605</v>
      </c>
      <c r="D290">
        <v>0.71760000000000002</v>
      </c>
      <c r="M290" t="s">
        <v>9961</v>
      </c>
      <c r="N290" t="s">
        <v>9961</v>
      </c>
    </row>
    <row r="291" spans="1:143" x14ac:dyDescent="0.3">
      <c r="A291" s="49">
        <v>289</v>
      </c>
      <c r="B291" t="s">
        <v>1331</v>
      </c>
      <c r="C291" t="s">
        <v>605</v>
      </c>
      <c r="D291">
        <v>2.4483000000000001</v>
      </c>
      <c r="M291" t="s">
        <v>9961</v>
      </c>
      <c r="N291" t="s">
        <v>9961</v>
      </c>
      <c r="AH291" t="s">
        <v>9961</v>
      </c>
      <c r="AK291" t="s">
        <v>9961</v>
      </c>
    </row>
    <row r="292" spans="1:143" x14ac:dyDescent="0.3">
      <c r="A292" s="49">
        <v>290</v>
      </c>
      <c r="B292" t="s">
        <v>1332</v>
      </c>
      <c r="C292" t="s">
        <v>796</v>
      </c>
      <c r="D292">
        <v>0.65817000000000014</v>
      </c>
      <c r="O292" t="s">
        <v>9961</v>
      </c>
    </row>
    <row r="293" spans="1:143" x14ac:dyDescent="0.3">
      <c r="A293" s="49">
        <v>291</v>
      </c>
      <c r="B293" t="s">
        <v>1333</v>
      </c>
      <c r="C293" t="s">
        <v>653</v>
      </c>
      <c r="D293">
        <v>2.08426E-4</v>
      </c>
      <c r="F293" t="s">
        <v>9961</v>
      </c>
    </row>
    <row r="294" spans="1:143" x14ac:dyDescent="0.3">
      <c r="A294" s="49">
        <v>292</v>
      </c>
      <c r="B294" t="s">
        <v>1334</v>
      </c>
      <c r="C294" t="s">
        <v>659</v>
      </c>
      <c r="D294">
        <v>4.3499999999999999E-8</v>
      </c>
      <c r="F294" t="s">
        <v>9961</v>
      </c>
      <c r="G294" t="s">
        <v>9961</v>
      </c>
      <c r="H294" t="s">
        <v>9961</v>
      </c>
      <c r="EM294" t="s">
        <v>9961</v>
      </c>
    </row>
    <row r="295" spans="1:143" x14ac:dyDescent="0.3">
      <c r="A295" s="49">
        <v>293</v>
      </c>
      <c r="B295" t="s">
        <v>1335</v>
      </c>
      <c r="C295" t="s">
        <v>659</v>
      </c>
      <c r="D295">
        <v>2.7396299999999998E-2</v>
      </c>
      <c r="AH295" t="s">
        <v>9961</v>
      </c>
    </row>
    <row r="296" spans="1:143" x14ac:dyDescent="0.3">
      <c r="A296" s="49">
        <v>294</v>
      </c>
    </row>
    <row r="297" spans="1:143" x14ac:dyDescent="0.3">
      <c r="A297" s="49">
        <v>295</v>
      </c>
      <c r="B297" t="s">
        <v>1339</v>
      </c>
      <c r="C297" t="s">
        <v>605</v>
      </c>
      <c r="D297">
        <v>0.27216000000000001</v>
      </c>
      <c r="AG297" t="s">
        <v>9961</v>
      </c>
    </row>
    <row r="298" spans="1:143" x14ac:dyDescent="0.3">
      <c r="A298" s="49">
        <v>296</v>
      </c>
      <c r="B298" t="s">
        <v>1340</v>
      </c>
      <c r="C298" t="s">
        <v>659</v>
      </c>
      <c r="D298">
        <v>5.8581000000000007E-6</v>
      </c>
      <c r="F298" t="s">
        <v>9961</v>
      </c>
      <c r="G298" t="s">
        <v>9961</v>
      </c>
      <c r="H298" t="s">
        <v>9961</v>
      </c>
      <c r="EM298" t="s">
        <v>9961</v>
      </c>
    </row>
    <row r="299" spans="1:143" x14ac:dyDescent="0.3">
      <c r="A299" s="49">
        <v>297</v>
      </c>
      <c r="B299" t="s">
        <v>1341</v>
      </c>
      <c r="C299" t="s">
        <v>659</v>
      </c>
      <c r="D299">
        <v>1.1055E-4</v>
      </c>
      <c r="BQ299" t="s">
        <v>9961</v>
      </c>
      <c r="BR299" t="s">
        <v>9961</v>
      </c>
      <c r="BS299" t="s">
        <v>9961</v>
      </c>
    </row>
    <row r="300" spans="1:143" x14ac:dyDescent="0.3">
      <c r="A300" s="49">
        <v>298</v>
      </c>
      <c r="B300" t="s">
        <v>1342</v>
      </c>
      <c r="C300" t="s">
        <v>605</v>
      </c>
      <c r="D300">
        <v>0.41013599999999989</v>
      </c>
      <c r="M300" t="s">
        <v>9961</v>
      </c>
      <c r="N300" t="s">
        <v>9961</v>
      </c>
    </row>
    <row r="301" spans="1:143" x14ac:dyDescent="0.3">
      <c r="A301" s="49">
        <v>299</v>
      </c>
      <c r="B301" t="s">
        <v>1343</v>
      </c>
      <c r="C301" t="s">
        <v>659</v>
      </c>
      <c r="D301">
        <v>2.07E-2</v>
      </c>
      <c r="I301" t="s">
        <v>9961</v>
      </c>
      <c r="K301" t="s">
        <v>9961</v>
      </c>
      <c r="L301" t="s">
        <v>9961</v>
      </c>
    </row>
    <row r="302" spans="1:143" x14ac:dyDescent="0.3">
      <c r="A302" s="49">
        <v>300</v>
      </c>
      <c r="B302" t="s">
        <v>1344</v>
      </c>
      <c r="C302" t="s">
        <v>659</v>
      </c>
      <c r="D302">
        <v>7.7584649999999991E-2</v>
      </c>
      <c r="AH302" t="s">
        <v>9961</v>
      </c>
      <c r="AJ302" t="s">
        <v>9961</v>
      </c>
      <c r="AK302" t="s">
        <v>9961</v>
      </c>
    </row>
    <row r="303" spans="1:143" x14ac:dyDescent="0.3">
      <c r="A303" s="49">
        <v>301</v>
      </c>
      <c r="B303" t="s">
        <v>1345</v>
      </c>
      <c r="C303" t="s">
        <v>668</v>
      </c>
      <c r="D303">
        <v>0.54600000000000004</v>
      </c>
      <c r="I303" t="s">
        <v>9961</v>
      </c>
      <c r="J303" t="s">
        <v>9961</v>
      </c>
      <c r="K303" t="s">
        <v>9961</v>
      </c>
      <c r="L303" t="s">
        <v>9961</v>
      </c>
    </row>
    <row r="304" spans="1:143" x14ac:dyDescent="0.3">
      <c r="A304" s="49">
        <v>302</v>
      </c>
      <c r="B304" t="s">
        <v>1346</v>
      </c>
      <c r="C304" t="s">
        <v>614</v>
      </c>
      <c r="D304">
        <v>0.23239799999999999</v>
      </c>
      <c r="I304" t="s">
        <v>9961</v>
      </c>
      <c r="K304" t="s">
        <v>9961</v>
      </c>
      <c r="L304" t="s">
        <v>9961</v>
      </c>
    </row>
    <row r="305" spans="1:151" x14ac:dyDescent="0.3">
      <c r="A305" s="49">
        <v>303</v>
      </c>
      <c r="B305" t="s">
        <v>1347</v>
      </c>
      <c r="C305" t="s">
        <v>605</v>
      </c>
      <c r="D305">
        <v>0.41</v>
      </c>
      <c r="AG305" t="s">
        <v>9961</v>
      </c>
    </row>
    <row r="306" spans="1:151" x14ac:dyDescent="0.3">
      <c r="A306" s="49">
        <v>304</v>
      </c>
      <c r="B306" t="s">
        <v>1348</v>
      </c>
      <c r="C306" t="s">
        <v>617</v>
      </c>
      <c r="D306">
        <v>6.1650000000000011E-6</v>
      </c>
      <c r="F306" t="s">
        <v>9961</v>
      </c>
      <c r="G306" t="s">
        <v>9961</v>
      </c>
    </row>
    <row r="307" spans="1:151" x14ac:dyDescent="0.3">
      <c r="A307" s="49">
        <v>305</v>
      </c>
    </row>
    <row r="308" spans="1:151" x14ac:dyDescent="0.3">
      <c r="A308" s="49">
        <v>306</v>
      </c>
      <c r="B308" t="s">
        <v>1352</v>
      </c>
      <c r="C308" t="s">
        <v>605</v>
      </c>
      <c r="D308">
        <v>4.0382999999999996</v>
      </c>
      <c r="M308" t="s">
        <v>9961</v>
      </c>
      <c r="N308" t="s">
        <v>9961</v>
      </c>
      <c r="AH308" t="s">
        <v>9961</v>
      </c>
      <c r="AK308" t="s">
        <v>9961</v>
      </c>
    </row>
    <row r="309" spans="1:151" x14ac:dyDescent="0.3">
      <c r="A309" s="49">
        <v>307</v>
      </c>
      <c r="B309" t="s">
        <v>1353</v>
      </c>
      <c r="C309" t="s">
        <v>605</v>
      </c>
      <c r="D309">
        <v>1.718</v>
      </c>
      <c r="AH309" t="s">
        <v>9961</v>
      </c>
      <c r="AK309" t="s">
        <v>9961</v>
      </c>
      <c r="ED309" t="s">
        <v>9961</v>
      </c>
    </row>
    <row r="310" spans="1:151" x14ac:dyDescent="0.3">
      <c r="A310" s="49">
        <v>308</v>
      </c>
      <c r="B310" t="s">
        <v>1355</v>
      </c>
      <c r="C310" t="s">
        <v>796</v>
      </c>
      <c r="D310">
        <v>2.5479999999999999E-2</v>
      </c>
      <c r="O310" t="s">
        <v>9961</v>
      </c>
    </row>
    <row r="311" spans="1:151" x14ac:dyDescent="0.3">
      <c r="A311" s="49">
        <v>309</v>
      </c>
      <c r="B311" t="s">
        <v>1356</v>
      </c>
      <c r="C311" t="s">
        <v>671</v>
      </c>
      <c r="D311">
        <v>1.46828</v>
      </c>
      <c r="AH311" t="s">
        <v>9961</v>
      </c>
      <c r="EE311" t="s">
        <v>9961</v>
      </c>
      <c r="ET311" t="s">
        <v>9961</v>
      </c>
      <c r="EU311" t="s">
        <v>9961</v>
      </c>
    </row>
    <row r="312" spans="1:151" x14ac:dyDescent="0.3">
      <c r="A312" s="49">
        <v>310</v>
      </c>
    </row>
    <row r="313" spans="1:151" x14ac:dyDescent="0.3">
      <c r="A313" s="49">
        <v>311</v>
      </c>
      <c r="B313" t="s">
        <v>1358</v>
      </c>
      <c r="C313" t="s">
        <v>659</v>
      </c>
      <c r="D313">
        <v>3.7999999999999999E-2</v>
      </c>
      <c r="AJ313" t="s">
        <v>9961</v>
      </c>
    </row>
    <row r="314" spans="1:151" x14ac:dyDescent="0.3">
      <c r="A314" s="49">
        <v>312</v>
      </c>
      <c r="B314" t="s">
        <v>1359</v>
      </c>
      <c r="C314" t="s">
        <v>659</v>
      </c>
      <c r="D314">
        <v>1.4385730000000001</v>
      </c>
      <c r="I314" t="s">
        <v>9961</v>
      </c>
      <c r="J314" t="s">
        <v>9961</v>
      </c>
      <c r="K314" t="s">
        <v>9961</v>
      </c>
    </row>
    <row r="315" spans="1:151" x14ac:dyDescent="0.3">
      <c r="A315" s="49">
        <v>313</v>
      </c>
      <c r="B315" t="s">
        <v>1361</v>
      </c>
      <c r="C315" t="s">
        <v>659</v>
      </c>
      <c r="D315">
        <v>7.8221999999999986E-2</v>
      </c>
      <c r="AH315" t="s">
        <v>9961</v>
      </c>
      <c r="AJ315" t="s">
        <v>9961</v>
      </c>
      <c r="AK315" t="s">
        <v>9961</v>
      </c>
    </row>
    <row r="316" spans="1:151" x14ac:dyDescent="0.3">
      <c r="A316" s="49">
        <v>314</v>
      </c>
      <c r="B316" t="s">
        <v>1362</v>
      </c>
      <c r="C316" t="s">
        <v>659</v>
      </c>
      <c r="D316">
        <v>0.189607</v>
      </c>
      <c r="AH316" t="s">
        <v>9961</v>
      </c>
      <c r="AJ316" t="s">
        <v>9961</v>
      </c>
      <c r="AK316" t="s">
        <v>9961</v>
      </c>
    </row>
    <row r="317" spans="1:151" x14ac:dyDescent="0.3">
      <c r="A317" s="49">
        <v>315</v>
      </c>
      <c r="B317" t="s">
        <v>1363</v>
      </c>
      <c r="C317" t="s">
        <v>659</v>
      </c>
      <c r="D317">
        <v>4.3006000000000003E-2</v>
      </c>
      <c r="AH317" t="s">
        <v>9961</v>
      </c>
      <c r="AJ317" t="s">
        <v>9961</v>
      </c>
      <c r="AK317" t="s">
        <v>9961</v>
      </c>
    </row>
    <row r="318" spans="1:151" x14ac:dyDescent="0.3">
      <c r="A318" s="49">
        <v>316</v>
      </c>
      <c r="B318" t="s">
        <v>1364</v>
      </c>
      <c r="C318" t="s">
        <v>614</v>
      </c>
      <c r="D318">
        <v>0.21705540000000001</v>
      </c>
      <c r="I318" t="s">
        <v>9961</v>
      </c>
      <c r="K318" t="s">
        <v>9961</v>
      </c>
      <c r="L318" t="s">
        <v>9961</v>
      </c>
    </row>
    <row r="319" spans="1:151" x14ac:dyDescent="0.3">
      <c r="A319" s="49">
        <v>317</v>
      </c>
      <c r="B319" t="s">
        <v>1365</v>
      </c>
      <c r="C319" t="s">
        <v>659</v>
      </c>
      <c r="D319">
        <v>2.2200000000000001E-2</v>
      </c>
      <c r="I319" t="s">
        <v>9961</v>
      </c>
      <c r="J319" t="s">
        <v>9961</v>
      </c>
      <c r="K319" t="s">
        <v>9961</v>
      </c>
      <c r="L319" t="s">
        <v>9961</v>
      </c>
    </row>
    <row r="320" spans="1:151" x14ac:dyDescent="0.3">
      <c r="A320" s="49">
        <v>318</v>
      </c>
      <c r="B320" t="s">
        <v>1366</v>
      </c>
      <c r="C320" t="s">
        <v>659</v>
      </c>
      <c r="D320">
        <v>9.1425099999999978E-3</v>
      </c>
      <c r="I320" t="s">
        <v>9961</v>
      </c>
      <c r="J320" t="s">
        <v>9961</v>
      </c>
      <c r="K320" t="s">
        <v>9961</v>
      </c>
      <c r="L320" t="s">
        <v>9961</v>
      </c>
    </row>
    <row r="321" spans="1:138" x14ac:dyDescent="0.3">
      <c r="A321" s="49">
        <v>319</v>
      </c>
      <c r="B321" t="s">
        <v>1367</v>
      </c>
      <c r="C321" t="s">
        <v>659</v>
      </c>
      <c r="D321">
        <v>0.73046189999999989</v>
      </c>
      <c r="AH321" t="s">
        <v>9961</v>
      </c>
      <c r="AK321" t="s">
        <v>9961</v>
      </c>
      <c r="CN321" t="s">
        <v>9961</v>
      </c>
    </row>
    <row r="322" spans="1:138" x14ac:dyDescent="0.3">
      <c r="A322" s="49">
        <v>320</v>
      </c>
      <c r="B322" t="s">
        <v>1368</v>
      </c>
      <c r="C322" t="s">
        <v>796</v>
      </c>
      <c r="D322">
        <v>0.192</v>
      </c>
      <c r="O322" t="s">
        <v>9961</v>
      </c>
      <c r="AI322" t="s">
        <v>9961</v>
      </c>
    </row>
    <row r="323" spans="1:138" x14ac:dyDescent="0.3">
      <c r="A323" s="49">
        <v>321</v>
      </c>
      <c r="B323" t="s">
        <v>1369</v>
      </c>
      <c r="C323" t="s">
        <v>668</v>
      </c>
      <c r="D323">
        <v>1.68119</v>
      </c>
      <c r="EF323" t="s">
        <v>9961</v>
      </c>
      <c r="EG323" t="s">
        <v>9961</v>
      </c>
      <c r="EH323" t="s">
        <v>9961</v>
      </c>
    </row>
    <row r="324" spans="1:138" x14ac:dyDescent="0.3">
      <c r="A324" s="49">
        <v>322</v>
      </c>
      <c r="B324" t="s">
        <v>1371</v>
      </c>
      <c r="C324" t="s">
        <v>605</v>
      </c>
      <c r="D324">
        <v>0.2341</v>
      </c>
      <c r="M324" t="s">
        <v>9961</v>
      </c>
      <c r="N324" t="s">
        <v>9961</v>
      </c>
      <c r="AH324" t="s">
        <v>9961</v>
      </c>
      <c r="AK324" t="s">
        <v>9961</v>
      </c>
    </row>
    <row r="325" spans="1:138" x14ac:dyDescent="0.3">
      <c r="A325" s="49">
        <v>323</v>
      </c>
      <c r="B325" t="s">
        <v>1372</v>
      </c>
      <c r="C325" t="s">
        <v>1044</v>
      </c>
      <c r="D325">
        <v>14.293810000000001</v>
      </c>
      <c r="L325" t="s">
        <v>9961</v>
      </c>
    </row>
    <row r="326" spans="1:138" x14ac:dyDescent="0.3">
      <c r="A326" s="49">
        <v>324</v>
      </c>
    </row>
    <row r="327" spans="1:138" x14ac:dyDescent="0.3">
      <c r="A327" s="49">
        <v>325</v>
      </c>
      <c r="B327" t="s">
        <v>1377</v>
      </c>
      <c r="C327" t="s">
        <v>798</v>
      </c>
      <c r="D327">
        <v>0.19156719999999999</v>
      </c>
      <c r="O327" t="s">
        <v>9961</v>
      </c>
      <c r="P327" t="s">
        <v>9961</v>
      </c>
    </row>
    <row r="328" spans="1:138" x14ac:dyDescent="0.3">
      <c r="A328" s="49">
        <v>326</v>
      </c>
    </row>
    <row r="329" spans="1:138" x14ac:dyDescent="0.3">
      <c r="A329" s="49">
        <v>327</v>
      </c>
    </row>
    <row r="330" spans="1:138" x14ac:dyDescent="0.3">
      <c r="A330" s="49">
        <v>328</v>
      </c>
      <c r="B330" t="s">
        <v>1383</v>
      </c>
      <c r="C330" t="s">
        <v>707</v>
      </c>
      <c r="D330">
        <v>2.1000000000000001E-2</v>
      </c>
      <c r="AH330" t="s">
        <v>9961</v>
      </c>
    </row>
    <row r="331" spans="1:138" x14ac:dyDescent="0.3">
      <c r="A331" s="49">
        <v>329</v>
      </c>
      <c r="B331" t="s">
        <v>1384</v>
      </c>
      <c r="C331" t="s">
        <v>668</v>
      </c>
      <c r="D331">
        <v>0.04</v>
      </c>
      <c r="I331" t="s">
        <v>9961</v>
      </c>
      <c r="K331" t="s">
        <v>9961</v>
      </c>
      <c r="L331" t="s">
        <v>9961</v>
      </c>
    </row>
    <row r="332" spans="1:138" x14ac:dyDescent="0.3">
      <c r="A332" s="49">
        <v>330</v>
      </c>
    </row>
    <row r="333" spans="1:138" x14ac:dyDescent="0.3">
      <c r="A333" s="49">
        <v>331</v>
      </c>
      <c r="B333" t="s">
        <v>1387</v>
      </c>
      <c r="C333" t="s">
        <v>605</v>
      </c>
      <c r="D333">
        <v>9.8684300000000003E-2</v>
      </c>
      <c r="M333" t="s">
        <v>9961</v>
      </c>
      <c r="N333" t="s">
        <v>9961</v>
      </c>
      <c r="AH333" t="s">
        <v>9961</v>
      </c>
      <c r="AK333" t="s">
        <v>9961</v>
      </c>
    </row>
    <row r="334" spans="1:138" x14ac:dyDescent="0.3">
      <c r="A334" s="49">
        <v>332</v>
      </c>
      <c r="B334" t="s">
        <v>1388</v>
      </c>
      <c r="C334" t="s">
        <v>605</v>
      </c>
      <c r="D334">
        <v>0.12720400000000001</v>
      </c>
      <c r="M334" t="s">
        <v>9961</v>
      </c>
      <c r="N334" t="s">
        <v>9961</v>
      </c>
      <c r="AH334" t="s">
        <v>9961</v>
      </c>
      <c r="AK334" t="s">
        <v>9961</v>
      </c>
    </row>
    <row r="335" spans="1:138" x14ac:dyDescent="0.3">
      <c r="A335" s="49">
        <v>333</v>
      </c>
      <c r="B335" t="s">
        <v>1389</v>
      </c>
      <c r="C335" t="s">
        <v>671</v>
      </c>
      <c r="D335">
        <v>2.27495684E-2</v>
      </c>
      <c r="P335" t="s">
        <v>9961</v>
      </c>
      <c r="AM335" t="s">
        <v>9961</v>
      </c>
      <c r="AN335" t="s">
        <v>9961</v>
      </c>
    </row>
    <row r="336" spans="1:138" x14ac:dyDescent="0.3">
      <c r="A336" s="49">
        <v>334</v>
      </c>
      <c r="B336" t="s">
        <v>1391</v>
      </c>
      <c r="C336" t="s">
        <v>659</v>
      </c>
      <c r="D336">
        <v>0.33386716440000003</v>
      </c>
      <c r="I336" t="s">
        <v>9961</v>
      </c>
      <c r="J336" t="s">
        <v>9961</v>
      </c>
      <c r="K336" t="s">
        <v>9961</v>
      </c>
      <c r="L336" t="s">
        <v>9961</v>
      </c>
    </row>
    <row r="337" spans="1:168" x14ac:dyDescent="0.3">
      <c r="A337" s="49">
        <v>335</v>
      </c>
      <c r="B337" t="s">
        <v>1392</v>
      </c>
      <c r="C337" t="s">
        <v>671</v>
      </c>
      <c r="D337">
        <v>7.1899931999999987E-5</v>
      </c>
      <c r="Q337" t="s">
        <v>9961</v>
      </c>
      <c r="R337" t="s">
        <v>9961</v>
      </c>
      <c r="S337" t="s">
        <v>9961</v>
      </c>
      <c r="T337" t="s">
        <v>9961</v>
      </c>
      <c r="U337" t="s">
        <v>9961</v>
      </c>
      <c r="V337" t="s">
        <v>9961</v>
      </c>
      <c r="W337" t="s">
        <v>9961</v>
      </c>
    </row>
    <row r="338" spans="1:168" x14ac:dyDescent="0.3">
      <c r="A338" s="49">
        <v>336</v>
      </c>
      <c r="B338" t="s">
        <v>1395</v>
      </c>
      <c r="C338" t="s">
        <v>1394</v>
      </c>
      <c r="D338">
        <v>8.6549867675734908E-3</v>
      </c>
      <c r="EV338" t="s">
        <v>9961</v>
      </c>
    </row>
    <row r="339" spans="1:168" x14ac:dyDescent="0.3">
      <c r="A339" s="49">
        <v>337</v>
      </c>
      <c r="B339" t="s">
        <v>1398</v>
      </c>
      <c r="C339" t="s">
        <v>668</v>
      </c>
      <c r="D339">
        <v>0.1783290123071157</v>
      </c>
      <c r="AF339" t="s">
        <v>9961</v>
      </c>
      <c r="AG339" t="s">
        <v>9961</v>
      </c>
      <c r="EW339" t="s">
        <v>9961</v>
      </c>
      <c r="EX339" t="s">
        <v>9961</v>
      </c>
    </row>
    <row r="340" spans="1:168" x14ac:dyDescent="0.3">
      <c r="A340" s="49">
        <v>338</v>
      </c>
      <c r="B340" t="s">
        <v>1399</v>
      </c>
      <c r="C340" t="s">
        <v>659</v>
      </c>
      <c r="D340">
        <v>9.4617000000000007E-2</v>
      </c>
      <c r="I340" t="s">
        <v>9961</v>
      </c>
      <c r="J340" t="s">
        <v>9961</v>
      </c>
      <c r="K340" t="s">
        <v>9961</v>
      </c>
      <c r="L340" t="s">
        <v>9961</v>
      </c>
    </row>
    <row r="341" spans="1:168" x14ac:dyDescent="0.3">
      <c r="A341" s="49">
        <v>339</v>
      </c>
    </row>
    <row r="342" spans="1:168" x14ac:dyDescent="0.3">
      <c r="A342" s="49">
        <v>340</v>
      </c>
      <c r="B342" t="s">
        <v>1401</v>
      </c>
      <c r="C342" t="s">
        <v>605</v>
      </c>
      <c r="D342">
        <v>4.8997776490630307E-4</v>
      </c>
      <c r="F342" t="s">
        <v>9963</v>
      </c>
    </row>
    <row r="343" spans="1:168" x14ac:dyDescent="0.3">
      <c r="A343" s="49">
        <v>341</v>
      </c>
      <c r="B343" t="s">
        <v>1403</v>
      </c>
      <c r="C343" t="s">
        <v>659</v>
      </c>
      <c r="D343">
        <v>4.059999999999999E-2</v>
      </c>
      <c r="AJ343" t="s">
        <v>9961</v>
      </c>
      <c r="AK343" t="s">
        <v>9961</v>
      </c>
      <c r="AP343" t="s">
        <v>9961</v>
      </c>
    </row>
    <row r="344" spans="1:168" x14ac:dyDescent="0.3">
      <c r="A344" s="49">
        <v>342</v>
      </c>
      <c r="B344" t="s">
        <v>1404</v>
      </c>
      <c r="C344" t="s">
        <v>793</v>
      </c>
      <c r="D344">
        <v>108.4963958867523</v>
      </c>
      <c r="EK344" t="s">
        <v>9961</v>
      </c>
    </row>
    <row r="345" spans="1:168" x14ac:dyDescent="0.3">
      <c r="A345" s="49">
        <v>343</v>
      </c>
      <c r="B345" t="s">
        <v>1407</v>
      </c>
      <c r="C345" t="s">
        <v>793</v>
      </c>
      <c r="D345">
        <v>97.117505586434405</v>
      </c>
      <c r="EK345" t="s">
        <v>9961</v>
      </c>
    </row>
    <row r="346" spans="1:168" x14ac:dyDescent="0.3">
      <c r="A346" s="49">
        <v>344</v>
      </c>
      <c r="B346" t="s">
        <v>1408</v>
      </c>
      <c r="C346" t="s">
        <v>671</v>
      </c>
      <c r="D346">
        <v>8.3825280000000016E-2</v>
      </c>
      <c r="O346" t="s">
        <v>9961</v>
      </c>
      <c r="P346" t="s">
        <v>9961</v>
      </c>
    </row>
    <row r="347" spans="1:168" x14ac:dyDescent="0.3">
      <c r="A347" s="49">
        <v>345</v>
      </c>
      <c r="B347" t="s">
        <v>1409</v>
      </c>
      <c r="C347" t="s">
        <v>668</v>
      </c>
      <c r="D347">
        <v>8.3999999999999995E-3</v>
      </c>
      <c r="AJ347" t="s">
        <v>9961</v>
      </c>
      <c r="AP347" t="s">
        <v>9961</v>
      </c>
    </row>
    <row r="348" spans="1:168" x14ac:dyDescent="0.3">
      <c r="A348" s="49">
        <v>346</v>
      </c>
      <c r="B348" t="s">
        <v>1410</v>
      </c>
      <c r="C348" t="s">
        <v>671</v>
      </c>
      <c r="D348">
        <v>2.50954E-5</v>
      </c>
      <c r="Q348" t="s">
        <v>9961</v>
      </c>
      <c r="R348" t="s">
        <v>9961</v>
      </c>
      <c r="S348" t="s">
        <v>9961</v>
      </c>
      <c r="T348" t="s">
        <v>9961</v>
      </c>
      <c r="U348" t="s">
        <v>9961</v>
      </c>
    </row>
    <row r="349" spans="1:168" x14ac:dyDescent="0.3">
      <c r="A349" s="49">
        <v>347</v>
      </c>
      <c r="B349" t="s">
        <v>1412</v>
      </c>
      <c r="C349" t="s">
        <v>671</v>
      </c>
      <c r="D349">
        <v>1.5589999999999999E-4</v>
      </c>
      <c r="Q349" t="s">
        <v>9961</v>
      </c>
      <c r="R349" t="s">
        <v>9961</v>
      </c>
      <c r="S349" t="s">
        <v>9961</v>
      </c>
      <c r="T349" t="s">
        <v>9961</v>
      </c>
      <c r="U349" t="s">
        <v>9961</v>
      </c>
      <c r="V349" t="s">
        <v>9961</v>
      </c>
      <c r="W349" t="s">
        <v>9961</v>
      </c>
    </row>
    <row r="350" spans="1:168" x14ac:dyDescent="0.3">
      <c r="A350" s="49">
        <v>348</v>
      </c>
      <c r="B350" t="s">
        <v>1413</v>
      </c>
      <c r="C350" t="s">
        <v>595</v>
      </c>
      <c r="D350">
        <v>1.4711760000000001E-4</v>
      </c>
      <c r="Q350" t="s">
        <v>9961</v>
      </c>
      <c r="R350" t="s">
        <v>9961</v>
      </c>
      <c r="S350" t="s">
        <v>9961</v>
      </c>
      <c r="T350" t="s">
        <v>9961</v>
      </c>
      <c r="U350" t="s">
        <v>9961</v>
      </c>
    </row>
    <row r="351" spans="1:168" x14ac:dyDescent="0.3">
      <c r="A351" s="49">
        <v>349</v>
      </c>
      <c r="B351" t="s">
        <v>1416</v>
      </c>
      <c r="C351" t="s">
        <v>1415</v>
      </c>
      <c r="D351">
        <v>1.2622658536157981E-3</v>
      </c>
      <c r="E351" t="s">
        <v>1103</v>
      </c>
      <c r="EY351" t="s">
        <v>9961</v>
      </c>
      <c r="EZ351" t="s">
        <v>9961</v>
      </c>
      <c r="FA351" t="s">
        <v>9961</v>
      </c>
      <c r="FB351" t="s">
        <v>9961</v>
      </c>
      <c r="FC351" t="s">
        <v>9961</v>
      </c>
      <c r="FD351" t="s">
        <v>9961</v>
      </c>
      <c r="FE351" t="s">
        <v>9961</v>
      </c>
      <c r="FF351" t="s">
        <v>9961</v>
      </c>
      <c r="FG351" t="s">
        <v>9961</v>
      </c>
      <c r="FH351" t="s">
        <v>9961</v>
      </c>
      <c r="FI351" t="s">
        <v>9961</v>
      </c>
      <c r="FJ351" t="s">
        <v>9961</v>
      </c>
      <c r="FK351" t="s">
        <v>9961</v>
      </c>
      <c r="FL351" t="s">
        <v>9961</v>
      </c>
    </row>
    <row r="352" spans="1:168" x14ac:dyDescent="0.3">
      <c r="A352" s="49">
        <v>350</v>
      </c>
      <c r="B352" t="s">
        <v>1418</v>
      </c>
      <c r="C352" t="s">
        <v>671</v>
      </c>
      <c r="D352">
        <v>2.308428997959184E-3</v>
      </c>
      <c r="Q352" t="s">
        <v>9961</v>
      </c>
      <c r="R352" t="s">
        <v>9961</v>
      </c>
      <c r="S352" t="s">
        <v>9961</v>
      </c>
      <c r="T352" t="s">
        <v>9961</v>
      </c>
      <c r="U352" t="s">
        <v>9961</v>
      </c>
      <c r="V352" t="s">
        <v>9961</v>
      </c>
      <c r="W352" t="s">
        <v>9961</v>
      </c>
    </row>
    <row r="353" spans="1:172" x14ac:dyDescent="0.3">
      <c r="A353" s="49">
        <v>351</v>
      </c>
      <c r="B353" t="s">
        <v>1420</v>
      </c>
      <c r="C353" t="s">
        <v>605</v>
      </c>
      <c r="D353">
        <v>0.27</v>
      </c>
      <c r="AH353" t="s">
        <v>9961</v>
      </c>
    </row>
    <row r="354" spans="1:172" x14ac:dyDescent="0.3">
      <c r="A354" s="49">
        <v>352</v>
      </c>
      <c r="B354" t="s">
        <v>1421</v>
      </c>
      <c r="C354" t="s">
        <v>659</v>
      </c>
      <c r="D354">
        <v>1.0004</v>
      </c>
      <c r="I354" t="s">
        <v>9961</v>
      </c>
      <c r="J354" t="s">
        <v>9961</v>
      </c>
      <c r="K354" t="s">
        <v>9961</v>
      </c>
      <c r="L354" t="s">
        <v>9961</v>
      </c>
    </row>
    <row r="355" spans="1:172" x14ac:dyDescent="0.3">
      <c r="A355" s="49">
        <v>353</v>
      </c>
      <c r="B355" t="s">
        <v>1422</v>
      </c>
      <c r="C355" t="s">
        <v>614</v>
      </c>
      <c r="D355">
        <v>3.2352000000000001E-3</v>
      </c>
      <c r="FM355" t="s">
        <v>9965</v>
      </c>
      <c r="FN355" t="s">
        <v>9965</v>
      </c>
      <c r="FO355" t="s">
        <v>9965</v>
      </c>
      <c r="FP355" t="s">
        <v>9966</v>
      </c>
    </row>
    <row r="356" spans="1:172" x14ac:dyDescent="0.3">
      <c r="A356" s="49">
        <v>354</v>
      </c>
      <c r="B356" t="s">
        <v>1423</v>
      </c>
      <c r="C356" t="s">
        <v>605</v>
      </c>
      <c r="D356">
        <v>3.8</v>
      </c>
      <c r="AH356" t="s">
        <v>9961</v>
      </c>
    </row>
    <row r="357" spans="1:172" x14ac:dyDescent="0.3">
      <c r="A357" s="49">
        <v>355</v>
      </c>
    </row>
    <row r="358" spans="1:172" x14ac:dyDescent="0.3">
      <c r="A358" s="49">
        <v>356</v>
      </c>
      <c r="B358" t="s">
        <v>1425</v>
      </c>
      <c r="C358" t="s">
        <v>659</v>
      </c>
      <c r="D358">
        <v>6.7999999999999996E-3</v>
      </c>
      <c r="I358" t="s">
        <v>9961</v>
      </c>
      <c r="J358" t="s">
        <v>9961</v>
      </c>
      <c r="K358" t="s">
        <v>9961</v>
      </c>
    </row>
    <row r="359" spans="1:172" x14ac:dyDescent="0.3">
      <c r="A359" s="49">
        <v>357</v>
      </c>
    </row>
    <row r="360" spans="1:172" x14ac:dyDescent="0.3">
      <c r="A360" s="49">
        <v>358</v>
      </c>
      <c r="B360" t="s">
        <v>1427</v>
      </c>
      <c r="C360" t="s">
        <v>659</v>
      </c>
      <c r="D360">
        <v>1.8691199999999999E-4</v>
      </c>
      <c r="AH360" t="s">
        <v>9961</v>
      </c>
      <c r="AK360" t="s">
        <v>9961</v>
      </c>
    </row>
    <row r="361" spans="1:172" x14ac:dyDescent="0.3">
      <c r="A361" s="49">
        <v>359</v>
      </c>
      <c r="B361" t="s">
        <v>1428</v>
      </c>
      <c r="C361" t="s">
        <v>605</v>
      </c>
      <c r="D361">
        <v>1.3608</v>
      </c>
      <c r="M361" t="s">
        <v>9961</v>
      </c>
      <c r="N361" t="s">
        <v>9961</v>
      </c>
    </row>
    <row r="362" spans="1:172" x14ac:dyDescent="0.3">
      <c r="A362" s="49">
        <v>360</v>
      </c>
      <c r="B362" t="s">
        <v>1429</v>
      </c>
      <c r="C362" t="s">
        <v>605</v>
      </c>
      <c r="D362">
        <v>0.15</v>
      </c>
      <c r="M362" t="s">
        <v>9961</v>
      </c>
      <c r="N362" t="s">
        <v>9961</v>
      </c>
    </row>
    <row r="363" spans="1:172" x14ac:dyDescent="0.3">
      <c r="A363" s="49">
        <v>361</v>
      </c>
      <c r="B363" t="s">
        <v>1430</v>
      </c>
      <c r="C363" t="s">
        <v>605</v>
      </c>
      <c r="D363">
        <v>0.63674999999999993</v>
      </c>
      <c r="M363" t="s">
        <v>9961</v>
      </c>
      <c r="N363" t="s">
        <v>9961</v>
      </c>
      <c r="AH363" t="s">
        <v>9961</v>
      </c>
      <c r="AK363" t="s">
        <v>9961</v>
      </c>
    </row>
    <row r="364" spans="1:172" x14ac:dyDescent="0.3">
      <c r="A364" s="49">
        <v>362</v>
      </c>
    </row>
    <row r="365" spans="1:172" x14ac:dyDescent="0.3">
      <c r="A365" s="49">
        <v>363</v>
      </c>
    </row>
    <row r="366" spans="1:172" x14ac:dyDescent="0.3">
      <c r="A366" s="49">
        <v>364</v>
      </c>
      <c r="B366" t="s">
        <v>1437</v>
      </c>
      <c r="C366" t="s">
        <v>659</v>
      </c>
      <c r="D366">
        <v>2.62422E-2</v>
      </c>
      <c r="I366" t="s">
        <v>9961</v>
      </c>
      <c r="J366" t="s">
        <v>9961</v>
      </c>
      <c r="K366" t="s">
        <v>9961</v>
      </c>
      <c r="L366" t="s">
        <v>9961</v>
      </c>
    </row>
    <row r="367" spans="1:172" x14ac:dyDescent="0.3">
      <c r="A367" s="49">
        <v>365</v>
      </c>
      <c r="B367" t="s">
        <v>1438</v>
      </c>
      <c r="C367" t="s">
        <v>671</v>
      </c>
      <c r="D367">
        <v>1.7449838958E-3</v>
      </c>
      <c r="Q367" t="s">
        <v>9961</v>
      </c>
      <c r="R367" t="s">
        <v>9961</v>
      </c>
      <c r="S367" t="s">
        <v>9961</v>
      </c>
      <c r="T367" t="s">
        <v>9961</v>
      </c>
      <c r="U367" t="s">
        <v>9961</v>
      </c>
      <c r="V367" t="s">
        <v>9961</v>
      </c>
      <c r="W367" t="s">
        <v>9961</v>
      </c>
    </row>
    <row r="368" spans="1:172" x14ac:dyDescent="0.3">
      <c r="A368" s="49">
        <v>366</v>
      </c>
      <c r="B368" t="s">
        <v>1440</v>
      </c>
      <c r="C368" t="s">
        <v>595</v>
      </c>
      <c r="D368">
        <v>76.46040480779989</v>
      </c>
      <c r="X368" t="s">
        <v>9961</v>
      </c>
      <c r="Y368" t="s">
        <v>9961</v>
      </c>
      <c r="Z368" t="s">
        <v>9961</v>
      </c>
      <c r="AA368" t="s">
        <v>9961</v>
      </c>
      <c r="AB368" t="s">
        <v>9961</v>
      </c>
      <c r="AC368" t="s">
        <v>9961</v>
      </c>
    </row>
    <row r="369" spans="1:173" x14ac:dyDescent="0.3">
      <c r="A369" s="49">
        <v>367</v>
      </c>
      <c r="B369" t="s">
        <v>1441</v>
      </c>
      <c r="C369" t="s">
        <v>605</v>
      </c>
      <c r="D369">
        <v>6.6</v>
      </c>
      <c r="M369" t="s">
        <v>9961</v>
      </c>
      <c r="N369" t="s">
        <v>9961</v>
      </c>
      <c r="AH369" t="s">
        <v>9961</v>
      </c>
    </row>
    <row r="370" spans="1:173" x14ac:dyDescent="0.3">
      <c r="A370" s="49">
        <v>368</v>
      </c>
    </row>
    <row r="371" spans="1:173" x14ac:dyDescent="0.3">
      <c r="A371" s="49">
        <v>369</v>
      </c>
      <c r="B371" t="s">
        <v>1443</v>
      </c>
      <c r="C371" t="s">
        <v>605</v>
      </c>
      <c r="D371">
        <v>0.59500000000000008</v>
      </c>
      <c r="M371" t="s">
        <v>9961</v>
      </c>
      <c r="N371" t="s">
        <v>9961</v>
      </c>
      <c r="AH371" t="s">
        <v>9961</v>
      </c>
      <c r="AK371" t="s">
        <v>9961</v>
      </c>
    </row>
    <row r="372" spans="1:173" x14ac:dyDescent="0.3">
      <c r="A372" s="49">
        <v>370</v>
      </c>
    </row>
    <row r="373" spans="1:173" x14ac:dyDescent="0.3">
      <c r="A373" s="49">
        <v>371</v>
      </c>
      <c r="B373" t="s">
        <v>1449</v>
      </c>
      <c r="C373" t="s">
        <v>743</v>
      </c>
      <c r="D373">
        <v>5.3265699999999999E-2</v>
      </c>
      <c r="AH373" t="s">
        <v>9961</v>
      </c>
      <c r="AK373" t="s">
        <v>9961</v>
      </c>
    </row>
    <row r="374" spans="1:173" x14ac:dyDescent="0.3">
      <c r="A374" s="49">
        <v>372</v>
      </c>
      <c r="B374" t="s">
        <v>1450</v>
      </c>
      <c r="C374" t="s">
        <v>683</v>
      </c>
      <c r="D374">
        <v>1.0953600000000001E-6</v>
      </c>
      <c r="F374" t="s">
        <v>9961</v>
      </c>
      <c r="G374" t="s">
        <v>9961</v>
      </c>
    </row>
    <row r="375" spans="1:173" x14ac:dyDescent="0.3">
      <c r="A375" s="49">
        <v>373</v>
      </c>
      <c r="B375" t="s">
        <v>1451</v>
      </c>
      <c r="C375" t="s">
        <v>605</v>
      </c>
      <c r="D375">
        <v>3.44E-2</v>
      </c>
      <c r="AG375" t="s">
        <v>9961</v>
      </c>
    </row>
    <row r="376" spans="1:173" x14ac:dyDescent="0.3">
      <c r="A376" s="49">
        <v>374</v>
      </c>
      <c r="B376" t="s">
        <v>1452</v>
      </c>
      <c r="C376" t="s">
        <v>605</v>
      </c>
      <c r="D376">
        <v>3.665</v>
      </c>
      <c r="M376" t="s">
        <v>9961</v>
      </c>
      <c r="N376" t="s">
        <v>9961</v>
      </c>
      <c r="AH376" t="s">
        <v>9961</v>
      </c>
      <c r="AK376" t="s">
        <v>9961</v>
      </c>
    </row>
    <row r="377" spans="1:173" x14ac:dyDescent="0.3">
      <c r="A377" s="49">
        <v>375</v>
      </c>
    </row>
    <row r="378" spans="1:173" x14ac:dyDescent="0.3">
      <c r="A378" s="49">
        <v>376</v>
      </c>
      <c r="B378" t="s">
        <v>1454</v>
      </c>
      <c r="C378" t="s">
        <v>605</v>
      </c>
      <c r="D378">
        <v>4.4100000000000007E-2</v>
      </c>
      <c r="AG378" t="s">
        <v>9961</v>
      </c>
    </row>
    <row r="379" spans="1:173" x14ac:dyDescent="0.3">
      <c r="A379" s="49">
        <v>377</v>
      </c>
      <c r="B379" t="s">
        <v>1455</v>
      </c>
      <c r="C379" t="s">
        <v>620</v>
      </c>
      <c r="D379">
        <v>0.33199999999999991</v>
      </c>
      <c r="CN379" t="s">
        <v>9961</v>
      </c>
    </row>
    <row r="380" spans="1:173" x14ac:dyDescent="0.3">
      <c r="A380" s="49">
        <v>378</v>
      </c>
      <c r="B380" t="s">
        <v>1456</v>
      </c>
      <c r="C380" t="s">
        <v>605</v>
      </c>
      <c r="D380">
        <v>0.4264</v>
      </c>
      <c r="AH380" t="s">
        <v>9961</v>
      </c>
    </row>
    <row r="381" spans="1:173" x14ac:dyDescent="0.3">
      <c r="A381" s="49">
        <v>379</v>
      </c>
      <c r="B381" t="s">
        <v>1457</v>
      </c>
      <c r="C381" t="s">
        <v>796</v>
      </c>
      <c r="D381">
        <v>6.1607954999999999E-2</v>
      </c>
      <c r="O381" t="s">
        <v>9961</v>
      </c>
      <c r="AI381" t="s">
        <v>9961</v>
      </c>
    </row>
    <row r="382" spans="1:173" x14ac:dyDescent="0.3">
      <c r="A382" s="49">
        <v>380</v>
      </c>
    </row>
    <row r="383" spans="1:173" x14ac:dyDescent="0.3">
      <c r="A383" s="49">
        <v>381</v>
      </c>
      <c r="B383" t="s">
        <v>1459</v>
      </c>
      <c r="C383" t="s">
        <v>627</v>
      </c>
      <c r="D383">
        <v>1.8200000000000001E-2</v>
      </c>
      <c r="DI383" t="s">
        <v>9961</v>
      </c>
      <c r="FQ383" t="s">
        <v>9961</v>
      </c>
    </row>
    <row r="384" spans="1:173" x14ac:dyDescent="0.3">
      <c r="A384" s="49">
        <v>382</v>
      </c>
    </row>
    <row r="385" spans="1:184" x14ac:dyDescent="0.3">
      <c r="A385" s="49">
        <v>383</v>
      </c>
      <c r="B385" t="s">
        <v>1465</v>
      </c>
      <c r="C385" t="s">
        <v>605</v>
      </c>
      <c r="D385">
        <v>0.3252000000000001</v>
      </c>
      <c r="M385" t="s">
        <v>9961</v>
      </c>
      <c r="N385" t="s">
        <v>9961</v>
      </c>
      <c r="AH385" t="s">
        <v>9961</v>
      </c>
      <c r="AK385" t="s">
        <v>9961</v>
      </c>
    </row>
    <row r="386" spans="1:184" x14ac:dyDescent="0.3">
      <c r="A386" s="49">
        <v>384</v>
      </c>
      <c r="B386" t="s">
        <v>1466</v>
      </c>
      <c r="C386" t="s">
        <v>605</v>
      </c>
      <c r="D386">
        <v>0.52779220000000004</v>
      </c>
      <c r="AK386" t="s">
        <v>9961</v>
      </c>
    </row>
    <row r="387" spans="1:184" x14ac:dyDescent="0.3">
      <c r="A387" s="49">
        <v>385</v>
      </c>
      <c r="B387" t="s">
        <v>1467</v>
      </c>
      <c r="C387" t="s">
        <v>659</v>
      </c>
      <c r="D387">
        <v>7.2716000000000003E-2</v>
      </c>
      <c r="I387" t="s">
        <v>9961</v>
      </c>
      <c r="J387" t="s">
        <v>9961</v>
      </c>
      <c r="K387" t="s">
        <v>9961</v>
      </c>
      <c r="L387" t="s">
        <v>9961</v>
      </c>
    </row>
    <row r="388" spans="1:184" x14ac:dyDescent="0.3">
      <c r="A388" s="49">
        <v>386</v>
      </c>
      <c r="B388" t="s">
        <v>1468</v>
      </c>
      <c r="C388" t="s">
        <v>605</v>
      </c>
      <c r="D388">
        <v>4.1401000000000003</v>
      </c>
      <c r="M388" t="s">
        <v>9964</v>
      </c>
      <c r="N388" t="s">
        <v>9962</v>
      </c>
      <c r="AH388" t="s">
        <v>9963</v>
      </c>
      <c r="AK388" t="s">
        <v>9962</v>
      </c>
    </row>
    <row r="389" spans="1:184" x14ac:dyDescent="0.3">
      <c r="A389" s="49">
        <v>387</v>
      </c>
      <c r="B389" t="s">
        <v>1469</v>
      </c>
      <c r="C389" t="s">
        <v>614</v>
      </c>
      <c r="D389">
        <v>0.1489692</v>
      </c>
      <c r="AH389" t="s">
        <v>9961</v>
      </c>
      <c r="AK389" t="s">
        <v>9961</v>
      </c>
    </row>
    <row r="390" spans="1:184" x14ac:dyDescent="0.3">
      <c r="A390" s="49">
        <v>388</v>
      </c>
      <c r="B390" t="s">
        <v>1470</v>
      </c>
      <c r="C390" t="s">
        <v>659</v>
      </c>
      <c r="D390">
        <v>0.30051749999999999</v>
      </c>
      <c r="I390" t="s">
        <v>9961</v>
      </c>
      <c r="J390" t="s">
        <v>9961</v>
      </c>
      <c r="K390" t="s">
        <v>9961</v>
      </c>
      <c r="L390" t="s">
        <v>9961</v>
      </c>
    </row>
    <row r="391" spans="1:184" x14ac:dyDescent="0.3">
      <c r="A391" s="49">
        <v>389</v>
      </c>
      <c r="B391" t="s">
        <v>1471</v>
      </c>
      <c r="C391" t="s">
        <v>659</v>
      </c>
      <c r="D391">
        <v>0.44258999999999987</v>
      </c>
      <c r="I391" t="s">
        <v>9961</v>
      </c>
      <c r="J391" t="s">
        <v>9961</v>
      </c>
      <c r="K391" t="s">
        <v>9961</v>
      </c>
    </row>
    <row r="392" spans="1:184" x14ac:dyDescent="0.3">
      <c r="A392" s="49">
        <v>390</v>
      </c>
      <c r="B392" t="s">
        <v>1472</v>
      </c>
      <c r="C392" t="s">
        <v>671</v>
      </c>
      <c r="D392">
        <v>2.0790000000000001E-3</v>
      </c>
      <c r="O392" t="s">
        <v>9961</v>
      </c>
      <c r="P392" t="s">
        <v>9961</v>
      </c>
    </row>
    <row r="393" spans="1:184" x14ac:dyDescent="0.3">
      <c r="A393" s="49">
        <v>391</v>
      </c>
      <c r="B393" t="s">
        <v>1474</v>
      </c>
      <c r="C393" t="s">
        <v>605</v>
      </c>
      <c r="D393">
        <v>0.61</v>
      </c>
      <c r="M393" t="s">
        <v>9961</v>
      </c>
      <c r="N393" t="s">
        <v>9961</v>
      </c>
      <c r="AH393" t="s">
        <v>9961</v>
      </c>
      <c r="EC393" t="s">
        <v>9961</v>
      </c>
      <c r="FR393" t="s">
        <v>9961</v>
      </c>
    </row>
    <row r="394" spans="1:184" x14ac:dyDescent="0.3">
      <c r="A394" s="49">
        <v>392</v>
      </c>
      <c r="B394" t="s">
        <v>1476</v>
      </c>
      <c r="C394" t="s">
        <v>1475</v>
      </c>
      <c r="D394">
        <v>1.293047403007413E-2</v>
      </c>
      <c r="E394" t="s">
        <v>1025</v>
      </c>
      <c r="DL394" t="s">
        <v>9961</v>
      </c>
      <c r="DM394" t="s">
        <v>9961</v>
      </c>
      <c r="DN394" t="s">
        <v>9961</v>
      </c>
      <c r="DO394" t="s">
        <v>9961</v>
      </c>
      <c r="DQ394" t="s">
        <v>9961</v>
      </c>
      <c r="DS394" t="s">
        <v>9961</v>
      </c>
      <c r="DU394" t="s">
        <v>9961</v>
      </c>
      <c r="DV394" t="s">
        <v>9961</v>
      </c>
      <c r="DW394" t="s">
        <v>9961</v>
      </c>
    </row>
    <row r="395" spans="1:184" x14ac:dyDescent="0.3">
      <c r="A395" s="49">
        <v>393</v>
      </c>
      <c r="B395" t="s">
        <v>1479</v>
      </c>
      <c r="C395" t="s">
        <v>704</v>
      </c>
      <c r="D395">
        <v>4.7528017099999998E-4</v>
      </c>
      <c r="F395" t="s">
        <v>9961</v>
      </c>
    </row>
    <row r="396" spans="1:184" x14ac:dyDescent="0.3">
      <c r="A396" s="49">
        <v>394</v>
      </c>
    </row>
    <row r="397" spans="1:184" x14ac:dyDescent="0.3">
      <c r="A397" s="49">
        <v>395</v>
      </c>
      <c r="B397" t="s">
        <v>1483</v>
      </c>
      <c r="C397" t="s">
        <v>1482</v>
      </c>
      <c r="D397">
        <v>2.341495987980555E-2</v>
      </c>
      <c r="E397" t="s">
        <v>1025</v>
      </c>
      <c r="FS397" t="s">
        <v>9961</v>
      </c>
      <c r="FT397" t="s">
        <v>9961</v>
      </c>
      <c r="FU397" t="s">
        <v>9961</v>
      </c>
      <c r="FV397" t="s">
        <v>9961</v>
      </c>
      <c r="FW397" t="s">
        <v>9961</v>
      </c>
      <c r="FX397" t="s">
        <v>9961</v>
      </c>
      <c r="FY397" t="s">
        <v>9961</v>
      </c>
      <c r="FZ397" t="s">
        <v>9961</v>
      </c>
      <c r="GA397" t="s">
        <v>9961</v>
      </c>
    </row>
    <row r="398" spans="1:184" x14ac:dyDescent="0.3">
      <c r="A398" s="49">
        <v>396</v>
      </c>
      <c r="B398" t="s">
        <v>1486</v>
      </c>
      <c r="C398" t="s">
        <v>668</v>
      </c>
      <c r="D398">
        <v>2.7134999999999998</v>
      </c>
      <c r="K398" t="s">
        <v>9961</v>
      </c>
      <c r="L398" t="s">
        <v>9961</v>
      </c>
      <c r="AQ398" t="s">
        <v>9961</v>
      </c>
      <c r="GB398" t="s">
        <v>9961</v>
      </c>
    </row>
    <row r="399" spans="1:184" x14ac:dyDescent="0.3">
      <c r="A399" s="49">
        <v>397</v>
      </c>
      <c r="B399" t="s">
        <v>1489</v>
      </c>
      <c r="C399" t="s">
        <v>668</v>
      </c>
      <c r="D399">
        <v>1.2805</v>
      </c>
      <c r="K399" t="s">
        <v>9961</v>
      </c>
      <c r="L399" t="s">
        <v>9961</v>
      </c>
      <c r="AQ399" t="s">
        <v>9961</v>
      </c>
      <c r="GB399" t="s">
        <v>9961</v>
      </c>
    </row>
    <row r="400" spans="1:184" x14ac:dyDescent="0.3">
      <c r="A400" s="49">
        <v>398</v>
      </c>
      <c r="B400" t="s">
        <v>1492</v>
      </c>
      <c r="C400" t="s">
        <v>595</v>
      </c>
      <c r="D400">
        <v>8.1065999999999999E-2</v>
      </c>
      <c r="DI400" t="s">
        <v>9961</v>
      </c>
    </row>
    <row r="401" spans="1:189" x14ac:dyDescent="0.3">
      <c r="A401" s="49">
        <v>399</v>
      </c>
    </row>
    <row r="402" spans="1:189" x14ac:dyDescent="0.3">
      <c r="A402" s="49">
        <v>400</v>
      </c>
    </row>
    <row r="403" spans="1:189" x14ac:dyDescent="0.3">
      <c r="A403" s="49">
        <v>401</v>
      </c>
      <c r="B403" t="s">
        <v>1497</v>
      </c>
      <c r="C403" t="s">
        <v>605</v>
      </c>
      <c r="D403">
        <v>1.1101476157407409E-6</v>
      </c>
      <c r="F403" t="s">
        <v>9961</v>
      </c>
      <c r="G403" t="s">
        <v>9961</v>
      </c>
      <c r="H403" t="s">
        <v>9961</v>
      </c>
      <c r="EM403" t="s">
        <v>9961</v>
      </c>
    </row>
    <row r="404" spans="1:189" x14ac:dyDescent="0.3">
      <c r="A404" s="49">
        <v>402</v>
      </c>
      <c r="B404" t="s">
        <v>1498</v>
      </c>
      <c r="C404" t="s">
        <v>605</v>
      </c>
      <c r="D404">
        <v>1.04985E-4</v>
      </c>
      <c r="F404" t="s">
        <v>9961</v>
      </c>
      <c r="G404" t="s">
        <v>9961</v>
      </c>
      <c r="CM404" t="s">
        <v>9961</v>
      </c>
      <c r="GC404" t="s">
        <v>9961</v>
      </c>
    </row>
    <row r="405" spans="1:189" x14ac:dyDescent="0.3">
      <c r="A405" s="49">
        <v>403</v>
      </c>
      <c r="B405" t="s">
        <v>1499</v>
      </c>
      <c r="C405" t="s">
        <v>671</v>
      </c>
      <c r="D405">
        <v>2.1505100000000001</v>
      </c>
      <c r="EF405" t="s">
        <v>9961</v>
      </c>
      <c r="EG405" t="s">
        <v>9961</v>
      </c>
      <c r="GD405" t="s">
        <v>9961</v>
      </c>
      <c r="GE405" t="s">
        <v>9961</v>
      </c>
    </row>
    <row r="406" spans="1:189" x14ac:dyDescent="0.3">
      <c r="A406" s="49">
        <v>404</v>
      </c>
      <c r="B406" t="s">
        <v>1502</v>
      </c>
      <c r="C406" t="s">
        <v>1501</v>
      </c>
      <c r="D406">
        <v>4.3860444699198604E-3</v>
      </c>
      <c r="E406" t="s">
        <v>1025</v>
      </c>
      <c r="EY406" t="s">
        <v>9961</v>
      </c>
      <c r="EZ406" t="s">
        <v>9961</v>
      </c>
      <c r="FA406" t="s">
        <v>9961</v>
      </c>
      <c r="FB406" t="s">
        <v>9961</v>
      </c>
      <c r="FC406" t="s">
        <v>9961</v>
      </c>
      <c r="FD406" t="s">
        <v>9961</v>
      </c>
      <c r="FE406" t="s">
        <v>9961</v>
      </c>
      <c r="FF406" t="s">
        <v>9961</v>
      </c>
      <c r="FG406" t="s">
        <v>9961</v>
      </c>
      <c r="FH406" t="s">
        <v>9961</v>
      </c>
      <c r="FI406" t="s">
        <v>9961</v>
      </c>
      <c r="FJ406" t="s">
        <v>9961</v>
      </c>
      <c r="FK406" t="s">
        <v>9961</v>
      </c>
      <c r="FL406" t="s">
        <v>9961</v>
      </c>
    </row>
    <row r="407" spans="1:189" x14ac:dyDescent="0.3">
      <c r="A407" s="49">
        <v>405</v>
      </c>
      <c r="B407" t="s">
        <v>1504</v>
      </c>
      <c r="C407" t="s">
        <v>653</v>
      </c>
      <c r="D407">
        <v>1.261E-5</v>
      </c>
      <c r="F407" t="s">
        <v>9961</v>
      </c>
    </row>
    <row r="408" spans="1:189" x14ac:dyDescent="0.3">
      <c r="A408" s="49">
        <v>406</v>
      </c>
      <c r="B408" t="s">
        <v>1505</v>
      </c>
      <c r="C408" t="s">
        <v>800</v>
      </c>
      <c r="D408">
        <v>1.8439099999999999</v>
      </c>
      <c r="I408" t="s">
        <v>9961</v>
      </c>
      <c r="K408" t="s">
        <v>9961</v>
      </c>
      <c r="L408" t="s">
        <v>9961</v>
      </c>
      <c r="GF408" t="s">
        <v>9961</v>
      </c>
      <c r="GG408" t="s">
        <v>9961</v>
      </c>
    </row>
    <row r="409" spans="1:189" x14ac:dyDescent="0.3">
      <c r="A409" s="49">
        <v>407</v>
      </c>
    </row>
    <row r="410" spans="1:189" x14ac:dyDescent="0.3">
      <c r="A410" s="49">
        <v>408</v>
      </c>
      <c r="B410" t="s">
        <v>1508</v>
      </c>
      <c r="C410" t="s">
        <v>659</v>
      </c>
      <c r="D410">
        <v>0.114</v>
      </c>
      <c r="I410" t="s">
        <v>9961</v>
      </c>
      <c r="K410" t="s">
        <v>9961</v>
      </c>
      <c r="L410" t="s">
        <v>9961</v>
      </c>
      <c r="AQ410" t="s">
        <v>9961</v>
      </c>
    </row>
    <row r="411" spans="1:189" x14ac:dyDescent="0.3">
      <c r="A411" s="49">
        <v>409</v>
      </c>
      <c r="B411" t="s">
        <v>1510</v>
      </c>
      <c r="C411" t="s">
        <v>798</v>
      </c>
      <c r="D411">
        <v>3.2939999999999997E-2</v>
      </c>
      <c r="O411" t="s">
        <v>9961</v>
      </c>
      <c r="P411" t="s">
        <v>9961</v>
      </c>
    </row>
    <row r="412" spans="1:189" x14ac:dyDescent="0.3">
      <c r="A412" s="49">
        <v>410</v>
      </c>
      <c r="B412" t="s">
        <v>1512</v>
      </c>
      <c r="C412" t="s">
        <v>659</v>
      </c>
      <c r="D412">
        <v>5.0999999999999997E-2</v>
      </c>
      <c r="AJ412" t="s">
        <v>9961</v>
      </c>
      <c r="AK412" t="s">
        <v>9961</v>
      </c>
      <c r="AP412" t="s">
        <v>9961</v>
      </c>
    </row>
    <row r="413" spans="1:189" x14ac:dyDescent="0.3">
      <c r="A413" s="49">
        <v>411</v>
      </c>
      <c r="B413" t="s">
        <v>1514</v>
      </c>
      <c r="C413" t="s">
        <v>605</v>
      </c>
      <c r="D413">
        <v>0.45</v>
      </c>
      <c r="AH413" t="s">
        <v>9961</v>
      </c>
      <c r="AK413" t="s">
        <v>9961</v>
      </c>
    </row>
    <row r="414" spans="1:189" x14ac:dyDescent="0.3">
      <c r="A414" s="49">
        <v>412</v>
      </c>
      <c r="B414" t="s">
        <v>1515</v>
      </c>
      <c r="C414" t="s">
        <v>605</v>
      </c>
      <c r="D414">
        <v>1.675</v>
      </c>
      <c r="AH414" t="s">
        <v>9961</v>
      </c>
    </row>
    <row r="415" spans="1:189" x14ac:dyDescent="0.3">
      <c r="A415" s="49">
        <v>413</v>
      </c>
      <c r="B415" t="s">
        <v>1516</v>
      </c>
      <c r="C415" t="s">
        <v>605</v>
      </c>
      <c r="D415">
        <v>0.44098000000000009</v>
      </c>
      <c r="AF415" t="s">
        <v>9961</v>
      </c>
      <c r="AG415" t="s">
        <v>9961</v>
      </c>
    </row>
    <row r="416" spans="1:189" x14ac:dyDescent="0.3">
      <c r="A416" s="49">
        <v>414</v>
      </c>
      <c r="B416" t="s">
        <v>1518</v>
      </c>
      <c r="C416" t="s">
        <v>671</v>
      </c>
      <c r="D416">
        <v>0.1578939</v>
      </c>
      <c r="O416" t="s">
        <v>9961</v>
      </c>
      <c r="P416" t="s">
        <v>9961</v>
      </c>
      <c r="AL416" t="s">
        <v>9961</v>
      </c>
      <c r="AM416" t="s">
        <v>9961</v>
      </c>
      <c r="AN416" t="s">
        <v>9961</v>
      </c>
    </row>
    <row r="417" spans="1:195" x14ac:dyDescent="0.3">
      <c r="A417" s="49">
        <v>415</v>
      </c>
      <c r="B417" t="s">
        <v>1520</v>
      </c>
      <c r="C417" t="s">
        <v>798</v>
      </c>
      <c r="D417">
        <v>0.35381432740000002</v>
      </c>
      <c r="O417" t="s">
        <v>9961</v>
      </c>
      <c r="P417" t="s">
        <v>9961</v>
      </c>
      <c r="GH417" t="s">
        <v>9961</v>
      </c>
      <c r="GI417" t="s">
        <v>9961</v>
      </c>
    </row>
    <row r="418" spans="1:195" x14ac:dyDescent="0.3">
      <c r="A418" s="49">
        <v>416</v>
      </c>
      <c r="B418" t="s">
        <v>1522</v>
      </c>
      <c r="C418" t="s">
        <v>605</v>
      </c>
      <c r="D418">
        <v>35.979061531200003</v>
      </c>
      <c r="M418" t="s">
        <v>9961</v>
      </c>
      <c r="N418" t="s">
        <v>9961</v>
      </c>
    </row>
    <row r="419" spans="1:195" x14ac:dyDescent="0.3">
      <c r="A419" s="49">
        <v>417</v>
      </c>
      <c r="B419" t="s">
        <v>1523</v>
      </c>
      <c r="C419" t="s">
        <v>680</v>
      </c>
      <c r="D419">
        <v>1.5573600000000001</v>
      </c>
      <c r="I419" t="s">
        <v>9961</v>
      </c>
      <c r="K419" t="s">
        <v>9961</v>
      </c>
    </row>
    <row r="420" spans="1:195" x14ac:dyDescent="0.3">
      <c r="A420" s="49">
        <v>418</v>
      </c>
      <c r="B420" t="s">
        <v>1524</v>
      </c>
      <c r="C420" t="s">
        <v>611</v>
      </c>
      <c r="D420">
        <v>0.6</v>
      </c>
      <c r="AG420" t="s">
        <v>9961</v>
      </c>
      <c r="CH420" t="s">
        <v>9961</v>
      </c>
      <c r="EW420" t="s">
        <v>9961</v>
      </c>
      <c r="GJ420" t="s">
        <v>9961</v>
      </c>
    </row>
    <row r="421" spans="1:195" x14ac:dyDescent="0.3">
      <c r="A421" s="49">
        <v>419</v>
      </c>
      <c r="B421" t="s">
        <v>1525</v>
      </c>
      <c r="C421" t="s">
        <v>605</v>
      </c>
      <c r="D421">
        <v>8.7840000000000001E-2</v>
      </c>
      <c r="AH421" t="s">
        <v>9961</v>
      </c>
    </row>
    <row r="422" spans="1:195" x14ac:dyDescent="0.3">
      <c r="A422" s="49">
        <v>420</v>
      </c>
    </row>
    <row r="423" spans="1:195" x14ac:dyDescent="0.3">
      <c r="A423" s="49">
        <v>421</v>
      </c>
      <c r="B423" t="s">
        <v>1528</v>
      </c>
      <c r="C423" t="s">
        <v>653</v>
      </c>
      <c r="D423">
        <v>4.8051612055147392E-4</v>
      </c>
      <c r="F423" t="s">
        <v>9962</v>
      </c>
      <c r="G423" t="s">
        <v>9962</v>
      </c>
    </row>
    <row r="424" spans="1:195" x14ac:dyDescent="0.3">
      <c r="A424" s="49">
        <v>422</v>
      </c>
      <c r="B424" t="s">
        <v>1531</v>
      </c>
      <c r="C424" t="s">
        <v>668</v>
      </c>
      <c r="D424">
        <v>3.3979591836734699E-2</v>
      </c>
      <c r="AH424" t="s">
        <v>9961</v>
      </c>
      <c r="AJ424" t="s">
        <v>9961</v>
      </c>
      <c r="AK424" t="s">
        <v>9961</v>
      </c>
    </row>
    <row r="425" spans="1:195" x14ac:dyDescent="0.3">
      <c r="A425" s="49">
        <v>423</v>
      </c>
      <c r="B425" t="s">
        <v>1532</v>
      </c>
      <c r="C425" t="s">
        <v>704</v>
      </c>
      <c r="D425">
        <v>4.3400000000000001E-2</v>
      </c>
      <c r="AH425" t="s">
        <v>9961</v>
      </c>
    </row>
    <row r="426" spans="1:195" x14ac:dyDescent="0.3">
      <c r="A426" s="49">
        <v>424</v>
      </c>
    </row>
    <row r="427" spans="1:195" x14ac:dyDescent="0.3">
      <c r="A427" s="49">
        <v>425</v>
      </c>
      <c r="B427" t="s">
        <v>1534</v>
      </c>
      <c r="C427" t="s">
        <v>659</v>
      </c>
      <c r="D427">
        <v>1.06E-2</v>
      </c>
      <c r="I427" t="s">
        <v>9961</v>
      </c>
      <c r="J427" t="s">
        <v>9961</v>
      </c>
      <c r="K427" t="s">
        <v>9961</v>
      </c>
    </row>
    <row r="428" spans="1:195" x14ac:dyDescent="0.3">
      <c r="A428" s="49">
        <v>426</v>
      </c>
      <c r="B428" t="s">
        <v>1535</v>
      </c>
      <c r="C428" t="s">
        <v>659</v>
      </c>
      <c r="D428">
        <v>1.1904000000000001E-3</v>
      </c>
      <c r="BQ428" t="s">
        <v>9961</v>
      </c>
      <c r="BS428" t="s">
        <v>9961</v>
      </c>
      <c r="DK428" t="s">
        <v>9961</v>
      </c>
      <c r="GK428" t="s">
        <v>9961</v>
      </c>
      <c r="GL428" t="s">
        <v>9961</v>
      </c>
      <c r="GM428" t="s">
        <v>9961</v>
      </c>
    </row>
    <row r="429" spans="1:195" x14ac:dyDescent="0.3">
      <c r="A429" s="49">
        <v>427</v>
      </c>
      <c r="B429" t="s">
        <v>1537</v>
      </c>
      <c r="C429" t="s">
        <v>659</v>
      </c>
      <c r="D429">
        <v>1.0638999999999999E-2</v>
      </c>
      <c r="I429" t="s">
        <v>9961</v>
      </c>
      <c r="J429" t="s">
        <v>9961</v>
      </c>
      <c r="K429" t="s">
        <v>9961</v>
      </c>
      <c r="L429" t="s">
        <v>9961</v>
      </c>
    </row>
    <row r="430" spans="1:195" x14ac:dyDescent="0.3">
      <c r="A430" s="49">
        <v>428</v>
      </c>
      <c r="B430" t="s">
        <v>1538</v>
      </c>
      <c r="C430" t="s">
        <v>650</v>
      </c>
      <c r="D430">
        <v>0.51658999999999988</v>
      </c>
      <c r="AK430" t="s">
        <v>9961</v>
      </c>
    </row>
    <row r="431" spans="1:195" x14ac:dyDescent="0.3">
      <c r="A431" s="49">
        <v>429</v>
      </c>
      <c r="B431" t="s">
        <v>1539</v>
      </c>
      <c r="C431" t="s">
        <v>659</v>
      </c>
      <c r="D431">
        <v>2.2499999999999999E-4</v>
      </c>
      <c r="AJ431" t="s">
        <v>9961</v>
      </c>
    </row>
    <row r="432" spans="1:195" x14ac:dyDescent="0.3">
      <c r="A432" s="49">
        <v>430</v>
      </c>
      <c r="B432" t="s">
        <v>1540</v>
      </c>
      <c r="C432" t="s">
        <v>796</v>
      </c>
      <c r="D432">
        <v>0.60331239999999997</v>
      </c>
      <c r="O432" t="s">
        <v>9961</v>
      </c>
    </row>
    <row r="433" spans="1:197" x14ac:dyDescent="0.3">
      <c r="A433" s="49">
        <v>431</v>
      </c>
      <c r="B433" t="s">
        <v>1542</v>
      </c>
      <c r="C433" t="s">
        <v>650</v>
      </c>
      <c r="D433">
        <v>0.50050000000000017</v>
      </c>
      <c r="AK433" t="s">
        <v>9961</v>
      </c>
    </row>
    <row r="434" spans="1:197" x14ac:dyDescent="0.3">
      <c r="A434" s="49">
        <v>432</v>
      </c>
      <c r="B434" t="s">
        <v>1543</v>
      </c>
      <c r="C434" t="s">
        <v>605</v>
      </c>
      <c r="D434">
        <v>0.18240000000000001</v>
      </c>
      <c r="AH434" t="s">
        <v>9961</v>
      </c>
      <c r="AK434" t="s">
        <v>9961</v>
      </c>
    </row>
    <row r="435" spans="1:197" x14ac:dyDescent="0.3">
      <c r="A435" s="49">
        <v>433</v>
      </c>
      <c r="B435" t="s">
        <v>1544</v>
      </c>
      <c r="C435" t="s">
        <v>605</v>
      </c>
      <c r="D435">
        <v>24.63534404352</v>
      </c>
      <c r="M435" t="s">
        <v>9961</v>
      </c>
      <c r="N435" t="s">
        <v>9961</v>
      </c>
      <c r="AH435" t="s">
        <v>9961</v>
      </c>
      <c r="AK435" t="s">
        <v>9961</v>
      </c>
    </row>
    <row r="436" spans="1:197" x14ac:dyDescent="0.3">
      <c r="A436" s="49">
        <v>434</v>
      </c>
      <c r="B436" t="s">
        <v>1545</v>
      </c>
      <c r="C436" t="s">
        <v>659</v>
      </c>
      <c r="D436">
        <v>1.976E-2</v>
      </c>
      <c r="I436" t="s">
        <v>9961</v>
      </c>
      <c r="J436" t="s">
        <v>9961</v>
      </c>
      <c r="K436" t="s">
        <v>9961</v>
      </c>
      <c r="L436" t="s">
        <v>9961</v>
      </c>
    </row>
    <row r="437" spans="1:197" x14ac:dyDescent="0.3">
      <c r="A437" s="49">
        <v>435</v>
      </c>
      <c r="B437" t="s">
        <v>1546</v>
      </c>
      <c r="C437" t="s">
        <v>659</v>
      </c>
      <c r="D437">
        <v>9.4299999999999991E-3</v>
      </c>
      <c r="AH437" t="s">
        <v>9961</v>
      </c>
      <c r="AJ437" t="s">
        <v>9961</v>
      </c>
      <c r="AK437" t="s">
        <v>9961</v>
      </c>
      <c r="AP437" t="s">
        <v>9961</v>
      </c>
    </row>
    <row r="438" spans="1:197" x14ac:dyDescent="0.3">
      <c r="A438" s="49">
        <v>436</v>
      </c>
      <c r="B438" t="s">
        <v>1547</v>
      </c>
      <c r="C438" t="s">
        <v>653</v>
      </c>
      <c r="D438">
        <v>8.398579029733959E-5</v>
      </c>
      <c r="F438" t="s">
        <v>9961</v>
      </c>
    </row>
    <row r="439" spans="1:197" x14ac:dyDescent="0.3">
      <c r="A439" s="49">
        <v>437</v>
      </c>
    </row>
    <row r="440" spans="1:197" x14ac:dyDescent="0.3">
      <c r="A440" s="49">
        <v>438</v>
      </c>
      <c r="B440" t="s">
        <v>1549</v>
      </c>
      <c r="C440" t="s">
        <v>605</v>
      </c>
      <c r="D440">
        <v>0.1099131</v>
      </c>
      <c r="O440" t="s">
        <v>9961</v>
      </c>
      <c r="P440" t="s">
        <v>9961</v>
      </c>
      <c r="AL440" t="s">
        <v>9961</v>
      </c>
      <c r="AM440" t="s">
        <v>9961</v>
      </c>
      <c r="AN440" t="s">
        <v>9961</v>
      </c>
      <c r="AO440" t="s">
        <v>9961</v>
      </c>
      <c r="GN440" t="s">
        <v>9961</v>
      </c>
    </row>
    <row r="441" spans="1:197" x14ac:dyDescent="0.3">
      <c r="A441" s="49">
        <v>439</v>
      </c>
      <c r="B441" t="s">
        <v>1551</v>
      </c>
      <c r="C441" t="s">
        <v>605</v>
      </c>
      <c r="D441">
        <v>5.9991899999999997E-5</v>
      </c>
      <c r="F441" t="s">
        <v>9961</v>
      </c>
      <c r="G441" t="s">
        <v>9961</v>
      </c>
    </row>
    <row r="442" spans="1:197" x14ac:dyDescent="0.3">
      <c r="A442" s="49">
        <v>440</v>
      </c>
      <c r="B442" t="s">
        <v>1552</v>
      </c>
      <c r="C442" t="s">
        <v>605</v>
      </c>
      <c r="D442">
        <v>2.044</v>
      </c>
      <c r="AH442" t="s">
        <v>9961</v>
      </c>
      <c r="AK442" t="s">
        <v>9961</v>
      </c>
      <c r="GO442" t="s">
        <v>9961</v>
      </c>
    </row>
    <row r="443" spans="1:197" x14ac:dyDescent="0.3">
      <c r="A443" s="49">
        <v>441</v>
      </c>
      <c r="B443" t="s">
        <v>1555</v>
      </c>
      <c r="C443" t="s">
        <v>650</v>
      </c>
      <c r="D443">
        <v>9.2999999999999999E-2</v>
      </c>
      <c r="AK443" t="s">
        <v>9961</v>
      </c>
    </row>
    <row r="444" spans="1:197" x14ac:dyDescent="0.3">
      <c r="A444" s="49">
        <v>442</v>
      </c>
      <c r="B444" t="s">
        <v>1556</v>
      </c>
      <c r="C444" t="s">
        <v>683</v>
      </c>
      <c r="D444">
        <v>3.8732904999999997E-6</v>
      </c>
      <c r="BQ444" t="s">
        <v>9961</v>
      </c>
      <c r="BR444" t="s">
        <v>9961</v>
      </c>
      <c r="BS444" t="s">
        <v>9961</v>
      </c>
      <c r="DK444" t="s">
        <v>9961</v>
      </c>
    </row>
    <row r="445" spans="1:197" x14ac:dyDescent="0.3">
      <c r="A445" s="49">
        <v>443</v>
      </c>
      <c r="B445" t="s">
        <v>1557</v>
      </c>
      <c r="C445" t="s">
        <v>798</v>
      </c>
      <c r="D445">
        <v>0.4</v>
      </c>
      <c r="O445" t="s">
        <v>9961</v>
      </c>
      <c r="P445" t="s">
        <v>9961</v>
      </c>
    </row>
    <row r="446" spans="1:197" x14ac:dyDescent="0.3">
      <c r="A446" s="49">
        <v>444</v>
      </c>
      <c r="B446" t="s">
        <v>1558</v>
      </c>
      <c r="C446" t="s">
        <v>668</v>
      </c>
      <c r="D446">
        <v>0.410329</v>
      </c>
      <c r="EF446" t="s">
        <v>9961</v>
      </c>
      <c r="EG446" t="s">
        <v>9961</v>
      </c>
      <c r="EH446" t="s">
        <v>9961</v>
      </c>
    </row>
    <row r="447" spans="1:197" x14ac:dyDescent="0.3">
      <c r="A447" s="49">
        <v>445</v>
      </c>
    </row>
    <row r="448" spans="1:197" x14ac:dyDescent="0.3">
      <c r="A448" s="49">
        <v>446</v>
      </c>
      <c r="B448" t="s">
        <v>1561</v>
      </c>
      <c r="C448" t="s">
        <v>605</v>
      </c>
      <c r="D448">
        <v>7.4390999999999998</v>
      </c>
      <c r="N448" t="s">
        <v>9966</v>
      </c>
      <c r="AH448" t="s">
        <v>9965</v>
      </c>
      <c r="AK448" t="s">
        <v>9966</v>
      </c>
    </row>
    <row r="449" spans="1:115" x14ac:dyDescent="0.3">
      <c r="A449" s="49">
        <v>447</v>
      </c>
      <c r="B449" t="s">
        <v>1562</v>
      </c>
      <c r="C449" t="s">
        <v>605</v>
      </c>
      <c r="D449">
        <v>1.27E-4</v>
      </c>
      <c r="F449" t="s">
        <v>9961</v>
      </c>
      <c r="G449" t="s">
        <v>9961</v>
      </c>
    </row>
    <row r="450" spans="1:115" x14ac:dyDescent="0.3">
      <c r="A450" s="49">
        <v>448</v>
      </c>
      <c r="B450" t="s">
        <v>1563</v>
      </c>
      <c r="C450" t="s">
        <v>614</v>
      </c>
      <c r="D450">
        <v>1.1362290000000001E-2</v>
      </c>
      <c r="AK450" t="s">
        <v>9961</v>
      </c>
    </row>
    <row r="451" spans="1:115" x14ac:dyDescent="0.3">
      <c r="A451" s="49">
        <v>449</v>
      </c>
      <c r="B451" t="s">
        <v>1564</v>
      </c>
      <c r="C451" t="s">
        <v>796</v>
      </c>
      <c r="D451">
        <v>0.61714500000000005</v>
      </c>
      <c r="AI451" t="s">
        <v>9961</v>
      </c>
    </row>
    <row r="452" spans="1:115" x14ac:dyDescent="0.3">
      <c r="A452" s="49">
        <v>450</v>
      </c>
      <c r="B452" t="s">
        <v>1566</v>
      </c>
      <c r="C452" t="s">
        <v>796</v>
      </c>
      <c r="D452">
        <v>0.44121650000000001</v>
      </c>
      <c r="AI452" t="s">
        <v>9961</v>
      </c>
    </row>
    <row r="453" spans="1:115" x14ac:dyDescent="0.3">
      <c r="A453" s="49">
        <v>451</v>
      </c>
    </row>
    <row r="454" spans="1:115" x14ac:dyDescent="0.3">
      <c r="A454" s="49">
        <v>452</v>
      </c>
    </row>
    <row r="455" spans="1:115" x14ac:dyDescent="0.3">
      <c r="A455" s="49">
        <v>453</v>
      </c>
      <c r="B455" t="s">
        <v>1571</v>
      </c>
      <c r="C455" t="s">
        <v>605</v>
      </c>
      <c r="D455">
        <v>0.41592709999999999</v>
      </c>
      <c r="AH455" t="s">
        <v>9961</v>
      </c>
    </row>
    <row r="456" spans="1:115" x14ac:dyDescent="0.3">
      <c r="A456" s="49">
        <v>454</v>
      </c>
      <c r="B456" t="s">
        <v>1573</v>
      </c>
      <c r="C456" t="s">
        <v>605</v>
      </c>
      <c r="D456">
        <v>0.12959999999999999</v>
      </c>
      <c r="AK456" t="s">
        <v>9961</v>
      </c>
    </row>
    <row r="457" spans="1:115" x14ac:dyDescent="0.3">
      <c r="A457" s="49">
        <v>455</v>
      </c>
    </row>
    <row r="458" spans="1:115" x14ac:dyDescent="0.3">
      <c r="A458" s="49">
        <v>456</v>
      </c>
      <c r="B458" t="s">
        <v>1576</v>
      </c>
      <c r="C458" t="s">
        <v>668</v>
      </c>
      <c r="D458">
        <v>4.7885599999999988E-5</v>
      </c>
      <c r="BQ458" t="s">
        <v>9961</v>
      </c>
      <c r="BR458" t="s">
        <v>9961</v>
      </c>
      <c r="BS458" t="s">
        <v>9961</v>
      </c>
      <c r="DK458" t="s">
        <v>9961</v>
      </c>
    </row>
    <row r="459" spans="1:115" x14ac:dyDescent="0.3">
      <c r="A459" s="49">
        <v>457</v>
      </c>
      <c r="B459" t="s">
        <v>1577</v>
      </c>
      <c r="C459" t="s">
        <v>617</v>
      </c>
      <c r="D459">
        <v>0.54432000000000003</v>
      </c>
      <c r="AG459" t="s">
        <v>9961</v>
      </c>
    </row>
    <row r="460" spans="1:115" x14ac:dyDescent="0.3">
      <c r="A460" s="49">
        <v>458</v>
      </c>
      <c r="B460" t="s">
        <v>1578</v>
      </c>
      <c r="C460" t="s">
        <v>617</v>
      </c>
      <c r="D460">
        <v>1.0122516000000001E-4</v>
      </c>
      <c r="F460" t="s">
        <v>9961</v>
      </c>
      <c r="G460" t="s">
        <v>9961</v>
      </c>
    </row>
    <row r="461" spans="1:115" x14ac:dyDescent="0.3">
      <c r="A461" s="49">
        <v>459</v>
      </c>
      <c r="B461" t="s">
        <v>1579</v>
      </c>
      <c r="C461" t="s">
        <v>605</v>
      </c>
      <c r="D461">
        <v>1.4144000000000001</v>
      </c>
      <c r="M461" t="s">
        <v>9961</v>
      </c>
      <c r="N461" t="s">
        <v>9961</v>
      </c>
      <c r="AH461" t="s">
        <v>9961</v>
      </c>
      <c r="AK461" t="s">
        <v>9961</v>
      </c>
    </row>
    <row r="462" spans="1:115" x14ac:dyDescent="0.3">
      <c r="A462" s="49">
        <v>460</v>
      </c>
    </row>
    <row r="463" spans="1:115" x14ac:dyDescent="0.3">
      <c r="A463" s="49">
        <v>461</v>
      </c>
      <c r="B463" t="s">
        <v>1581</v>
      </c>
      <c r="C463" t="s">
        <v>796</v>
      </c>
      <c r="D463">
        <v>4.5570000000000013E-2</v>
      </c>
      <c r="O463" t="s">
        <v>9961</v>
      </c>
      <c r="AI463" t="s">
        <v>9961</v>
      </c>
    </row>
    <row r="464" spans="1:115" x14ac:dyDescent="0.3">
      <c r="A464" s="49">
        <v>462</v>
      </c>
    </row>
    <row r="465" spans="1:92" x14ac:dyDescent="0.3">
      <c r="A465" s="49">
        <v>463</v>
      </c>
      <c r="B465" t="s">
        <v>1583</v>
      </c>
      <c r="C465" t="s">
        <v>605</v>
      </c>
      <c r="D465">
        <v>0.36158600000000002</v>
      </c>
      <c r="AH465" t="s">
        <v>9961</v>
      </c>
    </row>
    <row r="466" spans="1:92" x14ac:dyDescent="0.3">
      <c r="A466" s="49">
        <v>464</v>
      </c>
      <c r="B466" t="s">
        <v>1584</v>
      </c>
      <c r="C466" t="s">
        <v>668</v>
      </c>
      <c r="D466">
        <v>0.04</v>
      </c>
      <c r="I466" t="s">
        <v>9961</v>
      </c>
      <c r="K466" t="s">
        <v>9961</v>
      </c>
      <c r="L466" t="s">
        <v>9961</v>
      </c>
    </row>
    <row r="467" spans="1:92" x14ac:dyDescent="0.3">
      <c r="A467" s="49">
        <v>465</v>
      </c>
      <c r="B467" t="s">
        <v>1585</v>
      </c>
      <c r="C467" t="s">
        <v>659</v>
      </c>
      <c r="D467">
        <v>0.60033999999999998</v>
      </c>
      <c r="I467" t="s">
        <v>9961</v>
      </c>
      <c r="J467" t="s">
        <v>9961</v>
      </c>
      <c r="K467" t="s">
        <v>9961</v>
      </c>
      <c r="L467" t="s">
        <v>9961</v>
      </c>
    </row>
    <row r="468" spans="1:92" x14ac:dyDescent="0.3">
      <c r="A468" s="49">
        <v>466</v>
      </c>
    </row>
    <row r="469" spans="1:92" x14ac:dyDescent="0.3">
      <c r="A469" s="49">
        <v>467</v>
      </c>
      <c r="B469" t="s">
        <v>1587</v>
      </c>
      <c r="C469" t="s">
        <v>605</v>
      </c>
      <c r="D469">
        <v>5.1348500000000001</v>
      </c>
      <c r="AH469" t="s">
        <v>9961</v>
      </c>
      <c r="AK469" t="s">
        <v>9961</v>
      </c>
    </row>
    <row r="470" spans="1:92" x14ac:dyDescent="0.3">
      <c r="A470" s="49">
        <v>468</v>
      </c>
    </row>
    <row r="471" spans="1:92" x14ac:dyDescent="0.3">
      <c r="A471" s="49">
        <v>469</v>
      </c>
      <c r="B471" t="s">
        <v>1589</v>
      </c>
      <c r="C471" t="s">
        <v>620</v>
      </c>
      <c r="D471">
        <v>5.0268680000000003</v>
      </c>
      <c r="AH471" t="s">
        <v>9961</v>
      </c>
      <c r="AK471" t="s">
        <v>9961</v>
      </c>
    </row>
    <row r="472" spans="1:92" x14ac:dyDescent="0.3">
      <c r="A472" s="49">
        <v>470</v>
      </c>
    </row>
    <row r="473" spans="1:92" x14ac:dyDescent="0.3">
      <c r="A473" s="49">
        <v>471</v>
      </c>
      <c r="B473" t="s">
        <v>1591</v>
      </c>
      <c r="C473" t="s">
        <v>605</v>
      </c>
      <c r="D473">
        <v>8.4069391516211674E-3</v>
      </c>
      <c r="AG473" t="s">
        <v>9961</v>
      </c>
    </row>
    <row r="474" spans="1:92" x14ac:dyDescent="0.3">
      <c r="A474" s="49">
        <v>472</v>
      </c>
      <c r="B474" t="s">
        <v>1592</v>
      </c>
      <c r="C474" t="s">
        <v>605</v>
      </c>
      <c r="D474">
        <v>0.17758381122719991</v>
      </c>
      <c r="AG474" t="s">
        <v>9961</v>
      </c>
    </row>
    <row r="475" spans="1:92" x14ac:dyDescent="0.3">
      <c r="A475" s="49">
        <v>473</v>
      </c>
      <c r="B475" t="s">
        <v>1593</v>
      </c>
      <c r="C475" t="s">
        <v>605</v>
      </c>
      <c r="D475">
        <v>0.2</v>
      </c>
      <c r="AG475" t="s">
        <v>9961</v>
      </c>
    </row>
    <row r="476" spans="1:92" x14ac:dyDescent="0.3">
      <c r="A476" s="49">
        <v>474</v>
      </c>
      <c r="B476" t="s">
        <v>1594</v>
      </c>
      <c r="C476" t="s">
        <v>659</v>
      </c>
      <c r="D476">
        <v>2.0764399999999999E-2</v>
      </c>
      <c r="AH476" t="s">
        <v>9961</v>
      </c>
      <c r="CN476" t="s">
        <v>9961</v>
      </c>
    </row>
    <row r="477" spans="1:92" x14ac:dyDescent="0.3">
      <c r="A477" s="49">
        <v>475</v>
      </c>
    </row>
    <row r="478" spans="1:92" x14ac:dyDescent="0.3">
      <c r="A478" s="49">
        <v>476</v>
      </c>
      <c r="B478" t="s">
        <v>1598</v>
      </c>
      <c r="C478" t="s">
        <v>659</v>
      </c>
      <c r="D478">
        <v>0.76265499999999997</v>
      </c>
      <c r="I478" t="s">
        <v>9962</v>
      </c>
      <c r="J478" t="s">
        <v>9962</v>
      </c>
      <c r="K478" t="s">
        <v>9963</v>
      </c>
      <c r="L478" t="s">
        <v>9962</v>
      </c>
    </row>
    <row r="479" spans="1:92" x14ac:dyDescent="0.3">
      <c r="A479" s="49">
        <v>477</v>
      </c>
      <c r="B479" t="s">
        <v>1599</v>
      </c>
      <c r="C479" t="s">
        <v>650</v>
      </c>
      <c r="D479">
        <v>2.9160456192E-2</v>
      </c>
      <c r="AK479" t="s">
        <v>9961</v>
      </c>
    </row>
    <row r="480" spans="1:92" x14ac:dyDescent="0.3">
      <c r="A480" s="49">
        <v>478</v>
      </c>
    </row>
    <row r="481" spans="1:37" x14ac:dyDescent="0.3">
      <c r="A481" s="49">
        <v>479</v>
      </c>
    </row>
    <row r="482" spans="1:37" x14ac:dyDescent="0.3">
      <c r="A482" s="49">
        <v>480</v>
      </c>
      <c r="B482" t="s">
        <v>1603</v>
      </c>
      <c r="C482" t="s">
        <v>653</v>
      </c>
      <c r="D482">
        <v>8.5779999999999999E-6</v>
      </c>
      <c r="F482" t="s">
        <v>9961</v>
      </c>
    </row>
    <row r="483" spans="1:37" x14ac:dyDescent="0.3">
      <c r="A483" s="49">
        <v>481</v>
      </c>
      <c r="B483" t="s">
        <v>1604</v>
      </c>
      <c r="C483" t="s">
        <v>605</v>
      </c>
      <c r="D483">
        <v>0.2571119</v>
      </c>
      <c r="AH483" t="s">
        <v>9961</v>
      </c>
      <c r="AK483" t="s">
        <v>9961</v>
      </c>
    </row>
    <row r="484" spans="1:37" x14ac:dyDescent="0.3">
      <c r="A484" s="49">
        <v>482</v>
      </c>
      <c r="B484" t="s">
        <v>1605</v>
      </c>
      <c r="C484" t="s">
        <v>620</v>
      </c>
      <c r="D484">
        <v>0.15640000000000001</v>
      </c>
      <c r="AH484" t="s">
        <v>9961</v>
      </c>
      <c r="AK484" t="s">
        <v>9961</v>
      </c>
    </row>
    <row r="485" spans="1:37" x14ac:dyDescent="0.3">
      <c r="A485" s="49">
        <v>483</v>
      </c>
      <c r="B485" t="s">
        <v>1606</v>
      </c>
      <c r="C485" t="s">
        <v>605</v>
      </c>
      <c r="D485">
        <v>1.2E-2</v>
      </c>
      <c r="AG485" t="s">
        <v>9961</v>
      </c>
    </row>
    <row r="486" spans="1:37" x14ac:dyDescent="0.3">
      <c r="A486" s="49">
        <v>484</v>
      </c>
      <c r="B486" t="s">
        <v>1608</v>
      </c>
      <c r="C486" t="s">
        <v>798</v>
      </c>
      <c r="D486">
        <v>8.4200000000000004E-3</v>
      </c>
      <c r="P486" t="s">
        <v>9961</v>
      </c>
    </row>
    <row r="487" spans="1:37" x14ac:dyDescent="0.3">
      <c r="A487" s="49">
        <v>485</v>
      </c>
    </row>
    <row r="488" spans="1:37" x14ac:dyDescent="0.3">
      <c r="A488" s="49">
        <v>486</v>
      </c>
    </row>
    <row r="489" spans="1:37" x14ac:dyDescent="0.3">
      <c r="A489" s="49">
        <v>487</v>
      </c>
      <c r="B489" t="s">
        <v>1612</v>
      </c>
      <c r="C489" t="s">
        <v>617</v>
      </c>
      <c r="D489">
        <v>3.2959999999999999E-6</v>
      </c>
      <c r="F489" t="s">
        <v>9961</v>
      </c>
      <c r="G489" t="s">
        <v>9961</v>
      </c>
    </row>
    <row r="490" spans="1:37" x14ac:dyDescent="0.3">
      <c r="A490" s="49">
        <v>488</v>
      </c>
      <c r="B490" t="s">
        <v>1613</v>
      </c>
      <c r="C490" t="s">
        <v>605</v>
      </c>
      <c r="D490">
        <v>3.57</v>
      </c>
      <c r="M490" t="s">
        <v>9961</v>
      </c>
      <c r="N490" t="s">
        <v>9961</v>
      </c>
    </row>
    <row r="491" spans="1:37" x14ac:dyDescent="0.3">
      <c r="A491" s="49">
        <v>489</v>
      </c>
      <c r="B491" t="s">
        <v>1614</v>
      </c>
      <c r="C491" t="s">
        <v>605</v>
      </c>
      <c r="D491">
        <v>6.1692999999999998E-2</v>
      </c>
      <c r="M491" t="s">
        <v>9961</v>
      </c>
      <c r="N491" t="s">
        <v>9961</v>
      </c>
    </row>
    <row r="492" spans="1:37" x14ac:dyDescent="0.3">
      <c r="A492" s="49">
        <v>490</v>
      </c>
    </row>
    <row r="493" spans="1:37" x14ac:dyDescent="0.3">
      <c r="A493" s="49">
        <v>491</v>
      </c>
      <c r="B493" t="s">
        <v>1616</v>
      </c>
      <c r="C493" t="s">
        <v>796</v>
      </c>
      <c r="D493">
        <v>0.10094939999999999</v>
      </c>
      <c r="AI493" t="s">
        <v>9961</v>
      </c>
    </row>
    <row r="494" spans="1:37" x14ac:dyDescent="0.3">
      <c r="A494" s="49">
        <v>492</v>
      </c>
      <c r="B494" t="s">
        <v>1617</v>
      </c>
      <c r="C494" t="s">
        <v>605</v>
      </c>
      <c r="D494">
        <v>5.1182600000000011</v>
      </c>
      <c r="M494" t="s">
        <v>9961</v>
      </c>
      <c r="N494" t="s">
        <v>9961</v>
      </c>
      <c r="AH494" t="s">
        <v>9961</v>
      </c>
      <c r="AK494" t="s">
        <v>9961</v>
      </c>
    </row>
    <row r="495" spans="1:37" x14ac:dyDescent="0.3">
      <c r="A495" s="49">
        <v>493</v>
      </c>
      <c r="B495" t="s">
        <v>1618</v>
      </c>
      <c r="C495" t="s">
        <v>605</v>
      </c>
      <c r="D495">
        <v>7.2755200000000002E-4</v>
      </c>
      <c r="F495" t="s">
        <v>9961</v>
      </c>
      <c r="G495" t="s">
        <v>9961</v>
      </c>
    </row>
    <row r="496" spans="1:37" x14ac:dyDescent="0.3">
      <c r="A496" s="49">
        <v>494</v>
      </c>
      <c r="B496" t="s">
        <v>1619</v>
      </c>
      <c r="C496" t="s">
        <v>605</v>
      </c>
      <c r="D496">
        <v>8.2989999999999994E-2</v>
      </c>
      <c r="AH496" t="s">
        <v>9961</v>
      </c>
    </row>
    <row r="497" spans="1:205" x14ac:dyDescent="0.3">
      <c r="A497" s="49">
        <v>495</v>
      </c>
      <c r="B497" t="s">
        <v>1620</v>
      </c>
      <c r="C497" t="s">
        <v>659</v>
      </c>
      <c r="D497">
        <v>5.145000000000001E-2</v>
      </c>
      <c r="I497" t="s">
        <v>9961</v>
      </c>
      <c r="K497" t="s">
        <v>9961</v>
      </c>
      <c r="L497" t="s">
        <v>9961</v>
      </c>
    </row>
    <row r="498" spans="1:205" x14ac:dyDescent="0.3">
      <c r="A498" s="49">
        <v>496</v>
      </c>
    </row>
    <row r="499" spans="1:205" x14ac:dyDescent="0.3">
      <c r="A499" s="49">
        <v>497</v>
      </c>
      <c r="B499" t="s">
        <v>1622</v>
      </c>
      <c r="C499" t="s">
        <v>671</v>
      </c>
      <c r="D499">
        <v>1.4999999999999999E-2</v>
      </c>
      <c r="EE499" t="s">
        <v>9961</v>
      </c>
    </row>
    <row r="500" spans="1:205" x14ac:dyDescent="0.3">
      <c r="A500" s="49">
        <v>498</v>
      </c>
      <c r="B500" t="s">
        <v>1623</v>
      </c>
      <c r="C500" t="s">
        <v>793</v>
      </c>
      <c r="D500">
        <v>0.55775220800000003</v>
      </c>
      <c r="EK500" t="s">
        <v>9961</v>
      </c>
    </row>
    <row r="501" spans="1:205" x14ac:dyDescent="0.3">
      <c r="A501" s="49">
        <v>499</v>
      </c>
      <c r="B501" t="s">
        <v>1625</v>
      </c>
      <c r="C501" t="s">
        <v>793</v>
      </c>
      <c r="D501">
        <v>0.54465839999999999</v>
      </c>
      <c r="EK501" t="s">
        <v>9961</v>
      </c>
    </row>
    <row r="502" spans="1:205" x14ac:dyDescent="0.3">
      <c r="A502" s="49">
        <v>500</v>
      </c>
      <c r="B502" t="s">
        <v>1627</v>
      </c>
      <c r="C502" t="s">
        <v>793</v>
      </c>
      <c r="D502">
        <v>0.49998540800000002</v>
      </c>
      <c r="EK502" t="s">
        <v>9961</v>
      </c>
    </row>
    <row r="503" spans="1:205" x14ac:dyDescent="0.3">
      <c r="A503" s="49">
        <v>501</v>
      </c>
      <c r="B503" t="s">
        <v>1629</v>
      </c>
      <c r="C503" t="s">
        <v>793</v>
      </c>
      <c r="D503">
        <v>0.4481603360000001</v>
      </c>
      <c r="EK503" t="s">
        <v>9961</v>
      </c>
    </row>
    <row r="504" spans="1:205" x14ac:dyDescent="0.3">
      <c r="A504" s="49">
        <v>502</v>
      </c>
      <c r="B504" t="s">
        <v>1632</v>
      </c>
      <c r="C504" t="s">
        <v>752</v>
      </c>
      <c r="D504">
        <v>137.95959548977899</v>
      </c>
      <c r="E504" t="s">
        <v>1071</v>
      </c>
      <c r="AS504" t="s">
        <v>9961</v>
      </c>
      <c r="BA504" t="s">
        <v>9961</v>
      </c>
      <c r="BB504" t="s">
        <v>9961</v>
      </c>
      <c r="BC504" t="s">
        <v>9961</v>
      </c>
      <c r="BD504" t="s">
        <v>9961</v>
      </c>
      <c r="BE504" t="s">
        <v>9961</v>
      </c>
      <c r="BF504" t="s">
        <v>9961</v>
      </c>
      <c r="BG504" t="s">
        <v>9961</v>
      </c>
      <c r="BH504" t="s">
        <v>9961</v>
      </c>
      <c r="BJ504" t="s">
        <v>9961</v>
      </c>
      <c r="GP504" t="s">
        <v>9961</v>
      </c>
      <c r="GQ504" t="s">
        <v>9961</v>
      </c>
      <c r="GR504" t="s">
        <v>9961</v>
      </c>
      <c r="GS504" t="s">
        <v>9961</v>
      </c>
      <c r="GT504" t="s">
        <v>9961</v>
      </c>
      <c r="GU504" t="s">
        <v>9961</v>
      </c>
      <c r="GV504" t="s">
        <v>9961</v>
      </c>
    </row>
    <row r="505" spans="1:205" x14ac:dyDescent="0.3">
      <c r="A505" s="49">
        <v>503</v>
      </c>
      <c r="B505" t="s">
        <v>1635</v>
      </c>
      <c r="C505" t="s">
        <v>794</v>
      </c>
      <c r="D505">
        <v>3.4588082372464961</v>
      </c>
      <c r="GW505" t="s">
        <v>9961</v>
      </c>
    </row>
    <row r="506" spans="1:205" x14ac:dyDescent="0.3">
      <c r="A506" s="49">
        <v>504</v>
      </c>
      <c r="B506" t="s">
        <v>1637</v>
      </c>
      <c r="C506" t="s">
        <v>794</v>
      </c>
      <c r="D506">
        <v>10.81010464228136</v>
      </c>
      <c r="GW506" t="s">
        <v>9961</v>
      </c>
    </row>
    <row r="507" spans="1:205" x14ac:dyDescent="0.3">
      <c r="A507" s="49">
        <v>505</v>
      </c>
    </row>
    <row r="508" spans="1:205" x14ac:dyDescent="0.3">
      <c r="A508" s="49">
        <v>506</v>
      </c>
      <c r="B508" t="s">
        <v>1640</v>
      </c>
      <c r="C508" t="s">
        <v>605</v>
      </c>
      <c r="D508">
        <v>0.10008</v>
      </c>
      <c r="M508" t="s">
        <v>9961</v>
      </c>
      <c r="N508" t="s">
        <v>9961</v>
      </c>
    </row>
    <row r="509" spans="1:205" x14ac:dyDescent="0.3">
      <c r="A509" s="49">
        <v>507</v>
      </c>
      <c r="B509" t="s">
        <v>1641</v>
      </c>
      <c r="C509" t="s">
        <v>659</v>
      </c>
      <c r="D509">
        <v>4.2919999999999998E-3</v>
      </c>
      <c r="AJ509" t="s">
        <v>9961</v>
      </c>
      <c r="AK509" t="s">
        <v>9961</v>
      </c>
    </row>
    <row r="510" spans="1:205" x14ac:dyDescent="0.3">
      <c r="A510" s="49">
        <v>508</v>
      </c>
      <c r="B510" t="s">
        <v>1642</v>
      </c>
      <c r="C510" t="s">
        <v>605</v>
      </c>
      <c r="D510">
        <v>3.7960000000000001E-2</v>
      </c>
      <c r="AF510" t="s">
        <v>9961</v>
      </c>
      <c r="AG510" t="s">
        <v>9961</v>
      </c>
    </row>
    <row r="511" spans="1:205" x14ac:dyDescent="0.3">
      <c r="A511" s="49">
        <v>509</v>
      </c>
      <c r="B511" t="s">
        <v>1643</v>
      </c>
      <c r="C511" t="s">
        <v>617</v>
      </c>
      <c r="D511">
        <v>5.8999999999999997E-2</v>
      </c>
      <c r="AH511" t="s">
        <v>9961</v>
      </c>
      <c r="AJ511" t="s">
        <v>9961</v>
      </c>
      <c r="AK511" t="s">
        <v>9961</v>
      </c>
      <c r="AP511" t="s">
        <v>9961</v>
      </c>
    </row>
    <row r="512" spans="1:205" x14ac:dyDescent="0.3">
      <c r="A512" s="49">
        <v>510</v>
      </c>
      <c r="B512" t="s">
        <v>1644</v>
      </c>
      <c r="C512" t="s">
        <v>796</v>
      </c>
      <c r="D512">
        <v>0.39806405999999989</v>
      </c>
      <c r="O512" t="s">
        <v>9961</v>
      </c>
    </row>
    <row r="513" spans="1:206" x14ac:dyDescent="0.3">
      <c r="A513" s="49">
        <v>511</v>
      </c>
      <c r="B513" t="s">
        <v>1645</v>
      </c>
      <c r="C513" t="s">
        <v>659</v>
      </c>
      <c r="D513">
        <v>0.35135719999999998</v>
      </c>
      <c r="AH513" t="s">
        <v>9961</v>
      </c>
      <c r="AJ513" t="s">
        <v>9961</v>
      </c>
      <c r="AK513" t="s">
        <v>9961</v>
      </c>
    </row>
    <row r="514" spans="1:206" x14ac:dyDescent="0.3">
      <c r="A514" s="49">
        <v>512</v>
      </c>
      <c r="B514" t="s">
        <v>1646</v>
      </c>
      <c r="C514" t="s">
        <v>605</v>
      </c>
      <c r="D514">
        <v>1.354434E-6</v>
      </c>
      <c r="F514" t="s">
        <v>9961</v>
      </c>
    </row>
    <row r="515" spans="1:206" x14ac:dyDescent="0.3">
      <c r="A515" s="49">
        <v>513</v>
      </c>
      <c r="B515" t="s">
        <v>1647</v>
      </c>
      <c r="C515" t="s">
        <v>605</v>
      </c>
      <c r="D515">
        <v>12.219659999999999</v>
      </c>
      <c r="M515" t="s">
        <v>9961</v>
      </c>
      <c r="N515" t="s">
        <v>9961</v>
      </c>
      <c r="AH515" t="s">
        <v>9961</v>
      </c>
    </row>
    <row r="516" spans="1:206" x14ac:dyDescent="0.3">
      <c r="A516" s="49">
        <v>514</v>
      </c>
      <c r="B516" t="s">
        <v>1648</v>
      </c>
      <c r="C516" t="s">
        <v>725</v>
      </c>
      <c r="D516">
        <v>21.806833600000001</v>
      </c>
      <c r="AH516" t="s">
        <v>9961</v>
      </c>
      <c r="AJ516" t="s">
        <v>9961</v>
      </c>
      <c r="AK516" t="s">
        <v>9961</v>
      </c>
    </row>
    <row r="517" spans="1:206" x14ac:dyDescent="0.3">
      <c r="A517" s="49">
        <v>515</v>
      </c>
    </row>
    <row r="518" spans="1:206" x14ac:dyDescent="0.3">
      <c r="A518" s="49">
        <v>516</v>
      </c>
      <c r="B518" t="s">
        <v>1650</v>
      </c>
      <c r="C518" t="s">
        <v>659</v>
      </c>
      <c r="D518">
        <v>0.20280000000000001</v>
      </c>
      <c r="AH518" t="s">
        <v>9961</v>
      </c>
      <c r="AK518" t="s">
        <v>9961</v>
      </c>
    </row>
    <row r="519" spans="1:206" x14ac:dyDescent="0.3">
      <c r="A519" s="49">
        <v>517</v>
      </c>
      <c r="B519" t="s">
        <v>1651</v>
      </c>
      <c r="C519" t="s">
        <v>707</v>
      </c>
      <c r="D519">
        <v>1.01</v>
      </c>
      <c r="AH519" t="s">
        <v>9961</v>
      </c>
    </row>
    <row r="520" spans="1:206" x14ac:dyDescent="0.3">
      <c r="A520" s="49">
        <v>518</v>
      </c>
    </row>
    <row r="521" spans="1:206" x14ac:dyDescent="0.3">
      <c r="A521" s="49">
        <v>519</v>
      </c>
      <c r="B521" t="s">
        <v>1653</v>
      </c>
      <c r="C521" t="s">
        <v>605</v>
      </c>
      <c r="D521">
        <v>1.8221393493333331E-3</v>
      </c>
      <c r="F521" t="s">
        <v>9961</v>
      </c>
    </row>
    <row r="522" spans="1:206" x14ac:dyDescent="0.3">
      <c r="A522" s="49">
        <v>520</v>
      </c>
      <c r="B522" t="s">
        <v>1655</v>
      </c>
      <c r="C522" t="s">
        <v>605</v>
      </c>
      <c r="D522">
        <v>0.98931000000000002</v>
      </c>
      <c r="M522" t="s">
        <v>9961</v>
      </c>
      <c r="N522" t="s">
        <v>9961</v>
      </c>
      <c r="AH522" t="s">
        <v>9961</v>
      </c>
      <c r="AK522" t="s">
        <v>9961</v>
      </c>
    </row>
    <row r="523" spans="1:206" x14ac:dyDescent="0.3">
      <c r="A523" s="49">
        <v>521</v>
      </c>
    </row>
    <row r="524" spans="1:206" x14ac:dyDescent="0.3">
      <c r="A524" s="49">
        <v>522</v>
      </c>
      <c r="B524" t="s">
        <v>1657</v>
      </c>
      <c r="C524" t="s">
        <v>605</v>
      </c>
      <c r="D524">
        <v>20.25</v>
      </c>
      <c r="M524" t="s">
        <v>9961</v>
      </c>
      <c r="N524" t="s">
        <v>9961</v>
      </c>
      <c r="AH524" t="s">
        <v>9961</v>
      </c>
    </row>
    <row r="525" spans="1:206" x14ac:dyDescent="0.3">
      <c r="A525" s="49">
        <v>523</v>
      </c>
      <c r="B525" t="s">
        <v>1658</v>
      </c>
      <c r="C525" t="s">
        <v>605</v>
      </c>
      <c r="D525">
        <v>2.222</v>
      </c>
      <c r="M525" t="s">
        <v>9961</v>
      </c>
      <c r="N525" t="s">
        <v>9961</v>
      </c>
    </row>
    <row r="526" spans="1:206" x14ac:dyDescent="0.3">
      <c r="A526" s="49">
        <v>524</v>
      </c>
      <c r="B526" t="s">
        <v>1659</v>
      </c>
      <c r="C526" t="s">
        <v>605</v>
      </c>
      <c r="D526">
        <v>8.6281429999999999E-5</v>
      </c>
      <c r="F526" t="s">
        <v>9963</v>
      </c>
    </row>
    <row r="527" spans="1:206" x14ac:dyDescent="0.3">
      <c r="A527" s="49">
        <v>525</v>
      </c>
      <c r="B527" t="s">
        <v>1660</v>
      </c>
      <c r="C527" t="s">
        <v>659</v>
      </c>
      <c r="D527">
        <v>7.4139999999999998E-2</v>
      </c>
      <c r="AH527" t="s">
        <v>9961</v>
      </c>
      <c r="AK527" t="s">
        <v>9961</v>
      </c>
    </row>
    <row r="528" spans="1:206" x14ac:dyDescent="0.3">
      <c r="A528" s="49">
        <v>526</v>
      </c>
      <c r="B528" t="s">
        <v>1662</v>
      </c>
      <c r="C528" t="s">
        <v>617</v>
      </c>
      <c r="D528">
        <v>1.4320844652E-2</v>
      </c>
      <c r="BQ528" t="s">
        <v>9961</v>
      </c>
      <c r="BR528" t="s">
        <v>9961</v>
      </c>
      <c r="BS528" t="s">
        <v>9961</v>
      </c>
      <c r="GX528" t="s">
        <v>9961</v>
      </c>
    </row>
    <row r="529" spans="1:42" x14ac:dyDescent="0.3">
      <c r="A529" s="49">
        <v>527</v>
      </c>
      <c r="B529" t="s">
        <v>1663</v>
      </c>
      <c r="C529" t="s">
        <v>605</v>
      </c>
      <c r="D529">
        <v>1.4185000000000001E-4</v>
      </c>
      <c r="F529" t="s">
        <v>9961</v>
      </c>
      <c r="G529" t="s">
        <v>9961</v>
      </c>
    </row>
    <row r="530" spans="1:42" x14ac:dyDescent="0.3">
      <c r="A530" s="49">
        <v>528</v>
      </c>
    </row>
    <row r="531" spans="1:42" x14ac:dyDescent="0.3">
      <c r="A531" s="49">
        <v>529</v>
      </c>
      <c r="B531" t="s">
        <v>1665</v>
      </c>
      <c r="C531" t="s">
        <v>659</v>
      </c>
      <c r="D531">
        <v>2.6267403057999998</v>
      </c>
      <c r="I531" t="s">
        <v>9961</v>
      </c>
      <c r="K531" t="s">
        <v>9961</v>
      </c>
      <c r="L531" t="s">
        <v>9961</v>
      </c>
    </row>
    <row r="532" spans="1:42" x14ac:dyDescent="0.3">
      <c r="A532" s="49">
        <v>530</v>
      </c>
    </row>
    <row r="533" spans="1:42" x14ac:dyDescent="0.3">
      <c r="A533" s="49">
        <v>531</v>
      </c>
    </row>
    <row r="534" spans="1:42" x14ac:dyDescent="0.3">
      <c r="A534" s="49">
        <v>532</v>
      </c>
    </row>
    <row r="535" spans="1:42" x14ac:dyDescent="0.3">
      <c r="A535" s="49">
        <v>533</v>
      </c>
      <c r="B535" t="s">
        <v>1670</v>
      </c>
      <c r="C535" t="s">
        <v>605</v>
      </c>
      <c r="D535">
        <v>17.979399999999998</v>
      </c>
      <c r="M535" t="s">
        <v>9964</v>
      </c>
      <c r="N535" t="s">
        <v>9962</v>
      </c>
      <c r="AK535" t="s">
        <v>9962</v>
      </c>
    </row>
    <row r="536" spans="1:42" x14ac:dyDescent="0.3">
      <c r="A536" s="49">
        <v>534</v>
      </c>
      <c r="B536" t="s">
        <v>1671</v>
      </c>
      <c r="C536" t="s">
        <v>605</v>
      </c>
      <c r="D536">
        <v>1.6937739999999999</v>
      </c>
      <c r="M536" t="s">
        <v>9961</v>
      </c>
      <c r="N536" t="s">
        <v>9961</v>
      </c>
      <c r="AH536" t="s">
        <v>9961</v>
      </c>
    </row>
    <row r="537" spans="1:42" x14ac:dyDescent="0.3">
      <c r="A537" s="49">
        <v>535</v>
      </c>
      <c r="B537" t="s">
        <v>1672</v>
      </c>
      <c r="C537" t="s">
        <v>659</v>
      </c>
      <c r="D537">
        <v>9.2399999999999996E-2</v>
      </c>
      <c r="AJ537" t="s">
        <v>9961</v>
      </c>
      <c r="AP537" t="s">
        <v>9961</v>
      </c>
    </row>
    <row r="538" spans="1:42" x14ac:dyDescent="0.3">
      <c r="A538" s="49">
        <v>536</v>
      </c>
      <c r="B538" t="s">
        <v>1673</v>
      </c>
      <c r="C538" t="s">
        <v>605</v>
      </c>
      <c r="D538">
        <v>0.26</v>
      </c>
      <c r="AG538" t="s">
        <v>9961</v>
      </c>
    </row>
    <row r="539" spans="1:42" x14ac:dyDescent="0.3">
      <c r="A539" s="49">
        <v>537</v>
      </c>
      <c r="B539" t="s">
        <v>1674</v>
      </c>
      <c r="C539" t="s">
        <v>605</v>
      </c>
      <c r="D539">
        <v>0.26</v>
      </c>
      <c r="AG539" t="s">
        <v>9961</v>
      </c>
    </row>
    <row r="540" spans="1:42" x14ac:dyDescent="0.3">
      <c r="A540" s="49">
        <v>538</v>
      </c>
    </row>
    <row r="541" spans="1:42" x14ac:dyDescent="0.3">
      <c r="A541" s="49">
        <v>539</v>
      </c>
      <c r="B541" t="s">
        <v>1676</v>
      </c>
      <c r="C541" t="s">
        <v>659</v>
      </c>
      <c r="D541">
        <v>6.1000000000000004E-3</v>
      </c>
      <c r="AH541" t="s">
        <v>9961</v>
      </c>
      <c r="AJ541" t="s">
        <v>9961</v>
      </c>
      <c r="AK541" t="s">
        <v>9961</v>
      </c>
      <c r="AP541" t="s">
        <v>9961</v>
      </c>
    </row>
    <row r="542" spans="1:42" x14ac:dyDescent="0.3">
      <c r="A542" s="49">
        <v>540</v>
      </c>
      <c r="B542" t="s">
        <v>1677</v>
      </c>
      <c r="C542" t="s">
        <v>614</v>
      </c>
      <c r="D542">
        <v>0.49280000000000002</v>
      </c>
      <c r="I542" t="s">
        <v>9961</v>
      </c>
      <c r="K542" t="s">
        <v>9961</v>
      </c>
      <c r="L542" t="s">
        <v>9961</v>
      </c>
    </row>
    <row r="543" spans="1:42" x14ac:dyDescent="0.3">
      <c r="A543" s="49">
        <v>541</v>
      </c>
      <c r="B543" t="s">
        <v>1678</v>
      </c>
      <c r="C543" t="s">
        <v>605</v>
      </c>
      <c r="D543">
        <v>2.5448400000000002</v>
      </c>
      <c r="AG543" t="s">
        <v>9961</v>
      </c>
    </row>
    <row r="544" spans="1:42" x14ac:dyDescent="0.3">
      <c r="A544" s="49">
        <v>542</v>
      </c>
    </row>
    <row r="545" spans="1:205" x14ac:dyDescent="0.3">
      <c r="A545" s="49">
        <v>543</v>
      </c>
    </row>
    <row r="546" spans="1:205" x14ac:dyDescent="0.3">
      <c r="A546" s="49">
        <v>544</v>
      </c>
    </row>
    <row r="547" spans="1:205" x14ac:dyDescent="0.3">
      <c r="A547" s="49">
        <v>545</v>
      </c>
    </row>
    <row r="548" spans="1:205" x14ac:dyDescent="0.3">
      <c r="A548" s="49">
        <v>546</v>
      </c>
    </row>
    <row r="549" spans="1:205" x14ac:dyDescent="0.3">
      <c r="A549" s="49">
        <v>547</v>
      </c>
      <c r="B549" t="s">
        <v>1685</v>
      </c>
      <c r="C549" t="s">
        <v>605</v>
      </c>
      <c r="D549">
        <v>3.4100000000000002E-5</v>
      </c>
      <c r="F549" t="s">
        <v>9961</v>
      </c>
      <c r="CM549" t="s">
        <v>9961</v>
      </c>
      <c r="GC549" t="s">
        <v>9961</v>
      </c>
    </row>
    <row r="550" spans="1:205" x14ac:dyDescent="0.3">
      <c r="A550" s="49">
        <v>548</v>
      </c>
      <c r="B550" t="s">
        <v>1687</v>
      </c>
      <c r="C550" t="s">
        <v>605</v>
      </c>
      <c r="D550">
        <v>0.01</v>
      </c>
      <c r="AG550" t="s">
        <v>9961</v>
      </c>
    </row>
    <row r="551" spans="1:205" x14ac:dyDescent="0.3">
      <c r="A551" s="49">
        <v>549</v>
      </c>
      <c r="B551" t="s">
        <v>1688</v>
      </c>
      <c r="C551" t="s">
        <v>605</v>
      </c>
      <c r="D551">
        <v>2.0619442600000002</v>
      </c>
      <c r="AH551" t="s">
        <v>9963</v>
      </c>
    </row>
    <row r="552" spans="1:205" x14ac:dyDescent="0.3">
      <c r="A552" s="49">
        <v>550</v>
      </c>
      <c r="B552" t="s">
        <v>1690</v>
      </c>
      <c r="C552" t="s">
        <v>595</v>
      </c>
      <c r="D552">
        <v>81.914199999999994</v>
      </c>
      <c r="GW552" t="s">
        <v>9961</v>
      </c>
    </row>
    <row r="553" spans="1:205" x14ac:dyDescent="0.3">
      <c r="A553" s="49">
        <v>551</v>
      </c>
    </row>
    <row r="554" spans="1:205" x14ac:dyDescent="0.3">
      <c r="A554" s="49">
        <v>552</v>
      </c>
      <c r="B554" t="s">
        <v>1693</v>
      </c>
      <c r="C554" t="s">
        <v>614</v>
      </c>
      <c r="D554">
        <v>2.2008E-2</v>
      </c>
      <c r="I554" t="s">
        <v>9961</v>
      </c>
      <c r="K554" t="s">
        <v>9961</v>
      </c>
      <c r="L554" t="s">
        <v>9961</v>
      </c>
    </row>
    <row r="555" spans="1:205" x14ac:dyDescent="0.3">
      <c r="A555" s="49">
        <v>553</v>
      </c>
      <c r="B555" t="s">
        <v>1694</v>
      </c>
      <c r="C555" t="s">
        <v>614</v>
      </c>
      <c r="D555">
        <v>1.87295E-4</v>
      </c>
      <c r="BQ555" t="s">
        <v>9961</v>
      </c>
      <c r="BR555" t="s">
        <v>9961</v>
      </c>
      <c r="BS555" t="s">
        <v>9961</v>
      </c>
    </row>
    <row r="556" spans="1:205" x14ac:dyDescent="0.3">
      <c r="A556" s="49">
        <v>554</v>
      </c>
    </row>
    <row r="557" spans="1:205" x14ac:dyDescent="0.3">
      <c r="A557" s="49">
        <v>555</v>
      </c>
      <c r="B557" t="s">
        <v>1696</v>
      </c>
      <c r="C557" t="s">
        <v>683</v>
      </c>
      <c r="D557">
        <v>5.5599999999999989E-5</v>
      </c>
      <c r="F557" t="s">
        <v>9961</v>
      </c>
      <c r="G557" t="s">
        <v>9961</v>
      </c>
      <c r="H557" t="s">
        <v>9961</v>
      </c>
      <c r="EM557" t="s">
        <v>9961</v>
      </c>
    </row>
    <row r="558" spans="1:205" x14ac:dyDescent="0.3">
      <c r="A558" s="49">
        <v>556</v>
      </c>
    </row>
    <row r="559" spans="1:205" x14ac:dyDescent="0.3">
      <c r="A559" s="49">
        <v>557</v>
      </c>
      <c r="B559" t="s">
        <v>1699</v>
      </c>
      <c r="C559" t="s">
        <v>605</v>
      </c>
      <c r="D559">
        <v>1.6</v>
      </c>
      <c r="M559" t="s">
        <v>9961</v>
      </c>
      <c r="N559" t="s">
        <v>9961</v>
      </c>
      <c r="CN559" t="s">
        <v>9961</v>
      </c>
    </row>
    <row r="560" spans="1:205" x14ac:dyDescent="0.3">
      <c r="A560" s="49">
        <v>558</v>
      </c>
      <c r="B560" t="s">
        <v>1700</v>
      </c>
      <c r="C560" t="s">
        <v>641</v>
      </c>
      <c r="D560">
        <v>6.0284500998573467E-3</v>
      </c>
      <c r="E560" t="s">
        <v>942</v>
      </c>
      <c r="DL560" t="s">
        <v>9961</v>
      </c>
      <c r="DM560" t="s">
        <v>9961</v>
      </c>
      <c r="DN560" t="s">
        <v>9961</v>
      </c>
      <c r="DO560" t="s">
        <v>9961</v>
      </c>
      <c r="DW560" t="s">
        <v>9961</v>
      </c>
    </row>
    <row r="561" spans="1:209" x14ac:dyDescent="0.3">
      <c r="A561" s="49">
        <v>559</v>
      </c>
      <c r="B561" t="s">
        <v>1702</v>
      </c>
      <c r="C561" t="s">
        <v>659</v>
      </c>
      <c r="D561">
        <v>0.2414</v>
      </c>
      <c r="AH561" t="s">
        <v>9961</v>
      </c>
      <c r="AJ561" t="s">
        <v>9961</v>
      </c>
      <c r="AK561" t="s">
        <v>9961</v>
      </c>
    </row>
    <row r="562" spans="1:209" x14ac:dyDescent="0.3">
      <c r="A562" s="49">
        <v>560</v>
      </c>
      <c r="B562" t="s">
        <v>1703</v>
      </c>
      <c r="C562" t="s">
        <v>605</v>
      </c>
      <c r="D562">
        <v>0.12501999999999999</v>
      </c>
      <c r="AF562" t="s">
        <v>9961</v>
      </c>
      <c r="AG562" t="s">
        <v>9961</v>
      </c>
    </row>
    <row r="563" spans="1:209" x14ac:dyDescent="0.3">
      <c r="A563" s="49">
        <v>561</v>
      </c>
      <c r="B563" t="s">
        <v>1704</v>
      </c>
      <c r="C563" t="s">
        <v>617</v>
      </c>
      <c r="D563">
        <v>1.2264200000000001E-4</v>
      </c>
      <c r="F563" t="s">
        <v>9963</v>
      </c>
      <c r="G563" t="s">
        <v>9963</v>
      </c>
    </row>
    <row r="564" spans="1:209" x14ac:dyDescent="0.3">
      <c r="A564" s="49">
        <v>562</v>
      </c>
      <c r="B564" t="s">
        <v>1705</v>
      </c>
      <c r="C564" t="s">
        <v>605</v>
      </c>
      <c r="D564">
        <v>3.0674999999999999</v>
      </c>
      <c r="M564" t="s">
        <v>9961</v>
      </c>
      <c r="N564" t="s">
        <v>9961</v>
      </c>
      <c r="AH564" t="s">
        <v>9961</v>
      </c>
      <c r="AK564" t="s">
        <v>9961</v>
      </c>
    </row>
    <row r="565" spans="1:209" x14ac:dyDescent="0.3">
      <c r="A565" s="49">
        <v>563</v>
      </c>
    </row>
    <row r="566" spans="1:209" x14ac:dyDescent="0.3">
      <c r="A566" s="49">
        <v>564</v>
      </c>
    </row>
    <row r="567" spans="1:209" x14ac:dyDescent="0.3">
      <c r="A567" s="49">
        <v>565</v>
      </c>
      <c r="B567" t="s">
        <v>1709</v>
      </c>
      <c r="C567" t="s">
        <v>605</v>
      </c>
      <c r="D567">
        <v>9.8655572999999993E-7</v>
      </c>
      <c r="F567" t="s">
        <v>9961</v>
      </c>
      <c r="G567" t="s">
        <v>9961</v>
      </c>
    </row>
    <row r="568" spans="1:209" x14ac:dyDescent="0.3">
      <c r="A568" s="49">
        <v>566</v>
      </c>
      <c r="B568" t="s">
        <v>1710</v>
      </c>
      <c r="C568" t="s">
        <v>796</v>
      </c>
      <c r="D568">
        <v>0.72</v>
      </c>
      <c r="O568" t="s">
        <v>9961</v>
      </c>
    </row>
    <row r="569" spans="1:209" x14ac:dyDescent="0.3">
      <c r="A569" s="49">
        <v>567</v>
      </c>
      <c r="B569" t="s">
        <v>1711</v>
      </c>
      <c r="C569" t="s">
        <v>671</v>
      </c>
      <c r="D569">
        <v>2.330704656E-4</v>
      </c>
      <c r="Q569" t="s">
        <v>9961</v>
      </c>
      <c r="R569" t="s">
        <v>9961</v>
      </c>
      <c r="S569" t="s">
        <v>9961</v>
      </c>
      <c r="T569" t="s">
        <v>9961</v>
      </c>
      <c r="U569" t="s">
        <v>9961</v>
      </c>
      <c r="GY569" t="s">
        <v>9961</v>
      </c>
      <c r="GZ569" t="s">
        <v>9961</v>
      </c>
      <c r="HA569" t="s">
        <v>9961</v>
      </c>
    </row>
    <row r="570" spans="1:209" x14ac:dyDescent="0.3">
      <c r="A570" s="49">
        <v>568</v>
      </c>
      <c r="B570" t="s">
        <v>1713</v>
      </c>
      <c r="C570" t="s">
        <v>798</v>
      </c>
      <c r="D570">
        <v>0.41470000000000001</v>
      </c>
      <c r="O570" t="s">
        <v>9961</v>
      </c>
      <c r="P570" t="s">
        <v>9961</v>
      </c>
    </row>
    <row r="571" spans="1:209" x14ac:dyDescent="0.3">
      <c r="A571" s="49">
        <v>569</v>
      </c>
    </row>
    <row r="572" spans="1:209" x14ac:dyDescent="0.3">
      <c r="A572" s="49">
        <v>570</v>
      </c>
      <c r="B572" t="s">
        <v>1717</v>
      </c>
      <c r="C572" t="s">
        <v>659</v>
      </c>
      <c r="D572">
        <v>0.48599999999999999</v>
      </c>
      <c r="I572" t="s">
        <v>9961</v>
      </c>
      <c r="K572" t="s">
        <v>9961</v>
      </c>
      <c r="L572" t="s">
        <v>9961</v>
      </c>
    </row>
    <row r="573" spans="1:209" x14ac:dyDescent="0.3">
      <c r="A573" s="49">
        <v>571</v>
      </c>
      <c r="B573" t="s">
        <v>1718</v>
      </c>
      <c r="C573" t="s">
        <v>659</v>
      </c>
      <c r="D573">
        <v>4.8684399999999989E-2</v>
      </c>
      <c r="AJ573" t="s">
        <v>9961</v>
      </c>
      <c r="AK573" t="s">
        <v>9961</v>
      </c>
    </row>
    <row r="574" spans="1:209" x14ac:dyDescent="0.3">
      <c r="A574" s="49">
        <v>572</v>
      </c>
    </row>
    <row r="575" spans="1:209" x14ac:dyDescent="0.3">
      <c r="A575" s="49">
        <v>573</v>
      </c>
      <c r="B575" t="s">
        <v>1720</v>
      </c>
      <c r="C575" t="s">
        <v>671</v>
      </c>
      <c r="D575">
        <v>7.9140873709500012E-4</v>
      </c>
      <c r="Q575" t="s">
        <v>9961</v>
      </c>
      <c r="R575" t="s">
        <v>9961</v>
      </c>
      <c r="S575" t="s">
        <v>9961</v>
      </c>
      <c r="T575" t="s">
        <v>9961</v>
      </c>
      <c r="U575" t="s">
        <v>9961</v>
      </c>
      <c r="V575" t="s">
        <v>9961</v>
      </c>
      <c r="W575" t="s">
        <v>9961</v>
      </c>
    </row>
    <row r="576" spans="1:209" x14ac:dyDescent="0.3">
      <c r="A576" s="49">
        <v>574</v>
      </c>
    </row>
    <row r="577" spans="1:210" x14ac:dyDescent="0.3">
      <c r="A577" s="49">
        <v>575</v>
      </c>
    </row>
    <row r="578" spans="1:210" x14ac:dyDescent="0.3">
      <c r="A578" s="49">
        <v>576</v>
      </c>
      <c r="B578" t="s">
        <v>1723</v>
      </c>
      <c r="C578" t="s">
        <v>614</v>
      </c>
      <c r="D578">
        <v>3.263928E-2</v>
      </c>
      <c r="M578" t="s">
        <v>9961</v>
      </c>
      <c r="N578" t="s">
        <v>9961</v>
      </c>
      <c r="AH578" t="s">
        <v>9961</v>
      </c>
      <c r="AJ578" t="s">
        <v>9961</v>
      </c>
      <c r="AK578" t="s">
        <v>9961</v>
      </c>
      <c r="AP578" t="s">
        <v>9961</v>
      </c>
    </row>
    <row r="579" spans="1:210" x14ac:dyDescent="0.3">
      <c r="A579" s="49">
        <v>577</v>
      </c>
      <c r="B579" t="s">
        <v>1724</v>
      </c>
      <c r="C579" t="s">
        <v>614</v>
      </c>
      <c r="D579">
        <v>0.35581000000000013</v>
      </c>
      <c r="I579" t="s">
        <v>9961</v>
      </c>
      <c r="K579" t="s">
        <v>9961</v>
      </c>
      <c r="L579" t="s">
        <v>9961</v>
      </c>
    </row>
    <row r="580" spans="1:210" x14ac:dyDescent="0.3">
      <c r="A580" s="49">
        <v>578</v>
      </c>
      <c r="B580" t="s">
        <v>1725</v>
      </c>
      <c r="C580" t="s">
        <v>614</v>
      </c>
      <c r="D580">
        <v>4.9178000000000013E-2</v>
      </c>
      <c r="I580" t="s">
        <v>9961</v>
      </c>
      <c r="J580" t="s">
        <v>9961</v>
      </c>
      <c r="K580" t="s">
        <v>9961</v>
      </c>
      <c r="L580" t="s">
        <v>9961</v>
      </c>
    </row>
    <row r="581" spans="1:210" x14ac:dyDescent="0.3">
      <c r="A581" s="49">
        <v>579</v>
      </c>
      <c r="B581" t="s">
        <v>1726</v>
      </c>
      <c r="C581" t="s">
        <v>614</v>
      </c>
      <c r="D581">
        <v>4.3034999999999997E-2</v>
      </c>
      <c r="I581" t="s">
        <v>9961</v>
      </c>
      <c r="J581" t="s">
        <v>9961</v>
      </c>
      <c r="K581" t="s">
        <v>9961</v>
      </c>
      <c r="L581" t="s">
        <v>9961</v>
      </c>
    </row>
    <row r="582" spans="1:210" x14ac:dyDescent="0.3">
      <c r="A582" s="49">
        <v>580</v>
      </c>
      <c r="B582" t="s">
        <v>1727</v>
      </c>
      <c r="C582" t="s">
        <v>614</v>
      </c>
      <c r="D582">
        <v>0.18302399999999999</v>
      </c>
      <c r="I582" t="s">
        <v>9961</v>
      </c>
      <c r="J582" t="s">
        <v>9961</v>
      </c>
      <c r="K582" t="s">
        <v>9961</v>
      </c>
      <c r="L582" t="s">
        <v>9961</v>
      </c>
    </row>
    <row r="583" spans="1:210" x14ac:dyDescent="0.3">
      <c r="A583" s="49">
        <v>581</v>
      </c>
      <c r="B583" t="s">
        <v>1728</v>
      </c>
      <c r="C583" t="s">
        <v>614</v>
      </c>
      <c r="D583">
        <v>8.3839999999999997E-5</v>
      </c>
      <c r="F583" t="s">
        <v>9961</v>
      </c>
      <c r="G583" t="s">
        <v>9961</v>
      </c>
    </row>
    <row r="584" spans="1:210" x14ac:dyDescent="0.3">
      <c r="A584" s="49">
        <v>582</v>
      </c>
      <c r="B584" t="s">
        <v>1729</v>
      </c>
      <c r="C584" t="s">
        <v>614</v>
      </c>
      <c r="D584">
        <v>0.175268691</v>
      </c>
      <c r="I584" t="s">
        <v>9961</v>
      </c>
      <c r="J584" t="s">
        <v>9961</v>
      </c>
      <c r="K584" t="s">
        <v>9961</v>
      </c>
    </row>
    <row r="585" spans="1:210" x14ac:dyDescent="0.3">
      <c r="A585" s="49">
        <v>583</v>
      </c>
      <c r="B585" t="s">
        <v>1730</v>
      </c>
      <c r="C585" t="s">
        <v>605</v>
      </c>
      <c r="D585">
        <v>0.1</v>
      </c>
      <c r="AG585" t="s">
        <v>9961</v>
      </c>
    </row>
    <row r="586" spans="1:210" x14ac:dyDescent="0.3">
      <c r="A586" s="49">
        <v>584</v>
      </c>
      <c r="B586" t="s">
        <v>1731</v>
      </c>
      <c r="C586" t="s">
        <v>605</v>
      </c>
      <c r="D586">
        <v>4.6542999999999992E-3</v>
      </c>
      <c r="M586" t="s">
        <v>9961</v>
      </c>
      <c r="N586" t="s">
        <v>9961</v>
      </c>
    </row>
    <row r="587" spans="1:210" x14ac:dyDescent="0.3">
      <c r="A587" s="49">
        <v>585</v>
      </c>
      <c r="B587" t="s">
        <v>1732</v>
      </c>
      <c r="C587" t="s">
        <v>650</v>
      </c>
      <c r="D587">
        <v>2.2800000000000001E-2</v>
      </c>
      <c r="CN587" t="s">
        <v>9961</v>
      </c>
    </row>
    <row r="588" spans="1:210" x14ac:dyDescent="0.3">
      <c r="A588" s="49">
        <v>586</v>
      </c>
      <c r="B588" t="s">
        <v>1734</v>
      </c>
      <c r="C588" t="s">
        <v>605</v>
      </c>
      <c r="D588">
        <v>2.1899999999999999E-2</v>
      </c>
      <c r="AH588" t="s">
        <v>9961</v>
      </c>
    </row>
    <row r="589" spans="1:210" x14ac:dyDescent="0.3">
      <c r="A589" s="49">
        <v>587</v>
      </c>
      <c r="B589" t="s">
        <v>1736</v>
      </c>
      <c r="C589" t="s">
        <v>796</v>
      </c>
      <c r="D589">
        <v>3.10269E-2</v>
      </c>
      <c r="O589" t="s">
        <v>9961</v>
      </c>
      <c r="HB589" t="s">
        <v>9961</v>
      </c>
    </row>
    <row r="590" spans="1:210" x14ac:dyDescent="0.3">
      <c r="A590" s="49">
        <v>588</v>
      </c>
      <c r="B590" t="s">
        <v>1738</v>
      </c>
      <c r="C590" t="s">
        <v>605</v>
      </c>
      <c r="D590">
        <v>6.6000000000000005E-5</v>
      </c>
      <c r="F590" t="s">
        <v>9961</v>
      </c>
    </row>
    <row r="591" spans="1:210" x14ac:dyDescent="0.3">
      <c r="A591" s="49">
        <v>589</v>
      </c>
      <c r="B591" t="s">
        <v>1739</v>
      </c>
      <c r="C591" t="s">
        <v>605</v>
      </c>
      <c r="D591">
        <v>6.4192</v>
      </c>
      <c r="M591" t="s">
        <v>9961</v>
      </c>
      <c r="AH591" t="s">
        <v>9961</v>
      </c>
      <c r="AK591" t="s">
        <v>9961</v>
      </c>
    </row>
    <row r="592" spans="1:210" x14ac:dyDescent="0.3">
      <c r="A592" s="49">
        <v>590</v>
      </c>
      <c r="B592" t="s">
        <v>1740</v>
      </c>
      <c r="C592" t="s">
        <v>671</v>
      </c>
      <c r="D592">
        <v>1.8316800000000001E-5</v>
      </c>
      <c r="Q592" t="s">
        <v>9961</v>
      </c>
      <c r="R592" t="s">
        <v>9961</v>
      </c>
      <c r="S592" t="s">
        <v>9961</v>
      </c>
      <c r="T592" t="s">
        <v>9961</v>
      </c>
      <c r="U592" t="s">
        <v>9961</v>
      </c>
      <c r="V592" t="s">
        <v>9961</v>
      </c>
      <c r="W592" t="s">
        <v>9961</v>
      </c>
    </row>
    <row r="593" spans="1:215" x14ac:dyDescent="0.3">
      <c r="A593" s="49">
        <v>591</v>
      </c>
      <c r="B593" t="s">
        <v>1741</v>
      </c>
      <c r="C593" t="s">
        <v>605</v>
      </c>
      <c r="D593">
        <v>0.50000000000000011</v>
      </c>
      <c r="AH593" t="s">
        <v>9961</v>
      </c>
      <c r="AK593" t="s">
        <v>9961</v>
      </c>
    </row>
    <row r="594" spans="1:215" x14ac:dyDescent="0.3">
      <c r="A594" s="49">
        <v>592</v>
      </c>
      <c r="B594" t="s">
        <v>1742</v>
      </c>
      <c r="C594" t="s">
        <v>614</v>
      </c>
      <c r="D594">
        <v>5.6839999999999998E-3</v>
      </c>
      <c r="AF594" t="s">
        <v>9961</v>
      </c>
      <c r="AG594" t="s">
        <v>9961</v>
      </c>
      <c r="GJ594" t="s">
        <v>9961</v>
      </c>
    </row>
    <row r="595" spans="1:215" x14ac:dyDescent="0.3">
      <c r="A595" s="49">
        <v>593</v>
      </c>
      <c r="B595" t="s">
        <v>1743</v>
      </c>
      <c r="C595" t="s">
        <v>605</v>
      </c>
      <c r="D595">
        <v>0.78390000000000004</v>
      </c>
      <c r="AH595" t="s">
        <v>9961</v>
      </c>
      <c r="AK595" t="s">
        <v>9961</v>
      </c>
    </row>
    <row r="596" spans="1:215" x14ac:dyDescent="0.3">
      <c r="A596" s="49">
        <v>594</v>
      </c>
      <c r="B596" t="s">
        <v>1744</v>
      </c>
      <c r="C596" t="s">
        <v>605</v>
      </c>
      <c r="D596">
        <v>0.35103350000000011</v>
      </c>
      <c r="AF596" t="s">
        <v>9961</v>
      </c>
      <c r="AG596" t="s">
        <v>9961</v>
      </c>
    </row>
    <row r="597" spans="1:215" x14ac:dyDescent="0.3">
      <c r="A597" s="49">
        <v>595</v>
      </c>
      <c r="B597" t="s">
        <v>1745</v>
      </c>
      <c r="C597" t="s">
        <v>659</v>
      </c>
      <c r="D597">
        <v>5.3713892999999999E-2</v>
      </c>
      <c r="AH597" t="s">
        <v>9961</v>
      </c>
      <c r="AJ597" t="s">
        <v>9961</v>
      </c>
      <c r="AK597" t="s">
        <v>9961</v>
      </c>
    </row>
    <row r="598" spans="1:215" x14ac:dyDescent="0.3">
      <c r="A598" s="49">
        <v>596</v>
      </c>
    </row>
    <row r="599" spans="1:215" x14ac:dyDescent="0.3">
      <c r="A599" s="49">
        <v>597</v>
      </c>
      <c r="B599" t="s">
        <v>1748</v>
      </c>
      <c r="C599" t="s">
        <v>617</v>
      </c>
      <c r="D599">
        <v>1.5903E-4</v>
      </c>
      <c r="F599" t="s">
        <v>9961</v>
      </c>
      <c r="G599" t="s">
        <v>9961</v>
      </c>
    </row>
    <row r="600" spans="1:215" x14ac:dyDescent="0.3">
      <c r="A600" s="49">
        <v>598</v>
      </c>
      <c r="B600" t="s">
        <v>1749</v>
      </c>
      <c r="C600" t="s">
        <v>653</v>
      </c>
      <c r="D600">
        <v>1.1880000000000001E-7</v>
      </c>
      <c r="F600" t="s">
        <v>9961</v>
      </c>
    </row>
    <row r="601" spans="1:215" x14ac:dyDescent="0.3">
      <c r="A601" s="49">
        <v>599</v>
      </c>
      <c r="B601" t="s">
        <v>1750</v>
      </c>
      <c r="C601" t="s">
        <v>614</v>
      </c>
      <c r="D601">
        <v>1.5355205999999999</v>
      </c>
      <c r="I601" t="s">
        <v>9963</v>
      </c>
      <c r="K601" t="s">
        <v>9963</v>
      </c>
      <c r="L601" t="s">
        <v>9962</v>
      </c>
    </row>
    <row r="602" spans="1:215" x14ac:dyDescent="0.3">
      <c r="A602" s="49">
        <v>600</v>
      </c>
      <c r="B602" t="s">
        <v>1751</v>
      </c>
      <c r="C602" t="s">
        <v>605</v>
      </c>
      <c r="D602">
        <v>65.822999999999993</v>
      </c>
      <c r="N602" t="s">
        <v>9961</v>
      </c>
      <c r="AH602" t="s">
        <v>9961</v>
      </c>
    </row>
    <row r="603" spans="1:215" x14ac:dyDescent="0.3">
      <c r="A603" s="49">
        <v>601</v>
      </c>
      <c r="B603" t="s">
        <v>1753</v>
      </c>
      <c r="C603" t="s">
        <v>796</v>
      </c>
      <c r="D603">
        <v>0.11749999999999999</v>
      </c>
      <c r="O603" t="s">
        <v>9961</v>
      </c>
    </row>
    <row r="604" spans="1:215" x14ac:dyDescent="0.3">
      <c r="A604" s="49">
        <v>602</v>
      </c>
      <c r="B604" t="s">
        <v>1756</v>
      </c>
      <c r="C604" t="s">
        <v>1755</v>
      </c>
      <c r="D604">
        <v>0.1124</v>
      </c>
      <c r="HC604" t="s">
        <v>9961</v>
      </c>
    </row>
    <row r="605" spans="1:215" x14ac:dyDescent="0.3">
      <c r="A605" s="49">
        <v>603</v>
      </c>
      <c r="B605" t="s">
        <v>1758</v>
      </c>
      <c r="C605" t="s">
        <v>677</v>
      </c>
      <c r="D605">
        <v>2.6767999999999999E-5</v>
      </c>
      <c r="F605" t="s">
        <v>9961</v>
      </c>
      <c r="G605" t="s">
        <v>9961</v>
      </c>
      <c r="HD605" t="s">
        <v>9961</v>
      </c>
    </row>
    <row r="606" spans="1:215" x14ac:dyDescent="0.3">
      <c r="A606" s="49">
        <v>604</v>
      </c>
      <c r="B606" t="s">
        <v>1761</v>
      </c>
      <c r="C606" t="s">
        <v>802</v>
      </c>
      <c r="D606">
        <v>221.95519999999999</v>
      </c>
      <c r="HE606" t="s">
        <v>9961</v>
      </c>
      <c r="HF606" t="s">
        <v>9961</v>
      </c>
      <c r="HG606" t="s">
        <v>9961</v>
      </c>
    </row>
    <row r="607" spans="1:215" x14ac:dyDescent="0.3">
      <c r="A607" s="49">
        <v>605</v>
      </c>
      <c r="B607" t="s">
        <v>1763</v>
      </c>
      <c r="C607" t="s">
        <v>802</v>
      </c>
      <c r="D607">
        <v>52.186799999999998</v>
      </c>
      <c r="HE607" t="s">
        <v>9961</v>
      </c>
      <c r="HF607" t="s">
        <v>9961</v>
      </c>
      <c r="HG607" t="s">
        <v>9961</v>
      </c>
    </row>
    <row r="608" spans="1:215" x14ac:dyDescent="0.3">
      <c r="A608" s="49">
        <v>606</v>
      </c>
      <c r="B608" t="s">
        <v>1764</v>
      </c>
      <c r="C608" t="s">
        <v>802</v>
      </c>
      <c r="D608">
        <v>123.44885840000001</v>
      </c>
      <c r="HE608" t="s">
        <v>9961</v>
      </c>
      <c r="HF608" t="s">
        <v>9961</v>
      </c>
      <c r="HG608" t="s">
        <v>9961</v>
      </c>
    </row>
    <row r="609" spans="1:220" x14ac:dyDescent="0.3">
      <c r="A609" s="49">
        <v>607</v>
      </c>
      <c r="B609" t="s">
        <v>1765</v>
      </c>
      <c r="C609" t="s">
        <v>802</v>
      </c>
      <c r="D609">
        <v>131.26400000000001</v>
      </c>
      <c r="HE609" t="s">
        <v>9961</v>
      </c>
      <c r="HF609" t="s">
        <v>9961</v>
      </c>
      <c r="HG609" t="s">
        <v>9961</v>
      </c>
    </row>
    <row r="610" spans="1:220" x14ac:dyDescent="0.3">
      <c r="A610" s="49">
        <v>608</v>
      </c>
      <c r="B610" t="s">
        <v>1766</v>
      </c>
      <c r="C610" t="s">
        <v>802</v>
      </c>
      <c r="D610">
        <v>11</v>
      </c>
      <c r="HE610" t="s">
        <v>9961</v>
      </c>
      <c r="HF610" t="s">
        <v>9961</v>
      </c>
      <c r="HG610" t="s">
        <v>9961</v>
      </c>
    </row>
    <row r="611" spans="1:220" x14ac:dyDescent="0.3">
      <c r="A611" s="49">
        <v>609</v>
      </c>
      <c r="B611" t="s">
        <v>1767</v>
      </c>
      <c r="C611" t="s">
        <v>796</v>
      </c>
      <c r="D611">
        <v>0.26973000000000003</v>
      </c>
      <c r="O611" t="s">
        <v>9961</v>
      </c>
    </row>
    <row r="612" spans="1:220" x14ac:dyDescent="0.3">
      <c r="A612" s="49">
        <v>610</v>
      </c>
      <c r="B612" t="s">
        <v>1769</v>
      </c>
      <c r="C612" t="s">
        <v>641</v>
      </c>
      <c r="D612">
        <v>1.98864</v>
      </c>
      <c r="HH612" t="s">
        <v>9961</v>
      </c>
      <c r="HI612" t="s">
        <v>9961</v>
      </c>
      <c r="HJ612" t="s">
        <v>9961</v>
      </c>
    </row>
    <row r="613" spans="1:220" x14ac:dyDescent="0.3">
      <c r="A613" s="49">
        <v>611</v>
      </c>
      <c r="B613" t="s">
        <v>1771</v>
      </c>
      <c r="C613" t="s">
        <v>680</v>
      </c>
      <c r="D613">
        <v>4.8159000000000007E-2</v>
      </c>
      <c r="HK613" t="s">
        <v>9961</v>
      </c>
    </row>
    <row r="614" spans="1:220" x14ac:dyDescent="0.3">
      <c r="A614" s="49">
        <v>612</v>
      </c>
      <c r="B614" t="s">
        <v>1773</v>
      </c>
      <c r="C614" t="s">
        <v>683</v>
      </c>
      <c r="D614">
        <v>1.155E-2</v>
      </c>
      <c r="HK614" t="s">
        <v>9961</v>
      </c>
    </row>
    <row r="615" spans="1:220" x14ac:dyDescent="0.3">
      <c r="A615" s="49">
        <v>613</v>
      </c>
    </row>
    <row r="616" spans="1:220" x14ac:dyDescent="0.3">
      <c r="A616" s="49">
        <v>614</v>
      </c>
      <c r="B616" t="s">
        <v>1775</v>
      </c>
      <c r="C616" t="s">
        <v>605</v>
      </c>
      <c r="D616">
        <v>0.72100000000000009</v>
      </c>
      <c r="AG616" t="s">
        <v>9961</v>
      </c>
    </row>
    <row r="617" spans="1:220" x14ac:dyDescent="0.3">
      <c r="A617" s="49">
        <v>615</v>
      </c>
      <c r="B617" t="s">
        <v>1776</v>
      </c>
      <c r="C617" t="s">
        <v>659</v>
      </c>
      <c r="D617">
        <v>0.4168309999999999</v>
      </c>
      <c r="I617" t="s">
        <v>9961</v>
      </c>
      <c r="K617" t="s">
        <v>9961</v>
      </c>
      <c r="L617" t="s">
        <v>9961</v>
      </c>
    </row>
    <row r="618" spans="1:220" x14ac:dyDescent="0.3">
      <c r="A618" s="49">
        <v>616</v>
      </c>
      <c r="B618" t="s">
        <v>1777</v>
      </c>
      <c r="C618" t="s">
        <v>659</v>
      </c>
      <c r="D618">
        <v>1.5428558699999999E-2</v>
      </c>
      <c r="I618" t="s">
        <v>9961</v>
      </c>
      <c r="K618" t="s">
        <v>9961</v>
      </c>
      <c r="L618" t="s">
        <v>9961</v>
      </c>
    </row>
    <row r="619" spans="1:220" x14ac:dyDescent="0.3">
      <c r="A619" s="49">
        <v>617</v>
      </c>
      <c r="B619" t="s">
        <v>1778</v>
      </c>
      <c r="C619" t="s">
        <v>614</v>
      </c>
      <c r="D619">
        <v>1.3356E-2</v>
      </c>
      <c r="HK619" t="s">
        <v>9961</v>
      </c>
    </row>
    <row r="620" spans="1:220" x14ac:dyDescent="0.3">
      <c r="A620" s="49">
        <v>618</v>
      </c>
      <c r="B620" t="s">
        <v>1781</v>
      </c>
      <c r="C620" t="s">
        <v>1781</v>
      </c>
      <c r="D620">
        <v>0.85114000000000001</v>
      </c>
      <c r="HL620" t="s">
        <v>9961</v>
      </c>
    </row>
    <row r="621" spans="1:220" x14ac:dyDescent="0.3">
      <c r="A621" s="49">
        <v>619</v>
      </c>
    </row>
    <row r="622" spans="1:220" x14ac:dyDescent="0.3">
      <c r="A622" s="49">
        <v>620</v>
      </c>
      <c r="B622" t="s">
        <v>1784</v>
      </c>
      <c r="C622" t="s">
        <v>653</v>
      </c>
      <c r="D622">
        <v>0.67269999999999996</v>
      </c>
      <c r="AK622" t="s">
        <v>9961</v>
      </c>
    </row>
    <row r="623" spans="1:220" x14ac:dyDescent="0.3">
      <c r="A623" s="49">
        <v>621</v>
      </c>
      <c r="B623" t="s">
        <v>1785</v>
      </c>
      <c r="C623" t="s">
        <v>704</v>
      </c>
      <c r="D623">
        <v>0.4509999999999999</v>
      </c>
      <c r="AH623" t="s">
        <v>9961</v>
      </c>
      <c r="AK623" t="s">
        <v>9961</v>
      </c>
    </row>
    <row r="624" spans="1:220" x14ac:dyDescent="0.3">
      <c r="A624" s="49">
        <v>622</v>
      </c>
      <c r="B624" t="s">
        <v>1786</v>
      </c>
      <c r="C624" t="s">
        <v>614</v>
      </c>
      <c r="D624">
        <v>0.24762999999999999</v>
      </c>
      <c r="M624" t="s">
        <v>9961</v>
      </c>
      <c r="N624" t="s">
        <v>9961</v>
      </c>
      <c r="AJ624" t="s">
        <v>9961</v>
      </c>
      <c r="AK624" t="s">
        <v>9961</v>
      </c>
    </row>
    <row r="625" spans="1:143" x14ac:dyDescent="0.3">
      <c r="A625" s="49">
        <v>623</v>
      </c>
      <c r="B625" t="s">
        <v>1787</v>
      </c>
      <c r="C625" t="s">
        <v>659</v>
      </c>
      <c r="D625">
        <v>0.78344999999999998</v>
      </c>
      <c r="AJ625" t="s">
        <v>9961</v>
      </c>
      <c r="AK625" t="s">
        <v>9961</v>
      </c>
      <c r="AP625" t="s">
        <v>9961</v>
      </c>
    </row>
    <row r="626" spans="1:143" x14ac:dyDescent="0.3">
      <c r="A626" s="49">
        <v>624</v>
      </c>
      <c r="B626" t="s">
        <v>1788</v>
      </c>
      <c r="C626" t="s">
        <v>605</v>
      </c>
      <c r="D626">
        <v>2.4462000000000002</v>
      </c>
      <c r="M626" t="s">
        <v>9961</v>
      </c>
      <c r="N626" t="s">
        <v>9961</v>
      </c>
      <c r="AH626" t="s">
        <v>9961</v>
      </c>
      <c r="AK626" t="s">
        <v>9961</v>
      </c>
    </row>
    <row r="627" spans="1:143" x14ac:dyDescent="0.3">
      <c r="A627" s="49">
        <v>625</v>
      </c>
      <c r="B627" t="s">
        <v>1789</v>
      </c>
      <c r="C627" t="s">
        <v>605</v>
      </c>
      <c r="D627">
        <v>4.2472000000000003</v>
      </c>
      <c r="M627" t="s">
        <v>9961</v>
      </c>
      <c r="N627" t="s">
        <v>9961</v>
      </c>
      <c r="AH627" t="s">
        <v>9961</v>
      </c>
      <c r="AK627" t="s">
        <v>9961</v>
      </c>
    </row>
    <row r="628" spans="1:143" x14ac:dyDescent="0.3">
      <c r="A628" s="49">
        <v>626</v>
      </c>
      <c r="B628" t="s">
        <v>1790</v>
      </c>
      <c r="C628" t="s">
        <v>605</v>
      </c>
      <c r="D628">
        <v>1.5146999999999999</v>
      </c>
      <c r="M628" t="s">
        <v>9961</v>
      </c>
      <c r="N628" t="s">
        <v>9961</v>
      </c>
      <c r="AH628" t="s">
        <v>9961</v>
      </c>
      <c r="AK628" t="s">
        <v>9961</v>
      </c>
    </row>
    <row r="629" spans="1:143" x14ac:dyDescent="0.3">
      <c r="A629" s="49">
        <v>627</v>
      </c>
      <c r="B629" t="s">
        <v>1791</v>
      </c>
      <c r="C629" t="s">
        <v>605</v>
      </c>
      <c r="D629">
        <v>4.9987000000000004</v>
      </c>
      <c r="M629" t="s">
        <v>9961</v>
      </c>
      <c r="N629" t="s">
        <v>9961</v>
      </c>
      <c r="AH629" t="s">
        <v>9961</v>
      </c>
      <c r="AK629" t="s">
        <v>9961</v>
      </c>
    </row>
    <row r="630" spans="1:143" x14ac:dyDescent="0.3">
      <c r="A630" s="49">
        <v>628</v>
      </c>
      <c r="B630" t="s">
        <v>1792</v>
      </c>
      <c r="C630" t="s">
        <v>605</v>
      </c>
      <c r="D630">
        <v>3.2199</v>
      </c>
      <c r="M630" t="s">
        <v>9961</v>
      </c>
      <c r="N630" t="s">
        <v>9961</v>
      </c>
      <c r="AH630" t="s">
        <v>9961</v>
      </c>
      <c r="AK630" t="s">
        <v>9961</v>
      </c>
    </row>
    <row r="631" spans="1:143" x14ac:dyDescent="0.3">
      <c r="A631" s="49">
        <v>629</v>
      </c>
      <c r="B631" t="s">
        <v>1793</v>
      </c>
      <c r="C631" t="s">
        <v>650</v>
      </c>
      <c r="D631">
        <v>0.44364999999999999</v>
      </c>
      <c r="AK631" t="s">
        <v>9961</v>
      </c>
    </row>
    <row r="632" spans="1:143" x14ac:dyDescent="0.3">
      <c r="A632" s="49">
        <v>630</v>
      </c>
    </row>
    <row r="633" spans="1:143" x14ac:dyDescent="0.3">
      <c r="A633" s="49">
        <v>631</v>
      </c>
    </row>
    <row r="634" spans="1:143" x14ac:dyDescent="0.3">
      <c r="A634" s="49">
        <v>632</v>
      </c>
    </row>
    <row r="635" spans="1:143" x14ac:dyDescent="0.3">
      <c r="A635" s="49">
        <v>633</v>
      </c>
      <c r="B635" t="s">
        <v>1798</v>
      </c>
      <c r="C635" t="s">
        <v>796</v>
      </c>
      <c r="D635">
        <v>0.06</v>
      </c>
      <c r="O635" t="s">
        <v>9961</v>
      </c>
    </row>
    <row r="636" spans="1:143" x14ac:dyDescent="0.3">
      <c r="A636" s="49">
        <v>634</v>
      </c>
      <c r="B636" t="s">
        <v>1799</v>
      </c>
      <c r="C636" t="s">
        <v>617</v>
      </c>
      <c r="D636">
        <v>1.2999999999999999E-2</v>
      </c>
      <c r="AH636" t="s">
        <v>9961</v>
      </c>
    </row>
    <row r="637" spans="1:143" x14ac:dyDescent="0.3">
      <c r="A637" s="49">
        <v>635</v>
      </c>
      <c r="B637" t="s">
        <v>1800</v>
      </c>
      <c r="C637" t="s">
        <v>617</v>
      </c>
      <c r="D637">
        <v>1.083E-5</v>
      </c>
      <c r="F637" t="s">
        <v>9961</v>
      </c>
      <c r="G637" t="s">
        <v>9961</v>
      </c>
      <c r="H637" t="s">
        <v>9961</v>
      </c>
      <c r="EM637" t="s">
        <v>9961</v>
      </c>
    </row>
    <row r="638" spans="1:143" x14ac:dyDescent="0.3">
      <c r="A638" s="49">
        <v>636</v>
      </c>
    </row>
    <row r="639" spans="1:143" x14ac:dyDescent="0.3">
      <c r="A639" s="49">
        <v>637</v>
      </c>
      <c r="B639" t="s">
        <v>1802</v>
      </c>
      <c r="C639" t="s">
        <v>605</v>
      </c>
      <c r="D639">
        <v>80.888499999999993</v>
      </c>
      <c r="M639" t="s">
        <v>9961</v>
      </c>
      <c r="N639" t="s">
        <v>9961</v>
      </c>
    </row>
    <row r="640" spans="1:143" x14ac:dyDescent="0.3">
      <c r="A640" s="49">
        <v>638</v>
      </c>
      <c r="B640" t="s">
        <v>1804</v>
      </c>
      <c r="C640" t="s">
        <v>796</v>
      </c>
      <c r="D640">
        <v>0.17926</v>
      </c>
      <c r="O640" t="s">
        <v>9961</v>
      </c>
      <c r="AI640" t="s">
        <v>9961</v>
      </c>
    </row>
    <row r="641" spans="1:221" x14ac:dyDescent="0.3">
      <c r="A641" s="49">
        <v>639</v>
      </c>
      <c r="B641" t="s">
        <v>1805</v>
      </c>
      <c r="C641" t="s">
        <v>798</v>
      </c>
      <c r="D641">
        <v>9.3398999999999999E-3</v>
      </c>
      <c r="O641" t="s">
        <v>9961</v>
      </c>
      <c r="P641" t="s">
        <v>9961</v>
      </c>
      <c r="AM641" t="s">
        <v>9961</v>
      </c>
      <c r="AN641" t="s">
        <v>9961</v>
      </c>
    </row>
    <row r="642" spans="1:221" x14ac:dyDescent="0.3">
      <c r="A642" s="49">
        <v>640</v>
      </c>
    </row>
    <row r="643" spans="1:221" x14ac:dyDescent="0.3">
      <c r="A643" s="49">
        <v>641</v>
      </c>
      <c r="B643" t="s">
        <v>1808</v>
      </c>
      <c r="C643" t="s">
        <v>617</v>
      </c>
      <c r="D643">
        <v>1.2907</v>
      </c>
      <c r="I643" t="s">
        <v>9961</v>
      </c>
      <c r="K643" t="s">
        <v>9961</v>
      </c>
      <c r="L643" t="s">
        <v>9961</v>
      </c>
    </row>
    <row r="644" spans="1:221" x14ac:dyDescent="0.3">
      <c r="A644" s="49">
        <v>642</v>
      </c>
    </row>
    <row r="645" spans="1:221" x14ac:dyDescent="0.3">
      <c r="A645" s="49">
        <v>643</v>
      </c>
    </row>
    <row r="646" spans="1:221" x14ac:dyDescent="0.3">
      <c r="A646" s="49">
        <v>644</v>
      </c>
      <c r="B646" t="s">
        <v>1811</v>
      </c>
      <c r="C646" t="s">
        <v>617</v>
      </c>
      <c r="D646">
        <v>0.137235</v>
      </c>
      <c r="M646" t="s">
        <v>9961</v>
      </c>
      <c r="AH646" t="s">
        <v>9961</v>
      </c>
      <c r="AK646" t="s">
        <v>9961</v>
      </c>
    </row>
    <row r="647" spans="1:221" x14ac:dyDescent="0.3">
      <c r="A647" s="49">
        <v>645</v>
      </c>
    </row>
    <row r="648" spans="1:221" x14ac:dyDescent="0.3">
      <c r="A648" s="49">
        <v>646</v>
      </c>
      <c r="B648" t="s">
        <v>1813</v>
      </c>
      <c r="C648" t="s">
        <v>620</v>
      </c>
      <c r="D648">
        <v>0.16272439999999999</v>
      </c>
      <c r="AH648" t="s">
        <v>9961</v>
      </c>
      <c r="AK648" t="s">
        <v>9961</v>
      </c>
    </row>
    <row r="649" spans="1:221" x14ac:dyDescent="0.3">
      <c r="A649" s="49">
        <v>647</v>
      </c>
    </row>
    <row r="650" spans="1:221" x14ac:dyDescent="0.3">
      <c r="A650" s="49">
        <v>648</v>
      </c>
      <c r="B650" t="s">
        <v>1815</v>
      </c>
      <c r="C650" t="s">
        <v>617</v>
      </c>
      <c r="D650">
        <v>3.8376E-5</v>
      </c>
      <c r="F650" t="s">
        <v>9961</v>
      </c>
      <c r="G650" t="s">
        <v>9961</v>
      </c>
    </row>
    <row r="651" spans="1:221" x14ac:dyDescent="0.3">
      <c r="A651" s="49">
        <v>649</v>
      </c>
      <c r="B651" t="s">
        <v>1816</v>
      </c>
      <c r="C651" t="s">
        <v>605</v>
      </c>
      <c r="D651">
        <v>2.5697212000000001E-4</v>
      </c>
      <c r="F651" t="s">
        <v>9961</v>
      </c>
      <c r="G651" t="s">
        <v>9961</v>
      </c>
    </row>
    <row r="652" spans="1:221" x14ac:dyDescent="0.3">
      <c r="A652" s="49">
        <v>650</v>
      </c>
      <c r="B652" t="s">
        <v>1817</v>
      </c>
      <c r="C652" t="s">
        <v>617</v>
      </c>
      <c r="D652">
        <v>3.1986999999999997E-5</v>
      </c>
      <c r="F652" t="s">
        <v>9961</v>
      </c>
      <c r="G652" t="s">
        <v>9961</v>
      </c>
    </row>
    <row r="653" spans="1:221" x14ac:dyDescent="0.3">
      <c r="A653" s="49">
        <v>651</v>
      </c>
      <c r="B653" t="s">
        <v>1818</v>
      </c>
      <c r="C653" t="s">
        <v>614</v>
      </c>
      <c r="D653">
        <v>2.9866741340000001E-4</v>
      </c>
      <c r="BQ653" t="s">
        <v>9961</v>
      </c>
      <c r="BR653" t="s">
        <v>9961</v>
      </c>
      <c r="BS653" t="s">
        <v>9961</v>
      </c>
      <c r="GX653" t="s">
        <v>9961</v>
      </c>
      <c r="HM653" t="s">
        <v>9961</v>
      </c>
    </row>
    <row r="654" spans="1:221" x14ac:dyDescent="0.3">
      <c r="A654" s="49">
        <v>652</v>
      </c>
      <c r="B654" t="s">
        <v>1820</v>
      </c>
      <c r="C654" t="s">
        <v>614</v>
      </c>
      <c r="D654">
        <v>2.9574000000000001E-4</v>
      </c>
      <c r="BQ654" t="s">
        <v>9961</v>
      </c>
      <c r="BR654" t="s">
        <v>9961</v>
      </c>
      <c r="BS654" t="s">
        <v>9961</v>
      </c>
      <c r="GX654" t="s">
        <v>9961</v>
      </c>
      <c r="HM654" t="s">
        <v>9961</v>
      </c>
    </row>
    <row r="655" spans="1:221" x14ac:dyDescent="0.3">
      <c r="A655" s="49">
        <v>653</v>
      </c>
      <c r="B655" t="s">
        <v>1822</v>
      </c>
      <c r="C655" t="s">
        <v>605</v>
      </c>
      <c r="D655">
        <v>2.9660000000000002</v>
      </c>
      <c r="M655" t="s">
        <v>9961</v>
      </c>
      <c r="N655" t="s">
        <v>9961</v>
      </c>
      <c r="AH655" t="s">
        <v>9961</v>
      </c>
      <c r="AK655" t="s">
        <v>9961</v>
      </c>
    </row>
    <row r="656" spans="1:221" x14ac:dyDescent="0.3">
      <c r="A656" s="49">
        <v>654</v>
      </c>
    </row>
    <row r="657" spans="1:37" x14ac:dyDescent="0.3">
      <c r="A657" s="49">
        <v>655</v>
      </c>
      <c r="B657" t="s">
        <v>1823</v>
      </c>
      <c r="C657" t="s">
        <v>605</v>
      </c>
      <c r="D657">
        <v>4.7804000000000002</v>
      </c>
      <c r="AH657" t="s">
        <v>9961</v>
      </c>
      <c r="AK657" t="s">
        <v>9961</v>
      </c>
    </row>
    <row r="658" spans="1:37" x14ac:dyDescent="0.3">
      <c r="A658" s="49">
        <v>656</v>
      </c>
      <c r="B658" t="s">
        <v>1824</v>
      </c>
      <c r="C658" t="s">
        <v>614</v>
      </c>
      <c r="D658">
        <v>0.135744</v>
      </c>
      <c r="I658" t="s">
        <v>9961</v>
      </c>
      <c r="K658" t="s">
        <v>9961</v>
      </c>
      <c r="L658" t="s">
        <v>9961</v>
      </c>
    </row>
    <row r="659" spans="1:37" x14ac:dyDescent="0.3">
      <c r="A659" s="49">
        <v>657</v>
      </c>
    </row>
    <row r="660" spans="1:37" x14ac:dyDescent="0.3">
      <c r="A660" s="49">
        <v>658</v>
      </c>
      <c r="B660" t="s">
        <v>1826</v>
      </c>
      <c r="C660" t="s">
        <v>671</v>
      </c>
      <c r="D660">
        <v>9.0570000000000008E-3</v>
      </c>
      <c r="O660" t="s">
        <v>9961</v>
      </c>
      <c r="P660" t="s">
        <v>9961</v>
      </c>
    </row>
    <row r="661" spans="1:37" x14ac:dyDescent="0.3">
      <c r="A661" s="49">
        <v>659</v>
      </c>
      <c r="B661" t="s">
        <v>1827</v>
      </c>
      <c r="C661" t="s">
        <v>617</v>
      </c>
      <c r="D661">
        <v>2.6757579000000003E-4</v>
      </c>
      <c r="F661" t="s">
        <v>9961</v>
      </c>
      <c r="G661" t="s">
        <v>9961</v>
      </c>
    </row>
    <row r="662" spans="1:37" x14ac:dyDescent="0.3">
      <c r="A662" s="49">
        <v>660</v>
      </c>
      <c r="B662" t="s">
        <v>1828</v>
      </c>
      <c r="C662" t="s">
        <v>605</v>
      </c>
      <c r="D662">
        <v>0.90720000000000012</v>
      </c>
      <c r="M662" t="s">
        <v>9961</v>
      </c>
    </row>
    <row r="663" spans="1:37" x14ac:dyDescent="0.3">
      <c r="A663" s="49">
        <v>661</v>
      </c>
      <c r="B663" t="s">
        <v>1830</v>
      </c>
      <c r="C663" t="s">
        <v>605</v>
      </c>
      <c r="D663">
        <v>0.90720000000000001</v>
      </c>
      <c r="M663" t="s">
        <v>9961</v>
      </c>
      <c r="N663" t="s">
        <v>9961</v>
      </c>
    </row>
    <row r="664" spans="1:37" x14ac:dyDescent="0.3">
      <c r="A664" s="49">
        <v>662</v>
      </c>
    </row>
    <row r="665" spans="1:37" x14ac:dyDescent="0.3">
      <c r="A665" s="49">
        <v>663</v>
      </c>
      <c r="B665" t="s">
        <v>1832</v>
      </c>
      <c r="C665" t="s">
        <v>659</v>
      </c>
      <c r="D665">
        <v>1.4370048E-2</v>
      </c>
      <c r="AK665" t="s">
        <v>9961</v>
      </c>
    </row>
    <row r="666" spans="1:37" x14ac:dyDescent="0.3">
      <c r="A666" s="49">
        <v>664</v>
      </c>
      <c r="B666" t="s">
        <v>1833</v>
      </c>
      <c r="C666" t="s">
        <v>605</v>
      </c>
      <c r="D666">
        <v>1.56332</v>
      </c>
      <c r="AH666" t="s">
        <v>9961</v>
      </c>
      <c r="AK666" t="s">
        <v>9961</v>
      </c>
    </row>
    <row r="667" spans="1:37" x14ac:dyDescent="0.3">
      <c r="A667" s="49">
        <v>665</v>
      </c>
      <c r="B667" t="s">
        <v>1834</v>
      </c>
      <c r="C667" t="s">
        <v>671</v>
      </c>
      <c r="D667">
        <v>5.1025464000000007E-4</v>
      </c>
      <c r="AH667" t="s">
        <v>9961</v>
      </c>
    </row>
    <row r="668" spans="1:37" x14ac:dyDescent="0.3">
      <c r="A668" s="49">
        <v>666</v>
      </c>
      <c r="B668" t="s">
        <v>1835</v>
      </c>
      <c r="C668" t="s">
        <v>605</v>
      </c>
      <c r="D668">
        <v>1.93676485968</v>
      </c>
      <c r="M668" t="s">
        <v>9961</v>
      </c>
      <c r="N668" t="s">
        <v>9961</v>
      </c>
      <c r="AH668" t="s">
        <v>9961</v>
      </c>
      <c r="AK668" t="s">
        <v>9961</v>
      </c>
    </row>
    <row r="669" spans="1:37" x14ac:dyDescent="0.3">
      <c r="A669" s="49">
        <v>667</v>
      </c>
      <c r="B669" t="s">
        <v>1836</v>
      </c>
      <c r="C669" t="s">
        <v>605</v>
      </c>
      <c r="D669">
        <v>0.67968412848000004</v>
      </c>
      <c r="M669" t="s">
        <v>9961</v>
      </c>
      <c r="N669" t="s">
        <v>9961</v>
      </c>
      <c r="AH669" t="s">
        <v>9961</v>
      </c>
      <c r="AK669" t="s">
        <v>9961</v>
      </c>
    </row>
    <row r="670" spans="1:37" x14ac:dyDescent="0.3">
      <c r="A670" s="49">
        <v>668</v>
      </c>
      <c r="B670" t="s">
        <v>1837</v>
      </c>
      <c r="C670" t="s">
        <v>605</v>
      </c>
      <c r="D670">
        <v>0.31280000000000002</v>
      </c>
      <c r="AH670" t="s">
        <v>9961</v>
      </c>
    </row>
    <row r="671" spans="1:37" x14ac:dyDescent="0.3">
      <c r="A671" s="49">
        <v>669</v>
      </c>
      <c r="B671" t="s">
        <v>1838</v>
      </c>
      <c r="C671" t="s">
        <v>704</v>
      </c>
      <c r="D671">
        <v>3.7171700000000002E-5</v>
      </c>
      <c r="F671" t="s">
        <v>9961</v>
      </c>
    </row>
    <row r="672" spans="1:37" x14ac:dyDescent="0.3">
      <c r="A672" s="49">
        <v>670</v>
      </c>
      <c r="B672" t="s">
        <v>1839</v>
      </c>
      <c r="C672" t="s">
        <v>659</v>
      </c>
      <c r="D672">
        <v>5.7860000000000003E-3</v>
      </c>
      <c r="AJ672" t="s">
        <v>9961</v>
      </c>
    </row>
    <row r="673" spans="1:143" x14ac:dyDescent="0.3">
      <c r="A673" s="49">
        <v>671</v>
      </c>
      <c r="B673" t="s">
        <v>1840</v>
      </c>
      <c r="C673" t="s">
        <v>605</v>
      </c>
      <c r="D673">
        <v>2.1989999999999998</v>
      </c>
      <c r="N673" t="s">
        <v>9961</v>
      </c>
      <c r="AH673" t="s">
        <v>9961</v>
      </c>
      <c r="AK673" t="s">
        <v>9961</v>
      </c>
    </row>
    <row r="674" spans="1:143" x14ac:dyDescent="0.3">
      <c r="A674" s="49">
        <v>672</v>
      </c>
      <c r="B674" t="s">
        <v>1841</v>
      </c>
      <c r="C674" t="s">
        <v>704</v>
      </c>
      <c r="D674">
        <v>5.0738785999999989E-3</v>
      </c>
      <c r="AK674" t="s">
        <v>9961</v>
      </c>
    </row>
    <row r="675" spans="1:143" x14ac:dyDescent="0.3">
      <c r="A675" s="49">
        <v>673</v>
      </c>
      <c r="B675" t="s">
        <v>1842</v>
      </c>
      <c r="C675" t="s">
        <v>650</v>
      </c>
      <c r="D675">
        <v>1.4948300000000001</v>
      </c>
      <c r="AK675" t="s">
        <v>9961</v>
      </c>
    </row>
    <row r="676" spans="1:143" x14ac:dyDescent="0.3">
      <c r="A676" s="49">
        <v>674</v>
      </c>
      <c r="B676" t="s">
        <v>1843</v>
      </c>
      <c r="C676" t="s">
        <v>614</v>
      </c>
      <c r="D676">
        <v>2.8446399999999999E-5</v>
      </c>
      <c r="F676" t="s">
        <v>9961</v>
      </c>
      <c r="G676" t="s">
        <v>9961</v>
      </c>
      <c r="H676" t="s">
        <v>9961</v>
      </c>
      <c r="EM676" t="s">
        <v>9961</v>
      </c>
    </row>
    <row r="677" spans="1:143" x14ac:dyDescent="0.3">
      <c r="A677" s="49">
        <v>675</v>
      </c>
      <c r="B677" t="s">
        <v>1844</v>
      </c>
      <c r="C677" t="s">
        <v>671</v>
      </c>
      <c r="D677">
        <v>1.4625E-3</v>
      </c>
      <c r="O677" t="s">
        <v>9961</v>
      </c>
      <c r="P677" t="s">
        <v>9961</v>
      </c>
    </row>
    <row r="678" spans="1:143" x14ac:dyDescent="0.3">
      <c r="A678" s="49">
        <v>676</v>
      </c>
    </row>
    <row r="679" spans="1:143" x14ac:dyDescent="0.3">
      <c r="A679" s="49">
        <v>677</v>
      </c>
      <c r="B679" t="s">
        <v>1846</v>
      </c>
      <c r="C679" t="s">
        <v>650</v>
      </c>
      <c r="D679">
        <v>8.8200000000000001E-2</v>
      </c>
      <c r="AK679" t="s">
        <v>9961</v>
      </c>
    </row>
    <row r="680" spans="1:143" x14ac:dyDescent="0.3">
      <c r="A680" s="49">
        <v>678</v>
      </c>
      <c r="B680" t="s">
        <v>1847</v>
      </c>
      <c r="C680" t="s">
        <v>605</v>
      </c>
      <c r="D680">
        <v>3.5432999999999999</v>
      </c>
      <c r="AH680" t="s">
        <v>9961</v>
      </c>
      <c r="AK680" t="s">
        <v>9961</v>
      </c>
    </row>
    <row r="681" spans="1:143" x14ac:dyDescent="0.3">
      <c r="A681" s="49">
        <v>679</v>
      </c>
      <c r="B681" t="s">
        <v>1849</v>
      </c>
      <c r="C681" t="s">
        <v>796</v>
      </c>
      <c r="D681">
        <v>5.7000000000000002E-2</v>
      </c>
      <c r="O681" t="s">
        <v>9961</v>
      </c>
    </row>
    <row r="682" spans="1:143" x14ac:dyDescent="0.3">
      <c r="A682" s="49">
        <v>680</v>
      </c>
      <c r="B682" t="s">
        <v>1851</v>
      </c>
      <c r="C682" t="s">
        <v>614</v>
      </c>
      <c r="D682">
        <v>4.79204E-4</v>
      </c>
      <c r="BQ682" t="s">
        <v>9961</v>
      </c>
      <c r="BR682" t="s">
        <v>9961</v>
      </c>
      <c r="BS682" t="s">
        <v>9961</v>
      </c>
    </row>
    <row r="683" spans="1:143" x14ac:dyDescent="0.3">
      <c r="A683" s="49">
        <v>681</v>
      </c>
    </row>
    <row r="684" spans="1:143" x14ac:dyDescent="0.3">
      <c r="A684" s="49">
        <v>682</v>
      </c>
    </row>
    <row r="685" spans="1:143" x14ac:dyDescent="0.3">
      <c r="A685" s="49">
        <v>683</v>
      </c>
      <c r="B685" t="s">
        <v>1854</v>
      </c>
      <c r="C685" t="s">
        <v>605</v>
      </c>
      <c r="D685">
        <v>2.9280610419999999</v>
      </c>
      <c r="M685" t="s">
        <v>9961</v>
      </c>
      <c r="N685" t="s">
        <v>9961</v>
      </c>
      <c r="AH685" t="s">
        <v>9961</v>
      </c>
      <c r="AK685" t="s">
        <v>9961</v>
      </c>
    </row>
    <row r="686" spans="1:143" x14ac:dyDescent="0.3">
      <c r="A686" s="49">
        <v>684</v>
      </c>
      <c r="B686" t="s">
        <v>1855</v>
      </c>
      <c r="C686" t="s">
        <v>659</v>
      </c>
      <c r="D686">
        <v>0.18581830799999999</v>
      </c>
      <c r="AH686" t="s">
        <v>9961</v>
      </c>
      <c r="AJ686" t="s">
        <v>9961</v>
      </c>
      <c r="AP686" t="s">
        <v>9961</v>
      </c>
    </row>
    <row r="687" spans="1:143" x14ac:dyDescent="0.3">
      <c r="A687" s="49">
        <v>685</v>
      </c>
      <c r="B687" t="s">
        <v>1856</v>
      </c>
      <c r="C687" t="s">
        <v>659</v>
      </c>
      <c r="D687">
        <v>6.6E-3</v>
      </c>
      <c r="AH687" t="s">
        <v>9961</v>
      </c>
      <c r="AJ687" t="s">
        <v>9961</v>
      </c>
      <c r="AK687" t="s">
        <v>9961</v>
      </c>
      <c r="AP687" t="s">
        <v>9961</v>
      </c>
    </row>
    <row r="688" spans="1:143" x14ac:dyDescent="0.3">
      <c r="A688" s="49">
        <v>686</v>
      </c>
      <c r="B688" t="s">
        <v>1857</v>
      </c>
      <c r="C688" t="s">
        <v>731</v>
      </c>
      <c r="D688">
        <v>0.41540450000000001</v>
      </c>
      <c r="AJ688" t="s">
        <v>9963</v>
      </c>
      <c r="AK688" t="s">
        <v>9963</v>
      </c>
      <c r="AP688" t="s">
        <v>9962</v>
      </c>
    </row>
    <row r="689" spans="1:225" x14ac:dyDescent="0.3">
      <c r="A689" s="49">
        <v>687</v>
      </c>
      <c r="B689" t="s">
        <v>1858</v>
      </c>
      <c r="C689" t="s">
        <v>1044</v>
      </c>
      <c r="D689">
        <v>0.11812499999999999</v>
      </c>
      <c r="EG689" t="s">
        <v>9961</v>
      </c>
      <c r="EH689" t="s">
        <v>9961</v>
      </c>
    </row>
    <row r="690" spans="1:225" x14ac:dyDescent="0.3">
      <c r="A690" s="49">
        <v>688</v>
      </c>
      <c r="B690" t="s">
        <v>1859</v>
      </c>
      <c r="C690" t="s">
        <v>798</v>
      </c>
      <c r="D690">
        <v>2.2288105418000002</v>
      </c>
      <c r="O690" t="s">
        <v>9961</v>
      </c>
      <c r="AI690" t="s">
        <v>9961</v>
      </c>
      <c r="AM690" t="s">
        <v>9961</v>
      </c>
      <c r="AN690" t="s">
        <v>9961</v>
      </c>
    </row>
    <row r="691" spans="1:225" x14ac:dyDescent="0.3">
      <c r="A691" s="49">
        <v>689</v>
      </c>
      <c r="B691" t="s">
        <v>1861</v>
      </c>
      <c r="C691" t="s">
        <v>659</v>
      </c>
      <c r="D691">
        <v>8.0080000000000012E-2</v>
      </c>
      <c r="I691" t="s">
        <v>9961</v>
      </c>
      <c r="K691" t="s">
        <v>9961</v>
      </c>
      <c r="L691" t="s">
        <v>9961</v>
      </c>
    </row>
    <row r="692" spans="1:225" x14ac:dyDescent="0.3">
      <c r="A692" s="49">
        <v>690</v>
      </c>
      <c r="B692" t="s">
        <v>1862</v>
      </c>
      <c r="C692" t="s">
        <v>671</v>
      </c>
      <c r="D692">
        <v>8.3462400000000006E-4</v>
      </c>
      <c r="P692" t="s">
        <v>9961</v>
      </c>
    </row>
    <row r="693" spans="1:225" x14ac:dyDescent="0.3">
      <c r="A693" s="49">
        <v>691</v>
      </c>
      <c r="B693" t="s">
        <v>1863</v>
      </c>
      <c r="C693" t="s">
        <v>650</v>
      </c>
      <c r="D693">
        <v>0.1026</v>
      </c>
      <c r="AK693" t="s">
        <v>9961</v>
      </c>
    </row>
    <row r="694" spans="1:225" x14ac:dyDescent="0.3">
      <c r="A694" s="49">
        <v>692</v>
      </c>
      <c r="B694" t="s">
        <v>1864</v>
      </c>
      <c r="C694" t="s">
        <v>620</v>
      </c>
      <c r="D694">
        <v>2.4</v>
      </c>
      <c r="AH694" t="s">
        <v>9961</v>
      </c>
    </row>
    <row r="695" spans="1:225" x14ac:dyDescent="0.3">
      <c r="A695" s="49">
        <v>693</v>
      </c>
      <c r="B695" t="s">
        <v>1865</v>
      </c>
      <c r="C695" t="s">
        <v>671</v>
      </c>
      <c r="D695">
        <v>1.4314245857E-4</v>
      </c>
      <c r="Q695" t="s">
        <v>9961</v>
      </c>
      <c r="R695" t="s">
        <v>9961</v>
      </c>
      <c r="S695" t="s">
        <v>9961</v>
      </c>
      <c r="T695" t="s">
        <v>9961</v>
      </c>
      <c r="U695" t="s">
        <v>9961</v>
      </c>
      <c r="V695" t="s">
        <v>9961</v>
      </c>
      <c r="W695" t="s">
        <v>9961</v>
      </c>
    </row>
    <row r="696" spans="1:225" x14ac:dyDescent="0.3">
      <c r="A696" s="49">
        <v>694</v>
      </c>
      <c r="B696" t="s">
        <v>1868</v>
      </c>
      <c r="C696" t="s">
        <v>791</v>
      </c>
      <c r="D696">
        <v>9.9999999999999995E-7</v>
      </c>
      <c r="HN696" t="s">
        <v>9961</v>
      </c>
      <c r="HO696" t="s">
        <v>9961</v>
      </c>
    </row>
    <row r="697" spans="1:225" x14ac:dyDescent="0.3">
      <c r="A697" s="49">
        <v>695</v>
      </c>
      <c r="B697" t="s">
        <v>1871</v>
      </c>
      <c r="C697" t="s">
        <v>614</v>
      </c>
      <c r="D697">
        <v>1.3363358000000001</v>
      </c>
      <c r="I697" t="s">
        <v>9961</v>
      </c>
      <c r="AQ697" t="s">
        <v>9961</v>
      </c>
      <c r="HP697" t="s">
        <v>9961</v>
      </c>
    </row>
    <row r="698" spans="1:225" x14ac:dyDescent="0.3">
      <c r="A698" s="49">
        <v>696</v>
      </c>
      <c r="B698" t="s">
        <v>1873</v>
      </c>
      <c r="C698" t="s">
        <v>605</v>
      </c>
      <c r="D698">
        <v>10.485862790000001</v>
      </c>
      <c r="M698" t="s">
        <v>9963</v>
      </c>
      <c r="N698" t="s">
        <v>9962</v>
      </c>
    </row>
    <row r="699" spans="1:225" x14ac:dyDescent="0.3">
      <c r="A699" s="49">
        <v>697</v>
      </c>
      <c r="B699" t="s">
        <v>1874</v>
      </c>
      <c r="C699" t="s">
        <v>605</v>
      </c>
      <c r="D699">
        <v>1.3764035400000001</v>
      </c>
      <c r="M699" t="s">
        <v>9961</v>
      </c>
      <c r="N699" t="s">
        <v>9961</v>
      </c>
      <c r="AK699" t="s">
        <v>9961</v>
      </c>
    </row>
    <row r="700" spans="1:225" x14ac:dyDescent="0.3">
      <c r="A700" s="49">
        <v>698</v>
      </c>
    </row>
    <row r="701" spans="1:225" x14ac:dyDescent="0.3">
      <c r="A701" s="49">
        <v>699</v>
      </c>
      <c r="B701" t="s">
        <v>1876</v>
      </c>
      <c r="C701" t="s">
        <v>659</v>
      </c>
      <c r="D701">
        <v>1.89E-2</v>
      </c>
      <c r="AJ701" t="s">
        <v>9961</v>
      </c>
      <c r="AP701" t="s">
        <v>9961</v>
      </c>
    </row>
    <row r="702" spans="1:225" x14ac:dyDescent="0.3">
      <c r="A702" s="49">
        <v>700</v>
      </c>
      <c r="B702" t="s">
        <v>1877</v>
      </c>
      <c r="C702" t="s">
        <v>617</v>
      </c>
      <c r="D702">
        <v>1.262</v>
      </c>
      <c r="AH702" t="s">
        <v>9961</v>
      </c>
    </row>
    <row r="703" spans="1:225" x14ac:dyDescent="0.3">
      <c r="A703" s="49">
        <v>701</v>
      </c>
      <c r="B703" t="s">
        <v>1878</v>
      </c>
      <c r="C703" t="s">
        <v>752</v>
      </c>
      <c r="D703">
        <v>2.9048695892860951E-2</v>
      </c>
      <c r="E703" t="s">
        <v>1025</v>
      </c>
      <c r="DL703" t="s">
        <v>9961</v>
      </c>
      <c r="DM703" t="s">
        <v>9961</v>
      </c>
      <c r="DN703" t="s">
        <v>9961</v>
      </c>
      <c r="DO703" t="s">
        <v>9961</v>
      </c>
      <c r="DP703" t="s">
        <v>9961</v>
      </c>
      <c r="DQ703" t="s">
        <v>9961</v>
      </c>
      <c r="DS703" t="s">
        <v>9961</v>
      </c>
      <c r="DU703" t="s">
        <v>9961</v>
      </c>
      <c r="DW703" t="s">
        <v>9961</v>
      </c>
    </row>
    <row r="704" spans="1:225" x14ac:dyDescent="0.3">
      <c r="A704" s="49">
        <v>702</v>
      </c>
      <c r="B704" t="s">
        <v>1880</v>
      </c>
      <c r="C704" t="s">
        <v>605</v>
      </c>
      <c r="D704">
        <v>2.4474967776000001</v>
      </c>
      <c r="AF704" t="s">
        <v>9961</v>
      </c>
      <c r="AG704" t="s">
        <v>9961</v>
      </c>
      <c r="CH704" t="s">
        <v>9961</v>
      </c>
      <c r="HQ704" t="s">
        <v>9961</v>
      </c>
    </row>
    <row r="705" spans="1:42" x14ac:dyDescent="0.3">
      <c r="A705" s="49">
        <v>703</v>
      </c>
      <c r="B705" t="s">
        <v>1881</v>
      </c>
      <c r="C705" t="s">
        <v>605</v>
      </c>
      <c r="D705">
        <v>6.633E-2</v>
      </c>
      <c r="AF705" t="s">
        <v>9961</v>
      </c>
      <c r="AG705" t="s">
        <v>9961</v>
      </c>
    </row>
    <row r="706" spans="1:42" x14ac:dyDescent="0.3">
      <c r="A706" s="49">
        <v>704</v>
      </c>
    </row>
    <row r="707" spans="1:42" x14ac:dyDescent="0.3">
      <c r="A707" s="49">
        <v>705</v>
      </c>
      <c r="B707" t="s">
        <v>1884</v>
      </c>
      <c r="C707" t="s">
        <v>659</v>
      </c>
      <c r="D707">
        <v>0.20222319999999999</v>
      </c>
      <c r="AH707" t="s">
        <v>9961</v>
      </c>
      <c r="AJ707" t="s">
        <v>9961</v>
      </c>
      <c r="AK707" t="s">
        <v>9961</v>
      </c>
      <c r="AP707" t="s">
        <v>9961</v>
      </c>
    </row>
    <row r="708" spans="1:42" x14ac:dyDescent="0.3">
      <c r="A708" s="49">
        <v>706</v>
      </c>
    </row>
    <row r="709" spans="1:42" x14ac:dyDescent="0.3">
      <c r="A709" s="49">
        <v>707</v>
      </c>
    </row>
    <row r="710" spans="1:42" x14ac:dyDescent="0.3">
      <c r="A710" s="49">
        <v>708</v>
      </c>
      <c r="B710" t="s">
        <v>1888</v>
      </c>
      <c r="C710" t="s">
        <v>668</v>
      </c>
      <c r="D710">
        <v>0.91139999999999999</v>
      </c>
      <c r="AJ710" t="s">
        <v>9961</v>
      </c>
      <c r="AP710" t="s">
        <v>9961</v>
      </c>
    </row>
    <row r="711" spans="1:42" x14ac:dyDescent="0.3">
      <c r="A711" s="49">
        <v>709</v>
      </c>
      <c r="B711" t="s">
        <v>1889</v>
      </c>
      <c r="C711" t="s">
        <v>605</v>
      </c>
      <c r="D711">
        <v>5.1999999999999998E-2</v>
      </c>
      <c r="M711" t="s">
        <v>9961</v>
      </c>
      <c r="N711" t="s">
        <v>9961</v>
      </c>
    </row>
    <row r="712" spans="1:42" x14ac:dyDescent="0.3">
      <c r="A712" s="49">
        <v>710</v>
      </c>
    </row>
    <row r="713" spans="1:42" x14ac:dyDescent="0.3">
      <c r="A713" s="49">
        <v>711</v>
      </c>
      <c r="B713" t="s">
        <v>1891</v>
      </c>
      <c r="C713" t="s">
        <v>605</v>
      </c>
      <c r="D713">
        <v>1.15605</v>
      </c>
      <c r="AF713" t="s">
        <v>9961</v>
      </c>
      <c r="AG713" t="s">
        <v>9961</v>
      </c>
    </row>
    <row r="714" spans="1:42" x14ac:dyDescent="0.3">
      <c r="A714" s="49">
        <v>712</v>
      </c>
      <c r="B714" t="s">
        <v>1892</v>
      </c>
      <c r="C714" t="s">
        <v>659</v>
      </c>
      <c r="D714">
        <v>1.4976</v>
      </c>
      <c r="AK714" t="s">
        <v>9961</v>
      </c>
    </row>
    <row r="715" spans="1:42" x14ac:dyDescent="0.3">
      <c r="A715" s="49">
        <v>713</v>
      </c>
      <c r="B715" t="s">
        <v>1893</v>
      </c>
      <c r="C715" t="s">
        <v>611</v>
      </c>
      <c r="D715">
        <v>0.1</v>
      </c>
      <c r="AG715" t="s">
        <v>9961</v>
      </c>
    </row>
    <row r="716" spans="1:42" x14ac:dyDescent="0.3">
      <c r="A716" s="49">
        <v>714</v>
      </c>
      <c r="B716" t="s">
        <v>1894</v>
      </c>
      <c r="C716" t="s">
        <v>1044</v>
      </c>
      <c r="D716">
        <v>1.1840599999999999</v>
      </c>
      <c r="K716" t="s">
        <v>9961</v>
      </c>
      <c r="L716" t="s">
        <v>9961</v>
      </c>
    </row>
    <row r="717" spans="1:42" x14ac:dyDescent="0.3">
      <c r="A717" s="49">
        <v>715</v>
      </c>
      <c r="B717" t="s">
        <v>1895</v>
      </c>
      <c r="C717" t="s">
        <v>605</v>
      </c>
      <c r="D717">
        <v>7.000000000000001E-3</v>
      </c>
      <c r="AG717" t="s">
        <v>9961</v>
      </c>
    </row>
    <row r="718" spans="1:42" x14ac:dyDescent="0.3">
      <c r="A718" s="49">
        <v>716</v>
      </c>
      <c r="B718" t="s">
        <v>1896</v>
      </c>
      <c r="C718" t="s">
        <v>671</v>
      </c>
      <c r="D718">
        <v>2.1839999999999998E-2</v>
      </c>
      <c r="O718" t="s">
        <v>9961</v>
      </c>
      <c r="P718" t="s">
        <v>9961</v>
      </c>
    </row>
    <row r="719" spans="1:42" x14ac:dyDescent="0.3">
      <c r="A719" s="49">
        <v>717</v>
      </c>
      <c r="B719" t="s">
        <v>1897</v>
      </c>
      <c r="C719" t="s">
        <v>798</v>
      </c>
      <c r="D719">
        <v>2.70075E-2</v>
      </c>
      <c r="O719" t="s">
        <v>9961</v>
      </c>
      <c r="P719" t="s">
        <v>9961</v>
      </c>
    </row>
    <row r="720" spans="1:42" x14ac:dyDescent="0.3">
      <c r="A720" s="49">
        <v>718</v>
      </c>
      <c r="B720" t="s">
        <v>1898</v>
      </c>
      <c r="C720" t="s">
        <v>605</v>
      </c>
      <c r="D720">
        <v>0.01</v>
      </c>
      <c r="AG720" t="s">
        <v>9961</v>
      </c>
    </row>
    <row r="721" spans="1:229" x14ac:dyDescent="0.3">
      <c r="A721" s="49">
        <v>719</v>
      </c>
      <c r="B721" t="s">
        <v>1899</v>
      </c>
      <c r="C721" t="s">
        <v>605</v>
      </c>
      <c r="D721">
        <v>0.04</v>
      </c>
      <c r="AH721" t="s">
        <v>9961</v>
      </c>
    </row>
    <row r="722" spans="1:229" x14ac:dyDescent="0.3">
      <c r="A722" s="49">
        <v>720</v>
      </c>
      <c r="B722" t="s">
        <v>1900</v>
      </c>
      <c r="C722" t="s">
        <v>659</v>
      </c>
      <c r="D722">
        <v>0.14000000000000001</v>
      </c>
      <c r="I722" t="s">
        <v>9961</v>
      </c>
      <c r="L722" t="s">
        <v>9961</v>
      </c>
    </row>
    <row r="723" spans="1:229" x14ac:dyDescent="0.3">
      <c r="A723" s="49">
        <v>721</v>
      </c>
      <c r="B723" t="s">
        <v>1902</v>
      </c>
      <c r="C723" t="s">
        <v>605</v>
      </c>
      <c r="D723">
        <v>10.08</v>
      </c>
      <c r="AH723" t="s">
        <v>9961</v>
      </c>
    </row>
    <row r="724" spans="1:229" x14ac:dyDescent="0.3">
      <c r="A724" s="49">
        <v>722</v>
      </c>
    </row>
    <row r="725" spans="1:229" x14ac:dyDescent="0.3">
      <c r="A725" s="49">
        <v>723</v>
      </c>
      <c r="B725" t="s">
        <v>1906</v>
      </c>
      <c r="C725" t="s">
        <v>659</v>
      </c>
      <c r="D725">
        <v>7.6123800000000005E-2</v>
      </c>
      <c r="I725" t="s">
        <v>9961</v>
      </c>
      <c r="K725" t="s">
        <v>9961</v>
      </c>
      <c r="L725" t="s">
        <v>9961</v>
      </c>
    </row>
    <row r="726" spans="1:229" x14ac:dyDescent="0.3">
      <c r="A726" s="49">
        <v>724</v>
      </c>
      <c r="B726" t="s">
        <v>1907</v>
      </c>
      <c r="C726" t="s">
        <v>605</v>
      </c>
      <c r="D726">
        <v>0.2560152</v>
      </c>
      <c r="AJ726" t="s">
        <v>9961</v>
      </c>
      <c r="AK726" t="s">
        <v>9961</v>
      </c>
      <c r="AP726" t="s">
        <v>9961</v>
      </c>
    </row>
    <row r="727" spans="1:229" x14ac:dyDescent="0.3">
      <c r="A727" s="49">
        <v>725</v>
      </c>
      <c r="B727" t="s">
        <v>1908</v>
      </c>
      <c r="C727" t="s">
        <v>617</v>
      </c>
      <c r="D727">
        <v>2.6943503999999998</v>
      </c>
      <c r="CI727" t="s">
        <v>9961</v>
      </c>
      <c r="CJ727" t="s">
        <v>9961</v>
      </c>
      <c r="HR727" t="s">
        <v>9961</v>
      </c>
      <c r="HS727" t="s">
        <v>9961</v>
      </c>
      <c r="HT727" t="s">
        <v>9961</v>
      </c>
      <c r="HU727" t="s">
        <v>9961</v>
      </c>
    </row>
    <row r="728" spans="1:229" x14ac:dyDescent="0.3">
      <c r="A728" s="49">
        <v>726</v>
      </c>
      <c r="B728" t="s">
        <v>1911</v>
      </c>
      <c r="C728" t="s">
        <v>659</v>
      </c>
      <c r="D728">
        <v>6.8963999999999998E-2</v>
      </c>
      <c r="I728" t="s">
        <v>9961</v>
      </c>
      <c r="J728" t="s">
        <v>9961</v>
      </c>
      <c r="K728" t="s">
        <v>9961</v>
      </c>
      <c r="L728" t="s">
        <v>9961</v>
      </c>
    </row>
    <row r="729" spans="1:229" x14ac:dyDescent="0.3">
      <c r="A729" s="49">
        <v>727</v>
      </c>
      <c r="B729" t="s">
        <v>1912</v>
      </c>
      <c r="C729" t="s">
        <v>659</v>
      </c>
      <c r="D729">
        <v>1.9199999999999998E-2</v>
      </c>
      <c r="I729" t="s">
        <v>9961</v>
      </c>
      <c r="L729" t="s">
        <v>9961</v>
      </c>
    </row>
    <row r="730" spans="1:229" x14ac:dyDescent="0.3">
      <c r="A730" s="49">
        <v>728</v>
      </c>
    </row>
    <row r="731" spans="1:229" x14ac:dyDescent="0.3">
      <c r="A731" s="49">
        <v>729</v>
      </c>
      <c r="B731" t="s">
        <v>1914</v>
      </c>
      <c r="C731" t="s">
        <v>605</v>
      </c>
      <c r="D731">
        <v>0.6825</v>
      </c>
      <c r="M731" t="s">
        <v>9961</v>
      </c>
      <c r="N731" t="s">
        <v>9961</v>
      </c>
    </row>
    <row r="732" spans="1:229" x14ac:dyDescent="0.3">
      <c r="A732" s="49">
        <v>730</v>
      </c>
    </row>
    <row r="733" spans="1:229" x14ac:dyDescent="0.3">
      <c r="A733" s="49">
        <v>731</v>
      </c>
      <c r="B733" t="s">
        <v>1916</v>
      </c>
      <c r="C733" t="s">
        <v>659</v>
      </c>
      <c r="D733">
        <v>7.7069102E-3</v>
      </c>
      <c r="AH733" t="s">
        <v>9961</v>
      </c>
    </row>
    <row r="734" spans="1:229" x14ac:dyDescent="0.3">
      <c r="A734" s="49">
        <v>732</v>
      </c>
      <c r="B734" t="s">
        <v>1918</v>
      </c>
      <c r="C734" t="s">
        <v>793</v>
      </c>
      <c r="D734">
        <v>164.25450000000001</v>
      </c>
      <c r="EK734" t="s">
        <v>9961</v>
      </c>
    </row>
    <row r="735" spans="1:229" x14ac:dyDescent="0.3">
      <c r="A735" s="49">
        <v>733</v>
      </c>
      <c r="B735" t="s">
        <v>1920</v>
      </c>
      <c r="C735" t="s">
        <v>793</v>
      </c>
      <c r="D735">
        <v>229.71825000000001</v>
      </c>
      <c r="EK735" t="s">
        <v>9961</v>
      </c>
    </row>
    <row r="736" spans="1:229" x14ac:dyDescent="0.3">
      <c r="A736" s="49">
        <v>734</v>
      </c>
      <c r="B736" t="s">
        <v>1922</v>
      </c>
      <c r="C736" t="s">
        <v>793</v>
      </c>
      <c r="D736">
        <v>40.534625000000013</v>
      </c>
      <c r="EK736" t="s">
        <v>9961</v>
      </c>
    </row>
    <row r="737" spans="1:141" x14ac:dyDescent="0.3">
      <c r="A737" s="49">
        <v>735</v>
      </c>
      <c r="B737" t="s">
        <v>1924</v>
      </c>
      <c r="C737" t="s">
        <v>793</v>
      </c>
      <c r="D737">
        <v>70.158625000000001</v>
      </c>
      <c r="EK737" t="s">
        <v>9961</v>
      </c>
    </row>
    <row r="738" spans="1:141" x14ac:dyDescent="0.3">
      <c r="A738" s="49">
        <v>736</v>
      </c>
      <c r="B738" t="s">
        <v>1925</v>
      </c>
      <c r="C738" t="s">
        <v>793</v>
      </c>
      <c r="D738">
        <v>1.9678800000000001</v>
      </c>
      <c r="EK738" t="s">
        <v>9961</v>
      </c>
    </row>
    <row r="739" spans="1:141" x14ac:dyDescent="0.3">
      <c r="A739" s="49">
        <v>737</v>
      </c>
      <c r="B739" t="s">
        <v>1927</v>
      </c>
      <c r="C739" t="s">
        <v>793</v>
      </c>
      <c r="D739">
        <v>3.7961040000000001</v>
      </c>
      <c r="EK739" t="s">
        <v>9961</v>
      </c>
    </row>
    <row r="740" spans="1:141" x14ac:dyDescent="0.3">
      <c r="A740" s="49">
        <v>738</v>
      </c>
      <c r="B740" t="s">
        <v>1928</v>
      </c>
      <c r="C740" t="s">
        <v>793</v>
      </c>
      <c r="D740">
        <v>179.86</v>
      </c>
      <c r="EK740" t="s">
        <v>9961</v>
      </c>
    </row>
    <row r="741" spans="1:141" x14ac:dyDescent="0.3">
      <c r="A741" s="49">
        <v>739</v>
      </c>
      <c r="B741" t="s">
        <v>1929</v>
      </c>
      <c r="C741" t="s">
        <v>793</v>
      </c>
      <c r="D741">
        <v>98.743140000000011</v>
      </c>
      <c r="EK741" t="s">
        <v>9961</v>
      </c>
    </row>
    <row r="742" spans="1:141" x14ac:dyDescent="0.3">
      <c r="A742" s="49">
        <v>740</v>
      </c>
      <c r="B742" t="s">
        <v>1931</v>
      </c>
      <c r="C742" t="s">
        <v>605</v>
      </c>
      <c r="D742">
        <v>1.71</v>
      </c>
      <c r="M742" t="s">
        <v>9961</v>
      </c>
      <c r="N742" t="s">
        <v>9961</v>
      </c>
    </row>
    <row r="743" spans="1:141" x14ac:dyDescent="0.3">
      <c r="A743" s="49">
        <v>741</v>
      </c>
      <c r="B743" t="s">
        <v>1932</v>
      </c>
      <c r="C743" t="s">
        <v>605</v>
      </c>
      <c r="D743">
        <v>0.77700000000000002</v>
      </c>
      <c r="M743" t="s">
        <v>9961</v>
      </c>
      <c r="N743" t="s">
        <v>9961</v>
      </c>
      <c r="AK743" t="s">
        <v>9961</v>
      </c>
    </row>
    <row r="744" spans="1:141" x14ac:dyDescent="0.3">
      <c r="A744" s="49">
        <v>742</v>
      </c>
      <c r="B744" t="s">
        <v>1933</v>
      </c>
      <c r="C744" t="s">
        <v>605</v>
      </c>
      <c r="D744">
        <v>1.0124500000000001</v>
      </c>
      <c r="M744" t="s">
        <v>9961</v>
      </c>
    </row>
    <row r="745" spans="1:141" x14ac:dyDescent="0.3">
      <c r="A745" s="49">
        <v>743</v>
      </c>
      <c r="B745" t="s">
        <v>1934</v>
      </c>
      <c r="C745" t="s">
        <v>605</v>
      </c>
      <c r="D745">
        <v>0.26100000000000001</v>
      </c>
      <c r="M745" t="s">
        <v>9961</v>
      </c>
      <c r="AK745" t="s">
        <v>9961</v>
      </c>
    </row>
    <row r="746" spans="1:141" x14ac:dyDescent="0.3">
      <c r="A746" s="49">
        <v>744</v>
      </c>
      <c r="B746" t="s">
        <v>1935</v>
      </c>
      <c r="C746" t="s">
        <v>605</v>
      </c>
      <c r="D746">
        <v>0.1</v>
      </c>
      <c r="AG746" t="s">
        <v>9961</v>
      </c>
    </row>
    <row r="747" spans="1:141" x14ac:dyDescent="0.3">
      <c r="A747" s="49">
        <v>745</v>
      </c>
      <c r="B747" t="s">
        <v>1937</v>
      </c>
      <c r="C747" t="s">
        <v>605</v>
      </c>
      <c r="D747">
        <v>1.05</v>
      </c>
      <c r="M747" t="s">
        <v>9961</v>
      </c>
      <c r="N747" t="s">
        <v>9961</v>
      </c>
    </row>
    <row r="748" spans="1:141" x14ac:dyDescent="0.3">
      <c r="A748" s="49">
        <v>746</v>
      </c>
      <c r="B748" t="s">
        <v>1938</v>
      </c>
      <c r="C748" t="s">
        <v>605</v>
      </c>
      <c r="D748">
        <v>0.2046</v>
      </c>
      <c r="M748" t="s">
        <v>9961</v>
      </c>
      <c r="N748" t="s">
        <v>9961</v>
      </c>
      <c r="AH748" t="s">
        <v>9961</v>
      </c>
    </row>
    <row r="749" spans="1:141" x14ac:dyDescent="0.3">
      <c r="A749" s="49">
        <v>747</v>
      </c>
      <c r="B749" t="s">
        <v>1940</v>
      </c>
      <c r="C749" t="s">
        <v>605</v>
      </c>
      <c r="D749">
        <v>0.2</v>
      </c>
      <c r="AG749" t="s">
        <v>9961</v>
      </c>
    </row>
    <row r="750" spans="1:141" x14ac:dyDescent="0.3">
      <c r="A750" s="49">
        <v>748</v>
      </c>
      <c r="B750" t="s">
        <v>1941</v>
      </c>
      <c r="C750" t="s">
        <v>617</v>
      </c>
      <c r="D750">
        <v>0.1</v>
      </c>
      <c r="I750" t="s">
        <v>9961</v>
      </c>
      <c r="J750" t="s">
        <v>9961</v>
      </c>
      <c r="K750" t="s">
        <v>9961</v>
      </c>
      <c r="L750" t="s">
        <v>9961</v>
      </c>
    </row>
    <row r="751" spans="1:141" x14ac:dyDescent="0.3">
      <c r="A751" s="49">
        <v>749</v>
      </c>
      <c r="B751" t="s">
        <v>1942</v>
      </c>
      <c r="C751" t="s">
        <v>614</v>
      </c>
      <c r="D751">
        <v>0.22949</v>
      </c>
      <c r="EF751" t="s">
        <v>9961</v>
      </c>
      <c r="EH751" t="s">
        <v>9961</v>
      </c>
    </row>
    <row r="752" spans="1:141" x14ac:dyDescent="0.3">
      <c r="A752" s="49">
        <v>750</v>
      </c>
      <c r="B752" t="s">
        <v>1943</v>
      </c>
      <c r="C752" t="s">
        <v>605</v>
      </c>
      <c r="D752">
        <v>0.14466999999999999</v>
      </c>
      <c r="AG752" t="s">
        <v>9961</v>
      </c>
    </row>
    <row r="753" spans="1:232" x14ac:dyDescent="0.3">
      <c r="A753" s="49">
        <v>751</v>
      </c>
      <c r="B753" t="s">
        <v>1944</v>
      </c>
      <c r="C753" t="s">
        <v>605</v>
      </c>
      <c r="D753">
        <v>0.25</v>
      </c>
      <c r="AG753" t="s">
        <v>9961</v>
      </c>
    </row>
    <row r="754" spans="1:232" x14ac:dyDescent="0.3">
      <c r="A754" s="49">
        <v>752</v>
      </c>
      <c r="B754" t="s">
        <v>1945</v>
      </c>
      <c r="C754" t="s">
        <v>605</v>
      </c>
      <c r="D754">
        <v>1.04E-2</v>
      </c>
      <c r="AG754" t="s">
        <v>9961</v>
      </c>
    </row>
    <row r="755" spans="1:232" x14ac:dyDescent="0.3">
      <c r="A755" s="49">
        <v>753</v>
      </c>
      <c r="B755" t="s">
        <v>1946</v>
      </c>
      <c r="C755" t="s">
        <v>659</v>
      </c>
      <c r="D755">
        <v>0.376</v>
      </c>
      <c r="I755" t="s">
        <v>9961</v>
      </c>
      <c r="L755" t="s">
        <v>9961</v>
      </c>
    </row>
    <row r="756" spans="1:232" x14ac:dyDescent="0.3">
      <c r="A756" s="49">
        <v>754</v>
      </c>
      <c r="B756" t="s">
        <v>1947</v>
      </c>
      <c r="C756" t="s">
        <v>659</v>
      </c>
      <c r="D756">
        <v>2.7439999999999999E-2</v>
      </c>
      <c r="I756" t="s">
        <v>9961</v>
      </c>
      <c r="K756" t="s">
        <v>9961</v>
      </c>
    </row>
    <row r="757" spans="1:232" x14ac:dyDescent="0.3">
      <c r="A757" s="49">
        <v>755</v>
      </c>
    </row>
    <row r="758" spans="1:232" x14ac:dyDescent="0.3">
      <c r="A758" s="49">
        <v>756</v>
      </c>
      <c r="B758" t="s">
        <v>1951</v>
      </c>
      <c r="C758" t="s">
        <v>605</v>
      </c>
      <c r="D758">
        <v>4</v>
      </c>
      <c r="M758" t="s">
        <v>9961</v>
      </c>
      <c r="N758" t="s">
        <v>9961</v>
      </c>
      <c r="AH758" t="s">
        <v>9961</v>
      </c>
      <c r="AK758" t="s">
        <v>9961</v>
      </c>
    </row>
    <row r="759" spans="1:232" x14ac:dyDescent="0.3">
      <c r="A759" s="49">
        <v>757</v>
      </c>
      <c r="B759" t="s">
        <v>1952</v>
      </c>
      <c r="C759" t="s">
        <v>659</v>
      </c>
      <c r="D759">
        <v>1.3</v>
      </c>
      <c r="AJ759" t="s">
        <v>9961</v>
      </c>
      <c r="AP759" t="s">
        <v>9961</v>
      </c>
      <c r="ED759" t="s">
        <v>9961</v>
      </c>
    </row>
    <row r="760" spans="1:232" x14ac:dyDescent="0.3">
      <c r="A760" s="49">
        <v>758</v>
      </c>
      <c r="B760" t="s">
        <v>1954</v>
      </c>
      <c r="C760" t="s">
        <v>659</v>
      </c>
      <c r="D760">
        <v>0.58520000000000005</v>
      </c>
      <c r="I760" t="s">
        <v>9961</v>
      </c>
      <c r="J760" t="s">
        <v>9961</v>
      </c>
      <c r="K760" t="s">
        <v>9961</v>
      </c>
      <c r="L760" t="s">
        <v>9961</v>
      </c>
    </row>
    <row r="761" spans="1:232" x14ac:dyDescent="0.3">
      <c r="A761" s="49">
        <v>759</v>
      </c>
      <c r="B761" t="s">
        <v>1955</v>
      </c>
      <c r="C761" t="s">
        <v>614</v>
      </c>
      <c r="D761">
        <v>0.14466999999999999</v>
      </c>
      <c r="EF761" t="s">
        <v>9961</v>
      </c>
      <c r="EH761" t="s">
        <v>9961</v>
      </c>
    </row>
    <row r="762" spans="1:232" x14ac:dyDescent="0.3">
      <c r="A762" s="49">
        <v>760</v>
      </c>
      <c r="B762" t="s">
        <v>1956</v>
      </c>
      <c r="C762" t="s">
        <v>671</v>
      </c>
      <c r="D762">
        <v>3.1806199999999998E-6</v>
      </c>
      <c r="Q762" t="s">
        <v>9961</v>
      </c>
      <c r="R762" t="s">
        <v>9961</v>
      </c>
      <c r="S762" t="s">
        <v>9961</v>
      </c>
      <c r="T762" t="s">
        <v>9961</v>
      </c>
      <c r="GZ762" t="s">
        <v>9961</v>
      </c>
    </row>
    <row r="763" spans="1:232" x14ac:dyDescent="0.3">
      <c r="A763" s="49">
        <v>761</v>
      </c>
      <c r="B763" t="s">
        <v>1957</v>
      </c>
      <c r="C763" t="s">
        <v>671</v>
      </c>
      <c r="D763">
        <v>1.3236254480000001E-3</v>
      </c>
      <c r="Q763" t="s">
        <v>9961</v>
      </c>
      <c r="R763" t="s">
        <v>9961</v>
      </c>
      <c r="S763" t="s">
        <v>9961</v>
      </c>
      <c r="T763" t="s">
        <v>9961</v>
      </c>
      <c r="U763" t="s">
        <v>9961</v>
      </c>
      <c r="V763" t="s">
        <v>9961</v>
      </c>
      <c r="W763" t="s">
        <v>9961</v>
      </c>
    </row>
    <row r="764" spans="1:232" x14ac:dyDescent="0.3">
      <c r="A764" s="49">
        <v>762</v>
      </c>
      <c r="B764" t="s">
        <v>1958</v>
      </c>
      <c r="C764" t="s">
        <v>605</v>
      </c>
      <c r="D764">
        <v>0.77000000000000013</v>
      </c>
      <c r="M764" t="s">
        <v>9961</v>
      </c>
      <c r="N764" t="s">
        <v>9961</v>
      </c>
    </row>
    <row r="765" spans="1:232" x14ac:dyDescent="0.3">
      <c r="A765" s="49">
        <v>763</v>
      </c>
      <c r="B765" t="s">
        <v>1959</v>
      </c>
      <c r="C765" t="s">
        <v>659</v>
      </c>
      <c r="D765">
        <v>1.7600000000000001E-5</v>
      </c>
      <c r="F765" t="s">
        <v>9961</v>
      </c>
      <c r="G765" t="s">
        <v>9961</v>
      </c>
      <c r="H765" t="s">
        <v>9961</v>
      </c>
      <c r="HV765" t="s">
        <v>9961</v>
      </c>
      <c r="HW765" t="s">
        <v>9961</v>
      </c>
      <c r="HX765" t="s">
        <v>9961</v>
      </c>
    </row>
    <row r="766" spans="1:232" x14ac:dyDescent="0.3">
      <c r="A766" s="49">
        <v>764</v>
      </c>
      <c r="B766" t="s">
        <v>1960</v>
      </c>
      <c r="C766" t="s">
        <v>668</v>
      </c>
      <c r="D766">
        <v>7.2999999999999995E-2</v>
      </c>
      <c r="I766" t="s">
        <v>9961</v>
      </c>
      <c r="L766" t="s">
        <v>9961</v>
      </c>
    </row>
    <row r="767" spans="1:232" x14ac:dyDescent="0.3">
      <c r="A767" s="49">
        <v>765</v>
      </c>
    </row>
    <row r="768" spans="1:232" x14ac:dyDescent="0.3">
      <c r="A768" s="49">
        <v>766</v>
      </c>
      <c r="B768" t="s">
        <v>1963</v>
      </c>
      <c r="C768" t="s">
        <v>605</v>
      </c>
      <c r="D768">
        <v>0.14000000000000001</v>
      </c>
      <c r="AH768" t="s">
        <v>9961</v>
      </c>
    </row>
    <row r="769" spans="1:234" x14ac:dyDescent="0.3">
      <c r="A769" s="49">
        <v>767</v>
      </c>
      <c r="B769" t="s">
        <v>1964</v>
      </c>
      <c r="C769" t="s">
        <v>659</v>
      </c>
      <c r="D769">
        <v>2.9925E-2</v>
      </c>
      <c r="AH769" t="s">
        <v>9961</v>
      </c>
      <c r="AJ769" t="s">
        <v>9961</v>
      </c>
      <c r="AK769" t="s">
        <v>9961</v>
      </c>
    </row>
    <row r="770" spans="1:234" x14ac:dyDescent="0.3">
      <c r="A770" s="49">
        <v>768</v>
      </c>
    </row>
    <row r="771" spans="1:234" x14ac:dyDescent="0.3">
      <c r="A771" s="49">
        <v>769</v>
      </c>
      <c r="B771" t="s">
        <v>1966</v>
      </c>
      <c r="C771" t="s">
        <v>605</v>
      </c>
      <c r="D771">
        <v>4.2898650000000003E-2</v>
      </c>
      <c r="AH771" t="s">
        <v>9961</v>
      </c>
    </row>
    <row r="772" spans="1:234" x14ac:dyDescent="0.3">
      <c r="A772" s="49">
        <v>770</v>
      </c>
      <c r="B772" t="s">
        <v>1967</v>
      </c>
      <c r="C772" t="s">
        <v>796</v>
      </c>
      <c r="D772">
        <v>70.512643999999995</v>
      </c>
      <c r="Z772" t="s">
        <v>9961</v>
      </c>
      <c r="HY772" t="s">
        <v>9961</v>
      </c>
      <c r="HZ772" t="s">
        <v>9961</v>
      </c>
    </row>
    <row r="773" spans="1:234" x14ac:dyDescent="0.3">
      <c r="A773" s="49">
        <v>771</v>
      </c>
      <c r="B773" t="s">
        <v>1969</v>
      </c>
      <c r="C773" t="s">
        <v>605</v>
      </c>
      <c r="D773">
        <v>8.3767500000000013</v>
      </c>
      <c r="M773" t="s">
        <v>9961</v>
      </c>
      <c r="N773" t="s">
        <v>9961</v>
      </c>
      <c r="AH773" t="s">
        <v>9961</v>
      </c>
      <c r="AK773" t="s">
        <v>9961</v>
      </c>
    </row>
    <row r="774" spans="1:234" x14ac:dyDescent="0.3">
      <c r="A774" s="49">
        <v>772</v>
      </c>
      <c r="B774" t="s">
        <v>1970</v>
      </c>
      <c r="C774" t="s">
        <v>704</v>
      </c>
      <c r="D774">
        <v>6.9815999999999997E-5</v>
      </c>
      <c r="F774" t="s">
        <v>9961</v>
      </c>
      <c r="G774" t="s">
        <v>9961</v>
      </c>
    </row>
    <row r="775" spans="1:234" x14ac:dyDescent="0.3">
      <c r="A775" s="49">
        <v>773</v>
      </c>
    </row>
    <row r="776" spans="1:234" x14ac:dyDescent="0.3">
      <c r="A776" s="49">
        <v>774</v>
      </c>
      <c r="B776" t="s">
        <v>1972</v>
      </c>
      <c r="C776" t="s">
        <v>671</v>
      </c>
      <c r="D776">
        <v>2.87E-2</v>
      </c>
      <c r="P776" t="s">
        <v>9961</v>
      </c>
      <c r="AL776" t="s">
        <v>9961</v>
      </c>
      <c r="AM776" t="s">
        <v>9961</v>
      </c>
      <c r="AN776" t="s">
        <v>9961</v>
      </c>
    </row>
    <row r="777" spans="1:234" x14ac:dyDescent="0.3">
      <c r="A777" s="49">
        <v>775</v>
      </c>
      <c r="B777" t="s">
        <v>1974</v>
      </c>
      <c r="C777" t="s">
        <v>650</v>
      </c>
      <c r="D777">
        <v>9.8753999999999981E-2</v>
      </c>
      <c r="AK777" t="s">
        <v>9961</v>
      </c>
    </row>
    <row r="778" spans="1:234" x14ac:dyDescent="0.3">
      <c r="A778" s="49">
        <v>776</v>
      </c>
      <c r="B778" t="s">
        <v>1975</v>
      </c>
      <c r="C778" t="s">
        <v>605</v>
      </c>
      <c r="D778">
        <v>0.69199999999999984</v>
      </c>
      <c r="M778" t="s">
        <v>9961</v>
      </c>
      <c r="N778" t="s">
        <v>9961</v>
      </c>
      <c r="AH778" t="s">
        <v>9961</v>
      </c>
      <c r="AK778" t="s">
        <v>9961</v>
      </c>
    </row>
    <row r="779" spans="1:234" x14ac:dyDescent="0.3">
      <c r="A779" s="49">
        <v>777</v>
      </c>
    </row>
    <row r="780" spans="1:234" x14ac:dyDescent="0.3">
      <c r="A780" s="49">
        <v>778</v>
      </c>
      <c r="B780" t="s">
        <v>1977</v>
      </c>
      <c r="C780" t="s">
        <v>796</v>
      </c>
      <c r="D780">
        <v>1.0727660000000001</v>
      </c>
      <c r="AI780" t="s">
        <v>9961</v>
      </c>
    </row>
    <row r="781" spans="1:234" x14ac:dyDescent="0.3">
      <c r="A781" s="49">
        <v>779</v>
      </c>
      <c r="B781" t="s">
        <v>1978</v>
      </c>
      <c r="C781" t="s">
        <v>650</v>
      </c>
      <c r="D781">
        <v>0.21174999999999999</v>
      </c>
      <c r="AK781" t="s">
        <v>9961</v>
      </c>
    </row>
    <row r="782" spans="1:234" x14ac:dyDescent="0.3">
      <c r="A782" s="49">
        <v>780</v>
      </c>
    </row>
    <row r="783" spans="1:234" x14ac:dyDescent="0.3">
      <c r="A783" s="49">
        <v>781</v>
      </c>
    </row>
    <row r="784" spans="1:234" x14ac:dyDescent="0.3">
      <c r="A784" s="49">
        <v>782</v>
      </c>
      <c r="B784" t="s">
        <v>1981</v>
      </c>
      <c r="C784" t="s">
        <v>671</v>
      </c>
      <c r="D784">
        <v>5.9189131599999992E-4</v>
      </c>
      <c r="Q784" t="s">
        <v>9961</v>
      </c>
      <c r="R784" t="s">
        <v>9961</v>
      </c>
      <c r="S784" t="s">
        <v>9961</v>
      </c>
      <c r="T784" t="s">
        <v>9961</v>
      </c>
      <c r="U784" t="s">
        <v>9961</v>
      </c>
      <c r="V784" t="s">
        <v>9961</v>
      </c>
      <c r="W784" t="s">
        <v>9961</v>
      </c>
    </row>
    <row r="785" spans="1:185" x14ac:dyDescent="0.3">
      <c r="A785" s="49">
        <v>783</v>
      </c>
    </row>
    <row r="786" spans="1:185" x14ac:dyDescent="0.3">
      <c r="A786" s="49">
        <v>784</v>
      </c>
      <c r="B786" t="s">
        <v>1983</v>
      </c>
      <c r="C786" t="s">
        <v>605</v>
      </c>
      <c r="D786">
        <v>0.80410000000000004</v>
      </c>
      <c r="AG786" t="s">
        <v>9961</v>
      </c>
    </row>
    <row r="787" spans="1:185" x14ac:dyDescent="0.3">
      <c r="A787" s="49">
        <v>785</v>
      </c>
      <c r="B787" t="s">
        <v>1984</v>
      </c>
      <c r="C787" t="s">
        <v>605</v>
      </c>
      <c r="D787">
        <v>6.4051559999999999E-5</v>
      </c>
      <c r="F787" t="s">
        <v>9961</v>
      </c>
      <c r="G787" t="s">
        <v>9961</v>
      </c>
      <c r="CM787" t="s">
        <v>9961</v>
      </c>
      <c r="GC787" t="s">
        <v>9961</v>
      </c>
    </row>
    <row r="788" spans="1:185" x14ac:dyDescent="0.3">
      <c r="A788" s="49">
        <v>786</v>
      </c>
      <c r="B788" t="s">
        <v>1985</v>
      </c>
      <c r="C788" t="s">
        <v>683</v>
      </c>
      <c r="D788">
        <v>3.4E-5</v>
      </c>
      <c r="F788" t="s">
        <v>9961</v>
      </c>
    </row>
    <row r="789" spans="1:185" x14ac:dyDescent="0.3">
      <c r="A789" s="49">
        <v>787</v>
      </c>
      <c r="B789" t="s">
        <v>1986</v>
      </c>
      <c r="C789" t="s">
        <v>659</v>
      </c>
      <c r="D789">
        <v>4.1520000000000002E-5</v>
      </c>
      <c r="F789" t="s">
        <v>9961</v>
      </c>
      <c r="G789" t="s">
        <v>9961</v>
      </c>
      <c r="H789" t="s">
        <v>9961</v>
      </c>
      <c r="EM789" t="s">
        <v>9961</v>
      </c>
    </row>
    <row r="790" spans="1:185" x14ac:dyDescent="0.3">
      <c r="A790" s="49">
        <v>788</v>
      </c>
      <c r="B790" t="s">
        <v>1987</v>
      </c>
      <c r="C790" t="s">
        <v>659</v>
      </c>
      <c r="D790">
        <v>1.653E-3</v>
      </c>
      <c r="I790" t="s">
        <v>9961</v>
      </c>
    </row>
    <row r="791" spans="1:185" x14ac:dyDescent="0.3">
      <c r="A791" s="49">
        <v>789</v>
      </c>
      <c r="B791" t="s">
        <v>1988</v>
      </c>
      <c r="C791" t="s">
        <v>620</v>
      </c>
      <c r="D791">
        <v>1.458797E-5</v>
      </c>
      <c r="F791" t="s">
        <v>9961</v>
      </c>
      <c r="G791" t="s">
        <v>9961</v>
      </c>
    </row>
    <row r="792" spans="1:185" x14ac:dyDescent="0.3">
      <c r="A792" s="49">
        <v>790</v>
      </c>
    </row>
    <row r="793" spans="1:185" x14ac:dyDescent="0.3">
      <c r="A793" s="49">
        <v>791</v>
      </c>
      <c r="B793" t="s">
        <v>1990</v>
      </c>
      <c r="C793" t="s">
        <v>605</v>
      </c>
      <c r="D793">
        <v>2.73</v>
      </c>
      <c r="AH793" t="s">
        <v>9961</v>
      </c>
    </row>
    <row r="794" spans="1:185" x14ac:dyDescent="0.3">
      <c r="A794" s="49">
        <v>792</v>
      </c>
      <c r="B794" t="s">
        <v>1991</v>
      </c>
      <c r="C794" t="s">
        <v>605</v>
      </c>
      <c r="D794">
        <v>0.5</v>
      </c>
      <c r="AG794" t="s">
        <v>9961</v>
      </c>
    </row>
    <row r="795" spans="1:185" x14ac:dyDescent="0.3">
      <c r="A795" s="49">
        <v>793</v>
      </c>
      <c r="B795" t="s">
        <v>1992</v>
      </c>
      <c r="C795" t="s">
        <v>605</v>
      </c>
      <c r="D795">
        <v>0.62502000000000013</v>
      </c>
      <c r="AG795" t="s">
        <v>9961</v>
      </c>
    </row>
    <row r="796" spans="1:185" x14ac:dyDescent="0.3">
      <c r="A796" s="49">
        <v>794</v>
      </c>
      <c r="B796" t="s">
        <v>1994</v>
      </c>
      <c r="C796" t="s">
        <v>605</v>
      </c>
      <c r="D796">
        <v>0.12</v>
      </c>
      <c r="AF796" t="s">
        <v>9961</v>
      </c>
      <c r="AG796" t="s">
        <v>9961</v>
      </c>
    </row>
    <row r="797" spans="1:185" x14ac:dyDescent="0.3">
      <c r="A797" s="49">
        <v>795</v>
      </c>
      <c r="B797" t="s">
        <v>1995</v>
      </c>
      <c r="C797" t="s">
        <v>752</v>
      </c>
      <c r="D797">
        <v>1.268764307842301</v>
      </c>
      <c r="E797" t="s">
        <v>942</v>
      </c>
      <c r="BT797" t="s">
        <v>9961</v>
      </c>
      <c r="BU797" t="s">
        <v>9961</v>
      </c>
      <c r="BV797" t="s">
        <v>9961</v>
      </c>
      <c r="BW797" t="s">
        <v>9961</v>
      </c>
      <c r="BX797" t="s">
        <v>9961</v>
      </c>
      <c r="BY797" t="s">
        <v>9961</v>
      </c>
      <c r="BZ797" t="s">
        <v>9961</v>
      </c>
      <c r="CA797" t="s">
        <v>9961</v>
      </c>
      <c r="CB797" t="s">
        <v>9961</v>
      </c>
      <c r="CC797" t="s">
        <v>9961</v>
      </c>
      <c r="CD797" t="s">
        <v>9961</v>
      </c>
      <c r="CE797" t="s">
        <v>9961</v>
      </c>
      <c r="CF797" t="s">
        <v>9961</v>
      </c>
    </row>
    <row r="798" spans="1:185" x14ac:dyDescent="0.3">
      <c r="A798" s="49">
        <v>796</v>
      </c>
    </row>
    <row r="799" spans="1:185" x14ac:dyDescent="0.3">
      <c r="A799" s="49">
        <v>797</v>
      </c>
      <c r="B799" t="s">
        <v>1999</v>
      </c>
      <c r="C799" t="s">
        <v>659</v>
      </c>
      <c r="D799">
        <v>0.58279999999999998</v>
      </c>
      <c r="AH799" t="s">
        <v>9961</v>
      </c>
    </row>
    <row r="800" spans="1:185" x14ac:dyDescent="0.3">
      <c r="A800" s="49">
        <v>798</v>
      </c>
    </row>
    <row r="801" spans="1:239" x14ac:dyDescent="0.3">
      <c r="A801" s="49">
        <v>799</v>
      </c>
    </row>
    <row r="802" spans="1:239" x14ac:dyDescent="0.3">
      <c r="A802" s="49">
        <v>800</v>
      </c>
    </row>
    <row r="803" spans="1:239" x14ac:dyDescent="0.3">
      <c r="A803" s="49">
        <v>801</v>
      </c>
      <c r="B803" t="s">
        <v>2003</v>
      </c>
      <c r="C803" t="s">
        <v>605</v>
      </c>
      <c r="D803">
        <v>0.10204874999999999</v>
      </c>
      <c r="M803" t="s">
        <v>9961</v>
      </c>
      <c r="N803" t="s">
        <v>9961</v>
      </c>
    </row>
    <row r="804" spans="1:239" x14ac:dyDescent="0.3">
      <c r="A804" s="49">
        <v>802</v>
      </c>
      <c r="B804" t="s">
        <v>2004</v>
      </c>
      <c r="C804" t="s">
        <v>605</v>
      </c>
      <c r="D804">
        <v>5.1097049999999998E-2</v>
      </c>
      <c r="M804" t="s">
        <v>9961</v>
      </c>
      <c r="N804" t="s">
        <v>9961</v>
      </c>
      <c r="AH804" t="s">
        <v>9961</v>
      </c>
      <c r="AK804" t="s">
        <v>9961</v>
      </c>
    </row>
    <row r="805" spans="1:239" x14ac:dyDescent="0.3">
      <c r="A805" s="49">
        <v>803</v>
      </c>
      <c r="B805" t="s">
        <v>2005</v>
      </c>
      <c r="C805" t="s">
        <v>659</v>
      </c>
      <c r="D805">
        <v>2.9600000000000001E-2</v>
      </c>
      <c r="AJ805" t="s">
        <v>9961</v>
      </c>
      <c r="AK805" t="s">
        <v>9961</v>
      </c>
    </row>
    <row r="806" spans="1:239" x14ac:dyDescent="0.3">
      <c r="A806" s="49">
        <v>804</v>
      </c>
      <c r="B806" t="s">
        <v>2006</v>
      </c>
      <c r="C806" t="s">
        <v>605</v>
      </c>
      <c r="D806">
        <v>0.56847186599999999</v>
      </c>
      <c r="M806" t="s">
        <v>9961</v>
      </c>
      <c r="N806" t="s">
        <v>9961</v>
      </c>
      <c r="AH806" t="s">
        <v>9961</v>
      </c>
      <c r="AK806" t="s">
        <v>9961</v>
      </c>
    </row>
    <row r="807" spans="1:239" x14ac:dyDescent="0.3">
      <c r="A807" s="49">
        <v>805</v>
      </c>
    </row>
    <row r="808" spans="1:239" x14ac:dyDescent="0.3">
      <c r="A808" s="49">
        <v>806</v>
      </c>
      <c r="B808" t="s">
        <v>2008</v>
      </c>
      <c r="C808" t="s">
        <v>595</v>
      </c>
      <c r="D808">
        <v>0.2303</v>
      </c>
      <c r="K808" t="s">
        <v>9961</v>
      </c>
      <c r="L808" t="s">
        <v>9961</v>
      </c>
      <c r="AQ808" t="s">
        <v>9961</v>
      </c>
    </row>
    <row r="809" spans="1:239" x14ac:dyDescent="0.3">
      <c r="A809" s="49">
        <v>807</v>
      </c>
      <c r="B809" t="s">
        <v>2009</v>
      </c>
      <c r="C809" t="s">
        <v>659</v>
      </c>
      <c r="D809">
        <v>1.1399999999999999E-5</v>
      </c>
      <c r="F809" t="s">
        <v>9961</v>
      </c>
    </row>
    <row r="810" spans="1:239" x14ac:dyDescent="0.3">
      <c r="A810" s="49">
        <v>808</v>
      </c>
      <c r="B810" t="s">
        <v>2010</v>
      </c>
      <c r="C810" t="s">
        <v>659</v>
      </c>
      <c r="D810">
        <v>0.12759999999999999</v>
      </c>
      <c r="I810" t="s">
        <v>9961</v>
      </c>
      <c r="J810" t="s">
        <v>9961</v>
      </c>
      <c r="K810" t="s">
        <v>9961</v>
      </c>
      <c r="L810" t="s">
        <v>9961</v>
      </c>
    </row>
    <row r="811" spans="1:239" x14ac:dyDescent="0.3">
      <c r="A811" s="49">
        <v>809</v>
      </c>
      <c r="B811" t="s">
        <v>2011</v>
      </c>
      <c r="C811" t="s">
        <v>659</v>
      </c>
      <c r="D811">
        <v>4.8300000000000003E-2</v>
      </c>
      <c r="I811" t="s">
        <v>9961</v>
      </c>
      <c r="J811" t="s">
        <v>9961</v>
      </c>
      <c r="K811" t="s">
        <v>9961</v>
      </c>
      <c r="L811" t="s">
        <v>9961</v>
      </c>
      <c r="AQ811" t="s">
        <v>9961</v>
      </c>
    </row>
    <row r="812" spans="1:239" x14ac:dyDescent="0.3">
      <c r="A812" s="49">
        <v>810</v>
      </c>
      <c r="B812" t="s">
        <v>2013</v>
      </c>
      <c r="C812" t="s">
        <v>1482</v>
      </c>
      <c r="D812">
        <v>0.2312249295264224</v>
      </c>
      <c r="E812" t="s">
        <v>1025</v>
      </c>
      <c r="CR812" t="s">
        <v>9961</v>
      </c>
      <c r="CS812" t="s">
        <v>9961</v>
      </c>
      <c r="CT812" t="s">
        <v>9961</v>
      </c>
      <c r="CU812" t="s">
        <v>9961</v>
      </c>
      <c r="CV812" t="s">
        <v>9961</v>
      </c>
      <c r="CW812" t="s">
        <v>9961</v>
      </c>
      <c r="CX812" t="s">
        <v>9961</v>
      </c>
      <c r="CY812" t="s">
        <v>9961</v>
      </c>
      <c r="CZ812" t="s">
        <v>9961</v>
      </c>
      <c r="DA812" t="s">
        <v>9961</v>
      </c>
      <c r="DB812" t="s">
        <v>9961</v>
      </c>
      <c r="DC812" t="s">
        <v>9961</v>
      </c>
      <c r="DD812" t="s">
        <v>9961</v>
      </c>
      <c r="IA812" t="s">
        <v>9961</v>
      </c>
      <c r="IB812" t="s">
        <v>9961</v>
      </c>
      <c r="IC812" t="s">
        <v>9961</v>
      </c>
      <c r="ID812" t="s">
        <v>9961</v>
      </c>
      <c r="IE812" t="s">
        <v>9961</v>
      </c>
    </row>
    <row r="813" spans="1:239" x14ac:dyDescent="0.3">
      <c r="A813" s="49">
        <v>811</v>
      </c>
      <c r="B813" t="s">
        <v>2016</v>
      </c>
      <c r="C813" t="s">
        <v>1044</v>
      </c>
      <c r="D813">
        <v>7.6229999999999993</v>
      </c>
      <c r="K813" t="s">
        <v>9962</v>
      </c>
      <c r="L813" t="s">
        <v>9962</v>
      </c>
    </row>
    <row r="814" spans="1:239" x14ac:dyDescent="0.3">
      <c r="A814" s="49">
        <v>812</v>
      </c>
      <c r="B814" t="s">
        <v>2018</v>
      </c>
      <c r="C814" t="s">
        <v>668</v>
      </c>
      <c r="D814">
        <v>7.920000000000002E-2</v>
      </c>
      <c r="AH814" t="s">
        <v>9961</v>
      </c>
    </row>
    <row r="815" spans="1:239" x14ac:dyDescent="0.3">
      <c r="A815" s="49">
        <v>813</v>
      </c>
      <c r="B815" t="s">
        <v>2019</v>
      </c>
      <c r="C815" t="s">
        <v>605</v>
      </c>
      <c r="D815">
        <v>0.01</v>
      </c>
      <c r="AG815" t="s">
        <v>9961</v>
      </c>
    </row>
    <row r="816" spans="1:239" x14ac:dyDescent="0.3">
      <c r="A816" s="49">
        <v>814</v>
      </c>
      <c r="B816" t="s">
        <v>2020</v>
      </c>
      <c r="C816" t="s">
        <v>671</v>
      </c>
      <c r="D816">
        <v>4.0052509E-2</v>
      </c>
      <c r="P816" t="s">
        <v>9961</v>
      </c>
      <c r="AM816" t="s">
        <v>9961</v>
      </c>
      <c r="AN816" t="s">
        <v>9961</v>
      </c>
    </row>
    <row r="817" spans="1:240" x14ac:dyDescent="0.3">
      <c r="A817" s="49">
        <v>815</v>
      </c>
      <c r="B817" t="s">
        <v>2021</v>
      </c>
      <c r="C817" t="s">
        <v>798</v>
      </c>
      <c r="D817">
        <v>3.245E-2</v>
      </c>
      <c r="P817" t="s">
        <v>9961</v>
      </c>
      <c r="AM817" t="s">
        <v>9961</v>
      </c>
      <c r="AN817" t="s">
        <v>9961</v>
      </c>
    </row>
    <row r="818" spans="1:240" x14ac:dyDescent="0.3">
      <c r="A818" s="49">
        <v>816</v>
      </c>
      <c r="B818" t="s">
        <v>2024</v>
      </c>
      <c r="C818" t="s">
        <v>614</v>
      </c>
      <c r="D818">
        <v>5.1240000000000001E-3</v>
      </c>
      <c r="IF818" t="s">
        <v>9961</v>
      </c>
    </row>
    <row r="819" spans="1:240" x14ac:dyDescent="0.3">
      <c r="A819" s="49">
        <v>817</v>
      </c>
      <c r="B819" t="s">
        <v>2026</v>
      </c>
      <c r="C819" t="s">
        <v>605</v>
      </c>
      <c r="D819">
        <v>1.8169999999999999</v>
      </c>
      <c r="M819" t="s">
        <v>9961</v>
      </c>
      <c r="N819" t="s">
        <v>9961</v>
      </c>
      <c r="AH819" t="s">
        <v>9961</v>
      </c>
      <c r="AK819" t="s">
        <v>9961</v>
      </c>
    </row>
    <row r="820" spans="1:240" x14ac:dyDescent="0.3">
      <c r="A820" s="49">
        <v>818</v>
      </c>
      <c r="B820" t="s">
        <v>2027</v>
      </c>
      <c r="C820" t="s">
        <v>798</v>
      </c>
      <c r="D820">
        <v>5.7044600000000001</v>
      </c>
      <c r="O820" t="s">
        <v>9961</v>
      </c>
      <c r="AM820" t="s">
        <v>9961</v>
      </c>
      <c r="AN820" t="s">
        <v>9961</v>
      </c>
    </row>
    <row r="821" spans="1:240" x14ac:dyDescent="0.3">
      <c r="A821" s="49">
        <v>819</v>
      </c>
    </row>
    <row r="822" spans="1:240" x14ac:dyDescent="0.3">
      <c r="A822" s="49">
        <v>820</v>
      </c>
      <c r="B822" t="s">
        <v>2030</v>
      </c>
      <c r="C822" t="s">
        <v>671</v>
      </c>
      <c r="D822">
        <v>0.616896</v>
      </c>
      <c r="EE822" t="s">
        <v>9961</v>
      </c>
    </row>
    <row r="823" spans="1:240" x14ac:dyDescent="0.3">
      <c r="A823" s="49">
        <v>821</v>
      </c>
      <c r="B823" t="s">
        <v>2031</v>
      </c>
      <c r="C823" t="s">
        <v>671</v>
      </c>
      <c r="D823">
        <v>0.69854400000000005</v>
      </c>
      <c r="EE823" t="s">
        <v>9961</v>
      </c>
    </row>
    <row r="824" spans="1:240" x14ac:dyDescent="0.3">
      <c r="A824" s="49">
        <v>822</v>
      </c>
      <c r="B824" t="s">
        <v>2032</v>
      </c>
      <c r="C824" t="s">
        <v>605</v>
      </c>
      <c r="D824">
        <v>2.2982369999999999</v>
      </c>
      <c r="M824" t="s">
        <v>9961</v>
      </c>
      <c r="N824" t="s">
        <v>9961</v>
      </c>
    </row>
    <row r="825" spans="1:240" x14ac:dyDescent="0.3">
      <c r="A825" s="49">
        <v>823</v>
      </c>
      <c r="B825" t="s">
        <v>2033</v>
      </c>
      <c r="C825" t="s">
        <v>605</v>
      </c>
      <c r="D825">
        <v>0.1</v>
      </c>
      <c r="AG825" t="s">
        <v>9961</v>
      </c>
    </row>
    <row r="826" spans="1:240" x14ac:dyDescent="0.3">
      <c r="A826" s="49">
        <v>824</v>
      </c>
      <c r="B826" t="s">
        <v>2034</v>
      </c>
      <c r="C826" t="s">
        <v>605</v>
      </c>
      <c r="D826">
        <v>2.7</v>
      </c>
      <c r="AH826" t="s">
        <v>9961</v>
      </c>
    </row>
    <row r="827" spans="1:240" x14ac:dyDescent="0.3">
      <c r="A827" s="49">
        <v>825</v>
      </c>
      <c r="B827" t="s">
        <v>2035</v>
      </c>
      <c r="C827" t="s">
        <v>605</v>
      </c>
      <c r="D827">
        <v>5.4000000000000012</v>
      </c>
      <c r="AH827" t="s">
        <v>9961</v>
      </c>
    </row>
    <row r="828" spans="1:240" x14ac:dyDescent="0.3">
      <c r="A828" s="49">
        <v>826</v>
      </c>
      <c r="B828" t="s">
        <v>2036</v>
      </c>
      <c r="C828" t="s">
        <v>605</v>
      </c>
      <c r="D828">
        <v>0.94240000000000002</v>
      </c>
      <c r="M828" t="s">
        <v>9961</v>
      </c>
      <c r="N828" t="s">
        <v>9961</v>
      </c>
      <c r="AH828" t="s">
        <v>9961</v>
      </c>
    </row>
    <row r="829" spans="1:240" x14ac:dyDescent="0.3">
      <c r="A829" s="49">
        <v>827</v>
      </c>
      <c r="B829" t="s">
        <v>2037</v>
      </c>
      <c r="C829" t="s">
        <v>659</v>
      </c>
      <c r="D829">
        <v>6.5720510000000011E-7</v>
      </c>
      <c r="F829" t="s">
        <v>9961</v>
      </c>
      <c r="G829" t="s">
        <v>9961</v>
      </c>
      <c r="H829" t="s">
        <v>9961</v>
      </c>
      <c r="EM829" t="s">
        <v>9961</v>
      </c>
    </row>
    <row r="830" spans="1:240" x14ac:dyDescent="0.3">
      <c r="A830" s="49">
        <v>828</v>
      </c>
      <c r="B830" t="s">
        <v>2038</v>
      </c>
      <c r="C830" t="s">
        <v>796</v>
      </c>
      <c r="D830">
        <v>0.98397699999999999</v>
      </c>
      <c r="O830" t="s">
        <v>9961</v>
      </c>
      <c r="AI830" t="s">
        <v>9961</v>
      </c>
    </row>
    <row r="831" spans="1:240" x14ac:dyDescent="0.3">
      <c r="A831" s="49">
        <v>829</v>
      </c>
      <c r="B831" t="s">
        <v>2039</v>
      </c>
      <c r="C831" t="s">
        <v>659</v>
      </c>
      <c r="D831">
        <v>0.71792800000000001</v>
      </c>
      <c r="I831" t="s">
        <v>9961</v>
      </c>
      <c r="J831" t="s">
        <v>9961</v>
      </c>
      <c r="K831" t="s">
        <v>9961</v>
      </c>
      <c r="L831" t="s">
        <v>9961</v>
      </c>
    </row>
    <row r="832" spans="1:240" x14ac:dyDescent="0.3">
      <c r="A832" s="49">
        <v>830</v>
      </c>
    </row>
    <row r="833" spans="1:241" x14ac:dyDescent="0.3">
      <c r="A833" s="49">
        <v>831</v>
      </c>
    </row>
    <row r="834" spans="1:241" x14ac:dyDescent="0.3">
      <c r="A834" s="49">
        <v>832</v>
      </c>
      <c r="B834" t="s">
        <v>2043</v>
      </c>
      <c r="C834" t="s">
        <v>659</v>
      </c>
      <c r="D834">
        <v>0.21804000000000001</v>
      </c>
      <c r="AH834" t="s">
        <v>9961</v>
      </c>
      <c r="AJ834" t="s">
        <v>9961</v>
      </c>
      <c r="AK834" t="s">
        <v>9961</v>
      </c>
    </row>
    <row r="835" spans="1:241" x14ac:dyDescent="0.3">
      <c r="A835" s="49">
        <v>833</v>
      </c>
      <c r="B835" t="s">
        <v>2044</v>
      </c>
      <c r="C835" t="s">
        <v>620</v>
      </c>
      <c r="D835">
        <v>7.7049999999999993E-2</v>
      </c>
      <c r="AH835" t="s">
        <v>9961</v>
      </c>
    </row>
    <row r="836" spans="1:241" x14ac:dyDescent="0.3">
      <c r="A836" s="49">
        <v>834</v>
      </c>
    </row>
    <row r="837" spans="1:241" x14ac:dyDescent="0.3">
      <c r="A837" s="49">
        <v>835</v>
      </c>
      <c r="B837" t="s">
        <v>2046</v>
      </c>
      <c r="C837" t="s">
        <v>605</v>
      </c>
      <c r="D837">
        <v>0.10786608</v>
      </c>
      <c r="AK837" t="s">
        <v>9961</v>
      </c>
    </row>
    <row r="838" spans="1:241" x14ac:dyDescent="0.3">
      <c r="A838" s="49">
        <v>836</v>
      </c>
      <c r="B838" t="s">
        <v>2047</v>
      </c>
      <c r="C838" t="s">
        <v>671</v>
      </c>
      <c r="D838">
        <v>0.15065400000000001</v>
      </c>
      <c r="O838" t="s">
        <v>9962</v>
      </c>
      <c r="P838" t="s">
        <v>9963</v>
      </c>
      <c r="AL838" t="s">
        <v>9962</v>
      </c>
      <c r="AM838" t="s">
        <v>9962</v>
      </c>
      <c r="AN838" t="s">
        <v>9962</v>
      </c>
    </row>
    <row r="839" spans="1:241" x14ac:dyDescent="0.3">
      <c r="A839" s="49">
        <v>837</v>
      </c>
      <c r="B839" t="s">
        <v>2049</v>
      </c>
      <c r="C839" t="s">
        <v>798</v>
      </c>
      <c r="D839">
        <v>0.14064399999999999</v>
      </c>
      <c r="O839" t="s">
        <v>9961</v>
      </c>
      <c r="P839" t="s">
        <v>9961</v>
      </c>
      <c r="AL839" t="s">
        <v>9961</v>
      </c>
      <c r="AM839" t="s">
        <v>9961</v>
      </c>
      <c r="AN839" t="s">
        <v>9961</v>
      </c>
    </row>
    <row r="840" spans="1:241" x14ac:dyDescent="0.3">
      <c r="A840" s="49">
        <v>838</v>
      </c>
      <c r="B840" t="s">
        <v>2051</v>
      </c>
      <c r="C840" t="s">
        <v>605</v>
      </c>
      <c r="D840">
        <v>0.30336000000000002</v>
      </c>
      <c r="M840" t="s">
        <v>9961</v>
      </c>
      <c r="N840" t="s">
        <v>9961</v>
      </c>
      <c r="AH840" t="s">
        <v>9961</v>
      </c>
    </row>
    <row r="841" spans="1:241" x14ac:dyDescent="0.3">
      <c r="A841" s="49">
        <v>839</v>
      </c>
      <c r="B841" t="s">
        <v>2052</v>
      </c>
      <c r="C841" t="s">
        <v>671</v>
      </c>
      <c r="D841">
        <v>0.2944678</v>
      </c>
      <c r="P841" t="s">
        <v>9961</v>
      </c>
      <c r="AL841" t="s">
        <v>9961</v>
      </c>
      <c r="AM841" t="s">
        <v>9961</v>
      </c>
      <c r="AN841" t="s">
        <v>9961</v>
      </c>
    </row>
    <row r="842" spans="1:241" x14ac:dyDescent="0.3">
      <c r="A842" s="49">
        <v>840</v>
      </c>
      <c r="B842" t="s">
        <v>2053</v>
      </c>
      <c r="C842" t="s">
        <v>796</v>
      </c>
      <c r="D842">
        <v>1.2498119999999999</v>
      </c>
      <c r="O842" t="s">
        <v>9961</v>
      </c>
      <c r="AI842" t="s">
        <v>9961</v>
      </c>
    </row>
    <row r="843" spans="1:241" x14ac:dyDescent="0.3">
      <c r="A843" s="49">
        <v>841</v>
      </c>
      <c r="B843" t="s">
        <v>2054</v>
      </c>
      <c r="C843" t="s">
        <v>796</v>
      </c>
      <c r="D843">
        <v>5.4050309999999993</v>
      </c>
      <c r="O843" t="s">
        <v>9961</v>
      </c>
      <c r="AI843" t="s">
        <v>9961</v>
      </c>
    </row>
    <row r="844" spans="1:241" x14ac:dyDescent="0.3">
      <c r="A844" s="49">
        <v>842</v>
      </c>
      <c r="B844" t="s">
        <v>2055</v>
      </c>
      <c r="C844" t="s">
        <v>614</v>
      </c>
      <c r="D844">
        <v>8.0400000000000013E-2</v>
      </c>
      <c r="HC844" t="s">
        <v>9961</v>
      </c>
      <c r="HK844" t="s">
        <v>9961</v>
      </c>
      <c r="IG844" t="s">
        <v>9961</v>
      </c>
    </row>
    <row r="845" spans="1:241" x14ac:dyDescent="0.3">
      <c r="A845" s="49">
        <v>843</v>
      </c>
      <c r="B845" t="s">
        <v>2057</v>
      </c>
      <c r="C845" t="s">
        <v>659</v>
      </c>
      <c r="D845">
        <v>1.1393297</v>
      </c>
      <c r="AH845" t="s">
        <v>9961</v>
      </c>
      <c r="AJ845" t="s">
        <v>9961</v>
      </c>
      <c r="AK845" t="s">
        <v>9961</v>
      </c>
      <c r="AP845" t="s">
        <v>9961</v>
      </c>
    </row>
    <row r="846" spans="1:241" x14ac:dyDescent="0.3">
      <c r="A846" s="49">
        <v>844</v>
      </c>
      <c r="B846" t="s">
        <v>2058</v>
      </c>
      <c r="C846" t="s">
        <v>659</v>
      </c>
      <c r="D846">
        <v>0.20019999999999999</v>
      </c>
      <c r="AH846" t="s">
        <v>9961</v>
      </c>
      <c r="AJ846" t="s">
        <v>9961</v>
      </c>
      <c r="AK846" t="s">
        <v>9961</v>
      </c>
      <c r="ED846" t="s">
        <v>9961</v>
      </c>
    </row>
    <row r="847" spans="1:241" x14ac:dyDescent="0.3">
      <c r="A847" s="49">
        <v>845</v>
      </c>
      <c r="B847" t="s">
        <v>2060</v>
      </c>
      <c r="C847" t="s">
        <v>659</v>
      </c>
      <c r="D847">
        <v>1.46E-2</v>
      </c>
      <c r="AH847" t="s">
        <v>9961</v>
      </c>
      <c r="AJ847" t="s">
        <v>9961</v>
      </c>
      <c r="AK847" t="s">
        <v>9961</v>
      </c>
      <c r="ED847" t="s">
        <v>9961</v>
      </c>
    </row>
    <row r="848" spans="1:241" x14ac:dyDescent="0.3">
      <c r="A848" s="49">
        <v>846</v>
      </c>
      <c r="B848" t="s">
        <v>2061</v>
      </c>
      <c r="C848" t="s">
        <v>653</v>
      </c>
      <c r="D848">
        <v>7.9548326400000003E-6</v>
      </c>
      <c r="F848" t="s">
        <v>9961</v>
      </c>
    </row>
    <row r="849" spans="1:242" x14ac:dyDescent="0.3">
      <c r="A849" s="49">
        <v>847</v>
      </c>
      <c r="B849" t="s">
        <v>2062</v>
      </c>
      <c r="C849" t="s">
        <v>659</v>
      </c>
      <c r="D849">
        <v>5.7698000000000002E-6</v>
      </c>
      <c r="BK849" t="s">
        <v>9961</v>
      </c>
      <c r="BL849" t="s">
        <v>9961</v>
      </c>
      <c r="BM849" t="s">
        <v>9961</v>
      </c>
      <c r="IH849" t="s">
        <v>9961</v>
      </c>
    </row>
    <row r="850" spans="1:242" x14ac:dyDescent="0.3">
      <c r="A850" s="49">
        <v>848</v>
      </c>
      <c r="B850" t="s">
        <v>2064</v>
      </c>
      <c r="C850" t="s">
        <v>659</v>
      </c>
      <c r="D850">
        <v>0.15874250000000001</v>
      </c>
      <c r="I850" t="s">
        <v>9961</v>
      </c>
      <c r="J850" t="s">
        <v>9961</v>
      </c>
      <c r="K850" t="s">
        <v>9961</v>
      </c>
    </row>
    <row r="851" spans="1:242" x14ac:dyDescent="0.3">
      <c r="A851" s="49">
        <v>849</v>
      </c>
      <c r="B851" t="s">
        <v>2065</v>
      </c>
      <c r="C851" t="s">
        <v>659</v>
      </c>
      <c r="D851">
        <v>2.2815629999999999E-3</v>
      </c>
      <c r="AJ851" t="s">
        <v>9961</v>
      </c>
    </row>
    <row r="852" spans="1:242" x14ac:dyDescent="0.3">
      <c r="A852" s="49">
        <v>850</v>
      </c>
      <c r="B852" t="s">
        <v>2066</v>
      </c>
      <c r="C852" t="s">
        <v>680</v>
      </c>
      <c r="D852">
        <v>0.16875000000000001</v>
      </c>
      <c r="AH852" t="s">
        <v>9961</v>
      </c>
      <c r="AJ852" t="s">
        <v>9961</v>
      </c>
      <c r="AK852" t="s">
        <v>9961</v>
      </c>
      <c r="AP852" t="s">
        <v>9961</v>
      </c>
    </row>
    <row r="853" spans="1:242" x14ac:dyDescent="0.3">
      <c r="A853" s="49">
        <v>851</v>
      </c>
      <c r="B853" t="s">
        <v>2067</v>
      </c>
      <c r="C853" t="s">
        <v>659</v>
      </c>
      <c r="D853">
        <v>2.1092400000000001E-2</v>
      </c>
      <c r="AH853" t="s">
        <v>9961</v>
      </c>
      <c r="AJ853" t="s">
        <v>9961</v>
      </c>
      <c r="AK853" t="s">
        <v>9961</v>
      </c>
    </row>
    <row r="854" spans="1:242" x14ac:dyDescent="0.3">
      <c r="A854" s="49">
        <v>852</v>
      </c>
      <c r="B854" t="s">
        <v>2068</v>
      </c>
      <c r="C854" t="s">
        <v>605</v>
      </c>
      <c r="D854">
        <v>9.1080000000000023</v>
      </c>
      <c r="M854" t="s">
        <v>9961</v>
      </c>
      <c r="N854" t="s">
        <v>9961</v>
      </c>
      <c r="AH854" t="s">
        <v>9961</v>
      </c>
      <c r="AK854" t="s">
        <v>9961</v>
      </c>
    </row>
    <row r="855" spans="1:242" x14ac:dyDescent="0.3">
      <c r="A855" s="49">
        <v>853</v>
      </c>
      <c r="B855" t="s">
        <v>2069</v>
      </c>
      <c r="C855" t="s">
        <v>614</v>
      </c>
      <c r="D855">
        <v>0.14445815040000001</v>
      </c>
      <c r="AH855" t="s">
        <v>9961</v>
      </c>
    </row>
    <row r="856" spans="1:242" x14ac:dyDescent="0.3">
      <c r="A856" s="49">
        <v>854</v>
      </c>
      <c r="B856" t="s">
        <v>2070</v>
      </c>
      <c r="C856" t="s">
        <v>617</v>
      </c>
      <c r="D856">
        <v>8.4080097899999995</v>
      </c>
      <c r="AH856" t="s">
        <v>9961</v>
      </c>
      <c r="AK856" t="s">
        <v>9961</v>
      </c>
    </row>
    <row r="857" spans="1:242" x14ac:dyDescent="0.3">
      <c r="A857" s="49">
        <v>855</v>
      </c>
      <c r="B857" t="s">
        <v>2071</v>
      </c>
      <c r="C857" t="s">
        <v>605</v>
      </c>
      <c r="D857">
        <v>9.1218593299999995</v>
      </c>
      <c r="M857" t="s">
        <v>9961</v>
      </c>
      <c r="N857" t="s">
        <v>9961</v>
      </c>
    </row>
    <row r="858" spans="1:242" x14ac:dyDescent="0.3">
      <c r="A858" s="49">
        <v>856</v>
      </c>
      <c r="B858" t="s">
        <v>2072</v>
      </c>
      <c r="C858" t="s">
        <v>617</v>
      </c>
      <c r="D858">
        <v>1.887168E-5</v>
      </c>
      <c r="F858" t="s">
        <v>9961</v>
      </c>
      <c r="G858" t="s">
        <v>9961</v>
      </c>
    </row>
    <row r="859" spans="1:242" x14ac:dyDescent="0.3">
      <c r="A859" s="49">
        <v>857</v>
      </c>
    </row>
    <row r="860" spans="1:242" x14ac:dyDescent="0.3">
      <c r="A860" s="49">
        <v>858</v>
      </c>
      <c r="B860" t="s">
        <v>2075</v>
      </c>
      <c r="C860" t="s">
        <v>734</v>
      </c>
      <c r="D860">
        <v>2.7785829999999998</v>
      </c>
      <c r="AJ860" t="s">
        <v>9961</v>
      </c>
      <c r="CN860" t="s">
        <v>9961</v>
      </c>
    </row>
    <row r="861" spans="1:242" x14ac:dyDescent="0.3">
      <c r="A861" s="49">
        <v>859</v>
      </c>
      <c r="B861" t="s">
        <v>2077</v>
      </c>
      <c r="C861" t="s">
        <v>614</v>
      </c>
      <c r="D861">
        <v>5.1029310000000002E-4</v>
      </c>
      <c r="BQ861" t="s">
        <v>9961</v>
      </c>
      <c r="DK861" t="s">
        <v>9961</v>
      </c>
    </row>
    <row r="862" spans="1:242" x14ac:dyDescent="0.3">
      <c r="A862" s="49">
        <v>860</v>
      </c>
      <c r="B862" t="s">
        <v>2078</v>
      </c>
      <c r="C862" t="s">
        <v>659</v>
      </c>
      <c r="D862">
        <v>9.4179999999999986E-2</v>
      </c>
      <c r="I862" t="s">
        <v>9961</v>
      </c>
      <c r="L862" t="s">
        <v>9961</v>
      </c>
    </row>
    <row r="863" spans="1:242" x14ac:dyDescent="0.3">
      <c r="A863" s="49">
        <v>861</v>
      </c>
      <c r="B863" t="s">
        <v>2079</v>
      </c>
      <c r="C863" t="s">
        <v>617</v>
      </c>
      <c r="D863">
        <v>3.8869999999999988E-2</v>
      </c>
      <c r="AJ863" t="s">
        <v>9961</v>
      </c>
      <c r="AP863" t="s">
        <v>9961</v>
      </c>
    </row>
    <row r="864" spans="1:242" x14ac:dyDescent="0.3">
      <c r="A864" s="49">
        <v>862</v>
      </c>
      <c r="B864" t="s">
        <v>2080</v>
      </c>
      <c r="C864" t="s">
        <v>605</v>
      </c>
      <c r="D864">
        <v>0.18252299999999999</v>
      </c>
      <c r="AF864" t="s">
        <v>9961</v>
      </c>
      <c r="AG864" t="s">
        <v>9961</v>
      </c>
    </row>
    <row r="865" spans="1:37" x14ac:dyDescent="0.3">
      <c r="A865" s="49">
        <v>863</v>
      </c>
      <c r="B865" t="s">
        <v>2081</v>
      </c>
      <c r="C865" t="s">
        <v>620</v>
      </c>
      <c r="D865">
        <v>1.0351699999999999</v>
      </c>
      <c r="AH865" t="s">
        <v>9961</v>
      </c>
    </row>
    <row r="866" spans="1:37" x14ac:dyDescent="0.3">
      <c r="A866" s="49">
        <v>864</v>
      </c>
      <c r="B866" t="s">
        <v>2082</v>
      </c>
      <c r="C866" t="s">
        <v>605</v>
      </c>
      <c r="D866">
        <v>5.9135</v>
      </c>
      <c r="M866" t="s">
        <v>9961</v>
      </c>
      <c r="N866" t="s">
        <v>9961</v>
      </c>
      <c r="AH866" t="s">
        <v>9961</v>
      </c>
      <c r="AK866" t="s">
        <v>9961</v>
      </c>
    </row>
    <row r="867" spans="1:37" x14ac:dyDescent="0.3">
      <c r="A867" s="49">
        <v>865</v>
      </c>
      <c r="B867" t="s">
        <v>2083</v>
      </c>
      <c r="C867" t="s">
        <v>614</v>
      </c>
      <c r="D867">
        <v>2.4681999999999999E-2</v>
      </c>
      <c r="I867" t="s">
        <v>9961</v>
      </c>
      <c r="K867" t="s">
        <v>9961</v>
      </c>
      <c r="L867" t="s">
        <v>9961</v>
      </c>
    </row>
    <row r="868" spans="1:37" x14ac:dyDescent="0.3">
      <c r="A868" s="49">
        <v>866</v>
      </c>
      <c r="B868" t="s">
        <v>2084</v>
      </c>
      <c r="C868" t="s">
        <v>605</v>
      </c>
      <c r="D868">
        <v>5.7192647000000001</v>
      </c>
      <c r="AH868" t="s">
        <v>9961</v>
      </c>
    </row>
    <row r="869" spans="1:37" x14ac:dyDescent="0.3">
      <c r="A869" s="49">
        <v>867</v>
      </c>
      <c r="B869" t="s">
        <v>2085</v>
      </c>
      <c r="C869" t="s">
        <v>605</v>
      </c>
      <c r="D869">
        <v>14.9293</v>
      </c>
      <c r="M869" t="s">
        <v>9961</v>
      </c>
      <c r="N869" t="s">
        <v>9961</v>
      </c>
      <c r="AK869" t="s">
        <v>9961</v>
      </c>
    </row>
    <row r="870" spans="1:37" x14ac:dyDescent="0.3">
      <c r="A870" s="49">
        <v>868</v>
      </c>
    </row>
    <row r="871" spans="1:37" x14ac:dyDescent="0.3">
      <c r="A871" s="49">
        <v>869</v>
      </c>
      <c r="B871" t="s">
        <v>2087</v>
      </c>
      <c r="C871" t="s">
        <v>614</v>
      </c>
      <c r="D871">
        <v>2.0804707660999999</v>
      </c>
      <c r="I871" t="s">
        <v>9961</v>
      </c>
      <c r="K871" t="s">
        <v>9961</v>
      </c>
      <c r="L871" t="s">
        <v>9961</v>
      </c>
    </row>
    <row r="872" spans="1:37" x14ac:dyDescent="0.3">
      <c r="A872" s="49">
        <v>870</v>
      </c>
      <c r="B872" t="s">
        <v>2088</v>
      </c>
      <c r="C872" t="s">
        <v>659</v>
      </c>
      <c r="D872">
        <v>7.6925199999999999E-2</v>
      </c>
      <c r="AH872" t="s">
        <v>9963</v>
      </c>
      <c r="AK872" t="s">
        <v>9963</v>
      </c>
    </row>
    <row r="873" spans="1:37" x14ac:dyDescent="0.3">
      <c r="A873" s="49">
        <v>871</v>
      </c>
      <c r="B873" t="s">
        <v>2089</v>
      </c>
      <c r="C873" t="s">
        <v>605</v>
      </c>
      <c r="D873">
        <v>2.3550000000000001E-4</v>
      </c>
      <c r="AH873" t="s">
        <v>9961</v>
      </c>
    </row>
    <row r="874" spans="1:37" x14ac:dyDescent="0.3">
      <c r="A874" s="49">
        <v>872</v>
      </c>
      <c r="B874" t="s">
        <v>2090</v>
      </c>
      <c r="C874" t="s">
        <v>605</v>
      </c>
      <c r="D874">
        <v>18.416699999999999</v>
      </c>
      <c r="N874" t="s">
        <v>9961</v>
      </c>
    </row>
    <row r="875" spans="1:37" x14ac:dyDescent="0.3">
      <c r="A875" s="49">
        <v>873</v>
      </c>
    </row>
    <row r="876" spans="1:37" x14ac:dyDescent="0.3">
      <c r="A876" s="49">
        <v>874</v>
      </c>
      <c r="B876" t="s">
        <v>2092</v>
      </c>
      <c r="C876" t="s">
        <v>683</v>
      </c>
      <c r="D876">
        <v>2.3E-2</v>
      </c>
      <c r="I876" t="s">
        <v>9961</v>
      </c>
      <c r="K876" t="s">
        <v>9961</v>
      </c>
    </row>
    <row r="877" spans="1:37" x14ac:dyDescent="0.3">
      <c r="A877" s="49">
        <v>875</v>
      </c>
      <c r="B877" t="s">
        <v>2093</v>
      </c>
      <c r="C877" t="s">
        <v>605</v>
      </c>
      <c r="D877">
        <v>99.346000000000004</v>
      </c>
      <c r="N877" t="s">
        <v>9961</v>
      </c>
      <c r="AH877" t="s">
        <v>9961</v>
      </c>
    </row>
    <row r="878" spans="1:37" x14ac:dyDescent="0.3">
      <c r="A878" s="49">
        <v>876</v>
      </c>
      <c r="B878" t="s">
        <v>2094</v>
      </c>
      <c r="C878" t="s">
        <v>683</v>
      </c>
      <c r="D878">
        <v>2.30964072</v>
      </c>
      <c r="M878" t="s">
        <v>9961</v>
      </c>
      <c r="N878" t="s">
        <v>9961</v>
      </c>
    </row>
    <row r="879" spans="1:37" x14ac:dyDescent="0.3">
      <c r="A879" s="49">
        <v>877</v>
      </c>
      <c r="B879" t="s">
        <v>2095</v>
      </c>
      <c r="C879" t="s">
        <v>614</v>
      </c>
      <c r="D879">
        <v>5.6888709999999997E-5</v>
      </c>
      <c r="F879" t="s">
        <v>9961</v>
      </c>
      <c r="G879" t="s">
        <v>9961</v>
      </c>
    </row>
    <row r="880" spans="1:37" x14ac:dyDescent="0.3">
      <c r="A880" s="49">
        <v>878</v>
      </c>
      <c r="B880" t="s">
        <v>2096</v>
      </c>
      <c r="C880" t="s">
        <v>620</v>
      </c>
      <c r="D880">
        <v>0.21875600000000001</v>
      </c>
      <c r="AH880" t="s">
        <v>9961</v>
      </c>
    </row>
    <row r="881" spans="1:251" x14ac:dyDescent="0.3">
      <c r="A881" s="49">
        <v>879</v>
      </c>
      <c r="B881" t="s">
        <v>2097</v>
      </c>
      <c r="C881" t="s">
        <v>671</v>
      </c>
      <c r="D881">
        <v>30.059607770899269</v>
      </c>
      <c r="X881" t="s">
        <v>9961</v>
      </c>
      <c r="Y881" t="s">
        <v>9961</v>
      </c>
      <c r="Z881" t="s">
        <v>9961</v>
      </c>
      <c r="AA881" t="s">
        <v>9961</v>
      </c>
      <c r="AB881" t="s">
        <v>9961</v>
      </c>
      <c r="AC881" t="s">
        <v>9961</v>
      </c>
      <c r="AD881" t="s">
        <v>9961</v>
      </c>
      <c r="AE881" t="s">
        <v>9961</v>
      </c>
    </row>
    <row r="882" spans="1:251" x14ac:dyDescent="0.3">
      <c r="A882" s="49">
        <v>880</v>
      </c>
      <c r="B882" t="s">
        <v>2099</v>
      </c>
      <c r="C882" t="s">
        <v>605</v>
      </c>
      <c r="D882">
        <v>5.9192989690721651</v>
      </c>
      <c r="AH882" t="s">
        <v>9961</v>
      </c>
      <c r="AK882" t="s">
        <v>9961</v>
      </c>
    </row>
    <row r="883" spans="1:251" x14ac:dyDescent="0.3">
      <c r="A883" s="49">
        <v>881</v>
      </c>
    </row>
    <row r="884" spans="1:251" x14ac:dyDescent="0.3">
      <c r="A884" s="49">
        <v>882</v>
      </c>
    </row>
    <row r="885" spans="1:251" x14ac:dyDescent="0.3">
      <c r="A885" s="49">
        <v>883</v>
      </c>
      <c r="B885" t="s">
        <v>2102</v>
      </c>
      <c r="C885" t="s">
        <v>595</v>
      </c>
      <c r="D885">
        <v>1.27135008E-4</v>
      </c>
      <c r="BQ885" t="s">
        <v>9961</v>
      </c>
      <c r="GK885" t="s">
        <v>9961</v>
      </c>
      <c r="II885" t="s">
        <v>9961</v>
      </c>
    </row>
    <row r="886" spans="1:251" x14ac:dyDescent="0.3">
      <c r="A886" s="49">
        <v>884</v>
      </c>
      <c r="B886" t="s">
        <v>2104</v>
      </c>
      <c r="C886" t="s">
        <v>605</v>
      </c>
      <c r="D886">
        <v>0.12656000000000001</v>
      </c>
      <c r="AH886" t="s">
        <v>9961</v>
      </c>
      <c r="AK886" t="s">
        <v>9961</v>
      </c>
    </row>
    <row r="887" spans="1:251" x14ac:dyDescent="0.3">
      <c r="A887" s="49">
        <v>885</v>
      </c>
    </row>
    <row r="888" spans="1:251" x14ac:dyDescent="0.3">
      <c r="A888" s="49">
        <v>886</v>
      </c>
      <c r="B888" t="s">
        <v>2107</v>
      </c>
      <c r="C888" t="s">
        <v>752</v>
      </c>
      <c r="D888">
        <v>0.89215915506253896</v>
      </c>
      <c r="E888" t="s">
        <v>1103</v>
      </c>
      <c r="CR888" t="s">
        <v>9961</v>
      </c>
      <c r="CS888" t="s">
        <v>9961</v>
      </c>
      <c r="CT888" t="s">
        <v>9961</v>
      </c>
      <c r="CU888" t="s">
        <v>9961</v>
      </c>
      <c r="CV888" t="s">
        <v>9961</v>
      </c>
      <c r="CW888" t="s">
        <v>9961</v>
      </c>
      <c r="CX888" t="s">
        <v>9961</v>
      </c>
      <c r="CY888" t="s">
        <v>9961</v>
      </c>
      <c r="CZ888" t="s">
        <v>9961</v>
      </c>
      <c r="DA888" t="s">
        <v>9961</v>
      </c>
      <c r="DB888" t="s">
        <v>9961</v>
      </c>
      <c r="DC888" t="s">
        <v>9961</v>
      </c>
      <c r="DD888" t="s">
        <v>9961</v>
      </c>
      <c r="ID888" t="s">
        <v>9961</v>
      </c>
      <c r="IE888" t="s">
        <v>9961</v>
      </c>
      <c r="IJ888" t="s">
        <v>9961</v>
      </c>
      <c r="IK888" t="s">
        <v>9961</v>
      </c>
    </row>
    <row r="889" spans="1:251" x14ac:dyDescent="0.3">
      <c r="A889" s="49">
        <v>887</v>
      </c>
      <c r="B889" t="s">
        <v>2109</v>
      </c>
      <c r="C889" t="s">
        <v>605</v>
      </c>
      <c r="D889">
        <v>1.3124999999999999E-4</v>
      </c>
      <c r="ES889" t="s">
        <v>9961</v>
      </c>
      <c r="IL889" t="s">
        <v>9961</v>
      </c>
      <c r="IM889" t="s">
        <v>9961</v>
      </c>
      <c r="IN889" t="s">
        <v>9961</v>
      </c>
      <c r="IO889" t="s">
        <v>9961</v>
      </c>
      <c r="IP889" t="s">
        <v>9961</v>
      </c>
      <c r="IQ889" t="s">
        <v>9961</v>
      </c>
    </row>
    <row r="890" spans="1:251" x14ac:dyDescent="0.3">
      <c r="A890" s="49">
        <v>888</v>
      </c>
    </row>
    <row r="891" spans="1:251" x14ac:dyDescent="0.3">
      <c r="A891" s="49">
        <v>889</v>
      </c>
    </row>
    <row r="892" spans="1:251" x14ac:dyDescent="0.3">
      <c r="A892" s="49">
        <v>890</v>
      </c>
      <c r="B892" t="s">
        <v>2113</v>
      </c>
      <c r="C892" t="s">
        <v>605</v>
      </c>
      <c r="D892">
        <v>1.5647562441599999E-5</v>
      </c>
      <c r="F892" t="s">
        <v>9961</v>
      </c>
      <c r="G892" t="s">
        <v>9961</v>
      </c>
    </row>
    <row r="893" spans="1:251" x14ac:dyDescent="0.3">
      <c r="A893" s="49">
        <v>891</v>
      </c>
      <c r="B893" t="s">
        <v>2114</v>
      </c>
      <c r="C893" t="s">
        <v>614</v>
      </c>
      <c r="D893">
        <v>0.1064254464</v>
      </c>
      <c r="AH893" t="s">
        <v>9961</v>
      </c>
      <c r="AJ893" t="s">
        <v>9961</v>
      </c>
      <c r="AK893" t="s">
        <v>9961</v>
      </c>
    </row>
    <row r="894" spans="1:251" x14ac:dyDescent="0.3">
      <c r="A894" s="49">
        <v>892</v>
      </c>
      <c r="B894" t="s">
        <v>2115</v>
      </c>
      <c r="C894" t="s">
        <v>659</v>
      </c>
      <c r="D894">
        <v>7.744E-3</v>
      </c>
      <c r="I894" t="s">
        <v>9961</v>
      </c>
      <c r="K894" t="s">
        <v>9961</v>
      </c>
    </row>
    <row r="895" spans="1:251" x14ac:dyDescent="0.3">
      <c r="A895" s="49">
        <v>893</v>
      </c>
      <c r="B895" t="s">
        <v>2116</v>
      </c>
      <c r="C895" t="s">
        <v>659</v>
      </c>
      <c r="D895">
        <v>2.1149999999999999E-5</v>
      </c>
      <c r="BK895" t="s">
        <v>9961</v>
      </c>
      <c r="BM895" t="s">
        <v>9961</v>
      </c>
      <c r="IH895" t="s">
        <v>9961</v>
      </c>
    </row>
    <row r="896" spans="1:251" x14ac:dyDescent="0.3">
      <c r="A896" s="49">
        <v>894</v>
      </c>
      <c r="B896" t="s">
        <v>2118</v>
      </c>
      <c r="C896" t="s">
        <v>605</v>
      </c>
      <c r="D896">
        <v>5.1634200000000012</v>
      </c>
      <c r="M896" t="s">
        <v>9961</v>
      </c>
      <c r="AH896" t="s">
        <v>9961</v>
      </c>
    </row>
    <row r="897" spans="1:253" x14ac:dyDescent="0.3">
      <c r="A897" s="49">
        <v>895</v>
      </c>
      <c r="B897" t="s">
        <v>2119</v>
      </c>
      <c r="C897" t="s">
        <v>605</v>
      </c>
      <c r="D897">
        <v>4.3381800000000004</v>
      </c>
      <c r="M897" t="s">
        <v>9961</v>
      </c>
      <c r="N897" t="s">
        <v>9961</v>
      </c>
      <c r="AH897" t="s">
        <v>9961</v>
      </c>
    </row>
    <row r="898" spans="1:253" x14ac:dyDescent="0.3">
      <c r="A898" s="49">
        <v>896</v>
      </c>
      <c r="B898" t="s">
        <v>2120</v>
      </c>
      <c r="C898" t="s">
        <v>605</v>
      </c>
      <c r="D898">
        <v>1.78E-2</v>
      </c>
      <c r="AG898" t="s">
        <v>9961</v>
      </c>
    </row>
    <row r="899" spans="1:253" x14ac:dyDescent="0.3">
      <c r="A899" s="49">
        <v>897</v>
      </c>
      <c r="B899" t="s">
        <v>2121</v>
      </c>
      <c r="C899" t="s">
        <v>668</v>
      </c>
      <c r="D899">
        <v>1.1042977624767121</v>
      </c>
      <c r="I899" t="s">
        <v>9961</v>
      </c>
      <c r="K899" t="s">
        <v>9961</v>
      </c>
      <c r="L899" t="s">
        <v>9961</v>
      </c>
    </row>
    <row r="900" spans="1:253" x14ac:dyDescent="0.3">
      <c r="A900" s="49">
        <v>898</v>
      </c>
      <c r="B900" t="s">
        <v>2122</v>
      </c>
      <c r="C900" t="s">
        <v>641</v>
      </c>
      <c r="D900">
        <v>8.8835397630222194E-3</v>
      </c>
      <c r="E900" t="s">
        <v>1025</v>
      </c>
      <c r="DL900" t="s">
        <v>9961</v>
      </c>
      <c r="DM900" t="s">
        <v>9961</v>
      </c>
      <c r="DN900" t="s">
        <v>9961</v>
      </c>
      <c r="DO900" t="s">
        <v>9961</v>
      </c>
      <c r="DQ900" t="s">
        <v>9961</v>
      </c>
      <c r="DS900" t="s">
        <v>9961</v>
      </c>
      <c r="DT900" t="s">
        <v>9961</v>
      </c>
      <c r="DU900" t="s">
        <v>9961</v>
      </c>
      <c r="DV900" t="s">
        <v>9961</v>
      </c>
      <c r="DW900" t="s">
        <v>9961</v>
      </c>
      <c r="IR900" t="s">
        <v>9961</v>
      </c>
      <c r="IS900" t="s">
        <v>9961</v>
      </c>
    </row>
    <row r="901" spans="1:253" x14ac:dyDescent="0.3">
      <c r="A901" s="49">
        <v>899</v>
      </c>
      <c r="B901" t="s">
        <v>2124</v>
      </c>
      <c r="C901" t="s">
        <v>605</v>
      </c>
      <c r="D901">
        <v>9.4301999999999992</v>
      </c>
      <c r="M901" t="s">
        <v>9961</v>
      </c>
      <c r="N901" t="s">
        <v>9961</v>
      </c>
    </row>
    <row r="902" spans="1:253" x14ac:dyDescent="0.3">
      <c r="A902" s="49">
        <v>900</v>
      </c>
      <c r="B902" t="s">
        <v>2125</v>
      </c>
      <c r="C902" t="s">
        <v>659</v>
      </c>
      <c r="D902">
        <v>0.21087110000000001</v>
      </c>
      <c r="AH902" t="s">
        <v>9961</v>
      </c>
    </row>
    <row r="903" spans="1:253" x14ac:dyDescent="0.3">
      <c r="A903" s="49">
        <v>901</v>
      </c>
      <c r="B903" t="s">
        <v>2126</v>
      </c>
      <c r="C903" t="s">
        <v>620</v>
      </c>
      <c r="D903">
        <v>1.1231899999999999</v>
      </c>
      <c r="M903" t="s">
        <v>9961</v>
      </c>
      <c r="N903" t="s">
        <v>9961</v>
      </c>
      <c r="AH903" t="s">
        <v>9961</v>
      </c>
    </row>
    <row r="904" spans="1:253" x14ac:dyDescent="0.3">
      <c r="A904" s="49">
        <v>902</v>
      </c>
      <c r="B904" t="s">
        <v>2128</v>
      </c>
      <c r="C904" t="s">
        <v>659</v>
      </c>
      <c r="D904">
        <v>0.36287999999999992</v>
      </c>
      <c r="I904" t="s">
        <v>9961</v>
      </c>
      <c r="J904" t="s">
        <v>9961</v>
      </c>
      <c r="K904" t="s">
        <v>9961</v>
      </c>
      <c r="L904" t="s">
        <v>9961</v>
      </c>
    </row>
    <row r="905" spans="1:253" x14ac:dyDescent="0.3">
      <c r="A905" s="49">
        <v>903</v>
      </c>
      <c r="B905" t="s">
        <v>2129</v>
      </c>
      <c r="C905" t="s">
        <v>798</v>
      </c>
      <c r="D905">
        <v>2.2393400000000001E-2</v>
      </c>
      <c r="O905" t="s">
        <v>9961</v>
      </c>
      <c r="P905" t="s">
        <v>9961</v>
      </c>
    </row>
    <row r="906" spans="1:253" x14ac:dyDescent="0.3">
      <c r="A906" s="49">
        <v>904</v>
      </c>
      <c r="B906" t="s">
        <v>2131</v>
      </c>
      <c r="C906" t="s">
        <v>605</v>
      </c>
      <c r="D906">
        <v>38.219999999999992</v>
      </c>
      <c r="AH906" t="s">
        <v>9961</v>
      </c>
      <c r="AK906" t="s">
        <v>9961</v>
      </c>
    </row>
    <row r="907" spans="1:253" x14ac:dyDescent="0.3">
      <c r="A907" s="49">
        <v>905</v>
      </c>
      <c r="B907" t="s">
        <v>2132</v>
      </c>
      <c r="C907" t="s">
        <v>605</v>
      </c>
      <c r="D907">
        <v>3.57368453</v>
      </c>
      <c r="M907" t="s">
        <v>9961</v>
      </c>
      <c r="N907" t="s">
        <v>9961</v>
      </c>
      <c r="AH907" t="s">
        <v>9961</v>
      </c>
      <c r="AK907" t="s">
        <v>9961</v>
      </c>
    </row>
    <row r="908" spans="1:253" x14ac:dyDescent="0.3">
      <c r="A908" s="49">
        <v>906</v>
      </c>
    </row>
    <row r="909" spans="1:253" x14ac:dyDescent="0.3">
      <c r="A909" s="49">
        <v>907</v>
      </c>
      <c r="B909" t="s">
        <v>2134</v>
      </c>
      <c r="C909" t="s">
        <v>605</v>
      </c>
      <c r="D909">
        <v>104.3173</v>
      </c>
      <c r="N909" t="s">
        <v>9961</v>
      </c>
      <c r="AH909" t="s">
        <v>9961</v>
      </c>
    </row>
    <row r="910" spans="1:253" x14ac:dyDescent="0.3">
      <c r="A910" s="49">
        <v>908</v>
      </c>
      <c r="B910" t="s">
        <v>2136</v>
      </c>
      <c r="C910" t="s">
        <v>605</v>
      </c>
      <c r="D910">
        <v>33.683199999999999</v>
      </c>
      <c r="AH910" t="s">
        <v>9961</v>
      </c>
    </row>
    <row r="911" spans="1:253" x14ac:dyDescent="0.3">
      <c r="A911" s="49">
        <v>909</v>
      </c>
    </row>
    <row r="912" spans="1:253" x14ac:dyDescent="0.3">
      <c r="A912" s="49">
        <v>910</v>
      </c>
      <c r="B912" t="s">
        <v>2138</v>
      </c>
      <c r="C912" t="s">
        <v>659</v>
      </c>
      <c r="D912">
        <v>7.3495649999999996E-2</v>
      </c>
      <c r="I912" t="s">
        <v>9961</v>
      </c>
      <c r="J912" t="s">
        <v>9961</v>
      </c>
      <c r="K912" t="s">
        <v>9961</v>
      </c>
      <c r="L912" t="s">
        <v>9961</v>
      </c>
    </row>
    <row r="913" spans="1:207" x14ac:dyDescent="0.3">
      <c r="A913" s="49">
        <v>911</v>
      </c>
    </row>
    <row r="914" spans="1:207" x14ac:dyDescent="0.3">
      <c r="A914" s="49">
        <v>912</v>
      </c>
    </row>
    <row r="915" spans="1:207" x14ac:dyDescent="0.3">
      <c r="A915" s="49">
        <v>913</v>
      </c>
      <c r="B915" t="s">
        <v>2141</v>
      </c>
      <c r="C915" t="s">
        <v>650</v>
      </c>
      <c r="D915">
        <v>0.50378314399999991</v>
      </c>
      <c r="CN915" t="s">
        <v>9961</v>
      </c>
    </row>
    <row r="916" spans="1:207" x14ac:dyDescent="0.3">
      <c r="A916" s="49">
        <v>914</v>
      </c>
    </row>
    <row r="917" spans="1:207" x14ac:dyDescent="0.3">
      <c r="A917" s="49">
        <v>915</v>
      </c>
      <c r="B917" t="s">
        <v>2143</v>
      </c>
      <c r="C917" t="s">
        <v>671</v>
      </c>
      <c r="D917">
        <v>5.6841901200000008E-5</v>
      </c>
      <c r="Q917" t="s">
        <v>9961</v>
      </c>
      <c r="R917" t="s">
        <v>9961</v>
      </c>
      <c r="S917" t="s">
        <v>9961</v>
      </c>
      <c r="T917" t="s">
        <v>9961</v>
      </c>
      <c r="U917" t="s">
        <v>9961</v>
      </c>
      <c r="V917" t="s">
        <v>9961</v>
      </c>
      <c r="W917" t="s">
        <v>9961</v>
      </c>
    </row>
    <row r="918" spans="1:207" x14ac:dyDescent="0.3">
      <c r="A918" s="49">
        <v>916</v>
      </c>
      <c r="B918" t="s">
        <v>2144</v>
      </c>
      <c r="C918" t="s">
        <v>671</v>
      </c>
      <c r="D918">
        <v>6.8085611999999994E-6</v>
      </c>
      <c r="Q918" t="s">
        <v>9961</v>
      </c>
      <c r="R918" t="s">
        <v>9961</v>
      </c>
      <c r="S918" t="s">
        <v>9961</v>
      </c>
      <c r="T918" t="s">
        <v>9961</v>
      </c>
      <c r="U918" t="s">
        <v>9961</v>
      </c>
      <c r="V918" t="s">
        <v>9961</v>
      </c>
      <c r="W918" t="s">
        <v>9961</v>
      </c>
    </row>
    <row r="919" spans="1:207" x14ac:dyDescent="0.3">
      <c r="A919" s="49">
        <v>917</v>
      </c>
      <c r="B919" t="s">
        <v>2145</v>
      </c>
      <c r="C919" t="s">
        <v>671</v>
      </c>
      <c r="D919">
        <v>5.8103149634029847E-6</v>
      </c>
      <c r="Q919" t="s">
        <v>9961</v>
      </c>
      <c r="R919" t="s">
        <v>9961</v>
      </c>
      <c r="S919" t="s">
        <v>9961</v>
      </c>
      <c r="T919" t="s">
        <v>9961</v>
      </c>
      <c r="U919" t="s">
        <v>9961</v>
      </c>
      <c r="V919" t="s">
        <v>9961</v>
      </c>
      <c r="W919" t="s">
        <v>9961</v>
      </c>
    </row>
    <row r="920" spans="1:207" x14ac:dyDescent="0.3">
      <c r="A920" s="49">
        <v>918</v>
      </c>
    </row>
    <row r="921" spans="1:207" x14ac:dyDescent="0.3">
      <c r="A921" s="49">
        <v>919</v>
      </c>
      <c r="B921" t="s">
        <v>2147</v>
      </c>
      <c r="C921" t="s">
        <v>668</v>
      </c>
      <c r="D921">
        <v>2.374E-5</v>
      </c>
      <c r="Q921" t="s">
        <v>9961</v>
      </c>
      <c r="T921" t="s">
        <v>9961</v>
      </c>
      <c r="GY921" t="s">
        <v>9961</v>
      </c>
    </row>
    <row r="922" spans="1:207" x14ac:dyDescent="0.3">
      <c r="A922" s="49">
        <v>920</v>
      </c>
      <c r="B922" t="s">
        <v>2148</v>
      </c>
      <c r="C922" t="s">
        <v>620</v>
      </c>
      <c r="D922">
        <v>9.1487600000000006E-3</v>
      </c>
      <c r="AH922" t="s">
        <v>9961</v>
      </c>
    </row>
    <row r="923" spans="1:207" x14ac:dyDescent="0.3">
      <c r="A923" s="49">
        <v>921</v>
      </c>
      <c r="B923" t="s">
        <v>2149</v>
      </c>
      <c r="C923" t="s">
        <v>659</v>
      </c>
      <c r="D923">
        <v>6.3020828299999984E-2</v>
      </c>
      <c r="I923" t="s">
        <v>9961</v>
      </c>
      <c r="J923" t="s">
        <v>9961</v>
      </c>
      <c r="K923" t="s">
        <v>9961</v>
      </c>
    </row>
    <row r="924" spans="1:207" x14ac:dyDescent="0.3">
      <c r="A924" s="49">
        <v>922</v>
      </c>
      <c r="B924" t="s">
        <v>2150</v>
      </c>
      <c r="C924" t="s">
        <v>659</v>
      </c>
      <c r="D924">
        <v>2.2499999999999999E-2</v>
      </c>
      <c r="AK924" t="s">
        <v>9961</v>
      </c>
    </row>
    <row r="925" spans="1:207" x14ac:dyDescent="0.3">
      <c r="A925" s="49">
        <v>923</v>
      </c>
    </row>
    <row r="926" spans="1:207" x14ac:dyDescent="0.3">
      <c r="A926" s="49">
        <v>924</v>
      </c>
      <c r="B926" t="s">
        <v>2153</v>
      </c>
      <c r="C926" t="s">
        <v>695</v>
      </c>
      <c r="D926">
        <v>1.9292169599999999E-2</v>
      </c>
      <c r="CI926" t="s">
        <v>9961</v>
      </c>
      <c r="CJ926" t="s">
        <v>9961</v>
      </c>
    </row>
    <row r="927" spans="1:207" x14ac:dyDescent="0.3">
      <c r="A927" s="49">
        <v>925</v>
      </c>
      <c r="B927" t="s">
        <v>2155</v>
      </c>
      <c r="C927" t="s">
        <v>659</v>
      </c>
      <c r="D927">
        <v>1.392E-6</v>
      </c>
      <c r="F927" t="s">
        <v>9961</v>
      </c>
    </row>
    <row r="928" spans="1:207" x14ac:dyDescent="0.3">
      <c r="A928" s="49">
        <v>926</v>
      </c>
      <c r="B928" t="s">
        <v>2156</v>
      </c>
      <c r="C928" t="s">
        <v>605</v>
      </c>
      <c r="D928">
        <v>4.4584999999999999</v>
      </c>
      <c r="AH928" t="s">
        <v>9961</v>
      </c>
      <c r="AK928" t="s">
        <v>9961</v>
      </c>
    </row>
    <row r="929" spans="1:254" x14ac:dyDescent="0.3">
      <c r="A929" s="49">
        <v>927</v>
      </c>
      <c r="B929" t="s">
        <v>2157</v>
      </c>
      <c r="C929" t="s">
        <v>659</v>
      </c>
      <c r="D929">
        <v>6.3E-7</v>
      </c>
      <c r="F929" t="s">
        <v>9961</v>
      </c>
      <c r="G929" t="s">
        <v>9961</v>
      </c>
      <c r="H929" t="s">
        <v>9961</v>
      </c>
    </row>
    <row r="930" spans="1:254" x14ac:dyDescent="0.3">
      <c r="A930" s="49">
        <v>928</v>
      </c>
      <c r="B930" t="s">
        <v>2158</v>
      </c>
      <c r="C930" t="s">
        <v>668</v>
      </c>
      <c r="D930">
        <v>0.62404999999999977</v>
      </c>
      <c r="I930" t="s">
        <v>9961</v>
      </c>
      <c r="J930" t="s">
        <v>9961</v>
      </c>
      <c r="K930" t="s">
        <v>9961</v>
      </c>
      <c r="L930" t="s">
        <v>9961</v>
      </c>
    </row>
    <row r="931" spans="1:254" x14ac:dyDescent="0.3">
      <c r="A931" s="49">
        <v>929</v>
      </c>
      <c r="B931" t="s">
        <v>2159</v>
      </c>
      <c r="C931" t="s">
        <v>659</v>
      </c>
      <c r="D931">
        <v>1.4999999999999999E-2</v>
      </c>
      <c r="AH931" t="s">
        <v>9961</v>
      </c>
      <c r="AK931" t="s">
        <v>9961</v>
      </c>
    </row>
    <row r="932" spans="1:254" x14ac:dyDescent="0.3">
      <c r="A932" s="49">
        <v>930</v>
      </c>
      <c r="B932" t="s">
        <v>2160</v>
      </c>
      <c r="C932" t="s">
        <v>659</v>
      </c>
      <c r="D932">
        <v>2.3500000000000001E-3</v>
      </c>
      <c r="AJ932" t="s">
        <v>9961</v>
      </c>
      <c r="AK932" t="s">
        <v>9961</v>
      </c>
      <c r="AP932" t="s">
        <v>9961</v>
      </c>
    </row>
    <row r="933" spans="1:254" x14ac:dyDescent="0.3">
      <c r="A933" s="49">
        <v>931</v>
      </c>
      <c r="B933" t="s">
        <v>2162</v>
      </c>
      <c r="C933" t="s">
        <v>671</v>
      </c>
      <c r="D933">
        <v>3.8697108000000012E-4</v>
      </c>
      <c r="BK933" t="s">
        <v>9961</v>
      </c>
      <c r="BM933" t="s">
        <v>9961</v>
      </c>
      <c r="DF933" t="s">
        <v>9961</v>
      </c>
      <c r="IH933" t="s">
        <v>9961</v>
      </c>
    </row>
    <row r="934" spans="1:254" x14ac:dyDescent="0.3">
      <c r="A934" s="49">
        <v>932</v>
      </c>
      <c r="B934" t="s">
        <v>2164</v>
      </c>
      <c r="C934" t="s">
        <v>803</v>
      </c>
      <c r="D934">
        <v>1.6932500000000001E-4</v>
      </c>
      <c r="Q934" t="s">
        <v>9961</v>
      </c>
      <c r="R934" t="s">
        <v>9961</v>
      </c>
      <c r="S934" t="s">
        <v>9961</v>
      </c>
      <c r="T934" t="s">
        <v>9961</v>
      </c>
    </row>
    <row r="935" spans="1:254" x14ac:dyDescent="0.3">
      <c r="A935" s="49">
        <v>933</v>
      </c>
    </row>
    <row r="936" spans="1:254" x14ac:dyDescent="0.3">
      <c r="A936" s="49">
        <v>934</v>
      </c>
      <c r="B936" t="s">
        <v>2168</v>
      </c>
      <c r="C936" t="s">
        <v>752</v>
      </c>
      <c r="D936">
        <v>0.59505098765780262</v>
      </c>
      <c r="E936" t="s">
        <v>2167</v>
      </c>
      <c r="DL936" t="s">
        <v>9961</v>
      </c>
      <c r="DM936" t="s">
        <v>9961</v>
      </c>
      <c r="DN936" t="s">
        <v>9961</v>
      </c>
      <c r="DO936" t="s">
        <v>9961</v>
      </c>
      <c r="DP936" t="s">
        <v>9961</v>
      </c>
      <c r="DQ936" t="s">
        <v>9961</v>
      </c>
      <c r="DR936" t="s">
        <v>9961</v>
      </c>
      <c r="DS936" t="s">
        <v>9961</v>
      </c>
      <c r="DT936" t="s">
        <v>9961</v>
      </c>
      <c r="DU936" t="s">
        <v>9961</v>
      </c>
      <c r="DV936" t="s">
        <v>9961</v>
      </c>
      <c r="DW936" t="s">
        <v>9961</v>
      </c>
      <c r="IR936" t="s">
        <v>9961</v>
      </c>
      <c r="IS936" t="s">
        <v>9961</v>
      </c>
    </row>
    <row r="937" spans="1:254" x14ac:dyDescent="0.3">
      <c r="A937" s="49">
        <v>935</v>
      </c>
      <c r="B937" t="s">
        <v>2169</v>
      </c>
      <c r="C937" t="s">
        <v>605</v>
      </c>
      <c r="D937">
        <v>0.21240000000000001</v>
      </c>
      <c r="M937" t="s">
        <v>9961</v>
      </c>
      <c r="N937" t="s">
        <v>9961</v>
      </c>
    </row>
    <row r="938" spans="1:254" x14ac:dyDescent="0.3">
      <c r="A938" s="49">
        <v>936</v>
      </c>
      <c r="B938" t="s">
        <v>2170</v>
      </c>
      <c r="C938" t="s">
        <v>605</v>
      </c>
      <c r="D938">
        <v>0.39900000000000002</v>
      </c>
      <c r="M938" t="s">
        <v>9961</v>
      </c>
      <c r="N938" t="s">
        <v>9961</v>
      </c>
      <c r="AH938" t="s">
        <v>9961</v>
      </c>
      <c r="AK938" t="s">
        <v>9961</v>
      </c>
    </row>
    <row r="939" spans="1:254" x14ac:dyDescent="0.3">
      <c r="A939" s="49">
        <v>937</v>
      </c>
      <c r="B939" t="s">
        <v>2172</v>
      </c>
      <c r="C939" t="s">
        <v>796</v>
      </c>
      <c r="D939">
        <v>2.0422189999999998</v>
      </c>
      <c r="O939" t="s">
        <v>9961</v>
      </c>
      <c r="AI939" t="s">
        <v>9961</v>
      </c>
    </row>
    <row r="940" spans="1:254" x14ac:dyDescent="0.3">
      <c r="A940" s="49">
        <v>938</v>
      </c>
      <c r="B940" t="s">
        <v>2173</v>
      </c>
      <c r="C940" t="s">
        <v>671</v>
      </c>
      <c r="D940">
        <v>0.30504000000000009</v>
      </c>
      <c r="O940" t="s">
        <v>9961</v>
      </c>
      <c r="P940" t="s">
        <v>9961</v>
      </c>
      <c r="AM940" t="s">
        <v>9961</v>
      </c>
      <c r="AN940" t="s">
        <v>9961</v>
      </c>
    </row>
    <row r="941" spans="1:254" x14ac:dyDescent="0.3">
      <c r="A941" s="49">
        <v>939</v>
      </c>
      <c r="B941" t="s">
        <v>2176</v>
      </c>
      <c r="D941">
        <v>4.0832099999999998E-5</v>
      </c>
      <c r="HK941" t="s">
        <v>9961</v>
      </c>
      <c r="IT941" t="s">
        <v>9961</v>
      </c>
    </row>
    <row r="942" spans="1:254" x14ac:dyDescent="0.3">
      <c r="A942" s="49">
        <v>940</v>
      </c>
      <c r="B942" t="s">
        <v>2178</v>
      </c>
      <c r="C942" t="s">
        <v>605</v>
      </c>
      <c r="D942">
        <v>2.4074999999999999E-5</v>
      </c>
      <c r="F942" t="s">
        <v>9961</v>
      </c>
    </row>
    <row r="943" spans="1:254" x14ac:dyDescent="0.3">
      <c r="A943" s="49">
        <v>941</v>
      </c>
      <c r="B943" t="s">
        <v>2181</v>
      </c>
      <c r="C943" t="s">
        <v>668</v>
      </c>
      <c r="D943">
        <v>3.4485000000000001</v>
      </c>
      <c r="I943" t="s">
        <v>9961</v>
      </c>
      <c r="K943" t="s">
        <v>9961</v>
      </c>
      <c r="L943" t="s">
        <v>9961</v>
      </c>
      <c r="AQ943" t="s">
        <v>9961</v>
      </c>
    </row>
    <row r="944" spans="1:254" x14ac:dyDescent="0.3">
      <c r="A944" s="49">
        <v>942</v>
      </c>
    </row>
    <row r="945" spans="1:255" x14ac:dyDescent="0.3">
      <c r="A945" s="49">
        <v>943</v>
      </c>
      <c r="B945" t="s">
        <v>2184</v>
      </c>
      <c r="C945" t="s">
        <v>605</v>
      </c>
      <c r="D945">
        <v>1.55992</v>
      </c>
      <c r="AH945" t="s">
        <v>9961</v>
      </c>
      <c r="AK945" t="s">
        <v>9961</v>
      </c>
    </row>
    <row r="946" spans="1:255" x14ac:dyDescent="0.3">
      <c r="A946" s="49">
        <v>944</v>
      </c>
    </row>
    <row r="947" spans="1:255" x14ac:dyDescent="0.3">
      <c r="A947" s="49">
        <v>945</v>
      </c>
      <c r="B947" t="s">
        <v>2186</v>
      </c>
      <c r="C947" t="s">
        <v>605</v>
      </c>
      <c r="D947">
        <v>9.3999999999999986E-2</v>
      </c>
      <c r="AH947" t="s">
        <v>9961</v>
      </c>
    </row>
    <row r="948" spans="1:255" x14ac:dyDescent="0.3">
      <c r="A948" s="49">
        <v>946</v>
      </c>
      <c r="B948" t="s">
        <v>2187</v>
      </c>
      <c r="C948" t="s">
        <v>659</v>
      </c>
      <c r="D948">
        <v>5.5500000000000005E-4</v>
      </c>
      <c r="AJ948" t="s">
        <v>9961</v>
      </c>
    </row>
    <row r="949" spans="1:255" x14ac:dyDescent="0.3">
      <c r="A949" s="49">
        <v>947</v>
      </c>
      <c r="B949" t="s">
        <v>2188</v>
      </c>
      <c r="C949" t="s">
        <v>620</v>
      </c>
      <c r="D949">
        <v>7.0200000000000011E-3</v>
      </c>
      <c r="AH949" t="s">
        <v>9961</v>
      </c>
    </row>
    <row r="950" spans="1:255" x14ac:dyDescent="0.3">
      <c r="A950" s="49">
        <v>948</v>
      </c>
      <c r="B950" t="s">
        <v>2189</v>
      </c>
      <c r="C950" t="s">
        <v>798</v>
      </c>
      <c r="D950">
        <v>1.95E-2</v>
      </c>
      <c r="O950" t="s">
        <v>9961</v>
      </c>
      <c r="P950" t="s">
        <v>9961</v>
      </c>
    </row>
    <row r="951" spans="1:255" x14ac:dyDescent="0.3">
      <c r="A951" s="49">
        <v>949</v>
      </c>
      <c r="B951" t="s">
        <v>2191</v>
      </c>
      <c r="C951" t="s">
        <v>595</v>
      </c>
      <c r="D951">
        <v>2.575E-3</v>
      </c>
      <c r="IU951" t="s">
        <v>9961</v>
      </c>
    </row>
    <row r="952" spans="1:255" x14ac:dyDescent="0.3">
      <c r="A952" s="49">
        <v>950</v>
      </c>
      <c r="B952" t="s">
        <v>2193</v>
      </c>
      <c r="C952" t="s">
        <v>1044</v>
      </c>
      <c r="D952">
        <v>0.209588</v>
      </c>
      <c r="L952" t="s">
        <v>9961</v>
      </c>
    </row>
    <row r="953" spans="1:255" x14ac:dyDescent="0.3">
      <c r="A953" s="49">
        <v>951</v>
      </c>
    </row>
    <row r="954" spans="1:255" x14ac:dyDescent="0.3">
      <c r="A954" s="49">
        <v>952</v>
      </c>
      <c r="B954" t="s">
        <v>2196</v>
      </c>
      <c r="C954" t="s">
        <v>686</v>
      </c>
      <c r="D954">
        <v>1.2397E-2</v>
      </c>
      <c r="AH954" t="s">
        <v>9961</v>
      </c>
    </row>
    <row r="955" spans="1:255" x14ac:dyDescent="0.3">
      <c r="A955" s="49">
        <v>953</v>
      </c>
      <c r="B955" t="s">
        <v>2197</v>
      </c>
      <c r="C955" t="s">
        <v>798</v>
      </c>
      <c r="D955">
        <v>0.129817562</v>
      </c>
      <c r="O955" t="s">
        <v>9961</v>
      </c>
    </row>
    <row r="956" spans="1:255" x14ac:dyDescent="0.3">
      <c r="A956" s="49">
        <v>954</v>
      </c>
      <c r="B956" t="s">
        <v>2199</v>
      </c>
      <c r="C956" t="s">
        <v>953</v>
      </c>
      <c r="D956">
        <v>12.17276636778197</v>
      </c>
      <c r="EK956" t="s">
        <v>9961</v>
      </c>
    </row>
    <row r="957" spans="1:255" x14ac:dyDescent="0.3">
      <c r="A957" s="49">
        <v>955</v>
      </c>
    </row>
    <row r="958" spans="1:255" x14ac:dyDescent="0.3">
      <c r="A958" s="49">
        <v>956</v>
      </c>
    </row>
    <row r="959" spans="1:255" x14ac:dyDescent="0.3">
      <c r="A959" s="49">
        <v>957</v>
      </c>
    </row>
    <row r="960" spans="1:255" x14ac:dyDescent="0.3">
      <c r="A960" s="49">
        <v>958</v>
      </c>
    </row>
    <row r="961" spans="1:253" x14ac:dyDescent="0.3">
      <c r="A961" s="49">
        <v>959</v>
      </c>
      <c r="B961" t="s">
        <v>2206</v>
      </c>
      <c r="C961" t="s">
        <v>1482</v>
      </c>
      <c r="D961">
        <v>1.40016375591927E-2</v>
      </c>
      <c r="E961" t="s">
        <v>1103</v>
      </c>
      <c r="DL961" t="s">
        <v>9961</v>
      </c>
      <c r="DM961" t="s">
        <v>9961</v>
      </c>
      <c r="DN961" t="s">
        <v>9961</v>
      </c>
      <c r="DO961" t="s">
        <v>9961</v>
      </c>
      <c r="DP961" t="s">
        <v>9961</v>
      </c>
      <c r="DQ961" t="s">
        <v>9961</v>
      </c>
      <c r="DR961" t="s">
        <v>9961</v>
      </c>
      <c r="DS961" t="s">
        <v>9961</v>
      </c>
      <c r="DT961" t="s">
        <v>9961</v>
      </c>
      <c r="DU961" t="s">
        <v>9961</v>
      </c>
      <c r="DV961" t="s">
        <v>9961</v>
      </c>
      <c r="DW961" t="s">
        <v>9961</v>
      </c>
      <c r="IR961" t="s">
        <v>9961</v>
      </c>
      <c r="IS961" t="s">
        <v>9961</v>
      </c>
    </row>
    <row r="962" spans="1:253" x14ac:dyDescent="0.3">
      <c r="A962" s="49">
        <v>960</v>
      </c>
    </row>
    <row r="963" spans="1:253" x14ac:dyDescent="0.3">
      <c r="A963" s="49">
        <v>961</v>
      </c>
    </row>
    <row r="964" spans="1:253" x14ac:dyDescent="0.3">
      <c r="A964" s="49">
        <v>962</v>
      </c>
    </row>
    <row r="965" spans="1:253" x14ac:dyDescent="0.3">
      <c r="A965" s="49">
        <v>963</v>
      </c>
      <c r="B965" t="s">
        <v>2212</v>
      </c>
      <c r="C965" t="s">
        <v>605</v>
      </c>
      <c r="D965">
        <v>0.64600000000000002</v>
      </c>
      <c r="AH965" t="s">
        <v>9961</v>
      </c>
    </row>
    <row r="966" spans="1:253" x14ac:dyDescent="0.3">
      <c r="A966" s="49">
        <v>964</v>
      </c>
      <c r="B966" t="s">
        <v>2213</v>
      </c>
      <c r="C966" t="s">
        <v>605</v>
      </c>
      <c r="D966">
        <v>9.4949999999999992</v>
      </c>
      <c r="AH966" t="s">
        <v>9961</v>
      </c>
      <c r="AK966" t="s">
        <v>9961</v>
      </c>
    </row>
    <row r="967" spans="1:253" x14ac:dyDescent="0.3">
      <c r="A967" s="49">
        <v>965</v>
      </c>
      <c r="B967" t="s">
        <v>2214</v>
      </c>
      <c r="C967" t="s">
        <v>605</v>
      </c>
      <c r="D967">
        <v>1.8</v>
      </c>
      <c r="AH967" t="s">
        <v>9961</v>
      </c>
    </row>
    <row r="968" spans="1:253" x14ac:dyDescent="0.3">
      <c r="A968" s="49">
        <v>966</v>
      </c>
      <c r="B968" t="s">
        <v>2215</v>
      </c>
      <c r="C968" t="s">
        <v>605</v>
      </c>
      <c r="D968">
        <v>1.1475</v>
      </c>
      <c r="AH968" t="s">
        <v>9961</v>
      </c>
    </row>
    <row r="969" spans="1:253" x14ac:dyDescent="0.3">
      <c r="A969" s="49">
        <v>967</v>
      </c>
      <c r="B969" t="s">
        <v>2216</v>
      </c>
      <c r="C969" t="s">
        <v>605</v>
      </c>
      <c r="D969">
        <v>0.24</v>
      </c>
      <c r="AH969" t="s">
        <v>9961</v>
      </c>
    </row>
    <row r="970" spans="1:253" x14ac:dyDescent="0.3">
      <c r="A970" s="49">
        <v>968</v>
      </c>
      <c r="B970" t="s">
        <v>2217</v>
      </c>
      <c r="C970" t="s">
        <v>620</v>
      </c>
      <c r="D970">
        <v>0.20200000000000001</v>
      </c>
      <c r="AH970" t="s">
        <v>9961</v>
      </c>
    </row>
    <row r="971" spans="1:253" x14ac:dyDescent="0.3">
      <c r="A971" s="49">
        <v>969</v>
      </c>
    </row>
    <row r="972" spans="1:253" x14ac:dyDescent="0.3">
      <c r="A972" s="49">
        <v>970</v>
      </c>
      <c r="B972" t="s">
        <v>2219</v>
      </c>
      <c r="C972" t="s">
        <v>605</v>
      </c>
      <c r="D972">
        <v>0.23894000000000001</v>
      </c>
      <c r="AG972" t="s">
        <v>9961</v>
      </c>
    </row>
    <row r="973" spans="1:253" x14ac:dyDescent="0.3">
      <c r="A973" s="49">
        <v>971</v>
      </c>
      <c r="B973" t="s">
        <v>2220</v>
      </c>
      <c r="C973" t="s">
        <v>605</v>
      </c>
      <c r="D973">
        <v>2.726</v>
      </c>
      <c r="M973" t="s">
        <v>9961</v>
      </c>
      <c r="N973" t="s">
        <v>9961</v>
      </c>
      <c r="AH973" t="s">
        <v>9961</v>
      </c>
    </row>
    <row r="974" spans="1:253" x14ac:dyDescent="0.3">
      <c r="A974" s="49">
        <v>972</v>
      </c>
      <c r="B974" t="s">
        <v>2221</v>
      </c>
      <c r="C974" t="s">
        <v>668</v>
      </c>
      <c r="D974">
        <v>0.01</v>
      </c>
      <c r="AJ974" t="s">
        <v>9961</v>
      </c>
      <c r="AP974" t="s">
        <v>9961</v>
      </c>
    </row>
    <row r="975" spans="1:253" x14ac:dyDescent="0.3">
      <c r="A975" s="49">
        <v>973</v>
      </c>
      <c r="B975" t="s">
        <v>2222</v>
      </c>
      <c r="C975" t="s">
        <v>671</v>
      </c>
      <c r="D975">
        <v>7.6204799999999998E-4</v>
      </c>
      <c r="DH975" t="s">
        <v>9961</v>
      </c>
      <c r="DI975" t="s">
        <v>9961</v>
      </c>
    </row>
    <row r="976" spans="1:253" x14ac:dyDescent="0.3">
      <c r="A976" s="49">
        <v>974</v>
      </c>
    </row>
    <row r="977" spans="1:253" x14ac:dyDescent="0.3">
      <c r="A977" s="49">
        <v>975</v>
      </c>
      <c r="B977" t="s">
        <v>2224</v>
      </c>
      <c r="C977" t="s">
        <v>605</v>
      </c>
      <c r="D977">
        <v>0.03</v>
      </c>
      <c r="AG977" t="s">
        <v>9961</v>
      </c>
    </row>
    <row r="978" spans="1:253" x14ac:dyDescent="0.3">
      <c r="A978" s="49">
        <v>976</v>
      </c>
      <c r="B978" t="s">
        <v>2225</v>
      </c>
      <c r="C978" t="s">
        <v>659</v>
      </c>
      <c r="D978">
        <v>0.18811240000000001</v>
      </c>
      <c r="AH978" t="s">
        <v>9961</v>
      </c>
      <c r="CN978" t="s">
        <v>9961</v>
      </c>
    </row>
    <row r="979" spans="1:253" x14ac:dyDescent="0.3">
      <c r="A979" s="49">
        <v>977</v>
      </c>
      <c r="B979" t="s">
        <v>2226</v>
      </c>
      <c r="C979" t="s">
        <v>689</v>
      </c>
      <c r="D979">
        <v>7.2000000000000009E-7</v>
      </c>
      <c r="F979" t="s">
        <v>9961</v>
      </c>
    </row>
    <row r="980" spans="1:253" x14ac:dyDescent="0.3">
      <c r="A980" s="49">
        <v>978</v>
      </c>
      <c r="B980" t="s">
        <v>2227</v>
      </c>
      <c r="C980" t="s">
        <v>798</v>
      </c>
      <c r="D980">
        <v>9.5238000000000007E-3</v>
      </c>
      <c r="O980" t="s">
        <v>9961</v>
      </c>
      <c r="P980" t="s">
        <v>9961</v>
      </c>
    </row>
    <row r="981" spans="1:253" x14ac:dyDescent="0.3">
      <c r="A981" s="49">
        <v>979</v>
      </c>
      <c r="B981" t="s">
        <v>2228</v>
      </c>
      <c r="C981" t="s">
        <v>605</v>
      </c>
      <c r="D981">
        <v>2.286144E-2</v>
      </c>
      <c r="AG981" t="s">
        <v>9961</v>
      </c>
    </row>
    <row r="982" spans="1:253" x14ac:dyDescent="0.3">
      <c r="A982" s="49">
        <v>980</v>
      </c>
      <c r="B982" t="s">
        <v>2229</v>
      </c>
      <c r="C982" t="s">
        <v>605</v>
      </c>
      <c r="D982">
        <v>6.2138540000000004E-5</v>
      </c>
      <c r="F982" t="s">
        <v>9961</v>
      </c>
    </row>
    <row r="983" spans="1:253" x14ac:dyDescent="0.3">
      <c r="A983" s="49">
        <v>981</v>
      </c>
    </row>
    <row r="984" spans="1:253" x14ac:dyDescent="0.3">
      <c r="A984" s="49">
        <v>982</v>
      </c>
      <c r="B984" t="s">
        <v>2231</v>
      </c>
      <c r="C984" t="s">
        <v>605</v>
      </c>
      <c r="D984">
        <v>3.598412999999999E-4</v>
      </c>
      <c r="F984" t="s">
        <v>9961</v>
      </c>
    </row>
    <row r="985" spans="1:253" x14ac:dyDescent="0.3">
      <c r="A985" s="49">
        <v>983</v>
      </c>
      <c r="B985" t="s">
        <v>2232</v>
      </c>
      <c r="C985" t="s">
        <v>659</v>
      </c>
      <c r="D985">
        <v>2.2679999999999998</v>
      </c>
      <c r="I985" t="s">
        <v>9961</v>
      </c>
      <c r="J985" t="s">
        <v>9961</v>
      </c>
      <c r="K985" t="s">
        <v>9961</v>
      </c>
      <c r="L985" t="s">
        <v>9961</v>
      </c>
    </row>
    <row r="986" spans="1:253" x14ac:dyDescent="0.3">
      <c r="A986" s="49">
        <v>984</v>
      </c>
      <c r="B986" t="s">
        <v>2233</v>
      </c>
      <c r="C986" t="s">
        <v>659</v>
      </c>
      <c r="D986">
        <v>3.5</v>
      </c>
      <c r="AH986" t="s">
        <v>9961</v>
      </c>
      <c r="AJ986" t="s">
        <v>9961</v>
      </c>
      <c r="AK986" t="s">
        <v>9961</v>
      </c>
      <c r="AP986" t="s">
        <v>9961</v>
      </c>
      <c r="BP986" t="s">
        <v>9961</v>
      </c>
      <c r="ED986" t="s">
        <v>9961</v>
      </c>
    </row>
    <row r="987" spans="1:253" x14ac:dyDescent="0.3">
      <c r="A987" s="49">
        <v>985</v>
      </c>
      <c r="B987" t="s">
        <v>2235</v>
      </c>
      <c r="C987" t="s">
        <v>659</v>
      </c>
      <c r="D987">
        <v>5.0000000000000001E-3</v>
      </c>
      <c r="AH987" t="s">
        <v>9961</v>
      </c>
      <c r="AJ987" t="s">
        <v>9961</v>
      </c>
    </row>
    <row r="988" spans="1:253" x14ac:dyDescent="0.3">
      <c r="A988" s="49">
        <v>986</v>
      </c>
      <c r="B988" t="s">
        <v>2237</v>
      </c>
      <c r="C988" t="s">
        <v>659</v>
      </c>
      <c r="D988">
        <v>6.08</v>
      </c>
      <c r="AH988" t="s">
        <v>9961</v>
      </c>
      <c r="AJ988" t="s">
        <v>9961</v>
      </c>
      <c r="AK988" t="s">
        <v>9961</v>
      </c>
      <c r="AP988" t="s">
        <v>9961</v>
      </c>
      <c r="ED988" t="s">
        <v>9961</v>
      </c>
    </row>
    <row r="989" spans="1:253" x14ac:dyDescent="0.3">
      <c r="A989" s="49">
        <v>987</v>
      </c>
      <c r="B989" t="s">
        <v>2241</v>
      </c>
      <c r="C989" t="s">
        <v>752</v>
      </c>
      <c r="D989">
        <v>5.0833993815024729E-2</v>
      </c>
      <c r="E989" t="s">
        <v>1016</v>
      </c>
      <c r="DL989" t="s">
        <v>9961</v>
      </c>
      <c r="DM989" t="s">
        <v>9961</v>
      </c>
      <c r="DN989" t="s">
        <v>9961</v>
      </c>
      <c r="DO989" t="s">
        <v>9961</v>
      </c>
      <c r="DP989" t="s">
        <v>9961</v>
      </c>
      <c r="DQ989" t="s">
        <v>9961</v>
      </c>
      <c r="DS989" t="s">
        <v>9961</v>
      </c>
      <c r="DT989" t="s">
        <v>9961</v>
      </c>
      <c r="DU989" t="s">
        <v>9961</v>
      </c>
      <c r="DV989" t="s">
        <v>9961</v>
      </c>
      <c r="DW989" t="s">
        <v>9961</v>
      </c>
      <c r="IS989" t="s">
        <v>9961</v>
      </c>
    </row>
    <row r="990" spans="1:253" x14ac:dyDescent="0.3">
      <c r="A990" s="49">
        <v>988</v>
      </c>
      <c r="B990" t="s">
        <v>2243</v>
      </c>
      <c r="C990" t="s">
        <v>752</v>
      </c>
      <c r="D990">
        <v>5.4513895724193191E-2</v>
      </c>
      <c r="E990" t="s">
        <v>1016</v>
      </c>
      <c r="DL990" t="s">
        <v>9961</v>
      </c>
      <c r="DM990" t="s">
        <v>9961</v>
      </c>
      <c r="DN990" t="s">
        <v>9961</v>
      </c>
      <c r="DO990" t="s">
        <v>9961</v>
      </c>
      <c r="DP990" t="s">
        <v>9961</v>
      </c>
      <c r="DQ990" t="s">
        <v>9961</v>
      </c>
      <c r="DS990" t="s">
        <v>9961</v>
      </c>
      <c r="DT990" t="s">
        <v>9961</v>
      </c>
      <c r="DU990" t="s">
        <v>9961</v>
      </c>
      <c r="DV990" t="s">
        <v>9961</v>
      </c>
      <c r="DW990" t="s">
        <v>9961</v>
      </c>
      <c r="IS990" t="s">
        <v>9961</v>
      </c>
    </row>
    <row r="991" spans="1:253" x14ac:dyDescent="0.3">
      <c r="A991" s="49">
        <v>989</v>
      </c>
      <c r="B991" t="s">
        <v>2246</v>
      </c>
      <c r="C991" t="s">
        <v>605</v>
      </c>
      <c r="D991">
        <v>2.0799999999999999E-2</v>
      </c>
      <c r="AH991" t="s">
        <v>9961</v>
      </c>
    </row>
    <row r="992" spans="1:253" x14ac:dyDescent="0.3">
      <c r="A992" s="49">
        <v>990</v>
      </c>
      <c r="B992" t="s">
        <v>2247</v>
      </c>
      <c r="C992" t="s">
        <v>653</v>
      </c>
      <c r="D992">
        <v>1.035046E-3</v>
      </c>
      <c r="BQ992" t="s">
        <v>9961</v>
      </c>
    </row>
    <row r="993" spans="1:256" x14ac:dyDescent="0.3">
      <c r="A993" s="49">
        <v>991</v>
      </c>
      <c r="B993" t="s">
        <v>2248</v>
      </c>
      <c r="C993" t="s">
        <v>605</v>
      </c>
      <c r="D993">
        <v>8.5912199999999999</v>
      </c>
      <c r="AH993" t="s">
        <v>9961</v>
      </c>
      <c r="AK993" t="s">
        <v>9961</v>
      </c>
    </row>
    <row r="994" spans="1:256" x14ac:dyDescent="0.3">
      <c r="A994" s="49">
        <v>992</v>
      </c>
    </row>
    <row r="995" spans="1:256" x14ac:dyDescent="0.3">
      <c r="A995" s="49">
        <v>993</v>
      </c>
      <c r="B995" t="s">
        <v>2250</v>
      </c>
      <c r="C995" t="s">
        <v>605</v>
      </c>
      <c r="D995">
        <v>0.67878000000000005</v>
      </c>
      <c r="M995" t="s">
        <v>9961</v>
      </c>
      <c r="N995" t="s">
        <v>9961</v>
      </c>
      <c r="AH995" t="s">
        <v>9961</v>
      </c>
      <c r="AK995" t="s">
        <v>9961</v>
      </c>
    </row>
    <row r="996" spans="1:256" x14ac:dyDescent="0.3">
      <c r="A996" s="49">
        <v>994</v>
      </c>
      <c r="B996" t="s">
        <v>2252</v>
      </c>
      <c r="C996" t="s">
        <v>1044</v>
      </c>
      <c r="D996">
        <v>0.17874999999999999</v>
      </c>
      <c r="K996" t="s">
        <v>9961</v>
      </c>
      <c r="L996" t="s">
        <v>9961</v>
      </c>
    </row>
    <row r="997" spans="1:256" x14ac:dyDescent="0.3">
      <c r="A997" s="49">
        <v>995</v>
      </c>
      <c r="B997" t="s">
        <v>2255</v>
      </c>
      <c r="C997" t="s">
        <v>2254</v>
      </c>
      <c r="D997">
        <v>14.7343398121326</v>
      </c>
      <c r="EK997" t="s">
        <v>9961</v>
      </c>
    </row>
    <row r="998" spans="1:256" x14ac:dyDescent="0.3">
      <c r="A998" s="49">
        <v>996</v>
      </c>
      <c r="B998" t="s">
        <v>2256</v>
      </c>
      <c r="C998" t="s">
        <v>605</v>
      </c>
      <c r="D998">
        <v>0.01</v>
      </c>
      <c r="AG998" t="s">
        <v>9961</v>
      </c>
    </row>
    <row r="999" spans="1:256" x14ac:dyDescent="0.3">
      <c r="A999" s="49">
        <v>997</v>
      </c>
      <c r="B999" t="s">
        <v>2257</v>
      </c>
      <c r="C999" t="s">
        <v>605</v>
      </c>
      <c r="D999">
        <v>0.90761679999999989</v>
      </c>
      <c r="AH999" t="s">
        <v>9961</v>
      </c>
    </row>
    <row r="1000" spans="1:256" x14ac:dyDescent="0.3">
      <c r="A1000" s="49">
        <v>998</v>
      </c>
      <c r="B1000" t="s">
        <v>2260</v>
      </c>
      <c r="C1000" t="s">
        <v>953</v>
      </c>
      <c r="D1000">
        <v>26.75203572140326</v>
      </c>
      <c r="IV1000" t="s">
        <v>9961</v>
      </c>
    </row>
    <row r="1001" spans="1:256" x14ac:dyDescent="0.3">
      <c r="A1001" s="49">
        <v>999</v>
      </c>
    </row>
    <row r="1002" spans="1:256" x14ac:dyDescent="0.3">
      <c r="A1002" s="49">
        <v>1000</v>
      </c>
      <c r="B1002" t="s">
        <v>2264</v>
      </c>
      <c r="C1002" t="s">
        <v>671</v>
      </c>
      <c r="D1002">
        <v>7.081620279599999E-4</v>
      </c>
      <c r="Q1002" t="s">
        <v>9961</v>
      </c>
      <c r="R1002" t="s">
        <v>9961</v>
      </c>
      <c r="S1002" t="s">
        <v>9961</v>
      </c>
      <c r="T1002" t="s">
        <v>9961</v>
      </c>
      <c r="U1002" t="s">
        <v>9961</v>
      </c>
      <c r="V1002" t="s">
        <v>9961</v>
      </c>
      <c r="W1002" t="s">
        <v>9961</v>
      </c>
    </row>
    <row r="1003" spans="1:256" x14ac:dyDescent="0.3">
      <c r="A1003" s="49">
        <v>1001</v>
      </c>
      <c r="B1003" t="s">
        <v>2265</v>
      </c>
      <c r="C1003" t="s">
        <v>671</v>
      </c>
      <c r="D1003">
        <v>1.3999999999999999E-4</v>
      </c>
      <c r="O1003" t="s">
        <v>9961</v>
      </c>
      <c r="P1003" t="s">
        <v>9961</v>
      </c>
    </row>
    <row r="1004" spans="1:256" x14ac:dyDescent="0.3">
      <c r="A1004" s="49">
        <v>1002</v>
      </c>
      <c r="B1004" t="s">
        <v>2266</v>
      </c>
      <c r="C1004" t="s">
        <v>659</v>
      </c>
      <c r="D1004">
        <v>3.8073999999999999</v>
      </c>
      <c r="I1004" t="s">
        <v>9961</v>
      </c>
      <c r="J1004" t="s">
        <v>9961</v>
      </c>
      <c r="K1004" t="s">
        <v>9961</v>
      </c>
      <c r="L1004" t="s">
        <v>9961</v>
      </c>
    </row>
    <row r="1005" spans="1:256" x14ac:dyDescent="0.3">
      <c r="A1005" s="49">
        <v>1003</v>
      </c>
      <c r="B1005" t="s">
        <v>2267</v>
      </c>
      <c r="C1005" t="s">
        <v>796</v>
      </c>
      <c r="D1005">
        <v>0.292572</v>
      </c>
      <c r="O1005" t="s">
        <v>9961</v>
      </c>
    </row>
    <row r="1006" spans="1:256" x14ac:dyDescent="0.3">
      <c r="A1006" s="49">
        <v>1004</v>
      </c>
      <c r="B1006" t="s">
        <v>2268</v>
      </c>
      <c r="C1006" t="s">
        <v>659</v>
      </c>
      <c r="D1006">
        <v>9.5657680000000005E-4</v>
      </c>
      <c r="BQ1006" t="s">
        <v>9961</v>
      </c>
      <c r="BR1006" t="s">
        <v>9961</v>
      </c>
      <c r="BS1006" t="s">
        <v>9961</v>
      </c>
      <c r="DK1006" t="s">
        <v>9961</v>
      </c>
    </row>
    <row r="1007" spans="1:256" x14ac:dyDescent="0.3">
      <c r="A1007" s="49">
        <v>1005</v>
      </c>
      <c r="B1007" t="s">
        <v>2269</v>
      </c>
      <c r="C1007" t="s">
        <v>605</v>
      </c>
      <c r="D1007">
        <v>0.23383000000000001</v>
      </c>
      <c r="I1007" t="s">
        <v>9961</v>
      </c>
      <c r="L1007" t="s">
        <v>9961</v>
      </c>
    </row>
    <row r="1008" spans="1:256" x14ac:dyDescent="0.3">
      <c r="A1008" s="49">
        <v>1006</v>
      </c>
    </row>
    <row r="1009" spans="1:241" x14ac:dyDescent="0.3">
      <c r="A1009" s="49">
        <v>1007</v>
      </c>
      <c r="B1009" t="s">
        <v>2271</v>
      </c>
      <c r="C1009" t="s">
        <v>659</v>
      </c>
      <c r="D1009">
        <v>1.1095999999999999</v>
      </c>
      <c r="AJ1009" t="s">
        <v>9961</v>
      </c>
      <c r="AK1009" t="s">
        <v>9961</v>
      </c>
      <c r="AP1009" t="s">
        <v>9961</v>
      </c>
      <c r="ED1009" t="s">
        <v>9961</v>
      </c>
    </row>
    <row r="1010" spans="1:241" x14ac:dyDescent="0.3">
      <c r="A1010" s="49">
        <v>1008</v>
      </c>
      <c r="B1010" t="s">
        <v>2272</v>
      </c>
      <c r="C1010" t="s">
        <v>617</v>
      </c>
      <c r="D1010">
        <v>1.8876834719999999E-5</v>
      </c>
      <c r="F1010" t="s">
        <v>9961</v>
      </c>
      <c r="G1010" t="s">
        <v>9961</v>
      </c>
    </row>
    <row r="1011" spans="1:241" x14ac:dyDescent="0.3">
      <c r="A1011" s="49">
        <v>1009</v>
      </c>
      <c r="B1011" t="s">
        <v>2273</v>
      </c>
      <c r="C1011" t="s">
        <v>605</v>
      </c>
      <c r="D1011">
        <v>0.505</v>
      </c>
      <c r="AH1011" t="s">
        <v>9961</v>
      </c>
      <c r="AK1011" t="s">
        <v>9961</v>
      </c>
    </row>
    <row r="1012" spans="1:241" x14ac:dyDescent="0.3">
      <c r="A1012" s="49">
        <v>1010</v>
      </c>
      <c r="B1012" t="s">
        <v>2274</v>
      </c>
      <c r="C1012" t="s">
        <v>659</v>
      </c>
      <c r="D1012">
        <v>9.2000000000000014E-4</v>
      </c>
      <c r="AH1012" t="s">
        <v>9961</v>
      </c>
      <c r="AJ1012" t="s">
        <v>9961</v>
      </c>
      <c r="AK1012" t="s">
        <v>9961</v>
      </c>
      <c r="AP1012" t="s">
        <v>9961</v>
      </c>
    </row>
    <row r="1013" spans="1:241" x14ac:dyDescent="0.3">
      <c r="A1013" s="49">
        <v>1011</v>
      </c>
      <c r="B1013" t="s">
        <v>2275</v>
      </c>
      <c r="C1013" t="s">
        <v>620</v>
      </c>
      <c r="D1013">
        <v>2.4599999999999999E-3</v>
      </c>
      <c r="AH1013" t="s">
        <v>9961</v>
      </c>
    </row>
    <row r="1014" spans="1:241" x14ac:dyDescent="0.3">
      <c r="A1014" s="49">
        <v>1012</v>
      </c>
      <c r="B1014" t="s">
        <v>2276</v>
      </c>
      <c r="C1014" t="s">
        <v>671</v>
      </c>
      <c r="D1014">
        <v>0.1465216</v>
      </c>
      <c r="AH1014" t="s">
        <v>9961</v>
      </c>
      <c r="AK1014" t="s">
        <v>9961</v>
      </c>
      <c r="CN1014" t="s">
        <v>9961</v>
      </c>
      <c r="EE1014" t="s">
        <v>9961</v>
      </c>
      <c r="ET1014" t="s">
        <v>9961</v>
      </c>
      <c r="EU1014" t="s">
        <v>9961</v>
      </c>
    </row>
    <row r="1015" spans="1:241" x14ac:dyDescent="0.3">
      <c r="A1015" s="49">
        <v>1013</v>
      </c>
      <c r="B1015" t="s">
        <v>2278</v>
      </c>
      <c r="C1015" t="s">
        <v>605</v>
      </c>
      <c r="D1015">
        <v>0.01</v>
      </c>
      <c r="AG1015" t="s">
        <v>9961</v>
      </c>
    </row>
    <row r="1016" spans="1:241" x14ac:dyDescent="0.3">
      <c r="A1016" s="49">
        <v>1014</v>
      </c>
      <c r="B1016" t="s">
        <v>2279</v>
      </c>
      <c r="C1016" t="s">
        <v>605</v>
      </c>
      <c r="D1016">
        <v>0.37107299999999999</v>
      </c>
      <c r="M1016" t="s">
        <v>9961</v>
      </c>
      <c r="N1016" t="s">
        <v>9961</v>
      </c>
    </row>
    <row r="1017" spans="1:241" x14ac:dyDescent="0.3">
      <c r="A1017" s="49">
        <v>1015</v>
      </c>
      <c r="B1017" t="s">
        <v>2281</v>
      </c>
      <c r="C1017" t="s">
        <v>617</v>
      </c>
      <c r="D1017">
        <v>1.2999999999999999E-2</v>
      </c>
      <c r="AH1017" t="s">
        <v>9961</v>
      </c>
      <c r="AK1017" t="s">
        <v>9961</v>
      </c>
    </row>
    <row r="1018" spans="1:241" x14ac:dyDescent="0.3">
      <c r="A1018" s="49">
        <v>1016</v>
      </c>
      <c r="B1018" t="s">
        <v>2282</v>
      </c>
      <c r="C1018" t="s">
        <v>614</v>
      </c>
      <c r="D1018">
        <v>6.3E-2</v>
      </c>
      <c r="HC1018" t="s">
        <v>9961</v>
      </c>
      <c r="IG1018" t="s">
        <v>9961</v>
      </c>
    </row>
    <row r="1019" spans="1:241" x14ac:dyDescent="0.3">
      <c r="A1019" s="49">
        <v>1017</v>
      </c>
      <c r="B1019" t="s">
        <v>2284</v>
      </c>
      <c r="C1019" t="s">
        <v>620</v>
      </c>
      <c r="D1019">
        <v>2.1600000000000001E-6</v>
      </c>
      <c r="F1019" t="s">
        <v>9961</v>
      </c>
    </row>
    <row r="1020" spans="1:241" x14ac:dyDescent="0.3">
      <c r="A1020" s="49">
        <v>1018</v>
      </c>
      <c r="B1020" t="s">
        <v>2285</v>
      </c>
      <c r="C1020" t="s">
        <v>796</v>
      </c>
      <c r="D1020">
        <v>1.17E-2</v>
      </c>
      <c r="O1020" t="s">
        <v>9961</v>
      </c>
    </row>
    <row r="1021" spans="1:241" x14ac:dyDescent="0.3">
      <c r="A1021" s="49">
        <v>1019</v>
      </c>
      <c r="B1021" t="s">
        <v>2286</v>
      </c>
      <c r="C1021" t="s">
        <v>650</v>
      </c>
      <c r="D1021">
        <v>1.9216200000000001</v>
      </c>
      <c r="AK1021" t="s">
        <v>9961</v>
      </c>
    </row>
    <row r="1022" spans="1:241" x14ac:dyDescent="0.3">
      <c r="A1022" s="49">
        <v>1020</v>
      </c>
      <c r="B1022" t="s">
        <v>2288</v>
      </c>
      <c r="C1022" t="s">
        <v>795</v>
      </c>
      <c r="D1022">
        <v>0.78292950824235985</v>
      </c>
      <c r="IA1022" t="s">
        <v>9961</v>
      </c>
    </row>
    <row r="1023" spans="1:241" x14ac:dyDescent="0.3">
      <c r="A1023" s="49">
        <v>1021</v>
      </c>
    </row>
    <row r="1024" spans="1:241" x14ac:dyDescent="0.3">
      <c r="A1024" s="49">
        <v>1022</v>
      </c>
      <c r="B1024" t="s">
        <v>2291</v>
      </c>
      <c r="C1024" t="s">
        <v>605</v>
      </c>
      <c r="D1024">
        <v>2.5784438399999998</v>
      </c>
      <c r="M1024" t="s">
        <v>9964</v>
      </c>
      <c r="N1024" t="s">
        <v>9962</v>
      </c>
    </row>
    <row r="1025" spans="1:257" x14ac:dyDescent="0.3">
      <c r="A1025" s="49">
        <v>1023</v>
      </c>
    </row>
    <row r="1026" spans="1:257" x14ac:dyDescent="0.3">
      <c r="A1026" s="49">
        <v>1024</v>
      </c>
    </row>
    <row r="1027" spans="1:257" x14ac:dyDescent="0.3">
      <c r="A1027" s="49">
        <v>1025</v>
      </c>
      <c r="B1027" t="s">
        <v>2294</v>
      </c>
      <c r="C1027" t="s">
        <v>605</v>
      </c>
      <c r="D1027">
        <v>0.74744520000000003</v>
      </c>
      <c r="AH1027" t="s">
        <v>9961</v>
      </c>
      <c r="AK1027" t="s">
        <v>9961</v>
      </c>
    </row>
    <row r="1028" spans="1:257" x14ac:dyDescent="0.3">
      <c r="A1028" s="49">
        <v>1026</v>
      </c>
      <c r="B1028" t="s">
        <v>2295</v>
      </c>
      <c r="C1028" t="s">
        <v>659</v>
      </c>
      <c r="D1028">
        <v>2.4725E-2</v>
      </c>
      <c r="AJ1028" t="s">
        <v>9961</v>
      </c>
    </row>
    <row r="1029" spans="1:257" x14ac:dyDescent="0.3">
      <c r="A1029" s="49">
        <v>1027</v>
      </c>
      <c r="B1029" t="s">
        <v>2296</v>
      </c>
      <c r="C1029" t="s">
        <v>605</v>
      </c>
      <c r="D1029">
        <v>6.3460000000000001</v>
      </c>
      <c r="M1029" t="s">
        <v>9961</v>
      </c>
      <c r="N1029" t="s">
        <v>9961</v>
      </c>
    </row>
    <row r="1030" spans="1:257" x14ac:dyDescent="0.3">
      <c r="A1030" s="49">
        <v>1028</v>
      </c>
      <c r="B1030" t="s">
        <v>2297</v>
      </c>
      <c r="C1030" t="s">
        <v>686</v>
      </c>
      <c r="D1030">
        <v>8.5799999999999998E-7</v>
      </c>
      <c r="F1030" t="s">
        <v>9961</v>
      </c>
      <c r="G1030" t="s">
        <v>9961</v>
      </c>
    </row>
    <row r="1031" spans="1:257" x14ac:dyDescent="0.3">
      <c r="A1031" s="49">
        <v>1029</v>
      </c>
      <c r="B1031" t="s">
        <v>2299</v>
      </c>
      <c r="C1031" t="s">
        <v>2298</v>
      </c>
      <c r="D1031">
        <v>6.8324004089976839E-2</v>
      </c>
      <c r="E1031" t="s">
        <v>1016</v>
      </c>
      <c r="DL1031" t="s">
        <v>9961</v>
      </c>
      <c r="DM1031" t="s">
        <v>9961</v>
      </c>
      <c r="DN1031" t="s">
        <v>9961</v>
      </c>
      <c r="DO1031" t="s">
        <v>9961</v>
      </c>
      <c r="DP1031" t="s">
        <v>9961</v>
      </c>
      <c r="DQ1031" t="s">
        <v>9961</v>
      </c>
      <c r="DR1031" t="s">
        <v>9961</v>
      </c>
      <c r="DS1031" t="s">
        <v>9961</v>
      </c>
      <c r="DT1031" t="s">
        <v>9961</v>
      </c>
      <c r="DU1031" t="s">
        <v>9961</v>
      </c>
      <c r="DV1031" t="s">
        <v>9961</v>
      </c>
      <c r="DW1031" t="s">
        <v>9961</v>
      </c>
    </row>
    <row r="1032" spans="1:257" x14ac:dyDescent="0.3">
      <c r="A1032" s="49">
        <v>1030</v>
      </c>
      <c r="B1032" t="s">
        <v>2301</v>
      </c>
      <c r="C1032" t="s">
        <v>650</v>
      </c>
      <c r="D1032">
        <v>4.662138399999999</v>
      </c>
      <c r="AK1032" t="s">
        <v>9961</v>
      </c>
    </row>
    <row r="1033" spans="1:257" x14ac:dyDescent="0.3">
      <c r="A1033" s="49">
        <v>1031</v>
      </c>
    </row>
    <row r="1034" spans="1:257" x14ac:dyDescent="0.3">
      <c r="A1034" s="49">
        <v>1032</v>
      </c>
      <c r="B1034" t="s">
        <v>2303</v>
      </c>
      <c r="C1034" t="s">
        <v>614</v>
      </c>
      <c r="D1034">
        <v>6.5255830574123833E-2</v>
      </c>
      <c r="AG1034" t="s">
        <v>9961</v>
      </c>
    </row>
    <row r="1035" spans="1:257" x14ac:dyDescent="0.3">
      <c r="A1035" s="49">
        <v>1033</v>
      </c>
      <c r="B1035" t="s">
        <v>2305</v>
      </c>
      <c r="C1035" t="s">
        <v>1044</v>
      </c>
      <c r="D1035">
        <v>11.198600000000001</v>
      </c>
      <c r="L1035" t="s">
        <v>9961</v>
      </c>
    </row>
    <row r="1036" spans="1:257" x14ac:dyDescent="0.3">
      <c r="A1036" s="49">
        <v>1034</v>
      </c>
      <c r="B1036" t="s">
        <v>2306</v>
      </c>
      <c r="C1036" t="s">
        <v>796</v>
      </c>
      <c r="D1036">
        <v>0.57459199999999999</v>
      </c>
      <c r="O1036" t="s">
        <v>9961</v>
      </c>
      <c r="AI1036" t="s">
        <v>9961</v>
      </c>
      <c r="IW1036" t="s">
        <v>9961</v>
      </c>
    </row>
    <row r="1037" spans="1:257" x14ac:dyDescent="0.3">
      <c r="A1037" s="49">
        <v>1035</v>
      </c>
    </row>
    <row r="1038" spans="1:257" x14ac:dyDescent="0.3">
      <c r="A1038" s="49">
        <v>1036</v>
      </c>
    </row>
    <row r="1039" spans="1:257" x14ac:dyDescent="0.3">
      <c r="A1039" s="49">
        <v>1037</v>
      </c>
    </row>
    <row r="1040" spans="1:257" x14ac:dyDescent="0.3">
      <c r="A1040" s="49">
        <v>1038</v>
      </c>
      <c r="B1040" t="s">
        <v>2311</v>
      </c>
      <c r="C1040" t="s">
        <v>707</v>
      </c>
      <c r="D1040">
        <v>8.0484001000000007E-6</v>
      </c>
      <c r="F1040" t="s">
        <v>9961</v>
      </c>
    </row>
    <row r="1041" spans="1:210" x14ac:dyDescent="0.3">
      <c r="A1041" s="49">
        <v>1039</v>
      </c>
      <c r="B1041" t="s">
        <v>2312</v>
      </c>
      <c r="C1041" t="s">
        <v>659</v>
      </c>
      <c r="D1041">
        <v>0.56630000000000003</v>
      </c>
      <c r="AH1041" t="s">
        <v>9963</v>
      </c>
      <c r="AJ1041" t="s">
        <v>9963</v>
      </c>
      <c r="AK1041" t="s">
        <v>9963</v>
      </c>
      <c r="AP1041" t="s">
        <v>9962</v>
      </c>
    </row>
    <row r="1042" spans="1:210" x14ac:dyDescent="0.3">
      <c r="A1042" s="49">
        <v>1040</v>
      </c>
      <c r="B1042" t="s">
        <v>2313</v>
      </c>
      <c r="C1042" t="s">
        <v>659</v>
      </c>
      <c r="D1042">
        <v>0.32304440000000001</v>
      </c>
      <c r="AH1042" t="s">
        <v>9961</v>
      </c>
      <c r="AK1042" t="s">
        <v>9961</v>
      </c>
    </row>
    <row r="1043" spans="1:210" x14ac:dyDescent="0.3">
      <c r="A1043" s="49">
        <v>1041</v>
      </c>
    </row>
    <row r="1044" spans="1:210" x14ac:dyDescent="0.3">
      <c r="A1044" s="49">
        <v>1042</v>
      </c>
      <c r="B1044" t="s">
        <v>2315</v>
      </c>
      <c r="C1044" t="s">
        <v>659</v>
      </c>
      <c r="D1044">
        <v>1.1835E-2</v>
      </c>
      <c r="AH1044" t="s">
        <v>9961</v>
      </c>
      <c r="AJ1044" t="s">
        <v>9961</v>
      </c>
    </row>
    <row r="1045" spans="1:210" x14ac:dyDescent="0.3">
      <c r="A1045" s="49">
        <v>1043</v>
      </c>
    </row>
    <row r="1046" spans="1:210" x14ac:dyDescent="0.3">
      <c r="A1046" s="49">
        <v>1044</v>
      </c>
      <c r="B1046" t="s">
        <v>2317</v>
      </c>
      <c r="C1046" t="s">
        <v>796</v>
      </c>
      <c r="D1046">
        <v>0.316878402</v>
      </c>
      <c r="O1046" t="s">
        <v>9961</v>
      </c>
      <c r="AI1046" t="s">
        <v>9961</v>
      </c>
      <c r="HB1046" t="s">
        <v>9961</v>
      </c>
    </row>
    <row r="1047" spans="1:210" x14ac:dyDescent="0.3">
      <c r="A1047" s="49">
        <v>1045</v>
      </c>
      <c r="B1047" t="s">
        <v>2318</v>
      </c>
      <c r="C1047" t="s">
        <v>796</v>
      </c>
      <c r="D1047">
        <v>3.4650186000000001E-4</v>
      </c>
      <c r="DI1047" t="s">
        <v>9961</v>
      </c>
    </row>
    <row r="1048" spans="1:210" x14ac:dyDescent="0.3">
      <c r="A1048" s="49">
        <v>1046</v>
      </c>
      <c r="B1048" t="s">
        <v>2319</v>
      </c>
      <c r="C1048" t="s">
        <v>1044</v>
      </c>
      <c r="D1048">
        <v>19.5</v>
      </c>
      <c r="EH1048" t="s">
        <v>9961</v>
      </c>
    </row>
    <row r="1049" spans="1:210" x14ac:dyDescent="0.3">
      <c r="A1049" s="49">
        <v>1047</v>
      </c>
    </row>
    <row r="1050" spans="1:210" x14ac:dyDescent="0.3">
      <c r="A1050" s="49">
        <v>1048</v>
      </c>
    </row>
    <row r="1051" spans="1:210" x14ac:dyDescent="0.3">
      <c r="A1051" s="49">
        <v>1049</v>
      </c>
      <c r="B1051" t="s">
        <v>2324</v>
      </c>
      <c r="C1051" t="s">
        <v>668</v>
      </c>
      <c r="D1051">
        <v>4.5219999999999989E-2</v>
      </c>
      <c r="AK1051" t="s">
        <v>9961</v>
      </c>
    </row>
    <row r="1052" spans="1:210" x14ac:dyDescent="0.3">
      <c r="A1052" s="49">
        <v>1050</v>
      </c>
      <c r="B1052" t="s">
        <v>2325</v>
      </c>
      <c r="C1052" t="s">
        <v>668</v>
      </c>
      <c r="D1052">
        <v>0.11718000000000001</v>
      </c>
      <c r="EF1052" t="s">
        <v>9961</v>
      </c>
      <c r="EG1052" t="s">
        <v>9961</v>
      </c>
      <c r="EH1052" t="s">
        <v>9961</v>
      </c>
    </row>
    <row r="1053" spans="1:210" x14ac:dyDescent="0.3">
      <c r="A1053" s="49">
        <v>1051</v>
      </c>
      <c r="B1053" t="s">
        <v>2327</v>
      </c>
      <c r="C1053" t="s">
        <v>668</v>
      </c>
      <c r="D1053">
        <v>2.75</v>
      </c>
      <c r="EF1053" t="s">
        <v>9961</v>
      </c>
      <c r="EG1053" t="s">
        <v>9961</v>
      </c>
      <c r="EH1053" t="s">
        <v>9961</v>
      </c>
    </row>
    <row r="1054" spans="1:210" x14ac:dyDescent="0.3">
      <c r="A1054" s="49">
        <v>1052</v>
      </c>
      <c r="B1054" t="s">
        <v>2329</v>
      </c>
      <c r="C1054" t="s">
        <v>659</v>
      </c>
      <c r="D1054">
        <v>0.1037</v>
      </c>
      <c r="I1054" t="s">
        <v>9961</v>
      </c>
      <c r="J1054" t="s">
        <v>9961</v>
      </c>
      <c r="K1054" t="s">
        <v>9961</v>
      </c>
      <c r="L1054" t="s">
        <v>9961</v>
      </c>
    </row>
    <row r="1055" spans="1:210" x14ac:dyDescent="0.3">
      <c r="A1055" s="49">
        <v>1053</v>
      </c>
      <c r="B1055" t="s">
        <v>2330</v>
      </c>
      <c r="C1055" t="s">
        <v>605</v>
      </c>
      <c r="D1055">
        <v>3.7385788204800001E-3</v>
      </c>
      <c r="AH1055" t="s">
        <v>9961</v>
      </c>
    </row>
    <row r="1056" spans="1:210" x14ac:dyDescent="0.3">
      <c r="A1056" s="49">
        <v>1054</v>
      </c>
      <c r="B1056" t="s">
        <v>2331</v>
      </c>
      <c r="C1056" t="s">
        <v>605</v>
      </c>
      <c r="D1056">
        <v>0.28620000000000001</v>
      </c>
      <c r="M1056" t="s">
        <v>9961</v>
      </c>
      <c r="N1056" t="s">
        <v>9961</v>
      </c>
      <c r="AH1056" t="s">
        <v>9961</v>
      </c>
    </row>
    <row r="1057" spans="1:137" x14ac:dyDescent="0.3">
      <c r="A1057" s="49">
        <v>1055</v>
      </c>
      <c r="B1057" t="s">
        <v>2332</v>
      </c>
      <c r="C1057" t="s">
        <v>798</v>
      </c>
      <c r="D1057">
        <v>0.12495821999999999</v>
      </c>
      <c r="O1057" t="s">
        <v>9961</v>
      </c>
      <c r="P1057" t="s">
        <v>9961</v>
      </c>
      <c r="AM1057" t="s">
        <v>9961</v>
      </c>
      <c r="AN1057" t="s">
        <v>9961</v>
      </c>
    </row>
    <row r="1058" spans="1:137" x14ac:dyDescent="0.3">
      <c r="A1058" s="49">
        <v>1056</v>
      </c>
      <c r="B1058" t="s">
        <v>2333</v>
      </c>
      <c r="C1058" t="s">
        <v>620</v>
      </c>
      <c r="D1058">
        <v>3.388E-2</v>
      </c>
      <c r="AH1058" t="s">
        <v>9961</v>
      </c>
    </row>
    <row r="1059" spans="1:137" x14ac:dyDescent="0.3">
      <c r="A1059" s="49">
        <v>1057</v>
      </c>
      <c r="B1059" t="s">
        <v>2335</v>
      </c>
      <c r="C1059" t="s">
        <v>632</v>
      </c>
      <c r="D1059">
        <v>45.86538461538462</v>
      </c>
      <c r="DX1059" t="s">
        <v>9961</v>
      </c>
      <c r="DY1059" t="s">
        <v>9961</v>
      </c>
    </row>
    <row r="1060" spans="1:137" x14ac:dyDescent="0.3">
      <c r="A1060" s="49">
        <v>1058</v>
      </c>
      <c r="B1060" t="s">
        <v>2337</v>
      </c>
      <c r="C1060" t="s">
        <v>653</v>
      </c>
      <c r="D1060">
        <v>2.9130000000000001E-5</v>
      </c>
      <c r="F1060" t="s">
        <v>9961</v>
      </c>
      <c r="G1060" t="s">
        <v>9961</v>
      </c>
    </row>
    <row r="1061" spans="1:137" x14ac:dyDescent="0.3">
      <c r="A1061" s="49">
        <v>1059</v>
      </c>
      <c r="B1061" t="s">
        <v>2338</v>
      </c>
      <c r="C1061" t="s">
        <v>605</v>
      </c>
      <c r="D1061">
        <v>0.28386600000000001</v>
      </c>
      <c r="M1061" t="s">
        <v>9961</v>
      </c>
      <c r="N1061" t="s">
        <v>9961</v>
      </c>
      <c r="AK1061" t="s">
        <v>9961</v>
      </c>
    </row>
    <row r="1062" spans="1:137" x14ac:dyDescent="0.3">
      <c r="A1062" s="49">
        <v>1060</v>
      </c>
    </row>
    <row r="1063" spans="1:137" x14ac:dyDescent="0.3">
      <c r="A1063" s="49">
        <v>1061</v>
      </c>
    </row>
    <row r="1064" spans="1:137" x14ac:dyDescent="0.3">
      <c r="A1064" s="49">
        <v>1062</v>
      </c>
      <c r="B1064" t="s">
        <v>2344</v>
      </c>
      <c r="C1064" t="s">
        <v>680</v>
      </c>
      <c r="D1064">
        <v>2.1873499999999999E-6</v>
      </c>
      <c r="F1064" t="s">
        <v>9961</v>
      </c>
    </row>
    <row r="1065" spans="1:137" x14ac:dyDescent="0.3">
      <c r="A1065" s="49">
        <v>1063</v>
      </c>
      <c r="B1065" t="s">
        <v>2345</v>
      </c>
      <c r="C1065" t="s">
        <v>605</v>
      </c>
      <c r="D1065">
        <v>2.4611999999999998E-6</v>
      </c>
      <c r="F1065" t="s">
        <v>9961</v>
      </c>
    </row>
    <row r="1066" spans="1:137" x14ac:dyDescent="0.3">
      <c r="A1066" s="49">
        <v>1064</v>
      </c>
    </row>
    <row r="1067" spans="1:137" x14ac:dyDescent="0.3">
      <c r="A1067" s="49">
        <v>1065</v>
      </c>
      <c r="B1067" t="s">
        <v>2347</v>
      </c>
      <c r="C1067" t="s">
        <v>659</v>
      </c>
      <c r="D1067">
        <v>0.19067000000000001</v>
      </c>
      <c r="I1067" t="s">
        <v>9961</v>
      </c>
    </row>
    <row r="1068" spans="1:137" x14ac:dyDescent="0.3">
      <c r="A1068" s="49">
        <v>1066</v>
      </c>
      <c r="B1068" t="s">
        <v>2348</v>
      </c>
      <c r="C1068" t="s">
        <v>659</v>
      </c>
      <c r="D1068">
        <v>4.6154000000000012E-5</v>
      </c>
      <c r="F1068" t="s">
        <v>9961</v>
      </c>
    </row>
    <row r="1069" spans="1:137" x14ac:dyDescent="0.3">
      <c r="A1069" s="49">
        <v>1067</v>
      </c>
      <c r="B1069" t="s">
        <v>2349</v>
      </c>
      <c r="C1069" t="s">
        <v>671</v>
      </c>
      <c r="D1069">
        <v>2.8670000000000002E-5</v>
      </c>
      <c r="Q1069" t="s">
        <v>9961</v>
      </c>
      <c r="R1069" t="s">
        <v>9961</v>
      </c>
      <c r="S1069" t="s">
        <v>9961</v>
      </c>
      <c r="T1069" t="s">
        <v>9961</v>
      </c>
      <c r="U1069" t="s">
        <v>9961</v>
      </c>
      <c r="V1069" t="s">
        <v>9961</v>
      </c>
      <c r="W1069" t="s">
        <v>9961</v>
      </c>
    </row>
    <row r="1070" spans="1:137" x14ac:dyDescent="0.3">
      <c r="A1070" s="49">
        <v>1068</v>
      </c>
      <c r="B1070" t="s">
        <v>2350</v>
      </c>
      <c r="C1070" t="s">
        <v>683</v>
      </c>
      <c r="D1070">
        <v>1.2470000000000001E-6</v>
      </c>
      <c r="Q1070" t="s">
        <v>9961</v>
      </c>
      <c r="S1070" t="s">
        <v>9961</v>
      </c>
      <c r="T1070" t="s">
        <v>9961</v>
      </c>
      <c r="U1070" t="s">
        <v>9961</v>
      </c>
    </row>
    <row r="1071" spans="1:137" x14ac:dyDescent="0.3">
      <c r="A1071" s="49">
        <v>1069</v>
      </c>
      <c r="B1071" t="s">
        <v>2352</v>
      </c>
      <c r="C1071" t="s">
        <v>737</v>
      </c>
      <c r="D1071">
        <v>9.3600000000000003E-3</v>
      </c>
      <c r="EF1071" t="s">
        <v>9961</v>
      </c>
      <c r="EG1071" t="s">
        <v>9961</v>
      </c>
    </row>
    <row r="1072" spans="1:137" x14ac:dyDescent="0.3">
      <c r="A1072" s="49">
        <v>1070</v>
      </c>
      <c r="B1072" t="s">
        <v>2354</v>
      </c>
      <c r="C1072" t="s">
        <v>605</v>
      </c>
      <c r="D1072">
        <v>1.8772E-2</v>
      </c>
      <c r="AG1072" t="s">
        <v>9961</v>
      </c>
    </row>
    <row r="1073" spans="1:143" x14ac:dyDescent="0.3">
      <c r="A1073" s="49">
        <v>1071</v>
      </c>
      <c r="B1073" t="s">
        <v>2355</v>
      </c>
      <c r="C1073" t="s">
        <v>668</v>
      </c>
      <c r="D1073">
        <v>1.9335705000000001</v>
      </c>
      <c r="I1073" t="s">
        <v>9961</v>
      </c>
      <c r="J1073" t="s">
        <v>9961</v>
      </c>
      <c r="K1073" t="s">
        <v>9961</v>
      </c>
      <c r="L1073" t="s">
        <v>9961</v>
      </c>
    </row>
    <row r="1074" spans="1:143" x14ac:dyDescent="0.3">
      <c r="A1074" s="49">
        <v>1072</v>
      </c>
      <c r="B1074" t="s">
        <v>2356</v>
      </c>
      <c r="C1074" t="s">
        <v>659</v>
      </c>
      <c r="D1074">
        <v>1.8499999999999999E-2</v>
      </c>
      <c r="AJ1074" t="s">
        <v>9961</v>
      </c>
      <c r="AP1074" t="s">
        <v>9961</v>
      </c>
    </row>
    <row r="1075" spans="1:143" x14ac:dyDescent="0.3">
      <c r="A1075" s="49">
        <v>1073</v>
      </c>
    </row>
    <row r="1076" spans="1:143" x14ac:dyDescent="0.3">
      <c r="A1076" s="49">
        <v>1074</v>
      </c>
      <c r="B1076" t="s">
        <v>2358</v>
      </c>
      <c r="C1076" t="s">
        <v>659</v>
      </c>
      <c r="D1076">
        <v>0.504</v>
      </c>
      <c r="AH1076" t="s">
        <v>9961</v>
      </c>
      <c r="AJ1076" t="s">
        <v>9961</v>
      </c>
      <c r="AK1076" t="s">
        <v>9961</v>
      </c>
    </row>
    <row r="1077" spans="1:143" x14ac:dyDescent="0.3">
      <c r="A1077" s="49">
        <v>1075</v>
      </c>
    </row>
    <row r="1078" spans="1:143" x14ac:dyDescent="0.3">
      <c r="A1078" s="49">
        <v>1076</v>
      </c>
      <c r="B1078" t="s">
        <v>2361</v>
      </c>
      <c r="C1078" t="s">
        <v>614</v>
      </c>
      <c r="D1078">
        <v>1.4999999999999999E-2</v>
      </c>
      <c r="AG1078" t="s">
        <v>9961</v>
      </c>
    </row>
    <row r="1079" spans="1:143" x14ac:dyDescent="0.3">
      <c r="A1079" s="49">
        <v>1077</v>
      </c>
      <c r="B1079" t="s">
        <v>2363</v>
      </c>
      <c r="C1079" t="s">
        <v>620</v>
      </c>
      <c r="D1079">
        <v>0.42980799999999991</v>
      </c>
      <c r="AH1079" t="s">
        <v>9962</v>
      </c>
    </row>
    <row r="1080" spans="1:143" x14ac:dyDescent="0.3">
      <c r="A1080" s="49">
        <v>1078</v>
      </c>
      <c r="B1080" t="s">
        <v>2364</v>
      </c>
      <c r="C1080" t="s">
        <v>605</v>
      </c>
      <c r="D1080">
        <v>0.4</v>
      </c>
      <c r="M1080" t="s">
        <v>9961</v>
      </c>
      <c r="N1080" t="s">
        <v>9961</v>
      </c>
      <c r="AH1080" t="s">
        <v>9961</v>
      </c>
    </row>
    <row r="1081" spans="1:143" x14ac:dyDescent="0.3">
      <c r="A1081" s="49">
        <v>1079</v>
      </c>
    </row>
    <row r="1082" spans="1:143" x14ac:dyDescent="0.3">
      <c r="A1082" s="49">
        <v>1080</v>
      </c>
      <c r="B1082" t="s">
        <v>2367</v>
      </c>
      <c r="C1082" t="s">
        <v>617</v>
      </c>
      <c r="D1082">
        <v>1.3995835799999999E-5</v>
      </c>
      <c r="F1082" t="s">
        <v>9961</v>
      </c>
      <c r="G1082" t="s">
        <v>9961</v>
      </c>
      <c r="H1082" t="s">
        <v>9961</v>
      </c>
      <c r="EM1082" t="s">
        <v>9961</v>
      </c>
    </row>
    <row r="1083" spans="1:143" x14ac:dyDescent="0.3">
      <c r="A1083" s="49">
        <v>1081</v>
      </c>
      <c r="B1083" t="s">
        <v>2368</v>
      </c>
      <c r="C1083" t="s">
        <v>659</v>
      </c>
      <c r="D1083">
        <v>0.16561999999999999</v>
      </c>
      <c r="I1083" t="s">
        <v>9961</v>
      </c>
      <c r="L1083" t="s">
        <v>9961</v>
      </c>
    </row>
    <row r="1084" spans="1:143" x14ac:dyDescent="0.3">
      <c r="A1084" s="49">
        <v>1082</v>
      </c>
      <c r="B1084" t="s">
        <v>2369</v>
      </c>
      <c r="C1084" t="s">
        <v>659</v>
      </c>
      <c r="D1084">
        <v>2.3400000000000001E-2</v>
      </c>
      <c r="AH1084" t="s">
        <v>9961</v>
      </c>
    </row>
    <row r="1085" spans="1:143" x14ac:dyDescent="0.3">
      <c r="A1085" s="49">
        <v>1083</v>
      </c>
      <c r="B1085" t="s">
        <v>2370</v>
      </c>
      <c r="C1085" t="s">
        <v>605</v>
      </c>
      <c r="D1085">
        <v>0.55859999999999987</v>
      </c>
      <c r="M1085" t="s">
        <v>9961</v>
      </c>
    </row>
    <row r="1086" spans="1:143" x14ac:dyDescent="0.3">
      <c r="A1086" s="49">
        <v>1084</v>
      </c>
      <c r="B1086" t="s">
        <v>2371</v>
      </c>
      <c r="C1086" t="s">
        <v>605</v>
      </c>
      <c r="D1086">
        <v>0.29111399999999998</v>
      </c>
      <c r="M1086" t="s">
        <v>9961</v>
      </c>
      <c r="N1086" t="s">
        <v>9961</v>
      </c>
    </row>
    <row r="1087" spans="1:143" x14ac:dyDescent="0.3">
      <c r="A1087" s="49">
        <v>1085</v>
      </c>
      <c r="B1087" t="s">
        <v>2372</v>
      </c>
      <c r="C1087" t="s">
        <v>605</v>
      </c>
      <c r="D1087">
        <v>0.20699999999999999</v>
      </c>
      <c r="M1087" t="s">
        <v>9961</v>
      </c>
      <c r="N1087" t="s">
        <v>9961</v>
      </c>
    </row>
    <row r="1088" spans="1:143" x14ac:dyDescent="0.3">
      <c r="A1088" s="49">
        <v>1086</v>
      </c>
      <c r="B1088" t="s">
        <v>2373</v>
      </c>
      <c r="C1088" t="s">
        <v>719</v>
      </c>
      <c r="D1088">
        <v>7.9559999999999995E-3</v>
      </c>
      <c r="DH1088" t="s">
        <v>9961</v>
      </c>
    </row>
    <row r="1089" spans="1:266" x14ac:dyDescent="0.3">
      <c r="A1089" s="49">
        <v>1087</v>
      </c>
    </row>
    <row r="1090" spans="1:266" x14ac:dyDescent="0.3">
      <c r="A1090" s="49">
        <v>1088</v>
      </c>
      <c r="B1090" t="s">
        <v>2375</v>
      </c>
      <c r="C1090" t="s">
        <v>659</v>
      </c>
      <c r="D1090">
        <v>1.251E-2</v>
      </c>
      <c r="BQ1090" t="s">
        <v>9961</v>
      </c>
      <c r="BR1090" t="s">
        <v>9961</v>
      </c>
      <c r="BS1090" t="s">
        <v>9961</v>
      </c>
      <c r="DK1090" t="s">
        <v>9961</v>
      </c>
    </row>
    <row r="1091" spans="1:266" x14ac:dyDescent="0.3">
      <c r="A1091" s="49">
        <v>1089</v>
      </c>
      <c r="B1091" t="s">
        <v>2376</v>
      </c>
      <c r="C1091" t="s">
        <v>659</v>
      </c>
      <c r="D1091">
        <v>0.70362000000000002</v>
      </c>
      <c r="AH1091" t="s">
        <v>9961</v>
      </c>
      <c r="AJ1091" t="s">
        <v>9961</v>
      </c>
    </row>
    <row r="1092" spans="1:266" x14ac:dyDescent="0.3">
      <c r="A1092" s="49">
        <v>1090</v>
      </c>
      <c r="B1092" t="s">
        <v>2377</v>
      </c>
      <c r="C1092" t="s">
        <v>659</v>
      </c>
      <c r="D1092">
        <v>7.8120000000000009E-2</v>
      </c>
      <c r="AH1092" t="s">
        <v>9961</v>
      </c>
      <c r="AJ1092" t="s">
        <v>9961</v>
      </c>
    </row>
    <row r="1093" spans="1:266" x14ac:dyDescent="0.3">
      <c r="A1093" s="49">
        <v>1091</v>
      </c>
      <c r="B1093" t="s">
        <v>2378</v>
      </c>
      <c r="C1093" t="s">
        <v>605</v>
      </c>
      <c r="D1093">
        <v>0.4784000000000001</v>
      </c>
      <c r="M1093" t="s">
        <v>9961</v>
      </c>
      <c r="N1093" t="s">
        <v>9961</v>
      </c>
    </row>
    <row r="1094" spans="1:266" x14ac:dyDescent="0.3">
      <c r="A1094" s="49">
        <v>1092</v>
      </c>
      <c r="B1094" t="s">
        <v>2380</v>
      </c>
      <c r="C1094" t="s">
        <v>595</v>
      </c>
      <c r="D1094">
        <v>3.8713635435451952</v>
      </c>
      <c r="IX1094" t="s">
        <v>9961</v>
      </c>
      <c r="IY1094" t="s">
        <v>9961</v>
      </c>
      <c r="IZ1094" t="s">
        <v>9961</v>
      </c>
      <c r="JA1094" t="s">
        <v>9961</v>
      </c>
    </row>
    <row r="1095" spans="1:266" x14ac:dyDescent="0.3">
      <c r="A1095" s="49">
        <v>1093</v>
      </c>
      <c r="B1095" t="s">
        <v>2382</v>
      </c>
      <c r="C1095" t="s">
        <v>779</v>
      </c>
      <c r="D1095">
        <v>3.5696500000000002</v>
      </c>
      <c r="IX1095" t="s">
        <v>9961</v>
      </c>
      <c r="IY1095" t="s">
        <v>9961</v>
      </c>
      <c r="IZ1095" t="s">
        <v>9961</v>
      </c>
      <c r="JB1095" t="s">
        <v>9961</v>
      </c>
    </row>
    <row r="1096" spans="1:266" x14ac:dyDescent="0.3">
      <c r="A1096" s="49">
        <v>1094</v>
      </c>
    </row>
    <row r="1097" spans="1:266" x14ac:dyDescent="0.3">
      <c r="A1097" s="49">
        <v>1095</v>
      </c>
      <c r="B1097" t="s">
        <v>2384</v>
      </c>
      <c r="C1097" t="s">
        <v>659</v>
      </c>
      <c r="D1097">
        <v>0.45664999999999989</v>
      </c>
      <c r="I1097" t="s">
        <v>9961</v>
      </c>
      <c r="J1097" t="s">
        <v>9961</v>
      </c>
      <c r="K1097" t="s">
        <v>9961</v>
      </c>
    </row>
    <row r="1098" spans="1:266" x14ac:dyDescent="0.3">
      <c r="A1098" s="49">
        <v>1096</v>
      </c>
      <c r="B1098" t="s">
        <v>2385</v>
      </c>
      <c r="C1098" t="s">
        <v>659</v>
      </c>
      <c r="D1098">
        <v>0.91535770999999999</v>
      </c>
      <c r="I1098" t="s">
        <v>9961</v>
      </c>
      <c r="K1098" t="s">
        <v>9961</v>
      </c>
      <c r="L1098" t="s">
        <v>9961</v>
      </c>
    </row>
    <row r="1099" spans="1:266" x14ac:dyDescent="0.3">
      <c r="A1099" s="49">
        <v>1097</v>
      </c>
      <c r="B1099" t="s">
        <v>2386</v>
      </c>
      <c r="C1099" t="s">
        <v>605</v>
      </c>
      <c r="D1099">
        <v>1.02478</v>
      </c>
      <c r="M1099" t="s">
        <v>9961</v>
      </c>
      <c r="N1099" t="s">
        <v>9961</v>
      </c>
      <c r="AH1099" t="s">
        <v>9961</v>
      </c>
    </row>
    <row r="1100" spans="1:266" x14ac:dyDescent="0.3">
      <c r="A1100" s="49">
        <v>1098</v>
      </c>
      <c r="B1100" t="s">
        <v>2387</v>
      </c>
      <c r="C1100" t="s">
        <v>2254</v>
      </c>
      <c r="D1100">
        <v>6.3642398075033997</v>
      </c>
      <c r="EK1100" t="s">
        <v>9961</v>
      </c>
    </row>
    <row r="1101" spans="1:266" x14ac:dyDescent="0.3">
      <c r="A1101" s="49">
        <v>1099</v>
      </c>
      <c r="B1101" t="s">
        <v>2389</v>
      </c>
      <c r="D1101">
        <v>187.04400000000001</v>
      </c>
      <c r="JC1101" t="s">
        <v>9961</v>
      </c>
      <c r="JD1101" t="s">
        <v>9961</v>
      </c>
    </row>
    <row r="1102" spans="1:266" x14ac:dyDescent="0.3">
      <c r="A1102" s="49">
        <v>1100</v>
      </c>
    </row>
    <row r="1103" spans="1:266" x14ac:dyDescent="0.3">
      <c r="A1103" s="49">
        <v>1101</v>
      </c>
      <c r="B1103" t="s">
        <v>2392</v>
      </c>
      <c r="C1103" t="s">
        <v>659</v>
      </c>
      <c r="D1103">
        <v>3.0417999999999999E-5</v>
      </c>
      <c r="F1103" t="s">
        <v>9961</v>
      </c>
      <c r="G1103" t="s">
        <v>9961</v>
      </c>
    </row>
    <row r="1104" spans="1:266" x14ac:dyDescent="0.3">
      <c r="A1104" s="49">
        <v>1102</v>
      </c>
      <c r="B1104" t="s">
        <v>2393</v>
      </c>
      <c r="C1104" t="s">
        <v>620</v>
      </c>
      <c r="D1104">
        <v>76.366299999999981</v>
      </c>
      <c r="JE1104" t="s">
        <v>9961</v>
      </c>
      <c r="JF1104" t="s">
        <v>9961</v>
      </c>
    </row>
    <row r="1105" spans="1:143" x14ac:dyDescent="0.3">
      <c r="A1105" s="49">
        <v>1103</v>
      </c>
    </row>
    <row r="1106" spans="1:143" x14ac:dyDescent="0.3">
      <c r="A1106" s="49">
        <v>1104</v>
      </c>
    </row>
    <row r="1107" spans="1:143" x14ac:dyDescent="0.3">
      <c r="A1107" s="49">
        <v>1105</v>
      </c>
      <c r="B1107" t="s">
        <v>2397</v>
      </c>
      <c r="C1107" t="s">
        <v>659</v>
      </c>
      <c r="D1107">
        <v>0.14630000000000001</v>
      </c>
      <c r="I1107" t="s">
        <v>9961</v>
      </c>
      <c r="L1107" t="s">
        <v>9961</v>
      </c>
    </row>
    <row r="1108" spans="1:143" x14ac:dyDescent="0.3">
      <c r="A1108" s="49">
        <v>1106</v>
      </c>
      <c r="B1108" t="s">
        <v>2398</v>
      </c>
      <c r="C1108" t="s">
        <v>659</v>
      </c>
      <c r="D1108">
        <v>3.8015036000000002</v>
      </c>
      <c r="AH1108" t="s">
        <v>9961</v>
      </c>
      <c r="AK1108" t="s">
        <v>9961</v>
      </c>
    </row>
    <row r="1109" spans="1:143" x14ac:dyDescent="0.3">
      <c r="A1109" s="49">
        <v>1107</v>
      </c>
      <c r="B1109" t="s">
        <v>2399</v>
      </c>
      <c r="C1109" t="s">
        <v>671</v>
      </c>
      <c r="D1109">
        <v>2.57334E-2</v>
      </c>
      <c r="P1109" t="s">
        <v>9961</v>
      </c>
    </row>
    <row r="1110" spans="1:143" x14ac:dyDescent="0.3">
      <c r="A1110" s="49">
        <v>1108</v>
      </c>
      <c r="B1110" t="s">
        <v>2401</v>
      </c>
      <c r="C1110" t="s">
        <v>659</v>
      </c>
      <c r="D1110">
        <v>7.5958104999999986E-3</v>
      </c>
      <c r="AH1110" t="s">
        <v>9961</v>
      </c>
      <c r="AJ1110" t="s">
        <v>9961</v>
      </c>
      <c r="AK1110" t="s">
        <v>9961</v>
      </c>
      <c r="AP1110" t="s">
        <v>9961</v>
      </c>
    </row>
    <row r="1111" spans="1:143" x14ac:dyDescent="0.3">
      <c r="A1111" s="49">
        <v>1109</v>
      </c>
      <c r="B1111" t="s">
        <v>2402</v>
      </c>
      <c r="C1111" t="s">
        <v>659</v>
      </c>
      <c r="D1111">
        <v>7.5827199999999997E-2</v>
      </c>
      <c r="AH1111" t="s">
        <v>9961</v>
      </c>
      <c r="AJ1111" t="s">
        <v>9961</v>
      </c>
      <c r="AK1111" t="s">
        <v>9961</v>
      </c>
    </row>
    <row r="1112" spans="1:143" x14ac:dyDescent="0.3">
      <c r="A1112" s="49">
        <v>1110</v>
      </c>
      <c r="B1112" t="s">
        <v>2403</v>
      </c>
      <c r="C1112" t="s">
        <v>605</v>
      </c>
      <c r="D1112">
        <v>0.13</v>
      </c>
      <c r="AG1112" t="s">
        <v>9961</v>
      </c>
    </row>
    <row r="1113" spans="1:143" x14ac:dyDescent="0.3">
      <c r="A1113" s="49">
        <v>1111</v>
      </c>
      <c r="B1113" t="s">
        <v>2404</v>
      </c>
      <c r="C1113" t="s">
        <v>659</v>
      </c>
      <c r="D1113">
        <v>0.52637999999999996</v>
      </c>
      <c r="AH1113" t="s">
        <v>9961</v>
      </c>
      <c r="AJ1113" t="s">
        <v>9961</v>
      </c>
    </row>
    <row r="1114" spans="1:143" x14ac:dyDescent="0.3">
      <c r="A1114" s="49">
        <v>1112</v>
      </c>
      <c r="B1114" t="s">
        <v>2405</v>
      </c>
      <c r="C1114" t="s">
        <v>671</v>
      </c>
      <c r="D1114">
        <v>3.2480000000000002E-2</v>
      </c>
      <c r="O1114" t="s">
        <v>9961</v>
      </c>
      <c r="P1114" t="s">
        <v>9961</v>
      </c>
      <c r="AL1114" t="s">
        <v>9961</v>
      </c>
      <c r="AM1114" t="s">
        <v>9961</v>
      </c>
      <c r="AN1114" t="s">
        <v>9961</v>
      </c>
    </row>
    <row r="1115" spans="1:143" x14ac:dyDescent="0.3">
      <c r="A1115" s="49">
        <v>1113</v>
      </c>
      <c r="B1115" t="s">
        <v>2406</v>
      </c>
      <c r="C1115" t="s">
        <v>798</v>
      </c>
      <c r="D1115">
        <v>1.47E-3</v>
      </c>
      <c r="P1115" t="s">
        <v>9961</v>
      </c>
    </row>
    <row r="1116" spans="1:143" x14ac:dyDescent="0.3">
      <c r="A1116" s="49">
        <v>1114</v>
      </c>
      <c r="B1116" t="s">
        <v>2407</v>
      </c>
      <c r="C1116" t="s">
        <v>620</v>
      </c>
      <c r="D1116">
        <v>2.1982999999999999E-5</v>
      </c>
      <c r="F1116" t="s">
        <v>9961</v>
      </c>
    </row>
    <row r="1117" spans="1:143" x14ac:dyDescent="0.3">
      <c r="A1117" s="49">
        <v>1115</v>
      </c>
      <c r="B1117" t="s">
        <v>2408</v>
      </c>
      <c r="C1117" t="s">
        <v>668</v>
      </c>
      <c r="D1117">
        <v>1.4877670000000001E-3</v>
      </c>
      <c r="I1117" t="s">
        <v>9961</v>
      </c>
      <c r="K1117" t="s">
        <v>9961</v>
      </c>
      <c r="L1117" t="s">
        <v>9961</v>
      </c>
    </row>
    <row r="1118" spans="1:143" x14ac:dyDescent="0.3">
      <c r="A1118" s="49">
        <v>1116</v>
      </c>
      <c r="B1118" t="s">
        <v>2409</v>
      </c>
      <c r="C1118" t="s">
        <v>659</v>
      </c>
      <c r="D1118">
        <v>2.2469999999999999</v>
      </c>
      <c r="I1118" t="s">
        <v>9961</v>
      </c>
      <c r="K1118" t="s">
        <v>9961</v>
      </c>
      <c r="L1118" t="s">
        <v>9961</v>
      </c>
      <c r="AQ1118" t="s">
        <v>9961</v>
      </c>
    </row>
    <row r="1119" spans="1:143" x14ac:dyDescent="0.3">
      <c r="A1119" s="49">
        <v>1117</v>
      </c>
      <c r="B1119" t="s">
        <v>2410</v>
      </c>
      <c r="C1119" t="s">
        <v>605</v>
      </c>
      <c r="D1119">
        <v>1.0871999999999999</v>
      </c>
      <c r="M1119" t="s">
        <v>9961</v>
      </c>
      <c r="N1119" t="s">
        <v>9961</v>
      </c>
      <c r="AH1119" t="s">
        <v>9961</v>
      </c>
      <c r="AK1119" t="s">
        <v>9961</v>
      </c>
    </row>
    <row r="1120" spans="1:143" x14ac:dyDescent="0.3">
      <c r="A1120" s="49">
        <v>1118</v>
      </c>
      <c r="B1120" t="s">
        <v>2411</v>
      </c>
      <c r="C1120" t="s">
        <v>683</v>
      </c>
      <c r="D1120">
        <v>2.4700000000000001E-5</v>
      </c>
      <c r="F1120" t="s">
        <v>9961</v>
      </c>
      <c r="G1120" t="s">
        <v>9961</v>
      </c>
      <c r="H1120" t="s">
        <v>9961</v>
      </c>
      <c r="EM1120" t="s">
        <v>9961</v>
      </c>
    </row>
    <row r="1121" spans="1:267" x14ac:dyDescent="0.3">
      <c r="A1121" s="49">
        <v>1119</v>
      </c>
      <c r="B1121" t="s">
        <v>2413</v>
      </c>
      <c r="C1121" t="s">
        <v>595</v>
      </c>
      <c r="D1121">
        <v>0.33447717083850548</v>
      </c>
      <c r="JG1121" t="s">
        <v>9961</v>
      </c>
    </row>
    <row r="1122" spans="1:267" x14ac:dyDescent="0.3">
      <c r="A1122" s="49">
        <v>1120</v>
      </c>
      <c r="B1122" t="s">
        <v>2415</v>
      </c>
      <c r="C1122" t="s">
        <v>605</v>
      </c>
      <c r="D1122">
        <v>0.25440000000000002</v>
      </c>
      <c r="AG1122" t="s">
        <v>9961</v>
      </c>
    </row>
    <row r="1123" spans="1:267" x14ac:dyDescent="0.3">
      <c r="A1123" s="49">
        <v>1121</v>
      </c>
      <c r="B1123" t="s">
        <v>2416</v>
      </c>
      <c r="C1123" t="s">
        <v>796</v>
      </c>
      <c r="D1123">
        <v>0.67330599999999996</v>
      </c>
      <c r="O1123" t="s">
        <v>9961</v>
      </c>
      <c r="AI1123" t="s">
        <v>9961</v>
      </c>
    </row>
    <row r="1124" spans="1:267" x14ac:dyDescent="0.3">
      <c r="A1124" s="49">
        <v>1122</v>
      </c>
      <c r="B1124" t="s">
        <v>2417</v>
      </c>
      <c r="C1124" t="s">
        <v>617</v>
      </c>
      <c r="D1124">
        <v>8.8029483000000002E-3</v>
      </c>
      <c r="BQ1124" t="s">
        <v>9961</v>
      </c>
      <c r="BR1124" t="s">
        <v>9961</v>
      </c>
      <c r="BS1124" t="s">
        <v>9961</v>
      </c>
      <c r="DK1124" t="s">
        <v>9961</v>
      </c>
    </row>
    <row r="1125" spans="1:267" x14ac:dyDescent="0.3">
      <c r="A1125" s="49">
        <v>1123</v>
      </c>
      <c r="B1125" t="s">
        <v>2419</v>
      </c>
      <c r="C1125" t="s">
        <v>617</v>
      </c>
      <c r="D1125">
        <v>4.9997688048000004</v>
      </c>
      <c r="EF1125" t="s">
        <v>9961</v>
      </c>
      <c r="EG1125" t="s">
        <v>9961</v>
      </c>
      <c r="EH1125" t="s">
        <v>9961</v>
      </c>
    </row>
    <row r="1126" spans="1:267" x14ac:dyDescent="0.3">
      <c r="A1126" s="49">
        <v>1124</v>
      </c>
      <c r="B1126" t="s">
        <v>2422</v>
      </c>
      <c r="C1126" t="s">
        <v>605</v>
      </c>
      <c r="D1126">
        <v>3.4000000000000002E-2</v>
      </c>
      <c r="M1126" t="s">
        <v>9961</v>
      </c>
    </row>
    <row r="1127" spans="1:267" x14ac:dyDescent="0.3">
      <c r="A1127" s="49">
        <v>1125</v>
      </c>
      <c r="B1127" t="s">
        <v>2423</v>
      </c>
      <c r="C1127" t="s">
        <v>659</v>
      </c>
      <c r="D1127">
        <v>0.26278387199999997</v>
      </c>
      <c r="AH1127" t="s">
        <v>9961</v>
      </c>
      <c r="AK1127" t="s">
        <v>9961</v>
      </c>
    </row>
    <row r="1128" spans="1:267" x14ac:dyDescent="0.3">
      <c r="A1128" s="49">
        <v>1126</v>
      </c>
      <c r="B1128" t="s">
        <v>2424</v>
      </c>
      <c r="C1128" t="s">
        <v>659</v>
      </c>
      <c r="D1128">
        <v>0.200464</v>
      </c>
      <c r="AK1128" t="s">
        <v>9961</v>
      </c>
    </row>
    <row r="1129" spans="1:267" x14ac:dyDescent="0.3">
      <c r="A1129" s="49">
        <v>1127</v>
      </c>
      <c r="B1129" t="s">
        <v>2425</v>
      </c>
      <c r="C1129" t="s">
        <v>668</v>
      </c>
      <c r="D1129">
        <v>0.1633</v>
      </c>
      <c r="EF1129" t="s">
        <v>9961</v>
      </c>
      <c r="EH1129" t="s">
        <v>9961</v>
      </c>
      <c r="GD1129" t="s">
        <v>9961</v>
      </c>
      <c r="GE1129" t="s">
        <v>9961</v>
      </c>
    </row>
    <row r="1130" spans="1:267" x14ac:dyDescent="0.3">
      <c r="A1130" s="49">
        <v>1128</v>
      </c>
      <c r="B1130" t="s">
        <v>2427</v>
      </c>
      <c r="C1130" t="s">
        <v>659</v>
      </c>
      <c r="D1130">
        <v>0.35</v>
      </c>
      <c r="AH1130" t="s">
        <v>9961</v>
      </c>
      <c r="AJ1130" t="s">
        <v>9961</v>
      </c>
      <c r="AK1130" t="s">
        <v>9961</v>
      </c>
      <c r="AP1130" t="s">
        <v>9961</v>
      </c>
    </row>
    <row r="1131" spans="1:267" x14ac:dyDescent="0.3">
      <c r="A1131" s="49">
        <v>1129</v>
      </c>
      <c r="B1131" t="s">
        <v>2428</v>
      </c>
      <c r="C1131" t="s">
        <v>605</v>
      </c>
      <c r="D1131">
        <v>5.4892599999999989</v>
      </c>
      <c r="M1131" t="s">
        <v>9964</v>
      </c>
      <c r="N1131" t="s">
        <v>9962</v>
      </c>
    </row>
    <row r="1132" spans="1:267" x14ac:dyDescent="0.3">
      <c r="A1132" s="49">
        <v>1130</v>
      </c>
      <c r="B1132" t="s">
        <v>2429</v>
      </c>
      <c r="C1132" t="s">
        <v>614</v>
      </c>
      <c r="D1132">
        <v>4.0322899999999997</v>
      </c>
      <c r="I1132" t="s">
        <v>9961</v>
      </c>
      <c r="K1132" t="s">
        <v>9961</v>
      </c>
      <c r="L1132" t="s">
        <v>9961</v>
      </c>
    </row>
    <row r="1133" spans="1:267" x14ac:dyDescent="0.3">
      <c r="A1133" s="49">
        <v>1131</v>
      </c>
      <c r="B1133" t="s">
        <v>2430</v>
      </c>
      <c r="C1133" t="s">
        <v>620</v>
      </c>
      <c r="D1133">
        <v>2.0219999999999998</v>
      </c>
      <c r="AH1133" t="s">
        <v>9961</v>
      </c>
      <c r="GO1133" t="s">
        <v>9961</v>
      </c>
    </row>
    <row r="1134" spans="1:267" x14ac:dyDescent="0.3">
      <c r="A1134" s="49">
        <v>1132</v>
      </c>
      <c r="B1134" t="s">
        <v>2431</v>
      </c>
      <c r="C1134" t="s">
        <v>796</v>
      </c>
      <c r="D1134">
        <v>0.2278849</v>
      </c>
      <c r="AI1134" t="s">
        <v>9961</v>
      </c>
    </row>
    <row r="1135" spans="1:267" x14ac:dyDescent="0.3">
      <c r="A1135" s="49">
        <v>1133</v>
      </c>
      <c r="B1135" t="s">
        <v>2432</v>
      </c>
      <c r="C1135" t="s">
        <v>605</v>
      </c>
      <c r="D1135">
        <v>1.11755</v>
      </c>
      <c r="AH1135" t="s">
        <v>9961</v>
      </c>
      <c r="AK1135" t="s">
        <v>9961</v>
      </c>
    </row>
    <row r="1136" spans="1:267" x14ac:dyDescent="0.3">
      <c r="A1136" s="49">
        <v>1134</v>
      </c>
      <c r="B1136" t="s">
        <v>2433</v>
      </c>
      <c r="C1136" t="s">
        <v>671</v>
      </c>
      <c r="D1136">
        <v>2.4259800000000002E-2</v>
      </c>
      <c r="O1136" t="s">
        <v>9961</v>
      </c>
      <c r="P1136" t="s">
        <v>9961</v>
      </c>
      <c r="AM1136" t="s">
        <v>9961</v>
      </c>
      <c r="AN1136" t="s">
        <v>9961</v>
      </c>
    </row>
    <row r="1137" spans="1:268" x14ac:dyDescent="0.3">
      <c r="A1137" s="49">
        <v>1135</v>
      </c>
      <c r="B1137" t="s">
        <v>2434</v>
      </c>
      <c r="C1137" t="s">
        <v>671</v>
      </c>
      <c r="D1137">
        <v>1.4454254135135139E-4</v>
      </c>
      <c r="Q1137" t="s">
        <v>9961</v>
      </c>
      <c r="R1137" t="s">
        <v>9961</v>
      </c>
      <c r="S1137" t="s">
        <v>9961</v>
      </c>
      <c r="T1137" t="s">
        <v>9961</v>
      </c>
      <c r="U1137" t="s">
        <v>9961</v>
      </c>
      <c r="V1137" t="s">
        <v>9961</v>
      </c>
      <c r="W1137" t="s">
        <v>9961</v>
      </c>
    </row>
    <row r="1138" spans="1:268" x14ac:dyDescent="0.3">
      <c r="A1138" s="49">
        <v>1136</v>
      </c>
    </row>
    <row r="1139" spans="1:268" x14ac:dyDescent="0.3">
      <c r="A1139" s="49">
        <v>1137</v>
      </c>
      <c r="B1139" t="s">
        <v>2437</v>
      </c>
      <c r="C1139" t="s">
        <v>1501</v>
      </c>
      <c r="D1139">
        <v>6.1889577278088524E-3</v>
      </c>
      <c r="E1139" t="s">
        <v>1103</v>
      </c>
      <c r="DL1139" t="s">
        <v>9961</v>
      </c>
      <c r="DM1139" t="s">
        <v>9961</v>
      </c>
      <c r="DN1139" t="s">
        <v>9961</v>
      </c>
      <c r="DO1139" t="s">
        <v>9961</v>
      </c>
      <c r="DP1139" t="s">
        <v>9961</v>
      </c>
      <c r="DQ1139" t="s">
        <v>9961</v>
      </c>
      <c r="DR1139" t="s">
        <v>9961</v>
      </c>
      <c r="DS1139" t="s">
        <v>9961</v>
      </c>
      <c r="DU1139" t="s">
        <v>9961</v>
      </c>
      <c r="DV1139" t="s">
        <v>9961</v>
      </c>
      <c r="DW1139" t="s">
        <v>9961</v>
      </c>
    </row>
    <row r="1140" spans="1:268" x14ac:dyDescent="0.3">
      <c r="A1140" s="49">
        <v>1138</v>
      </c>
      <c r="B1140" t="s">
        <v>2439</v>
      </c>
      <c r="C1140" t="s">
        <v>659</v>
      </c>
      <c r="D1140">
        <v>1E-3</v>
      </c>
      <c r="CN1140" t="s">
        <v>9961</v>
      </c>
      <c r="EE1140" t="s">
        <v>9961</v>
      </c>
    </row>
    <row r="1141" spans="1:268" x14ac:dyDescent="0.3">
      <c r="A1141" s="49">
        <v>1139</v>
      </c>
      <c r="B1141" t="s">
        <v>2440</v>
      </c>
      <c r="C1141" t="s">
        <v>611</v>
      </c>
      <c r="D1141">
        <v>5.0000000000000001E-4</v>
      </c>
      <c r="AG1141" t="s">
        <v>9961</v>
      </c>
    </row>
    <row r="1142" spans="1:268" x14ac:dyDescent="0.3">
      <c r="A1142" s="49">
        <v>1140</v>
      </c>
      <c r="B1142" t="s">
        <v>2441</v>
      </c>
      <c r="C1142" t="s">
        <v>707</v>
      </c>
      <c r="D1142">
        <v>7.4808000000000001E-3</v>
      </c>
      <c r="K1142" t="s">
        <v>9961</v>
      </c>
      <c r="L1142" t="s">
        <v>9961</v>
      </c>
    </row>
    <row r="1143" spans="1:268" x14ac:dyDescent="0.3">
      <c r="A1143" s="49">
        <v>1141</v>
      </c>
    </row>
    <row r="1144" spans="1:268" x14ac:dyDescent="0.3">
      <c r="A1144" s="49">
        <v>1142</v>
      </c>
      <c r="B1144" t="s">
        <v>2443</v>
      </c>
      <c r="C1144" t="s">
        <v>796</v>
      </c>
      <c r="D1144">
        <v>2.7458999999999998</v>
      </c>
      <c r="O1144" t="s">
        <v>9961</v>
      </c>
    </row>
    <row r="1145" spans="1:268" x14ac:dyDescent="0.3">
      <c r="A1145" s="49">
        <v>1143</v>
      </c>
    </row>
    <row r="1146" spans="1:268" x14ac:dyDescent="0.3">
      <c r="A1146" s="49">
        <v>1144</v>
      </c>
      <c r="B1146" t="s">
        <v>2445</v>
      </c>
      <c r="C1146" t="s">
        <v>659</v>
      </c>
      <c r="D1146">
        <v>0.13542000000000001</v>
      </c>
      <c r="AH1146" t="s">
        <v>9961</v>
      </c>
      <c r="AK1146" t="s">
        <v>9961</v>
      </c>
    </row>
    <row r="1147" spans="1:268" x14ac:dyDescent="0.3">
      <c r="A1147" s="49">
        <v>1145</v>
      </c>
      <c r="B1147" t="s">
        <v>2446</v>
      </c>
      <c r="C1147" t="s">
        <v>595</v>
      </c>
      <c r="D1147">
        <v>0.20469999999999999</v>
      </c>
      <c r="P1147" t="s">
        <v>9961</v>
      </c>
    </row>
    <row r="1148" spans="1:268" x14ac:dyDescent="0.3">
      <c r="A1148" s="49">
        <v>1146</v>
      </c>
      <c r="B1148" t="s">
        <v>2447</v>
      </c>
      <c r="C1148" t="s">
        <v>605</v>
      </c>
      <c r="D1148">
        <v>0.65</v>
      </c>
      <c r="M1148" t="s">
        <v>9961</v>
      </c>
      <c r="N1148" t="s">
        <v>9961</v>
      </c>
    </row>
    <row r="1149" spans="1:268" x14ac:dyDescent="0.3">
      <c r="A1149" s="49">
        <v>1147</v>
      </c>
      <c r="B1149" t="s">
        <v>2448</v>
      </c>
      <c r="C1149" t="s">
        <v>617</v>
      </c>
      <c r="D1149">
        <v>3.7130709999999987E-5</v>
      </c>
      <c r="F1149" t="s">
        <v>9961</v>
      </c>
    </row>
    <row r="1150" spans="1:268" x14ac:dyDescent="0.3">
      <c r="A1150" s="49">
        <v>1148</v>
      </c>
      <c r="B1150" t="s">
        <v>2449</v>
      </c>
      <c r="C1150" t="s">
        <v>659</v>
      </c>
      <c r="D1150">
        <v>1.2168E-4</v>
      </c>
      <c r="F1150" t="s">
        <v>9961</v>
      </c>
      <c r="H1150" t="s">
        <v>9961</v>
      </c>
      <c r="JH1150" t="s">
        <v>9961</v>
      </c>
    </row>
    <row r="1151" spans="1:268" x14ac:dyDescent="0.3">
      <c r="A1151" s="49">
        <v>1149</v>
      </c>
      <c r="B1151" t="s">
        <v>2451</v>
      </c>
      <c r="C1151" t="s">
        <v>659</v>
      </c>
      <c r="D1151">
        <v>1.6365894E-4</v>
      </c>
      <c r="F1151" t="s">
        <v>9961</v>
      </c>
      <c r="G1151" t="s">
        <v>9961</v>
      </c>
      <c r="H1151" t="s">
        <v>9961</v>
      </c>
    </row>
    <row r="1152" spans="1:268" x14ac:dyDescent="0.3">
      <c r="A1152" s="49">
        <v>1150</v>
      </c>
      <c r="B1152" t="s">
        <v>2452</v>
      </c>
      <c r="C1152" t="s">
        <v>620</v>
      </c>
      <c r="D1152">
        <v>1.44E-2</v>
      </c>
      <c r="AH1152" t="s">
        <v>9961</v>
      </c>
      <c r="CN1152" t="s">
        <v>9961</v>
      </c>
    </row>
    <row r="1153" spans="1:71" x14ac:dyDescent="0.3">
      <c r="A1153" s="49">
        <v>1151</v>
      </c>
      <c r="B1153" t="s">
        <v>2453</v>
      </c>
      <c r="C1153" t="s">
        <v>659</v>
      </c>
      <c r="D1153">
        <v>0.13117300000000001</v>
      </c>
      <c r="AH1153" t="s">
        <v>9961</v>
      </c>
      <c r="AK1153" t="s">
        <v>9961</v>
      </c>
    </row>
    <row r="1154" spans="1:71" x14ac:dyDescent="0.3">
      <c r="A1154" s="49">
        <v>1152</v>
      </c>
      <c r="B1154" t="s">
        <v>2454</v>
      </c>
      <c r="C1154" t="s">
        <v>683</v>
      </c>
      <c r="D1154">
        <v>6.8208000000000001E-3</v>
      </c>
      <c r="AH1154" t="s">
        <v>9961</v>
      </c>
      <c r="AK1154" t="s">
        <v>9961</v>
      </c>
    </row>
    <row r="1155" spans="1:71" x14ac:dyDescent="0.3">
      <c r="A1155" s="49">
        <v>1153</v>
      </c>
    </row>
    <row r="1156" spans="1:71" x14ac:dyDescent="0.3">
      <c r="A1156" s="49">
        <v>1154</v>
      </c>
      <c r="B1156" t="s">
        <v>2456</v>
      </c>
      <c r="C1156" t="s">
        <v>659</v>
      </c>
      <c r="D1156">
        <v>6.7197000000000001E-5</v>
      </c>
      <c r="F1156" t="s">
        <v>9961</v>
      </c>
    </row>
    <row r="1157" spans="1:71" x14ac:dyDescent="0.3">
      <c r="A1157" s="49">
        <v>1155</v>
      </c>
      <c r="B1157" t="s">
        <v>2457</v>
      </c>
      <c r="C1157" t="s">
        <v>798</v>
      </c>
      <c r="D1157">
        <v>5.4480999999999991E-3</v>
      </c>
      <c r="O1157" t="s">
        <v>9961</v>
      </c>
    </row>
    <row r="1158" spans="1:71" x14ac:dyDescent="0.3">
      <c r="A1158" s="49">
        <v>1156</v>
      </c>
      <c r="B1158" t="s">
        <v>2458</v>
      </c>
      <c r="C1158" t="s">
        <v>605</v>
      </c>
      <c r="D1158">
        <v>0.01</v>
      </c>
      <c r="AG1158" t="s">
        <v>9961</v>
      </c>
    </row>
    <row r="1159" spans="1:71" x14ac:dyDescent="0.3">
      <c r="A1159" s="49">
        <v>1157</v>
      </c>
      <c r="B1159" t="s">
        <v>2459</v>
      </c>
      <c r="C1159" t="s">
        <v>605</v>
      </c>
      <c r="D1159">
        <v>0.01</v>
      </c>
      <c r="AG1159" t="s">
        <v>9961</v>
      </c>
    </row>
    <row r="1160" spans="1:71" x14ac:dyDescent="0.3">
      <c r="A1160" s="49">
        <v>1158</v>
      </c>
    </row>
    <row r="1161" spans="1:71" x14ac:dyDescent="0.3">
      <c r="A1161" s="49">
        <v>1159</v>
      </c>
      <c r="B1161" t="s">
        <v>2461</v>
      </c>
      <c r="C1161" t="s">
        <v>611</v>
      </c>
      <c r="D1161">
        <v>2.5000000000000001E-2</v>
      </c>
      <c r="AG1161" t="s">
        <v>9961</v>
      </c>
    </row>
    <row r="1162" spans="1:71" x14ac:dyDescent="0.3">
      <c r="A1162" s="49">
        <v>1160</v>
      </c>
      <c r="B1162" t="s">
        <v>2462</v>
      </c>
      <c r="C1162" t="s">
        <v>671</v>
      </c>
      <c r="D1162">
        <v>0.35624544300000011</v>
      </c>
      <c r="P1162" t="s">
        <v>9961</v>
      </c>
    </row>
    <row r="1163" spans="1:71" x14ac:dyDescent="0.3">
      <c r="A1163" s="49">
        <v>1161</v>
      </c>
      <c r="B1163" t="s">
        <v>2463</v>
      </c>
      <c r="C1163" t="s">
        <v>614</v>
      </c>
      <c r="D1163">
        <v>0.22792000000000009</v>
      </c>
      <c r="N1163" t="s">
        <v>9961</v>
      </c>
    </row>
    <row r="1164" spans="1:71" x14ac:dyDescent="0.3">
      <c r="A1164" s="49">
        <v>1162</v>
      </c>
      <c r="B1164" t="s">
        <v>2464</v>
      </c>
      <c r="C1164" t="s">
        <v>668</v>
      </c>
      <c r="D1164">
        <v>0.11396000000000001</v>
      </c>
      <c r="AJ1164" t="s">
        <v>9961</v>
      </c>
      <c r="AP1164" t="s">
        <v>9961</v>
      </c>
    </row>
    <row r="1165" spans="1:71" x14ac:dyDescent="0.3">
      <c r="A1165" s="49">
        <v>1163</v>
      </c>
      <c r="B1165" t="s">
        <v>2465</v>
      </c>
      <c r="C1165" t="s">
        <v>595</v>
      </c>
      <c r="D1165">
        <v>0.432</v>
      </c>
      <c r="P1165" t="s">
        <v>9961</v>
      </c>
    </row>
    <row r="1166" spans="1:71" x14ac:dyDescent="0.3">
      <c r="A1166" s="49">
        <v>1164</v>
      </c>
    </row>
    <row r="1167" spans="1:71" x14ac:dyDescent="0.3">
      <c r="A1167" s="49">
        <v>1165</v>
      </c>
      <c r="B1167" t="s">
        <v>2467</v>
      </c>
      <c r="C1167" t="s">
        <v>617</v>
      </c>
      <c r="D1167">
        <v>3.2989E-3</v>
      </c>
      <c r="BQ1167" t="s">
        <v>9963</v>
      </c>
      <c r="BR1167" t="s">
        <v>9962</v>
      </c>
      <c r="BS1167" t="s">
        <v>9963</v>
      </c>
    </row>
    <row r="1168" spans="1:71" x14ac:dyDescent="0.3">
      <c r="A1168" s="49">
        <v>1166</v>
      </c>
      <c r="B1168" t="s">
        <v>2468</v>
      </c>
      <c r="C1168" t="s">
        <v>605</v>
      </c>
      <c r="D1168">
        <v>0.72433711482999996</v>
      </c>
      <c r="M1168" t="s">
        <v>9961</v>
      </c>
      <c r="N1168" t="s">
        <v>9961</v>
      </c>
    </row>
    <row r="1169" spans="1:71" x14ac:dyDescent="0.3">
      <c r="A1169" s="49">
        <v>1167</v>
      </c>
      <c r="B1169" t="s">
        <v>2469</v>
      </c>
      <c r="C1169" t="s">
        <v>617</v>
      </c>
      <c r="D1169">
        <v>5.3099999999999996E-3</v>
      </c>
      <c r="K1169" t="s">
        <v>9961</v>
      </c>
      <c r="L1169" t="s">
        <v>9961</v>
      </c>
    </row>
    <row r="1170" spans="1:71" x14ac:dyDescent="0.3">
      <c r="A1170" s="49">
        <v>1168</v>
      </c>
      <c r="B1170" t="s">
        <v>2470</v>
      </c>
      <c r="C1170" t="s">
        <v>659</v>
      </c>
      <c r="D1170">
        <v>0.36147849999999998</v>
      </c>
      <c r="I1170" t="s">
        <v>9961</v>
      </c>
      <c r="J1170" t="s">
        <v>9961</v>
      </c>
      <c r="K1170" t="s">
        <v>9961</v>
      </c>
    </row>
    <row r="1171" spans="1:71" x14ac:dyDescent="0.3">
      <c r="A1171" s="49">
        <v>1169</v>
      </c>
      <c r="B1171" t="s">
        <v>2471</v>
      </c>
      <c r="C1171" t="s">
        <v>659</v>
      </c>
      <c r="D1171">
        <v>9.001060000000001E-2</v>
      </c>
      <c r="I1171" t="s">
        <v>9961</v>
      </c>
      <c r="J1171" t="s">
        <v>9961</v>
      </c>
      <c r="K1171" t="s">
        <v>9961</v>
      </c>
    </row>
    <row r="1172" spans="1:71" x14ac:dyDescent="0.3">
      <c r="A1172" s="49">
        <v>1170</v>
      </c>
      <c r="B1172" t="s">
        <v>2472</v>
      </c>
      <c r="C1172" t="s">
        <v>659</v>
      </c>
      <c r="D1172">
        <v>7.2444769999999999E-5</v>
      </c>
      <c r="F1172" t="s">
        <v>9961</v>
      </c>
      <c r="G1172" t="s">
        <v>9961</v>
      </c>
      <c r="H1172" t="s">
        <v>9961</v>
      </c>
    </row>
    <row r="1173" spans="1:71" x14ac:dyDescent="0.3">
      <c r="A1173" s="49">
        <v>1171</v>
      </c>
      <c r="B1173" t="s">
        <v>2474</v>
      </c>
      <c r="C1173" t="s">
        <v>659</v>
      </c>
      <c r="D1173">
        <v>2.9349E-2</v>
      </c>
      <c r="I1173" t="s">
        <v>9961</v>
      </c>
      <c r="J1173" t="s">
        <v>9961</v>
      </c>
      <c r="K1173" t="s">
        <v>9961</v>
      </c>
    </row>
    <row r="1174" spans="1:71" x14ac:dyDescent="0.3">
      <c r="A1174" s="49">
        <v>1172</v>
      </c>
      <c r="B1174" t="s">
        <v>2475</v>
      </c>
      <c r="C1174" t="s">
        <v>662</v>
      </c>
      <c r="D1174">
        <v>5.8233499999999987E-2</v>
      </c>
      <c r="AH1174" t="s">
        <v>9961</v>
      </c>
      <c r="AJ1174" t="s">
        <v>9961</v>
      </c>
      <c r="AK1174" t="s">
        <v>9961</v>
      </c>
    </row>
    <row r="1175" spans="1:71" x14ac:dyDescent="0.3">
      <c r="A1175" s="49">
        <v>1173</v>
      </c>
      <c r="B1175" t="s">
        <v>2476</v>
      </c>
      <c r="C1175" t="s">
        <v>659</v>
      </c>
      <c r="D1175">
        <v>0.124456</v>
      </c>
      <c r="AH1175" t="s">
        <v>9961</v>
      </c>
      <c r="AJ1175" t="s">
        <v>9961</v>
      </c>
      <c r="AK1175" t="s">
        <v>9961</v>
      </c>
    </row>
    <row r="1176" spans="1:71" x14ac:dyDescent="0.3">
      <c r="A1176" s="49">
        <v>1174</v>
      </c>
      <c r="B1176" t="s">
        <v>2477</v>
      </c>
      <c r="C1176" t="s">
        <v>659</v>
      </c>
      <c r="D1176">
        <v>4.8970299999999986E-6</v>
      </c>
      <c r="F1176" t="s">
        <v>9961</v>
      </c>
      <c r="G1176" t="s">
        <v>9961</v>
      </c>
      <c r="H1176" t="s">
        <v>9961</v>
      </c>
    </row>
    <row r="1177" spans="1:71" x14ac:dyDescent="0.3">
      <c r="A1177" s="49">
        <v>1175</v>
      </c>
      <c r="B1177" t="s">
        <v>2478</v>
      </c>
      <c r="C1177" t="s">
        <v>605</v>
      </c>
      <c r="D1177">
        <v>6.9133200000000004E-5</v>
      </c>
      <c r="F1177" t="s">
        <v>9961</v>
      </c>
    </row>
    <row r="1178" spans="1:71" x14ac:dyDescent="0.3">
      <c r="A1178" s="49">
        <v>1176</v>
      </c>
      <c r="B1178" t="s">
        <v>2479</v>
      </c>
      <c r="C1178" t="s">
        <v>668</v>
      </c>
      <c r="D1178">
        <v>1.0758000000000001</v>
      </c>
      <c r="AJ1178" t="s">
        <v>9961</v>
      </c>
      <c r="AK1178" t="s">
        <v>9961</v>
      </c>
      <c r="AP1178" t="s">
        <v>9961</v>
      </c>
    </row>
    <row r="1179" spans="1:71" x14ac:dyDescent="0.3">
      <c r="A1179" s="49">
        <v>1177</v>
      </c>
      <c r="B1179" t="s">
        <v>2480</v>
      </c>
      <c r="C1179" t="s">
        <v>605</v>
      </c>
      <c r="D1179">
        <v>0.27500000000000002</v>
      </c>
      <c r="AG1179" t="s">
        <v>9961</v>
      </c>
    </row>
    <row r="1180" spans="1:71" x14ac:dyDescent="0.3">
      <c r="A1180" s="49">
        <v>1178</v>
      </c>
      <c r="B1180" t="s">
        <v>2481</v>
      </c>
      <c r="C1180" t="s">
        <v>614</v>
      </c>
      <c r="D1180">
        <v>4.7000000000000002E-3</v>
      </c>
      <c r="AG1180" t="s">
        <v>9961</v>
      </c>
    </row>
    <row r="1181" spans="1:71" x14ac:dyDescent="0.3">
      <c r="A1181" s="49">
        <v>1179</v>
      </c>
      <c r="B1181" t="s">
        <v>2482</v>
      </c>
      <c r="C1181" t="s">
        <v>671</v>
      </c>
      <c r="D1181">
        <v>5.6249999999999998E-3</v>
      </c>
      <c r="I1181" t="s">
        <v>9961</v>
      </c>
      <c r="K1181" t="s">
        <v>9961</v>
      </c>
      <c r="L1181" t="s">
        <v>9961</v>
      </c>
    </row>
    <row r="1182" spans="1:71" x14ac:dyDescent="0.3">
      <c r="A1182" s="49">
        <v>1180</v>
      </c>
    </row>
    <row r="1183" spans="1:71" x14ac:dyDescent="0.3">
      <c r="A1183" s="49">
        <v>1181</v>
      </c>
      <c r="B1183" t="s">
        <v>2484</v>
      </c>
      <c r="C1183" t="s">
        <v>605</v>
      </c>
      <c r="D1183">
        <v>2.1426059999999998</v>
      </c>
      <c r="M1183" t="s">
        <v>9961</v>
      </c>
      <c r="N1183" t="s">
        <v>9961</v>
      </c>
      <c r="AH1183" t="s">
        <v>9961</v>
      </c>
    </row>
    <row r="1184" spans="1:71" x14ac:dyDescent="0.3">
      <c r="A1184" s="49">
        <v>1182</v>
      </c>
      <c r="B1184" t="s">
        <v>2485</v>
      </c>
      <c r="C1184" t="s">
        <v>605</v>
      </c>
      <c r="D1184">
        <v>2.8799999999999999E-2</v>
      </c>
      <c r="BR1184" t="s">
        <v>9961</v>
      </c>
      <c r="BS1184" t="s">
        <v>9961</v>
      </c>
    </row>
    <row r="1185" spans="1:174" x14ac:dyDescent="0.3">
      <c r="A1185" s="49">
        <v>1183</v>
      </c>
    </row>
    <row r="1186" spans="1:174" x14ac:dyDescent="0.3">
      <c r="A1186" s="49">
        <v>1184</v>
      </c>
    </row>
    <row r="1187" spans="1:174" x14ac:dyDescent="0.3">
      <c r="A1187" s="49">
        <v>1185</v>
      </c>
      <c r="B1187" t="s">
        <v>2489</v>
      </c>
      <c r="C1187" t="s">
        <v>650</v>
      </c>
      <c r="D1187">
        <v>3.0037392E-2</v>
      </c>
      <c r="DH1187" t="s">
        <v>9961</v>
      </c>
      <c r="FQ1187" t="s">
        <v>9961</v>
      </c>
    </row>
    <row r="1188" spans="1:174" x14ac:dyDescent="0.3">
      <c r="A1188" s="49">
        <v>1186</v>
      </c>
    </row>
    <row r="1189" spans="1:174" x14ac:dyDescent="0.3">
      <c r="A1189" s="49">
        <v>1187</v>
      </c>
      <c r="B1189" t="s">
        <v>2491</v>
      </c>
      <c r="C1189" t="s">
        <v>620</v>
      </c>
      <c r="D1189">
        <v>3.0659999999999998</v>
      </c>
      <c r="AH1189" t="s">
        <v>9961</v>
      </c>
    </row>
    <row r="1190" spans="1:174" x14ac:dyDescent="0.3">
      <c r="A1190" s="49">
        <v>1188</v>
      </c>
      <c r="B1190" t="s">
        <v>2492</v>
      </c>
      <c r="C1190" t="s">
        <v>605</v>
      </c>
      <c r="D1190">
        <v>0.22939999999999999</v>
      </c>
      <c r="M1190" t="s">
        <v>9961</v>
      </c>
      <c r="N1190" t="s">
        <v>9961</v>
      </c>
    </row>
    <row r="1191" spans="1:174" x14ac:dyDescent="0.3">
      <c r="A1191" s="49">
        <v>1189</v>
      </c>
      <c r="B1191" t="s">
        <v>2493</v>
      </c>
      <c r="C1191" t="s">
        <v>653</v>
      </c>
      <c r="D1191">
        <v>1.736E-5</v>
      </c>
      <c r="F1191" t="s">
        <v>9961</v>
      </c>
      <c r="G1191" t="s">
        <v>9961</v>
      </c>
    </row>
    <row r="1192" spans="1:174" x14ac:dyDescent="0.3">
      <c r="A1192" s="49">
        <v>1190</v>
      </c>
      <c r="B1192" t="s">
        <v>2494</v>
      </c>
      <c r="C1192" t="s">
        <v>614</v>
      </c>
      <c r="D1192">
        <v>9.5940000000000011E-2</v>
      </c>
      <c r="M1192" t="s">
        <v>9961</v>
      </c>
      <c r="N1192" t="s">
        <v>9961</v>
      </c>
      <c r="FR1192" t="s">
        <v>9961</v>
      </c>
    </row>
    <row r="1193" spans="1:174" x14ac:dyDescent="0.3">
      <c r="A1193" s="49">
        <v>1191</v>
      </c>
      <c r="B1193" t="s">
        <v>2495</v>
      </c>
      <c r="C1193" t="s">
        <v>605</v>
      </c>
      <c r="D1193">
        <v>0.68642999999999998</v>
      </c>
      <c r="M1193" t="s">
        <v>9961</v>
      </c>
      <c r="N1193" t="s">
        <v>9961</v>
      </c>
    </row>
    <row r="1194" spans="1:174" x14ac:dyDescent="0.3">
      <c r="A1194" s="49">
        <v>1192</v>
      </c>
    </row>
    <row r="1195" spans="1:174" x14ac:dyDescent="0.3">
      <c r="A1195" s="49">
        <v>1193</v>
      </c>
      <c r="B1195" t="s">
        <v>2498</v>
      </c>
      <c r="C1195" t="s">
        <v>605</v>
      </c>
      <c r="D1195">
        <v>1.8E-3</v>
      </c>
      <c r="AH1195" t="s">
        <v>9961</v>
      </c>
      <c r="AK1195" t="s">
        <v>9961</v>
      </c>
    </row>
    <row r="1196" spans="1:174" x14ac:dyDescent="0.3">
      <c r="A1196" s="49">
        <v>1194</v>
      </c>
    </row>
    <row r="1197" spans="1:174" x14ac:dyDescent="0.3">
      <c r="A1197" s="49">
        <v>1195</v>
      </c>
      <c r="B1197" t="s">
        <v>2500</v>
      </c>
      <c r="C1197" t="s">
        <v>798</v>
      </c>
      <c r="D1197">
        <v>7.7699999999999991E-4</v>
      </c>
      <c r="O1197" t="s">
        <v>9961</v>
      </c>
      <c r="P1197" t="s">
        <v>9961</v>
      </c>
    </row>
    <row r="1198" spans="1:174" x14ac:dyDescent="0.3">
      <c r="A1198" s="49">
        <v>1196</v>
      </c>
      <c r="B1198" t="s">
        <v>2501</v>
      </c>
      <c r="C1198" t="s">
        <v>798</v>
      </c>
      <c r="D1198">
        <v>4.4719999999999992E-4</v>
      </c>
      <c r="O1198" t="s">
        <v>9961</v>
      </c>
      <c r="P1198" t="s">
        <v>9961</v>
      </c>
    </row>
    <row r="1199" spans="1:174" x14ac:dyDescent="0.3">
      <c r="A1199" s="49">
        <v>1197</v>
      </c>
      <c r="B1199" t="s">
        <v>2502</v>
      </c>
      <c r="C1199" t="s">
        <v>798</v>
      </c>
      <c r="D1199">
        <v>3.2880000000000002E-4</v>
      </c>
      <c r="P1199" t="s">
        <v>9961</v>
      </c>
    </row>
    <row r="1200" spans="1:174" x14ac:dyDescent="0.3">
      <c r="A1200" s="49">
        <v>1198</v>
      </c>
      <c r="B1200" t="s">
        <v>2503</v>
      </c>
      <c r="C1200" t="s">
        <v>798</v>
      </c>
      <c r="D1200">
        <v>6.96E-4</v>
      </c>
      <c r="O1200" t="s">
        <v>9961</v>
      </c>
      <c r="P1200" t="s">
        <v>9961</v>
      </c>
    </row>
    <row r="1201" spans="1:132" x14ac:dyDescent="0.3">
      <c r="A1201" s="49">
        <v>1199</v>
      </c>
      <c r="B1201" t="s">
        <v>2504</v>
      </c>
      <c r="C1201" t="s">
        <v>605</v>
      </c>
      <c r="D1201">
        <v>0.55772999999999995</v>
      </c>
      <c r="AH1201" t="s">
        <v>9961</v>
      </c>
    </row>
    <row r="1202" spans="1:132" x14ac:dyDescent="0.3">
      <c r="A1202" s="49">
        <v>1200</v>
      </c>
      <c r="B1202" t="s">
        <v>2505</v>
      </c>
      <c r="C1202" t="s">
        <v>671</v>
      </c>
      <c r="D1202">
        <v>1.91202912E-4</v>
      </c>
      <c r="Q1202" t="s">
        <v>9961</v>
      </c>
      <c r="R1202" t="s">
        <v>9961</v>
      </c>
      <c r="S1202" t="s">
        <v>9961</v>
      </c>
      <c r="T1202" t="s">
        <v>9961</v>
      </c>
      <c r="U1202" t="s">
        <v>9961</v>
      </c>
      <c r="V1202" t="s">
        <v>9961</v>
      </c>
      <c r="W1202" t="s">
        <v>9961</v>
      </c>
    </row>
    <row r="1203" spans="1:132" x14ac:dyDescent="0.3">
      <c r="A1203" s="49">
        <v>1201</v>
      </c>
      <c r="B1203" t="s">
        <v>2506</v>
      </c>
      <c r="C1203" t="s">
        <v>605</v>
      </c>
      <c r="D1203">
        <v>1.2642267599999999</v>
      </c>
      <c r="I1203" t="s">
        <v>9963</v>
      </c>
      <c r="L1203" t="s">
        <v>9962</v>
      </c>
    </row>
    <row r="1204" spans="1:132" x14ac:dyDescent="0.3">
      <c r="A1204" s="49">
        <v>1202</v>
      </c>
      <c r="B1204" t="s">
        <v>2507</v>
      </c>
      <c r="C1204" t="s">
        <v>671</v>
      </c>
      <c r="D1204">
        <v>54.865759228436289</v>
      </c>
      <c r="X1204" t="s">
        <v>9961</v>
      </c>
      <c r="Y1204" t="s">
        <v>9961</v>
      </c>
      <c r="Z1204" t="s">
        <v>9961</v>
      </c>
      <c r="AA1204" t="s">
        <v>9961</v>
      </c>
      <c r="AB1204" t="s">
        <v>9961</v>
      </c>
      <c r="AC1204" t="s">
        <v>9961</v>
      </c>
      <c r="AD1204" t="s">
        <v>9961</v>
      </c>
      <c r="AE1204" t="s">
        <v>9961</v>
      </c>
    </row>
    <row r="1205" spans="1:132" x14ac:dyDescent="0.3">
      <c r="A1205" s="49">
        <v>1203</v>
      </c>
      <c r="B1205" t="s">
        <v>2508</v>
      </c>
      <c r="C1205" t="s">
        <v>683</v>
      </c>
      <c r="D1205">
        <v>2.0202000000000001E-5</v>
      </c>
      <c r="Q1205" t="s">
        <v>9961</v>
      </c>
      <c r="S1205" t="s">
        <v>9961</v>
      </c>
      <c r="T1205" t="s">
        <v>9961</v>
      </c>
      <c r="U1205" t="s">
        <v>9961</v>
      </c>
    </row>
    <row r="1206" spans="1:132" x14ac:dyDescent="0.3">
      <c r="A1206" s="49">
        <v>1204</v>
      </c>
      <c r="B1206" t="s">
        <v>2509</v>
      </c>
      <c r="C1206" t="s">
        <v>671</v>
      </c>
      <c r="D1206">
        <v>4.6571225255999988E-5</v>
      </c>
      <c r="Q1206" t="s">
        <v>9961</v>
      </c>
      <c r="R1206" t="s">
        <v>9961</v>
      </c>
      <c r="S1206" t="s">
        <v>9961</v>
      </c>
      <c r="T1206" t="s">
        <v>9961</v>
      </c>
      <c r="U1206" t="s">
        <v>9961</v>
      </c>
      <c r="V1206" t="s">
        <v>9961</v>
      </c>
      <c r="W1206" t="s">
        <v>9961</v>
      </c>
    </row>
    <row r="1207" spans="1:132" x14ac:dyDescent="0.3">
      <c r="A1207" s="49">
        <v>1205</v>
      </c>
      <c r="B1207" t="s">
        <v>2510</v>
      </c>
      <c r="C1207" t="s">
        <v>605</v>
      </c>
      <c r="D1207">
        <v>1.6591</v>
      </c>
      <c r="AH1207" t="s">
        <v>9961</v>
      </c>
      <c r="AK1207" t="s">
        <v>9961</v>
      </c>
    </row>
    <row r="1208" spans="1:132" x14ac:dyDescent="0.3">
      <c r="A1208" s="49">
        <v>1206</v>
      </c>
    </row>
    <row r="1209" spans="1:132" x14ac:dyDescent="0.3">
      <c r="A1209" s="49">
        <v>1207</v>
      </c>
    </row>
    <row r="1210" spans="1:132" x14ac:dyDescent="0.3">
      <c r="A1210" s="49">
        <v>1208</v>
      </c>
    </row>
    <row r="1211" spans="1:132" x14ac:dyDescent="0.3">
      <c r="A1211" s="49">
        <v>1209</v>
      </c>
      <c r="B1211" t="s">
        <v>2514</v>
      </c>
      <c r="C1211" t="s">
        <v>796</v>
      </c>
      <c r="D1211">
        <v>0.58702739999999998</v>
      </c>
      <c r="AI1211" t="s">
        <v>9961</v>
      </c>
    </row>
    <row r="1212" spans="1:132" x14ac:dyDescent="0.3">
      <c r="A1212" s="49">
        <v>1210</v>
      </c>
      <c r="B1212" t="s">
        <v>2515</v>
      </c>
      <c r="C1212" t="s">
        <v>671</v>
      </c>
      <c r="D1212">
        <v>3.1427932200000001E-4</v>
      </c>
      <c r="Q1212" t="s">
        <v>9961</v>
      </c>
      <c r="R1212" t="s">
        <v>9961</v>
      </c>
      <c r="S1212" t="s">
        <v>9961</v>
      </c>
      <c r="T1212" t="s">
        <v>9961</v>
      </c>
      <c r="U1212" t="s">
        <v>9961</v>
      </c>
      <c r="V1212" t="s">
        <v>9961</v>
      </c>
      <c r="W1212" t="s">
        <v>9961</v>
      </c>
    </row>
    <row r="1213" spans="1:132" x14ac:dyDescent="0.3">
      <c r="A1213" s="49">
        <v>1211</v>
      </c>
      <c r="B1213" t="s">
        <v>2516</v>
      </c>
      <c r="C1213" t="s">
        <v>659</v>
      </c>
      <c r="D1213">
        <v>5.4840000000000001E-7</v>
      </c>
      <c r="F1213" t="s">
        <v>9961</v>
      </c>
      <c r="H1213" t="s">
        <v>9961</v>
      </c>
    </row>
    <row r="1214" spans="1:132" x14ac:dyDescent="0.3">
      <c r="A1214" s="49">
        <v>1212</v>
      </c>
      <c r="B1214" t="s">
        <v>2517</v>
      </c>
      <c r="C1214" t="s">
        <v>605</v>
      </c>
      <c r="D1214">
        <v>0.25</v>
      </c>
      <c r="M1214" t="s">
        <v>9961</v>
      </c>
      <c r="N1214" t="s">
        <v>9961</v>
      </c>
      <c r="AH1214" t="s">
        <v>9961</v>
      </c>
      <c r="AK1214" t="s">
        <v>9961</v>
      </c>
    </row>
    <row r="1215" spans="1:132" x14ac:dyDescent="0.3">
      <c r="A1215" s="49">
        <v>1213</v>
      </c>
      <c r="B1215" t="s">
        <v>2518</v>
      </c>
      <c r="C1215" t="s">
        <v>605</v>
      </c>
      <c r="D1215">
        <v>0.2132531</v>
      </c>
      <c r="AH1215" t="s">
        <v>9961</v>
      </c>
      <c r="AK1215" t="s">
        <v>9961</v>
      </c>
    </row>
    <row r="1216" spans="1:132" x14ac:dyDescent="0.3">
      <c r="A1216" s="49">
        <v>1214</v>
      </c>
      <c r="B1216" t="s">
        <v>2519</v>
      </c>
      <c r="C1216" t="s">
        <v>614</v>
      </c>
      <c r="D1216">
        <v>9.3172877846790889E-4</v>
      </c>
      <c r="EA1216" t="s">
        <v>9961</v>
      </c>
      <c r="EB1216" t="s">
        <v>9961</v>
      </c>
    </row>
    <row r="1217" spans="1:150" x14ac:dyDescent="0.3">
      <c r="A1217" s="49">
        <v>1215</v>
      </c>
      <c r="B1217" t="s">
        <v>2520</v>
      </c>
      <c r="C1217" t="s">
        <v>617</v>
      </c>
      <c r="D1217">
        <v>2.5662099999999999E-5</v>
      </c>
      <c r="F1217" t="s">
        <v>9961</v>
      </c>
      <c r="G1217" t="s">
        <v>9961</v>
      </c>
      <c r="H1217" t="s">
        <v>9961</v>
      </c>
      <c r="EM1217" t="s">
        <v>9961</v>
      </c>
    </row>
    <row r="1218" spans="1:150" x14ac:dyDescent="0.3">
      <c r="A1218" s="49">
        <v>1216</v>
      </c>
    </row>
    <row r="1219" spans="1:150" x14ac:dyDescent="0.3">
      <c r="A1219" s="49">
        <v>1217</v>
      </c>
    </row>
    <row r="1220" spans="1:150" x14ac:dyDescent="0.3">
      <c r="A1220" s="49">
        <v>1218</v>
      </c>
    </row>
    <row r="1221" spans="1:150" x14ac:dyDescent="0.3">
      <c r="A1221" s="49">
        <v>1219</v>
      </c>
      <c r="B1221" t="s">
        <v>2524</v>
      </c>
      <c r="C1221" t="s">
        <v>659</v>
      </c>
      <c r="D1221">
        <v>0.12479999999999999</v>
      </c>
      <c r="I1221" t="s">
        <v>9961</v>
      </c>
      <c r="J1221" t="s">
        <v>9961</v>
      </c>
      <c r="K1221" t="s">
        <v>9961</v>
      </c>
      <c r="L1221" t="s">
        <v>9961</v>
      </c>
    </row>
    <row r="1222" spans="1:150" x14ac:dyDescent="0.3">
      <c r="A1222" s="49">
        <v>1220</v>
      </c>
      <c r="B1222" t="s">
        <v>2526</v>
      </c>
      <c r="C1222" t="s">
        <v>620</v>
      </c>
      <c r="D1222">
        <v>6.80781024E-3</v>
      </c>
      <c r="DH1222" t="s">
        <v>9961</v>
      </c>
    </row>
    <row r="1223" spans="1:150" x14ac:dyDescent="0.3">
      <c r="A1223" s="49">
        <v>1221</v>
      </c>
    </row>
    <row r="1224" spans="1:150" x14ac:dyDescent="0.3">
      <c r="A1224" s="49">
        <v>1222</v>
      </c>
      <c r="B1224" t="s">
        <v>2529</v>
      </c>
      <c r="C1224" t="s">
        <v>659</v>
      </c>
      <c r="D1224">
        <v>3.0925999999999999E-2</v>
      </c>
      <c r="I1224" t="s">
        <v>9961</v>
      </c>
      <c r="K1224" t="s">
        <v>9961</v>
      </c>
      <c r="L1224" t="s">
        <v>9961</v>
      </c>
    </row>
    <row r="1225" spans="1:150" x14ac:dyDescent="0.3">
      <c r="A1225" s="49">
        <v>1223</v>
      </c>
    </row>
    <row r="1226" spans="1:150" x14ac:dyDescent="0.3">
      <c r="A1226" s="49">
        <v>1224</v>
      </c>
      <c r="B1226" t="s">
        <v>2532</v>
      </c>
      <c r="C1226" t="s">
        <v>796</v>
      </c>
      <c r="D1226">
        <v>0.20269999999999999</v>
      </c>
      <c r="O1226" t="s">
        <v>9961</v>
      </c>
    </row>
    <row r="1227" spans="1:150" x14ac:dyDescent="0.3">
      <c r="A1227" s="49">
        <v>1225</v>
      </c>
    </row>
    <row r="1228" spans="1:150" x14ac:dyDescent="0.3">
      <c r="A1228" s="49">
        <v>1226</v>
      </c>
      <c r="B1228" t="s">
        <v>2534</v>
      </c>
      <c r="C1228" t="s">
        <v>798</v>
      </c>
      <c r="D1228">
        <v>6.4000000000000001E-2</v>
      </c>
      <c r="AH1228" t="s">
        <v>9961</v>
      </c>
      <c r="AK1228" t="s">
        <v>9961</v>
      </c>
      <c r="CN1228" t="s">
        <v>9961</v>
      </c>
      <c r="EE1228" t="s">
        <v>9961</v>
      </c>
      <c r="ET1228" t="s">
        <v>9961</v>
      </c>
    </row>
    <row r="1229" spans="1:150" x14ac:dyDescent="0.3">
      <c r="A1229" s="49">
        <v>1227</v>
      </c>
      <c r="B1229" t="s">
        <v>2536</v>
      </c>
      <c r="C1229" t="s">
        <v>798</v>
      </c>
      <c r="D1229">
        <v>1.4499999999999999E-3</v>
      </c>
      <c r="O1229" t="s">
        <v>9961</v>
      </c>
      <c r="P1229" t="s">
        <v>9961</v>
      </c>
    </row>
    <row r="1230" spans="1:150" x14ac:dyDescent="0.3">
      <c r="A1230" s="49">
        <v>1228</v>
      </c>
    </row>
    <row r="1231" spans="1:150" x14ac:dyDescent="0.3">
      <c r="A1231" s="49">
        <v>1229</v>
      </c>
    </row>
    <row r="1232" spans="1:150" x14ac:dyDescent="0.3">
      <c r="A1232" s="49">
        <v>1230</v>
      </c>
    </row>
    <row r="1233" spans="1:218" x14ac:dyDescent="0.3">
      <c r="A1233" s="49">
        <v>1231</v>
      </c>
    </row>
    <row r="1234" spans="1:218" x14ac:dyDescent="0.3">
      <c r="A1234" s="49">
        <v>1232</v>
      </c>
      <c r="B1234" t="s">
        <v>2543</v>
      </c>
      <c r="C1234" t="s">
        <v>659</v>
      </c>
      <c r="D1234">
        <v>0.108</v>
      </c>
      <c r="AH1234" t="s">
        <v>9961</v>
      </c>
      <c r="AJ1234" t="s">
        <v>9961</v>
      </c>
      <c r="AK1234" t="s">
        <v>9961</v>
      </c>
    </row>
    <row r="1235" spans="1:218" x14ac:dyDescent="0.3">
      <c r="A1235" s="49">
        <v>1233</v>
      </c>
      <c r="B1235" t="s">
        <v>2544</v>
      </c>
      <c r="C1235" t="s">
        <v>659</v>
      </c>
      <c r="D1235">
        <v>1.9126000000000001</v>
      </c>
      <c r="I1235" t="s">
        <v>9961</v>
      </c>
      <c r="J1235" t="s">
        <v>9961</v>
      </c>
      <c r="K1235" t="s">
        <v>9961</v>
      </c>
      <c r="L1235" t="s">
        <v>9961</v>
      </c>
    </row>
    <row r="1236" spans="1:218" x14ac:dyDescent="0.3">
      <c r="A1236" s="49">
        <v>1234</v>
      </c>
      <c r="B1236" t="s">
        <v>2545</v>
      </c>
      <c r="C1236" t="s">
        <v>650</v>
      </c>
      <c r="D1236">
        <v>5.9149999999999993E-3</v>
      </c>
      <c r="AK1236" t="s">
        <v>9961</v>
      </c>
    </row>
    <row r="1237" spans="1:218" x14ac:dyDescent="0.3">
      <c r="A1237" s="49">
        <v>1235</v>
      </c>
    </row>
    <row r="1238" spans="1:218" x14ac:dyDescent="0.3">
      <c r="A1238" s="49">
        <v>1236</v>
      </c>
      <c r="B1238" t="s">
        <v>2548</v>
      </c>
      <c r="C1238" t="s">
        <v>1044</v>
      </c>
      <c r="D1238">
        <v>2.8799999999999999E-2</v>
      </c>
      <c r="K1238" t="s">
        <v>9961</v>
      </c>
      <c r="L1238" t="s">
        <v>9961</v>
      </c>
    </row>
    <row r="1239" spans="1:218" x14ac:dyDescent="0.3">
      <c r="A1239" s="49">
        <v>1237</v>
      </c>
    </row>
    <row r="1240" spans="1:218" x14ac:dyDescent="0.3">
      <c r="A1240" s="49">
        <v>1238</v>
      </c>
      <c r="B1240" t="s">
        <v>2551</v>
      </c>
      <c r="C1240" t="s">
        <v>798</v>
      </c>
      <c r="D1240">
        <v>0.28159800000000001</v>
      </c>
      <c r="P1240" t="s">
        <v>9961</v>
      </c>
    </row>
    <row r="1241" spans="1:218" x14ac:dyDescent="0.3">
      <c r="A1241" s="49">
        <v>1239</v>
      </c>
    </row>
    <row r="1242" spans="1:218" x14ac:dyDescent="0.3">
      <c r="A1242" s="49">
        <v>1240</v>
      </c>
      <c r="B1242" t="s">
        <v>2553</v>
      </c>
      <c r="C1242" t="s">
        <v>638</v>
      </c>
      <c r="D1242">
        <v>1.1998035</v>
      </c>
      <c r="HJ1242" t="s">
        <v>9961</v>
      </c>
    </row>
    <row r="1243" spans="1:218" x14ac:dyDescent="0.3">
      <c r="A1243" s="49">
        <v>1241</v>
      </c>
      <c r="B1243" t="s">
        <v>2556</v>
      </c>
      <c r="C1243" t="s">
        <v>659</v>
      </c>
      <c r="D1243">
        <v>1.7399999999999999E-2</v>
      </c>
      <c r="AJ1243" t="s">
        <v>9961</v>
      </c>
      <c r="AK1243" t="s">
        <v>9961</v>
      </c>
    </row>
    <row r="1244" spans="1:218" x14ac:dyDescent="0.3">
      <c r="A1244" s="49">
        <v>1242</v>
      </c>
      <c r="B1244" t="s">
        <v>2557</v>
      </c>
      <c r="C1244" t="s">
        <v>798</v>
      </c>
      <c r="D1244">
        <v>0.31487999999999999</v>
      </c>
      <c r="O1244" t="s">
        <v>9961</v>
      </c>
      <c r="P1244" t="s">
        <v>9961</v>
      </c>
    </row>
    <row r="1245" spans="1:218" x14ac:dyDescent="0.3">
      <c r="A1245" s="49">
        <v>1243</v>
      </c>
      <c r="B1245" t="s">
        <v>2558</v>
      </c>
      <c r="C1245" t="s">
        <v>605</v>
      </c>
      <c r="D1245">
        <v>3.2699999999999999E-3</v>
      </c>
      <c r="AG1245" t="s">
        <v>9961</v>
      </c>
    </row>
    <row r="1246" spans="1:218" x14ac:dyDescent="0.3">
      <c r="A1246" s="49">
        <v>1244</v>
      </c>
      <c r="B1246" t="s">
        <v>2559</v>
      </c>
      <c r="C1246" t="s">
        <v>662</v>
      </c>
      <c r="D1246">
        <v>2.475405E-2</v>
      </c>
      <c r="AH1246" t="s">
        <v>9961</v>
      </c>
    </row>
    <row r="1247" spans="1:218" x14ac:dyDescent="0.3">
      <c r="A1247" s="49">
        <v>1245</v>
      </c>
    </row>
    <row r="1248" spans="1:218" x14ac:dyDescent="0.3">
      <c r="A1248" s="49">
        <v>1246</v>
      </c>
      <c r="B1248" t="s">
        <v>2564</v>
      </c>
      <c r="C1248" t="s">
        <v>793</v>
      </c>
      <c r="D1248">
        <v>16.407618862062151</v>
      </c>
      <c r="EK1248" t="s">
        <v>9961</v>
      </c>
    </row>
    <row r="1249" spans="1:269" x14ac:dyDescent="0.3">
      <c r="A1249" s="49">
        <v>1247</v>
      </c>
      <c r="B1249" t="s">
        <v>2565</v>
      </c>
      <c r="C1249" t="s">
        <v>713</v>
      </c>
      <c r="D1249">
        <v>0.16087196400000001</v>
      </c>
      <c r="AH1249" t="s">
        <v>9961</v>
      </c>
    </row>
    <row r="1250" spans="1:269" x14ac:dyDescent="0.3">
      <c r="A1250" s="49">
        <v>1248</v>
      </c>
      <c r="B1250" t="s">
        <v>2566</v>
      </c>
      <c r="C1250" t="s">
        <v>798</v>
      </c>
      <c r="D1250">
        <v>4.4550000000000001</v>
      </c>
      <c r="JE1250" t="s">
        <v>9961</v>
      </c>
      <c r="JI1250" t="s">
        <v>9961</v>
      </c>
    </row>
    <row r="1251" spans="1:269" x14ac:dyDescent="0.3">
      <c r="A1251" s="49">
        <v>1249</v>
      </c>
      <c r="B1251" t="s">
        <v>2568</v>
      </c>
      <c r="C1251" t="s">
        <v>659</v>
      </c>
      <c r="D1251">
        <v>3.4523999999999999E-2</v>
      </c>
      <c r="AK1251" t="s">
        <v>9961</v>
      </c>
    </row>
    <row r="1252" spans="1:269" x14ac:dyDescent="0.3">
      <c r="A1252" s="49">
        <v>1250</v>
      </c>
    </row>
    <row r="1253" spans="1:269" x14ac:dyDescent="0.3">
      <c r="A1253" s="49">
        <v>1251</v>
      </c>
    </row>
    <row r="1254" spans="1:269" x14ac:dyDescent="0.3">
      <c r="A1254" s="49">
        <v>1252</v>
      </c>
    </row>
    <row r="1255" spans="1:269" x14ac:dyDescent="0.3">
      <c r="A1255" s="49">
        <v>1253</v>
      </c>
    </row>
    <row r="1256" spans="1:269" x14ac:dyDescent="0.3">
      <c r="A1256" s="49">
        <v>1254</v>
      </c>
      <c r="B1256" t="s">
        <v>2574</v>
      </c>
      <c r="C1256" t="s">
        <v>692</v>
      </c>
      <c r="D1256">
        <v>0.32640000000000002</v>
      </c>
      <c r="AH1256" t="s">
        <v>9961</v>
      </c>
      <c r="AJ1256" t="s">
        <v>9961</v>
      </c>
      <c r="AK1256" t="s">
        <v>9961</v>
      </c>
      <c r="AP1256" t="s">
        <v>9961</v>
      </c>
    </row>
    <row r="1257" spans="1:269" x14ac:dyDescent="0.3">
      <c r="A1257" s="49">
        <v>1255</v>
      </c>
      <c r="B1257" t="s">
        <v>2575</v>
      </c>
      <c r="C1257" t="s">
        <v>659</v>
      </c>
      <c r="D1257">
        <v>2.0040000000000001E-5</v>
      </c>
      <c r="BQ1257" t="s">
        <v>9961</v>
      </c>
      <c r="BR1257" t="s">
        <v>9961</v>
      </c>
      <c r="BS1257" t="s">
        <v>9961</v>
      </c>
      <c r="DK1257" t="s">
        <v>9961</v>
      </c>
    </row>
    <row r="1258" spans="1:269" x14ac:dyDescent="0.3">
      <c r="A1258" s="49">
        <v>1256</v>
      </c>
      <c r="B1258" t="s">
        <v>2576</v>
      </c>
      <c r="C1258" t="s">
        <v>650</v>
      </c>
      <c r="D1258">
        <v>6.0656000000000002E-4</v>
      </c>
      <c r="BQ1258" t="s">
        <v>9961</v>
      </c>
    </row>
    <row r="1259" spans="1:269" x14ac:dyDescent="0.3">
      <c r="A1259" s="49">
        <v>1257</v>
      </c>
      <c r="B1259" t="s">
        <v>2577</v>
      </c>
      <c r="C1259" t="s">
        <v>659</v>
      </c>
      <c r="D1259">
        <v>0.45923999999999998</v>
      </c>
      <c r="I1259" t="s">
        <v>9961</v>
      </c>
      <c r="J1259" t="s">
        <v>9961</v>
      </c>
      <c r="K1259" t="s">
        <v>9961</v>
      </c>
      <c r="L1259" t="s">
        <v>9961</v>
      </c>
    </row>
    <row r="1260" spans="1:269" x14ac:dyDescent="0.3">
      <c r="A1260" s="49">
        <v>1258</v>
      </c>
      <c r="B1260" t="s">
        <v>2578</v>
      </c>
      <c r="C1260" t="s">
        <v>605</v>
      </c>
      <c r="D1260">
        <v>7.3246099999999998</v>
      </c>
      <c r="M1260" t="s">
        <v>9963</v>
      </c>
      <c r="N1260" t="s">
        <v>9962</v>
      </c>
      <c r="AH1260" t="s">
        <v>9963</v>
      </c>
      <c r="AJ1260" t="s">
        <v>9962</v>
      </c>
      <c r="AK1260" t="s">
        <v>9963</v>
      </c>
      <c r="AP1260" t="s">
        <v>9962</v>
      </c>
    </row>
    <row r="1261" spans="1:269" x14ac:dyDescent="0.3">
      <c r="A1261" s="49">
        <v>1259</v>
      </c>
      <c r="B1261" t="s">
        <v>2579</v>
      </c>
      <c r="C1261" t="s">
        <v>617</v>
      </c>
      <c r="D1261">
        <v>0.26</v>
      </c>
      <c r="I1261" t="s">
        <v>9961</v>
      </c>
      <c r="K1261" t="s">
        <v>9961</v>
      </c>
      <c r="L1261" t="s">
        <v>9961</v>
      </c>
    </row>
    <row r="1262" spans="1:269" x14ac:dyDescent="0.3">
      <c r="A1262" s="49">
        <v>1260</v>
      </c>
      <c r="B1262" t="s">
        <v>2580</v>
      </c>
      <c r="C1262" t="s">
        <v>605</v>
      </c>
      <c r="D1262">
        <v>0.41382000000000002</v>
      </c>
      <c r="AG1262" t="s">
        <v>9961</v>
      </c>
    </row>
    <row r="1263" spans="1:269" x14ac:dyDescent="0.3">
      <c r="A1263" s="49">
        <v>1261</v>
      </c>
      <c r="B1263" t="s">
        <v>2581</v>
      </c>
      <c r="C1263" t="s">
        <v>614</v>
      </c>
      <c r="D1263">
        <v>0.09</v>
      </c>
      <c r="AF1263" t="s">
        <v>9961</v>
      </c>
      <c r="AG1263" t="s">
        <v>9961</v>
      </c>
    </row>
    <row r="1264" spans="1:269" x14ac:dyDescent="0.3">
      <c r="A1264" s="49">
        <v>1262</v>
      </c>
      <c r="B1264" t="s">
        <v>2582</v>
      </c>
      <c r="C1264" t="s">
        <v>796</v>
      </c>
      <c r="D1264">
        <v>4.3961999999999987E-2</v>
      </c>
      <c r="O1264" t="s">
        <v>9961</v>
      </c>
    </row>
    <row r="1265" spans="1:262" x14ac:dyDescent="0.3">
      <c r="A1265" s="49">
        <v>1263</v>
      </c>
      <c r="B1265" t="s">
        <v>2583</v>
      </c>
      <c r="C1265" t="s">
        <v>605</v>
      </c>
      <c r="D1265">
        <v>4.0000000000000008E-2</v>
      </c>
      <c r="AG1265" t="s">
        <v>9961</v>
      </c>
    </row>
    <row r="1266" spans="1:262" x14ac:dyDescent="0.3">
      <c r="A1266" s="49">
        <v>1264</v>
      </c>
      <c r="B1266" t="s">
        <v>2585</v>
      </c>
      <c r="C1266" t="s">
        <v>671</v>
      </c>
      <c r="D1266">
        <v>4.2705801078636254</v>
      </c>
      <c r="O1266" t="s">
        <v>9961</v>
      </c>
      <c r="P1266" t="s">
        <v>9961</v>
      </c>
      <c r="AL1266" t="s">
        <v>9961</v>
      </c>
      <c r="AM1266" t="s">
        <v>9961</v>
      </c>
      <c r="AN1266" t="s">
        <v>9961</v>
      </c>
      <c r="AO1266" t="s">
        <v>9961</v>
      </c>
    </row>
    <row r="1267" spans="1:262" x14ac:dyDescent="0.3">
      <c r="A1267" s="49">
        <v>1265</v>
      </c>
      <c r="B1267" t="s">
        <v>2587</v>
      </c>
      <c r="C1267" t="s">
        <v>605</v>
      </c>
      <c r="D1267">
        <v>1.274</v>
      </c>
      <c r="AF1267" t="s">
        <v>9961</v>
      </c>
      <c r="AG1267" t="s">
        <v>9961</v>
      </c>
    </row>
    <row r="1268" spans="1:262" x14ac:dyDescent="0.3">
      <c r="A1268" s="49">
        <v>1266</v>
      </c>
    </row>
    <row r="1269" spans="1:262" x14ac:dyDescent="0.3">
      <c r="A1269" s="49">
        <v>1267</v>
      </c>
      <c r="B1269" t="s">
        <v>2589</v>
      </c>
      <c r="C1269" t="s">
        <v>605</v>
      </c>
      <c r="D1269">
        <v>3.7999999999999999E-2</v>
      </c>
      <c r="M1269" t="s">
        <v>9961</v>
      </c>
      <c r="N1269" t="s">
        <v>9961</v>
      </c>
    </row>
    <row r="1270" spans="1:262" x14ac:dyDescent="0.3">
      <c r="A1270" s="49">
        <v>1268</v>
      </c>
      <c r="B1270" t="s">
        <v>2590</v>
      </c>
      <c r="C1270" t="s">
        <v>659</v>
      </c>
      <c r="D1270">
        <v>3.5263000000000003E-2</v>
      </c>
      <c r="I1270" t="s">
        <v>9961</v>
      </c>
      <c r="K1270" t="s">
        <v>9961</v>
      </c>
      <c r="L1270" t="s">
        <v>9961</v>
      </c>
    </row>
    <row r="1271" spans="1:262" x14ac:dyDescent="0.3">
      <c r="A1271" s="49">
        <v>1269</v>
      </c>
    </row>
    <row r="1272" spans="1:262" x14ac:dyDescent="0.3">
      <c r="A1272" s="49">
        <v>1270</v>
      </c>
      <c r="B1272" t="s">
        <v>2592</v>
      </c>
      <c r="C1272" t="s">
        <v>605</v>
      </c>
      <c r="D1272">
        <v>4.0120999999999993</v>
      </c>
      <c r="AH1272" t="s">
        <v>9961</v>
      </c>
      <c r="AK1272" t="s">
        <v>9961</v>
      </c>
    </row>
    <row r="1273" spans="1:262" x14ac:dyDescent="0.3">
      <c r="A1273" s="49">
        <v>1271</v>
      </c>
    </row>
    <row r="1274" spans="1:262" x14ac:dyDescent="0.3">
      <c r="A1274" s="49">
        <v>1272</v>
      </c>
      <c r="B1274" t="s">
        <v>2594</v>
      </c>
      <c r="C1274" t="s">
        <v>605</v>
      </c>
      <c r="D1274">
        <v>0.01</v>
      </c>
      <c r="AG1274" t="s">
        <v>9961</v>
      </c>
    </row>
    <row r="1275" spans="1:262" x14ac:dyDescent="0.3">
      <c r="A1275" s="49">
        <v>1273</v>
      </c>
      <c r="B1275" t="s">
        <v>2595</v>
      </c>
      <c r="C1275" t="s">
        <v>617</v>
      </c>
      <c r="D1275">
        <v>1.8718507863E-4</v>
      </c>
      <c r="BQ1275" t="s">
        <v>9963</v>
      </c>
      <c r="BR1275" t="s">
        <v>9962</v>
      </c>
      <c r="DK1275" t="s">
        <v>9963</v>
      </c>
    </row>
    <row r="1276" spans="1:262" x14ac:dyDescent="0.3">
      <c r="A1276" s="49">
        <v>1274</v>
      </c>
    </row>
    <row r="1277" spans="1:262" x14ac:dyDescent="0.3">
      <c r="A1277" s="49">
        <v>1275</v>
      </c>
    </row>
    <row r="1278" spans="1:262" x14ac:dyDescent="0.3">
      <c r="A1278" s="49">
        <v>1276</v>
      </c>
      <c r="B1278" t="s">
        <v>2601</v>
      </c>
      <c r="C1278" t="s">
        <v>608</v>
      </c>
      <c r="D1278">
        <v>11.131315380000011</v>
      </c>
      <c r="IY1278" t="s">
        <v>9961</v>
      </c>
      <c r="JB1278" t="s">
        <v>9961</v>
      </c>
    </row>
    <row r="1279" spans="1:262" x14ac:dyDescent="0.3">
      <c r="A1279" s="49">
        <v>1277</v>
      </c>
      <c r="B1279" t="s">
        <v>2602</v>
      </c>
      <c r="C1279" t="s">
        <v>605</v>
      </c>
      <c r="D1279">
        <v>5.6000000000000001E-2</v>
      </c>
      <c r="M1279" t="s">
        <v>9961</v>
      </c>
      <c r="N1279" t="s">
        <v>9961</v>
      </c>
    </row>
    <row r="1280" spans="1:262" x14ac:dyDescent="0.3">
      <c r="A1280" s="49">
        <v>1278</v>
      </c>
    </row>
    <row r="1281" spans="1:185" x14ac:dyDescent="0.3">
      <c r="A1281" s="49">
        <v>1279</v>
      </c>
    </row>
    <row r="1282" spans="1:185" x14ac:dyDescent="0.3">
      <c r="A1282" s="49">
        <v>1280</v>
      </c>
      <c r="B1282" t="s">
        <v>2605</v>
      </c>
      <c r="C1282" t="s">
        <v>798</v>
      </c>
      <c r="D1282">
        <v>2.3875199999999999E-2</v>
      </c>
      <c r="O1282" t="s">
        <v>9961</v>
      </c>
      <c r="P1282" t="s">
        <v>9961</v>
      </c>
      <c r="AL1282" t="s">
        <v>9961</v>
      </c>
      <c r="AM1282" t="s">
        <v>9961</v>
      </c>
      <c r="AN1282" t="s">
        <v>9961</v>
      </c>
    </row>
    <row r="1283" spans="1:185" x14ac:dyDescent="0.3">
      <c r="A1283" s="49">
        <v>1281</v>
      </c>
      <c r="B1283" t="s">
        <v>2606</v>
      </c>
      <c r="C1283" t="s">
        <v>798</v>
      </c>
      <c r="D1283">
        <v>7.9091999999999999E-3</v>
      </c>
      <c r="O1283" t="s">
        <v>9961</v>
      </c>
      <c r="P1283" t="s">
        <v>9961</v>
      </c>
      <c r="AL1283" t="s">
        <v>9961</v>
      </c>
      <c r="AM1283" t="s">
        <v>9961</v>
      </c>
      <c r="AN1283" t="s">
        <v>9961</v>
      </c>
    </row>
    <row r="1284" spans="1:185" x14ac:dyDescent="0.3">
      <c r="A1284" s="49">
        <v>1282</v>
      </c>
    </row>
    <row r="1285" spans="1:185" x14ac:dyDescent="0.3">
      <c r="A1285" s="49">
        <v>1283</v>
      </c>
      <c r="B1285" t="s">
        <v>2608</v>
      </c>
      <c r="C1285" t="s">
        <v>650</v>
      </c>
      <c r="D1285">
        <v>0.35760000000000008</v>
      </c>
      <c r="AK1285" t="s">
        <v>9961</v>
      </c>
    </row>
    <row r="1286" spans="1:185" x14ac:dyDescent="0.3">
      <c r="A1286" s="49">
        <v>1284</v>
      </c>
      <c r="B1286" t="s">
        <v>2610</v>
      </c>
      <c r="C1286" t="s">
        <v>793</v>
      </c>
      <c r="EK1286" t="s">
        <v>9961</v>
      </c>
    </row>
    <row r="1287" spans="1:185" x14ac:dyDescent="0.3">
      <c r="A1287" s="49">
        <v>1285</v>
      </c>
      <c r="B1287" t="s">
        <v>2612</v>
      </c>
      <c r="C1287" t="s">
        <v>659</v>
      </c>
      <c r="D1287">
        <v>2.8818900000000001E-2</v>
      </c>
      <c r="AH1287" t="s">
        <v>9961</v>
      </c>
      <c r="AK1287" t="s">
        <v>9961</v>
      </c>
    </row>
    <row r="1288" spans="1:185" x14ac:dyDescent="0.3">
      <c r="A1288" s="49">
        <v>1286</v>
      </c>
    </row>
    <row r="1289" spans="1:185" x14ac:dyDescent="0.3">
      <c r="A1289" s="49">
        <v>1287</v>
      </c>
      <c r="B1289" t="s">
        <v>2614</v>
      </c>
      <c r="C1289" t="s">
        <v>650</v>
      </c>
      <c r="D1289">
        <v>3.3599999999999998E-2</v>
      </c>
      <c r="DH1289" t="s">
        <v>9961</v>
      </c>
    </row>
    <row r="1290" spans="1:185" x14ac:dyDescent="0.3">
      <c r="A1290" s="49">
        <v>1288</v>
      </c>
      <c r="B1290" t="s">
        <v>2615</v>
      </c>
      <c r="C1290" t="s">
        <v>671</v>
      </c>
      <c r="D1290">
        <v>1.5261</v>
      </c>
      <c r="O1290" t="s">
        <v>9961</v>
      </c>
      <c r="P1290" t="s">
        <v>9961</v>
      </c>
      <c r="AM1290" t="s">
        <v>9961</v>
      </c>
      <c r="AN1290" t="s">
        <v>9961</v>
      </c>
    </row>
    <row r="1291" spans="1:185" x14ac:dyDescent="0.3">
      <c r="A1291" s="49">
        <v>1289</v>
      </c>
      <c r="B1291" t="s">
        <v>2617</v>
      </c>
      <c r="C1291" t="s">
        <v>650</v>
      </c>
      <c r="D1291">
        <v>2.6700000000000002E-2</v>
      </c>
      <c r="DH1291" t="s">
        <v>9961</v>
      </c>
    </row>
    <row r="1292" spans="1:185" x14ac:dyDescent="0.3">
      <c r="A1292" s="49">
        <v>1290</v>
      </c>
      <c r="B1292" t="s">
        <v>2618</v>
      </c>
      <c r="C1292" t="s">
        <v>650</v>
      </c>
      <c r="D1292">
        <v>5.9049999999999997E-3</v>
      </c>
      <c r="AK1292" t="s">
        <v>9961</v>
      </c>
    </row>
    <row r="1293" spans="1:185" x14ac:dyDescent="0.3">
      <c r="A1293" s="49">
        <v>1291</v>
      </c>
      <c r="B1293" t="s">
        <v>2619</v>
      </c>
      <c r="C1293" t="s">
        <v>605</v>
      </c>
      <c r="D1293">
        <v>0.42</v>
      </c>
      <c r="M1293" t="s">
        <v>9961</v>
      </c>
      <c r="N1293" t="s">
        <v>9961</v>
      </c>
    </row>
    <row r="1294" spans="1:185" x14ac:dyDescent="0.3">
      <c r="A1294" s="49">
        <v>1292</v>
      </c>
      <c r="B1294" t="s">
        <v>2620</v>
      </c>
      <c r="C1294" t="s">
        <v>617</v>
      </c>
      <c r="D1294">
        <v>4.4106000000000008E-5</v>
      </c>
      <c r="F1294" t="s">
        <v>9963</v>
      </c>
      <c r="G1294" t="s">
        <v>9962</v>
      </c>
    </row>
    <row r="1295" spans="1:185" x14ac:dyDescent="0.3">
      <c r="A1295" s="49">
        <v>1293</v>
      </c>
      <c r="B1295" t="s">
        <v>2621</v>
      </c>
      <c r="C1295" t="s">
        <v>605</v>
      </c>
      <c r="D1295">
        <v>1.36994E-3</v>
      </c>
      <c r="F1295" t="s">
        <v>9961</v>
      </c>
      <c r="G1295" t="s">
        <v>9961</v>
      </c>
      <c r="CM1295" t="s">
        <v>9961</v>
      </c>
      <c r="GC1295" t="s">
        <v>9961</v>
      </c>
    </row>
    <row r="1296" spans="1:185" x14ac:dyDescent="0.3">
      <c r="A1296" s="49">
        <v>1294</v>
      </c>
      <c r="B1296" t="s">
        <v>2622</v>
      </c>
      <c r="C1296" t="s">
        <v>650</v>
      </c>
      <c r="D1296">
        <v>2.1711999999999998</v>
      </c>
      <c r="CN1296" t="s">
        <v>9961</v>
      </c>
    </row>
    <row r="1297" spans="1:270" x14ac:dyDescent="0.3">
      <c r="A1297" s="49">
        <v>1295</v>
      </c>
      <c r="B1297" t="s">
        <v>2623</v>
      </c>
      <c r="C1297" t="s">
        <v>683</v>
      </c>
      <c r="D1297">
        <v>0.222</v>
      </c>
      <c r="CN1297" t="s">
        <v>9961</v>
      </c>
    </row>
    <row r="1298" spans="1:270" x14ac:dyDescent="0.3">
      <c r="A1298" s="49">
        <v>1296</v>
      </c>
    </row>
    <row r="1299" spans="1:270" x14ac:dyDescent="0.3">
      <c r="A1299" s="49">
        <v>1297</v>
      </c>
    </row>
    <row r="1300" spans="1:270" x14ac:dyDescent="0.3">
      <c r="A1300" s="49">
        <v>1298</v>
      </c>
      <c r="B1300" t="s">
        <v>2626</v>
      </c>
      <c r="C1300" t="s">
        <v>605</v>
      </c>
      <c r="D1300">
        <v>23.712</v>
      </c>
      <c r="M1300" t="s">
        <v>9961</v>
      </c>
      <c r="N1300" t="s">
        <v>9961</v>
      </c>
      <c r="AH1300" t="s">
        <v>9961</v>
      </c>
      <c r="AK1300" t="s">
        <v>9961</v>
      </c>
    </row>
    <row r="1301" spans="1:270" x14ac:dyDescent="0.3">
      <c r="A1301" s="49">
        <v>1299</v>
      </c>
      <c r="B1301" t="s">
        <v>2627</v>
      </c>
      <c r="C1301" t="s">
        <v>659</v>
      </c>
      <c r="D1301">
        <v>6.7000000000000004E-2</v>
      </c>
      <c r="I1301" t="s">
        <v>9961</v>
      </c>
    </row>
    <row r="1302" spans="1:270" x14ac:dyDescent="0.3">
      <c r="A1302" s="49">
        <v>1300</v>
      </c>
      <c r="B1302" t="s">
        <v>2629</v>
      </c>
      <c r="C1302" t="s">
        <v>671</v>
      </c>
      <c r="D1302">
        <v>0.16702556639999999</v>
      </c>
      <c r="P1302" t="s">
        <v>9961</v>
      </c>
      <c r="JJ1302" t="s">
        <v>9961</v>
      </c>
    </row>
    <row r="1303" spans="1:270" x14ac:dyDescent="0.3">
      <c r="A1303" s="49">
        <v>1301</v>
      </c>
      <c r="B1303" t="s">
        <v>2630</v>
      </c>
      <c r="C1303" t="s">
        <v>605</v>
      </c>
      <c r="D1303">
        <v>0.63700000000000001</v>
      </c>
      <c r="M1303" t="s">
        <v>9961</v>
      </c>
      <c r="N1303" t="s">
        <v>9961</v>
      </c>
      <c r="AH1303" t="s">
        <v>9961</v>
      </c>
    </row>
    <row r="1304" spans="1:270" x14ac:dyDescent="0.3">
      <c r="A1304" s="49">
        <v>1302</v>
      </c>
    </row>
    <row r="1305" spans="1:270" x14ac:dyDescent="0.3">
      <c r="A1305" s="49">
        <v>1303</v>
      </c>
    </row>
    <row r="1306" spans="1:270" x14ac:dyDescent="0.3">
      <c r="A1306" s="49">
        <v>1304</v>
      </c>
    </row>
    <row r="1307" spans="1:270" x14ac:dyDescent="0.3">
      <c r="A1307" s="49">
        <v>1305</v>
      </c>
      <c r="B1307" t="s">
        <v>2634</v>
      </c>
      <c r="C1307" t="s">
        <v>659</v>
      </c>
      <c r="D1307">
        <v>1.52E-2</v>
      </c>
      <c r="EF1307" t="s">
        <v>9961</v>
      </c>
      <c r="EG1307" t="s">
        <v>9961</v>
      </c>
    </row>
    <row r="1308" spans="1:270" x14ac:dyDescent="0.3">
      <c r="A1308" s="49">
        <v>1306</v>
      </c>
      <c r="B1308" t="s">
        <v>2635</v>
      </c>
      <c r="C1308" t="s">
        <v>620</v>
      </c>
      <c r="D1308">
        <v>0.62041800000000003</v>
      </c>
      <c r="AH1308" t="s">
        <v>9961</v>
      </c>
    </row>
    <row r="1309" spans="1:270" x14ac:dyDescent="0.3">
      <c r="A1309" s="49">
        <v>1307</v>
      </c>
      <c r="B1309" t="s">
        <v>2636</v>
      </c>
      <c r="C1309" t="s">
        <v>620</v>
      </c>
      <c r="D1309">
        <v>2.7675E-3</v>
      </c>
      <c r="AG1309" t="s">
        <v>9961</v>
      </c>
    </row>
    <row r="1310" spans="1:270" x14ac:dyDescent="0.3">
      <c r="A1310" s="49">
        <v>1308</v>
      </c>
      <c r="B1310" t="s">
        <v>2637</v>
      </c>
      <c r="C1310" t="s">
        <v>620</v>
      </c>
      <c r="D1310">
        <v>0.16200000000000001</v>
      </c>
      <c r="M1310" t="s">
        <v>9961</v>
      </c>
      <c r="N1310" t="s">
        <v>9961</v>
      </c>
      <c r="AH1310" t="s">
        <v>9961</v>
      </c>
      <c r="AK1310" t="s">
        <v>9961</v>
      </c>
    </row>
    <row r="1311" spans="1:270" x14ac:dyDescent="0.3">
      <c r="A1311" s="49">
        <v>1309</v>
      </c>
      <c r="B1311" t="s">
        <v>2638</v>
      </c>
      <c r="C1311" t="s">
        <v>650</v>
      </c>
      <c r="D1311">
        <v>0.27591399999999999</v>
      </c>
      <c r="CN1311" t="s">
        <v>9961</v>
      </c>
    </row>
    <row r="1312" spans="1:270" x14ac:dyDescent="0.3">
      <c r="A1312" s="49">
        <v>1310</v>
      </c>
      <c r="B1312" t="s">
        <v>2639</v>
      </c>
      <c r="C1312" t="s">
        <v>659</v>
      </c>
      <c r="D1312">
        <v>3.628399999999999E-2</v>
      </c>
      <c r="AH1312" t="s">
        <v>9961</v>
      </c>
      <c r="AJ1312" t="s">
        <v>9961</v>
      </c>
      <c r="AK1312" t="s">
        <v>9961</v>
      </c>
    </row>
    <row r="1313" spans="1:112" x14ac:dyDescent="0.3">
      <c r="A1313" s="49">
        <v>1311</v>
      </c>
      <c r="B1313" t="s">
        <v>2640</v>
      </c>
      <c r="C1313" t="s">
        <v>650</v>
      </c>
      <c r="D1313">
        <v>0.16126179800000001</v>
      </c>
      <c r="DH1313" t="s">
        <v>9961</v>
      </c>
    </row>
    <row r="1314" spans="1:112" x14ac:dyDescent="0.3">
      <c r="A1314" s="49">
        <v>1312</v>
      </c>
    </row>
    <row r="1315" spans="1:112" x14ac:dyDescent="0.3">
      <c r="A1315" s="49">
        <v>1313</v>
      </c>
    </row>
    <row r="1316" spans="1:112" x14ac:dyDescent="0.3">
      <c r="A1316" s="49">
        <v>1314</v>
      </c>
      <c r="B1316" t="s">
        <v>2643</v>
      </c>
      <c r="C1316" t="s">
        <v>671</v>
      </c>
      <c r="D1316">
        <v>0.56333308000000004</v>
      </c>
      <c r="P1316" t="s">
        <v>9961</v>
      </c>
    </row>
    <row r="1317" spans="1:112" x14ac:dyDescent="0.3">
      <c r="A1317" s="49">
        <v>1315</v>
      </c>
      <c r="B1317" t="s">
        <v>2644</v>
      </c>
      <c r="C1317" t="s">
        <v>798</v>
      </c>
      <c r="D1317">
        <v>0.133824</v>
      </c>
      <c r="P1317" t="s">
        <v>9961</v>
      </c>
    </row>
    <row r="1318" spans="1:112" x14ac:dyDescent="0.3">
      <c r="A1318" s="49">
        <v>1316</v>
      </c>
      <c r="B1318" t="s">
        <v>2645</v>
      </c>
      <c r="C1318" t="s">
        <v>798</v>
      </c>
      <c r="D1318">
        <v>2.308E-2</v>
      </c>
      <c r="O1318" t="s">
        <v>9961</v>
      </c>
      <c r="P1318" t="s">
        <v>9961</v>
      </c>
    </row>
    <row r="1319" spans="1:112" x14ac:dyDescent="0.3">
      <c r="A1319" s="49">
        <v>1317</v>
      </c>
      <c r="B1319" t="s">
        <v>2646</v>
      </c>
      <c r="C1319" t="s">
        <v>798</v>
      </c>
      <c r="D1319">
        <v>6.5098420000000009E-3</v>
      </c>
      <c r="O1319" t="s">
        <v>9961</v>
      </c>
      <c r="P1319" t="s">
        <v>9961</v>
      </c>
    </row>
    <row r="1320" spans="1:112" x14ac:dyDescent="0.3">
      <c r="A1320" s="49">
        <v>1318</v>
      </c>
      <c r="B1320" t="s">
        <v>2647</v>
      </c>
      <c r="C1320" t="s">
        <v>798</v>
      </c>
      <c r="D1320">
        <v>2.4959100000000001E-2</v>
      </c>
      <c r="O1320" t="s">
        <v>9961</v>
      </c>
      <c r="P1320" t="s">
        <v>9961</v>
      </c>
    </row>
    <row r="1321" spans="1:112" x14ac:dyDescent="0.3">
      <c r="A1321" s="49">
        <v>1319</v>
      </c>
      <c r="B1321" t="s">
        <v>2648</v>
      </c>
      <c r="C1321" t="s">
        <v>798</v>
      </c>
      <c r="D1321">
        <v>3.1440000000000003E-2</v>
      </c>
      <c r="O1321" t="s">
        <v>9961</v>
      </c>
      <c r="P1321" t="s">
        <v>9961</v>
      </c>
    </row>
    <row r="1322" spans="1:112" x14ac:dyDescent="0.3">
      <c r="A1322" s="49">
        <v>1320</v>
      </c>
      <c r="B1322" t="s">
        <v>2649</v>
      </c>
      <c r="C1322" t="s">
        <v>798</v>
      </c>
      <c r="D1322">
        <v>9.517479999999999E-2</v>
      </c>
      <c r="O1322" t="s">
        <v>9961</v>
      </c>
      <c r="P1322" t="s">
        <v>9961</v>
      </c>
    </row>
    <row r="1323" spans="1:112" x14ac:dyDescent="0.3">
      <c r="A1323" s="49">
        <v>1321</v>
      </c>
      <c r="B1323" t="s">
        <v>2650</v>
      </c>
      <c r="C1323" t="s">
        <v>798</v>
      </c>
      <c r="D1323">
        <v>0.13479378571428571</v>
      </c>
      <c r="O1323" t="s">
        <v>9961</v>
      </c>
      <c r="P1323" t="s">
        <v>9961</v>
      </c>
    </row>
    <row r="1324" spans="1:112" x14ac:dyDescent="0.3">
      <c r="A1324" s="49">
        <v>1322</v>
      </c>
      <c r="B1324" t="s">
        <v>2651</v>
      </c>
      <c r="C1324" t="s">
        <v>798</v>
      </c>
      <c r="D1324">
        <v>0.12367499999999999</v>
      </c>
      <c r="O1324" t="s">
        <v>9961</v>
      </c>
      <c r="P1324" t="s">
        <v>9961</v>
      </c>
    </row>
    <row r="1325" spans="1:112" x14ac:dyDescent="0.3">
      <c r="A1325" s="49">
        <v>1323</v>
      </c>
      <c r="B1325" t="s">
        <v>2652</v>
      </c>
      <c r="C1325" t="s">
        <v>798</v>
      </c>
      <c r="D1325">
        <v>8.2188299999999999E-3</v>
      </c>
      <c r="O1325" t="s">
        <v>9961</v>
      </c>
      <c r="P1325" t="s">
        <v>9961</v>
      </c>
    </row>
    <row r="1326" spans="1:112" x14ac:dyDescent="0.3">
      <c r="A1326" s="49">
        <v>1324</v>
      </c>
      <c r="B1326" t="s">
        <v>2653</v>
      </c>
      <c r="C1326" t="s">
        <v>659</v>
      </c>
      <c r="D1326">
        <v>0.10944</v>
      </c>
      <c r="AH1326" t="s">
        <v>9961</v>
      </c>
    </row>
    <row r="1327" spans="1:112" x14ac:dyDescent="0.3">
      <c r="A1327" s="49">
        <v>1325</v>
      </c>
    </row>
    <row r="1328" spans="1:112" x14ac:dyDescent="0.3">
      <c r="A1328" s="49">
        <v>1326</v>
      </c>
    </row>
    <row r="1329" spans="1:271" x14ac:dyDescent="0.3">
      <c r="A1329" s="49">
        <v>1327</v>
      </c>
    </row>
    <row r="1330" spans="1:271" x14ac:dyDescent="0.3">
      <c r="A1330" s="49">
        <v>1328</v>
      </c>
      <c r="B1330" t="s">
        <v>2658</v>
      </c>
      <c r="C1330" t="s">
        <v>605</v>
      </c>
      <c r="D1330">
        <v>0.01</v>
      </c>
      <c r="AG1330" t="s">
        <v>9961</v>
      </c>
    </row>
    <row r="1331" spans="1:271" x14ac:dyDescent="0.3">
      <c r="A1331" s="49">
        <v>1329</v>
      </c>
    </row>
    <row r="1332" spans="1:271" x14ac:dyDescent="0.3">
      <c r="A1332" s="49">
        <v>1330</v>
      </c>
      <c r="B1332" t="s">
        <v>2660</v>
      </c>
      <c r="C1332" t="s">
        <v>686</v>
      </c>
      <c r="D1332">
        <v>1.6215299999999998E-2</v>
      </c>
      <c r="AH1332" t="s">
        <v>9961</v>
      </c>
    </row>
    <row r="1333" spans="1:271" x14ac:dyDescent="0.3">
      <c r="A1333" s="49">
        <v>1331</v>
      </c>
      <c r="B1333" t="s">
        <v>2661</v>
      </c>
      <c r="C1333" t="s">
        <v>605</v>
      </c>
      <c r="D1333">
        <v>3.5749999999999997E-2</v>
      </c>
      <c r="I1333" t="s">
        <v>9961</v>
      </c>
      <c r="J1333" t="s">
        <v>9961</v>
      </c>
      <c r="K1333" t="s">
        <v>9961</v>
      </c>
      <c r="L1333" t="s">
        <v>9961</v>
      </c>
    </row>
    <row r="1334" spans="1:271" x14ac:dyDescent="0.3">
      <c r="A1334" s="49">
        <v>1332</v>
      </c>
      <c r="B1334" t="s">
        <v>2662</v>
      </c>
      <c r="C1334" t="s">
        <v>650</v>
      </c>
      <c r="D1334">
        <v>6.7199999999999996E-2</v>
      </c>
      <c r="CN1334" t="s">
        <v>9961</v>
      </c>
    </row>
    <row r="1335" spans="1:271" x14ac:dyDescent="0.3">
      <c r="A1335" s="49">
        <v>1333</v>
      </c>
    </row>
    <row r="1336" spans="1:271" x14ac:dyDescent="0.3">
      <c r="A1336" s="49">
        <v>1334</v>
      </c>
      <c r="B1336" t="s">
        <v>2664</v>
      </c>
      <c r="C1336" t="s">
        <v>659</v>
      </c>
      <c r="D1336">
        <v>0.1851679</v>
      </c>
      <c r="AH1336" t="s">
        <v>9961</v>
      </c>
      <c r="AK1336" t="s">
        <v>9961</v>
      </c>
    </row>
    <row r="1337" spans="1:271" x14ac:dyDescent="0.3">
      <c r="A1337" s="49">
        <v>1335</v>
      </c>
      <c r="B1337" t="s">
        <v>2665</v>
      </c>
      <c r="C1337" t="s">
        <v>796</v>
      </c>
      <c r="D1337">
        <v>0.32704</v>
      </c>
      <c r="O1337" t="s">
        <v>9961</v>
      </c>
    </row>
    <row r="1338" spans="1:271" x14ac:dyDescent="0.3">
      <c r="A1338" s="49">
        <v>1336</v>
      </c>
      <c r="B1338" t="s">
        <v>2666</v>
      </c>
      <c r="C1338" t="s">
        <v>650</v>
      </c>
      <c r="D1338">
        <v>10.488799999999999</v>
      </c>
      <c r="AH1338" t="s">
        <v>9961</v>
      </c>
    </row>
    <row r="1339" spans="1:271" x14ac:dyDescent="0.3">
      <c r="A1339" s="49">
        <v>1337</v>
      </c>
      <c r="B1339" t="s">
        <v>2668</v>
      </c>
      <c r="C1339" t="s">
        <v>595</v>
      </c>
      <c r="D1339">
        <v>0.1351175551059442</v>
      </c>
      <c r="IA1339" t="s">
        <v>9961</v>
      </c>
      <c r="JK1339" t="s">
        <v>9961</v>
      </c>
    </row>
    <row r="1340" spans="1:271" x14ac:dyDescent="0.3">
      <c r="A1340" s="49">
        <v>1338</v>
      </c>
      <c r="B1340" t="s">
        <v>2670</v>
      </c>
      <c r="C1340" t="s">
        <v>796</v>
      </c>
      <c r="D1340">
        <v>0.52895999999999999</v>
      </c>
      <c r="O1340" t="s">
        <v>9961</v>
      </c>
    </row>
    <row r="1341" spans="1:271" x14ac:dyDescent="0.3">
      <c r="A1341" s="49">
        <v>1339</v>
      </c>
      <c r="B1341" t="s">
        <v>2671</v>
      </c>
      <c r="C1341" t="s">
        <v>617</v>
      </c>
      <c r="D1341">
        <v>3.4450999999999999E-5</v>
      </c>
      <c r="F1341" t="s">
        <v>9961</v>
      </c>
      <c r="G1341" t="s">
        <v>9961</v>
      </c>
      <c r="H1341" t="s">
        <v>9961</v>
      </c>
    </row>
    <row r="1342" spans="1:271" x14ac:dyDescent="0.3">
      <c r="A1342" s="49">
        <v>1340</v>
      </c>
    </row>
    <row r="1343" spans="1:271" x14ac:dyDescent="0.3">
      <c r="A1343" s="49">
        <v>1341</v>
      </c>
      <c r="B1343" t="s">
        <v>2673</v>
      </c>
      <c r="C1343" t="s">
        <v>605</v>
      </c>
      <c r="D1343">
        <v>0.21</v>
      </c>
      <c r="AH1343" t="s">
        <v>9961</v>
      </c>
    </row>
    <row r="1344" spans="1:271" x14ac:dyDescent="0.3">
      <c r="A1344" s="49">
        <v>1342</v>
      </c>
      <c r="B1344" t="s">
        <v>2674</v>
      </c>
      <c r="C1344" t="s">
        <v>605</v>
      </c>
      <c r="D1344">
        <v>0.19595660000000001</v>
      </c>
      <c r="AH1344" t="s">
        <v>9961</v>
      </c>
    </row>
    <row r="1345" spans="1:275" x14ac:dyDescent="0.3">
      <c r="A1345" s="49">
        <v>1343</v>
      </c>
      <c r="B1345" t="s">
        <v>2675</v>
      </c>
      <c r="C1345" t="s">
        <v>617</v>
      </c>
      <c r="D1345">
        <v>2.7267615299999999E-2</v>
      </c>
      <c r="DH1345" t="s">
        <v>9961</v>
      </c>
      <c r="JL1345" t="s">
        <v>9961</v>
      </c>
      <c r="JM1345" t="s">
        <v>9961</v>
      </c>
    </row>
    <row r="1346" spans="1:275" x14ac:dyDescent="0.3">
      <c r="A1346" s="49">
        <v>1344</v>
      </c>
    </row>
    <row r="1347" spans="1:275" x14ac:dyDescent="0.3">
      <c r="A1347" s="49">
        <v>1345</v>
      </c>
      <c r="B1347" t="s">
        <v>2678</v>
      </c>
      <c r="C1347" t="s">
        <v>605</v>
      </c>
      <c r="D1347">
        <v>0.12759999999999999</v>
      </c>
      <c r="M1347" t="s">
        <v>9961</v>
      </c>
      <c r="N1347" t="s">
        <v>9961</v>
      </c>
    </row>
    <row r="1348" spans="1:275" x14ac:dyDescent="0.3">
      <c r="A1348" s="49">
        <v>1346</v>
      </c>
      <c r="B1348" t="s">
        <v>2680</v>
      </c>
      <c r="C1348" t="s">
        <v>659</v>
      </c>
      <c r="D1348">
        <v>0.187086</v>
      </c>
      <c r="AH1348" t="s">
        <v>9961</v>
      </c>
    </row>
    <row r="1349" spans="1:275" x14ac:dyDescent="0.3">
      <c r="A1349" s="49">
        <v>1347</v>
      </c>
      <c r="B1349" t="s">
        <v>2681</v>
      </c>
      <c r="C1349" t="s">
        <v>671</v>
      </c>
      <c r="D1349">
        <v>6.0900000000000001E-7</v>
      </c>
      <c r="Q1349" t="s">
        <v>9961</v>
      </c>
      <c r="T1349" t="s">
        <v>9961</v>
      </c>
    </row>
    <row r="1350" spans="1:275" x14ac:dyDescent="0.3">
      <c r="A1350" s="49">
        <v>1348</v>
      </c>
      <c r="B1350" t="s">
        <v>2683</v>
      </c>
      <c r="C1350" t="s">
        <v>722</v>
      </c>
      <c r="D1350">
        <v>1.0399999999999999E-3</v>
      </c>
      <c r="DH1350" t="s">
        <v>9961</v>
      </c>
      <c r="JN1350" t="s">
        <v>9961</v>
      </c>
    </row>
    <row r="1351" spans="1:275" x14ac:dyDescent="0.3">
      <c r="A1351" s="49">
        <v>1349</v>
      </c>
      <c r="B1351" t="s">
        <v>2685</v>
      </c>
      <c r="C1351" t="s">
        <v>605</v>
      </c>
      <c r="D1351">
        <v>0.12809999999999999</v>
      </c>
      <c r="M1351" t="s">
        <v>9961</v>
      </c>
      <c r="N1351" t="s">
        <v>9961</v>
      </c>
      <c r="AH1351" t="s">
        <v>9961</v>
      </c>
    </row>
    <row r="1352" spans="1:275" x14ac:dyDescent="0.3">
      <c r="A1352" s="49">
        <v>1350</v>
      </c>
      <c r="B1352" t="s">
        <v>2686</v>
      </c>
      <c r="C1352" t="s">
        <v>659</v>
      </c>
      <c r="D1352">
        <v>3.5986999999999998E-2</v>
      </c>
      <c r="AH1352" t="s">
        <v>9961</v>
      </c>
    </row>
    <row r="1353" spans="1:275" x14ac:dyDescent="0.3">
      <c r="A1353" s="49">
        <v>1351</v>
      </c>
      <c r="B1353" t="s">
        <v>2687</v>
      </c>
      <c r="C1353" t="s">
        <v>605</v>
      </c>
      <c r="D1353">
        <v>5.3899999999999998E-4</v>
      </c>
      <c r="AG1353" t="s">
        <v>9961</v>
      </c>
    </row>
    <row r="1354" spans="1:275" x14ac:dyDescent="0.3">
      <c r="A1354" s="49">
        <v>1352</v>
      </c>
      <c r="B1354" t="s">
        <v>2688</v>
      </c>
      <c r="C1354" t="s">
        <v>614</v>
      </c>
      <c r="D1354">
        <v>7.2576000000000002E-2</v>
      </c>
      <c r="GO1354" t="s">
        <v>9961</v>
      </c>
    </row>
    <row r="1355" spans="1:275" x14ac:dyDescent="0.3">
      <c r="A1355" s="49">
        <v>1353</v>
      </c>
      <c r="B1355" t="s">
        <v>2690</v>
      </c>
      <c r="C1355" t="s">
        <v>659</v>
      </c>
      <c r="D1355">
        <v>0.08</v>
      </c>
      <c r="AJ1355" t="s">
        <v>9961</v>
      </c>
    </row>
    <row r="1356" spans="1:275" x14ac:dyDescent="0.3">
      <c r="A1356" s="49">
        <v>1354</v>
      </c>
      <c r="B1356" t="s">
        <v>2692</v>
      </c>
      <c r="C1356" t="s">
        <v>659</v>
      </c>
      <c r="D1356">
        <v>0.36465000000000009</v>
      </c>
      <c r="CN1356" t="s">
        <v>9961</v>
      </c>
    </row>
    <row r="1357" spans="1:275" x14ac:dyDescent="0.3">
      <c r="A1357" s="49">
        <v>1355</v>
      </c>
      <c r="B1357" t="s">
        <v>2693</v>
      </c>
      <c r="C1357" t="s">
        <v>659</v>
      </c>
      <c r="D1357">
        <v>0.17518800000000001</v>
      </c>
      <c r="AH1357" t="s">
        <v>9961</v>
      </c>
      <c r="AK1357" t="s">
        <v>9961</v>
      </c>
    </row>
    <row r="1358" spans="1:275" x14ac:dyDescent="0.3">
      <c r="A1358" s="49">
        <v>1356</v>
      </c>
    </row>
    <row r="1359" spans="1:275" x14ac:dyDescent="0.3">
      <c r="A1359" s="49">
        <v>1357</v>
      </c>
      <c r="B1359" t="s">
        <v>2695</v>
      </c>
      <c r="C1359" t="s">
        <v>671</v>
      </c>
      <c r="D1359">
        <v>1.5857849999999999E-5</v>
      </c>
      <c r="BK1359" t="s">
        <v>9961</v>
      </c>
      <c r="BL1359" t="s">
        <v>9961</v>
      </c>
      <c r="BM1359" t="s">
        <v>9961</v>
      </c>
      <c r="DF1359" t="s">
        <v>9961</v>
      </c>
      <c r="JO1359" t="s">
        <v>9961</v>
      </c>
    </row>
    <row r="1360" spans="1:275" x14ac:dyDescent="0.3">
      <c r="A1360" s="49">
        <v>1358</v>
      </c>
      <c r="B1360" t="s">
        <v>2696</v>
      </c>
      <c r="C1360" t="s">
        <v>665</v>
      </c>
      <c r="D1360">
        <v>1.7253099999999999E-4</v>
      </c>
      <c r="F1360" t="s">
        <v>9961</v>
      </c>
      <c r="G1360" t="s">
        <v>9961</v>
      </c>
      <c r="H1360" t="s">
        <v>9961</v>
      </c>
    </row>
    <row r="1361" spans="1:43" x14ac:dyDescent="0.3">
      <c r="A1361" s="49">
        <v>1359</v>
      </c>
    </row>
    <row r="1362" spans="1:43" x14ac:dyDescent="0.3">
      <c r="A1362" s="49">
        <v>1360</v>
      </c>
    </row>
    <row r="1363" spans="1:43" x14ac:dyDescent="0.3">
      <c r="A1363" s="49">
        <v>1361</v>
      </c>
    </row>
    <row r="1364" spans="1:43" x14ac:dyDescent="0.3">
      <c r="A1364" s="49">
        <v>1362</v>
      </c>
      <c r="B1364" t="s">
        <v>2700</v>
      </c>
      <c r="C1364" t="s">
        <v>605</v>
      </c>
      <c r="D1364">
        <v>1.5375000000000001</v>
      </c>
      <c r="M1364" t="s">
        <v>9961</v>
      </c>
      <c r="N1364" t="s">
        <v>9961</v>
      </c>
      <c r="AH1364" t="s">
        <v>9961</v>
      </c>
      <c r="AK1364" t="s">
        <v>9961</v>
      </c>
    </row>
    <row r="1365" spans="1:43" x14ac:dyDescent="0.3">
      <c r="A1365" s="49">
        <v>1363</v>
      </c>
      <c r="B1365" t="s">
        <v>2702</v>
      </c>
      <c r="C1365" t="s">
        <v>650</v>
      </c>
      <c r="D1365">
        <v>3.9532999999999999E-3</v>
      </c>
      <c r="AK1365" t="s">
        <v>9961</v>
      </c>
    </row>
    <row r="1366" spans="1:43" x14ac:dyDescent="0.3">
      <c r="A1366" s="49">
        <v>1364</v>
      </c>
    </row>
    <row r="1367" spans="1:43" x14ac:dyDescent="0.3">
      <c r="A1367" s="49">
        <v>1365</v>
      </c>
      <c r="B1367" t="s">
        <v>2704</v>
      </c>
      <c r="C1367" t="s">
        <v>659</v>
      </c>
      <c r="D1367">
        <v>2.0287199999999999</v>
      </c>
      <c r="I1367" t="s">
        <v>9961</v>
      </c>
      <c r="J1367" t="s">
        <v>9961</v>
      </c>
      <c r="K1367" t="s">
        <v>9961</v>
      </c>
      <c r="L1367" t="s">
        <v>9961</v>
      </c>
    </row>
    <row r="1368" spans="1:43" x14ac:dyDescent="0.3">
      <c r="A1368" s="49">
        <v>1366</v>
      </c>
    </row>
    <row r="1369" spans="1:43" x14ac:dyDescent="0.3">
      <c r="A1369" s="49">
        <v>1367</v>
      </c>
      <c r="B1369" t="s">
        <v>2706</v>
      </c>
      <c r="C1369" t="s">
        <v>650</v>
      </c>
      <c r="D1369">
        <v>5.1912E-2</v>
      </c>
      <c r="AK1369" t="s">
        <v>9961</v>
      </c>
    </row>
    <row r="1370" spans="1:43" x14ac:dyDescent="0.3">
      <c r="A1370" s="49">
        <v>1368</v>
      </c>
      <c r="B1370" t="s">
        <v>2707</v>
      </c>
      <c r="C1370" t="s">
        <v>605</v>
      </c>
      <c r="D1370">
        <v>0.80152136064000012</v>
      </c>
      <c r="M1370" t="s">
        <v>9961</v>
      </c>
      <c r="N1370" t="s">
        <v>9961</v>
      </c>
    </row>
    <row r="1371" spans="1:43" x14ac:dyDescent="0.3">
      <c r="A1371" s="49">
        <v>1369</v>
      </c>
      <c r="B1371" t="s">
        <v>2708</v>
      </c>
      <c r="C1371" t="s">
        <v>605</v>
      </c>
      <c r="D1371">
        <v>1.0863753</v>
      </c>
      <c r="N1371" t="s">
        <v>9961</v>
      </c>
      <c r="AH1371" t="s">
        <v>9961</v>
      </c>
      <c r="AK1371" t="s">
        <v>9961</v>
      </c>
    </row>
    <row r="1372" spans="1:43" x14ac:dyDescent="0.3">
      <c r="A1372" s="49">
        <v>1370</v>
      </c>
      <c r="B1372" t="s">
        <v>2709</v>
      </c>
      <c r="C1372" t="s">
        <v>796</v>
      </c>
      <c r="D1372">
        <v>9.9179999999999977E-2</v>
      </c>
      <c r="O1372" t="s">
        <v>9961</v>
      </c>
    </row>
    <row r="1373" spans="1:43" x14ac:dyDescent="0.3">
      <c r="A1373" s="49">
        <v>1371</v>
      </c>
      <c r="B1373" t="s">
        <v>2710</v>
      </c>
      <c r="C1373" t="s">
        <v>671</v>
      </c>
      <c r="D1373">
        <v>4.60572E-2</v>
      </c>
      <c r="O1373" t="s">
        <v>9961</v>
      </c>
      <c r="P1373" t="s">
        <v>9961</v>
      </c>
    </row>
    <row r="1374" spans="1:43" x14ac:dyDescent="0.3">
      <c r="A1374" s="49">
        <v>1372</v>
      </c>
      <c r="B1374" t="s">
        <v>2712</v>
      </c>
      <c r="C1374" t="s">
        <v>605</v>
      </c>
      <c r="D1374">
        <v>1.9E-2</v>
      </c>
      <c r="M1374" t="s">
        <v>9961</v>
      </c>
      <c r="N1374" t="s">
        <v>9961</v>
      </c>
    </row>
    <row r="1375" spans="1:43" x14ac:dyDescent="0.3">
      <c r="A1375" s="49">
        <v>1373</v>
      </c>
      <c r="B1375" t="s">
        <v>2713</v>
      </c>
      <c r="C1375" t="s">
        <v>605</v>
      </c>
      <c r="D1375">
        <v>8.0579999999999999E-2</v>
      </c>
      <c r="M1375" t="s">
        <v>9961</v>
      </c>
      <c r="N1375" t="s">
        <v>9961</v>
      </c>
    </row>
    <row r="1376" spans="1:43" x14ac:dyDescent="0.3">
      <c r="A1376" s="49">
        <v>1374</v>
      </c>
      <c r="B1376" t="s">
        <v>2714</v>
      </c>
      <c r="C1376" t="s">
        <v>617</v>
      </c>
      <c r="D1376">
        <v>0.1048</v>
      </c>
      <c r="J1376" t="s">
        <v>9961</v>
      </c>
      <c r="K1376" t="s">
        <v>9961</v>
      </c>
      <c r="L1376" t="s">
        <v>9961</v>
      </c>
      <c r="AQ1376" t="s">
        <v>9961</v>
      </c>
    </row>
    <row r="1377" spans="1:276" x14ac:dyDescent="0.3">
      <c r="A1377" s="49">
        <v>1375</v>
      </c>
      <c r="B1377" t="s">
        <v>2716</v>
      </c>
      <c r="C1377" t="s">
        <v>605</v>
      </c>
      <c r="D1377">
        <v>0.12171999999999999</v>
      </c>
      <c r="M1377" t="s">
        <v>9961</v>
      </c>
      <c r="N1377" t="s">
        <v>9961</v>
      </c>
    </row>
    <row r="1378" spans="1:276" x14ac:dyDescent="0.3">
      <c r="A1378" s="49">
        <v>1376</v>
      </c>
      <c r="B1378" t="s">
        <v>2717</v>
      </c>
      <c r="C1378" t="s">
        <v>605</v>
      </c>
      <c r="D1378">
        <v>0.625</v>
      </c>
      <c r="M1378" t="s">
        <v>9961</v>
      </c>
      <c r="N1378" t="s">
        <v>9961</v>
      </c>
    </row>
    <row r="1379" spans="1:276" x14ac:dyDescent="0.3">
      <c r="A1379" s="49">
        <v>1377</v>
      </c>
      <c r="B1379" t="s">
        <v>2718</v>
      </c>
      <c r="C1379" t="s">
        <v>659</v>
      </c>
      <c r="D1379">
        <v>1.7600000000000001E-3</v>
      </c>
      <c r="CN1379" t="s">
        <v>9961</v>
      </c>
      <c r="EE1379" t="s">
        <v>9961</v>
      </c>
      <c r="EU1379" t="s">
        <v>9961</v>
      </c>
    </row>
    <row r="1380" spans="1:276" x14ac:dyDescent="0.3">
      <c r="A1380" s="49">
        <v>1378</v>
      </c>
      <c r="B1380" t="s">
        <v>2721</v>
      </c>
      <c r="C1380" t="s">
        <v>671</v>
      </c>
      <c r="D1380">
        <v>0.96875000000000011</v>
      </c>
      <c r="AH1380" t="s">
        <v>9961</v>
      </c>
      <c r="CN1380" t="s">
        <v>9961</v>
      </c>
      <c r="EE1380" t="s">
        <v>9961</v>
      </c>
      <c r="ET1380" t="s">
        <v>9961</v>
      </c>
      <c r="EU1380" t="s">
        <v>9961</v>
      </c>
    </row>
    <row r="1381" spans="1:276" x14ac:dyDescent="0.3">
      <c r="A1381" s="49">
        <v>1379</v>
      </c>
    </row>
    <row r="1382" spans="1:276" x14ac:dyDescent="0.3">
      <c r="A1382" s="49">
        <v>1380</v>
      </c>
      <c r="B1382" t="s">
        <v>2724</v>
      </c>
      <c r="C1382" t="s">
        <v>764</v>
      </c>
      <c r="D1382">
        <v>6.2869800000000003E-2</v>
      </c>
      <c r="AK1382" t="s">
        <v>9961</v>
      </c>
    </row>
    <row r="1383" spans="1:276" x14ac:dyDescent="0.3">
      <c r="A1383" s="49">
        <v>1381</v>
      </c>
      <c r="B1383" t="s">
        <v>2725</v>
      </c>
      <c r="C1383" t="s">
        <v>620</v>
      </c>
      <c r="D1383">
        <v>1.212</v>
      </c>
      <c r="AH1383" t="s">
        <v>9961</v>
      </c>
      <c r="AK1383" t="s">
        <v>9961</v>
      </c>
      <c r="JP1383" t="s">
        <v>9961</v>
      </c>
    </row>
    <row r="1384" spans="1:276" x14ac:dyDescent="0.3">
      <c r="A1384" s="49">
        <v>1382</v>
      </c>
      <c r="B1384" t="s">
        <v>2727</v>
      </c>
      <c r="C1384" t="s">
        <v>605</v>
      </c>
      <c r="D1384">
        <v>1.0434288</v>
      </c>
      <c r="I1384" t="s">
        <v>9961</v>
      </c>
      <c r="J1384" t="s">
        <v>9961</v>
      </c>
      <c r="K1384" t="s">
        <v>9961</v>
      </c>
      <c r="L1384" t="s">
        <v>9961</v>
      </c>
    </row>
    <row r="1385" spans="1:276" x14ac:dyDescent="0.3">
      <c r="A1385" s="49">
        <v>1383</v>
      </c>
      <c r="B1385" t="s">
        <v>2728</v>
      </c>
      <c r="C1385" t="s">
        <v>659</v>
      </c>
      <c r="D1385">
        <v>1.255E-2</v>
      </c>
      <c r="I1385" t="s">
        <v>9961</v>
      </c>
      <c r="K1385" t="s">
        <v>9961</v>
      </c>
      <c r="L1385" t="s">
        <v>9961</v>
      </c>
    </row>
    <row r="1386" spans="1:276" x14ac:dyDescent="0.3">
      <c r="A1386" s="49">
        <v>1384</v>
      </c>
      <c r="B1386" t="s">
        <v>2729</v>
      </c>
      <c r="C1386" t="s">
        <v>605</v>
      </c>
      <c r="D1386">
        <v>0.69020000000000015</v>
      </c>
      <c r="AH1386" t="s">
        <v>9961</v>
      </c>
    </row>
    <row r="1387" spans="1:276" x14ac:dyDescent="0.3">
      <c r="A1387" s="49">
        <v>1385</v>
      </c>
    </row>
    <row r="1388" spans="1:276" x14ac:dyDescent="0.3">
      <c r="A1388" s="49">
        <v>1386</v>
      </c>
      <c r="B1388" t="s">
        <v>2732</v>
      </c>
      <c r="C1388" t="s">
        <v>1044</v>
      </c>
      <c r="D1388">
        <v>0.2944</v>
      </c>
      <c r="L1388" t="s">
        <v>9961</v>
      </c>
    </row>
    <row r="1389" spans="1:276" x14ac:dyDescent="0.3">
      <c r="A1389" s="49">
        <v>1387</v>
      </c>
    </row>
    <row r="1390" spans="1:276" x14ac:dyDescent="0.3">
      <c r="A1390" s="49">
        <v>1388</v>
      </c>
      <c r="B1390" t="s">
        <v>2734</v>
      </c>
      <c r="C1390" t="s">
        <v>798</v>
      </c>
      <c r="D1390">
        <v>1.222E-2</v>
      </c>
      <c r="P1390" t="s">
        <v>9961</v>
      </c>
    </row>
    <row r="1391" spans="1:276" x14ac:dyDescent="0.3">
      <c r="A1391" s="49">
        <v>1389</v>
      </c>
    </row>
    <row r="1392" spans="1:276" x14ac:dyDescent="0.3">
      <c r="A1392" s="49">
        <v>1390</v>
      </c>
      <c r="B1392" t="s">
        <v>2736</v>
      </c>
      <c r="C1392" t="s">
        <v>659</v>
      </c>
      <c r="D1392">
        <v>1.1456759999999999</v>
      </c>
      <c r="I1392" t="s">
        <v>9961</v>
      </c>
    </row>
    <row r="1393" spans="1:151" x14ac:dyDescent="0.3">
      <c r="A1393" s="49">
        <v>1391</v>
      </c>
      <c r="B1393" t="s">
        <v>2738</v>
      </c>
      <c r="C1393" t="s">
        <v>668</v>
      </c>
      <c r="D1393">
        <v>21.2</v>
      </c>
      <c r="I1393" t="s">
        <v>9961</v>
      </c>
      <c r="J1393" t="s">
        <v>9961</v>
      </c>
      <c r="K1393" t="s">
        <v>9961</v>
      </c>
      <c r="L1393" t="s">
        <v>9961</v>
      </c>
    </row>
    <row r="1394" spans="1:151" x14ac:dyDescent="0.3">
      <c r="A1394" s="49">
        <v>1392</v>
      </c>
      <c r="B1394" t="s">
        <v>2739</v>
      </c>
      <c r="C1394" t="s">
        <v>671</v>
      </c>
      <c r="D1394">
        <v>6.2988499999999998E-6</v>
      </c>
      <c r="Q1394" t="s">
        <v>9961</v>
      </c>
      <c r="R1394" t="s">
        <v>9961</v>
      </c>
      <c r="S1394" t="s">
        <v>9961</v>
      </c>
      <c r="T1394" t="s">
        <v>9961</v>
      </c>
      <c r="U1394" t="s">
        <v>9961</v>
      </c>
      <c r="V1394" t="s">
        <v>9961</v>
      </c>
      <c r="W1394" t="s">
        <v>9961</v>
      </c>
    </row>
    <row r="1395" spans="1:151" x14ac:dyDescent="0.3">
      <c r="A1395" s="49">
        <v>1393</v>
      </c>
      <c r="B1395" t="s">
        <v>2740</v>
      </c>
      <c r="C1395" t="s">
        <v>659</v>
      </c>
      <c r="D1395">
        <v>0.89400000000000002</v>
      </c>
      <c r="I1395" t="s">
        <v>9961</v>
      </c>
      <c r="J1395" t="s">
        <v>9961</v>
      </c>
      <c r="K1395" t="s">
        <v>9961</v>
      </c>
      <c r="L1395" t="s">
        <v>9961</v>
      </c>
    </row>
    <row r="1396" spans="1:151" x14ac:dyDescent="0.3">
      <c r="A1396" s="49">
        <v>1394</v>
      </c>
    </row>
    <row r="1397" spans="1:151" x14ac:dyDescent="0.3">
      <c r="A1397" s="49">
        <v>1395</v>
      </c>
      <c r="B1397" t="s">
        <v>2744</v>
      </c>
      <c r="C1397" t="s">
        <v>668</v>
      </c>
      <c r="D1397">
        <v>1.1025E-2</v>
      </c>
      <c r="AJ1397" t="s">
        <v>9961</v>
      </c>
      <c r="AK1397" t="s">
        <v>9961</v>
      </c>
      <c r="AP1397" t="s">
        <v>9961</v>
      </c>
    </row>
    <row r="1398" spans="1:151" x14ac:dyDescent="0.3">
      <c r="A1398" s="49">
        <v>1396</v>
      </c>
      <c r="B1398" t="s">
        <v>2745</v>
      </c>
      <c r="C1398" t="s">
        <v>659</v>
      </c>
      <c r="D1398">
        <v>0.35493999999999998</v>
      </c>
      <c r="AJ1398" t="s">
        <v>9961</v>
      </c>
      <c r="AK1398" t="s">
        <v>9961</v>
      </c>
      <c r="ED1398" t="s">
        <v>9961</v>
      </c>
    </row>
    <row r="1399" spans="1:151" x14ac:dyDescent="0.3">
      <c r="A1399" s="49">
        <v>1397</v>
      </c>
    </row>
    <row r="1400" spans="1:151" x14ac:dyDescent="0.3">
      <c r="A1400" s="49">
        <v>1398</v>
      </c>
      <c r="B1400" t="s">
        <v>2749</v>
      </c>
      <c r="C1400" t="s">
        <v>605</v>
      </c>
      <c r="D1400">
        <v>0.77524999999999988</v>
      </c>
      <c r="AH1400" t="s">
        <v>9961</v>
      </c>
    </row>
    <row r="1401" spans="1:151" x14ac:dyDescent="0.3">
      <c r="A1401" s="49">
        <v>1399</v>
      </c>
    </row>
    <row r="1402" spans="1:151" x14ac:dyDescent="0.3">
      <c r="A1402" s="49">
        <v>1400</v>
      </c>
      <c r="B1402" t="s">
        <v>2751</v>
      </c>
      <c r="C1402" t="s">
        <v>671</v>
      </c>
      <c r="D1402">
        <v>1.0692500000000001E-2</v>
      </c>
      <c r="AH1402" t="s">
        <v>9961</v>
      </c>
      <c r="EE1402" t="s">
        <v>9961</v>
      </c>
      <c r="ET1402" t="s">
        <v>9961</v>
      </c>
      <c r="EU1402" t="s">
        <v>9961</v>
      </c>
    </row>
    <row r="1403" spans="1:151" x14ac:dyDescent="0.3">
      <c r="A1403" s="49">
        <v>1401</v>
      </c>
    </row>
    <row r="1404" spans="1:151" x14ac:dyDescent="0.3">
      <c r="A1404" s="49">
        <v>1402</v>
      </c>
      <c r="B1404" t="s">
        <v>2754</v>
      </c>
      <c r="C1404" t="s">
        <v>671</v>
      </c>
      <c r="D1404">
        <v>2.3693629999999999</v>
      </c>
      <c r="O1404" t="s">
        <v>9961</v>
      </c>
      <c r="P1404" t="s">
        <v>9961</v>
      </c>
      <c r="AL1404" t="s">
        <v>9961</v>
      </c>
      <c r="AM1404" t="s">
        <v>9961</v>
      </c>
      <c r="AN1404" t="s">
        <v>9961</v>
      </c>
    </row>
    <row r="1405" spans="1:151" x14ac:dyDescent="0.3">
      <c r="A1405" s="49">
        <v>1403</v>
      </c>
      <c r="B1405" t="s">
        <v>2755</v>
      </c>
      <c r="C1405" t="s">
        <v>798</v>
      </c>
      <c r="D1405">
        <v>1.1403737</v>
      </c>
      <c r="O1405" t="s">
        <v>9961</v>
      </c>
      <c r="P1405" t="s">
        <v>9961</v>
      </c>
      <c r="AL1405" t="s">
        <v>9961</v>
      </c>
      <c r="AM1405" t="s">
        <v>9961</v>
      </c>
      <c r="AN1405" t="s">
        <v>9961</v>
      </c>
    </row>
    <row r="1406" spans="1:151" x14ac:dyDescent="0.3">
      <c r="A1406" s="49">
        <v>1404</v>
      </c>
      <c r="B1406" t="s">
        <v>2756</v>
      </c>
      <c r="C1406" t="s">
        <v>798</v>
      </c>
      <c r="D1406">
        <v>0.48813060000000008</v>
      </c>
      <c r="O1406" t="s">
        <v>9961</v>
      </c>
      <c r="P1406" t="s">
        <v>9961</v>
      </c>
      <c r="AL1406" t="s">
        <v>9961</v>
      </c>
      <c r="AM1406" t="s">
        <v>9961</v>
      </c>
      <c r="AN1406" t="s">
        <v>9961</v>
      </c>
    </row>
    <row r="1407" spans="1:151" x14ac:dyDescent="0.3">
      <c r="A1407" s="49">
        <v>1405</v>
      </c>
      <c r="B1407" t="s">
        <v>2757</v>
      </c>
      <c r="C1407" t="s">
        <v>798</v>
      </c>
      <c r="D1407">
        <v>0.74173680000000008</v>
      </c>
      <c r="O1407" t="s">
        <v>9961</v>
      </c>
      <c r="P1407" t="s">
        <v>9961</v>
      </c>
      <c r="AL1407" t="s">
        <v>9961</v>
      </c>
      <c r="AM1407" t="s">
        <v>9961</v>
      </c>
      <c r="AN1407" t="s">
        <v>9961</v>
      </c>
    </row>
    <row r="1408" spans="1:151" x14ac:dyDescent="0.3">
      <c r="A1408" s="49">
        <v>1406</v>
      </c>
      <c r="B1408" t="s">
        <v>2758</v>
      </c>
      <c r="C1408" t="s">
        <v>605</v>
      </c>
      <c r="D1408">
        <v>2.8485531100000001</v>
      </c>
      <c r="AH1408" t="s">
        <v>9961</v>
      </c>
      <c r="AK1408" t="s">
        <v>9961</v>
      </c>
    </row>
    <row r="1409" spans="1:268" x14ac:dyDescent="0.3">
      <c r="A1409" s="49">
        <v>1407</v>
      </c>
      <c r="B1409" t="s">
        <v>2759</v>
      </c>
      <c r="C1409" t="s">
        <v>605</v>
      </c>
      <c r="D1409">
        <v>3.9359999999999989E-5</v>
      </c>
      <c r="F1409" t="s">
        <v>9961</v>
      </c>
      <c r="G1409" t="s">
        <v>9961</v>
      </c>
      <c r="H1409" t="s">
        <v>9961</v>
      </c>
      <c r="EM1409" t="s">
        <v>9961</v>
      </c>
      <c r="JH1409" t="s">
        <v>9961</v>
      </c>
    </row>
    <row r="1410" spans="1:268" x14ac:dyDescent="0.3">
      <c r="A1410" s="49">
        <v>1408</v>
      </c>
    </row>
    <row r="1411" spans="1:268" x14ac:dyDescent="0.3">
      <c r="A1411" s="49">
        <v>1409</v>
      </c>
    </row>
    <row r="1412" spans="1:268" x14ac:dyDescent="0.3">
      <c r="A1412" s="49">
        <v>1410</v>
      </c>
      <c r="B1412" t="s">
        <v>2764</v>
      </c>
      <c r="C1412" t="s">
        <v>1482</v>
      </c>
      <c r="D1412">
        <v>3.3220576407506702E-3</v>
      </c>
      <c r="E1412" t="s">
        <v>1103</v>
      </c>
      <c r="EY1412" t="s">
        <v>9961</v>
      </c>
      <c r="EZ1412" t="s">
        <v>9961</v>
      </c>
      <c r="FA1412" t="s">
        <v>9961</v>
      </c>
      <c r="FB1412" t="s">
        <v>9961</v>
      </c>
      <c r="FC1412" t="s">
        <v>9961</v>
      </c>
      <c r="FD1412" t="s">
        <v>9961</v>
      </c>
      <c r="FE1412" t="s">
        <v>9961</v>
      </c>
      <c r="FF1412" t="s">
        <v>9961</v>
      </c>
      <c r="FG1412" t="s">
        <v>9961</v>
      </c>
      <c r="FH1412" t="s">
        <v>9961</v>
      </c>
      <c r="FI1412" t="s">
        <v>9961</v>
      </c>
      <c r="FJ1412" t="s">
        <v>9961</v>
      </c>
      <c r="FK1412" t="s">
        <v>9961</v>
      </c>
      <c r="FL1412" t="s">
        <v>9961</v>
      </c>
    </row>
    <row r="1413" spans="1:268" x14ac:dyDescent="0.3">
      <c r="A1413" s="49">
        <v>1411</v>
      </c>
      <c r="B1413" t="s">
        <v>2765</v>
      </c>
      <c r="C1413" t="s">
        <v>650</v>
      </c>
      <c r="D1413">
        <v>0.87402000000000002</v>
      </c>
      <c r="CN1413" t="s">
        <v>9961</v>
      </c>
    </row>
    <row r="1414" spans="1:268" x14ac:dyDescent="0.3">
      <c r="A1414" s="49">
        <v>1412</v>
      </c>
      <c r="B1414" t="s">
        <v>2767</v>
      </c>
      <c r="C1414" t="s">
        <v>668</v>
      </c>
      <c r="D1414">
        <v>4.9469274520000024</v>
      </c>
      <c r="I1414" t="s">
        <v>9961</v>
      </c>
    </row>
    <row r="1415" spans="1:268" x14ac:dyDescent="0.3">
      <c r="A1415" s="49">
        <v>1413</v>
      </c>
    </row>
    <row r="1416" spans="1:268" x14ac:dyDescent="0.3">
      <c r="A1416" s="49">
        <v>1414</v>
      </c>
    </row>
    <row r="1417" spans="1:268" x14ac:dyDescent="0.3">
      <c r="A1417" s="49">
        <v>1415</v>
      </c>
      <c r="B1417" t="s">
        <v>2771</v>
      </c>
      <c r="C1417" t="s">
        <v>605</v>
      </c>
      <c r="D1417">
        <v>0.34594999999999998</v>
      </c>
      <c r="AG1417" t="s">
        <v>9961</v>
      </c>
      <c r="CH1417" t="s">
        <v>9961</v>
      </c>
    </row>
    <row r="1418" spans="1:268" x14ac:dyDescent="0.3">
      <c r="A1418" s="49">
        <v>1416</v>
      </c>
      <c r="B1418" t="s">
        <v>2773</v>
      </c>
      <c r="C1418" t="s">
        <v>659</v>
      </c>
      <c r="D1418">
        <v>3.8400000000000001E-3</v>
      </c>
      <c r="I1418" t="s">
        <v>9961</v>
      </c>
      <c r="J1418" t="s">
        <v>9961</v>
      </c>
      <c r="K1418" t="s">
        <v>9961</v>
      </c>
      <c r="L1418" t="s">
        <v>9961</v>
      </c>
    </row>
    <row r="1419" spans="1:268" x14ac:dyDescent="0.3">
      <c r="A1419" s="49">
        <v>1417</v>
      </c>
    </row>
    <row r="1420" spans="1:268" x14ac:dyDescent="0.3">
      <c r="A1420" s="49">
        <v>1418</v>
      </c>
      <c r="B1420" t="s">
        <v>2776</v>
      </c>
      <c r="C1420" t="s">
        <v>614</v>
      </c>
      <c r="D1420">
        <v>4.8400000000000011E-4</v>
      </c>
      <c r="AG1420" t="s">
        <v>9961</v>
      </c>
    </row>
    <row r="1421" spans="1:268" x14ac:dyDescent="0.3">
      <c r="A1421" s="49">
        <v>1419</v>
      </c>
      <c r="B1421" t="s">
        <v>2777</v>
      </c>
      <c r="C1421" t="s">
        <v>605</v>
      </c>
      <c r="D1421">
        <v>0.3</v>
      </c>
      <c r="M1421" t="s">
        <v>9961</v>
      </c>
      <c r="N1421" t="s">
        <v>9961</v>
      </c>
    </row>
    <row r="1422" spans="1:268" x14ac:dyDescent="0.3">
      <c r="A1422" s="49">
        <v>1420</v>
      </c>
      <c r="B1422" t="s">
        <v>2778</v>
      </c>
      <c r="C1422" t="s">
        <v>605</v>
      </c>
      <c r="D1422">
        <v>0.3</v>
      </c>
      <c r="M1422" t="s">
        <v>9961</v>
      </c>
      <c r="N1422" t="s">
        <v>9961</v>
      </c>
    </row>
    <row r="1423" spans="1:268" x14ac:dyDescent="0.3">
      <c r="A1423" s="49">
        <v>1421</v>
      </c>
      <c r="B1423" t="s">
        <v>2779</v>
      </c>
      <c r="C1423" t="s">
        <v>659</v>
      </c>
      <c r="D1423">
        <v>4.0800000000000003E-2</v>
      </c>
      <c r="AJ1423" t="s">
        <v>9961</v>
      </c>
      <c r="AP1423" t="s">
        <v>9961</v>
      </c>
    </row>
    <row r="1424" spans="1:268" x14ac:dyDescent="0.3">
      <c r="A1424" s="49">
        <v>1422</v>
      </c>
      <c r="B1424" t="s">
        <v>2780</v>
      </c>
      <c r="C1424" t="s">
        <v>617</v>
      </c>
      <c r="D1424">
        <v>3.2071129999999987E-5</v>
      </c>
      <c r="F1424" t="s">
        <v>9961</v>
      </c>
      <c r="G1424" t="s">
        <v>9961</v>
      </c>
      <c r="H1424" t="s">
        <v>9961</v>
      </c>
      <c r="EM1424" t="s">
        <v>9961</v>
      </c>
    </row>
    <row r="1425" spans="1:257" x14ac:dyDescent="0.3">
      <c r="A1425" s="49">
        <v>1423</v>
      </c>
      <c r="B1425" t="s">
        <v>2781</v>
      </c>
      <c r="C1425" t="s">
        <v>650</v>
      </c>
      <c r="D1425">
        <v>0.15</v>
      </c>
      <c r="AK1425" t="s">
        <v>9961</v>
      </c>
    </row>
    <row r="1426" spans="1:257" x14ac:dyDescent="0.3">
      <c r="A1426" s="49">
        <v>1424</v>
      </c>
      <c r="B1426" t="s">
        <v>2782</v>
      </c>
      <c r="C1426" t="s">
        <v>671</v>
      </c>
      <c r="D1426">
        <v>1.201892232E-4</v>
      </c>
      <c r="Q1426" t="s">
        <v>9961</v>
      </c>
      <c r="R1426" t="s">
        <v>9961</v>
      </c>
      <c r="S1426" t="s">
        <v>9961</v>
      </c>
      <c r="T1426" t="s">
        <v>9961</v>
      </c>
      <c r="U1426" t="s">
        <v>9961</v>
      </c>
      <c r="V1426" t="s">
        <v>9961</v>
      </c>
      <c r="W1426" t="s">
        <v>9961</v>
      </c>
    </row>
    <row r="1427" spans="1:257" x14ac:dyDescent="0.3">
      <c r="A1427" s="49">
        <v>1425</v>
      </c>
      <c r="B1427" t="s">
        <v>2783</v>
      </c>
      <c r="C1427" t="s">
        <v>605</v>
      </c>
      <c r="D1427">
        <v>5.6304E-2</v>
      </c>
      <c r="AF1427" t="s">
        <v>9961</v>
      </c>
      <c r="AG1427" t="s">
        <v>9961</v>
      </c>
      <c r="CH1427" t="s">
        <v>9961</v>
      </c>
    </row>
    <row r="1428" spans="1:257" x14ac:dyDescent="0.3">
      <c r="A1428" s="49">
        <v>1426</v>
      </c>
      <c r="B1428" t="s">
        <v>2784</v>
      </c>
      <c r="C1428" t="s">
        <v>611</v>
      </c>
      <c r="D1428">
        <v>1.332E-2</v>
      </c>
      <c r="AG1428" t="s">
        <v>9961</v>
      </c>
    </row>
    <row r="1429" spans="1:257" x14ac:dyDescent="0.3">
      <c r="A1429" s="49">
        <v>1427</v>
      </c>
      <c r="B1429" t="s">
        <v>2785</v>
      </c>
      <c r="C1429" t="s">
        <v>796</v>
      </c>
      <c r="D1429">
        <v>0.35814000000000012</v>
      </c>
      <c r="O1429" t="s">
        <v>9961</v>
      </c>
    </row>
    <row r="1430" spans="1:257" x14ac:dyDescent="0.3">
      <c r="A1430" s="49">
        <v>1428</v>
      </c>
      <c r="B1430" t="s">
        <v>2786</v>
      </c>
      <c r="C1430" t="s">
        <v>796</v>
      </c>
      <c r="D1430">
        <v>0.11928</v>
      </c>
      <c r="O1430" t="s">
        <v>9961</v>
      </c>
    </row>
    <row r="1431" spans="1:257" x14ac:dyDescent="0.3">
      <c r="A1431" s="49">
        <v>1429</v>
      </c>
      <c r="B1431" t="s">
        <v>2787</v>
      </c>
      <c r="C1431" t="s">
        <v>796</v>
      </c>
      <c r="D1431">
        <v>0.54749999999999999</v>
      </c>
      <c r="O1431" t="s">
        <v>9961</v>
      </c>
    </row>
    <row r="1432" spans="1:257" x14ac:dyDescent="0.3">
      <c r="A1432" s="49">
        <v>1430</v>
      </c>
      <c r="B1432" t="s">
        <v>2788</v>
      </c>
      <c r="C1432" t="s">
        <v>796</v>
      </c>
      <c r="D1432">
        <v>0.28917999999999999</v>
      </c>
      <c r="O1432" t="s">
        <v>9961</v>
      </c>
    </row>
    <row r="1433" spans="1:257" x14ac:dyDescent="0.3">
      <c r="A1433" s="49">
        <v>1431</v>
      </c>
      <c r="B1433" t="s">
        <v>2789</v>
      </c>
      <c r="C1433" t="s">
        <v>796</v>
      </c>
      <c r="D1433">
        <v>0.31218000000000001</v>
      </c>
      <c r="O1433" t="s">
        <v>9961</v>
      </c>
    </row>
    <row r="1434" spans="1:257" x14ac:dyDescent="0.3">
      <c r="A1434" s="49">
        <v>1432</v>
      </c>
      <c r="B1434" t="s">
        <v>2790</v>
      </c>
      <c r="C1434" t="s">
        <v>796</v>
      </c>
      <c r="D1434">
        <v>0.32159999999999989</v>
      </c>
      <c r="O1434" t="s">
        <v>9961</v>
      </c>
    </row>
    <row r="1435" spans="1:257" x14ac:dyDescent="0.3">
      <c r="A1435" s="49">
        <v>1433</v>
      </c>
      <c r="B1435" t="s">
        <v>2791</v>
      </c>
      <c r="C1435" t="s">
        <v>796</v>
      </c>
      <c r="D1435">
        <v>0.62609999999999999</v>
      </c>
      <c r="O1435" t="s">
        <v>9961</v>
      </c>
    </row>
    <row r="1436" spans="1:257" x14ac:dyDescent="0.3">
      <c r="A1436" s="49">
        <v>1434</v>
      </c>
      <c r="B1436" t="s">
        <v>2792</v>
      </c>
      <c r="C1436" t="s">
        <v>796</v>
      </c>
      <c r="D1436">
        <v>0.56738</v>
      </c>
      <c r="O1436" t="s">
        <v>9961</v>
      </c>
    </row>
    <row r="1437" spans="1:257" x14ac:dyDescent="0.3">
      <c r="A1437" s="49">
        <v>1435</v>
      </c>
      <c r="B1437" t="s">
        <v>2793</v>
      </c>
      <c r="C1437" t="s">
        <v>796</v>
      </c>
      <c r="D1437">
        <v>8.6239999999999983E-2</v>
      </c>
      <c r="O1437" t="s">
        <v>9961</v>
      </c>
    </row>
    <row r="1438" spans="1:257" x14ac:dyDescent="0.3">
      <c r="A1438" s="49">
        <v>1436</v>
      </c>
      <c r="B1438" t="s">
        <v>2794</v>
      </c>
      <c r="C1438" t="s">
        <v>796</v>
      </c>
      <c r="D1438">
        <v>0.15075</v>
      </c>
      <c r="O1438" t="s">
        <v>9961</v>
      </c>
      <c r="AM1438" t="s">
        <v>9961</v>
      </c>
      <c r="AN1438" t="s">
        <v>9961</v>
      </c>
      <c r="IW1438" t="s">
        <v>9961</v>
      </c>
    </row>
    <row r="1439" spans="1:257" x14ac:dyDescent="0.3">
      <c r="A1439" s="49">
        <v>1437</v>
      </c>
      <c r="B1439" t="s">
        <v>2796</v>
      </c>
      <c r="C1439" t="s">
        <v>796</v>
      </c>
      <c r="D1439">
        <v>0.41044999999999993</v>
      </c>
      <c r="O1439" t="s">
        <v>9961</v>
      </c>
    </row>
    <row r="1440" spans="1:257" x14ac:dyDescent="0.3">
      <c r="A1440" s="49">
        <v>1438</v>
      </c>
      <c r="B1440" t="s">
        <v>2797</v>
      </c>
      <c r="C1440" t="s">
        <v>796</v>
      </c>
      <c r="D1440">
        <v>0.62724999999999997</v>
      </c>
      <c r="O1440" t="s">
        <v>9961</v>
      </c>
    </row>
    <row r="1441" spans="1:112" x14ac:dyDescent="0.3">
      <c r="A1441" s="49">
        <v>1439</v>
      </c>
      <c r="B1441" t="s">
        <v>2798</v>
      </c>
      <c r="C1441" t="s">
        <v>796</v>
      </c>
      <c r="D1441">
        <v>0.3458</v>
      </c>
      <c r="O1441" t="s">
        <v>9961</v>
      </c>
    </row>
    <row r="1442" spans="1:112" x14ac:dyDescent="0.3">
      <c r="A1442" s="49">
        <v>1440</v>
      </c>
      <c r="B1442" t="s">
        <v>2799</v>
      </c>
      <c r="C1442" t="s">
        <v>796</v>
      </c>
      <c r="D1442">
        <v>0.20635999999999999</v>
      </c>
      <c r="O1442" t="s">
        <v>9961</v>
      </c>
    </row>
    <row r="1443" spans="1:112" x14ac:dyDescent="0.3">
      <c r="A1443" s="49">
        <v>1441</v>
      </c>
      <c r="B1443" t="s">
        <v>2800</v>
      </c>
      <c r="C1443" t="s">
        <v>796</v>
      </c>
      <c r="D1443">
        <v>0.47611999999999999</v>
      </c>
      <c r="O1443" t="s">
        <v>9961</v>
      </c>
    </row>
    <row r="1444" spans="1:112" x14ac:dyDescent="0.3">
      <c r="A1444" s="49">
        <v>1442</v>
      </c>
      <c r="B1444" t="s">
        <v>2801</v>
      </c>
      <c r="C1444" t="s">
        <v>605</v>
      </c>
      <c r="D1444">
        <v>3.0000000000000001E-3</v>
      </c>
      <c r="AG1444" t="s">
        <v>9961</v>
      </c>
    </row>
    <row r="1445" spans="1:112" x14ac:dyDescent="0.3">
      <c r="A1445" s="49">
        <v>1443</v>
      </c>
    </row>
    <row r="1446" spans="1:112" x14ac:dyDescent="0.3">
      <c r="A1446" s="49">
        <v>1444</v>
      </c>
      <c r="B1446" t="s">
        <v>2806</v>
      </c>
      <c r="C1446" t="s">
        <v>671</v>
      </c>
      <c r="D1446">
        <v>5.04E-6</v>
      </c>
      <c r="BK1446" t="s">
        <v>9961</v>
      </c>
      <c r="BL1446" t="s">
        <v>9961</v>
      </c>
      <c r="BM1446" t="s">
        <v>9961</v>
      </c>
    </row>
    <row r="1447" spans="1:112" x14ac:dyDescent="0.3">
      <c r="A1447" s="49">
        <v>1445</v>
      </c>
      <c r="B1447" t="s">
        <v>2808</v>
      </c>
      <c r="C1447" t="s">
        <v>659</v>
      </c>
      <c r="D1447">
        <v>3.4000000000000002E-2</v>
      </c>
      <c r="AJ1447" t="s">
        <v>9961</v>
      </c>
    </row>
    <row r="1448" spans="1:112" x14ac:dyDescent="0.3">
      <c r="A1448" s="49">
        <v>1446</v>
      </c>
      <c r="B1448" t="s">
        <v>2809</v>
      </c>
      <c r="C1448" t="s">
        <v>605</v>
      </c>
      <c r="D1448">
        <v>1.56492E-3</v>
      </c>
      <c r="AH1448" t="s">
        <v>9961</v>
      </c>
    </row>
    <row r="1449" spans="1:112" x14ac:dyDescent="0.3">
      <c r="A1449" s="49">
        <v>1447</v>
      </c>
      <c r="B1449" t="s">
        <v>2810</v>
      </c>
      <c r="C1449" t="s">
        <v>605</v>
      </c>
      <c r="D1449">
        <v>3.0944400000000001</v>
      </c>
      <c r="M1449" t="s">
        <v>9961</v>
      </c>
      <c r="N1449" t="s">
        <v>9961</v>
      </c>
      <c r="AH1449" t="s">
        <v>9961</v>
      </c>
    </row>
    <row r="1450" spans="1:112" x14ac:dyDescent="0.3">
      <c r="A1450" s="49">
        <v>1448</v>
      </c>
      <c r="B1450" t="s">
        <v>2811</v>
      </c>
      <c r="C1450" t="s">
        <v>605</v>
      </c>
      <c r="D1450">
        <v>0.35339999999999988</v>
      </c>
      <c r="AH1450" t="s">
        <v>9961</v>
      </c>
      <c r="AK1450" t="s">
        <v>9961</v>
      </c>
    </row>
    <row r="1451" spans="1:112" x14ac:dyDescent="0.3">
      <c r="A1451" s="49">
        <v>1449</v>
      </c>
      <c r="B1451" t="s">
        <v>2812</v>
      </c>
      <c r="C1451" t="s">
        <v>671</v>
      </c>
      <c r="D1451">
        <v>3.1667405999999998</v>
      </c>
      <c r="O1451" t="s">
        <v>9961</v>
      </c>
      <c r="P1451" t="s">
        <v>9961</v>
      </c>
      <c r="AL1451" t="s">
        <v>9961</v>
      </c>
      <c r="AM1451" t="s">
        <v>9961</v>
      </c>
      <c r="AN1451" t="s">
        <v>9961</v>
      </c>
    </row>
    <row r="1452" spans="1:112" x14ac:dyDescent="0.3">
      <c r="A1452" s="49">
        <v>1450</v>
      </c>
    </row>
    <row r="1453" spans="1:112" x14ac:dyDescent="0.3">
      <c r="A1453" s="49">
        <v>1451</v>
      </c>
      <c r="B1453" t="s">
        <v>2814</v>
      </c>
      <c r="C1453" t="s">
        <v>683</v>
      </c>
      <c r="D1453">
        <v>0.12690000000000001</v>
      </c>
      <c r="DH1453" t="s">
        <v>9961</v>
      </c>
    </row>
    <row r="1454" spans="1:112" x14ac:dyDescent="0.3">
      <c r="A1454" s="49">
        <v>1452</v>
      </c>
      <c r="B1454" t="s">
        <v>2815</v>
      </c>
      <c r="C1454" t="s">
        <v>659</v>
      </c>
      <c r="D1454">
        <v>1.0500000000000001E-2</v>
      </c>
      <c r="AH1454" t="s">
        <v>9961</v>
      </c>
      <c r="AJ1454" t="s">
        <v>9961</v>
      </c>
      <c r="AK1454" t="s">
        <v>9961</v>
      </c>
    </row>
    <row r="1455" spans="1:112" x14ac:dyDescent="0.3">
      <c r="A1455" s="49">
        <v>1453</v>
      </c>
      <c r="B1455" t="s">
        <v>2816</v>
      </c>
      <c r="C1455" t="s">
        <v>737</v>
      </c>
      <c r="D1455">
        <v>7.1584294899999998E-2</v>
      </c>
      <c r="AK1455" t="s">
        <v>9961</v>
      </c>
      <c r="AP1455" t="s">
        <v>9961</v>
      </c>
    </row>
    <row r="1456" spans="1:112" x14ac:dyDescent="0.3">
      <c r="A1456" s="49">
        <v>1454</v>
      </c>
      <c r="B1456" t="s">
        <v>2818</v>
      </c>
      <c r="C1456" t="s">
        <v>683</v>
      </c>
      <c r="D1456">
        <v>2.2259999999999999E-2</v>
      </c>
      <c r="AK1456" t="s">
        <v>9961</v>
      </c>
      <c r="AP1456" t="s">
        <v>9961</v>
      </c>
    </row>
    <row r="1457" spans="1:162" x14ac:dyDescent="0.3">
      <c r="A1457" s="49">
        <v>1455</v>
      </c>
      <c r="B1457" t="s">
        <v>2819</v>
      </c>
      <c r="C1457" t="s">
        <v>659</v>
      </c>
      <c r="D1457">
        <v>0.46079999999999999</v>
      </c>
      <c r="AJ1457" t="s">
        <v>9961</v>
      </c>
      <c r="AP1457" t="s">
        <v>9961</v>
      </c>
    </row>
    <row r="1458" spans="1:162" x14ac:dyDescent="0.3">
      <c r="A1458" s="49">
        <v>1456</v>
      </c>
      <c r="B1458" t="s">
        <v>2820</v>
      </c>
      <c r="C1458" t="s">
        <v>659</v>
      </c>
      <c r="D1458">
        <v>0.4</v>
      </c>
      <c r="AJ1458" t="s">
        <v>9961</v>
      </c>
      <c r="AP1458" t="s">
        <v>9961</v>
      </c>
      <c r="ED1458" t="s">
        <v>9961</v>
      </c>
    </row>
    <row r="1459" spans="1:162" x14ac:dyDescent="0.3">
      <c r="A1459" s="49">
        <v>1457</v>
      </c>
    </row>
    <row r="1460" spans="1:162" x14ac:dyDescent="0.3">
      <c r="A1460" s="49">
        <v>1458</v>
      </c>
    </row>
    <row r="1461" spans="1:162" x14ac:dyDescent="0.3">
      <c r="A1461" s="49">
        <v>1459</v>
      </c>
      <c r="B1461" t="s">
        <v>2824</v>
      </c>
      <c r="C1461" t="s">
        <v>617</v>
      </c>
      <c r="D1461">
        <v>4.9972000000000003E-2</v>
      </c>
      <c r="BR1461" t="s">
        <v>9961</v>
      </c>
      <c r="BS1461" t="s">
        <v>9961</v>
      </c>
    </row>
    <row r="1462" spans="1:162" x14ac:dyDescent="0.3">
      <c r="A1462" s="49">
        <v>1460</v>
      </c>
    </row>
    <row r="1463" spans="1:162" x14ac:dyDescent="0.3">
      <c r="A1463" s="49">
        <v>1461</v>
      </c>
    </row>
    <row r="1464" spans="1:162" x14ac:dyDescent="0.3">
      <c r="A1464" s="49">
        <v>1462</v>
      </c>
      <c r="B1464" t="s">
        <v>2828</v>
      </c>
      <c r="C1464" t="s">
        <v>659</v>
      </c>
      <c r="D1464">
        <v>5.9225E-2</v>
      </c>
      <c r="AH1464" t="s">
        <v>9961</v>
      </c>
      <c r="AJ1464" t="s">
        <v>9961</v>
      </c>
      <c r="AK1464" t="s">
        <v>9961</v>
      </c>
    </row>
    <row r="1465" spans="1:162" x14ac:dyDescent="0.3">
      <c r="A1465" s="49">
        <v>1463</v>
      </c>
      <c r="B1465" t="s">
        <v>2829</v>
      </c>
      <c r="C1465" t="s">
        <v>659</v>
      </c>
      <c r="D1465">
        <v>0.2875625</v>
      </c>
      <c r="I1465" t="s">
        <v>9961</v>
      </c>
      <c r="J1465" t="s">
        <v>9961</v>
      </c>
      <c r="K1465" t="s">
        <v>9961</v>
      </c>
      <c r="L1465" t="s">
        <v>9961</v>
      </c>
    </row>
    <row r="1466" spans="1:162" x14ac:dyDescent="0.3">
      <c r="A1466" s="49">
        <v>1464</v>
      </c>
      <c r="B1466" t="s">
        <v>2830</v>
      </c>
      <c r="C1466" t="s">
        <v>1044</v>
      </c>
      <c r="D1466">
        <v>1.56E-3</v>
      </c>
      <c r="K1466" t="s">
        <v>9961</v>
      </c>
      <c r="L1466" t="s">
        <v>9961</v>
      </c>
    </row>
    <row r="1467" spans="1:162" x14ac:dyDescent="0.3">
      <c r="A1467" s="49">
        <v>1465</v>
      </c>
      <c r="B1467" t="s">
        <v>2831</v>
      </c>
      <c r="C1467" t="s">
        <v>1017</v>
      </c>
      <c r="D1467">
        <v>1.468165717158177E-3</v>
      </c>
      <c r="E1467" t="s">
        <v>1025</v>
      </c>
      <c r="FA1467" t="s">
        <v>9961</v>
      </c>
      <c r="FB1467" t="s">
        <v>9961</v>
      </c>
      <c r="FF1467" t="s">
        <v>9961</v>
      </c>
    </row>
    <row r="1468" spans="1:162" x14ac:dyDescent="0.3">
      <c r="A1468" s="49">
        <v>1466</v>
      </c>
      <c r="B1468" t="s">
        <v>2833</v>
      </c>
      <c r="C1468" t="s">
        <v>677</v>
      </c>
      <c r="D1468">
        <v>1.3244999999999999E-5</v>
      </c>
      <c r="F1468" t="s">
        <v>9961</v>
      </c>
      <c r="G1468" t="s">
        <v>9961</v>
      </c>
    </row>
    <row r="1469" spans="1:162" x14ac:dyDescent="0.3">
      <c r="A1469" s="49">
        <v>1467</v>
      </c>
      <c r="B1469" t="s">
        <v>2834</v>
      </c>
      <c r="C1469" t="s">
        <v>659</v>
      </c>
      <c r="D1469">
        <v>2.2008000000000001</v>
      </c>
      <c r="I1469" t="s">
        <v>9961</v>
      </c>
      <c r="L1469" t="s">
        <v>9961</v>
      </c>
    </row>
    <row r="1470" spans="1:162" x14ac:dyDescent="0.3">
      <c r="A1470" s="49">
        <v>1468</v>
      </c>
    </row>
    <row r="1471" spans="1:162" x14ac:dyDescent="0.3">
      <c r="A1471" s="49">
        <v>1469</v>
      </c>
    </row>
    <row r="1472" spans="1:162" x14ac:dyDescent="0.3">
      <c r="A1472" s="49">
        <v>1470</v>
      </c>
    </row>
    <row r="1473" spans="1:277" x14ac:dyDescent="0.3">
      <c r="A1473" s="49">
        <v>1471</v>
      </c>
      <c r="B1473" t="s">
        <v>2838</v>
      </c>
      <c r="C1473" t="s">
        <v>734</v>
      </c>
      <c r="D1473">
        <v>0.26650000000000001</v>
      </c>
      <c r="EF1473" t="s">
        <v>9961</v>
      </c>
      <c r="EH1473" t="s">
        <v>9961</v>
      </c>
    </row>
    <row r="1474" spans="1:277" x14ac:dyDescent="0.3">
      <c r="A1474" s="49">
        <v>1472</v>
      </c>
      <c r="B1474" t="s">
        <v>2839</v>
      </c>
      <c r="C1474" t="s">
        <v>659</v>
      </c>
      <c r="D1474">
        <v>2.3578999999999999E-2</v>
      </c>
      <c r="AJ1474" t="s">
        <v>9961</v>
      </c>
      <c r="AP1474" t="s">
        <v>9961</v>
      </c>
    </row>
    <row r="1475" spans="1:277" x14ac:dyDescent="0.3">
      <c r="A1475" s="49">
        <v>1473</v>
      </c>
      <c r="B1475" t="s">
        <v>2840</v>
      </c>
      <c r="C1475" t="s">
        <v>671</v>
      </c>
      <c r="D1475">
        <v>8.7229999999999979E-4</v>
      </c>
      <c r="O1475" t="s">
        <v>9961</v>
      </c>
      <c r="P1475" t="s">
        <v>9961</v>
      </c>
    </row>
    <row r="1476" spans="1:277" x14ac:dyDescent="0.3">
      <c r="A1476" s="49">
        <v>1474</v>
      </c>
      <c r="B1476" t="s">
        <v>2841</v>
      </c>
      <c r="C1476" t="s">
        <v>671</v>
      </c>
      <c r="D1476">
        <v>8.5400000000000005E-4</v>
      </c>
      <c r="O1476" t="s">
        <v>9961</v>
      </c>
      <c r="P1476" t="s">
        <v>9961</v>
      </c>
    </row>
    <row r="1477" spans="1:277" x14ac:dyDescent="0.3">
      <c r="A1477" s="49">
        <v>1475</v>
      </c>
      <c r="B1477" t="s">
        <v>2842</v>
      </c>
      <c r="C1477" t="s">
        <v>659</v>
      </c>
      <c r="D1477">
        <v>9.443E-3</v>
      </c>
      <c r="P1477" t="s">
        <v>9961</v>
      </c>
    </row>
    <row r="1478" spans="1:277" x14ac:dyDescent="0.3">
      <c r="A1478" s="49">
        <v>1476</v>
      </c>
      <c r="B1478" t="s">
        <v>2843</v>
      </c>
      <c r="C1478" t="s">
        <v>671</v>
      </c>
      <c r="D1478">
        <v>1.0800000000000001E-2</v>
      </c>
      <c r="O1478" t="s">
        <v>9961</v>
      </c>
      <c r="P1478" t="s">
        <v>9961</v>
      </c>
    </row>
    <row r="1479" spans="1:277" x14ac:dyDescent="0.3">
      <c r="A1479" s="49">
        <v>1477</v>
      </c>
      <c r="B1479" t="s">
        <v>2844</v>
      </c>
      <c r="C1479" t="s">
        <v>659</v>
      </c>
      <c r="D1479">
        <v>6.3000000000000003E-4</v>
      </c>
      <c r="DH1479" t="s">
        <v>9961</v>
      </c>
      <c r="DI1479" t="s">
        <v>9961</v>
      </c>
      <c r="FQ1479" t="s">
        <v>9961</v>
      </c>
      <c r="JL1479" t="s">
        <v>9961</v>
      </c>
      <c r="JQ1479" t="s">
        <v>9961</v>
      </c>
    </row>
    <row r="1480" spans="1:277" x14ac:dyDescent="0.3">
      <c r="A1480" s="49">
        <v>1478</v>
      </c>
      <c r="B1480" t="s">
        <v>2846</v>
      </c>
      <c r="C1480" t="s">
        <v>671</v>
      </c>
      <c r="D1480">
        <v>1.9380000000000001E-3</v>
      </c>
      <c r="O1480" t="s">
        <v>9961</v>
      </c>
      <c r="P1480" t="s">
        <v>9961</v>
      </c>
    </row>
    <row r="1481" spans="1:277" x14ac:dyDescent="0.3">
      <c r="A1481" s="49">
        <v>1479</v>
      </c>
      <c r="B1481" t="s">
        <v>2847</v>
      </c>
      <c r="C1481" t="s">
        <v>671</v>
      </c>
      <c r="D1481">
        <v>1.0933999999999999E-2</v>
      </c>
      <c r="O1481" t="s">
        <v>9961</v>
      </c>
      <c r="P1481" t="s">
        <v>9961</v>
      </c>
    </row>
    <row r="1482" spans="1:277" x14ac:dyDescent="0.3">
      <c r="A1482" s="49">
        <v>1480</v>
      </c>
      <c r="B1482" t="s">
        <v>2848</v>
      </c>
      <c r="C1482" t="s">
        <v>671</v>
      </c>
      <c r="D1482">
        <v>3.4353239999999999E-4</v>
      </c>
      <c r="O1482" t="s">
        <v>9961</v>
      </c>
      <c r="P1482" t="s">
        <v>9961</v>
      </c>
    </row>
    <row r="1483" spans="1:277" x14ac:dyDescent="0.3">
      <c r="A1483" s="49">
        <v>1481</v>
      </c>
      <c r="B1483" t="s">
        <v>2849</v>
      </c>
      <c r="C1483" t="s">
        <v>659</v>
      </c>
      <c r="D1483">
        <v>1.2615299999999999E-2</v>
      </c>
      <c r="AJ1483" t="s">
        <v>9961</v>
      </c>
    </row>
    <row r="1484" spans="1:277" x14ac:dyDescent="0.3">
      <c r="A1484" s="49">
        <v>1482</v>
      </c>
      <c r="B1484" t="s">
        <v>2851</v>
      </c>
      <c r="C1484" t="s">
        <v>617</v>
      </c>
      <c r="D1484">
        <v>4.1153949699999998E-2</v>
      </c>
      <c r="AH1484" t="s">
        <v>9961</v>
      </c>
      <c r="AK1484" t="s">
        <v>9961</v>
      </c>
    </row>
    <row r="1485" spans="1:277" x14ac:dyDescent="0.3">
      <c r="A1485" s="49">
        <v>1483</v>
      </c>
      <c r="B1485" t="s">
        <v>2852</v>
      </c>
      <c r="C1485" t="s">
        <v>605</v>
      </c>
      <c r="D1485">
        <v>3.7583000000000002</v>
      </c>
      <c r="M1485" t="s">
        <v>9961</v>
      </c>
      <c r="N1485" t="s">
        <v>9961</v>
      </c>
      <c r="AH1485" t="s">
        <v>9961</v>
      </c>
      <c r="AK1485" t="s">
        <v>9961</v>
      </c>
    </row>
    <row r="1486" spans="1:277" x14ac:dyDescent="0.3">
      <c r="A1486" s="49">
        <v>1484</v>
      </c>
    </row>
    <row r="1487" spans="1:277" x14ac:dyDescent="0.3">
      <c r="A1487" s="49">
        <v>1485</v>
      </c>
    </row>
    <row r="1488" spans="1:277" x14ac:dyDescent="0.3">
      <c r="A1488" s="49">
        <v>1486</v>
      </c>
      <c r="B1488" t="s">
        <v>2855</v>
      </c>
      <c r="C1488" t="s">
        <v>662</v>
      </c>
      <c r="D1488">
        <v>9.8799999999999985E-2</v>
      </c>
      <c r="I1488" t="s">
        <v>9961</v>
      </c>
    </row>
    <row r="1489" spans="1:208" x14ac:dyDescent="0.3">
      <c r="A1489" s="49">
        <v>1487</v>
      </c>
      <c r="B1489" t="s">
        <v>2856</v>
      </c>
      <c r="C1489" t="s">
        <v>671</v>
      </c>
      <c r="D1489">
        <v>8.1663984000000019E-5</v>
      </c>
      <c r="Q1489" t="s">
        <v>9961</v>
      </c>
      <c r="R1489" t="s">
        <v>9961</v>
      </c>
      <c r="S1489" t="s">
        <v>9961</v>
      </c>
      <c r="T1489" t="s">
        <v>9961</v>
      </c>
      <c r="U1489" t="s">
        <v>9961</v>
      </c>
      <c r="V1489" t="s">
        <v>9961</v>
      </c>
      <c r="W1489" t="s">
        <v>9961</v>
      </c>
      <c r="GZ1489" t="s">
        <v>9961</v>
      </c>
    </row>
    <row r="1490" spans="1:208" x14ac:dyDescent="0.3">
      <c r="A1490" s="49">
        <v>1488</v>
      </c>
      <c r="B1490" t="s">
        <v>2858</v>
      </c>
      <c r="C1490" t="s">
        <v>671</v>
      </c>
      <c r="D1490">
        <v>6.1156800000000005E-4</v>
      </c>
      <c r="Q1490" t="s">
        <v>9961</v>
      </c>
      <c r="R1490" t="s">
        <v>9961</v>
      </c>
      <c r="S1490" t="s">
        <v>9961</v>
      </c>
      <c r="T1490" t="s">
        <v>9961</v>
      </c>
      <c r="U1490" t="s">
        <v>9961</v>
      </c>
      <c r="V1490" t="s">
        <v>9961</v>
      </c>
      <c r="W1490" t="s">
        <v>9961</v>
      </c>
    </row>
    <row r="1491" spans="1:208" x14ac:dyDescent="0.3">
      <c r="A1491" s="49">
        <v>1489</v>
      </c>
      <c r="B1491" t="s">
        <v>2859</v>
      </c>
      <c r="C1491" t="s">
        <v>650</v>
      </c>
      <c r="D1491">
        <v>1.9055078999999999</v>
      </c>
      <c r="AJ1491" t="s">
        <v>9961</v>
      </c>
      <c r="AK1491" t="s">
        <v>9961</v>
      </c>
      <c r="AP1491" t="s">
        <v>9961</v>
      </c>
    </row>
    <row r="1492" spans="1:208" x14ac:dyDescent="0.3">
      <c r="A1492" s="49">
        <v>1490</v>
      </c>
      <c r="B1492" t="s">
        <v>2860</v>
      </c>
      <c r="C1492" t="s">
        <v>605</v>
      </c>
      <c r="D1492">
        <v>2.3918479000000002E-3</v>
      </c>
      <c r="F1492" t="s">
        <v>9961</v>
      </c>
      <c r="G1492" t="s">
        <v>9961</v>
      </c>
      <c r="H1492" t="s">
        <v>9961</v>
      </c>
      <c r="GC1492" t="s">
        <v>9961</v>
      </c>
    </row>
    <row r="1493" spans="1:208" x14ac:dyDescent="0.3">
      <c r="A1493" s="49">
        <v>1491</v>
      </c>
      <c r="B1493" t="s">
        <v>2861</v>
      </c>
      <c r="C1493" t="s">
        <v>707</v>
      </c>
      <c r="D1493">
        <v>0.17860000000000001</v>
      </c>
      <c r="AH1493" t="s">
        <v>9961</v>
      </c>
      <c r="AK1493" t="s">
        <v>9961</v>
      </c>
    </row>
    <row r="1494" spans="1:208" x14ac:dyDescent="0.3">
      <c r="A1494" s="49">
        <v>1492</v>
      </c>
      <c r="B1494" t="s">
        <v>2862</v>
      </c>
      <c r="C1494" t="s">
        <v>605</v>
      </c>
      <c r="D1494">
        <v>1.0314E-2</v>
      </c>
      <c r="AG1494" t="s">
        <v>9961</v>
      </c>
    </row>
    <row r="1495" spans="1:208" x14ac:dyDescent="0.3">
      <c r="A1495" s="49">
        <v>1493</v>
      </c>
      <c r="B1495" t="s">
        <v>2863</v>
      </c>
      <c r="C1495" t="s">
        <v>617</v>
      </c>
      <c r="D1495">
        <v>1.128645E-3</v>
      </c>
      <c r="BQ1495" t="s">
        <v>9961</v>
      </c>
      <c r="DK1495" t="s">
        <v>9961</v>
      </c>
    </row>
    <row r="1496" spans="1:208" x14ac:dyDescent="0.3">
      <c r="A1496" s="49">
        <v>1494</v>
      </c>
      <c r="B1496" t="s">
        <v>2864</v>
      </c>
      <c r="C1496" t="s">
        <v>659</v>
      </c>
      <c r="D1496">
        <v>1.2864</v>
      </c>
      <c r="I1496" t="s">
        <v>9961</v>
      </c>
      <c r="J1496" t="s">
        <v>9961</v>
      </c>
      <c r="K1496" t="s">
        <v>9961</v>
      </c>
      <c r="L1496" t="s">
        <v>9961</v>
      </c>
    </row>
    <row r="1497" spans="1:208" x14ac:dyDescent="0.3">
      <c r="A1497" s="49">
        <v>1495</v>
      </c>
      <c r="B1497" t="s">
        <v>2865</v>
      </c>
      <c r="C1497" t="s">
        <v>686</v>
      </c>
      <c r="D1497">
        <v>2.5061E-2</v>
      </c>
      <c r="O1497" t="s">
        <v>9961</v>
      </c>
      <c r="P1497" t="s">
        <v>9961</v>
      </c>
      <c r="AM1497" t="s">
        <v>9961</v>
      </c>
      <c r="AN1497" t="s">
        <v>9961</v>
      </c>
    </row>
    <row r="1498" spans="1:208" x14ac:dyDescent="0.3">
      <c r="A1498" s="49">
        <v>1496</v>
      </c>
    </row>
    <row r="1499" spans="1:208" x14ac:dyDescent="0.3">
      <c r="A1499" s="49">
        <v>1497</v>
      </c>
      <c r="B1499" t="s">
        <v>2868</v>
      </c>
      <c r="C1499" t="s">
        <v>798</v>
      </c>
      <c r="D1499">
        <v>8.6409999999999976E-3</v>
      </c>
      <c r="O1499" t="s">
        <v>9961</v>
      </c>
      <c r="P1499" t="s">
        <v>9961</v>
      </c>
      <c r="AM1499" t="s">
        <v>9961</v>
      </c>
      <c r="AN1499" t="s">
        <v>9961</v>
      </c>
    </row>
    <row r="1500" spans="1:208" x14ac:dyDescent="0.3">
      <c r="A1500" s="49">
        <v>1498</v>
      </c>
    </row>
    <row r="1501" spans="1:208" x14ac:dyDescent="0.3">
      <c r="A1501" s="49">
        <v>1499</v>
      </c>
      <c r="B1501" t="s">
        <v>2870</v>
      </c>
      <c r="C1501" t="s">
        <v>798</v>
      </c>
      <c r="D1501">
        <v>2.9520000000000002E-3</v>
      </c>
      <c r="O1501" t="s">
        <v>9961</v>
      </c>
      <c r="P1501" t="s">
        <v>9961</v>
      </c>
      <c r="AM1501" t="s">
        <v>9961</v>
      </c>
      <c r="AN1501" t="s">
        <v>9961</v>
      </c>
    </row>
    <row r="1502" spans="1:208" x14ac:dyDescent="0.3">
      <c r="A1502" s="49">
        <v>1500</v>
      </c>
      <c r="B1502" t="s">
        <v>2871</v>
      </c>
      <c r="C1502" t="s">
        <v>798</v>
      </c>
      <c r="D1502">
        <v>1.122E-3</v>
      </c>
      <c r="P1502" t="s">
        <v>9961</v>
      </c>
    </row>
    <row r="1503" spans="1:208" x14ac:dyDescent="0.3">
      <c r="A1503" s="49">
        <v>1501</v>
      </c>
      <c r="B1503" t="s">
        <v>2872</v>
      </c>
      <c r="C1503" t="s">
        <v>798</v>
      </c>
      <c r="D1503">
        <v>2.60029297E-2</v>
      </c>
      <c r="O1503" t="s">
        <v>9961</v>
      </c>
      <c r="P1503" t="s">
        <v>9961</v>
      </c>
      <c r="AM1503" t="s">
        <v>9961</v>
      </c>
      <c r="AN1503" t="s">
        <v>9961</v>
      </c>
    </row>
    <row r="1504" spans="1:208" x14ac:dyDescent="0.3">
      <c r="A1504" s="49">
        <v>1502</v>
      </c>
      <c r="B1504" t="s">
        <v>2873</v>
      </c>
      <c r="C1504" t="s">
        <v>659</v>
      </c>
      <c r="D1504">
        <v>8.9920775000000008E-2</v>
      </c>
      <c r="AH1504" t="s">
        <v>9961</v>
      </c>
    </row>
    <row r="1505" spans="1:234" x14ac:dyDescent="0.3">
      <c r="A1505" s="49">
        <v>1503</v>
      </c>
      <c r="B1505" t="s">
        <v>2874</v>
      </c>
      <c r="C1505" t="s">
        <v>796</v>
      </c>
      <c r="D1505">
        <v>20.879217000000001</v>
      </c>
      <c r="Z1505" t="s">
        <v>9961</v>
      </c>
      <c r="HY1505" t="s">
        <v>9961</v>
      </c>
      <c r="HZ1505" t="s">
        <v>9961</v>
      </c>
    </row>
    <row r="1506" spans="1:234" x14ac:dyDescent="0.3">
      <c r="A1506" s="49">
        <v>1504</v>
      </c>
      <c r="B1506" t="s">
        <v>2875</v>
      </c>
      <c r="C1506" t="s">
        <v>614</v>
      </c>
      <c r="D1506">
        <v>1.253952E-4</v>
      </c>
      <c r="F1506" t="s">
        <v>9961</v>
      </c>
      <c r="G1506" t="s">
        <v>9961</v>
      </c>
    </row>
    <row r="1507" spans="1:234" x14ac:dyDescent="0.3">
      <c r="A1507" s="49">
        <v>1505</v>
      </c>
    </row>
    <row r="1508" spans="1:234" x14ac:dyDescent="0.3">
      <c r="A1508" s="49">
        <v>1506</v>
      </c>
      <c r="B1508" t="s">
        <v>2877</v>
      </c>
      <c r="C1508" t="s">
        <v>798</v>
      </c>
      <c r="D1508">
        <v>0.14581</v>
      </c>
      <c r="P1508" t="s">
        <v>9961</v>
      </c>
    </row>
    <row r="1509" spans="1:234" x14ac:dyDescent="0.3">
      <c r="A1509" s="49">
        <v>1507</v>
      </c>
      <c r="B1509" t="s">
        <v>2878</v>
      </c>
      <c r="C1509" t="s">
        <v>614</v>
      </c>
      <c r="D1509">
        <v>3.7000000000000002E-3</v>
      </c>
      <c r="M1509" t="s">
        <v>9961</v>
      </c>
      <c r="N1509" t="s">
        <v>9961</v>
      </c>
      <c r="AH1509" t="s">
        <v>9961</v>
      </c>
    </row>
    <row r="1510" spans="1:234" x14ac:dyDescent="0.3">
      <c r="A1510" s="49">
        <v>1508</v>
      </c>
      <c r="B1510" t="s">
        <v>2879</v>
      </c>
      <c r="C1510" t="s">
        <v>605</v>
      </c>
      <c r="D1510">
        <v>1.1636200000000001</v>
      </c>
      <c r="O1510" t="s">
        <v>9961</v>
      </c>
      <c r="P1510" t="s">
        <v>9961</v>
      </c>
      <c r="AM1510" t="s">
        <v>9961</v>
      </c>
      <c r="AN1510" t="s">
        <v>9961</v>
      </c>
    </row>
    <row r="1511" spans="1:234" x14ac:dyDescent="0.3">
      <c r="A1511" s="49">
        <v>1509</v>
      </c>
    </row>
    <row r="1512" spans="1:234" x14ac:dyDescent="0.3">
      <c r="A1512" s="49">
        <v>1510</v>
      </c>
      <c r="B1512" t="s">
        <v>2882</v>
      </c>
      <c r="C1512" t="s">
        <v>659</v>
      </c>
      <c r="D1512">
        <v>0.17518800000000001</v>
      </c>
      <c r="AH1512" t="s">
        <v>9961</v>
      </c>
      <c r="AK1512" t="s">
        <v>9961</v>
      </c>
    </row>
    <row r="1513" spans="1:234" x14ac:dyDescent="0.3">
      <c r="A1513" s="49">
        <v>1511</v>
      </c>
      <c r="B1513" t="s">
        <v>2883</v>
      </c>
      <c r="C1513" t="s">
        <v>796</v>
      </c>
      <c r="D1513">
        <v>3.7499999999999999E-3</v>
      </c>
      <c r="O1513" t="s">
        <v>9961</v>
      </c>
    </row>
    <row r="1514" spans="1:234" x14ac:dyDescent="0.3">
      <c r="A1514" s="49">
        <v>1512</v>
      </c>
      <c r="B1514" t="s">
        <v>2884</v>
      </c>
      <c r="C1514" t="s">
        <v>796</v>
      </c>
      <c r="D1514">
        <v>0.11012</v>
      </c>
      <c r="O1514" t="s">
        <v>9961</v>
      </c>
    </row>
    <row r="1515" spans="1:234" x14ac:dyDescent="0.3">
      <c r="A1515" s="49">
        <v>1513</v>
      </c>
      <c r="B1515" t="s">
        <v>2885</v>
      </c>
      <c r="C1515" t="s">
        <v>614</v>
      </c>
      <c r="D1515">
        <v>0.35404999999999998</v>
      </c>
      <c r="AH1515" t="s">
        <v>9961</v>
      </c>
    </row>
    <row r="1516" spans="1:234" x14ac:dyDescent="0.3">
      <c r="A1516" s="49">
        <v>1514</v>
      </c>
      <c r="B1516" t="s">
        <v>2886</v>
      </c>
      <c r="C1516" t="s">
        <v>659</v>
      </c>
      <c r="D1516">
        <v>0.2258</v>
      </c>
      <c r="AJ1516" t="s">
        <v>9961</v>
      </c>
      <c r="AK1516" t="s">
        <v>9961</v>
      </c>
    </row>
    <row r="1517" spans="1:234" x14ac:dyDescent="0.3">
      <c r="A1517" s="49">
        <v>1515</v>
      </c>
      <c r="B1517" t="s">
        <v>2887</v>
      </c>
      <c r="C1517" t="s">
        <v>659</v>
      </c>
      <c r="D1517">
        <v>0.712922995</v>
      </c>
      <c r="AH1517" t="s">
        <v>9961</v>
      </c>
      <c r="AJ1517" t="s">
        <v>9961</v>
      </c>
      <c r="AK1517" t="s">
        <v>9961</v>
      </c>
    </row>
    <row r="1518" spans="1:234" x14ac:dyDescent="0.3">
      <c r="A1518" s="49">
        <v>1516</v>
      </c>
      <c r="B1518" t="s">
        <v>2888</v>
      </c>
      <c r="C1518" t="s">
        <v>659</v>
      </c>
      <c r="D1518">
        <v>1.2E-2</v>
      </c>
      <c r="AJ1518" t="s">
        <v>9961</v>
      </c>
      <c r="AP1518" t="s">
        <v>9961</v>
      </c>
    </row>
    <row r="1519" spans="1:234" x14ac:dyDescent="0.3">
      <c r="A1519" s="49">
        <v>1517</v>
      </c>
      <c r="B1519" t="s">
        <v>2889</v>
      </c>
      <c r="C1519" t="s">
        <v>671</v>
      </c>
      <c r="D1519">
        <v>1.6802399999999999E-2</v>
      </c>
      <c r="P1519" t="s">
        <v>9961</v>
      </c>
      <c r="AL1519" t="s">
        <v>9961</v>
      </c>
      <c r="AM1519" t="s">
        <v>9961</v>
      </c>
      <c r="AN1519" t="s">
        <v>9961</v>
      </c>
    </row>
    <row r="1520" spans="1:234" x14ac:dyDescent="0.3">
      <c r="A1520" s="49">
        <v>1518</v>
      </c>
      <c r="B1520" t="s">
        <v>2890</v>
      </c>
      <c r="C1520" t="s">
        <v>659</v>
      </c>
      <c r="D1520">
        <v>1.7999999999999999E-2</v>
      </c>
      <c r="AH1520" t="s">
        <v>9961</v>
      </c>
      <c r="AJ1520" t="s">
        <v>9961</v>
      </c>
      <c r="AK1520" t="s">
        <v>9961</v>
      </c>
      <c r="AP1520" t="s">
        <v>9961</v>
      </c>
    </row>
    <row r="1521" spans="1:277" x14ac:dyDescent="0.3">
      <c r="A1521" s="49">
        <v>1519</v>
      </c>
    </row>
    <row r="1522" spans="1:277" x14ac:dyDescent="0.3">
      <c r="A1522" s="49">
        <v>1520</v>
      </c>
    </row>
    <row r="1523" spans="1:277" x14ac:dyDescent="0.3">
      <c r="A1523" s="49">
        <v>1521</v>
      </c>
      <c r="B1523" t="s">
        <v>2895</v>
      </c>
      <c r="C1523" t="s">
        <v>605</v>
      </c>
      <c r="D1523">
        <v>1.1184799999999999</v>
      </c>
      <c r="M1523" t="s">
        <v>9961</v>
      </c>
      <c r="AH1523" t="s">
        <v>9961</v>
      </c>
      <c r="AK1523" t="s">
        <v>9961</v>
      </c>
    </row>
    <row r="1524" spans="1:277" x14ac:dyDescent="0.3">
      <c r="A1524" s="49">
        <v>1522</v>
      </c>
      <c r="B1524" t="s">
        <v>2897</v>
      </c>
      <c r="C1524" t="s">
        <v>605</v>
      </c>
      <c r="D1524">
        <v>0.48</v>
      </c>
      <c r="M1524" t="s">
        <v>9961</v>
      </c>
      <c r="N1524" t="s">
        <v>9961</v>
      </c>
      <c r="AH1524" t="s">
        <v>9961</v>
      </c>
      <c r="AK1524" t="s">
        <v>9961</v>
      </c>
    </row>
    <row r="1525" spans="1:277" x14ac:dyDescent="0.3">
      <c r="A1525" s="49">
        <v>1523</v>
      </c>
      <c r="B1525" t="s">
        <v>2898</v>
      </c>
      <c r="C1525" t="s">
        <v>659</v>
      </c>
      <c r="D1525">
        <v>1.00543E-2</v>
      </c>
      <c r="DH1525" t="s">
        <v>9961</v>
      </c>
      <c r="DI1525" t="s">
        <v>9961</v>
      </c>
      <c r="FQ1525" t="s">
        <v>9961</v>
      </c>
      <c r="JQ1525" t="s">
        <v>9961</v>
      </c>
    </row>
    <row r="1526" spans="1:277" x14ac:dyDescent="0.3">
      <c r="A1526" s="49">
        <v>1524</v>
      </c>
    </row>
    <row r="1527" spans="1:277" x14ac:dyDescent="0.3">
      <c r="A1527" s="49">
        <v>1525</v>
      </c>
      <c r="B1527" t="s">
        <v>2903</v>
      </c>
      <c r="C1527" t="s">
        <v>659</v>
      </c>
      <c r="D1527">
        <v>1.196E-2</v>
      </c>
      <c r="AJ1527" t="s">
        <v>9961</v>
      </c>
    </row>
    <row r="1528" spans="1:277" x14ac:dyDescent="0.3">
      <c r="A1528" s="49">
        <v>1526</v>
      </c>
    </row>
    <row r="1529" spans="1:277" x14ac:dyDescent="0.3">
      <c r="A1529" s="49">
        <v>1527</v>
      </c>
      <c r="B1529" t="s">
        <v>2905</v>
      </c>
      <c r="C1529" t="s">
        <v>659</v>
      </c>
      <c r="D1529">
        <v>1.294584</v>
      </c>
      <c r="I1529" t="s">
        <v>9961</v>
      </c>
      <c r="J1529" t="s">
        <v>9961</v>
      </c>
      <c r="K1529" t="s">
        <v>9961</v>
      </c>
      <c r="L1529" t="s">
        <v>9961</v>
      </c>
    </row>
    <row r="1530" spans="1:277" x14ac:dyDescent="0.3">
      <c r="A1530" s="49">
        <v>1528</v>
      </c>
      <c r="B1530" t="s">
        <v>2906</v>
      </c>
      <c r="C1530" t="s">
        <v>605</v>
      </c>
      <c r="D1530">
        <v>1.6259999999999999</v>
      </c>
      <c r="M1530" t="s">
        <v>9961</v>
      </c>
      <c r="N1530" t="s">
        <v>9961</v>
      </c>
    </row>
    <row r="1531" spans="1:277" x14ac:dyDescent="0.3">
      <c r="A1531" s="49">
        <v>1529</v>
      </c>
      <c r="B1531" t="s">
        <v>2907</v>
      </c>
      <c r="C1531" t="s">
        <v>605</v>
      </c>
      <c r="D1531">
        <v>0.31584000000000001</v>
      </c>
      <c r="M1531" t="s">
        <v>9961</v>
      </c>
      <c r="N1531" t="s">
        <v>9961</v>
      </c>
      <c r="AH1531" t="s">
        <v>9961</v>
      </c>
      <c r="AK1531" t="s">
        <v>9961</v>
      </c>
    </row>
    <row r="1532" spans="1:277" x14ac:dyDescent="0.3">
      <c r="A1532" s="49">
        <v>1530</v>
      </c>
      <c r="B1532" t="s">
        <v>2908</v>
      </c>
      <c r="C1532" t="s">
        <v>617</v>
      </c>
      <c r="D1532">
        <v>0.91446000000000005</v>
      </c>
      <c r="AH1532" t="s">
        <v>9961</v>
      </c>
    </row>
    <row r="1533" spans="1:277" x14ac:dyDescent="0.3">
      <c r="A1533" s="49">
        <v>1531</v>
      </c>
    </row>
    <row r="1534" spans="1:277" x14ac:dyDescent="0.3">
      <c r="A1534" s="49">
        <v>1532</v>
      </c>
      <c r="B1534" t="s">
        <v>2910</v>
      </c>
      <c r="C1534" t="s">
        <v>617</v>
      </c>
      <c r="D1534">
        <v>1.5775488E-4</v>
      </c>
      <c r="F1534" t="s">
        <v>9961</v>
      </c>
      <c r="G1534" t="s">
        <v>9961</v>
      </c>
    </row>
    <row r="1535" spans="1:277" x14ac:dyDescent="0.3">
      <c r="A1535" s="49">
        <v>1533</v>
      </c>
      <c r="B1535" t="s">
        <v>2911</v>
      </c>
      <c r="C1535" t="s">
        <v>605</v>
      </c>
      <c r="D1535">
        <v>10.80687182</v>
      </c>
      <c r="M1535" t="s">
        <v>9963</v>
      </c>
      <c r="N1535" t="s">
        <v>9962</v>
      </c>
    </row>
    <row r="1536" spans="1:277" x14ac:dyDescent="0.3">
      <c r="A1536" s="49">
        <v>1534</v>
      </c>
      <c r="B1536" t="s">
        <v>2912</v>
      </c>
      <c r="C1536" t="s">
        <v>659</v>
      </c>
      <c r="D1536">
        <v>7.4999999999999997E-3</v>
      </c>
      <c r="AJ1536" t="s">
        <v>9961</v>
      </c>
    </row>
    <row r="1537" spans="1:132" x14ac:dyDescent="0.3">
      <c r="A1537" s="49">
        <v>1535</v>
      </c>
    </row>
    <row r="1538" spans="1:132" x14ac:dyDescent="0.3">
      <c r="A1538" s="49">
        <v>1536</v>
      </c>
      <c r="B1538" t="s">
        <v>2916</v>
      </c>
      <c r="C1538" t="s">
        <v>617</v>
      </c>
      <c r="D1538">
        <v>1.262391966E-5</v>
      </c>
      <c r="F1538" t="s">
        <v>9961</v>
      </c>
      <c r="G1538" t="s">
        <v>9961</v>
      </c>
      <c r="H1538" t="s">
        <v>9961</v>
      </c>
    </row>
    <row r="1539" spans="1:132" x14ac:dyDescent="0.3">
      <c r="A1539" s="49">
        <v>1537</v>
      </c>
    </row>
    <row r="1540" spans="1:132" x14ac:dyDescent="0.3">
      <c r="A1540" s="49">
        <v>1538</v>
      </c>
    </row>
    <row r="1541" spans="1:132" x14ac:dyDescent="0.3">
      <c r="A1541" s="49">
        <v>1539</v>
      </c>
      <c r="B1541" t="s">
        <v>2919</v>
      </c>
      <c r="C1541" t="s">
        <v>653</v>
      </c>
      <c r="D1541">
        <v>1.077E-5</v>
      </c>
      <c r="F1541" t="s">
        <v>9961</v>
      </c>
    </row>
    <row r="1542" spans="1:132" x14ac:dyDescent="0.3">
      <c r="A1542" s="49">
        <v>1540</v>
      </c>
      <c r="B1542" t="s">
        <v>2920</v>
      </c>
      <c r="C1542" t="s">
        <v>605</v>
      </c>
      <c r="D1542">
        <v>22.055</v>
      </c>
      <c r="AJ1542" t="s">
        <v>9961</v>
      </c>
    </row>
    <row r="1543" spans="1:132" x14ac:dyDescent="0.3">
      <c r="A1543" s="49">
        <v>1541</v>
      </c>
      <c r="B1543" t="s">
        <v>2922</v>
      </c>
      <c r="C1543" t="s">
        <v>614</v>
      </c>
      <c r="D1543">
        <v>2.9783664999999998E-3</v>
      </c>
      <c r="BQ1543" t="s">
        <v>9961</v>
      </c>
      <c r="DK1543" t="s">
        <v>9961</v>
      </c>
    </row>
    <row r="1544" spans="1:132" x14ac:dyDescent="0.3">
      <c r="A1544" s="49">
        <v>1542</v>
      </c>
      <c r="B1544" t="s">
        <v>2923</v>
      </c>
      <c r="C1544" t="s">
        <v>614</v>
      </c>
      <c r="D1544">
        <v>4.2771965093167698E-2</v>
      </c>
      <c r="EA1544" t="s">
        <v>9961</v>
      </c>
      <c r="EB1544" t="s">
        <v>9961</v>
      </c>
    </row>
    <row r="1545" spans="1:132" x14ac:dyDescent="0.3">
      <c r="A1545" s="49">
        <v>1543</v>
      </c>
      <c r="B1545" t="s">
        <v>2925</v>
      </c>
      <c r="C1545" t="s">
        <v>617</v>
      </c>
      <c r="D1545">
        <v>1.5E-6</v>
      </c>
      <c r="F1545" t="s">
        <v>9961</v>
      </c>
      <c r="G1545" t="s">
        <v>9961</v>
      </c>
    </row>
    <row r="1546" spans="1:132" x14ac:dyDescent="0.3">
      <c r="A1546" s="49">
        <v>1544</v>
      </c>
      <c r="B1546" t="s">
        <v>2926</v>
      </c>
      <c r="C1546" t="s">
        <v>605</v>
      </c>
      <c r="D1546">
        <v>5.9443976760000003E-5</v>
      </c>
      <c r="F1546" t="s">
        <v>9961</v>
      </c>
      <c r="G1546" t="s">
        <v>9961</v>
      </c>
    </row>
    <row r="1547" spans="1:132" x14ac:dyDescent="0.3">
      <c r="A1547" s="49">
        <v>1545</v>
      </c>
      <c r="B1547" t="s">
        <v>2927</v>
      </c>
      <c r="C1547" t="s">
        <v>614</v>
      </c>
      <c r="D1547">
        <v>3.9524100000000001E-4</v>
      </c>
      <c r="BQ1547" t="s">
        <v>9961</v>
      </c>
      <c r="BR1547" t="s">
        <v>9961</v>
      </c>
      <c r="BS1547" t="s">
        <v>9961</v>
      </c>
    </row>
    <row r="1548" spans="1:132" x14ac:dyDescent="0.3">
      <c r="A1548" s="49">
        <v>1546</v>
      </c>
      <c r="B1548" t="s">
        <v>2929</v>
      </c>
      <c r="C1548" t="s">
        <v>2928</v>
      </c>
      <c r="D1548">
        <v>1.143128863528293E-2</v>
      </c>
      <c r="E1548" t="s">
        <v>1103</v>
      </c>
      <c r="DL1548" t="s">
        <v>9961</v>
      </c>
      <c r="DM1548" t="s">
        <v>9961</v>
      </c>
      <c r="DN1548" t="s">
        <v>9961</v>
      </c>
      <c r="DO1548" t="s">
        <v>9961</v>
      </c>
      <c r="DQ1548" t="s">
        <v>9961</v>
      </c>
      <c r="DS1548" t="s">
        <v>9961</v>
      </c>
      <c r="DW1548" t="s">
        <v>9961</v>
      </c>
    </row>
    <row r="1549" spans="1:132" x14ac:dyDescent="0.3">
      <c r="A1549" s="49">
        <v>1547</v>
      </c>
      <c r="B1549" t="s">
        <v>2931</v>
      </c>
      <c r="C1549" t="s">
        <v>659</v>
      </c>
      <c r="D1549">
        <v>3.4104000000000002E-2</v>
      </c>
      <c r="AH1549" t="s">
        <v>9961</v>
      </c>
      <c r="AJ1549" t="s">
        <v>9961</v>
      </c>
      <c r="AK1549" t="s">
        <v>9961</v>
      </c>
      <c r="AP1549" t="s">
        <v>9961</v>
      </c>
    </row>
    <row r="1550" spans="1:132" x14ac:dyDescent="0.3">
      <c r="A1550" s="49">
        <v>1548</v>
      </c>
      <c r="B1550" t="s">
        <v>2932</v>
      </c>
      <c r="C1550" t="s">
        <v>650</v>
      </c>
      <c r="D1550">
        <v>1.68324E-4</v>
      </c>
      <c r="BQ1550" t="s">
        <v>9961</v>
      </c>
    </row>
    <row r="1551" spans="1:132" x14ac:dyDescent="0.3">
      <c r="A1551" s="49">
        <v>1549</v>
      </c>
      <c r="B1551" t="s">
        <v>2933</v>
      </c>
      <c r="C1551" t="s">
        <v>605</v>
      </c>
      <c r="D1551">
        <v>0.16500000000000001</v>
      </c>
      <c r="AH1551" t="s">
        <v>9961</v>
      </c>
    </row>
    <row r="1552" spans="1:132" x14ac:dyDescent="0.3">
      <c r="A1552" s="49">
        <v>1550</v>
      </c>
      <c r="B1552" t="s">
        <v>2934</v>
      </c>
      <c r="C1552" t="s">
        <v>659</v>
      </c>
      <c r="D1552">
        <v>0.78199999999999992</v>
      </c>
      <c r="I1552" t="s">
        <v>9961</v>
      </c>
      <c r="J1552" t="s">
        <v>9961</v>
      </c>
      <c r="K1552" t="s">
        <v>9961</v>
      </c>
      <c r="L1552" t="s">
        <v>9961</v>
      </c>
    </row>
    <row r="1553" spans="1:283" x14ac:dyDescent="0.3">
      <c r="A1553" s="49">
        <v>1551</v>
      </c>
      <c r="B1553" t="s">
        <v>2935</v>
      </c>
      <c r="C1553" t="s">
        <v>605</v>
      </c>
      <c r="D1553">
        <v>3.8850555999999998</v>
      </c>
      <c r="AH1553" t="s">
        <v>9961</v>
      </c>
      <c r="AK1553" t="s">
        <v>9961</v>
      </c>
    </row>
    <row r="1554" spans="1:283" x14ac:dyDescent="0.3">
      <c r="A1554" s="49">
        <v>1552</v>
      </c>
    </row>
    <row r="1555" spans="1:283" x14ac:dyDescent="0.3">
      <c r="A1555" s="49">
        <v>1553</v>
      </c>
      <c r="B1555" t="s">
        <v>2937</v>
      </c>
      <c r="C1555" t="s">
        <v>659</v>
      </c>
      <c r="D1555">
        <v>1.83</v>
      </c>
      <c r="I1555" t="s">
        <v>9961</v>
      </c>
      <c r="J1555" t="s">
        <v>9961</v>
      </c>
      <c r="K1555" t="s">
        <v>9961</v>
      </c>
      <c r="L1555" t="s">
        <v>9961</v>
      </c>
    </row>
    <row r="1556" spans="1:283" x14ac:dyDescent="0.3">
      <c r="A1556" s="49">
        <v>1554</v>
      </c>
    </row>
    <row r="1557" spans="1:283" x14ac:dyDescent="0.3">
      <c r="A1557" s="49">
        <v>1555</v>
      </c>
      <c r="B1557" t="s">
        <v>2942</v>
      </c>
      <c r="C1557" t="s">
        <v>707</v>
      </c>
      <c r="D1557">
        <v>9.6965718191999997E-7</v>
      </c>
      <c r="F1557" t="s">
        <v>9961</v>
      </c>
    </row>
    <row r="1558" spans="1:283" x14ac:dyDescent="0.3">
      <c r="A1558" s="49">
        <v>1556</v>
      </c>
      <c r="B1558" t="s">
        <v>2944</v>
      </c>
      <c r="C1558" t="s">
        <v>671</v>
      </c>
      <c r="D1558">
        <v>1.0967684600000001E-4</v>
      </c>
      <c r="Q1558" t="s">
        <v>9961</v>
      </c>
      <c r="R1558" t="s">
        <v>9961</v>
      </c>
      <c r="S1558" t="s">
        <v>9961</v>
      </c>
      <c r="T1558" t="s">
        <v>9961</v>
      </c>
      <c r="GZ1558" t="s">
        <v>9961</v>
      </c>
      <c r="HA1558" t="s">
        <v>9961</v>
      </c>
      <c r="JR1558" t="s">
        <v>9961</v>
      </c>
      <c r="JS1558" t="s">
        <v>9961</v>
      </c>
      <c r="JT1558" t="s">
        <v>9961</v>
      </c>
      <c r="JU1558" t="s">
        <v>9961</v>
      </c>
    </row>
    <row r="1559" spans="1:283" x14ac:dyDescent="0.3">
      <c r="A1559" s="49">
        <v>1557</v>
      </c>
      <c r="B1559" t="s">
        <v>2947</v>
      </c>
      <c r="C1559" t="s">
        <v>595</v>
      </c>
      <c r="D1559">
        <v>0.67632207433472624</v>
      </c>
      <c r="JV1559" t="s">
        <v>9961</v>
      </c>
      <c r="JW1559" t="s">
        <v>9961</v>
      </c>
    </row>
    <row r="1560" spans="1:283" x14ac:dyDescent="0.3">
      <c r="A1560" s="49">
        <v>1558</v>
      </c>
      <c r="B1560" t="s">
        <v>2949</v>
      </c>
      <c r="C1560" t="s">
        <v>798</v>
      </c>
      <c r="D1560">
        <v>9.7999999999999979E-3</v>
      </c>
      <c r="P1560" t="s">
        <v>9961</v>
      </c>
      <c r="AM1560" t="s">
        <v>9961</v>
      </c>
      <c r="AN1560" t="s">
        <v>9961</v>
      </c>
    </row>
    <row r="1561" spans="1:283" x14ac:dyDescent="0.3">
      <c r="A1561" s="49">
        <v>1559</v>
      </c>
      <c r="B1561" t="s">
        <v>2951</v>
      </c>
      <c r="C1561" t="s">
        <v>798</v>
      </c>
      <c r="D1561">
        <v>3.0038800000000001E-2</v>
      </c>
      <c r="O1561" t="s">
        <v>9961</v>
      </c>
      <c r="P1561" t="s">
        <v>9961</v>
      </c>
      <c r="AM1561" t="s">
        <v>9961</v>
      </c>
      <c r="AN1561" t="s">
        <v>9961</v>
      </c>
    </row>
    <row r="1562" spans="1:283" x14ac:dyDescent="0.3">
      <c r="A1562" s="49">
        <v>1560</v>
      </c>
    </row>
    <row r="1563" spans="1:283" x14ac:dyDescent="0.3">
      <c r="A1563" s="49">
        <v>1561</v>
      </c>
      <c r="B1563" t="s">
        <v>2955</v>
      </c>
      <c r="C1563" t="s">
        <v>671</v>
      </c>
      <c r="D1563">
        <v>1.17605264E-2</v>
      </c>
      <c r="O1563" t="s">
        <v>9961</v>
      </c>
      <c r="P1563" t="s">
        <v>9961</v>
      </c>
    </row>
    <row r="1564" spans="1:283" x14ac:dyDescent="0.3">
      <c r="A1564" s="49">
        <v>1562</v>
      </c>
      <c r="B1564" t="s">
        <v>2956</v>
      </c>
      <c r="C1564" t="s">
        <v>650</v>
      </c>
      <c r="D1564">
        <v>3.7499999999999999E-3</v>
      </c>
      <c r="AK1564" t="s">
        <v>9961</v>
      </c>
      <c r="AP1564" t="s">
        <v>9961</v>
      </c>
    </row>
    <row r="1565" spans="1:283" x14ac:dyDescent="0.3">
      <c r="A1565" s="49">
        <v>1563</v>
      </c>
    </row>
    <row r="1566" spans="1:283" x14ac:dyDescent="0.3">
      <c r="A1566" s="49">
        <v>1564</v>
      </c>
      <c r="B1566" t="s">
        <v>2958</v>
      </c>
      <c r="C1566" t="s">
        <v>796</v>
      </c>
      <c r="D1566">
        <v>3.108E-2</v>
      </c>
      <c r="O1566" t="s">
        <v>9961</v>
      </c>
    </row>
    <row r="1567" spans="1:283" x14ac:dyDescent="0.3">
      <c r="A1567" s="49">
        <v>1565</v>
      </c>
      <c r="B1567" t="s">
        <v>2959</v>
      </c>
      <c r="C1567" t="s">
        <v>1044</v>
      </c>
      <c r="D1567">
        <v>2.2974700000000001</v>
      </c>
      <c r="K1567" t="s">
        <v>9961</v>
      </c>
      <c r="L1567" t="s">
        <v>9961</v>
      </c>
    </row>
    <row r="1568" spans="1:283" x14ac:dyDescent="0.3">
      <c r="A1568" s="49">
        <v>1566</v>
      </c>
      <c r="B1568" t="s">
        <v>2961</v>
      </c>
      <c r="C1568" t="s">
        <v>659</v>
      </c>
      <c r="D1568">
        <v>0.128</v>
      </c>
      <c r="I1568" t="s">
        <v>9961</v>
      </c>
      <c r="J1568" t="s">
        <v>9961</v>
      </c>
      <c r="K1568" t="s">
        <v>9961</v>
      </c>
      <c r="L1568" t="s">
        <v>9961</v>
      </c>
      <c r="AQ1568" t="s">
        <v>9961</v>
      </c>
    </row>
    <row r="1569" spans="1:257" x14ac:dyDescent="0.3">
      <c r="A1569" s="49">
        <v>1567</v>
      </c>
    </row>
    <row r="1570" spans="1:257" x14ac:dyDescent="0.3">
      <c r="A1570" s="49">
        <v>1568</v>
      </c>
      <c r="B1570" t="s">
        <v>2963</v>
      </c>
      <c r="C1570" t="s">
        <v>659</v>
      </c>
      <c r="D1570">
        <v>6.6000000000000012E-6</v>
      </c>
      <c r="F1570" t="s">
        <v>9961</v>
      </c>
      <c r="G1570" t="s">
        <v>9961</v>
      </c>
      <c r="H1570" t="s">
        <v>9961</v>
      </c>
      <c r="EM1570" t="s">
        <v>9961</v>
      </c>
    </row>
    <row r="1571" spans="1:257" x14ac:dyDescent="0.3">
      <c r="A1571" s="49">
        <v>1569</v>
      </c>
      <c r="B1571" t="s">
        <v>2964</v>
      </c>
      <c r="C1571" t="s">
        <v>659</v>
      </c>
      <c r="D1571">
        <v>0.1540406</v>
      </c>
      <c r="AH1571" t="s">
        <v>9961</v>
      </c>
      <c r="AJ1571" t="s">
        <v>9961</v>
      </c>
      <c r="AK1571" t="s">
        <v>9961</v>
      </c>
      <c r="AP1571" t="s">
        <v>9961</v>
      </c>
    </row>
    <row r="1572" spans="1:257" x14ac:dyDescent="0.3">
      <c r="A1572" s="49">
        <v>1570</v>
      </c>
      <c r="B1572" t="s">
        <v>2965</v>
      </c>
      <c r="C1572" t="s">
        <v>605</v>
      </c>
      <c r="D1572">
        <v>1.4E-5</v>
      </c>
      <c r="AG1572" t="s">
        <v>9961</v>
      </c>
    </row>
    <row r="1573" spans="1:257" x14ac:dyDescent="0.3">
      <c r="A1573" s="49">
        <v>1571</v>
      </c>
      <c r="B1573" t="s">
        <v>2966</v>
      </c>
      <c r="C1573" t="s">
        <v>798</v>
      </c>
      <c r="D1573">
        <v>8.5785000000000011E-3</v>
      </c>
      <c r="O1573" t="s">
        <v>9961</v>
      </c>
      <c r="P1573" t="s">
        <v>9961</v>
      </c>
      <c r="AL1573" t="s">
        <v>9961</v>
      </c>
      <c r="AM1573" t="s">
        <v>9961</v>
      </c>
      <c r="AN1573" t="s">
        <v>9961</v>
      </c>
    </row>
    <row r="1574" spans="1:257" x14ac:dyDescent="0.3">
      <c r="A1574" s="49">
        <v>1572</v>
      </c>
    </row>
    <row r="1575" spans="1:257" x14ac:dyDescent="0.3">
      <c r="A1575" s="49">
        <v>1573</v>
      </c>
    </row>
    <row r="1576" spans="1:257" x14ac:dyDescent="0.3">
      <c r="A1576" s="49">
        <v>1574</v>
      </c>
      <c r="B1576" t="s">
        <v>2970</v>
      </c>
      <c r="C1576" t="s">
        <v>796</v>
      </c>
      <c r="D1576">
        <v>0.12096</v>
      </c>
      <c r="O1576" t="s">
        <v>9961</v>
      </c>
      <c r="IW1576" t="s">
        <v>9961</v>
      </c>
    </row>
    <row r="1577" spans="1:257" x14ac:dyDescent="0.3">
      <c r="A1577" s="49">
        <v>1575</v>
      </c>
      <c r="B1577" t="s">
        <v>2972</v>
      </c>
      <c r="C1577" t="s">
        <v>798</v>
      </c>
      <c r="D1577">
        <v>5.2130000000000003E-2</v>
      </c>
      <c r="O1577" t="s">
        <v>9961</v>
      </c>
      <c r="P1577" t="s">
        <v>9961</v>
      </c>
    </row>
    <row r="1578" spans="1:257" x14ac:dyDescent="0.3">
      <c r="A1578" s="49">
        <v>1576</v>
      </c>
    </row>
    <row r="1579" spans="1:257" x14ac:dyDescent="0.3">
      <c r="A1579" s="49">
        <v>1577</v>
      </c>
    </row>
    <row r="1580" spans="1:257" x14ac:dyDescent="0.3">
      <c r="A1580" s="49">
        <v>1578</v>
      </c>
      <c r="B1580" t="s">
        <v>2975</v>
      </c>
      <c r="C1580" t="s">
        <v>617</v>
      </c>
      <c r="D1580">
        <v>2.1082986E-3</v>
      </c>
      <c r="BQ1580" t="s">
        <v>9961</v>
      </c>
      <c r="BR1580" t="s">
        <v>9961</v>
      </c>
      <c r="BS1580" t="s">
        <v>9961</v>
      </c>
      <c r="DK1580" t="s">
        <v>9961</v>
      </c>
    </row>
    <row r="1581" spans="1:257" x14ac:dyDescent="0.3">
      <c r="A1581" s="49">
        <v>1579</v>
      </c>
      <c r="B1581" t="s">
        <v>2976</v>
      </c>
      <c r="C1581" t="s">
        <v>659</v>
      </c>
      <c r="D1581">
        <v>2.4270800000000001</v>
      </c>
      <c r="AH1581" t="s">
        <v>9961</v>
      </c>
      <c r="AK1581" t="s">
        <v>9961</v>
      </c>
    </row>
    <row r="1582" spans="1:257" x14ac:dyDescent="0.3">
      <c r="A1582" s="49">
        <v>1580</v>
      </c>
    </row>
    <row r="1583" spans="1:257" x14ac:dyDescent="0.3">
      <c r="A1583" s="49">
        <v>1581</v>
      </c>
    </row>
    <row r="1584" spans="1:257" x14ac:dyDescent="0.3">
      <c r="A1584" s="49">
        <v>1582</v>
      </c>
    </row>
    <row r="1585" spans="1:196" x14ac:dyDescent="0.3">
      <c r="A1585" s="49">
        <v>1583</v>
      </c>
    </row>
    <row r="1586" spans="1:196" x14ac:dyDescent="0.3">
      <c r="A1586" s="49">
        <v>1584</v>
      </c>
      <c r="B1586" t="s">
        <v>2981</v>
      </c>
      <c r="C1586" t="s">
        <v>662</v>
      </c>
      <c r="D1586">
        <v>0.38919700000000002</v>
      </c>
      <c r="I1586" t="s">
        <v>9961</v>
      </c>
      <c r="J1586" t="s">
        <v>9961</v>
      </c>
      <c r="K1586" t="s">
        <v>9961</v>
      </c>
      <c r="L1586" t="s">
        <v>9961</v>
      </c>
    </row>
    <row r="1587" spans="1:196" x14ac:dyDescent="0.3">
      <c r="A1587" s="49">
        <v>1585</v>
      </c>
      <c r="B1587" t="s">
        <v>2982</v>
      </c>
      <c r="C1587" t="s">
        <v>605</v>
      </c>
      <c r="D1587">
        <v>0.21697</v>
      </c>
      <c r="AG1587" t="s">
        <v>9961</v>
      </c>
    </row>
    <row r="1588" spans="1:196" x14ac:dyDescent="0.3">
      <c r="A1588" s="49">
        <v>1586</v>
      </c>
      <c r="B1588" t="s">
        <v>2983</v>
      </c>
      <c r="C1588" t="s">
        <v>605</v>
      </c>
      <c r="D1588">
        <v>0.36209999999999998</v>
      </c>
      <c r="AH1588" t="s">
        <v>9961</v>
      </c>
    </row>
    <row r="1589" spans="1:196" x14ac:dyDescent="0.3">
      <c r="A1589" s="49">
        <v>1587</v>
      </c>
      <c r="B1589" t="s">
        <v>2984</v>
      </c>
      <c r="C1589" t="s">
        <v>605</v>
      </c>
      <c r="D1589">
        <v>0.13</v>
      </c>
      <c r="AF1589" t="s">
        <v>9961</v>
      </c>
      <c r="AG1589" t="s">
        <v>9961</v>
      </c>
    </row>
    <row r="1590" spans="1:196" x14ac:dyDescent="0.3">
      <c r="A1590" s="49">
        <v>1588</v>
      </c>
    </row>
    <row r="1591" spans="1:196" x14ac:dyDescent="0.3">
      <c r="A1591" s="49">
        <v>1589</v>
      </c>
      <c r="B1591" t="s">
        <v>2986</v>
      </c>
      <c r="C1591" t="s">
        <v>671</v>
      </c>
      <c r="D1591">
        <v>1.03649E-2</v>
      </c>
      <c r="O1591" t="s">
        <v>9961</v>
      </c>
      <c r="P1591" t="s">
        <v>9961</v>
      </c>
    </row>
    <row r="1592" spans="1:196" x14ac:dyDescent="0.3">
      <c r="A1592" s="49">
        <v>1590</v>
      </c>
    </row>
    <row r="1593" spans="1:196" x14ac:dyDescent="0.3">
      <c r="A1593" s="49">
        <v>1591</v>
      </c>
      <c r="B1593" t="s">
        <v>2988</v>
      </c>
      <c r="C1593" t="s">
        <v>659</v>
      </c>
      <c r="D1593">
        <v>3.5312390000000002E-6</v>
      </c>
      <c r="F1593" t="s">
        <v>9961</v>
      </c>
      <c r="G1593" t="s">
        <v>9961</v>
      </c>
      <c r="H1593" t="s">
        <v>9961</v>
      </c>
      <c r="EM1593" t="s">
        <v>9961</v>
      </c>
    </row>
    <row r="1594" spans="1:196" x14ac:dyDescent="0.3">
      <c r="A1594" s="49">
        <v>1592</v>
      </c>
    </row>
    <row r="1595" spans="1:196" x14ac:dyDescent="0.3">
      <c r="A1595" s="49">
        <v>1593</v>
      </c>
      <c r="B1595" t="s">
        <v>2990</v>
      </c>
      <c r="C1595" t="s">
        <v>796</v>
      </c>
      <c r="D1595">
        <v>4.1599999999999998E-2</v>
      </c>
      <c r="O1595" t="s">
        <v>9961</v>
      </c>
    </row>
    <row r="1596" spans="1:196" x14ac:dyDescent="0.3">
      <c r="A1596" s="49">
        <v>1594</v>
      </c>
      <c r="B1596" t="s">
        <v>2991</v>
      </c>
      <c r="C1596" t="s">
        <v>659</v>
      </c>
      <c r="D1596">
        <v>1.5949080000000001E-4</v>
      </c>
      <c r="F1596" t="s">
        <v>9963</v>
      </c>
      <c r="G1596" t="s">
        <v>9963</v>
      </c>
      <c r="H1596" t="s">
        <v>9963</v>
      </c>
    </row>
    <row r="1597" spans="1:196" x14ac:dyDescent="0.3">
      <c r="A1597" s="49">
        <v>1595</v>
      </c>
      <c r="B1597" t="s">
        <v>2992</v>
      </c>
      <c r="C1597" t="s">
        <v>671</v>
      </c>
      <c r="D1597">
        <v>2.1823466699999999E-2</v>
      </c>
      <c r="O1597" t="s">
        <v>9961</v>
      </c>
      <c r="P1597" t="s">
        <v>9961</v>
      </c>
      <c r="AL1597" t="s">
        <v>9961</v>
      </c>
      <c r="AM1597" t="s">
        <v>9961</v>
      </c>
      <c r="AN1597" t="s">
        <v>9961</v>
      </c>
      <c r="GN1597" t="s">
        <v>9961</v>
      </c>
    </row>
    <row r="1598" spans="1:196" x14ac:dyDescent="0.3">
      <c r="A1598" s="49">
        <v>1596</v>
      </c>
      <c r="B1598" t="s">
        <v>2993</v>
      </c>
      <c r="C1598" t="s">
        <v>659</v>
      </c>
      <c r="D1598">
        <v>3.5493619999999997E-2</v>
      </c>
      <c r="AH1598" t="s">
        <v>9961</v>
      </c>
      <c r="AJ1598" t="s">
        <v>9961</v>
      </c>
      <c r="AK1598" t="s">
        <v>9961</v>
      </c>
    </row>
    <row r="1599" spans="1:196" x14ac:dyDescent="0.3">
      <c r="A1599" s="49">
        <v>1597</v>
      </c>
      <c r="B1599" t="s">
        <v>2994</v>
      </c>
      <c r="C1599" t="s">
        <v>605</v>
      </c>
      <c r="D1599">
        <v>12.52</v>
      </c>
      <c r="M1599" t="s">
        <v>9964</v>
      </c>
      <c r="N1599" t="s">
        <v>9962</v>
      </c>
      <c r="AH1599" t="s">
        <v>9962</v>
      </c>
      <c r="AK1599" t="s">
        <v>9962</v>
      </c>
    </row>
    <row r="1600" spans="1:196" x14ac:dyDescent="0.3">
      <c r="A1600" s="49">
        <v>1598</v>
      </c>
    </row>
    <row r="1601" spans="1:196" x14ac:dyDescent="0.3">
      <c r="A1601" s="49">
        <v>1599</v>
      </c>
      <c r="B1601" t="s">
        <v>2996</v>
      </c>
      <c r="C1601" t="s">
        <v>798</v>
      </c>
      <c r="D1601">
        <v>8.6005000000000005E-3</v>
      </c>
      <c r="P1601" t="s">
        <v>9961</v>
      </c>
    </row>
    <row r="1602" spans="1:196" x14ac:dyDescent="0.3">
      <c r="A1602" s="49">
        <v>1600</v>
      </c>
      <c r="B1602" t="s">
        <v>2997</v>
      </c>
      <c r="C1602" t="s">
        <v>605</v>
      </c>
      <c r="D1602">
        <v>2.2857400000000001</v>
      </c>
      <c r="M1602" t="s">
        <v>9961</v>
      </c>
      <c r="N1602" t="s">
        <v>9961</v>
      </c>
      <c r="AH1602" t="s">
        <v>9961</v>
      </c>
      <c r="AK1602" t="s">
        <v>9961</v>
      </c>
    </row>
    <row r="1603" spans="1:196" x14ac:dyDescent="0.3">
      <c r="A1603" s="49">
        <v>1601</v>
      </c>
      <c r="B1603" t="s">
        <v>2998</v>
      </c>
      <c r="C1603" t="s">
        <v>671</v>
      </c>
      <c r="D1603">
        <v>6.3E-3</v>
      </c>
      <c r="P1603" t="s">
        <v>9961</v>
      </c>
      <c r="AL1603" t="s">
        <v>9961</v>
      </c>
      <c r="AM1603" t="s">
        <v>9961</v>
      </c>
      <c r="AN1603" t="s">
        <v>9961</v>
      </c>
      <c r="GN1603" t="s">
        <v>9961</v>
      </c>
    </row>
    <row r="1604" spans="1:196" x14ac:dyDescent="0.3">
      <c r="A1604" s="49">
        <v>1602</v>
      </c>
    </row>
    <row r="1605" spans="1:196" x14ac:dyDescent="0.3">
      <c r="A1605" s="49">
        <v>1603</v>
      </c>
      <c r="B1605" t="s">
        <v>3002</v>
      </c>
      <c r="C1605" t="s">
        <v>796</v>
      </c>
      <c r="D1605">
        <v>1.3431999999999999</v>
      </c>
      <c r="O1605" t="s">
        <v>9961</v>
      </c>
    </row>
    <row r="1606" spans="1:196" x14ac:dyDescent="0.3">
      <c r="A1606" s="49">
        <v>1604</v>
      </c>
      <c r="B1606" t="s">
        <v>3003</v>
      </c>
      <c r="C1606" t="s">
        <v>668</v>
      </c>
      <c r="D1606">
        <v>0.1188</v>
      </c>
      <c r="I1606" t="s">
        <v>9961</v>
      </c>
      <c r="K1606" t="s">
        <v>9961</v>
      </c>
      <c r="L1606" t="s">
        <v>9961</v>
      </c>
    </row>
    <row r="1607" spans="1:196" x14ac:dyDescent="0.3">
      <c r="A1607" s="49">
        <v>1605</v>
      </c>
      <c r="B1607" t="s">
        <v>3004</v>
      </c>
      <c r="C1607" t="s">
        <v>798</v>
      </c>
      <c r="D1607">
        <v>7.6590000000000005E-2</v>
      </c>
      <c r="P1607" t="s">
        <v>9961</v>
      </c>
    </row>
    <row r="1608" spans="1:196" x14ac:dyDescent="0.3">
      <c r="A1608" s="49">
        <v>1606</v>
      </c>
      <c r="B1608" t="s">
        <v>3005</v>
      </c>
      <c r="C1608" t="s">
        <v>659</v>
      </c>
      <c r="D1608">
        <v>3.5150000000000001E-2</v>
      </c>
      <c r="AJ1608" t="s">
        <v>9961</v>
      </c>
      <c r="AP1608" t="s">
        <v>9961</v>
      </c>
    </row>
    <row r="1609" spans="1:196" x14ac:dyDescent="0.3">
      <c r="A1609" s="49">
        <v>1607</v>
      </c>
      <c r="B1609" t="s">
        <v>3006</v>
      </c>
      <c r="C1609" t="s">
        <v>605</v>
      </c>
      <c r="D1609">
        <v>0.01</v>
      </c>
      <c r="AG1609" t="s">
        <v>9961</v>
      </c>
    </row>
    <row r="1610" spans="1:196" x14ac:dyDescent="0.3">
      <c r="A1610" s="49">
        <v>1608</v>
      </c>
      <c r="B1610" t="s">
        <v>3007</v>
      </c>
      <c r="C1610" t="s">
        <v>605</v>
      </c>
      <c r="D1610">
        <v>0.34011000000000002</v>
      </c>
      <c r="AG1610" t="s">
        <v>9961</v>
      </c>
    </row>
    <row r="1611" spans="1:196" x14ac:dyDescent="0.3">
      <c r="A1611" s="49">
        <v>1609</v>
      </c>
    </row>
    <row r="1612" spans="1:196" x14ac:dyDescent="0.3">
      <c r="A1612" s="49">
        <v>1610</v>
      </c>
    </row>
    <row r="1613" spans="1:196" x14ac:dyDescent="0.3">
      <c r="A1613" s="49">
        <v>1611</v>
      </c>
      <c r="B1613" t="s">
        <v>3010</v>
      </c>
      <c r="C1613" t="s">
        <v>605</v>
      </c>
      <c r="D1613">
        <v>0.46</v>
      </c>
      <c r="M1613" t="s">
        <v>9961</v>
      </c>
      <c r="N1613" t="s">
        <v>9961</v>
      </c>
    </row>
    <row r="1614" spans="1:196" x14ac:dyDescent="0.3">
      <c r="A1614" s="49">
        <v>1612</v>
      </c>
      <c r="B1614" t="s">
        <v>3012</v>
      </c>
      <c r="C1614" t="s">
        <v>659</v>
      </c>
      <c r="D1614">
        <v>0.14621000000000001</v>
      </c>
      <c r="I1614" t="s">
        <v>9961</v>
      </c>
      <c r="J1614" t="s">
        <v>9961</v>
      </c>
      <c r="K1614" t="s">
        <v>9961</v>
      </c>
      <c r="L1614" t="s">
        <v>9961</v>
      </c>
    </row>
    <row r="1615" spans="1:196" x14ac:dyDescent="0.3">
      <c r="A1615" s="49">
        <v>1613</v>
      </c>
      <c r="B1615" t="s">
        <v>3013</v>
      </c>
      <c r="C1615" t="s">
        <v>659</v>
      </c>
      <c r="D1615">
        <v>9.1789999999999997E-2</v>
      </c>
      <c r="I1615" t="s">
        <v>9961</v>
      </c>
      <c r="J1615" t="s">
        <v>9961</v>
      </c>
      <c r="K1615" t="s">
        <v>9961</v>
      </c>
      <c r="L1615" t="s">
        <v>9961</v>
      </c>
    </row>
    <row r="1616" spans="1:196" x14ac:dyDescent="0.3">
      <c r="A1616" s="49">
        <v>1614</v>
      </c>
      <c r="B1616" t="s">
        <v>3014</v>
      </c>
      <c r="C1616" t="s">
        <v>659</v>
      </c>
      <c r="D1616">
        <v>1.30486335E-6</v>
      </c>
      <c r="F1616" t="s">
        <v>9961</v>
      </c>
      <c r="G1616" t="s">
        <v>9961</v>
      </c>
      <c r="H1616" t="s">
        <v>9961</v>
      </c>
      <c r="EM1616" t="s">
        <v>9961</v>
      </c>
    </row>
    <row r="1617" spans="1:257" x14ac:dyDescent="0.3">
      <c r="A1617" s="49">
        <v>1615</v>
      </c>
    </row>
    <row r="1618" spans="1:257" x14ac:dyDescent="0.3">
      <c r="A1618" s="49">
        <v>1616</v>
      </c>
      <c r="B1618" t="s">
        <v>3016</v>
      </c>
      <c r="C1618" t="s">
        <v>671</v>
      </c>
      <c r="D1618">
        <v>7.7272546659999989E-4</v>
      </c>
      <c r="Q1618" t="s">
        <v>9961</v>
      </c>
      <c r="R1618" t="s">
        <v>9961</v>
      </c>
      <c r="S1618" t="s">
        <v>9961</v>
      </c>
      <c r="T1618" t="s">
        <v>9961</v>
      </c>
      <c r="U1618" t="s">
        <v>9961</v>
      </c>
      <c r="V1618" t="s">
        <v>9961</v>
      </c>
      <c r="W1618" t="s">
        <v>9961</v>
      </c>
    </row>
    <row r="1619" spans="1:257" x14ac:dyDescent="0.3">
      <c r="A1619" s="49">
        <v>1617</v>
      </c>
      <c r="B1619" t="s">
        <v>3017</v>
      </c>
      <c r="C1619" t="s">
        <v>659</v>
      </c>
      <c r="D1619">
        <v>1.3912000000000001E-2</v>
      </c>
      <c r="AH1619" t="s">
        <v>9961</v>
      </c>
      <c r="AJ1619" t="s">
        <v>9961</v>
      </c>
      <c r="AK1619" t="s">
        <v>9961</v>
      </c>
    </row>
    <row r="1620" spans="1:257" x14ac:dyDescent="0.3">
      <c r="A1620" s="49">
        <v>1618</v>
      </c>
      <c r="B1620" t="s">
        <v>3018</v>
      </c>
      <c r="C1620" t="s">
        <v>659</v>
      </c>
      <c r="D1620">
        <v>0.09</v>
      </c>
      <c r="I1620" t="s">
        <v>9961</v>
      </c>
      <c r="K1620" t="s">
        <v>9961</v>
      </c>
      <c r="L1620" t="s">
        <v>9961</v>
      </c>
      <c r="AQ1620" t="s">
        <v>9961</v>
      </c>
    </row>
    <row r="1621" spans="1:257" x14ac:dyDescent="0.3">
      <c r="A1621" s="49">
        <v>1619</v>
      </c>
      <c r="B1621" t="s">
        <v>3020</v>
      </c>
      <c r="C1621" t="s">
        <v>659</v>
      </c>
      <c r="D1621">
        <v>0.16800000000000001</v>
      </c>
      <c r="AH1621" t="s">
        <v>9961</v>
      </c>
      <c r="AJ1621" t="s">
        <v>9961</v>
      </c>
      <c r="AK1621" t="s">
        <v>9961</v>
      </c>
      <c r="AP1621" t="s">
        <v>9961</v>
      </c>
      <c r="CN1621" t="s">
        <v>9961</v>
      </c>
      <c r="ED1621" t="s">
        <v>9961</v>
      </c>
    </row>
    <row r="1622" spans="1:257" x14ac:dyDescent="0.3">
      <c r="A1622" s="49">
        <v>1620</v>
      </c>
      <c r="B1622" t="s">
        <v>3022</v>
      </c>
      <c r="C1622" t="s">
        <v>659</v>
      </c>
      <c r="D1622">
        <v>6.409472758000001E-2</v>
      </c>
      <c r="AH1622" t="s">
        <v>9961</v>
      </c>
      <c r="AJ1622" t="s">
        <v>9961</v>
      </c>
      <c r="AK1622" t="s">
        <v>9961</v>
      </c>
      <c r="AP1622" t="s">
        <v>9961</v>
      </c>
    </row>
    <row r="1623" spans="1:257" x14ac:dyDescent="0.3">
      <c r="A1623" s="49">
        <v>1621</v>
      </c>
      <c r="B1623" t="s">
        <v>3023</v>
      </c>
      <c r="C1623" t="s">
        <v>659</v>
      </c>
      <c r="D1623">
        <v>9.9299999999999998E-6</v>
      </c>
      <c r="F1623" t="s">
        <v>9961</v>
      </c>
      <c r="G1623" t="s">
        <v>9961</v>
      </c>
      <c r="H1623" t="s">
        <v>9961</v>
      </c>
      <c r="EM1623" t="s">
        <v>9961</v>
      </c>
    </row>
    <row r="1624" spans="1:257" x14ac:dyDescent="0.3">
      <c r="A1624" s="49">
        <v>1622</v>
      </c>
      <c r="B1624" t="s">
        <v>3024</v>
      </c>
      <c r="C1624" t="s">
        <v>671</v>
      </c>
      <c r="D1624">
        <v>9.2500000000000004E-4</v>
      </c>
      <c r="O1624" t="s">
        <v>9961</v>
      </c>
      <c r="P1624" t="s">
        <v>9961</v>
      </c>
    </row>
    <row r="1625" spans="1:257" x14ac:dyDescent="0.3">
      <c r="A1625" s="49">
        <v>1623</v>
      </c>
    </row>
    <row r="1626" spans="1:257" x14ac:dyDescent="0.3">
      <c r="A1626" s="49">
        <v>1624</v>
      </c>
      <c r="B1626" t="s">
        <v>3026</v>
      </c>
      <c r="C1626" t="s">
        <v>605</v>
      </c>
      <c r="D1626">
        <v>0.39888908136000012</v>
      </c>
      <c r="AF1626" t="s">
        <v>9961</v>
      </c>
      <c r="AG1626" t="s">
        <v>9961</v>
      </c>
    </row>
    <row r="1627" spans="1:257" x14ac:dyDescent="0.3">
      <c r="A1627" s="49">
        <v>1625</v>
      </c>
      <c r="B1627" t="s">
        <v>3027</v>
      </c>
      <c r="C1627" t="s">
        <v>659</v>
      </c>
      <c r="D1627">
        <v>1.1826E-2</v>
      </c>
      <c r="AH1627" t="s">
        <v>9961</v>
      </c>
      <c r="AJ1627" t="s">
        <v>9961</v>
      </c>
      <c r="AK1627" t="s">
        <v>9961</v>
      </c>
      <c r="AP1627" t="s">
        <v>9961</v>
      </c>
    </row>
    <row r="1628" spans="1:257" x14ac:dyDescent="0.3">
      <c r="A1628" s="49">
        <v>1626</v>
      </c>
      <c r="B1628" t="s">
        <v>3028</v>
      </c>
      <c r="C1628" t="s">
        <v>796</v>
      </c>
      <c r="D1628">
        <v>52.396703000000009</v>
      </c>
      <c r="Z1628" t="s">
        <v>9961</v>
      </c>
      <c r="HY1628" t="s">
        <v>9961</v>
      </c>
      <c r="HZ1628" t="s">
        <v>9961</v>
      </c>
    </row>
    <row r="1629" spans="1:257" x14ac:dyDescent="0.3">
      <c r="A1629" s="49">
        <v>1627</v>
      </c>
      <c r="B1629" t="s">
        <v>3029</v>
      </c>
      <c r="C1629" t="s">
        <v>671</v>
      </c>
      <c r="D1629">
        <v>2.402145E-5</v>
      </c>
      <c r="Q1629" t="s">
        <v>9961</v>
      </c>
      <c r="R1629" t="s">
        <v>9961</v>
      </c>
      <c r="S1629" t="s">
        <v>9961</v>
      </c>
      <c r="T1629" t="s">
        <v>9961</v>
      </c>
      <c r="U1629" t="s">
        <v>9961</v>
      </c>
      <c r="V1629" t="s">
        <v>9961</v>
      </c>
      <c r="W1629" t="s">
        <v>9961</v>
      </c>
    </row>
    <row r="1630" spans="1:257" x14ac:dyDescent="0.3">
      <c r="A1630" s="49">
        <v>1628</v>
      </c>
      <c r="B1630" t="s">
        <v>3030</v>
      </c>
      <c r="C1630" t="s">
        <v>605</v>
      </c>
      <c r="D1630">
        <v>0.94858338335999981</v>
      </c>
      <c r="AH1630" t="s">
        <v>9961</v>
      </c>
      <c r="AK1630" t="s">
        <v>9961</v>
      </c>
    </row>
    <row r="1631" spans="1:257" x14ac:dyDescent="0.3">
      <c r="A1631" s="49">
        <v>1629</v>
      </c>
      <c r="B1631" t="s">
        <v>3031</v>
      </c>
      <c r="C1631" t="s">
        <v>595</v>
      </c>
      <c r="D1631">
        <v>0.03</v>
      </c>
      <c r="P1631" t="s">
        <v>9961</v>
      </c>
    </row>
    <row r="1632" spans="1:257" x14ac:dyDescent="0.3">
      <c r="A1632" s="49">
        <v>1630</v>
      </c>
      <c r="B1632" t="s">
        <v>3032</v>
      </c>
      <c r="C1632" t="s">
        <v>796</v>
      </c>
      <c r="D1632">
        <v>5.1510387599999988E-3</v>
      </c>
      <c r="O1632" t="s">
        <v>9961</v>
      </c>
      <c r="IW1632" t="s">
        <v>9961</v>
      </c>
    </row>
    <row r="1633" spans="1:92" x14ac:dyDescent="0.3">
      <c r="A1633" s="49">
        <v>1631</v>
      </c>
      <c r="B1633" t="s">
        <v>3033</v>
      </c>
      <c r="C1633" t="s">
        <v>659</v>
      </c>
      <c r="D1633">
        <v>0.59100299999999995</v>
      </c>
      <c r="AH1633" t="s">
        <v>9961</v>
      </c>
      <c r="AJ1633" t="s">
        <v>9961</v>
      </c>
      <c r="AK1633" t="s">
        <v>9961</v>
      </c>
    </row>
    <row r="1634" spans="1:92" x14ac:dyDescent="0.3">
      <c r="A1634" s="49">
        <v>1632</v>
      </c>
      <c r="B1634" t="s">
        <v>3034</v>
      </c>
      <c r="C1634" t="s">
        <v>659</v>
      </c>
      <c r="D1634">
        <v>0.17</v>
      </c>
      <c r="AJ1634" t="s">
        <v>9961</v>
      </c>
    </row>
    <row r="1635" spans="1:92" x14ac:dyDescent="0.3">
      <c r="A1635" s="49">
        <v>1633</v>
      </c>
      <c r="B1635" t="s">
        <v>3035</v>
      </c>
      <c r="C1635" t="s">
        <v>671</v>
      </c>
      <c r="D1635">
        <v>8.7499999999999994E-2</v>
      </c>
      <c r="P1635" t="s">
        <v>9961</v>
      </c>
      <c r="AM1635" t="s">
        <v>9961</v>
      </c>
      <c r="AN1635" t="s">
        <v>9961</v>
      </c>
    </row>
    <row r="1636" spans="1:92" x14ac:dyDescent="0.3">
      <c r="A1636" s="49">
        <v>1634</v>
      </c>
    </row>
    <row r="1637" spans="1:92" x14ac:dyDescent="0.3">
      <c r="A1637" s="49">
        <v>1635</v>
      </c>
      <c r="B1637" t="s">
        <v>3037</v>
      </c>
      <c r="C1637" t="s">
        <v>671</v>
      </c>
      <c r="D1637">
        <v>4.310704463414635E-4</v>
      </c>
      <c r="Q1637" t="s">
        <v>9961</v>
      </c>
      <c r="R1637" t="s">
        <v>9961</v>
      </c>
      <c r="S1637" t="s">
        <v>9961</v>
      </c>
      <c r="T1637" t="s">
        <v>9961</v>
      </c>
      <c r="U1637" t="s">
        <v>9961</v>
      </c>
      <c r="V1637" t="s">
        <v>9961</v>
      </c>
      <c r="W1637" t="s">
        <v>9961</v>
      </c>
    </row>
    <row r="1638" spans="1:92" x14ac:dyDescent="0.3">
      <c r="A1638" s="49">
        <v>1636</v>
      </c>
      <c r="B1638" t="s">
        <v>3038</v>
      </c>
      <c r="C1638" t="s">
        <v>595</v>
      </c>
      <c r="D1638">
        <v>3.791211586E-4</v>
      </c>
      <c r="Q1638" t="s">
        <v>9961</v>
      </c>
      <c r="R1638" t="s">
        <v>9961</v>
      </c>
      <c r="S1638" t="s">
        <v>9961</v>
      </c>
      <c r="T1638" t="s">
        <v>9961</v>
      </c>
      <c r="U1638" t="s">
        <v>9961</v>
      </c>
    </row>
    <row r="1639" spans="1:92" x14ac:dyDescent="0.3">
      <c r="A1639" s="49">
        <v>1637</v>
      </c>
      <c r="B1639" t="s">
        <v>3039</v>
      </c>
      <c r="C1639" t="s">
        <v>671</v>
      </c>
      <c r="D1639">
        <v>2.8271951600000001E-4</v>
      </c>
      <c r="Q1639" t="s">
        <v>9961</v>
      </c>
      <c r="R1639" t="s">
        <v>9961</v>
      </c>
      <c r="S1639" t="s">
        <v>9961</v>
      </c>
      <c r="T1639" t="s">
        <v>9961</v>
      </c>
      <c r="U1639" t="s">
        <v>9961</v>
      </c>
      <c r="V1639" t="s">
        <v>9961</v>
      </c>
      <c r="W1639" t="s">
        <v>9961</v>
      </c>
    </row>
    <row r="1640" spans="1:92" x14ac:dyDescent="0.3">
      <c r="A1640" s="49">
        <v>1638</v>
      </c>
      <c r="B1640" t="s">
        <v>3040</v>
      </c>
      <c r="C1640" t="s">
        <v>671</v>
      </c>
      <c r="D1640">
        <v>6.7184579268292593E-5</v>
      </c>
      <c r="Q1640" t="s">
        <v>9961</v>
      </c>
      <c r="R1640" t="s">
        <v>9961</v>
      </c>
      <c r="S1640" t="s">
        <v>9961</v>
      </c>
      <c r="T1640" t="s">
        <v>9961</v>
      </c>
      <c r="U1640" t="s">
        <v>9961</v>
      </c>
      <c r="V1640" t="s">
        <v>9961</v>
      </c>
      <c r="W1640" t="s">
        <v>9961</v>
      </c>
    </row>
    <row r="1641" spans="1:92" x14ac:dyDescent="0.3">
      <c r="A1641" s="49">
        <v>1639</v>
      </c>
      <c r="B1641" t="s">
        <v>3041</v>
      </c>
      <c r="C1641" t="s">
        <v>659</v>
      </c>
      <c r="D1641">
        <v>1.062E-5</v>
      </c>
      <c r="F1641" t="s">
        <v>9961</v>
      </c>
      <c r="G1641" t="s">
        <v>9961</v>
      </c>
      <c r="H1641" t="s">
        <v>9961</v>
      </c>
    </row>
    <row r="1642" spans="1:92" x14ac:dyDescent="0.3">
      <c r="A1642" s="49">
        <v>1640</v>
      </c>
      <c r="B1642" t="s">
        <v>3042</v>
      </c>
      <c r="C1642" t="s">
        <v>605</v>
      </c>
      <c r="D1642">
        <v>9.7751000000000007E-5</v>
      </c>
      <c r="F1642" t="s">
        <v>9961</v>
      </c>
    </row>
    <row r="1643" spans="1:92" x14ac:dyDescent="0.3">
      <c r="A1643" s="49">
        <v>1641</v>
      </c>
      <c r="B1643" t="s">
        <v>3043</v>
      </c>
      <c r="C1643" t="s">
        <v>659</v>
      </c>
      <c r="D1643">
        <v>1.9199999999999998E-2</v>
      </c>
      <c r="I1643" t="s">
        <v>9961</v>
      </c>
      <c r="K1643" t="s">
        <v>9961</v>
      </c>
    </row>
    <row r="1644" spans="1:92" x14ac:dyDescent="0.3">
      <c r="A1644" s="49">
        <v>1642</v>
      </c>
    </row>
    <row r="1645" spans="1:92" x14ac:dyDescent="0.3">
      <c r="A1645" s="49">
        <v>1643</v>
      </c>
      <c r="B1645" t="s">
        <v>3045</v>
      </c>
      <c r="C1645" t="s">
        <v>605</v>
      </c>
      <c r="D1645">
        <v>9.8999999999999973E-3</v>
      </c>
      <c r="AG1645" t="s">
        <v>9961</v>
      </c>
    </row>
    <row r="1646" spans="1:92" x14ac:dyDescent="0.3">
      <c r="A1646" s="49">
        <v>1644</v>
      </c>
      <c r="B1646" t="s">
        <v>3046</v>
      </c>
      <c r="C1646" t="s">
        <v>626</v>
      </c>
      <c r="D1646">
        <v>0.47879999999999989</v>
      </c>
      <c r="L1646" t="s">
        <v>9961</v>
      </c>
      <c r="AQ1646" t="s">
        <v>9961</v>
      </c>
    </row>
    <row r="1647" spans="1:92" x14ac:dyDescent="0.3">
      <c r="A1647" s="49">
        <v>1645</v>
      </c>
      <c r="B1647" t="s">
        <v>3048</v>
      </c>
      <c r="C1647" t="s">
        <v>605</v>
      </c>
      <c r="D1647">
        <v>0.2175194352470794</v>
      </c>
      <c r="AG1647" t="s">
        <v>9961</v>
      </c>
    </row>
    <row r="1648" spans="1:92" x14ac:dyDescent="0.3">
      <c r="A1648" s="49">
        <v>1646</v>
      </c>
      <c r="B1648" t="s">
        <v>3049</v>
      </c>
      <c r="C1648" t="s">
        <v>659</v>
      </c>
      <c r="D1648">
        <v>0.13277076857</v>
      </c>
      <c r="AH1648" t="s">
        <v>9961</v>
      </c>
      <c r="AK1648" t="s">
        <v>9961</v>
      </c>
      <c r="CN1648" t="s">
        <v>9961</v>
      </c>
    </row>
    <row r="1649" spans="1:285" x14ac:dyDescent="0.3">
      <c r="A1649" s="49">
        <v>1647</v>
      </c>
      <c r="B1649" t="s">
        <v>3050</v>
      </c>
      <c r="C1649" t="s">
        <v>798</v>
      </c>
      <c r="D1649">
        <v>1.4999999999999999E-4</v>
      </c>
      <c r="P1649" t="s">
        <v>9961</v>
      </c>
    </row>
    <row r="1650" spans="1:285" x14ac:dyDescent="0.3">
      <c r="A1650" s="49">
        <v>1648</v>
      </c>
      <c r="B1650" t="s">
        <v>3051</v>
      </c>
      <c r="C1650" t="s">
        <v>605</v>
      </c>
      <c r="D1650">
        <v>0.02</v>
      </c>
      <c r="AG1650" t="s">
        <v>9961</v>
      </c>
    </row>
    <row r="1651" spans="1:285" x14ac:dyDescent="0.3">
      <c r="A1651" s="49">
        <v>1649</v>
      </c>
      <c r="B1651" t="s">
        <v>3054</v>
      </c>
      <c r="C1651" t="s">
        <v>3053</v>
      </c>
      <c r="D1651">
        <v>6.0579565710177211E-2</v>
      </c>
      <c r="JX1651" t="s">
        <v>9961</v>
      </c>
      <c r="JY1651" t="s">
        <v>9961</v>
      </c>
    </row>
    <row r="1652" spans="1:285" x14ac:dyDescent="0.3">
      <c r="A1652" s="49">
        <v>1650</v>
      </c>
      <c r="B1652" t="s">
        <v>3056</v>
      </c>
      <c r="C1652" t="s">
        <v>659</v>
      </c>
      <c r="D1652">
        <v>0.78120000000000001</v>
      </c>
      <c r="AJ1652" t="s">
        <v>9961</v>
      </c>
    </row>
    <row r="1653" spans="1:285" x14ac:dyDescent="0.3">
      <c r="A1653" s="49">
        <v>1651</v>
      </c>
      <c r="B1653" t="s">
        <v>3057</v>
      </c>
      <c r="C1653" t="s">
        <v>614</v>
      </c>
      <c r="D1653">
        <v>0.32321830451934958</v>
      </c>
      <c r="EF1653" t="s">
        <v>9961</v>
      </c>
      <c r="EG1653" t="s">
        <v>9961</v>
      </c>
      <c r="EH1653" t="s">
        <v>9961</v>
      </c>
    </row>
    <row r="1654" spans="1:285" x14ac:dyDescent="0.3">
      <c r="A1654" s="49">
        <v>1652</v>
      </c>
      <c r="B1654" t="s">
        <v>3058</v>
      </c>
      <c r="C1654" t="s">
        <v>605</v>
      </c>
      <c r="D1654">
        <v>0.75156000000000001</v>
      </c>
      <c r="M1654" t="s">
        <v>9961</v>
      </c>
      <c r="N1654" t="s">
        <v>9961</v>
      </c>
      <c r="AH1654" t="s">
        <v>9961</v>
      </c>
    </row>
    <row r="1655" spans="1:285" x14ac:dyDescent="0.3">
      <c r="A1655" s="49">
        <v>1653</v>
      </c>
    </row>
    <row r="1656" spans="1:285" x14ac:dyDescent="0.3">
      <c r="A1656" s="49">
        <v>1654</v>
      </c>
      <c r="B1656" t="s">
        <v>3060</v>
      </c>
      <c r="C1656" t="s">
        <v>605</v>
      </c>
      <c r="D1656">
        <v>8.7398000000000007</v>
      </c>
      <c r="M1656" t="s">
        <v>9961</v>
      </c>
      <c r="N1656" t="s">
        <v>9961</v>
      </c>
      <c r="AK1656" t="s">
        <v>9961</v>
      </c>
    </row>
    <row r="1657" spans="1:285" x14ac:dyDescent="0.3">
      <c r="A1657" s="49">
        <v>1655</v>
      </c>
      <c r="B1657" t="s">
        <v>3061</v>
      </c>
      <c r="C1657" t="s">
        <v>605</v>
      </c>
      <c r="D1657">
        <v>0.14258999999999999</v>
      </c>
      <c r="AG1657" t="s">
        <v>9961</v>
      </c>
    </row>
    <row r="1658" spans="1:285" x14ac:dyDescent="0.3">
      <c r="A1658" s="49">
        <v>1656</v>
      </c>
      <c r="B1658" t="s">
        <v>3062</v>
      </c>
      <c r="C1658" t="s">
        <v>671</v>
      </c>
      <c r="D1658">
        <v>8.5805999999999993E-2</v>
      </c>
      <c r="EE1658" t="s">
        <v>9961</v>
      </c>
    </row>
    <row r="1659" spans="1:285" x14ac:dyDescent="0.3">
      <c r="A1659" s="49">
        <v>1657</v>
      </c>
    </row>
    <row r="1660" spans="1:285" x14ac:dyDescent="0.3">
      <c r="A1660" s="49">
        <v>1658</v>
      </c>
      <c r="B1660" t="s">
        <v>3064</v>
      </c>
      <c r="C1660" t="s">
        <v>671</v>
      </c>
      <c r="D1660">
        <v>7.4944344900000015E-2</v>
      </c>
      <c r="O1660" t="s">
        <v>9961</v>
      </c>
      <c r="P1660" t="s">
        <v>9961</v>
      </c>
    </row>
    <row r="1661" spans="1:285" x14ac:dyDescent="0.3">
      <c r="A1661" s="49">
        <v>1659</v>
      </c>
    </row>
    <row r="1662" spans="1:285" x14ac:dyDescent="0.3">
      <c r="A1662" s="49">
        <v>1660</v>
      </c>
      <c r="B1662" t="s">
        <v>3066</v>
      </c>
      <c r="C1662" t="s">
        <v>752</v>
      </c>
      <c r="D1662">
        <v>6.3824092639736844E-3</v>
      </c>
      <c r="E1662" t="s">
        <v>1016</v>
      </c>
      <c r="EY1662" t="s">
        <v>9961</v>
      </c>
      <c r="EZ1662" t="s">
        <v>9961</v>
      </c>
      <c r="FA1662" t="s">
        <v>9961</v>
      </c>
      <c r="FB1662" t="s">
        <v>9961</v>
      </c>
      <c r="FC1662" t="s">
        <v>9961</v>
      </c>
      <c r="FD1662" t="s">
        <v>9961</v>
      </c>
      <c r="FE1662" t="s">
        <v>9961</v>
      </c>
      <c r="FF1662" t="s">
        <v>9961</v>
      </c>
      <c r="FG1662" t="s">
        <v>9961</v>
      </c>
      <c r="FH1662" t="s">
        <v>9961</v>
      </c>
      <c r="FI1662" t="s">
        <v>9961</v>
      </c>
      <c r="FJ1662" t="s">
        <v>9961</v>
      </c>
      <c r="FK1662" t="s">
        <v>9961</v>
      </c>
      <c r="FL1662" t="s">
        <v>9961</v>
      </c>
    </row>
    <row r="1663" spans="1:285" x14ac:dyDescent="0.3">
      <c r="A1663" s="49">
        <v>1661</v>
      </c>
      <c r="B1663" t="s">
        <v>3068</v>
      </c>
      <c r="C1663" t="s">
        <v>683</v>
      </c>
      <c r="D1663">
        <v>0.12479999999999999</v>
      </c>
      <c r="M1663" t="s">
        <v>9961</v>
      </c>
      <c r="N1663" t="s">
        <v>9961</v>
      </c>
      <c r="AH1663" t="s">
        <v>9961</v>
      </c>
      <c r="AK1663" t="s">
        <v>9961</v>
      </c>
    </row>
    <row r="1664" spans="1:285" x14ac:dyDescent="0.3">
      <c r="A1664" s="49">
        <v>1662</v>
      </c>
    </row>
    <row r="1665" spans="1:253" x14ac:dyDescent="0.3">
      <c r="A1665" s="49">
        <v>1663</v>
      </c>
      <c r="B1665" t="s">
        <v>3071</v>
      </c>
      <c r="C1665" t="s">
        <v>605</v>
      </c>
      <c r="D1665">
        <v>9.5834999999999993E-5</v>
      </c>
      <c r="F1665" t="s">
        <v>9961</v>
      </c>
      <c r="G1665" t="s">
        <v>9961</v>
      </c>
    </row>
    <row r="1666" spans="1:253" x14ac:dyDescent="0.3">
      <c r="A1666" s="49">
        <v>1664</v>
      </c>
    </row>
    <row r="1667" spans="1:253" x14ac:dyDescent="0.3">
      <c r="A1667" s="49">
        <v>1665</v>
      </c>
      <c r="B1667" t="s">
        <v>3073</v>
      </c>
      <c r="C1667" t="s">
        <v>659</v>
      </c>
      <c r="D1667">
        <v>7.0108500000000008E-5</v>
      </c>
      <c r="F1667" t="s">
        <v>9961</v>
      </c>
      <c r="G1667" t="s">
        <v>9961</v>
      </c>
      <c r="H1667" t="s">
        <v>9961</v>
      </c>
      <c r="EM1667" t="s">
        <v>9961</v>
      </c>
    </row>
    <row r="1668" spans="1:253" x14ac:dyDescent="0.3">
      <c r="A1668" s="49">
        <v>1666</v>
      </c>
      <c r="B1668" t="s">
        <v>3074</v>
      </c>
      <c r="C1668" t="s">
        <v>614</v>
      </c>
      <c r="D1668">
        <v>0.63104832</v>
      </c>
      <c r="AH1668" t="s">
        <v>9961</v>
      </c>
      <c r="AK1668" t="s">
        <v>9961</v>
      </c>
    </row>
    <row r="1669" spans="1:253" x14ac:dyDescent="0.3">
      <c r="A1669" s="49">
        <v>1667</v>
      </c>
      <c r="B1669" t="s">
        <v>3075</v>
      </c>
      <c r="C1669" t="s">
        <v>614</v>
      </c>
      <c r="D1669">
        <v>0.14769215999999999</v>
      </c>
      <c r="AH1669" t="s">
        <v>9961</v>
      </c>
      <c r="AJ1669" t="s">
        <v>9961</v>
      </c>
      <c r="AK1669" t="s">
        <v>9961</v>
      </c>
    </row>
    <row r="1670" spans="1:253" x14ac:dyDescent="0.3">
      <c r="A1670" s="49">
        <v>1668</v>
      </c>
      <c r="B1670" t="s">
        <v>3076</v>
      </c>
      <c r="C1670" t="s">
        <v>605</v>
      </c>
      <c r="D1670">
        <v>0.12864048</v>
      </c>
      <c r="AF1670" t="s">
        <v>9961</v>
      </c>
      <c r="AG1670" t="s">
        <v>9961</v>
      </c>
    </row>
    <row r="1671" spans="1:253" x14ac:dyDescent="0.3">
      <c r="A1671" s="49">
        <v>1669</v>
      </c>
    </row>
    <row r="1672" spans="1:253" x14ac:dyDescent="0.3">
      <c r="A1672" s="49">
        <v>1670</v>
      </c>
      <c r="B1672" t="s">
        <v>3078</v>
      </c>
      <c r="C1672" t="s">
        <v>605</v>
      </c>
      <c r="D1672">
        <v>1.6337784899999999E-2</v>
      </c>
      <c r="AH1672" t="s">
        <v>9961</v>
      </c>
    </row>
    <row r="1673" spans="1:253" x14ac:dyDescent="0.3">
      <c r="A1673" s="49">
        <v>1671</v>
      </c>
    </row>
    <row r="1674" spans="1:253" x14ac:dyDescent="0.3">
      <c r="A1674" s="49">
        <v>1672</v>
      </c>
      <c r="B1674" t="s">
        <v>3080</v>
      </c>
      <c r="C1674" t="s">
        <v>605</v>
      </c>
      <c r="D1674">
        <v>2.3560000000000001E-5</v>
      </c>
      <c r="F1674" t="s">
        <v>9961</v>
      </c>
      <c r="G1674" t="s">
        <v>9961</v>
      </c>
    </row>
    <row r="1675" spans="1:253" x14ac:dyDescent="0.3">
      <c r="A1675" s="49">
        <v>1673</v>
      </c>
      <c r="B1675" t="s">
        <v>3081</v>
      </c>
      <c r="C1675" t="s">
        <v>659</v>
      </c>
      <c r="D1675">
        <v>3.6327999999999999E-2</v>
      </c>
      <c r="I1675" t="s">
        <v>9961</v>
      </c>
      <c r="J1675" t="s">
        <v>9961</v>
      </c>
      <c r="K1675" t="s">
        <v>9961</v>
      </c>
      <c r="L1675" t="s">
        <v>9961</v>
      </c>
    </row>
    <row r="1676" spans="1:253" x14ac:dyDescent="0.3">
      <c r="A1676" s="49">
        <v>1674</v>
      </c>
    </row>
    <row r="1677" spans="1:253" x14ac:dyDescent="0.3">
      <c r="A1677" s="49">
        <v>1675</v>
      </c>
      <c r="B1677" t="s">
        <v>3083</v>
      </c>
      <c r="C1677" t="s">
        <v>605</v>
      </c>
      <c r="D1677">
        <v>0.15260699999999999</v>
      </c>
      <c r="AH1677" t="s">
        <v>9961</v>
      </c>
      <c r="AK1677" t="s">
        <v>9961</v>
      </c>
    </row>
    <row r="1678" spans="1:253" x14ac:dyDescent="0.3">
      <c r="A1678" s="49">
        <v>1676</v>
      </c>
      <c r="B1678" t="s">
        <v>3085</v>
      </c>
      <c r="C1678" t="s">
        <v>632</v>
      </c>
      <c r="D1678">
        <v>206.1394716476145</v>
      </c>
      <c r="DX1678" t="s">
        <v>9961</v>
      </c>
      <c r="DY1678" t="s">
        <v>9961</v>
      </c>
    </row>
    <row r="1679" spans="1:253" x14ac:dyDescent="0.3">
      <c r="A1679" s="49">
        <v>1677</v>
      </c>
      <c r="B1679" t="s">
        <v>3087</v>
      </c>
      <c r="C1679" t="s">
        <v>752</v>
      </c>
      <c r="D1679">
        <v>0.65762946077032802</v>
      </c>
      <c r="E1679" t="s">
        <v>1016</v>
      </c>
      <c r="DL1679" t="s">
        <v>9961</v>
      </c>
      <c r="DM1679" t="s">
        <v>9961</v>
      </c>
      <c r="DN1679" t="s">
        <v>9961</v>
      </c>
      <c r="DO1679" t="s">
        <v>9961</v>
      </c>
      <c r="DP1679" t="s">
        <v>9961</v>
      </c>
      <c r="DQ1679" t="s">
        <v>9961</v>
      </c>
      <c r="DR1679" t="s">
        <v>9961</v>
      </c>
      <c r="DS1679" t="s">
        <v>9961</v>
      </c>
      <c r="DT1679" t="s">
        <v>9961</v>
      </c>
      <c r="DU1679" t="s">
        <v>9961</v>
      </c>
      <c r="DV1679" t="s">
        <v>9961</v>
      </c>
      <c r="DW1679" t="s">
        <v>9961</v>
      </c>
      <c r="IR1679" t="s">
        <v>9961</v>
      </c>
      <c r="IS1679" t="s">
        <v>9961</v>
      </c>
    </row>
    <row r="1680" spans="1:253" x14ac:dyDescent="0.3">
      <c r="A1680" s="49">
        <v>1678</v>
      </c>
    </row>
    <row r="1681" spans="1:174" x14ac:dyDescent="0.3">
      <c r="A1681" s="49">
        <v>1679</v>
      </c>
      <c r="B1681" t="s">
        <v>3090</v>
      </c>
      <c r="C1681" t="s">
        <v>605</v>
      </c>
      <c r="D1681">
        <v>3.9005999999999998</v>
      </c>
      <c r="AH1681" t="s">
        <v>9961</v>
      </c>
      <c r="AK1681" t="s">
        <v>9961</v>
      </c>
    </row>
    <row r="1682" spans="1:174" x14ac:dyDescent="0.3">
      <c r="A1682" s="49">
        <v>1680</v>
      </c>
      <c r="B1682" t="s">
        <v>3091</v>
      </c>
      <c r="C1682" t="s">
        <v>605</v>
      </c>
      <c r="D1682">
        <v>0.89</v>
      </c>
      <c r="M1682" t="s">
        <v>9961</v>
      </c>
      <c r="N1682" t="s">
        <v>9961</v>
      </c>
      <c r="AH1682" t="s">
        <v>9961</v>
      </c>
      <c r="AK1682" t="s">
        <v>9961</v>
      </c>
    </row>
    <row r="1683" spans="1:174" x14ac:dyDescent="0.3">
      <c r="A1683" s="49">
        <v>1681</v>
      </c>
    </row>
    <row r="1684" spans="1:174" x14ac:dyDescent="0.3">
      <c r="A1684" s="49">
        <v>1682</v>
      </c>
      <c r="B1684" t="s">
        <v>3093</v>
      </c>
      <c r="C1684" t="s">
        <v>605</v>
      </c>
      <c r="D1684">
        <v>0.21080399999999999</v>
      </c>
      <c r="AH1684" t="s">
        <v>9961</v>
      </c>
      <c r="AK1684" t="s">
        <v>9961</v>
      </c>
    </row>
    <row r="1685" spans="1:174" x14ac:dyDescent="0.3">
      <c r="A1685" s="49">
        <v>1683</v>
      </c>
      <c r="B1685" t="s">
        <v>3095</v>
      </c>
      <c r="C1685" t="s">
        <v>605</v>
      </c>
      <c r="D1685">
        <v>16.323499999999999</v>
      </c>
      <c r="M1685" t="s">
        <v>9961</v>
      </c>
      <c r="N1685" t="s">
        <v>9961</v>
      </c>
      <c r="AH1685" t="s">
        <v>9961</v>
      </c>
      <c r="AJ1685" t="s">
        <v>9961</v>
      </c>
      <c r="AK1685" t="s">
        <v>9961</v>
      </c>
      <c r="AP1685" t="s">
        <v>9961</v>
      </c>
    </row>
    <row r="1686" spans="1:174" x14ac:dyDescent="0.3">
      <c r="A1686" s="49">
        <v>1684</v>
      </c>
      <c r="B1686" t="s">
        <v>3096</v>
      </c>
      <c r="C1686" t="s">
        <v>605</v>
      </c>
      <c r="D1686">
        <v>50.245179999999998</v>
      </c>
      <c r="M1686" t="s">
        <v>9961</v>
      </c>
      <c r="N1686" t="s">
        <v>9961</v>
      </c>
    </row>
    <row r="1687" spans="1:174" x14ac:dyDescent="0.3">
      <c r="A1687" s="49">
        <v>1685</v>
      </c>
      <c r="B1687" t="s">
        <v>3097</v>
      </c>
      <c r="C1687" t="s">
        <v>605</v>
      </c>
      <c r="D1687">
        <v>2.6776</v>
      </c>
      <c r="M1687" t="s">
        <v>9961</v>
      </c>
      <c r="N1687" t="s">
        <v>9961</v>
      </c>
    </row>
    <row r="1688" spans="1:174" x14ac:dyDescent="0.3">
      <c r="A1688" s="49">
        <v>1686</v>
      </c>
      <c r="B1688" t="s">
        <v>3098</v>
      </c>
      <c r="C1688" t="s">
        <v>614</v>
      </c>
      <c r="D1688">
        <v>2.1419999999999998E-3</v>
      </c>
      <c r="BQ1688" t="s">
        <v>9961</v>
      </c>
      <c r="BR1688" t="s">
        <v>9961</v>
      </c>
      <c r="BS1688" t="s">
        <v>9961</v>
      </c>
    </row>
    <row r="1689" spans="1:174" x14ac:dyDescent="0.3">
      <c r="A1689" s="49">
        <v>1687</v>
      </c>
      <c r="B1689" t="s">
        <v>3099</v>
      </c>
      <c r="C1689" t="s">
        <v>605</v>
      </c>
      <c r="D1689">
        <v>3.2155</v>
      </c>
      <c r="M1689" t="s">
        <v>9961</v>
      </c>
      <c r="N1689" t="s">
        <v>9961</v>
      </c>
      <c r="AH1689" t="s">
        <v>9961</v>
      </c>
    </row>
    <row r="1690" spans="1:174" x14ac:dyDescent="0.3">
      <c r="A1690" s="49">
        <v>1688</v>
      </c>
      <c r="B1690" t="s">
        <v>3100</v>
      </c>
      <c r="C1690" t="s">
        <v>617</v>
      </c>
      <c r="D1690">
        <v>5.1937099999999998E-3</v>
      </c>
      <c r="BQ1690" t="s">
        <v>9962</v>
      </c>
      <c r="BR1690" t="s">
        <v>9962</v>
      </c>
      <c r="BS1690" t="s">
        <v>9963</v>
      </c>
      <c r="DK1690" t="s">
        <v>9963</v>
      </c>
    </row>
    <row r="1691" spans="1:174" x14ac:dyDescent="0.3">
      <c r="A1691" s="49">
        <v>1689</v>
      </c>
      <c r="B1691" t="s">
        <v>3101</v>
      </c>
      <c r="C1691" t="s">
        <v>793</v>
      </c>
      <c r="D1691">
        <v>15.554277298849961</v>
      </c>
      <c r="EK1691" t="s">
        <v>9961</v>
      </c>
    </row>
    <row r="1692" spans="1:174" x14ac:dyDescent="0.3">
      <c r="A1692" s="49">
        <v>1690</v>
      </c>
      <c r="B1692" t="s">
        <v>3102</v>
      </c>
      <c r="C1692" t="s">
        <v>605</v>
      </c>
      <c r="D1692">
        <v>10.6226</v>
      </c>
      <c r="AH1692" t="s">
        <v>9961</v>
      </c>
      <c r="AK1692" t="s">
        <v>9961</v>
      </c>
    </row>
    <row r="1693" spans="1:174" x14ac:dyDescent="0.3">
      <c r="A1693" s="49">
        <v>1691</v>
      </c>
      <c r="B1693" t="s">
        <v>3104</v>
      </c>
      <c r="C1693" t="s">
        <v>605</v>
      </c>
      <c r="D1693">
        <v>31.13091</v>
      </c>
      <c r="M1693" t="s">
        <v>9961</v>
      </c>
      <c r="N1693" t="s">
        <v>9961</v>
      </c>
      <c r="AH1693" t="s">
        <v>9961</v>
      </c>
    </row>
    <row r="1694" spans="1:174" x14ac:dyDescent="0.3">
      <c r="A1694" s="49">
        <v>1692</v>
      </c>
    </row>
    <row r="1695" spans="1:174" x14ac:dyDescent="0.3">
      <c r="A1695" s="49">
        <v>1693</v>
      </c>
      <c r="B1695" t="s">
        <v>3106</v>
      </c>
      <c r="C1695" t="s">
        <v>614</v>
      </c>
      <c r="D1695">
        <v>0.78623200000000004</v>
      </c>
      <c r="I1695" t="s">
        <v>9961</v>
      </c>
      <c r="K1695" t="s">
        <v>9961</v>
      </c>
      <c r="L1695" t="s">
        <v>9961</v>
      </c>
    </row>
    <row r="1696" spans="1:174" x14ac:dyDescent="0.3">
      <c r="A1696" s="49">
        <v>1694</v>
      </c>
      <c r="B1696" t="s">
        <v>3107</v>
      </c>
      <c r="C1696" t="s">
        <v>605</v>
      </c>
      <c r="D1696">
        <v>5.0825615999999997E-2</v>
      </c>
      <c r="M1696" t="s">
        <v>9961</v>
      </c>
      <c r="N1696" t="s">
        <v>9961</v>
      </c>
      <c r="AK1696" t="s">
        <v>9961</v>
      </c>
      <c r="FR1696" t="s">
        <v>9961</v>
      </c>
    </row>
    <row r="1697" spans="1:135" x14ac:dyDescent="0.3">
      <c r="A1697" s="49">
        <v>1695</v>
      </c>
      <c r="B1697" t="s">
        <v>3108</v>
      </c>
      <c r="C1697" t="s">
        <v>605</v>
      </c>
      <c r="D1697">
        <v>9.3670000000000009</v>
      </c>
      <c r="M1697" t="s">
        <v>9961</v>
      </c>
      <c r="N1697" t="s">
        <v>9961</v>
      </c>
    </row>
    <row r="1698" spans="1:135" x14ac:dyDescent="0.3">
      <c r="A1698" s="49">
        <v>1696</v>
      </c>
      <c r="B1698" t="s">
        <v>3109</v>
      </c>
      <c r="C1698" t="s">
        <v>671</v>
      </c>
      <c r="D1698">
        <v>2.473264372469636E-5</v>
      </c>
      <c r="Q1698" t="s">
        <v>9961</v>
      </c>
      <c r="R1698" t="s">
        <v>9961</v>
      </c>
      <c r="S1698" t="s">
        <v>9961</v>
      </c>
      <c r="T1698" t="s">
        <v>9961</v>
      </c>
      <c r="V1698" t="s">
        <v>9961</v>
      </c>
      <c r="W1698" t="s">
        <v>9961</v>
      </c>
    </row>
    <row r="1699" spans="1:135" x14ac:dyDescent="0.3">
      <c r="A1699" s="49">
        <v>1697</v>
      </c>
      <c r="B1699" t="s">
        <v>3111</v>
      </c>
      <c r="C1699" t="s">
        <v>605</v>
      </c>
      <c r="D1699">
        <v>0.35880999999999991</v>
      </c>
      <c r="M1699" t="s">
        <v>9961</v>
      </c>
      <c r="N1699" t="s">
        <v>9961</v>
      </c>
      <c r="AH1699" t="s">
        <v>9961</v>
      </c>
      <c r="AK1699" t="s">
        <v>9961</v>
      </c>
    </row>
    <row r="1700" spans="1:135" x14ac:dyDescent="0.3">
      <c r="A1700" s="49">
        <v>1698</v>
      </c>
      <c r="B1700" t="s">
        <v>3112</v>
      </c>
      <c r="C1700" t="s">
        <v>798</v>
      </c>
      <c r="D1700">
        <v>5.13E-4</v>
      </c>
      <c r="AL1700" t="s">
        <v>9961</v>
      </c>
    </row>
    <row r="1701" spans="1:135" x14ac:dyDescent="0.3">
      <c r="A1701" s="49">
        <v>1699</v>
      </c>
      <c r="B1701" t="s">
        <v>3114</v>
      </c>
      <c r="C1701" t="s">
        <v>798</v>
      </c>
      <c r="D1701">
        <v>0.18359439999999999</v>
      </c>
      <c r="P1701" t="s">
        <v>9961</v>
      </c>
    </row>
    <row r="1702" spans="1:135" x14ac:dyDescent="0.3">
      <c r="A1702" s="49">
        <v>1700</v>
      </c>
    </row>
    <row r="1703" spans="1:135" x14ac:dyDescent="0.3">
      <c r="A1703" s="49">
        <v>1701</v>
      </c>
    </row>
    <row r="1704" spans="1:135" x14ac:dyDescent="0.3">
      <c r="A1704" s="49">
        <v>1702</v>
      </c>
      <c r="B1704" t="s">
        <v>3117</v>
      </c>
      <c r="C1704" t="s">
        <v>617</v>
      </c>
      <c r="D1704">
        <v>0.28999999999999998</v>
      </c>
      <c r="AH1704" t="s">
        <v>9961</v>
      </c>
      <c r="CN1704" t="s">
        <v>9961</v>
      </c>
    </row>
    <row r="1705" spans="1:135" x14ac:dyDescent="0.3">
      <c r="A1705" s="49">
        <v>1703</v>
      </c>
      <c r="B1705" t="s">
        <v>3118</v>
      </c>
      <c r="C1705" t="s">
        <v>650</v>
      </c>
      <c r="D1705">
        <v>5.0013744000000004</v>
      </c>
      <c r="AK1705" t="s">
        <v>9961</v>
      </c>
    </row>
    <row r="1706" spans="1:135" x14ac:dyDescent="0.3">
      <c r="A1706" s="49">
        <v>1704</v>
      </c>
    </row>
    <row r="1707" spans="1:135" x14ac:dyDescent="0.3">
      <c r="A1707" s="49">
        <v>1705</v>
      </c>
      <c r="B1707" t="s">
        <v>3120</v>
      </c>
      <c r="C1707" t="s">
        <v>605</v>
      </c>
      <c r="D1707">
        <v>4.5539999999999997E-2</v>
      </c>
      <c r="AG1707" t="s">
        <v>9961</v>
      </c>
    </row>
    <row r="1708" spans="1:135" x14ac:dyDescent="0.3">
      <c r="A1708" s="49">
        <v>1706</v>
      </c>
    </row>
    <row r="1709" spans="1:135" x14ac:dyDescent="0.3">
      <c r="A1709" s="49">
        <v>1707</v>
      </c>
      <c r="B1709" t="s">
        <v>3122</v>
      </c>
      <c r="C1709" t="s">
        <v>798</v>
      </c>
      <c r="D1709">
        <v>1E-3</v>
      </c>
      <c r="CN1709" t="s">
        <v>9961</v>
      </c>
      <c r="EE1709" t="s">
        <v>9961</v>
      </c>
    </row>
    <row r="1710" spans="1:135" x14ac:dyDescent="0.3">
      <c r="A1710" s="49">
        <v>1708</v>
      </c>
      <c r="B1710" t="s">
        <v>3123</v>
      </c>
      <c r="C1710" t="s">
        <v>650</v>
      </c>
      <c r="D1710">
        <v>4.5949999999999991E-2</v>
      </c>
      <c r="DH1710" t="s">
        <v>9961</v>
      </c>
    </row>
    <row r="1711" spans="1:135" x14ac:dyDescent="0.3">
      <c r="A1711" s="49">
        <v>1709</v>
      </c>
      <c r="B1711" t="s">
        <v>3124</v>
      </c>
      <c r="C1711" t="s">
        <v>650</v>
      </c>
      <c r="D1711">
        <v>9.1999999999999998E-3</v>
      </c>
      <c r="DH1711" t="s">
        <v>9961</v>
      </c>
    </row>
    <row r="1712" spans="1:135" x14ac:dyDescent="0.3">
      <c r="A1712" s="49">
        <v>1710</v>
      </c>
      <c r="B1712" t="s">
        <v>3125</v>
      </c>
      <c r="C1712" t="s">
        <v>614</v>
      </c>
      <c r="D1712">
        <v>0.29958000000000001</v>
      </c>
      <c r="I1712" t="s">
        <v>9961</v>
      </c>
      <c r="L1712" t="s">
        <v>9961</v>
      </c>
    </row>
    <row r="1713" spans="1:110" x14ac:dyDescent="0.3">
      <c r="A1713" s="49">
        <v>1711</v>
      </c>
      <c r="B1713" t="s">
        <v>3127</v>
      </c>
      <c r="C1713" t="s">
        <v>595</v>
      </c>
      <c r="D1713">
        <v>2.7690000000000001E-6</v>
      </c>
      <c r="BK1713" t="s">
        <v>9961</v>
      </c>
      <c r="BL1713" t="s">
        <v>9961</v>
      </c>
      <c r="BM1713" t="s">
        <v>9961</v>
      </c>
      <c r="DF1713" t="s">
        <v>9961</v>
      </c>
    </row>
    <row r="1714" spans="1:110" x14ac:dyDescent="0.3">
      <c r="A1714" s="49">
        <v>1712</v>
      </c>
      <c r="B1714" t="s">
        <v>3129</v>
      </c>
      <c r="C1714" t="s">
        <v>620</v>
      </c>
      <c r="D1714">
        <v>4.3200000000000002E-2</v>
      </c>
      <c r="AH1714" t="s">
        <v>9961</v>
      </c>
    </row>
    <row r="1715" spans="1:110" x14ac:dyDescent="0.3">
      <c r="A1715" s="49">
        <v>1713</v>
      </c>
      <c r="B1715" t="s">
        <v>3130</v>
      </c>
      <c r="C1715" t="s">
        <v>605</v>
      </c>
      <c r="D1715">
        <v>0.39</v>
      </c>
      <c r="M1715" t="s">
        <v>9961</v>
      </c>
      <c r="N1715" t="s">
        <v>9961</v>
      </c>
      <c r="AH1715" t="s">
        <v>9961</v>
      </c>
    </row>
    <row r="1716" spans="1:110" x14ac:dyDescent="0.3">
      <c r="A1716" s="49">
        <v>1714</v>
      </c>
      <c r="B1716" t="s">
        <v>3131</v>
      </c>
      <c r="C1716" t="s">
        <v>605</v>
      </c>
      <c r="D1716">
        <v>0.89</v>
      </c>
      <c r="AG1716" t="s">
        <v>9961</v>
      </c>
    </row>
    <row r="1717" spans="1:110" x14ac:dyDescent="0.3">
      <c r="A1717" s="49">
        <v>1715</v>
      </c>
    </row>
    <row r="1718" spans="1:110" x14ac:dyDescent="0.3">
      <c r="A1718" s="49">
        <v>1716</v>
      </c>
      <c r="B1718" t="s">
        <v>3133</v>
      </c>
      <c r="C1718" t="s">
        <v>605</v>
      </c>
      <c r="D1718">
        <v>9.3600000000000003E-2</v>
      </c>
      <c r="M1718" t="s">
        <v>9961</v>
      </c>
      <c r="N1718" t="s">
        <v>9961</v>
      </c>
    </row>
    <row r="1719" spans="1:110" x14ac:dyDescent="0.3">
      <c r="A1719" s="49">
        <v>1717</v>
      </c>
      <c r="B1719" t="s">
        <v>3134</v>
      </c>
      <c r="C1719" t="s">
        <v>659</v>
      </c>
      <c r="D1719">
        <v>0.38610299999999997</v>
      </c>
      <c r="I1719" t="s">
        <v>9961</v>
      </c>
      <c r="J1719" t="s">
        <v>9961</v>
      </c>
      <c r="K1719" t="s">
        <v>9961</v>
      </c>
      <c r="L1719" t="s">
        <v>9961</v>
      </c>
    </row>
    <row r="1720" spans="1:110" x14ac:dyDescent="0.3">
      <c r="A1720" s="49">
        <v>1718</v>
      </c>
      <c r="B1720" t="s">
        <v>3135</v>
      </c>
      <c r="C1720" t="s">
        <v>798</v>
      </c>
      <c r="D1720">
        <v>2.1280000000000001E-3</v>
      </c>
      <c r="P1720" t="s">
        <v>9961</v>
      </c>
    </row>
    <row r="1721" spans="1:110" x14ac:dyDescent="0.3">
      <c r="A1721" s="49">
        <v>1719</v>
      </c>
      <c r="B1721" t="s">
        <v>3136</v>
      </c>
      <c r="C1721" t="s">
        <v>605</v>
      </c>
      <c r="D1721">
        <v>1.6509199999999999</v>
      </c>
      <c r="M1721" t="s">
        <v>9961</v>
      </c>
      <c r="N1721" t="s">
        <v>9961</v>
      </c>
    </row>
    <row r="1722" spans="1:110" x14ac:dyDescent="0.3">
      <c r="A1722" s="49">
        <v>1720</v>
      </c>
    </row>
    <row r="1723" spans="1:110" x14ac:dyDescent="0.3">
      <c r="A1723" s="49">
        <v>1721</v>
      </c>
      <c r="B1723" t="s">
        <v>3138</v>
      </c>
      <c r="C1723" t="s">
        <v>650</v>
      </c>
      <c r="D1723">
        <v>0.13932</v>
      </c>
      <c r="CN1723" t="s">
        <v>9961</v>
      </c>
    </row>
    <row r="1724" spans="1:110" x14ac:dyDescent="0.3">
      <c r="A1724" s="49">
        <v>1722</v>
      </c>
      <c r="B1724" t="s">
        <v>3139</v>
      </c>
      <c r="C1724" t="s">
        <v>614</v>
      </c>
      <c r="D1724">
        <v>5.1653700000000011E-2</v>
      </c>
      <c r="AH1724" t="s">
        <v>9961</v>
      </c>
      <c r="AJ1724" t="s">
        <v>9961</v>
      </c>
      <c r="AK1724" t="s">
        <v>9961</v>
      </c>
      <c r="AP1724" t="s">
        <v>9961</v>
      </c>
    </row>
    <row r="1725" spans="1:110" x14ac:dyDescent="0.3">
      <c r="A1725" s="49">
        <v>1723</v>
      </c>
    </row>
    <row r="1726" spans="1:110" x14ac:dyDescent="0.3">
      <c r="A1726" s="49">
        <v>1724</v>
      </c>
    </row>
    <row r="1727" spans="1:110" x14ac:dyDescent="0.3">
      <c r="A1727" s="49">
        <v>1725</v>
      </c>
      <c r="B1727" t="s">
        <v>3142</v>
      </c>
      <c r="C1727" t="s">
        <v>798</v>
      </c>
      <c r="D1727">
        <v>3.3958799999999997E-2</v>
      </c>
      <c r="O1727" t="s">
        <v>9961</v>
      </c>
      <c r="P1727" t="s">
        <v>9961</v>
      </c>
    </row>
    <row r="1728" spans="1:110" x14ac:dyDescent="0.3">
      <c r="A1728" s="49">
        <v>1726</v>
      </c>
      <c r="B1728" t="s">
        <v>3143</v>
      </c>
      <c r="C1728" t="s">
        <v>671</v>
      </c>
      <c r="D1728">
        <v>9.7677E-2</v>
      </c>
      <c r="P1728" t="s">
        <v>9961</v>
      </c>
    </row>
    <row r="1729" spans="1:289" x14ac:dyDescent="0.3">
      <c r="A1729" s="49">
        <v>1727</v>
      </c>
      <c r="B1729" t="s">
        <v>3144</v>
      </c>
      <c r="C1729" t="s">
        <v>659</v>
      </c>
      <c r="D1729">
        <v>0.47178663840000001</v>
      </c>
      <c r="I1729" t="s">
        <v>9961</v>
      </c>
      <c r="J1729" t="s">
        <v>9961</v>
      </c>
      <c r="K1729" t="s">
        <v>9961</v>
      </c>
      <c r="L1729" t="s">
        <v>9961</v>
      </c>
    </row>
    <row r="1730" spans="1:289" x14ac:dyDescent="0.3">
      <c r="A1730" s="49">
        <v>1728</v>
      </c>
      <c r="B1730" t="s">
        <v>3145</v>
      </c>
      <c r="C1730" t="s">
        <v>659</v>
      </c>
      <c r="D1730">
        <v>3.264E-3</v>
      </c>
      <c r="AJ1730" t="s">
        <v>9961</v>
      </c>
    </row>
    <row r="1731" spans="1:289" x14ac:dyDescent="0.3">
      <c r="A1731" s="49">
        <v>1729</v>
      </c>
      <c r="B1731" t="s">
        <v>3146</v>
      </c>
      <c r="C1731" t="s">
        <v>605</v>
      </c>
      <c r="D1731">
        <v>0.16030504000000001</v>
      </c>
      <c r="AF1731" t="s">
        <v>9961</v>
      </c>
      <c r="AG1731" t="s">
        <v>9961</v>
      </c>
    </row>
    <row r="1732" spans="1:289" x14ac:dyDescent="0.3">
      <c r="A1732" s="49">
        <v>1730</v>
      </c>
    </row>
    <row r="1733" spans="1:289" x14ac:dyDescent="0.3">
      <c r="A1733" s="49">
        <v>1731</v>
      </c>
      <c r="B1733" t="s">
        <v>3148</v>
      </c>
      <c r="C1733" t="s">
        <v>605</v>
      </c>
      <c r="D1733">
        <v>0.31</v>
      </c>
      <c r="M1733" t="s">
        <v>9961</v>
      </c>
      <c r="N1733" t="s">
        <v>9961</v>
      </c>
      <c r="AH1733" t="s">
        <v>9961</v>
      </c>
    </row>
    <row r="1734" spans="1:289" x14ac:dyDescent="0.3">
      <c r="A1734" s="49">
        <v>1732</v>
      </c>
      <c r="B1734" t="s">
        <v>3149</v>
      </c>
      <c r="C1734" t="s">
        <v>605</v>
      </c>
      <c r="D1734">
        <v>4.9799999999999997E-2</v>
      </c>
      <c r="AG1734" t="s">
        <v>9961</v>
      </c>
    </row>
    <row r="1735" spans="1:289" x14ac:dyDescent="0.3">
      <c r="A1735" s="49">
        <v>1733</v>
      </c>
      <c r="B1735" t="s">
        <v>3150</v>
      </c>
      <c r="C1735" t="s">
        <v>605</v>
      </c>
      <c r="D1735">
        <v>0.11559700000000001</v>
      </c>
      <c r="M1735" t="s">
        <v>9961</v>
      </c>
      <c r="N1735" t="s">
        <v>9961</v>
      </c>
      <c r="AH1735" t="s">
        <v>9961</v>
      </c>
      <c r="AK1735" t="s">
        <v>9961</v>
      </c>
    </row>
    <row r="1736" spans="1:289" x14ac:dyDescent="0.3">
      <c r="A1736" s="49">
        <v>1734</v>
      </c>
      <c r="B1736" t="s">
        <v>3152</v>
      </c>
      <c r="C1736" t="s">
        <v>595</v>
      </c>
      <c r="D1736">
        <v>0.29731039749284233</v>
      </c>
      <c r="JZ1736" t="s">
        <v>9961</v>
      </c>
      <c r="KA1736" t="s">
        <v>9961</v>
      </c>
    </row>
    <row r="1737" spans="1:289" x14ac:dyDescent="0.3">
      <c r="A1737" s="49">
        <v>1735</v>
      </c>
      <c r="B1737" t="s">
        <v>3154</v>
      </c>
      <c r="C1737" t="s">
        <v>707</v>
      </c>
      <c r="D1737">
        <v>1.804E-2</v>
      </c>
      <c r="AK1737" t="s">
        <v>9961</v>
      </c>
    </row>
    <row r="1738" spans="1:289" x14ac:dyDescent="0.3">
      <c r="A1738" s="49">
        <v>1736</v>
      </c>
      <c r="B1738" t="s">
        <v>3155</v>
      </c>
      <c r="C1738" t="s">
        <v>650</v>
      </c>
      <c r="D1738">
        <v>0.93389999999999995</v>
      </c>
      <c r="AH1738" t="s">
        <v>9961</v>
      </c>
      <c r="AK1738" t="s">
        <v>9961</v>
      </c>
    </row>
    <row r="1739" spans="1:289" x14ac:dyDescent="0.3">
      <c r="A1739" s="49">
        <v>1737</v>
      </c>
      <c r="B1739" t="s">
        <v>3156</v>
      </c>
      <c r="C1739" t="s">
        <v>614</v>
      </c>
      <c r="D1739">
        <v>0.76805400000000013</v>
      </c>
      <c r="I1739" t="s">
        <v>9961</v>
      </c>
      <c r="K1739" t="s">
        <v>9961</v>
      </c>
      <c r="L1739" t="s">
        <v>9961</v>
      </c>
    </row>
    <row r="1740" spans="1:289" x14ac:dyDescent="0.3">
      <c r="A1740" s="49">
        <v>1738</v>
      </c>
      <c r="B1740" t="s">
        <v>3157</v>
      </c>
      <c r="C1740" t="s">
        <v>659</v>
      </c>
      <c r="D1740">
        <v>0.21</v>
      </c>
      <c r="AH1740" t="s">
        <v>9961</v>
      </c>
    </row>
    <row r="1741" spans="1:289" x14ac:dyDescent="0.3">
      <c r="A1741" s="49">
        <v>1739</v>
      </c>
      <c r="B1741" t="s">
        <v>3158</v>
      </c>
      <c r="C1741" t="s">
        <v>617</v>
      </c>
      <c r="D1741">
        <v>3.8065630000000001</v>
      </c>
      <c r="I1741" t="s">
        <v>9961</v>
      </c>
      <c r="J1741" t="s">
        <v>9961</v>
      </c>
      <c r="K1741" t="s">
        <v>9961</v>
      </c>
      <c r="L1741" t="s">
        <v>9961</v>
      </c>
      <c r="KB1741" t="s">
        <v>9961</v>
      </c>
      <c r="KC1741" t="s">
        <v>9961</v>
      </c>
    </row>
    <row r="1742" spans="1:289" x14ac:dyDescent="0.3">
      <c r="A1742" s="49">
        <v>1740</v>
      </c>
      <c r="B1742" t="s">
        <v>3160</v>
      </c>
      <c r="C1742" t="s">
        <v>671</v>
      </c>
      <c r="D1742">
        <v>1.8154158E-4</v>
      </c>
      <c r="Q1742" t="s">
        <v>9961</v>
      </c>
      <c r="R1742" t="s">
        <v>9961</v>
      </c>
      <c r="S1742" t="s">
        <v>9961</v>
      </c>
      <c r="T1742" t="s">
        <v>9961</v>
      </c>
      <c r="U1742" t="s">
        <v>9961</v>
      </c>
      <c r="V1742" t="s">
        <v>9961</v>
      </c>
      <c r="W1742" t="s">
        <v>9961</v>
      </c>
    </row>
    <row r="1743" spans="1:289" x14ac:dyDescent="0.3">
      <c r="A1743" s="49">
        <v>1741</v>
      </c>
      <c r="B1743" t="s">
        <v>3161</v>
      </c>
      <c r="C1743" t="s">
        <v>595</v>
      </c>
      <c r="D1743">
        <v>5.0075499999999997E-4</v>
      </c>
      <c r="Q1743" t="s">
        <v>9961</v>
      </c>
      <c r="R1743" t="s">
        <v>9961</v>
      </c>
      <c r="S1743" t="s">
        <v>9961</v>
      </c>
      <c r="T1743" t="s">
        <v>9961</v>
      </c>
      <c r="U1743" t="s">
        <v>9961</v>
      </c>
    </row>
    <row r="1744" spans="1:289" x14ac:dyDescent="0.3">
      <c r="A1744" s="49">
        <v>1742</v>
      </c>
      <c r="B1744" t="s">
        <v>3162</v>
      </c>
      <c r="C1744" t="s">
        <v>605</v>
      </c>
      <c r="D1744">
        <v>0.50680000000000014</v>
      </c>
      <c r="M1744" t="s">
        <v>9961</v>
      </c>
      <c r="N1744" t="s">
        <v>9961</v>
      </c>
    </row>
    <row r="1745" spans="1:110" x14ac:dyDescent="0.3">
      <c r="A1745" s="49">
        <v>1743</v>
      </c>
      <c r="B1745" t="s">
        <v>3163</v>
      </c>
      <c r="C1745" t="s">
        <v>605</v>
      </c>
      <c r="D1745">
        <v>1.2692404088</v>
      </c>
      <c r="M1745" t="s">
        <v>9961</v>
      </c>
      <c r="N1745" t="s">
        <v>9961</v>
      </c>
      <c r="AK1745" t="s">
        <v>9961</v>
      </c>
    </row>
    <row r="1746" spans="1:110" x14ac:dyDescent="0.3">
      <c r="A1746" s="49">
        <v>1744</v>
      </c>
      <c r="B1746" t="s">
        <v>3164</v>
      </c>
      <c r="C1746" t="s">
        <v>677</v>
      </c>
      <c r="D1746">
        <v>1.0626E-5</v>
      </c>
      <c r="F1746" t="s">
        <v>9961</v>
      </c>
      <c r="G1746" t="s">
        <v>9961</v>
      </c>
    </row>
    <row r="1747" spans="1:110" x14ac:dyDescent="0.3">
      <c r="A1747" s="49">
        <v>1745</v>
      </c>
      <c r="B1747" t="s">
        <v>3165</v>
      </c>
      <c r="C1747" t="s">
        <v>659</v>
      </c>
      <c r="D1747">
        <v>3.7499999999999999E-2</v>
      </c>
      <c r="I1747" t="s">
        <v>9961</v>
      </c>
      <c r="J1747" t="s">
        <v>9961</v>
      </c>
      <c r="K1747" t="s">
        <v>9961</v>
      </c>
      <c r="L1747" t="s">
        <v>9961</v>
      </c>
    </row>
    <row r="1748" spans="1:110" x14ac:dyDescent="0.3">
      <c r="A1748" s="49">
        <v>1746</v>
      </c>
      <c r="B1748" t="s">
        <v>3166</v>
      </c>
      <c r="C1748" t="s">
        <v>659</v>
      </c>
      <c r="D1748">
        <v>5.5008799999999997E-2</v>
      </c>
      <c r="AH1748" t="s">
        <v>9961</v>
      </c>
      <c r="AJ1748" t="s">
        <v>9961</v>
      </c>
      <c r="AK1748" t="s">
        <v>9961</v>
      </c>
    </row>
    <row r="1749" spans="1:110" x14ac:dyDescent="0.3">
      <c r="A1749" s="49">
        <v>1747</v>
      </c>
      <c r="B1749" t="s">
        <v>3167</v>
      </c>
      <c r="C1749" t="s">
        <v>659</v>
      </c>
      <c r="D1749">
        <v>3.1001799999999999E-2</v>
      </c>
      <c r="AH1749" t="s">
        <v>9961</v>
      </c>
      <c r="AJ1749" t="s">
        <v>9961</v>
      </c>
      <c r="AK1749" t="s">
        <v>9961</v>
      </c>
      <c r="AP1749" t="s">
        <v>9961</v>
      </c>
    </row>
    <row r="1750" spans="1:110" x14ac:dyDescent="0.3">
      <c r="A1750" s="49">
        <v>1748</v>
      </c>
      <c r="B1750" t="s">
        <v>3168</v>
      </c>
      <c r="C1750" t="s">
        <v>617</v>
      </c>
      <c r="D1750">
        <v>2.97E-5</v>
      </c>
      <c r="F1750" t="s">
        <v>9961</v>
      </c>
      <c r="G1750" t="s">
        <v>9961</v>
      </c>
      <c r="H1750" t="s">
        <v>9961</v>
      </c>
    </row>
    <row r="1751" spans="1:110" x14ac:dyDescent="0.3">
      <c r="A1751" s="49">
        <v>1749</v>
      </c>
      <c r="B1751" t="s">
        <v>3169</v>
      </c>
      <c r="C1751" t="s">
        <v>659</v>
      </c>
      <c r="D1751">
        <v>5.4999999999999999E-6</v>
      </c>
      <c r="F1751" t="s">
        <v>9961</v>
      </c>
      <c r="G1751" t="s">
        <v>9961</v>
      </c>
      <c r="H1751" t="s">
        <v>9961</v>
      </c>
    </row>
    <row r="1752" spans="1:110" x14ac:dyDescent="0.3">
      <c r="A1752" s="49">
        <v>1750</v>
      </c>
      <c r="B1752" t="s">
        <v>3170</v>
      </c>
      <c r="C1752" t="s">
        <v>614</v>
      </c>
      <c r="D1752">
        <v>2.2349999999999998E-2</v>
      </c>
      <c r="M1752" t="s">
        <v>9961</v>
      </c>
      <c r="N1752" t="s">
        <v>9961</v>
      </c>
    </row>
    <row r="1753" spans="1:110" x14ac:dyDescent="0.3">
      <c r="A1753" s="49">
        <v>1751</v>
      </c>
      <c r="B1753" t="s">
        <v>3171</v>
      </c>
      <c r="C1753" t="s">
        <v>605</v>
      </c>
      <c r="D1753">
        <v>4.8</v>
      </c>
      <c r="M1753" t="s">
        <v>9961</v>
      </c>
      <c r="N1753" t="s">
        <v>9961</v>
      </c>
      <c r="AH1753" t="s">
        <v>9961</v>
      </c>
      <c r="AK1753" t="s">
        <v>9961</v>
      </c>
    </row>
    <row r="1754" spans="1:110" x14ac:dyDescent="0.3">
      <c r="A1754" s="49">
        <v>1752</v>
      </c>
    </row>
    <row r="1755" spans="1:110" x14ac:dyDescent="0.3">
      <c r="A1755" s="49">
        <v>1753</v>
      </c>
      <c r="B1755" t="s">
        <v>3175</v>
      </c>
      <c r="C1755" t="s">
        <v>671</v>
      </c>
      <c r="D1755">
        <v>4.5737100000000003E-2</v>
      </c>
      <c r="O1755" t="s">
        <v>9961</v>
      </c>
      <c r="P1755" t="s">
        <v>9961</v>
      </c>
      <c r="AM1755" t="s">
        <v>9961</v>
      </c>
      <c r="AN1755" t="s">
        <v>9961</v>
      </c>
    </row>
    <row r="1756" spans="1:110" x14ac:dyDescent="0.3">
      <c r="A1756" s="49">
        <v>1754</v>
      </c>
      <c r="B1756" t="s">
        <v>3176</v>
      </c>
      <c r="C1756" t="s">
        <v>605</v>
      </c>
      <c r="D1756">
        <v>8.391953520334855E-2</v>
      </c>
      <c r="AG1756" t="s">
        <v>9961</v>
      </c>
    </row>
    <row r="1757" spans="1:110" x14ac:dyDescent="0.3">
      <c r="A1757" s="49">
        <v>1755</v>
      </c>
      <c r="B1757" t="s">
        <v>3177</v>
      </c>
      <c r="C1757" t="s">
        <v>605</v>
      </c>
      <c r="D1757">
        <v>5.4456930000000003</v>
      </c>
      <c r="M1757" t="s">
        <v>9961</v>
      </c>
      <c r="N1757" t="s">
        <v>9961</v>
      </c>
      <c r="AH1757" t="s">
        <v>9961</v>
      </c>
      <c r="AK1757" t="s">
        <v>9961</v>
      </c>
    </row>
    <row r="1758" spans="1:110" x14ac:dyDescent="0.3">
      <c r="A1758" s="49">
        <v>1756</v>
      </c>
      <c r="B1758" t="s">
        <v>3178</v>
      </c>
      <c r="C1758" t="s">
        <v>605</v>
      </c>
      <c r="D1758">
        <v>1.5209999999999999</v>
      </c>
      <c r="M1758" t="s">
        <v>9961</v>
      </c>
      <c r="N1758" t="s">
        <v>9961</v>
      </c>
      <c r="AH1758" t="s">
        <v>9961</v>
      </c>
    </row>
    <row r="1759" spans="1:110" x14ac:dyDescent="0.3">
      <c r="A1759" s="49">
        <v>1757</v>
      </c>
      <c r="B1759" t="s">
        <v>3179</v>
      </c>
      <c r="C1759" t="s">
        <v>671</v>
      </c>
      <c r="D1759">
        <v>4.4525531900000002E-5</v>
      </c>
      <c r="BK1759" t="s">
        <v>9961</v>
      </c>
      <c r="BL1759" t="s">
        <v>9961</v>
      </c>
      <c r="BM1759" t="s">
        <v>9961</v>
      </c>
      <c r="DF1759" t="s">
        <v>9961</v>
      </c>
    </row>
    <row r="1760" spans="1:110" x14ac:dyDescent="0.3">
      <c r="A1760" s="49">
        <v>1758</v>
      </c>
      <c r="B1760" t="s">
        <v>3180</v>
      </c>
      <c r="C1760" t="s">
        <v>798</v>
      </c>
      <c r="D1760">
        <v>4.4525531900000002E-5</v>
      </c>
      <c r="BK1760" t="s">
        <v>9961</v>
      </c>
      <c r="BL1760" t="s">
        <v>9961</v>
      </c>
      <c r="BM1760" t="s">
        <v>9961</v>
      </c>
      <c r="DF1760" t="s">
        <v>9961</v>
      </c>
    </row>
    <row r="1761" spans="1:253" x14ac:dyDescent="0.3">
      <c r="A1761" s="49">
        <v>1759</v>
      </c>
      <c r="B1761" t="s">
        <v>3181</v>
      </c>
      <c r="C1761" t="s">
        <v>659</v>
      </c>
      <c r="D1761">
        <v>1.202358</v>
      </c>
      <c r="I1761" t="s">
        <v>9961</v>
      </c>
      <c r="J1761" t="s">
        <v>9961</v>
      </c>
      <c r="K1761" t="s">
        <v>9961</v>
      </c>
      <c r="L1761" t="s">
        <v>9961</v>
      </c>
    </row>
    <row r="1762" spans="1:253" x14ac:dyDescent="0.3">
      <c r="A1762" s="49">
        <v>1760</v>
      </c>
      <c r="B1762" t="s">
        <v>3182</v>
      </c>
      <c r="C1762" t="s">
        <v>605</v>
      </c>
      <c r="D1762">
        <v>1.5</v>
      </c>
      <c r="AH1762" t="s">
        <v>9961</v>
      </c>
    </row>
    <row r="1763" spans="1:253" x14ac:dyDescent="0.3">
      <c r="A1763" s="49">
        <v>1761</v>
      </c>
      <c r="B1763" t="s">
        <v>3183</v>
      </c>
      <c r="C1763" t="s">
        <v>617</v>
      </c>
      <c r="D1763">
        <v>1.057E-5</v>
      </c>
      <c r="CM1763" t="s">
        <v>9961</v>
      </c>
      <c r="GC1763" t="s">
        <v>9961</v>
      </c>
    </row>
    <row r="1764" spans="1:253" x14ac:dyDescent="0.3">
      <c r="A1764" s="49">
        <v>1762</v>
      </c>
      <c r="B1764" t="s">
        <v>3184</v>
      </c>
      <c r="C1764" t="s">
        <v>668</v>
      </c>
      <c r="D1764">
        <v>1.3661641768200001E-2</v>
      </c>
      <c r="BQ1764" t="s">
        <v>9961</v>
      </c>
      <c r="BR1764" t="s">
        <v>9961</v>
      </c>
      <c r="BS1764" t="s">
        <v>9961</v>
      </c>
      <c r="GX1764" t="s">
        <v>9961</v>
      </c>
    </row>
    <row r="1765" spans="1:253" x14ac:dyDescent="0.3">
      <c r="A1765" s="49">
        <v>1763</v>
      </c>
      <c r="B1765" t="s">
        <v>3185</v>
      </c>
      <c r="C1765" t="s">
        <v>668</v>
      </c>
      <c r="D1765">
        <v>2.52E-2</v>
      </c>
      <c r="AK1765" t="s">
        <v>9961</v>
      </c>
    </row>
    <row r="1766" spans="1:253" x14ac:dyDescent="0.3">
      <c r="A1766" s="49">
        <v>1764</v>
      </c>
      <c r="B1766" t="s">
        <v>3186</v>
      </c>
      <c r="C1766" t="s">
        <v>605</v>
      </c>
      <c r="D1766">
        <v>0.36410000000000009</v>
      </c>
      <c r="AG1766" t="s">
        <v>9961</v>
      </c>
    </row>
    <row r="1767" spans="1:253" x14ac:dyDescent="0.3">
      <c r="A1767" s="49">
        <v>1765</v>
      </c>
      <c r="B1767" t="s">
        <v>3187</v>
      </c>
      <c r="C1767" t="s">
        <v>605</v>
      </c>
      <c r="D1767">
        <v>7.3776000000000002</v>
      </c>
      <c r="AH1767" t="s">
        <v>9961</v>
      </c>
    </row>
    <row r="1768" spans="1:253" x14ac:dyDescent="0.3">
      <c r="A1768" s="49">
        <v>1766</v>
      </c>
      <c r="B1768" t="s">
        <v>3188</v>
      </c>
      <c r="C1768" t="s">
        <v>605</v>
      </c>
      <c r="D1768">
        <v>0.19239999999999999</v>
      </c>
      <c r="AH1768" t="s">
        <v>9961</v>
      </c>
    </row>
    <row r="1769" spans="1:253" x14ac:dyDescent="0.3">
      <c r="A1769" s="49">
        <v>1767</v>
      </c>
    </row>
    <row r="1770" spans="1:253" x14ac:dyDescent="0.3">
      <c r="A1770" s="49">
        <v>1768</v>
      </c>
      <c r="B1770" t="s">
        <v>3190</v>
      </c>
      <c r="C1770" t="s">
        <v>796</v>
      </c>
      <c r="D1770">
        <v>1.5275000000000001</v>
      </c>
      <c r="O1770" t="s">
        <v>9961</v>
      </c>
    </row>
    <row r="1771" spans="1:253" x14ac:dyDescent="0.3">
      <c r="A1771" s="49">
        <v>1769</v>
      </c>
      <c r="B1771" t="s">
        <v>3191</v>
      </c>
      <c r="C1771" t="s">
        <v>605</v>
      </c>
      <c r="D1771">
        <v>2.1999999999999999E-5</v>
      </c>
      <c r="F1771" t="s">
        <v>9961</v>
      </c>
    </row>
    <row r="1772" spans="1:253" x14ac:dyDescent="0.3">
      <c r="A1772" s="49">
        <v>1770</v>
      </c>
      <c r="B1772" t="s">
        <v>3192</v>
      </c>
      <c r="C1772" t="s">
        <v>617</v>
      </c>
      <c r="D1772">
        <v>2.1059999999999999E-2</v>
      </c>
      <c r="AH1772" t="s">
        <v>9961</v>
      </c>
      <c r="AJ1772" t="s">
        <v>9961</v>
      </c>
      <c r="AK1772" t="s">
        <v>9961</v>
      </c>
      <c r="AP1772" t="s">
        <v>9961</v>
      </c>
    </row>
    <row r="1773" spans="1:253" x14ac:dyDescent="0.3">
      <c r="A1773" s="49">
        <v>1771</v>
      </c>
      <c r="B1773" t="s">
        <v>3193</v>
      </c>
      <c r="C1773" t="s">
        <v>2254</v>
      </c>
      <c r="D1773">
        <v>78.080400000000012</v>
      </c>
      <c r="EK1773" t="s">
        <v>9961</v>
      </c>
    </row>
    <row r="1774" spans="1:253" x14ac:dyDescent="0.3">
      <c r="A1774" s="49">
        <v>1772</v>
      </c>
      <c r="B1774" t="s">
        <v>3195</v>
      </c>
      <c r="C1774" t="s">
        <v>2254</v>
      </c>
      <c r="D1774">
        <v>73.065480000000008</v>
      </c>
      <c r="EK1774" t="s">
        <v>9961</v>
      </c>
    </row>
    <row r="1775" spans="1:253" x14ac:dyDescent="0.3">
      <c r="A1775" s="49">
        <v>1773</v>
      </c>
      <c r="B1775" t="s">
        <v>3196</v>
      </c>
      <c r="C1775" t="s">
        <v>641</v>
      </c>
      <c r="D1775">
        <v>4.121265335235378E-2</v>
      </c>
      <c r="E1775" t="s">
        <v>1016</v>
      </c>
      <c r="DL1775" t="s">
        <v>9961</v>
      </c>
      <c r="DM1775" t="s">
        <v>9961</v>
      </c>
      <c r="DN1775" t="s">
        <v>9961</v>
      </c>
      <c r="DO1775" t="s">
        <v>9961</v>
      </c>
      <c r="DP1775" t="s">
        <v>9961</v>
      </c>
      <c r="DQ1775" t="s">
        <v>9961</v>
      </c>
      <c r="DR1775" t="s">
        <v>9961</v>
      </c>
      <c r="DS1775" t="s">
        <v>9961</v>
      </c>
      <c r="DT1775" t="s">
        <v>9961</v>
      </c>
      <c r="DU1775" t="s">
        <v>9961</v>
      </c>
      <c r="DV1775" t="s">
        <v>9961</v>
      </c>
      <c r="DW1775" t="s">
        <v>9961</v>
      </c>
      <c r="IR1775" t="s">
        <v>9961</v>
      </c>
      <c r="IS1775" t="s">
        <v>9961</v>
      </c>
    </row>
    <row r="1776" spans="1:253" x14ac:dyDescent="0.3">
      <c r="A1776" s="49">
        <v>1774</v>
      </c>
    </row>
    <row r="1777" spans="1:291" x14ac:dyDescent="0.3">
      <c r="A1777" s="49">
        <v>1775</v>
      </c>
      <c r="B1777" t="s">
        <v>3199</v>
      </c>
      <c r="C1777" t="s">
        <v>650</v>
      </c>
      <c r="D1777">
        <v>0.54508999999999996</v>
      </c>
      <c r="DH1777" t="s">
        <v>9961</v>
      </c>
    </row>
    <row r="1778" spans="1:291" x14ac:dyDescent="0.3">
      <c r="A1778" s="49">
        <v>1776</v>
      </c>
      <c r="B1778" t="s">
        <v>3200</v>
      </c>
      <c r="C1778" t="s">
        <v>650</v>
      </c>
      <c r="D1778">
        <v>7.1999999999999995E-2</v>
      </c>
      <c r="AK1778" t="s">
        <v>9961</v>
      </c>
    </row>
    <row r="1779" spans="1:291" x14ac:dyDescent="0.3">
      <c r="A1779" s="49">
        <v>1777</v>
      </c>
      <c r="B1779" t="s">
        <v>3201</v>
      </c>
      <c r="C1779" t="s">
        <v>605</v>
      </c>
      <c r="D1779">
        <v>0.58050000000000002</v>
      </c>
      <c r="M1779" t="s">
        <v>9961</v>
      </c>
      <c r="N1779" t="s">
        <v>9961</v>
      </c>
      <c r="AH1779" t="s">
        <v>9961</v>
      </c>
    </row>
    <row r="1780" spans="1:291" x14ac:dyDescent="0.3">
      <c r="A1780" s="49">
        <v>1778</v>
      </c>
    </row>
    <row r="1781" spans="1:291" x14ac:dyDescent="0.3">
      <c r="A1781" s="49">
        <v>1779</v>
      </c>
      <c r="B1781" t="s">
        <v>3203</v>
      </c>
      <c r="C1781" t="s">
        <v>659</v>
      </c>
      <c r="D1781">
        <v>7.6569094799999987E-2</v>
      </c>
      <c r="I1781" t="s">
        <v>9961</v>
      </c>
      <c r="K1781" t="s">
        <v>9961</v>
      </c>
    </row>
    <row r="1782" spans="1:291" x14ac:dyDescent="0.3">
      <c r="A1782" s="49">
        <v>1780</v>
      </c>
    </row>
    <row r="1783" spans="1:291" x14ac:dyDescent="0.3">
      <c r="A1783" s="49">
        <v>1781</v>
      </c>
    </row>
    <row r="1784" spans="1:291" x14ac:dyDescent="0.3">
      <c r="A1784" s="49">
        <v>1782</v>
      </c>
      <c r="B1784" t="s">
        <v>3206</v>
      </c>
      <c r="C1784" t="s">
        <v>659</v>
      </c>
      <c r="D1784">
        <v>1.482</v>
      </c>
      <c r="AH1784" t="s">
        <v>9961</v>
      </c>
    </row>
    <row r="1785" spans="1:291" x14ac:dyDescent="0.3">
      <c r="A1785" s="49">
        <v>1783</v>
      </c>
    </row>
    <row r="1786" spans="1:291" x14ac:dyDescent="0.3">
      <c r="A1786" s="49">
        <v>1784</v>
      </c>
      <c r="B1786" t="s">
        <v>3208</v>
      </c>
      <c r="C1786" t="s">
        <v>629</v>
      </c>
      <c r="D1786">
        <v>3.0657000000000001</v>
      </c>
      <c r="KD1786" t="s">
        <v>9961</v>
      </c>
      <c r="KE1786" t="s">
        <v>9961</v>
      </c>
    </row>
    <row r="1787" spans="1:291" x14ac:dyDescent="0.3">
      <c r="A1787" s="49">
        <v>1785</v>
      </c>
      <c r="B1787" t="s">
        <v>3210</v>
      </c>
      <c r="C1787" t="s">
        <v>796</v>
      </c>
      <c r="D1787">
        <v>1.106592E-2</v>
      </c>
      <c r="O1787" t="s">
        <v>9961</v>
      </c>
      <c r="AI1787" t="s">
        <v>9961</v>
      </c>
    </row>
    <row r="1788" spans="1:291" x14ac:dyDescent="0.3">
      <c r="A1788" s="49">
        <v>1786</v>
      </c>
    </row>
    <row r="1789" spans="1:291" x14ac:dyDescent="0.3">
      <c r="A1789" s="49">
        <v>1787</v>
      </c>
    </row>
    <row r="1790" spans="1:291" x14ac:dyDescent="0.3">
      <c r="A1790" s="49">
        <v>1788</v>
      </c>
    </row>
    <row r="1791" spans="1:291" x14ac:dyDescent="0.3">
      <c r="A1791" s="49">
        <v>1789</v>
      </c>
      <c r="B1791" t="s">
        <v>3214</v>
      </c>
      <c r="C1791" t="s">
        <v>752</v>
      </c>
      <c r="D1791">
        <v>0.45086156415789808</v>
      </c>
      <c r="E1791" t="s">
        <v>1058</v>
      </c>
      <c r="DL1791" t="s">
        <v>9963</v>
      </c>
      <c r="DM1791" t="s">
        <v>9962</v>
      </c>
      <c r="DN1791" t="s">
        <v>9963</v>
      </c>
      <c r="DO1791" t="s">
        <v>9963</v>
      </c>
      <c r="DP1791" t="s">
        <v>9963</v>
      </c>
      <c r="DQ1791" t="s">
        <v>9963</v>
      </c>
      <c r="DR1791" t="s">
        <v>9963</v>
      </c>
      <c r="DS1791" t="s">
        <v>9963</v>
      </c>
      <c r="DT1791" t="s">
        <v>9963</v>
      </c>
      <c r="DU1791" t="s">
        <v>9963</v>
      </c>
      <c r="DV1791" t="s">
        <v>9963</v>
      </c>
      <c r="DW1791" t="s">
        <v>9962</v>
      </c>
      <c r="IR1791" t="s">
        <v>9963</v>
      </c>
      <c r="IS1791" t="s">
        <v>9963</v>
      </c>
    </row>
    <row r="1792" spans="1:291" x14ac:dyDescent="0.3">
      <c r="A1792" s="49">
        <v>1790</v>
      </c>
    </row>
    <row r="1793" spans="1:242" x14ac:dyDescent="0.3">
      <c r="A1793" s="49">
        <v>1791</v>
      </c>
      <c r="B1793" t="s">
        <v>3217</v>
      </c>
      <c r="C1793" t="s">
        <v>605</v>
      </c>
      <c r="D1793">
        <v>0.312</v>
      </c>
      <c r="AH1793" t="s">
        <v>9961</v>
      </c>
      <c r="AK1793" t="s">
        <v>9961</v>
      </c>
    </row>
    <row r="1794" spans="1:242" x14ac:dyDescent="0.3">
      <c r="A1794" s="49">
        <v>1792</v>
      </c>
      <c r="B1794" t="s">
        <v>3218</v>
      </c>
      <c r="C1794" t="s">
        <v>659</v>
      </c>
      <c r="D1794">
        <v>6.0800000000000003E-3</v>
      </c>
      <c r="AH1794" t="s">
        <v>9961</v>
      </c>
      <c r="AJ1794" t="s">
        <v>9961</v>
      </c>
      <c r="AK1794" t="s">
        <v>9961</v>
      </c>
      <c r="AP1794" t="s">
        <v>9961</v>
      </c>
    </row>
    <row r="1795" spans="1:242" x14ac:dyDescent="0.3">
      <c r="A1795" s="49">
        <v>1793</v>
      </c>
      <c r="B1795" t="s">
        <v>3219</v>
      </c>
      <c r="C1795" t="s">
        <v>1220</v>
      </c>
      <c r="D1795">
        <v>3.1347987341486978</v>
      </c>
      <c r="AZ1795" t="s">
        <v>9961</v>
      </c>
    </row>
    <row r="1796" spans="1:242" x14ac:dyDescent="0.3">
      <c r="A1796" s="49">
        <v>1794</v>
      </c>
      <c r="B1796" t="s">
        <v>3221</v>
      </c>
      <c r="C1796" t="s">
        <v>659</v>
      </c>
      <c r="D1796">
        <v>0.253</v>
      </c>
      <c r="I1796" t="s">
        <v>9961</v>
      </c>
      <c r="K1796" t="s">
        <v>9961</v>
      </c>
      <c r="L1796" t="s">
        <v>9961</v>
      </c>
      <c r="AQ1796" t="s">
        <v>9961</v>
      </c>
    </row>
    <row r="1797" spans="1:242" x14ac:dyDescent="0.3">
      <c r="A1797" s="49">
        <v>1795</v>
      </c>
      <c r="B1797" t="s">
        <v>3222</v>
      </c>
      <c r="C1797" t="s">
        <v>671</v>
      </c>
      <c r="D1797">
        <v>4.7320638003100208E-5</v>
      </c>
      <c r="BK1797" t="s">
        <v>9961</v>
      </c>
      <c r="BL1797" t="s">
        <v>9961</v>
      </c>
      <c r="BM1797" t="s">
        <v>9961</v>
      </c>
      <c r="IH1797" t="s">
        <v>9961</v>
      </c>
    </row>
    <row r="1798" spans="1:242" x14ac:dyDescent="0.3">
      <c r="A1798" s="49">
        <v>1796</v>
      </c>
    </row>
    <row r="1799" spans="1:242" x14ac:dyDescent="0.3">
      <c r="A1799" s="49">
        <v>1797</v>
      </c>
      <c r="B1799" t="s">
        <v>3225</v>
      </c>
      <c r="C1799" t="s">
        <v>617</v>
      </c>
      <c r="D1799">
        <v>1.94750103</v>
      </c>
      <c r="AH1799" t="s">
        <v>9961</v>
      </c>
      <c r="AK1799" t="s">
        <v>9961</v>
      </c>
    </row>
    <row r="1800" spans="1:242" x14ac:dyDescent="0.3">
      <c r="A1800" s="49">
        <v>1798</v>
      </c>
      <c r="B1800" t="s">
        <v>3226</v>
      </c>
      <c r="C1800" t="s">
        <v>605</v>
      </c>
      <c r="D1800">
        <v>0.78452000000000011</v>
      </c>
      <c r="AH1800" t="s">
        <v>9961</v>
      </c>
      <c r="AK1800" t="s">
        <v>9961</v>
      </c>
    </row>
    <row r="1801" spans="1:242" x14ac:dyDescent="0.3">
      <c r="A1801" s="49">
        <v>1799</v>
      </c>
      <c r="B1801" t="s">
        <v>3227</v>
      </c>
      <c r="C1801" t="s">
        <v>796</v>
      </c>
      <c r="D1801">
        <v>0.1355074</v>
      </c>
      <c r="AI1801" t="s">
        <v>9961</v>
      </c>
    </row>
    <row r="1802" spans="1:242" x14ac:dyDescent="0.3">
      <c r="A1802" s="49">
        <v>1800</v>
      </c>
      <c r="B1802" t="s">
        <v>3228</v>
      </c>
      <c r="C1802" t="s">
        <v>671</v>
      </c>
      <c r="D1802">
        <v>2.9677745871000001E-5</v>
      </c>
      <c r="Q1802" t="s">
        <v>9961</v>
      </c>
      <c r="R1802" t="s">
        <v>9961</v>
      </c>
      <c r="S1802" t="s">
        <v>9961</v>
      </c>
      <c r="T1802" t="s">
        <v>9961</v>
      </c>
      <c r="U1802" t="s">
        <v>9961</v>
      </c>
      <c r="V1802" t="s">
        <v>9961</v>
      </c>
      <c r="W1802" t="s">
        <v>9961</v>
      </c>
    </row>
    <row r="1803" spans="1:242" x14ac:dyDescent="0.3">
      <c r="A1803" s="49">
        <v>1801</v>
      </c>
      <c r="B1803" t="s">
        <v>3229</v>
      </c>
      <c r="C1803" t="s">
        <v>662</v>
      </c>
      <c r="D1803">
        <v>0.15832499999999999</v>
      </c>
      <c r="AH1803" t="s">
        <v>9961</v>
      </c>
      <c r="AJ1803" t="s">
        <v>9961</v>
      </c>
      <c r="AK1803" t="s">
        <v>9961</v>
      </c>
      <c r="AP1803" t="s">
        <v>9961</v>
      </c>
    </row>
    <row r="1804" spans="1:242" x14ac:dyDescent="0.3">
      <c r="A1804" s="49">
        <v>1802</v>
      </c>
      <c r="B1804" t="s">
        <v>3230</v>
      </c>
      <c r="C1804" t="s">
        <v>605</v>
      </c>
      <c r="D1804">
        <v>0.28999999999999998</v>
      </c>
      <c r="AH1804" t="s">
        <v>9961</v>
      </c>
      <c r="AK1804" t="s">
        <v>9961</v>
      </c>
    </row>
    <row r="1805" spans="1:242" x14ac:dyDescent="0.3">
      <c r="A1805" s="49">
        <v>1803</v>
      </c>
      <c r="B1805" t="s">
        <v>3231</v>
      </c>
      <c r="C1805" t="s">
        <v>605</v>
      </c>
      <c r="D1805">
        <v>0.23485</v>
      </c>
      <c r="AH1805" t="s">
        <v>9961</v>
      </c>
    </row>
    <row r="1806" spans="1:242" x14ac:dyDescent="0.3">
      <c r="A1806" s="49">
        <v>1804</v>
      </c>
    </row>
    <row r="1807" spans="1:242" x14ac:dyDescent="0.3">
      <c r="A1807" s="49">
        <v>1805</v>
      </c>
      <c r="B1807" t="s">
        <v>3234</v>
      </c>
      <c r="C1807" t="s">
        <v>796</v>
      </c>
      <c r="D1807">
        <v>9.9320255999999996E-2</v>
      </c>
      <c r="O1807" t="s">
        <v>9961</v>
      </c>
      <c r="AI1807" t="s">
        <v>9961</v>
      </c>
      <c r="HB1807" t="s">
        <v>9961</v>
      </c>
    </row>
    <row r="1808" spans="1:242" x14ac:dyDescent="0.3">
      <c r="A1808" s="49">
        <v>1806</v>
      </c>
      <c r="B1808" t="s">
        <v>3235</v>
      </c>
      <c r="C1808" t="s">
        <v>671</v>
      </c>
      <c r="D1808">
        <v>2.0029897310123411E-3</v>
      </c>
      <c r="Q1808" t="s">
        <v>9961</v>
      </c>
      <c r="R1808" t="s">
        <v>9961</v>
      </c>
      <c r="S1808" t="s">
        <v>9961</v>
      </c>
      <c r="T1808" t="s">
        <v>9961</v>
      </c>
      <c r="U1808" t="s">
        <v>9961</v>
      </c>
      <c r="V1808" t="s">
        <v>9961</v>
      </c>
      <c r="W1808" t="s">
        <v>9961</v>
      </c>
    </row>
    <row r="1809" spans="1:212" x14ac:dyDescent="0.3">
      <c r="A1809" s="49">
        <v>1807</v>
      </c>
      <c r="B1809" t="s">
        <v>3236</v>
      </c>
      <c r="C1809" t="s">
        <v>671</v>
      </c>
      <c r="D1809">
        <v>8.2466003040000007E-5</v>
      </c>
      <c r="Q1809" t="s">
        <v>9961</v>
      </c>
      <c r="R1809" t="s">
        <v>9961</v>
      </c>
      <c r="S1809" t="s">
        <v>9961</v>
      </c>
      <c r="T1809" t="s">
        <v>9961</v>
      </c>
      <c r="U1809" t="s">
        <v>9961</v>
      </c>
      <c r="V1809" t="s">
        <v>9961</v>
      </c>
      <c r="W1809" t="s">
        <v>9961</v>
      </c>
    </row>
    <row r="1810" spans="1:212" x14ac:dyDescent="0.3">
      <c r="A1810" s="49">
        <v>1808</v>
      </c>
      <c r="B1810" t="s">
        <v>3237</v>
      </c>
      <c r="C1810" t="s">
        <v>683</v>
      </c>
      <c r="D1810">
        <v>1.5112349999999999E-5</v>
      </c>
      <c r="Q1810" t="s">
        <v>9961</v>
      </c>
      <c r="S1810" t="s">
        <v>9961</v>
      </c>
      <c r="T1810" t="s">
        <v>9961</v>
      </c>
      <c r="U1810" t="s">
        <v>9961</v>
      </c>
    </row>
    <row r="1811" spans="1:212" x14ac:dyDescent="0.3">
      <c r="A1811" s="49">
        <v>1809</v>
      </c>
      <c r="B1811" t="s">
        <v>3240</v>
      </c>
      <c r="C1811" t="s">
        <v>617</v>
      </c>
      <c r="D1811">
        <v>3.5574000000000022E-5</v>
      </c>
      <c r="F1811" t="s">
        <v>9961</v>
      </c>
      <c r="G1811" t="s">
        <v>9961</v>
      </c>
      <c r="H1811" t="s">
        <v>9961</v>
      </c>
      <c r="EM1811" t="s">
        <v>9961</v>
      </c>
    </row>
    <row r="1812" spans="1:212" x14ac:dyDescent="0.3">
      <c r="A1812" s="49">
        <v>1810</v>
      </c>
      <c r="B1812" t="s">
        <v>3241</v>
      </c>
      <c r="C1812" t="s">
        <v>796</v>
      </c>
      <c r="D1812">
        <v>0.64965600000000012</v>
      </c>
      <c r="O1812" t="s">
        <v>9961</v>
      </c>
      <c r="AI1812" t="s">
        <v>9961</v>
      </c>
    </row>
    <row r="1813" spans="1:212" x14ac:dyDescent="0.3">
      <c r="A1813" s="49">
        <v>1811</v>
      </c>
      <c r="B1813" t="s">
        <v>3242</v>
      </c>
      <c r="C1813" t="s">
        <v>614</v>
      </c>
      <c r="D1813">
        <v>1.9413737599999998E-6</v>
      </c>
      <c r="F1813" t="s">
        <v>9961</v>
      </c>
      <c r="G1813" t="s">
        <v>9961</v>
      </c>
      <c r="HD1813" t="s">
        <v>9961</v>
      </c>
    </row>
    <row r="1814" spans="1:212" x14ac:dyDescent="0.3">
      <c r="A1814" s="49">
        <v>1812</v>
      </c>
      <c r="B1814" t="s">
        <v>3243</v>
      </c>
      <c r="C1814" t="s">
        <v>650</v>
      </c>
      <c r="D1814">
        <v>0.481437</v>
      </c>
      <c r="CN1814" t="s">
        <v>9961</v>
      </c>
    </row>
    <row r="1815" spans="1:212" x14ac:dyDescent="0.3">
      <c r="A1815" s="49">
        <v>1813</v>
      </c>
      <c r="B1815" t="s">
        <v>3244</v>
      </c>
      <c r="C1815" t="s">
        <v>605</v>
      </c>
      <c r="D1815">
        <v>0.66849999999999998</v>
      </c>
      <c r="AH1815" t="s">
        <v>9961</v>
      </c>
    </row>
    <row r="1816" spans="1:212" x14ac:dyDescent="0.3">
      <c r="A1816" s="49">
        <v>1814</v>
      </c>
      <c r="B1816" t="s">
        <v>3245</v>
      </c>
      <c r="C1816" t="s">
        <v>796</v>
      </c>
      <c r="D1816">
        <v>2.1013999999999999</v>
      </c>
      <c r="O1816" t="s">
        <v>9961</v>
      </c>
    </row>
    <row r="1817" spans="1:212" x14ac:dyDescent="0.3">
      <c r="A1817" s="49">
        <v>1815</v>
      </c>
    </row>
    <row r="1818" spans="1:212" x14ac:dyDescent="0.3">
      <c r="A1818" s="49">
        <v>1816</v>
      </c>
      <c r="B1818" t="s">
        <v>3247</v>
      </c>
      <c r="C1818" t="s">
        <v>671</v>
      </c>
      <c r="D1818">
        <v>3.3122573199999999E-4</v>
      </c>
      <c r="Q1818" t="s">
        <v>9961</v>
      </c>
      <c r="R1818" t="s">
        <v>9961</v>
      </c>
      <c r="S1818" t="s">
        <v>9961</v>
      </c>
      <c r="T1818" t="s">
        <v>9961</v>
      </c>
      <c r="U1818" t="s">
        <v>9961</v>
      </c>
      <c r="V1818" t="s">
        <v>9961</v>
      </c>
      <c r="W1818" t="s">
        <v>9961</v>
      </c>
    </row>
    <row r="1819" spans="1:212" x14ac:dyDescent="0.3">
      <c r="A1819" s="49">
        <v>1817</v>
      </c>
      <c r="B1819" t="s">
        <v>3248</v>
      </c>
      <c r="C1819" t="s">
        <v>659</v>
      </c>
      <c r="D1819">
        <v>0.74839999999999995</v>
      </c>
      <c r="AH1819" t="s">
        <v>9961</v>
      </c>
      <c r="AJ1819" t="s">
        <v>9961</v>
      </c>
      <c r="AK1819" t="s">
        <v>9961</v>
      </c>
      <c r="AP1819" t="s">
        <v>9961</v>
      </c>
    </row>
    <row r="1820" spans="1:212" x14ac:dyDescent="0.3">
      <c r="A1820" s="49">
        <v>1818</v>
      </c>
      <c r="B1820" t="s">
        <v>3249</v>
      </c>
      <c r="C1820" t="s">
        <v>595</v>
      </c>
      <c r="D1820">
        <v>7.5710716673088227E-4</v>
      </c>
      <c r="Q1820" t="s">
        <v>9961</v>
      </c>
      <c r="R1820" t="s">
        <v>9961</v>
      </c>
      <c r="S1820" t="s">
        <v>9961</v>
      </c>
      <c r="T1820" t="s">
        <v>9961</v>
      </c>
      <c r="U1820" t="s">
        <v>9961</v>
      </c>
    </row>
    <row r="1821" spans="1:212" x14ac:dyDescent="0.3">
      <c r="A1821" s="49">
        <v>1819</v>
      </c>
      <c r="B1821" t="s">
        <v>3250</v>
      </c>
      <c r="C1821" t="s">
        <v>671</v>
      </c>
      <c r="D1821">
        <v>1.3151343E-4</v>
      </c>
      <c r="Q1821" t="s">
        <v>9961</v>
      </c>
      <c r="R1821" t="s">
        <v>9961</v>
      </c>
      <c r="S1821" t="s">
        <v>9961</v>
      </c>
      <c r="T1821" t="s">
        <v>9961</v>
      </c>
      <c r="U1821" t="s">
        <v>9961</v>
      </c>
      <c r="V1821" t="s">
        <v>9961</v>
      </c>
      <c r="W1821" t="s">
        <v>9961</v>
      </c>
    </row>
    <row r="1822" spans="1:212" x14ac:dyDescent="0.3">
      <c r="A1822" s="49">
        <v>1820</v>
      </c>
      <c r="B1822" t="s">
        <v>3251</v>
      </c>
      <c r="C1822" t="s">
        <v>671</v>
      </c>
      <c r="D1822">
        <v>3.2503128529999988E-5</v>
      </c>
      <c r="Q1822" t="s">
        <v>9961</v>
      </c>
      <c r="R1822" t="s">
        <v>9961</v>
      </c>
      <c r="S1822" t="s">
        <v>9961</v>
      </c>
      <c r="T1822" t="s">
        <v>9961</v>
      </c>
      <c r="U1822" t="s">
        <v>9961</v>
      </c>
      <c r="V1822" t="s">
        <v>9961</v>
      </c>
      <c r="W1822" t="s">
        <v>9961</v>
      </c>
    </row>
    <row r="1823" spans="1:212" x14ac:dyDescent="0.3">
      <c r="A1823" s="49">
        <v>1821</v>
      </c>
      <c r="B1823" t="s">
        <v>3252</v>
      </c>
      <c r="C1823" t="s">
        <v>659</v>
      </c>
      <c r="D1823">
        <v>6.0499999999999998E-3</v>
      </c>
      <c r="I1823" t="s">
        <v>9961</v>
      </c>
      <c r="K1823" t="s">
        <v>9961</v>
      </c>
      <c r="L1823" t="s">
        <v>9961</v>
      </c>
      <c r="AQ1823" t="s">
        <v>9961</v>
      </c>
    </row>
    <row r="1824" spans="1:212" x14ac:dyDescent="0.3">
      <c r="A1824" s="49">
        <v>1822</v>
      </c>
    </row>
    <row r="1825" spans="1:275" x14ac:dyDescent="0.3">
      <c r="A1825" s="49">
        <v>1823</v>
      </c>
    </row>
    <row r="1826" spans="1:275" x14ac:dyDescent="0.3">
      <c r="A1826" s="49">
        <v>1824</v>
      </c>
      <c r="B1826" t="s">
        <v>3255</v>
      </c>
      <c r="C1826" t="s">
        <v>650</v>
      </c>
      <c r="D1826">
        <v>0.42850000000000021</v>
      </c>
      <c r="CN1826" t="s">
        <v>9961</v>
      </c>
    </row>
    <row r="1827" spans="1:275" x14ac:dyDescent="0.3">
      <c r="A1827" s="49">
        <v>1825</v>
      </c>
    </row>
    <row r="1828" spans="1:275" x14ac:dyDescent="0.3">
      <c r="A1828" s="49">
        <v>1826</v>
      </c>
      <c r="B1828" t="s">
        <v>3257</v>
      </c>
      <c r="C1828" t="s">
        <v>605</v>
      </c>
      <c r="D1828">
        <v>4.08E-4</v>
      </c>
      <c r="F1828" t="s">
        <v>9961</v>
      </c>
    </row>
    <row r="1829" spans="1:275" x14ac:dyDescent="0.3">
      <c r="A1829" s="49">
        <v>1827</v>
      </c>
      <c r="B1829" t="s">
        <v>3258</v>
      </c>
      <c r="C1829" t="s">
        <v>671</v>
      </c>
      <c r="D1829">
        <v>9.8039999999999976E-4</v>
      </c>
      <c r="BK1829" t="s">
        <v>9961</v>
      </c>
      <c r="BL1829" t="s">
        <v>9961</v>
      </c>
      <c r="BM1829" t="s">
        <v>9961</v>
      </c>
      <c r="DF1829" t="s">
        <v>9961</v>
      </c>
      <c r="JO1829" t="s">
        <v>9961</v>
      </c>
    </row>
    <row r="1830" spans="1:275" x14ac:dyDescent="0.3">
      <c r="A1830" s="49">
        <v>1828</v>
      </c>
      <c r="B1830" t="s">
        <v>3259</v>
      </c>
      <c r="C1830" t="s">
        <v>798</v>
      </c>
      <c r="D1830">
        <v>1.034E-3</v>
      </c>
      <c r="BK1830" t="s">
        <v>9961</v>
      </c>
      <c r="BL1830" t="s">
        <v>9961</v>
      </c>
      <c r="BM1830" t="s">
        <v>9961</v>
      </c>
      <c r="DF1830" t="s">
        <v>9961</v>
      </c>
      <c r="JO1830" t="s">
        <v>9961</v>
      </c>
    </row>
    <row r="1831" spans="1:275" x14ac:dyDescent="0.3">
      <c r="A1831" s="49">
        <v>1829</v>
      </c>
      <c r="B1831" t="s">
        <v>3260</v>
      </c>
      <c r="C1831" t="s">
        <v>617</v>
      </c>
      <c r="D1831">
        <v>2.1513800000000001E-5</v>
      </c>
      <c r="F1831" t="s">
        <v>9962</v>
      </c>
      <c r="G1831" t="s">
        <v>9962</v>
      </c>
      <c r="H1831" t="s">
        <v>9962</v>
      </c>
      <c r="EM1831" t="s">
        <v>9962</v>
      </c>
    </row>
    <row r="1832" spans="1:275" x14ac:dyDescent="0.3">
      <c r="A1832" s="49">
        <v>1830</v>
      </c>
    </row>
    <row r="1833" spans="1:275" x14ac:dyDescent="0.3">
      <c r="A1833" s="49">
        <v>1831</v>
      </c>
      <c r="B1833" t="s">
        <v>3262</v>
      </c>
      <c r="C1833" t="s">
        <v>605</v>
      </c>
      <c r="D1833">
        <v>0.22750000000000001</v>
      </c>
      <c r="M1833" t="s">
        <v>9961</v>
      </c>
      <c r="N1833" t="s">
        <v>9961</v>
      </c>
      <c r="AH1833" t="s">
        <v>9961</v>
      </c>
    </row>
    <row r="1834" spans="1:275" x14ac:dyDescent="0.3">
      <c r="A1834" s="49">
        <v>1832</v>
      </c>
      <c r="B1834" t="s">
        <v>3264</v>
      </c>
      <c r="C1834" t="s">
        <v>3263</v>
      </c>
      <c r="D1834">
        <v>9.6000000000000002E-4</v>
      </c>
      <c r="AG1834" t="s">
        <v>9961</v>
      </c>
    </row>
    <row r="1835" spans="1:275" x14ac:dyDescent="0.3">
      <c r="A1835" s="49">
        <v>1833</v>
      </c>
    </row>
    <row r="1836" spans="1:275" x14ac:dyDescent="0.3">
      <c r="A1836" s="49">
        <v>1834</v>
      </c>
      <c r="B1836" t="s">
        <v>3266</v>
      </c>
      <c r="C1836" t="s">
        <v>659</v>
      </c>
      <c r="D1836">
        <v>2.8000000000000001E-2</v>
      </c>
      <c r="I1836" t="s">
        <v>9961</v>
      </c>
    </row>
    <row r="1837" spans="1:275" x14ac:dyDescent="0.3">
      <c r="A1837" s="49">
        <v>1835</v>
      </c>
      <c r="B1837" t="s">
        <v>3267</v>
      </c>
      <c r="C1837" t="s">
        <v>605</v>
      </c>
      <c r="D1837">
        <v>0.52910000000000001</v>
      </c>
      <c r="M1837" t="s">
        <v>9961</v>
      </c>
      <c r="N1837" t="s">
        <v>9961</v>
      </c>
    </row>
    <row r="1838" spans="1:275" x14ac:dyDescent="0.3">
      <c r="A1838" s="49">
        <v>1836</v>
      </c>
      <c r="B1838" t="s">
        <v>3269</v>
      </c>
      <c r="C1838" t="s">
        <v>798</v>
      </c>
      <c r="D1838">
        <v>9.1706299999999974</v>
      </c>
      <c r="AH1838" t="s">
        <v>9961</v>
      </c>
      <c r="AK1838" t="s">
        <v>9961</v>
      </c>
      <c r="CN1838" t="s">
        <v>9961</v>
      </c>
      <c r="EE1838" t="s">
        <v>9961</v>
      </c>
      <c r="ET1838" t="s">
        <v>9961</v>
      </c>
      <c r="EU1838" t="s">
        <v>9961</v>
      </c>
    </row>
    <row r="1839" spans="1:275" x14ac:dyDescent="0.3">
      <c r="A1839" s="49">
        <v>1837</v>
      </c>
      <c r="B1839" t="s">
        <v>3271</v>
      </c>
      <c r="C1839" t="s">
        <v>798</v>
      </c>
      <c r="D1839">
        <v>0.57286999999999988</v>
      </c>
      <c r="AH1839" t="s">
        <v>9961</v>
      </c>
      <c r="AK1839" t="s">
        <v>9961</v>
      </c>
      <c r="CN1839" t="s">
        <v>9961</v>
      </c>
      <c r="EE1839" t="s">
        <v>9961</v>
      </c>
      <c r="ET1839" t="s">
        <v>9961</v>
      </c>
      <c r="EU1839" t="s">
        <v>9961</v>
      </c>
    </row>
    <row r="1840" spans="1:275" x14ac:dyDescent="0.3">
      <c r="A1840" s="49">
        <v>1838</v>
      </c>
      <c r="B1840" t="s">
        <v>3272</v>
      </c>
      <c r="C1840" t="s">
        <v>671</v>
      </c>
      <c r="D1840">
        <v>9.9083295360000001</v>
      </c>
      <c r="AH1840" t="s">
        <v>9961</v>
      </c>
      <c r="AK1840" t="s">
        <v>9961</v>
      </c>
      <c r="CN1840" t="s">
        <v>9961</v>
      </c>
      <c r="EE1840" t="s">
        <v>9961</v>
      </c>
      <c r="ET1840" t="s">
        <v>9961</v>
      </c>
      <c r="EU1840" t="s">
        <v>9961</v>
      </c>
    </row>
    <row r="1841" spans="1:151" x14ac:dyDescent="0.3">
      <c r="A1841" s="49">
        <v>1839</v>
      </c>
      <c r="B1841" t="s">
        <v>3274</v>
      </c>
      <c r="C1841" t="s">
        <v>623</v>
      </c>
      <c r="D1841">
        <v>2.5284139100932991E-3</v>
      </c>
      <c r="CK1841" t="s">
        <v>9961</v>
      </c>
      <c r="CL1841" t="s">
        <v>9961</v>
      </c>
    </row>
    <row r="1842" spans="1:151" x14ac:dyDescent="0.3">
      <c r="A1842" s="49">
        <v>1840</v>
      </c>
      <c r="B1842" t="s">
        <v>3275</v>
      </c>
      <c r="C1842" t="s">
        <v>659</v>
      </c>
      <c r="D1842">
        <v>0.56999999999999995</v>
      </c>
      <c r="AH1842" t="s">
        <v>9961</v>
      </c>
      <c r="AJ1842" t="s">
        <v>9961</v>
      </c>
      <c r="AK1842" t="s">
        <v>9961</v>
      </c>
    </row>
    <row r="1843" spans="1:151" x14ac:dyDescent="0.3">
      <c r="A1843" s="49">
        <v>1841</v>
      </c>
      <c r="B1843" t="s">
        <v>3276</v>
      </c>
      <c r="C1843" t="s">
        <v>605</v>
      </c>
      <c r="D1843">
        <v>5.5769999999999993E-2</v>
      </c>
      <c r="AG1843" t="s">
        <v>9961</v>
      </c>
    </row>
    <row r="1844" spans="1:151" x14ac:dyDescent="0.3">
      <c r="A1844" s="49">
        <v>1842</v>
      </c>
      <c r="B1844" t="s">
        <v>3277</v>
      </c>
      <c r="C1844" t="s">
        <v>796</v>
      </c>
      <c r="D1844">
        <v>1.6731505</v>
      </c>
      <c r="O1844" t="s">
        <v>9961</v>
      </c>
    </row>
    <row r="1845" spans="1:151" x14ac:dyDescent="0.3">
      <c r="A1845" s="49">
        <v>1843</v>
      </c>
      <c r="B1845" t="s">
        <v>3278</v>
      </c>
      <c r="C1845" t="s">
        <v>614</v>
      </c>
      <c r="D1845">
        <v>2.7999999999999999E-6</v>
      </c>
      <c r="F1845" t="s">
        <v>9961</v>
      </c>
      <c r="G1845" t="s">
        <v>9961</v>
      </c>
      <c r="H1845" t="s">
        <v>9961</v>
      </c>
      <c r="ER1845" t="s">
        <v>9961</v>
      </c>
    </row>
    <row r="1846" spans="1:151" x14ac:dyDescent="0.3">
      <c r="A1846" s="49">
        <v>1844</v>
      </c>
      <c r="B1846" t="s">
        <v>3280</v>
      </c>
      <c r="C1846" t="s">
        <v>671</v>
      </c>
      <c r="D1846">
        <v>0.14541000000000001</v>
      </c>
      <c r="AH1846" t="s">
        <v>9961</v>
      </c>
      <c r="EE1846" t="s">
        <v>9961</v>
      </c>
      <c r="ET1846" t="s">
        <v>9961</v>
      </c>
      <c r="EU1846" t="s">
        <v>9961</v>
      </c>
    </row>
    <row r="1847" spans="1:151" x14ac:dyDescent="0.3">
      <c r="A1847" s="49">
        <v>1845</v>
      </c>
      <c r="B1847" t="s">
        <v>3281</v>
      </c>
      <c r="C1847" t="s">
        <v>605</v>
      </c>
      <c r="D1847">
        <v>0.48988799999999999</v>
      </c>
      <c r="M1847" t="s">
        <v>9961</v>
      </c>
      <c r="N1847" t="s">
        <v>9961</v>
      </c>
      <c r="AH1847" t="s">
        <v>9961</v>
      </c>
    </row>
    <row r="1848" spans="1:151" x14ac:dyDescent="0.3">
      <c r="A1848" s="49">
        <v>1846</v>
      </c>
    </row>
    <row r="1849" spans="1:151" x14ac:dyDescent="0.3">
      <c r="A1849" s="49">
        <v>1847</v>
      </c>
      <c r="B1849" t="s">
        <v>3283</v>
      </c>
      <c r="C1849" t="s">
        <v>1044</v>
      </c>
      <c r="D1849">
        <v>17.847999999999999</v>
      </c>
      <c r="K1849" t="s">
        <v>9961</v>
      </c>
      <c r="L1849" t="s">
        <v>9961</v>
      </c>
    </row>
    <row r="1850" spans="1:151" x14ac:dyDescent="0.3">
      <c r="A1850" s="49">
        <v>1848</v>
      </c>
      <c r="B1850" t="s">
        <v>3284</v>
      </c>
      <c r="C1850" t="s">
        <v>614</v>
      </c>
      <c r="D1850">
        <v>1.2081240000000001E-3</v>
      </c>
      <c r="EF1850" t="s">
        <v>9961</v>
      </c>
      <c r="EH1850" t="s">
        <v>9961</v>
      </c>
    </row>
    <row r="1851" spans="1:151" x14ac:dyDescent="0.3">
      <c r="A1851" s="49">
        <v>1849</v>
      </c>
    </row>
    <row r="1852" spans="1:151" x14ac:dyDescent="0.3">
      <c r="A1852" s="49">
        <v>1850</v>
      </c>
      <c r="B1852" t="s">
        <v>3288</v>
      </c>
      <c r="C1852" t="s">
        <v>659</v>
      </c>
      <c r="D1852">
        <v>0.35510000000000003</v>
      </c>
      <c r="AH1852" t="s">
        <v>9961</v>
      </c>
      <c r="AJ1852" t="s">
        <v>9961</v>
      </c>
      <c r="AK1852" t="s">
        <v>9961</v>
      </c>
    </row>
    <row r="1853" spans="1:151" x14ac:dyDescent="0.3">
      <c r="A1853" s="49">
        <v>1851</v>
      </c>
      <c r="B1853" t="s">
        <v>3289</v>
      </c>
      <c r="C1853" t="s">
        <v>605</v>
      </c>
      <c r="D1853">
        <v>6.8807999999999996E-5</v>
      </c>
      <c r="F1853" t="s">
        <v>9961</v>
      </c>
    </row>
    <row r="1854" spans="1:151" x14ac:dyDescent="0.3">
      <c r="A1854" s="49">
        <v>1852</v>
      </c>
      <c r="B1854" t="s">
        <v>3290</v>
      </c>
      <c r="C1854" t="s">
        <v>668</v>
      </c>
      <c r="D1854">
        <v>2</v>
      </c>
      <c r="I1854" t="s">
        <v>9961</v>
      </c>
      <c r="K1854" t="s">
        <v>9961</v>
      </c>
      <c r="L1854" t="s">
        <v>9961</v>
      </c>
    </row>
    <row r="1855" spans="1:151" x14ac:dyDescent="0.3">
      <c r="A1855" s="49">
        <v>1853</v>
      </c>
      <c r="B1855" t="s">
        <v>3291</v>
      </c>
      <c r="C1855" t="s">
        <v>605</v>
      </c>
      <c r="D1855">
        <v>0.90280000000000005</v>
      </c>
      <c r="M1855" t="s">
        <v>9961</v>
      </c>
      <c r="N1855" t="s">
        <v>9961</v>
      </c>
      <c r="AH1855" t="s">
        <v>9961</v>
      </c>
    </row>
    <row r="1856" spans="1:151" x14ac:dyDescent="0.3">
      <c r="A1856" s="49">
        <v>1854</v>
      </c>
      <c r="B1856" t="s">
        <v>3292</v>
      </c>
      <c r="C1856" t="s">
        <v>605</v>
      </c>
      <c r="D1856">
        <v>4</v>
      </c>
      <c r="M1856" t="s">
        <v>9961</v>
      </c>
      <c r="N1856" t="s">
        <v>9961</v>
      </c>
      <c r="AH1856" t="s">
        <v>9961</v>
      </c>
    </row>
    <row r="1857" spans="1:292" x14ac:dyDescent="0.3">
      <c r="A1857" s="49">
        <v>1855</v>
      </c>
      <c r="B1857" t="s">
        <v>3293</v>
      </c>
      <c r="C1857" t="s">
        <v>614</v>
      </c>
      <c r="D1857">
        <v>1.3798200000000001E-4</v>
      </c>
      <c r="F1857" t="s">
        <v>9961</v>
      </c>
      <c r="G1857" t="s">
        <v>9961</v>
      </c>
    </row>
    <row r="1858" spans="1:292" x14ac:dyDescent="0.3">
      <c r="A1858" s="49">
        <v>1856</v>
      </c>
    </row>
    <row r="1859" spans="1:292" x14ac:dyDescent="0.3">
      <c r="A1859" s="49">
        <v>1857</v>
      </c>
      <c r="B1859" t="s">
        <v>3295</v>
      </c>
      <c r="C1859" t="s">
        <v>1044</v>
      </c>
      <c r="D1859">
        <v>16.547999999999998</v>
      </c>
      <c r="K1859" t="s">
        <v>9961</v>
      </c>
      <c r="L1859" t="s">
        <v>9961</v>
      </c>
    </row>
    <row r="1860" spans="1:292" x14ac:dyDescent="0.3">
      <c r="A1860" s="49">
        <v>1858</v>
      </c>
      <c r="B1860" t="s">
        <v>3296</v>
      </c>
      <c r="C1860" t="s">
        <v>611</v>
      </c>
      <c r="D1860">
        <v>0.01</v>
      </c>
      <c r="AG1860" t="s">
        <v>9961</v>
      </c>
    </row>
    <row r="1861" spans="1:292" x14ac:dyDescent="0.3">
      <c r="A1861" s="49">
        <v>1859</v>
      </c>
    </row>
    <row r="1862" spans="1:292" x14ac:dyDescent="0.3">
      <c r="A1862" s="49">
        <v>1860</v>
      </c>
      <c r="B1862" t="s">
        <v>3298</v>
      </c>
      <c r="C1862" t="s">
        <v>798</v>
      </c>
      <c r="D1862">
        <v>7.5199999999999996E-4</v>
      </c>
      <c r="P1862" t="s">
        <v>9961</v>
      </c>
    </row>
    <row r="1863" spans="1:292" x14ac:dyDescent="0.3">
      <c r="A1863" s="49">
        <v>1861</v>
      </c>
      <c r="B1863" t="s">
        <v>3299</v>
      </c>
      <c r="C1863" t="s">
        <v>614</v>
      </c>
      <c r="D1863">
        <v>0.56000000000000005</v>
      </c>
      <c r="AH1863" t="s">
        <v>9961</v>
      </c>
      <c r="AK1863" t="s">
        <v>9961</v>
      </c>
    </row>
    <row r="1864" spans="1:292" x14ac:dyDescent="0.3">
      <c r="A1864" s="49">
        <v>1862</v>
      </c>
      <c r="B1864" t="s">
        <v>3300</v>
      </c>
      <c r="C1864" t="s">
        <v>1044</v>
      </c>
      <c r="D1864">
        <v>3.2154000000000002E-2</v>
      </c>
      <c r="EH1864" t="s">
        <v>9961</v>
      </c>
    </row>
    <row r="1865" spans="1:292" x14ac:dyDescent="0.3">
      <c r="A1865" s="49">
        <v>1863</v>
      </c>
      <c r="B1865" t="s">
        <v>3302</v>
      </c>
      <c r="C1865" t="s">
        <v>614</v>
      </c>
      <c r="D1865">
        <v>0.2</v>
      </c>
      <c r="I1865" t="s">
        <v>9961</v>
      </c>
      <c r="L1865" t="s">
        <v>9961</v>
      </c>
    </row>
    <row r="1866" spans="1:292" x14ac:dyDescent="0.3">
      <c r="A1866" s="49">
        <v>1864</v>
      </c>
      <c r="B1866" t="s">
        <v>3304</v>
      </c>
      <c r="C1866" t="s">
        <v>2803</v>
      </c>
      <c r="D1866">
        <v>12.08217575407382</v>
      </c>
      <c r="E1866" t="s">
        <v>1016</v>
      </c>
      <c r="AZ1866" t="s">
        <v>9961</v>
      </c>
    </row>
    <row r="1867" spans="1:292" x14ac:dyDescent="0.3">
      <c r="A1867" s="49">
        <v>1865</v>
      </c>
      <c r="B1867" t="s">
        <v>3306</v>
      </c>
      <c r="C1867" t="s">
        <v>605</v>
      </c>
      <c r="D1867">
        <v>9.2811199999999996E-2</v>
      </c>
      <c r="AH1867" t="s">
        <v>9961</v>
      </c>
      <c r="AJ1867" t="s">
        <v>9961</v>
      </c>
      <c r="AK1867" t="s">
        <v>9961</v>
      </c>
      <c r="AP1867" t="s">
        <v>9961</v>
      </c>
    </row>
    <row r="1868" spans="1:292" x14ac:dyDescent="0.3">
      <c r="A1868" s="49">
        <v>1866</v>
      </c>
      <c r="B1868" t="s">
        <v>3307</v>
      </c>
      <c r="C1868" t="s">
        <v>620</v>
      </c>
      <c r="D1868">
        <v>8.9450000000000002E-2</v>
      </c>
      <c r="AF1868" t="s">
        <v>9961</v>
      </c>
      <c r="AG1868" t="s">
        <v>9961</v>
      </c>
      <c r="CH1868" t="s">
        <v>9961</v>
      </c>
      <c r="EW1868" t="s">
        <v>9961</v>
      </c>
      <c r="EX1868" t="s">
        <v>9961</v>
      </c>
      <c r="GJ1868" t="s">
        <v>9961</v>
      </c>
      <c r="KF1868" t="s">
        <v>9961</v>
      </c>
    </row>
    <row r="1869" spans="1:292" x14ac:dyDescent="0.3">
      <c r="A1869" s="49">
        <v>1867</v>
      </c>
    </row>
    <row r="1870" spans="1:292" x14ac:dyDescent="0.3">
      <c r="A1870" s="49">
        <v>1868</v>
      </c>
      <c r="B1870" t="s">
        <v>3309</v>
      </c>
      <c r="C1870" t="s">
        <v>671</v>
      </c>
      <c r="D1870">
        <v>6.4750060000000014</v>
      </c>
      <c r="AH1870" t="s">
        <v>9961</v>
      </c>
      <c r="CN1870" t="s">
        <v>9961</v>
      </c>
      <c r="EE1870" t="s">
        <v>9961</v>
      </c>
      <c r="ET1870" t="s">
        <v>9961</v>
      </c>
      <c r="EU1870" t="s">
        <v>9961</v>
      </c>
    </row>
    <row r="1871" spans="1:292" x14ac:dyDescent="0.3">
      <c r="A1871" s="49">
        <v>1869</v>
      </c>
      <c r="B1871" t="s">
        <v>3310</v>
      </c>
      <c r="C1871" t="s">
        <v>605</v>
      </c>
      <c r="D1871">
        <v>3.9903999999999998E-3</v>
      </c>
      <c r="AJ1871" t="s">
        <v>9961</v>
      </c>
      <c r="AP1871" t="s">
        <v>9961</v>
      </c>
    </row>
    <row r="1872" spans="1:292" x14ac:dyDescent="0.3">
      <c r="A1872" s="49">
        <v>1870</v>
      </c>
      <c r="B1872" t="s">
        <v>3311</v>
      </c>
      <c r="C1872" t="s">
        <v>605</v>
      </c>
      <c r="D1872">
        <v>1.462</v>
      </c>
      <c r="M1872" t="s">
        <v>9961</v>
      </c>
      <c r="N1872" t="s">
        <v>9961</v>
      </c>
      <c r="AK1872" t="s">
        <v>9961</v>
      </c>
    </row>
    <row r="1873" spans="1:294" x14ac:dyDescent="0.3">
      <c r="A1873" s="49">
        <v>1871</v>
      </c>
    </row>
    <row r="1874" spans="1:294" x14ac:dyDescent="0.3">
      <c r="A1874" s="49">
        <v>1872</v>
      </c>
      <c r="B1874" t="s">
        <v>3313</v>
      </c>
      <c r="C1874" t="s">
        <v>668</v>
      </c>
      <c r="D1874">
        <v>2.6</v>
      </c>
      <c r="I1874" t="s">
        <v>9961</v>
      </c>
      <c r="L1874" t="s">
        <v>9961</v>
      </c>
    </row>
    <row r="1875" spans="1:294" x14ac:dyDescent="0.3">
      <c r="A1875" s="49">
        <v>1873</v>
      </c>
      <c r="B1875" t="s">
        <v>3314</v>
      </c>
      <c r="C1875" t="s">
        <v>761</v>
      </c>
      <c r="D1875">
        <v>0.92741999999999991</v>
      </c>
      <c r="O1875" t="s">
        <v>9961</v>
      </c>
      <c r="P1875" t="s">
        <v>9961</v>
      </c>
      <c r="AL1875" t="s">
        <v>9961</v>
      </c>
      <c r="AM1875" t="s">
        <v>9961</v>
      </c>
      <c r="AN1875" t="s">
        <v>9961</v>
      </c>
    </row>
    <row r="1876" spans="1:294" x14ac:dyDescent="0.3">
      <c r="A1876" s="49">
        <v>1874</v>
      </c>
      <c r="B1876" t="s">
        <v>3317</v>
      </c>
      <c r="C1876" t="s">
        <v>3316</v>
      </c>
      <c r="D1876">
        <v>6.8056139999999998E-3</v>
      </c>
      <c r="EV1876" t="s">
        <v>9961</v>
      </c>
      <c r="KG1876" t="s">
        <v>9961</v>
      </c>
      <c r="KH1876" t="s">
        <v>9961</v>
      </c>
    </row>
    <row r="1877" spans="1:294" x14ac:dyDescent="0.3">
      <c r="A1877" s="49">
        <v>1875</v>
      </c>
    </row>
    <row r="1878" spans="1:294" x14ac:dyDescent="0.3">
      <c r="A1878" s="49">
        <v>1876</v>
      </c>
      <c r="B1878" t="s">
        <v>3320</v>
      </c>
      <c r="C1878" t="s">
        <v>605</v>
      </c>
      <c r="D1878">
        <v>4.3539000000000003</v>
      </c>
      <c r="M1878" t="s">
        <v>9961</v>
      </c>
      <c r="N1878" t="s">
        <v>9961</v>
      </c>
      <c r="AH1878" t="s">
        <v>9961</v>
      </c>
      <c r="AK1878" t="s">
        <v>9961</v>
      </c>
    </row>
    <row r="1879" spans="1:294" x14ac:dyDescent="0.3">
      <c r="A1879" s="49">
        <v>1877</v>
      </c>
      <c r="B1879" t="s">
        <v>3321</v>
      </c>
      <c r="C1879" t="s">
        <v>605</v>
      </c>
      <c r="D1879">
        <v>0.38129999999999992</v>
      </c>
      <c r="M1879" t="s">
        <v>9961</v>
      </c>
      <c r="N1879" t="s">
        <v>9961</v>
      </c>
    </row>
    <row r="1880" spans="1:294" x14ac:dyDescent="0.3">
      <c r="A1880" s="49">
        <v>1878</v>
      </c>
      <c r="B1880" t="s">
        <v>3322</v>
      </c>
      <c r="C1880" t="s">
        <v>605</v>
      </c>
      <c r="D1880">
        <v>1.57657</v>
      </c>
      <c r="M1880" t="s">
        <v>9961</v>
      </c>
      <c r="N1880" t="s">
        <v>9961</v>
      </c>
      <c r="AH1880" t="s">
        <v>9961</v>
      </c>
    </row>
    <row r="1881" spans="1:294" x14ac:dyDescent="0.3">
      <c r="A1881" s="49">
        <v>1879</v>
      </c>
      <c r="B1881" t="s">
        <v>3324</v>
      </c>
      <c r="C1881" t="s">
        <v>671</v>
      </c>
      <c r="D1881">
        <v>2.5571630391E-5</v>
      </c>
      <c r="Q1881" t="s">
        <v>9961</v>
      </c>
      <c r="R1881" t="s">
        <v>9961</v>
      </c>
      <c r="S1881" t="s">
        <v>9961</v>
      </c>
      <c r="T1881" t="s">
        <v>9961</v>
      </c>
      <c r="U1881" t="s">
        <v>9961</v>
      </c>
      <c r="V1881" t="s">
        <v>9961</v>
      </c>
      <c r="W1881" t="s">
        <v>9961</v>
      </c>
    </row>
    <row r="1882" spans="1:294" x14ac:dyDescent="0.3">
      <c r="A1882" s="49">
        <v>1880</v>
      </c>
      <c r="B1882" t="s">
        <v>3325</v>
      </c>
      <c r="C1882" t="s">
        <v>620</v>
      </c>
      <c r="D1882">
        <v>9.6355999999999997E-2</v>
      </c>
      <c r="M1882" t="s">
        <v>9961</v>
      </c>
      <c r="N1882" t="s">
        <v>9961</v>
      </c>
      <c r="AH1882" t="s">
        <v>9961</v>
      </c>
      <c r="AK1882" t="s">
        <v>9961</v>
      </c>
      <c r="CN1882" t="s">
        <v>9961</v>
      </c>
      <c r="JP1882" t="s">
        <v>9961</v>
      </c>
    </row>
    <row r="1883" spans="1:294" x14ac:dyDescent="0.3">
      <c r="A1883" s="49">
        <v>1881</v>
      </c>
    </row>
    <row r="1884" spans="1:294" x14ac:dyDescent="0.3">
      <c r="A1884" s="49">
        <v>1882</v>
      </c>
      <c r="B1884" t="s">
        <v>3327</v>
      </c>
      <c r="C1884" t="s">
        <v>671</v>
      </c>
      <c r="D1884">
        <v>2.2609447500000001E-4</v>
      </c>
      <c r="Q1884" t="s">
        <v>9961</v>
      </c>
      <c r="R1884" t="s">
        <v>9961</v>
      </c>
      <c r="S1884" t="s">
        <v>9961</v>
      </c>
      <c r="T1884" t="s">
        <v>9961</v>
      </c>
      <c r="U1884" t="s">
        <v>9961</v>
      </c>
      <c r="V1884" t="s">
        <v>9961</v>
      </c>
      <c r="W1884" t="s">
        <v>9961</v>
      </c>
    </row>
    <row r="1885" spans="1:294" x14ac:dyDescent="0.3">
      <c r="A1885" s="49">
        <v>1883</v>
      </c>
      <c r="B1885" t="s">
        <v>3328</v>
      </c>
      <c r="C1885" t="s">
        <v>617</v>
      </c>
      <c r="D1885">
        <v>9.8420000000000004E-7</v>
      </c>
      <c r="F1885" t="s">
        <v>9961</v>
      </c>
    </row>
    <row r="1886" spans="1:294" x14ac:dyDescent="0.3">
      <c r="A1886" s="49">
        <v>1884</v>
      </c>
      <c r="B1886" t="s">
        <v>3329</v>
      </c>
      <c r="C1886" t="s">
        <v>707</v>
      </c>
      <c r="D1886">
        <v>9.5992490000000002E-7</v>
      </c>
      <c r="F1886" t="s">
        <v>9961</v>
      </c>
    </row>
    <row r="1887" spans="1:294" x14ac:dyDescent="0.3">
      <c r="A1887" s="49">
        <v>1885</v>
      </c>
    </row>
    <row r="1888" spans="1:294" x14ac:dyDescent="0.3">
      <c r="A1888" s="49">
        <v>1886</v>
      </c>
      <c r="B1888" t="s">
        <v>3331</v>
      </c>
      <c r="C1888" t="s">
        <v>707</v>
      </c>
      <c r="D1888">
        <v>4.5493008000000002E-6</v>
      </c>
      <c r="F1888" t="s">
        <v>9961</v>
      </c>
    </row>
    <row r="1889" spans="1:277" x14ac:dyDescent="0.3">
      <c r="A1889" s="49">
        <v>1887</v>
      </c>
      <c r="B1889" t="s">
        <v>3332</v>
      </c>
      <c r="C1889" t="s">
        <v>707</v>
      </c>
      <c r="D1889">
        <v>5.2226889999999999E-6</v>
      </c>
      <c r="F1889" t="s">
        <v>9961</v>
      </c>
    </row>
    <row r="1890" spans="1:277" x14ac:dyDescent="0.3">
      <c r="A1890" s="49">
        <v>1888</v>
      </c>
      <c r="B1890" t="s">
        <v>3333</v>
      </c>
      <c r="C1890" t="s">
        <v>707</v>
      </c>
      <c r="D1890">
        <v>2.0455505E-6</v>
      </c>
      <c r="F1890" t="s">
        <v>9961</v>
      </c>
    </row>
    <row r="1891" spans="1:277" x14ac:dyDescent="0.3">
      <c r="A1891" s="49">
        <v>1889</v>
      </c>
      <c r="B1891" t="s">
        <v>3334</v>
      </c>
      <c r="C1891" t="s">
        <v>707</v>
      </c>
      <c r="D1891">
        <v>7.6333504799999987E-6</v>
      </c>
      <c r="F1891" t="s">
        <v>9961</v>
      </c>
    </row>
    <row r="1892" spans="1:277" x14ac:dyDescent="0.3">
      <c r="A1892" s="49">
        <v>1890</v>
      </c>
    </row>
    <row r="1893" spans="1:277" x14ac:dyDescent="0.3">
      <c r="A1893" s="49">
        <v>1891</v>
      </c>
    </row>
    <row r="1894" spans="1:277" x14ac:dyDescent="0.3">
      <c r="A1894" s="49">
        <v>1892</v>
      </c>
      <c r="B1894" t="s">
        <v>3339</v>
      </c>
      <c r="C1894" t="s">
        <v>614</v>
      </c>
      <c r="D1894">
        <v>9.6500000000000002E-2</v>
      </c>
      <c r="AH1894" t="s">
        <v>9961</v>
      </c>
    </row>
    <row r="1895" spans="1:277" x14ac:dyDescent="0.3">
      <c r="A1895" s="49">
        <v>1893</v>
      </c>
    </row>
    <row r="1896" spans="1:277" x14ac:dyDescent="0.3">
      <c r="A1896" s="49">
        <v>1894</v>
      </c>
      <c r="B1896" t="s">
        <v>3341</v>
      </c>
      <c r="C1896" t="s">
        <v>796</v>
      </c>
      <c r="D1896">
        <v>1.7102218</v>
      </c>
      <c r="O1896" t="s">
        <v>9961</v>
      </c>
      <c r="AI1896" t="s">
        <v>9961</v>
      </c>
      <c r="HB1896" t="s">
        <v>9961</v>
      </c>
    </row>
    <row r="1897" spans="1:277" x14ac:dyDescent="0.3">
      <c r="A1897" s="49">
        <v>1895</v>
      </c>
      <c r="B1897" t="s">
        <v>3342</v>
      </c>
      <c r="C1897" t="s">
        <v>805</v>
      </c>
      <c r="D1897">
        <v>5.080320000000001E-3</v>
      </c>
      <c r="DH1897" t="s">
        <v>9961</v>
      </c>
      <c r="DI1897" t="s">
        <v>9961</v>
      </c>
      <c r="DJ1897" t="s">
        <v>9961</v>
      </c>
      <c r="JQ1897" t="s">
        <v>9961</v>
      </c>
    </row>
    <row r="1898" spans="1:277" x14ac:dyDescent="0.3">
      <c r="A1898" s="49">
        <v>1896</v>
      </c>
    </row>
    <row r="1899" spans="1:277" x14ac:dyDescent="0.3">
      <c r="A1899" s="49">
        <v>1897</v>
      </c>
      <c r="B1899" t="s">
        <v>3345</v>
      </c>
      <c r="C1899" t="s">
        <v>662</v>
      </c>
      <c r="D1899">
        <v>6.5495999999999999E-2</v>
      </c>
      <c r="AH1899" t="s">
        <v>9961</v>
      </c>
      <c r="AJ1899" t="s">
        <v>9961</v>
      </c>
      <c r="AK1899" t="s">
        <v>9961</v>
      </c>
      <c r="AP1899" t="s">
        <v>9961</v>
      </c>
    </row>
    <row r="1900" spans="1:277" x14ac:dyDescent="0.3">
      <c r="A1900" s="49">
        <v>1898</v>
      </c>
      <c r="B1900" t="s">
        <v>3346</v>
      </c>
      <c r="C1900" t="s">
        <v>605</v>
      </c>
      <c r="D1900">
        <v>0.38584160395200001</v>
      </c>
      <c r="AF1900" t="s">
        <v>9961</v>
      </c>
      <c r="AG1900" t="s">
        <v>9961</v>
      </c>
      <c r="CH1900" t="s">
        <v>9961</v>
      </c>
    </row>
    <row r="1901" spans="1:277" x14ac:dyDescent="0.3">
      <c r="A1901" s="49">
        <v>1899</v>
      </c>
    </row>
    <row r="1902" spans="1:277" x14ac:dyDescent="0.3">
      <c r="A1902" s="49">
        <v>1900</v>
      </c>
      <c r="B1902" t="s">
        <v>3349</v>
      </c>
      <c r="C1902" t="s">
        <v>953</v>
      </c>
      <c r="D1902">
        <v>246.22383782824221</v>
      </c>
      <c r="IV1902" t="s">
        <v>9961</v>
      </c>
    </row>
    <row r="1903" spans="1:277" x14ac:dyDescent="0.3">
      <c r="A1903" s="49">
        <v>1901</v>
      </c>
    </row>
    <row r="1904" spans="1:277" x14ac:dyDescent="0.3">
      <c r="A1904" s="49">
        <v>1902</v>
      </c>
      <c r="B1904" t="s">
        <v>3352</v>
      </c>
      <c r="C1904" t="s">
        <v>605</v>
      </c>
      <c r="D1904">
        <v>0.69294619999999996</v>
      </c>
      <c r="AH1904" t="s">
        <v>9961</v>
      </c>
      <c r="AK1904" t="s">
        <v>9961</v>
      </c>
    </row>
    <row r="1905" spans="1:42" x14ac:dyDescent="0.3">
      <c r="A1905" s="49">
        <v>1903</v>
      </c>
      <c r="B1905" t="s">
        <v>3353</v>
      </c>
      <c r="C1905" t="s">
        <v>671</v>
      </c>
      <c r="D1905">
        <v>0.7357750448</v>
      </c>
      <c r="O1905" t="s">
        <v>9961</v>
      </c>
      <c r="P1905" t="s">
        <v>9961</v>
      </c>
    </row>
    <row r="1906" spans="1:42" x14ac:dyDescent="0.3">
      <c r="A1906" s="49">
        <v>1904</v>
      </c>
      <c r="B1906" t="s">
        <v>3354</v>
      </c>
      <c r="C1906" t="s">
        <v>605</v>
      </c>
      <c r="D1906">
        <v>0.17419999999999999</v>
      </c>
      <c r="AH1906" t="s">
        <v>9961</v>
      </c>
    </row>
    <row r="1907" spans="1:42" x14ac:dyDescent="0.3">
      <c r="A1907" s="49">
        <v>1905</v>
      </c>
      <c r="B1907" t="s">
        <v>3355</v>
      </c>
      <c r="C1907" t="s">
        <v>605</v>
      </c>
      <c r="D1907">
        <v>6.0639350000000007</v>
      </c>
      <c r="AH1907" t="s">
        <v>9961</v>
      </c>
      <c r="AK1907" t="s">
        <v>9961</v>
      </c>
    </row>
    <row r="1908" spans="1:42" x14ac:dyDescent="0.3">
      <c r="A1908" s="49">
        <v>1906</v>
      </c>
      <c r="B1908" t="s">
        <v>3356</v>
      </c>
      <c r="C1908" t="s">
        <v>798</v>
      </c>
      <c r="D1908">
        <v>3.859E-3</v>
      </c>
      <c r="P1908" t="s">
        <v>9961</v>
      </c>
    </row>
    <row r="1909" spans="1:42" x14ac:dyDescent="0.3">
      <c r="A1909" s="49">
        <v>1907</v>
      </c>
      <c r="B1909" t="s">
        <v>3357</v>
      </c>
      <c r="C1909" t="s">
        <v>680</v>
      </c>
      <c r="D1909">
        <v>2.3575227000000001E-2</v>
      </c>
      <c r="AH1909" t="s">
        <v>9961</v>
      </c>
      <c r="AK1909" t="s">
        <v>9961</v>
      </c>
      <c r="AP1909" t="s">
        <v>9961</v>
      </c>
    </row>
    <row r="1910" spans="1:42" x14ac:dyDescent="0.3">
      <c r="A1910" s="49">
        <v>1908</v>
      </c>
      <c r="B1910" t="s">
        <v>3359</v>
      </c>
      <c r="C1910" t="s">
        <v>671</v>
      </c>
      <c r="D1910">
        <v>1.1394432E-4</v>
      </c>
      <c r="P1910" t="s">
        <v>9961</v>
      </c>
    </row>
    <row r="1911" spans="1:42" x14ac:dyDescent="0.3">
      <c r="A1911" s="49">
        <v>1909</v>
      </c>
      <c r="B1911" t="s">
        <v>3360</v>
      </c>
      <c r="C1911" t="s">
        <v>605</v>
      </c>
      <c r="D1911">
        <v>1.2222599999999999</v>
      </c>
      <c r="N1911" t="s">
        <v>9962</v>
      </c>
    </row>
    <row r="1912" spans="1:42" x14ac:dyDescent="0.3">
      <c r="A1912" s="49">
        <v>1910</v>
      </c>
    </row>
    <row r="1913" spans="1:42" x14ac:dyDescent="0.3">
      <c r="A1913" s="49">
        <v>1911</v>
      </c>
    </row>
    <row r="1914" spans="1:42" x14ac:dyDescent="0.3">
      <c r="A1914" s="49">
        <v>1912</v>
      </c>
      <c r="B1914" t="s">
        <v>3363</v>
      </c>
      <c r="C1914" t="s">
        <v>798</v>
      </c>
      <c r="D1914">
        <v>2.1800999999999999E-3</v>
      </c>
      <c r="O1914" t="s">
        <v>9961</v>
      </c>
      <c r="P1914" t="s">
        <v>9961</v>
      </c>
    </row>
    <row r="1915" spans="1:42" x14ac:dyDescent="0.3">
      <c r="A1915" s="49">
        <v>1913</v>
      </c>
    </row>
    <row r="1916" spans="1:42" x14ac:dyDescent="0.3">
      <c r="A1916" s="49">
        <v>1914</v>
      </c>
      <c r="B1916" t="s">
        <v>3365</v>
      </c>
      <c r="C1916" t="s">
        <v>796</v>
      </c>
      <c r="D1916">
        <v>0.38497697200000008</v>
      </c>
      <c r="AI1916" t="s">
        <v>9961</v>
      </c>
    </row>
    <row r="1917" spans="1:42" x14ac:dyDescent="0.3">
      <c r="A1917" s="49">
        <v>1915</v>
      </c>
      <c r="B1917" t="s">
        <v>3366</v>
      </c>
      <c r="C1917" t="s">
        <v>605</v>
      </c>
      <c r="D1917">
        <v>8.9719999999999995</v>
      </c>
      <c r="AH1917" t="s">
        <v>9961</v>
      </c>
      <c r="AK1917" t="s">
        <v>9961</v>
      </c>
    </row>
    <row r="1918" spans="1:42" x14ac:dyDescent="0.3">
      <c r="A1918" s="49">
        <v>1916</v>
      </c>
      <c r="B1918" t="s">
        <v>3367</v>
      </c>
      <c r="C1918" t="s">
        <v>605</v>
      </c>
      <c r="D1918">
        <v>3.1600000000000002E-5</v>
      </c>
      <c r="F1918" t="s">
        <v>9961</v>
      </c>
    </row>
    <row r="1919" spans="1:42" x14ac:dyDescent="0.3">
      <c r="A1919" s="49">
        <v>1917</v>
      </c>
    </row>
    <row r="1920" spans="1:42" x14ac:dyDescent="0.3">
      <c r="A1920" s="49">
        <v>1918</v>
      </c>
      <c r="B1920" t="s">
        <v>3371</v>
      </c>
      <c r="C1920" t="s">
        <v>796</v>
      </c>
      <c r="D1920">
        <v>0.54100499999999985</v>
      </c>
      <c r="O1920" t="s">
        <v>9961</v>
      </c>
      <c r="AI1920" t="s">
        <v>9961</v>
      </c>
    </row>
    <row r="1921" spans="1:297" x14ac:dyDescent="0.3">
      <c r="A1921" s="49">
        <v>1919</v>
      </c>
      <c r="B1921" t="s">
        <v>3372</v>
      </c>
      <c r="C1921" t="s">
        <v>796</v>
      </c>
      <c r="D1921">
        <v>0.91774500000000003</v>
      </c>
      <c r="O1921" t="s">
        <v>9961</v>
      </c>
      <c r="AI1921" t="s">
        <v>9961</v>
      </c>
    </row>
    <row r="1922" spans="1:297" x14ac:dyDescent="0.3">
      <c r="A1922" s="49">
        <v>1920</v>
      </c>
      <c r="B1922" t="s">
        <v>3373</v>
      </c>
      <c r="C1922" t="s">
        <v>796</v>
      </c>
      <c r="D1922">
        <v>0.43469600000000003</v>
      </c>
      <c r="O1922" t="s">
        <v>9961</v>
      </c>
      <c r="AI1922" t="s">
        <v>9961</v>
      </c>
    </row>
    <row r="1923" spans="1:297" x14ac:dyDescent="0.3">
      <c r="A1923" s="49">
        <v>1921</v>
      </c>
      <c r="B1923" t="s">
        <v>3374</v>
      </c>
      <c r="C1923" t="s">
        <v>605</v>
      </c>
      <c r="D1923">
        <v>1.3515999999999999</v>
      </c>
      <c r="M1923" t="s">
        <v>9961</v>
      </c>
      <c r="N1923" t="s">
        <v>9961</v>
      </c>
    </row>
    <row r="1924" spans="1:297" x14ac:dyDescent="0.3">
      <c r="A1924" s="49">
        <v>1922</v>
      </c>
      <c r="B1924" t="s">
        <v>3375</v>
      </c>
      <c r="C1924" t="s">
        <v>671</v>
      </c>
      <c r="D1924">
        <v>1.0466008279999999E-3</v>
      </c>
      <c r="Q1924" t="s">
        <v>9961</v>
      </c>
      <c r="R1924" t="s">
        <v>9961</v>
      </c>
      <c r="S1924" t="s">
        <v>9961</v>
      </c>
      <c r="T1924" t="s">
        <v>9961</v>
      </c>
      <c r="U1924" t="s">
        <v>9961</v>
      </c>
      <c r="V1924" t="s">
        <v>9961</v>
      </c>
      <c r="W1924" t="s">
        <v>9961</v>
      </c>
    </row>
    <row r="1925" spans="1:297" x14ac:dyDescent="0.3">
      <c r="A1925" s="49">
        <v>1923</v>
      </c>
      <c r="B1925" t="s">
        <v>3376</v>
      </c>
      <c r="C1925" t="s">
        <v>668</v>
      </c>
      <c r="D1925">
        <v>3.61E-2</v>
      </c>
      <c r="I1925" t="s">
        <v>9961</v>
      </c>
      <c r="J1925" t="s">
        <v>9961</v>
      </c>
      <c r="K1925" t="s">
        <v>9961</v>
      </c>
      <c r="L1925" t="s">
        <v>9961</v>
      </c>
    </row>
    <row r="1926" spans="1:297" x14ac:dyDescent="0.3">
      <c r="A1926" s="49">
        <v>1924</v>
      </c>
      <c r="B1926" t="s">
        <v>3377</v>
      </c>
      <c r="C1926" t="s">
        <v>671</v>
      </c>
      <c r="D1926">
        <v>3.6688687500000009E-3</v>
      </c>
      <c r="Q1926" t="s">
        <v>9961</v>
      </c>
      <c r="R1926" t="s">
        <v>9961</v>
      </c>
      <c r="S1926" t="s">
        <v>9961</v>
      </c>
      <c r="T1926" t="s">
        <v>9961</v>
      </c>
      <c r="U1926" t="s">
        <v>9961</v>
      </c>
    </row>
    <row r="1927" spans="1:297" x14ac:dyDescent="0.3">
      <c r="A1927" s="49">
        <v>1925</v>
      </c>
      <c r="B1927" t="s">
        <v>3379</v>
      </c>
      <c r="C1927" t="s">
        <v>804</v>
      </c>
      <c r="D1927">
        <v>3.8498021879999999E-3</v>
      </c>
      <c r="Q1927" t="s">
        <v>9961</v>
      </c>
      <c r="R1927" t="s">
        <v>9961</v>
      </c>
      <c r="S1927" t="s">
        <v>9961</v>
      </c>
      <c r="T1927" t="s">
        <v>9961</v>
      </c>
      <c r="U1927" t="s">
        <v>9961</v>
      </c>
    </row>
    <row r="1928" spans="1:297" x14ac:dyDescent="0.3">
      <c r="A1928" s="49">
        <v>1926</v>
      </c>
      <c r="B1928" t="s">
        <v>3380</v>
      </c>
      <c r="C1928" t="s">
        <v>798</v>
      </c>
      <c r="D1928">
        <v>2.9819999999999998E-3</v>
      </c>
      <c r="P1928" t="s">
        <v>9961</v>
      </c>
    </row>
    <row r="1929" spans="1:297" x14ac:dyDescent="0.3">
      <c r="A1929" s="49">
        <v>1927</v>
      </c>
    </row>
    <row r="1930" spans="1:297" x14ac:dyDescent="0.3">
      <c r="A1930" s="49">
        <v>1928</v>
      </c>
      <c r="B1930" t="s">
        <v>3382</v>
      </c>
      <c r="C1930" t="s">
        <v>671</v>
      </c>
      <c r="D1930">
        <v>8.7340000000000001E-2</v>
      </c>
      <c r="P1930" t="s">
        <v>9961</v>
      </c>
      <c r="AM1930" t="s">
        <v>9961</v>
      </c>
      <c r="AN1930" t="s">
        <v>9961</v>
      </c>
    </row>
    <row r="1931" spans="1:297" x14ac:dyDescent="0.3">
      <c r="A1931" s="49">
        <v>1929</v>
      </c>
      <c r="B1931" t="s">
        <v>3385</v>
      </c>
      <c r="C1931" t="s">
        <v>1220</v>
      </c>
      <c r="D1931">
        <v>41.535145200992609</v>
      </c>
      <c r="JX1931" t="s">
        <v>9961</v>
      </c>
      <c r="JY1931" t="s">
        <v>9961</v>
      </c>
      <c r="KI1931" t="s">
        <v>9961</v>
      </c>
      <c r="KJ1931" t="s">
        <v>9961</v>
      </c>
      <c r="KK1931" t="s">
        <v>9961</v>
      </c>
    </row>
    <row r="1932" spans="1:297" x14ac:dyDescent="0.3">
      <c r="A1932" s="49">
        <v>1930</v>
      </c>
      <c r="B1932" t="s">
        <v>3387</v>
      </c>
      <c r="C1932" t="s">
        <v>796</v>
      </c>
      <c r="D1932">
        <v>1.7121999999999999</v>
      </c>
      <c r="AI1932" t="s">
        <v>9961</v>
      </c>
      <c r="HB1932" t="s">
        <v>9961</v>
      </c>
    </row>
    <row r="1933" spans="1:297" x14ac:dyDescent="0.3">
      <c r="A1933" s="49">
        <v>1931</v>
      </c>
      <c r="B1933" t="s">
        <v>3389</v>
      </c>
      <c r="C1933" t="s">
        <v>614</v>
      </c>
      <c r="D1933">
        <v>8.2452142187792871E-3</v>
      </c>
      <c r="AG1933" t="s">
        <v>9961</v>
      </c>
    </row>
    <row r="1934" spans="1:297" x14ac:dyDescent="0.3">
      <c r="A1934" s="49">
        <v>1932</v>
      </c>
      <c r="B1934" t="s">
        <v>3390</v>
      </c>
      <c r="C1934" t="s">
        <v>665</v>
      </c>
      <c r="D1934">
        <v>1.75</v>
      </c>
      <c r="AH1934" t="s">
        <v>9961</v>
      </c>
    </row>
    <row r="1935" spans="1:297" x14ac:dyDescent="0.3">
      <c r="A1935" s="49">
        <v>1933</v>
      </c>
      <c r="B1935" t="s">
        <v>3391</v>
      </c>
      <c r="C1935" t="s">
        <v>659</v>
      </c>
      <c r="D1935">
        <v>3.0769999999999999E-3</v>
      </c>
      <c r="AH1935" t="s">
        <v>9961</v>
      </c>
      <c r="AJ1935" t="s">
        <v>9961</v>
      </c>
      <c r="AK1935" t="s">
        <v>9961</v>
      </c>
    </row>
    <row r="1936" spans="1:297" x14ac:dyDescent="0.3">
      <c r="A1936" s="49">
        <v>1934</v>
      </c>
    </row>
    <row r="1937" spans="1:253" x14ac:dyDescent="0.3">
      <c r="A1937" s="49">
        <v>1935</v>
      </c>
      <c r="B1937" t="s">
        <v>3393</v>
      </c>
      <c r="C1937" t="s">
        <v>659</v>
      </c>
      <c r="D1937">
        <v>0.33390000000000009</v>
      </c>
      <c r="AH1937" t="s">
        <v>9961</v>
      </c>
      <c r="AJ1937" t="s">
        <v>9961</v>
      </c>
      <c r="AK1937" t="s">
        <v>9961</v>
      </c>
      <c r="AP1937" t="s">
        <v>9961</v>
      </c>
      <c r="BO1937" t="s">
        <v>9961</v>
      </c>
      <c r="BP1937" t="s">
        <v>9961</v>
      </c>
    </row>
    <row r="1938" spans="1:253" x14ac:dyDescent="0.3">
      <c r="A1938" s="49">
        <v>1936</v>
      </c>
      <c r="B1938" t="s">
        <v>3394</v>
      </c>
      <c r="C1938" t="s">
        <v>605</v>
      </c>
      <c r="D1938">
        <v>9.731086504E-2</v>
      </c>
      <c r="AF1938" t="s">
        <v>9961</v>
      </c>
      <c r="AG1938" t="s">
        <v>9961</v>
      </c>
    </row>
    <row r="1939" spans="1:253" x14ac:dyDescent="0.3">
      <c r="A1939" s="49">
        <v>1937</v>
      </c>
      <c r="B1939" t="s">
        <v>3396</v>
      </c>
      <c r="C1939" t="s">
        <v>614</v>
      </c>
      <c r="D1939">
        <v>1.045756521739131E-2</v>
      </c>
      <c r="EA1939" t="s">
        <v>9961</v>
      </c>
      <c r="EB1939" t="s">
        <v>9961</v>
      </c>
    </row>
    <row r="1940" spans="1:253" x14ac:dyDescent="0.3">
      <c r="A1940" s="49">
        <v>1938</v>
      </c>
      <c r="B1940" t="s">
        <v>3397</v>
      </c>
      <c r="C1940" t="s">
        <v>659</v>
      </c>
      <c r="D1940">
        <v>8.0999999999999996E-3</v>
      </c>
      <c r="I1940" t="s">
        <v>9961</v>
      </c>
      <c r="K1940" t="s">
        <v>9961</v>
      </c>
      <c r="AQ1940" t="s">
        <v>9961</v>
      </c>
    </row>
    <row r="1941" spans="1:253" x14ac:dyDescent="0.3">
      <c r="A1941" s="49">
        <v>1939</v>
      </c>
      <c r="B1941" t="s">
        <v>3399</v>
      </c>
      <c r="C1941" t="s">
        <v>620</v>
      </c>
      <c r="D1941">
        <v>2.3599999999999999E-2</v>
      </c>
      <c r="AH1941" t="s">
        <v>9961</v>
      </c>
    </row>
    <row r="1942" spans="1:253" x14ac:dyDescent="0.3">
      <c r="A1942" s="49">
        <v>1940</v>
      </c>
      <c r="B1942" t="s">
        <v>3400</v>
      </c>
      <c r="C1942" t="s">
        <v>798</v>
      </c>
      <c r="D1942">
        <v>3.1440000000000003E-2</v>
      </c>
      <c r="P1942" t="s">
        <v>9961</v>
      </c>
    </row>
    <row r="1943" spans="1:253" x14ac:dyDescent="0.3">
      <c r="A1943" s="49">
        <v>1941</v>
      </c>
      <c r="B1943" t="s">
        <v>3401</v>
      </c>
      <c r="C1943" t="s">
        <v>798</v>
      </c>
      <c r="D1943">
        <v>0.41615999999999997</v>
      </c>
      <c r="O1943" t="s">
        <v>9961</v>
      </c>
      <c r="P1943" t="s">
        <v>9961</v>
      </c>
      <c r="AL1943" t="s">
        <v>9961</v>
      </c>
      <c r="GN1943" t="s">
        <v>9961</v>
      </c>
    </row>
    <row r="1944" spans="1:253" x14ac:dyDescent="0.3">
      <c r="A1944" s="49">
        <v>1942</v>
      </c>
      <c r="B1944" t="s">
        <v>3403</v>
      </c>
      <c r="C1944" t="s">
        <v>798</v>
      </c>
      <c r="D1944">
        <v>2.2932999999999999E-2</v>
      </c>
      <c r="O1944" t="s">
        <v>9961</v>
      </c>
      <c r="P1944" t="s">
        <v>9961</v>
      </c>
      <c r="AL1944" t="s">
        <v>9961</v>
      </c>
      <c r="GN1944" t="s">
        <v>9961</v>
      </c>
    </row>
    <row r="1945" spans="1:253" x14ac:dyDescent="0.3">
      <c r="A1945" s="49">
        <v>1943</v>
      </c>
      <c r="B1945" t="s">
        <v>3404</v>
      </c>
      <c r="C1945" t="s">
        <v>798</v>
      </c>
      <c r="D1945">
        <v>0.43296000000000001</v>
      </c>
      <c r="O1945" t="s">
        <v>9961</v>
      </c>
      <c r="P1945" t="s">
        <v>9961</v>
      </c>
    </row>
    <row r="1946" spans="1:253" x14ac:dyDescent="0.3">
      <c r="A1946" s="49">
        <v>1944</v>
      </c>
      <c r="B1946" t="s">
        <v>3405</v>
      </c>
      <c r="C1946" t="s">
        <v>659</v>
      </c>
      <c r="D1946">
        <v>1E-3</v>
      </c>
      <c r="AJ1946" t="s">
        <v>9961</v>
      </c>
      <c r="AK1946" t="s">
        <v>9961</v>
      </c>
    </row>
    <row r="1947" spans="1:253" x14ac:dyDescent="0.3">
      <c r="A1947" s="49">
        <v>1945</v>
      </c>
      <c r="B1947" t="s">
        <v>3406</v>
      </c>
      <c r="C1947" t="s">
        <v>659</v>
      </c>
      <c r="D1947">
        <v>4.1463E-2</v>
      </c>
      <c r="AH1947" t="s">
        <v>9961</v>
      </c>
      <c r="AJ1947" t="s">
        <v>9961</v>
      </c>
      <c r="AK1947" t="s">
        <v>9961</v>
      </c>
      <c r="AP1947" t="s">
        <v>9961</v>
      </c>
    </row>
    <row r="1948" spans="1:253" x14ac:dyDescent="0.3">
      <c r="A1948" s="49">
        <v>1946</v>
      </c>
      <c r="B1948" t="s">
        <v>3407</v>
      </c>
      <c r="C1948" t="s">
        <v>650</v>
      </c>
      <c r="D1948">
        <v>0.78015607487999983</v>
      </c>
      <c r="AK1948" t="s">
        <v>9961</v>
      </c>
    </row>
    <row r="1949" spans="1:253" x14ac:dyDescent="0.3">
      <c r="A1949" s="49">
        <v>1947</v>
      </c>
      <c r="B1949" t="s">
        <v>3408</v>
      </c>
      <c r="C1949" t="s">
        <v>659</v>
      </c>
      <c r="D1949">
        <v>0.26100000000000001</v>
      </c>
      <c r="I1949" t="s">
        <v>9961</v>
      </c>
      <c r="L1949" t="s">
        <v>9961</v>
      </c>
    </row>
    <row r="1950" spans="1:253" x14ac:dyDescent="0.3">
      <c r="A1950" s="49">
        <v>1948</v>
      </c>
    </row>
    <row r="1951" spans="1:253" x14ac:dyDescent="0.3">
      <c r="A1951" s="49">
        <v>1949</v>
      </c>
      <c r="B1951" t="s">
        <v>3411</v>
      </c>
      <c r="C1951" t="s">
        <v>595</v>
      </c>
      <c r="D1951">
        <v>0.55744970527817406</v>
      </c>
      <c r="DL1951" t="s">
        <v>9961</v>
      </c>
      <c r="DM1951" t="s">
        <v>9961</v>
      </c>
      <c r="DN1951" t="s">
        <v>9961</v>
      </c>
      <c r="DO1951" t="s">
        <v>9961</v>
      </c>
      <c r="DP1951" t="s">
        <v>9961</v>
      </c>
      <c r="DQ1951" t="s">
        <v>9961</v>
      </c>
      <c r="DR1951" t="s">
        <v>9961</v>
      </c>
      <c r="DS1951" t="s">
        <v>9961</v>
      </c>
      <c r="DT1951" t="s">
        <v>9961</v>
      </c>
      <c r="DU1951" t="s">
        <v>9961</v>
      </c>
      <c r="DV1951" t="s">
        <v>9961</v>
      </c>
      <c r="DW1951" t="s">
        <v>9961</v>
      </c>
      <c r="EQ1951" t="s">
        <v>9961</v>
      </c>
      <c r="IR1951" t="s">
        <v>9961</v>
      </c>
      <c r="IS1951" t="s">
        <v>9961</v>
      </c>
    </row>
    <row r="1952" spans="1:253" x14ac:dyDescent="0.3">
      <c r="A1952" s="49">
        <v>1950</v>
      </c>
    </row>
    <row r="1953" spans="1:206" x14ac:dyDescent="0.3">
      <c r="A1953" s="49">
        <v>1951</v>
      </c>
      <c r="B1953" t="s">
        <v>3417</v>
      </c>
      <c r="C1953" t="s">
        <v>668</v>
      </c>
      <c r="D1953">
        <v>0.34837800000000002</v>
      </c>
      <c r="I1953" t="s">
        <v>9961</v>
      </c>
      <c r="K1953" t="s">
        <v>9961</v>
      </c>
      <c r="L1953" t="s">
        <v>9961</v>
      </c>
    </row>
    <row r="1954" spans="1:206" x14ac:dyDescent="0.3">
      <c r="A1954" s="49">
        <v>1952</v>
      </c>
    </row>
    <row r="1955" spans="1:206" x14ac:dyDescent="0.3">
      <c r="A1955" s="49">
        <v>1953</v>
      </c>
    </row>
    <row r="1956" spans="1:206" x14ac:dyDescent="0.3">
      <c r="A1956" s="49">
        <v>1954</v>
      </c>
    </row>
    <row r="1957" spans="1:206" x14ac:dyDescent="0.3">
      <c r="A1957" s="49">
        <v>1955</v>
      </c>
    </row>
    <row r="1958" spans="1:206" x14ac:dyDescent="0.3">
      <c r="A1958" s="49">
        <v>1956</v>
      </c>
    </row>
    <row r="1959" spans="1:206" x14ac:dyDescent="0.3">
      <c r="A1959" s="49">
        <v>1957</v>
      </c>
    </row>
    <row r="1960" spans="1:206" x14ac:dyDescent="0.3">
      <c r="A1960" s="49">
        <v>1958</v>
      </c>
      <c r="B1960" t="s">
        <v>3425</v>
      </c>
      <c r="C1960" t="s">
        <v>650</v>
      </c>
      <c r="D1960">
        <v>5.3739499999999998</v>
      </c>
      <c r="CN1960" t="s">
        <v>9961</v>
      </c>
    </row>
    <row r="1961" spans="1:206" x14ac:dyDescent="0.3">
      <c r="A1961" s="49">
        <v>1959</v>
      </c>
      <c r="B1961" t="s">
        <v>3427</v>
      </c>
      <c r="C1961" t="s">
        <v>683</v>
      </c>
      <c r="D1961">
        <v>4.7989999999999991E-2</v>
      </c>
      <c r="CN1961" t="s">
        <v>9961</v>
      </c>
    </row>
    <row r="1962" spans="1:206" x14ac:dyDescent="0.3">
      <c r="A1962" s="49">
        <v>1960</v>
      </c>
      <c r="B1962" t="s">
        <v>3428</v>
      </c>
      <c r="C1962" t="s">
        <v>605</v>
      </c>
      <c r="D1962">
        <v>27.5197</v>
      </c>
      <c r="M1962" t="s">
        <v>9961</v>
      </c>
    </row>
    <row r="1963" spans="1:206" x14ac:dyDescent="0.3">
      <c r="A1963" s="49">
        <v>1961</v>
      </c>
      <c r="B1963" t="s">
        <v>3430</v>
      </c>
      <c r="C1963" t="s">
        <v>659</v>
      </c>
      <c r="D1963">
        <v>1.5705E-2</v>
      </c>
      <c r="I1963" t="s">
        <v>9961</v>
      </c>
      <c r="J1963" t="s">
        <v>9961</v>
      </c>
      <c r="K1963" t="s">
        <v>9961</v>
      </c>
      <c r="L1963" t="s">
        <v>9961</v>
      </c>
    </row>
    <row r="1964" spans="1:206" x14ac:dyDescent="0.3">
      <c r="A1964" s="49">
        <v>1962</v>
      </c>
      <c r="B1964" t="s">
        <v>3431</v>
      </c>
      <c r="C1964" t="s">
        <v>617</v>
      </c>
      <c r="D1964">
        <v>2.2394366197183088E-3</v>
      </c>
      <c r="BQ1964" t="s">
        <v>9961</v>
      </c>
      <c r="BR1964" t="s">
        <v>9961</v>
      </c>
      <c r="BS1964" t="s">
        <v>9961</v>
      </c>
      <c r="GX1964" t="s">
        <v>9961</v>
      </c>
    </row>
    <row r="1965" spans="1:206" x14ac:dyDescent="0.3">
      <c r="A1965" s="49">
        <v>1963</v>
      </c>
    </row>
    <row r="1966" spans="1:206" x14ac:dyDescent="0.3">
      <c r="A1966" s="49">
        <v>1964</v>
      </c>
    </row>
    <row r="1967" spans="1:206" x14ac:dyDescent="0.3">
      <c r="A1967" s="49">
        <v>1965</v>
      </c>
    </row>
    <row r="1968" spans="1:206" x14ac:dyDescent="0.3">
      <c r="A1968" s="49">
        <v>1966</v>
      </c>
      <c r="B1968" t="s">
        <v>3435</v>
      </c>
      <c r="C1968" t="s">
        <v>659</v>
      </c>
      <c r="D1968">
        <v>3.4000000000000002E-4</v>
      </c>
      <c r="AJ1968" t="s">
        <v>9961</v>
      </c>
    </row>
    <row r="1969" spans="1:305" x14ac:dyDescent="0.3">
      <c r="A1969" s="49">
        <v>1967</v>
      </c>
      <c r="B1969" t="s">
        <v>3436</v>
      </c>
      <c r="C1969" t="s">
        <v>614</v>
      </c>
      <c r="D1969">
        <v>2.6473719999999998E-3</v>
      </c>
      <c r="AH1969" t="s">
        <v>9961</v>
      </c>
      <c r="AK1969" t="s">
        <v>9961</v>
      </c>
    </row>
    <row r="1970" spans="1:305" x14ac:dyDescent="0.3">
      <c r="A1970" s="49">
        <v>1968</v>
      </c>
      <c r="B1970" t="s">
        <v>3437</v>
      </c>
      <c r="C1970" t="s">
        <v>671</v>
      </c>
      <c r="D1970">
        <v>4.2352302119999988E-5</v>
      </c>
      <c r="Q1970" t="s">
        <v>9961</v>
      </c>
      <c r="R1970" t="s">
        <v>9961</v>
      </c>
      <c r="S1970" t="s">
        <v>9961</v>
      </c>
      <c r="T1970" t="s">
        <v>9961</v>
      </c>
      <c r="U1970" t="s">
        <v>9961</v>
      </c>
      <c r="V1970" t="s">
        <v>9961</v>
      </c>
      <c r="W1970" t="s">
        <v>9961</v>
      </c>
    </row>
    <row r="1971" spans="1:305" x14ac:dyDescent="0.3">
      <c r="A1971" s="49">
        <v>1969</v>
      </c>
      <c r="B1971" t="s">
        <v>3440</v>
      </c>
      <c r="C1971" t="s">
        <v>3439</v>
      </c>
      <c r="D1971">
        <v>9.4672632095386025E-2</v>
      </c>
      <c r="EV1971" t="s">
        <v>9961</v>
      </c>
      <c r="KL1971" t="s">
        <v>9961</v>
      </c>
      <c r="KM1971" t="s">
        <v>9961</v>
      </c>
      <c r="KN1971" t="s">
        <v>9961</v>
      </c>
      <c r="KO1971" t="s">
        <v>9961</v>
      </c>
      <c r="KP1971" t="s">
        <v>9961</v>
      </c>
      <c r="KQ1971" t="s">
        <v>9961</v>
      </c>
      <c r="KR1971" t="s">
        <v>9961</v>
      </c>
      <c r="KS1971" t="s">
        <v>9961</v>
      </c>
    </row>
    <row r="1972" spans="1:305" x14ac:dyDescent="0.3">
      <c r="A1972" s="49">
        <v>1970</v>
      </c>
      <c r="B1972" t="s">
        <v>3442</v>
      </c>
      <c r="C1972" t="s">
        <v>671</v>
      </c>
      <c r="D1972">
        <v>0.40778639999999999</v>
      </c>
      <c r="P1972" t="s">
        <v>9961</v>
      </c>
    </row>
    <row r="1973" spans="1:305" x14ac:dyDescent="0.3">
      <c r="A1973" s="49">
        <v>1971</v>
      </c>
    </row>
    <row r="1974" spans="1:305" x14ac:dyDescent="0.3">
      <c r="A1974" s="49">
        <v>1972</v>
      </c>
      <c r="B1974" t="s">
        <v>3444</v>
      </c>
      <c r="C1974" t="s">
        <v>605</v>
      </c>
      <c r="D1974">
        <v>5.5200000000000006E-3</v>
      </c>
      <c r="AH1974" t="s">
        <v>9961</v>
      </c>
      <c r="AJ1974" t="s">
        <v>9961</v>
      </c>
      <c r="AK1974" t="s">
        <v>9961</v>
      </c>
      <c r="AP1974" t="s">
        <v>9961</v>
      </c>
    </row>
    <row r="1975" spans="1:305" x14ac:dyDescent="0.3">
      <c r="A1975" s="49">
        <v>1973</v>
      </c>
    </row>
    <row r="1976" spans="1:305" x14ac:dyDescent="0.3">
      <c r="A1976" s="49">
        <v>1974</v>
      </c>
      <c r="B1976" t="s">
        <v>3446</v>
      </c>
      <c r="C1976" t="s">
        <v>659</v>
      </c>
      <c r="D1976">
        <v>2.64E-2</v>
      </c>
      <c r="AH1976" t="s">
        <v>9961</v>
      </c>
      <c r="AJ1976" t="s">
        <v>9961</v>
      </c>
      <c r="AK1976" t="s">
        <v>9961</v>
      </c>
    </row>
    <row r="1977" spans="1:305" x14ac:dyDescent="0.3">
      <c r="A1977" s="49">
        <v>1975</v>
      </c>
      <c r="B1977" t="s">
        <v>3447</v>
      </c>
      <c r="C1977" t="s">
        <v>659</v>
      </c>
      <c r="D1977">
        <v>5.422699999999999E-2</v>
      </c>
      <c r="I1977" t="s">
        <v>9961</v>
      </c>
      <c r="J1977" t="s">
        <v>9961</v>
      </c>
      <c r="K1977" t="s">
        <v>9961</v>
      </c>
      <c r="L1977" t="s">
        <v>9961</v>
      </c>
    </row>
    <row r="1978" spans="1:305" x14ac:dyDescent="0.3">
      <c r="A1978" s="49">
        <v>1976</v>
      </c>
      <c r="B1978" t="s">
        <v>3448</v>
      </c>
      <c r="C1978" t="s">
        <v>605</v>
      </c>
      <c r="D1978">
        <v>4.1958000000000009E-2</v>
      </c>
      <c r="M1978" t="s">
        <v>9961</v>
      </c>
      <c r="N1978" t="s">
        <v>9961</v>
      </c>
      <c r="AH1978" t="s">
        <v>9961</v>
      </c>
      <c r="AK1978" t="s">
        <v>9961</v>
      </c>
    </row>
    <row r="1979" spans="1:305" x14ac:dyDescent="0.3">
      <c r="A1979" s="49">
        <v>1977</v>
      </c>
      <c r="B1979" t="s">
        <v>3449</v>
      </c>
      <c r="C1979" t="s">
        <v>617</v>
      </c>
      <c r="D1979">
        <v>2.7077399999999999E-5</v>
      </c>
      <c r="F1979" t="s">
        <v>9962</v>
      </c>
    </row>
    <row r="1980" spans="1:305" x14ac:dyDescent="0.3">
      <c r="A1980" s="49">
        <v>1978</v>
      </c>
      <c r="B1980" t="s">
        <v>3451</v>
      </c>
      <c r="C1980" t="s">
        <v>602</v>
      </c>
      <c r="D1980">
        <v>7.2472909569163441E-2</v>
      </c>
      <c r="KD1980" t="s">
        <v>9961</v>
      </c>
    </row>
    <row r="1981" spans="1:305" x14ac:dyDescent="0.3">
      <c r="A1981" s="49">
        <v>1979</v>
      </c>
      <c r="B1981" t="s">
        <v>3453</v>
      </c>
      <c r="C1981" t="s">
        <v>659</v>
      </c>
      <c r="D1981">
        <v>4.2720000000000001E-2</v>
      </c>
      <c r="AH1981" t="s">
        <v>9961</v>
      </c>
      <c r="AK1981" t="s">
        <v>9961</v>
      </c>
    </row>
    <row r="1982" spans="1:305" x14ac:dyDescent="0.3">
      <c r="A1982" s="49">
        <v>1980</v>
      </c>
      <c r="B1982" t="s">
        <v>3454</v>
      </c>
      <c r="C1982" t="s">
        <v>659</v>
      </c>
      <c r="D1982">
        <v>0.30599999999999999</v>
      </c>
      <c r="I1982" t="s">
        <v>9961</v>
      </c>
      <c r="L1982" t="s">
        <v>9961</v>
      </c>
    </row>
    <row r="1983" spans="1:305" x14ac:dyDescent="0.3">
      <c r="A1983" s="49">
        <v>1981</v>
      </c>
    </row>
    <row r="1984" spans="1:305" x14ac:dyDescent="0.3">
      <c r="A1984" s="49">
        <v>1982</v>
      </c>
      <c r="B1984" t="s">
        <v>3456</v>
      </c>
      <c r="C1984" t="s">
        <v>686</v>
      </c>
      <c r="D1984">
        <v>4.9779800000000013E-2</v>
      </c>
      <c r="AH1984" t="s">
        <v>9961</v>
      </c>
    </row>
    <row r="1985" spans="1:276" x14ac:dyDescent="0.3">
      <c r="A1985" s="49">
        <v>1983</v>
      </c>
    </row>
    <row r="1986" spans="1:276" x14ac:dyDescent="0.3">
      <c r="A1986" s="49">
        <v>1984</v>
      </c>
      <c r="B1986" t="s">
        <v>3458</v>
      </c>
      <c r="C1986" t="s">
        <v>620</v>
      </c>
      <c r="D1986">
        <v>0.60940000000000005</v>
      </c>
      <c r="N1986" t="s">
        <v>9961</v>
      </c>
      <c r="AH1986" t="s">
        <v>9961</v>
      </c>
      <c r="AJ1986" t="s">
        <v>9961</v>
      </c>
      <c r="AP1986" t="s">
        <v>9961</v>
      </c>
    </row>
    <row r="1987" spans="1:276" x14ac:dyDescent="0.3">
      <c r="A1987" s="49">
        <v>1985</v>
      </c>
      <c r="B1987" t="s">
        <v>3459</v>
      </c>
      <c r="C1987" t="s">
        <v>620</v>
      </c>
      <c r="D1987">
        <v>2.0275799999999999</v>
      </c>
      <c r="AH1987" t="s">
        <v>9961</v>
      </c>
      <c r="JP1987" t="s">
        <v>9961</v>
      </c>
    </row>
    <row r="1988" spans="1:276" x14ac:dyDescent="0.3">
      <c r="A1988" s="49">
        <v>1986</v>
      </c>
      <c r="B1988" t="s">
        <v>3461</v>
      </c>
      <c r="C1988" t="s">
        <v>605</v>
      </c>
      <c r="D1988">
        <v>0.34470980006399998</v>
      </c>
      <c r="AG1988" t="s">
        <v>9961</v>
      </c>
    </row>
    <row r="1989" spans="1:276" x14ac:dyDescent="0.3">
      <c r="A1989" s="49">
        <v>1987</v>
      </c>
      <c r="B1989" t="s">
        <v>3462</v>
      </c>
      <c r="C1989" t="s">
        <v>695</v>
      </c>
      <c r="D1989">
        <v>6.2100000000000002E-3</v>
      </c>
      <c r="DH1989" t="s">
        <v>9961</v>
      </c>
      <c r="DI1989" t="s">
        <v>9961</v>
      </c>
    </row>
    <row r="1990" spans="1:276" x14ac:dyDescent="0.3">
      <c r="A1990" s="49">
        <v>1988</v>
      </c>
      <c r="B1990" t="s">
        <v>3464</v>
      </c>
      <c r="C1990" t="s">
        <v>799</v>
      </c>
      <c r="D1990">
        <v>5.0400000000000002E-3</v>
      </c>
      <c r="DH1990" t="s">
        <v>9961</v>
      </c>
      <c r="DI1990" t="s">
        <v>9961</v>
      </c>
    </row>
    <row r="1991" spans="1:276" x14ac:dyDescent="0.3">
      <c r="A1991" s="49">
        <v>1989</v>
      </c>
      <c r="B1991" t="s">
        <v>3465</v>
      </c>
      <c r="C1991" t="s">
        <v>614</v>
      </c>
      <c r="D1991">
        <v>2.5000620000000001E-2</v>
      </c>
      <c r="I1991" t="s">
        <v>9961</v>
      </c>
      <c r="K1991" t="s">
        <v>9961</v>
      </c>
      <c r="L1991" t="s">
        <v>9961</v>
      </c>
    </row>
    <row r="1992" spans="1:276" x14ac:dyDescent="0.3">
      <c r="A1992" s="49">
        <v>1990</v>
      </c>
    </row>
    <row r="1993" spans="1:276" x14ac:dyDescent="0.3">
      <c r="A1993" s="49">
        <v>1991</v>
      </c>
    </row>
    <row r="1994" spans="1:276" x14ac:dyDescent="0.3">
      <c r="A1994" s="49">
        <v>1992</v>
      </c>
      <c r="B1994" t="s">
        <v>3468</v>
      </c>
      <c r="C1994" t="s">
        <v>650</v>
      </c>
      <c r="D1994">
        <v>0.53749999999999998</v>
      </c>
      <c r="AK1994" t="s">
        <v>9961</v>
      </c>
      <c r="CN1994" t="s">
        <v>9961</v>
      </c>
    </row>
    <row r="1995" spans="1:276" x14ac:dyDescent="0.3">
      <c r="A1995" s="49">
        <v>1993</v>
      </c>
      <c r="B1995" t="s">
        <v>3470</v>
      </c>
      <c r="C1995" t="s">
        <v>683</v>
      </c>
      <c r="D1995">
        <v>1.008E-2</v>
      </c>
      <c r="CN1995" t="s">
        <v>9961</v>
      </c>
    </row>
    <row r="1996" spans="1:276" x14ac:dyDescent="0.3">
      <c r="A1996" s="49">
        <v>1994</v>
      </c>
      <c r="B1996" t="s">
        <v>3471</v>
      </c>
      <c r="C1996" t="s">
        <v>605</v>
      </c>
      <c r="D1996">
        <v>1.0800000000000001E-2</v>
      </c>
      <c r="AG1996" t="s">
        <v>9961</v>
      </c>
    </row>
    <row r="1997" spans="1:276" x14ac:dyDescent="0.3">
      <c r="A1997" s="49">
        <v>1995</v>
      </c>
      <c r="B1997" t="s">
        <v>3472</v>
      </c>
      <c r="C1997" t="s">
        <v>605</v>
      </c>
      <c r="D1997">
        <v>0.70131799080000001</v>
      </c>
      <c r="AG1997" t="s">
        <v>9961</v>
      </c>
    </row>
    <row r="1998" spans="1:276" x14ac:dyDescent="0.3">
      <c r="A1998" s="49">
        <v>1996</v>
      </c>
    </row>
    <row r="1999" spans="1:276" x14ac:dyDescent="0.3">
      <c r="A1999" s="49">
        <v>1997</v>
      </c>
      <c r="B1999" t="s">
        <v>3474</v>
      </c>
      <c r="C1999" t="s">
        <v>668</v>
      </c>
      <c r="D1999">
        <v>9.1120000000000001</v>
      </c>
      <c r="I1999" t="s">
        <v>9961</v>
      </c>
      <c r="K1999" t="s">
        <v>9961</v>
      </c>
      <c r="L1999" t="s">
        <v>9961</v>
      </c>
    </row>
    <row r="2000" spans="1:276" x14ac:dyDescent="0.3">
      <c r="A2000" s="49">
        <v>1998</v>
      </c>
    </row>
    <row r="2001" spans="1:307" x14ac:dyDescent="0.3">
      <c r="A2001" s="49">
        <v>1999</v>
      </c>
    </row>
    <row r="2002" spans="1:307" x14ac:dyDescent="0.3">
      <c r="A2002" s="49">
        <v>2000</v>
      </c>
      <c r="B2002" t="s">
        <v>3479</v>
      </c>
      <c r="C2002" t="s">
        <v>796</v>
      </c>
      <c r="D2002">
        <v>0.101675</v>
      </c>
      <c r="O2002" t="s">
        <v>9961</v>
      </c>
    </row>
    <row r="2003" spans="1:307" x14ac:dyDescent="0.3">
      <c r="A2003" s="49">
        <v>2001</v>
      </c>
    </row>
    <row r="2004" spans="1:307" x14ac:dyDescent="0.3">
      <c r="A2004" s="49">
        <v>2002</v>
      </c>
    </row>
    <row r="2005" spans="1:307" x14ac:dyDescent="0.3">
      <c r="A2005" s="49">
        <v>2003</v>
      </c>
      <c r="B2005" t="s">
        <v>3483</v>
      </c>
      <c r="D2005">
        <v>0.09</v>
      </c>
      <c r="HK2005" t="s">
        <v>9961</v>
      </c>
    </row>
    <row r="2006" spans="1:307" x14ac:dyDescent="0.3">
      <c r="A2006" s="49">
        <v>2004</v>
      </c>
    </row>
    <row r="2007" spans="1:307" x14ac:dyDescent="0.3">
      <c r="A2007" s="49">
        <v>2005</v>
      </c>
      <c r="B2007" t="s">
        <v>3486</v>
      </c>
      <c r="C2007" t="s">
        <v>605</v>
      </c>
      <c r="D2007">
        <v>1.8828</v>
      </c>
      <c r="M2007" t="s">
        <v>9961</v>
      </c>
      <c r="N2007" t="s">
        <v>9961</v>
      </c>
      <c r="AH2007" t="s">
        <v>9961</v>
      </c>
      <c r="AK2007" t="s">
        <v>9961</v>
      </c>
    </row>
    <row r="2008" spans="1:307" x14ac:dyDescent="0.3">
      <c r="A2008" s="49">
        <v>2006</v>
      </c>
      <c r="B2008" t="s">
        <v>3487</v>
      </c>
      <c r="C2008" t="s">
        <v>605</v>
      </c>
      <c r="D2008">
        <v>2.1763070000000001E-4</v>
      </c>
      <c r="F2008" t="s">
        <v>9963</v>
      </c>
    </row>
    <row r="2009" spans="1:307" x14ac:dyDescent="0.3">
      <c r="A2009" s="49">
        <v>2007</v>
      </c>
      <c r="B2009" t="s">
        <v>3488</v>
      </c>
      <c r="C2009" t="s">
        <v>659</v>
      </c>
      <c r="D2009">
        <v>1.5209952000000001E-2</v>
      </c>
      <c r="AH2009" t="s">
        <v>9961</v>
      </c>
      <c r="AJ2009" t="s">
        <v>9961</v>
      </c>
      <c r="AK2009" t="s">
        <v>9961</v>
      </c>
      <c r="CN2009" t="s">
        <v>9961</v>
      </c>
    </row>
    <row r="2010" spans="1:307" x14ac:dyDescent="0.3">
      <c r="A2010" s="49">
        <v>2008</v>
      </c>
      <c r="B2010" t="s">
        <v>3490</v>
      </c>
      <c r="C2010" t="s">
        <v>605</v>
      </c>
      <c r="D2010">
        <v>1.6379999999999999E-2</v>
      </c>
      <c r="AG2010" t="s">
        <v>9961</v>
      </c>
    </row>
    <row r="2011" spans="1:307" x14ac:dyDescent="0.3">
      <c r="A2011" s="49">
        <v>2009</v>
      </c>
      <c r="B2011" t="s">
        <v>3491</v>
      </c>
      <c r="C2011" t="s">
        <v>605</v>
      </c>
      <c r="D2011">
        <v>0.39149182482663819</v>
      </c>
      <c r="AG2011" t="s">
        <v>9961</v>
      </c>
    </row>
    <row r="2012" spans="1:307" x14ac:dyDescent="0.3">
      <c r="A2012" s="49">
        <v>2010</v>
      </c>
      <c r="B2012" t="s">
        <v>3492</v>
      </c>
      <c r="C2012" t="s">
        <v>698</v>
      </c>
      <c r="D2012">
        <v>0.224</v>
      </c>
      <c r="AK2012" t="s">
        <v>9961</v>
      </c>
    </row>
    <row r="2013" spans="1:307" x14ac:dyDescent="0.3">
      <c r="A2013" s="49">
        <v>2011</v>
      </c>
      <c r="B2013" t="s">
        <v>3493</v>
      </c>
      <c r="C2013" t="s">
        <v>614</v>
      </c>
      <c r="D2013">
        <v>1.09888E-2</v>
      </c>
      <c r="AK2013" t="s">
        <v>9961</v>
      </c>
    </row>
    <row r="2014" spans="1:307" x14ac:dyDescent="0.3">
      <c r="A2014" s="49">
        <v>2012</v>
      </c>
      <c r="B2014" t="s">
        <v>3495</v>
      </c>
      <c r="C2014" t="s">
        <v>605</v>
      </c>
      <c r="D2014">
        <v>4.4010154057698099E-2</v>
      </c>
      <c r="JG2014" t="s">
        <v>9961</v>
      </c>
      <c r="JZ2014" t="s">
        <v>9961</v>
      </c>
      <c r="KT2014" t="s">
        <v>9961</v>
      </c>
      <c r="KU2014" t="s">
        <v>9961</v>
      </c>
    </row>
    <row r="2015" spans="1:307" x14ac:dyDescent="0.3">
      <c r="A2015" s="49">
        <v>2013</v>
      </c>
      <c r="B2015" t="s">
        <v>3497</v>
      </c>
      <c r="C2015" t="s">
        <v>605</v>
      </c>
      <c r="D2015">
        <v>1.2057131624399999</v>
      </c>
      <c r="AH2015" t="s">
        <v>9961</v>
      </c>
      <c r="AK2015" t="s">
        <v>9961</v>
      </c>
    </row>
    <row r="2016" spans="1:307" x14ac:dyDescent="0.3">
      <c r="A2016" s="49">
        <v>2014</v>
      </c>
      <c r="B2016" t="s">
        <v>3498</v>
      </c>
      <c r="C2016" t="s">
        <v>798</v>
      </c>
      <c r="D2016">
        <v>2.4591999999999999E-2</v>
      </c>
      <c r="O2016" t="s">
        <v>9961</v>
      </c>
      <c r="P2016" t="s">
        <v>9961</v>
      </c>
      <c r="AN2016" t="s">
        <v>9961</v>
      </c>
    </row>
    <row r="2017" spans="1:308" x14ac:dyDescent="0.3">
      <c r="A2017" s="49">
        <v>2015</v>
      </c>
      <c r="B2017" t="s">
        <v>3501</v>
      </c>
      <c r="C2017" t="s">
        <v>796</v>
      </c>
      <c r="D2017">
        <v>0.17783399999999999</v>
      </c>
      <c r="O2017" t="s">
        <v>9961</v>
      </c>
    </row>
    <row r="2018" spans="1:308" x14ac:dyDescent="0.3">
      <c r="A2018" s="49">
        <v>2016</v>
      </c>
      <c r="B2018" t="s">
        <v>3503</v>
      </c>
      <c r="C2018" t="s">
        <v>798</v>
      </c>
      <c r="D2018">
        <v>0.15634999999999999</v>
      </c>
      <c r="O2018" t="s">
        <v>9961</v>
      </c>
    </row>
    <row r="2019" spans="1:308" x14ac:dyDescent="0.3">
      <c r="A2019" s="49">
        <v>2017</v>
      </c>
      <c r="B2019" t="s">
        <v>3504</v>
      </c>
      <c r="C2019" t="s">
        <v>605</v>
      </c>
      <c r="D2019">
        <v>1.3379171612419569</v>
      </c>
      <c r="AF2019" t="s">
        <v>9961</v>
      </c>
      <c r="AG2019" t="s">
        <v>9961</v>
      </c>
    </row>
    <row r="2020" spans="1:308" x14ac:dyDescent="0.3">
      <c r="A2020" s="49">
        <v>2018</v>
      </c>
      <c r="B2020" t="s">
        <v>3505</v>
      </c>
      <c r="C2020" t="s">
        <v>605</v>
      </c>
      <c r="D2020">
        <v>8.1199999999999994E-2</v>
      </c>
      <c r="AF2020" t="s">
        <v>9961</v>
      </c>
      <c r="AG2020" t="s">
        <v>9961</v>
      </c>
      <c r="CH2020" t="s">
        <v>9961</v>
      </c>
    </row>
    <row r="2021" spans="1:308" x14ac:dyDescent="0.3">
      <c r="A2021" s="49">
        <v>2019</v>
      </c>
      <c r="B2021" t="s">
        <v>3506</v>
      </c>
      <c r="C2021" t="s">
        <v>683</v>
      </c>
      <c r="D2021">
        <v>3.3190800000000001E-4</v>
      </c>
      <c r="AH2021" t="s">
        <v>9961</v>
      </c>
      <c r="AK2021" t="s">
        <v>9961</v>
      </c>
      <c r="BP2021" t="s">
        <v>9961</v>
      </c>
    </row>
    <row r="2022" spans="1:308" x14ac:dyDescent="0.3">
      <c r="A2022" s="49">
        <v>2020</v>
      </c>
      <c r="B2022" t="s">
        <v>3508</v>
      </c>
      <c r="C2022" t="s">
        <v>617</v>
      </c>
      <c r="D2022">
        <v>3.7145114999999991E-6</v>
      </c>
      <c r="F2022" t="s">
        <v>9961</v>
      </c>
      <c r="G2022" t="s">
        <v>9961</v>
      </c>
    </row>
    <row r="2023" spans="1:308" x14ac:dyDescent="0.3">
      <c r="A2023" s="49">
        <v>2021</v>
      </c>
      <c r="B2023" t="s">
        <v>3510</v>
      </c>
      <c r="C2023" t="s">
        <v>752</v>
      </c>
      <c r="D2023">
        <v>0.46488545391775599</v>
      </c>
      <c r="E2023" t="s">
        <v>1025</v>
      </c>
      <c r="DL2023" t="s">
        <v>9963</v>
      </c>
      <c r="DM2023" t="s">
        <v>9962</v>
      </c>
      <c r="DN2023" t="s">
        <v>9963</v>
      </c>
      <c r="DO2023" t="s">
        <v>9963</v>
      </c>
      <c r="DP2023" t="s">
        <v>9963</v>
      </c>
      <c r="DQ2023" t="s">
        <v>9963</v>
      </c>
      <c r="DR2023" t="s">
        <v>9963</v>
      </c>
      <c r="DS2023" t="s">
        <v>9963</v>
      </c>
      <c r="DT2023" t="s">
        <v>9963</v>
      </c>
      <c r="DU2023" t="s">
        <v>9963</v>
      </c>
      <c r="DV2023" t="s">
        <v>9963</v>
      </c>
      <c r="DW2023" t="s">
        <v>9962</v>
      </c>
      <c r="EQ2023" t="s">
        <v>9962</v>
      </c>
      <c r="IR2023" t="s">
        <v>9963</v>
      </c>
      <c r="KV2023" t="s">
        <v>9963</v>
      </c>
    </row>
    <row r="2024" spans="1:308" x14ac:dyDescent="0.3">
      <c r="A2024" s="49">
        <v>2022</v>
      </c>
      <c r="B2024" t="s">
        <v>3512</v>
      </c>
      <c r="C2024" t="s">
        <v>671</v>
      </c>
      <c r="D2024">
        <v>1.0933264999999999E-4</v>
      </c>
      <c r="BK2024" t="s">
        <v>9961</v>
      </c>
      <c r="BM2024" t="s">
        <v>9961</v>
      </c>
      <c r="DF2024" t="s">
        <v>9961</v>
      </c>
    </row>
    <row r="2025" spans="1:308" x14ac:dyDescent="0.3">
      <c r="A2025" s="49">
        <v>2023</v>
      </c>
    </row>
    <row r="2026" spans="1:308" x14ac:dyDescent="0.3">
      <c r="A2026" s="49">
        <v>2024</v>
      </c>
      <c r="B2026" t="s">
        <v>3515</v>
      </c>
      <c r="C2026" t="s">
        <v>752</v>
      </c>
      <c r="D2026">
        <v>1.7535417357580541</v>
      </c>
      <c r="E2026" t="s">
        <v>1103</v>
      </c>
      <c r="BT2026" t="s">
        <v>9963</v>
      </c>
      <c r="BU2026" t="s">
        <v>9963</v>
      </c>
      <c r="BV2026" t="s">
        <v>9963</v>
      </c>
      <c r="BW2026" t="s">
        <v>9963</v>
      </c>
      <c r="BX2026" t="s">
        <v>9963</v>
      </c>
      <c r="BY2026" t="s">
        <v>9963</v>
      </c>
      <c r="BZ2026" t="s">
        <v>9963</v>
      </c>
      <c r="CA2026" t="s">
        <v>9963</v>
      </c>
      <c r="CB2026" t="s">
        <v>9963</v>
      </c>
      <c r="CC2026" t="s">
        <v>9963</v>
      </c>
      <c r="CD2026" t="s">
        <v>9963</v>
      </c>
      <c r="CE2026" t="s">
        <v>9963</v>
      </c>
      <c r="CF2026" t="s">
        <v>9963</v>
      </c>
      <c r="CG2026" t="s">
        <v>9963</v>
      </c>
    </row>
    <row r="2027" spans="1:308" x14ac:dyDescent="0.3">
      <c r="A2027" s="49">
        <v>2025</v>
      </c>
      <c r="B2027" t="s">
        <v>3517</v>
      </c>
      <c r="C2027" t="s">
        <v>659</v>
      </c>
      <c r="D2027">
        <v>1.1764E-5</v>
      </c>
      <c r="F2027" t="s">
        <v>9961</v>
      </c>
      <c r="G2027" t="s">
        <v>9961</v>
      </c>
      <c r="H2027" t="s">
        <v>9961</v>
      </c>
      <c r="EM2027" t="s">
        <v>9961</v>
      </c>
    </row>
    <row r="2028" spans="1:308" x14ac:dyDescent="0.3">
      <c r="A2028" s="49">
        <v>2026</v>
      </c>
    </row>
    <row r="2029" spans="1:308" x14ac:dyDescent="0.3">
      <c r="A2029" s="49">
        <v>2027</v>
      </c>
      <c r="B2029" t="s">
        <v>3519</v>
      </c>
      <c r="C2029" t="s">
        <v>671</v>
      </c>
      <c r="D2029">
        <v>2.5076299999999998E-4</v>
      </c>
      <c r="Q2029" t="s">
        <v>9961</v>
      </c>
      <c r="R2029" t="s">
        <v>9961</v>
      </c>
      <c r="S2029" t="s">
        <v>9961</v>
      </c>
      <c r="T2029" t="s">
        <v>9961</v>
      </c>
      <c r="U2029" t="s">
        <v>9961</v>
      </c>
      <c r="V2029" t="s">
        <v>9961</v>
      </c>
      <c r="W2029" t="s">
        <v>9961</v>
      </c>
    </row>
    <row r="2030" spans="1:308" x14ac:dyDescent="0.3">
      <c r="A2030" s="49">
        <v>2028</v>
      </c>
      <c r="B2030" t="s">
        <v>3520</v>
      </c>
      <c r="C2030" t="s">
        <v>659</v>
      </c>
      <c r="D2030">
        <v>4.3200000000000002E-2</v>
      </c>
      <c r="AH2030" t="s">
        <v>9961</v>
      </c>
      <c r="AK2030" t="s">
        <v>9961</v>
      </c>
      <c r="ED2030" t="s">
        <v>9961</v>
      </c>
    </row>
    <row r="2031" spans="1:308" x14ac:dyDescent="0.3">
      <c r="A2031" s="49">
        <v>2029</v>
      </c>
      <c r="B2031" t="s">
        <v>3521</v>
      </c>
      <c r="C2031" t="s">
        <v>1044</v>
      </c>
      <c r="D2031">
        <v>12.0433</v>
      </c>
      <c r="K2031" t="s">
        <v>9961</v>
      </c>
      <c r="L2031" t="s">
        <v>9961</v>
      </c>
    </row>
    <row r="2032" spans="1:308" x14ac:dyDescent="0.3">
      <c r="A2032" s="49">
        <v>2030</v>
      </c>
    </row>
    <row r="2033" spans="1:311" x14ac:dyDescent="0.3">
      <c r="A2033" s="49">
        <v>2031</v>
      </c>
    </row>
    <row r="2034" spans="1:311" x14ac:dyDescent="0.3">
      <c r="A2034" s="49">
        <v>2032</v>
      </c>
    </row>
    <row r="2035" spans="1:311" x14ac:dyDescent="0.3">
      <c r="A2035" s="49">
        <v>2033</v>
      </c>
      <c r="B2035" t="s">
        <v>3525</v>
      </c>
      <c r="C2035" t="s">
        <v>605</v>
      </c>
      <c r="D2035">
        <v>0.08</v>
      </c>
      <c r="M2035" t="s">
        <v>9961</v>
      </c>
      <c r="N2035" t="s">
        <v>9961</v>
      </c>
    </row>
    <row r="2036" spans="1:311" x14ac:dyDescent="0.3">
      <c r="A2036" s="49">
        <v>2034</v>
      </c>
      <c r="B2036" t="s">
        <v>3526</v>
      </c>
      <c r="C2036" t="s">
        <v>650</v>
      </c>
      <c r="D2036">
        <v>5.5899999999999998E-2</v>
      </c>
      <c r="DH2036" t="s">
        <v>9961</v>
      </c>
    </row>
    <row r="2037" spans="1:311" x14ac:dyDescent="0.3">
      <c r="A2037" s="49">
        <v>2035</v>
      </c>
      <c r="B2037" t="s">
        <v>3527</v>
      </c>
      <c r="C2037" t="s">
        <v>801</v>
      </c>
      <c r="D2037">
        <v>1.656912637828668E-2</v>
      </c>
      <c r="CI2037" t="s">
        <v>9961</v>
      </c>
      <c r="KW2037" t="s">
        <v>9961</v>
      </c>
      <c r="KX2037" t="s">
        <v>9961</v>
      </c>
      <c r="KY2037" t="s">
        <v>9961</v>
      </c>
    </row>
    <row r="2038" spans="1:311" x14ac:dyDescent="0.3">
      <c r="A2038" s="49">
        <v>2036</v>
      </c>
      <c r="B2038" t="s">
        <v>3529</v>
      </c>
      <c r="C2038" t="s">
        <v>695</v>
      </c>
      <c r="D2038">
        <v>1.5960208E-2</v>
      </c>
      <c r="CI2038" t="s">
        <v>9961</v>
      </c>
      <c r="HT2038" t="s">
        <v>9961</v>
      </c>
      <c r="KW2038" t="s">
        <v>9961</v>
      </c>
      <c r="KX2038" t="s">
        <v>9961</v>
      </c>
    </row>
    <row r="2039" spans="1:311" x14ac:dyDescent="0.3">
      <c r="A2039" s="49">
        <v>2037</v>
      </c>
      <c r="B2039" t="s">
        <v>3532</v>
      </c>
      <c r="C2039" t="s">
        <v>659</v>
      </c>
      <c r="D2039">
        <v>3.7385799999999998</v>
      </c>
      <c r="EF2039" t="s">
        <v>9961</v>
      </c>
      <c r="EG2039" t="s">
        <v>9961</v>
      </c>
      <c r="EH2039" t="s">
        <v>9961</v>
      </c>
      <c r="EP2039" t="s">
        <v>9961</v>
      </c>
    </row>
    <row r="2040" spans="1:311" x14ac:dyDescent="0.3">
      <c r="A2040" s="49">
        <v>2038</v>
      </c>
      <c r="B2040" t="s">
        <v>3534</v>
      </c>
      <c r="C2040" t="s">
        <v>650</v>
      </c>
      <c r="D2040">
        <v>0.65450299999999995</v>
      </c>
      <c r="CN2040" t="s">
        <v>9961</v>
      </c>
    </row>
    <row r="2041" spans="1:311" x14ac:dyDescent="0.3">
      <c r="A2041" s="49">
        <v>2039</v>
      </c>
      <c r="B2041" t="s">
        <v>3535</v>
      </c>
      <c r="C2041" t="s">
        <v>650</v>
      </c>
      <c r="D2041">
        <v>6.5878000000000006E-2</v>
      </c>
      <c r="CN2041" t="s">
        <v>9961</v>
      </c>
    </row>
    <row r="2042" spans="1:311" x14ac:dyDescent="0.3">
      <c r="A2042" s="49">
        <v>2040</v>
      </c>
      <c r="B2042" t="s">
        <v>3536</v>
      </c>
      <c r="C2042" t="s">
        <v>752</v>
      </c>
      <c r="D2042">
        <v>1.3278093356192591E-2</v>
      </c>
      <c r="E2042" t="s">
        <v>1058</v>
      </c>
      <c r="DL2042" t="s">
        <v>9961</v>
      </c>
      <c r="DM2042" t="s">
        <v>9961</v>
      </c>
      <c r="DN2042" t="s">
        <v>9961</v>
      </c>
      <c r="DO2042" t="s">
        <v>9961</v>
      </c>
      <c r="DP2042" t="s">
        <v>9961</v>
      </c>
      <c r="DQ2042" t="s">
        <v>9961</v>
      </c>
      <c r="DR2042" t="s">
        <v>9961</v>
      </c>
      <c r="DS2042" t="s">
        <v>9961</v>
      </c>
      <c r="DT2042" t="s">
        <v>9961</v>
      </c>
      <c r="DU2042" t="s">
        <v>9961</v>
      </c>
      <c r="DV2042" t="s">
        <v>9961</v>
      </c>
      <c r="DW2042" t="s">
        <v>9961</v>
      </c>
      <c r="IR2042" t="s">
        <v>9961</v>
      </c>
      <c r="IS2042" t="s">
        <v>9961</v>
      </c>
    </row>
    <row r="2043" spans="1:311" x14ac:dyDescent="0.3">
      <c r="A2043" s="49">
        <v>2041</v>
      </c>
      <c r="B2043" t="s">
        <v>3537</v>
      </c>
      <c r="C2043" t="s">
        <v>620</v>
      </c>
      <c r="D2043">
        <v>0.61380000000000001</v>
      </c>
      <c r="AH2043" t="s">
        <v>9961</v>
      </c>
      <c r="AK2043" t="s">
        <v>9961</v>
      </c>
      <c r="CN2043" t="s">
        <v>9961</v>
      </c>
      <c r="JP2043" t="s">
        <v>9961</v>
      </c>
    </row>
    <row r="2044" spans="1:311" x14ac:dyDescent="0.3">
      <c r="A2044" s="49">
        <v>2042</v>
      </c>
      <c r="B2044" t="s">
        <v>3539</v>
      </c>
      <c r="C2044" t="s">
        <v>798</v>
      </c>
      <c r="D2044">
        <v>6.008900000000001E-2</v>
      </c>
      <c r="O2044" t="s">
        <v>9961</v>
      </c>
      <c r="P2044" t="s">
        <v>9961</v>
      </c>
      <c r="AM2044" t="s">
        <v>9961</v>
      </c>
      <c r="AN2044" t="s">
        <v>9961</v>
      </c>
    </row>
    <row r="2045" spans="1:311" x14ac:dyDescent="0.3">
      <c r="A2045" s="49">
        <v>2043</v>
      </c>
    </row>
    <row r="2046" spans="1:311" x14ac:dyDescent="0.3">
      <c r="A2046" s="49">
        <v>2044</v>
      </c>
    </row>
    <row r="2047" spans="1:311" x14ac:dyDescent="0.3">
      <c r="A2047" s="49">
        <v>2045</v>
      </c>
      <c r="B2047" t="s">
        <v>3544</v>
      </c>
      <c r="C2047" t="s">
        <v>659</v>
      </c>
      <c r="D2047">
        <v>9.5060000000000006E-2</v>
      </c>
      <c r="AH2047" t="s">
        <v>9961</v>
      </c>
      <c r="AJ2047" t="s">
        <v>9961</v>
      </c>
    </row>
    <row r="2048" spans="1:311" x14ac:dyDescent="0.3">
      <c r="A2048" s="49">
        <v>2046</v>
      </c>
    </row>
    <row r="2049" spans="1:112" x14ac:dyDescent="0.3">
      <c r="A2049" s="49">
        <v>2047</v>
      </c>
      <c r="B2049" t="s">
        <v>3547</v>
      </c>
      <c r="C2049" t="s">
        <v>3546</v>
      </c>
      <c r="D2049">
        <v>2.7200000000000002E-3</v>
      </c>
      <c r="AG2049" t="s">
        <v>9961</v>
      </c>
    </row>
    <row r="2050" spans="1:112" x14ac:dyDescent="0.3">
      <c r="A2050" s="49">
        <v>2048</v>
      </c>
      <c r="B2050" t="s">
        <v>3548</v>
      </c>
      <c r="C2050" t="s">
        <v>671</v>
      </c>
      <c r="D2050">
        <v>2.5959999999999999E-5</v>
      </c>
      <c r="Q2050" t="s">
        <v>9961</v>
      </c>
      <c r="R2050" t="s">
        <v>9961</v>
      </c>
      <c r="S2050" t="s">
        <v>9961</v>
      </c>
      <c r="T2050" t="s">
        <v>9961</v>
      </c>
      <c r="U2050" t="s">
        <v>9961</v>
      </c>
    </row>
    <row r="2051" spans="1:112" x14ac:dyDescent="0.3">
      <c r="A2051" s="49">
        <v>2049</v>
      </c>
      <c r="B2051" t="s">
        <v>3549</v>
      </c>
      <c r="C2051" t="s">
        <v>605</v>
      </c>
      <c r="D2051">
        <v>0.186</v>
      </c>
      <c r="M2051" t="s">
        <v>9961</v>
      </c>
      <c r="N2051" t="s">
        <v>9961</v>
      </c>
      <c r="AH2051" t="s">
        <v>9961</v>
      </c>
      <c r="AK2051" t="s">
        <v>9961</v>
      </c>
    </row>
    <row r="2052" spans="1:112" x14ac:dyDescent="0.3">
      <c r="A2052" s="49">
        <v>2050</v>
      </c>
    </row>
    <row r="2053" spans="1:112" x14ac:dyDescent="0.3">
      <c r="A2053" s="49">
        <v>2051</v>
      </c>
    </row>
    <row r="2054" spans="1:112" x14ac:dyDescent="0.3">
      <c r="A2054" s="49">
        <v>2052</v>
      </c>
    </row>
    <row r="2055" spans="1:112" x14ac:dyDescent="0.3">
      <c r="A2055" s="49">
        <v>2053</v>
      </c>
      <c r="B2055" t="s">
        <v>3554</v>
      </c>
      <c r="C2055" t="s">
        <v>659</v>
      </c>
      <c r="D2055">
        <v>0.50719320000000001</v>
      </c>
      <c r="I2055" t="s">
        <v>9961</v>
      </c>
      <c r="J2055" t="s">
        <v>9961</v>
      </c>
      <c r="K2055" t="s">
        <v>9961</v>
      </c>
      <c r="L2055" t="s">
        <v>9961</v>
      </c>
    </row>
    <row r="2056" spans="1:112" x14ac:dyDescent="0.3">
      <c r="A2056" s="49">
        <v>2054</v>
      </c>
      <c r="B2056" t="s">
        <v>3555</v>
      </c>
      <c r="C2056" t="s">
        <v>796</v>
      </c>
      <c r="D2056">
        <v>2.2982900000000002</v>
      </c>
      <c r="O2056" t="s">
        <v>9961</v>
      </c>
    </row>
    <row r="2057" spans="1:112" x14ac:dyDescent="0.3">
      <c r="A2057" s="49">
        <v>2055</v>
      </c>
      <c r="B2057" t="s">
        <v>3556</v>
      </c>
      <c r="C2057" t="s">
        <v>605</v>
      </c>
      <c r="D2057">
        <v>2.4E-2</v>
      </c>
      <c r="AH2057" t="s">
        <v>9961</v>
      </c>
    </row>
    <row r="2058" spans="1:112" x14ac:dyDescent="0.3">
      <c r="A2058" s="49">
        <v>2056</v>
      </c>
    </row>
    <row r="2059" spans="1:112" x14ac:dyDescent="0.3">
      <c r="A2059" s="49">
        <v>2057</v>
      </c>
      <c r="B2059" t="s">
        <v>3560</v>
      </c>
      <c r="C2059" t="s">
        <v>3559</v>
      </c>
      <c r="D2059">
        <v>1.9715199999999999</v>
      </c>
      <c r="O2059" t="s">
        <v>9961</v>
      </c>
      <c r="P2059" t="s">
        <v>9961</v>
      </c>
      <c r="AL2059" t="s">
        <v>9961</v>
      </c>
      <c r="AM2059" t="s">
        <v>9961</v>
      </c>
      <c r="AN2059" t="s">
        <v>9961</v>
      </c>
    </row>
    <row r="2060" spans="1:112" x14ac:dyDescent="0.3">
      <c r="A2060" s="49">
        <v>2058</v>
      </c>
    </row>
    <row r="2061" spans="1:112" x14ac:dyDescent="0.3">
      <c r="A2061" s="49">
        <v>2059</v>
      </c>
      <c r="B2061" t="s">
        <v>3563</v>
      </c>
      <c r="C2061" t="s">
        <v>650</v>
      </c>
      <c r="D2061">
        <v>0.2853</v>
      </c>
      <c r="DH2061" t="s">
        <v>9961</v>
      </c>
    </row>
    <row r="2062" spans="1:112" x14ac:dyDescent="0.3">
      <c r="A2062" s="49">
        <v>2060</v>
      </c>
      <c r="B2062" t="s">
        <v>3564</v>
      </c>
      <c r="C2062" t="s">
        <v>650</v>
      </c>
      <c r="D2062">
        <v>1.1279999999999999</v>
      </c>
      <c r="CN2062" t="s">
        <v>9961</v>
      </c>
    </row>
    <row r="2063" spans="1:112" x14ac:dyDescent="0.3">
      <c r="A2063" s="49">
        <v>2061</v>
      </c>
      <c r="B2063" t="s">
        <v>3565</v>
      </c>
      <c r="C2063" t="s">
        <v>650</v>
      </c>
      <c r="D2063">
        <v>2.8012000000000001</v>
      </c>
      <c r="DH2063" t="s">
        <v>9961</v>
      </c>
    </row>
    <row r="2064" spans="1:112" x14ac:dyDescent="0.3">
      <c r="A2064" s="49">
        <v>2062</v>
      </c>
    </row>
    <row r="2065" spans="1:312" x14ac:dyDescent="0.3">
      <c r="A2065" s="49">
        <v>2063</v>
      </c>
      <c r="B2065" t="s">
        <v>3568</v>
      </c>
      <c r="C2065" t="s">
        <v>662</v>
      </c>
      <c r="D2065">
        <v>0.19445519999999999</v>
      </c>
      <c r="AH2065" t="s">
        <v>9961</v>
      </c>
      <c r="CN2065" t="s">
        <v>9961</v>
      </c>
    </row>
    <row r="2066" spans="1:312" x14ac:dyDescent="0.3">
      <c r="A2066" s="49">
        <v>2064</v>
      </c>
    </row>
    <row r="2067" spans="1:312" x14ac:dyDescent="0.3">
      <c r="A2067" s="49">
        <v>2065</v>
      </c>
    </row>
    <row r="2068" spans="1:312" x14ac:dyDescent="0.3">
      <c r="A2068" s="49">
        <v>2066</v>
      </c>
      <c r="B2068" t="s">
        <v>3572</v>
      </c>
      <c r="C2068" t="s">
        <v>659</v>
      </c>
      <c r="D2068">
        <v>0.61587000000000003</v>
      </c>
      <c r="I2068" t="s">
        <v>9961</v>
      </c>
      <c r="J2068" t="s">
        <v>9961</v>
      </c>
      <c r="K2068" t="s">
        <v>9961</v>
      </c>
      <c r="L2068" t="s">
        <v>9961</v>
      </c>
    </row>
    <row r="2069" spans="1:312" x14ac:dyDescent="0.3">
      <c r="A2069" s="49">
        <v>2067</v>
      </c>
      <c r="B2069" t="s">
        <v>3573</v>
      </c>
      <c r="C2069" t="s">
        <v>605</v>
      </c>
      <c r="D2069">
        <v>0.29765999999999998</v>
      </c>
      <c r="EA2069" t="s">
        <v>9961</v>
      </c>
      <c r="EB2069" t="s">
        <v>9961</v>
      </c>
      <c r="JZ2069" t="s">
        <v>9961</v>
      </c>
      <c r="KZ2069" t="s">
        <v>9961</v>
      </c>
    </row>
    <row r="2070" spans="1:312" x14ac:dyDescent="0.3">
      <c r="A2070" s="49">
        <v>2068</v>
      </c>
      <c r="B2070" t="s">
        <v>3574</v>
      </c>
      <c r="C2070" t="s">
        <v>671</v>
      </c>
      <c r="D2070">
        <v>0.3689825000000001</v>
      </c>
      <c r="O2070" t="s">
        <v>9961</v>
      </c>
      <c r="P2070" t="s">
        <v>9961</v>
      </c>
      <c r="AL2070" t="s">
        <v>9961</v>
      </c>
      <c r="AM2070" t="s">
        <v>9961</v>
      </c>
      <c r="AN2070" t="s">
        <v>9961</v>
      </c>
    </row>
    <row r="2071" spans="1:312" x14ac:dyDescent="0.3">
      <c r="A2071" s="49">
        <v>2069</v>
      </c>
      <c r="B2071" t="s">
        <v>3575</v>
      </c>
      <c r="C2071" t="s">
        <v>617</v>
      </c>
      <c r="D2071">
        <v>2.03E-7</v>
      </c>
      <c r="F2071" t="s">
        <v>9961</v>
      </c>
    </row>
    <row r="2072" spans="1:312" x14ac:dyDescent="0.3">
      <c r="A2072" s="49">
        <v>2070</v>
      </c>
      <c r="B2072" t="s">
        <v>3576</v>
      </c>
      <c r="C2072" t="s">
        <v>605</v>
      </c>
      <c r="D2072">
        <v>0.50680000000000014</v>
      </c>
      <c r="M2072" t="s">
        <v>9961</v>
      </c>
      <c r="N2072" t="s">
        <v>9961</v>
      </c>
    </row>
    <row r="2073" spans="1:312" x14ac:dyDescent="0.3">
      <c r="A2073" s="49">
        <v>2071</v>
      </c>
      <c r="B2073" t="s">
        <v>3577</v>
      </c>
      <c r="C2073" t="s">
        <v>614</v>
      </c>
      <c r="D2073">
        <v>0.5271492000000001</v>
      </c>
      <c r="I2073" t="s">
        <v>9961</v>
      </c>
      <c r="J2073" t="s">
        <v>9961</v>
      </c>
      <c r="K2073" t="s">
        <v>9961</v>
      </c>
      <c r="L2073" t="s">
        <v>9961</v>
      </c>
    </row>
    <row r="2074" spans="1:312" x14ac:dyDescent="0.3">
      <c r="A2074" s="49">
        <v>2072</v>
      </c>
      <c r="B2074" t="s">
        <v>3578</v>
      </c>
      <c r="C2074" t="s">
        <v>605</v>
      </c>
      <c r="D2074">
        <v>0.21062259999999999</v>
      </c>
      <c r="M2074" t="s">
        <v>9961</v>
      </c>
      <c r="N2074" t="s">
        <v>9961</v>
      </c>
      <c r="AH2074" t="s">
        <v>9961</v>
      </c>
      <c r="AK2074" t="s">
        <v>9961</v>
      </c>
    </row>
    <row r="2075" spans="1:312" x14ac:dyDescent="0.3">
      <c r="A2075" s="49">
        <v>2073</v>
      </c>
      <c r="B2075" t="s">
        <v>3579</v>
      </c>
      <c r="C2075" t="s">
        <v>605</v>
      </c>
      <c r="D2075">
        <v>1.9607624400000001E-6</v>
      </c>
      <c r="F2075" t="s">
        <v>9961</v>
      </c>
      <c r="G2075" t="s">
        <v>9961</v>
      </c>
    </row>
    <row r="2076" spans="1:312" x14ac:dyDescent="0.3">
      <c r="A2076" s="49">
        <v>2074</v>
      </c>
      <c r="B2076" t="s">
        <v>3580</v>
      </c>
      <c r="C2076" t="s">
        <v>620</v>
      </c>
      <c r="D2076">
        <v>0.13142999999999999</v>
      </c>
      <c r="AH2076" t="s">
        <v>9961</v>
      </c>
    </row>
    <row r="2077" spans="1:312" x14ac:dyDescent="0.3">
      <c r="A2077" s="49">
        <v>2075</v>
      </c>
      <c r="B2077" t="s">
        <v>3581</v>
      </c>
      <c r="C2077" t="s">
        <v>605</v>
      </c>
      <c r="D2077">
        <v>0.2333568</v>
      </c>
      <c r="M2077" t="s">
        <v>9961</v>
      </c>
      <c r="N2077" t="s">
        <v>9961</v>
      </c>
      <c r="AH2077" t="s">
        <v>9961</v>
      </c>
      <c r="AJ2077" t="s">
        <v>9961</v>
      </c>
      <c r="AK2077" t="s">
        <v>9961</v>
      </c>
      <c r="AP2077" t="s">
        <v>9961</v>
      </c>
    </row>
    <row r="2078" spans="1:312" x14ac:dyDescent="0.3">
      <c r="A2078" s="49">
        <v>2076</v>
      </c>
      <c r="B2078" t="s">
        <v>3583</v>
      </c>
      <c r="C2078" t="s">
        <v>650</v>
      </c>
      <c r="D2078">
        <v>0.10892954564</v>
      </c>
      <c r="DH2078" t="s">
        <v>9961</v>
      </c>
      <c r="DI2078" t="s">
        <v>9961</v>
      </c>
    </row>
    <row r="2079" spans="1:312" x14ac:dyDescent="0.3">
      <c r="A2079" s="49">
        <v>2077</v>
      </c>
      <c r="B2079" t="s">
        <v>3585</v>
      </c>
      <c r="C2079" t="s">
        <v>659</v>
      </c>
      <c r="D2079">
        <v>1.8525E-2</v>
      </c>
      <c r="I2079" t="s">
        <v>9961</v>
      </c>
      <c r="K2079" t="s">
        <v>9961</v>
      </c>
      <c r="L2079" t="s">
        <v>9961</v>
      </c>
    </row>
    <row r="2080" spans="1:312" x14ac:dyDescent="0.3">
      <c r="A2080" s="49">
        <v>2078</v>
      </c>
      <c r="B2080" t="s">
        <v>3586</v>
      </c>
      <c r="C2080" t="s">
        <v>668</v>
      </c>
      <c r="D2080">
        <v>5.1299999999999998E-2</v>
      </c>
      <c r="K2080" t="s">
        <v>9961</v>
      </c>
      <c r="L2080" t="s">
        <v>9961</v>
      </c>
      <c r="AQ2080" t="s">
        <v>9961</v>
      </c>
    </row>
    <row r="2081" spans="1:313" x14ac:dyDescent="0.3">
      <c r="A2081" s="49">
        <v>2079</v>
      </c>
      <c r="B2081" t="s">
        <v>3588</v>
      </c>
      <c r="C2081" t="s">
        <v>605</v>
      </c>
      <c r="D2081">
        <v>7.5307768501485786</v>
      </c>
      <c r="AH2081" t="s">
        <v>9961</v>
      </c>
    </row>
    <row r="2082" spans="1:313" x14ac:dyDescent="0.3">
      <c r="A2082" s="49">
        <v>2080</v>
      </c>
      <c r="B2082" t="s">
        <v>3589</v>
      </c>
      <c r="C2082" t="s">
        <v>671</v>
      </c>
      <c r="D2082">
        <v>0.15149399999999999</v>
      </c>
      <c r="AH2082" t="s">
        <v>9961</v>
      </c>
    </row>
    <row r="2083" spans="1:313" x14ac:dyDescent="0.3">
      <c r="A2083" s="49">
        <v>2081</v>
      </c>
      <c r="B2083" t="s">
        <v>3590</v>
      </c>
      <c r="C2083" t="s">
        <v>605</v>
      </c>
      <c r="D2083">
        <v>1.33704</v>
      </c>
      <c r="AG2083" t="s">
        <v>9961</v>
      </c>
    </row>
    <row r="2084" spans="1:313" x14ac:dyDescent="0.3">
      <c r="A2084" s="49">
        <v>2082</v>
      </c>
    </row>
    <row r="2085" spans="1:313" x14ac:dyDescent="0.3">
      <c r="A2085" s="49">
        <v>2083</v>
      </c>
      <c r="B2085" t="s">
        <v>3592</v>
      </c>
      <c r="C2085" t="s">
        <v>668</v>
      </c>
      <c r="D2085">
        <v>5.015E-2</v>
      </c>
      <c r="I2085" t="s">
        <v>9961</v>
      </c>
      <c r="K2085" t="s">
        <v>9961</v>
      </c>
      <c r="L2085" t="s">
        <v>9961</v>
      </c>
    </row>
    <row r="2086" spans="1:313" x14ac:dyDescent="0.3">
      <c r="A2086" s="49">
        <v>2084</v>
      </c>
      <c r="B2086" t="s">
        <v>3593</v>
      </c>
      <c r="C2086" t="s">
        <v>605</v>
      </c>
      <c r="D2086">
        <v>0.67500000000000004</v>
      </c>
      <c r="AF2086" t="s">
        <v>9961</v>
      </c>
      <c r="AG2086" t="s">
        <v>9961</v>
      </c>
    </row>
    <row r="2087" spans="1:313" x14ac:dyDescent="0.3">
      <c r="A2087" s="49">
        <v>2085</v>
      </c>
    </row>
    <row r="2088" spans="1:313" x14ac:dyDescent="0.3">
      <c r="A2088" s="49">
        <v>2086</v>
      </c>
    </row>
    <row r="2089" spans="1:313" x14ac:dyDescent="0.3">
      <c r="A2089" s="49">
        <v>2087</v>
      </c>
      <c r="B2089" t="s">
        <v>3598</v>
      </c>
      <c r="C2089" t="s">
        <v>614</v>
      </c>
      <c r="D2089">
        <v>5.6325000000000007E-6</v>
      </c>
      <c r="F2089" t="s">
        <v>9961</v>
      </c>
    </row>
    <row r="2090" spans="1:313" x14ac:dyDescent="0.3">
      <c r="A2090" s="49">
        <v>2088</v>
      </c>
    </row>
    <row r="2091" spans="1:313" x14ac:dyDescent="0.3">
      <c r="A2091" s="49">
        <v>2089</v>
      </c>
      <c r="B2091" t="s">
        <v>3602</v>
      </c>
      <c r="C2091" t="s">
        <v>3602</v>
      </c>
      <c r="D2091">
        <v>9.9999999999999995E-7</v>
      </c>
      <c r="LA2091" t="s">
        <v>9961</v>
      </c>
    </row>
    <row r="2092" spans="1:313" x14ac:dyDescent="0.3">
      <c r="A2092" s="49">
        <v>2090</v>
      </c>
      <c r="B2092" t="s">
        <v>3605</v>
      </c>
      <c r="C2092" t="s">
        <v>3605</v>
      </c>
      <c r="D2092">
        <v>9.9999999999999995E-7</v>
      </c>
      <c r="LA2092" t="s">
        <v>9961</v>
      </c>
    </row>
    <row r="2093" spans="1:313" x14ac:dyDescent="0.3">
      <c r="A2093" s="49">
        <v>2091</v>
      </c>
    </row>
    <row r="2094" spans="1:313" x14ac:dyDescent="0.3">
      <c r="A2094" s="49">
        <v>2092</v>
      </c>
      <c r="B2094" t="s">
        <v>3609</v>
      </c>
      <c r="C2094" t="s">
        <v>620</v>
      </c>
      <c r="D2094">
        <v>0.22720000000000001</v>
      </c>
      <c r="M2094" t="s">
        <v>9961</v>
      </c>
      <c r="N2094" t="s">
        <v>9961</v>
      </c>
      <c r="AH2094" t="s">
        <v>9961</v>
      </c>
      <c r="AK2094" t="s">
        <v>9961</v>
      </c>
    </row>
    <row r="2095" spans="1:313" x14ac:dyDescent="0.3">
      <c r="A2095" s="49">
        <v>2093</v>
      </c>
      <c r="B2095" t="s">
        <v>3610</v>
      </c>
      <c r="C2095" t="s">
        <v>617</v>
      </c>
      <c r="D2095">
        <v>2.3442500000000002E-2</v>
      </c>
      <c r="BQ2095" t="s">
        <v>9961</v>
      </c>
      <c r="BR2095" t="s">
        <v>9961</v>
      </c>
    </row>
    <row r="2096" spans="1:313" x14ac:dyDescent="0.3">
      <c r="A2096" s="49">
        <v>2094</v>
      </c>
      <c r="B2096" t="s">
        <v>3612</v>
      </c>
      <c r="C2096" t="s">
        <v>617</v>
      </c>
      <c r="D2096">
        <v>4.1537999999999999E-2</v>
      </c>
      <c r="HK2096" t="s">
        <v>9961</v>
      </c>
      <c r="IG2096" t="s">
        <v>9961</v>
      </c>
    </row>
    <row r="2097" spans="1:253" x14ac:dyDescent="0.3">
      <c r="A2097" s="49">
        <v>2095</v>
      </c>
    </row>
    <row r="2098" spans="1:253" x14ac:dyDescent="0.3">
      <c r="A2098" s="49">
        <v>2096</v>
      </c>
      <c r="B2098" t="s">
        <v>3615</v>
      </c>
      <c r="C2098" t="s">
        <v>650</v>
      </c>
      <c r="D2098">
        <v>0.42809999999999998</v>
      </c>
      <c r="AK2098" t="s">
        <v>9961</v>
      </c>
    </row>
    <row r="2099" spans="1:253" x14ac:dyDescent="0.3">
      <c r="A2099" s="49">
        <v>2097</v>
      </c>
      <c r="B2099" t="s">
        <v>3617</v>
      </c>
      <c r="C2099" t="s">
        <v>595</v>
      </c>
      <c r="D2099">
        <v>0.62137200421654892</v>
      </c>
      <c r="IA2099" t="s">
        <v>9961</v>
      </c>
      <c r="IB2099" t="s">
        <v>9961</v>
      </c>
    </row>
    <row r="2100" spans="1:253" x14ac:dyDescent="0.3">
      <c r="A2100" s="49">
        <v>2098</v>
      </c>
      <c r="B2100" t="s">
        <v>3619</v>
      </c>
      <c r="C2100" t="s">
        <v>1482</v>
      </c>
      <c r="D2100">
        <v>0.2287811027615477</v>
      </c>
      <c r="E2100" t="s">
        <v>1103</v>
      </c>
      <c r="DL2100" t="s">
        <v>9961</v>
      </c>
      <c r="DM2100" t="s">
        <v>9961</v>
      </c>
      <c r="DN2100" t="s">
        <v>9961</v>
      </c>
      <c r="DO2100" t="s">
        <v>9961</v>
      </c>
      <c r="DP2100" t="s">
        <v>9961</v>
      </c>
      <c r="DQ2100" t="s">
        <v>9961</v>
      </c>
      <c r="DR2100" t="s">
        <v>9961</v>
      </c>
      <c r="DS2100" t="s">
        <v>9961</v>
      </c>
      <c r="DT2100" t="s">
        <v>9961</v>
      </c>
      <c r="DU2100" t="s">
        <v>9961</v>
      </c>
      <c r="DV2100" t="s">
        <v>9961</v>
      </c>
      <c r="DW2100" t="s">
        <v>9961</v>
      </c>
      <c r="IR2100" t="s">
        <v>9961</v>
      </c>
      <c r="IS2100" t="s">
        <v>9961</v>
      </c>
    </row>
    <row r="2101" spans="1:253" x14ac:dyDescent="0.3">
      <c r="A2101" s="49">
        <v>2099</v>
      </c>
    </row>
    <row r="2102" spans="1:253" x14ac:dyDescent="0.3">
      <c r="A2102" s="49">
        <v>2100</v>
      </c>
    </row>
    <row r="2103" spans="1:253" x14ac:dyDescent="0.3">
      <c r="A2103" s="49">
        <v>2101</v>
      </c>
      <c r="B2103" t="s">
        <v>3623</v>
      </c>
      <c r="C2103" t="s">
        <v>605</v>
      </c>
      <c r="D2103">
        <v>1.1100000000000001</v>
      </c>
      <c r="M2103" t="s">
        <v>9961</v>
      </c>
      <c r="N2103" t="s">
        <v>9961</v>
      </c>
      <c r="AH2103" t="s">
        <v>9961</v>
      </c>
      <c r="AK2103" t="s">
        <v>9961</v>
      </c>
    </row>
    <row r="2104" spans="1:253" x14ac:dyDescent="0.3">
      <c r="A2104" s="49">
        <v>2102</v>
      </c>
      <c r="B2104" t="s">
        <v>3624</v>
      </c>
      <c r="C2104" t="s">
        <v>659</v>
      </c>
      <c r="D2104">
        <v>8.0250129999999995</v>
      </c>
      <c r="I2104" t="s">
        <v>9963</v>
      </c>
      <c r="K2104" t="s">
        <v>9962</v>
      </c>
      <c r="L2104" t="s">
        <v>9962</v>
      </c>
      <c r="AQ2104" t="s">
        <v>9963</v>
      </c>
    </row>
    <row r="2105" spans="1:253" x14ac:dyDescent="0.3">
      <c r="A2105" s="49">
        <v>2103</v>
      </c>
      <c r="B2105" t="s">
        <v>3625</v>
      </c>
      <c r="C2105" t="s">
        <v>605</v>
      </c>
      <c r="D2105">
        <v>1.0109306</v>
      </c>
      <c r="AH2105" t="s">
        <v>9963</v>
      </c>
      <c r="AK2105" t="s">
        <v>9962</v>
      </c>
    </row>
    <row r="2106" spans="1:253" x14ac:dyDescent="0.3">
      <c r="A2106" s="49">
        <v>2104</v>
      </c>
      <c r="B2106" t="s">
        <v>3627</v>
      </c>
      <c r="C2106" t="s">
        <v>659</v>
      </c>
      <c r="D2106">
        <v>0.36199999999999999</v>
      </c>
      <c r="I2106" t="s">
        <v>9961</v>
      </c>
    </row>
    <row r="2107" spans="1:253" x14ac:dyDescent="0.3">
      <c r="A2107" s="49">
        <v>2105</v>
      </c>
    </row>
    <row r="2108" spans="1:253" x14ac:dyDescent="0.3">
      <c r="A2108" s="49">
        <v>2106</v>
      </c>
      <c r="B2108" t="s">
        <v>3629</v>
      </c>
      <c r="C2108" t="s">
        <v>614</v>
      </c>
      <c r="D2108">
        <v>7.3737999999999996E-6</v>
      </c>
      <c r="F2108" t="s">
        <v>9961</v>
      </c>
      <c r="G2108" t="s">
        <v>9961</v>
      </c>
    </row>
    <row r="2109" spans="1:253" x14ac:dyDescent="0.3">
      <c r="A2109" s="49">
        <v>2107</v>
      </c>
      <c r="B2109" t="s">
        <v>3630</v>
      </c>
      <c r="C2109" t="s">
        <v>605</v>
      </c>
      <c r="D2109">
        <v>2.3578668132999998</v>
      </c>
      <c r="AH2109" t="s">
        <v>9961</v>
      </c>
      <c r="AK2109" t="s">
        <v>9961</v>
      </c>
    </row>
    <row r="2110" spans="1:253" x14ac:dyDescent="0.3">
      <c r="A2110" s="49">
        <v>2108</v>
      </c>
      <c r="B2110" t="s">
        <v>3631</v>
      </c>
      <c r="C2110" t="s">
        <v>796</v>
      </c>
      <c r="D2110">
        <v>1.017E-2</v>
      </c>
      <c r="O2110" t="s">
        <v>9961</v>
      </c>
    </row>
    <row r="2111" spans="1:253" x14ac:dyDescent="0.3">
      <c r="A2111" s="49">
        <v>2109</v>
      </c>
      <c r="B2111" t="s">
        <v>3632</v>
      </c>
      <c r="C2111" t="s">
        <v>752</v>
      </c>
      <c r="D2111">
        <v>0.64504603070618527</v>
      </c>
      <c r="E2111" t="s">
        <v>1016</v>
      </c>
      <c r="DL2111" t="s">
        <v>9961</v>
      </c>
      <c r="DM2111" t="s">
        <v>9961</v>
      </c>
      <c r="DN2111" t="s">
        <v>9961</v>
      </c>
      <c r="DO2111" t="s">
        <v>9961</v>
      </c>
      <c r="DP2111" t="s">
        <v>9961</v>
      </c>
      <c r="DQ2111" t="s">
        <v>9961</v>
      </c>
      <c r="DR2111" t="s">
        <v>9961</v>
      </c>
      <c r="DS2111" t="s">
        <v>9961</v>
      </c>
      <c r="DT2111" t="s">
        <v>9961</v>
      </c>
      <c r="DU2111" t="s">
        <v>9961</v>
      </c>
      <c r="DV2111" t="s">
        <v>9961</v>
      </c>
      <c r="DW2111" t="s">
        <v>9961</v>
      </c>
    </row>
    <row r="2112" spans="1:253" x14ac:dyDescent="0.3">
      <c r="A2112" s="49">
        <v>2110</v>
      </c>
      <c r="B2112" t="s">
        <v>3633</v>
      </c>
      <c r="C2112" t="s">
        <v>650</v>
      </c>
      <c r="D2112">
        <v>1.6</v>
      </c>
      <c r="AK2112" t="s">
        <v>9961</v>
      </c>
    </row>
    <row r="2113" spans="1:257" x14ac:dyDescent="0.3">
      <c r="A2113" s="49">
        <v>2111</v>
      </c>
      <c r="B2113" t="s">
        <v>3634</v>
      </c>
      <c r="C2113" t="s">
        <v>617</v>
      </c>
      <c r="D2113">
        <v>6.5320000000000003E-2</v>
      </c>
      <c r="AK2113" t="s">
        <v>9961</v>
      </c>
    </row>
    <row r="2114" spans="1:257" x14ac:dyDescent="0.3">
      <c r="A2114" s="49">
        <v>2112</v>
      </c>
      <c r="B2114" t="s">
        <v>3635</v>
      </c>
      <c r="C2114" t="s">
        <v>611</v>
      </c>
      <c r="D2114">
        <v>1.482E-2</v>
      </c>
      <c r="AG2114" t="s">
        <v>9961</v>
      </c>
    </row>
    <row r="2115" spans="1:257" x14ac:dyDescent="0.3">
      <c r="A2115" s="49">
        <v>2113</v>
      </c>
      <c r="B2115" t="s">
        <v>3636</v>
      </c>
      <c r="C2115" t="s">
        <v>659</v>
      </c>
      <c r="D2115">
        <v>1.434526E-5</v>
      </c>
      <c r="F2115" t="s">
        <v>9961</v>
      </c>
      <c r="G2115" t="s">
        <v>9961</v>
      </c>
      <c r="H2115" t="s">
        <v>9961</v>
      </c>
    </row>
    <row r="2116" spans="1:257" x14ac:dyDescent="0.3">
      <c r="A2116" s="49">
        <v>2114</v>
      </c>
      <c r="B2116" t="s">
        <v>3637</v>
      </c>
      <c r="C2116" t="s">
        <v>796</v>
      </c>
      <c r="D2116">
        <v>2</v>
      </c>
      <c r="O2116" t="s">
        <v>9961</v>
      </c>
    </row>
    <row r="2117" spans="1:257" x14ac:dyDescent="0.3">
      <c r="A2117" s="49">
        <v>2115</v>
      </c>
      <c r="B2117" t="s">
        <v>3638</v>
      </c>
      <c r="C2117" t="s">
        <v>798</v>
      </c>
      <c r="D2117">
        <v>0.1856064</v>
      </c>
      <c r="O2117" t="s">
        <v>9961</v>
      </c>
      <c r="P2117" t="s">
        <v>9961</v>
      </c>
    </row>
    <row r="2118" spans="1:257" x14ac:dyDescent="0.3">
      <c r="A2118" s="49">
        <v>2116</v>
      </c>
      <c r="B2118" t="s">
        <v>3640</v>
      </c>
      <c r="C2118" t="s">
        <v>620</v>
      </c>
      <c r="D2118">
        <v>3.47449E-5</v>
      </c>
      <c r="F2118" t="s">
        <v>9961</v>
      </c>
      <c r="HV2118" t="s">
        <v>9961</v>
      </c>
    </row>
    <row r="2119" spans="1:257" x14ac:dyDescent="0.3">
      <c r="A2119" s="49">
        <v>2117</v>
      </c>
    </row>
    <row r="2120" spans="1:257" x14ac:dyDescent="0.3">
      <c r="A2120" s="49">
        <v>2118</v>
      </c>
      <c r="B2120" t="s">
        <v>3644</v>
      </c>
      <c r="C2120" t="s">
        <v>796</v>
      </c>
      <c r="D2120">
        <v>0.35376000000000007</v>
      </c>
      <c r="O2120" t="s">
        <v>9961</v>
      </c>
      <c r="IW2120" t="s">
        <v>9961</v>
      </c>
    </row>
    <row r="2121" spans="1:257" x14ac:dyDescent="0.3">
      <c r="A2121" s="49">
        <v>2119</v>
      </c>
      <c r="B2121" t="s">
        <v>3645</v>
      </c>
      <c r="C2121" t="s">
        <v>796</v>
      </c>
      <c r="D2121">
        <v>0.64008000000000009</v>
      </c>
      <c r="O2121" t="s">
        <v>9961</v>
      </c>
      <c r="IW2121" t="s">
        <v>9961</v>
      </c>
    </row>
    <row r="2122" spans="1:257" x14ac:dyDescent="0.3">
      <c r="A2122" s="49">
        <v>2120</v>
      </c>
      <c r="B2122" t="s">
        <v>3646</v>
      </c>
      <c r="C2122" t="s">
        <v>671</v>
      </c>
      <c r="D2122">
        <v>8.4600000000000005E-3</v>
      </c>
      <c r="P2122" t="s">
        <v>9961</v>
      </c>
    </row>
    <row r="2123" spans="1:257" x14ac:dyDescent="0.3">
      <c r="A2123" s="49">
        <v>2121</v>
      </c>
      <c r="B2123" t="s">
        <v>3647</v>
      </c>
      <c r="C2123" t="s">
        <v>650</v>
      </c>
      <c r="D2123">
        <v>0.17158309999999999</v>
      </c>
      <c r="AK2123" t="s">
        <v>9961</v>
      </c>
    </row>
    <row r="2124" spans="1:257" x14ac:dyDescent="0.3">
      <c r="A2124" s="49">
        <v>2122</v>
      </c>
    </row>
    <row r="2125" spans="1:257" x14ac:dyDescent="0.3">
      <c r="A2125" s="49">
        <v>2123</v>
      </c>
      <c r="B2125" t="s">
        <v>3649</v>
      </c>
      <c r="C2125" t="s">
        <v>659</v>
      </c>
      <c r="D2125">
        <v>3.8720000000000002E-5</v>
      </c>
      <c r="BQ2125" t="s">
        <v>9961</v>
      </c>
      <c r="BR2125" t="s">
        <v>9961</v>
      </c>
      <c r="BS2125" t="s">
        <v>9961</v>
      </c>
      <c r="GX2125" t="s">
        <v>9961</v>
      </c>
    </row>
    <row r="2126" spans="1:257" x14ac:dyDescent="0.3">
      <c r="A2126" s="49">
        <v>2124</v>
      </c>
      <c r="B2126" t="s">
        <v>3650</v>
      </c>
      <c r="C2126" t="s">
        <v>659</v>
      </c>
      <c r="D2126">
        <v>4.17273824E-5</v>
      </c>
      <c r="BQ2126" t="s">
        <v>9961</v>
      </c>
      <c r="BR2126" t="s">
        <v>9961</v>
      </c>
      <c r="BS2126" t="s">
        <v>9961</v>
      </c>
    </row>
    <row r="2127" spans="1:257" x14ac:dyDescent="0.3">
      <c r="A2127" s="49">
        <v>2125</v>
      </c>
      <c r="B2127" t="s">
        <v>3651</v>
      </c>
      <c r="C2127" t="s">
        <v>671</v>
      </c>
      <c r="D2127">
        <v>6.9479000000000008E-3</v>
      </c>
      <c r="O2127" t="s">
        <v>9961</v>
      </c>
      <c r="P2127" t="s">
        <v>9961</v>
      </c>
      <c r="AM2127" t="s">
        <v>9961</v>
      </c>
      <c r="AN2127" t="s">
        <v>9961</v>
      </c>
    </row>
    <row r="2128" spans="1:257" x14ac:dyDescent="0.3">
      <c r="A2128" s="49">
        <v>2126</v>
      </c>
      <c r="B2128" t="s">
        <v>3652</v>
      </c>
      <c r="C2128" t="s">
        <v>662</v>
      </c>
      <c r="D2128">
        <v>4.5359999999999998E-2</v>
      </c>
      <c r="AH2128" t="s">
        <v>9961</v>
      </c>
    </row>
    <row r="2129" spans="1:233" x14ac:dyDescent="0.3">
      <c r="A2129" s="49">
        <v>2127</v>
      </c>
      <c r="B2129" t="s">
        <v>3653</v>
      </c>
      <c r="C2129" t="s">
        <v>796</v>
      </c>
      <c r="D2129">
        <v>0.27489999999999998</v>
      </c>
      <c r="O2129" t="s">
        <v>9961</v>
      </c>
      <c r="AI2129" t="s">
        <v>9961</v>
      </c>
    </row>
    <row r="2130" spans="1:233" x14ac:dyDescent="0.3">
      <c r="A2130" s="49">
        <v>2128</v>
      </c>
    </row>
    <row r="2131" spans="1:233" x14ac:dyDescent="0.3">
      <c r="A2131" s="49">
        <v>2129</v>
      </c>
    </row>
    <row r="2132" spans="1:233" x14ac:dyDescent="0.3">
      <c r="A2132" s="49">
        <v>2130</v>
      </c>
      <c r="B2132" t="s">
        <v>3656</v>
      </c>
      <c r="C2132" t="s">
        <v>671</v>
      </c>
      <c r="D2132">
        <v>3.0038800000000001E-2</v>
      </c>
      <c r="O2132" t="s">
        <v>9961</v>
      </c>
      <c r="P2132" t="s">
        <v>9961</v>
      </c>
      <c r="AM2132" t="s">
        <v>9961</v>
      </c>
      <c r="AN2132" t="s">
        <v>9961</v>
      </c>
    </row>
    <row r="2133" spans="1:233" x14ac:dyDescent="0.3">
      <c r="A2133" s="49">
        <v>2131</v>
      </c>
      <c r="B2133" t="s">
        <v>3657</v>
      </c>
      <c r="C2133" t="s">
        <v>605</v>
      </c>
      <c r="D2133">
        <v>4.9590000000000002E-2</v>
      </c>
      <c r="AG2133" t="s">
        <v>9961</v>
      </c>
    </row>
    <row r="2134" spans="1:233" x14ac:dyDescent="0.3">
      <c r="A2134" s="49">
        <v>2132</v>
      </c>
      <c r="B2134" t="s">
        <v>3658</v>
      </c>
      <c r="C2134" t="s">
        <v>796</v>
      </c>
      <c r="D2134">
        <v>0.36808000000000002</v>
      </c>
      <c r="O2134" t="s">
        <v>9961</v>
      </c>
    </row>
    <row r="2135" spans="1:233" x14ac:dyDescent="0.3">
      <c r="A2135" s="49">
        <v>2133</v>
      </c>
      <c r="B2135" t="s">
        <v>3659</v>
      </c>
      <c r="C2135" t="s">
        <v>796</v>
      </c>
      <c r="D2135">
        <v>4.7649999999999998E-2</v>
      </c>
      <c r="O2135" t="s">
        <v>9961</v>
      </c>
    </row>
    <row r="2136" spans="1:233" x14ac:dyDescent="0.3">
      <c r="A2136" s="49">
        <v>2134</v>
      </c>
      <c r="B2136" t="s">
        <v>3660</v>
      </c>
      <c r="C2136" t="s">
        <v>796</v>
      </c>
      <c r="D2136">
        <v>4.1999999999999997E-3</v>
      </c>
      <c r="O2136" t="s">
        <v>9961</v>
      </c>
    </row>
    <row r="2137" spans="1:233" x14ac:dyDescent="0.3">
      <c r="A2137" s="49">
        <v>2135</v>
      </c>
      <c r="B2137" t="s">
        <v>3661</v>
      </c>
      <c r="C2137" t="s">
        <v>796</v>
      </c>
      <c r="D2137">
        <v>1.8620000000000001E-2</v>
      </c>
      <c r="O2137" t="s">
        <v>9961</v>
      </c>
    </row>
    <row r="2138" spans="1:233" x14ac:dyDescent="0.3">
      <c r="A2138" s="49">
        <v>2136</v>
      </c>
      <c r="B2138" t="s">
        <v>3662</v>
      </c>
      <c r="C2138" t="s">
        <v>796</v>
      </c>
      <c r="D2138">
        <v>0.27933000000000008</v>
      </c>
      <c r="O2138" t="s">
        <v>9961</v>
      </c>
    </row>
    <row r="2139" spans="1:233" x14ac:dyDescent="0.3">
      <c r="A2139" s="49">
        <v>2137</v>
      </c>
      <c r="B2139" t="s">
        <v>3663</v>
      </c>
      <c r="C2139" t="s">
        <v>796</v>
      </c>
      <c r="D2139">
        <v>3.5060000000000001E-2</v>
      </c>
      <c r="O2139" t="s">
        <v>9961</v>
      </c>
    </row>
    <row r="2140" spans="1:233" x14ac:dyDescent="0.3">
      <c r="A2140" s="49">
        <v>2138</v>
      </c>
      <c r="B2140" t="s">
        <v>3664</v>
      </c>
      <c r="C2140" t="s">
        <v>796</v>
      </c>
      <c r="D2140">
        <v>1.788E-2</v>
      </c>
      <c r="O2140" t="s">
        <v>9961</v>
      </c>
    </row>
    <row r="2141" spans="1:233" x14ac:dyDescent="0.3">
      <c r="A2141" s="49">
        <v>2139</v>
      </c>
      <c r="B2141" t="s">
        <v>3665</v>
      </c>
      <c r="C2141" t="s">
        <v>796</v>
      </c>
      <c r="D2141">
        <v>0.11096</v>
      </c>
      <c r="O2141" t="s">
        <v>9961</v>
      </c>
    </row>
    <row r="2142" spans="1:233" x14ac:dyDescent="0.3">
      <c r="A2142" s="49">
        <v>2140</v>
      </c>
      <c r="B2142" t="s">
        <v>3667</v>
      </c>
      <c r="C2142" t="s">
        <v>796</v>
      </c>
      <c r="D2142">
        <v>1.9350708999999999</v>
      </c>
      <c r="O2142" t="s">
        <v>9961</v>
      </c>
    </row>
    <row r="2143" spans="1:233" x14ac:dyDescent="0.3">
      <c r="A2143" s="49">
        <v>2141</v>
      </c>
      <c r="B2143" t="s">
        <v>3669</v>
      </c>
      <c r="C2143" t="s">
        <v>671</v>
      </c>
      <c r="D2143">
        <v>8.2128170563256937</v>
      </c>
      <c r="X2143" t="s">
        <v>9961</v>
      </c>
      <c r="Y2143" t="s">
        <v>9961</v>
      </c>
      <c r="Z2143" t="s">
        <v>9961</v>
      </c>
      <c r="AA2143" t="s">
        <v>9961</v>
      </c>
      <c r="AB2143" t="s">
        <v>9961</v>
      </c>
      <c r="AC2143" t="s">
        <v>9961</v>
      </c>
      <c r="HY2143" t="s">
        <v>9961</v>
      </c>
    </row>
    <row r="2144" spans="1:233" x14ac:dyDescent="0.3">
      <c r="A2144" s="49">
        <v>2142</v>
      </c>
      <c r="B2144" t="s">
        <v>3671</v>
      </c>
      <c r="C2144" t="s">
        <v>605</v>
      </c>
      <c r="D2144">
        <v>1.9051200000000001E-2</v>
      </c>
      <c r="AG2144" t="s">
        <v>9961</v>
      </c>
    </row>
    <row r="2145" spans="1:315" x14ac:dyDescent="0.3">
      <c r="A2145" s="49">
        <v>2143</v>
      </c>
      <c r="B2145" t="s">
        <v>3672</v>
      </c>
      <c r="C2145" t="s">
        <v>1501</v>
      </c>
      <c r="D2145">
        <v>0.25710047058708108</v>
      </c>
      <c r="E2145" t="s">
        <v>1025</v>
      </c>
      <c r="DL2145" t="s">
        <v>9961</v>
      </c>
      <c r="DM2145" t="s">
        <v>9961</v>
      </c>
      <c r="DN2145" t="s">
        <v>9961</v>
      </c>
      <c r="DO2145" t="s">
        <v>9961</v>
      </c>
      <c r="DP2145" t="s">
        <v>9961</v>
      </c>
      <c r="DQ2145" t="s">
        <v>9961</v>
      </c>
      <c r="DR2145" t="s">
        <v>9961</v>
      </c>
      <c r="DS2145" t="s">
        <v>9961</v>
      </c>
      <c r="DT2145" t="s">
        <v>9961</v>
      </c>
      <c r="DU2145" t="s">
        <v>9961</v>
      </c>
      <c r="DV2145" t="s">
        <v>9961</v>
      </c>
      <c r="DW2145" t="s">
        <v>9961</v>
      </c>
    </row>
    <row r="2146" spans="1:315" x14ac:dyDescent="0.3">
      <c r="A2146" s="49">
        <v>2144</v>
      </c>
      <c r="B2146" t="s">
        <v>3674</v>
      </c>
      <c r="C2146" t="s">
        <v>796</v>
      </c>
      <c r="D2146">
        <v>1.5916999999999999</v>
      </c>
      <c r="O2146" t="s">
        <v>9961</v>
      </c>
    </row>
    <row r="2147" spans="1:315" x14ac:dyDescent="0.3">
      <c r="A2147" s="49">
        <v>2145</v>
      </c>
    </row>
    <row r="2148" spans="1:315" x14ac:dyDescent="0.3">
      <c r="A2148" s="49">
        <v>2146</v>
      </c>
      <c r="B2148" t="s">
        <v>3676</v>
      </c>
      <c r="C2148" t="s">
        <v>614</v>
      </c>
      <c r="D2148">
        <v>4.1999999999999997E-3</v>
      </c>
      <c r="GO2148" t="s">
        <v>9961</v>
      </c>
    </row>
    <row r="2149" spans="1:315" x14ac:dyDescent="0.3">
      <c r="A2149" s="49">
        <v>2147</v>
      </c>
      <c r="B2149" t="s">
        <v>3677</v>
      </c>
      <c r="C2149" t="s">
        <v>798</v>
      </c>
      <c r="D2149">
        <v>5.3813700000000003E-6</v>
      </c>
      <c r="Q2149" t="s">
        <v>9961</v>
      </c>
      <c r="R2149" t="s">
        <v>9961</v>
      </c>
      <c r="S2149" t="s">
        <v>9961</v>
      </c>
      <c r="T2149" t="s">
        <v>9961</v>
      </c>
    </row>
    <row r="2150" spans="1:315" x14ac:dyDescent="0.3">
      <c r="A2150" s="49">
        <v>2148</v>
      </c>
      <c r="B2150" t="s">
        <v>3678</v>
      </c>
      <c r="C2150" t="s">
        <v>605</v>
      </c>
      <c r="D2150">
        <v>0.189</v>
      </c>
      <c r="AG2150" t="s">
        <v>9961</v>
      </c>
    </row>
    <row r="2151" spans="1:315" x14ac:dyDescent="0.3">
      <c r="A2151" s="49">
        <v>2149</v>
      </c>
      <c r="B2151" t="s">
        <v>3679</v>
      </c>
      <c r="C2151" t="s">
        <v>671</v>
      </c>
      <c r="D2151">
        <v>1.2120000000000001E-2</v>
      </c>
      <c r="P2151" t="s">
        <v>9961</v>
      </c>
    </row>
    <row r="2152" spans="1:315" x14ac:dyDescent="0.3">
      <c r="A2152" s="49">
        <v>2150</v>
      </c>
      <c r="B2152" t="s">
        <v>3681</v>
      </c>
      <c r="C2152" t="s">
        <v>1482</v>
      </c>
      <c r="D2152">
        <v>7.4820928766166318E-3</v>
      </c>
      <c r="E2152" t="s">
        <v>2167</v>
      </c>
      <c r="EY2152" t="s">
        <v>9961</v>
      </c>
      <c r="EZ2152" t="s">
        <v>9961</v>
      </c>
      <c r="FA2152" t="s">
        <v>9961</v>
      </c>
      <c r="FB2152" t="s">
        <v>9961</v>
      </c>
      <c r="FC2152" t="s">
        <v>9961</v>
      </c>
      <c r="FD2152" t="s">
        <v>9961</v>
      </c>
      <c r="FE2152" t="s">
        <v>9961</v>
      </c>
      <c r="FF2152" t="s">
        <v>9961</v>
      </c>
      <c r="FG2152" t="s">
        <v>9961</v>
      </c>
      <c r="FH2152" t="s">
        <v>9961</v>
      </c>
      <c r="FI2152" t="s">
        <v>9961</v>
      </c>
      <c r="FJ2152" t="s">
        <v>9961</v>
      </c>
      <c r="FK2152" t="s">
        <v>9961</v>
      </c>
      <c r="FL2152" t="s">
        <v>9961</v>
      </c>
      <c r="LB2152" t="s">
        <v>9961</v>
      </c>
      <c r="LC2152" t="s">
        <v>9961</v>
      </c>
    </row>
    <row r="2153" spans="1:315" x14ac:dyDescent="0.3">
      <c r="A2153" s="49">
        <v>2151</v>
      </c>
      <c r="B2153" t="s">
        <v>3683</v>
      </c>
      <c r="C2153" t="s">
        <v>755</v>
      </c>
      <c r="D2153">
        <v>8.8410000000000004E-7</v>
      </c>
      <c r="F2153" t="s">
        <v>9961</v>
      </c>
      <c r="G2153" t="s">
        <v>9961</v>
      </c>
      <c r="H2153" t="s">
        <v>9961</v>
      </c>
    </row>
    <row r="2154" spans="1:315" x14ac:dyDescent="0.3">
      <c r="A2154" s="49">
        <v>2152</v>
      </c>
      <c r="B2154" t="s">
        <v>3684</v>
      </c>
      <c r="C2154" t="s">
        <v>659</v>
      </c>
      <c r="D2154">
        <v>6.8415599999999993E-2</v>
      </c>
      <c r="I2154" t="s">
        <v>9961</v>
      </c>
      <c r="J2154" t="s">
        <v>9961</v>
      </c>
      <c r="K2154" t="s">
        <v>9961</v>
      </c>
      <c r="L2154" t="s">
        <v>9961</v>
      </c>
    </row>
    <row r="2155" spans="1:315" x14ac:dyDescent="0.3">
      <c r="A2155" s="49">
        <v>2153</v>
      </c>
      <c r="B2155" t="s">
        <v>3686</v>
      </c>
      <c r="C2155" t="s">
        <v>595</v>
      </c>
      <c r="D2155">
        <v>2.6599999999999999E-2</v>
      </c>
      <c r="DI2155" t="s">
        <v>9961</v>
      </c>
    </row>
    <row r="2156" spans="1:315" x14ac:dyDescent="0.3">
      <c r="A2156" s="49">
        <v>2154</v>
      </c>
      <c r="B2156" t="s">
        <v>3688</v>
      </c>
      <c r="C2156" t="s">
        <v>659</v>
      </c>
      <c r="D2156">
        <v>4.1400000000000013E-2</v>
      </c>
      <c r="I2156" t="s">
        <v>9961</v>
      </c>
      <c r="L2156" t="s">
        <v>9961</v>
      </c>
    </row>
    <row r="2157" spans="1:315" x14ac:dyDescent="0.3">
      <c r="A2157" s="49">
        <v>2155</v>
      </c>
      <c r="B2157" t="s">
        <v>3689</v>
      </c>
      <c r="C2157" t="s">
        <v>605</v>
      </c>
      <c r="D2157">
        <v>7.2575999999999999E-4</v>
      </c>
      <c r="AG2157" t="s">
        <v>9961</v>
      </c>
    </row>
    <row r="2158" spans="1:315" x14ac:dyDescent="0.3">
      <c r="A2158" s="49">
        <v>2156</v>
      </c>
      <c r="B2158" t="s">
        <v>3690</v>
      </c>
      <c r="C2158" t="s">
        <v>605</v>
      </c>
      <c r="D2158">
        <v>0.87040000000000006</v>
      </c>
      <c r="M2158" t="s">
        <v>9961</v>
      </c>
      <c r="N2158" t="s">
        <v>9961</v>
      </c>
      <c r="AH2158" t="s">
        <v>9961</v>
      </c>
    </row>
    <row r="2159" spans="1:315" x14ac:dyDescent="0.3">
      <c r="A2159" s="49">
        <v>2157</v>
      </c>
      <c r="B2159" t="s">
        <v>3691</v>
      </c>
      <c r="C2159" t="s">
        <v>662</v>
      </c>
      <c r="D2159">
        <v>1.8592000000000001E-2</v>
      </c>
      <c r="AH2159" t="s">
        <v>9961</v>
      </c>
      <c r="AK2159" t="s">
        <v>9961</v>
      </c>
    </row>
    <row r="2160" spans="1:315" x14ac:dyDescent="0.3">
      <c r="A2160" s="49">
        <v>2158</v>
      </c>
    </row>
    <row r="2161" spans="1:316" x14ac:dyDescent="0.3">
      <c r="A2161" s="49">
        <v>2159</v>
      </c>
      <c r="B2161" t="s">
        <v>3693</v>
      </c>
      <c r="C2161" t="s">
        <v>796</v>
      </c>
      <c r="D2161">
        <v>1.8473869999999999</v>
      </c>
      <c r="O2161" t="s">
        <v>9961</v>
      </c>
      <c r="AI2161" t="s">
        <v>9961</v>
      </c>
    </row>
    <row r="2162" spans="1:316" x14ac:dyDescent="0.3">
      <c r="A2162" s="49">
        <v>2160</v>
      </c>
      <c r="B2162" t="s">
        <v>3694</v>
      </c>
      <c r="C2162" t="s">
        <v>796</v>
      </c>
      <c r="D2162">
        <v>2.7490320000000001</v>
      </c>
      <c r="O2162" t="s">
        <v>9961</v>
      </c>
      <c r="AI2162" t="s">
        <v>9961</v>
      </c>
    </row>
    <row r="2163" spans="1:316" x14ac:dyDescent="0.3">
      <c r="A2163" s="49">
        <v>2161</v>
      </c>
      <c r="B2163" t="s">
        <v>3695</v>
      </c>
      <c r="C2163" t="s">
        <v>620</v>
      </c>
      <c r="D2163">
        <v>0.100685</v>
      </c>
      <c r="M2163" t="s">
        <v>9961</v>
      </c>
      <c r="N2163" t="s">
        <v>9961</v>
      </c>
      <c r="AH2163" t="s">
        <v>9961</v>
      </c>
    </row>
    <row r="2164" spans="1:316" x14ac:dyDescent="0.3">
      <c r="A2164" s="49">
        <v>2162</v>
      </c>
      <c r="B2164" t="s">
        <v>3696</v>
      </c>
      <c r="C2164" t="s">
        <v>605</v>
      </c>
      <c r="D2164">
        <v>0.434944</v>
      </c>
      <c r="AH2164" t="s">
        <v>9961</v>
      </c>
    </row>
    <row r="2165" spans="1:316" x14ac:dyDescent="0.3">
      <c r="A2165" s="49">
        <v>2163</v>
      </c>
      <c r="B2165" t="s">
        <v>3698</v>
      </c>
      <c r="C2165" t="s">
        <v>605</v>
      </c>
      <c r="D2165">
        <v>0.32269037930853028</v>
      </c>
      <c r="EA2165" t="s">
        <v>9961</v>
      </c>
      <c r="EB2165" t="s">
        <v>9961</v>
      </c>
    </row>
    <row r="2166" spans="1:316" x14ac:dyDescent="0.3">
      <c r="A2166" s="49">
        <v>2164</v>
      </c>
      <c r="B2166" t="s">
        <v>3701</v>
      </c>
      <c r="C2166" t="s">
        <v>793</v>
      </c>
      <c r="D2166">
        <v>3.9587953230873532</v>
      </c>
      <c r="EK2166" t="s">
        <v>9961</v>
      </c>
    </row>
    <row r="2167" spans="1:316" x14ac:dyDescent="0.3">
      <c r="A2167" s="49">
        <v>2165</v>
      </c>
      <c r="B2167" t="s">
        <v>3702</v>
      </c>
      <c r="C2167" t="s">
        <v>671</v>
      </c>
      <c r="D2167">
        <v>2.80986</v>
      </c>
      <c r="AH2167" t="s">
        <v>9961</v>
      </c>
      <c r="AK2167" t="s">
        <v>9961</v>
      </c>
      <c r="CN2167" t="s">
        <v>9961</v>
      </c>
      <c r="EE2167" t="s">
        <v>9961</v>
      </c>
      <c r="ET2167" t="s">
        <v>9961</v>
      </c>
      <c r="EU2167" t="s">
        <v>9961</v>
      </c>
    </row>
    <row r="2168" spans="1:316" x14ac:dyDescent="0.3">
      <c r="A2168" s="49">
        <v>2166</v>
      </c>
      <c r="B2168" t="s">
        <v>3703</v>
      </c>
      <c r="C2168" t="s">
        <v>605</v>
      </c>
      <c r="D2168">
        <v>2.0918543567090011</v>
      </c>
      <c r="AH2168" t="s">
        <v>9963</v>
      </c>
    </row>
    <row r="2169" spans="1:316" x14ac:dyDescent="0.3">
      <c r="A2169" s="49">
        <v>2167</v>
      </c>
      <c r="B2169" t="s">
        <v>3704</v>
      </c>
      <c r="C2169" t="s">
        <v>671</v>
      </c>
      <c r="D2169">
        <v>1.64435504E-2</v>
      </c>
      <c r="O2169" t="s">
        <v>9961</v>
      </c>
      <c r="P2169" t="s">
        <v>9961</v>
      </c>
      <c r="AN2169" t="s">
        <v>9961</v>
      </c>
    </row>
    <row r="2170" spans="1:316" x14ac:dyDescent="0.3">
      <c r="A2170" s="49">
        <v>2168</v>
      </c>
    </row>
    <row r="2171" spans="1:316" x14ac:dyDescent="0.3">
      <c r="A2171" s="49">
        <v>2169</v>
      </c>
      <c r="B2171" t="s">
        <v>3707</v>
      </c>
      <c r="C2171" t="s">
        <v>659</v>
      </c>
      <c r="D2171">
        <v>1.6</v>
      </c>
      <c r="I2171" t="s">
        <v>9961</v>
      </c>
      <c r="J2171" t="s">
        <v>9961</v>
      </c>
      <c r="K2171" t="s">
        <v>9961</v>
      </c>
      <c r="L2171" t="s">
        <v>9961</v>
      </c>
    </row>
    <row r="2172" spans="1:316" x14ac:dyDescent="0.3">
      <c r="A2172" s="49">
        <v>2170</v>
      </c>
      <c r="B2172" t="s">
        <v>3708</v>
      </c>
      <c r="C2172" t="s">
        <v>659</v>
      </c>
      <c r="D2172">
        <v>0.48949999999999999</v>
      </c>
      <c r="AH2172" t="s">
        <v>9961</v>
      </c>
      <c r="AJ2172" t="s">
        <v>9961</v>
      </c>
      <c r="AK2172" t="s">
        <v>9961</v>
      </c>
    </row>
    <row r="2173" spans="1:316" x14ac:dyDescent="0.3">
      <c r="A2173" s="49">
        <v>2171</v>
      </c>
      <c r="B2173" t="s">
        <v>3709</v>
      </c>
      <c r="C2173" t="s">
        <v>605</v>
      </c>
      <c r="D2173">
        <v>0.89239999999999997</v>
      </c>
      <c r="M2173" t="s">
        <v>9961</v>
      </c>
      <c r="N2173" t="s">
        <v>9961</v>
      </c>
    </row>
    <row r="2174" spans="1:316" x14ac:dyDescent="0.3">
      <c r="A2174" s="49">
        <v>2172</v>
      </c>
      <c r="B2174" t="s">
        <v>3710</v>
      </c>
      <c r="C2174" t="s">
        <v>650</v>
      </c>
      <c r="D2174">
        <v>0.11600000000000001</v>
      </c>
      <c r="AK2174" t="s">
        <v>9961</v>
      </c>
    </row>
    <row r="2175" spans="1:316" x14ac:dyDescent="0.3">
      <c r="A2175" s="49">
        <v>2173</v>
      </c>
      <c r="B2175" t="s">
        <v>3711</v>
      </c>
      <c r="C2175" t="s">
        <v>617</v>
      </c>
      <c r="D2175">
        <v>1.1684818E-4</v>
      </c>
      <c r="F2175" t="s">
        <v>9961</v>
      </c>
      <c r="G2175" t="s">
        <v>9961</v>
      </c>
    </row>
    <row r="2176" spans="1:316" x14ac:dyDescent="0.3">
      <c r="A2176" s="49">
        <v>2174</v>
      </c>
      <c r="B2176" t="s">
        <v>3713</v>
      </c>
      <c r="C2176" t="s">
        <v>614</v>
      </c>
      <c r="D2176">
        <v>0.15436</v>
      </c>
      <c r="JZ2176" t="s">
        <v>9961</v>
      </c>
      <c r="KA2176" t="s">
        <v>9961</v>
      </c>
      <c r="LD2176" t="s">
        <v>9961</v>
      </c>
    </row>
    <row r="2177" spans="1:286" x14ac:dyDescent="0.3">
      <c r="A2177" s="49">
        <v>2175</v>
      </c>
      <c r="B2177" t="s">
        <v>3715</v>
      </c>
      <c r="C2177" t="s">
        <v>605</v>
      </c>
      <c r="D2177">
        <v>0.21471972480000001</v>
      </c>
      <c r="M2177" t="s">
        <v>9961</v>
      </c>
      <c r="N2177" t="s">
        <v>9961</v>
      </c>
    </row>
    <row r="2178" spans="1:286" x14ac:dyDescent="0.3">
      <c r="A2178" s="49">
        <v>2176</v>
      </c>
      <c r="B2178" t="s">
        <v>3716</v>
      </c>
      <c r="C2178" t="s">
        <v>671</v>
      </c>
      <c r="D2178">
        <v>0.32409747308999998</v>
      </c>
      <c r="O2178" t="s">
        <v>9961</v>
      </c>
      <c r="P2178" t="s">
        <v>9961</v>
      </c>
      <c r="AL2178" t="s">
        <v>9961</v>
      </c>
      <c r="AM2178" t="s">
        <v>9961</v>
      </c>
      <c r="AN2178" t="s">
        <v>9961</v>
      </c>
    </row>
    <row r="2179" spans="1:286" x14ac:dyDescent="0.3">
      <c r="A2179" s="49">
        <v>2177</v>
      </c>
      <c r="B2179" t="s">
        <v>3717</v>
      </c>
      <c r="C2179" t="s">
        <v>659</v>
      </c>
      <c r="D2179">
        <v>4.921E-6</v>
      </c>
      <c r="F2179" t="s">
        <v>9961</v>
      </c>
      <c r="G2179" t="s">
        <v>9961</v>
      </c>
      <c r="H2179" t="s">
        <v>9961</v>
      </c>
      <c r="EM2179" t="s">
        <v>9961</v>
      </c>
    </row>
    <row r="2180" spans="1:286" x14ac:dyDescent="0.3">
      <c r="A2180" s="49">
        <v>2178</v>
      </c>
      <c r="B2180" t="s">
        <v>3718</v>
      </c>
      <c r="C2180" t="s">
        <v>614</v>
      </c>
      <c r="D2180">
        <v>0.1228530603913336</v>
      </c>
      <c r="EA2180" t="s">
        <v>9961</v>
      </c>
      <c r="EB2180" t="s">
        <v>9961</v>
      </c>
      <c r="JZ2180" t="s">
        <v>9961</v>
      </c>
    </row>
    <row r="2181" spans="1:286" x14ac:dyDescent="0.3">
      <c r="A2181" s="49">
        <v>2179</v>
      </c>
      <c r="B2181" t="s">
        <v>3720</v>
      </c>
      <c r="C2181" t="s">
        <v>605</v>
      </c>
      <c r="D2181">
        <v>1.7253000000000001</v>
      </c>
      <c r="M2181" t="s">
        <v>9961</v>
      </c>
      <c r="AH2181" t="s">
        <v>9961</v>
      </c>
      <c r="AK2181" t="s">
        <v>9961</v>
      </c>
    </row>
    <row r="2182" spans="1:286" x14ac:dyDescent="0.3">
      <c r="A2182" s="49">
        <v>2180</v>
      </c>
      <c r="B2182" t="s">
        <v>3721</v>
      </c>
      <c r="C2182" t="s">
        <v>605</v>
      </c>
      <c r="D2182">
        <v>1.7253000000000001</v>
      </c>
      <c r="M2182" t="s">
        <v>9961</v>
      </c>
      <c r="N2182" t="s">
        <v>9961</v>
      </c>
      <c r="AH2182" t="s">
        <v>9961</v>
      </c>
      <c r="AK2182" t="s">
        <v>9961</v>
      </c>
    </row>
    <row r="2183" spans="1:286" x14ac:dyDescent="0.3">
      <c r="A2183" s="49">
        <v>2181</v>
      </c>
      <c r="B2183" t="s">
        <v>3722</v>
      </c>
      <c r="C2183" t="s">
        <v>650</v>
      </c>
      <c r="D2183">
        <v>0.76559999999999984</v>
      </c>
      <c r="AH2183" t="s">
        <v>9961</v>
      </c>
      <c r="AK2183" t="s">
        <v>9961</v>
      </c>
      <c r="ET2183" t="s">
        <v>9961</v>
      </c>
      <c r="EU2183" t="s">
        <v>9961</v>
      </c>
    </row>
    <row r="2184" spans="1:286" x14ac:dyDescent="0.3">
      <c r="A2184" s="49">
        <v>2182</v>
      </c>
      <c r="B2184" t="s">
        <v>3723</v>
      </c>
      <c r="C2184" t="s">
        <v>671</v>
      </c>
      <c r="D2184">
        <v>2.2000000000000001E-6</v>
      </c>
      <c r="BK2184" t="s">
        <v>9961</v>
      </c>
      <c r="BL2184" t="s">
        <v>9961</v>
      </c>
      <c r="BM2184" t="s">
        <v>9961</v>
      </c>
    </row>
    <row r="2185" spans="1:286" x14ac:dyDescent="0.3">
      <c r="A2185" s="49">
        <v>2183</v>
      </c>
    </row>
    <row r="2186" spans="1:286" x14ac:dyDescent="0.3">
      <c r="A2186" s="49">
        <v>2184</v>
      </c>
      <c r="B2186" t="s">
        <v>3727</v>
      </c>
      <c r="C2186" t="s">
        <v>796</v>
      </c>
      <c r="D2186">
        <v>0.66700000000000004</v>
      </c>
      <c r="O2186" t="s">
        <v>9961</v>
      </c>
    </row>
    <row r="2187" spans="1:286" x14ac:dyDescent="0.3">
      <c r="A2187" s="49">
        <v>2185</v>
      </c>
      <c r="B2187" t="s">
        <v>3728</v>
      </c>
      <c r="C2187" t="s">
        <v>659</v>
      </c>
      <c r="D2187">
        <v>1.4208E-2</v>
      </c>
      <c r="I2187" t="s">
        <v>9961</v>
      </c>
      <c r="J2187" t="s">
        <v>9961</v>
      </c>
      <c r="K2187" t="s">
        <v>9961</v>
      </c>
      <c r="L2187" t="s">
        <v>9961</v>
      </c>
    </row>
    <row r="2188" spans="1:286" x14ac:dyDescent="0.3">
      <c r="A2188" s="49">
        <v>2186</v>
      </c>
      <c r="B2188" t="s">
        <v>3729</v>
      </c>
      <c r="C2188" t="s">
        <v>671</v>
      </c>
      <c r="D2188">
        <v>0.32114880000000001</v>
      </c>
      <c r="P2188" t="s">
        <v>9961</v>
      </c>
    </row>
    <row r="2189" spans="1:286" x14ac:dyDescent="0.3">
      <c r="A2189" s="49">
        <v>2187</v>
      </c>
      <c r="B2189" t="s">
        <v>3730</v>
      </c>
      <c r="C2189" t="s">
        <v>653</v>
      </c>
      <c r="D2189">
        <v>9.7152000000000002E-2</v>
      </c>
      <c r="AJ2189" t="s">
        <v>9961</v>
      </c>
      <c r="AK2189" t="s">
        <v>9961</v>
      </c>
      <c r="AP2189" t="s">
        <v>9961</v>
      </c>
    </row>
    <row r="2190" spans="1:286" x14ac:dyDescent="0.3">
      <c r="A2190" s="49">
        <v>2188</v>
      </c>
      <c r="B2190" t="s">
        <v>3731</v>
      </c>
      <c r="C2190" t="s">
        <v>796</v>
      </c>
      <c r="D2190">
        <v>5.4440045999999992E-2</v>
      </c>
      <c r="O2190" t="s">
        <v>9961</v>
      </c>
      <c r="AI2190" t="s">
        <v>9961</v>
      </c>
    </row>
    <row r="2191" spans="1:286" x14ac:dyDescent="0.3">
      <c r="A2191" s="49">
        <v>2189</v>
      </c>
      <c r="B2191" t="s">
        <v>3732</v>
      </c>
      <c r="C2191" t="s">
        <v>796</v>
      </c>
      <c r="D2191">
        <v>0.124962121</v>
      </c>
      <c r="O2191" t="s">
        <v>9961</v>
      </c>
      <c r="AI2191" t="s">
        <v>9961</v>
      </c>
    </row>
    <row r="2192" spans="1:286" x14ac:dyDescent="0.3">
      <c r="A2192" s="49">
        <v>2190</v>
      </c>
      <c r="B2192" t="s">
        <v>3733</v>
      </c>
      <c r="C2192" t="s">
        <v>605</v>
      </c>
      <c r="D2192">
        <v>0.05</v>
      </c>
      <c r="M2192" t="s">
        <v>9961</v>
      </c>
      <c r="N2192" t="s">
        <v>9961</v>
      </c>
    </row>
    <row r="2193" spans="1:318" x14ac:dyDescent="0.3">
      <c r="A2193" s="49">
        <v>2191</v>
      </c>
      <c r="B2193" t="s">
        <v>3734</v>
      </c>
      <c r="C2193" t="s">
        <v>650</v>
      </c>
      <c r="D2193">
        <v>8.1129999999999994E-2</v>
      </c>
      <c r="AK2193" t="s">
        <v>9961</v>
      </c>
    </row>
    <row r="2194" spans="1:318" x14ac:dyDescent="0.3">
      <c r="A2194" s="49">
        <v>2192</v>
      </c>
    </row>
    <row r="2195" spans="1:318" x14ac:dyDescent="0.3">
      <c r="A2195" s="49">
        <v>2193</v>
      </c>
      <c r="B2195" t="s">
        <v>3736</v>
      </c>
      <c r="C2195" t="s">
        <v>605</v>
      </c>
      <c r="D2195">
        <v>0.44019000000000003</v>
      </c>
      <c r="M2195" t="s">
        <v>9961</v>
      </c>
      <c r="N2195" t="s">
        <v>9961</v>
      </c>
      <c r="AH2195" t="s">
        <v>9961</v>
      </c>
    </row>
    <row r="2196" spans="1:318" x14ac:dyDescent="0.3">
      <c r="A2196" s="49">
        <v>2194</v>
      </c>
      <c r="B2196" t="s">
        <v>3738</v>
      </c>
      <c r="C2196" t="s">
        <v>2254</v>
      </c>
      <c r="D2196">
        <v>14.006584275</v>
      </c>
      <c r="EK2196" t="s">
        <v>9961</v>
      </c>
    </row>
    <row r="2197" spans="1:318" x14ac:dyDescent="0.3">
      <c r="A2197" s="49">
        <v>2195</v>
      </c>
      <c r="B2197" t="s">
        <v>3739</v>
      </c>
      <c r="C2197" t="s">
        <v>2254</v>
      </c>
      <c r="D2197">
        <v>5.6459508750000014</v>
      </c>
      <c r="EK2197" t="s">
        <v>9961</v>
      </c>
    </row>
    <row r="2198" spans="1:318" x14ac:dyDescent="0.3">
      <c r="A2198" s="49">
        <v>2196</v>
      </c>
      <c r="B2198" t="s">
        <v>3740</v>
      </c>
      <c r="C2198" t="s">
        <v>662</v>
      </c>
      <c r="D2198">
        <v>0.51749999999999996</v>
      </c>
      <c r="I2198" t="s">
        <v>9961</v>
      </c>
      <c r="J2198" t="s">
        <v>9961</v>
      </c>
      <c r="K2198" t="s">
        <v>9961</v>
      </c>
      <c r="L2198" t="s">
        <v>9961</v>
      </c>
    </row>
    <row r="2199" spans="1:318" x14ac:dyDescent="0.3">
      <c r="A2199" s="49">
        <v>2197</v>
      </c>
      <c r="B2199" t="s">
        <v>3741</v>
      </c>
      <c r="C2199" t="s">
        <v>614</v>
      </c>
      <c r="D2199">
        <v>0.20387018633540371</v>
      </c>
      <c r="JZ2199" t="s">
        <v>9961</v>
      </c>
      <c r="KT2199" t="s">
        <v>9961</v>
      </c>
      <c r="LE2199" t="s">
        <v>9961</v>
      </c>
    </row>
    <row r="2200" spans="1:318" x14ac:dyDescent="0.3">
      <c r="A2200" s="49">
        <v>2198</v>
      </c>
    </row>
    <row r="2201" spans="1:318" x14ac:dyDescent="0.3">
      <c r="A2201" s="49">
        <v>2199</v>
      </c>
      <c r="B2201" t="s">
        <v>3744</v>
      </c>
      <c r="C2201" t="s">
        <v>605</v>
      </c>
      <c r="D2201">
        <v>3.8614000000000002</v>
      </c>
      <c r="AH2201" t="s">
        <v>9961</v>
      </c>
      <c r="AK2201" t="s">
        <v>9961</v>
      </c>
    </row>
    <row r="2202" spans="1:318" x14ac:dyDescent="0.3">
      <c r="A2202" s="49">
        <v>2200</v>
      </c>
      <c r="B2202" t="s">
        <v>3745</v>
      </c>
      <c r="C2202" t="s">
        <v>605</v>
      </c>
      <c r="D2202">
        <v>0.26907999999999999</v>
      </c>
      <c r="M2202" t="s">
        <v>9961</v>
      </c>
    </row>
    <row r="2203" spans="1:318" x14ac:dyDescent="0.3">
      <c r="A2203" s="49">
        <v>2201</v>
      </c>
    </row>
    <row r="2204" spans="1:318" x14ac:dyDescent="0.3">
      <c r="A2204" s="49">
        <v>2202</v>
      </c>
      <c r="B2204" t="s">
        <v>3747</v>
      </c>
      <c r="C2204" t="s">
        <v>650</v>
      </c>
      <c r="D2204">
        <v>0.11423999999999999</v>
      </c>
      <c r="AK2204" t="s">
        <v>9961</v>
      </c>
    </row>
    <row r="2205" spans="1:318" x14ac:dyDescent="0.3">
      <c r="A2205" s="49">
        <v>2203</v>
      </c>
      <c r="B2205" t="s">
        <v>3748</v>
      </c>
      <c r="C2205" t="s">
        <v>659</v>
      </c>
      <c r="D2205">
        <v>0.46591999999999989</v>
      </c>
      <c r="AH2205" t="s">
        <v>9961</v>
      </c>
      <c r="AJ2205" t="s">
        <v>9961</v>
      </c>
      <c r="AK2205" t="s">
        <v>9961</v>
      </c>
      <c r="AP2205" t="s">
        <v>9961</v>
      </c>
      <c r="BO2205" t="s">
        <v>9961</v>
      </c>
      <c r="BP2205" t="s">
        <v>9961</v>
      </c>
    </row>
    <row r="2206" spans="1:318" x14ac:dyDescent="0.3">
      <c r="A2206" s="49">
        <v>2204</v>
      </c>
    </row>
    <row r="2207" spans="1:318" x14ac:dyDescent="0.3">
      <c r="A2207" s="49">
        <v>2205</v>
      </c>
      <c r="B2207" t="s">
        <v>3750</v>
      </c>
      <c r="C2207" t="s">
        <v>798</v>
      </c>
      <c r="D2207">
        <v>4.885472817E-2</v>
      </c>
      <c r="O2207" t="s">
        <v>9961</v>
      </c>
    </row>
    <row r="2208" spans="1:318" x14ac:dyDescent="0.3">
      <c r="A2208" s="49">
        <v>2206</v>
      </c>
      <c r="B2208" t="s">
        <v>3752</v>
      </c>
      <c r="C2208" t="s">
        <v>595</v>
      </c>
      <c r="D2208">
        <v>1.4354999999999999E-3</v>
      </c>
      <c r="E2208" t="s">
        <v>1381</v>
      </c>
      <c r="HD2208" t="s">
        <v>9961</v>
      </c>
      <c r="LF2208" t="s">
        <v>9961</v>
      </c>
    </row>
    <row r="2209" spans="1:277" x14ac:dyDescent="0.3">
      <c r="A2209" s="49">
        <v>2207</v>
      </c>
      <c r="B2209" t="s">
        <v>3754</v>
      </c>
      <c r="C2209" t="s">
        <v>1501</v>
      </c>
      <c r="D2209">
        <v>1.4244701382399941E-3</v>
      </c>
      <c r="E2209" t="s">
        <v>2167</v>
      </c>
      <c r="EY2209" t="s">
        <v>9961</v>
      </c>
      <c r="EZ2209" t="s">
        <v>9961</v>
      </c>
      <c r="FA2209" t="s">
        <v>9961</v>
      </c>
      <c r="FB2209" t="s">
        <v>9961</v>
      </c>
      <c r="FC2209" t="s">
        <v>9961</v>
      </c>
      <c r="FD2209" t="s">
        <v>9961</v>
      </c>
      <c r="FE2209" t="s">
        <v>9961</v>
      </c>
      <c r="FF2209" t="s">
        <v>9961</v>
      </c>
      <c r="FG2209" t="s">
        <v>9961</v>
      </c>
      <c r="FH2209" t="s">
        <v>9961</v>
      </c>
      <c r="FI2209" t="s">
        <v>9961</v>
      </c>
      <c r="FJ2209" t="s">
        <v>9961</v>
      </c>
      <c r="FK2209" t="s">
        <v>9961</v>
      </c>
      <c r="FL2209" t="s">
        <v>9961</v>
      </c>
    </row>
    <row r="2210" spans="1:277" x14ac:dyDescent="0.3">
      <c r="A2210" s="49">
        <v>2208</v>
      </c>
      <c r="B2210" t="s">
        <v>3757</v>
      </c>
      <c r="C2210" t="s">
        <v>1379</v>
      </c>
      <c r="D2210">
        <v>78.438999999999979</v>
      </c>
      <c r="AH2210" t="s">
        <v>9961</v>
      </c>
      <c r="AK2210" t="s">
        <v>9961</v>
      </c>
      <c r="CN2210" t="s">
        <v>9961</v>
      </c>
      <c r="JP2210" t="s">
        <v>9961</v>
      </c>
    </row>
    <row r="2211" spans="1:277" x14ac:dyDescent="0.3">
      <c r="A2211" s="49">
        <v>2209</v>
      </c>
    </row>
    <row r="2212" spans="1:277" x14ac:dyDescent="0.3">
      <c r="A2212" s="49">
        <v>2210</v>
      </c>
    </row>
    <row r="2213" spans="1:277" x14ac:dyDescent="0.3">
      <c r="A2213" s="49">
        <v>2211</v>
      </c>
    </row>
    <row r="2214" spans="1:277" x14ac:dyDescent="0.3">
      <c r="A2214" s="49">
        <v>2212</v>
      </c>
    </row>
    <row r="2215" spans="1:277" x14ac:dyDescent="0.3">
      <c r="A2215" s="49">
        <v>2213</v>
      </c>
    </row>
    <row r="2216" spans="1:277" x14ac:dyDescent="0.3">
      <c r="A2216" s="49">
        <v>2214</v>
      </c>
      <c r="B2216" t="s">
        <v>3764</v>
      </c>
      <c r="C2216" t="s">
        <v>659</v>
      </c>
      <c r="D2216">
        <v>0.120048</v>
      </c>
      <c r="AK2216" t="s">
        <v>9961</v>
      </c>
    </row>
    <row r="2217" spans="1:277" x14ac:dyDescent="0.3">
      <c r="A2217" s="49">
        <v>2215</v>
      </c>
      <c r="B2217" t="s">
        <v>3765</v>
      </c>
      <c r="C2217" t="s">
        <v>605</v>
      </c>
      <c r="D2217">
        <v>0.51741369999999998</v>
      </c>
      <c r="M2217" t="s">
        <v>9961</v>
      </c>
      <c r="N2217" t="s">
        <v>9961</v>
      </c>
      <c r="AH2217" t="s">
        <v>9961</v>
      </c>
      <c r="AK2217" t="s">
        <v>9961</v>
      </c>
    </row>
    <row r="2218" spans="1:277" x14ac:dyDescent="0.3">
      <c r="A2218" s="49">
        <v>2216</v>
      </c>
      <c r="B2218" t="s">
        <v>3766</v>
      </c>
      <c r="C2218" t="s">
        <v>650</v>
      </c>
      <c r="D2218">
        <v>0.14000000000000001</v>
      </c>
      <c r="AK2218" t="s">
        <v>9961</v>
      </c>
    </row>
    <row r="2219" spans="1:277" x14ac:dyDescent="0.3">
      <c r="A2219" s="49">
        <v>2217</v>
      </c>
      <c r="B2219" t="s">
        <v>3768</v>
      </c>
      <c r="C2219" t="s">
        <v>595</v>
      </c>
      <c r="D2219">
        <v>0.2705999999999999</v>
      </c>
      <c r="DH2219" t="s">
        <v>9961</v>
      </c>
      <c r="JQ2219" t="s">
        <v>9961</v>
      </c>
    </row>
    <row r="2220" spans="1:277" x14ac:dyDescent="0.3">
      <c r="A2220" s="49">
        <v>2218</v>
      </c>
      <c r="B2220" t="s">
        <v>3770</v>
      </c>
      <c r="C2220" t="s">
        <v>614</v>
      </c>
      <c r="D2220">
        <v>0.18500121359999999</v>
      </c>
      <c r="AH2220" t="s">
        <v>9961</v>
      </c>
      <c r="AK2220" t="s">
        <v>9961</v>
      </c>
    </row>
    <row r="2221" spans="1:277" x14ac:dyDescent="0.3">
      <c r="A2221" s="49">
        <v>2219</v>
      </c>
      <c r="B2221" t="s">
        <v>3771</v>
      </c>
      <c r="C2221" t="s">
        <v>605</v>
      </c>
      <c r="D2221">
        <v>1.0160640000000001</v>
      </c>
      <c r="M2221" t="s">
        <v>9961</v>
      </c>
      <c r="N2221" t="s">
        <v>9961</v>
      </c>
      <c r="AH2221" t="s">
        <v>9961</v>
      </c>
      <c r="AK2221" t="s">
        <v>9961</v>
      </c>
    </row>
    <row r="2222" spans="1:277" x14ac:dyDescent="0.3">
      <c r="A2222" s="49">
        <v>2220</v>
      </c>
      <c r="B2222" t="s">
        <v>3772</v>
      </c>
      <c r="C2222" t="s">
        <v>671</v>
      </c>
      <c r="D2222">
        <v>1.235E-2</v>
      </c>
      <c r="O2222" t="s">
        <v>9961</v>
      </c>
      <c r="P2222" t="s">
        <v>9961</v>
      </c>
    </row>
    <row r="2223" spans="1:277" x14ac:dyDescent="0.3">
      <c r="A2223" s="49">
        <v>2221</v>
      </c>
      <c r="B2223" t="s">
        <v>3773</v>
      </c>
      <c r="C2223" t="s">
        <v>659</v>
      </c>
      <c r="D2223">
        <v>5.4025999999999998E-2</v>
      </c>
      <c r="I2223" t="s">
        <v>9961</v>
      </c>
    </row>
    <row r="2224" spans="1:277" x14ac:dyDescent="0.3">
      <c r="A2224" s="49">
        <v>2222</v>
      </c>
      <c r="B2224" t="s">
        <v>3774</v>
      </c>
      <c r="C2224" t="s">
        <v>605</v>
      </c>
      <c r="D2224">
        <v>0.1152</v>
      </c>
      <c r="AH2224" t="s">
        <v>9961</v>
      </c>
    </row>
    <row r="2225" spans="1:319" x14ac:dyDescent="0.3">
      <c r="A2225" s="49">
        <v>2223</v>
      </c>
      <c r="B2225" t="s">
        <v>3775</v>
      </c>
      <c r="C2225" t="s">
        <v>614</v>
      </c>
      <c r="D2225">
        <v>0.39063199999999998</v>
      </c>
      <c r="AH2225" t="s">
        <v>9961</v>
      </c>
      <c r="AK2225" t="s">
        <v>9961</v>
      </c>
    </row>
    <row r="2226" spans="1:319" x14ac:dyDescent="0.3">
      <c r="A2226" s="49">
        <v>2224</v>
      </c>
      <c r="B2226" t="s">
        <v>3776</v>
      </c>
      <c r="C2226" t="s">
        <v>659</v>
      </c>
      <c r="D2226">
        <v>7.4999999999999997E-2</v>
      </c>
      <c r="AH2226" t="s">
        <v>9961</v>
      </c>
      <c r="GO2226" t="s">
        <v>9961</v>
      </c>
    </row>
    <row r="2227" spans="1:319" x14ac:dyDescent="0.3">
      <c r="A2227" s="49">
        <v>2225</v>
      </c>
      <c r="B2227" t="s">
        <v>3778</v>
      </c>
      <c r="C2227" t="s">
        <v>614</v>
      </c>
      <c r="D2227">
        <v>4.9351679999999997E-6</v>
      </c>
      <c r="F2227" t="s">
        <v>9961</v>
      </c>
    </row>
    <row r="2228" spans="1:319" x14ac:dyDescent="0.3">
      <c r="A2228" s="49">
        <v>2226</v>
      </c>
      <c r="B2228" t="s">
        <v>3779</v>
      </c>
      <c r="C2228" t="s">
        <v>614</v>
      </c>
      <c r="D2228">
        <v>0.1618709415262774</v>
      </c>
      <c r="AH2228" t="s">
        <v>9961</v>
      </c>
    </row>
    <row r="2229" spans="1:319" x14ac:dyDescent="0.3">
      <c r="A2229" s="49">
        <v>2227</v>
      </c>
      <c r="B2229" t="s">
        <v>3780</v>
      </c>
      <c r="C2229" t="s">
        <v>659</v>
      </c>
      <c r="D2229">
        <v>0.34237000000000001</v>
      </c>
      <c r="AH2229" t="s">
        <v>9961</v>
      </c>
      <c r="AJ2229" t="s">
        <v>9961</v>
      </c>
      <c r="AK2229" t="s">
        <v>9961</v>
      </c>
    </row>
    <row r="2230" spans="1:319" x14ac:dyDescent="0.3">
      <c r="A2230" s="49">
        <v>2228</v>
      </c>
      <c r="B2230" t="s">
        <v>3781</v>
      </c>
      <c r="C2230" t="s">
        <v>659</v>
      </c>
      <c r="D2230">
        <v>0.15842000000000001</v>
      </c>
      <c r="AH2230" t="s">
        <v>9961</v>
      </c>
      <c r="AK2230" t="s">
        <v>9961</v>
      </c>
    </row>
    <row r="2231" spans="1:319" x14ac:dyDescent="0.3">
      <c r="A2231" s="49">
        <v>2229</v>
      </c>
      <c r="B2231" t="s">
        <v>3782</v>
      </c>
      <c r="C2231" t="s">
        <v>659</v>
      </c>
      <c r="D2231">
        <v>1.0924999999999999E-3</v>
      </c>
      <c r="BQ2231" t="s">
        <v>9961</v>
      </c>
      <c r="BR2231" t="s">
        <v>9961</v>
      </c>
      <c r="BS2231" t="s">
        <v>9961</v>
      </c>
    </row>
    <row r="2232" spans="1:319" x14ac:dyDescent="0.3">
      <c r="A2232" s="49">
        <v>2230</v>
      </c>
    </row>
    <row r="2233" spans="1:319" x14ac:dyDescent="0.3">
      <c r="A2233" s="49">
        <v>2231</v>
      </c>
      <c r="B2233" t="s">
        <v>3784</v>
      </c>
      <c r="C2233" t="s">
        <v>617</v>
      </c>
      <c r="D2233">
        <v>2.318061E-5</v>
      </c>
      <c r="F2233" t="s">
        <v>9961</v>
      </c>
      <c r="G2233" t="s">
        <v>9961</v>
      </c>
    </row>
    <row r="2234" spans="1:319" x14ac:dyDescent="0.3">
      <c r="A2234" s="49">
        <v>2232</v>
      </c>
      <c r="B2234" t="s">
        <v>3785</v>
      </c>
      <c r="C2234" t="s">
        <v>659</v>
      </c>
      <c r="D2234">
        <v>1.3587999999999999E-2</v>
      </c>
      <c r="O2234" t="s">
        <v>9961</v>
      </c>
      <c r="P2234" t="s">
        <v>9961</v>
      </c>
      <c r="LG2234" t="s">
        <v>9961</v>
      </c>
    </row>
    <row r="2235" spans="1:319" x14ac:dyDescent="0.3">
      <c r="A2235" s="49">
        <v>2233</v>
      </c>
      <c r="B2235" t="s">
        <v>3787</v>
      </c>
      <c r="C2235" t="s">
        <v>798</v>
      </c>
      <c r="D2235">
        <v>6.3908000000000003E-3</v>
      </c>
      <c r="AH2235" t="s">
        <v>9961</v>
      </c>
      <c r="AK2235" t="s">
        <v>9961</v>
      </c>
      <c r="CN2235" t="s">
        <v>9961</v>
      </c>
      <c r="EE2235" t="s">
        <v>9961</v>
      </c>
    </row>
    <row r="2236" spans="1:319" x14ac:dyDescent="0.3">
      <c r="A2236" s="49">
        <v>2234</v>
      </c>
      <c r="B2236" t="s">
        <v>3788</v>
      </c>
      <c r="C2236" t="s">
        <v>798</v>
      </c>
      <c r="D2236">
        <v>2.4140000000000002E-2</v>
      </c>
      <c r="CN2236" t="s">
        <v>9961</v>
      </c>
      <c r="EE2236" t="s">
        <v>9961</v>
      </c>
    </row>
    <row r="2237" spans="1:319" x14ac:dyDescent="0.3">
      <c r="A2237" s="49">
        <v>2235</v>
      </c>
      <c r="B2237" t="s">
        <v>3789</v>
      </c>
      <c r="C2237" t="s">
        <v>798</v>
      </c>
      <c r="D2237">
        <v>1.9380000000000001E-3</v>
      </c>
      <c r="O2237" t="s">
        <v>9961</v>
      </c>
      <c r="P2237" t="s">
        <v>9961</v>
      </c>
    </row>
    <row r="2238" spans="1:319" x14ac:dyDescent="0.3">
      <c r="A2238" s="49">
        <v>2236</v>
      </c>
      <c r="B2238" t="s">
        <v>3790</v>
      </c>
      <c r="C2238" t="s">
        <v>659</v>
      </c>
      <c r="D2238">
        <v>6.9999999999999988E-4</v>
      </c>
      <c r="O2238" t="s">
        <v>9961</v>
      </c>
      <c r="P2238" t="s">
        <v>9961</v>
      </c>
    </row>
    <row r="2239" spans="1:319" x14ac:dyDescent="0.3">
      <c r="A2239" s="49">
        <v>2237</v>
      </c>
      <c r="B2239" t="s">
        <v>3791</v>
      </c>
      <c r="C2239" t="s">
        <v>798</v>
      </c>
      <c r="D2239">
        <v>1.0933999999999999E-2</v>
      </c>
      <c r="O2239" t="s">
        <v>9961</v>
      </c>
      <c r="P2239" t="s">
        <v>9961</v>
      </c>
    </row>
    <row r="2240" spans="1:319" x14ac:dyDescent="0.3">
      <c r="A2240" s="49">
        <v>2238</v>
      </c>
      <c r="B2240" t="s">
        <v>3792</v>
      </c>
      <c r="C2240" t="s">
        <v>798</v>
      </c>
      <c r="D2240">
        <v>1.3376000000000001E-2</v>
      </c>
      <c r="AH2240" t="s">
        <v>9961</v>
      </c>
      <c r="AK2240" t="s">
        <v>9961</v>
      </c>
      <c r="CN2240" t="s">
        <v>9961</v>
      </c>
      <c r="EE2240" t="s">
        <v>9961</v>
      </c>
    </row>
    <row r="2241" spans="1:257" x14ac:dyDescent="0.3">
      <c r="A2241" s="49">
        <v>2239</v>
      </c>
      <c r="B2241" t="s">
        <v>3793</v>
      </c>
      <c r="C2241" t="s">
        <v>620</v>
      </c>
      <c r="D2241">
        <v>2.1264000000000002E-2</v>
      </c>
      <c r="CN2241" t="s">
        <v>9961</v>
      </c>
    </row>
    <row r="2242" spans="1:257" x14ac:dyDescent="0.3">
      <c r="A2242" s="49">
        <v>2240</v>
      </c>
      <c r="B2242" t="s">
        <v>3794</v>
      </c>
      <c r="C2242" t="s">
        <v>671</v>
      </c>
      <c r="D2242">
        <v>4.9083299999999998E-4</v>
      </c>
      <c r="P2242" t="s">
        <v>9961</v>
      </c>
    </row>
    <row r="2243" spans="1:257" x14ac:dyDescent="0.3">
      <c r="A2243" s="49">
        <v>2241</v>
      </c>
    </row>
    <row r="2244" spans="1:257" x14ac:dyDescent="0.3">
      <c r="A2244" s="49">
        <v>2242</v>
      </c>
      <c r="B2244" t="s">
        <v>3796</v>
      </c>
      <c r="C2244" t="s">
        <v>605</v>
      </c>
      <c r="D2244">
        <v>6.63</v>
      </c>
      <c r="M2244" t="s">
        <v>9961</v>
      </c>
      <c r="N2244" t="s">
        <v>9961</v>
      </c>
      <c r="AH2244" t="s">
        <v>9961</v>
      </c>
      <c r="AK2244" t="s">
        <v>9961</v>
      </c>
    </row>
    <row r="2245" spans="1:257" x14ac:dyDescent="0.3">
      <c r="A2245" s="49">
        <v>2243</v>
      </c>
      <c r="B2245" t="s">
        <v>3797</v>
      </c>
      <c r="C2245" t="s">
        <v>605</v>
      </c>
      <c r="D2245">
        <v>0.47970000000000002</v>
      </c>
      <c r="M2245" t="s">
        <v>9961</v>
      </c>
      <c r="N2245" t="s">
        <v>9961</v>
      </c>
      <c r="AH2245" t="s">
        <v>9961</v>
      </c>
      <c r="AK2245" t="s">
        <v>9961</v>
      </c>
    </row>
    <row r="2246" spans="1:257" x14ac:dyDescent="0.3">
      <c r="A2246" s="49">
        <v>2244</v>
      </c>
      <c r="B2246" t="s">
        <v>3798</v>
      </c>
      <c r="C2246" t="s">
        <v>605</v>
      </c>
      <c r="D2246">
        <v>18.753399999999999</v>
      </c>
      <c r="AH2246" t="s">
        <v>9961</v>
      </c>
      <c r="AK2246" t="s">
        <v>9961</v>
      </c>
    </row>
    <row r="2247" spans="1:257" x14ac:dyDescent="0.3">
      <c r="A2247" s="49">
        <v>2245</v>
      </c>
      <c r="B2247" t="s">
        <v>3800</v>
      </c>
      <c r="C2247" t="s">
        <v>605</v>
      </c>
      <c r="D2247">
        <v>3.6665000000000001</v>
      </c>
      <c r="AH2247" t="s">
        <v>9961</v>
      </c>
      <c r="AK2247" t="s">
        <v>9961</v>
      </c>
    </row>
    <row r="2248" spans="1:257" x14ac:dyDescent="0.3">
      <c r="A2248" s="49">
        <v>2246</v>
      </c>
      <c r="B2248" t="s">
        <v>3801</v>
      </c>
      <c r="C2248" t="s">
        <v>605</v>
      </c>
      <c r="D2248">
        <v>6.4603000000000002</v>
      </c>
      <c r="AH2248" t="s">
        <v>9961</v>
      </c>
      <c r="AK2248" t="s">
        <v>9961</v>
      </c>
    </row>
    <row r="2249" spans="1:257" x14ac:dyDescent="0.3">
      <c r="A2249" s="49">
        <v>2247</v>
      </c>
      <c r="B2249" t="s">
        <v>3803</v>
      </c>
      <c r="C2249" t="s">
        <v>605</v>
      </c>
      <c r="D2249">
        <v>6.8646000000000003</v>
      </c>
      <c r="AH2249" t="s">
        <v>9963</v>
      </c>
      <c r="AK2249" t="s">
        <v>9963</v>
      </c>
    </row>
    <row r="2250" spans="1:257" x14ac:dyDescent="0.3">
      <c r="A2250" s="49">
        <v>2248</v>
      </c>
      <c r="B2250" t="s">
        <v>3805</v>
      </c>
      <c r="C2250" t="s">
        <v>1044</v>
      </c>
      <c r="D2250">
        <v>8.2681199999999997</v>
      </c>
      <c r="K2250" t="s">
        <v>9961</v>
      </c>
      <c r="L2250" t="s">
        <v>9961</v>
      </c>
    </row>
    <row r="2251" spans="1:257" x14ac:dyDescent="0.3">
      <c r="A2251" s="49">
        <v>2249</v>
      </c>
      <c r="B2251" t="s">
        <v>3806</v>
      </c>
      <c r="C2251" t="s">
        <v>659</v>
      </c>
      <c r="D2251">
        <v>0.15659999999999999</v>
      </c>
      <c r="AH2251" t="s">
        <v>9961</v>
      </c>
      <c r="AJ2251" t="s">
        <v>9961</v>
      </c>
      <c r="AK2251" t="s">
        <v>9961</v>
      </c>
    </row>
    <row r="2252" spans="1:257" x14ac:dyDescent="0.3">
      <c r="A2252" s="49">
        <v>2250</v>
      </c>
      <c r="B2252" t="s">
        <v>3807</v>
      </c>
      <c r="C2252" t="s">
        <v>671</v>
      </c>
      <c r="D2252">
        <v>2.02E-5</v>
      </c>
      <c r="Q2252" t="s">
        <v>9961</v>
      </c>
      <c r="R2252" t="s">
        <v>9961</v>
      </c>
      <c r="T2252" t="s">
        <v>9961</v>
      </c>
      <c r="U2252" t="s">
        <v>9961</v>
      </c>
    </row>
    <row r="2253" spans="1:257" x14ac:dyDescent="0.3">
      <c r="A2253" s="49">
        <v>2251</v>
      </c>
      <c r="B2253" t="s">
        <v>3808</v>
      </c>
      <c r="C2253" t="s">
        <v>605</v>
      </c>
      <c r="D2253">
        <v>9.3200000000000005E-2</v>
      </c>
      <c r="AG2253" t="s">
        <v>9961</v>
      </c>
    </row>
    <row r="2254" spans="1:257" x14ac:dyDescent="0.3">
      <c r="A2254" s="49">
        <v>2252</v>
      </c>
      <c r="B2254" t="s">
        <v>3809</v>
      </c>
      <c r="C2254" t="s">
        <v>659</v>
      </c>
      <c r="D2254">
        <v>1.9800000000000002E-2</v>
      </c>
      <c r="I2254" t="s">
        <v>9961</v>
      </c>
      <c r="K2254" t="s">
        <v>9961</v>
      </c>
      <c r="L2254" t="s">
        <v>9961</v>
      </c>
    </row>
    <row r="2255" spans="1:257" x14ac:dyDescent="0.3">
      <c r="A2255" s="49">
        <v>2253</v>
      </c>
      <c r="B2255" t="s">
        <v>3810</v>
      </c>
      <c r="C2255" t="s">
        <v>796</v>
      </c>
      <c r="D2255">
        <v>6.3029709999999992E-3</v>
      </c>
      <c r="O2255" t="s">
        <v>9961</v>
      </c>
      <c r="IW2255" t="s">
        <v>9961</v>
      </c>
    </row>
    <row r="2256" spans="1:257" x14ac:dyDescent="0.3">
      <c r="A2256" s="49">
        <v>2254</v>
      </c>
      <c r="B2256" t="s">
        <v>3811</v>
      </c>
      <c r="C2256" t="s">
        <v>659</v>
      </c>
      <c r="D2256">
        <v>1.35E-2</v>
      </c>
      <c r="AH2256" t="s">
        <v>9961</v>
      </c>
      <c r="AJ2256" t="s">
        <v>9961</v>
      </c>
      <c r="AK2256" t="s">
        <v>9961</v>
      </c>
      <c r="AP2256" t="s">
        <v>9961</v>
      </c>
    </row>
    <row r="2257" spans="1:320" x14ac:dyDescent="0.3">
      <c r="A2257" s="49">
        <v>2255</v>
      </c>
      <c r="B2257" t="s">
        <v>3812</v>
      </c>
      <c r="C2257" t="s">
        <v>617</v>
      </c>
      <c r="D2257">
        <v>3.7991700000000003E-2</v>
      </c>
      <c r="I2257" t="s">
        <v>9961</v>
      </c>
      <c r="K2257" t="s">
        <v>9961</v>
      </c>
      <c r="L2257" t="s">
        <v>9961</v>
      </c>
    </row>
    <row r="2258" spans="1:320" x14ac:dyDescent="0.3">
      <c r="A2258" s="49">
        <v>2256</v>
      </c>
      <c r="B2258" t="s">
        <v>3813</v>
      </c>
      <c r="C2258" t="s">
        <v>704</v>
      </c>
      <c r="D2258">
        <v>9.5644999999999997E-5</v>
      </c>
      <c r="F2258" t="s">
        <v>9961</v>
      </c>
      <c r="CM2258" t="s">
        <v>9961</v>
      </c>
      <c r="GC2258" t="s">
        <v>9961</v>
      </c>
    </row>
    <row r="2259" spans="1:320" x14ac:dyDescent="0.3">
      <c r="A2259" s="49">
        <v>2257</v>
      </c>
      <c r="B2259" t="s">
        <v>3814</v>
      </c>
      <c r="C2259" t="s">
        <v>659</v>
      </c>
      <c r="D2259">
        <v>6.3299999999999995E-2</v>
      </c>
      <c r="AJ2259" t="s">
        <v>9961</v>
      </c>
      <c r="AK2259" t="s">
        <v>9961</v>
      </c>
      <c r="AP2259" t="s">
        <v>9961</v>
      </c>
      <c r="CN2259" t="s">
        <v>9961</v>
      </c>
      <c r="EE2259" t="s">
        <v>9961</v>
      </c>
    </row>
    <row r="2260" spans="1:320" x14ac:dyDescent="0.3">
      <c r="A2260" s="49">
        <v>2258</v>
      </c>
      <c r="B2260" t="s">
        <v>3816</v>
      </c>
      <c r="C2260" t="s">
        <v>680</v>
      </c>
      <c r="D2260">
        <v>3.9100000000000003E-2</v>
      </c>
      <c r="AH2260" t="s">
        <v>9961</v>
      </c>
    </row>
    <row r="2261" spans="1:320" x14ac:dyDescent="0.3">
      <c r="A2261" s="49">
        <v>2259</v>
      </c>
      <c r="B2261" t="s">
        <v>3817</v>
      </c>
      <c r="C2261" t="s">
        <v>605</v>
      </c>
      <c r="D2261">
        <v>0.4</v>
      </c>
      <c r="AH2261" t="s">
        <v>9961</v>
      </c>
    </row>
    <row r="2262" spans="1:320" x14ac:dyDescent="0.3">
      <c r="A2262" s="49">
        <v>2260</v>
      </c>
      <c r="B2262" t="s">
        <v>3818</v>
      </c>
      <c r="C2262" t="s">
        <v>659</v>
      </c>
      <c r="D2262">
        <v>0.31261158</v>
      </c>
      <c r="I2262" t="s">
        <v>9961</v>
      </c>
      <c r="J2262" t="s">
        <v>9961</v>
      </c>
      <c r="K2262" t="s">
        <v>9961</v>
      </c>
      <c r="L2262" t="s">
        <v>9961</v>
      </c>
    </row>
    <row r="2263" spans="1:320" x14ac:dyDescent="0.3">
      <c r="A2263" s="49">
        <v>2261</v>
      </c>
      <c r="B2263" t="s">
        <v>3819</v>
      </c>
      <c r="C2263" t="s">
        <v>659</v>
      </c>
      <c r="D2263">
        <v>0.45664999999999989</v>
      </c>
      <c r="I2263" t="s">
        <v>9961</v>
      </c>
      <c r="J2263" t="s">
        <v>9961</v>
      </c>
      <c r="K2263" t="s">
        <v>9961</v>
      </c>
    </row>
    <row r="2264" spans="1:320" x14ac:dyDescent="0.3">
      <c r="A2264" s="49">
        <v>2262</v>
      </c>
      <c r="B2264" t="s">
        <v>3820</v>
      </c>
      <c r="C2264" t="s">
        <v>605</v>
      </c>
      <c r="D2264">
        <v>2.0653200000000001E-5</v>
      </c>
      <c r="F2264" t="s">
        <v>9961</v>
      </c>
      <c r="G2264" t="s">
        <v>9961</v>
      </c>
    </row>
    <row r="2265" spans="1:320" x14ac:dyDescent="0.3">
      <c r="A2265" s="49">
        <v>2263</v>
      </c>
      <c r="B2265" t="s">
        <v>3821</v>
      </c>
      <c r="C2265" t="s">
        <v>798</v>
      </c>
      <c r="D2265">
        <v>2.8329452000000001E-6</v>
      </c>
      <c r="Q2265" t="s">
        <v>9961</v>
      </c>
      <c r="R2265" t="s">
        <v>9961</v>
      </c>
      <c r="S2265" t="s">
        <v>9961</v>
      </c>
      <c r="T2265" t="s">
        <v>9961</v>
      </c>
    </row>
    <row r="2266" spans="1:320" x14ac:dyDescent="0.3">
      <c r="A2266" s="49">
        <v>2264</v>
      </c>
      <c r="B2266" t="s">
        <v>3822</v>
      </c>
      <c r="C2266" t="s">
        <v>605</v>
      </c>
      <c r="D2266">
        <v>3.282</v>
      </c>
      <c r="N2266" t="s">
        <v>9961</v>
      </c>
    </row>
    <row r="2267" spans="1:320" x14ac:dyDescent="0.3">
      <c r="A2267" s="49">
        <v>2265</v>
      </c>
    </row>
    <row r="2268" spans="1:320" x14ac:dyDescent="0.3">
      <c r="A2268" s="49">
        <v>2266</v>
      </c>
      <c r="B2268" t="s">
        <v>3826</v>
      </c>
      <c r="C2268" t="s">
        <v>798</v>
      </c>
      <c r="D2268">
        <v>1.7813455600000001E-5</v>
      </c>
      <c r="Q2268" t="s">
        <v>9961</v>
      </c>
      <c r="R2268" t="s">
        <v>9961</v>
      </c>
      <c r="S2268" t="s">
        <v>9961</v>
      </c>
      <c r="T2268" t="s">
        <v>9961</v>
      </c>
    </row>
    <row r="2269" spans="1:320" x14ac:dyDescent="0.3">
      <c r="A2269" s="49">
        <v>2267</v>
      </c>
      <c r="B2269" t="s">
        <v>3827</v>
      </c>
      <c r="C2269" t="s">
        <v>671</v>
      </c>
      <c r="D2269">
        <v>5.3516238439024386E-4</v>
      </c>
      <c r="Q2269" t="s">
        <v>9961</v>
      </c>
      <c r="R2269" t="s">
        <v>9961</v>
      </c>
      <c r="S2269" t="s">
        <v>9961</v>
      </c>
      <c r="T2269" t="s">
        <v>9961</v>
      </c>
      <c r="U2269" t="s">
        <v>9961</v>
      </c>
      <c r="V2269" t="s">
        <v>9961</v>
      </c>
      <c r="W2269" t="s">
        <v>9961</v>
      </c>
    </row>
    <row r="2270" spans="1:320" x14ac:dyDescent="0.3">
      <c r="A2270" s="49">
        <v>2268</v>
      </c>
      <c r="B2270" t="s">
        <v>3828</v>
      </c>
      <c r="C2270" t="s">
        <v>605</v>
      </c>
      <c r="D2270">
        <v>5.5140000000000002</v>
      </c>
      <c r="AH2270" t="s">
        <v>9961</v>
      </c>
    </row>
    <row r="2271" spans="1:320" x14ac:dyDescent="0.3">
      <c r="A2271" s="49">
        <v>2269</v>
      </c>
    </row>
    <row r="2272" spans="1:320" x14ac:dyDescent="0.3">
      <c r="A2272" s="49">
        <v>2270</v>
      </c>
      <c r="B2272" t="s">
        <v>3831</v>
      </c>
      <c r="C2272" t="s">
        <v>595</v>
      </c>
      <c r="D2272">
        <v>33.375</v>
      </c>
      <c r="JC2272" t="s">
        <v>9961</v>
      </c>
      <c r="JD2272" t="s">
        <v>9961</v>
      </c>
      <c r="LH2272" t="s">
        <v>9961</v>
      </c>
    </row>
    <row r="2273" spans="1:217" x14ac:dyDescent="0.3">
      <c r="A2273" s="49">
        <v>2271</v>
      </c>
      <c r="B2273" t="s">
        <v>3833</v>
      </c>
      <c r="C2273" t="s">
        <v>659</v>
      </c>
      <c r="D2273">
        <v>0.21299999999999999</v>
      </c>
      <c r="I2273" t="s">
        <v>9961</v>
      </c>
      <c r="K2273" t="s">
        <v>9961</v>
      </c>
      <c r="L2273" t="s">
        <v>9961</v>
      </c>
    </row>
    <row r="2274" spans="1:217" x14ac:dyDescent="0.3">
      <c r="A2274" s="49">
        <v>2272</v>
      </c>
      <c r="B2274" t="s">
        <v>3834</v>
      </c>
      <c r="C2274" t="s">
        <v>659</v>
      </c>
      <c r="D2274">
        <v>0.192465</v>
      </c>
      <c r="AJ2274" t="s">
        <v>9961</v>
      </c>
      <c r="AK2274" t="s">
        <v>9961</v>
      </c>
      <c r="AP2274" t="s">
        <v>9961</v>
      </c>
    </row>
    <row r="2275" spans="1:217" x14ac:dyDescent="0.3">
      <c r="A2275" s="49">
        <v>2273</v>
      </c>
      <c r="B2275" t="s">
        <v>3835</v>
      </c>
      <c r="C2275" t="s">
        <v>671</v>
      </c>
      <c r="D2275">
        <v>3.1343700000000003E-5</v>
      </c>
      <c r="Q2275" t="s">
        <v>9961</v>
      </c>
      <c r="R2275" t="s">
        <v>9961</v>
      </c>
      <c r="S2275" t="s">
        <v>9961</v>
      </c>
      <c r="T2275" t="s">
        <v>9961</v>
      </c>
      <c r="U2275" t="s">
        <v>9961</v>
      </c>
    </row>
    <row r="2276" spans="1:217" x14ac:dyDescent="0.3">
      <c r="A2276" s="49">
        <v>2274</v>
      </c>
    </row>
    <row r="2277" spans="1:217" x14ac:dyDescent="0.3">
      <c r="A2277" s="49">
        <v>2275</v>
      </c>
      <c r="B2277" t="s">
        <v>3838</v>
      </c>
      <c r="C2277" t="s">
        <v>793</v>
      </c>
      <c r="D2277">
        <v>86.264478793204646</v>
      </c>
      <c r="EK2277" t="s">
        <v>9961</v>
      </c>
    </row>
    <row r="2278" spans="1:217" x14ac:dyDescent="0.3">
      <c r="A2278" s="49">
        <v>2276</v>
      </c>
      <c r="B2278" t="s">
        <v>3840</v>
      </c>
      <c r="C2278" t="s">
        <v>605</v>
      </c>
      <c r="D2278">
        <v>2.0699000000000001</v>
      </c>
      <c r="M2278" t="s">
        <v>9961</v>
      </c>
    </row>
    <row r="2279" spans="1:217" x14ac:dyDescent="0.3">
      <c r="A2279" s="49">
        <v>2277</v>
      </c>
      <c r="B2279" t="s">
        <v>3841</v>
      </c>
      <c r="C2279" t="s">
        <v>605</v>
      </c>
      <c r="D2279">
        <v>0.99109999999999998</v>
      </c>
      <c r="M2279" t="s">
        <v>9961</v>
      </c>
      <c r="N2279" t="s">
        <v>9961</v>
      </c>
    </row>
    <row r="2280" spans="1:217" x14ac:dyDescent="0.3">
      <c r="A2280" s="49">
        <v>2278</v>
      </c>
    </row>
    <row r="2281" spans="1:217" x14ac:dyDescent="0.3">
      <c r="A2281" s="49">
        <v>2279</v>
      </c>
      <c r="B2281" t="s">
        <v>3844</v>
      </c>
      <c r="C2281" t="s">
        <v>671</v>
      </c>
      <c r="D2281">
        <v>0.1517</v>
      </c>
      <c r="O2281" t="s">
        <v>9961</v>
      </c>
      <c r="P2281" t="s">
        <v>9961</v>
      </c>
    </row>
    <row r="2282" spans="1:217" x14ac:dyDescent="0.3">
      <c r="A2282" s="49">
        <v>2280</v>
      </c>
      <c r="B2282" t="s">
        <v>3845</v>
      </c>
      <c r="C2282" t="s">
        <v>671</v>
      </c>
      <c r="D2282">
        <v>2.0639999999999999E-3</v>
      </c>
      <c r="O2282" t="s">
        <v>9961</v>
      </c>
      <c r="P2282" t="s">
        <v>9961</v>
      </c>
      <c r="AL2282" t="s">
        <v>9961</v>
      </c>
      <c r="AM2282" t="s">
        <v>9961</v>
      </c>
      <c r="AN2282" t="s">
        <v>9961</v>
      </c>
    </row>
    <row r="2283" spans="1:217" x14ac:dyDescent="0.3">
      <c r="A2283" s="49">
        <v>2281</v>
      </c>
      <c r="B2283" t="s">
        <v>3846</v>
      </c>
      <c r="C2283" t="s">
        <v>617</v>
      </c>
      <c r="D2283">
        <v>0.26705874800000001</v>
      </c>
      <c r="EF2283" t="s">
        <v>9961</v>
      </c>
      <c r="EG2283" t="s">
        <v>9961</v>
      </c>
      <c r="EH2283" t="s">
        <v>9961</v>
      </c>
    </row>
    <row r="2284" spans="1:217" x14ac:dyDescent="0.3">
      <c r="A2284" s="49">
        <v>2282</v>
      </c>
    </row>
    <row r="2285" spans="1:217" x14ac:dyDescent="0.3">
      <c r="A2285" s="49">
        <v>2283</v>
      </c>
      <c r="B2285" t="s">
        <v>3850</v>
      </c>
      <c r="C2285" t="s">
        <v>659</v>
      </c>
      <c r="D2285">
        <v>0.22018883559999999</v>
      </c>
      <c r="AH2285" t="s">
        <v>9961</v>
      </c>
      <c r="AJ2285" t="s">
        <v>9961</v>
      </c>
      <c r="AK2285" t="s">
        <v>9961</v>
      </c>
      <c r="AP2285" t="s">
        <v>9961</v>
      </c>
    </row>
    <row r="2286" spans="1:217" x14ac:dyDescent="0.3">
      <c r="A2286" s="49">
        <v>2284</v>
      </c>
      <c r="B2286" t="s">
        <v>3851</v>
      </c>
      <c r="C2286" t="s">
        <v>617</v>
      </c>
      <c r="D2286">
        <v>4.7730812000000003E-4</v>
      </c>
      <c r="F2286" t="s">
        <v>9961</v>
      </c>
      <c r="G2286" t="s">
        <v>9961</v>
      </c>
    </row>
    <row r="2287" spans="1:217" x14ac:dyDescent="0.3">
      <c r="A2287" s="49">
        <v>2285</v>
      </c>
      <c r="B2287" t="s">
        <v>3852</v>
      </c>
      <c r="C2287" t="s">
        <v>605</v>
      </c>
      <c r="D2287">
        <v>0.6372000000000001</v>
      </c>
      <c r="M2287" t="s">
        <v>9961</v>
      </c>
      <c r="N2287" t="s">
        <v>9961</v>
      </c>
    </row>
    <row r="2288" spans="1:217" x14ac:dyDescent="0.3">
      <c r="A2288" s="49">
        <v>2286</v>
      </c>
      <c r="B2288" t="s">
        <v>3853</v>
      </c>
      <c r="C2288" t="s">
        <v>632</v>
      </c>
      <c r="D2288">
        <v>0.92400000000000004</v>
      </c>
      <c r="HI2288" t="s">
        <v>9961</v>
      </c>
    </row>
    <row r="2289" spans="1:210" x14ac:dyDescent="0.3">
      <c r="A2289" s="49">
        <v>2287</v>
      </c>
    </row>
    <row r="2290" spans="1:210" x14ac:dyDescent="0.3">
      <c r="A2290" s="49">
        <v>2288</v>
      </c>
    </row>
    <row r="2291" spans="1:210" x14ac:dyDescent="0.3">
      <c r="A2291" s="49">
        <v>2289</v>
      </c>
      <c r="B2291" t="s">
        <v>3858</v>
      </c>
      <c r="C2291" t="s">
        <v>659</v>
      </c>
      <c r="D2291">
        <v>7.3209999999999997E-2</v>
      </c>
      <c r="I2291" t="s">
        <v>9961</v>
      </c>
      <c r="J2291" t="s">
        <v>9961</v>
      </c>
      <c r="K2291" t="s">
        <v>9961</v>
      </c>
    </row>
    <row r="2292" spans="1:210" x14ac:dyDescent="0.3">
      <c r="A2292" s="49">
        <v>2290</v>
      </c>
      <c r="B2292" t="s">
        <v>3859</v>
      </c>
      <c r="C2292" t="s">
        <v>1501</v>
      </c>
      <c r="D2292">
        <v>2.7575656035585889E-2</v>
      </c>
      <c r="E2292" t="s">
        <v>1103</v>
      </c>
      <c r="BT2292" t="s">
        <v>9961</v>
      </c>
      <c r="BU2292" t="s">
        <v>9961</v>
      </c>
      <c r="BV2292" t="s">
        <v>9961</v>
      </c>
      <c r="BW2292" t="s">
        <v>9961</v>
      </c>
      <c r="BX2292" t="s">
        <v>9961</v>
      </c>
      <c r="BY2292" t="s">
        <v>9961</v>
      </c>
      <c r="CA2292" t="s">
        <v>9961</v>
      </c>
      <c r="CB2292" t="s">
        <v>9961</v>
      </c>
      <c r="CC2292" t="s">
        <v>9961</v>
      </c>
      <c r="CE2292" t="s">
        <v>9961</v>
      </c>
      <c r="CF2292" t="s">
        <v>9961</v>
      </c>
      <c r="CG2292" t="s">
        <v>9961</v>
      </c>
    </row>
    <row r="2293" spans="1:210" x14ac:dyDescent="0.3">
      <c r="A2293" s="49">
        <v>2291</v>
      </c>
      <c r="B2293" t="s">
        <v>3860</v>
      </c>
      <c r="C2293" t="s">
        <v>653</v>
      </c>
      <c r="D2293">
        <v>2.83913E-5</v>
      </c>
      <c r="F2293" t="s">
        <v>9961</v>
      </c>
      <c r="G2293" t="s">
        <v>9961</v>
      </c>
    </row>
    <row r="2294" spans="1:210" x14ac:dyDescent="0.3">
      <c r="A2294" s="49">
        <v>2292</v>
      </c>
      <c r="B2294" t="s">
        <v>3861</v>
      </c>
      <c r="C2294" t="s">
        <v>605</v>
      </c>
      <c r="D2294">
        <v>1.4538299999999999E-5</v>
      </c>
      <c r="F2294" t="s">
        <v>9961</v>
      </c>
    </row>
    <row r="2295" spans="1:210" x14ac:dyDescent="0.3">
      <c r="A2295" s="49">
        <v>2293</v>
      </c>
      <c r="B2295" t="s">
        <v>3862</v>
      </c>
      <c r="C2295" t="s">
        <v>605</v>
      </c>
      <c r="D2295">
        <v>37.128300000000003</v>
      </c>
      <c r="M2295" t="s">
        <v>9961</v>
      </c>
      <c r="N2295" t="s">
        <v>9961</v>
      </c>
      <c r="AH2295" t="s">
        <v>9961</v>
      </c>
      <c r="AK2295" t="s">
        <v>9961</v>
      </c>
    </row>
    <row r="2296" spans="1:210" x14ac:dyDescent="0.3">
      <c r="A2296" s="49">
        <v>2294</v>
      </c>
    </row>
    <row r="2297" spans="1:210" x14ac:dyDescent="0.3">
      <c r="A2297" s="49">
        <v>2295</v>
      </c>
      <c r="B2297" t="s">
        <v>3864</v>
      </c>
      <c r="C2297" t="s">
        <v>671</v>
      </c>
      <c r="D2297">
        <v>4.8959999999999997E-2</v>
      </c>
      <c r="O2297" t="s">
        <v>9961</v>
      </c>
      <c r="P2297" t="s">
        <v>9961</v>
      </c>
      <c r="AL2297" t="s">
        <v>9961</v>
      </c>
      <c r="AM2297" t="s">
        <v>9961</v>
      </c>
      <c r="AN2297" t="s">
        <v>9961</v>
      </c>
      <c r="AO2297" t="s">
        <v>9961</v>
      </c>
      <c r="HB2297" t="s">
        <v>9961</v>
      </c>
    </row>
    <row r="2298" spans="1:210" x14ac:dyDescent="0.3">
      <c r="A2298" s="49">
        <v>2296</v>
      </c>
      <c r="B2298" t="s">
        <v>3866</v>
      </c>
      <c r="C2298" t="s">
        <v>650</v>
      </c>
      <c r="D2298">
        <v>0.114</v>
      </c>
      <c r="AK2298" t="s">
        <v>9961</v>
      </c>
    </row>
    <row r="2299" spans="1:210" x14ac:dyDescent="0.3">
      <c r="A2299" s="49">
        <v>2297</v>
      </c>
      <c r="B2299" t="s">
        <v>3867</v>
      </c>
      <c r="C2299" t="s">
        <v>605</v>
      </c>
      <c r="D2299">
        <v>5.1520000000000001</v>
      </c>
      <c r="M2299" t="s">
        <v>9961</v>
      </c>
      <c r="N2299" t="s">
        <v>9961</v>
      </c>
    </row>
    <row r="2300" spans="1:210" x14ac:dyDescent="0.3">
      <c r="A2300" s="49">
        <v>2298</v>
      </c>
      <c r="B2300" t="s">
        <v>3868</v>
      </c>
      <c r="C2300" t="s">
        <v>796</v>
      </c>
      <c r="D2300">
        <v>5.1905699999999992E-2</v>
      </c>
      <c r="O2300" t="s">
        <v>9961</v>
      </c>
      <c r="AI2300" t="s">
        <v>9961</v>
      </c>
    </row>
    <row r="2301" spans="1:210" x14ac:dyDescent="0.3">
      <c r="A2301" s="49">
        <v>2299</v>
      </c>
      <c r="B2301" t="s">
        <v>3869</v>
      </c>
      <c r="C2301" t="s">
        <v>659</v>
      </c>
      <c r="D2301">
        <v>0.1215</v>
      </c>
      <c r="I2301" t="s">
        <v>9961</v>
      </c>
    </row>
    <row r="2302" spans="1:210" x14ac:dyDescent="0.3">
      <c r="A2302" s="49">
        <v>2300</v>
      </c>
      <c r="B2302" t="s">
        <v>3870</v>
      </c>
      <c r="C2302" t="s">
        <v>595</v>
      </c>
      <c r="D2302">
        <v>5.1905699999999992E-2</v>
      </c>
      <c r="O2302" t="s">
        <v>9961</v>
      </c>
      <c r="AI2302" t="s">
        <v>9961</v>
      </c>
    </row>
    <row r="2303" spans="1:210" x14ac:dyDescent="0.3">
      <c r="A2303" s="49">
        <v>2301</v>
      </c>
      <c r="B2303" t="s">
        <v>3872</v>
      </c>
      <c r="C2303" t="s">
        <v>605</v>
      </c>
      <c r="D2303">
        <v>7.2783769000000001E-4</v>
      </c>
      <c r="F2303" t="s">
        <v>9961</v>
      </c>
      <c r="G2303" t="s">
        <v>9961</v>
      </c>
      <c r="CM2303" t="s">
        <v>9961</v>
      </c>
      <c r="GC2303" t="s">
        <v>9961</v>
      </c>
    </row>
    <row r="2304" spans="1:210" x14ac:dyDescent="0.3">
      <c r="A2304" s="49">
        <v>2302</v>
      </c>
      <c r="B2304" t="s">
        <v>3873</v>
      </c>
      <c r="C2304" t="s">
        <v>605</v>
      </c>
      <c r="D2304">
        <v>1.18838</v>
      </c>
      <c r="AH2304" t="s">
        <v>9961</v>
      </c>
    </row>
    <row r="2305" spans="1:321" x14ac:dyDescent="0.3">
      <c r="A2305" s="49">
        <v>2303</v>
      </c>
      <c r="B2305" t="s">
        <v>3874</v>
      </c>
      <c r="C2305" t="s">
        <v>614</v>
      </c>
      <c r="D2305">
        <v>2.6137980000000002E-2</v>
      </c>
      <c r="BR2305" t="s">
        <v>9962</v>
      </c>
      <c r="BS2305" t="s">
        <v>9963</v>
      </c>
    </row>
    <row r="2306" spans="1:321" x14ac:dyDescent="0.3">
      <c r="A2306" s="49">
        <v>2304</v>
      </c>
      <c r="B2306" t="s">
        <v>3875</v>
      </c>
      <c r="C2306" t="s">
        <v>1017</v>
      </c>
      <c r="D2306">
        <v>2.3567462817707632E-2</v>
      </c>
      <c r="E2306" t="s">
        <v>1071</v>
      </c>
      <c r="BT2306" t="s">
        <v>9961</v>
      </c>
      <c r="BU2306" t="s">
        <v>9961</v>
      </c>
      <c r="BV2306" t="s">
        <v>9961</v>
      </c>
      <c r="BW2306" t="s">
        <v>9961</v>
      </c>
      <c r="BX2306" t="s">
        <v>9961</v>
      </c>
      <c r="BY2306" t="s">
        <v>9961</v>
      </c>
      <c r="CA2306" t="s">
        <v>9961</v>
      </c>
    </row>
    <row r="2307" spans="1:321" x14ac:dyDescent="0.3">
      <c r="A2307" s="49">
        <v>2305</v>
      </c>
    </row>
    <row r="2308" spans="1:321" x14ac:dyDescent="0.3">
      <c r="A2308" s="49">
        <v>2306</v>
      </c>
      <c r="B2308" t="s">
        <v>3878</v>
      </c>
      <c r="C2308" t="s">
        <v>614</v>
      </c>
      <c r="D2308">
        <v>4.27336E-4</v>
      </c>
      <c r="BQ2308" t="s">
        <v>9961</v>
      </c>
    </row>
    <row r="2309" spans="1:321" x14ac:dyDescent="0.3">
      <c r="A2309" s="49">
        <v>2307</v>
      </c>
    </row>
    <row r="2310" spans="1:321" x14ac:dyDescent="0.3">
      <c r="A2310" s="49">
        <v>2308</v>
      </c>
      <c r="B2310" t="s">
        <v>3880</v>
      </c>
      <c r="C2310" t="s">
        <v>659</v>
      </c>
      <c r="D2310">
        <v>2.8466000000000002E-2</v>
      </c>
      <c r="AJ2310" t="s">
        <v>9961</v>
      </c>
      <c r="AK2310" t="s">
        <v>9961</v>
      </c>
      <c r="CN2310" t="s">
        <v>9961</v>
      </c>
      <c r="EE2310" t="s">
        <v>9961</v>
      </c>
    </row>
    <row r="2311" spans="1:321" x14ac:dyDescent="0.3">
      <c r="A2311" s="49">
        <v>2309</v>
      </c>
      <c r="B2311" t="s">
        <v>3882</v>
      </c>
      <c r="C2311" t="s">
        <v>605</v>
      </c>
      <c r="D2311">
        <v>10.855069500000001</v>
      </c>
      <c r="M2311" t="s">
        <v>9961</v>
      </c>
      <c r="N2311" t="s">
        <v>9961</v>
      </c>
      <c r="AH2311" t="s">
        <v>9961</v>
      </c>
      <c r="AK2311" t="s">
        <v>9961</v>
      </c>
      <c r="ET2311" t="s">
        <v>9961</v>
      </c>
      <c r="EU2311" t="s">
        <v>9961</v>
      </c>
      <c r="LI2311" t="s">
        <v>9961</v>
      </c>
    </row>
    <row r="2312" spans="1:321" x14ac:dyDescent="0.3">
      <c r="A2312" s="49">
        <v>2310</v>
      </c>
    </row>
    <row r="2313" spans="1:321" x14ac:dyDescent="0.3">
      <c r="A2313" s="49">
        <v>2311</v>
      </c>
      <c r="B2313" t="s">
        <v>3884</v>
      </c>
      <c r="C2313" t="s">
        <v>605</v>
      </c>
      <c r="D2313">
        <v>4.4996000000000008E-2</v>
      </c>
      <c r="AG2313" t="s">
        <v>9961</v>
      </c>
    </row>
    <row r="2314" spans="1:321" x14ac:dyDescent="0.3">
      <c r="A2314" s="49">
        <v>2312</v>
      </c>
      <c r="B2314" t="s">
        <v>3885</v>
      </c>
      <c r="C2314" t="s">
        <v>752</v>
      </c>
      <c r="D2314">
        <v>3.3465712577507793E-2</v>
      </c>
      <c r="E2314" t="s">
        <v>1016</v>
      </c>
      <c r="DL2314" t="s">
        <v>9961</v>
      </c>
      <c r="DM2314" t="s">
        <v>9961</v>
      </c>
      <c r="DN2314" t="s">
        <v>9961</v>
      </c>
      <c r="DO2314" t="s">
        <v>9961</v>
      </c>
      <c r="DP2314" t="s">
        <v>9961</v>
      </c>
      <c r="DQ2314" t="s">
        <v>9961</v>
      </c>
      <c r="DR2314" t="s">
        <v>9961</v>
      </c>
      <c r="DS2314" t="s">
        <v>9961</v>
      </c>
      <c r="DT2314" t="s">
        <v>9961</v>
      </c>
      <c r="DU2314" t="s">
        <v>9961</v>
      </c>
      <c r="DV2314" t="s">
        <v>9961</v>
      </c>
      <c r="IS2314" t="s">
        <v>9961</v>
      </c>
    </row>
    <row r="2315" spans="1:321" x14ac:dyDescent="0.3">
      <c r="A2315" s="49">
        <v>2313</v>
      </c>
    </row>
    <row r="2316" spans="1:321" x14ac:dyDescent="0.3">
      <c r="A2316" s="49">
        <v>2314</v>
      </c>
      <c r="B2316" t="s">
        <v>3888</v>
      </c>
      <c r="C2316" t="s">
        <v>659</v>
      </c>
      <c r="D2316">
        <v>0.139658</v>
      </c>
      <c r="I2316" t="s">
        <v>9961</v>
      </c>
      <c r="K2316" t="s">
        <v>9961</v>
      </c>
    </row>
    <row r="2317" spans="1:321" x14ac:dyDescent="0.3">
      <c r="A2317" s="49">
        <v>2315</v>
      </c>
      <c r="B2317" t="s">
        <v>3890</v>
      </c>
      <c r="C2317" t="s">
        <v>798</v>
      </c>
      <c r="D2317">
        <v>0.17112531759999999</v>
      </c>
      <c r="P2317" t="s">
        <v>9961</v>
      </c>
      <c r="JJ2317" t="s">
        <v>9961</v>
      </c>
    </row>
    <row r="2318" spans="1:321" x14ac:dyDescent="0.3">
      <c r="A2318" s="49">
        <v>2316</v>
      </c>
    </row>
    <row r="2319" spans="1:321" x14ac:dyDescent="0.3">
      <c r="A2319" s="49">
        <v>2317</v>
      </c>
      <c r="B2319" t="s">
        <v>3892</v>
      </c>
      <c r="C2319" t="s">
        <v>605</v>
      </c>
      <c r="D2319">
        <v>2.4933660203019258E-4</v>
      </c>
      <c r="F2319" t="s">
        <v>9961</v>
      </c>
    </row>
    <row r="2320" spans="1:321" x14ac:dyDescent="0.3">
      <c r="A2320" s="49">
        <v>2318</v>
      </c>
      <c r="B2320" t="s">
        <v>3893</v>
      </c>
      <c r="C2320" t="s">
        <v>683</v>
      </c>
      <c r="D2320">
        <v>4.1449999999999993E-6</v>
      </c>
      <c r="F2320" t="s">
        <v>9961</v>
      </c>
      <c r="G2320" t="s">
        <v>9961</v>
      </c>
    </row>
    <row r="2321" spans="1:312" x14ac:dyDescent="0.3">
      <c r="A2321" s="49">
        <v>2319</v>
      </c>
      <c r="B2321" t="s">
        <v>3894</v>
      </c>
      <c r="C2321" t="s">
        <v>683</v>
      </c>
      <c r="D2321">
        <v>9.0808799999999983E-6</v>
      </c>
      <c r="Q2321" t="s">
        <v>9961</v>
      </c>
      <c r="R2321" t="s">
        <v>9961</v>
      </c>
      <c r="S2321" t="s">
        <v>9961</v>
      </c>
      <c r="T2321" t="s">
        <v>9961</v>
      </c>
      <c r="U2321" t="s">
        <v>9961</v>
      </c>
    </row>
    <row r="2322" spans="1:312" x14ac:dyDescent="0.3">
      <c r="A2322" s="49">
        <v>2320</v>
      </c>
      <c r="B2322" t="s">
        <v>3895</v>
      </c>
      <c r="C2322" t="s">
        <v>665</v>
      </c>
      <c r="D2322">
        <v>0.90159999999999996</v>
      </c>
      <c r="AH2322" t="s">
        <v>9961</v>
      </c>
      <c r="AK2322" t="s">
        <v>9961</v>
      </c>
    </row>
    <row r="2323" spans="1:312" x14ac:dyDescent="0.3">
      <c r="A2323" s="49">
        <v>2321</v>
      </c>
      <c r="B2323" t="s">
        <v>3897</v>
      </c>
      <c r="C2323" t="s">
        <v>614</v>
      </c>
      <c r="D2323">
        <v>1.2147600000000001</v>
      </c>
      <c r="AH2323" t="s">
        <v>9961</v>
      </c>
    </row>
    <row r="2324" spans="1:312" x14ac:dyDescent="0.3">
      <c r="A2324" s="49">
        <v>2322</v>
      </c>
    </row>
    <row r="2325" spans="1:312" x14ac:dyDescent="0.3">
      <c r="A2325" s="49">
        <v>2323</v>
      </c>
      <c r="B2325" t="s">
        <v>3899</v>
      </c>
      <c r="C2325" t="s">
        <v>595</v>
      </c>
      <c r="D2325">
        <v>9.9599999999999984E-3</v>
      </c>
      <c r="P2325" t="s">
        <v>9961</v>
      </c>
    </row>
    <row r="2326" spans="1:312" x14ac:dyDescent="0.3">
      <c r="A2326" s="49">
        <v>2324</v>
      </c>
      <c r="B2326" t="s">
        <v>3900</v>
      </c>
      <c r="C2326" t="s">
        <v>796</v>
      </c>
      <c r="D2326">
        <v>0.72251689999999991</v>
      </c>
      <c r="O2326" t="s">
        <v>9961</v>
      </c>
      <c r="AI2326" t="s">
        <v>9961</v>
      </c>
      <c r="HB2326" t="s">
        <v>9961</v>
      </c>
    </row>
    <row r="2327" spans="1:312" x14ac:dyDescent="0.3">
      <c r="A2327" s="49">
        <v>2325</v>
      </c>
      <c r="B2327" t="s">
        <v>3901</v>
      </c>
      <c r="C2327" t="s">
        <v>659</v>
      </c>
      <c r="D2327">
        <v>0.21987599999999999</v>
      </c>
      <c r="I2327" t="s">
        <v>9961</v>
      </c>
      <c r="J2327" t="s">
        <v>9961</v>
      </c>
      <c r="K2327" t="s">
        <v>9961</v>
      </c>
    </row>
    <row r="2328" spans="1:312" x14ac:dyDescent="0.3">
      <c r="A2328" s="49">
        <v>2326</v>
      </c>
    </row>
    <row r="2329" spans="1:312" x14ac:dyDescent="0.3">
      <c r="A2329" s="49">
        <v>2327</v>
      </c>
      <c r="B2329" t="s">
        <v>3903</v>
      </c>
      <c r="C2329" t="s">
        <v>793</v>
      </c>
      <c r="D2329">
        <v>181.81729999999999</v>
      </c>
      <c r="EK2329" t="s">
        <v>9961</v>
      </c>
    </row>
    <row r="2330" spans="1:312" x14ac:dyDescent="0.3">
      <c r="A2330" s="49">
        <v>2328</v>
      </c>
      <c r="B2330" t="s">
        <v>3905</v>
      </c>
      <c r="C2330" t="s">
        <v>793</v>
      </c>
      <c r="D2330">
        <v>153.66103454545461</v>
      </c>
      <c r="EK2330" t="s">
        <v>9961</v>
      </c>
    </row>
    <row r="2331" spans="1:312" x14ac:dyDescent="0.3">
      <c r="A2331" s="49">
        <v>2329</v>
      </c>
      <c r="B2331" t="s">
        <v>3906</v>
      </c>
      <c r="C2331" t="s">
        <v>662</v>
      </c>
      <c r="D2331">
        <v>1.8660000000000001E-5</v>
      </c>
      <c r="BQ2331" t="s">
        <v>9961</v>
      </c>
    </row>
    <row r="2332" spans="1:312" x14ac:dyDescent="0.3">
      <c r="A2332" s="49">
        <v>2330</v>
      </c>
      <c r="B2332" t="s">
        <v>3907</v>
      </c>
      <c r="C2332" t="s">
        <v>671</v>
      </c>
      <c r="D2332">
        <v>1.5940048893139171E-4</v>
      </c>
      <c r="Q2332" t="s">
        <v>9961</v>
      </c>
      <c r="R2332" t="s">
        <v>9961</v>
      </c>
      <c r="S2332" t="s">
        <v>9961</v>
      </c>
      <c r="T2332" t="s">
        <v>9961</v>
      </c>
      <c r="U2332" t="s">
        <v>9961</v>
      </c>
      <c r="V2332" t="s">
        <v>9961</v>
      </c>
      <c r="W2332" t="s">
        <v>9961</v>
      </c>
    </row>
    <row r="2333" spans="1:312" x14ac:dyDescent="0.3">
      <c r="A2333" s="49">
        <v>2331</v>
      </c>
      <c r="B2333" t="s">
        <v>3908</v>
      </c>
      <c r="C2333" t="s">
        <v>595</v>
      </c>
      <c r="D2333">
        <v>1.8252200000000001E-4</v>
      </c>
      <c r="Q2333" t="s">
        <v>9961</v>
      </c>
      <c r="R2333" t="s">
        <v>9961</v>
      </c>
      <c r="S2333" t="s">
        <v>9961</v>
      </c>
      <c r="T2333" t="s">
        <v>9961</v>
      </c>
      <c r="U2333" t="s">
        <v>9961</v>
      </c>
    </row>
    <row r="2334" spans="1:312" x14ac:dyDescent="0.3">
      <c r="A2334" s="49">
        <v>2332</v>
      </c>
    </row>
    <row r="2335" spans="1:312" x14ac:dyDescent="0.3">
      <c r="A2335" s="49">
        <v>2333</v>
      </c>
    </row>
    <row r="2336" spans="1:312" x14ac:dyDescent="0.3">
      <c r="A2336" s="49">
        <v>2334</v>
      </c>
      <c r="B2336" t="s">
        <v>3914</v>
      </c>
      <c r="C2336" t="s">
        <v>614</v>
      </c>
      <c r="D2336">
        <v>1.6691028985507238E-2</v>
      </c>
      <c r="JZ2336" t="s">
        <v>9961</v>
      </c>
      <c r="KZ2336" t="s">
        <v>9961</v>
      </c>
    </row>
    <row r="2337" spans="1:330" x14ac:dyDescent="0.3">
      <c r="A2337" s="49">
        <v>2335</v>
      </c>
      <c r="B2337" t="s">
        <v>3916</v>
      </c>
      <c r="C2337" t="s">
        <v>605</v>
      </c>
      <c r="D2337">
        <v>13.11</v>
      </c>
      <c r="M2337" t="s">
        <v>9961</v>
      </c>
    </row>
    <row r="2338" spans="1:330" x14ac:dyDescent="0.3">
      <c r="A2338" s="49">
        <v>2336</v>
      </c>
      <c r="B2338" t="s">
        <v>3917</v>
      </c>
      <c r="C2338" t="s">
        <v>617</v>
      </c>
      <c r="D2338">
        <v>3.6364E-6</v>
      </c>
      <c r="F2338" t="s">
        <v>9961</v>
      </c>
    </row>
    <row r="2339" spans="1:330" x14ac:dyDescent="0.3">
      <c r="A2339" s="49">
        <v>2337</v>
      </c>
      <c r="B2339" t="s">
        <v>3918</v>
      </c>
      <c r="C2339" t="s">
        <v>796</v>
      </c>
      <c r="D2339">
        <v>4.4000000000000012</v>
      </c>
      <c r="O2339" t="s">
        <v>9961</v>
      </c>
    </row>
    <row r="2340" spans="1:330" x14ac:dyDescent="0.3">
      <c r="A2340" s="49">
        <v>2338</v>
      </c>
      <c r="B2340" t="s">
        <v>3919</v>
      </c>
      <c r="C2340" t="s">
        <v>605</v>
      </c>
      <c r="D2340">
        <v>0.32609517999999998</v>
      </c>
      <c r="AH2340" t="s">
        <v>9961</v>
      </c>
    </row>
    <row r="2341" spans="1:330" x14ac:dyDescent="0.3">
      <c r="A2341" s="49">
        <v>2339</v>
      </c>
      <c r="B2341" t="s">
        <v>3920</v>
      </c>
      <c r="C2341" t="s">
        <v>605</v>
      </c>
      <c r="D2341">
        <v>3.9900000000000001E-5</v>
      </c>
      <c r="F2341" t="s">
        <v>9961</v>
      </c>
    </row>
    <row r="2342" spans="1:330" x14ac:dyDescent="0.3">
      <c r="A2342" s="49">
        <v>2340</v>
      </c>
      <c r="B2342" t="s">
        <v>3921</v>
      </c>
      <c r="C2342" t="s">
        <v>659</v>
      </c>
      <c r="D2342">
        <v>3.2261039999999998E-2</v>
      </c>
      <c r="AH2342" t="s">
        <v>9961</v>
      </c>
      <c r="AJ2342" t="s">
        <v>9961</v>
      </c>
      <c r="AK2342" t="s">
        <v>9961</v>
      </c>
    </row>
    <row r="2343" spans="1:330" x14ac:dyDescent="0.3">
      <c r="A2343" s="49">
        <v>2341</v>
      </c>
      <c r="B2343" t="s">
        <v>3922</v>
      </c>
      <c r="C2343" t="s">
        <v>605</v>
      </c>
      <c r="D2343">
        <v>0.09</v>
      </c>
      <c r="M2343" t="s">
        <v>9961</v>
      </c>
      <c r="N2343" t="s">
        <v>9961</v>
      </c>
      <c r="AH2343" t="s">
        <v>9961</v>
      </c>
      <c r="AK2343" t="s">
        <v>9961</v>
      </c>
    </row>
    <row r="2344" spans="1:330" x14ac:dyDescent="0.3">
      <c r="A2344" s="49">
        <v>2342</v>
      </c>
      <c r="B2344" t="s">
        <v>3923</v>
      </c>
      <c r="C2344" t="s">
        <v>605</v>
      </c>
      <c r="D2344">
        <v>0.56699999999999995</v>
      </c>
      <c r="AG2344" t="s">
        <v>9961</v>
      </c>
    </row>
    <row r="2345" spans="1:330" x14ac:dyDescent="0.3">
      <c r="A2345" s="49">
        <v>2343</v>
      </c>
      <c r="B2345" t="s">
        <v>3924</v>
      </c>
      <c r="C2345" t="s">
        <v>605</v>
      </c>
      <c r="D2345">
        <v>9.8899999999999995E-3</v>
      </c>
      <c r="AG2345" t="s">
        <v>9961</v>
      </c>
    </row>
    <row r="2346" spans="1:330" x14ac:dyDescent="0.3">
      <c r="A2346" s="49">
        <v>2344</v>
      </c>
      <c r="B2346" t="s">
        <v>3925</v>
      </c>
      <c r="C2346" t="s">
        <v>617</v>
      </c>
      <c r="D2346">
        <v>6.6548200000000001E-4</v>
      </c>
      <c r="BR2346" t="s">
        <v>9961</v>
      </c>
      <c r="DK2346" t="s">
        <v>9961</v>
      </c>
      <c r="GX2346" t="s">
        <v>9961</v>
      </c>
    </row>
    <row r="2347" spans="1:330" x14ac:dyDescent="0.3">
      <c r="A2347" s="49">
        <v>2345</v>
      </c>
      <c r="B2347" t="s">
        <v>3927</v>
      </c>
      <c r="C2347" t="s">
        <v>605</v>
      </c>
      <c r="D2347">
        <v>4.5254000000000003</v>
      </c>
      <c r="M2347" t="s">
        <v>9961</v>
      </c>
      <c r="N2347" t="s">
        <v>9961</v>
      </c>
    </row>
    <row r="2348" spans="1:330" x14ac:dyDescent="0.3">
      <c r="A2348" s="49">
        <v>2346</v>
      </c>
    </row>
    <row r="2349" spans="1:330" x14ac:dyDescent="0.3">
      <c r="A2349" s="49">
        <v>2347</v>
      </c>
      <c r="B2349" t="s">
        <v>3929</v>
      </c>
      <c r="C2349" t="s">
        <v>659</v>
      </c>
      <c r="D2349">
        <v>1.0800000000000001E-2</v>
      </c>
      <c r="AJ2349" t="s">
        <v>9961</v>
      </c>
    </row>
    <row r="2350" spans="1:330" x14ac:dyDescent="0.3">
      <c r="A2350" s="49">
        <v>2348</v>
      </c>
      <c r="B2350" t="s">
        <v>3930</v>
      </c>
      <c r="C2350" t="s">
        <v>617</v>
      </c>
      <c r="D2350">
        <v>5.7825600000000008E-3</v>
      </c>
      <c r="BS2350" t="s">
        <v>9963</v>
      </c>
      <c r="GX2350" t="s">
        <v>9962</v>
      </c>
    </row>
    <row r="2351" spans="1:330" x14ac:dyDescent="0.3">
      <c r="A2351" s="49">
        <v>2349</v>
      </c>
      <c r="B2351" t="s">
        <v>3932</v>
      </c>
      <c r="C2351" t="s">
        <v>605</v>
      </c>
      <c r="D2351">
        <v>8.2000000000000003E-2</v>
      </c>
      <c r="AH2351" t="s">
        <v>9961</v>
      </c>
      <c r="AK2351" t="s">
        <v>9961</v>
      </c>
    </row>
    <row r="2352" spans="1:330" x14ac:dyDescent="0.3">
      <c r="A2352" s="49">
        <v>2350</v>
      </c>
      <c r="B2352" t="s">
        <v>3934</v>
      </c>
      <c r="C2352" t="s">
        <v>1415</v>
      </c>
      <c r="D2352">
        <v>28.663859198430021</v>
      </c>
      <c r="E2352" t="s">
        <v>1071</v>
      </c>
      <c r="KG2352" t="s">
        <v>9961</v>
      </c>
      <c r="KM2352" t="s">
        <v>9961</v>
      </c>
      <c r="KN2352" t="s">
        <v>9961</v>
      </c>
      <c r="KO2352" t="s">
        <v>9961</v>
      </c>
      <c r="KP2352" t="s">
        <v>9961</v>
      </c>
      <c r="KQ2352" t="s">
        <v>9961</v>
      </c>
      <c r="KR2352" t="s">
        <v>9961</v>
      </c>
      <c r="KS2352" t="s">
        <v>9961</v>
      </c>
      <c r="LJ2352" t="s">
        <v>9961</v>
      </c>
      <c r="LK2352" t="s">
        <v>9961</v>
      </c>
      <c r="LL2352" t="s">
        <v>9961</v>
      </c>
      <c r="LM2352" t="s">
        <v>9961</v>
      </c>
      <c r="LN2352" t="s">
        <v>9961</v>
      </c>
      <c r="LO2352" t="s">
        <v>9961</v>
      </c>
      <c r="LP2352" t="s">
        <v>9961</v>
      </c>
      <c r="LQ2352" t="s">
        <v>9961</v>
      </c>
      <c r="LR2352" t="s">
        <v>9961</v>
      </c>
    </row>
    <row r="2353" spans="1:346" x14ac:dyDescent="0.3">
      <c r="A2353" s="49">
        <v>2351</v>
      </c>
      <c r="B2353" t="s">
        <v>3936</v>
      </c>
      <c r="C2353" t="s">
        <v>796</v>
      </c>
      <c r="D2353">
        <v>3.6990076199999999E-3</v>
      </c>
      <c r="O2353" t="s">
        <v>9961</v>
      </c>
      <c r="IW2353" t="s">
        <v>9961</v>
      </c>
    </row>
    <row r="2354" spans="1:346" x14ac:dyDescent="0.3">
      <c r="A2354" s="49">
        <v>2352</v>
      </c>
      <c r="B2354" t="s">
        <v>3938</v>
      </c>
      <c r="C2354" t="s">
        <v>3937</v>
      </c>
      <c r="D2354">
        <v>6.0292400000000002E-4</v>
      </c>
      <c r="BR2354" t="s">
        <v>9961</v>
      </c>
      <c r="BS2354" t="s">
        <v>9961</v>
      </c>
    </row>
    <row r="2355" spans="1:346" x14ac:dyDescent="0.3">
      <c r="A2355" s="49">
        <v>2353</v>
      </c>
      <c r="B2355" t="s">
        <v>3939</v>
      </c>
      <c r="C2355" t="s">
        <v>671</v>
      </c>
      <c r="D2355">
        <v>1.2998E-3</v>
      </c>
      <c r="Q2355" t="s">
        <v>9961</v>
      </c>
      <c r="R2355" t="s">
        <v>9961</v>
      </c>
      <c r="S2355" t="s">
        <v>9961</v>
      </c>
      <c r="T2355" t="s">
        <v>9961</v>
      </c>
      <c r="U2355" t="s">
        <v>9961</v>
      </c>
    </row>
    <row r="2356" spans="1:346" x14ac:dyDescent="0.3">
      <c r="A2356" s="49">
        <v>2354</v>
      </c>
      <c r="B2356" t="s">
        <v>3940</v>
      </c>
      <c r="C2356" t="s">
        <v>611</v>
      </c>
      <c r="D2356">
        <v>2.2499999999999998E-3</v>
      </c>
      <c r="AG2356" t="s">
        <v>9961</v>
      </c>
    </row>
    <row r="2357" spans="1:346" x14ac:dyDescent="0.3">
      <c r="A2357" s="49">
        <v>2355</v>
      </c>
      <c r="B2357" t="s">
        <v>3941</v>
      </c>
      <c r="C2357" t="s">
        <v>650</v>
      </c>
      <c r="D2357">
        <v>1.0702700000000001</v>
      </c>
      <c r="AK2357" t="s">
        <v>9961</v>
      </c>
    </row>
    <row r="2358" spans="1:346" x14ac:dyDescent="0.3">
      <c r="A2358" s="49">
        <v>2356</v>
      </c>
      <c r="B2358" t="s">
        <v>3942</v>
      </c>
      <c r="C2358" t="s">
        <v>752</v>
      </c>
      <c r="D2358">
        <v>22.726441195408238</v>
      </c>
      <c r="E2358" t="s">
        <v>1071</v>
      </c>
      <c r="CK2358" t="s">
        <v>9961</v>
      </c>
      <c r="LS2358" t="s">
        <v>9961</v>
      </c>
      <c r="LT2358" t="s">
        <v>9961</v>
      </c>
      <c r="LU2358" t="s">
        <v>9961</v>
      </c>
      <c r="LV2358" t="s">
        <v>9961</v>
      </c>
      <c r="LW2358" t="s">
        <v>9961</v>
      </c>
      <c r="LX2358" t="s">
        <v>9961</v>
      </c>
      <c r="LY2358" t="s">
        <v>9961</v>
      </c>
      <c r="LZ2358" t="s">
        <v>9961</v>
      </c>
      <c r="MA2358" t="s">
        <v>9961</v>
      </c>
      <c r="MB2358" t="s">
        <v>9961</v>
      </c>
      <c r="MC2358" t="s">
        <v>9961</v>
      </c>
      <c r="MD2358" t="s">
        <v>9961</v>
      </c>
      <c r="ME2358" t="s">
        <v>9961</v>
      </c>
      <c r="MF2358" t="s">
        <v>9961</v>
      </c>
      <c r="MG2358" t="s">
        <v>9961</v>
      </c>
      <c r="MH2358" t="s">
        <v>9961</v>
      </c>
    </row>
    <row r="2359" spans="1:346" x14ac:dyDescent="0.3">
      <c r="A2359" s="49">
        <v>2357</v>
      </c>
    </row>
    <row r="2360" spans="1:346" x14ac:dyDescent="0.3">
      <c r="A2360" s="49">
        <v>2358</v>
      </c>
      <c r="B2360" t="s">
        <v>3946</v>
      </c>
      <c r="C2360" t="s">
        <v>659</v>
      </c>
      <c r="D2360">
        <v>1.3735999999999999</v>
      </c>
      <c r="AH2360" t="s">
        <v>9961</v>
      </c>
      <c r="AJ2360" t="s">
        <v>9961</v>
      </c>
      <c r="AK2360" t="s">
        <v>9961</v>
      </c>
      <c r="AP2360" t="s">
        <v>9961</v>
      </c>
      <c r="ED2360" t="s">
        <v>9961</v>
      </c>
    </row>
    <row r="2361" spans="1:346" x14ac:dyDescent="0.3">
      <c r="A2361" s="49">
        <v>2359</v>
      </c>
      <c r="B2361" t="s">
        <v>3948</v>
      </c>
      <c r="C2361" t="s">
        <v>659</v>
      </c>
      <c r="D2361">
        <v>1.839865E-5</v>
      </c>
      <c r="F2361" t="s">
        <v>9961</v>
      </c>
      <c r="G2361" t="s">
        <v>9961</v>
      </c>
      <c r="H2361" t="s">
        <v>9961</v>
      </c>
      <c r="EM2361" t="s">
        <v>9961</v>
      </c>
    </row>
    <row r="2362" spans="1:346" x14ac:dyDescent="0.3">
      <c r="A2362" s="49">
        <v>2360</v>
      </c>
      <c r="B2362" t="s">
        <v>3949</v>
      </c>
      <c r="C2362" t="s">
        <v>659</v>
      </c>
      <c r="D2362">
        <v>0.11145467752271999</v>
      </c>
      <c r="I2362" t="s">
        <v>9961</v>
      </c>
    </row>
    <row r="2363" spans="1:346" x14ac:dyDescent="0.3">
      <c r="A2363" s="49">
        <v>2361</v>
      </c>
      <c r="B2363" t="s">
        <v>3950</v>
      </c>
      <c r="C2363" t="s">
        <v>605</v>
      </c>
      <c r="D2363">
        <v>0.78752999999999995</v>
      </c>
      <c r="M2363" t="s">
        <v>9961</v>
      </c>
      <c r="N2363" t="s">
        <v>9961</v>
      </c>
      <c r="AH2363" t="s">
        <v>9961</v>
      </c>
      <c r="AK2363" t="s">
        <v>9961</v>
      </c>
    </row>
    <row r="2364" spans="1:346" x14ac:dyDescent="0.3">
      <c r="A2364" s="49">
        <v>2362</v>
      </c>
      <c r="B2364" t="s">
        <v>3951</v>
      </c>
      <c r="C2364" t="s">
        <v>1044</v>
      </c>
      <c r="D2364">
        <v>0.92040000000000011</v>
      </c>
      <c r="L2364" t="s">
        <v>9961</v>
      </c>
    </row>
    <row r="2365" spans="1:346" x14ac:dyDescent="0.3">
      <c r="A2365" s="49">
        <v>2363</v>
      </c>
      <c r="B2365" t="s">
        <v>3952</v>
      </c>
      <c r="C2365" t="s">
        <v>659</v>
      </c>
      <c r="D2365">
        <v>1.4999999999999999E-2</v>
      </c>
      <c r="I2365" t="s">
        <v>9961</v>
      </c>
      <c r="L2365" t="s">
        <v>9961</v>
      </c>
    </row>
    <row r="2366" spans="1:346" x14ac:dyDescent="0.3">
      <c r="A2366" s="49">
        <v>2364</v>
      </c>
      <c r="B2366" t="s">
        <v>3953</v>
      </c>
      <c r="C2366" t="s">
        <v>650</v>
      </c>
      <c r="D2366">
        <v>12.540096800000001</v>
      </c>
      <c r="N2366" t="s">
        <v>9961</v>
      </c>
      <c r="AK2366" t="s">
        <v>9961</v>
      </c>
    </row>
    <row r="2367" spans="1:346" x14ac:dyDescent="0.3">
      <c r="A2367" s="49">
        <v>2365</v>
      </c>
      <c r="B2367" t="s">
        <v>3954</v>
      </c>
      <c r="C2367" t="s">
        <v>605</v>
      </c>
      <c r="D2367">
        <v>4.8218800000000002</v>
      </c>
      <c r="M2367" t="s">
        <v>9961</v>
      </c>
      <c r="N2367" t="s">
        <v>9961</v>
      </c>
      <c r="AH2367" t="s">
        <v>9961</v>
      </c>
    </row>
    <row r="2368" spans="1:346" x14ac:dyDescent="0.3">
      <c r="A2368" s="49">
        <v>2366</v>
      </c>
      <c r="B2368" t="s">
        <v>3956</v>
      </c>
      <c r="C2368" t="s">
        <v>796</v>
      </c>
      <c r="D2368">
        <v>0.258162</v>
      </c>
      <c r="O2368" t="s">
        <v>9961</v>
      </c>
      <c r="AI2368" t="s">
        <v>9961</v>
      </c>
    </row>
    <row r="2369" spans="1:254" x14ac:dyDescent="0.3">
      <c r="A2369" s="49">
        <v>2367</v>
      </c>
      <c r="B2369" t="s">
        <v>3958</v>
      </c>
      <c r="C2369" t="s">
        <v>796</v>
      </c>
      <c r="D2369">
        <v>0.55753299999999995</v>
      </c>
      <c r="O2369" t="s">
        <v>9961</v>
      </c>
      <c r="AI2369" t="s">
        <v>9961</v>
      </c>
    </row>
    <row r="2370" spans="1:254" x14ac:dyDescent="0.3">
      <c r="A2370" s="49">
        <v>2368</v>
      </c>
      <c r="B2370" t="s">
        <v>3959</v>
      </c>
      <c r="C2370" t="s">
        <v>605</v>
      </c>
      <c r="D2370">
        <v>1.3549500000000001</v>
      </c>
      <c r="M2370" t="s">
        <v>9961</v>
      </c>
      <c r="N2370" t="s">
        <v>9961</v>
      </c>
      <c r="AH2370" t="s">
        <v>9961</v>
      </c>
      <c r="AK2370" t="s">
        <v>9961</v>
      </c>
    </row>
    <row r="2371" spans="1:254" x14ac:dyDescent="0.3">
      <c r="A2371" s="49">
        <v>2369</v>
      </c>
    </row>
    <row r="2372" spans="1:254" x14ac:dyDescent="0.3">
      <c r="A2372" s="49">
        <v>2370</v>
      </c>
      <c r="B2372" t="s">
        <v>3961</v>
      </c>
      <c r="C2372" t="s">
        <v>617</v>
      </c>
      <c r="D2372">
        <v>0.2208</v>
      </c>
      <c r="K2372" t="s">
        <v>9961</v>
      </c>
      <c r="L2372" t="s">
        <v>9961</v>
      </c>
      <c r="AQ2372" t="s">
        <v>9961</v>
      </c>
    </row>
    <row r="2373" spans="1:254" x14ac:dyDescent="0.3">
      <c r="A2373" s="49">
        <v>2371</v>
      </c>
      <c r="B2373" t="s">
        <v>3962</v>
      </c>
      <c r="C2373" t="s">
        <v>605</v>
      </c>
      <c r="D2373">
        <v>1.5038</v>
      </c>
      <c r="M2373" t="s">
        <v>9961</v>
      </c>
      <c r="N2373" t="s">
        <v>9961</v>
      </c>
    </row>
    <row r="2374" spans="1:254" x14ac:dyDescent="0.3">
      <c r="A2374" s="49">
        <v>2372</v>
      </c>
      <c r="B2374" t="s">
        <v>3963</v>
      </c>
      <c r="C2374" t="s">
        <v>659</v>
      </c>
      <c r="D2374">
        <v>0.13206000000000001</v>
      </c>
      <c r="I2374" t="s">
        <v>9961</v>
      </c>
      <c r="J2374" t="s">
        <v>9961</v>
      </c>
      <c r="K2374" t="s">
        <v>9961</v>
      </c>
      <c r="L2374" t="s">
        <v>9961</v>
      </c>
    </row>
    <row r="2375" spans="1:254" x14ac:dyDescent="0.3">
      <c r="A2375" s="49">
        <v>2373</v>
      </c>
      <c r="B2375" t="s">
        <v>3964</v>
      </c>
      <c r="C2375" t="s">
        <v>793</v>
      </c>
      <c r="D2375">
        <v>421.87632726462442</v>
      </c>
      <c r="EK2375" t="s">
        <v>9961</v>
      </c>
    </row>
    <row r="2376" spans="1:254" x14ac:dyDescent="0.3">
      <c r="A2376" s="49">
        <v>2374</v>
      </c>
      <c r="B2376" t="s">
        <v>3965</v>
      </c>
      <c r="C2376" t="s">
        <v>659</v>
      </c>
      <c r="D2376">
        <v>4.4999999999999997E-3</v>
      </c>
      <c r="I2376" t="s">
        <v>9961</v>
      </c>
      <c r="J2376" t="s">
        <v>9961</v>
      </c>
      <c r="K2376" t="s">
        <v>9961</v>
      </c>
    </row>
    <row r="2377" spans="1:254" x14ac:dyDescent="0.3">
      <c r="A2377" s="49">
        <v>2375</v>
      </c>
    </row>
    <row r="2378" spans="1:254" x14ac:dyDescent="0.3">
      <c r="A2378" s="49">
        <v>2376</v>
      </c>
    </row>
    <row r="2379" spans="1:254" x14ac:dyDescent="0.3">
      <c r="A2379" s="49">
        <v>2377</v>
      </c>
      <c r="B2379" t="s">
        <v>3968</v>
      </c>
      <c r="C2379" t="s">
        <v>668</v>
      </c>
      <c r="D2379">
        <v>1.6234170000000001</v>
      </c>
      <c r="I2379" t="s">
        <v>9961</v>
      </c>
      <c r="K2379" t="s">
        <v>9961</v>
      </c>
      <c r="L2379" t="s">
        <v>9961</v>
      </c>
    </row>
    <row r="2380" spans="1:254" x14ac:dyDescent="0.3">
      <c r="A2380" s="49">
        <v>2378</v>
      </c>
      <c r="B2380" t="s">
        <v>3971</v>
      </c>
      <c r="C2380" t="s">
        <v>794</v>
      </c>
      <c r="D2380">
        <v>0.80753399999999997</v>
      </c>
      <c r="DE2380" t="s">
        <v>9961</v>
      </c>
      <c r="IA2380" t="s">
        <v>9961</v>
      </c>
    </row>
    <row r="2381" spans="1:254" x14ac:dyDescent="0.3">
      <c r="A2381" s="49">
        <v>2379</v>
      </c>
    </row>
    <row r="2382" spans="1:254" x14ac:dyDescent="0.3">
      <c r="A2382" s="49">
        <v>2380</v>
      </c>
      <c r="B2382" t="s">
        <v>3974</v>
      </c>
      <c r="C2382" t="s">
        <v>650</v>
      </c>
      <c r="D2382">
        <v>1.08592</v>
      </c>
      <c r="AK2382" t="s">
        <v>9961</v>
      </c>
    </row>
    <row r="2383" spans="1:254" x14ac:dyDescent="0.3">
      <c r="A2383" s="49">
        <v>2381</v>
      </c>
      <c r="B2383" t="s">
        <v>3975</v>
      </c>
      <c r="D2383">
        <v>6.5830399999999999E-5</v>
      </c>
      <c r="HK2383" t="s">
        <v>9961</v>
      </c>
      <c r="IT2383" t="s">
        <v>9961</v>
      </c>
    </row>
    <row r="2384" spans="1:254" x14ac:dyDescent="0.3">
      <c r="A2384" s="49">
        <v>2382</v>
      </c>
    </row>
    <row r="2385" spans="1:206" x14ac:dyDescent="0.3">
      <c r="A2385" s="49">
        <v>2383</v>
      </c>
    </row>
    <row r="2386" spans="1:206" x14ac:dyDescent="0.3">
      <c r="A2386" s="49">
        <v>2384</v>
      </c>
      <c r="B2386" t="s">
        <v>3978</v>
      </c>
      <c r="C2386" t="s">
        <v>620</v>
      </c>
      <c r="D2386">
        <v>1.02864</v>
      </c>
      <c r="M2386" t="s">
        <v>9961</v>
      </c>
      <c r="N2386" t="s">
        <v>9961</v>
      </c>
      <c r="AH2386" t="s">
        <v>9961</v>
      </c>
    </row>
    <row r="2387" spans="1:206" x14ac:dyDescent="0.3">
      <c r="A2387" s="49">
        <v>2385</v>
      </c>
      <c r="B2387" t="s">
        <v>3979</v>
      </c>
      <c r="C2387" t="s">
        <v>605</v>
      </c>
      <c r="D2387">
        <v>0.62250000000000005</v>
      </c>
      <c r="M2387" t="s">
        <v>9961</v>
      </c>
      <c r="N2387" t="s">
        <v>9961</v>
      </c>
    </row>
    <row r="2388" spans="1:206" x14ac:dyDescent="0.3">
      <c r="A2388" s="49">
        <v>2386</v>
      </c>
      <c r="B2388" t="s">
        <v>3980</v>
      </c>
      <c r="C2388" t="s">
        <v>617</v>
      </c>
      <c r="D2388">
        <v>2.1000000000000001E-2</v>
      </c>
      <c r="AH2388" t="s">
        <v>9961</v>
      </c>
      <c r="AK2388" t="s">
        <v>9961</v>
      </c>
    </row>
    <row r="2389" spans="1:206" x14ac:dyDescent="0.3">
      <c r="A2389" s="49">
        <v>2387</v>
      </c>
    </row>
    <row r="2390" spans="1:206" x14ac:dyDescent="0.3">
      <c r="A2390" s="49">
        <v>2388</v>
      </c>
      <c r="B2390" t="s">
        <v>3982</v>
      </c>
      <c r="C2390" t="s">
        <v>671</v>
      </c>
      <c r="D2390">
        <v>1.7866574E-2</v>
      </c>
      <c r="EE2390" t="s">
        <v>9961</v>
      </c>
    </row>
    <row r="2391" spans="1:206" x14ac:dyDescent="0.3">
      <c r="A2391" s="49">
        <v>2389</v>
      </c>
      <c r="B2391" t="s">
        <v>3983</v>
      </c>
      <c r="C2391" t="s">
        <v>798</v>
      </c>
      <c r="D2391">
        <v>1.7866574E-2</v>
      </c>
      <c r="EE2391" t="s">
        <v>9961</v>
      </c>
    </row>
    <row r="2392" spans="1:206" x14ac:dyDescent="0.3">
      <c r="A2392" s="49">
        <v>2390</v>
      </c>
      <c r="B2392" t="s">
        <v>3984</v>
      </c>
      <c r="C2392" t="s">
        <v>617</v>
      </c>
      <c r="D2392">
        <v>8.7266683333333335E-4</v>
      </c>
      <c r="F2392" t="s">
        <v>9962</v>
      </c>
      <c r="G2392" t="s">
        <v>9963</v>
      </c>
    </row>
    <row r="2393" spans="1:206" x14ac:dyDescent="0.3">
      <c r="A2393" s="49">
        <v>2391</v>
      </c>
    </row>
    <row r="2394" spans="1:206" x14ac:dyDescent="0.3">
      <c r="A2394" s="49">
        <v>2392</v>
      </c>
      <c r="B2394" t="s">
        <v>3986</v>
      </c>
      <c r="C2394" t="s">
        <v>614</v>
      </c>
      <c r="D2394">
        <v>1.38436</v>
      </c>
      <c r="AH2394" t="s">
        <v>9961</v>
      </c>
      <c r="AK2394" t="s">
        <v>9961</v>
      </c>
    </row>
    <row r="2395" spans="1:206" x14ac:dyDescent="0.3">
      <c r="A2395" s="49">
        <v>2393</v>
      </c>
      <c r="B2395" t="s">
        <v>3987</v>
      </c>
      <c r="C2395" t="s">
        <v>617</v>
      </c>
      <c r="D2395">
        <v>2.1590099999999998E-3</v>
      </c>
      <c r="BR2395" t="s">
        <v>9961</v>
      </c>
      <c r="BS2395" t="s">
        <v>9961</v>
      </c>
      <c r="GX2395" t="s">
        <v>9961</v>
      </c>
    </row>
    <row r="2396" spans="1:206" x14ac:dyDescent="0.3">
      <c r="A2396" s="49">
        <v>2394</v>
      </c>
      <c r="B2396" t="s">
        <v>3988</v>
      </c>
      <c r="C2396" t="s">
        <v>605</v>
      </c>
      <c r="D2396">
        <v>4.18</v>
      </c>
      <c r="M2396" t="s">
        <v>9961</v>
      </c>
      <c r="N2396" t="s">
        <v>9961</v>
      </c>
      <c r="AH2396" t="s">
        <v>9961</v>
      </c>
      <c r="AK2396" t="s">
        <v>9961</v>
      </c>
    </row>
    <row r="2397" spans="1:206" x14ac:dyDescent="0.3">
      <c r="A2397" s="49">
        <v>2395</v>
      </c>
      <c r="B2397" t="s">
        <v>3989</v>
      </c>
      <c r="C2397" t="s">
        <v>793</v>
      </c>
      <c r="D2397">
        <v>39.40800798891501</v>
      </c>
      <c r="EK2397" t="s">
        <v>9961</v>
      </c>
    </row>
    <row r="2398" spans="1:206" x14ac:dyDescent="0.3">
      <c r="A2398" s="49">
        <v>2396</v>
      </c>
      <c r="B2398" t="s">
        <v>3990</v>
      </c>
      <c r="C2398" t="s">
        <v>796</v>
      </c>
      <c r="D2398">
        <v>1.8707180000000001</v>
      </c>
      <c r="O2398" t="s">
        <v>9961</v>
      </c>
      <c r="AI2398" t="s">
        <v>9961</v>
      </c>
    </row>
    <row r="2399" spans="1:206" x14ac:dyDescent="0.3">
      <c r="A2399" s="49">
        <v>2397</v>
      </c>
      <c r="B2399" t="s">
        <v>3991</v>
      </c>
      <c r="C2399" t="s">
        <v>796</v>
      </c>
      <c r="D2399">
        <v>2.2408700000000001</v>
      </c>
      <c r="O2399" t="s">
        <v>9961</v>
      </c>
      <c r="AI2399" t="s">
        <v>9961</v>
      </c>
    </row>
    <row r="2400" spans="1:206" x14ac:dyDescent="0.3">
      <c r="A2400" s="49">
        <v>2398</v>
      </c>
      <c r="B2400" t="s">
        <v>3992</v>
      </c>
      <c r="C2400" t="s">
        <v>796</v>
      </c>
      <c r="D2400">
        <v>0.14585121000000001</v>
      </c>
      <c r="O2400" t="s">
        <v>9961</v>
      </c>
      <c r="AI2400" t="s">
        <v>9961</v>
      </c>
    </row>
    <row r="2401" spans="1:254" x14ac:dyDescent="0.3">
      <c r="A2401" s="49">
        <v>2399</v>
      </c>
      <c r="B2401" t="s">
        <v>3993</v>
      </c>
      <c r="C2401" t="s">
        <v>614</v>
      </c>
      <c r="D2401">
        <v>3.2794372799999998</v>
      </c>
      <c r="AH2401" t="s">
        <v>9961</v>
      </c>
      <c r="AK2401" t="s">
        <v>9961</v>
      </c>
      <c r="GO2401" t="s">
        <v>9961</v>
      </c>
    </row>
    <row r="2402" spans="1:254" x14ac:dyDescent="0.3">
      <c r="A2402" s="49">
        <v>2400</v>
      </c>
      <c r="B2402" t="s">
        <v>3994</v>
      </c>
      <c r="C2402" t="s">
        <v>650</v>
      </c>
      <c r="D2402">
        <v>0.18360000000000001</v>
      </c>
      <c r="CN2402" t="s">
        <v>9961</v>
      </c>
    </row>
    <row r="2403" spans="1:254" x14ac:dyDescent="0.3">
      <c r="A2403" s="49">
        <v>2401</v>
      </c>
      <c r="B2403" t="s">
        <v>3995</v>
      </c>
      <c r="C2403" t="s">
        <v>617</v>
      </c>
      <c r="D2403">
        <v>8.4529999999999994E-2</v>
      </c>
      <c r="AK2403" t="s">
        <v>9961</v>
      </c>
    </row>
    <row r="2404" spans="1:254" x14ac:dyDescent="0.3">
      <c r="A2404" s="49">
        <v>2402</v>
      </c>
      <c r="B2404" t="s">
        <v>3996</v>
      </c>
      <c r="C2404" t="s">
        <v>796</v>
      </c>
      <c r="D2404">
        <v>4.03</v>
      </c>
      <c r="O2404" t="s">
        <v>9961</v>
      </c>
    </row>
    <row r="2405" spans="1:254" x14ac:dyDescent="0.3">
      <c r="A2405" s="49">
        <v>2403</v>
      </c>
    </row>
    <row r="2406" spans="1:254" x14ac:dyDescent="0.3">
      <c r="A2406" s="49">
        <v>2404</v>
      </c>
      <c r="B2406" t="s">
        <v>3998</v>
      </c>
      <c r="C2406" t="s">
        <v>659</v>
      </c>
      <c r="D2406">
        <v>2.6583271200000001E-6</v>
      </c>
      <c r="F2406" t="s">
        <v>9961</v>
      </c>
      <c r="G2406" t="s">
        <v>9961</v>
      </c>
    </row>
    <row r="2407" spans="1:254" x14ac:dyDescent="0.3">
      <c r="A2407" s="49">
        <v>2405</v>
      </c>
      <c r="B2407" t="s">
        <v>3999</v>
      </c>
      <c r="C2407" t="s">
        <v>614</v>
      </c>
      <c r="D2407">
        <v>1.0104</v>
      </c>
      <c r="AH2407" t="s">
        <v>9961</v>
      </c>
    </row>
    <row r="2408" spans="1:254" x14ac:dyDescent="0.3">
      <c r="A2408" s="49">
        <v>2406</v>
      </c>
      <c r="B2408" t="s">
        <v>4000</v>
      </c>
      <c r="C2408" t="s">
        <v>668</v>
      </c>
      <c r="D2408">
        <v>1.8720000000000001E-2</v>
      </c>
      <c r="AJ2408" t="s">
        <v>9961</v>
      </c>
      <c r="AK2408" t="s">
        <v>9961</v>
      </c>
      <c r="AP2408" t="s">
        <v>9961</v>
      </c>
    </row>
    <row r="2409" spans="1:254" x14ac:dyDescent="0.3">
      <c r="A2409" s="49">
        <v>2407</v>
      </c>
      <c r="B2409" t="s">
        <v>4001</v>
      </c>
      <c r="C2409" t="s">
        <v>659</v>
      </c>
      <c r="D2409">
        <v>8.8724999999999998E-2</v>
      </c>
      <c r="AH2409" t="s">
        <v>9961</v>
      </c>
      <c r="AJ2409" t="s">
        <v>9961</v>
      </c>
      <c r="AK2409" t="s">
        <v>9961</v>
      </c>
    </row>
    <row r="2410" spans="1:254" x14ac:dyDescent="0.3">
      <c r="A2410" s="49">
        <v>2408</v>
      </c>
      <c r="B2410" t="s">
        <v>4002</v>
      </c>
      <c r="C2410" t="s">
        <v>796</v>
      </c>
      <c r="D2410">
        <v>0.10374</v>
      </c>
      <c r="O2410" t="s">
        <v>9961</v>
      </c>
    </row>
    <row r="2411" spans="1:254" x14ac:dyDescent="0.3">
      <c r="A2411" s="49">
        <v>2409</v>
      </c>
      <c r="B2411" t="s">
        <v>4003</v>
      </c>
      <c r="C2411" t="s">
        <v>605</v>
      </c>
      <c r="D2411">
        <v>0.55629029041799993</v>
      </c>
      <c r="M2411" t="s">
        <v>9961</v>
      </c>
      <c r="N2411" t="s">
        <v>9961</v>
      </c>
      <c r="AH2411" t="s">
        <v>9961</v>
      </c>
    </row>
    <row r="2412" spans="1:254" x14ac:dyDescent="0.3">
      <c r="A2412" s="49">
        <v>2410</v>
      </c>
      <c r="B2412" t="s">
        <v>4004</v>
      </c>
      <c r="D2412">
        <v>2.43E-4</v>
      </c>
      <c r="IT2412" t="s">
        <v>9961</v>
      </c>
    </row>
    <row r="2413" spans="1:254" x14ac:dyDescent="0.3">
      <c r="A2413" s="49">
        <v>2411</v>
      </c>
      <c r="B2413" t="s">
        <v>4006</v>
      </c>
      <c r="C2413" t="s">
        <v>659</v>
      </c>
      <c r="D2413">
        <v>2.3539999999999998E-2</v>
      </c>
      <c r="AH2413" t="s">
        <v>9961</v>
      </c>
    </row>
    <row r="2414" spans="1:254" x14ac:dyDescent="0.3">
      <c r="A2414" s="49">
        <v>2412</v>
      </c>
      <c r="B2414" t="s">
        <v>4007</v>
      </c>
      <c r="C2414" t="s">
        <v>632</v>
      </c>
      <c r="D2414">
        <v>4447.6319999999996</v>
      </c>
      <c r="DX2414" t="s">
        <v>9961</v>
      </c>
      <c r="DY2414" t="s">
        <v>9961</v>
      </c>
    </row>
    <row r="2415" spans="1:254" x14ac:dyDescent="0.3">
      <c r="A2415" s="49">
        <v>2413</v>
      </c>
      <c r="B2415" t="s">
        <v>4009</v>
      </c>
      <c r="C2415" t="s">
        <v>659</v>
      </c>
      <c r="D2415">
        <v>0.31036000000000002</v>
      </c>
      <c r="AJ2415" t="s">
        <v>9961</v>
      </c>
      <c r="CN2415" t="s">
        <v>9961</v>
      </c>
      <c r="ED2415" t="s">
        <v>9961</v>
      </c>
    </row>
    <row r="2416" spans="1:254" x14ac:dyDescent="0.3">
      <c r="A2416" s="49">
        <v>2414</v>
      </c>
      <c r="B2416" t="s">
        <v>4011</v>
      </c>
      <c r="C2416" t="s">
        <v>605</v>
      </c>
      <c r="D2416">
        <v>2.2000000000000001E-3</v>
      </c>
      <c r="AG2416" t="s">
        <v>9961</v>
      </c>
    </row>
    <row r="2417" spans="1:37" x14ac:dyDescent="0.3">
      <c r="A2417" s="49">
        <v>2415</v>
      </c>
      <c r="B2417" t="s">
        <v>4012</v>
      </c>
      <c r="C2417" t="s">
        <v>605</v>
      </c>
      <c r="D2417">
        <v>0.5</v>
      </c>
      <c r="M2417" t="s">
        <v>9961</v>
      </c>
      <c r="N2417" t="s">
        <v>9961</v>
      </c>
    </row>
    <row r="2418" spans="1:37" x14ac:dyDescent="0.3">
      <c r="A2418" s="49">
        <v>2416</v>
      </c>
      <c r="B2418" t="s">
        <v>4013</v>
      </c>
      <c r="C2418" t="s">
        <v>659</v>
      </c>
      <c r="D2418">
        <v>2.715599999999999E-3</v>
      </c>
      <c r="AH2418" t="s">
        <v>9961</v>
      </c>
    </row>
    <row r="2419" spans="1:37" x14ac:dyDescent="0.3">
      <c r="A2419" s="49">
        <v>2417</v>
      </c>
      <c r="B2419" t="s">
        <v>4014</v>
      </c>
      <c r="C2419" t="s">
        <v>605</v>
      </c>
      <c r="D2419">
        <v>1.6235999999999999</v>
      </c>
      <c r="AG2419" t="s">
        <v>9961</v>
      </c>
    </row>
    <row r="2420" spans="1:37" x14ac:dyDescent="0.3">
      <c r="A2420" s="49">
        <v>2418</v>
      </c>
      <c r="B2420" t="s">
        <v>4016</v>
      </c>
      <c r="C2420" t="s">
        <v>659</v>
      </c>
      <c r="D2420">
        <v>0.13431999999999999</v>
      </c>
      <c r="I2420" t="s">
        <v>9961</v>
      </c>
      <c r="J2420" t="s">
        <v>9961</v>
      </c>
      <c r="K2420" t="s">
        <v>9961</v>
      </c>
      <c r="L2420" t="s">
        <v>9961</v>
      </c>
    </row>
    <row r="2421" spans="1:37" x14ac:dyDescent="0.3">
      <c r="A2421" s="49">
        <v>2419</v>
      </c>
      <c r="B2421" t="s">
        <v>4017</v>
      </c>
      <c r="C2421" t="s">
        <v>662</v>
      </c>
      <c r="D2421">
        <v>5.1057216000000008E-3</v>
      </c>
      <c r="AH2421" t="s">
        <v>9961</v>
      </c>
    </row>
    <row r="2422" spans="1:37" x14ac:dyDescent="0.3">
      <c r="A2422" s="49">
        <v>2420</v>
      </c>
      <c r="B2422" t="s">
        <v>4018</v>
      </c>
      <c r="C2422" t="s">
        <v>605</v>
      </c>
      <c r="D2422">
        <v>19.164909999999999</v>
      </c>
      <c r="M2422" t="s">
        <v>9961</v>
      </c>
      <c r="N2422" t="s">
        <v>9961</v>
      </c>
    </row>
    <row r="2423" spans="1:37" x14ac:dyDescent="0.3">
      <c r="A2423" s="49">
        <v>2421</v>
      </c>
      <c r="B2423" t="s">
        <v>4019</v>
      </c>
      <c r="C2423" t="s">
        <v>605</v>
      </c>
      <c r="D2423">
        <v>3.6202239999999999</v>
      </c>
      <c r="M2423" t="s">
        <v>9961</v>
      </c>
      <c r="N2423" t="s">
        <v>9961</v>
      </c>
      <c r="AH2423" t="s">
        <v>9961</v>
      </c>
      <c r="AK2423" t="s">
        <v>9961</v>
      </c>
    </row>
    <row r="2424" spans="1:37" x14ac:dyDescent="0.3">
      <c r="A2424" s="49">
        <v>2422</v>
      </c>
    </row>
    <row r="2425" spans="1:37" x14ac:dyDescent="0.3">
      <c r="A2425" s="49">
        <v>2423</v>
      </c>
      <c r="B2425" t="s">
        <v>4021</v>
      </c>
      <c r="C2425" t="s">
        <v>605</v>
      </c>
      <c r="D2425">
        <v>13.14054</v>
      </c>
      <c r="M2425" t="s">
        <v>9961</v>
      </c>
      <c r="N2425" t="s">
        <v>9961</v>
      </c>
    </row>
    <row r="2426" spans="1:37" x14ac:dyDescent="0.3">
      <c r="A2426" s="49">
        <v>2424</v>
      </c>
      <c r="B2426" t="s">
        <v>4022</v>
      </c>
      <c r="C2426" t="s">
        <v>796</v>
      </c>
      <c r="D2426">
        <v>0.16965</v>
      </c>
      <c r="O2426" t="s">
        <v>9961</v>
      </c>
    </row>
    <row r="2427" spans="1:37" x14ac:dyDescent="0.3">
      <c r="A2427" s="49">
        <v>2425</v>
      </c>
      <c r="B2427" t="s">
        <v>4023</v>
      </c>
      <c r="C2427" t="s">
        <v>605</v>
      </c>
      <c r="D2427">
        <v>9.4429E-5</v>
      </c>
      <c r="F2427" t="s">
        <v>9961</v>
      </c>
      <c r="G2427" t="s">
        <v>9961</v>
      </c>
    </row>
    <row r="2428" spans="1:37" x14ac:dyDescent="0.3">
      <c r="A2428" s="49">
        <v>2426</v>
      </c>
      <c r="B2428" t="s">
        <v>4024</v>
      </c>
      <c r="C2428" t="s">
        <v>605</v>
      </c>
      <c r="D2428">
        <v>2.8897000000000001E-5</v>
      </c>
      <c r="F2428" t="s">
        <v>9961</v>
      </c>
    </row>
    <row r="2429" spans="1:37" x14ac:dyDescent="0.3">
      <c r="A2429" s="49">
        <v>2427</v>
      </c>
      <c r="B2429" t="s">
        <v>4025</v>
      </c>
      <c r="C2429" t="s">
        <v>659</v>
      </c>
      <c r="D2429">
        <v>1.5176213799999999E-2</v>
      </c>
      <c r="AH2429" t="s">
        <v>9961</v>
      </c>
      <c r="AJ2429" t="s">
        <v>9961</v>
      </c>
      <c r="AK2429" t="s">
        <v>9961</v>
      </c>
    </row>
    <row r="2430" spans="1:37" x14ac:dyDescent="0.3">
      <c r="A2430" s="49">
        <v>2428</v>
      </c>
      <c r="B2430" t="s">
        <v>4026</v>
      </c>
      <c r="C2430" t="s">
        <v>614</v>
      </c>
      <c r="D2430">
        <v>3.2983999999999999E-2</v>
      </c>
      <c r="AJ2430" t="s">
        <v>9961</v>
      </c>
      <c r="AK2430" t="s">
        <v>9961</v>
      </c>
    </row>
    <row r="2431" spans="1:37" x14ac:dyDescent="0.3">
      <c r="A2431" s="49">
        <v>2429</v>
      </c>
      <c r="B2431" t="s">
        <v>4027</v>
      </c>
      <c r="C2431" t="s">
        <v>605</v>
      </c>
      <c r="D2431">
        <v>8.0009999999999994</v>
      </c>
      <c r="M2431" t="s">
        <v>9961</v>
      </c>
      <c r="N2431" t="s">
        <v>9961</v>
      </c>
      <c r="AK2431" t="s">
        <v>9961</v>
      </c>
    </row>
    <row r="2432" spans="1:37" x14ac:dyDescent="0.3">
      <c r="A2432" s="49">
        <v>2430</v>
      </c>
      <c r="B2432" t="s">
        <v>4028</v>
      </c>
      <c r="C2432" t="s">
        <v>659</v>
      </c>
      <c r="D2432">
        <v>5.2499999999999998E-2</v>
      </c>
      <c r="AH2432" t="s">
        <v>9961</v>
      </c>
      <c r="AJ2432" t="s">
        <v>9961</v>
      </c>
      <c r="AK2432" t="s">
        <v>9961</v>
      </c>
    </row>
    <row r="2433" spans="1:42" x14ac:dyDescent="0.3">
      <c r="A2433" s="49">
        <v>2431</v>
      </c>
      <c r="B2433" t="s">
        <v>4029</v>
      </c>
      <c r="C2433" t="s">
        <v>798</v>
      </c>
      <c r="D2433">
        <v>2.0646000000000001E-2</v>
      </c>
      <c r="O2433" t="s">
        <v>9961</v>
      </c>
      <c r="P2433" t="s">
        <v>9961</v>
      </c>
      <c r="AN2433" t="s">
        <v>9961</v>
      </c>
    </row>
    <row r="2434" spans="1:42" x14ac:dyDescent="0.3">
      <c r="A2434" s="49">
        <v>2432</v>
      </c>
      <c r="B2434" t="s">
        <v>4031</v>
      </c>
      <c r="C2434" t="s">
        <v>671</v>
      </c>
      <c r="D2434">
        <v>6.4850000000000005E-2</v>
      </c>
      <c r="P2434" t="s">
        <v>9961</v>
      </c>
    </row>
    <row r="2435" spans="1:42" x14ac:dyDescent="0.3">
      <c r="A2435" s="49">
        <v>2433</v>
      </c>
      <c r="B2435" t="s">
        <v>4032</v>
      </c>
      <c r="C2435" t="s">
        <v>605</v>
      </c>
      <c r="D2435">
        <v>30.6006</v>
      </c>
      <c r="N2435" t="s">
        <v>9961</v>
      </c>
    </row>
    <row r="2436" spans="1:42" x14ac:dyDescent="0.3">
      <c r="A2436" s="49">
        <v>2434</v>
      </c>
      <c r="B2436" t="s">
        <v>4033</v>
      </c>
      <c r="C2436" t="s">
        <v>650</v>
      </c>
      <c r="D2436">
        <v>4.3815840000000001</v>
      </c>
      <c r="AK2436" t="s">
        <v>9961</v>
      </c>
    </row>
    <row r="2437" spans="1:42" x14ac:dyDescent="0.3">
      <c r="A2437" s="49">
        <v>2435</v>
      </c>
      <c r="B2437" t="s">
        <v>4034</v>
      </c>
      <c r="C2437" t="s">
        <v>671</v>
      </c>
      <c r="D2437">
        <v>1.1110500000000001</v>
      </c>
      <c r="O2437" t="s">
        <v>9961</v>
      </c>
      <c r="P2437" t="s">
        <v>9961</v>
      </c>
      <c r="AM2437" t="s">
        <v>9961</v>
      </c>
      <c r="AN2437" t="s">
        <v>9961</v>
      </c>
    </row>
    <row r="2438" spans="1:42" x14ac:dyDescent="0.3">
      <c r="A2438" s="49">
        <v>2436</v>
      </c>
    </row>
    <row r="2439" spans="1:42" x14ac:dyDescent="0.3">
      <c r="A2439" s="49">
        <v>2437</v>
      </c>
      <c r="B2439" t="s">
        <v>4036</v>
      </c>
      <c r="C2439" t="s">
        <v>798</v>
      </c>
      <c r="D2439">
        <v>0.23724735309</v>
      </c>
      <c r="O2439" t="s">
        <v>9961</v>
      </c>
      <c r="P2439" t="s">
        <v>9961</v>
      </c>
      <c r="AL2439" t="s">
        <v>9961</v>
      </c>
      <c r="AM2439" t="s">
        <v>9961</v>
      </c>
      <c r="AN2439" t="s">
        <v>9961</v>
      </c>
    </row>
    <row r="2440" spans="1:42" x14ac:dyDescent="0.3">
      <c r="A2440" s="49">
        <v>2438</v>
      </c>
      <c r="B2440" t="s">
        <v>4037</v>
      </c>
      <c r="C2440" t="s">
        <v>798</v>
      </c>
      <c r="D2440">
        <v>4.3797199999999988E-2</v>
      </c>
      <c r="O2440" t="s">
        <v>9961</v>
      </c>
      <c r="P2440" t="s">
        <v>9961</v>
      </c>
      <c r="AL2440" t="s">
        <v>9961</v>
      </c>
      <c r="AM2440" t="s">
        <v>9961</v>
      </c>
      <c r="AN2440" t="s">
        <v>9961</v>
      </c>
    </row>
    <row r="2441" spans="1:42" x14ac:dyDescent="0.3">
      <c r="A2441" s="49">
        <v>2439</v>
      </c>
    </row>
    <row r="2442" spans="1:42" x14ac:dyDescent="0.3">
      <c r="A2442" s="49">
        <v>2440</v>
      </c>
      <c r="B2442" t="s">
        <v>4039</v>
      </c>
      <c r="C2442" t="s">
        <v>620</v>
      </c>
      <c r="D2442">
        <v>3.3790000000000001E-2</v>
      </c>
      <c r="AH2442" t="s">
        <v>9961</v>
      </c>
    </row>
    <row r="2443" spans="1:42" x14ac:dyDescent="0.3">
      <c r="A2443" s="49">
        <v>2441</v>
      </c>
      <c r="B2443" t="s">
        <v>4040</v>
      </c>
      <c r="C2443" t="s">
        <v>659</v>
      </c>
      <c r="D2443">
        <v>0.77475570000000005</v>
      </c>
      <c r="AH2443" t="s">
        <v>9961</v>
      </c>
      <c r="AJ2443" t="s">
        <v>9961</v>
      </c>
      <c r="AK2443" t="s">
        <v>9961</v>
      </c>
    </row>
    <row r="2444" spans="1:42" x14ac:dyDescent="0.3">
      <c r="A2444" s="49">
        <v>2442</v>
      </c>
    </row>
    <row r="2445" spans="1:42" x14ac:dyDescent="0.3">
      <c r="A2445" s="49">
        <v>2443</v>
      </c>
      <c r="B2445" t="s">
        <v>4042</v>
      </c>
      <c r="C2445" t="s">
        <v>1044</v>
      </c>
      <c r="D2445">
        <v>3.0632000000000001</v>
      </c>
      <c r="K2445" t="s">
        <v>9962</v>
      </c>
      <c r="L2445" t="s">
        <v>9962</v>
      </c>
    </row>
    <row r="2446" spans="1:42" x14ac:dyDescent="0.3">
      <c r="A2446" s="49">
        <v>2444</v>
      </c>
    </row>
    <row r="2447" spans="1:42" x14ac:dyDescent="0.3">
      <c r="A2447" s="49">
        <v>2445</v>
      </c>
      <c r="B2447" t="s">
        <v>4045</v>
      </c>
      <c r="C2447" t="s">
        <v>605</v>
      </c>
      <c r="D2447">
        <v>3.1814999999999999E-5</v>
      </c>
      <c r="F2447" t="s">
        <v>9961</v>
      </c>
    </row>
    <row r="2448" spans="1:42" x14ac:dyDescent="0.3">
      <c r="A2448" s="49">
        <v>2446</v>
      </c>
      <c r="B2448" t="s">
        <v>4046</v>
      </c>
      <c r="C2448" t="s">
        <v>617</v>
      </c>
      <c r="D2448">
        <v>1.82E-3</v>
      </c>
      <c r="AP2448" t="s">
        <v>9961</v>
      </c>
    </row>
    <row r="2449" spans="1:319" x14ac:dyDescent="0.3">
      <c r="A2449" s="49">
        <v>2447</v>
      </c>
      <c r="B2449" t="s">
        <v>4048</v>
      </c>
      <c r="C2449" t="s">
        <v>796</v>
      </c>
      <c r="D2449">
        <v>9.7016900000000003E-2</v>
      </c>
      <c r="AI2449" t="s">
        <v>9961</v>
      </c>
    </row>
    <row r="2450" spans="1:319" x14ac:dyDescent="0.3">
      <c r="A2450" s="49">
        <v>2448</v>
      </c>
      <c r="B2450" t="s">
        <v>4049</v>
      </c>
      <c r="C2450" t="s">
        <v>659</v>
      </c>
      <c r="D2450">
        <v>1.301088E-5</v>
      </c>
      <c r="F2450" t="s">
        <v>9961</v>
      </c>
      <c r="G2450" t="s">
        <v>9961</v>
      </c>
      <c r="H2450" t="s">
        <v>9961</v>
      </c>
      <c r="EM2450" t="s">
        <v>9961</v>
      </c>
    </row>
    <row r="2451" spans="1:319" x14ac:dyDescent="0.3">
      <c r="A2451" s="49">
        <v>2449</v>
      </c>
      <c r="B2451" t="s">
        <v>4050</v>
      </c>
      <c r="C2451" t="s">
        <v>659</v>
      </c>
      <c r="D2451">
        <v>8.1430000000000002E-2</v>
      </c>
      <c r="I2451" t="s">
        <v>9961</v>
      </c>
      <c r="J2451" t="s">
        <v>9961</v>
      </c>
      <c r="K2451" t="s">
        <v>9961</v>
      </c>
      <c r="L2451" t="s">
        <v>9961</v>
      </c>
    </row>
    <row r="2452" spans="1:319" x14ac:dyDescent="0.3">
      <c r="A2452" s="49">
        <v>2450</v>
      </c>
      <c r="B2452" t="s">
        <v>4051</v>
      </c>
      <c r="C2452" t="s">
        <v>614</v>
      </c>
      <c r="D2452">
        <v>0.95312735780000002</v>
      </c>
      <c r="I2452" t="s">
        <v>9961</v>
      </c>
      <c r="K2452" t="s">
        <v>9961</v>
      </c>
      <c r="L2452" t="s">
        <v>9961</v>
      </c>
    </row>
    <row r="2453" spans="1:319" x14ac:dyDescent="0.3">
      <c r="A2453" s="49">
        <v>2451</v>
      </c>
      <c r="B2453" t="s">
        <v>4052</v>
      </c>
      <c r="C2453" t="s">
        <v>620</v>
      </c>
      <c r="D2453">
        <v>2.7336008000000001</v>
      </c>
      <c r="JE2453" t="s">
        <v>9961</v>
      </c>
    </row>
    <row r="2454" spans="1:319" x14ac:dyDescent="0.3">
      <c r="A2454" s="49">
        <v>2452</v>
      </c>
      <c r="B2454" t="s">
        <v>4053</v>
      </c>
      <c r="C2454" t="s">
        <v>620</v>
      </c>
      <c r="D2454">
        <v>6.5439846999999982E-2</v>
      </c>
      <c r="O2454" t="s">
        <v>9961</v>
      </c>
      <c r="P2454" t="s">
        <v>9961</v>
      </c>
      <c r="LG2454" t="s">
        <v>9961</v>
      </c>
    </row>
    <row r="2455" spans="1:319" x14ac:dyDescent="0.3">
      <c r="A2455" s="49">
        <v>2453</v>
      </c>
    </row>
    <row r="2456" spans="1:319" x14ac:dyDescent="0.3">
      <c r="A2456" s="49">
        <v>2454</v>
      </c>
      <c r="B2456" t="s">
        <v>4056</v>
      </c>
      <c r="C2456" t="s">
        <v>595</v>
      </c>
      <c r="D2456">
        <v>1.9457800000000001</v>
      </c>
      <c r="O2456" t="s">
        <v>9964</v>
      </c>
    </row>
    <row r="2457" spans="1:319" x14ac:dyDescent="0.3">
      <c r="A2457" s="49">
        <v>2455</v>
      </c>
      <c r="B2457" t="s">
        <v>4058</v>
      </c>
      <c r="C2457" t="s">
        <v>1011</v>
      </c>
      <c r="CN2457" t="s">
        <v>9961</v>
      </c>
    </row>
    <row r="2458" spans="1:319" x14ac:dyDescent="0.3">
      <c r="A2458" s="49">
        <v>2456</v>
      </c>
    </row>
    <row r="2459" spans="1:319" x14ac:dyDescent="0.3">
      <c r="A2459" s="49">
        <v>2457</v>
      </c>
    </row>
    <row r="2460" spans="1:319" x14ac:dyDescent="0.3">
      <c r="A2460" s="49">
        <v>2458</v>
      </c>
      <c r="B2460" t="s">
        <v>4062</v>
      </c>
      <c r="C2460" t="s">
        <v>659</v>
      </c>
      <c r="D2460">
        <v>1.5E-6</v>
      </c>
      <c r="F2460" t="s">
        <v>9961</v>
      </c>
      <c r="G2460" t="s">
        <v>9961</v>
      </c>
      <c r="H2460" t="s">
        <v>9961</v>
      </c>
      <c r="EM2460" t="s">
        <v>9961</v>
      </c>
    </row>
    <row r="2461" spans="1:319" x14ac:dyDescent="0.3">
      <c r="A2461" s="49">
        <v>2459</v>
      </c>
    </row>
    <row r="2462" spans="1:319" x14ac:dyDescent="0.3">
      <c r="A2462" s="49">
        <v>2460</v>
      </c>
      <c r="B2462" t="s">
        <v>4064</v>
      </c>
      <c r="C2462" t="s">
        <v>617</v>
      </c>
      <c r="D2462">
        <v>1.8126</v>
      </c>
      <c r="M2462" t="s">
        <v>9961</v>
      </c>
      <c r="N2462" t="s">
        <v>9961</v>
      </c>
      <c r="AH2462" t="s">
        <v>9961</v>
      </c>
      <c r="AJ2462" t="s">
        <v>9961</v>
      </c>
      <c r="AK2462" t="s">
        <v>9961</v>
      </c>
      <c r="AP2462" t="s">
        <v>9961</v>
      </c>
    </row>
    <row r="2463" spans="1:319" x14ac:dyDescent="0.3">
      <c r="A2463" s="49">
        <v>2461</v>
      </c>
      <c r="B2463" t="s">
        <v>4065</v>
      </c>
      <c r="C2463" t="s">
        <v>605</v>
      </c>
      <c r="D2463">
        <v>9.8338800000000004E-2</v>
      </c>
      <c r="AF2463" t="s">
        <v>9961</v>
      </c>
      <c r="AG2463" t="s">
        <v>9961</v>
      </c>
    </row>
    <row r="2464" spans="1:319" x14ac:dyDescent="0.3">
      <c r="A2464" s="49">
        <v>2462</v>
      </c>
      <c r="B2464" t="s">
        <v>4066</v>
      </c>
      <c r="C2464" t="s">
        <v>1044</v>
      </c>
      <c r="D2464">
        <v>0.40274500000000002</v>
      </c>
      <c r="K2464" t="s">
        <v>9961</v>
      </c>
      <c r="L2464" t="s">
        <v>9961</v>
      </c>
    </row>
    <row r="2465" spans="1:127" x14ac:dyDescent="0.3">
      <c r="A2465" s="49">
        <v>2463</v>
      </c>
      <c r="B2465" t="s">
        <v>4067</v>
      </c>
      <c r="C2465" t="s">
        <v>659</v>
      </c>
      <c r="D2465">
        <v>1.7279999999999999E-3</v>
      </c>
      <c r="AH2465" t="s">
        <v>9961</v>
      </c>
    </row>
    <row r="2466" spans="1:127" x14ac:dyDescent="0.3">
      <c r="A2466" s="49">
        <v>2464</v>
      </c>
      <c r="B2466" t="s">
        <v>4068</v>
      </c>
      <c r="C2466" t="s">
        <v>605</v>
      </c>
      <c r="D2466">
        <v>5.8821099999999999</v>
      </c>
      <c r="AH2466" t="s">
        <v>9963</v>
      </c>
      <c r="AK2466" t="s">
        <v>9962</v>
      </c>
    </row>
    <row r="2467" spans="1:127" x14ac:dyDescent="0.3">
      <c r="A2467" s="49">
        <v>2465</v>
      </c>
      <c r="B2467" t="s">
        <v>4069</v>
      </c>
      <c r="C2467" t="s">
        <v>605</v>
      </c>
      <c r="D2467">
        <v>8.7499999999999981E-2</v>
      </c>
      <c r="M2467" t="s">
        <v>9961</v>
      </c>
      <c r="N2467" t="s">
        <v>9961</v>
      </c>
      <c r="AH2467" t="s">
        <v>9961</v>
      </c>
    </row>
    <row r="2468" spans="1:127" x14ac:dyDescent="0.3">
      <c r="A2468" s="49">
        <v>2466</v>
      </c>
      <c r="B2468" t="s">
        <v>4070</v>
      </c>
      <c r="C2468" t="s">
        <v>1044</v>
      </c>
      <c r="D2468">
        <v>9.1331999999999987</v>
      </c>
      <c r="K2468" t="s">
        <v>9962</v>
      </c>
      <c r="L2468" t="s">
        <v>9962</v>
      </c>
    </row>
    <row r="2469" spans="1:127" x14ac:dyDescent="0.3">
      <c r="A2469" s="49">
        <v>2467</v>
      </c>
    </row>
    <row r="2470" spans="1:127" x14ac:dyDescent="0.3">
      <c r="A2470" s="49">
        <v>2468</v>
      </c>
    </row>
    <row r="2471" spans="1:127" x14ac:dyDescent="0.3">
      <c r="A2471" s="49">
        <v>2469</v>
      </c>
      <c r="B2471" t="s">
        <v>4073</v>
      </c>
      <c r="C2471" t="s">
        <v>605</v>
      </c>
      <c r="D2471">
        <v>0.16167820284000001</v>
      </c>
      <c r="AF2471" t="s">
        <v>9961</v>
      </c>
      <c r="AG2471" t="s">
        <v>9961</v>
      </c>
    </row>
    <row r="2472" spans="1:127" x14ac:dyDescent="0.3">
      <c r="A2472" s="49">
        <v>2470</v>
      </c>
      <c r="B2472" t="s">
        <v>4074</v>
      </c>
      <c r="C2472" t="s">
        <v>662</v>
      </c>
      <c r="D2472">
        <v>0.153</v>
      </c>
      <c r="AH2472" t="s">
        <v>9961</v>
      </c>
      <c r="AJ2472" t="s">
        <v>9961</v>
      </c>
      <c r="AK2472" t="s">
        <v>9961</v>
      </c>
    </row>
    <row r="2473" spans="1:127" x14ac:dyDescent="0.3">
      <c r="A2473" s="49">
        <v>2471</v>
      </c>
      <c r="B2473" t="s">
        <v>4075</v>
      </c>
      <c r="C2473" t="s">
        <v>605</v>
      </c>
      <c r="D2473">
        <v>3.5910000000000002</v>
      </c>
      <c r="AK2473" t="s">
        <v>9961</v>
      </c>
    </row>
    <row r="2474" spans="1:127" x14ac:dyDescent="0.3">
      <c r="A2474" s="49">
        <v>2472</v>
      </c>
      <c r="B2474" t="s">
        <v>4076</v>
      </c>
      <c r="C2474" t="s">
        <v>605</v>
      </c>
      <c r="D2474">
        <v>0.18729999999999999</v>
      </c>
      <c r="AG2474" t="s">
        <v>9961</v>
      </c>
    </row>
    <row r="2475" spans="1:127" x14ac:dyDescent="0.3">
      <c r="A2475" s="49">
        <v>2473</v>
      </c>
      <c r="B2475" t="s">
        <v>4077</v>
      </c>
      <c r="C2475" t="s">
        <v>650</v>
      </c>
      <c r="D2475">
        <v>2.4945249999999999E-2</v>
      </c>
      <c r="AK2475" t="s">
        <v>9961</v>
      </c>
    </row>
    <row r="2476" spans="1:127" x14ac:dyDescent="0.3">
      <c r="A2476" s="49">
        <v>2474</v>
      </c>
      <c r="B2476" t="s">
        <v>4078</v>
      </c>
      <c r="C2476" t="s">
        <v>1482</v>
      </c>
      <c r="D2476">
        <v>6.5972461868589974E-2</v>
      </c>
      <c r="E2476" t="s">
        <v>1103</v>
      </c>
      <c r="DL2476" t="s">
        <v>9961</v>
      </c>
      <c r="DM2476" t="s">
        <v>9961</v>
      </c>
      <c r="DN2476" t="s">
        <v>9961</v>
      </c>
      <c r="DO2476" t="s">
        <v>9961</v>
      </c>
      <c r="DP2476" t="s">
        <v>9961</v>
      </c>
      <c r="DQ2476" t="s">
        <v>9961</v>
      </c>
      <c r="DR2476" t="s">
        <v>9961</v>
      </c>
      <c r="DS2476" t="s">
        <v>9961</v>
      </c>
      <c r="DT2476" t="s">
        <v>9961</v>
      </c>
      <c r="DU2476" t="s">
        <v>9961</v>
      </c>
      <c r="DV2476" t="s">
        <v>9961</v>
      </c>
      <c r="DW2476" t="s">
        <v>9961</v>
      </c>
    </row>
    <row r="2477" spans="1:127" x14ac:dyDescent="0.3">
      <c r="A2477" s="49">
        <v>2475</v>
      </c>
    </row>
    <row r="2478" spans="1:127" x14ac:dyDescent="0.3">
      <c r="A2478" s="49">
        <v>2476</v>
      </c>
      <c r="B2478" t="s">
        <v>4081</v>
      </c>
      <c r="C2478" t="s">
        <v>650</v>
      </c>
      <c r="D2478">
        <v>1.37166275E-2</v>
      </c>
      <c r="P2478" t="s">
        <v>9961</v>
      </c>
    </row>
    <row r="2479" spans="1:127" x14ac:dyDescent="0.3">
      <c r="A2479" s="49">
        <v>2477</v>
      </c>
      <c r="B2479" t="s">
        <v>4082</v>
      </c>
      <c r="C2479" t="s">
        <v>650</v>
      </c>
      <c r="D2479">
        <v>1.3171200000000001</v>
      </c>
      <c r="N2479" t="s">
        <v>9961</v>
      </c>
      <c r="AK2479" t="s">
        <v>9961</v>
      </c>
    </row>
    <row r="2480" spans="1:127" x14ac:dyDescent="0.3">
      <c r="A2480" s="49">
        <v>2478</v>
      </c>
      <c r="B2480" t="s">
        <v>4083</v>
      </c>
      <c r="C2480" t="s">
        <v>659</v>
      </c>
      <c r="D2480">
        <v>3.6288000000000002E-3</v>
      </c>
      <c r="AH2480" t="s">
        <v>9961</v>
      </c>
      <c r="AJ2480" t="s">
        <v>9961</v>
      </c>
      <c r="AK2480" t="s">
        <v>9961</v>
      </c>
    </row>
    <row r="2481" spans="1:219" x14ac:dyDescent="0.3">
      <c r="A2481" s="49">
        <v>2479</v>
      </c>
    </row>
    <row r="2482" spans="1:219" x14ac:dyDescent="0.3">
      <c r="A2482" s="49">
        <v>2480</v>
      </c>
      <c r="B2482" t="s">
        <v>4085</v>
      </c>
      <c r="C2482" t="s">
        <v>605</v>
      </c>
      <c r="D2482">
        <v>24.351227486208</v>
      </c>
      <c r="AH2482" t="s">
        <v>9961</v>
      </c>
    </row>
    <row r="2483" spans="1:219" x14ac:dyDescent="0.3">
      <c r="A2483" s="49">
        <v>2481</v>
      </c>
      <c r="B2483" t="s">
        <v>4086</v>
      </c>
      <c r="C2483" t="s">
        <v>605</v>
      </c>
      <c r="D2483">
        <v>8.2431100000000015</v>
      </c>
      <c r="M2483" t="s">
        <v>9961</v>
      </c>
      <c r="N2483" t="s">
        <v>9961</v>
      </c>
    </row>
    <row r="2484" spans="1:219" x14ac:dyDescent="0.3">
      <c r="A2484" s="49">
        <v>2482</v>
      </c>
      <c r="B2484" t="s">
        <v>4087</v>
      </c>
      <c r="C2484" t="s">
        <v>659</v>
      </c>
      <c r="D2484">
        <v>1.162E-2</v>
      </c>
      <c r="AJ2484" t="s">
        <v>9961</v>
      </c>
      <c r="AP2484" t="s">
        <v>9961</v>
      </c>
    </row>
    <row r="2485" spans="1:219" x14ac:dyDescent="0.3">
      <c r="A2485" s="49">
        <v>2483</v>
      </c>
    </row>
    <row r="2486" spans="1:219" x14ac:dyDescent="0.3">
      <c r="A2486" s="49">
        <v>2484</v>
      </c>
      <c r="B2486" t="s">
        <v>4089</v>
      </c>
      <c r="C2486" t="s">
        <v>614</v>
      </c>
      <c r="D2486">
        <v>0.1879982</v>
      </c>
      <c r="HK2486" t="s">
        <v>9961</v>
      </c>
    </row>
    <row r="2487" spans="1:219" x14ac:dyDescent="0.3">
      <c r="A2487" s="49">
        <v>2485</v>
      </c>
      <c r="B2487" t="s">
        <v>4090</v>
      </c>
      <c r="C2487" t="s">
        <v>683</v>
      </c>
      <c r="D2487">
        <v>0.11576259999999999</v>
      </c>
      <c r="HK2487" t="s">
        <v>9961</v>
      </c>
    </row>
    <row r="2488" spans="1:219" x14ac:dyDescent="0.3">
      <c r="A2488" s="49">
        <v>2486</v>
      </c>
      <c r="B2488" t="s">
        <v>4092</v>
      </c>
      <c r="C2488" t="s">
        <v>605</v>
      </c>
      <c r="D2488">
        <v>26.666599999999999</v>
      </c>
      <c r="M2488" t="s">
        <v>9961</v>
      </c>
      <c r="N2488" t="s">
        <v>9961</v>
      </c>
    </row>
    <row r="2489" spans="1:219" x14ac:dyDescent="0.3">
      <c r="A2489" s="49">
        <v>2487</v>
      </c>
      <c r="B2489" t="s">
        <v>4093</v>
      </c>
      <c r="C2489" t="s">
        <v>650</v>
      </c>
      <c r="D2489">
        <v>6.8613939000000004</v>
      </c>
      <c r="AK2489" t="s">
        <v>9961</v>
      </c>
    </row>
    <row r="2490" spans="1:219" x14ac:dyDescent="0.3">
      <c r="A2490" s="49">
        <v>2488</v>
      </c>
      <c r="B2490" t="s">
        <v>4094</v>
      </c>
      <c r="C2490" t="s">
        <v>605</v>
      </c>
      <c r="D2490">
        <v>4.5178900000000022E-5</v>
      </c>
      <c r="F2490" t="s">
        <v>9961</v>
      </c>
      <c r="G2490" t="s">
        <v>9961</v>
      </c>
      <c r="CM2490" t="s">
        <v>9961</v>
      </c>
      <c r="GC2490" t="s">
        <v>9961</v>
      </c>
    </row>
    <row r="2491" spans="1:219" x14ac:dyDescent="0.3">
      <c r="A2491" s="49">
        <v>2489</v>
      </c>
      <c r="B2491" t="s">
        <v>4095</v>
      </c>
      <c r="C2491" t="s">
        <v>617</v>
      </c>
      <c r="D2491">
        <v>7.4572077600000011E-4</v>
      </c>
      <c r="BQ2491" t="s">
        <v>9961</v>
      </c>
      <c r="BR2491" t="s">
        <v>9961</v>
      </c>
      <c r="BS2491" t="s">
        <v>9961</v>
      </c>
      <c r="DK2491" t="s">
        <v>9961</v>
      </c>
    </row>
    <row r="2492" spans="1:219" x14ac:dyDescent="0.3">
      <c r="A2492" s="49">
        <v>2490</v>
      </c>
      <c r="B2492" t="s">
        <v>4096</v>
      </c>
      <c r="C2492" t="s">
        <v>668</v>
      </c>
      <c r="D2492">
        <v>6.480000000000001E-2</v>
      </c>
      <c r="EF2492" t="s">
        <v>9961</v>
      </c>
      <c r="EH2492" t="s">
        <v>9961</v>
      </c>
    </row>
    <row r="2493" spans="1:219" x14ac:dyDescent="0.3">
      <c r="A2493" s="49">
        <v>2491</v>
      </c>
      <c r="B2493" t="s">
        <v>4097</v>
      </c>
      <c r="C2493" t="s">
        <v>659</v>
      </c>
      <c r="D2493">
        <v>2.7127240000000001E-3</v>
      </c>
      <c r="BQ2493" t="s">
        <v>9961</v>
      </c>
      <c r="BR2493" t="s">
        <v>9961</v>
      </c>
      <c r="BS2493" t="s">
        <v>9961</v>
      </c>
      <c r="DK2493" t="s">
        <v>9961</v>
      </c>
    </row>
    <row r="2494" spans="1:219" x14ac:dyDescent="0.3">
      <c r="A2494" s="49">
        <v>2492</v>
      </c>
    </row>
    <row r="2495" spans="1:219" x14ac:dyDescent="0.3">
      <c r="A2495" s="49">
        <v>2493</v>
      </c>
      <c r="B2495" t="s">
        <v>4100</v>
      </c>
      <c r="C2495" t="s">
        <v>605</v>
      </c>
      <c r="D2495">
        <v>1.89E-2</v>
      </c>
      <c r="AF2495" t="s">
        <v>9961</v>
      </c>
      <c r="AG2495" t="s">
        <v>9961</v>
      </c>
    </row>
    <row r="2496" spans="1:219" x14ac:dyDescent="0.3">
      <c r="A2496" s="49">
        <v>2494</v>
      </c>
      <c r="B2496" t="s">
        <v>4101</v>
      </c>
      <c r="C2496" t="s">
        <v>659</v>
      </c>
      <c r="D2496">
        <v>3.8255999999999998E-2</v>
      </c>
      <c r="I2496" t="s">
        <v>9961</v>
      </c>
      <c r="J2496" t="s">
        <v>9961</v>
      </c>
      <c r="K2496" t="s">
        <v>9961</v>
      </c>
    </row>
    <row r="2497" spans="1:320" x14ac:dyDescent="0.3">
      <c r="A2497" s="49">
        <v>2495</v>
      </c>
      <c r="B2497" t="s">
        <v>4102</v>
      </c>
      <c r="C2497" t="s">
        <v>659</v>
      </c>
      <c r="D2497">
        <v>1.3646037000000001E-3</v>
      </c>
      <c r="I2497" t="s">
        <v>9961</v>
      </c>
      <c r="J2497" t="s">
        <v>9961</v>
      </c>
      <c r="K2497" t="s">
        <v>9961</v>
      </c>
    </row>
    <row r="2498" spans="1:320" x14ac:dyDescent="0.3">
      <c r="A2498" s="49">
        <v>2496</v>
      </c>
      <c r="B2498" t="s">
        <v>4103</v>
      </c>
      <c r="C2498" t="s">
        <v>650</v>
      </c>
      <c r="D2498">
        <v>0.308</v>
      </c>
      <c r="AK2498" t="s">
        <v>9961</v>
      </c>
    </row>
    <row r="2499" spans="1:320" x14ac:dyDescent="0.3">
      <c r="A2499" s="49">
        <v>2497</v>
      </c>
      <c r="B2499" t="s">
        <v>4104</v>
      </c>
      <c r="C2499" t="s">
        <v>659</v>
      </c>
      <c r="D2499">
        <v>6.7269999999999998E-5</v>
      </c>
      <c r="F2499" t="s">
        <v>9961</v>
      </c>
      <c r="G2499" t="s">
        <v>9961</v>
      </c>
      <c r="H2499" t="s">
        <v>9961</v>
      </c>
      <c r="EM2499" t="s">
        <v>9961</v>
      </c>
    </row>
    <row r="2500" spans="1:320" x14ac:dyDescent="0.3">
      <c r="A2500" s="49">
        <v>2498</v>
      </c>
    </row>
    <row r="2501" spans="1:320" x14ac:dyDescent="0.3">
      <c r="A2501" s="49">
        <v>2499</v>
      </c>
      <c r="B2501" t="s">
        <v>4106</v>
      </c>
      <c r="C2501" t="s">
        <v>605</v>
      </c>
      <c r="D2501">
        <v>0.49657600000000002</v>
      </c>
      <c r="AH2501" t="s">
        <v>9961</v>
      </c>
      <c r="AK2501" t="s">
        <v>9961</v>
      </c>
    </row>
    <row r="2502" spans="1:320" x14ac:dyDescent="0.3">
      <c r="A2502" s="49">
        <v>2500</v>
      </c>
      <c r="B2502" t="s">
        <v>4107</v>
      </c>
      <c r="C2502" t="s">
        <v>659</v>
      </c>
      <c r="D2502">
        <v>0.06</v>
      </c>
      <c r="I2502" t="s">
        <v>9961</v>
      </c>
    </row>
    <row r="2503" spans="1:320" x14ac:dyDescent="0.3">
      <c r="A2503" s="49">
        <v>2501</v>
      </c>
      <c r="B2503" t="s">
        <v>4108</v>
      </c>
      <c r="C2503" t="s">
        <v>798</v>
      </c>
      <c r="D2503">
        <v>5.0400000000000002E-3</v>
      </c>
      <c r="AH2503" t="s">
        <v>9961</v>
      </c>
      <c r="AK2503" t="s">
        <v>9961</v>
      </c>
      <c r="CN2503" t="s">
        <v>9961</v>
      </c>
      <c r="EE2503" t="s">
        <v>9961</v>
      </c>
    </row>
    <row r="2504" spans="1:320" x14ac:dyDescent="0.3">
      <c r="A2504" s="49">
        <v>2502</v>
      </c>
      <c r="B2504" t="s">
        <v>4109</v>
      </c>
      <c r="C2504" t="s">
        <v>659</v>
      </c>
      <c r="D2504">
        <v>4.2524999999999993E-2</v>
      </c>
      <c r="AH2504" t="s">
        <v>9961</v>
      </c>
    </row>
    <row r="2505" spans="1:320" x14ac:dyDescent="0.3">
      <c r="A2505" s="49">
        <v>2503</v>
      </c>
      <c r="B2505" t="s">
        <v>4110</v>
      </c>
      <c r="D2505">
        <v>1.22</v>
      </c>
      <c r="JC2505" t="s">
        <v>9961</v>
      </c>
      <c r="LH2505" t="s">
        <v>9961</v>
      </c>
    </row>
    <row r="2506" spans="1:320" x14ac:dyDescent="0.3">
      <c r="A2506" s="49">
        <v>2504</v>
      </c>
    </row>
    <row r="2507" spans="1:320" x14ac:dyDescent="0.3">
      <c r="A2507" s="49">
        <v>2505</v>
      </c>
      <c r="B2507" t="s">
        <v>4113</v>
      </c>
      <c r="C2507" t="s">
        <v>605</v>
      </c>
      <c r="D2507">
        <v>7.1671799999999992</v>
      </c>
      <c r="M2507" t="s">
        <v>9961</v>
      </c>
      <c r="N2507" t="s">
        <v>9961</v>
      </c>
    </row>
    <row r="2508" spans="1:320" x14ac:dyDescent="0.3">
      <c r="A2508" s="49">
        <v>2506</v>
      </c>
      <c r="B2508" t="s">
        <v>4114</v>
      </c>
      <c r="C2508" t="s">
        <v>605</v>
      </c>
      <c r="D2508">
        <v>1.737807579</v>
      </c>
      <c r="M2508" t="s">
        <v>9961</v>
      </c>
      <c r="N2508" t="s">
        <v>9961</v>
      </c>
      <c r="AH2508" t="s">
        <v>9961</v>
      </c>
      <c r="AK2508" t="s">
        <v>9961</v>
      </c>
    </row>
    <row r="2509" spans="1:320" x14ac:dyDescent="0.3">
      <c r="A2509" s="49">
        <v>2507</v>
      </c>
    </row>
    <row r="2510" spans="1:320" x14ac:dyDescent="0.3">
      <c r="A2510" s="49">
        <v>2508</v>
      </c>
    </row>
    <row r="2511" spans="1:320" x14ac:dyDescent="0.3">
      <c r="A2511" s="49">
        <v>2509</v>
      </c>
      <c r="B2511" t="s">
        <v>4117</v>
      </c>
      <c r="C2511" t="s">
        <v>796</v>
      </c>
      <c r="D2511">
        <v>0.81188110000000013</v>
      </c>
      <c r="AI2511" t="s">
        <v>9961</v>
      </c>
    </row>
    <row r="2512" spans="1:320" x14ac:dyDescent="0.3">
      <c r="A2512" s="49">
        <v>2510</v>
      </c>
    </row>
    <row r="2513" spans="1:275" x14ac:dyDescent="0.3">
      <c r="A2513" s="49">
        <v>2511</v>
      </c>
      <c r="B2513" t="s">
        <v>4119</v>
      </c>
      <c r="C2513" t="s">
        <v>605</v>
      </c>
      <c r="D2513">
        <v>1.5913999999999999</v>
      </c>
      <c r="M2513" t="s">
        <v>9961</v>
      </c>
      <c r="N2513" t="s">
        <v>9961</v>
      </c>
      <c r="AH2513" t="s">
        <v>9961</v>
      </c>
      <c r="AK2513" t="s">
        <v>9961</v>
      </c>
    </row>
    <row r="2514" spans="1:275" x14ac:dyDescent="0.3">
      <c r="A2514" s="49">
        <v>2512</v>
      </c>
      <c r="B2514" t="s">
        <v>4120</v>
      </c>
      <c r="C2514" t="s">
        <v>671</v>
      </c>
      <c r="D2514">
        <v>6.7654742999999999E-5</v>
      </c>
      <c r="BK2514" t="s">
        <v>9961</v>
      </c>
      <c r="BL2514" t="s">
        <v>9961</v>
      </c>
      <c r="BM2514" t="s">
        <v>9961</v>
      </c>
      <c r="BN2514" t="s">
        <v>9961</v>
      </c>
      <c r="DF2514" t="s">
        <v>9961</v>
      </c>
      <c r="IH2514" t="s">
        <v>9961</v>
      </c>
      <c r="JO2514" t="s">
        <v>9961</v>
      </c>
    </row>
    <row r="2515" spans="1:275" x14ac:dyDescent="0.3">
      <c r="A2515" s="49">
        <v>2513</v>
      </c>
      <c r="B2515" t="s">
        <v>4122</v>
      </c>
      <c r="C2515" t="s">
        <v>796</v>
      </c>
      <c r="D2515">
        <v>2.2178085E-2</v>
      </c>
      <c r="O2515" t="s">
        <v>9961</v>
      </c>
    </row>
    <row r="2516" spans="1:275" x14ac:dyDescent="0.3">
      <c r="A2516" s="49">
        <v>2514</v>
      </c>
      <c r="B2516" t="s">
        <v>4123</v>
      </c>
      <c r="C2516" t="s">
        <v>770</v>
      </c>
      <c r="D2516">
        <v>1.6762952</v>
      </c>
      <c r="M2516" t="s">
        <v>9961</v>
      </c>
      <c r="N2516" t="s">
        <v>9961</v>
      </c>
      <c r="AH2516" t="s">
        <v>9961</v>
      </c>
    </row>
    <row r="2517" spans="1:275" x14ac:dyDescent="0.3">
      <c r="A2517" s="49">
        <v>2515</v>
      </c>
      <c r="B2517" t="s">
        <v>4124</v>
      </c>
      <c r="C2517" t="s">
        <v>659</v>
      </c>
      <c r="D2517">
        <v>1.9699999999999999E-2</v>
      </c>
      <c r="AJ2517" t="s">
        <v>9961</v>
      </c>
    </row>
    <row r="2518" spans="1:275" x14ac:dyDescent="0.3">
      <c r="A2518" s="49">
        <v>2516</v>
      </c>
      <c r="B2518" t="s">
        <v>4125</v>
      </c>
      <c r="C2518" t="s">
        <v>659</v>
      </c>
      <c r="D2518">
        <v>1.7955926080000001E-4</v>
      </c>
      <c r="BQ2518" t="s">
        <v>9961</v>
      </c>
      <c r="BR2518" t="s">
        <v>9961</v>
      </c>
      <c r="BS2518" t="s">
        <v>9961</v>
      </c>
      <c r="DK2518" t="s">
        <v>9961</v>
      </c>
    </row>
    <row r="2519" spans="1:275" x14ac:dyDescent="0.3">
      <c r="A2519" s="49">
        <v>2517</v>
      </c>
      <c r="B2519" t="s">
        <v>4126</v>
      </c>
      <c r="C2519" t="s">
        <v>650</v>
      </c>
      <c r="D2519">
        <v>0.86747099039999986</v>
      </c>
      <c r="AK2519" t="s">
        <v>9961</v>
      </c>
    </row>
    <row r="2520" spans="1:275" x14ac:dyDescent="0.3">
      <c r="A2520" s="49">
        <v>2518</v>
      </c>
      <c r="B2520" t="s">
        <v>4127</v>
      </c>
      <c r="C2520" t="s">
        <v>605</v>
      </c>
      <c r="D2520">
        <v>0.57579999999999998</v>
      </c>
      <c r="AH2520" t="s">
        <v>9961</v>
      </c>
      <c r="CN2520" t="s">
        <v>9961</v>
      </c>
    </row>
    <row r="2521" spans="1:275" x14ac:dyDescent="0.3">
      <c r="A2521" s="49">
        <v>2519</v>
      </c>
      <c r="B2521" t="s">
        <v>4128</v>
      </c>
      <c r="C2521" t="s">
        <v>659</v>
      </c>
      <c r="D2521">
        <v>0.18240000000000001</v>
      </c>
      <c r="AH2521" t="s">
        <v>9961</v>
      </c>
      <c r="AJ2521" t="s">
        <v>9961</v>
      </c>
      <c r="AK2521" t="s">
        <v>9961</v>
      </c>
      <c r="AP2521" t="s">
        <v>9961</v>
      </c>
    </row>
    <row r="2522" spans="1:275" x14ac:dyDescent="0.3">
      <c r="A2522" s="49">
        <v>2520</v>
      </c>
      <c r="B2522" t="s">
        <v>4129</v>
      </c>
      <c r="C2522" t="s">
        <v>796</v>
      </c>
      <c r="D2522">
        <v>0.02</v>
      </c>
      <c r="O2522" t="s">
        <v>9961</v>
      </c>
    </row>
    <row r="2523" spans="1:275" x14ac:dyDescent="0.3">
      <c r="A2523" s="49">
        <v>2521</v>
      </c>
    </row>
    <row r="2524" spans="1:275" x14ac:dyDescent="0.3">
      <c r="A2524" s="49">
        <v>2522</v>
      </c>
      <c r="B2524" t="s">
        <v>4131</v>
      </c>
      <c r="C2524" t="s">
        <v>659</v>
      </c>
      <c r="D2524">
        <v>1.108616544E-2</v>
      </c>
      <c r="I2524" t="s">
        <v>9961</v>
      </c>
      <c r="K2524" t="s">
        <v>9961</v>
      </c>
    </row>
    <row r="2525" spans="1:275" x14ac:dyDescent="0.3">
      <c r="A2525" s="49">
        <v>2523</v>
      </c>
      <c r="B2525" t="s">
        <v>4132</v>
      </c>
      <c r="C2525" t="s">
        <v>659</v>
      </c>
      <c r="D2525">
        <v>5.1420096000000014E-3</v>
      </c>
      <c r="I2525" t="s">
        <v>9961</v>
      </c>
      <c r="L2525" t="s">
        <v>9961</v>
      </c>
    </row>
    <row r="2526" spans="1:275" x14ac:dyDescent="0.3">
      <c r="A2526" s="49">
        <v>2524</v>
      </c>
      <c r="B2526" t="s">
        <v>4133</v>
      </c>
      <c r="C2526" t="s">
        <v>659</v>
      </c>
      <c r="D2526">
        <v>7.2716000000000003E-2</v>
      </c>
      <c r="I2526" t="s">
        <v>9961</v>
      </c>
      <c r="J2526" t="s">
        <v>9961</v>
      </c>
      <c r="K2526" t="s">
        <v>9961</v>
      </c>
      <c r="L2526" t="s">
        <v>9961</v>
      </c>
    </row>
    <row r="2527" spans="1:275" x14ac:dyDescent="0.3">
      <c r="A2527" s="49">
        <v>2525</v>
      </c>
      <c r="B2527" t="s">
        <v>4134</v>
      </c>
      <c r="C2527" t="s">
        <v>617</v>
      </c>
      <c r="D2527">
        <v>8.1235000000000004E-5</v>
      </c>
      <c r="F2527" t="s">
        <v>9961</v>
      </c>
      <c r="G2527" t="s">
        <v>9961</v>
      </c>
      <c r="H2527" t="s">
        <v>9961</v>
      </c>
    </row>
    <row r="2528" spans="1:275" x14ac:dyDescent="0.3">
      <c r="A2528" s="49">
        <v>2526</v>
      </c>
      <c r="B2528" t="s">
        <v>4135</v>
      </c>
      <c r="C2528" t="s">
        <v>659</v>
      </c>
      <c r="D2528">
        <v>7.3534003199999989E-2</v>
      </c>
      <c r="AJ2528" t="s">
        <v>9961</v>
      </c>
    </row>
    <row r="2529" spans="1:210" x14ac:dyDescent="0.3">
      <c r="A2529" s="49">
        <v>2527</v>
      </c>
      <c r="B2529" t="s">
        <v>4136</v>
      </c>
      <c r="C2529" t="s">
        <v>659</v>
      </c>
      <c r="D2529">
        <v>0.11799999999999999</v>
      </c>
      <c r="I2529" t="s">
        <v>9961</v>
      </c>
      <c r="K2529" t="s">
        <v>9961</v>
      </c>
      <c r="L2529" t="s">
        <v>9961</v>
      </c>
      <c r="AQ2529" t="s">
        <v>9961</v>
      </c>
    </row>
    <row r="2530" spans="1:210" x14ac:dyDescent="0.3">
      <c r="A2530" s="49">
        <v>2528</v>
      </c>
    </row>
    <row r="2531" spans="1:210" x14ac:dyDescent="0.3">
      <c r="A2531" s="49">
        <v>2529</v>
      </c>
      <c r="B2531" t="s">
        <v>4138</v>
      </c>
      <c r="C2531" t="s">
        <v>614</v>
      </c>
      <c r="D2531">
        <v>0.31533949999999999</v>
      </c>
      <c r="AK2531" t="s">
        <v>9961</v>
      </c>
    </row>
    <row r="2532" spans="1:210" x14ac:dyDescent="0.3">
      <c r="A2532" s="49">
        <v>2530</v>
      </c>
      <c r="B2532" t="s">
        <v>4139</v>
      </c>
      <c r="C2532" t="s">
        <v>798</v>
      </c>
      <c r="D2532">
        <v>9.3261999999999998E-2</v>
      </c>
      <c r="O2532" t="s">
        <v>9961</v>
      </c>
    </row>
    <row r="2533" spans="1:210" x14ac:dyDescent="0.3">
      <c r="A2533" s="49">
        <v>2531</v>
      </c>
      <c r="B2533" t="s">
        <v>4140</v>
      </c>
      <c r="C2533" t="s">
        <v>671</v>
      </c>
      <c r="D2533">
        <v>5.481819999999999E-5</v>
      </c>
      <c r="Q2533" t="s">
        <v>9961</v>
      </c>
      <c r="R2533" t="s">
        <v>9961</v>
      </c>
      <c r="S2533" t="s">
        <v>9961</v>
      </c>
      <c r="T2533" t="s">
        <v>9961</v>
      </c>
      <c r="U2533" t="s">
        <v>9961</v>
      </c>
      <c r="V2533" t="s">
        <v>9961</v>
      </c>
      <c r="W2533" t="s">
        <v>9961</v>
      </c>
    </row>
    <row r="2534" spans="1:210" x14ac:dyDescent="0.3">
      <c r="A2534" s="49">
        <v>2532</v>
      </c>
      <c r="B2534" t="s">
        <v>4141</v>
      </c>
      <c r="C2534" t="s">
        <v>671</v>
      </c>
      <c r="D2534">
        <v>1.4875765E-5</v>
      </c>
      <c r="Q2534" t="s">
        <v>9961</v>
      </c>
      <c r="R2534" t="s">
        <v>9961</v>
      </c>
      <c r="S2534" t="s">
        <v>9961</v>
      </c>
      <c r="T2534" t="s">
        <v>9961</v>
      </c>
      <c r="U2534" t="s">
        <v>9961</v>
      </c>
      <c r="V2534" t="s">
        <v>9961</v>
      </c>
      <c r="W2534" t="s">
        <v>9961</v>
      </c>
    </row>
    <row r="2535" spans="1:210" x14ac:dyDescent="0.3">
      <c r="A2535" s="49">
        <v>2533</v>
      </c>
      <c r="B2535" t="s">
        <v>4142</v>
      </c>
      <c r="C2535" t="s">
        <v>595</v>
      </c>
      <c r="D2535">
        <v>2.2184999999999999E-5</v>
      </c>
      <c r="Q2535" t="s">
        <v>9961</v>
      </c>
      <c r="R2535" t="s">
        <v>9961</v>
      </c>
      <c r="S2535" t="s">
        <v>9961</v>
      </c>
      <c r="T2535" t="s">
        <v>9961</v>
      </c>
      <c r="U2535" t="s">
        <v>9961</v>
      </c>
    </row>
    <row r="2536" spans="1:210" x14ac:dyDescent="0.3">
      <c r="A2536" s="49">
        <v>2534</v>
      </c>
      <c r="B2536" t="s">
        <v>4143</v>
      </c>
      <c r="C2536" t="s">
        <v>671</v>
      </c>
      <c r="D2536">
        <v>3.3587499999999999E-2</v>
      </c>
      <c r="P2536" t="s">
        <v>9961</v>
      </c>
      <c r="AL2536" t="s">
        <v>9961</v>
      </c>
      <c r="AM2536" t="s">
        <v>9961</v>
      </c>
      <c r="AN2536" t="s">
        <v>9961</v>
      </c>
      <c r="AO2536" t="s">
        <v>9961</v>
      </c>
    </row>
    <row r="2537" spans="1:210" x14ac:dyDescent="0.3">
      <c r="A2537" s="49">
        <v>2535</v>
      </c>
      <c r="B2537" t="s">
        <v>4144</v>
      </c>
      <c r="C2537" t="s">
        <v>671</v>
      </c>
      <c r="D2537">
        <v>2.2294999999999999E-2</v>
      </c>
      <c r="O2537" t="s">
        <v>9961</v>
      </c>
      <c r="P2537" t="s">
        <v>9961</v>
      </c>
    </row>
    <row r="2538" spans="1:210" x14ac:dyDescent="0.3">
      <c r="A2538" s="49">
        <v>2536</v>
      </c>
      <c r="B2538" t="s">
        <v>4145</v>
      </c>
      <c r="C2538" t="s">
        <v>798</v>
      </c>
      <c r="D2538">
        <v>2.5864000000000002E-2</v>
      </c>
      <c r="O2538" t="s">
        <v>9961</v>
      </c>
      <c r="P2538" t="s">
        <v>9961</v>
      </c>
    </row>
    <row r="2539" spans="1:210" x14ac:dyDescent="0.3">
      <c r="A2539" s="49">
        <v>2537</v>
      </c>
      <c r="B2539" t="s">
        <v>4146</v>
      </c>
      <c r="C2539" t="s">
        <v>796</v>
      </c>
      <c r="D2539">
        <v>4.409899200000001E-2</v>
      </c>
      <c r="O2539" t="s">
        <v>9961</v>
      </c>
      <c r="AI2539" t="s">
        <v>9961</v>
      </c>
      <c r="HB2539" t="s">
        <v>9961</v>
      </c>
    </row>
    <row r="2540" spans="1:210" x14ac:dyDescent="0.3">
      <c r="A2540" s="49">
        <v>2538</v>
      </c>
      <c r="B2540" t="s">
        <v>4148</v>
      </c>
      <c r="C2540" t="s">
        <v>605</v>
      </c>
      <c r="D2540">
        <v>27.962</v>
      </c>
      <c r="M2540" t="s">
        <v>9961</v>
      </c>
      <c r="AH2540" t="s">
        <v>9961</v>
      </c>
    </row>
    <row r="2541" spans="1:210" x14ac:dyDescent="0.3">
      <c r="A2541" s="49">
        <v>2539</v>
      </c>
      <c r="B2541" t="s">
        <v>4149</v>
      </c>
      <c r="C2541" t="s">
        <v>659</v>
      </c>
      <c r="D2541">
        <v>2.6288</v>
      </c>
      <c r="I2541" t="s">
        <v>9961</v>
      </c>
      <c r="J2541" t="s">
        <v>9961</v>
      </c>
      <c r="K2541" t="s">
        <v>9961</v>
      </c>
      <c r="L2541" t="s">
        <v>9961</v>
      </c>
      <c r="AQ2541" t="s">
        <v>9961</v>
      </c>
    </row>
    <row r="2542" spans="1:210" x14ac:dyDescent="0.3">
      <c r="A2542" s="49">
        <v>2540</v>
      </c>
      <c r="B2542" t="s">
        <v>4150</v>
      </c>
      <c r="C2542" t="s">
        <v>659</v>
      </c>
      <c r="D2542">
        <v>1.7786</v>
      </c>
      <c r="I2542" t="s">
        <v>9961</v>
      </c>
      <c r="J2542" t="s">
        <v>9961</v>
      </c>
      <c r="K2542" t="s">
        <v>9961</v>
      </c>
      <c r="L2542" t="s">
        <v>9961</v>
      </c>
    </row>
    <row r="2543" spans="1:210" x14ac:dyDescent="0.3">
      <c r="A2543" s="49">
        <v>2541</v>
      </c>
      <c r="B2543" t="s">
        <v>4151</v>
      </c>
      <c r="C2543" t="s">
        <v>659</v>
      </c>
      <c r="D2543">
        <v>1.63476</v>
      </c>
      <c r="AH2543" t="s">
        <v>9961</v>
      </c>
    </row>
    <row r="2544" spans="1:210" x14ac:dyDescent="0.3">
      <c r="A2544" s="49">
        <v>2542</v>
      </c>
      <c r="B2544" t="s">
        <v>4152</v>
      </c>
      <c r="C2544" t="s">
        <v>605</v>
      </c>
      <c r="D2544">
        <v>3.1294756000000001</v>
      </c>
      <c r="M2544" t="s">
        <v>9961</v>
      </c>
      <c r="N2544" t="s">
        <v>9961</v>
      </c>
      <c r="AK2544" t="s">
        <v>9961</v>
      </c>
    </row>
    <row r="2545" spans="1:350" x14ac:dyDescent="0.3">
      <c r="A2545" s="49">
        <v>2543</v>
      </c>
      <c r="B2545" t="s">
        <v>4153</v>
      </c>
      <c r="C2545" t="s">
        <v>605</v>
      </c>
      <c r="D2545">
        <v>2.3704999999999998</v>
      </c>
      <c r="AH2545" t="s">
        <v>9961</v>
      </c>
    </row>
    <row r="2546" spans="1:350" x14ac:dyDescent="0.3">
      <c r="A2546" s="49">
        <v>2544</v>
      </c>
      <c r="B2546" t="s">
        <v>4154</v>
      </c>
      <c r="C2546" t="s">
        <v>659</v>
      </c>
      <c r="D2546">
        <v>1.4999999999999999E-4</v>
      </c>
      <c r="F2546" t="s">
        <v>9961</v>
      </c>
      <c r="G2546" t="s">
        <v>9961</v>
      </c>
      <c r="H2546" t="s">
        <v>9961</v>
      </c>
      <c r="EM2546" t="s">
        <v>9961</v>
      </c>
    </row>
    <row r="2547" spans="1:350" x14ac:dyDescent="0.3">
      <c r="A2547" s="49">
        <v>2545</v>
      </c>
      <c r="B2547" t="s">
        <v>4155</v>
      </c>
      <c r="C2547" t="s">
        <v>798</v>
      </c>
      <c r="D2547">
        <v>2.230558100084817E-2</v>
      </c>
      <c r="CI2547" t="s">
        <v>9961</v>
      </c>
      <c r="CK2547" t="s">
        <v>9961</v>
      </c>
      <c r="KW2547" t="s">
        <v>9961</v>
      </c>
      <c r="KX2547" t="s">
        <v>9961</v>
      </c>
    </row>
    <row r="2548" spans="1:350" x14ac:dyDescent="0.3">
      <c r="A2548" s="49">
        <v>2546</v>
      </c>
      <c r="B2548" t="s">
        <v>4156</v>
      </c>
      <c r="C2548" t="s">
        <v>623</v>
      </c>
      <c r="D2548">
        <v>2.0914885439999999E-2</v>
      </c>
      <c r="CI2548" t="s">
        <v>9961</v>
      </c>
      <c r="CK2548" t="s">
        <v>9961</v>
      </c>
      <c r="CL2548" t="s">
        <v>9961</v>
      </c>
      <c r="KW2548" t="s">
        <v>9961</v>
      </c>
      <c r="KX2548" t="s">
        <v>9961</v>
      </c>
      <c r="MI2548" t="s">
        <v>9961</v>
      </c>
    </row>
    <row r="2549" spans="1:350" x14ac:dyDescent="0.3">
      <c r="A2549" s="49">
        <v>2547</v>
      </c>
    </row>
    <row r="2550" spans="1:350" x14ac:dyDescent="0.3">
      <c r="A2550" s="49">
        <v>2548</v>
      </c>
      <c r="B2550" t="s">
        <v>4160</v>
      </c>
      <c r="C2550" t="s">
        <v>4159</v>
      </c>
      <c r="D2550">
        <v>3.2041857649398951E-2</v>
      </c>
      <c r="E2550" t="s">
        <v>1103</v>
      </c>
      <c r="EY2550" t="s">
        <v>9961</v>
      </c>
      <c r="EZ2550" t="s">
        <v>9961</v>
      </c>
      <c r="FA2550" t="s">
        <v>9961</v>
      </c>
      <c r="FB2550" t="s">
        <v>9961</v>
      </c>
      <c r="FC2550" t="s">
        <v>9961</v>
      </c>
      <c r="FE2550" t="s">
        <v>9961</v>
      </c>
      <c r="FG2550" t="s">
        <v>9961</v>
      </c>
      <c r="FH2550" t="s">
        <v>9961</v>
      </c>
      <c r="FI2550" t="s">
        <v>9961</v>
      </c>
      <c r="FJ2550" t="s">
        <v>9961</v>
      </c>
      <c r="FK2550" t="s">
        <v>9961</v>
      </c>
      <c r="FL2550" t="s">
        <v>9961</v>
      </c>
      <c r="LB2550" t="s">
        <v>9961</v>
      </c>
      <c r="MJ2550" t="s">
        <v>9961</v>
      </c>
      <c r="MK2550" t="s">
        <v>9961</v>
      </c>
      <c r="ML2550" t="s">
        <v>9961</v>
      </c>
    </row>
    <row r="2551" spans="1:350" x14ac:dyDescent="0.3">
      <c r="A2551" s="49">
        <v>2549</v>
      </c>
      <c r="B2551" t="s">
        <v>4162</v>
      </c>
      <c r="C2551" t="s">
        <v>620</v>
      </c>
      <c r="D2551">
        <v>8.1767999999999993E-2</v>
      </c>
      <c r="AH2551" t="s">
        <v>9961</v>
      </c>
      <c r="CN2551" t="s">
        <v>9961</v>
      </c>
    </row>
    <row r="2552" spans="1:350" x14ac:dyDescent="0.3">
      <c r="A2552" s="49">
        <v>2550</v>
      </c>
      <c r="B2552" t="s">
        <v>4163</v>
      </c>
      <c r="C2552" t="s">
        <v>605</v>
      </c>
      <c r="D2552">
        <v>2.3349199999999999E-4</v>
      </c>
      <c r="F2552" t="s">
        <v>9961</v>
      </c>
    </row>
    <row r="2553" spans="1:350" x14ac:dyDescent="0.3">
      <c r="A2553" s="49">
        <v>2551</v>
      </c>
      <c r="B2553" t="s">
        <v>4164</v>
      </c>
      <c r="C2553" t="s">
        <v>617</v>
      </c>
      <c r="D2553">
        <v>5.1999999999999995E-4</v>
      </c>
      <c r="BQ2553" t="s">
        <v>9961</v>
      </c>
    </row>
    <row r="2554" spans="1:350" x14ac:dyDescent="0.3">
      <c r="A2554" s="49">
        <v>2552</v>
      </c>
      <c r="B2554" t="s">
        <v>4165</v>
      </c>
      <c r="C2554" t="s">
        <v>650</v>
      </c>
      <c r="D2554">
        <v>0.64559999999999984</v>
      </c>
      <c r="CN2554" t="s">
        <v>9963</v>
      </c>
    </row>
    <row r="2555" spans="1:350" x14ac:dyDescent="0.3">
      <c r="A2555" s="49">
        <v>2553</v>
      </c>
    </row>
    <row r="2556" spans="1:350" x14ac:dyDescent="0.3">
      <c r="A2556" s="49">
        <v>2554</v>
      </c>
      <c r="B2556" t="s">
        <v>4167</v>
      </c>
      <c r="C2556" t="s">
        <v>659</v>
      </c>
      <c r="D2556">
        <v>3.1719999999999998E-2</v>
      </c>
      <c r="AH2556" t="s">
        <v>9961</v>
      </c>
    </row>
    <row r="2557" spans="1:350" x14ac:dyDescent="0.3">
      <c r="A2557" s="49">
        <v>2555</v>
      </c>
      <c r="B2557" t="s">
        <v>4168</v>
      </c>
      <c r="C2557" t="s">
        <v>650</v>
      </c>
      <c r="D2557">
        <v>3.5999999999999997E-2</v>
      </c>
      <c r="AK2557" t="s">
        <v>9961</v>
      </c>
    </row>
    <row r="2558" spans="1:350" x14ac:dyDescent="0.3">
      <c r="A2558" s="49">
        <v>2556</v>
      </c>
      <c r="B2558" t="s">
        <v>4169</v>
      </c>
      <c r="C2558" t="s">
        <v>659</v>
      </c>
      <c r="D2558">
        <v>0.109125</v>
      </c>
      <c r="AH2558" t="s">
        <v>9961</v>
      </c>
      <c r="AJ2558" t="s">
        <v>9961</v>
      </c>
      <c r="AK2558" t="s">
        <v>9961</v>
      </c>
      <c r="AP2558" t="s">
        <v>9961</v>
      </c>
    </row>
    <row r="2559" spans="1:350" x14ac:dyDescent="0.3">
      <c r="A2559" s="49">
        <v>2557</v>
      </c>
    </row>
    <row r="2560" spans="1:350" x14ac:dyDescent="0.3">
      <c r="A2560" s="49">
        <v>2558</v>
      </c>
      <c r="B2560" t="s">
        <v>4171</v>
      </c>
      <c r="C2560" t="s">
        <v>796</v>
      </c>
      <c r="D2560">
        <v>0.161</v>
      </c>
      <c r="O2560" t="s">
        <v>9961</v>
      </c>
    </row>
    <row r="2561" spans="1:233" x14ac:dyDescent="0.3">
      <c r="A2561" s="49">
        <v>2559</v>
      </c>
      <c r="B2561" t="s">
        <v>4172</v>
      </c>
      <c r="C2561" t="s">
        <v>650</v>
      </c>
      <c r="D2561">
        <v>10.3276296</v>
      </c>
      <c r="AK2561" t="s">
        <v>9961</v>
      </c>
    </row>
    <row r="2562" spans="1:233" x14ac:dyDescent="0.3">
      <c r="A2562" s="49">
        <v>2560</v>
      </c>
      <c r="B2562" t="s">
        <v>4173</v>
      </c>
      <c r="C2562" t="s">
        <v>595</v>
      </c>
      <c r="D2562">
        <v>2.3302000000000002E-5</v>
      </c>
      <c r="Q2562" t="s">
        <v>9961</v>
      </c>
      <c r="R2562" t="s">
        <v>9961</v>
      </c>
      <c r="S2562" t="s">
        <v>9961</v>
      </c>
      <c r="T2562" t="s">
        <v>9961</v>
      </c>
      <c r="U2562" t="s">
        <v>9961</v>
      </c>
    </row>
    <row r="2563" spans="1:233" x14ac:dyDescent="0.3">
      <c r="A2563" s="49">
        <v>2561</v>
      </c>
      <c r="B2563" t="s">
        <v>4174</v>
      </c>
      <c r="C2563" t="s">
        <v>798</v>
      </c>
      <c r="D2563">
        <v>1.12E-2</v>
      </c>
      <c r="O2563" t="s">
        <v>9961</v>
      </c>
      <c r="P2563" t="s">
        <v>9961</v>
      </c>
    </row>
    <row r="2564" spans="1:233" x14ac:dyDescent="0.3">
      <c r="A2564" s="49">
        <v>2562</v>
      </c>
      <c r="B2564" t="s">
        <v>4175</v>
      </c>
      <c r="C2564" t="s">
        <v>798</v>
      </c>
      <c r="D2564">
        <v>0.10000249999999999</v>
      </c>
      <c r="P2564" t="s">
        <v>9961</v>
      </c>
    </row>
    <row r="2565" spans="1:233" x14ac:dyDescent="0.3">
      <c r="A2565" s="49">
        <v>2563</v>
      </c>
      <c r="B2565" t="s">
        <v>4176</v>
      </c>
      <c r="C2565" t="s">
        <v>617</v>
      </c>
      <c r="D2565">
        <v>4.3433000000000002E-5</v>
      </c>
      <c r="CM2565" t="s">
        <v>9962</v>
      </c>
      <c r="GC2565" t="s">
        <v>9962</v>
      </c>
    </row>
    <row r="2566" spans="1:233" x14ac:dyDescent="0.3">
      <c r="A2566" s="49">
        <v>2564</v>
      </c>
      <c r="B2566" t="s">
        <v>4177</v>
      </c>
      <c r="C2566" t="s">
        <v>671</v>
      </c>
      <c r="D2566">
        <v>3.5999999999999999E-3</v>
      </c>
      <c r="P2566" t="s">
        <v>9961</v>
      </c>
      <c r="AL2566" t="s">
        <v>9961</v>
      </c>
      <c r="AM2566" t="s">
        <v>9961</v>
      </c>
      <c r="AN2566" t="s">
        <v>9961</v>
      </c>
    </row>
    <row r="2567" spans="1:233" x14ac:dyDescent="0.3">
      <c r="A2567" s="49">
        <v>2565</v>
      </c>
      <c r="B2567" t="s">
        <v>4178</v>
      </c>
      <c r="C2567" t="s">
        <v>595</v>
      </c>
      <c r="D2567">
        <v>57.097374104038678</v>
      </c>
      <c r="X2567" t="s">
        <v>9961</v>
      </c>
      <c r="Y2567" t="s">
        <v>9961</v>
      </c>
      <c r="Z2567" t="s">
        <v>9961</v>
      </c>
      <c r="AA2567" t="s">
        <v>9961</v>
      </c>
      <c r="AB2567" t="s">
        <v>9961</v>
      </c>
      <c r="AC2567" t="s">
        <v>9961</v>
      </c>
      <c r="HY2567" t="s">
        <v>9961</v>
      </c>
    </row>
    <row r="2568" spans="1:233" x14ac:dyDescent="0.3">
      <c r="A2568" s="49">
        <v>2566</v>
      </c>
      <c r="B2568" t="s">
        <v>4180</v>
      </c>
      <c r="C2568" t="s">
        <v>683</v>
      </c>
      <c r="D2568">
        <v>1.12752128E-4</v>
      </c>
      <c r="Q2568" t="s">
        <v>9961</v>
      </c>
      <c r="R2568" t="s">
        <v>9961</v>
      </c>
      <c r="S2568" t="s">
        <v>9961</v>
      </c>
      <c r="T2568" t="s">
        <v>9961</v>
      </c>
      <c r="U2568" t="s">
        <v>9961</v>
      </c>
    </row>
    <row r="2569" spans="1:233" x14ac:dyDescent="0.3">
      <c r="A2569" s="49">
        <v>2567</v>
      </c>
      <c r="B2569" t="s">
        <v>4181</v>
      </c>
      <c r="C2569" t="s">
        <v>798</v>
      </c>
      <c r="D2569">
        <v>1.539E-3</v>
      </c>
      <c r="O2569" t="s">
        <v>9961</v>
      </c>
      <c r="P2569" t="s">
        <v>9961</v>
      </c>
      <c r="AN2569" t="s">
        <v>9961</v>
      </c>
    </row>
    <row r="2570" spans="1:233" x14ac:dyDescent="0.3">
      <c r="A2570" s="49">
        <v>2568</v>
      </c>
      <c r="B2570" t="s">
        <v>4182</v>
      </c>
      <c r="C2570" t="s">
        <v>659</v>
      </c>
      <c r="D2570">
        <v>0.21092209740000001</v>
      </c>
      <c r="AJ2570" t="s">
        <v>9961</v>
      </c>
    </row>
    <row r="2571" spans="1:233" x14ac:dyDescent="0.3">
      <c r="A2571" s="49">
        <v>2569</v>
      </c>
    </row>
    <row r="2572" spans="1:233" x14ac:dyDescent="0.3">
      <c r="A2572" s="49">
        <v>2570</v>
      </c>
      <c r="B2572" t="s">
        <v>4184</v>
      </c>
      <c r="C2572" t="s">
        <v>671</v>
      </c>
      <c r="D2572">
        <v>1.0933999999999999E-2</v>
      </c>
      <c r="O2572" t="s">
        <v>9961</v>
      </c>
      <c r="P2572" t="s">
        <v>9961</v>
      </c>
    </row>
    <row r="2573" spans="1:233" x14ac:dyDescent="0.3">
      <c r="A2573" s="49">
        <v>2571</v>
      </c>
      <c r="B2573" t="s">
        <v>4185</v>
      </c>
      <c r="C2573" t="s">
        <v>650</v>
      </c>
      <c r="D2573">
        <v>2.75E-2</v>
      </c>
      <c r="CN2573" t="s">
        <v>9961</v>
      </c>
    </row>
    <row r="2574" spans="1:233" x14ac:dyDescent="0.3">
      <c r="A2574" s="49">
        <v>2572</v>
      </c>
      <c r="B2574" t="s">
        <v>4186</v>
      </c>
      <c r="C2574" t="s">
        <v>653</v>
      </c>
      <c r="D2574">
        <v>7.1919999999999998E-2</v>
      </c>
      <c r="AH2574" t="s">
        <v>9961</v>
      </c>
      <c r="CN2574" t="s">
        <v>9961</v>
      </c>
      <c r="EE2574" t="s">
        <v>9961</v>
      </c>
    </row>
    <row r="2575" spans="1:233" x14ac:dyDescent="0.3">
      <c r="A2575" s="49">
        <v>2573</v>
      </c>
      <c r="B2575" t="s">
        <v>4188</v>
      </c>
      <c r="C2575" t="s">
        <v>659</v>
      </c>
      <c r="D2575">
        <v>1.1000000000000001E-6</v>
      </c>
      <c r="F2575" t="s">
        <v>9961</v>
      </c>
    </row>
    <row r="2576" spans="1:233" x14ac:dyDescent="0.3">
      <c r="A2576" s="49">
        <v>2574</v>
      </c>
      <c r="B2576" t="s">
        <v>4189</v>
      </c>
      <c r="C2576" t="s">
        <v>614</v>
      </c>
      <c r="D2576">
        <v>1.55802652E-3</v>
      </c>
      <c r="BQ2576" t="s">
        <v>9962</v>
      </c>
      <c r="BR2576" t="s">
        <v>9962</v>
      </c>
      <c r="BS2576" t="s">
        <v>9963</v>
      </c>
    </row>
    <row r="2577" spans="1:351" x14ac:dyDescent="0.3">
      <c r="A2577" s="49">
        <v>2575</v>
      </c>
      <c r="B2577" t="s">
        <v>4190</v>
      </c>
      <c r="C2577" t="s">
        <v>605</v>
      </c>
      <c r="D2577">
        <v>0.187</v>
      </c>
      <c r="AG2577" t="s">
        <v>9961</v>
      </c>
    </row>
    <row r="2578" spans="1:351" x14ac:dyDescent="0.3">
      <c r="A2578" s="49">
        <v>2576</v>
      </c>
      <c r="B2578" t="s">
        <v>4191</v>
      </c>
      <c r="C2578" t="s">
        <v>605</v>
      </c>
      <c r="D2578">
        <v>2.7094</v>
      </c>
      <c r="AH2578" t="s">
        <v>9961</v>
      </c>
      <c r="AK2578" t="s">
        <v>9961</v>
      </c>
    </row>
    <row r="2579" spans="1:351" x14ac:dyDescent="0.3">
      <c r="A2579" s="49">
        <v>2577</v>
      </c>
      <c r="B2579" t="s">
        <v>4192</v>
      </c>
      <c r="C2579" t="s">
        <v>659</v>
      </c>
      <c r="D2579">
        <v>0.71540000000000015</v>
      </c>
      <c r="AH2579" t="s">
        <v>9961</v>
      </c>
      <c r="AJ2579" t="s">
        <v>9961</v>
      </c>
      <c r="AK2579" t="s">
        <v>9961</v>
      </c>
    </row>
    <row r="2580" spans="1:351" x14ac:dyDescent="0.3">
      <c r="A2580" s="49">
        <v>2578</v>
      </c>
      <c r="B2580" t="s">
        <v>4193</v>
      </c>
      <c r="C2580" t="s">
        <v>659</v>
      </c>
      <c r="D2580">
        <v>0.42680000000000001</v>
      </c>
      <c r="AJ2580" t="s">
        <v>9961</v>
      </c>
      <c r="AP2580" t="s">
        <v>9961</v>
      </c>
      <c r="BO2580" t="s">
        <v>9961</v>
      </c>
      <c r="BP2580" t="s">
        <v>9961</v>
      </c>
    </row>
    <row r="2581" spans="1:351" x14ac:dyDescent="0.3">
      <c r="A2581" s="49">
        <v>2579</v>
      </c>
      <c r="B2581" t="s">
        <v>4195</v>
      </c>
      <c r="C2581" t="s">
        <v>671</v>
      </c>
      <c r="D2581">
        <v>1.04E-2</v>
      </c>
      <c r="O2581" t="s">
        <v>9961</v>
      </c>
      <c r="P2581" t="s">
        <v>9961</v>
      </c>
    </row>
    <row r="2582" spans="1:351" x14ac:dyDescent="0.3">
      <c r="A2582" s="49">
        <v>2580</v>
      </c>
      <c r="B2582" t="s">
        <v>4196</v>
      </c>
      <c r="C2582" t="s">
        <v>620</v>
      </c>
      <c r="D2582">
        <v>2.0258E-4</v>
      </c>
      <c r="BK2582" t="s">
        <v>9961</v>
      </c>
      <c r="BM2582" t="s">
        <v>9961</v>
      </c>
      <c r="MM2582" t="s">
        <v>9961</v>
      </c>
    </row>
    <row r="2583" spans="1:351" x14ac:dyDescent="0.3">
      <c r="A2583" s="49">
        <v>2581</v>
      </c>
      <c r="B2583" t="s">
        <v>4198</v>
      </c>
      <c r="C2583" t="s">
        <v>659</v>
      </c>
      <c r="D2583">
        <v>0.06</v>
      </c>
      <c r="AJ2583" t="s">
        <v>9961</v>
      </c>
      <c r="AP2583" t="s">
        <v>9961</v>
      </c>
    </row>
    <row r="2584" spans="1:351" x14ac:dyDescent="0.3">
      <c r="A2584" s="49">
        <v>2582</v>
      </c>
      <c r="B2584" t="s">
        <v>4199</v>
      </c>
      <c r="C2584" t="s">
        <v>605</v>
      </c>
      <c r="D2584">
        <v>1.5009999999999999</v>
      </c>
      <c r="AH2584" t="s">
        <v>9961</v>
      </c>
      <c r="AK2584" t="s">
        <v>9961</v>
      </c>
    </row>
    <row r="2585" spans="1:351" x14ac:dyDescent="0.3">
      <c r="A2585" s="49">
        <v>2583</v>
      </c>
      <c r="B2585" t="s">
        <v>4200</v>
      </c>
      <c r="C2585" t="s">
        <v>2254</v>
      </c>
      <c r="D2585">
        <v>96.27800000000002</v>
      </c>
      <c r="EK2585" t="s">
        <v>9961</v>
      </c>
    </row>
    <row r="2586" spans="1:351" x14ac:dyDescent="0.3">
      <c r="A2586" s="49">
        <v>2584</v>
      </c>
      <c r="B2586" t="s">
        <v>4201</v>
      </c>
      <c r="C2586" t="s">
        <v>2254</v>
      </c>
      <c r="D2586">
        <v>125.6904</v>
      </c>
      <c r="EK2586" t="s">
        <v>9961</v>
      </c>
    </row>
    <row r="2587" spans="1:351" x14ac:dyDescent="0.3">
      <c r="A2587" s="49">
        <v>2585</v>
      </c>
      <c r="B2587" t="s">
        <v>4202</v>
      </c>
      <c r="C2587" t="s">
        <v>605</v>
      </c>
      <c r="D2587">
        <v>0.20753565839999999</v>
      </c>
      <c r="M2587" t="s">
        <v>9961</v>
      </c>
      <c r="N2587" t="s">
        <v>9961</v>
      </c>
      <c r="AH2587" t="s">
        <v>9961</v>
      </c>
      <c r="AK2587" t="s">
        <v>9961</v>
      </c>
    </row>
    <row r="2588" spans="1:351" x14ac:dyDescent="0.3">
      <c r="A2588" s="49">
        <v>2586</v>
      </c>
      <c r="B2588" t="s">
        <v>4203</v>
      </c>
      <c r="C2588" t="s">
        <v>608</v>
      </c>
      <c r="D2588">
        <v>0.77204183999999987</v>
      </c>
      <c r="IY2588" t="s">
        <v>9961</v>
      </c>
      <c r="JB2588" t="s">
        <v>9961</v>
      </c>
    </row>
    <row r="2589" spans="1:351" x14ac:dyDescent="0.3">
      <c r="A2589" s="49">
        <v>2587</v>
      </c>
    </row>
    <row r="2590" spans="1:351" x14ac:dyDescent="0.3">
      <c r="A2590" s="49">
        <v>2588</v>
      </c>
      <c r="B2590" t="s">
        <v>4207</v>
      </c>
      <c r="C2590" t="s">
        <v>798</v>
      </c>
      <c r="D2590">
        <v>2.1000000000000001E-2</v>
      </c>
      <c r="O2590" t="s">
        <v>9961</v>
      </c>
      <c r="P2590" t="s">
        <v>9961</v>
      </c>
    </row>
    <row r="2591" spans="1:351" x14ac:dyDescent="0.3">
      <c r="A2591" s="49">
        <v>2589</v>
      </c>
      <c r="B2591" t="s">
        <v>4208</v>
      </c>
      <c r="C2591" t="s">
        <v>605</v>
      </c>
      <c r="D2591">
        <v>1.4463999999999999</v>
      </c>
      <c r="AH2591" t="s">
        <v>9961</v>
      </c>
    </row>
    <row r="2592" spans="1:351" x14ac:dyDescent="0.3">
      <c r="A2592" s="49">
        <v>2590</v>
      </c>
    </row>
    <row r="2593" spans="1:353" x14ac:dyDescent="0.3">
      <c r="A2593" s="49">
        <v>2591</v>
      </c>
      <c r="B2593" t="s">
        <v>4210</v>
      </c>
      <c r="C2593" t="s">
        <v>617</v>
      </c>
      <c r="D2593">
        <v>1.4364E-4</v>
      </c>
      <c r="F2593" t="s">
        <v>9961</v>
      </c>
      <c r="G2593" t="s">
        <v>9961</v>
      </c>
    </row>
    <row r="2594" spans="1:353" x14ac:dyDescent="0.3">
      <c r="A2594" s="49">
        <v>2592</v>
      </c>
      <c r="B2594" t="s">
        <v>4211</v>
      </c>
      <c r="C2594" t="s">
        <v>650</v>
      </c>
      <c r="D2594">
        <v>1.10168</v>
      </c>
      <c r="AK2594" t="s">
        <v>9961</v>
      </c>
    </row>
    <row r="2595" spans="1:353" x14ac:dyDescent="0.3">
      <c r="A2595" s="49">
        <v>2593</v>
      </c>
      <c r="B2595" t="s">
        <v>4213</v>
      </c>
      <c r="C2595" t="s">
        <v>632</v>
      </c>
      <c r="D2595">
        <v>1.654310344827588</v>
      </c>
      <c r="HH2595" t="s">
        <v>9967</v>
      </c>
      <c r="HI2595" t="s">
        <v>9968</v>
      </c>
    </row>
    <row r="2596" spans="1:353" x14ac:dyDescent="0.3">
      <c r="A2596" s="49">
        <v>2594</v>
      </c>
      <c r="B2596" t="s">
        <v>4216</v>
      </c>
      <c r="C2596" t="s">
        <v>632</v>
      </c>
      <c r="D2596">
        <v>1.4339999999999999</v>
      </c>
      <c r="HH2596" t="s">
        <v>9967</v>
      </c>
      <c r="HI2596" t="s">
        <v>9968</v>
      </c>
    </row>
    <row r="2597" spans="1:353" x14ac:dyDescent="0.3">
      <c r="A2597" s="49">
        <v>2595</v>
      </c>
      <c r="B2597" t="s">
        <v>4218</v>
      </c>
      <c r="C2597" t="s">
        <v>605</v>
      </c>
      <c r="D2597">
        <v>3.2</v>
      </c>
      <c r="M2597" t="s">
        <v>9961</v>
      </c>
      <c r="N2597" t="s">
        <v>9961</v>
      </c>
    </row>
    <row r="2598" spans="1:353" x14ac:dyDescent="0.3">
      <c r="A2598" s="49">
        <v>2596</v>
      </c>
      <c r="B2598" t="s">
        <v>4219</v>
      </c>
      <c r="C2598" t="s">
        <v>659</v>
      </c>
      <c r="D2598">
        <v>8.0000000000000007E-5</v>
      </c>
      <c r="F2598" t="s">
        <v>9961</v>
      </c>
      <c r="G2598" t="s">
        <v>9961</v>
      </c>
    </row>
    <row r="2599" spans="1:353" x14ac:dyDescent="0.3">
      <c r="A2599" s="49">
        <v>2597</v>
      </c>
    </row>
    <row r="2600" spans="1:353" x14ac:dyDescent="0.3">
      <c r="A2600" s="49">
        <v>2598</v>
      </c>
      <c r="B2600" t="s">
        <v>4221</v>
      </c>
      <c r="C2600" t="s">
        <v>707</v>
      </c>
      <c r="D2600">
        <v>1.578325E-3</v>
      </c>
      <c r="AK2600" t="s">
        <v>9961</v>
      </c>
    </row>
    <row r="2601" spans="1:353" x14ac:dyDescent="0.3">
      <c r="A2601" s="49">
        <v>2599</v>
      </c>
      <c r="B2601" t="s">
        <v>4222</v>
      </c>
      <c r="C2601" t="s">
        <v>620</v>
      </c>
      <c r="D2601">
        <v>7.7505600000000001</v>
      </c>
      <c r="AH2601" t="s">
        <v>9961</v>
      </c>
    </row>
    <row r="2602" spans="1:353" x14ac:dyDescent="0.3">
      <c r="A2602" s="49">
        <v>2600</v>
      </c>
      <c r="B2602" t="s">
        <v>4223</v>
      </c>
      <c r="C2602" t="s">
        <v>617</v>
      </c>
      <c r="D2602">
        <v>3.0599999999999999E-2</v>
      </c>
      <c r="I2602" t="s">
        <v>9961</v>
      </c>
      <c r="K2602" t="s">
        <v>9961</v>
      </c>
    </row>
    <row r="2603" spans="1:353" x14ac:dyDescent="0.3">
      <c r="A2603" s="49">
        <v>2601</v>
      </c>
      <c r="B2603" t="s">
        <v>4224</v>
      </c>
      <c r="C2603" t="s">
        <v>659</v>
      </c>
      <c r="D2603">
        <v>7.0209999999999981E-2</v>
      </c>
      <c r="I2603" t="s">
        <v>9961</v>
      </c>
      <c r="J2603" t="s">
        <v>9961</v>
      </c>
      <c r="K2603" t="s">
        <v>9961</v>
      </c>
      <c r="L2603" t="s">
        <v>9961</v>
      </c>
      <c r="AQ2603" t="s">
        <v>9961</v>
      </c>
    </row>
    <row r="2604" spans="1:353" x14ac:dyDescent="0.3">
      <c r="A2604" s="49">
        <v>2602</v>
      </c>
      <c r="B2604" t="s">
        <v>4225</v>
      </c>
      <c r="C2604" t="s">
        <v>659</v>
      </c>
      <c r="D2604">
        <v>0.166464</v>
      </c>
      <c r="AH2604" t="s">
        <v>9961</v>
      </c>
      <c r="AJ2604" t="s">
        <v>9961</v>
      </c>
      <c r="AK2604" t="s">
        <v>9961</v>
      </c>
    </row>
    <row r="2605" spans="1:353" x14ac:dyDescent="0.3">
      <c r="A2605" s="49">
        <v>2603</v>
      </c>
    </row>
    <row r="2606" spans="1:353" x14ac:dyDescent="0.3">
      <c r="A2606" s="49">
        <v>2604</v>
      </c>
      <c r="B2606" t="s">
        <v>4228</v>
      </c>
      <c r="C2606" t="s">
        <v>632</v>
      </c>
      <c r="D2606">
        <v>27.808</v>
      </c>
      <c r="MN2606" t="s">
        <v>9961</v>
      </c>
      <c r="MO2606" t="s">
        <v>9961</v>
      </c>
    </row>
    <row r="2607" spans="1:353" x14ac:dyDescent="0.3">
      <c r="A2607" s="49">
        <v>2605</v>
      </c>
      <c r="B2607" t="s">
        <v>4231</v>
      </c>
      <c r="C2607" t="s">
        <v>671</v>
      </c>
      <c r="D2607">
        <v>9.7533600000000012E-2</v>
      </c>
      <c r="O2607" t="s">
        <v>9961</v>
      </c>
      <c r="P2607" t="s">
        <v>9961</v>
      </c>
      <c r="AL2607" t="s">
        <v>9961</v>
      </c>
      <c r="AM2607" t="s">
        <v>9961</v>
      </c>
      <c r="AN2607" t="s">
        <v>9961</v>
      </c>
      <c r="AO2607" t="s">
        <v>9961</v>
      </c>
    </row>
    <row r="2608" spans="1:353" x14ac:dyDescent="0.3">
      <c r="A2608" s="49">
        <v>2606</v>
      </c>
      <c r="B2608" t="s">
        <v>4234</v>
      </c>
      <c r="C2608" t="s">
        <v>595</v>
      </c>
      <c r="D2608">
        <v>2259.6999999999998</v>
      </c>
      <c r="LH2608" t="s">
        <v>9961</v>
      </c>
    </row>
    <row r="2609" spans="1:354" x14ac:dyDescent="0.3">
      <c r="A2609" s="49">
        <v>2607</v>
      </c>
    </row>
    <row r="2610" spans="1:354" x14ac:dyDescent="0.3">
      <c r="A2610" s="49">
        <v>2608</v>
      </c>
    </row>
    <row r="2611" spans="1:354" x14ac:dyDescent="0.3">
      <c r="A2611" s="49">
        <v>2609</v>
      </c>
      <c r="B2611" t="s">
        <v>4238</v>
      </c>
      <c r="C2611" t="s">
        <v>605</v>
      </c>
      <c r="D2611">
        <v>3.9727999999999999</v>
      </c>
      <c r="N2611" t="s">
        <v>9961</v>
      </c>
    </row>
    <row r="2612" spans="1:354" x14ac:dyDescent="0.3">
      <c r="A2612" s="49">
        <v>2610</v>
      </c>
      <c r="B2612" t="s">
        <v>4239</v>
      </c>
      <c r="C2612" t="s">
        <v>595</v>
      </c>
      <c r="D2612">
        <v>3.6361820000000003E-5</v>
      </c>
      <c r="G2612" t="s">
        <v>9963</v>
      </c>
    </row>
    <row r="2613" spans="1:354" x14ac:dyDescent="0.3">
      <c r="A2613" s="49">
        <v>2611</v>
      </c>
      <c r="B2613" t="s">
        <v>4241</v>
      </c>
      <c r="C2613" t="s">
        <v>605</v>
      </c>
      <c r="D2613">
        <v>0.8478</v>
      </c>
      <c r="AH2613" t="s">
        <v>9961</v>
      </c>
    </row>
    <row r="2614" spans="1:354" x14ac:dyDescent="0.3">
      <c r="A2614" s="49">
        <v>2612</v>
      </c>
      <c r="B2614" t="s">
        <v>4242</v>
      </c>
      <c r="C2614" t="s">
        <v>617</v>
      </c>
      <c r="D2614">
        <v>3.0419999999999998</v>
      </c>
      <c r="P2614" t="s">
        <v>9961</v>
      </c>
      <c r="AL2614" t="s">
        <v>9961</v>
      </c>
      <c r="GN2614" t="s">
        <v>9961</v>
      </c>
      <c r="LG2614" t="s">
        <v>9961</v>
      </c>
      <c r="MP2614" t="s">
        <v>9961</v>
      </c>
    </row>
    <row r="2615" spans="1:354" x14ac:dyDescent="0.3">
      <c r="A2615" s="49">
        <v>2613</v>
      </c>
      <c r="B2615" t="s">
        <v>4244</v>
      </c>
      <c r="C2615" t="s">
        <v>746</v>
      </c>
      <c r="D2615">
        <v>7.8842511899999997E-5</v>
      </c>
      <c r="F2615" t="s">
        <v>9961</v>
      </c>
      <c r="G2615" t="s">
        <v>9961</v>
      </c>
    </row>
    <row r="2616" spans="1:354" x14ac:dyDescent="0.3">
      <c r="A2616" s="49">
        <v>2614</v>
      </c>
    </row>
    <row r="2617" spans="1:354" x14ac:dyDescent="0.3">
      <c r="A2617" s="49">
        <v>2615</v>
      </c>
      <c r="B2617" t="s">
        <v>4246</v>
      </c>
      <c r="C2617" t="s">
        <v>605</v>
      </c>
      <c r="D2617">
        <v>0.93312779999999995</v>
      </c>
      <c r="AH2617" t="s">
        <v>9961</v>
      </c>
    </row>
    <row r="2618" spans="1:354" x14ac:dyDescent="0.3">
      <c r="A2618" s="49">
        <v>2616</v>
      </c>
      <c r="B2618" t="s">
        <v>4247</v>
      </c>
      <c r="C2618" t="s">
        <v>617</v>
      </c>
      <c r="D2618">
        <v>6.8306540000000003E-5</v>
      </c>
      <c r="F2618" t="s">
        <v>9962</v>
      </c>
      <c r="G2618" t="s">
        <v>9962</v>
      </c>
      <c r="H2618" t="s">
        <v>9962</v>
      </c>
      <c r="EM2618" t="s">
        <v>9962</v>
      </c>
    </row>
    <row r="2619" spans="1:354" x14ac:dyDescent="0.3">
      <c r="A2619" s="49">
        <v>2617</v>
      </c>
      <c r="B2619" t="s">
        <v>4248</v>
      </c>
      <c r="C2619" t="s">
        <v>605</v>
      </c>
      <c r="D2619">
        <v>3.6121829927999989</v>
      </c>
      <c r="M2619" t="s">
        <v>9961</v>
      </c>
      <c r="N2619" t="s">
        <v>9961</v>
      </c>
      <c r="AH2619" t="s">
        <v>9961</v>
      </c>
      <c r="AK2619" t="s">
        <v>9961</v>
      </c>
    </row>
    <row r="2620" spans="1:354" x14ac:dyDescent="0.3">
      <c r="A2620" s="49">
        <v>2618</v>
      </c>
    </row>
    <row r="2621" spans="1:354" x14ac:dyDescent="0.3">
      <c r="A2621" s="49">
        <v>2619</v>
      </c>
    </row>
    <row r="2622" spans="1:354" x14ac:dyDescent="0.3">
      <c r="A2622" s="49">
        <v>2620</v>
      </c>
    </row>
    <row r="2623" spans="1:354" x14ac:dyDescent="0.3">
      <c r="A2623" s="49">
        <v>2621</v>
      </c>
      <c r="B2623" t="s">
        <v>4252</v>
      </c>
      <c r="C2623" t="s">
        <v>617</v>
      </c>
      <c r="D2623">
        <v>2.4593568999999998E-4</v>
      </c>
      <c r="BQ2623" t="s">
        <v>9961</v>
      </c>
      <c r="BR2623" t="s">
        <v>9961</v>
      </c>
      <c r="BS2623" t="s">
        <v>9961</v>
      </c>
    </row>
    <row r="2624" spans="1:354" x14ac:dyDescent="0.3">
      <c r="A2624" s="49">
        <v>2622</v>
      </c>
      <c r="B2624" t="s">
        <v>4253</v>
      </c>
      <c r="C2624" t="s">
        <v>617</v>
      </c>
      <c r="D2624">
        <v>3.0509037800000011E-4</v>
      </c>
      <c r="BQ2624" t="s">
        <v>9961</v>
      </c>
      <c r="DK2624" t="s">
        <v>9961</v>
      </c>
    </row>
    <row r="2625" spans="1:206" x14ac:dyDescent="0.3">
      <c r="A2625" s="49">
        <v>2623</v>
      </c>
      <c r="B2625" t="s">
        <v>4254</v>
      </c>
      <c r="C2625" t="s">
        <v>659</v>
      </c>
      <c r="D2625">
        <v>0.48</v>
      </c>
      <c r="I2625" t="s">
        <v>9961</v>
      </c>
      <c r="K2625" t="s">
        <v>9961</v>
      </c>
      <c r="L2625" t="s">
        <v>9961</v>
      </c>
    </row>
    <row r="2626" spans="1:206" x14ac:dyDescent="0.3">
      <c r="A2626" s="49">
        <v>2624</v>
      </c>
      <c r="B2626" t="s">
        <v>4255</v>
      </c>
      <c r="C2626" t="s">
        <v>617</v>
      </c>
      <c r="D2626">
        <v>2.2572E-3</v>
      </c>
      <c r="BR2626" t="s">
        <v>9961</v>
      </c>
      <c r="BS2626" t="s">
        <v>9961</v>
      </c>
      <c r="GX2626" t="s">
        <v>9961</v>
      </c>
    </row>
    <row r="2627" spans="1:206" x14ac:dyDescent="0.3">
      <c r="A2627" s="49">
        <v>2625</v>
      </c>
      <c r="B2627" t="s">
        <v>4256</v>
      </c>
      <c r="C2627" t="s">
        <v>605</v>
      </c>
      <c r="D2627">
        <v>0.33000000000000013</v>
      </c>
      <c r="AG2627" t="s">
        <v>9961</v>
      </c>
    </row>
    <row r="2628" spans="1:206" x14ac:dyDescent="0.3">
      <c r="A2628" s="49">
        <v>2626</v>
      </c>
    </row>
    <row r="2629" spans="1:206" x14ac:dyDescent="0.3">
      <c r="A2629" s="49">
        <v>2627</v>
      </c>
      <c r="B2629" t="s">
        <v>4258</v>
      </c>
      <c r="C2629" t="s">
        <v>605</v>
      </c>
      <c r="D2629">
        <v>0.39348611180124221</v>
      </c>
      <c r="EA2629" t="s">
        <v>9961</v>
      </c>
      <c r="EB2629" t="s">
        <v>9961</v>
      </c>
    </row>
    <row r="2630" spans="1:206" x14ac:dyDescent="0.3">
      <c r="A2630" s="49">
        <v>2628</v>
      </c>
      <c r="B2630" t="s">
        <v>4259</v>
      </c>
      <c r="C2630" t="s">
        <v>614</v>
      </c>
      <c r="D2630">
        <v>0.01</v>
      </c>
      <c r="AG2630" t="s">
        <v>9961</v>
      </c>
    </row>
    <row r="2631" spans="1:206" x14ac:dyDescent="0.3">
      <c r="A2631" s="49">
        <v>2629</v>
      </c>
    </row>
    <row r="2632" spans="1:206" x14ac:dyDescent="0.3">
      <c r="A2632" s="49">
        <v>2630</v>
      </c>
    </row>
    <row r="2633" spans="1:206" x14ac:dyDescent="0.3">
      <c r="A2633" s="49">
        <v>2631</v>
      </c>
      <c r="B2633" t="s">
        <v>4265</v>
      </c>
      <c r="C2633" t="s">
        <v>614</v>
      </c>
      <c r="D2633">
        <v>0.14598247204968939</v>
      </c>
      <c r="E2633" t="s">
        <v>4264</v>
      </c>
      <c r="EA2633" t="s">
        <v>9961</v>
      </c>
      <c r="EB2633" t="s">
        <v>9961</v>
      </c>
    </row>
    <row r="2634" spans="1:206" x14ac:dyDescent="0.3">
      <c r="A2634" s="49">
        <v>2632</v>
      </c>
      <c r="B2634" t="s">
        <v>4266</v>
      </c>
      <c r="C2634" t="s">
        <v>650</v>
      </c>
      <c r="D2634">
        <v>0.86</v>
      </c>
      <c r="N2634" t="s">
        <v>9961</v>
      </c>
      <c r="AK2634" t="s">
        <v>9961</v>
      </c>
    </row>
    <row r="2635" spans="1:206" x14ac:dyDescent="0.3">
      <c r="A2635" s="49">
        <v>2633</v>
      </c>
      <c r="B2635" t="s">
        <v>4267</v>
      </c>
      <c r="C2635" t="s">
        <v>659</v>
      </c>
      <c r="D2635">
        <v>1.4E-2</v>
      </c>
      <c r="AH2635" t="s">
        <v>9961</v>
      </c>
      <c r="AK2635" t="s">
        <v>9961</v>
      </c>
    </row>
    <row r="2636" spans="1:206" x14ac:dyDescent="0.3">
      <c r="A2636" s="49">
        <v>2634</v>
      </c>
      <c r="B2636" t="s">
        <v>4268</v>
      </c>
      <c r="C2636" t="s">
        <v>614</v>
      </c>
      <c r="D2636">
        <v>1.22304E-4</v>
      </c>
      <c r="BQ2636" t="s">
        <v>9961</v>
      </c>
      <c r="BR2636" t="s">
        <v>9961</v>
      </c>
      <c r="BS2636" t="s">
        <v>9961</v>
      </c>
      <c r="DK2636" t="s">
        <v>9961</v>
      </c>
    </row>
    <row r="2637" spans="1:206" x14ac:dyDescent="0.3">
      <c r="A2637" s="49">
        <v>2635</v>
      </c>
      <c r="B2637" t="s">
        <v>4269</v>
      </c>
      <c r="C2637" t="s">
        <v>614</v>
      </c>
      <c r="D2637">
        <v>0.11899999999999999</v>
      </c>
      <c r="I2637" t="s">
        <v>9961</v>
      </c>
      <c r="K2637" t="s">
        <v>9961</v>
      </c>
      <c r="L2637" t="s">
        <v>9961</v>
      </c>
    </row>
    <row r="2638" spans="1:206" x14ac:dyDescent="0.3">
      <c r="A2638" s="49">
        <v>2636</v>
      </c>
    </row>
    <row r="2639" spans="1:206" x14ac:dyDescent="0.3">
      <c r="A2639" s="49">
        <v>2637</v>
      </c>
      <c r="B2639" t="s">
        <v>4271</v>
      </c>
      <c r="C2639" t="s">
        <v>595</v>
      </c>
      <c r="D2639">
        <v>2.4219139999999999E-5</v>
      </c>
      <c r="G2639" t="s">
        <v>9963</v>
      </c>
    </row>
    <row r="2640" spans="1:206" x14ac:dyDescent="0.3">
      <c r="A2640" s="49">
        <v>2638</v>
      </c>
      <c r="B2640" t="s">
        <v>4273</v>
      </c>
      <c r="C2640" t="s">
        <v>796</v>
      </c>
      <c r="D2640">
        <v>0.91500000000000004</v>
      </c>
      <c r="O2640" t="s">
        <v>9961</v>
      </c>
    </row>
    <row r="2641" spans="1:266" x14ac:dyDescent="0.3">
      <c r="A2641" s="49">
        <v>2639</v>
      </c>
      <c r="B2641" t="s">
        <v>4274</v>
      </c>
      <c r="C2641" t="s">
        <v>617</v>
      </c>
      <c r="D2641">
        <v>3.3000000000000002E-2</v>
      </c>
      <c r="AK2641" t="s">
        <v>9961</v>
      </c>
      <c r="AP2641" t="s">
        <v>9961</v>
      </c>
    </row>
    <row r="2642" spans="1:266" x14ac:dyDescent="0.3">
      <c r="A2642" s="49">
        <v>2640</v>
      </c>
      <c r="B2642" t="s">
        <v>4276</v>
      </c>
      <c r="C2642" t="s">
        <v>798</v>
      </c>
      <c r="D2642">
        <v>0.12465203760467169</v>
      </c>
      <c r="O2642" t="s">
        <v>9961</v>
      </c>
      <c r="P2642" t="s">
        <v>9961</v>
      </c>
    </row>
    <row r="2643" spans="1:266" x14ac:dyDescent="0.3">
      <c r="A2643" s="49">
        <v>2641</v>
      </c>
      <c r="B2643" t="s">
        <v>4278</v>
      </c>
      <c r="C2643" t="s">
        <v>605</v>
      </c>
      <c r="D2643">
        <v>1.78</v>
      </c>
      <c r="AH2643" t="s">
        <v>9961</v>
      </c>
      <c r="ED2643" t="s">
        <v>9961</v>
      </c>
    </row>
    <row r="2644" spans="1:266" x14ac:dyDescent="0.3">
      <c r="A2644" s="49">
        <v>2642</v>
      </c>
      <c r="B2644" t="s">
        <v>4280</v>
      </c>
      <c r="C2644" t="s">
        <v>617</v>
      </c>
      <c r="D2644">
        <v>5.1074101000000011E-3</v>
      </c>
      <c r="BQ2644" t="s">
        <v>9961</v>
      </c>
      <c r="BR2644" t="s">
        <v>9961</v>
      </c>
      <c r="BS2644" t="s">
        <v>9961</v>
      </c>
    </row>
    <row r="2645" spans="1:266" x14ac:dyDescent="0.3">
      <c r="A2645" s="49">
        <v>2643</v>
      </c>
      <c r="B2645" t="s">
        <v>4281</v>
      </c>
      <c r="C2645" t="s">
        <v>614</v>
      </c>
      <c r="D2645">
        <v>1.0263</v>
      </c>
      <c r="I2645" t="s">
        <v>9961</v>
      </c>
      <c r="K2645" t="s">
        <v>9961</v>
      </c>
      <c r="L2645" t="s">
        <v>9961</v>
      </c>
      <c r="AQ2645" t="s">
        <v>9961</v>
      </c>
    </row>
    <row r="2646" spans="1:266" x14ac:dyDescent="0.3">
      <c r="A2646" s="49">
        <v>2644</v>
      </c>
      <c r="B2646" t="s">
        <v>4282</v>
      </c>
      <c r="C2646" t="s">
        <v>614</v>
      </c>
      <c r="D2646">
        <v>1.0304682000000001</v>
      </c>
      <c r="I2646" t="s">
        <v>9961</v>
      </c>
      <c r="K2646" t="s">
        <v>9961</v>
      </c>
      <c r="L2646" t="s">
        <v>9961</v>
      </c>
    </row>
    <row r="2647" spans="1:266" x14ac:dyDescent="0.3">
      <c r="A2647" s="49">
        <v>2645</v>
      </c>
      <c r="B2647" t="s">
        <v>4283</v>
      </c>
      <c r="C2647" t="s">
        <v>620</v>
      </c>
      <c r="D2647">
        <v>146.58590000000001</v>
      </c>
      <c r="JE2647" t="s">
        <v>9961</v>
      </c>
      <c r="JF2647" t="s">
        <v>9961</v>
      </c>
    </row>
    <row r="2648" spans="1:266" x14ac:dyDescent="0.3">
      <c r="A2648" s="49">
        <v>2646</v>
      </c>
      <c r="B2648" t="s">
        <v>4284</v>
      </c>
      <c r="C2648" t="s">
        <v>605</v>
      </c>
      <c r="D2648">
        <v>1.37</v>
      </c>
      <c r="AH2648" t="s">
        <v>9961</v>
      </c>
    </row>
    <row r="2649" spans="1:266" x14ac:dyDescent="0.3">
      <c r="A2649" s="49">
        <v>2647</v>
      </c>
      <c r="B2649" t="s">
        <v>4285</v>
      </c>
      <c r="C2649" t="s">
        <v>605</v>
      </c>
      <c r="D2649">
        <v>1.0019999999999999E-2</v>
      </c>
      <c r="AG2649" t="s">
        <v>9961</v>
      </c>
    </row>
    <row r="2650" spans="1:266" x14ac:dyDescent="0.3">
      <c r="A2650" s="49">
        <v>2648</v>
      </c>
      <c r="B2650" t="s">
        <v>4286</v>
      </c>
      <c r="C2650" t="s">
        <v>617</v>
      </c>
      <c r="D2650">
        <v>2.549899E-5</v>
      </c>
      <c r="F2650" t="s">
        <v>9961</v>
      </c>
    </row>
    <row r="2651" spans="1:266" x14ac:dyDescent="0.3">
      <c r="A2651" s="49">
        <v>2649</v>
      </c>
    </row>
    <row r="2652" spans="1:266" x14ac:dyDescent="0.3">
      <c r="A2652" s="49">
        <v>2650</v>
      </c>
      <c r="B2652" t="s">
        <v>4288</v>
      </c>
      <c r="C2652" t="s">
        <v>605</v>
      </c>
      <c r="D2652">
        <v>8.9204000000000008</v>
      </c>
      <c r="M2652" t="s">
        <v>9961</v>
      </c>
      <c r="N2652" t="s">
        <v>9961</v>
      </c>
      <c r="AH2652" t="s">
        <v>9961</v>
      </c>
      <c r="AK2652" t="s">
        <v>9961</v>
      </c>
    </row>
    <row r="2653" spans="1:266" x14ac:dyDescent="0.3">
      <c r="A2653" s="49">
        <v>2651</v>
      </c>
      <c r="B2653" t="s">
        <v>4290</v>
      </c>
      <c r="C2653" t="s">
        <v>605</v>
      </c>
      <c r="D2653">
        <v>0.28599999999999998</v>
      </c>
      <c r="M2653" t="s">
        <v>9961</v>
      </c>
      <c r="N2653" t="s">
        <v>9961</v>
      </c>
    </row>
    <row r="2654" spans="1:266" x14ac:dyDescent="0.3">
      <c r="A2654" s="49">
        <v>2652</v>
      </c>
      <c r="B2654" t="s">
        <v>4291</v>
      </c>
      <c r="C2654" t="s">
        <v>659</v>
      </c>
      <c r="D2654">
        <v>2.4140000000000002E-2</v>
      </c>
      <c r="AJ2654" t="s">
        <v>9961</v>
      </c>
      <c r="CN2654" t="s">
        <v>9961</v>
      </c>
      <c r="EE2654" t="s">
        <v>9961</v>
      </c>
    </row>
    <row r="2655" spans="1:266" x14ac:dyDescent="0.3">
      <c r="A2655" s="49">
        <v>2653</v>
      </c>
    </row>
    <row r="2656" spans="1:266" x14ac:dyDescent="0.3">
      <c r="A2656" s="49">
        <v>2654</v>
      </c>
    </row>
    <row r="2657" spans="1:356" x14ac:dyDescent="0.3">
      <c r="A2657" s="49">
        <v>2655</v>
      </c>
      <c r="B2657" t="s">
        <v>4295</v>
      </c>
      <c r="C2657" t="s">
        <v>796</v>
      </c>
      <c r="D2657">
        <v>0.16928000000000001</v>
      </c>
      <c r="O2657" t="s">
        <v>9961</v>
      </c>
    </row>
    <row r="2658" spans="1:356" x14ac:dyDescent="0.3">
      <c r="A2658" s="49">
        <v>2656</v>
      </c>
    </row>
    <row r="2659" spans="1:356" x14ac:dyDescent="0.3">
      <c r="A2659" s="49">
        <v>2657</v>
      </c>
      <c r="B2659" t="s">
        <v>4297</v>
      </c>
      <c r="C2659" t="s">
        <v>614</v>
      </c>
      <c r="D2659">
        <v>1.7219999999999999E-2</v>
      </c>
      <c r="HK2659" t="s">
        <v>9961</v>
      </c>
      <c r="IG2659" t="s">
        <v>9961</v>
      </c>
      <c r="MQ2659" t="s">
        <v>9961</v>
      </c>
      <c r="MR2659" t="s">
        <v>9961</v>
      </c>
    </row>
    <row r="2660" spans="1:356" x14ac:dyDescent="0.3">
      <c r="A2660" s="49">
        <v>2658</v>
      </c>
    </row>
    <row r="2661" spans="1:356" x14ac:dyDescent="0.3">
      <c r="A2661" s="49">
        <v>2659</v>
      </c>
      <c r="B2661" t="s">
        <v>4300</v>
      </c>
      <c r="C2661" t="s">
        <v>605</v>
      </c>
      <c r="D2661">
        <v>1</v>
      </c>
      <c r="AH2661" t="s">
        <v>9961</v>
      </c>
    </row>
    <row r="2662" spans="1:356" x14ac:dyDescent="0.3">
      <c r="A2662" s="49">
        <v>2660</v>
      </c>
      <c r="B2662" t="s">
        <v>4301</v>
      </c>
      <c r="C2662" t="s">
        <v>605</v>
      </c>
      <c r="D2662">
        <v>0.87480000000000002</v>
      </c>
      <c r="M2662" t="s">
        <v>9961</v>
      </c>
      <c r="N2662" t="s">
        <v>9961</v>
      </c>
      <c r="AH2662" t="s">
        <v>9961</v>
      </c>
    </row>
    <row r="2663" spans="1:356" x14ac:dyDescent="0.3">
      <c r="A2663" s="49">
        <v>2661</v>
      </c>
    </row>
    <row r="2664" spans="1:356" x14ac:dyDescent="0.3">
      <c r="A2664" s="49">
        <v>2662</v>
      </c>
    </row>
    <row r="2665" spans="1:356" x14ac:dyDescent="0.3">
      <c r="A2665" s="49">
        <v>2663</v>
      </c>
      <c r="B2665" t="s">
        <v>4304</v>
      </c>
      <c r="C2665" t="s">
        <v>798</v>
      </c>
      <c r="D2665">
        <v>0.21834290000000001</v>
      </c>
      <c r="O2665" t="s">
        <v>9961</v>
      </c>
      <c r="P2665" t="s">
        <v>9961</v>
      </c>
    </row>
    <row r="2666" spans="1:356" x14ac:dyDescent="0.3">
      <c r="A2666" s="49">
        <v>2664</v>
      </c>
      <c r="B2666" t="s">
        <v>4305</v>
      </c>
      <c r="C2666" t="s">
        <v>671</v>
      </c>
      <c r="D2666">
        <v>0.11988699999999999</v>
      </c>
      <c r="O2666" t="s">
        <v>9961</v>
      </c>
      <c r="P2666" t="s">
        <v>9961</v>
      </c>
    </row>
    <row r="2667" spans="1:356" x14ac:dyDescent="0.3">
      <c r="A2667" s="49">
        <v>2665</v>
      </c>
      <c r="B2667" t="s">
        <v>4306</v>
      </c>
      <c r="C2667" t="s">
        <v>686</v>
      </c>
      <c r="D2667">
        <v>0.02</v>
      </c>
      <c r="I2667" t="s">
        <v>9961</v>
      </c>
    </row>
    <row r="2668" spans="1:356" x14ac:dyDescent="0.3">
      <c r="A2668" s="49">
        <v>2666</v>
      </c>
      <c r="B2668" t="s">
        <v>4307</v>
      </c>
      <c r="C2668" t="s">
        <v>620</v>
      </c>
      <c r="D2668">
        <v>8.0000000000000004E-4</v>
      </c>
      <c r="AF2668" t="s">
        <v>9961</v>
      </c>
      <c r="AG2668" t="s">
        <v>9961</v>
      </c>
    </row>
    <row r="2669" spans="1:356" x14ac:dyDescent="0.3">
      <c r="A2669" s="49">
        <v>2667</v>
      </c>
      <c r="B2669" t="s">
        <v>4308</v>
      </c>
      <c r="C2669" t="s">
        <v>605</v>
      </c>
      <c r="D2669">
        <v>4.5611652047</v>
      </c>
      <c r="M2669" t="s">
        <v>9961</v>
      </c>
      <c r="N2669" t="s">
        <v>9961</v>
      </c>
      <c r="AH2669" t="s">
        <v>9961</v>
      </c>
      <c r="AK2669" t="s">
        <v>9961</v>
      </c>
    </row>
    <row r="2670" spans="1:356" x14ac:dyDescent="0.3">
      <c r="A2670" s="49">
        <v>2668</v>
      </c>
      <c r="B2670" t="s">
        <v>4309</v>
      </c>
      <c r="C2670" t="s">
        <v>671</v>
      </c>
      <c r="D2670">
        <v>1.8166527E-5</v>
      </c>
      <c r="Q2670" t="s">
        <v>9961</v>
      </c>
      <c r="R2670" t="s">
        <v>9961</v>
      </c>
      <c r="S2670" t="s">
        <v>9961</v>
      </c>
      <c r="T2670" t="s">
        <v>9961</v>
      </c>
      <c r="U2670" t="s">
        <v>9961</v>
      </c>
      <c r="V2670" t="s">
        <v>9961</v>
      </c>
      <c r="W2670" t="s">
        <v>9961</v>
      </c>
    </row>
    <row r="2671" spans="1:356" x14ac:dyDescent="0.3">
      <c r="A2671" s="49">
        <v>2669</v>
      </c>
      <c r="B2671" t="s">
        <v>4310</v>
      </c>
      <c r="C2671" t="s">
        <v>796</v>
      </c>
      <c r="D2671">
        <v>0.11650000000000001</v>
      </c>
      <c r="O2671" t="s">
        <v>9961</v>
      </c>
    </row>
    <row r="2672" spans="1:356" x14ac:dyDescent="0.3">
      <c r="A2672" s="49">
        <v>2670</v>
      </c>
      <c r="B2672" t="s">
        <v>4311</v>
      </c>
      <c r="C2672" t="s">
        <v>796</v>
      </c>
      <c r="D2672">
        <v>4.5560000000000003E-2</v>
      </c>
      <c r="O2672" t="s">
        <v>9961</v>
      </c>
    </row>
    <row r="2673" spans="1:358" x14ac:dyDescent="0.3">
      <c r="A2673" s="49">
        <v>2671</v>
      </c>
      <c r="B2673" t="s">
        <v>4312</v>
      </c>
      <c r="C2673" t="s">
        <v>796</v>
      </c>
      <c r="D2673">
        <v>0.16556999999999999</v>
      </c>
      <c r="O2673" t="s">
        <v>9961</v>
      </c>
      <c r="AI2673" t="s">
        <v>9961</v>
      </c>
      <c r="IW2673" t="s">
        <v>9961</v>
      </c>
    </row>
    <row r="2674" spans="1:358" x14ac:dyDescent="0.3">
      <c r="A2674" s="49">
        <v>2672</v>
      </c>
      <c r="B2674" t="s">
        <v>4313</v>
      </c>
      <c r="C2674" t="s">
        <v>796</v>
      </c>
      <c r="D2674">
        <v>0.14557999999999999</v>
      </c>
      <c r="O2674" t="s">
        <v>9961</v>
      </c>
      <c r="IW2674" t="s">
        <v>9961</v>
      </c>
    </row>
    <row r="2675" spans="1:358" x14ac:dyDescent="0.3">
      <c r="A2675" s="49">
        <v>2673</v>
      </c>
      <c r="B2675" t="s">
        <v>4314</v>
      </c>
      <c r="C2675" t="s">
        <v>796</v>
      </c>
      <c r="D2675">
        <v>4.2270000000000002E-2</v>
      </c>
      <c r="O2675" t="s">
        <v>9961</v>
      </c>
      <c r="IW2675" t="s">
        <v>9961</v>
      </c>
    </row>
    <row r="2676" spans="1:358" x14ac:dyDescent="0.3">
      <c r="A2676" s="49">
        <v>2674</v>
      </c>
      <c r="B2676" t="s">
        <v>4315</v>
      </c>
      <c r="C2676" t="s">
        <v>659</v>
      </c>
      <c r="D2676">
        <v>2.7328000000000002E-2</v>
      </c>
      <c r="I2676" t="s">
        <v>9961</v>
      </c>
      <c r="J2676" t="s">
        <v>9961</v>
      </c>
      <c r="K2676" t="s">
        <v>9961</v>
      </c>
      <c r="L2676" t="s">
        <v>9961</v>
      </c>
    </row>
    <row r="2677" spans="1:358" x14ac:dyDescent="0.3">
      <c r="A2677" s="49">
        <v>2675</v>
      </c>
    </row>
    <row r="2678" spans="1:358" x14ac:dyDescent="0.3">
      <c r="A2678" s="49">
        <v>2676</v>
      </c>
      <c r="B2678" t="s">
        <v>4317</v>
      </c>
      <c r="C2678" t="s">
        <v>659</v>
      </c>
      <c r="D2678">
        <v>0.25056200000000001</v>
      </c>
      <c r="I2678" t="s">
        <v>9961</v>
      </c>
      <c r="J2678" t="s">
        <v>9961</v>
      </c>
      <c r="K2678" t="s">
        <v>9961</v>
      </c>
    </row>
    <row r="2679" spans="1:358" x14ac:dyDescent="0.3">
      <c r="A2679" s="49">
        <v>2677</v>
      </c>
      <c r="B2679" t="s">
        <v>4318</v>
      </c>
      <c r="C2679" t="s">
        <v>798</v>
      </c>
      <c r="D2679">
        <v>6.5673146700000004E-2</v>
      </c>
      <c r="P2679" t="s">
        <v>9961</v>
      </c>
    </row>
    <row r="2680" spans="1:358" x14ac:dyDescent="0.3">
      <c r="A2680" s="49">
        <v>2678</v>
      </c>
      <c r="B2680" t="s">
        <v>4319</v>
      </c>
      <c r="C2680" t="s">
        <v>671</v>
      </c>
      <c r="D2680">
        <v>2.5504488000000001E-4</v>
      </c>
      <c r="Q2680" t="s">
        <v>9961</v>
      </c>
      <c r="S2680" t="s">
        <v>9961</v>
      </c>
      <c r="T2680" t="s">
        <v>9961</v>
      </c>
      <c r="U2680" t="s">
        <v>9961</v>
      </c>
      <c r="V2680" t="s">
        <v>9961</v>
      </c>
      <c r="W2680" t="s">
        <v>9961</v>
      </c>
    </row>
    <row r="2681" spans="1:358" x14ac:dyDescent="0.3">
      <c r="A2681" s="49">
        <v>2679</v>
      </c>
      <c r="B2681" t="s">
        <v>4321</v>
      </c>
      <c r="C2681" t="s">
        <v>595</v>
      </c>
      <c r="D2681">
        <v>3.1116150000000002E-4</v>
      </c>
      <c r="Q2681" t="s">
        <v>9961</v>
      </c>
      <c r="R2681" t="s">
        <v>9961</v>
      </c>
      <c r="S2681" t="s">
        <v>9961</v>
      </c>
      <c r="T2681" t="s">
        <v>9961</v>
      </c>
      <c r="U2681" t="s">
        <v>9961</v>
      </c>
    </row>
    <row r="2682" spans="1:358" x14ac:dyDescent="0.3">
      <c r="A2682" s="49">
        <v>2680</v>
      </c>
      <c r="B2682" t="s">
        <v>4322</v>
      </c>
      <c r="C2682" t="s">
        <v>671</v>
      </c>
      <c r="D2682">
        <v>1.119591E-4</v>
      </c>
      <c r="Q2682" t="s">
        <v>9961</v>
      </c>
      <c r="R2682" t="s">
        <v>9961</v>
      </c>
      <c r="S2682" t="s">
        <v>9961</v>
      </c>
      <c r="T2682" t="s">
        <v>9961</v>
      </c>
      <c r="U2682" t="s">
        <v>9961</v>
      </c>
      <c r="V2682" t="s">
        <v>9961</v>
      </c>
      <c r="W2682" t="s">
        <v>9961</v>
      </c>
    </row>
    <row r="2683" spans="1:358" x14ac:dyDescent="0.3">
      <c r="A2683" s="49">
        <v>2681</v>
      </c>
      <c r="B2683" t="s">
        <v>4324</v>
      </c>
      <c r="C2683" t="s">
        <v>752</v>
      </c>
      <c r="D2683">
        <v>0.58755364372570174</v>
      </c>
      <c r="DE2683" t="s">
        <v>9961</v>
      </c>
      <c r="IJ2683" t="s">
        <v>9961</v>
      </c>
      <c r="IK2683" t="s">
        <v>9961</v>
      </c>
      <c r="MS2683" t="s">
        <v>9961</v>
      </c>
      <c r="MT2683" t="s">
        <v>9961</v>
      </c>
    </row>
    <row r="2684" spans="1:358" x14ac:dyDescent="0.3">
      <c r="A2684" s="49">
        <v>2682</v>
      </c>
      <c r="B2684" t="s">
        <v>4326</v>
      </c>
      <c r="C2684" t="s">
        <v>752</v>
      </c>
      <c r="D2684">
        <v>0.23146052631618549</v>
      </c>
      <c r="DE2684" t="s">
        <v>9961</v>
      </c>
      <c r="IJ2684" t="s">
        <v>9961</v>
      </c>
      <c r="MS2684" t="s">
        <v>9961</v>
      </c>
      <c r="MT2684" t="s">
        <v>9961</v>
      </c>
    </row>
    <row r="2685" spans="1:358" x14ac:dyDescent="0.3">
      <c r="A2685" s="49">
        <v>2683</v>
      </c>
      <c r="B2685" t="s">
        <v>4327</v>
      </c>
      <c r="C2685" t="s">
        <v>798</v>
      </c>
      <c r="D2685">
        <v>0.21135278430000001</v>
      </c>
      <c r="P2685" t="s">
        <v>9961</v>
      </c>
    </row>
    <row r="2686" spans="1:358" x14ac:dyDescent="0.3">
      <c r="A2686" s="49">
        <v>2684</v>
      </c>
      <c r="B2686" t="s">
        <v>4328</v>
      </c>
      <c r="C2686" t="s">
        <v>798</v>
      </c>
      <c r="D2686">
        <v>0.1326379848</v>
      </c>
      <c r="P2686" t="s">
        <v>9961</v>
      </c>
    </row>
    <row r="2687" spans="1:358" x14ac:dyDescent="0.3">
      <c r="A2687" s="49">
        <v>2685</v>
      </c>
      <c r="B2687" t="s">
        <v>4329</v>
      </c>
      <c r="C2687" t="s">
        <v>798</v>
      </c>
      <c r="D2687">
        <v>6.4818713900000005E-2</v>
      </c>
      <c r="P2687" t="s">
        <v>9961</v>
      </c>
    </row>
    <row r="2688" spans="1:358" x14ac:dyDescent="0.3">
      <c r="A2688" s="49">
        <v>2686</v>
      </c>
      <c r="B2688" t="s">
        <v>4330</v>
      </c>
      <c r="C2688" t="s">
        <v>671</v>
      </c>
      <c r="D2688">
        <v>0.64773398790000003</v>
      </c>
      <c r="P2688" t="s">
        <v>9961</v>
      </c>
    </row>
    <row r="2689" spans="1:359" x14ac:dyDescent="0.3">
      <c r="A2689" s="49">
        <v>2687</v>
      </c>
      <c r="B2689" t="s">
        <v>4331</v>
      </c>
      <c r="C2689" t="s">
        <v>650</v>
      </c>
      <c r="D2689">
        <v>0.16</v>
      </c>
      <c r="AK2689" t="s">
        <v>9961</v>
      </c>
    </row>
    <row r="2690" spans="1:359" x14ac:dyDescent="0.3">
      <c r="A2690" s="49">
        <v>2688</v>
      </c>
      <c r="B2690" t="s">
        <v>4333</v>
      </c>
      <c r="C2690" t="s">
        <v>793</v>
      </c>
      <c r="D2690">
        <v>0.98881233582983652</v>
      </c>
      <c r="EK2690" t="s">
        <v>9961</v>
      </c>
    </row>
    <row r="2691" spans="1:359" x14ac:dyDescent="0.3">
      <c r="A2691" s="49">
        <v>2689</v>
      </c>
      <c r="B2691" t="s">
        <v>4334</v>
      </c>
      <c r="C2691" t="s">
        <v>617</v>
      </c>
      <c r="D2691">
        <v>5.3772732300000001E-2</v>
      </c>
      <c r="I2691" t="s">
        <v>9961</v>
      </c>
      <c r="J2691" t="s">
        <v>9961</v>
      </c>
      <c r="K2691" t="s">
        <v>9961</v>
      </c>
      <c r="L2691" t="s">
        <v>9961</v>
      </c>
    </row>
    <row r="2692" spans="1:359" x14ac:dyDescent="0.3">
      <c r="A2692" s="49">
        <v>2690</v>
      </c>
    </row>
    <row r="2693" spans="1:359" x14ac:dyDescent="0.3">
      <c r="A2693" s="49">
        <v>2691</v>
      </c>
      <c r="B2693" t="s">
        <v>4336</v>
      </c>
      <c r="C2693" t="s">
        <v>796</v>
      </c>
      <c r="D2693">
        <v>5.9290000000000003</v>
      </c>
      <c r="O2693" t="s">
        <v>9961</v>
      </c>
      <c r="AN2693" t="s">
        <v>9961</v>
      </c>
    </row>
    <row r="2694" spans="1:359" x14ac:dyDescent="0.3">
      <c r="A2694" s="49">
        <v>2692</v>
      </c>
      <c r="B2694" t="s">
        <v>4338</v>
      </c>
      <c r="C2694" t="s">
        <v>671</v>
      </c>
      <c r="D2694">
        <v>0.81838511999999997</v>
      </c>
      <c r="EE2694" t="s">
        <v>9961</v>
      </c>
    </row>
    <row r="2695" spans="1:359" x14ac:dyDescent="0.3">
      <c r="A2695" s="49">
        <v>2693</v>
      </c>
    </row>
    <row r="2696" spans="1:359" x14ac:dyDescent="0.3">
      <c r="A2696" s="49">
        <v>2694</v>
      </c>
    </row>
    <row r="2697" spans="1:359" x14ac:dyDescent="0.3">
      <c r="A2697" s="49">
        <v>2695</v>
      </c>
      <c r="B2697" t="s">
        <v>4341</v>
      </c>
      <c r="C2697" t="s">
        <v>796</v>
      </c>
      <c r="D2697">
        <v>0.88948159999999998</v>
      </c>
      <c r="O2697" t="s">
        <v>9961</v>
      </c>
      <c r="AI2697" t="s">
        <v>9961</v>
      </c>
    </row>
    <row r="2698" spans="1:359" x14ac:dyDescent="0.3">
      <c r="A2698" s="49">
        <v>2696</v>
      </c>
    </row>
    <row r="2699" spans="1:359" x14ac:dyDescent="0.3">
      <c r="A2699" s="49">
        <v>2697</v>
      </c>
    </row>
    <row r="2700" spans="1:359" x14ac:dyDescent="0.3">
      <c r="A2700" s="49">
        <v>2698</v>
      </c>
      <c r="B2700" t="s">
        <v>4346</v>
      </c>
      <c r="C2700" t="s">
        <v>595</v>
      </c>
      <c r="D2700">
        <v>3.0373050000000001E-3</v>
      </c>
      <c r="DG2700" t="s">
        <v>9961</v>
      </c>
      <c r="MU2700" t="s">
        <v>9961</v>
      </c>
    </row>
    <row r="2701" spans="1:359" x14ac:dyDescent="0.3">
      <c r="A2701" s="49">
        <v>2699</v>
      </c>
    </row>
    <row r="2702" spans="1:359" x14ac:dyDescent="0.3">
      <c r="A2702" s="49">
        <v>2700</v>
      </c>
    </row>
    <row r="2703" spans="1:359" x14ac:dyDescent="0.3">
      <c r="A2703" s="49">
        <v>2701</v>
      </c>
      <c r="B2703" t="s">
        <v>4354</v>
      </c>
      <c r="C2703" t="s">
        <v>614</v>
      </c>
      <c r="D2703">
        <v>0.8558790740000003</v>
      </c>
      <c r="AH2703" t="s">
        <v>9961</v>
      </c>
    </row>
    <row r="2704" spans="1:359" x14ac:dyDescent="0.3">
      <c r="A2704" s="49">
        <v>2702</v>
      </c>
      <c r="B2704" t="s">
        <v>4355</v>
      </c>
      <c r="C2704" t="s">
        <v>671</v>
      </c>
      <c r="D2704">
        <v>2.4800643086816721E-4</v>
      </c>
      <c r="Q2704" t="s">
        <v>9961</v>
      </c>
      <c r="R2704" t="s">
        <v>9961</v>
      </c>
      <c r="S2704" t="s">
        <v>9961</v>
      </c>
      <c r="T2704" t="s">
        <v>9961</v>
      </c>
      <c r="U2704" t="s">
        <v>9961</v>
      </c>
      <c r="V2704" t="s">
        <v>9961</v>
      </c>
      <c r="W2704" t="s">
        <v>9961</v>
      </c>
    </row>
    <row r="2705" spans="1:92" x14ac:dyDescent="0.3">
      <c r="A2705" s="49">
        <v>2703</v>
      </c>
    </row>
    <row r="2706" spans="1:92" x14ac:dyDescent="0.3">
      <c r="A2706" s="49">
        <v>2704</v>
      </c>
    </row>
    <row r="2707" spans="1:92" x14ac:dyDescent="0.3">
      <c r="A2707" s="49">
        <v>2705</v>
      </c>
      <c r="B2707" t="s">
        <v>4358</v>
      </c>
      <c r="C2707" t="s">
        <v>659</v>
      </c>
      <c r="D2707">
        <v>2.3519999999999999E-2</v>
      </c>
      <c r="AH2707" t="s">
        <v>9961</v>
      </c>
      <c r="AJ2707" t="s">
        <v>9961</v>
      </c>
      <c r="AK2707" t="s">
        <v>9961</v>
      </c>
    </row>
    <row r="2708" spans="1:92" x14ac:dyDescent="0.3">
      <c r="A2708" s="49">
        <v>2706</v>
      </c>
    </row>
    <row r="2709" spans="1:92" x14ac:dyDescent="0.3">
      <c r="A2709" s="49">
        <v>2707</v>
      </c>
      <c r="B2709" t="s">
        <v>4360</v>
      </c>
      <c r="C2709" t="s">
        <v>659</v>
      </c>
      <c r="D2709">
        <v>8.8800000000000007E-3</v>
      </c>
      <c r="AJ2709" t="s">
        <v>9961</v>
      </c>
    </row>
    <row r="2710" spans="1:92" x14ac:dyDescent="0.3">
      <c r="A2710" s="49">
        <v>2708</v>
      </c>
      <c r="B2710" t="s">
        <v>4361</v>
      </c>
      <c r="C2710" t="s">
        <v>650</v>
      </c>
      <c r="D2710">
        <v>1.7399999999999999E-2</v>
      </c>
      <c r="CN2710" t="s">
        <v>9961</v>
      </c>
    </row>
    <row r="2711" spans="1:92" x14ac:dyDescent="0.3">
      <c r="A2711" s="49">
        <v>2709</v>
      </c>
      <c r="B2711" t="s">
        <v>4362</v>
      </c>
      <c r="C2711" t="s">
        <v>656</v>
      </c>
      <c r="D2711">
        <v>5.28E-2</v>
      </c>
      <c r="AJ2711" t="s">
        <v>9961</v>
      </c>
    </row>
    <row r="2712" spans="1:92" x14ac:dyDescent="0.3">
      <c r="A2712" s="49">
        <v>2710</v>
      </c>
    </row>
    <row r="2713" spans="1:92" x14ac:dyDescent="0.3">
      <c r="A2713" s="49">
        <v>2711</v>
      </c>
      <c r="B2713" t="s">
        <v>4366</v>
      </c>
      <c r="C2713" t="s">
        <v>798</v>
      </c>
      <c r="D2713">
        <v>5.3806599999999989E-2</v>
      </c>
      <c r="O2713" t="s">
        <v>9961</v>
      </c>
      <c r="P2713" t="s">
        <v>9961</v>
      </c>
      <c r="AL2713" t="s">
        <v>9961</v>
      </c>
      <c r="AM2713" t="s">
        <v>9961</v>
      </c>
      <c r="AN2713" t="s">
        <v>9961</v>
      </c>
    </row>
    <row r="2714" spans="1:92" x14ac:dyDescent="0.3">
      <c r="A2714" s="49">
        <v>2712</v>
      </c>
      <c r="B2714" t="s">
        <v>4368</v>
      </c>
      <c r="C2714" t="s">
        <v>605</v>
      </c>
      <c r="D2714">
        <v>2.86</v>
      </c>
      <c r="M2714" t="s">
        <v>9961</v>
      </c>
      <c r="N2714" t="s">
        <v>9961</v>
      </c>
      <c r="AH2714" t="s">
        <v>9961</v>
      </c>
    </row>
    <row r="2715" spans="1:92" x14ac:dyDescent="0.3">
      <c r="A2715" s="49">
        <v>2713</v>
      </c>
      <c r="B2715" t="s">
        <v>4369</v>
      </c>
      <c r="C2715" t="s">
        <v>1044</v>
      </c>
      <c r="D2715">
        <v>8.4939999999999998</v>
      </c>
      <c r="L2715" t="s">
        <v>9961</v>
      </c>
    </row>
    <row r="2716" spans="1:92" x14ac:dyDescent="0.3">
      <c r="A2716" s="49">
        <v>2714</v>
      </c>
      <c r="B2716" t="s">
        <v>4370</v>
      </c>
      <c r="C2716" t="s">
        <v>659</v>
      </c>
      <c r="D2716">
        <v>0.1593</v>
      </c>
      <c r="AJ2716" t="s">
        <v>9961</v>
      </c>
      <c r="AK2716" t="s">
        <v>9961</v>
      </c>
      <c r="AP2716" t="s">
        <v>9961</v>
      </c>
    </row>
    <row r="2717" spans="1:92" x14ac:dyDescent="0.3">
      <c r="A2717" s="49">
        <v>2715</v>
      </c>
      <c r="B2717" t="s">
        <v>4371</v>
      </c>
      <c r="C2717" t="s">
        <v>605</v>
      </c>
      <c r="D2717">
        <v>0.01</v>
      </c>
      <c r="AG2717" t="s">
        <v>9961</v>
      </c>
    </row>
    <row r="2718" spans="1:92" x14ac:dyDescent="0.3">
      <c r="A2718" s="49">
        <v>2716</v>
      </c>
      <c r="B2718" t="s">
        <v>4372</v>
      </c>
      <c r="C2718" t="s">
        <v>605</v>
      </c>
      <c r="D2718">
        <v>0.64792000000000016</v>
      </c>
      <c r="AG2718" t="s">
        <v>9961</v>
      </c>
    </row>
    <row r="2719" spans="1:92" x14ac:dyDescent="0.3">
      <c r="A2719" s="49">
        <v>2717</v>
      </c>
    </row>
    <row r="2720" spans="1:92" x14ac:dyDescent="0.3">
      <c r="A2720" s="49">
        <v>2718</v>
      </c>
      <c r="B2720" t="s">
        <v>4374</v>
      </c>
      <c r="C2720" t="s">
        <v>605</v>
      </c>
      <c r="D2720">
        <v>1.204E-2</v>
      </c>
      <c r="AG2720" t="s">
        <v>9961</v>
      </c>
    </row>
    <row r="2721" spans="1:141" x14ac:dyDescent="0.3">
      <c r="A2721" s="49">
        <v>2719</v>
      </c>
      <c r="B2721" t="s">
        <v>4375</v>
      </c>
      <c r="C2721" t="s">
        <v>605</v>
      </c>
      <c r="D2721">
        <v>1.651</v>
      </c>
      <c r="AG2721" t="s">
        <v>9961</v>
      </c>
    </row>
    <row r="2722" spans="1:141" x14ac:dyDescent="0.3">
      <c r="A2722" s="49">
        <v>2720</v>
      </c>
      <c r="B2722" t="s">
        <v>4376</v>
      </c>
      <c r="C2722" t="s">
        <v>605</v>
      </c>
      <c r="D2722">
        <v>8.6409999999999994E-3</v>
      </c>
      <c r="AG2722" t="s">
        <v>9961</v>
      </c>
    </row>
    <row r="2723" spans="1:141" x14ac:dyDescent="0.3">
      <c r="A2723" s="49">
        <v>2721</v>
      </c>
      <c r="B2723" t="s">
        <v>4377</v>
      </c>
      <c r="C2723" t="s">
        <v>605</v>
      </c>
      <c r="D2723">
        <v>0.06</v>
      </c>
      <c r="AG2723" t="s">
        <v>9961</v>
      </c>
    </row>
    <row r="2724" spans="1:141" x14ac:dyDescent="0.3">
      <c r="A2724" s="49">
        <v>2722</v>
      </c>
      <c r="B2724" t="s">
        <v>4378</v>
      </c>
      <c r="C2724" t="s">
        <v>798</v>
      </c>
      <c r="D2724">
        <v>2.5727080373831781E-2</v>
      </c>
      <c r="P2724" t="s">
        <v>9961</v>
      </c>
    </row>
    <row r="2725" spans="1:141" x14ac:dyDescent="0.3">
      <c r="A2725" s="49">
        <v>2723</v>
      </c>
    </row>
    <row r="2726" spans="1:141" x14ac:dyDescent="0.3">
      <c r="A2726" s="49">
        <v>2724</v>
      </c>
      <c r="B2726" t="s">
        <v>4380</v>
      </c>
      <c r="C2726" t="s">
        <v>798</v>
      </c>
      <c r="D2726">
        <v>2.0398900000000001E-2</v>
      </c>
      <c r="P2726" t="s">
        <v>9961</v>
      </c>
    </row>
    <row r="2727" spans="1:141" x14ac:dyDescent="0.3">
      <c r="A2727" s="49">
        <v>2725</v>
      </c>
      <c r="B2727" t="s">
        <v>4381</v>
      </c>
      <c r="C2727" t="s">
        <v>605</v>
      </c>
      <c r="D2727">
        <v>1.7149999999999999E-4</v>
      </c>
      <c r="F2727" t="s">
        <v>9961</v>
      </c>
    </row>
    <row r="2728" spans="1:141" x14ac:dyDescent="0.3">
      <c r="A2728" s="49">
        <v>2726</v>
      </c>
      <c r="B2728" t="s">
        <v>4382</v>
      </c>
      <c r="C2728" t="s">
        <v>662</v>
      </c>
      <c r="D2728">
        <v>2.7338999999999999E-2</v>
      </c>
      <c r="P2728" t="s">
        <v>9961</v>
      </c>
      <c r="AL2728" t="s">
        <v>9961</v>
      </c>
      <c r="AM2728" t="s">
        <v>9961</v>
      </c>
      <c r="AN2728" t="s">
        <v>9961</v>
      </c>
    </row>
    <row r="2729" spans="1:141" x14ac:dyDescent="0.3">
      <c r="A2729" s="49">
        <v>2727</v>
      </c>
      <c r="B2729" t="s">
        <v>4383</v>
      </c>
      <c r="C2729" t="s">
        <v>671</v>
      </c>
      <c r="D2729">
        <v>1.1486000000000001</v>
      </c>
      <c r="P2729" t="s">
        <v>9961</v>
      </c>
      <c r="AL2729" t="s">
        <v>9961</v>
      </c>
      <c r="AM2729" t="s">
        <v>9961</v>
      </c>
      <c r="AN2729" t="s">
        <v>9961</v>
      </c>
    </row>
    <row r="2730" spans="1:141" x14ac:dyDescent="0.3">
      <c r="A2730" s="49">
        <v>2728</v>
      </c>
      <c r="B2730" t="s">
        <v>4384</v>
      </c>
      <c r="C2730" t="s">
        <v>605</v>
      </c>
      <c r="D2730">
        <v>0.01</v>
      </c>
      <c r="AG2730" t="s">
        <v>9961</v>
      </c>
    </row>
    <row r="2731" spans="1:141" x14ac:dyDescent="0.3">
      <c r="A2731" s="49">
        <v>2729</v>
      </c>
      <c r="B2731" t="s">
        <v>4385</v>
      </c>
      <c r="C2731" t="s">
        <v>605</v>
      </c>
      <c r="D2731">
        <v>3.1751999999999998</v>
      </c>
      <c r="M2731" t="s">
        <v>9961</v>
      </c>
      <c r="N2731" t="s">
        <v>9961</v>
      </c>
    </row>
    <row r="2732" spans="1:141" x14ac:dyDescent="0.3">
      <c r="A2732" s="49">
        <v>2730</v>
      </c>
      <c r="B2732" t="s">
        <v>4386</v>
      </c>
      <c r="C2732" t="s">
        <v>659</v>
      </c>
      <c r="D2732">
        <v>6.7100000000000007E-2</v>
      </c>
      <c r="I2732" t="s">
        <v>9961</v>
      </c>
      <c r="J2732" t="s">
        <v>9961</v>
      </c>
      <c r="K2732" t="s">
        <v>9961</v>
      </c>
      <c r="L2732" t="s">
        <v>9961</v>
      </c>
    </row>
    <row r="2733" spans="1:141" x14ac:dyDescent="0.3">
      <c r="A2733" s="49">
        <v>2731</v>
      </c>
      <c r="B2733" t="s">
        <v>4387</v>
      </c>
      <c r="C2733" t="s">
        <v>798</v>
      </c>
      <c r="D2733">
        <v>9.9959999999999993E-2</v>
      </c>
      <c r="O2733" t="s">
        <v>9961</v>
      </c>
      <c r="P2733" t="s">
        <v>9961</v>
      </c>
    </row>
    <row r="2734" spans="1:141" x14ac:dyDescent="0.3">
      <c r="A2734" s="49">
        <v>2732</v>
      </c>
      <c r="B2734" t="s">
        <v>4388</v>
      </c>
      <c r="C2734" t="s">
        <v>659</v>
      </c>
      <c r="D2734">
        <v>0.21480099999999999</v>
      </c>
      <c r="AH2734" t="s">
        <v>9961</v>
      </c>
      <c r="AJ2734" t="s">
        <v>9961</v>
      </c>
      <c r="AK2734" t="s">
        <v>9961</v>
      </c>
    </row>
    <row r="2735" spans="1:141" x14ac:dyDescent="0.3">
      <c r="A2735" s="49">
        <v>2733</v>
      </c>
      <c r="B2735" t="s">
        <v>4389</v>
      </c>
      <c r="C2735" t="s">
        <v>793</v>
      </c>
      <c r="D2735">
        <v>1.6342926</v>
      </c>
      <c r="EK2735" t="s">
        <v>9961</v>
      </c>
    </row>
    <row r="2736" spans="1:141" x14ac:dyDescent="0.3">
      <c r="A2736" s="49">
        <v>2734</v>
      </c>
      <c r="B2736" t="s">
        <v>4391</v>
      </c>
      <c r="C2736" t="s">
        <v>793</v>
      </c>
      <c r="D2736">
        <v>1.7818836</v>
      </c>
      <c r="EK2736" t="s">
        <v>9961</v>
      </c>
    </row>
    <row r="2737" spans="1:42" x14ac:dyDescent="0.3">
      <c r="A2737" s="49">
        <v>2735</v>
      </c>
    </row>
    <row r="2738" spans="1:42" x14ac:dyDescent="0.3">
      <c r="A2738" s="49">
        <v>2736</v>
      </c>
      <c r="B2738" t="s">
        <v>4393</v>
      </c>
      <c r="C2738" t="s">
        <v>659</v>
      </c>
      <c r="D2738">
        <v>2.3800000000000002E-2</v>
      </c>
      <c r="AJ2738" t="s">
        <v>9961</v>
      </c>
      <c r="AK2738" t="s">
        <v>9961</v>
      </c>
    </row>
    <row r="2739" spans="1:42" x14ac:dyDescent="0.3">
      <c r="A2739" s="49">
        <v>2737</v>
      </c>
      <c r="B2739" t="s">
        <v>4394</v>
      </c>
      <c r="C2739" t="s">
        <v>671</v>
      </c>
      <c r="D2739">
        <v>1.7225000000000001E-2</v>
      </c>
      <c r="O2739" t="s">
        <v>9961</v>
      </c>
      <c r="P2739" t="s">
        <v>9961</v>
      </c>
    </row>
    <row r="2740" spans="1:42" x14ac:dyDescent="0.3">
      <c r="A2740" s="49">
        <v>2738</v>
      </c>
      <c r="B2740" t="s">
        <v>4395</v>
      </c>
      <c r="C2740" t="s">
        <v>611</v>
      </c>
      <c r="D2740">
        <v>9.8999999999999973E-3</v>
      </c>
      <c r="AG2740" t="s">
        <v>9961</v>
      </c>
    </row>
    <row r="2741" spans="1:42" x14ac:dyDescent="0.3">
      <c r="A2741" s="49">
        <v>2739</v>
      </c>
      <c r="B2741" t="s">
        <v>4396</v>
      </c>
      <c r="C2741" t="s">
        <v>605</v>
      </c>
      <c r="D2741">
        <v>0.01</v>
      </c>
      <c r="AG2741" t="s">
        <v>9961</v>
      </c>
    </row>
    <row r="2742" spans="1:42" x14ac:dyDescent="0.3">
      <c r="A2742" s="49">
        <v>2740</v>
      </c>
      <c r="B2742" t="s">
        <v>4397</v>
      </c>
      <c r="C2742" t="s">
        <v>659</v>
      </c>
      <c r="D2742">
        <v>1.8239999999999999E-2</v>
      </c>
      <c r="AJ2742" t="s">
        <v>9961</v>
      </c>
      <c r="AP2742" t="s">
        <v>9961</v>
      </c>
    </row>
    <row r="2743" spans="1:42" x14ac:dyDescent="0.3">
      <c r="A2743" s="49">
        <v>2741</v>
      </c>
    </row>
    <row r="2744" spans="1:42" x14ac:dyDescent="0.3">
      <c r="A2744" s="49">
        <v>2742</v>
      </c>
      <c r="B2744" t="s">
        <v>4399</v>
      </c>
      <c r="C2744" t="s">
        <v>605</v>
      </c>
      <c r="D2744">
        <v>0.15679999999999999</v>
      </c>
      <c r="AG2744" t="s">
        <v>9961</v>
      </c>
    </row>
    <row r="2745" spans="1:42" x14ac:dyDescent="0.3">
      <c r="A2745" s="49">
        <v>2743</v>
      </c>
    </row>
    <row r="2746" spans="1:42" x14ac:dyDescent="0.3">
      <c r="A2746" s="49">
        <v>2744</v>
      </c>
    </row>
    <row r="2747" spans="1:42" x14ac:dyDescent="0.3">
      <c r="A2747" s="49">
        <v>2745</v>
      </c>
      <c r="B2747" t="s">
        <v>4402</v>
      </c>
      <c r="C2747" t="s">
        <v>605</v>
      </c>
      <c r="D2747">
        <v>0.01</v>
      </c>
      <c r="AG2747" t="s">
        <v>9961</v>
      </c>
    </row>
    <row r="2748" spans="1:42" x14ac:dyDescent="0.3">
      <c r="A2748" s="49">
        <v>2746</v>
      </c>
      <c r="B2748" t="s">
        <v>4403</v>
      </c>
      <c r="C2748" t="s">
        <v>614</v>
      </c>
      <c r="D2748">
        <v>3.2000000000000002E-3</v>
      </c>
      <c r="AF2748" t="s">
        <v>9961</v>
      </c>
      <c r="AG2748" t="s">
        <v>9961</v>
      </c>
    </row>
    <row r="2749" spans="1:42" x14ac:dyDescent="0.3">
      <c r="A2749" s="49">
        <v>2747</v>
      </c>
    </row>
    <row r="2750" spans="1:42" x14ac:dyDescent="0.3">
      <c r="A2750" s="49">
        <v>2748</v>
      </c>
      <c r="B2750" t="s">
        <v>4405</v>
      </c>
      <c r="C2750" t="s">
        <v>659</v>
      </c>
      <c r="D2750">
        <v>2.7539999999999999E-2</v>
      </c>
      <c r="AH2750" t="s">
        <v>9961</v>
      </c>
      <c r="AJ2750" t="s">
        <v>9961</v>
      </c>
      <c r="AK2750" t="s">
        <v>9961</v>
      </c>
      <c r="AP2750" t="s">
        <v>9961</v>
      </c>
    </row>
    <row r="2751" spans="1:42" x14ac:dyDescent="0.3">
      <c r="A2751" s="49">
        <v>2749</v>
      </c>
      <c r="B2751" t="s">
        <v>4406</v>
      </c>
      <c r="C2751" t="s">
        <v>605</v>
      </c>
      <c r="D2751">
        <v>1.0575230322295699</v>
      </c>
      <c r="AH2751" t="s">
        <v>9961</v>
      </c>
      <c r="AK2751" t="s">
        <v>9961</v>
      </c>
    </row>
    <row r="2752" spans="1:42" x14ac:dyDescent="0.3">
      <c r="A2752" s="49">
        <v>2750</v>
      </c>
      <c r="B2752" t="s">
        <v>4407</v>
      </c>
      <c r="C2752" t="s">
        <v>659</v>
      </c>
      <c r="D2752">
        <v>2.724E-2</v>
      </c>
      <c r="AJ2752" t="s">
        <v>9961</v>
      </c>
    </row>
    <row r="2753" spans="1:143" x14ac:dyDescent="0.3">
      <c r="A2753" s="49">
        <v>2751</v>
      </c>
      <c r="B2753" t="s">
        <v>4408</v>
      </c>
      <c r="C2753" t="s">
        <v>650</v>
      </c>
      <c r="D2753">
        <v>7.0662247999999988E-3</v>
      </c>
      <c r="AK2753" t="s">
        <v>9961</v>
      </c>
    </row>
    <row r="2754" spans="1:143" x14ac:dyDescent="0.3">
      <c r="A2754" s="49">
        <v>2752</v>
      </c>
      <c r="B2754" t="s">
        <v>4409</v>
      </c>
      <c r="C2754" t="s">
        <v>659</v>
      </c>
      <c r="D2754">
        <v>1</v>
      </c>
      <c r="AJ2754" t="s">
        <v>9961</v>
      </c>
      <c r="AP2754" t="s">
        <v>9961</v>
      </c>
      <c r="ED2754" t="s">
        <v>9961</v>
      </c>
    </row>
    <row r="2755" spans="1:143" x14ac:dyDescent="0.3">
      <c r="A2755" s="49">
        <v>2753</v>
      </c>
      <c r="B2755" t="s">
        <v>4410</v>
      </c>
      <c r="C2755" t="s">
        <v>659</v>
      </c>
      <c r="D2755">
        <v>1.76</v>
      </c>
      <c r="AH2755" t="s">
        <v>9961</v>
      </c>
      <c r="AJ2755" t="s">
        <v>9961</v>
      </c>
      <c r="AK2755" t="s">
        <v>9961</v>
      </c>
      <c r="AP2755" t="s">
        <v>9961</v>
      </c>
    </row>
    <row r="2756" spans="1:143" x14ac:dyDescent="0.3">
      <c r="A2756" s="49">
        <v>2754</v>
      </c>
    </row>
    <row r="2757" spans="1:143" x14ac:dyDescent="0.3">
      <c r="A2757" s="49">
        <v>2755</v>
      </c>
      <c r="B2757" t="s">
        <v>4412</v>
      </c>
      <c r="C2757" t="s">
        <v>605</v>
      </c>
      <c r="D2757">
        <v>7.0842176363636353</v>
      </c>
      <c r="M2757" t="s">
        <v>9961</v>
      </c>
      <c r="N2757" t="s">
        <v>9961</v>
      </c>
      <c r="AH2757" t="s">
        <v>9961</v>
      </c>
    </row>
    <row r="2758" spans="1:143" x14ac:dyDescent="0.3">
      <c r="A2758" s="49">
        <v>2756</v>
      </c>
    </row>
    <row r="2759" spans="1:143" x14ac:dyDescent="0.3">
      <c r="A2759" s="49">
        <v>2757</v>
      </c>
      <c r="B2759" t="s">
        <v>4414</v>
      </c>
      <c r="C2759" t="s">
        <v>668</v>
      </c>
      <c r="D2759">
        <v>2.1435599999999999</v>
      </c>
      <c r="I2759" t="s">
        <v>9961</v>
      </c>
      <c r="K2759" t="s">
        <v>9961</v>
      </c>
      <c r="L2759" t="s">
        <v>9961</v>
      </c>
    </row>
    <row r="2760" spans="1:143" x14ac:dyDescent="0.3">
      <c r="A2760" s="49">
        <v>2758</v>
      </c>
      <c r="B2760" t="s">
        <v>4415</v>
      </c>
      <c r="C2760" t="s">
        <v>659</v>
      </c>
      <c r="D2760">
        <v>5.0000000000000001E-4</v>
      </c>
      <c r="BQ2760" t="s">
        <v>9961</v>
      </c>
      <c r="BR2760" t="s">
        <v>9961</v>
      </c>
      <c r="BS2760" t="s">
        <v>9961</v>
      </c>
    </row>
    <row r="2761" spans="1:143" x14ac:dyDescent="0.3">
      <c r="A2761" s="49">
        <v>2759</v>
      </c>
      <c r="B2761" t="s">
        <v>4416</v>
      </c>
      <c r="C2761" t="s">
        <v>605</v>
      </c>
      <c r="D2761">
        <v>9.0516000000000005</v>
      </c>
      <c r="M2761" t="s">
        <v>9961</v>
      </c>
      <c r="N2761" t="s">
        <v>9961</v>
      </c>
      <c r="AK2761" t="s">
        <v>9961</v>
      </c>
    </row>
    <row r="2762" spans="1:143" x14ac:dyDescent="0.3">
      <c r="A2762" s="49">
        <v>2760</v>
      </c>
      <c r="B2762" t="s">
        <v>4417</v>
      </c>
      <c r="C2762" t="s">
        <v>659</v>
      </c>
      <c r="D2762">
        <v>0.12</v>
      </c>
      <c r="AJ2762" t="s">
        <v>9961</v>
      </c>
      <c r="AP2762" t="s">
        <v>9961</v>
      </c>
    </row>
    <row r="2763" spans="1:143" x14ac:dyDescent="0.3">
      <c r="A2763" s="49">
        <v>2761</v>
      </c>
      <c r="B2763" t="s">
        <v>4418</v>
      </c>
      <c r="C2763" t="s">
        <v>659</v>
      </c>
      <c r="D2763">
        <v>0.46600000000000003</v>
      </c>
      <c r="AJ2763" t="s">
        <v>9961</v>
      </c>
      <c r="AP2763" t="s">
        <v>9961</v>
      </c>
    </row>
    <row r="2764" spans="1:143" x14ac:dyDescent="0.3">
      <c r="A2764" s="49">
        <v>2762</v>
      </c>
      <c r="B2764" t="s">
        <v>4419</v>
      </c>
      <c r="C2764" t="s">
        <v>605</v>
      </c>
      <c r="D2764">
        <v>1.3984000000000001</v>
      </c>
      <c r="AH2764" t="s">
        <v>9961</v>
      </c>
    </row>
    <row r="2765" spans="1:143" x14ac:dyDescent="0.3">
      <c r="A2765" s="49">
        <v>2763</v>
      </c>
      <c r="B2765" t="s">
        <v>4420</v>
      </c>
      <c r="C2765" t="s">
        <v>605</v>
      </c>
      <c r="D2765">
        <v>3.8109999999999999</v>
      </c>
      <c r="AH2765" t="s">
        <v>9961</v>
      </c>
    </row>
    <row r="2766" spans="1:143" x14ac:dyDescent="0.3">
      <c r="A2766" s="49">
        <v>2764</v>
      </c>
      <c r="B2766" t="s">
        <v>4421</v>
      </c>
      <c r="C2766" t="s">
        <v>605</v>
      </c>
      <c r="D2766">
        <v>1.06975</v>
      </c>
      <c r="N2766" t="s">
        <v>9961</v>
      </c>
    </row>
    <row r="2767" spans="1:143" x14ac:dyDescent="0.3">
      <c r="A2767" s="49">
        <v>2765</v>
      </c>
      <c r="B2767" t="s">
        <v>4422</v>
      </c>
      <c r="C2767" t="s">
        <v>617</v>
      </c>
      <c r="D2767">
        <v>7.3760499999999986E-6</v>
      </c>
      <c r="F2767" t="s">
        <v>9961</v>
      </c>
      <c r="G2767" t="s">
        <v>9961</v>
      </c>
      <c r="H2767" t="s">
        <v>9961</v>
      </c>
      <c r="EM2767" t="s">
        <v>9961</v>
      </c>
    </row>
    <row r="2768" spans="1:143" x14ac:dyDescent="0.3">
      <c r="A2768" s="49">
        <v>2766</v>
      </c>
    </row>
    <row r="2769" spans="1:268" x14ac:dyDescent="0.3">
      <c r="A2769" s="49">
        <v>2767</v>
      </c>
      <c r="B2769" t="s">
        <v>4424</v>
      </c>
      <c r="C2769" t="s">
        <v>605</v>
      </c>
      <c r="D2769">
        <v>0.12374208</v>
      </c>
      <c r="AG2769" t="s">
        <v>9961</v>
      </c>
    </row>
    <row r="2770" spans="1:268" x14ac:dyDescent="0.3">
      <c r="A2770" s="49">
        <v>2768</v>
      </c>
      <c r="B2770" t="s">
        <v>4425</v>
      </c>
      <c r="C2770" t="s">
        <v>1044</v>
      </c>
      <c r="D2770">
        <v>0.22239999999999999</v>
      </c>
      <c r="EG2770" t="s">
        <v>9961</v>
      </c>
      <c r="EH2770" t="s">
        <v>9961</v>
      </c>
    </row>
    <row r="2771" spans="1:268" x14ac:dyDescent="0.3">
      <c r="A2771" s="49">
        <v>2769</v>
      </c>
      <c r="B2771" t="s">
        <v>4426</v>
      </c>
      <c r="C2771" t="s">
        <v>617</v>
      </c>
      <c r="D2771">
        <v>1.55835035E-5</v>
      </c>
      <c r="BQ2771" t="s">
        <v>9961</v>
      </c>
      <c r="BR2771" t="s">
        <v>9961</v>
      </c>
    </row>
    <row r="2772" spans="1:268" x14ac:dyDescent="0.3">
      <c r="A2772" s="49">
        <v>2770</v>
      </c>
      <c r="B2772" t="s">
        <v>4427</v>
      </c>
      <c r="C2772" t="s">
        <v>798</v>
      </c>
      <c r="D2772">
        <v>3.3599999999999998E-2</v>
      </c>
      <c r="O2772" t="s">
        <v>9961</v>
      </c>
      <c r="P2772" t="s">
        <v>9961</v>
      </c>
    </row>
    <row r="2773" spans="1:268" x14ac:dyDescent="0.3">
      <c r="A2773" s="49">
        <v>2771</v>
      </c>
      <c r="B2773" t="s">
        <v>4428</v>
      </c>
      <c r="C2773" t="s">
        <v>617</v>
      </c>
      <c r="D2773">
        <v>2.9352166315999989E-6</v>
      </c>
      <c r="F2773" t="s">
        <v>9961</v>
      </c>
      <c r="G2773" t="s">
        <v>9961</v>
      </c>
      <c r="H2773" t="s">
        <v>9961</v>
      </c>
      <c r="EM2773" t="s">
        <v>9961</v>
      </c>
      <c r="JH2773" t="s">
        <v>9961</v>
      </c>
    </row>
    <row r="2774" spans="1:268" x14ac:dyDescent="0.3">
      <c r="A2774" s="49">
        <v>2772</v>
      </c>
      <c r="B2774" t="s">
        <v>4430</v>
      </c>
      <c r="C2774" t="s">
        <v>617</v>
      </c>
      <c r="D2774">
        <v>1.4844319999999999E-4</v>
      </c>
      <c r="BQ2774" t="s">
        <v>9961</v>
      </c>
      <c r="BR2774" t="s">
        <v>9961</v>
      </c>
      <c r="BS2774" t="s">
        <v>9961</v>
      </c>
      <c r="DK2774" t="s">
        <v>9961</v>
      </c>
      <c r="GX2774" t="s">
        <v>9961</v>
      </c>
    </row>
    <row r="2775" spans="1:268" x14ac:dyDescent="0.3">
      <c r="A2775" s="49">
        <v>2773</v>
      </c>
      <c r="B2775" t="s">
        <v>4431</v>
      </c>
      <c r="C2775" t="s">
        <v>614</v>
      </c>
      <c r="D2775">
        <v>1.20594E-3</v>
      </c>
      <c r="BQ2775" t="s">
        <v>9961</v>
      </c>
      <c r="BR2775" t="s">
        <v>9961</v>
      </c>
      <c r="BS2775" t="s">
        <v>9961</v>
      </c>
      <c r="GX2775" t="s">
        <v>9961</v>
      </c>
      <c r="HM2775" t="s">
        <v>9961</v>
      </c>
    </row>
    <row r="2776" spans="1:268" x14ac:dyDescent="0.3">
      <c r="A2776" s="49">
        <v>2774</v>
      </c>
    </row>
    <row r="2777" spans="1:268" x14ac:dyDescent="0.3">
      <c r="A2777" s="49">
        <v>2775</v>
      </c>
    </row>
    <row r="2778" spans="1:268" x14ac:dyDescent="0.3">
      <c r="A2778" s="49">
        <v>2776</v>
      </c>
      <c r="B2778" t="s">
        <v>4437</v>
      </c>
      <c r="C2778" t="s">
        <v>605</v>
      </c>
      <c r="D2778">
        <v>0.72</v>
      </c>
      <c r="M2778" t="s">
        <v>9961</v>
      </c>
      <c r="N2778" t="s">
        <v>9961</v>
      </c>
      <c r="AH2778" t="s">
        <v>9961</v>
      </c>
      <c r="AK2778" t="s">
        <v>9961</v>
      </c>
    </row>
    <row r="2779" spans="1:268" x14ac:dyDescent="0.3">
      <c r="A2779" s="49">
        <v>2777</v>
      </c>
      <c r="B2779" t="s">
        <v>4438</v>
      </c>
      <c r="C2779" t="s">
        <v>671</v>
      </c>
      <c r="D2779">
        <v>1.04854</v>
      </c>
      <c r="AH2779" t="s">
        <v>9961</v>
      </c>
      <c r="GO2779" t="s">
        <v>9961</v>
      </c>
    </row>
    <row r="2780" spans="1:268" x14ac:dyDescent="0.3">
      <c r="A2780" s="49">
        <v>2778</v>
      </c>
      <c r="B2780" t="s">
        <v>4439</v>
      </c>
      <c r="C2780" t="s">
        <v>796</v>
      </c>
      <c r="D2780">
        <v>0.19259999999999999</v>
      </c>
      <c r="O2780" t="s">
        <v>9961</v>
      </c>
    </row>
    <row r="2781" spans="1:268" x14ac:dyDescent="0.3">
      <c r="A2781" s="49">
        <v>2779</v>
      </c>
    </row>
    <row r="2782" spans="1:268" x14ac:dyDescent="0.3">
      <c r="A2782" s="49">
        <v>2780</v>
      </c>
      <c r="B2782" t="s">
        <v>4441</v>
      </c>
      <c r="C2782" t="s">
        <v>605</v>
      </c>
      <c r="D2782">
        <v>7.1335800000000001E-6</v>
      </c>
      <c r="F2782" t="s">
        <v>9961</v>
      </c>
    </row>
    <row r="2783" spans="1:268" x14ac:dyDescent="0.3">
      <c r="A2783" s="49">
        <v>2781</v>
      </c>
    </row>
    <row r="2784" spans="1:268" x14ac:dyDescent="0.3">
      <c r="A2784" s="49">
        <v>2782</v>
      </c>
      <c r="B2784" t="s">
        <v>4443</v>
      </c>
      <c r="C2784" t="s">
        <v>668</v>
      </c>
      <c r="D2784">
        <v>1.8126</v>
      </c>
      <c r="I2784" t="s">
        <v>9961</v>
      </c>
      <c r="L2784" t="s">
        <v>9961</v>
      </c>
    </row>
    <row r="2785" spans="1:196" x14ac:dyDescent="0.3">
      <c r="A2785" s="49">
        <v>2783</v>
      </c>
      <c r="B2785" t="s">
        <v>4444</v>
      </c>
      <c r="C2785" t="s">
        <v>671</v>
      </c>
      <c r="D2785">
        <v>7.4544069600000014E-4</v>
      </c>
      <c r="Q2785" t="s">
        <v>9961</v>
      </c>
      <c r="R2785" t="s">
        <v>9961</v>
      </c>
      <c r="S2785" t="s">
        <v>9961</v>
      </c>
      <c r="T2785" t="s">
        <v>9961</v>
      </c>
      <c r="U2785" t="s">
        <v>9961</v>
      </c>
      <c r="V2785" t="s">
        <v>9961</v>
      </c>
      <c r="W2785" t="s">
        <v>9961</v>
      </c>
    </row>
    <row r="2786" spans="1:196" x14ac:dyDescent="0.3">
      <c r="A2786" s="49">
        <v>2784</v>
      </c>
      <c r="B2786" t="s">
        <v>4445</v>
      </c>
      <c r="C2786" t="s">
        <v>595</v>
      </c>
      <c r="D2786">
        <v>5.3920260820000003E-5</v>
      </c>
      <c r="Q2786" t="s">
        <v>9961</v>
      </c>
      <c r="R2786" t="s">
        <v>9961</v>
      </c>
      <c r="S2786" t="s">
        <v>9961</v>
      </c>
      <c r="T2786" t="s">
        <v>9961</v>
      </c>
      <c r="U2786" t="s">
        <v>9961</v>
      </c>
    </row>
    <row r="2787" spans="1:196" x14ac:dyDescent="0.3">
      <c r="A2787" s="49">
        <v>2785</v>
      </c>
      <c r="B2787" t="s">
        <v>4446</v>
      </c>
      <c r="C2787" t="s">
        <v>605</v>
      </c>
      <c r="D2787">
        <v>3.7928999999999999</v>
      </c>
      <c r="M2787" t="s">
        <v>9961</v>
      </c>
      <c r="N2787" t="s">
        <v>9961</v>
      </c>
      <c r="AH2787" t="s">
        <v>9961</v>
      </c>
      <c r="AK2787" t="s">
        <v>9961</v>
      </c>
    </row>
    <row r="2788" spans="1:196" x14ac:dyDescent="0.3">
      <c r="A2788" s="49">
        <v>2786</v>
      </c>
      <c r="B2788" t="s">
        <v>4447</v>
      </c>
      <c r="C2788" t="s">
        <v>614</v>
      </c>
      <c r="D2788">
        <v>0.01</v>
      </c>
      <c r="AG2788" t="s">
        <v>9961</v>
      </c>
    </row>
    <row r="2789" spans="1:196" x14ac:dyDescent="0.3">
      <c r="A2789" s="49">
        <v>2787</v>
      </c>
      <c r="B2789" t="s">
        <v>4449</v>
      </c>
      <c r="C2789" t="s">
        <v>595</v>
      </c>
      <c r="D2789">
        <v>0.175012919660364</v>
      </c>
      <c r="EA2789" t="s">
        <v>9961</v>
      </c>
    </row>
    <row r="2790" spans="1:196" x14ac:dyDescent="0.3">
      <c r="A2790" s="49">
        <v>2788</v>
      </c>
      <c r="B2790" t="s">
        <v>4451</v>
      </c>
      <c r="C2790" t="s">
        <v>659</v>
      </c>
      <c r="D2790">
        <v>4.0800000000000003E-2</v>
      </c>
      <c r="AH2790" t="s">
        <v>9961</v>
      </c>
      <c r="AJ2790" t="s">
        <v>9961</v>
      </c>
      <c r="AK2790" t="s">
        <v>9961</v>
      </c>
    </row>
    <row r="2791" spans="1:196" x14ac:dyDescent="0.3">
      <c r="A2791" s="49">
        <v>2789</v>
      </c>
      <c r="B2791" t="s">
        <v>4452</v>
      </c>
      <c r="C2791" t="s">
        <v>605</v>
      </c>
      <c r="D2791">
        <v>1.8156007999999999</v>
      </c>
      <c r="N2791" t="s">
        <v>9961</v>
      </c>
      <c r="AH2791" t="s">
        <v>9961</v>
      </c>
    </row>
    <row r="2792" spans="1:196" x14ac:dyDescent="0.3">
      <c r="A2792" s="49">
        <v>2790</v>
      </c>
      <c r="B2792" t="s">
        <v>4453</v>
      </c>
      <c r="C2792" t="s">
        <v>659</v>
      </c>
      <c r="D2792">
        <v>9.4866666666666655E-2</v>
      </c>
      <c r="AJ2792" t="s">
        <v>9961</v>
      </c>
      <c r="AK2792" t="s">
        <v>9961</v>
      </c>
    </row>
    <row r="2793" spans="1:196" x14ac:dyDescent="0.3">
      <c r="A2793" s="49">
        <v>2791</v>
      </c>
      <c r="B2793" t="s">
        <v>4455</v>
      </c>
      <c r="C2793" t="s">
        <v>659</v>
      </c>
      <c r="D2793">
        <v>5.6000000000000008E-3</v>
      </c>
      <c r="I2793" t="s">
        <v>9961</v>
      </c>
      <c r="K2793" t="s">
        <v>9961</v>
      </c>
      <c r="L2793" t="s">
        <v>9961</v>
      </c>
    </row>
    <row r="2794" spans="1:196" x14ac:dyDescent="0.3">
      <c r="A2794" s="49">
        <v>2792</v>
      </c>
      <c r="B2794" t="s">
        <v>4456</v>
      </c>
      <c r="C2794" t="s">
        <v>614</v>
      </c>
      <c r="D2794">
        <v>1.0488249999999999E-2</v>
      </c>
      <c r="I2794" t="s">
        <v>9961</v>
      </c>
      <c r="K2794" t="s">
        <v>9961</v>
      </c>
      <c r="L2794" t="s">
        <v>9961</v>
      </c>
    </row>
    <row r="2795" spans="1:196" x14ac:dyDescent="0.3">
      <c r="A2795" s="49">
        <v>2793</v>
      </c>
      <c r="B2795" t="s">
        <v>4457</v>
      </c>
      <c r="C2795" t="s">
        <v>671</v>
      </c>
      <c r="D2795">
        <v>1.08464411461524E-5</v>
      </c>
      <c r="Q2795" t="s">
        <v>9961</v>
      </c>
      <c r="R2795" t="s">
        <v>9961</v>
      </c>
      <c r="S2795" t="s">
        <v>9961</v>
      </c>
      <c r="T2795" t="s">
        <v>9961</v>
      </c>
      <c r="U2795" t="s">
        <v>9961</v>
      </c>
      <c r="V2795" t="s">
        <v>9961</v>
      </c>
      <c r="W2795" t="s">
        <v>9961</v>
      </c>
    </row>
    <row r="2796" spans="1:196" x14ac:dyDescent="0.3">
      <c r="A2796" s="49">
        <v>2794</v>
      </c>
    </row>
    <row r="2797" spans="1:196" x14ac:dyDescent="0.3">
      <c r="A2797" s="49">
        <v>2795</v>
      </c>
    </row>
    <row r="2798" spans="1:196" x14ac:dyDescent="0.3">
      <c r="A2798" s="49">
        <v>2796</v>
      </c>
      <c r="B2798" t="s">
        <v>4460</v>
      </c>
      <c r="C2798" t="s">
        <v>668</v>
      </c>
      <c r="D2798">
        <v>1.4999999999999999E-2</v>
      </c>
      <c r="EF2798" t="s">
        <v>9961</v>
      </c>
      <c r="EH2798" t="s">
        <v>9961</v>
      </c>
    </row>
    <row r="2799" spans="1:196" x14ac:dyDescent="0.3">
      <c r="A2799" s="49">
        <v>2797</v>
      </c>
      <c r="B2799" t="s">
        <v>4461</v>
      </c>
      <c r="C2799" t="s">
        <v>671</v>
      </c>
      <c r="D2799">
        <v>1.170288E-3</v>
      </c>
      <c r="P2799" t="s">
        <v>9961</v>
      </c>
      <c r="GN2799" t="s">
        <v>9961</v>
      </c>
    </row>
    <row r="2800" spans="1:196" x14ac:dyDescent="0.3">
      <c r="A2800" s="49">
        <v>2798</v>
      </c>
      <c r="B2800" t="s">
        <v>4463</v>
      </c>
      <c r="C2800" t="s">
        <v>659</v>
      </c>
      <c r="D2800">
        <v>8.0000000000000002E-3</v>
      </c>
      <c r="AH2800" t="s">
        <v>9961</v>
      </c>
      <c r="AJ2800" t="s">
        <v>9961</v>
      </c>
      <c r="AK2800" t="s">
        <v>9961</v>
      </c>
    </row>
    <row r="2801" spans="1:320" x14ac:dyDescent="0.3">
      <c r="A2801" s="49">
        <v>2799</v>
      </c>
      <c r="B2801" t="s">
        <v>4464</v>
      </c>
      <c r="C2801" t="s">
        <v>659</v>
      </c>
      <c r="D2801">
        <v>2.5836165000000001E-2</v>
      </c>
      <c r="AH2801" t="s">
        <v>9961</v>
      </c>
      <c r="AJ2801" t="s">
        <v>9961</v>
      </c>
      <c r="AK2801" t="s">
        <v>9961</v>
      </c>
    </row>
    <row r="2802" spans="1:320" x14ac:dyDescent="0.3">
      <c r="A2802" s="49">
        <v>2800</v>
      </c>
      <c r="B2802" t="s">
        <v>4465</v>
      </c>
      <c r="C2802" t="s">
        <v>659</v>
      </c>
      <c r="D2802">
        <v>6.3770000000000007E-2</v>
      </c>
      <c r="AH2802" t="s">
        <v>9961</v>
      </c>
      <c r="AJ2802" t="s">
        <v>9961</v>
      </c>
      <c r="AK2802" t="s">
        <v>9961</v>
      </c>
    </row>
    <row r="2803" spans="1:320" x14ac:dyDescent="0.3">
      <c r="A2803" s="49">
        <v>2801</v>
      </c>
      <c r="B2803" t="s">
        <v>4466</v>
      </c>
      <c r="C2803" t="s">
        <v>659</v>
      </c>
      <c r="D2803">
        <v>0.24175872330000001</v>
      </c>
      <c r="I2803" t="s">
        <v>9961</v>
      </c>
      <c r="J2803" t="s">
        <v>9961</v>
      </c>
      <c r="K2803" t="s">
        <v>9961</v>
      </c>
    </row>
    <row r="2804" spans="1:320" x14ac:dyDescent="0.3">
      <c r="A2804" s="49">
        <v>2802</v>
      </c>
      <c r="B2804" t="s">
        <v>4467</v>
      </c>
      <c r="C2804" t="s">
        <v>605</v>
      </c>
      <c r="D2804">
        <v>1.088089E-3</v>
      </c>
      <c r="F2804" t="s">
        <v>9961</v>
      </c>
      <c r="G2804" t="s">
        <v>9961</v>
      </c>
      <c r="CM2804" t="s">
        <v>9961</v>
      </c>
      <c r="GC2804" t="s">
        <v>9961</v>
      </c>
    </row>
    <row r="2805" spans="1:320" x14ac:dyDescent="0.3">
      <c r="A2805" s="49">
        <v>2803</v>
      </c>
    </row>
    <row r="2806" spans="1:320" x14ac:dyDescent="0.3">
      <c r="A2806" s="49">
        <v>2804</v>
      </c>
      <c r="B2806" t="s">
        <v>4470</v>
      </c>
      <c r="C2806" t="s">
        <v>595</v>
      </c>
      <c r="D2806">
        <v>2903.2919999999999</v>
      </c>
      <c r="JC2806" t="s">
        <v>9961</v>
      </c>
      <c r="JD2806" t="s">
        <v>9961</v>
      </c>
      <c r="LH2806" t="s">
        <v>9961</v>
      </c>
    </row>
    <row r="2807" spans="1:320" x14ac:dyDescent="0.3">
      <c r="A2807" s="49">
        <v>2805</v>
      </c>
      <c r="B2807" t="s">
        <v>4472</v>
      </c>
      <c r="C2807" t="s">
        <v>659</v>
      </c>
      <c r="D2807">
        <v>7.2000000000000015E-4</v>
      </c>
      <c r="AJ2807" t="s">
        <v>9961</v>
      </c>
      <c r="AK2807" t="s">
        <v>9961</v>
      </c>
      <c r="AP2807" t="s">
        <v>9961</v>
      </c>
      <c r="ED2807" t="s">
        <v>9961</v>
      </c>
    </row>
    <row r="2808" spans="1:320" x14ac:dyDescent="0.3">
      <c r="A2808" s="49">
        <v>2806</v>
      </c>
      <c r="B2808" t="s">
        <v>4473</v>
      </c>
      <c r="C2808" t="s">
        <v>659</v>
      </c>
      <c r="D2808">
        <v>0.19889999999999999</v>
      </c>
      <c r="AH2808" t="s">
        <v>9961</v>
      </c>
      <c r="AJ2808" t="s">
        <v>9961</v>
      </c>
      <c r="AK2808" t="s">
        <v>9961</v>
      </c>
    </row>
    <row r="2809" spans="1:320" x14ac:dyDescent="0.3">
      <c r="A2809" s="49">
        <v>2807</v>
      </c>
      <c r="B2809" t="s">
        <v>4474</v>
      </c>
      <c r="C2809" t="s">
        <v>659</v>
      </c>
      <c r="D2809">
        <v>1.6789999999999999E-2</v>
      </c>
      <c r="AH2809" t="s">
        <v>9961</v>
      </c>
      <c r="AJ2809" t="s">
        <v>9961</v>
      </c>
      <c r="AK2809" t="s">
        <v>9961</v>
      </c>
    </row>
    <row r="2810" spans="1:320" x14ac:dyDescent="0.3">
      <c r="A2810" s="49">
        <v>2808</v>
      </c>
      <c r="B2810" t="s">
        <v>4476</v>
      </c>
      <c r="C2810" t="s">
        <v>773</v>
      </c>
      <c r="D2810">
        <v>2.0636E-5</v>
      </c>
      <c r="R2810" t="s">
        <v>9961</v>
      </c>
      <c r="T2810" t="s">
        <v>9961</v>
      </c>
      <c r="U2810" t="s">
        <v>9961</v>
      </c>
    </row>
    <row r="2811" spans="1:320" x14ac:dyDescent="0.3">
      <c r="A2811" s="49">
        <v>2809</v>
      </c>
      <c r="B2811" t="s">
        <v>4478</v>
      </c>
      <c r="C2811" t="s">
        <v>605</v>
      </c>
      <c r="D2811">
        <v>0.17</v>
      </c>
      <c r="AG2811" t="s">
        <v>9961</v>
      </c>
    </row>
    <row r="2812" spans="1:320" x14ac:dyDescent="0.3">
      <c r="A2812" s="49">
        <v>2810</v>
      </c>
      <c r="B2812" t="s">
        <v>4479</v>
      </c>
      <c r="C2812" t="s">
        <v>605</v>
      </c>
      <c r="D2812">
        <v>21</v>
      </c>
      <c r="M2812" t="s">
        <v>9961</v>
      </c>
      <c r="N2812" t="s">
        <v>9961</v>
      </c>
    </row>
    <row r="2813" spans="1:320" x14ac:dyDescent="0.3">
      <c r="A2813" s="49">
        <v>2811</v>
      </c>
      <c r="B2813" t="s">
        <v>4480</v>
      </c>
      <c r="C2813" t="s">
        <v>752</v>
      </c>
      <c r="D2813">
        <v>5.1441031044730579E-2</v>
      </c>
      <c r="E2813" t="s">
        <v>1016</v>
      </c>
      <c r="DL2813" t="s">
        <v>9961</v>
      </c>
      <c r="DM2813" t="s">
        <v>9961</v>
      </c>
      <c r="DN2813" t="s">
        <v>9961</v>
      </c>
      <c r="DO2813" t="s">
        <v>9961</v>
      </c>
      <c r="DP2813" t="s">
        <v>9961</v>
      </c>
      <c r="DQ2813" t="s">
        <v>9961</v>
      </c>
      <c r="DR2813" t="s">
        <v>9961</v>
      </c>
      <c r="DS2813" t="s">
        <v>9961</v>
      </c>
      <c r="DT2813" t="s">
        <v>9961</v>
      </c>
      <c r="DU2813" t="s">
        <v>9961</v>
      </c>
      <c r="DV2813" t="s">
        <v>9961</v>
      </c>
      <c r="DW2813" t="s">
        <v>9961</v>
      </c>
      <c r="IR2813" t="s">
        <v>9961</v>
      </c>
    </row>
    <row r="2814" spans="1:320" x14ac:dyDescent="0.3">
      <c r="A2814" s="49">
        <v>2812</v>
      </c>
      <c r="B2814" t="s">
        <v>4483</v>
      </c>
      <c r="D2814">
        <v>1.4650000000000001</v>
      </c>
      <c r="EG2814" t="s">
        <v>9961</v>
      </c>
      <c r="EH2814" t="s">
        <v>9961</v>
      </c>
    </row>
    <row r="2815" spans="1:320" x14ac:dyDescent="0.3">
      <c r="A2815" s="49">
        <v>2813</v>
      </c>
      <c r="B2815" t="s">
        <v>4485</v>
      </c>
      <c r="C2815" t="s">
        <v>605</v>
      </c>
      <c r="D2815">
        <v>0.13514000000000001</v>
      </c>
      <c r="AF2815" t="s">
        <v>9961</v>
      </c>
      <c r="AG2815" t="s">
        <v>9961</v>
      </c>
      <c r="CH2815" t="s">
        <v>9961</v>
      </c>
    </row>
    <row r="2816" spans="1:320" x14ac:dyDescent="0.3">
      <c r="A2816" s="49">
        <v>2814</v>
      </c>
      <c r="B2816" t="s">
        <v>4486</v>
      </c>
      <c r="C2816" t="s">
        <v>620</v>
      </c>
      <c r="D2816">
        <v>0.78925999999999996</v>
      </c>
      <c r="AH2816" t="s">
        <v>9961</v>
      </c>
    </row>
    <row r="2817" spans="1:283" x14ac:dyDescent="0.3">
      <c r="A2817" s="49">
        <v>2815</v>
      </c>
      <c r="B2817" t="s">
        <v>4487</v>
      </c>
      <c r="C2817" t="s">
        <v>659</v>
      </c>
      <c r="D2817">
        <v>0.68148779999999998</v>
      </c>
      <c r="I2817" t="s">
        <v>9961</v>
      </c>
      <c r="J2817" t="s">
        <v>9961</v>
      </c>
      <c r="K2817" t="s">
        <v>9961</v>
      </c>
      <c r="L2817" t="s">
        <v>9961</v>
      </c>
    </row>
    <row r="2818" spans="1:283" x14ac:dyDescent="0.3">
      <c r="A2818" s="49">
        <v>2816</v>
      </c>
      <c r="B2818" t="s">
        <v>4488</v>
      </c>
      <c r="C2818" t="s">
        <v>798</v>
      </c>
      <c r="D2818">
        <v>4.9616999999999988E-2</v>
      </c>
      <c r="O2818" t="s">
        <v>9961</v>
      </c>
      <c r="P2818" t="s">
        <v>9961</v>
      </c>
      <c r="AL2818" t="s">
        <v>9961</v>
      </c>
      <c r="AM2818" t="s">
        <v>9961</v>
      </c>
      <c r="AN2818" t="s">
        <v>9961</v>
      </c>
      <c r="GN2818" t="s">
        <v>9961</v>
      </c>
    </row>
    <row r="2819" spans="1:283" x14ac:dyDescent="0.3">
      <c r="A2819" s="49">
        <v>2817</v>
      </c>
      <c r="B2819" t="s">
        <v>4489</v>
      </c>
      <c r="C2819" t="s">
        <v>644</v>
      </c>
      <c r="D2819">
        <v>0.52133900000000011</v>
      </c>
      <c r="HH2819" t="s">
        <v>9967</v>
      </c>
      <c r="HI2819" t="s">
        <v>9968</v>
      </c>
      <c r="HJ2819" t="s">
        <v>9968</v>
      </c>
    </row>
    <row r="2820" spans="1:283" x14ac:dyDescent="0.3">
      <c r="A2820" s="49">
        <v>2818</v>
      </c>
      <c r="B2820" t="s">
        <v>4493</v>
      </c>
      <c r="C2820" t="s">
        <v>4492</v>
      </c>
      <c r="D2820">
        <v>0.3454584450402145</v>
      </c>
      <c r="E2820" t="s">
        <v>1058</v>
      </c>
      <c r="EY2820" t="s">
        <v>9961</v>
      </c>
      <c r="EZ2820" t="s">
        <v>9961</v>
      </c>
      <c r="FA2820" t="s">
        <v>9961</v>
      </c>
      <c r="FB2820" t="s">
        <v>9961</v>
      </c>
      <c r="FC2820" t="s">
        <v>9961</v>
      </c>
      <c r="FD2820" t="s">
        <v>9961</v>
      </c>
      <c r="FE2820" t="s">
        <v>9961</v>
      </c>
      <c r="FF2820" t="s">
        <v>9961</v>
      </c>
      <c r="FG2820" t="s">
        <v>9961</v>
      </c>
      <c r="FH2820" t="s">
        <v>9961</v>
      </c>
      <c r="FI2820" t="s">
        <v>9961</v>
      </c>
      <c r="FJ2820" t="s">
        <v>9961</v>
      </c>
      <c r="FK2820" t="s">
        <v>9961</v>
      </c>
      <c r="FL2820" t="s">
        <v>9961</v>
      </c>
    </row>
    <row r="2821" spans="1:283" x14ac:dyDescent="0.3">
      <c r="A2821" s="49">
        <v>2819</v>
      </c>
      <c r="B2821" t="s">
        <v>4496</v>
      </c>
      <c r="C2821" t="s">
        <v>614</v>
      </c>
      <c r="D2821">
        <v>1.0500000000000001E-2</v>
      </c>
      <c r="HC2821" t="s">
        <v>9961</v>
      </c>
      <c r="HK2821" t="s">
        <v>9961</v>
      </c>
      <c r="IG2821" t="s">
        <v>9961</v>
      </c>
    </row>
    <row r="2822" spans="1:283" x14ac:dyDescent="0.3">
      <c r="A2822" s="49">
        <v>2820</v>
      </c>
      <c r="B2822" t="s">
        <v>4497</v>
      </c>
      <c r="C2822" t="s">
        <v>614</v>
      </c>
      <c r="D2822">
        <v>4.9078000000000004E-3</v>
      </c>
      <c r="HK2822" t="s">
        <v>9961</v>
      </c>
      <c r="IG2822" t="s">
        <v>9961</v>
      </c>
    </row>
    <row r="2823" spans="1:283" x14ac:dyDescent="0.3">
      <c r="A2823" s="49">
        <v>2821</v>
      </c>
    </row>
    <row r="2824" spans="1:283" x14ac:dyDescent="0.3">
      <c r="A2824" s="49">
        <v>2822</v>
      </c>
    </row>
    <row r="2825" spans="1:283" x14ac:dyDescent="0.3">
      <c r="A2825" s="49">
        <v>2823</v>
      </c>
    </row>
    <row r="2826" spans="1:283" x14ac:dyDescent="0.3">
      <c r="A2826" s="49">
        <v>2824</v>
      </c>
      <c r="B2826" t="s">
        <v>4503</v>
      </c>
      <c r="C2826" t="s">
        <v>668</v>
      </c>
      <c r="D2826">
        <v>0.03</v>
      </c>
      <c r="I2826" t="s">
        <v>9961</v>
      </c>
      <c r="L2826" t="s">
        <v>9961</v>
      </c>
    </row>
    <row r="2827" spans="1:283" x14ac:dyDescent="0.3">
      <c r="A2827" s="49">
        <v>2825</v>
      </c>
      <c r="B2827" t="s">
        <v>4504</v>
      </c>
      <c r="C2827" t="s">
        <v>605</v>
      </c>
      <c r="D2827">
        <v>2.9095</v>
      </c>
      <c r="AH2827" t="s">
        <v>9961</v>
      </c>
      <c r="AK2827" t="s">
        <v>9961</v>
      </c>
    </row>
    <row r="2828" spans="1:283" x14ac:dyDescent="0.3">
      <c r="A2828" s="49">
        <v>2826</v>
      </c>
      <c r="B2828" t="s">
        <v>4505</v>
      </c>
      <c r="C2828" t="s">
        <v>605</v>
      </c>
      <c r="D2828">
        <v>1.1879999999999999</v>
      </c>
      <c r="M2828" t="s">
        <v>9961</v>
      </c>
      <c r="N2828" t="s">
        <v>9961</v>
      </c>
    </row>
    <row r="2829" spans="1:283" x14ac:dyDescent="0.3">
      <c r="A2829" s="49">
        <v>2827</v>
      </c>
    </row>
    <row r="2830" spans="1:283" x14ac:dyDescent="0.3">
      <c r="A2830" s="49">
        <v>2828</v>
      </c>
      <c r="B2830" t="s">
        <v>4508</v>
      </c>
      <c r="C2830" t="s">
        <v>595</v>
      </c>
      <c r="D2830">
        <v>7.8983412139872442</v>
      </c>
      <c r="JV2830" t="s">
        <v>9961</v>
      </c>
      <c r="JW2830" t="s">
        <v>9961</v>
      </c>
    </row>
    <row r="2831" spans="1:283" x14ac:dyDescent="0.3">
      <c r="A2831" s="49">
        <v>2829</v>
      </c>
      <c r="B2831" t="s">
        <v>4510</v>
      </c>
      <c r="C2831" t="s">
        <v>605</v>
      </c>
      <c r="D2831">
        <v>9.9502999999999986</v>
      </c>
      <c r="M2831" t="s">
        <v>9961</v>
      </c>
      <c r="N2831" t="s">
        <v>9961</v>
      </c>
    </row>
    <row r="2832" spans="1:283" x14ac:dyDescent="0.3">
      <c r="A2832" s="49">
        <v>2830</v>
      </c>
      <c r="B2832" t="s">
        <v>4511</v>
      </c>
      <c r="C2832" t="s">
        <v>605</v>
      </c>
      <c r="D2832">
        <v>1.87320391078903E-4</v>
      </c>
      <c r="EA2832" t="s">
        <v>9961</v>
      </c>
      <c r="EB2832" t="s">
        <v>9961</v>
      </c>
    </row>
    <row r="2833" spans="1:365" x14ac:dyDescent="0.3">
      <c r="A2833" s="49">
        <v>2831</v>
      </c>
      <c r="B2833" t="s">
        <v>4512</v>
      </c>
      <c r="C2833" t="s">
        <v>605</v>
      </c>
      <c r="D2833">
        <v>0.4433567229999999</v>
      </c>
      <c r="AF2833" t="s">
        <v>9961</v>
      </c>
      <c r="AG2833" t="s">
        <v>9961</v>
      </c>
      <c r="CH2833" t="s">
        <v>9961</v>
      </c>
    </row>
    <row r="2834" spans="1:365" x14ac:dyDescent="0.3">
      <c r="A2834" s="49">
        <v>2832</v>
      </c>
      <c r="B2834" t="s">
        <v>4513</v>
      </c>
      <c r="C2834" t="s">
        <v>671</v>
      </c>
      <c r="D2834">
        <v>1.2309065000000001E-3</v>
      </c>
      <c r="Q2834" t="s">
        <v>9961</v>
      </c>
      <c r="R2834" t="s">
        <v>9961</v>
      </c>
      <c r="S2834" t="s">
        <v>9961</v>
      </c>
      <c r="T2834" t="s">
        <v>9961</v>
      </c>
      <c r="U2834" t="s">
        <v>9961</v>
      </c>
      <c r="V2834" t="s">
        <v>9961</v>
      </c>
      <c r="W2834" t="s">
        <v>9961</v>
      </c>
    </row>
    <row r="2835" spans="1:365" x14ac:dyDescent="0.3">
      <c r="A2835" s="49">
        <v>2833</v>
      </c>
    </row>
    <row r="2836" spans="1:365" x14ac:dyDescent="0.3">
      <c r="A2836" s="49">
        <v>2834</v>
      </c>
      <c r="B2836" t="s">
        <v>4515</v>
      </c>
      <c r="C2836" t="s">
        <v>614</v>
      </c>
      <c r="D2836">
        <v>6.1607896000000002E-2</v>
      </c>
      <c r="AH2836" t="s">
        <v>9961</v>
      </c>
      <c r="AK2836" t="s">
        <v>9961</v>
      </c>
    </row>
    <row r="2837" spans="1:365" x14ac:dyDescent="0.3">
      <c r="A2837" s="49">
        <v>2835</v>
      </c>
      <c r="B2837" t="s">
        <v>4516</v>
      </c>
      <c r="C2837" t="s">
        <v>671</v>
      </c>
      <c r="D2837">
        <v>1.8726499999999999</v>
      </c>
      <c r="EE2837" t="s">
        <v>9961</v>
      </c>
    </row>
    <row r="2838" spans="1:365" x14ac:dyDescent="0.3">
      <c r="A2838" s="49">
        <v>2836</v>
      </c>
      <c r="B2838" t="s">
        <v>4517</v>
      </c>
      <c r="C2838" t="s">
        <v>605</v>
      </c>
      <c r="D2838">
        <v>0.12619578139056001</v>
      </c>
      <c r="M2838" t="s">
        <v>9961</v>
      </c>
      <c r="N2838" t="s">
        <v>9961</v>
      </c>
      <c r="AK2838" t="s">
        <v>9961</v>
      </c>
    </row>
    <row r="2839" spans="1:365" x14ac:dyDescent="0.3">
      <c r="A2839" s="49">
        <v>2837</v>
      </c>
      <c r="B2839" t="s">
        <v>4518</v>
      </c>
      <c r="C2839" t="s">
        <v>692</v>
      </c>
      <c r="D2839">
        <v>5.3468099999999996E-3</v>
      </c>
      <c r="AF2839" t="s">
        <v>9961</v>
      </c>
      <c r="CH2839" t="s">
        <v>9961</v>
      </c>
      <c r="GJ2839" t="s">
        <v>9961</v>
      </c>
      <c r="MV2839" t="s">
        <v>9961</v>
      </c>
      <c r="MW2839" t="s">
        <v>9961</v>
      </c>
      <c r="MX2839" t="s">
        <v>9961</v>
      </c>
    </row>
    <row r="2840" spans="1:365" x14ac:dyDescent="0.3">
      <c r="A2840" s="49">
        <v>2838</v>
      </c>
      <c r="B2840" t="s">
        <v>4520</v>
      </c>
      <c r="C2840" t="s">
        <v>626</v>
      </c>
      <c r="D2840">
        <v>0.36253980000000002</v>
      </c>
      <c r="IY2840" t="s">
        <v>9961</v>
      </c>
      <c r="JB2840" t="s">
        <v>9961</v>
      </c>
      <c r="MY2840" t="s">
        <v>9961</v>
      </c>
      <c r="MZ2840" t="s">
        <v>9961</v>
      </c>
      <c r="NA2840" t="s">
        <v>9961</v>
      </c>
    </row>
    <row r="2841" spans="1:365" x14ac:dyDescent="0.3">
      <c r="A2841" s="49">
        <v>2839</v>
      </c>
    </row>
    <row r="2842" spans="1:365" x14ac:dyDescent="0.3">
      <c r="A2842" s="49">
        <v>2840</v>
      </c>
    </row>
    <row r="2843" spans="1:365" x14ac:dyDescent="0.3">
      <c r="A2843" s="49">
        <v>2841</v>
      </c>
      <c r="B2843" t="s">
        <v>4523</v>
      </c>
      <c r="C2843" t="s">
        <v>797</v>
      </c>
      <c r="D2843">
        <v>1.1996000000000001E-3</v>
      </c>
      <c r="DH2843" t="s">
        <v>9961</v>
      </c>
      <c r="DI2843" t="s">
        <v>9961</v>
      </c>
    </row>
    <row r="2844" spans="1:365" x14ac:dyDescent="0.3">
      <c r="A2844" s="49">
        <v>2842</v>
      </c>
      <c r="B2844" t="s">
        <v>4524</v>
      </c>
      <c r="C2844" t="s">
        <v>605</v>
      </c>
      <c r="D2844">
        <v>0.65100000000000002</v>
      </c>
      <c r="AH2844" t="s">
        <v>9961</v>
      </c>
    </row>
    <row r="2845" spans="1:365" x14ac:dyDescent="0.3">
      <c r="A2845" s="49">
        <v>2843</v>
      </c>
      <c r="B2845" t="s">
        <v>4525</v>
      </c>
      <c r="C2845" t="s">
        <v>659</v>
      </c>
      <c r="D2845">
        <v>0.18360000000000001</v>
      </c>
      <c r="I2845" t="s">
        <v>9961</v>
      </c>
      <c r="L2845" t="s">
        <v>9961</v>
      </c>
    </row>
    <row r="2846" spans="1:365" x14ac:dyDescent="0.3">
      <c r="A2846" s="49">
        <v>2844</v>
      </c>
      <c r="B2846" t="s">
        <v>4526</v>
      </c>
      <c r="C2846" t="s">
        <v>683</v>
      </c>
      <c r="D2846">
        <v>5.9900000000000002E-6</v>
      </c>
      <c r="F2846" t="s">
        <v>9961</v>
      </c>
      <c r="G2846" t="s">
        <v>9961</v>
      </c>
      <c r="H2846" t="s">
        <v>9961</v>
      </c>
      <c r="EM2846" t="s">
        <v>9961</v>
      </c>
    </row>
    <row r="2847" spans="1:365" x14ac:dyDescent="0.3">
      <c r="A2847" s="49">
        <v>2845</v>
      </c>
      <c r="B2847" t="s">
        <v>4527</v>
      </c>
      <c r="C2847" t="s">
        <v>620</v>
      </c>
      <c r="D2847">
        <v>9.9320000000000006E-2</v>
      </c>
      <c r="AH2847" t="s">
        <v>9961</v>
      </c>
    </row>
    <row r="2848" spans="1:365" x14ac:dyDescent="0.3">
      <c r="A2848" s="49">
        <v>2846</v>
      </c>
      <c r="B2848" t="s">
        <v>4528</v>
      </c>
      <c r="C2848" t="s">
        <v>796</v>
      </c>
      <c r="D2848">
        <v>5.7999233599999997E-3</v>
      </c>
      <c r="O2848" t="s">
        <v>9961</v>
      </c>
      <c r="IW2848" t="s">
        <v>9961</v>
      </c>
    </row>
    <row r="2849" spans="1:371" x14ac:dyDescent="0.3">
      <c r="A2849" s="49">
        <v>2847</v>
      </c>
      <c r="B2849" t="s">
        <v>4529</v>
      </c>
      <c r="C2849" t="s">
        <v>611</v>
      </c>
      <c r="D2849">
        <v>4.9979999999999994E-6</v>
      </c>
      <c r="CI2849" t="s">
        <v>9961</v>
      </c>
      <c r="CJ2849" t="s">
        <v>9961</v>
      </c>
      <c r="CK2849" t="s">
        <v>9961</v>
      </c>
      <c r="CL2849" t="s">
        <v>9961</v>
      </c>
      <c r="HS2849" t="s">
        <v>9961</v>
      </c>
      <c r="HT2849" t="s">
        <v>9961</v>
      </c>
    </row>
    <row r="2850" spans="1:371" x14ac:dyDescent="0.3">
      <c r="A2850" s="49">
        <v>2848</v>
      </c>
      <c r="B2850" t="s">
        <v>4531</v>
      </c>
      <c r="C2850" t="s">
        <v>4530</v>
      </c>
      <c r="D2850">
        <v>1.339465124312207E-2</v>
      </c>
      <c r="E2850" t="s">
        <v>1016</v>
      </c>
      <c r="DL2850" t="s">
        <v>9961</v>
      </c>
      <c r="DM2850" t="s">
        <v>9961</v>
      </c>
      <c r="DN2850" t="s">
        <v>9961</v>
      </c>
      <c r="DO2850" t="s">
        <v>9961</v>
      </c>
      <c r="DP2850" t="s">
        <v>9961</v>
      </c>
      <c r="DQ2850" t="s">
        <v>9961</v>
      </c>
      <c r="DR2850" t="s">
        <v>9961</v>
      </c>
      <c r="DS2850" t="s">
        <v>9961</v>
      </c>
      <c r="DT2850" t="s">
        <v>9961</v>
      </c>
      <c r="DU2850" t="s">
        <v>9961</v>
      </c>
      <c r="DV2850" t="s">
        <v>9961</v>
      </c>
      <c r="DW2850" t="s">
        <v>9961</v>
      </c>
      <c r="IR2850" t="s">
        <v>9961</v>
      </c>
      <c r="IS2850" t="s">
        <v>9961</v>
      </c>
    </row>
    <row r="2851" spans="1:371" x14ac:dyDescent="0.3">
      <c r="A2851" s="49">
        <v>2849</v>
      </c>
      <c r="B2851" t="s">
        <v>4532</v>
      </c>
      <c r="C2851" t="s">
        <v>659</v>
      </c>
      <c r="D2851">
        <v>6.6959891999999993E-2</v>
      </c>
      <c r="AH2851" t="s">
        <v>9961</v>
      </c>
      <c r="AJ2851" t="s">
        <v>9961</v>
      </c>
      <c r="AK2851" t="s">
        <v>9961</v>
      </c>
      <c r="AP2851" t="s">
        <v>9961</v>
      </c>
    </row>
    <row r="2852" spans="1:371" x14ac:dyDescent="0.3">
      <c r="A2852" s="49">
        <v>2850</v>
      </c>
      <c r="B2852" t="s">
        <v>4533</v>
      </c>
      <c r="C2852" t="s">
        <v>1044</v>
      </c>
      <c r="D2852">
        <v>3.8999999999999998E-3</v>
      </c>
      <c r="K2852" t="s">
        <v>9961</v>
      </c>
      <c r="L2852" t="s">
        <v>9961</v>
      </c>
    </row>
    <row r="2853" spans="1:371" x14ac:dyDescent="0.3">
      <c r="A2853" s="49">
        <v>2851</v>
      </c>
      <c r="B2853" t="s">
        <v>4534</v>
      </c>
      <c r="C2853" t="s">
        <v>605</v>
      </c>
      <c r="D2853">
        <v>5.397840000000001E-2</v>
      </c>
      <c r="AG2853" t="s">
        <v>9961</v>
      </c>
    </row>
    <row r="2854" spans="1:371" x14ac:dyDescent="0.3">
      <c r="A2854" s="49">
        <v>2852</v>
      </c>
      <c r="B2854" t="s">
        <v>4535</v>
      </c>
      <c r="C2854" t="s">
        <v>605</v>
      </c>
      <c r="D2854">
        <v>0.73499999999999988</v>
      </c>
      <c r="M2854" t="s">
        <v>9961</v>
      </c>
      <c r="N2854" t="s">
        <v>9961</v>
      </c>
      <c r="AH2854" t="s">
        <v>9961</v>
      </c>
      <c r="AK2854" t="s">
        <v>9961</v>
      </c>
    </row>
    <row r="2855" spans="1:371" x14ac:dyDescent="0.3">
      <c r="A2855" s="49">
        <v>2853</v>
      </c>
      <c r="B2855" t="s">
        <v>4536</v>
      </c>
      <c r="C2855" t="s">
        <v>671</v>
      </c>
      <c r="D2855">
        <v>1.9339454749999999E-3</v>
      </c>
      <c r="BK2855" t="s">
        <v>9961</v>
      </c>
      <c r="BL2855" t="s">
        <v>9961</v>
      </c>
      <c r="BM2855" t="s">
        <v>9961</v>
      </c>
      <c r="BN2855" t="s">
        <v>9961</v>
      </c>
      <c r="DF2855" t="s">
        <v>9961</v>
      </c>
      <c r="NB2855" t="s">
        <v>9961</v>
      </c>
      <c r="NC2855" t="s">
        <v>9961</v>
      </c>
      <c r="ND2855" t="s">
        <v>9961</v>
      </c>
      <c r="NE2855" t="s">
        <v>9961</v>
      </c>
      <c r="NF2855" t="s">
        <v>9961</v>
      </c>
      <c r="NG2855" t="s">
        <v>9961</v>
      </c>
    </row>
    <row r="2856" spans="1:371" x14ac:dyDescent="0.3">
      <c r="A2856" s="49">
        <v>2854</v>
      </c>
      <c r="B2856" t="s">
        <v>4538</v>
      </c>
      <c r="C2856" t="s">
        <v>659</v>
      </c>
      <c r="D2856">
        <v>0.29399999999999998</v>
      </c>
      <c r="AH2856" t="s">
        <v>9961</v>
      </c>
      <c r="AJ2856" t="s">
        <v>9961</v>
      </c>
      <c r="AK2856" t="s">
        <v>9961</v>
      </c>
    </row>
    <row r="2857" spans="1:371" x14ac:dyDescent="0.3">
      <c r="A2857" s="49">
        <v>2855</v>
      </c>
      <c r="B2857" t="s">
        <v>4539</v>
      </c>
      <c r="C2857" t="s">
        <v>605</v>
      </c>
      <c r="D2857">
        <v>0.12959999999999999</v>
      </c>
      <c r="AG2857" t="s">
        <v>9961</v>
      </c>
    </row>
    <row r="2858" spans="1:371" x14ac:dyDescent="0.3">
      <c r="A2858" s="49">
        <v>2856</v>
      </c>
      <c r="B2858" t="s">
        <v>4540</v>
      </c>
      <c r="C2858" t="s">
        <v>614</v>
      </c>
      <c r="D2858">
        <v>7.2999999999999999E-5</v>
      </c>
      <c r="AG2858" t="s">
        <v>9961</v>
      </c>
    </row>
    <row r="2859" spans="1:371" x14ac:dyDescent="0.3">
      <c r="A2859" s="49">
        <v>2857</v>
      </c>
      <c r="B2859" t="s">
        <v>4541</v>
      </c>
      <c r="C2859" t="s">
        <v>671</v>
      </c>
      <c r="D2859">
        <v>1.10417E-2</v>
      </c>
      <c r="O2859" t="s">
        <v>9961</v>
      </c>
      <c r="P2859" t="s">
        <v>9961</v>
      </c>
    </row>
    <row r="2860" spans="1:371" x14ac:dyDescent="0.3">
      <c r="A2860" s="49">
        <v>2858</v>
      </c>
      <c r="B2860" t="s">
        <v>4542</v>
      </c>
      <c r="C2860" t="s">
        <v>671</v>
      </c>
      <c r="D2860">
        <v>1.4E-3</v>
      </c>
      <c r="AH2860" t="s">
        <v>9961</v>
      </c>
      <c r="EU2860" t="s">
        <v>9961</v>
      </c>
    </row>
    <row r="2861" spans="1:371" x14ac:dyDescent="0.3">
      <c r="A2861" s="49">
        <v>2859</v>
      </c>
      <c r="B2861" t="s">
        <v>4543</v>
      </c>
      <c r="C2861" t="s">
        <v>659</v>
      </c>
      <c r="D2861">
        <v>1.0494E-2</v>
      </c>
      <c r="I2861" t="s">
        <v>9961</v>
      </c>
      <c r="K2861" t="s">
        <v>9961</v>
      </c>
    </row>
    <row r="2862" spans="1:371" x14ac:dyDescent="0.3">
      <c r="A2862" s="49">
        <v>2860</v>
      </c>
      <c r="B2862" t="s">
        <v>4545</v>
      </c>
      <c r="C2862" t="s">
        <v>4544</v>
      </c>
      <c r="D2862">
        <v>1.4848353228391269E-2</v>
      </c>
      <c r="E2862" t="s">
        <v>1103</v>
      </c>
      <c r="EY2862" t="s">
        <v>9961</v>
      </c>
      <c r="EZ2862" t="s">
        <v>9961</v>
      </c>
      <c r="FA2862" t="s">
        <v>9961</v>
      </c>
      <c r="FB2862" t="s">
        <v>9961</v>
      </c>
      <c r="FC2862" t="s">
        <v>9961</v>
      </c>
      <c r="FD2862" t="s">
        <v>9961</v>
      </c>
      <c r="FE2862" t="s">
        <v>9961</v>
      </c>
      <c r="FF2862" t="s">
        <v>9961</v>
      </c>
      <c r="FG2862" t="s">
        <v>9961</v>
      </c>
      <c r="FH2862" t="s">
        <v>9961</v>
      </c>
      <c r="FI2862" t="s">
        <v>9961</v>
      </c>
      <c r="FJ2862" t="s">
        <v>9961</v>
      </c>
      <c r="FK2862" t="s">
        <v>9961</v>
      </c>
      <c r="FL2862" t="s">
        <v>9961</v>
      </c>
    </row>
    <row r="2863" spans="1:371" x14ac:dyDescent="0.3">
      <c r="A2863" s="49">
        <v>2861</v>
      </c>
      <c r="B2863" t="s">
        <v>4547</v>
      </c>
      <c r="C2863" t="s">
        <v>659</v>
      </c>
      <c r="D2863">
        <v>0.55062</v>
      </c>
      <c r="I2863" t="s">
        <v>9961</v>
      </c>
      <c r="J2863" t="s">
        <v>9961</v>
      </c>
      <c r="K2863" t="s">
        <v>9961</v>
      </c>
      <c r="L2863" t="s">
        <v>9961</v>
      </c>
    </row>
    <row r="2864" spans="1:371" x14ac:dyDescent="0.3">
      <c r="A2864" s="49">
        <v>2862</v>
      </c>
    </row>
    <row r="2865" spans="1:376" x14ac:dyDescent="0.3">
      <c r="A2865" s="49">
        <v>2863</v>
      </c>
      <c r="B2865" t="s">
        <v>4549</v>
      </c>
      <c r="C2865" t="s">
        <v>614</v>
      </c>
      <c r="D2865">
        <v>0.318</v>
      </c>
      <c r="AJ2865" t="s">
        <v>9961</v>
      </c>
      <c r="AK2865" t="s">
        <v>9961</v>
      </c>
    </row>
    <row r="2866" spans="1:376" x14ac:dyDescent="0.3">
      <c r="A2866" s="49">
        <v>2864</v>
      </c>
    </row>
    <row r="2867" spans="1:376" x14ac:dyDescent="0.3">
      <c r="A2867" s="49">
        <v>2865</v>
      </c>
      <c r="B2867" t="s">
        <v>4551</v>
      </c>
      <c r="C2867" t="s">
        <v>620</v>
      </c>
      <c r="D2867">
        <v>1.84E-2</v>
      </c>
      <c r="AH2867" t="s">
        <v>9961</v>
      </c>
    </row>
    <row r="2868" spans="1:376" x14ac:dyDescent="0.3">
      <c r="A2868" s="49">
        <v>2866</v>
      </c>
      <c r="B2868" t="s">
        <v>4552</v>
      </c>
      <c r="C2868" t="s">
        <v>611</v>
      </c>
      <c r="D2868">
        <v>1.0000000000000001E-5</v>
      </c>
      <c r="CK2868" t="s">
        <v>9961</v>
      </c>
      <c r="CL2868" t="s">
        <v>9961</v>
      </c>
    </row>
    <row r="2869" spans="1:376" x14ac:dyDescent="0.3">
      <c r="A2869" s="49">
        <v>2867</v>
      </c>
      <c r="B2869" t="s">
        <v>4553</v>
      </c>
      <c r="C2869" t="s">
        <v>659</v>
      </c>
      <c r="D2869">
        <v>0.55966550000000004</v>
      </c>
      <c r="I2869" t="s">
        <v>9961</v>
      </c>
      <c r="J2869" t="s">
        <v>9961</v>
      </c>
      <c r="K2869" t="s">
        <v>9961</v>
      </c>
      <c r="L2869" t="s">
        <v>9961</v>
      </c>
    </row>
    <row r="2870" spans="1:376" x14ac:dyDescent="0.3">
      <c r="A2870" s="49">
        <v>2868</v>
      </c>
      <c r="B2870" t="s">
        <v>4554</v>
      </c>
      <c r="C2870" t="s">
        <v>668</v>
      </c>
      <c r="D2870">
        <v>0.16</v>
      </c>
      <c r="I2870" t="s">
        <v>9961</v>
      </c>
      <c r="K2870" t="s">
        <v>9961</v>
      </c>
      <c r="L2870" t="s">
        <v>9961</v>
      </c>
    </row>
    <row r="2871" spans="1:376" x14ac:dyDescent="0.3">
      <c r="A2871" s="49">
        <v>2869</v>
      </c>
    </row>
    <row r="2872" spans="1:376" x14ac:dyDescent="0.3">
      <c r="A2872" s="49">
        <v>2870</v>
      </c>
      <c r="B2872" t="s">
        <v>4556</v>
      </c>
      <c r="C2872" t="s">
        <v>671</v>
      </c>
      <c r="D2872">
        <v>0.93600000000000005</v>
      </c>
      <c r="ET2872" t="s">
        <v>9961</v>
      </c>
      <c r="EU2872" t="s">
        <v>9961</v>
      </c>
    </row>
    <row r="2873" spans="1:376" x14ac:dyDescent="0.3">
      <c r="A2873" s="49">
        <v>2871</v>
      </c>
      <c r="B2873" t="s">
        <v>4557</v>
      </c>
      <c r="C2873" t="s">
        <v>671</v>
      </c>
      <c r="D2873">
        <v>0.91527999999999987</v>
      </c>
      <c r="O2873" t="s">
        <v>9961</v>
      </c>
      <c r="P2873" t="s">
        <v>9961</v>
      </c>
      <c r="AL2873" t="s">
        <v>9961</v>
      </c>
      <c r="AM2873" t="s">
        <v>9961</v>
      </c>
      <c r="AN2873" t="s">
        <v>9961</v>
      </c>
      <c r="GN2873" t="s">
        <v>9961</v>
      </c>
    </row>
    <row r="2874" spans="1:376" x14ac:dyDescent="0.3">
      <c r="A2874" s="49">
        <v>2872</v>
      </c>
      <c r="B2874" t="s">
        <v>4559</v>
      </c>
      <c r="C2874" t="s">
        <v>671</v>
      </c>
      <c r="D2874">
        <v>0.22751579999999999</v>
      </c>
      <c r="P2874" t="s">
        <v>9961</v>
      </c>
      <c r="AL2874" t="s">
        <v>9961</v>
      </c>
      <c r="AM2874" t="s">
        <v>9961</v>
      </c>
      <c r="AN2874" t="s">
        <v>9961</v>
      </c>
    </row>
    <row r="2875" spans="1:376" x14ac:dyDescent="0.3">
      <c r="A2875" s="49">
        <v>2873</v>
      </c>
      <c r="B2875" t="s">
        <v>4561</v>
      </c>
      <c r="C2875" t="s">
        <v>671</v>
      </c>
      <c r="D2875">
        <v>0.97028000000000003</v>
      </c>
      <c r="O2875" t="s">
        <v>9961</v>
      </c>
      <c r="P2875" t="s">
        <v>9961</v>
      </c>
      <c r="AL2875" t="s">
        <v>9961</v>
      </c>
      <c r="AM2875" t="s">
        <v>9961</v>
      </c>
      <c r="AN2875" t="s">
        <v>9961</v>
      </c>
      <c r="GN2875" t="s">
        <v>9961</v>
      </c>
      <c r="NH2875" t="s">
        <v>9961</v>
      </c>
      <c r="NI2875" t="s">
        <v>9961</v>
      </c>
      <c r="NJ2875" t="s">
        <v>9961</v>
      </c>
      <c r="NK2875" t="s">
        <v>9961</v>
      </c>
      <c r="NL2875" t="s">
        <v>9961</v>
      </c>
    </row>
    <row r="2876" spans="1:376" x14ac:dyDescent="0.3">
      <c r="A2876" s="49">
        <v>2874</v>
      </c>
      <c r="B2876" t="s">
        <v>4563</v>
      </c>
      <c r="C2876" t="s">
        <v>798</v>
      </c>
      <c r="D2876">
        <v>0.86300999999999983</v>
      </c>
      <c r="O2876" t="s">
        <v>9961</v>
      </c>
      <c r="P2876" t="s">
        <v>9961</v>
      </c>
      <c r="AL2876" t="s">
        <v>9961</v>
      </c>
      <c r="AM2876" t="s">
        <v>9961</v>
      </c>
      <c r="AN2876" t="s">
        <v>9961</v>
      </c>
      <c r="JJ2876" t="s">
        <v>9961</v>
      </c>
    </row>
    <row r="2877" spans="1:376" x14ac:dyDescent="0.3">
      <c r="A2877" s="49">
        <v>2875</v>
      </c>
      <c r="B2877" t="s">
        <v>4564</v>
      </c>
      <c r="C2877" t="s">
        <v>798</v>
      </c>
      <c r="D2877">
        <v>3.7677000000000001E-3</v>
      </c>
      <c r="P2877" t="s">
        <v>9961</v>
      </c>
    </row>
    <row r="2878" spans="1:376" x14ac:dyDescent="0.3">
      <c r="A2878" s="49">
        <v>2876</v>
      </c>
      <c r="B2878" t="s">
        <v>4565</v>
      </c>
      <c r="C2878" t="s">
        <v>798</v>
      </c>
      <c r="D2878">
        <v>2.6745000000000001E-2</v>
      </c>
      <c r="P2878" t="s">
        <v>9961</v>
      </c>
    </row>
    <row r="2879" spans="1:376" x14ac:dyDescent="0.3">
      <c r="A2879" s="49">
        <v>2877</v>
      </c>
      <c r="B2879" t="s">
        <v>4566</v>
      </c>
      <c r="C2879" t="s">
        <v>798</v>
      </c>
      <c r="D2879">
        <v>7.8883149399999991E-2</v>
      </c>
      <c r="O2879" t="s">
        <v>9961</v>
      </c>
      <c r="P2879" t="s">
        <v>9961</v>
      </c>
    </row>
    <row r="2880" spans="1:376" x14ac:dyDescent="0.3">
      <c r="A2880" s="49">
        <v>2878</v>
      </c>
      <c r="B2880" t="s">
        <v>4567</v>
      </c>
      <c r="C2880" t="s">
        <v>798</v>
      </c>
      <c r="D2880">
        <v>5.3479999999999986E-3</v>
      </c>
      <c r="P2880" t="s">
        <v>9961</v>
      </c>
    </row>
    <row r="2881" spans="1:275" x14ac:dyDescent="0.3">
      <c r="A2881" s="49">
        <v>2879</v>
      </c>
      <c r="B2881" t="s">
        <v>4568</v>
      </c>
      <c r="C2881" t="s">
        <v>798</v>
      </c>
      <c r="D2881">
        <v>2.4024E-2</v>
      </c>
      <c r="P2881" t="s">
        <v>9961</v>
      </c>
    </row>
    <row r="2882" spans="1:275" x14ac:dyDescent="0.3">
      <c r="A2882" s="49">
        <v>2880</v>
      </c>
      <c r="B2882" t="s">
        <v>4569</v>
      </c>
      <c r="C2882" t="s">
        <v>798</v>
      </c>
      <c r="D2882">
        <v>2.2077000000000001E-6</v>
      </c>
      <c r="BK2882" t="s">
        <v>9961</v>
      </c>
      <c r="BL2882" t="s">
        <v>9961</v>
      </c>
      <c r="BM2882" t="s">
        <v>9961</v>
      </c>
      <c r="DF2882" t="s">
        <v>9961</v>
      </c>
      <c r="JO2882" t="s">
        <v>9961</v>
      </c>
    </row>
    <row r="2883" spans="1:275" x14ac:dyDescent="0.3">
      <c r="A2883" s="49">
        <v>2881</v>
      </c>
      <c r="B2883" t="s">
        <v>4570</v>
      </c>
      <c r="C2883" t="s">
        <v>798</v>
      </c>
      <c r="D2883">
        <v>5.0482000000000013E-2</v>
      </c>
      <c r="P2883" t="s">
        <v>9961</v>
      </c>
      <c r="AL2883" t="s">
        <v>9961</v>
      </c>
      <c r="AM2883" t="s">
        <v>9961</v>
      </c>
      <c r="AN2883" t="s">
        <v>9961</v>
      </c>
    </row>
    <row r="2884" spans="1:275" x14ac:dyDescent="0.3">
      <c r="A2884" s="49">
        <v>2882</v>
      </c>
      <c r="B2884" t="s">
        <v>4571</v>
      </c>
      <c r="C2884" t="s">
        <v>798</v>
      </c>
      <c r="D2884">
        <v>0.35499999999999998</v>
      </c>
      <c r="O2884" t="s">
        <v>9961</v>
      </c>
      <c r="P2884" t="s">
        <v>9961</v>
      </c>
      <c r="AL2884" t="s">
        <v>9961</v>
      </c>
      <c r="AM2884" t="s">
        <v>9961</v>
      </c>
      <c r="AN2884" t="s">
        <v>9961</v>
      </c>
      <c r="GN2884" t="s">
        <v>9961</v>
      </c>
    </row>
    <row r="2885" spans="1:275" x14ac:dyDescent="0.3">
      <c r="A2885" s="49">
        <v>2883</v>
      </c>
      <c r="B2885" t="s">
        <v>4572</v>
      </c>
      <c r="C2885" t="s">
        <v>798</v>
      </c>
      <c r="D2885">
        <v>4.6074999999999998E-2</v>
      </c>
      <c r="O2885" t="s">
        <v>9961</v>
      </c>
      <c r="P2885" t="s">
        <v>9961</v>
      </c>
      <c r="AL2885" t="s">
        <v>9961</v>
      </c>
      <c r="AM2885" t="s">
        <v>9961</v>
      </c>
      <c r="AN2885" t="s">
        <v>9961</v>
      </c>
    </row>
    <row r="2886" spans="1:275" x14ac:dyDescent="0.3">
      <c r="A2886" s="49">
        <v>2884</v>
      </c>
      <c r="B2886" t="s">
        <v>4573</v>
      </c>
      <c r="C2886" t="s">
        <v>620</v>
      </c>
      <c r="D2886">
        <v>8.0350000000000019E-2</v>
      </c>
      <c r="AH2886" t="s">
        <v>9961</v>
      </c>
      <c r="AK2886" t="s">
        <v>9961</v>
      </c>
    </row>
    <row r="2887" spans="1:275" x14ac:dyDescent="0.3">
      <c r="A2887" s="49">
        <v>2885</v>
      </c>
      <c r="B2887" t="s">
        <v>4574</v>
      </c>
      <c r="C2887" t="s">
        <v>798</v>
      </c>
      <c r="D2887">
        <v>6.7499999999999991E-3</v>
      </c>
      <c r="P2887" t="s">
        <v>9961</v>
      </c>
    </row>
    <row r="2888" spans="1:275" x14ac:dyDescent="0.3">
      <c r="A2888" s="49">
        <v>2886</v>
      </c>
      <c r="B2888" t="s">
        <v>4575</v>
      </c>
      <c r="C2888" t="s">
        <v>688</v>
      </c>
      <c r="CL2888" t="s">
        <v>9961</v>
      </c>
    </row>
    <row r="2889" spans="1:275" x14ac:dyDescent="0.3">
      <c r="A2889" s="49">
        <v>2887</v>
      </c>
      <c r="B2889" t="s">
        <v>4576</v>
      </c>
      <c r="C2889" t="s">
        <v>605</v>
      </c>
      <c r="D2889">
        <v>9.0999999999999984E-2</v>
      </c>
      <c r="M2889" t="s">
        <v>9961</v>
      </c>
      <c r="N2889" t="s">
        <v>9961</v>
      </c>
    </row>
    <row r="2890" spans="1:275" x14ac:dyDescent="0.3">
      <c r="A2890" s="49">
        <v>2888</v>
      </c>
    </row>
    <row r="2891" spans="1:275" x14ac:dyDescent="0.3">
      <c r="A2891" s="49">
        <v>2889</v>
      </c>
      <c r="B2891" t="s">
        <v>4578</v>
      </c>
      <c r="C2891" t="s">
        <v>605</v>
      </c>
      <c r="D2891">
        <v>3.2800000000000003E-2</v>
      </c>
      <c r="M2891" t="s">
        <v>9961</v>
      </c>
      <c r="N2891" t="s">
        <v>9961</v>
      </c>
      <c r="AH2891" t="s">
        <v>9961</v>
      </c>
    </row>
    <row r="2892" spans="1:275" x14ac:dyDescent="0.3">
      <c r="A2892" s="49">
        <v>2890</v>
      </c>
      <c r="B2892" t="s">
        <v>4579</v>
      </c>
      <c r="C2892" t="s">
        <v>659</v>
      </c>
      <c r="D2892">
        <v>0.19825000000000001</v>
      </c>
      <c r="AH2892" t="s">
        <v>9961</v>
      </c>
    </row>
    <row r="2893" spans="1:275" x14ac:dyDescent="0.3">
      <c r="A2893" s="49">
        <v>2891</v>
      </c>
      <c r="B2893" t="s">
        <v>4580</v>
      </c>
      <c r="C2893" t="s">
        <v>796</v>
      </c>
      <c r="D2893">
        <v>2.6244000000000001</v>
      </c>
      <c r="O2893" t="s">
        <v>9961</v>
      </c>
    </row>
    <row r="2894" spans="1:275" x14ac:dyDescent="0.3">
      <c r="A2894" s="49">
        <v>2892</v>
      </c>
    </row>
    <row r="2895" spans="1:275" x14ac:dyDescent="0.3">
      <c r="A2895" s="49">
        <v>2893</v>
      </c>
      <c r="B2895" t="s">
        <v>4582</v>
      </c>
      <c r="C2895" t="s">
        <v>614</v>
      </c>
      <c r="D2895">
        <v>6.9999999999999993E-3</v>
      </c>
      <c r="M2895" t="s">
        <v>9961</v>
      </c>
      <c r="N2895" t="s">
        <v>9961</v>
      </c>
      <c r="AK2895" t="s">
        <v>9961</v>
      </c>
    </row>
    <row r="2896" spans="1:275" x14ac:dyDescent="0.3">
      <c r="A2896" s="49">
        <v>2894</v>
      </c>
      <c r="B2896" t="s">
        <v>4583</v>
      </c>
      <c r="C2896" t="s">
        <v>668</v>
      </c>
      <c r="D2896">
        <v>1.536</v>
      </c>
      <c r="K2896" t="s">
        <v>9961</v>
      </c>
      <c r="L2896" t="s">
        <v>9961</v>
      </c>
      <c r="AQ2896" t="s">
        <v>9961</v>
      </c>
    </row>
    <row r="2897" spans="1:377" x14ac:dyDescent="0.3">
      <c r="A2897" s="49">
        <v>2895</v>
      </c>
      <c r="B2897" t="s">
        <v>4586</v>
      </c>
      <c r="C2897" t="s">
        <v>659</v>
      </c>
      <c r="D2897">
        <v>0.13020000000000001</v>
      </c>
      <c r="AH2897" t="s">
        <v>9961</v>
      </c>
      <c r="AJ2897" t="s">
        <v>9961</v>
      </c>
      <c r="AK2897" t="s">
        <v>9961</v>
      </c>
      <c r="AP2897" t="s">
        <v>9961</v>
      </c>
      <c r="BO2897" t="s">
        <v>9961</v>
      </c>
      <c r="BP2897" t="s">
        <v>9961</v>
      </c>
    </row>
    <row r="2898" spans="1:377" x14ac:dyDescent="0.3">
      <c r="A2898" s="49">
        <v>2896</v>
      </c>
      <c r="B2898" t="s">
        <v>4588</v>
      </c>
      <c r="C2898" t="s">
        <v>605</v>
      </c>
      <c r="D2898">
        <v>0.43049999999999988</v>
      </c>
      <c r="M2898" t="s">
        <v>9961</v>
      </c>
      <c r="N2898" t="s">
        <v>9961</v>
      </c>
      <c r="AH2898" t="s">
        <v>9961</v>
      </c>
      <c r="AK2898" t="s">
        <v>9961</v>
      </c>
    </row>
    <row r="2899" spans="1:377" x14ac:dyDescent="0.3">
      <c r="A2899" s="49">
        <v>2897</v>
      </c>
      <c r="B2899" t="s">
        <v>4590</v>
      </c>
      <c r="C2899" t="s">
        <v>688</v>
      </c>
      <c r="D2899">
        <v>0.33</v>
      </c>
      <c r="CL2899" t="s">
        <v>9961</v>
      </c>
    </row>
    <row r="2900" spans="1:377" x14ac:dyDescent="0.3">
      <c r="A2900" s="49">
        <v>2898</v>
      </c>
      <c r="B2900" t="s">
        <v>4592</v>
      </c>
      <c r="C2900" t="s">
        <v>659</v>
      </c>
      <c r="D2900">
        <v>0.13806676800000001</v>
      </c>
      <c r="AJ2900" t="s">
        <v>9961</v>
      </c>
      <c r="AK2900" t="s">
        <v>9961</v>
      </c>
    </row>
    <row r="2901" spans="1:377" x14ac:dyDescent="0.3">
      <c r="A2901" s="49">
        <v>2899</v>
      </c>
      <c r="B2901" t="s">
        <v>4593</v>
      </c>
      <c r="C2901" t="s">
        <v>659</v>
      </c>
      <c r="D2901">
        <v>0.56585509999999994</v>
      </c>
      <c r="I2901" t="s">
        <v>9961</v>
      </c>
      <c r="J2901" t="s">
        <v>9961</v>
      </c>
      <c r="K2901" t="s">
        <v>9961</v>
      </c>
      <c r="L2901" t="s">
        <v>9961</v>
      </c>
    </row>
    <row r="2902" spans="1:377" x14ac:dyDescent="0.3">
      <c r="A2902" s="49">
        <v>2900</v>
      </c>
    </row>
    <row r="2903" spans="1:377" x14ac:dyDescent="0.3">
      <c r="A2903" s="49">
        <v>2901</v>
      </c>
      <c r="B2903" t="s">
        <v>4595</v>
      </c>
      <c r="C2903" t="s">
        <v>659</v>
      </c>
      <c r="D2903">
        <v>5.5500000000000008E-2</v>
      </c>
      <c r="I2903" t="s">
        <v>9961</v>
      </c>
      <c r="J2903" t="s">
        <v>9961</v>
      </c>
      <c r="K2903" t="s">
        <v>9961</v>
      </c>
      <c r="L2903" t="s">
        <v>9961</v>
      </c>
    </row>
    <row r="2904" spans="1:377" x14ac:dyDescent="0.3">
      <c r="A2904" s="49">
        <v>2902</v>
      </c>
      <c r="B2904" t="s">
        <v>4597</v>
      </c>
      <c r="C2904" t="s">
        <v>595</v>
      </c>
      <c r="D2904">
        <v>4786.8263800000004</v>
      </c>
      <c r="JC2904" t="s">
        <v>9961</v>
      </c>
      <c r="JD2904" t="s">
        <v>9961</v>
      </c>
      <c r="LH2904" t="s">
        <v>9961</v>
      </c>
      <c r="NM2904" t="s">
        <v>9961</v>
      </c>
    </row>
    <row r="2905" spans="1:377" x14ac:dyDescent="0.3">
      <c r="A2905" s="49">
        <v>2903</v>
      </c>
      <c r="B2905" t="s">
        <v>4599</v>
      </c>
      <c r="C2905" t="s">
        <v>605</v>
      </c>
      <c r="D2905">
        <v>4.49064</v>
      </c>
      <c r="M2905" t="s">
        <v>9961</v>
      </c>
      <c r="N2905" t="s">
        <v>9961</v>
      </c>
      <c r="AJ2905" t="s">
        <v>9961</v>
      </c>
      <c r="AK2905" t="s">
        <v>9961</v>
      </c>
      <c r="AP2905" t="s">
        <v>9961</v>
      </c>
    </row>
    <row r="2906" spans="1:377" x14ac:dyDescent="0.3">
      <c r="A2906" s="49">
        <v>2904</v>
      </c>
    </row>
    <row r="2907" spans="1:377" x14ac:dyDescent="0.3">
      <c r="A2907" s="49">
        <v>2905</v>
      </c>
      <c r="B2907" t="s">
        <v>4601</v>
      </c>
      <c r="C2907" t="s">
        <v>605</v>
      </c>
      <c r="D2907">
        <v>0.20547172799999999</v>
      </c>
      <c r="M2907" t="s">
        <v>9961</v>
      </c>
      <c r="N2907" t="s">
        <v>9961</v>
      </c>
      <c r="AH2907" t="s">
        <v>9961</v>
      </c>
      <c r="FR2907" t="s">
        <v>9961</v>
      </c>
    </row>
    <row r="2908" spans="1:377" x14ac:dyDescent="0.3">
      <c r="A2908" s="49">
        <v>2906</v>
      </c>
      <c r="B2908" t="s">
        <v>4602</v>
      </c>
      <c r="C2908" t="s">
        <v>796</v>
      </c>
      <c r="D2908">
        <v>0.92215000000000003</v>
      </c>
      <c r="O2908" t="s">
        <v>9961</v>
      </c>
      <c r="IW2908" t="s">
        <v>9961</v>
      </c>
    </row>
    <row r="2909" spans="1:377" x14ac:dyDescent="0.3">
      <c r="A2909" s="49">
        <v>2907</v>
      </c>
      <c r="B2909" t="s">
        <v>4603</v>
      </c>
      <c r="C2909" t="s">
        <v>650</v>
      </c>
      <c r="D2909">
        <v>1.8896540544000001E-3</v>
      </c>
      <c r="DH2909" t="s">
        <v>9961</v>
      </c>
      <c r="FQ2909" t="s">
        <v>9961</v>
      </c>
    </row>
    <row r="2910" spans="1:377" x14ac:dyDescent="0.3">
      <c r="A2910" s="49">
        <v>2908</v>
      </c>
      <c r="B2910" t="s">
        <v>4604</v>
      </c>
      <c r="C2910" t="s">
        <v>614</v>
      </c>
      <c r="D2910">
        <v>8.3999999999999991E-2</v>
      </c>
      <c r="M2910" t="s">
        <v>9961</v>
      </c>
      <c r="N2910" t="s">
        <v>9961</v>
      </c>
    </row>
    <row r="2911" spans="1:377" x14ac:dyDescent="0.3">
      <c r="A2911" s="49">
        <v>2909</v>
      </c>
    </row>
    <row r="2912" spans="1:377" x14ac:dyDescent="0.3">
      <c r="A2912" s="49">
        <v>2910</v>
      </c>
      <c r="B2912" t="s">
        <v>4607</v>
      </c>
      <c r="C2912" t="s">
        <v>659</v>
      </c>
      <c r="D2912">
        <v>0.12121591</v>
      </c>
      <c r="I2912" t="s">
        <v>9961</v>
      </c>
      <c r="K2912" t="s">
        <v>9961</v>
      </c>
      <c r="L2912" t="s">
        <v>9961</v>
      </c>
    </row>
    <row r="2913" spans="1:86" x14ac:dyDescent="0.3">
      <c r="A2913" s="49">
        <v>2911</v>
      </c>
    </row>
    <row r="2914" spans="1:86" x14ac:dyDescent="0.3">
      <c r="A2914" s="49">
        <v>2912</v>
      </c>
      <c r="B2914" t="s">
        <v>4609</v>
      </c>
      <c r="C2914" t="s">
        <v>605</v>
      </c>
      <c r="D2914">
        <v>0.13736400000000001</v>
      </c>
      <c r="AF2914" t="s">
        <v>9961</v>
      </c>
      <c r="AG2914" t="s">
        <v>9961</v>
      </c>
      <c r="CH2914" t="s">
        <v>9961</v>
      </c>
    </row>
    <row r="2915" spans="1:86" x14ac:dyDescent="0.3">
      <c r="A2915" s="49">
        <v>2913</v>
      </c>
      <c r="B2915" t="s">
        <v>4610</v>
      </c>
      <c r="C2915" t="s">
        <v>605</v>
      </c>
      <c r="D2915">
        <v>1.2E-4</v>
      </c>
      <c r="AG2915" t="s">
        <v>9961</v>
      </c>
    </row>
    <row r="2916" spans="1:86" x14ac:dyDescent="0.3">
      <c r="A2916" s="49">
        <v>2914</v>
      </c>
      <c r="B2916" t="s">
        <v>4611</v>
      </c>
      <c r="C2916" t="s">
        <v>650</v>
      </c>
      <c r="D2916">
        <v>0.1227534</v>
      </c>
      <c r="AK2916" t="s">
        <v>9961</v>
      </c>
    </row>
    <row r="2917" spans="1:86" x14ac:dyDescent="0.3">
      <c r="A2917" s="49">
        <v>2915</v>
      </c>
    </row>
    <row r="2918" spans="1:86" x14ac:dyDescent="0.3">
      <c r="A2918" s="49">
        <v>2916</v>
      </c>
      <c r="B2918" t="s">
        <v>4613</v>
      </c>
      <c r="C2918" t="s">
        <v>605</v>
      </c>
      <c r="D2918">
        <v>0.56999999999999984</v>
      </c>
      <c r="AG2918" t="s">
        <v>9961</v>
      </c>
    </row>
    <row r="2919" spans="1:86" x14ac:dyDescent="0.3">
      <c r="A2919" s="49">
        <v>2917</v>
      </c>
      <c r="B2919" t="s">
        <v>4614</v>
      </c>
      <c r="C2919" t="s">
        <v>798</v>
      </c>
      <c r="D2919">
        <v>4.0922E-2</v>
      </c>
      <c r="P2919" t="s">
        <v>9961</v>
      </c>
    </row>
    <row r="2920" spans="1:86" x14ac:dyDescent="0.3">
      <c r="A2920" s="49">
        <v>2918</v>
      </c>
    </row>
    <row r="2921" spans="1:86" x14ac:dyDescent="0.3">
      <c r="A2921" s="49">
        <v>2919</v>
      </c>
      <c r="B2921" t="s">
        <v>4616</v>
      </c>
      <c r="C2921" t="s">
        <v>668</v>
      </c>
      <c r="D2921">
        <v>0.2021</v>
      </c>
      <c r="I2921" t="s">
        <v>9961</v>
      </c>
      <c r="J2921" t="s">
        <v>9961</v>
      </c>
      <c r="K2921" t="s">
        <v>9961</v>
      </c>
      <c r="L2921" t="s">
        <v>9961</v>
      </c>
    </row>
    <row r="2922" spans="1:86" x14ac:dyDescent="0.3">
      <c r="A2922" s="49">
        <v>2920</v>
      </c>
      <c r="B2922" t="s">
        <v>4617</v>
      </c>
      <c r="C2922" t="s">
        <v>614</v>
      </c>
      <c r="D2922">
        <v>3.8024999999999999E-3</v>
      </c>
      <c r="AJ2922" t="s">
        <v>9961</v>
      </c>
      <c r="AK2922" t="s">
        <v>9961</v>
      </c>
    </row>
    <row r="2923" spans="1:86" x14ac:dyDescent="0.3">
      <c r="A2923" s="49">
        <v>2921</v>
      </c>
    </row>
    <row r="2924" spans="1:86" x14ac:dyDescent="0.3">
      <c r="A2924" s="49">
        <v>2922</v>
      </c>
    </row>
    <row r="2925" spans="1:86" x14ac:dyDescent="0.3">
      <c r="A2925" s="49">
        <v>2923</v>
      </c>
      <c r="B2925" t="s">
        <v>4620</v>
      </c>
      <c r="C2925" t="s">
        <v>605</v>
      </c>
      <c r="D2925">
        <v>12.9337</v>
      </c>
      <c r="M2925" t="s">
        <v>9961</v>
      </c>
      <c r="N2925" t="s">
        <v>9961</v>
      </c>
      <c r="AH2925" t="s">
        <v>9961</v>
      </c>
    </row>
    <row r="2926" spans="1:86" x14ac:dyDescent="0.3">
      <c r="A2926" s="49">
        <v>2924</v>
      </c>
      <c r="B2926" t="s">
        <v>4621</v>
      </c>
      <c r="C2926" t="s">
        <v>659</v>
      </c>
      <c r="D2926">
        <v>3.3663999999999999E-2</v>
      </c>
      <c r="I2926" t="s">
        <v>9961</v>
      </c>
      <c r="J2926" t="s">
        <v>9961</v>
      </c>
      <c r="K2926" t="s">
        <v>9961</v>
      </c>
    </row>
    <row r="2927" spans="1:86" x14ac:dyDescent="0.3">
      <c r="A2927" s="49">
        <v>2925</v>
      </c>
    </row>
    <row r="2928" spans="1:86" x14ac:dyDescent="0.3">
      <c r="A2928" s="49">
        <v>2926</v>
      </c>
    </row>
    <row r="2929" spans="1:378" x14ac:dyDescent="0.3">
      <c r="A2929" s="49">
        <v>2927</v>
      </c>
      <c r="B2929" t="s">
        <v>4624</v>
      </c>
      <c r="C2929" t="s">
        <v>796</v>
      </c>
      <c r="D2929">
        <v>1.4227211</v>
      </c>
      <c r="AI2929" t="s">
        <v>9961</v>
      </c>
    </row>
    <row r="2930" spans="1:378" x14ac:dyDescent="0.3">
      <c r="A2930" s="49">
        <v>2928</v>
      </c>
    </row>
    <row r="2931" spans="1:378" x14ac:dyDescent="0.3">
      <c r="A2931" s="49">
        <v>2929</v>
      </c>
    </row>
    <row r="2932" spans="1:378" x14ac:dyDescent="0.3">
      <c r="A2932" s="49">
        <v>2930</v>
      </c>
      <c r="B2932" t="s">
        <v>4628</v>
      </c>
      <c r="C2932" t="s">
        <v>671</v>
      </c>
      <c r="D2932">
        <v>7.9430809599999996E-3</v>
      </c>
      <c r="BK2932" t="s">
        <v>9961</v>
      </c>
      <c r="BL2932" t="s">
        <v>9961</v>
      </c>
      <c r="BM2932" t="s">
        <v>9961</v>
      </c>
      <c r="DF2932" t="s">
        <v>9961</v>
      </c>
      <c r="JO2932" t="s">
        <v>9961</v>
      </c>
      <c r="NN2932" t="s">
        <v>9961</v>
      </c>
    </row>
    <row r="2933" spans="1:378" x14ac:dyDescent="0.3">
      <c r="A2933" s="49">
        <v>2931</v>
      </c>
      <c r="B2933" t="s">
        <v>4630</v>
      </c>
      <c r="C2933" t="s">
        <v>620</v>
      </c>
      <c r="D2933">
        <v>1.1679999999999999E-2</v>
      </c>
      <c r="AH2933" t="s">
        <v>9961</v>
      </c>
    </row>
    <row r="2934" spans="1:378" x14ac:dyDescent="0.3">
      <c r="A2934" s="49">
        <v>2932</v>
      </c>
      <c r="B2934" t="s">
        <v>4631</v>
      </c>
      <c r="C2934" t="s">
        <v>605</v>
      </c>
      <c r="D2934">
        <v>1.2800000000000001E-2</v>
      </c>
      <c r="AF2934" t="s">
        <v>9961</v>
      </c>
      <c r="AG2934" t="s">
        <v>9961</v>
      </c>
    </row>
    <row r="2935" spans="1:378" x14ac:dyDescent="0.3">
      <c r="A2935" s="49">
        <v>2933</v>
      </c>
      <c r="B2935" t="s">
        <v>4632</v>
      </c>
      <c r="C2935" t="s">
        <v>605</v>
      </c>
      <c r="D2935">
        <v>4.9000000000000002E-2</v>
      </c>
      <c r="AG2935" t="s">
        <v>9961</v>
      </c>
    </row>
    <row r="2936" spans="1:378" x14ac:dyDescent="0.3">
      <c r="A2936" s="49">
        <v>2934</v>
      </c>
    </row>
    <row r="2937" spans="1:378" x14ac:dyDescent="0.3">
      <c r="A2937" s="49">
        <v>2935</v>
      </c>
      <c r="B2937" t="s">
        <v>4634</v>
      </c>
      <c r="C2937" t="s">
        <v>617</v>
      </c>
      <c r="D2937">
        <v>6.0219749490000006E-4</v>
      </c>
      <c r="BQ2937" t="s">
        <v>9961</v>
      </c>
      <c r="BR2937" t="s">
        <v>9961</v>
      </c>
      <c r="BS2937" t="s">
        <v>9961</v>
      </c>
      <c r="DK2937" t="s">
        <v>9961</v>
      </c>
    </row>
    <row r="2938" spans="1:378" x14ac:dyDescent="0.3">
      <c r="A2938" s="49">
        <v>2936</v>
      </c>
    </row>
    <row r="2939" spans="1:378" x14ac:dyDescent="0.3">
      <c r="A2939" s="49">
        <v>2937</v>
      </c>
      <c r="B2939" t="s">
        <v>4636</v>
      </c>
      <c r="C2939" t="s">
        <v>614</v>
      </c>
      <c r="D2939">
        <v>1.7444756699999999</v>
      </c>
      <c r="I2939" t="s">
        <v>9961</v>
      </c>
      <c r="K2939" t="s">
        <v>9961</v>
      </c>
      <c r="L2939" t="s">
        <v>9961</v>
      </c>
    </row>
    <row r="2940" spans="1:378" x14ac:dyDescent="0.3">
      <c r="A2940" s="49">
        <v>2938</v>
      </c>
      <c r="B2940" t="s">
        <v>4637</v>
      </c>
      <c r="C2940" t="s">
        <v>659</v>
      </c>
      <c r="D2940">
        <v>3.0000000000000001E-3</v>
      </c>
      <c r="AJ2940" t="s">
        <v>9961</v>
      </c>
      <c r="AP2940" t="s">
        <v>9961</v>
      </c>
    </row>
    <row r="2941" spans="1:378" x14ac:dyDescent="0.3">
      <c r="A2941" s="49">
        <v>2939</v>
      </c>
      <c r="B2941" t="s">
        <v>4638</v>
      </c>
      <c r="C2941" t="s">
        <v>605</v>
      </c>
      <c r="D2941">
        <v>9.0000000000000006E-5</v>
      </c>
      <c r="F2941" t="s">
        <v>9961</v>
      </c>
    </row>
    <row r="2942" spans="1:378" x14ac:dyDescent="0.3">
      <c r="A2942" s="49">
        <v>2940</v>
      </c>
      <c r="B2942" t="s">
        <v>4639</v>
      </c>
      <c r="C2942" t="s">
        <v>605</v>
      </c>
      <c r="D2942">
        <v>2.2635E-4</v>
      </c>
      <c r="F2942" t="s">
        <v>9961</v>
      </c>
      <c r="CM2942" t="s">
        <v>9961</v>
      </c>
      <c r="GC2942" t="s">
        <v>9961</v>
      </c>
    </row>
    <row r="2943" spans="1:378" x14ac:dyDescent="0.3">
      <c r="A2943" s="49">
        <v>2941</v>
      </c>
      <c r="B2943" t="s">
        <v>4640</v>
      </c>
      <c r="C2943" t="s">
        <v>659</v>
      </c>
      <c r="D2943">
        <v>2.688E-5</v>
      </c>
      <c r="F2943" t="s">
        <v>9961</v>
      </c>
      <c r="G2943" t="s">
        <v>9961</v>
      </c>
      <c r="H2943" t="s">
        <v>9961</v>
      </c>
      <c r="EM2943" t="s">
        <v>9961</v>
      </c>
      <c r="HW2943" t="s">
        <v>9961</v>
      </c>
      <c r="HX2943" t="s">
        <v>9961</v>
      </c>
    </row>
    <row r="2944" spans="1:378" x14ac:dyDescent="0.3">
      <c r="A2944" s="49">
        <v>2942</v>
      </c>
      <c r="B2944" t="s">
        <v>4641</v>
      </c>
      <c r="C2944" t="s">
        <v>659</v>
      </c>
      <c r="D2944">
        <v>0.11310000000000001</v>
      </c>
      <c r="AH2944" t="s">
        <v>9961</v>
      </c>
      <c r="AJ2944" t="s">
        <v>9961</v>
      </c>
      <c r="AK2944" t="s">
        <v>9961</v>
      </c>
    </row>
    <row r="2945" spans="1:354" x14ac:dyDescent="0.3">
      <c r="A2945" s="49">
        <v>2943</v>
      </c>
      <c r="B2945" t="s">
        <v>4642</v>
      </c>
      <c r="C2945" t="s">
        <v>798</v>
      </c>
      <c r="D2945">
        <v>3.0600000000000001E-4</v>
      </c>
      <c r="P2945" t="s">
        <v>9961</v>
      </c>
    </row>
    <row r="2946" spans="1:354" x14ac:dyDescent="0.3">
      <c r="A2946" s="49">
        <v>2944</v>
      </c>
    </row>
    <row r="2947" spans="1:354" x14ac:dyDescent="0.3">
      <c r="A2947" s="49">
        <v>2945</v>
      </c>
      <c r="B2947" t="s">
        <v>4644</v>
      </c>
      <c r="C2947" t="s">
        <v>689</v>
      </c>
      <c r="D2947">
        <v>3.5917000000000002E-5</v>
      </c>
      <c r="BQ2947" t="s">
        <v>9961</v>
      </c>
      <c r="BR2947" t="s">
        <v>9961</v>
      </c>
      <c r="BS2947" t="s">
        <v>9961</v>
      </c>
      <c r="DK2947" t="s">
        <v>9961</v>
      </c>
    </row>
    <row r="2948" spans="1:354" x14ac:dyDescent="0.3">
      <c r="A2948" s="49">
        <v>2946</v>
      </c>
      <c r="B2948" t="s">
        <v>4645</v>
      </c>
      <c r="C2948" t="s">
        <v>798</v>
      </c>
      <c r="D2948">
        <v>4.0717499999999998</v>
      </c>
      <c r="O2948" t="s">
        <v>9961</v>
      </c>
      <c r="P2948" t="s">
        <v>9961</v>
      </c>
      <c r="AM2948" t="s">
        <v>9961</v>
      </c>
      <c r="AN2948" t="s">
        <v>9961</v>
      </c>
      <c r="GH2948" t="s">
        <v>9961</v>
      </c>
      <c r="GI2948" t="s">
        <v>9961</v>
      </c>
      <c r="GN2948" t="s">
        <v>9961</v>
      </c>
      <c r="LG2948" t="s">
        <v>9961</v>
      </c>
      <c r="MP2948" t="s">
        <v>9961</v>
      </c>
    </row>
    <row r="2949" spans="1:354" x14ac:dyDescent="0.3">
      <c r="A2949" s="49">
        <v>2947</v>
      </c>
      <c r="B2949" t="s">
        <v>4647</v>
      </c>
      <c r="C2949" t="s">
        <v>671</v>
      </c>
      <c r="D2949">
        <v>0.13582929999999999</v>
      </c>
      <c r="O2949" t="s">
        <v>9961</v>
      </c>
      <c r="P2949" t="s">
        <v>9961</v>
      </c>
      <c r="AL2949" t="s">
        <v>9961</v>
      </c>
      <c r="AM2949" t="s">
        <v>9961</v>
      </c>
      <c r="AN2949" t="s">
        <v>9961</v>
      </c>
    </row>
    <row r="2950" spans="1:354" x14ac:dyDescent="0.3">
      <c r="A2950" s="49">
        <v>2948</v>
      </c>
      <c r="B2950" t="s">
        <v>4648</v>
      </c>
      <c r="C2950" t="s">
        <v>605</v>
      </c>
      <c r="D2950">
        <v>1.86666</v>
      </c>
      <c r="M2950" t="s">
        <v>9961</v>
      </c>
      <c r="N2950" t="s">
        <v>9961</v>
      </c>
    </row>
    <row r="2951" spans="1:354" x14ac:dyDescent="0.3">
      <c r="A2951" s="49">
        <v>2949</v>
      </c>
      <c r="B2951" t="s">
        <v>4649</v>
      </c>
      <c r="C2951" t="s">
        <v>605</v>
      </c>
      <c r="D2951">
        <v>15.247</v>
      </c>
      <c r="M2951" t="s">
        <v>9961</v>
      </c>
      <c r="N2951" t="s">
        <v>9961</v>
      </c>
      <c r="AH2951" t="s">
        <v>9961</v>
      </c>
    </row>
    <row r="2952" spans="1:354" x14ac:dyDescent="0.3">
      <c r="A2952" s="49">
        <v>2950</v>
      </c>
      <c r="B2952" t="s">
        <v>4650</v>
      </c>
      <c r="C2952" t="s">
        <v>662</v>
      </c>
      <c r="D2952">
        <v>1.0667764800000001E-5</v>
      </c>
      <c r="F2952" t="s">
        <v>9961</v>
      </c>
      <c r="H2952" t="s">
        <v>9961</v>
      </c>
    </row>
    <row r="2953" spans="1:354" x14ac:dyDescent="0.3">
      <c r="A2953" s="49">
        <v>2951</v>
      </c>
      <c r="B2953" t="s">
        <v>4651</v>
      </c>
      <c r="C2953" t="s">
        <v>605</v>
      </c>
      <c r="D2953">
        <v>0.80640000000000001</v>
      </c>
      <c r="M2953" t="s">
        <v>9961</v>
      </c>
      <c r="N2953" t="s">
        <v>9961</v>
      </c>
      <c r="AH2953" t="s">
        <v>9961</v>
      </c>
      <c r="AK2953" t="s">
        <v>9961</v>
      </c>
    </row>
    <row r="2954" spans="1:354" x14ac:dyDescent="0.3">
      <c r="A2954" s="49">
        <v>2952</v>
      </c>
      <c r="B2954" t="s">
        <v>4653</v>
      </c>
      <c r="C2954" t="s">
        <v>1482</v>
      </c>
      <c r="D2954">
        <v>7.698559080847148</v>
      </c>
      <c r="E2954" t="s">
        <v>2167</v>
      </c>
      <c r="EV2954" t="s">
        <v>9961</v>
      </c>
      <c r="KL2954" t="s">
        <v>9961</v>
      </c>
      <c r="KM2954" t="s">
        <v>9961</v>
      </c>
      <c r="KN2954" t="s">
        <v>9961</v>
      </c>
      <c r="KO2954" t="s">
        <v>9961</v>
      </c>
      <c r="KP2954" t="s">
        <v>9961</v>
      </c>
      <c r="KQ2954" t="s">
        <v>9961</v>
      </c>
      <c r="KR2954" t="s">
        <v>9961</v>
      </c>
      <c r="KS2954" t="s">
        <v>9961</v>
      </c>
      <c r="LK2954" t="s">
        <v>9961</v>
      </c>
      <c r="LL2954" t="s">
        <v>9961</v>
      </c>
      <c r="LM2954" t="s">
        <v>9961</v>
      </c>
      <c r="LN2954" t="s">
        <v>9961</v>
      </c>
      <c r="LO2954" t="s">
        <v>9961</v>
      </c>
      <c r="LP2954" t="s">
        <v>9961</v>
      </c>
      <c r="LQ2954" t="s">
        <v>9961</v>
      </c>
      <c r="LR2954" t="s">
        <v>9961</v>
      </c>
    </row>
    <row r="2955" spans="1:354" x14ac:dyDescent="0.3">
      <c r="A2955" s="49">
        <v>2953</v>
      </c>
      <c r="B2955" t="s">
        <v>4655</v>
      </c>
      <c r="C2955" t="s">
        <v>605</v>
      </c>
      <c r="D2955">
        <v>0.1</v>
      </c>
      <c r="AF2955" t="s">
        <v>9961</v>
      </c>
      <c r="AG2955" t="s">
        <v>9961</v>
      </c>
    </row>
    <row r="2956" spans="1:354" x14ac:dyDescent="0.3">
      <c r="A2956" s="49">
        <v>2954</v>
      </c>
    </row>
    <row r="2957" spans="1:354" x14ac:dyDescent="0.3">
      <c r="A2957" s="49">
        <v>2955</v>
      </c>
      <c r="B2957" t="s">
        <v>4657</v>
      </c>
      <c r="C2957" t="s">
        <v>605</v>
      </c>
      <c r="D2957">
        <v>0.235044</v>
      </c>
      <c r="AG2957" t="s">
        <v>9961</v>
      </c>
    </row>
    <row r="2958" spans="1:354" x14ac:dyDescent="0.3">
      <c r="A2958" s="49">
        <v>2956</v>
      </c>
    </row>
    <row r="2959" spans="1:354" x14ac:dyDescent="0.3">
      <c r="A2959" s="49">
        <v>2957</v>
      </c>
      <c r="B2959" t="s">
        <v>4659</v>
      </c>
      <c r="C2959" t="s">
        <v>605</v>
      </c>
      <c r="D2959">
        <v>0.9</v>
      </c>
      <c r="M2959" t="s">
        <v>9961</v>
      </c>
      <c r="N2959" t="s">
        <v>9961</v>
      </c>
    </row>
    <row r="2960" spans="1:354" x14ac:dyDescent="0.3">
      <c r="A2960" s="49">
        <v>2958</v>
      </c>
      <c r="B2960" t="s">
        <v>4661</v>
      </c>
      <c r="C2960" t="s">
        <v>605</v>
      </c>
      <c r="D2960">
        <v>1.284</v>
      </c>
      <c r="M2960" t="s">
        <v>9961</v>
      </c>
    </row>
    <row r="2961" spans="1:270" x14ac:dyDescent="0.3">
      <c r="A2961" s="49">
        <v>2959</v>
      </c>
      <c r="B2961" t="s">
        <v>4662</v>
      </c>
      <c r="C2961" t="s">
        <v>605</v>
      </c>
      <c r="D2961">
        <v>0.9</v>
      </c>
      <c r="M2961" t="s">
        <v>9961</v>
      </c>
    </row>
    <row r="2962" spans="1:270" x14ac:dyDescent="0.3">
      <c r="A2962" s="49">
        <v>2960</v>
      </c>
      <c r="B2962" t="s">
        <v>4663</v>
      </c>
      <c r="C2962" t="s">
        <v>605</v>
      </c>
      <c r="D2962">
        <v>6.6778415940000002E-2</v>
      </c>
      <c r="BQ2962" t="s">
        <v>9962</v>
      </c>
      <c r="DK2962" t="s">
        <v>9963</v>
      </c>
    </row>
    <row r="2963" spans="1:270" x14ac:dyDescent="0.3">
      <c r="A2963" s="49">
        <v>2961</v>
      </c>
      <c r="B2963" t="s">
        <v>4664</v>
      </c>
      <c r="C2963" t="s">
        <v>668</v>
      </c>
      <c r="D2963">
        <v>2.0889000000000002</v>
      </c>
      <c r="I2963" t="s">
        <v>9961</v>
      </c>
      <c r="L2963" t="s">
        <v>9961</v>
      </c>
    </row>
    <row r="2964" spans="1:270" x14ac:dyDescent="0.3">
      <c r="A2964" s="49">
        <v>2962</v>
      </c>
      <c r="B2964" t="s">
        <v>4665</v>
      </c>
      <c r="C2964" t="s">
        <v>605</v>
      </c>
      <c r="D2964">
        <v>0.23219999999999999</v>
      </c>
      <c r="AH2964" t="s">
        <v>9961</v>
      </c>
    </row>
    <row r="2965" spans="1:270" x14ac:dyDescent="0.3">
      <c r="A2965" s="49">
        <v>2963</v>
      </c>
    </row>
    <row r="2966" spans="1:270" x14ac:dyDescent="0.3">
      <c r="A2966" s="49">
        <v>2964</v>
      </c>
      <c r="B2966" t="s">
        <v>4669</v>
      </c>
      <c r="C2966" t="s">
        <v>650</v>
      </c>
      <c r="D2966">
        <v>1.44E-2</v>
      </c>
      <c r="DH2966" t="s">
        <v>9961</v>
      </c>
    </row>
    <row r="2967" spans="1:270" x14ac:dyDescent="0.3">
      <c r="A2967" s="49">
        <v>2965</v>
      </c>
      <c r="B2967" t="s">
        <v>4670</v>
      </c>
      <c r="C2967" t="s">
        <v>650</v>
      </c>
      <c r="D2967">
        <v>0.34991460000000002</v>
      </c>
      <c r="AK2967" t="s">
        <v>9961</v>
      </c>
    </row>
    <row r="2968" spans="1:270" x14ac:dyDescent="0.3">
      <c r="A2968" s="49">
        <v>2966</v>
      </c>
      <c r="B2968" t="s">
        <v>4671</v>
      </c>
      <c r="C2968" t="s">
        <v>659</v>
      </c>
      <c r="D2968">
        <v>0.43103999999999998</v>
      </c>
      <c r="I2968" t="s">
        <v>9961</v>
      </c>
      <c r="J2968" t="s">
        <v>9961</v>
      </c>
      <c r="K2968" t="s">
        <v>9961</v>
      </c>
      <c r="L2968" t="s">
        <v>9961</v>
      </c>
    </row>
    <row r="2969" spans="1:270" x14ac:dyDescent="0.3">
      <c r="A2969" s="49">
        <v>2967</v>
      </c>
      <c r="B2969" t="s">
        <v>4672</v>
      </c>
      <c r="C2969" t="s">
        <v>605</v>
      </c>
      <c r="D2969">
        <v>2.9871999999999999E-2</v>
      </c>
      <c r="AH2969" t="s">
        <v>9961</v>
      </c>
      <c r="AK2969" t="s">
        <v>9961</v>
      </c>
    </row>
    <row r="2970" spans="1:270" x14ac:dyDescent="0.3">
      <c r="A2970" s="49">
        <v>2968</v>
      </c>
      <c r="B2970" t="s">
        <v>4673</v>
      </c>
      <c r="C2970" t="s">
        <v>605</v>
      </c>
      <c r="D2970">
        <v>0.101475</v>
      </c>
      <c r="M2970" t="s">
        <v>9961</v>
      </c>
      <c r="N2970" t="s">
        <v>9961</v>
      </c>
      <c r="AH2970" t="s">
        <v>9961</v>
      </c>
      <c r="AK2970" t="s">
        <v>9961</v>
      </c>
    </row>
    <row r="2971" spans="1:270" x14ac:dyDescent="0.3">
      <c r="A2971" s="49">
        <v>2969</v>
      </c>
      <c r="B2971" t="s">
        <v>4674</v>
      </c>
      <c r="C2971" t="s">
        <v>659</v>
      </c>
      <c r="D2971">
        <v>4.7600000000000003E-2</v>
      </c>
      <c r="AH2971" t="s">
        <v>9961</v>
      </c>
      <c r="AJ2971" t="s">
        <v>9961</v>
      </c>
      <c r="AK2971" t="s">
        <v>9961</v>
      </c>
      <c r="AP2971" t="s">
        <v>9961</v>
      </c>
      <c r="BO2971" t="s">
        <v>9961</v>
      </c>
      <c r="BP2971" t="s">
        <v>9961</v>
      </c>
    </row>
    <row r="2972" spans="1:270" x14ac:dyDescent="0.3">
      <c r="A2972" s="49">
        <v>2970</v>
      </c>
      <c r="B2972" t="s">
        <v>4675</v>
      </c>
      <c r="C2972" t="s">
        <v>671</v>
      </c>
      <c r="D2972">
        <v>0.22259999999999999</v>
      </c>
      <c r="P2972" t="s">
        <v>9961</v>
      </c>
      <c r="JJ2972" t="s">
        <v>9961</v>
      </c>
    </row>
    <row r="2973" spans="1:270" x14ac:dyDescent="0.3">
      <c r="A2973" s="49">
        <v>2971</v>
      </c>
      <c r="B2973" t="s">
        <v>4676</v>
      </c>
      <c r="C2973" t="s">
        <v>671</v>
      </c>
      <c r="D2973">
        <v>0.31570999999999999</v>
      </c>
      <c r="P2973" t="s">
        <v>9961</v>
      </c>
      <c r="AL2973" t="s">
        <v>9961</v>
      </c>
      <c r="AM2973" t="s">
        <v>9961</v>
      </c>
      <c r="AN2973" t="s">
        <v>9961</v>
      </c>
      <c r="AO2973" t="s">
        <v>9961</v>
      </c>
    </row>
    <row r="2974" spans="1:270" x14ac:dyDescent="0.3">
      <c r="A2974" s="49">
        <v>2972</v>
      </c>
      <c r="B2974" t="s">
        <v>4677</v>
      </c>
      <c r="C2974" t="s">
        <v>605</v>
      </c>
      <c r="D2974">
        <v>2.25</v>
      </c>
      <c r="M2974" t="s">
        <v>9961</v>
      </c>
      <c r="N2974" t="s">
        <v>9961</v>
      </c>
      <c r="AH2974" t="s">
        <v>9961</v>
      </c>
    </row>
    <row r="2975" spans="1:270" x14ac:dyDescent="0.3">
      <c r="A2975" s="49">
        <v>2973</v>
      </c>
      <c r="B2975" t="s">
        <v>4678</v>
      </c>
      <c r="C2975" t="s">
        <v>605</v>
      </c>
      <c r="D2975">
        <v>0.9</v>
      </c>
      <c r="M2975" t="s">
        <v>9961</v>
      </c>
      <c r="N2975" t="s">
        <v>9961</v>
      </c>
      <c r="AH2975" t="s">
        <v>9961</v>
      </c>
      <c r="AK2975" t="s">
        <v>9961</v>
      </c>
    </row>
    <row r="2976" spans="1:270" x14ac:dyDescent="0.3">
      <c r="A2976" s="49">
        <v>2974</v>
      </c>
      <c r="B2976" t="s">
        <v>4679</v>
      </c>
      <c r="C2976" t="s">
        <v>659</v>
      </c>
      <c r="D2976">
        <v>3.2606200000000002E-2</v>
      </c>
      <c r="I2976" t="s">
        <v>9961</v>
      </c>
      <c r="K2976" t="s">
        <v>9961</v>
      </c>
      <c r="L2976" t="s">
        <v>9961</v>
      </c>
    </row>
    <row r="2977" spans="1:379" x14ac:dyDescent="0.3">
      <c r="A2977" s="49">
        <v>2975</v>
      </c>
      <c r="B2977" t="s">
        <v>4680</v>
      </c>
      <c r="C2977" t="s">
        <v>605</v>
      </c>
      <c r="D2977">
        <v>2.0966999999999998</v>
      </c>
      <c r="M2977" t="s">
        <v>9961</v>
      </c>
      <c r="N2977" t="s">
        <v>9961</v>
      </c>
      <c r="AH2977" t="s">
        <v>9961</v>
      </c>
      <c r="AK2977" t="s">
        <v>9961</v>
      </c>
    </row>
    <row r="2978" spans="1:379" x14ac:dyDescent="0.3">
      <c r="A2978" s="49">
        <v>2976</v>
      </c>
    </row>
    <row r="2979" spans="1:379" x14ac:dyDescent="0.3">
      <c r="A2979" s="49">
        <v>2977</v>
      </c>
      <c r="B2979" t="s">
        <v>4682</v>
      </c>
      <c r="C2979" t="s">
        <v>605</v>
      </c>
      <c r="D2979">
        <v>1.2155E-4</v>
      </c>
      <c r="F2979" t="s">
        <v>9961</v>
      </c>
    </row>
    <row r="2980" spans="1:379" x14ac:dyDescent="0.3">
      <c r="A2980" s="49">
        <v>2978</v>
      </c>
      <c r="B2980" t="s">
        <v>4685</v>
      </c>
      <c r="C2980" t="s">
        <v>4684</v>
      </c>
      <c r="D2980">
        <v>1.025243699476938E-2</v>
      </c>
      <c r="E2980" t="s">
        <v>1103</v>
      </c>
      <c r="DL2980" t="s">
        <v>9961</v>
      </c>
      <c r="DM2980" t="s">
        <v>9961</v>
      </c>
      <c r="DN2980" t="s">
        <v>9961</v>
      </c>
      <c r="DO2980" t="s">
        <v>9961</v>
      </c>
      <c r="DQ2980" t="s">
        <v>9961</v>
      </c>
      <c r="DS2980" t="s">
        <v>9961</v>
      </c>
      <c r="DU2980" t="s">
        <v>9961</v>
      </c>
      <c r="DV2980" t="s">
        <v>9961</v>
      </c>
      <c r="DW2980" t="s">
        <v>9961</v>
      </c>
      <c r="NO2980" t="s">
        <v>9961</v>
      </c>
    </row>
    <row r="2981" spans="1:379" x14ac:dyDescent="0.3">
      <c r="A2981" s="49">
        <v>2979</v>
      </c>
      <c r="B2981" t="s">
        <v>4687</v>
      </c>
      <c r="C2981" t="s">
        <v>605</v>
      </c>
      <c r="D2981">
        <v>1.6543680000000001</v>
      </c>
      <c r="M2981" t="s">
        <v>9961</v>
      </c>
      <c r="N2981" t="s">
        <v>9961</v>
      </c>
      <c r="AH2981" t="s">
        <v>9961</v>
      </c>
      <c r="AK2981" t="s">
        <v>9961</v>
      </c>
    </row>
    <row r="2982" spans="1:379" x14ac:dyDescent="0.3">
      <c r="A2982" s="49">
        <v>2980</v>
      </c>
      <c r="B2982" t="s">
        <v>4688</v>
      </c>
      <c r="C2982" t="s">
        <v>701</v>
      </c>
      <c r="D2982">
        <v>3.4217759281794712E-4</v>
      </c>
      <c r="F2982" t="s">
        <v>9961</v>
      </c>
    </row>
    <row r="2983" spans="1:379" x14ac:dyDescent="0.3">
      <c r="A2983" s="49">
        <v>2981</v>
      </c>
      <c r="B2983" t="s">
        <v>4689</v>
      </c>
      <c r="C2983" t="s">
        <v>614</v>
      </c>
      <c r="D2983">
        <v>0.1288</v>
      </c>
      <c r="HC2983" t="s">
        <v>9961</v>
      </c>
      <c r="IG2983" t="s">
        <v>9961</v>
      </c>
    </row>
    <row r="2984" spans="1:379" x14ac:dyDescent="0.3">
      <c r="A2984" s="49">
        <v>2982</v>
      </c>
      <c r="B2984" t="s">
        <v>4690</v>
      </c>
      <c r="C2984" t="s">
        <v>605</v>
      </c>
      <c r="D2984">
        <v>0.83699999999999997</v>
      </c>
      <c r="AH2984" t="s">
        <v>9961</v>
      </c>
    </row>
    <row r="2985" spans="1:379" x14ac:dyDescent="0.3">
      <c r="A2985" s="49">
        <v>2983</v>
      </c>
      <c r="B2985" t="s">
        <v>4691</v>
      </c>
      <c r="C2985" t="s">
        <v>617</v>
      </c>
      <c r="D2985">
        <v>2.3799999999999999E-5</v>
      </c>
      <c r="F2985" t="s">
        <v>9961</v>
      </c>
    </row>
    <row r="2986" spans="1:379" x14ac:dyDescent="0.3">
      <c r="A2986" s="49">
        <v>2984</v>
      </c>
      <c r="B2986" t="s">
        <v>4692</v>
      </c>
      <c r="C2986" t="s">
        <v>650</v>
      </c>
      <c r="D2986">
        <v>29.176126</v>
      </c>
      <c r="CN2986" t="s">
        <v>9961</v>
      </c>
    </row>
    <row r="2987" spans="1:379" x14ac:dyDescent="0.3">
      <c r="A2987" s="49">
        <v>2985</v>
      </c>
      <c r="B2987" t="s">
        <v>4693</v>
      </c>
      <c r="C2987" t="s">
        <v>605</v>
      </c>
      <c r="D2987">
        <v>0.42679410000000001</v>
      </c>
      <c r="M2987" t="s">
        <v>9961</v>
      </c>
      <c r="N2987" t="s">
        <v>9961</v>
      </c>
      <c r="AH2987" t="s">
        <v>9961</v>
      </c>
      <c r="AK2987" t="s">
        <v>9961</v>
      </c>
    </row>
    <row r="2988" spans="1:379" x14ac:dyDescent="0.3">
      <c r="A2988" s="49">
        <v>2986</v>
      </c>
      <c r="B2988" t="s">
        <v>4694</v>
      </c>
      <c r="C2988" t="s">
        <v>605</v>
      </c>
      <c r="D2988">
        <v>7.9044000000000003E-2</v>
      </c>
      <c r="M2988" t="s">
        <v>9961</v>
      </c>
    </row>
    <row r="2989" spans="1:379" x14ac:dyDescent="0.3">
      <c r="A2989" s="49">
        <v>2987</v>
      </c>
      <c r="B2989" t="s">
        <v>4695</v>
      </c>
      <c r="C2989" t="s">
        <v>719</v>
      </c>
      <c r="D2989">
        <v>4.0000000000000007E-4</v>
      </c>
      <c r="AK2989" t="s">
        <v>9961</v>
      </c>
    </row>
    <row r="2990" spans="1:379" x14ac:dyDescent="0.3">
      <c r="A2990" s="49">
        <v>2988</v>
      </c>
      <c r="B2990" t="s">
        <v>4696</v>
      </c>
      <c r="C2990" t="s">
        <v>595</v>
      </c>
      <c r="D2990">
        <v>2.2679599999999999E-3</v>
      </c>
      <c r="P2990" t="s">
        <v>9961</v>
      </c>
    </row>
    <row r="2991" spans="1:379" x14ac:dyDescent="0.3">
      <c r="A2991" s="49">
        <v>2989</v>
      </c>
    </row>
    <row r="2992" spans="1:379" x14ac:dyDescent="0.3">
      <c r="A2992" s="49">
        <v>2990</v>
      </c>
      <c r="B2992" t="s">
        <v>4698</v>
      </c>
      <c r="C2992" t="s">
        <v>614</v>
      </c>
      <c r="D2992">
        <v>1.2400169999999999</v>
      </c>
      <c r="I2992" t="s">
        <v>9961</v>
      </c>
    </row>
    <row r="2993" spans="1:207" x14ac:dyDescent="0.3">
      <c r="A2993" s="49">
        <v>2991</v>
      </c>
      <c r="B2993" t="s">
        <v>4699</v>
      </c>
      <c r="C2993" t="s">
        <v>659</v>
      </c>
      <c r="D2993">
        <v>0.79749752755919612</v>
      </c>
      <c r="I2993" t="s">
        <v>9961</v>
      </c>
      <c r="J2993" t="s">
        <v>9961</v>
      </c>
      <c r="K2993" t="s">
        <v>9961</v>
      </c>
      <c r="L2993" t="s">
        <v>9961</v>
      </c>
    </row>
    <row r="2994" spans="1:207" x14ac:dyDescent="0.3">
      <c r="A2994" s="49">
        <v>2992</v>
      </c>
      <c r="B2994" t="s">
        <v>4700</v>
      </c>
      <c r="C2994" t="s">
        <v>659</v>
      </c>
      <c r="D2994">
        <v>2.6676E-5</v>
      </c>
      <c r="F2994" t="s">
        <v>9961</v>
      </c>
      <c r="G2994" t="s">
        <v>9961</v>
      </c>
      <c r="H2994" t="s">
        <v>9961</v>
      </c>
      <c r="EM2994" t="s">
        <v>9961</v>
      </c>
    </row>
    <row r="2995" spans="1:207" x14ac:dyDescent="0.3">
      <c r="A2995" s="49">
        <v>2993</v>
      </c>
    </row>
    <row r="2996" spans="1:207" x14ac:dyDescent="0.3">
      <c r="A2996" s="49">
        <v>2994</v>
      </c>
      <c r="B2996" t="s">
        <v>4702</v>
      </c>
      <c r="C2996" t="s">
        <v>659</v>
      </c>
      <c r="D2996">
        <v>1.1043300000000001E-2</v>
      </c>
      <c r="I2996" t="s">
        <v>9961</v>
      </c>
      <c r="J2996" t="s">
        <v>9961</v>
      </c>
      <c r="K2996" t="s">
        <v>9961</v>
      </c>
      <c r="L2996" t="s">
        <v>9961</v>
      </c>
    </row>
    <row r="2997" spans="1:207" x14ac:dyDescent="0.3">
      <c r="A2997" s="49">
        <v>2995</v>
      </c>
      <c r="B2997" t="s">
        <v>4703</v>
      </c>
      <c r="C2997" t="s">
        <v>2803</v>
      </c>
      <c r="D2997">
        <v>3.9606657459700139</v>
      </c>
      <c r="E2997" t="s">
        <v>1016</v>
      </c>
      <c r="AZ2997" t="s">
        <v>9961</v>
      </c>
      <c r="EL2997" t="s">
        <v>9961</v>
      </c>
    </row>
    <row r="2998" spans="1:207" x14ac:dyDescent="0.3">
      <c r="A2998" s="49">
        <v>2996</v>
      </c>
      <c r="B2998" t="s">
        <v>4705</v>
      </c>
      <c r="C2998" t="s">
        <v>659</v>
      </c>
      <c r="D2998">
        <v>0.28658499999999998</v>
      </c>
      <c r="I2998" t="s">
        <v>9961</v>
      </c>
      <c r="K2998" t="s">
        <v>9961</v>
      </c>
    </row>
    <row r="2999" spans="1:207" x14ac:dyDescent="0.3">
      <c r="A2999" s="49">
        <v>2997</v>
      </c>
      <c r="B2999" t="s">
        <v>4706</v>
      </c>
      <c r="C2999" t="s">
        <v>617</v>
      </c>
      <c r="D2999">
        <v>0.2361015402643801</v>
      </c>
      <c r="I2999" t="s">
        <v>9961</v>
      </c>
      <c r="J2999" t="s">
        <v>9961</v>
      </c>
      <c r="K2999" t="s">
        <v>9961</v>
      </c>
      <c r="L2999" t="s">
        <v>9961</v>
      </c>
    </row>
    <row r="3000" spans="1:207" x14ac:dyDescent="0.3">
      <c r="A3000" s="49">
        <v>2998</v>
      </c>
    </row>
    <row r="3001" spans="1:207" x14ac:dyDescent="0.3">
      <c r="A3001" s="49">
        <v>2999</v>
      </c>
      <c r="B3001" t="s">
        <v>4708</v>
      </c>
      <c r="C3001" t="s">
        <v>659</v>
      </c>
      <c r="D3001">
        <v>0.1224614</v>
      </c>
      <c r="AK3001" t="s">
        <v>9961</v>
      </c>
    </row>
    <row r="3002" spans="1:207" x14ac:dyDescent="0.3">
      <c r="A3002" s="49">
        <v>3000</v>
      </c>
      <c r="B3002" t="s">
        <v>4709</v>
      </c>
      <c r="C3002" t="s">
        <v>650</v>
      </c>
      <c r="D3002">
        <v>0.1743931</v>
      </c>
      <c r="AK3002" t="s">
        <v>9961</v>
      </c>
    </row>
    <row r="3003" spans="1:207" x14ac:dyDescent="0.3">
      <c r="A3003" s="49">
        <v>3001</v>
      </c>
      <c r="B3003" t="s">
        <v>4710</v>
      </c>
      <c r="C3003" t="s">
        <v>659</v>
      </c>
      <c r="D3003">
        <v>0.291285562</v>
      </c>
      <c r="I3003" t="s">
        <v>9961</v>
      </c>
      <c r="J3003" t="s">
        <v>9961</v>
      </c>
      <c r="K3003" t="s">
        <v>9961</v>
      </c>
      <c r="L3003" t="s">
        <v>9961</v>
      </c>
    </row>
    <row r="3004" spans="1:207" x14ac:dyDescent="0.3">
      <c r="A3004" s="49">
        <v>3002</v>
      </c>
      <c r="B3004" t="s">
        <v>4711</v>
      </c>
      <c r="C3004" t="s">
        <v>671</v>
      </c>
      <c r="D3004">
        <v>6.5675725400000007E-4</v>
      </c>
      <c r="Q3004" t="s">
        <v>9961</v>
      </c>
      <c r="R3004" t="s">
        <v>9961</v>
      </c>
      <c r="S3004" t="s">
        <v>9961</v>
      </c>
      <c r="T3004" t="s">
        <v>9961</v>
      </c>
      <c r="U3004" t="s">
        <v>9961</v>
      </c>
      <c r="V3004" t="s">
        <v>9961</v>
      </c>
      <c r="W3004" t="s">
        <v>9961</v>
      </c>
    </row>
    <row r="3005" spans="1:207" x14ac:dyDescent="0.3">
      <c r="A3005" s="49">
        <v>3003</v>
      </c>
      <c r="B3005" t="s">
        <v>4712</v>
      </c>
      <c r="C3005" t="s">
        <v>659</v>
      </c>
      <c r="D3005">
        <v>0.182</v>
      </c>
      <c r="I3005" t="s">
        <v>9961</v>
      </c>
      <c r="J3005" t="s">
        <v>9961</v>
      </c>
      <c r="K3005" t="s">
        <v>9961</v>
      </c>
    </row>
    <row r="3006" spans="1:207" x14ac:dyDescent="0.3">
      <c r="A3006" s="49">
        <v>3004</v>
      </c>
      <c r="B3006" t="s">
        <v>4713</v>
      </c>
      <c r="C3006" t="s">
        <v>671</v>
      </c>
      <c r="D3006">
        <v>0.26607589999999998</v>
      </c>
      <c r="O3006" t="s">
        <v>9961</v>
      </c>
      <c r="P3006" t="s">
        <v>9961</v>
      </c>
      <c r="AL3006" t="s">
        <v>9961</v>
      </c>
      <c r="GN3006" t="s">
        <v>9961</v>
      </c>
    </row>
    <row r="3007" spans="1:207" x14ac:dyDescent="0.3">
      <c r="A3007" s="49">
        <v>3005</v>
      </c>
      <c r="B3007" t="s">
        <v>4715</v>
      </c>
      <c r="C3007" t="s">
        <v>671</v>
      </c>
      <c r="D3007">
        <v>1.4399999999999999E-7</v>
      </c>
      <c r="Q3007" t="s">
        <v>9961</v>
      </c>
      <c r="R3007" t="s">
        <v>9961</v>
      </c>
      <c r="T3007" t="s">
        <v>9961</v>
      </c>
      <c r="GY3007" t="s">
        <v>9961</v>
      </c>
    </row>
    <row r="3008" spans="1:207" x14ac:dyDescent="0.3">
      <c r="A3008" s="49">
        <v>3006</v>
      </c>
      <c r="B3008" t="s">
        <v>4716</v>
      </c>
      <c r="C3008" t="s">
        <v>659</v>
      </c>
      <c r="D3008">
        <v>1.9457900000000001E-4</v>
      </c>
      <c r="BQ3008" t="s">
        <v>9961</v>
      </c>
      <c r="BR3008" t="s">
        <v>9961</v>
      </c>
      <c r="BS3008" t="s">
        <v>9961</v>
      </c>
      <c r="DK3008" t="s">
        <v>9961</v>
      </c>
    </row>
    <row r="3009" spans="1:208" x14ac:dyDescent="0.3">
      <c r="A3009" s="49">
        <v>3007</v>
      </c>
    </row>
    <row r="3010" spans="1:208" x14ac:dyDescent="0.3">
      <c r="A3010" s="49">
        <v>3008</v>
      </c>
      <c r="B3010" t="s">
        <v>4718</v>
      </c>
      <c r="C3010" t="s">
        <v>671</v>
      </c>
      <c r="D3010">
        <v>1.103623E-5</v>
      </c>
      <c r="Q3010" t="s">
        <v>9961</v>
      </c>
      <c r="R3010" t="s">
        <v>9961</v>
      </c>
      <c r="S3010" t="s">
        <v>9961</v>
      </c>
      <c r="T3010" t="s">
        <v>9961</v>
      </c>
      <c r="U3010" t="s">
        <v>9961</v>
      </c>
      <c r="GY3010" t="s">
        <v>9961</v>
      </c>
      <c r="GZ3010" t="s">
        <v>9961</v>
      </c>
    </row>
    <row r="3011" spans="1:208" x14ac:dyDescent="0.3">
      <c r="A3011" s="49">
        <v>3009</v>
      </c>
    </row>
    <row r="3012" spans="1:208" x14ac:dyDescent="0.3">
      <c r="A3012" s="49">
        <v>3010</v>
      </c>
    </row>
    <row r="3013" spans="1:208" x14ac:dyDescent="0.3">
      <c r="A3013" s="49">
        <v>3011</v>
      </c>
    </row>
    <row r="3014" spans="1:208" x14ac:dyDescent="0.3">
      <c r="A3014" s="49">
        <v>3012</v>
      </c>
      <c r="B3014" t="s">
        <v>4723</v>
      </c>
      <c r="C3014" t="s">
        <v>595</v>
      </c>
      <c r="D3014">
        <v>4.9799999999999997E-2</v>
      </c>
      <c r="P3014" t="s">
        <v>9961</v>
      </c>
    </row>
    <row r="3015" spans="1:208" x14ac:dyDescent="0.3">
      <c r="A3015" s="49">
        <v>3013</v>
      </c>
    </row>
    <row r="3016" spans="1:208" x14ac:dyDescent="0.3">
      <c r="A3016" s="49">
        <v>3014</v>
      </c>
      <c r="B3016" t="s">
        <v>4725</v>
      </c>
      <c r="C3016" t="s">
        <v>605</v>
      </c>
      <c r="D3016">
        <v>11.0717</v>
      </c>
      <c r="AH3016" t="s">
        <v>9961</v>
      </c>
    </row>
    <row r="3017" spans="1:208" x14ac:dyDescent="0.3">
      <c r="A3017" s="49">
        <v>3015</v>
      </c>
    </row>
    <row r="3018" spans="1:208" x14ac:dyDescent="0.3">
      <c r="A3018" s="49">
        <v>3016</v>
      </c>
    </row>
    <row r="3019" spans="1:208" x14ac:dyDescent="0.3">
      <c r="A3019" s="49">
        <v>3017</v>
      </c>
      <c r="B3019" t="s">
        <v>4729</v>
      </c>
      <c r="C3019" t="s">
        <v>4728</v>
      </c>
      <c r="D3019">
        <v>3.956755295448743</v>
      </c>
      <c r="E3019" t="s">
        <v>1016</v>
      </c>
      <c r="AZ3019" t="s">
        <v>9961</v>
      </c>
    </row>
    <row r="3020" spans="1:208" x14ac:dyDescent="0.3">
      <c r="A3020" s="49">
        <v>3018</v>
      </c>
      <c r="B3020" t="s">
        <v>4731</v>
      </c>
      <c r="C3020" t="s">
        <v>617</v>
      </c>
      <c r="D3020">
        <v>4.3660000000000011E-6</v>
      </c>
      <c r="F3020" t="s">
        <v>9961</v>
      </c>
      <c r="G3020" t="s">
        <v>9961</v>
      </c>
      <c r="H3020" t="s">
        <v>9961</v>
      </c>
      <c r="EM3020" t="s">
        <v>9961</v>
      </c>
    </row>
    <row r="3021" spans="1:208" x14ac:dyDescent="0.3">
      <c r="A3021" s="49">
        <v>3019</v>
      </c>
    </row>
    <row r="3022" spans="1:208" x14ac:dyDescent="0.3">
      <c r="A3022" s="49">
        <v>3020</v>
      </c>
      <c r="B3022" t="s">
        <v>4733</v>
      </c>
      <c r="C3022" t="s">
        <v>659</v>
      </c>
      <c r="D3022">
        <v>0.5592959999999999</v>
      </c>
      <c r="I3022" t="s">
        <v>9961</v>
      </c>
      <c r="J3022" t="s">
        <v>9961</v>
      </c>
      <c r="K3022" t="s">
        <v>9961</v>
      </c>
      <c r="L3022" t="s">
        <v>9961</v>
      </c>
    </row>
    <row r="3023" spans="1:208" x14ac:dyDescent="0.3">
      <c r="A3023" s="49">
        <v>3021</v>
      </c>
      <c r="B3023" t="s">
        <v>4734</v>
      </c>
      <c r="C3023" t="s">
        <v>683</v>
      </c>
      <c r="D3023">
        <v>2.5989999999999999E-2</v>
      </c>
      <c r="I3023" t="s">
        <v>9961</v>
      </c>
      <c r="J3023" t="s">
        <v>9961</v>
      </c>
      <c r="K3023" t="s">
        <v>9961</v>
      </c>
      <c r="L3023" t="s">
        <v>9961</v>
      </c>
    </row>
    <row r="3024" spans="1:208" x14ac:dyDescent="0.3">
      <c r="A3024" s="49">
        <v>3022</v>
      </c>
      <c r="B3024" t="s">
        <v>4735</v>
      </c>
      <c r="C3024" t="s">
        <v>659</v>
      </c>
      <c r="D3024">
        <v>3.6951199999999997E-2</v>
      </c>
      <c r="AH3024" t="s">
        <v>9961</v>
      </c>
      <c r="AK3024" t="s">
        <v>9961</v>
      </c>
      <c r="CN3024" t="s">
        <v>9961</v>
      </c>
      <c r="ED3024" t="s">
        <v>9961</v>
      </c>
    </row>
    <row r="3025" spans="1:265" x14ac:dyDescent="0.3">
      <c r="A3025" s="49">
        <v>3023</v>
      </c>
    </row>
    <row r="3026" spans="1:265" x14ac:dyDescent="0.3">
      <c r="A3026" s="49">
        <v>3024</v>
      </c>
      <c r="B3026" t="s">
        <v>4737</v>
      </c>
      <c r="C3026" t="s">
        <v>605</v>
      </c>
      <c r="D3026">
        <v>1.801041E-4</v>
      </c>
      <c r="F3026" t="s">
        <v>9961</v>
      </c>
    </row>
    <row r="3027" spans="1:265" x14ac:dyDescent="0.3">
      <c r="A3027" s="49">
        <v>3025</v>
      </c>
      <c r="B3027" t="s">
        <v>4738</v>
      </c>
      <c r="C3027" t="s">
        <v>796</v>
      </c>
      <c r="D3027">
        <v>4.2778</v>
      </c>
      <c r="O3027" t="s">
        <v>9961</v>
      </c>
    </row>
    <row r="3028" spans="1:265" x14ac:dyDescent="0.3">
      <c r="A3028" s="49">
        <v>3026</v>
      </c>
      <c r="B3028" t="s">
        <v>4739</v>
      </c>
      <c r="C3028" t="s">
        <v>659</v>
      </c>
      <c r="D3028">
        <v>2.32312535E-3</v>
      </c>
      <c r="BQ3028" t="s">
        <v>9965</v>
      </c>
      <c r="BR3028" t="s">
        <v>9966</v>
      </c>
      <c r="BS3028" t="s">
        <v>9965</v>
      </c>
      <c r="DK3028" t="s">
        <v>9966</v>
      </c>
    </row>
    <row r="3029" spans="1:265" x14ac:dyDescent="0.3">
      <c r="A3029" s="49">
        <v>3027</v>
      </c>
      <c r="B3029" t="s">
        <v>4740</v>
      </c>
      <c r="C3029" t="s">
        <v>650</v>
      </c>
      <c r="D3029">
        <v>0.3</v>
      </c>
      <c r="AK3029" t="s">
        <v>9961</v>
      </c>
    </row>
    <row r="3030" spans="1:265" x14ac:dyDescent="0.3">
      <c r="A3030" s="49">
        <v>3028</v>
      </c>
      <c r="B3030" t="s">
        <v>4741</v>
      </c>
      <c r="C3030" t="s">
        <v>620</v>
      </c>
      <c r="D3030">
        <v>26.826000000000001</v>
      </c>
      <c r="JE3030" t="s">
        <v>9961</v>
      </c>
    </row>
    <row r="3031" spans="1:265" x14ac:dyDescent="0.3">
      <c r="A3031" s="49">
        <v>3029</v>
      </c>
      <c r="B3031" t="s">
        <v>4742</v>
      </c>
      <c r="C3031" t="s">
        <v>671</v>
      </c>
      <c r="D3031">
        <v>4.9543514434000004E-4</v>
      </c>
      <c r="Q3031" t="s">
        <v>9961</v>
      </c>
      <c r="R3031" t="s">
        <v>9961</v>
      </c>
      <c r="S3031" t="s">
        <v>9961</v>
      </c>
      <c r="T3031" t="s">
        <v>9961</v>
      </c>
      <c r="U3031" t="s">
        <v>9961</v>
      </c>
      <c r="V3031" t="s">
        <v>9961</v>
      </c>
      <c r="W3031" t="s">
        <v>9961</v>
      </c>
    </row>
    <row r="3032" spans="1:265" x14ac:dyDescent="0.3">
      <c r="A3032" s="49">
        <v>3030</v>
      </c>
      <c r="B3032" t="s">
        <v>4743</v>
      </c>
      <c r="C3032" t="s">
        <v>659</v>
      </c>
      <c r="D3032">
        <v>1.5041E-3</v>
      </c>
      <c r="AH3032" t="s">
        <v>9961</v>
      </c>
      <c r="AJ3032" t="s">
        <v>9961</v>
      </c>
      <c r="AK3032" t="s">
        <v>9961</v>
      </c>
      <c r="AP3032" t="s">
        <v>9961</v>
      </c>
    </row>
    <row r="3033" spans="1:265" x14ac:dyDescent="0.3">
      <c r="A3033" s="49">
        <v>3031</v>
      </c>
    </row>
    <row r="3034" spans="1:265" x14ac:dyDescent="0.3">
      <c r="A3034" s="49">
        <v>3032</v>
      </c>
    </row>
    <row r="3035" spans="1:265" x14ac:dyDescent="0.3">
      <c r="A3035" s="49">
        <v>3033</v>
      </c>
      <c r="B3035" t="s">
        <v>4746</v>
      </c>
      <c r="C3035" t="s">
        <v>605</v>
      </c>
      <c r="D3035">
        <v>2.1373487999999998</v>
      </c>
      <c r="M3035" t="s">
        <v>9961</v>
      </c>
      <c r="AH3035" t="s">
        <v>9961</v>
      </c>
    </row>
    <row r="3036" spans="1:265" x14ac:dyDescent="0.3">
      <c r="A3036" s="49">
        <v>3034</v>
      </c>
      <c r="B3036" t="s">
        <v>4747</v>
      </c>
      <c r="C3036" t="s">
        <v>605</v>
      </c>
      <c r="D3036">
        <v>2.5013896</v>
      </c>
      <c r="M3036" t="s">
        <v>9961</v>
      </c>
      <c r="AH3036" t="s">
        <v>9961</v>
      </c>
    </row>
    <row r="3037" spans="1:265" x14ac:dyDescent="0.3">
      <c r="A3037" s="49">
        <v>3035</v>
      </c>
    </row>
    <row r="3038" spans="1:265" x14ac:dyDescent="0.3">
      <c r="A3038" s="49">
        <v>3036</v>
      </c>
      <c r="B3038" t="s">
        <v>4749</v>
      </c>
      <c r="C3038" t="s">
        <v>605</v>
      </c>
      <c r="D3038">
        <v>1.9228799999999999</v>
      </c>
      <c r="AH3038" t="s">
        <v>9961</v>
      </c>
      <c r="AK3038" t="s">
        <v>9961</v>
      </c>
    </row>
    <row r="3039" spans="1:265" x14ac:dyDescent="0.3">
      <c r="A3039" s="49">
        <v>3037</v>
      </c>
      <c r="B3039" t="s">
        <v>4750</v>
      </c>
      <c r="C3039" t="s">
        <v>605</v>
      </c>
      <c r="D3039">
        <v>1.9037999999999999</v>
      </c>
      <c r="M3039" t="s">
        <v>9961</v>
      </c>
      <c r="N3039" t="s">
        <v>9961</v>
      </c>
      <c r="AH3039" t="s">
        <v>9961</v>
      </c>
      <c r="AK3039" t="s">
        <v>9961</v>
      </c>
    </row>
    <row r="3040" spans="1:265" x14ac:dyDescent="0.3">
      <c r="A3040" s="49">
        <v>3038</v>
      </c>
      <c r="B3040" t="s">
        <v>4751</v>
      </c>
      <c r="C3040" t="s">
        <v>605</v>
      </c>
      <c r="D3040">
        <v>1.5561700000000001</v>
      </c>
      <c r="N3040" t="s">
        <v>9961</v>
      </c>
      <c r="AH3040" t="s">
        <v>9961</v>
      </c>
    </row>
    <row r="3041" spans="1:239" x14ac:dyDescent="0.3">
      <c r="A3041" s="49">
        <v>3039</v>
      </c>
      <c r="B3041" t="s">
        <v>4753</v>
      </c>
      <c r="C3041" t="s">
        <v>752</v>
      </c>
      <c r="D3041">
        <v>1.3193978352776929</v>
      </c>
      <c r="E3041" t="s">
        <v>868</v>
      </c>
      <c r="CR3041" t="s">
        <v>9961</v>
      </c>
      <c r="CS3041" t="s">
        <v>9961</v>
      </c>
      <c r="CT3041" t="s">
        <v>9961</v>
      </c>
      <c r="CU3041" t="s">
        <v>9961</v>
      </c>
      <c r="CV3041" t="s">
        <v>9961</v>
      </c>
      <c r="CW3041" t="s">
        <v>9961</v>
      </c>
      <c r="CX3041" t="s">
        <v>9961</v>
      </c>
      <c r="CY3041" t="s">
        <v>9961</v>
      </c>
      <c r="CZ3041" t="s">
        <v>9961</v>
      </c>
      <c r="DA3041" t="s">
        <v>9961</v>
      </c>
      <c r="DB3041" t="s">
        <v>9961</v>
      </c>
      <c r="DC3041" t="s">
        <v>9961</v>
      </c>
      <c r="DD3041" t="s">
        <v>9961</v>
      </c>
      <c r="ID3041" t="s">
        <v>9961</v>
      </c>
      <c r="IE3041" t="s">
        <v>9961</v>
      </c>
    </row>
    <row r="3042" spans="1:239" x14ac:dyDescent="0.3">
      <c r="A3042" s="49">
        <v>3040</v>
      </c>
    </row>
    <row r="3043" spans="1:239" x14ac:dyDescent="0.3">
      <c r="A3043" s="49">
        <v>3041</v>
      </c>
      <c r="B3043" t="s">
        <v>4756</v>
      </c>
      <c r="C3043" t="s">
        <v>659</v>
      </c>
      <c r="D3043">
        <v>1.1220000000000001E-2</v>
      </c>
      <c r="AJ3043" t="s">
        <v>9961</v>
      </c>
    </row>
    <row r="3044" spans="1:239" x14ac:dyDescent="0.3">
      <c r="A3044" s="49">
        <v>3042</v>
      </c>
      <c r="B3044" t="s">
        <v>4757</v>
      </c>
      <c r="C3044" t="s">
        <v>605</v>
      </c>
      <c r="D3044">
        <v>0.42299999999999999</v>
      </c>
      <c r="M3044" t="s">
        <v>9961</v>
      </c>
    </row>
    <row r="3045" spans="1:239" x14ac:dyDescent="0.3">
      <c r="A3045" s="49">
        <v>3043</v>
      </c>
      <c r="B3045" t="s">
        <v>4758</v>
      </c>
      <c r="C3045" t="s">
        <v>605</v>
      </c>
      <c r="D3045">
        <v>3.5999999999999997E-2</v>
      </c>
      <c r="AG3045" t="s">
        <v>9961</v>
      </c>
    </row>
    <row r="3046" spans="1:239" x14ac:dyDescent="0.3">
      <c r="A3046" s="49">
        <v>3044</v>
      </c>
    </row>
    <row r="3047" spans="1:239" x14ac:dyDescent="0.3">
      <c r="A3047" s="49">
        <v>3045</v>
      </c>
      <c r="B3047" t="s">
        <v>4760</v>
      </c>
      <c r="C3047" t="s">
        <v>605</v>
      </c>
      <c r="D3047">
        <v>3.036</v>
      </c>
      <c r="M3047" t="s">
        <v>9961</v>
      </c>
      <c r="N3047" t="s">
        <v>9961</v>
      </c>
      <c r="AK3047" t="s">
        <v>9961</v>
      </c>
    </row>
    <row r="3048" spans="1:239" x14ac:dyDescent="0.3">
      <c r="A3048" s="49">
        <v>3046</v>
      </c>
      <c r="B3048" t="s">
        <v>4761</v>
      </c>
      <c r="C3048" t="s">
        <v>605</v>
      </c>
      <c r="D3048">
        <v>0.32675999999999988</v>
      </c>
      <c r="AH3048" t="s">
        <v>9961</v>
      </c>
      <c r="AK3048" t="s">
        <v>9961</v>
      </c>
      <c r="GO3048" t="s">
        <v>9961</v>
      </c>
    </row>
    <row r="3049" spans="1:239" x14ac:dyDescent="0.3">
      <c r="A3049" s="49">
        <v>3047</v>
      </c>
      <c r="B3049" t="s">
        <v>4763</v>
      </c>
      <c r="C3049" t="s">
        <v>605</v>
      </c>
      <c r="D3049">
        <v>0.28469</v>
      </c>
      <c r="M3049" t="s">
        <v>9961</v>
      </c>
      <c r="N3049" t="s">
        <v>9961</v>
      </c>
    </row>
    <row r="3050" spans="1:239" x14ac:dyDescent="0.3">
      <c r="A3050" s="49">
        <v>3048</v>
      </c>
      <c r="B3050" t="s">
        <v>4764</v>
      </c>
      <c r="C3050" t="s">
        <v>659</v>
      </c>
      <c r="D3050">
        <v>3.129E-5</v>
      </c>
      <c r="F3050" t="s">
        <v>9961</v>
      </c>
    </row>
    <row r="3051" spans="1:239" x14ac:dyDescent="0.3">
      <c r="A3051" s="49">
        <v>3049</v>
      </c>
      <c r="B3051" t="s">
        <v>4765</v>
      </c>
      <c r="C3051" t="s">
        <v>659</v>
      </c>
      <c r="D3051">
        <v>0.5</v>
      </c>
      <c r="AH3051" t="s">
        <v>9961</v>
      </c>
      <c r="AK3051" t="s">
        <v>9961</v>
      </c>
    </row>
    <row r="3052" spans="1:239" x14ac:dyDescent="0.3">
      <c r="A3052" s="49">
        <v>3050</v>
      </c>
      <c r="B3052" t="s">
        <v>4766</v>
      </c>
      <c r="C3052" t="s">
        <v>659</v>
      </c>
      <c r="D3052">
        <v>1.1000000000000001E-3</v>
      </c>
      <c r="AJ3052" t="s">
        <v>9961</v>
      </c>
      <c r="AK3052" t="s">
        <v>9961</v>
      </c>
    </row>
    <row r="3053" spans="1:239" x14ac:dyDescent="0.3">
      <c r="A3053" s="49">
        <v>3051</v>
      </c>
    </row>
    <row r="3054" spans="1:239" x14ac:dyDescent="0.3">
      <c r="A3054" s="49">
        <v>3052</v>
      </c>
      <c r="B3054" t="s">
        <v>4768</v>
      </c>
      <c r="C3054" t="s">
        <v>605</v>
      </c>
      <c r="D3054">
        <v>17.582432260000001</v>
      </c>
      <c r="M3054" t="s">
        <v>9963</v>
      </c>
      <c r="N3054" t="s">
        <v>9962</v>
      </c>
    </row>
    <row r="3055" spans="1:239" x14ac:dyDescent="0.3">
      <c r="A3055" s="49">
        <v>3053</v>
      </c>
      <c r="B3055" t="s">
        <v>4769</v>
      </c>
      <c r="C3055" t="s">
        <v>653</v>
      </c>
      <c r="D3055">
        <v>0.93600000000000017</v>
      </c>
      <c r="I3055" t="s">
        <v>9961</v>
      </c>
      <c r="K3055" t="s">
        <v>9961</v>
      </c>
      <c r="L3055" t="s">
        <v>9961</v>
      </c>
    </row>
    <row r="3056" spans="1:239" x14ac:dyDescent="0.3">
      <c r="A3056" s="49">
        <v>3054</v>
      </c>
      <c r="B3056" t="s">
        <v>4770</v>
      </c>
      <c r="C3056" t="s">
        <v>605</v>
      </c>
      <c r="D3056">
        <v>7.3247999999999989</v>
      </c>
      <c r="M3056" t="s">
        <v>9961</v>
      </c>
      <c r="N3056" t="s">
        <v>9961</v>
      </c>
      <c r="AK3056" t="s">
        <v>9961</v>
      </c>
    </row>
    <row r="3057" spans="1:185" x14ac:dyDescent="0.3">
      <c r="A3057" s="49">
        <v>3055</v>
      </c>
      <c r="B3057" t="s">
        <v>4771</v>
      </c>
      <c r="C3057" t="s">
        <v>796</v>
      </c>
      <c r="D3057">
        <v>0.69658877130000008</v>
      </c>
      <c r="O3057" t="s">
        <v>9961</v>
      </c>
      <c r="AI3057" t="s">
        <v>9961</v>
      </c>
    </row>
    <row r="3058" spans="1:185" x14ac:dyDescent="0.3">
      <c r="A3058" s="49">
        <v>3056</v>
      </c>
      <c r="B3058" t="s">
        <v>4772</v>
      </c>
      <c r="C3058" t="s">
        <v>605</v>
      </c>
      <c r="D3058">
        <v>3.2625611000000002E-4</v>
      </c>
      <c r="F3058" t="s">
        <v>9961</v>
      </c>
    </row>
    <row r="3059" spans="1:185" x14ac:dyDescent="0.3">
      <c r="A3059" s="49">
        <v>3057</v>
      </c>
      <c r="B3059" t="s">
        <v>4773</v>
      </c>
      <c r="C3059" t="s">
        <v>659</v>
      </c>
      <c r="D3059">
        <v>1.8947200000000001E-2</v>
      </c>
      <c r="AH3059" t="s">
        <v>9961</v>
      </c>
      <c r="AJ3059" t="s">
        <v>9961</v>
      </c>
      <c r="AK3059" t="s">
        <v>9961</v>
      </c>
    </row>
    <row r="3060" spans="1:185" x14ac:dyDescent="0.3">
      <c r="A3060" s="49">
        <v>3058</v>
      </c>
    </row>
    <row r="3061" spans="1:185" x14ac:dyDescent="0.3">
      <c r="A3061" s="49">
        <v>3059</v>
      </c>
    </row>
    <row r="3062" spans="1:185" x14ac:dyDescent="0.3">
      <c r="A3062" s="49">
        <v>3060</v>
      </c>
      <c r="B3062" t="s">
        <v>4776</v>
      </c>
      <c r="C3062" t="s">
        <v>617</v>
      </c>
      <c r="D3062">
        <v>3.3000000000000002E-6</v>
      </c>
      <c r="F3062" t="s">
        <v>9961</v>
      </c>
    </row>
    <row r="3063" spans="1:185" x14ac:dyDescent="0.3">
      <c r="A3063" s="49">
        <v>3061</v>
      </c>
    </row>
    <row r="3064" spans="1:185" x14ac:dyDescent="0.3">
      <c r="A3064" s="49">
        <v>3062</v>
      </c>
    </row>
    <row r="3065" spans="1:185" x14ac:dyDescent="0.3">
      <c r="A3065" s="49">
        <v>3063</v>
      </c>
      <c r="B3065" t="s">
        <v>4779</v>
      </c>
      <c r="C3065" t="s">
        <v>605</v>
      </c>
      <c r="D3065">
        <v>3.6074999999999999</v>
      </c>
      <c r="M3065" t="s">
        <v>9961</v>
      </c>
      <c r="N3065" t="s">
        <v>9961</v>
      </c>
      <c r="AK3065" t="s">
        <v>9961</v>
      </c>
    </row>
    <row r="3066" spans="1:185" x14ac:dyDescent="0.3">
      <c r="A3066" s="49">
        <v>3064</v>
      </c>
      <c r="B3066" t="s">
        <v>4780</v>
      </c>
      <c r="C3066" t="s">
        <v>668</v>
      </c>
      <c r="D3066">
        <v>1.6</v>
      </c>
      <c r="I3066" t="s">
        <v>9961</v>
      </c>
      <c r="L3066" t="s">
        <v>9961</v>
      </c>
    </row>
    <row r="3067" spans="1:185" x14ac:dyDescent="0.3">
      <c r="A3067" s="49">
        <v>3065</v>
      </c>
      <c r="B3067" t="s">
        <v>4781</v>
      </c>
      <c r="C3067" t="s">
        <v>617</v>
      </c>
      <c r="D3067">
        <v>2.7987250000000009E-5</v>
      </c>
      <c r="F3067" t="s">
        <v>9961</v>
      </c>
      <c r="G3067" t="s">
        <v>9961</v>
      </c>
      <c r="CM3067" t="s">
        <v>9961</v>
      </c>
      <c r="GC3067" t="s">
        <v>9961</v>
      </c>
    </row>
    <row r="3068" spans="1:185" x14ac:dyDescent="0.3">
      <c r="A3068" s="49">
        <v>3066</v>
      </c>
    </row>
    <row r="3069" spans="1:185" x14ac:dyDescent="0.3">
      <c r="A3069" s="49">
        <v>3067</v>
      </c>
    </row>
    <row r="3070" spans="1:185" x14ac:dyDescent="0.3">
      <c r="A3070" s="49">
        <v>3068</v>
      </c>
      <c r="B3070" t="s">
        <v>4785</v>
      </c>
      <c r="C3070" t="s">
        <v>605</v>
      </c>
      <c r="D3070">
        <v>0.2475</v>
      </c>
      <c r="M3070" t="s">
        <v>9961</v>
      </c>
      <c r="N3070" t="s">
        <v>9961</v>
      </c>
    </row>
    <row r="3071" spans="1:185" x14ac:dyDescent="0.3">
      <c r="A3071" s="49">
        <v>3069</v>
      </c>
      <c r="B3071" t="s">
        <v>4786</v>
      </c>
      <c r="C3071" t="s">
        <v>650</v>
      </c>
      <c r="D3071">
        <v>5.9310800000000006</v>
      </c>
      <c r="EE3071" t="s">
        <v>9961</v>
      </c>
    </row>
    <row r="3072" spans="1:185" x14ac:dyDescent="0.3">
      <c r="A3072" s="49">
        <v>3070</v>
      </c>
      <c r="B3072" t="s">
        <v>4787</v>
      </c>
      <c r="C3072" t="s">
        <v>659</v>
      </c>
      <c r="D3072">
        <v>1.534E-3</v>
      </c>
      <c r="AJ3072" t="s">
        <v>9961</v>
      </c>
    </row>
    <row r="3073" spans="1:210" x14ac:dyDescent="0.3">
      <c r="A3073" s="49">
        <v>3071</v>
      </c>
    </row>
    <row r="3074" spans="1:210" x14ac:dyDescent="0.3">
      <c r="A3074" s="49">
        <v>3072</v>
      </c>
      <c r="B3074" t="s">
        <v>4789</v>
      </c>
      <c r="C3074" t="s">
        <v>605</v>
      </c>
      <c r="D3074">
        <v>9.5376599999999977E-5</v>
      </c>
      <c r="F3074" t="s">
        <v>9961</v>
      </c>
    </row>
    <row r="3075" spans="1:210" x14ac:dyDescent="0.3">
      <c r="A3075" s="49">
        <v>3073</v>
      </c>
      <c r="B3075" t="s">
        <v>4790</v>
      </c>
      <c r="C3075" t="s">
        <v>671</v>
      </c>
      <c r="D3075">
        <v>5.4000000000000012E-4</v>
      </c>
      <c r="P3075" t="s">
        <v>9961</v>
      </c>
    </row>
    <row r="3076" spans="1:210" x14ac:dyDescent="0.3">
      <c r="A3076" s="49">
        <v>3074</v>
      </c>
      <c r="B3076" t="s">
        <v>4791</v>
      </c>
      <c r="C3076" t="s">
        <v>659</v>
      </c>
      <c r="D3076">
        <v>9.75E-3</v>
      </c>
      <c r="I3076" t="s">
        <v>9961</v>
      </c>
      <c r="J3076" t="s">
        <v>9961</v>
      </c>
      <c r="K3076" t="s">
        <v>9961</v>
      </c>
      <c r="L3076" t="s">
        <v>9961</v>
      </c>
    </row>
    <row r="3077" spans="1:210" x14ac:dyDescent="0.3">
      <c r="A3077" s="49">
        <v>3075</v>
      </c>
      <c r="B3077" t="s">
        <v>4792</v>
      </c>
      <c r="C3077" t="s">
        <v>650</v>
      </c>
      <c r="D3077">
        <v>0.38048500000000007</v>
      </c>
      <c r="AK3077" t="s">
        <v>9961</v>
      </c>
    </row>
    <row r="3078" spans="1:210" x14ac:dyDescent="0.3">
      <c r="A3078" s="49">
        <v>3076</v>
      </c>
      <c r="B3078" t="s">
        <v>4793</v>
      </c>
      <c r="C3078" t="s">
        <v>796</v>
      </c>
      <c r="D3078">
        <v>0.03</v>
      </c>
      <c r="O3078" t="s">
        <v>9961</v>
      </c>
      <c r="AI3078" t="s">
        <v>9961</v>
      </c>
      <c r="HB3078" t="s">
        <v>9961</v>
      </c>
    </row>
    <row r="3079" spans="1:210" x14ac:dyDescent="0.3">
      <c r="A3079" s="49">
        <v>3077</v>
      </c>
      <c r="B3079" t="s">
        <v>4794</v>
      </c>
      <c r="C3079" t="s">
        <v>605</v>
      </c>
      <c r="D3079">
        <v>1.272</v>
      </c>
      <c r="M3079" t="s">
        <v>9961</v>
      </c>
      <c r="N3079" t="s">
        <v>9961</v>
      </c>
      <c r="AH3079" t="s">
        <v>9961</v>
      </c>
    </row>
    <row r="3080" spans="1:210" x14ac:dyDescent="0.3">
      <c r="A3080" s="49">
        <v>3078</v>
      </c>
    </row>
    <row r="3081" spans="1:210" x14ac:dyDescent="0.3">
      <c r="A3081" s="49">
        <v>3079</v>
      </c>
    </row>
    <row r="3082" spans="1:210" x14ac:dyDescent="0.3">
      <c r="A3082" s="49">
        <v>3080</v>
      </c>
      <c r="B3082" t="s">
        <v>4797</v>
      </c>
      <c r="C3082" t="s">
        <v>659</v>
      </c>
      <c r="D3082">
        <v>0.202872</v>
      </c>
      <c r="AH3082" t="s">
        <v>9961</v>
      </c>
      <c r="AK3082" t="s">
        <v>9961</v>
      </c>
    </row>
    <row r="3083" spans="1:210" x14ac:dyDescent="0.3">
      <c r="A3083" s="49">
        <v>3081</v>
      </c>
      <c r="B3083" t="s">
        <v>4798</v>
      </c>
      <c r="C3083" t="s">
        <v>668</v>
      </c>
      <c r="D3083">
        <v>0.37119999999999997</v>
      </c>
      <c r="EF3083" t="s">
        <v>9961</v>
      </c>
      <c r="EG3083" t="s">
        <v>9961</v>
      </c>
      <c r="EH3083" t="s">
        <v>9961</v>
      </c>
    </row>
    <row r="3084" spans="1:210" x14ac:dyDescent="0.3">
      <c r="A3084" s="49">
        <v>3082</v>
      </c>
      <c r="B3084" t="s">
        <v>4799</v>
      </c>
      <c r="C3084" t="s">
        <v>740</v>
      </c>
      <c r="D3084">
        <v>5.9199999999999999E-3</v>
      </c>
      <c r="AK3084" t="s">
        <v>9961</v>
      </c>
    </row>
    <row r="3085" spans="1:210" x14ac:dyDescent="0.3">
      <c r="A3085" s="49">
        <v>3083</v>
      </c>
      <c r="B3085" t="s">
        <v>4800</v>
      </c>
      <c r="C3085" t="s">
        <v>788</v>
      </c>
      <c r="D3085">
        <v>0.26100000000000001</v>
      </c>
      <c r="L3085" t="s">
        <v>9961</v>
      </c>
      <c r="AQ3085" t="s">
        <v>9961</v>
      </c>
    </row>
    <row r="3086" spans="1:210" x14ac:dyDescent="0.3">
      <c r="A3086" s="49">
        <v>3084</v>
      </c>
      <c r="B3086" t="s">
        <v>4801</v>
      </c>
      <c r="C3086" t="s">
        <v>740</v>
      </c>
      <c r="D3086">
        <v>2.1000000000000001E-2</v>
      </c>
      <c r="AK3086" t="s">
        <v>9961</v>
      </c>
    </row>
    <row r="3087" spans="1:210" x14ac:dyDescent="0.3">
      <c r="A3087" s="49">
        <v>3085</v>
      </c>
      <c r="B3087" t="s">
        <v>4802</v>
      </c>
      <c r="C3087" t="s">
        <v>683</v>
      </c>
      <c r="D3087">
        <v>5.7599999999999998E-2</v>
      </c>
      <c r="AK3087" t="s">
        <v>9961</v>
      </c>
    </row>
    <row r="3088" spans="1:210" x14ac:dyDescent="0.3">
      <c r="A3088" s="49">
        <v>3086</v>
      </c>
      <c r="B3088" t="s">
        <v>4803</v>
      </c>
      <c r="C3088" t="s">
        <v>671</v>
      </c>
      <c r="D3088">
        <v>3.61899728163E-4</v>
      </c>
      <c r="Q3088" t="s">
        <v>9961</v>
      </c>
      <c r="R3088" t="s">
        <v>9961</v>
      </c>
      <c r="S3088" t="s">
        <v>9961</v>
      </c>
      <c r="T3088" t="s">
        <v>9961</v>
      </c>
      <c r="U3088" t="s">
        <v>9961</v>
      </c>
      <c r="V3088" t="s">
        <v>9961</v>
      </c>
      <c r="W3088" t="s">
        <v>9961</v>
      </c>
    </row>
    <row r="3089" spans="1:381" x14ac:dyDescent="0.3">
      <c r="A3089" s="49">
        <v>3087</v>
      </c>
      <c r="B3089" t="s">
        <v>4804</v>
      </c>
      <c r="C3089" t="s">
        <v>659</v>
      </c>
      <c r="D3089">
        <v>5.9400000000000008E-2</v>
      </c>
      <c r="AH3089" t="s">
        <v>9961</v>
      </c>
      <c r="AJ3089" t="s">
        <v>9961</v>
      </c>
    </row>
    <row r="3090" spans="1:381" x14ac:dyDescent="0.3">
      <c r="A3090" s="49">
        <v>3088</v>
      </c>
      <c r="B3090" t="s">
        <v>4805</v>
      </c>
      <c r="C3090" t="s">
        <v>659</v>
      </c>
      <c r="D3090">
        <v>6.2929999999999986E-2</v>
      </c>
      <c r="AH3090" t="s">
        <v>9961</v>
      </c>
    </row>
    <row r="3091" spans="1:381" x14ac:dyDescent="0.3">
      <c r="A3091" s="49">
        <v>3089</v>
      </c>
      <c r="B3091" t="s">
        <v>4806</v>
      </c>
      <c r="C3091" t="s">
        <v>605</v>
      </c>
      <c r="D3091">
        <v>9.7100000000000009</v>
      </c>
      <c r="AH3091" t="s">
        <v>9961</v>
      </c>
    </row>
    <row r="3092" spans="1:381" x14ac:dyDescent="0.3">
      <c r="A3092" s="49">
        <v>3090</v>
      </c>
      <c r="B3092" t="s">
        <v>4807</v>
      </c>
      <c r="C3092" t="s">
        <v>605</v>
      </c>
      <c r="D3092">
        <v>1.5469999999999999</v>
      </c>
      <c r="AH3092" t="s">
        <v>9961</v>
      </c>
    </row>
    <row r="3093" spans="1:381" x14ac:dyDescent="0.3">
      <c r="A3093" s="49">
        <v>3091</v>
      </c>
      <c r="B3093" t="s">
        <v>4808</v>
      </c>
      <c r="C3093" t="s">
        <v>659</v>
      </c>
      <c r="D3093">
        <v>1.71107E-2</v>
      </c>
      <c r="I3093" t="s">
        <v>9961</v>
      </c>
      <c r="J3093" t="s">
        <v>9961</v>
      </c>
      <c r="K3093" t="s">
        <v>9961</v>
      </c>
      <c r="L3093" t="s">
        <v>9961</v>
      </c>
    </row>
    <row r="3094" spans="1:381" x14ac:dyDescent="0.3">
      <c r="A3094" s="49">
        <v>3092</v>
      </c>
      <c r="B3094" t="s">
        <v>4809</v>
      </c>
      <c r="C3094" t="s">
        <v>659</v>
      </c>
      <c r="D3094">
        <v>0.43919619999999998</v>
      </c>
      <c r="I3094" t="s">
        <v>9961</v>
      </c>
      <c r="J3094" t="s">
        <v>9961</v>
      </c>
      <c r="K3094" t="s">
        <v>9961</v>
      </c>
      <c r="L3094" t="s">
        <v>9961</v>
      </c>
    </row>
    <row r="3095" spans="1:381" x14ac:dyDescent="0.3">
      <c r="A3095" s="49">
        <v>3093</v>
      </c>
      <c r="B3095" t="s">
        <v>4810</v>
      </c>
      <c r="C3095" t="s">
        <v>623</v>
      </c>
      <c r="D3095">
        <v>3.0200000000000001E-2</v>
      </c>
      <c r="AG3095" t="s">
        <v>9961</v>
      </c>
    </row>
    <row r="3096" spans="1:381" x14ac:dyDescent="0.3">
      <c r="A3096" s="49">
        <v>3094</v>
      </c>
      <c r="B3096" t="s">
        <v>4811</v>
      </c>
      <c r="C3096" t="s">
        <v>671</v>
      </c>
      <c r="D3096">
        <v>1.6441320870000001E-3</v>
      </c>
      <c r="Q3096" t="s">
        <v>9961</v>
      </c>
      <c r="R3096" t="s">
        <v>9961</v>
      </c>
      <c r="S3096" t="s">
        <v>9961</v>
      </c>
      <c r="T3096" t="s">
        <v>9961</v>
      </c>
      <c r="U3096" t="s">
        <v>9961</v>
      </c>
      <c r="V3096" t="s">
        <v>9961</v>
      </c>
      <c r="W3096" t="s">
        <v>9961</v>
      </c>
    </row>
    <row r="3097" spans="1:381" x14ac:dyDescent="0.3">
      <c r="A3097" s="49">
        <v>3095</v>
      </c>
      <c r="B3097" t="s">
        <v>4812</v>
      </c>
      <c r="C3097" t="s">
        <v>668</v>
      </c>
      <c r="D3097">
        <v>2.7450000000000001</v>
      </c>
      <c r="I3097" t="s">
        <v>9961</v>
      </c>
      <c r="K3097" t="s">
        <v>9961</v>
      </c>
      <c r="L3097" t="s">
        <v>9961</v>
      </c>
      <c r="NP3097" t="s">
        <v>9961</v>
      </c>
      <c r="NQ3097" t="s">
        <v>9961</v>
      </c>
    </row>
    <row r="3098" spans="1:381" x14ac:dyDescent="0.3">
      <c r="A3098" s="49">
        <v>3096</v>
      </c>
      <c r="B3098" t="s">
        <v>4814</v>
      </c>
      <c r="C3098" t="s">
        <v>659</v>
      </c>
      <c r="D3098">
        <v>1.38E-2</v>
      </c>
      <c r="AJ3098" t="s">
        <v>9961</v>
      </c>
      <c r="AP3098" t="s">
        <v>9961</v>
      </c>
    </row>
    <row r="3099" spans="1:381" x14ac:dyDescent="0.3">
      <c r="A3099" s="49">
        <v>3097</v>
      </c>
      <c r="B3099" t="s">
        <v>4815</v>
      </c>
      <c r="C3099" t="s">
        <v>671</v>
      </c>
      <c r="D3099">
        <v>0.69256417999999997</v>
      </c>
      <c r="O3099" t="s">
        <v>9961</v>
      </c>
      <c r="P3099" t="s">
        <v>9961</v>
      </c>
      <c r="AL3099" t="s">
        <v>9961</v>
      </c>
      <c r="AM3099" t="s">
        <v>9961</v>
      </c>
      <c r="AN3099" t="s">
        <v>9961</v>
      </c>
      <c r="AO3099" t="s">
        <v>9961</v>
      </c>
      <c r="GN3099" t="s">
        <v>9961</v>
      </c>
      <c r="NI3099" t="s">
        <v>9961</v>
      </c>
    </row>
    <row r="3100" spans="1:381" x14ac:dyDescent="0.3">
      <c r="A3100" s="49">
        <v>3098</v>
      </c>
    </row>
    <row r="3101" spans="1:381" x14ac:dyDescent="0.3">
      <c r="A3101" s="49">
        <v>3099</v>
      </c>
      <c r="B3101" t="s">
        <v>4817</v>
      </c>
      <c r="C3101" t="s">
        <v>798</v>
      </c>
      <c r="D3101">
        <v>4.8743949999999998</v>
      </c>
      <c r="O3101" t="s">
        <v>9961</v>
      </c>
    </row>
    <row r="3102" spans="1:381" x14ac:dyDescent="0.3">
      <c r="A3102" s="49">
        <v>3100</v>
      </c>
      <c r="B3102" t="s">
        <v>4818</v>
      </c>
      <c r="C3102" t="s">
        <v>659</v>
      </c>
      <c r="D3102">
        <v>2.39836E-4</v>
      </c>
      <c r="BQ3102" t="s">
        <v>9961</v>
      </c>
      <c r="BR3102" t="s">
        <v>9961</v>
      </c>
      <c r="BS3102" t="s">
        <v>9961</v>
      </c>
      <c r="DK3102" t="s">
        <v>9961</v>
      </c>
    </row>
    <row r="3103" spans="1:381" x14ac:dyDescent="0.3">
      <c r="A3103" s="49">
        <v>3101</v>
      </c>
      <c r="B3103" t="s">
        <v>4819</v>
      </c>
      <c r="C3103" t="s">
        <v>659</v>
      </c>
      <c r="D3103">
        <v>2.3600000000000001E-5</v>
      </c>
      <c r="F3103" t="s">
        <v>9961</v>
      </c>
      <c r="G3103" t="s">
        <v>9961</v>
      </c>
      <c r="H3103" t="s">
        <v>9961</v>
      </c>
    </row>
    <row r="3104" spans="1:381" x14ac:dyDescent="0.3">
      <c r="A3104" s="49">
        <v>3102</v>
      </c>
      <c r="B3104" t="s">
        <v>4820</v>
      </c>
      <c r="C3104" t="s">
        <v>620</v>
      </c>
      <c r="D3104">
        <v>1.8952E-2</v>
      </c>
      <c r="AH3104" t="s">
        <v>9961</v>
      </c>
    </row>
    <row r="3105" spans="1:37" x14ac:dyDescent="0.3">
      <c r="A3105" s="49">
        <v>3103</v>
      </c>
      <c r="B3105" t="s">
        <v>4821</v>
      </c>
      <c r="C3105" t="s">
        <v>680</v>
      </c>
      <c r="D3105">
        <v>8.6320080000000007E-2</v>
      </c>
      <c r="AH3105" t="s">
        <v>9961</v>
      </c>
    </row>
    <row r="3106" spans="1:37" x14ac:dyDescent="0.3">
      <c r="A3106" s="49">
        <v>3104</v>
      </c>
      <c r="B3106" t="s">
        <v>4822</v>
      </c>
      <c r="C3106" t="s">
        <v>605</v>
      </c>
      <c r="D3106">
        <v>2.1</v>
      </c>
      <c r="M3106" t="s">
        <v>9961</v>
      </c>
      <c r="N3106" t="s">
        <v>9961</v>
      </c>
      <c r="AH3106" t="s">
        <v>9961</v>
      </c>
      <c r="AK3106" t="s">
        <v>9961</v>
      </c>
    </row>
    <row r="3107" spans="1:37" x14ac:dyDescent="0.3">
      <c r="A3107" s="49">
        <v>3105</v>
      </c>
      <c r="B3107" t="s">
        <v>4823</v>
      </c>
      <c r="C3107" t="s">
        <v>671</v>
      </c>
      <c r="D3107">
        <v>58.606401189450203</v>
      </c>
      <c r="X3107" t="s">
        <v>9961</v>
      </c>
      <c r="Y3107" t="s">
        <v>9961</v>
      </c>
      <c r="Z3107" t="s">
        <v>9961</v>
      </c>
      <c r="AA3107" t="s">
        <v>9961</v>
      </c>
      <c r="AB3107" t="s">
        <v>9961</v>
      </c>
      <c r="AC3107" t="s">
        <v>9961</v>
      </c>
      <c r="AD3107" t="s">
        <v>9961</v>
      </c>
      <c r="AE3107" t="s">
        <v>9961</v>
      </c>
    </row>
    <row r="3108" spans="1:37" x14ac:dyDescent="0.3">
      <c r="A3108" s="49">
        <v>3106</v>
      </c>
      <c r="B3108" t="s">
        <v>4824</v>
      </c>
      <c r="C3108" t="s">
        <v>707</v>
      </c>
      <c r="D3108">
        <v>3.8102400000000002E-2</v>
      </c>
      <c r="AH3108" t="s">
        <v>9961</v>
      </c>
      <c r="AK3108" t="s">
        <v>9961</v>
      </c>
    </row>
    <row r="3109" spans="1:37" x14ac:dyDescent="0.3">
      <c r="A3109" s="49">
        <v>3107</v>
      </c>
      <c r="B3109" t="s">
        <v>4825</v>
      </c>
      <c r="C3109" t="s">
        <v>605</v>
      </c>
      <c r="D3109">
        <v>0.55379999999999996</v>
      </c>
      <c r="M3109" t="s">
        <v>9961</v>
      </c>
      <c r="N3109" t="s">
        <v>9961</v>
      </c>
      <c r="AK3109" t="s">
        <v>9961</v>
      </c>
    </row>
    <row r="3110" spans="1:37" x14ac:dyDescent="0.3">
      <c r="A3110" s="49">
        <v>3108</v>
      </c>
      <c r="B3110" t="s">
        <v>4826</v>
      </c>
      <c r="C3110" t="s">
        <v>605</v>
      </c>
      <c r="D3110">
        <v>8.1285120000000016E-2</v>
      </c>
      <c r="M3110" t="s">
        <v>9961</v>
      </c>
      <c r="N3110" t="s">
        <v>9961</v>
      </c>
    </row>
    <row r="3111" spans="1:37" x14ac:dyDescent="0.3">
      <c r="A3111" s="49">
        <v>3109</v>
      </c>
      <c r="B3111" t="s">
        <v>4827</v>
      </c>
      <c r="C3111" t="s">
        <v>671</v>
      </c>
      <c r="D3111">
        <v>8.0831179969999994E-4</v>
      </c>
      <c r="Q3111" t="s">
        <v>9961</v>
      </c>
      <c r="R3111" t="s">
        <v>9961</v>
      </c>
      <c r="S3111" t="s">
        <v>9961</v>
      </c>
      <c r="T3111" t="s">
        <v>9961</v>
      </c>
      <c r="U3111" t="s">
        <v>9961</v>
      </c>
      <c r="V3111" t="s">
        <v>9961</v>
      </c>
      <c r="W3111" t="s">
        <v>9961</v>
      </c>
    </row>
    <row r="3112" spans="1:37" x14ac:dyDescent="0.3">
      <c r="A3112" s="49">
        <v>3110</v>
      </c>
      <c r="B3112" t="s">
        <v>4828</v>
      </c>
      <c r="C3112" t="s">
        <v>668</v>
      </c>
      <c r="D3112">
        <v>0.30080000000000001</v>
      </c>
      <c r="I3112" t="s">
        <v>9961</v>
      </c>
      <c r="K3112" t="s">
        <v>9961</v>
      </c>
      <c r="L3112" t="s">
        <v>9961</v>
      </c>
    </row>
    <row r="3113" spans="1:37" x14ac:dyDescent="0.3">
      <c r="A3113" s="49">
        <v>3111</v>
      </c>
      <c r="B3113" t="s">
        <v>4829</v>
      </c>
      <c r="C3113" t="s">
        <v>614</v>
      </c>
      <c r="D3113">
        <v>4.0800000000000003E-2</v>
      </c>
      <c r="AG3113" t="s">
        <v>9961</v>
      </c>
    </row>
    <row r="3114" spans="1:37" x14ac:dyDescent="0.3">
      <c r="A3114" s="49">
        <v>3112</v>
      </c>
    </row>
    <row r="3115" spans="1:37" x14ac:dyDescent="0.3">
      <c r="A3115" s="49">
        <v>3113</v>
      </c>
      <c r="B3115" t="s">
        <v>4831</v>
      </c>
      <c r="C3115" t="s">
        <v>659</v>
      </c>
      <c r="D3115">
        <v>4.2149000000000001</v>
      </c>
      <c r="I3115" t="s">
        <v>9961</v>
      </c>
      <c r="J3115" t="s">
        <v>9961</v>
      </c>
      <c r="K3115" t="s">
        <v>9961</v>
      </c>
    </row>
    <row r="3116" spans="1:37" x14ac:dyDescent="0.3">
      <c r="A3116" s="49">
        <v>3114</v>
      </c>
    </row>
    <row r="3117" spans="1:37" x14ac:dyDescent="0.3">
      <c r="A3117" s="49">
        <v>3115</v>
      </c>
      <c r="B3117" t="s">
        <v>4833</v>
      </c>
      <c r="C3117" t="s">
        <v>650</v>
      </c>
      <c r="D3117">
        <v>26.713799999999999</v>
      </c>
      <c r="AK3117" t="s">
        <v>9961</v>
      </c>
    </row>
    <row r="3118" spans="1:37" x14ac:dyDescent="0.3">
      <c r="A3118" s="49">
        <v>3116</v>
      </c>
      <c r="B3118" t="s">
        <v>4834</v>
      </c>
      <c r="C3118" t="s">
        <v>668</v>
      </c>
      <c r="D3118">
        <v>8.2600000000000007E-2</v>
      </c>
      <c r="I3118" t="s">
        <v>9961</v>
      </c>
      <c r="L3118" t="s">
        <v>9961</v>
      </c>
    </row>
    <row r="3119" spans="1:37" x14ac:dyDescent="0.3">
      <c r="A3119" s="49">
        <v>3117</v>
      </c>
    </row>
    <row r="3120" spans="1:37" x14ac:dyDescent="0.3">
      <c r="A3120" s="49">
        <v>3118</v>
      </c>
      <c r="B3120" t="s">
        <v>4836</v>
      </c>
      <c r="C3120" t="s">
        <v>605</v>
      </c>
      <c r="D3120">
        <v>0.378</v>
      </c>
      <c r="M3120" t="s">
        <v>9961</v>
      </c>
      <c r="N3120" t="s">
        <v>9961</v>
      </c>
    </row>
    <row r="3121" spans="1:220" x14ac:dyDescent="0.3">
      <c r="A3121" s="49">
        <v>3119</v>
      </c>
    </row>
    <row r="3122" spans="1:220" x14ac:dyDescent="0.3">
      <c r="A3122" s="49">
        <v>3120</v>
      </c>
      <c r="B3122" t="s">
        <v>4839</v>
      </c>
      <c r="C3122" t="s">
        <v>659</v>
      </c>
      <c r="D3122">
        <v>3.4500000000000003E-2</v>
      </c>
      <c r="I3122" t="s">
        <v>9961</v>
      </c>
      <c r="K3122" t="s">
        <v>9961</v>
      </c>
      <c r="L3122" t="s">
        <v>9961</v>
      </c>
    </row>
    <row r="3123" spans="1:220" x14ac:dyDescent="0.3">
      <c r="A3123" s="49">
        <v>3121</v>
      </c>
      <c r="B3123" t="s">
        <v>4840</v>
      </c>
      <c r="C3123" t="s">
        <v>659</v>
      </c>
      <c r="D3123">
        <v>6.7499999999999999E-3</v>
      </c>
      <c r="AK3123" t="s">
        <v>9961</v>
      </c>
    </row>
    <row r="3124" spans="1:220" x14ac:dyDescent="0.3">
      <c r="A3124" s="49">
        <v>3122</v>
      </c>
      <c r="B3124" t="s">
        <v>4841</v>
      </c>
      <c r="C3124" t="s">
        <v>659</v>
      </c>
      <c r="D3124">
        <v>0.02</v>
      </c>
      <c r="AJ3124" t="s">
        <v>9961</v>
      </c>
    </row>
    <row r="3125" spans="1:220" x14ac:dyDescent="0.3">
      <c r="A3125" s="49">
        <v>3123</v>
      </c>
      <c r="B3125" t="s">
        <v>4842</v>
      </c>
      <c r="C3125" t="s">
        <v>659</v>
      </c>
      <c r="D3125">
        <v>8.2915000000000003E-3</v>
      </c>
      <c r="AJ3125" t="s">
        <v>9961</v>
      </c>
      <c r="GO3125" t="s">
        <v>9961</v>
      </c>
    </row>
    <row r="3126" spans="1:220" x14ac:dyDescent="0.3">
      <c r="A3126" s="49">
        <v>3124</v>
      </c>
      <c r="B3126" t="s">
        <v>4844</v>
      </c>
      <c r="C3126" t="s">
        <v>671</v>
      </c>
      <c r="D3126">
        <v>8.6611115294117646E-4</v>
      </c>
      <c r="Q3126" t="s">
        <v>9961</v>
      </c>
      <c r="R3126" t="s">
        <v>9961</v>
      </c>
      <c r="S3126" t="s">
        <v>9961</v>
      </c>
      <c r="T3126" t="s">
        <v>9961</v>
      </c>
      <c r="U3126" t="s">
        <v>9961</v>
      </c>
      <c r="V3126" t="s">
        <v>9961</v>
      </c>
      <c r="W3126" t="s">
        <v>9961</v>
      </c>
    </row>
    <row r="3127" spans="1:220" x14ac:dyDescent="0.3">
      <c r="A3127" s="49">
        <v>3125</v>
      </c>
      <c r="B3127" t="s">
        <v>4845</v>
      </c>
      <c r="C3127" t="s">
        <v>595</v>
      </c>
      <c r="D3127">
        <v>4.5574674000000001E-4</v>
      </c>
      <c r="Q3127" t="s">
        <v>9961</v>
      </c>
      <c r="R3127" t="s">
        <v>9961</v>
      </c>
      <c r="S3127" t="s">
        <v>9961</v>
      </c>
      <c r="T3127" t="s">
        <v>9961</v>
      </c>
      <c r="U3127" t="s">
        <v>9961</v>
      </c>
    </row>
    <row r="3128" spans="1:220" x14ac:dyDescent="0.3">
      <c r="A3128" s="49">
        <v>3126</v>
      </c>
      <c r="B3128" t="s">
        <v>4846</v>
      </c>
      <c r="C3128" t="s">
        <v>671</v>
      </c>
      <c r="D3128">
        <v>4.5946216799999998E-4</v>
      </c>
      <c r="Q3128" t="s">
        <v>9961</v>
      </c>
      <c r="R3128" t="s">
        <v>9961</v>
      </c>
      <c r="S3128" t="s">
        <v>9961</v>
      </c>
      <c r="T3128" t="s">
        <v>9961</v>
      </c>
      <c r="U3128" t="s">
        <v>9961</v>
      </c>
      <c r="V3128" t="s">
        <v>9961</v>
      </c>
      <c r="W3128" t="s">
        <v>9961</v>
      </c>
    </row>
    <row r="3129" spans="1:220" x14ac:dyDescent="0.3">
      <c r="A3129" s="49">
        <v>3127</v>
      </c>
      <c r="B3129" t="s">
        <v>4847</v>
      </c>
      <c r="C3129" t="s">
        <v>650</v>
      </c>
      <c r="D3129">
        <v>1.0754999999999999</v>
      </c>
      <c r="AK3129" t="s">
        <v>9961</v>
      </c>
    </row>
    <row r="3130" spans="1:220" x14ac:dyDescent="0.3">
      <c r="A3130" s="49">
        <v>3128</v>
      </c>
      <c r="B3130" t="s">
        <v>4848</v>
      </c>
      <c r="C3130" t="s">
        <v>653</v>
      </c>
      <c r="D3130">
        <v>9.6923159999999991E-5</v>
      </c>
      <c r="F3130" t="s">
        <v>9961</v>
      </c>
    </row>
    <row r="3131" spans="1:220" x14ac:dyDescent="0.3">
      <c r="A3131" s="49">
        <v>3129</v>
      </c>
      <c r="B3131" t="s">
        <v>4849</v>
      </c>
      <c r="C3131" t="s">
        <v>659</v>
      </c>
      <c r="D3131">
        <v>0.8857334</v>
      </c>
      <c r="AH3131" t="s">
        <v>9961</v>
      </c>
      <c r="AJ3131" t="s">
        <v>9961</v>
      </c>
      <c r="AK3131" t="s">
        <v>9961</v>
      </c>
      <c r="AP3131" t="s">
        <v>9961</v>
      </c>
    </row>
    <row r="3132" spans="1:220" x14ac:dyDescent="0.3">
      <c r="A3132" s="49">
        <v>3130</v>
      </c>
    </row>
    <row r="3133" spans="1:220" x14ac:dyDescent="0.3">
      <c r="A3133" s="49">
        <v>3131</v>
      </c>
      <c r="B3133" t="s">
        <v>4851</v>
      </c>
      <c r="C3133" t="s">
        <v>668</v>
      </c>
      <c r="D3133">
        <v>2.5404882E-2</v>
      </c>
      <c r="I3133" t="s">
        <v>9961</v>
      </c>
      <c r="K3133" t="s">
        <v>9961</v>
      </c>
      <c r="L3133" t="s">
        <v>9961</v>
      </c>
    </row>
    <row r="3134" spans="1:220" x14ac:dyDescent="0.3">
      <c r="A3134" s="49">
        <v>3132</v>
      </c>
    </row>
    <row r="3135" spans="1:220" x14ac:dyDescent="0.3">
      <c r="A3135" s="49">
        <v>3133</v>
      </c>
      <c r="B3135" t="s">
        <v>4853</v>
      </c>
      <c r="C3135" t="s">
        <v>659</v>
      </c>
      <c r="D3135">
        <v>0.87</v>
      </c>
      <c r="I3135" t="s">
        <v>9961</v>
      </c>
      <c r="J3135" t="s">
        <v>9961</v>
      </c>
      <c r="K3135" t="s">
        <v>9961</v>
      </c>
      <c r="L3135" t="s">
        <v>9961</v>
      </c>
    </row>
    <row r="3136" spans="1:220" x14ac:dyDescent="0.3">
      <c r="A3136" s="49">
        <v>3134</v>
      </c>
      <c r="B3136" t="s">
        <v>4854</v>
      </c>
      <c r="C3136" t="s">
        <v>595</v>
      </c>
      <c r="D3136">
        <v>0.252</v>
      </c>
      <c r="HL3136" t="s">
        <v>9961</v>
      </c>
    </row>
    <row r="3137" spans="1:143" x14ac:dyDescent="0.3">
      <c r="A3137" s="49">
        <v>3135</v>
      </c>
    </row>
    <row r="3138" spans="1:143" x14ac:dyDescent="0.3">
      <c r="A3138" s="49">
        <v>3136</v>
      </c>
      <c r="B3138" t="s">
        <v>4857</v>
      </c>
      <c r="C3138" t="s">
        <v>786</v>
      </c>
      <c r="D3138">
        <v>263.03271539999997</v>
      </c>
      <c r="DX3138" t="s">
        <v>9961</v>
      </c>
      <c r="DY3138" t="s">
        <v>9961</v>
      </c>
    </row>
    <row r="3139" spans="1:143" x14ac:dyDescent="0.3">
      <c r="A3139" s="49">
        <v>3137</v>
      </c>
      <c r="B3139" t="s">
        <v>4860</v>
      </c>
      <c r="C3139" t="s">
        <v>659</v>
      </c>
      <c r="D3139">
        <v>1.0062</v>
      </c>
      <c r="AH3139" t="s">
        <v>9961</v>
      </c>
      <c r="AJ3139" t="s">
        <v>9961</v>
      </c>
      <c r="AK3139" t="s">
        <v>9961</v>
      </c>
      <c r="AP3139" t="s">
        <v>9961</v>
      </c>
      <c r="BO3139" t="s">
        <v>9961</v>
      </c>
      <c r="BP3139" t="s">
        <v>9961</v>
      </c>
    </row>
    <row r="3140" spans="1:143" x14ac:dyDescent="0.3">
      <c r="A3140" s="49">
        <v>3138</v>
      </c>
      <c r="B3140" t="s">
        <v>4862</v>
      </c>
      <c r="C3140" t="s">
        <v>659</v>
      </c>
      <c r="D3140">
        <v>1.1424000000000001</v>
      </c>
      <c r="AH3140" t="s">
        <v>9961</v>
      </c>
      <c r="AJ3140" t="s">
        <v>9961</v>
      </c>
      <c r="AK3140" t="s">
        <v>9961</v>
      </c>
    </row>
    <row r="3141" spans="1:143" x14ac:dyDescent="0.3">
      <c r="A3141" s="49">
        <v>3139</v>
      </c>
      <c r="B3141" t="s">
        <v>4863</v>
      </c>
      <c r="C3141" t="s">
        <v>671</v>
      </c>
      <c r="D3141">
        <v>9.9199999999999997E-2</v>
      </c>
      <c r="P3141" t="s">
        <v>9961</v>
      </c>
      <c r="AL3141" t="s">
        <v>9961</v>
      </c>
      <c r="AM3141" t="s">
        <v>9961</v>
      </c>
      <c r="AN3141" t="s">
        <v>9961</v>
      </c>
    </row>
    <row r="3142" spans="1:143" x14ac:dyDescent="0.3">
      <c r="A3142" s="49">
        <v>3140</v>
      </c>
      <c r="B3142" t="s">
        <v>4864</v>
      </c>
      <c r="C3142" t="s">
        <v>659</v>
      </c>
      <c r="D3142">
        <v>9.7955000000000004E-3</v>
      </c>
      <c r="AJ3142" t="s">
        <v>9961</v>
      </c>
      <c r="CN3142" t="s">
        <v>9961</v>
      </c>
    </row>
    <row r="3143" spans="1:143" x14ac:dyDescent="0.3">
      <c r="A3143" s="49">
        <v>3141</v>
      </c>
      <c r="B3143" t="s">
        <v>4866</v>
      </c>
      <c r="C3143" t="s">
        <v>4865</v>
      </c>
      <c r="D3143">
        <v>2.054E-5</v>
      </c>
      <c r="BR3143" t="s">
        <v>9961</v>
      </c>
      <c r="BS3143" t="s">
        <v>9961</v>
      </c>
    </row>
    <row r="3144" spans="1:143" x14ac:dyDescent="0.3">
      <c r="A3144" s="49">
        <v>3142</v>
      </c>
      <c r="B3144" t="s">
        <v>4867</v>
      </c>
      <c r="C3144" t="s">
        <v>605</v>
      </c>
      <c r="D3144">
        <v>0.25</v>
      </c>
      <c r="AH3144" t="s">
        <v>9961</v>
      </c>
    </row>
    <row r="3145" spans="1:143" x14ac:dyDescent="0.3">
      <c r="A3145" s="49">
        <v>3143</v>
      </c>
      <c r="B3145" t="s">
        <v>4868</v>
      </c>
      <c r="C3145" t="s">
        <v>659</v>
      </c>
      <c r="D3145">
        <v>1.027E-2</v>
      </c>
      <c r="I3145" t="s">
        <v>9961</v>
      </c>
      <c r="L3145" t="s">
        <v>9961</v>
      </c>
    </row>
    <row r="3146" spans="1:143" x14ac:dyDescent="0.3">
      <c r="A3146" s="49">
        <v>3144</v>
      </c>
      <c r="B3146" t="s">
        <v>4869</v>
      </c>
      <c r="C3146" t="s">
        <v>659</v>
      </c>
      <c r="D3146">
        <v>0.116466</v>
      </c>
      <c r="AJ3146" t="s">
        <v>9961</v>
      </c>
    </row>
    <row r="3147" spans="1:143" x14ac:dyDescent="0.3">
      <c r="A3147" s="49">
        <v>3145</v>
      </c>
      <c r="B3147" t="s">
        <v>4870</v>
      </c>
      <c r="C3147" t="s">
        <v>659</v>
      </c>
      <c r="D3147">
        <v>6.720000000000001E-2</v>
      </c>
      <c r="AH3147" t="s">
        <v>9961</v>
      </c>
      <c r="AJ3147" t="s">
        <v>9961</v>
      </c>
      <c r="AK3147" t="s">
        <v>9961</v>
      </c>
      <c r="AP3147" t="s">
        <v>9961</v>
      </c>
      <c r="BO3147" t="s">
        <v>9961</v>
      </c>
      <c r="BP3147" t="s">
        <v>9961</v>
      </c>
    </row>
    <row r="3148" spans="1:143" x14ac:dyDescent="0.3">
      <c r="A3148" s="49">
        <v>3146</v>
      </c>
      <c r="B3148" t="s">
        <v>4871</v>
      </c>
      <c r="C3148" t="s">
        <v>605</v>
      </c>
      <c r="D3148">
        <v>0.97</v>
      </c>
      <c r="AH3148" t="s">
        <v>9961</v>
      </c>
    </row>
    <row r="3149" spans="1:143" x14ac:dyDescent="0.3">
      <c r="A3149" s="49">
        <v>3147</v>
      </c>
      <c r="B3149" t="s">
        <v>4872</v>
      </c>
      <c r="C3149" t="s">
        <v>605</v>
      </c>
      <c r="D3149">
        <v>1.48586652E-5</v>
      </c>
      <c r="F3149" t="s">
        <v>9961</v>
      </c>
      <c r="G3149" t="s">
        <v>9961</v>
      </c>
      <c r="H3149" t="s">
        <v>9961</v>
      </c>
      <c r="EM3149" t="s">
        <v>9961</v>
      </c>
    </row>
    <row r="3150" spans="1:143" x14ac:dyDescent="0.3">
      <c r="A3150" s="49">
        <v>3148</v>
      </c>
    </row>
    <row r="3151" spans="1:143" x14ac:dyDescent="0.3">
      <c r="A3151" s="49">
        <v>3149</v>
      </c>
    </row>
    <row r="3152" spans="1:143" x14ac:dyDescent="0.3">
      <c r="A3152" s="49">
        <v>3150</v>
      </c>
      <c r="B3152" t="s">
        <v>4877</v>
      </c>
      <c r="C3152" t="s">
        <v>671</v>
      </c>
      <c r="D3152">
        <v>1.21948E-2</v>
      </c>
      <c r="P3152" t="s">
        <v>9961</v>
      </c>
    </row>
    <row r="3153" spans="1:37" x14ac:dyDescent="0.3">
      <c r="A3153" s="49">
        <v>3151</v>
      </c>
      <c r="B3153" t="s">
        <v>4878</v>
      </c>
      <c r="C3153" t="s">
        <v>671</v>
      </c>
      <c r="D3153">
        <v>1.7998199999999999E-2</v>
      </c>
      <c r="O3153" t="s">
        <v>9961</v>
      </c>
      <c r="P3153" t="s">
        <v>9961</v>
      </c>
    </row>
    <row r="3154" spans="1:37" x14ac:dyDescent="0.3">
      <c r="A3154" s="49">
        <v>3152</v>
      </c>
      <c r="B3154" t="s">
        <v>4879</v>
      </c>
      <c r="C3154" t="s">
        <v>798</v>
      </c>
      <c r="D3154">
        <v>5.1548000000000002E-3</v>
      </c>
      <c r="P3154" t="s">
        <v>9961</v>
      </c>
    </row>
    <row r="3155" spans="1:37" x14ac:dyDescent="0.3">
      <c r="A3155" s="49">
        <v>3153</v>
      </c>
      <c r="B3155" t="s">
        <v>4880</v>
      </c>
      <c r="C3155" t="s">
        <v>798</v>
      </c>
      <c r="D3155">
        <v>1.04E-2</v>
      </c>
      <c r="O3155" t="s">
        <v>9961</v>
      </c>
      <c r="P3155" t="s">
        <v>9961</v>
      </c>
    </row>
    <row r="3156" spans="1:37" x14ac:dyDescent="0.3">
      <c r="A3156" s="49">
        <v>3154</v>
      </c>
      <c r="B3156" t="s">
        <v>4881</v>
      </c>
      <c r="C3156" t="s">
        <v>798</v>
      </c>
      <c r="D3156">
        <v>2.2000000000000001E-4</v>
      </c>
      <c r="P3156" t="s">
        <v>9961</v>
      </c>
    </row>
    <row r="3157" spans="1:37" x14ac:dyDescent="0.3">
      <c r="A3157" s="49">
        <v>3155</v>
      </c>
      <c r="B3157" t="s">
        <v>4882</v>
      </c>
      <c r="C3157" t="s">
        <v>798</v>
      </c>
      <c r="D3157">
        <v>7.0400000000000011E-3</v>
      </c>
      <c r="P3157" t="s">
        <v>9961</v>
      </c>
    </row>
    <row r="3158" spans="1:37" x14ac:dyDescent="0.3">
      <c r="A3158" s="49">
        <v>3156</v>
      </c>
    </row>
    <row r="3159" spans="1:37" x14ac:dyDescent="0.3">
      <c r="A3159" s="49">
        <v>3157</v>
      </c>
    </row>
    <row r="3160" spans="1:37" x14ac:dyDescent="0.3">
      <c r="A3160" s="49">
        <v>3158</v>
      </c>
      <c r="B3160" t="s">
        <v>4886</v>
      </c>
      <c r="C3160" t="s">
        <v>605</v>
      </c>
      <c r="D3160">
        <v>1E-4</v>
      </c>
      <c r="AG3160" t="s">
        <v>9961</v>
      </c>
    </row>
    <row r="3161" spans="1:37" x14ac:dyDescent="0.3">
      <c r="A3161" s="49">
        <v>3159</v>
      </c>
      <c r="B3161" t="s">
        <v>4887</v>
      </c>
      <c r="C3161" t="s">
        <v>605</v>
      </c>
      <c r="D3161">
        <v>6.8331000000000007E-5</v>
      </c>
      <c r="F3161" t="s">
        <v>9961</v>
      </c>
      <c r="G3161" t="s">
        <v>9961</v>
      </c>
    </row>
    <row r="3162" spans="1:37" x14ac:dyDescent="0.3">
      <c r="A3162" s="49">
        <v>3160</v>
      </c>
    </row>
    <row r="3163" spans="1:37" x14ac:dyDescent="0.3">
      <c r="A3163" s="49">
        <v>3161</v>
      </c>
      <c r="B3163" t="s">
        <v>4889</v>
      </c>
      <c r="C3163" t="s">
        <v>605</v>
      </c>
      <c r="D3163">
        <v>0.53368000000000015</v>
      </c>
      <c r="M3163" t="s">
        <v>9961</v>
      </c>
      <c r="N3163" t="s">
        <v>9961</v>
      </c>
    </row>
    <row r="3164" spans="1:37" x14ac:dyDescent="0.3">
      <c r="A3164" s="49">
        <v>3162</v>
      </c>
      <c r="B3164" t="s">
        <v>4890</v>
      </c>
      <c r="C3164" t="s">
        <v>614</v>
      </c>
      <c r="D3164">
        <v>1.209724</v>
      </c>
      <c r="I3164" t="s">
        <v>9961</v>
      </c>
      <c r="J3164" t="s">
        <v>9961</v>
      </c>
      <c r="K3164" t="s">
        <v>9961</v>
      </c>
      <c r="L3164" t="s">
        <v>9961</v>
      </c>
    </row>
    <row r="3165" spans="1:37" x14ac:dyDescent="0.3">
      <c r="A3165" s="49">
        <v>3163</v>
      </c>
      <c r="B3165" t="s">
        <v>4891</v>
      </c>
      <c r="C3165" t="s">
        <v>605</v>
      </c>
      <c r="D3165">
        <v>3.506389</v>
      </c>
      <c r="M3165" t="s">
        <v>9961</v>
      </c>
      <c r="N3165" t="s">
        <v>9961</v>
      </c>
      <c r="AH3165" t="s">
        <v>9961</v>
      </c>
      <c r="AK3165" t="s">
        <v>9961</v>
      </c>
    </row>
    <row r="3166" spans="1:37" x14ac:dyDescent="0.3">
      <c r="A3166" s="49">
        <v>3164</v>
      </c>
      <c r="B3166" t="s">
        <v>4892</v>
      </c>
      <c r="C3166" t="s">
        <v>796</v>
      </c>
      <c r="D3166">
        <v>3.6900000000000002E-2</v>
      </c>
      <c r="O3166" t="s">
        <v>9961</v>
      </c>
    </row>
    <row r="3167" spans="1:37" x14ac:dyDescent="0.3">
      <c r="A3167" s="49">
        <v>3165</v>
      </c>
      <c r="B3167" t="s">
        <v>4893</v>
      </c>
      <c r="C3167" t="s">
        <v>659</v>
      </c>
      <c r="D3167">
        <v>6.6550347799999993E-2</v>
      </c>
      <c r="I3167" t="s">
        <v>9961</v>
      </c>
      <c r="J3167" t="s">
        <v>9961</v>
      </c>
      <c r="K3167" t="s">
        <v>9961</v>
      </c>
    </row>
    <row r="3168" spans="1:37" x14ac:dyDescent="0.3">
      <c r="A3168" s="49">
        <v>3166</v>
      </c>
      <c r="B3168" t="s">
        <v>4894</v>
      </c>
      <c r="C3168" t="s">
        <v>605</v>
      </c>
      <c r="D3168">
        <v>9.3642116873867698E-3</v>
      </c>
      <c r="AF3168" t="s">
        <v>9961</v>
      </c>
      <c r="AG3168" t="s">
        <v>9961</v>
      </c>
    </row>
    <row r="3169" spans="1:373" x14ac:dyDescent="0.3">
      <c r="A3169" s="49">
        <v>3167</v>
      </c>
    </row>
    <row r="3170" spans="1:373" x14ac:dyDescent="0.3">
      <c r="A3170" s="49">
        <v>3168</v>
      </c>
      <c r="B3170" t="s">
        <v>4897</v>
      </c>
      <c r="C3170" t="s">
        <v>668</v>
      </c>
      <c r="D3170">
        <v>0.24</v>
      </c>
      <c r="I3170" t="s">
        <v>9961</v>
      </c>
      <c r="K3170" t="s">
        <v>9961</v>
      </c>
      <c r="L3170" t="s">
        <v>9961</v>
      </c>
    </row>
    <row r="3171" spans="1:373" x14ac:dyDescent="0.3">
      <c r="A3171" s="49">
        <v>3169</v>
      </c>
      <c r="B3171" t="s">
        <v>4898</v>
      </c>
      <c r="C3171" t="s">
        <v>671</v>
      </c>
      <c r="D3171">
        <v>0.38386927999999998</v>
      </c>
      <c r="O3171" t="s">
        <v>9961</v>
      </c>
      <c r="P3171" t="s">
        <v>9961</v>
      </c>
      <c r="AL3171" t="s">
        <v>9961</v>
      </c>
      <c r="AM3171" t="s">
        <v>9961</v>
      </c>
      <c r="AN3171" t="s">
        <v>9961</v>
      </c>
      <c r="AO3171" t="s">
        <v>9961</v>
      </c>
      <c r="GN3171" t="s">
        <v>9961</v>
      </c>
      <c r="NI3171" t="s">
        <v>9961</v>
      </c>
    </row>
    <row r="3172" spans="1:373" x14ac:dyDescent="0.3">
      <c r="A3172" s="49">
        <v>3170</v>
      </c>
    </row>
    <row r="3173" spans="1:373" x14ac:dyDescent="0.3">
      <c r="A3173" s="49">
        <v>3171</v>
      </c>
      <c r="B3173" t="s">
        <v>4900</v>
      </c>
      <c r="C3173" t="s">
        <v>659</v>
      </c>
      <c r="D3173">
        <v>0.13936000000000001</v>
      </c>
      <c r="I3173" t="s">
        <v>9961</v>
      </c>
      <c r="J3173" t="s">
        <v>9961</v>
      </c>
      <c r="K3173" t="s">
        <v>9961</v>
      </c>
      <c r="L3173" t="s">
        <v>9961</v>
      </c>
    </row>
    <row r="3174" spans="1:373" x14ac:dyDescent="0.3">
      <c r="A3174" s="49">
        <v>3172</v>
      </c>
      <c r="B3174" t="s">
        <v>4901</v>
      </c>
      <c r="C3174" t="s">
        <v>650</v>
      </c>
      <c r="D3174">
        <v>6.8000000000000005E-2</v>
      </c>
      <c r="AK3174" t="s">
        <v>9961</v>
      </c>
    </row>
    <row r="3175" spans="1:373" x14ac:dyDescent="0.3">
      <c r="A3175" s="49">
        <v>3173</v>
      </c>
    </row>
    <row r="3176" spans="1:373" x14ac:dyDescent="0.3">
      <c r="A3176" s="49">
        <v>3174</v>
      </c>
      <c r="B3176" t="s">
        <v>4903</v>
      </c>
      <c r="C3176" t="s">
        <v>659</v>
      </c>
      <c r="D3176">
        <v>0.36680000000000001</v>
      </c>
      <c r="AH3176" t="s">
        <v>9961</v>
      </c>
      <c r="AJ3176" t="s">
        <v>9961</v>
      </c>
      <c r="AK3176" t="s">
        <v>9961</v>
      </c>
    </row>
    <row r="3177" spans="1:373" x14ac:dyDescent="0.3">
      <c r="A3177" s="49">
        <v>3175</v>
      </c>
      <c r="B3177" t="s">
        <v>4904</v>
      </c>
      <c r="C3177" t="s">
        <v>798</v>
      </c>
      <c r="D3177">
        <v>6.3E-3</v>
      </c>
      <c r="CN3177" t="s">
        <v>9961</v>
      </c>
      <c r="EE3177" t="s">
        <v>9961</v>
      </c>
      <c r="GO3177" t="s">
        <v>9961</v>
      </c>
    </row>
    <row r="3178" spans="1:373" x14ac:dyDescent="0.3">
      <c r="A3178" s="49">
        <v>3176</v>
      </c>
    </row>
    <row r="3179" spans="1:373" x14ac:dyDescent="0.3">
      <c r="A3179" s="49">
        <v>3177</v>
      </c>
      <c r="B3179" t="s">
        <v>4907</v>
      </c>
      <c r="C3179" t="s">
        <v>671</v>
      </c>
      <c r="D3179">
        <v>0.36696420000000002</v>
      </c>
      <c r="O3179" t="s">
        <v>9961</v>
      </c>
      <c r="P3179" t="s">
        <v>9961</v>
      </c>
      <c r="AL3179" t="s">
        <v>9961</v>
      </c>
      <c r="AM3179" t="s">
        <v>9961</v>
      </c>
      <c r="AN3179" t="s">
        <v>9961</v>
      </c>
      <c r="GN3179" t="s">
        <v>9961</v>
      </c>
    </row>
    <row r="3180" spans="1:373" x14ac:dyDescent="0.3">
      <c r="A3180" s="49">
        <v>3178</v>
      </c>
      <c r="B3180" t="s">
        <v>4908</v>
      </c>
      <c r="C3180" t="s">
        <v>659</v>
      </c>
      <c r="D3180">
        <v>4.6439999999999997E-3</v>
      </c>
      <c r="AJ3180" t="s">
        <v>9961</v>
      </c>
      <c r="AP3180" t="s">
        <v>9961</v>
      </c>
    </row>
    <row r="3181" spans="1:373" x14ac:dyDescent="0.3">
      <c r="A3181" s="49">
        <v>3179</v>
      </c>
      <c r="B3181" t="s">
        <v>4909</v>
      </c>
      <c r="C3181" t="s">
        <v>671</v>
      </c>
      <c r="D3181">
        <v>0.36696420000000002</v>
      </c>
      <c r="O3181" t="s">
        <v>9961</v>
      </c>
      <c r="P3181" t="s">
        <v>9961</v>
      </c>
      <c r="AL3181" t="s">
        <v>9961</v>
      </c>
      <c r="AM3181" t="s">
        <v>9961</v>
      </c>
      <c r="AN3181" t="s">
        <v>9961</v>
      </c>
      <c r="GN3181" t="s">
        <v>9961</v>
      </c>
    </row>
    <row r="3182" spans="1:373" x14ac:dyDescent="0.3">
      <c r="A3182" s="49">
        <v>3180</v>
      </c>
      <c r="B3182" t="s">
        <v>4910</v>
      </c>
      <c r="C3182" t="s">
        <v>659</v>
      </c>
      <c r="D3182">
        <v>4.6439999999999997E-3</v>
      </c>
      <c r="AJ3182" t="s">
        <v>9961</v>
      </c>
      <c r="AP3182" t="s">
        <v>9961</v>
      </c>
    </row>
    <row r="3183" spans="1:373" x14ac:dyDescent="0.3">
      <c r="A3183" s="49">
        <v>3181</v>
      </c>
      <c r="B3183" t="s">
        <v>4911</v>
      </c>
      <c r="C3183" t="s">
        <v>617</v>
      </c>
      <c r="D3183">
        <v>0.11400299999999999</v>
      </c>
      <c r="AH3183" t="s">
        <v>9961</v>
      </c>
    </row>
    <row r="3184" spans="1:373" x14ac:dyDescent="0.3">
      <c r="A3184" s="49">
        <v>3182</v>
      </c>
      <c r="B3184" t="s">
        <v>4912</v>
      </c>
      <c r="C3184" t="s">
        <v>605</v>
      </c>
      <c r="D3184">
        <v>9.7252159304347802E-2</v>
      </c>
      <c r="EA3184" t="s">
        <v>9961</v>
      </c>
      <c r="EB3184" t="s">
        <v>9961</v>
      </c>
    </row>
    <row r="3185" spans="1:382" x14ac:dyDescent="0.3">
      <c r="A3185" s="49">
        <v>3183</v>
      </c>
      <c r="B3185" t="s">
        <v>4913</v>
      </c>
      <c r="C3185" t="s">
        <v>620</v>
      </c>
      <c r="D3185">
        <v>2.3519999999999999E-3</v>
      </c>
      <c r="AH3185" t="s">
        <v>9961</v>
      </c>
    </row>
    <row r="3186" spans="1:382" x14ac:dyDescent="0.3">
      <c r="A3186" s="49">
        <v>3184</v>
      </c>
      <c r="B3186" t="s">
        <v>4915</v>
      </c>
      <c r="C3186" t="s">
        <v>798</v>
      </c>
      <c r="D3186">
        <v>4.6311167484055424</v>
      </c>
      <c r="IX3186" t="s">
        <v>9961</v>
      </c>
      <c r="MY3186" t="s">
        <v>9961</v>
      </c>
      <c r="NR3186" t="s">
        <v>9961</v>
      </c>
    </row>
    <row r="3187" spans="1:382" x14ac:dyDescent="0.3">
      <c r="A3187" s="49">
        <v>3185</v>
      </c>
      <c r="B3187" t="s">
        <v>4917</v>
      </c>
      <c r="C3187" t="s">
        <v>798</v>
      </c>
      <c r="D3187">
        <v>6.7045999999999994E-2</v>
      </c>
      <c r="O3187" t="s">
        <v>9961</v>
      </c>
    </row>
    <row r="3188" spans="1:382" x14ac:dyDescent="0.3">
      <c r="A3188" s="49">
        <v>3186</v>
      </c>
      <c r="B3188" t="s">
        <v>4918</v>
      </c>
      <c r="C3188" t="s">
        <v>617</v>
      </c>
      <c r="D3188">
        <v>1.76763692E-4</v>
      </c>
      <c r="BQ3188" t="s">
        <v>9961</v>
      </c>
      <c r="BR3188" t="s">
        <v>9961</v>
      </c>
      <c r="BS3188" t="s">
        <v>9961</v>
      </c>
    </row>
    <row r="3189" spans="1:382" x14ac:dyDescent="0.3">
      <c r="A3189" s="49">
        <v>3187</v>
      </c>
      <c r="B3189" t="s">
        <v>4919</v>
      </c>
      <c r="C3189" t="s">
        <v>659</v>
      </c>
      <c r="D3189">
        <v>1.66E-3</v>
      </c>
      <c r="I3189" t="s">
        <v>9961</v>
      </c>
      <c r="J3189" t="s">
        <v>9961</v>
      </c>
      <c r="K3189" t="s">
        <v>9961</v>
      </c>
      <c r="L3189" t="s">
        <v>9961</v>
      </c>
    </row>
    <row r="3190" spans="1:382" x14ac:dyDescent="0.3">
      <c r="A3190" s="49">
        <v>3188</v>
      </c>
      <c r="B3190" t="s">
        <v>4920</v>
      </c>
      <c r="C3190" t="s">
        <v>617</v>
      </c>
      <c r="D3190">
        <v>2.8600000000000001E-6</v>
      </c>
      <c r="F3190" t="s">
        <v>9961</v>
      </c>
      <c r="G3190" t="s">
        <v>9961</v>
      </c>
      <c r="H3190" t="s">
        <v>9961</v>
      </c>
      <c r="EM3190" t="s">
        <v>9961</v>
      </c>
    </row>
    <row r="3191" spans="1:382" x14ac:dyDescent="0.3">
      <c r="A3191" s="49">
        <v>3189</v>
      </c>
      <c r="B3191" t="s">
        <v>4921</v>
      </c>
      <c r="C3191" t="s">
        <v>605</v>
      </c>
      <c r="D3191">
        <v>6.0331299999999999</v>
      </c>
      <c r="M3191" t="s">
        <v>9961</v>
      </c>
      <c r="N3191" t="s">
        <v>9961</v>
      </c>
    </row>
    <row r="3192" spans="1:382" x14ac:dyDescent="0.3">
      <c r="A3192" s="49">
        <v>3190</v>
      </c>
    </row>
    <row r="3193" spans="1:382" x14ac:dyDescent="0.3">
      <c r="A3193" s="49">
        <v>3191</v>
      </c>
    </row>
    <row r="3194" spans="1:382" x14ac:dyDescent="0.3">
      <c r="A3194" s="49">
        <v>3192</v>
      </c>
      <c r="B3194" t="s">
        <v>4925</v>
      </c>
      <c r="C3194" t="s">
        <v>671</v>
      </c>
      <c r="D3194">
        <v>0.65720000000000001</v>
      </c>
      <c r="O3194" t="s">
        <v>9961</v>
      </c>
      <c r="P3194" t="s">
        <v>9961</v>
      </c>
      <c r="JJ3194" t="s">
        <v>9961</v>
      </c>
      <c r="NH3194" t="s">
        <v>9961</v>
      </c>
      <c r="NI3194" t="s">
        <v>9961</v>
      </c>
      <c r="NJ3194" t="s">
        <v>9961</v>
      </c>
      <c r="NK3194" t="s">
        <v>9961</v>
      </c>
      <c r="NL3194" t="s">
        <v>9961</v>
      </c>
    </row>
    <row r="3195" spans="1:382" x14ac:dyDescent="0.3">
      <c r="A3195" s="49">
        <v>3193</v>
      </c>
      <c r="B3195" t="s">
        <v>4927</v>
      </c>
      <c r="C3195" t="s">
        <v>671</v>
      </c>
      <c r="D3195">
        <v>9.3843823408298707E-2</v>
      </c>
      <c r="P3195" t="s">
        <v>9961</v>
      </c>
      <c r="AL3195" t="s">
        <v>9961</v>
      </c>
      <c r="AM3195" t="s">
        <v>9961</v>
      </c>
      <c r="AN3195" t="s">
        <v>9961</v>
      </c>
      <c r="AO3195" t="s">
        <v>9961</v>
      </c>
    </row>
    <row r="3196" spans="1:382" x14ac:dyDescent="0.3">
      <c r="A3196" s="49">
        <v>3194</v>
      </c>
    </row>
    <row r="3197" spans="1:382" x14ac:dyDescent="0.3">
      <c r="A3197" s="49">
        <v>3195</v>
      </c>
      <c r="B3197" t="s">
        <v>4929</v>
      </c>
      <c r="C3197" t="s">
        <v>595</v>
      </c>
      <c r="D3197">
        <v>1.9641700000000002E-6</v>
      </c>
      <c r="T3197" t="s">
        <v>9961</v>
      </c>
    </row>
    <row r="3198" spans="1:382" x14ac:dyDescent="0.3">
      <c r="A3198" s="49">
        <v>3196</v>
      </c>
      <c r="B3198" t="s">
        <v>4931</v>
      </c>
      <c r="C3198" t="s">
        <v>659</v>
      </c>
      <c r="D3198">
        <v>9.7599999999999997E-6</v>
      </c>
      <c r="F3198" t="s">
        <v>9961</v>
      </c>
      <c r="G3198" t="s">
        <v>9961</v>
      </c>
      <c r="H3198" t="s">
        <v>9961</v>
      </c>
    </row>
    <row r="3199" spans="1:382" x14ac:dyDescent="0.3">
      <c r="A3199" s="49">
        <v>3197</v>
      </c>
      <c r="B3199" t="s">
        <v>4932</v>
      </c>
      <c r="C3199" t="s">
        <v>617</v>
      </c>
      <c r="D3199">
        <v>7.0140000000000003E-5</v>
      </c>
      <c r="F3199" t="s">
        <v>9961</v>
      </c>
      <c r="G3199" t="s">
        <v>9961</v>
      </c>
      <c r="H3199" t="s">
        <v>9961</v>
      </c>
      <c r="EM3199" t="s">
        <v>9961</v>
      </c>
    </row>
    <row r="3200" spans="1:382" x14ac:dyDescent="0.3">
      <c r="A3200" s="49">
        <v>3198</v>
      </c>
    </row>
    <row r="3201" spans="1:381" x14ac:dyDescent="0.3">
      <c r="A3201" s="49">
        <v>3199</v>
      </c>
      <c r="B3201" t="s">
        <v>4934</v>
      </c>
      <c r="C3201" t="s">
        <v>605</v>
      </c>
      <c r="D3201">
        <v>0.14399999999999999</v>
      </c>
      <c r="AH3201" t="s">
        <v>9961</v>
      </c>
    </row>
    <row r="3202" spans="1:381" x14ac:dyDescent="0.3">
      <c r="A3202" s="49">
        <v>3200</v>
      </c>
      <c r="B3202" t="s">
        <v>4935</v>
      </c>
      <c r="C3202" t="s">
        <v>659</v>
      </c>
      <c r="D3202">
        <v>0.20699999999999999</v>
      </c>
      <c r="I3202" t="s">
        <v>9961</v>
      </c>
      <c r="J3202" t="s">
        <v>9961</v>
      </c>
      <c r="K3202" t="s">
        <v>9961</v>
      </c>
      <c r="L3202" t="s">
        <v>9961</v>
      </c>
    </row>
    <row r="3203" spans="1:381" x14ac:dyDescent="0.3">
      <c r="A3203" s="49">
        <v>3201</v>
      </c>
      <c r="B3203" t="s">
        <v>4936</v>
      </c>
      <c r="C3203" t="s">
        <v>671</v>
      </c>
      <c r="D3203">
        <v>0.2482</v>
      </c>
      <c r="P3203" t="s">
        <v>9961</v>
      </c>
      <c r="AL3203" t="s">
        <v>9961</v>
      </c>
      <c r="AM3203" t="s">
        <v>9961</v>
      </c>
      <c r="AN3203" t="s">
        <v>9961</v>
      </c>
    </row>
    <row r="3204" spans="1:381" x14ac:dyDescent="0.3">
      <c r="A3204" s="49">
        <v>3202</v>
      </c>
      <c r="B3204" t="s">
        <v>4937</v>
      </c>
      <c r="C3204" t="s">
        <v>671</v>
      </c>
      <c r="D3204">
        <v>1.42894384E-2</v>
      </c>
      <c r="P3204" t="s">
        <v>9961</v>
      </c>
      <c r="AL3204" t="s">
        <v>9961</v>
      </c>
      <c r="AM3204" t="s">
        <v>9961</v>
      </c>
      <c r="AN3204" t="s">
        <v>9961</v>
      </c>
    </row>
    <row r="3205" spans="1:381" x14ac:dyDescent="0.3">
      <c r="A3205" s="49">
        <v>3203</v>
      </c>
      <c r="B3205" t="s">
        <v>4938</v>
      </c>
      <c r="C3205" t="s">
        <v>749</v>
      </c>
      <c r="D3205">
        <v>0.22439999999999999</v>
      </c>
      <c r="AH3205" t="s">
        <v>9961</v>
      </c>
      <c r="AK3205" t="s">
        <v>9961</v>
      </c>
    </row>
    <row r="3206" spans="1:381" x14ac:dyDescent="0.3">
      <c r="A3206" s="49">
        <v>3204</v>
      </c>
    </row>
    <row r="3207" spans="1:381" x14ac:dyDescent="0.3">
      <c r="A3207" s="49">
        <v>3205</v>
      </c>
      <c r="B3207" t="s">
        <v>4940</v>
      </c>
      <c r="C3207" t="s">
        <v>796</v>
      </c>
      <c r="D3207">
        <v>0.52439999999999998</v>
      </c>
      <c r="O3207" t="s">
        <v>9961</v>
      </c>
    </row>
    <row r="3208" spans="1:381" x14ac:dyDescent="0.3">
      <c r="A3208" s="49">
        <v>3206</v>
      </c>
      <c r="B3208" t="s">
        <v>4941</v>
      </c>
      <c r="C3208" t="s">
        <v>611</v>
      </c>
      <c r="D3208">
        <v>7.6080000000000002E-3</v>
      </c>
      <c r="AG3208" t="s">
        <v>9961</v>
      </c>
    </row>
    <row r="3209" spans="1:381" x14ac:dyDescent="0.3">
      <c r="A3209" s="49">
        <v>3207</v>
      </c>
      <c r="B3209" t="s">
        <v>4942</v>
      </c>
      <c r="C3209" t="s">
        <v>611</v>
      </c>
      <c r="D3209">
        <v>7.4712643678160916E-6</v>
      </c>
      <c r="CM3209" t="s">
        <v>9961</v>
      </c>
      <c r="GC3209" t="s">
        <v>9961</v>
      </c>
    </row>
    <row r="3210" spans="1:381" x14ac:dyDescent="0.3">
      <c r="A3210" s="49">
        <v>3208</v>
      </c>
      <c r="B3210" t="s">
        <v>4943</v>
      </c>
      <c r="C3210" t="s">
        <v>611</v>
      </c>
      <c r="D3210">
        <v>0.14814814814814811</v>
      </c>
      <c r="L3210" t="s">
        <v>9961</v>
      </c>
      <c r="NP3210" t="s">
        <v>9961</v>
      </c>
      <c r="NQ3210" t="s">
        <v>9961</v>
      </c>
    </row>
    <row r="3211" spans="1:381" x14ac:dyDescent="0.3">
      <c r="A3211" s="49">
        <v>3209</v>
      </c>
      <c r="B3211" t="s">
        <v>4944</v>
      </c>
      <c r="C3211" t="s">
        <v>611</v>
      </c>
      <c r="D3211">
        <v>0.01</v>
      </c>
      <c r="AG3211" t="s">
        <v>9961</v>
      </c>
    </row>
    <row r="3212" spans="1:381" x14ac:dyDescent="0.3">
      <c r="A3212" s="49">
        <v>3210</v>
      </c>
      <c r="B3212" t="s">
        <v>4945</v>
      </c>
      <c r="C3212" t="s">
        <v>611</v>
      </c>
      <c r="D3212">
        <v>8.0000000000000002E-3</v>
      </c>
      <c r="AG3212" t="s">
        <v>9961</v>
      </c>
    </row>
    <row r="3213" spans="1:381" x14ac:dyDescent="0.3">
      <c r="A3213" s="49">
        <v>3211</v>
      </c>
      <c r="B3213" t="s">
        <v>4946</v>
      </c>
      <c r="C3213" t="s">
        <v>659</v>
      </c>
      <c r="D3213">
        <v>5.0000000000000001E-4</v>
      </c>
      <c r="I3213" t="s">
        <v>9961</v>
      </c>
      <c r="K3213" t="s">
        <v>9961</v>
      </c>
    </row>
    <row r="3214" spans="1:381" x14ac:dyDescent="0.3">
      <c r="A3214" s="49">
        <v>3212</v>
      </c>
      <c r="B3214" t="s">
        <v>4947</v>
      </c>
      <c r="C3214" t="s">
        <v>796</v>
      </c>
      <c r="D3214">
        <v>4.0736799999999997E-2</v>
      </c>
      <c r="O3214" t="s">
        <v>9961</v>
      </c>
    </row>
    <row r="3215" spans="1:381" x14ac:dyDescent="0.3">
      <c r="A3215" s="49">
        <v>3213</v>
      </c>
      <c r="B3215" t="s">
        <v>4948</v>
      </c>
      <c r="C3215" t="s">
        <v>796</v>
      </c>
      <c r="D3215">
        <v>1.771E-2</v>
      </c>
      <c r="O3215" t="s">
        <v>9961</v>
      </c>
    </row>
    <row r="3216" spans="1:381" x14ac:dyDescent="0.3">
      <c r="A3216" s="49">
        <v>3214</v>
      </c>
      <c r="B3216" t="s">
        <v>4949</v>
      </c>
      <c r="C3216" t="s">
        <v>668</v>
      </c>
      <c r="D3216">
        <v>5.959289999999999E-2</v>
      </c>
      <c r="DH3216" t="s">
        <v>9961</v>
      </c>
      <c r="DJ3216" t="s">
        <v>9961</v>
      </c>
      <c r="JL3216" t="s">
        <v>9961</v>
      </c>
      <c r="JQ3216" t="s">
        <v>9961</v>
      </c>
    </row>
    <row r="3217" spans="1:310" x14ac:dyDescent="0.3">
      <c r="A3217" s="49">
        <v>3215</v>
      </c>
      <c r="B3217" t="s">
        <v>4951</v>
      </c>
      <c r="C3217" t="s">
        <v>605</v>
      </c>
      <c r="D3217">
        <v>0.13500000000000001</v>
      </c>
      <c r="AH3217" t="s">
        <v>9961</v>
      </c>
    </row>
    <row r="3218" spans="1:310" x14ac:dyDescent="0.3">
      <c r="A3218" s="49">
        <v>3216</v>
      </c>
      <c r="B3218" t="s">
        <v>4952</v>
      </c>
      <c r="C3218" t="s">
        <v>605</v>
      </c>
      <c r="D3218">
        <v>0.01</v>
      </c>
      <c r="AG3218" t="s">
        <v>9961</v>
      </c>
    </row>
    <row r="3219" spans="1:310" x14ac:dyDescent="0.3">
      <c r="A3219" s="49">
        <v>3217</v>
      </c>
    </row>
    <row r="3220" spans="1:310" x14ac:dyDescent="0.3">
      <c r="A3220" s="49">
        <v>3218</v>
      </c>
      <c r="B3220" t="s">
        <v>4954</v>
      </c>
      <c r="C3220" t="s">
        <v>671</v>
      </c>
      <c r="D3220">
        <v>2.4328387999999999E-4</v>
      </c>
      <c r="BK3220" t="s">
        <v>9961</v>
      </c>
      <c r="BL3220" t="s">
        <v>9961</v>
      </c>
      <c r="BM3220" t="s">
        <v>9961</v>
      </c>
      <c r="BN3220" t="s">
        <v>9961</v>
      </c>
      <c r="DF3220" t="s">
        <v>9961</v>
      </c>
    </row>
    <row r="3221" spans="1:310" x14ac:dyDescent="0.3">
      <c r="A3221" s="49">
        <v>3219</v>
      </c>
      <c r="B3221" t="s">
        <v>4955</v>
      </c>
      <c r="C3221" t="s">
        <v>605</v>
      </c>
      <c r="D3221">
        <v>0.84720349999999989</v>
      </c>
      <c r="M3221" t="s">
        <v>9961</v>
      </c>
      <c r="N3221" t="s">
        <v>9961</v>
      </c>
    </row>
    <row r="3222" spans="1:310" x14ac:dyDescent="0.3">
      <c r="A3222" s="49">
        <v>3220</v>
      </c>
      <c r="B3222" t="s">
        <v>4956</v>
      </c>
      <c r="C3222" t="s">
        <v>650</v>
      </c>
      <c r="D3222">
        <v>1.3573164</v>
      </c>
      <c r="AK3222" t="s">
        <v>9961</v>
      </c>
    </row>
    <row r="3223" spans="1:310" x14ac:dyDescent="0.3">
      <c r="A3223" s="49">
        <v>3221</v>
      </c>
      <c r="B3223" t="s">
        <v>4957</v>
      </c>
      <c r="C3223" t="s">
        <v>659</v>
      </c>
      <c r="D3223">
        <v>0.113177</v>
      </c>
      <c r="AH3223" t="s">
        <v>9961</v>
      </c>
    </row>
    <row r="3224" spans="1:310" x14ac:dyDescent="0.3">
      <c r="A3224" s="49">
        <v>3222</v>
      </c>
      <c r="B3224" t="s">
        <v>4958</v>
      </c>
      <c r="C3224" t="s">
        <v>605</v>
      </c>
      <c r="D3224">
        <v>2.1600000000000001E-2</v>
      </c>
      <c r="M3224" t="s">
        <v>9961</v>
      </c>
      <c r="N3224" t="s">
        <v>9961</v>
      </c>
      <c r="AH3224" t="s">
        <v>9961</v>
      </c>
      <c r="AK3224" t="s">
        <v>9961</v>
      </c>
      <c r="FR3224" t="s">
        <v>9961</v>
      </c>
    </row>
    <row r="3225" spans="1:310" x14ac:dyDescent="0.3">
      <c r="A3225" s="49">
        <v>3223</v>
      </c>
      <c r="B3225" t="s">
        <v>4959</v>
      </c>
      <c r="C3225" t="s">
        <v>671</v>
      </c>
      <c r="D3225">
        <v>9.5190667862000012E-4</v>
      </c>
      <c r="BK3225" t="s">
        <v>9961</v>
      </c>
      <c r="BL3225" t="s">
        <v>9961</v>
      </c>
      <c r="BM3225" t="s">
        <v>9961</v>
      </c>
      <c r="BN3225" t="s">
        <v>9961</v>
      </c>
      <c r="DF3225" t="s">
        <v>9961</v>
      </c>
    </row>
    <row r="3226" spans="1:310" x14ac:dyDescent="0.3">
      <c r="A3226" s="49">
        <v>3224</v>
      </c>
      <c r="B3226" t="s">
        <v>4960</v>
      </c>
      <c r="C3226" t="s">
        <v>798</v>
      </c>
      <c r="D3226">
        <v>5.1319385920271417E-3</v>
      </c>
      <c r="CI3226" t="s">
        <v>9961</v>
      </c>
      <c r="CK3226" t="s">
        <v>9961</v>
      </c>
      <c r="HR3226" t="s">
        <v>9961</v>
      </c>
      <c r="KW3226" t="s">
        <v>9961</v>
      </c>
      <c r="KX3226" t="s">
        <v>9961</v>
      </c>
    </row>
    <row r="3227" spans="1:310" x14ac:dyDescent="0.3">
      <c r="A3227" s="49">
        <v>3225</v>
      </c>
      <c r="B3227" t="s">
        <v>4962</v>
      </c>
      <c r="C3227" t="s">
        <v>790</v>
      </c>
      <c r="D3227">
        <v>8.1600000000000006E-2</v>
      </c>
      <c r="I3227" t="s">
        <v>9961</v>
      </c>
      <c r="J3227" t="s">
        <v>9961</v>
      </c>
      <c r="K3227" t="s">
        <v>9961</v>
      </c>
      <c r="L3227" t="s">
        <v>9961</v>
      </c>
      <c r="AQ3227" t="s">
        <v>9961</v>
      </c>
    </row>
    <row r="3228" spans="1:310" x14ac:dyDescent="0.3">
      <c r="A3228" s="49">
        <v>3226</v>
      </c>
      <c r="B3228" t="s">
        <v>4964</v>
      </c>
      <c r="C3228" t="s">
        <v>605</v>
      </c>
      <c r="D3228">
        <v>1.106967E-5</v>
      </c>
      <c r="F3228" t="s">
        <v>9961</v>
      </c>
    </row>
    <row r="3229" spans="1:310" x14ac:dyDescent="0.3">
      <c r="A3229" s="49">
        <v>3227</v>
      </c>
      <c r="B3229" t="s">
        <v>4965</v>
      </c>
      <c r="C3229" t="s">
        <v>617</v>
      </c>
      <c r="D3229">
        <v>3.6505000000000001E-4</v>
      </c>
      <c r="BQ3229" t="s">
        <v>9961</v>
      </c>
      <c r="BR3229" t="s">
        <v>9961</v>
      </c>
      <c r="BS3229" t="s">
        <v>9961</v>
      </c>
    </row>
    <row r="3230" spans="1:310" x14ac:dyDescent="0.3">
      <c r="A3230" s="49">
        <v>3228</v>
      </c>
    </row>
    <row r="3231" spans="1:310" x14ac:dyDescent="0.3">
      <c r="A3231" s="49">
        <v>3229</v>
      </c>
      <c r="B3231" t="s">
        <v>4967</v>
      </c>
      <c r="C3231" t="s">
        <v>617</v>
      </c>
      <c r="D3231">
        <v>0.5</v>
      </c>
      <c r="I3231" t="s">
        <v>9961</v>
      </c>
      <c r="K3231" t="s">
        <v>9961</v>
      </c>
    </row>
    <row r="3232" spans="1:310" x14ac:dyDescent="0.3">
      <c r="A3232" s="49">
        <v>3230</v>
      </c>
      <c r="B3232" t="s">
        <v>4969</v>
      </c>
      <c r="C3232" t="s">
        <v>793</v>
      </c>
      <c r="D3232">
        <v>605.82164610173595</v>
      </c>
      <c r="EK3232" t="s">
        <v>9961</v>
      </c>
    </row>
    <row r="3233" spans="1:270" x14ac:dyDescent="0.3">
      <c r="A3233" s="49">
        <v>3231</v>
      </c>
      <c r="B3233" t="s">
        <v>4971</v>
      </c>
      <c r="C3233" t="s">
        <v>668</v>
      </c>
      <c r="D3233">
        <v>8.4600000000000005E-3</v>
      </c>
      <c r="BQ3233" t="s">
        <v>9961</v>
      </c>
      <c r="BR3233" t="s">
        <v>9961</v>
      </c>
      <c r="BS3233" t="s">
        <v>9961</v>
      </c>
    </row>
    <row r="3234" spans="1:270" x14ac:dyDescent="0.3">
      <c r="A3234" s="49">
        <v>3232</v>
      </c>
      <c r="B3234" t="s">
        <v>4972</v>
      </c>
      <c r="C3234" t="s">
        <v>3439</v>
      </c>
      <c r="D3234">
        <v>0.1794118325513375</v>
      </c>
      <c r="E3234" t="s">
        <v>1058</v>
      </c>
      <c r="BT3234" t="s">
        <v>9961</v>
      </c>
      <c r="BU3234" t="s">
        <v>9961</v>
      </c>
      <c r="BV3234" t="s">
        <v>9961</v>
      </c>
      <c r="BW3234" t="s">
        <v>9961</v>
      </c>
      <c r="BX3234" t="s">
        <v>9961</v>
      </c>
      <c r="BY3234" t="s">
        <v>9961</v>
      </c>
      <c r="BZ3234" t="s">
        <v>9961</v>
      </c>
      <c r="CE3234" t="s">
        <v>9961</v>
      </c>
      <c r="CG3234" t="s">
        <v>9961</v>
      </c>
    </row>
    <row r="3235" spans="1:270" x14ac:dyDescent="0.3">
      <c r="A3235" s="49">
        <v>3233</v>
      </c>
      <c r="B3235" t="s">
        <v>4974</v>
      </c>
      <c r="C3235" t="s">
        <v>796</v>
      </c>
      <c r="D3235">
        <v>2.4750000000000001</v>
      </c>
      <c r="O3235" t="s">
        <v>9961</v>
      </c>
    </row>
    <row r="3236" spans="1:270" x14ac:dyDescent="0.3">
      <c r="A3236" s="49">
        <v>3234</v>
      </c>
      <c r="B3236" t="s">
        <v>4975</v>
      </c>
      <c r="C3236" t="s">
        <v>796</v>
      </c>
      <c r="D3236">
        <v>3.3147000000000002</v>
      </c>
      <c r="Z3236" t="s">
        <v>9961</v>
      </c>
      <c r="HZ3236" t="s">
        <v>9961</v>
      </c>
    </row>
    <row r="3237" spans="1:270" x14ac:dyDescent="0.3">
      <c r="A3237" s="49">
        <v>3235</v>
      </c>
      <c r="B3237" t="s">
        <v>4976</v>
      </c>
      <c r="C3237" t="s">
        <v>798</v>
      </c>
      <c r="D3237">
        <v>1.6169999999999999E-5</v>
      </c>
      <c r="Q3237" t="s">
        <v>9961</v>
      </c>
      <c r="R3237" t="s">
        <v>9961</v>
      </c>
      <c r="S3237" t="s">
        <v>9961</v>
      </c>
      <c r="T3237" t="s">
        <v>9961</v>
      </c>
    </row>
    <row r="3238" spans="1:270" x14ac:dyDescent="0.3">
      <c r="A3238" s="49">
        <v>3236</v>
      </c>
      <c r="B3238" t="s">
        <v>4977</v>
      </c>
      <c r="C3238" t="s">
        <v>671</v>
      </c>
      <c r="D3238">
        <v>1.16801</v>
      </c>
      <c r="O3238" t="s">
        <v>9961</v>
      </c>
      <c r="P3238" t="s">
        <v>9961</v>
      </c>
      <c r="AL3238" t="s">
        <v>9961</v>
      </c>
      <c r="AM3238" t="s">
        <v>9961</v>
      </c>
      <c r="AN3238" t="s">
        <v>9961</v>
      </c>
      <c r="JJ3238" t="s">
        <v>9961</v>
      </c>
    </row>
    <row r="3239" spans="1:270" x14ac:dyDescent="0.3">
      <c r="A3239" s="49">
        <v>3237</v>
      </c>
      <c r="B3239" t="s">
        <v>4978</v>
      </c>
      <c r="C3239" t="s">
        <v>662</v>
      </c>
      <c r="D3239">
        <v>2.0691000000000001E-2</v>
      </c>
      <c r="AH3239" t="s">
        <v>9961</v>
      </c>
    </row>
    <row r="3240" spans="1:270" x14ac:dyDescent="0.3">
      <c r="A3240" s="49">
        <v>3238</v>
      </c>
      <c r="B3240" t="s">
        <v>4979</v>
      </c>
      <c r="C3240" t="s">
        <v>671</v>
      </c>
      <c r="D3240">
        <v>1.0688551999999999E-3</v>
      </c>
      <c r="O3240" t="s">
        <v>9961</v>
      </c>
      <c r="P3240" t="s">
        <v>9961</v>
      </c>
      <c r="AM3240" t="s">
        <v>9961</v>
      </c>
      <c r="AN3240" t="s">
        <v>9961</v>
      </c>
    </row>
    <row r="3241" spans="1:270" x14ac:dyDescent="0.3">
      <c r="A3241" s="49">
        <v>3239</v>
      </c>
      <c r="B3241" t="s">
        <v>4981</v>
      </c>
      <c r="C3241" t="s">
        <v>798</v>
      </c>
      <c r="D3241">
        <v>1.2120000000000001E-2</v>
      </c>
      <c r="P3241" t="s">
        <v>9961</v>
      </c>
    </row>
    <row r="3242" spans="1:270" x14ac:dyDescent="0.3">
      <c r="A3242" s="49">
        <v>3240</v>
      </c>
      <c r="B3242" t="s">
        <v>4983</v>
      </c>
      <c r="C3242" t="s">
        <v>4982</v>
      </c>
      <c r="D3242">
        <v>508.65689655172417</v>
      </c>
      <c r="DX3242" t="s">
        <v>9961</v>
      </c>
      <c r="DY3242" t="s">
        <v>9961</v>
      </c>
    </row>
    <row r="3243" spans="1:270" x14ac:dyDescent="0.3">
      <c r="A3243" s="49">
        <v>3241</v>
      </c>
      <c r="B3243" t="s">
        <v>4985</v>
      </c>
      <c r="C3243" t="s">
        <v>659</v>
      </c>
      <c r="D3243">
        <v>3.74234835E-2</v>
      </c>
      <c r="AH3243" t="s">
        <v>9961</v>
      </c>
      <c r="AJ3243" t="s">
        <v>9961</v>
      </c>
      <c r="AK3243" t="s">
        <v>9961</v>
      </c>
    </row>
    <row r="3244" spans="1:270" x14ac:dyDescent="0.3">
      <c r="A3244" s="49">
        <v>3242</v>
      </c>
      <c r="B3244" t="s">
        <v>4986</v>
      </c>
      <c r="C3244" t="s">
        <v>614</v>
      </c>
      <c r="D3244">
        <v>1.3509</v>
      </c>
      <c r="I3244" t="s">
        <v>9961</v>
      </c>
      <c r="AQ3244" t="s">
        <v>9961</v>
      </c>
    </row>
    <row r="3245" spans="1:270" x14ac:dyDescent="0.3">
      <c r="A3245" s="49">
        <v>3243</v>
      </c>
      <c r="B3245" t="s">
        <v>4988</v>
      </c>
      <c r="C3245" t="s">
        <v>671</v>
      </c>
      <c r="D3245">
        <v>4.761400000000001E-2</v>
      </c>
      <c r="O3245" t="s">
        <v>9961</v>
      </c>
      <c r="P3245" t="s">
        <v>9961</v>
      </c>
      <c r="AL3245" t="s">
        <v>9961</v>
      </c>
      <c r="AM3245" t="s">
        <v>9961</v>
      </c>
      <c r="AN3245" t="s">
        <v>9961</v>
      </c>
    </row>
    <row r="3246" spans="1:270" x14ac:dyDescent="0.3">
      <c r="A3246" s="49">
        <v>3244</v>
      </c>
      <c r="B3246" t="s">
        <v>4989</v>
      </c>
      <c r="C3246" t="s">
        <v>605</v>
      </c>
      <c r="D3246">
        <v>0.19645199999999999</v>
      </c>
      <c r="AH3246" t="s">
        <v>9961</v>
      </c>
    </row>
    <row r="3247" spans="1:270" x14ac:dyDescent="0.3">
      <c r="A3247" s="49">
        <v>3245</v>
      </c>
      <c r="B3247" t="s">
        <v>4990</v>
      </c>
      <c r="C3247" t="s">
        <v>671</v>
      </c>
      <c r="D3247">
        <v>0.83270999999999984</v>
      </c>
      <c r="O3247" t="s">
        <v>9961</v>
      </c>
      <c r="P3247" t="s">
        <v>9961</v>
      </c>
    </row>
    <row r="3248" spans="1:270" x14ac:dyDescent="0.3">
      <c r="A3248" s="49">
        <v>3246</v>
      </c>
      <c r="B3248" t="s">
        <v>4991</v>
      </c>
      <c r="C3248" t="s">
        <v>798</v>
      </c>
      <c r="D3248">
        <v>0.82506000000000002</v>
      </c>
      <c r="O3248" t="s">
        <v>9961</v>
      </c>
      <c r="P3248" t="s">
        <v>9961</v>
      </c>
      <c r="AL3248" t="s">
        <v>9961</v>
      </c>
      <c r="AM3248" t="s">
        <v>9961</v>
      </c>
      <c r="AN3248" t="s">
        <v>9961</v>
      </c>
    </row>
    <row r="3249" spans="1:290" x14ac:dyDescent="0.3">
      <c r="A3249" s="49">
        <v>3247</v>
      </c>
      <c r="B3249" t="s">
        <v>4992</v>
      </c>
      <c r="C3249" t="s">
        <v>798</v>
      </c>
      <c r="D3249">
        <v>0.19225</v>
      </c>
      <c r="O3249" t="s">
        <v>9961</v>
      </c>
      <c r="P3249" t="s">
        <v>9961</v>
      </c>
      <c r="AL3249" t="s">
        <v>9961</v>
      </c>
      <c r="AM3249" t="s">
        <v>9961</v>
      </c>
      <c r="AN3249" t="s">
        <v>9961</v>
      </c>
    </row>
    <row r="3250" spans="1:290" x14ac:dyDescent="0.3">
      <c r="A3250" s="49">
        <v>3248</v>
      </c>
    </row>
    <row r="3251" spans="1:290" x14ac:dyDescent="0.3">
      <c r="A3251" s="49">
        <v>3249</v>
      </c>
      <c r="B3251" t="s">
        <v>4994</v>
      </c>
      <c r="C3251" t="s">
        <v>605</v>
      </c>
      <c r="D3251">
        <v>7.3784999999999989</v>
      </c>
      <c r="M3251" t="s">
        <v>9961</v>
      </c>
      <c r="N3251" t="s">
        <v>9961</v>
      </c>
      <c r="AH3251" t="s">
        <v>9961</v>
      </c>
    </row>
    <row r="3252" spans="1:290" x14ac:dyDescent="0.3">
      <c r="A3252" s="49">
        <v>3250</v>
      </c>
    </row>
    <row r="3253" spans="1:290" x14ac:dyDescent="0.3">
      <c r="A3253" s="49">
        <v>3251</v>
      </c>
      <c r="B3253" t="s">
        <v>4996</v>
      </c>
      <c r="C3253" t="s">
        <v>671</v>
      </c>
      <c r="D3253">
        <v>9.9973439999999983E-2</v>
      </c>
      <c r="EE3253" t="s">
        <v>9961</v>
      </c>
    </row>
    <row r="3254" spans="1:290" x14ac:dyDescent="0.3">
      <c r="A3254" s="49">
        <v>3252</v>
      </c>
      <c r="B3254" t="s">
        <v>4997</v>
      </c>
      <c r="C3254" t="s">
        <v>600</v>
      </c>
      <c r="D3254">
        <v>0.36171873794999998</v>
      </c>
      <c r="KD3254" t="s">
        <v>9961</v>
      </c>
    </row>
    <row r="3255" spans="1:290" x14ac:dyDescent="0.3">
      <c r="A3255" s="49">
        <v>3253</v>
      </c>
      <c r="B3255" t="s">
        <v>5000</v>
      </c>
      <c r="C3255" t="s">
        <v>659</v>
      </c>
      <c r="D3255">
        <v>2.0412E-2</v>
      </c>
      <c r="AH3255" t="s">
        <v>9961</v>
      </c>
      <c r="AJ3255" t="s">
        <v>9961</v>
      </c>
      <c r="AP3255" t="s">
        <v>9961</v>
      </c>
    </row>
    <row r="3256" spans="1:290" x14ac:dyDescent="0.3">
      <c r="A3256" s="49">
        <v>3254</v>
      </c>
      <c r="B3256" t="s">
        <v>5002</v>
      </c>
      <c r="C3256" t="s">
        <v>605</v>
      </c>
      <c r="D3256">
        <v>9.8712000000000013E-5</v>
      </c>
      <c r="F3256" t="s">
        <v>9961</v>
      </c>
      <c r="G3256" t="s">
        <v>9961</v>
      </c>
    </row>
    <row r="3257" spans="1:290" x14ac:dyDescent="0.3">
      <c r="A3257" s="49">
        <v>3255</v>
      </c>
      <c r="B3257" t="s">
        <v>5003</v>
      </c>
      <c r="C3257" t="s">
        <v>650</v>
      </c>
      <c r="D3257">
        <v>3.9017548697444858E-2</v>
      </c>
      <c r="AF3257" t="s">
        <v>9961</v>
      </c>
      <c r="AG3257" t="s">
        <v>9961</v>
      </c>
    </row>
    <row r="3258" spans="1:290" x14ac:dyDescent="0.3">
      <c r="A3258" s="49">
        <v>3256</v>
      </c>
    </row>
    <row r="3259" spans="1:290" x14ac:dyDescent="0.3">
      <c r="A3259" s="49">
        <v>3257</v>
      </c>
      <c r="B3259" t="s">
        <v>5005</v>
      </c>
      <c r="C3259" t="s">
        <v>686</v>
      </c>
      <c r="D3259">
        <v>0.24271999999999999</v>
      </c>
      <c r="AH3259" t="s">
        <v>9961</v>
      </c>
      <c r="CN3259" t="s">
        <v>9961</v>
      </c>
    </row>
    <row r="3260" spans="1:290" x14ac:dyDescent="0.3">
      <c r="A3260" s="49">
        <v>3258</v>
      </c>
    </row>
    <row r="3261" spans="1:290" x14ac:dyDescent="0.3">
      <c r="A3261" s="49">
        <v>3259</v>
      </c>
      <c r="B3261" t="s">
        <v>5007</v>
      </c>
      <c r="C3261" t="s">
        <v>659</v>
      </c>
      <c r="D3261">
        <v>1.9184199999999998E-2</v>
      </c>
      <c r="AJ3261" t="s">
        <v>9961</v>
      </c>
    </row>
    <row r="3262" spans="1:290" x14ac:dyDescent="0.3">
      <c r="A3262" s="49">
        <v>3260</v>
      </c>
      <c r="B3262" t="s">
        <v>5008</v>
      </c>
      <c r="C3262" t="s">
        <v>752</v>
      </c>
      <c r="D3262">
        <v>0.27992710965403089</v>
      </c>
      <c r="E3262" t="s">
        <v>1103</v>
      </c>
      <c r="BT3262" t="s">
        <v>9961</v>
      </c>
      <c r="BU3262" t="s">
        <v>9961</v>
      </c>
      <c r="BV3262" t="s">
        <v>9961</v>
      </c>
      <c r="BW3262" t="s">
        <v>9961</v>
      </c>
      <c r="BX3262" t="s">
        <v>9961</v>
      </c>
      <c r="BY3262" t="s">
        <v>9961</v>
      </c>
      <c r="BZ3262" t="s">
        <v>9961</v>
      </c>
      <c r="CA3262" t="s">
        <v>9961</v>
      </c>
      <c r="CB3262" t="s">
        <v>9961</v>
      </c>
      <c r="CC3262" t="s">
        <v>9961</v>
      </c>
      <c r="CD3262" t="s">
        <v>9961</v>
      </c>
      <c r="CE3262" t="s">
        <v>9961</v>
      </c>
      <c r="CF3262" t="s">
        <v>9961</v>
      </c>
      <c r="CG3262" t="s">
        <v>9961</v>
      </c>
    </row>
    <row r="3263" spans="1:290" x14ac:dyDescent="0.3">
      <c r="A3263" s="49">
        <v>3261</v>
      </c>
      <c r="B3263" t="s">
        <v>5010</v>
      </c>
      <c r="C3263" t="s">
        <v>752</v>
      </c>
      <c r="D3263">
        <v>3.5583668981223192E-2</v>
      </c>
      <c r="E3263" t="s">
        <v>1016</v>
      </c>
      <c r="BT3263" t="s">
        <v>9961</v>
      </c>
      <c r="BU3263" t="s">
        <v>9961</v>
      </c>
      <c r="BV3263" t="s">
        <v>9961</v>
      </c>
      <c r="BW3263" t="s">
        <v>9961</v>
      </c>
      <c r="BX3263" t="s">
        <v>9961</v>
      </c>
      <c r="BY3263" t="s">
        <v>9961</v>
      </c>
      <c r="BZ3263" t="s">
        <v>9961</v>
      </c>
      <c r="CA3263" t="s">
        <v>9961</v>
      </c>
      <c r="CG3263" t="s">
        <v>9961</v>
      </c>
    </row>
    <row r="3264" spans="1:290" x14ac:dyDescent="0.3">
      <c r="A3264" s="49">
        <v>3262</v>
      </c>
      <c r="B3264" t="s">
        <v>5012</v>
      </c>
      <c r="C3264" t="s">
        <v>796</v>
      </c>
      <c r="D3264">
        <v>0.61985000000000001</v>
      </c>
      <c r="O3264" t="s">
        <v>9961</v>
      </c>
    </row>
    <row r="3265" spans="1:256" x14ac:dyDescent="0.3">
      <c r="A3265" s="49">
        <v>3263</v>
      </c>
      <c r="B3265" t="s">
        <v>5013</v>
      </c>
      <c r="C3265" t="s">
        <v>798</v>
      </c>
      <c r="D3265">
        <v>8.3400000000000002E-3</v>
      </c>
      <c r="P3265" t="s">
        <v>9961</v>
      </c>
      <c r="AM3265" t="s">
        <v>9961</v>
      </c>
      <c r="AN3265" t="s">
        <v>9961</v>
      </c>
      <c r="AO3265" t="s">
        <v>9961</v>
      </c>
    </row>
    <row r="3266" spans="1:256" x14ac:dyDescent="0.3">
      <c r="A3266" s="49">
        <v>3264</v>
      </c>
    </row>
    <row r="3267" spans="1:256" x14ac:dyDescent="0.3">
      <c r="A3267" s="49">
        <v>3265</v>
      </c>
      <c r="B3267" t="s">
        <v>5016</v>
      </c>
      <c r="C3267" t="s">
        <v>659</v>
      </c>
      <c r="D3267">
        <v>5.8868999999999998E-2</v>
      </c>
      <c r="AH3267" t="s">
        <v>9961</v>
      </c>
      <c r="AJ3267" t="s">
        <v>9961</v>
      </c>
      <c r="AK3267" t="s">
        <v>9961</v>
      </c>
    </row>
    <row r="3268" spans="1:256" x14ac:dyDescent="0.3">
      <c r="A3268" s="49">
        <v>3266</v>
      </c>
      <c r="B3268" t="s">
        <v>5017</v>
      </c>
      <c r="C3268" t="s">
        <v>798</v>
      </c>
      <c r="D3268">
        <v>0.14760870000000001</v>
      </c>
      <c r="O3268" t="s">
        <v>9961</v>
      </c>
      <c r="P3268" t="s">
        <v>9961</v>
      </c>
    </row>
    <row r="3269" spans="1:256" x14ac:dyDescent="0.3">
      <c r="A3269" s="49">
        <v>3267</v>
      </c>
    </row>
    <row r="3270" spans="1:256" x14ac:dyDescent="0.3">
      <c r="A3270" s="49">
        <v>3268</v>
      </c>
      <c r="B3270" t="s">
        <v>5021</v>
      </c>
      <c r="C3270" t="s">
        <v>796</v>
      </c>
      <c r="D3270">
        <v>1.6823399999999999</v>
      </c>
      <c r="O3270" t="s">
        <v>9961</v>
      </c>
    </row>
    <row r="3271" spans="1:256" x14ac:dyDescent="0.3">
      <c r="A3271" s="49">
        <v>3269</v>
      </c>
      <c r="B3271" t="s">
        <v>5022</v>
      </c>
      <c r="C3271" t="s">
        <v>671</v>
      </c>
      <c r="D3271">
        <v>4.8248000000000003E-5</v>
      </c>
      <c r="Q3271" t="s">
        <v>9961</v>
      </c>
      <c r="R3271" t="s">
        <v>9961</v>
      </c>
      <c r="S3271" t="s">
        <v>9961</v>
      </c>
      <c r="T3271" t="s">
        <v>9961</v>
      </c>
      <c r="U3271" t="s">
        <v>9961</v>
      </c>
      <c r="V3271" t="s">
        <v>9961</v>
      </c>
      <c r="W3271" t="s">
        <v>9961</v>
      </c>
    </row>
    <row r="3272" spans="1:256" x14ac:dyDescent="0.3">
      <c r="A3272" s="49">
        <v>3270</v>
      </c>
    </row>
    <row r="3273" spans="1:256" x14ac:dyDescent="0.3">
      <c r="A3273" s="49">
        <v>3271</v>
      </c>
      <c r="B3273" t="s">
        <v>5024</v>
      </c>
      <c r="C3273" t="s">
        <v>650</v>
      </c>
      <c r="D3273">
        <v>6.1993319999999998E-2</v>
      </c>
      <c r="AK3273" t="s">
        <v>9961</v>
      </c>
    </row>
    <row r="3274" spans="1:256" x14ac:dyDescent="0.3">
      <c r="A3274" s="49">
        <v>3272</v>
      </c>
      <c r="B3274" t="s">
        <v>5025</v>
      </c>
      <c r="C3274" t="s">
        <v>650</v>
      </c>
      <c r="D3274">
        <v>5.2439999999999987E-2</v>
      </c>
      <c r="AK3274" t="s">
        <v>9961</v>
      </c>
    </row>
    <row r="3275" spans="1:256" x14ac:dyDescent="0.3">
      <c r="A3275" s="49">
        <v>3273</v>
      </c>
      <c r="B3275" t="s">
        <v>5026</v>
      </c>
      <c r="C3275" t="s">
        <v>611</v>
      </c>
      <c r="D3275">
        <v>3.7601401656314698E-3</v>
      </c>
      <c r="EA3275" t="s">
        <v>9961</v>
      </c>
      <c r="EB3275" t="s">
        <v>9961</v>
      </c>
    </row>
    <row r="3276" spans="1:256" x14ac:dyDescent="0.3">
      <c r="A3276" s="49">
        <v>3274</v>
      </c>
      <c r="B3276" t="s">
        <v>5027</v>
      </c>
      <c r="C3276" t="s">
        <v>659</v>
      </c>
      <c r="D3276">
        <v>0.74743420000000016</v>
      </c>
      <c r="I3276" t="s">
        <v>9961</v>
      </c>
      <c r="J3276" t="s">
        <v>9961</v>
      </c>
      <c r="K3276" t="s">
        <v>9961</v>
      </c>
      <c r="L3276" t="s">
        <v>9961</v>
      </c>
    </row>
    <row r="3277" spans="1:256" x14ac:dyDescent="0.3">
      <c r="A3277" s="49">
        <v>3275</v>
      </c>
      <c r="B3277" t="s">
        <v>5028</v>
      </c>
      <c r="C3277" t="s">
        <v>605</v>
      </c>
      <c r="D3277">
        <v>0.79566999999999988</v>
      </c>
      <c r="AH3277" t="s">
        <v>9961</v>
      </c>
    </row>
    <row r="3278" spans="1:256" x14ac:dyDescent="0.3">
      <c r="A3278" s="49">
        <v>3276</v>
      </c>
      <c r="B3278" t="s">
        <v>5029</v>
      </c>
      <c r="C3278" t="s">
        <v>659</v>
      </c>
      <c r="D3278">
        <v>0.42744559999999998</v>
      </c>
      <c r="I3278" t="s">
        <v>9961</v>
      </c>
      <c r="J3278" t="s">
        <v>9961</v>
      </c>
      <c r="K3278" t="s">
        <v>9961</v>
      </c>
      <c r="L3278" t="s">
        <v>9961</v>
      </c>
    </row>
    <row r="3279" spans="1:256" x14ac:dyDescent="0.3">
      <c r="A3279" s="49">
        <v>3277</v>
      </c>
      <c r="B3279" t="s">
        <v>5030</v>
      </c>
      <c r="C3279" t="s">
        <v>683</v>
      </c>
      <c r="D3279">
        <v>0.24670500000000001</v>
      </c>
      <c r="I3279" t="s">
        <v>9961</v>
      </c>
      <c r="J3279" t="s">
        <v>9961</v>
      </c>
      <c r="K3279" t="s">
        <v>9961</v>
      </c>
      <c r="L3279" t="s">
        <v>9961</v>
      </c>
    </row>
    <row r="3280" spans="1:256" x14ac:dyDescent="0.3">
      <c r="A3280" s="49">
        <v>3278</v>
      </c>
      <c r="B3280" t="s">
        <v>5031</v>
      </c>
      <c r="C3280" t="s">
        <v>953</v>
      </c>
      <c r="D3280">
        <v>13.108481625966251</v>
      </c>
      <c r="IV3280" t="s">
        <v>9961</v>
      </c>
    </row>
    <row r="3281" spans="1:384" x14ac:dyDescent="0.3">
      <c r="A3281" s="49">
        <v>3279</v>
      </c>
      <c r="B3281" t="s">
        <v>5033</v>
      </c>
      <c r="C3281" t="s">
        <v>796</v>
      </c>
      <c r="D3281">
        <v>1.3140000000000001</v>
      </c>
      <c r="O3281" t="s">
        <v>9961</v>
      </c>
    </row>
    <row r="3282" spans="1:384" x14ac:dyDescent="0.3">
      <c r="A3282" s="49">
        <v>3280</v>
      </c>
      <c r="B3282" t="s">
        <v>5035</v>
      </c>
      <c r="C3282" t="s">
        <v>595</v>
      </c>
      <c r="D3282">
        <v>1.67</v>
      </c>
      <c r="NS3282" t="s">
        <v>9961</v>
      </c>
      <c r="NT3282" t="s">
        <v>9961</v>
      </c>
    </row>
    <row r="3283" spans="1:384" x14ac:dyDescent="0.3">
      <c r="A3283" s="49">
        <v>3281</v>
      </c>
      <c r="B3283" t="s">
        <v>5037</v>
      </c>
      <c r="C3283" t="s">
        <v>659</v>
      </c>
      <c r="D3283">
        <v>0.16800000000000001</v>
      </c>
      <c r="I3283" t="s">
        <v>9961</v>
      </c>
      <c r="J3283" t="s">
        <v>9961</v>
      </c>
      <c r="K3283" t="s">
        <v>9961</v>
      </c>
      <c r="L3283" t="s">
        <v>9961</v>
      </c>
    </row>
    <row r="3284" spans="1:384" x14ac:dyDescent="0.3">
      <c r="A3284" s="49">
        <v>3282</v>
      </c>
      <c r="B3284" t="s">
        <v>5038</v>
      </c>
      <c r="C3284" t="s">
        <v>614</v>
      </c>
      <c r="D3284">
        <v>0.1</v>
      </c>
      <c r="AG3284" t="s">
        <v>9961</v>
      </c>
    </row>
    <row r="3285" spans="1:384" x14ac:dyDescent="0.3">
      <c r="A3285" s="49">
        <v>3283</v>
      </c>
      <c r="B3285" t="s">
        <v>5039</v>
      </c>
      <c r="C3285" t="s">
        <v>605</v>
      </c>
      <c r="D3285">
        <v>0.01</v>
      </c>
      <c r="AG3285" t="s">
        <v>9961</v>
      </c>
    </row>
    <row r="3286" spans="1:384" x14ac:dyDescent="0.3">
      <c r="A3286" s="49">
        <v>3284</v>
      </c>
      <c r="B3286" t="s">
        <v>5040</v>
      </c>
      <c r="C3286" t="s">
        <v>605</v>
      </c>
      <c r="D3286">
        <v>5.2999999999999999E-2</v>
      </c>
      <c r="AG3286" t="s">
        <v>9961</v>
      </c>
    </row>
    <row r="3287" spans="1:384" x14ac:dyDescent="0.3">
      <c r="A3287" s="49">
        <v>3285</v>
      </c>
      <c r="B3287" t="s">
        <v>5041</v>
      </c>
      <c r="C3287" t="s">
        <v>605</v>
      </c>
      <c r="D3287">
        <v>2.2000000000000002</v>
      </c>
      <c r="M3287" t="s">
        <v>9961</v>
      </c>
      <c r="N3287" t="s">
        <v>9961</v>
      </c>
    </row>
    <row r="3288" spans="1:384" x14ac:dyDescent="0.3">
      <c r="A3288" s="49">
        <v>3286</v>
      </c>
      <c r="B3288" t="s">
        <v>5042</v>
      </c>
      <c r="C3288" t="s">
        <v>796</v>
      </c>
      <c r="D3288">
        <v>5.8100000000000001E-3</v>
      </c>
      <c r="O3288" t="s">
        <v>9961</v>
      </c>
    </row>
    <row r="3289" spans="1:384" x14ac:dyDescent="0.3">
      <c r="A3289" s="49">
        <v>3287</v>
      </c>
      <c r="B3289" t="s">
        <v>5043</v>
      </c>
      <c r="C3289" t="s">
        <v>659</v>
      </c>
      <c r="D3289">
        <v>0.75029999999999997</v>
      </c>
      <c r="I3289" t="s">
        <v>9961</v>
      </c>
      <c r="J3289" t="s">
        <v>9961</v>
      </c>
      <c r="K3289" t="s">
        <v>9961</v>
      </c>
      <c r="L3289" t="s">
        <v>9961</v>
      </c>
    </row>
    <row r="3290" spans="1:384" x14ac:dyDescent="0.3">
      <c r="A3290" s="49">
        <v>3288</v>
      </c>
      <c r="B3290" t="s">
        <v>5044</v>
      </c>
      <c r="C3290" t="s">
        <v>659</v>
      </c>
      <c r="D3290">
        <v>0.11423999999999999</v>
      </c>
      <c r="EF3290" t="s">
        <v>9961</v>
      </c>
      <c r="EG3290" t="s">
        <v>9961</v>
      </c>
      <c r="EH3290" t="s">
        <v>9961</v>
      </c>
      <c r="EP3290" t="s">
        <v>9961</v>
      </c>
    </row>
    <row r="3291" spans="1:384" x14ac:dyDescent="0.3">
      <c r="A3291" s="49">
        <v>3289</v>
      </c>
      <c r="B3291" t="s">
        <v>5045</v>
      </c>
      <c r="C3291" t="s">
        <v>605</v>
      </c>
      <c r="D3291">
        <v>0.01</v>
      </c>
      <c r="AG3291" t="s">
        <v>9961</v>
      </c>
    </row>
    <row r="3292" spans="1:384" x14ac:dyDescent="0.3">
      <c r="A3292" s="49">
        <v>3290</v>
      </c>
      <c r="B3292" t="s">
        <v>5046</v>
      </c>
      <c r="C3292" t="s">
        <v>605</v>
      </c>
      <c r="D3292">
        <v>3.2009999999999997E-2</v>
      </c>
      <c r="AG3292" t="s">
        <v>9961</v>
      </c>
    </row>
    <row r="3293" spans="1:384" x14ac:dyDescent="0.3">
      <c r="A3293" s="49">
        <v>3291</v>
      </c>
      <c r="B3293" t="s">
        <v>5047</v>
      </c>
      <c r="C3293" t="s">
        <v>605</v>
      </c>
      <c r="D3293">
        <v>0.03</v>
      </c>
      <c r="AG3293" t="s">
        <v>9961</v>
      </c>
    </row>
    <row r="3294" spans="1:384" x14ac:dyDescent="0.3">
      <c r="A3294" s="49">
        <v>3292</v>
      </c>
      <c r="B3294" t="s">
        <v>5048</v>
      </c>
      <c r="C3294" t="s">
        <v>605</v>
      </c>
      <c r="D3294">
        <v>0.105</v>
      </c>
      <c r="AG3294" t="s">
        <v>9961</v>
      </c>
    </row>
    <row r="3295" spans="1:384" x14ac:dyDescent="0.3">
      <c r="A3295" s="49">
        <v>3293</v>
      </c>
      <c r="B3295" t="s">
        <v>5049</v>
      </c>
      <c r="C3295" t="s">
        <v>614</v>
      </c>
      <c r="D3295">
        <v>0.19503999999999999</v>
      </c>
      <c r="EA3295" t="s">
        <v>9961</v>
      </c>
      <c r="EB3295" t="s">
        <v>9961</v>
      </c>
    </row>
    <row r="3296" spans="1:384" x14ac:dyDescent="0.3">
      <c r="A3296" s="49">
        <v>3294</v>
      </c>
      <c r="B3296" t="s">
        <v>5050</v>
      </c>
      <c r="C3296" t="s">
        <v>659</v>
      </c>
      <c r="D3296">
        <v>0.15</v>
      </c>
      <c r="AH3296" t="s">
        <v>9961</v>
      </c>
      <c r="AJ3296" t="s">
        <v>9961</v>
      </c>
      <c r="AK3296" t="s">
        <v>9961</v>
      </c>
    </row>
    <row r="3297" spans="1:197" x14ac:dyDescent="0.3">
      <c r="A3297" s="49">
        <v>3295</v>
      </c>
      <c r="B3297" t="s">
        <v>5051</v>
      </c>
      <c r="C3297" t="s">
        <v>605</v>
      </c>
      <c r="D3297">
        <v>0.13139999999999999</v>
      </c>
      <c r="M3297" t="s">
        <v>9961</v>
      </c>
      <c r="N3297" t="s">
        <v>9961</v>
      </c>
    </row>
    <row r="3298" spans="1:197" x14ac:dyDescent="0.3">
      <c r="A3298" s="49">
        <v>3296</v>
      </c>
      <c r="B3298" t="s">
        <v>5052</v>
      </c>
      <c r="C3298" t="s">
        <v>659</v>
      </c>
      <c r="D3298">
        <v>1.3807499999999999</v>
      </c>
      <c r="I3298" t="s">
        <v>9961</v>
      </c>
      <c r="J3298" t="s">
        <v>9961</v>
      </c>
      <c r="K3298" t="s">
        <v>9961</v>
      </c>
      <c r="L3298" t="s">
        <v>9961</v>
      </c>
    </row>
    <row r="3299" spans="1:197" x14ac:dyDescent="0.3">
      <c r="A3299" s="49">
        <v>3297</v>
      </c>
      <c r="B3299" t="s">
        <v>5053</v>
      </c>
      <c r="C3299" t="s">
        <v>595</v>
      </c>
      <c r="D3299">
        <v>1.0047999999999999</v>
      </c>
      <c r="P3299" t="s">
        <v>9961</v>
      </c>
    </row>
    <row r="3300" spans="1:197" x14ac:dyDescent="0.3">
      <c r="A3300" s="49">
        <v>3298</v>
      </c>
      <c r="B3300" t="s">
        <v>5054</v>
      </c>
      <c r="C3300" t="s">
        <v>605</v>
      </c>
      <c r="D3300">
        <v>0.01</v>
      </c>
      <c r="AG3300" t="s">
        <v>9961</v>
      </c>
    </row>
    <row r="3301" spans="1:197" x14ac:dyDescent="0.3">
      <c r="A3301" s="49">
        <v>3299</v>
      </c>
      <c r="B3301" t="s">
        <v>5055</v>
      </c>
      <c r="C3301" t="s">
        <v>605</v>
      </c>
      <c r="D3301">
        <v>0.94514000000000009</v>
      </c>
      <c r="AH3301" t="s">
        <v>9961</v>
      </c>
      <c r="AJ3301" t="s">
        <v>9961</v>
      </c>
      <c r="AK3301" t="s">
        <v>9961</v>
      </c>
    </row>
    <row r="3302" spans="1:197" x14ac:dyDescent="0.3">
      <c r="A3302" s="49">
        <v>3300</v>
      </c>
      <c r="B3302" t="s">
        <v>5056</v>
      </c>
      <c r="C3302" t="s">
        <v>605</v>
      </c>
      <c r="D3302">
        <v>0.18</v>
      </c>
      <c r="AH3302" t="s">
        <v>9961</v>
      </c>
    </row>
    <row r="3303" spans="1:197" x14ac:dyDescent="0.3">
      <c r="A3303" s="49">
        <v>3301</v>
      </c>
    </row>
    <row r="3304" spans="1:197" x14ac:dyDescent="0.3">
      <c r="A3304" s="49">
        <v>3302</v>
      </c>
    </row>
    <row r="3305" spans="1:197" x14ac:dyDescent="0.3">
      <c r="A3305" s="49">
        <v>3303</v>
      </c>
      <c r="B3305" t="s">
        <v>5064</v>
      </c>
      <c r="C3305" t="s">
        <v>605</v>
      </c>
      <c r="D3305">
        <v>0.02</v>
      </c>
      <c r="M3305" t="s">
        <v>9961</v>
      </c>
      <c r="N3305" t="s">
        <v>9961</v>
      </c>
    </row>
    <row r="3306" spans="1:197" x14ac:dyDescent="0.3">
      <c r="A3306" s="49">
        <v>3304</v>
      </c>
      <c r="B3306" t="s">
        <v>5065</v>
      </c>
      <c r="C3306" t="s">
        <v>605</v>
      </c>
      <c r="D3306">
        <v>0.71999999999999986</v>
      </c>
      <c r="AF3306" t="s">
        <v>9961</v>
      </c>
      <c r="AG3306" t="s">
        <v>9961</v>
      </c>
    </row>
    <row r="3307" spans="1:197" x14ac:dyDescent="0.3">
      <c r="A3307" s="49">
        <v>3305</v>
      </c>
      <c r="B3307" t="s">
        <v>5066</v>
      </c>
      <c r="C3307" t="s">
        <v>605</v>
      </c>
      <c r="D3307">
        <v>0.01</v>
      </c>
      <c r="AG3307" t="s">
        <v>9961</v>
      </c>
    </row>
    <row r="3308" spans="1:197" x14ac:dyDescent="0.3">
      <c r="A3308" s="49">
        <v>3306</v>
      </c>
    </row>
    <row r="3309" spans="1:197" x14ac:dyDescent="0.3">
      <c r="A3309" s="49">
        <v>3307</v>
      </c>
      <c r="B3309" t="s">
        <v>5069</v>
      </c>
      <c r="C3309" t="s">
        <v>605</v>
      </c>
      <c r="D3309">
        <v>0.11</v>
      </c>
      <c r="AG3309" t="s">
        <v>9961</v>
      </c>
    </row>
    <row r="3310" spans="1:197" x14ac:dyDescent="0.3">
      <c r="A3310" s="49">
        <v>3308</v>
      </c>
      <c r="B3310" t="s">
        <v>5070</v>
      </c>
      <c r="C3310" t="s">
        <v>605</v>
      </c>
      <c r="D3310">
        <v>0.1</v>
      </c>
      <c r="AG3310" t="s">
        <v>9961</v>
      </c>
    </row>
    <row r="3311" spans="1:197" x14ac:dyDescent="0.3">
      <c r="A3311" s="49">
        <v>3309</v>
      </c>
      <c r="B3311" t="s">
        <v>5071</v>
      </c>
      <c r="C3311" t="s">
        <v>605</v>
      </c>
      <c r="D3311">
        <v>0.5079999999999999</v>
      </c>
      <c r="AG3311" t="s">
        <v>9961</v>
      </c>
    </row>
    <row r="3312" spans="1:197" x14ac:dyDescent="0.3">
      <c r="A3312" s="49">
        <v>3310</v>
      </c>
      <c r="B3312" t="s">
        <v>5072</v>
      </c>
      <c r="C3312" t="s">
        <v>614</v>
      </c>
      <c r="D3312">
        <v>0.50000000000000011</v>
      </c>
      <c r="AH3312" t="s">
        <v>9961</v>
      </c>
      <c r="AK3312" t="s">
        <v>9961</v>
      </c>
      <c r="GO3312" t="s">
        <v>9961</v>
      </c>
    </row>
    <row r="3313" spans="1:232" x14ac:dyDescent="0.3">
      <c r="A3313" s="49">
        <v>3311</v>
      </c>
      <c r="B3313" t="s">
        <v>5073</v>
      </c>
      <c r="C3313" t="s">
        <v>611</v>
      </c>
      <c r="D3313">
        <v>0.01</v>
      </c>
      <c r="AG3313" t="s">
        <v>9961</v>
      </c>
    </row>
    <row r="3314" spans="1:232" x14ac:dyDescent="0.3">
      <c r="A3314" s="49">
        <v>3312</v>
      </c>
      <c r="B3314" t="s">
        <v>5074</v>
      </c>
      <c r="C3314" t="s">
        <v>659</v>
      </c>
      <c r="D3314">
        <v>0.15038000000000001</v>
      </c>
      <c r="AH3314" t="s">
        <v>9961</v>
      </c>
      <c r="AJ3314" t="s">
        <v>9961</v>
      </c>
      <c r="AK3314" t="s">
        <v>9961</v>
      </c>
    </row>
    <row r="3315" spans="1:232" x14ac:dyDescent="0.3">
      <c r="A3315" s="49">
        <v>3313</v>
      </c>
      <c r="B3315" t="s">
        <v>5075</v>
      </c>
      <c r="C3315" t="s">
        <v>605</v>
      </c>
      <c r="D3315">
        <v>0.01</v>
      </c>
      <c r="AG3315" t="s">
        <v>9961</v>
      </c>
    </row>
    <row r="3316" spans="1:232" x14ac:dyDescent="0.3">
      <c r="A3316" s="49">
        <v>3314</v>
      </c>
      <c r="B3316" t="s">
        <v>5076</v>
      </c>
      <c r="C3316" t="s">
        <v>605</v>
      </c>
      <c r="D3316">
        <v>1.3599999999999999E-2</v>
      </c>
      <c r="AG3316" t="s">
        <v>9961</v>
      </c>
      <c r="HQ3316" t="s">
        <v>9961</v>
      </c>
    </row>
    <row r="3317" spans="1:232" x14ac:dyDescent="0.3">
      <c r="A3317" s="49">
        <v>3315</v>
      </c>
      <c r="B3317" t="s">
        <v>5077</v>
      </c>
      <c r="C3317" t="s">
        <v>605</v>
      </c>
      <c r="D3317">
        <v>0.3</v>
      </c>
      <c r="AH3317" t="s">
        <v>9961</v>
      </c>
      <c r="AK3317" t="s">
        <v>9961</v>
      </c>
    </row>
    <row r="3318" spans="1:232" x14ac:dyDescent="0.3">
      <c r="A3318" s="49">
        <v>3316</v>
      </c>
    </row>
    <row r="3319" spans="1:232" x14ac:dyDescent="0.3">
      <c r="A3319" s="49">
        <v>3317</v>
      </c>
      <c r="B3319" t="s">
        <v>5080</v>
      </c>
      <c r="C3319" t="s">
        <v>611</v>
      </c>
      <c r="D3319">
        <v>1.0500000000000001E-2</v>
      </c>
      <c r="AG3319" t="s">
        <v>9961</v>
      </c>
    </row>
    <row r="3320" spans="1:232" x14ac:dyDescent="0.3">
      <c r="A3320" s="49">
        <v>3318</v>
      </c>
    </row>
    <row r="3321" spans="1:232" x14ac:dyDescent="0.3">
      <c r="A3321" s="49">
        <v>3319</v>
      </c>
      <c r="B3321" t="s">
        <v>5082</v>
      </c>
      <c r="C3321" t="s">
        <v>659</v>
      </c>
      <c r="D3321">
        <v>5.8880000000000002E-2</v>
      </c>
      <c r="AH3321" t="s">
        <v>9961</v>
      </c>
      <c r="AJ3321" t="s">
        <v>9961</v>
      </c>
      <c r="AK3321" t="s">
        <v>9961</v>
      </c>
    </row>
    <row r="3322" spans="1:232" x14ac:dyDescent="0.3">
      <c r="A3322" s="49">
        <v>3320</v>
      </c>
      <c r="B3322" t="s">
        <v>5083</v>
      </c>
      <c r="C3322" t="s">
        <v>659</v>
      </c>
      <c r="D3322">
        <v>1.3931999999999999E-4</v>
      </c>
      <c r="F3322" t="s">
        <v>9961</v>
      </c>
      <c r="G3322" t="s">
        <v>9961</v>
      </c>
      <c r="H3322" t="s">
        <v>9961</v>
      </c>
      <c r="EM3322" t="s">
        <v>9961</v>
      </c>
      <c r="HW3322" t="s">
        <v>9961</v>
      </c>
      <c r="HX3322" t="s">
        <v>9961</v>
      </c>
    </row>
    <row r="3323" spans="1:232" x14ac:dyDescent="0.3">
      <c r="A3323" s="49">
        <v>3321</v>
      </c>
      <c r="B3323" t="s">
        <v>5084</v>
      </c>
      <c r="C3323" t="s">
        <v>617</v>
      </c>
      <c r="D3323">
        <v>5.4081012658227848E-4</v>
      </c>
      <c r="F3323" t="s">
        <v>9961</v>
      </c>
      <c r="G3323" t="s">
        <v>9961</v>
      </c>
    </row>
    <row r="3324" spans="1:232" x14ac:dyDescent="0.3">
      <c r="A3324" s="49">
        <v>3322</v>
      </c>
      <c r="B3324" t="s">
        <v>5085</v>
      </c>
      <c r="C3324" t="s">
        <v>605</v>
      </c>
      <c r="D3324">
        <v>2.4318906</v>
      </c>
      <c r="M3324" t="s">
        <v>9961</v>
      </c>
      <c r="N3324" t="s">
        <v>9961</v>
      </c>
      <c r="AH3324" t="s">
        <v>9961</v>
      </c>
    </row>
    <row r="3325" spans="1:232" x14ac:dyDescent="0.3">
      <c r="A3325" s="49">
        <v>3323</v>
      </c>
      <c r="B3325" t="s">
        <v>5086</v>
      </c>
      <c r="C3325" t="s">
        <v>605</v>
      </c>
      <c r="D3325">
        <v>2.1576</v>
      </c>
      <c r="AH3325" t="s">
        <v>9961</v>
      </c>
    </row>
    <row r="3326" spans="1:232" x14ac:dyDescent="0.3">
      <c r="A3326" s="49">
        <v>3324</v>
      </c>
      <c r="B3326" t="s">
        <v>5088</v>
      </c>
      <c r="C3326" t="s">
        <v>668</v>
      </c>
      <c r="D3326">
        <v>0.43725000000000003</v>
      </c>
      <c r="I3326" t="s">
        <v>9961</v>
      </c>
      <c r="L3326" t="s">
        <v>9961</v>
      </c>
    </row>
    <row r="3327" spans="1:232" x14ac:dyDescent="0.3">
      <c r="A3327" s="49">
        <v>3325</v>
      </c>
      <c r="B3327" t="s">
        <v>5089</v>
      </c>
      <c r="C3327" t="s">
        <v>605</v>
      </c>
      <c r="D3327">
        <v>0.114</v>
      </c>
      <c r="EA3327" t="s">
        <v>9961</v>
      </c>
      <c r="EB3327" t="s">
        <v>9961</v>
      </c>
    </row>
    <row r="3328" spans="1:232" x14ac:dyDescent="0.3">
      <c r="A3328" s="49">
        <v>3326</v>
      </c>
      <c r="B3328" t="s">
        <v>5090</v>
      </c>
      <c r="C3328" t="s">
        <v>752</v>
      </c>
      <c r="D3328">
        <v>5.3232067174456173E-2</v>
      </c>
      <c r="E3328" t="s">
        <v>1058</v>
      </c>
      <c r="BT3328" t="s">
        <v>9961</v>
      </c>
      <c r="BU3328" t="s">
        <v>9961</v>
      </c>
      <c r="BV3328" t="s">
        <v>9961</v>
      </c>
      <c r="BW3328" t="s">
        <v>9961</v>
      </c>
      <c r="BX3328" t="s">
        <v>9961</v>
      </c>
      <c r="BY3328" t="s">
        <v>9961</v>
      </c>
      <c r="BZ3328" t="s">
        <v>9961</v>
      </c>
      <c r="CA3328" t="s">
        <v>9961</v>
      </c>
      <c r="CB3328" t="s">
        <v>9961</v>
      </c>
      <c r="CC3328" t="s">
        <v>9961</v>
      </c>
      <c r="CD3328" t="s">
        <v>9961</v>
      </c>
      <c r="CE3328" t="s">
        <v>9961</v>
      </c>
      <c r="CG3328" t="s">
        <v>9961</v>
      </c>
    </row>
    <row r="3329" spans="1:253" x14ac:dyDescent="0.3">
      <c r="A3329" s="49">
        <v>3327</v>
      </c>
      <c r="B3329" t="s">
        <v>5092</v>
      </c>
      <c r="C3329" t="s">
        <v>752</v>
      </c>
      <c r="D3329">
        <v>7.6934405677810097E-2</v>
      </c>
      <c r="E3329" t="s">
        <v>1025</v>
      </c>
      <c r="DL3329" t="s">
        <v>9961</v>
      </c>
      <c r="DM3329" t="s">
        <v>9961</v>
      </c>
      <c r="DN3329" t="s">
        <v>9961</v>
      </c>
      <c r="DO3329" t="s">
        <v>9961</v>
      </c>
      <c r="DP3329" t="s">
        <v>9961</v>
      </c>
      <c r="DQ3329" t="s">
        <v>9961</v>
      </c>
      <c r="DR3329" t="s">
        <v>9961</v>
      </c>
      <c r="DS3329" t="s">
        <v>9961</v>
      </c>
      <c r="DT3329" t="s">
        <v>9961</v>
      </c>
      <c r="DU3329" t="s">
        <v>9961</v>
      </c>
      <c r="DV3329" t="s">
        <v>9961</v>
      </c>
      <c r="DW3329" t="s">
        <v>9961</v>
      </c>
      <c r="IR3329" t="s">
        <v>9961</v>
      </c>
      <c r="IS3329" t="s">
        <v>9961</v>
      </c>
    </row>
    <row r="3330" spans="1:253" x14ac:dyDescent="0.3">
      <c r="A3330" s="49">
        <v>3328</v>
      </c>
      <c r="B3330" t="s">
        <v>5094</v>
      </c>
      <c r="C3330" t="s">
        <v>614</v>
      </c>
      <c r="D3330">
        <v>0.26194000000000001</v>
      </c>
      <c r="AG3330" t="s">
        <v>9961</v>
      </c>
    </row>
    <row r="3331" spans="1:253" x14ac:dyDescent="0.3">
      <c r="A3331" s="49">
        <v>3329</v>
      </c>
      <c r="B3331" t="s">
        <v>5095</v>
      </c>
      <c r="C3331" t="s">
        <v>605</v>
      </c>
      <c r="D3331">
        <v>0.01</v>
      </c>
      <c r="AG3331" t="s">
        <v>9961</v>
      </c>
    </row>
    <row r="3332" spans="1:253" x14ac:dyDescent="0.3">
      <c r="A3332" s="49">
        <v>3330</v>
      </c>
      <c r="B3332" t="s">
        <v>5096</v>
      </c>
      <c r="C3332" t="s">
        <v>595</v>
      </c>
      <c r="D3332">
        <v>0.40500000000000003</v>
      </c>
      <c r="P3332" t="s">
        <v>9961</v>
      </c>
    </row>
    <row r="3333" spans="1:253" x14ac:dyDescent="0.3">
      <c r="A3333" s="49">
        <v>3331</v>
      </c>
    </row>
    <row r="3334" spans="1:253" x14ac:dyDescent="0.3">
      <c r="A3334" s="49">
        <v>3332</v>
      </c>
      <c r="B3334" t="s">
        <v>5098</v>
      </c>
      <c r="C3334" t="s">
        <v>1220</v>
      </c>
      <c r="D3334">
        <v>1.644031825258953</v>
      </c>
      <c r="AZ3334" t="s">
        <v>9961</v>
      </c>
      <c r="EL3334" t="s">
        <v>9961</v>
      </c>
    </row>
    <row r="3335" spans="1:253" x14ac:dyDescent="0.3">
      <c r="A3335" s="49">
        <v>3333</v>
      </c>
      <c r="B3335" t="s">
        <v>5099</v>
      </c>
      <c r="C3335" t="s">
        <v>614</v>
      </c>
      <c r="D3335">
        <v>4.0143047000000003</v>
      </c>
      <c r="I3335" t="s">
        <v>9963</v>
      </c>
      <c r="K3335" t="s">
        <v>9963</v>
      </c>
      <c r="L3335" t="s">
        <v>9962</v>
      </c>
    </row>
    <row r="3336" spans="1:253" x14ac:dyDescent="0.3">
      <c r="A3336" s="49">
        <v>3334</v>
      </c>
      <c r="B3336" t="s">
        <v>5100</v>
      </c>
      <c r="C3336" t="s">
        <v>614</v>
      </c>
      <c r="D3336">
        <v>0.17846300000000001</v>
      </c>
      <c r="AH3336" t="s">
        <v>9963</v>
      </c>
      <c r="AJ3336" t="s">
        <v>9963</v>
      </c>
      <c r="AK3336" t="s">
        <v>9963</v>
      </c>
      <c r="AP3336" t="s">
        <v>9962</v>
      </c>
    </row>
    <row r="3337" spans="1:253" x14ac:dyDescent="0.3">
      <c r="A3337" s="49">
        <v>3335</v>
      </c>
      <c r="B3337" t="s">
        <v>5101</v>
      </c>
      <c r="C3337" t="s">
        <v>611</v>
      </c>
      <c r="D3337">
        <v>5.31E-4</v>
      </c>
      <c r="AG3337" t="s">
        <v>9961</v>
      </c>
    </row>
    <row r="3338" spans="1:253" x14ac:dyDescent="0.3">
      <c r="A3338" s="49">
        <v>3336</v>
      </c>
      <c r="B3338" t="s">
        <v>5102</v>
      </c>
      <c r="C3338" t="s">
        <v>662</v>
      </c>
      <c r="D3338">
        <v>6.448000000000001E-2</v>
      </c>
      <c r="I3338" t="s">
        <v>9961</v>
      </c>
      <c r="J3338" t="s">
        <v>9961</v>
      </c>
      <c r="K3338" t="s">
        <v>9961</v>
      </c>
      <c r="L3338" t="s">
        <v>9961</v>
      </c>
    </row>
    <row r="3339" spans="1:253" x14ac:dyDescent="0.3">
      <c r="A3339" s="49">
        <v>3337</v>
      </c>
      <c r="B3339" t="s">
        <v>5104</v>
      </c>
      <c r="C3339" t="s">
        <v>595</v>
      </c>
      <c r="D3339">
        <v>3.5024999999999999</v>
      </c>
      <c r="AH3339" t="s">
        <v>9961</v>
      </c>
      <c r="AK3339" t="s">
        <v>9961</v>
      </c>
    </row>
    <row r="3340" spans="1:253" x14ac:dyDescent="0.3">
      <c r="A3340" s="49">
        <v>3338</v>
      </c>
      <c r="B3340" t="s">
        <v>5106</v>
      </c>
      <c r="C3340" t="s">
        <v>614</v>
      </c>
      <c r="D3340">
        <v>6.8152455000000001E-2</v>
      </c>
      <c r="EF3340" t="s">
        <v>9961</v>
      </c>
      <c r="EH3340" t="s">
        <v>9961</v>
      </c>
    </row>
    <row r="3341" spans="1:253" x14ac:dyDescent="0.3">
      <c r="A3341" s="49">
        <v>3339</v>
      </c>
      <c r="B3341" t="s">
        <v>5107</v>
      </c>
      <c r="C3341" t="s">
        <v>659</v>
      </c>
      <c r="D3341">
        <v>2.8358979999999999E-5</v>
      </c>
      <c r="F3341" t="s">
        <v>9961</v>
      </c>
      <c r="G3341" t="s">
        <v>9961</v>
      </c>
      <c r="H3341" t="s">
        <v>9961</v>
      </c>
      <c r="EM3341" t="s">
        <v>9961</v>
      </c>
    </row>
    <row r="3342" spans="1:253" x14ac:dyDescent="0.3">
      <c r="A3342" s="49">
        <v>3340</v>
      </c>
      <c r="B3342" t="s">
        <v>5108</v>
      </c>
      <c r="C3342" t="s">
        <v>668</v>
      </c>
      <c r="D3342">
        <v>0.26</v>
      </c>
      <c r="EF3342" t="s">
        <v>9961</v>
      </c>
      <c r="EH3342" t="s">
        <v>9961</v>
      </c>
    </row>
    <row r="3343" spans="1:253" x14ac:dyDescent="0.3">
      <c r="A3343" s="49">
        <v>3341</v>
      </c>
      <c r="B3343" t="s">
        <v>5109</v>
      </c>
      <c r="C3343" t="s">
        <v>605</v>
      </c>
      <c r="D3343">
        <v>4.9020000000000001E-2</v>
      </c>
      <c r="M3343" t="s">
        <v>9961</v>
      </c>
      <c r="N3343" t="s">
        <v>9961</v>
      </c>
      <c r="AH3343" t="s">
        <v>9961</v>
      </c>
      <c r="AK3343" t="s">
        <v>9961</v>
      </c>
    </row>
    <row r="3344" spans="1:253" x14ac:dyDescent="0.3">
      <c r="A3344" s="49">
        <v>3342</v>
      </c>
      <c r="B3344" t="s">
        <v>5110</v>
      </c>
      <c r="C3344" t="s">
        <v>605</v>
      </c>
      <c r="D3344">
        <v>0.15</v>
      </c>
      <c r="M3344" t="s">
        <v>9961</v>
      </c>
      <c r="N3344" t="s">
        <v>9961</v>
      </c>
    </row>
    <row r="3345" spans="1:185" x14ac:dyDescent="0.3">
      <c r="A3345" s="49">
        <v>3343</v>
      </c>
      <c r="B3345" t="s">
        <v>5111</v>
      </c>
      <c r="C3345" t="s">
        <v>796</v>
      </c>
      <c r="D3345">
        <v>7.7896199999999999E-2</v>
      </c>
      <c r="O3345" t="s">
        <v>9961</v>
      </c>
      <c r="AI3345" t="s">
        <v>9961</v>
      </c>
    </row>
    <row r="3346" spans="1:185" x14ac:dyDescent="0.3">
      <c r="A3346" s="49">
        <v>3344</v>
      </c>
    </row>
    <row r="3347" spans="1:185" x14ac:dyDescent="0.3">
      <c r="A3347" s="49">
        <v>3345</v>
      </c>
      <c r="B3347" t="s">
        <v>5114</v>
      </c>
      <c r="C3347" t="s">
        <v>632</v>
      </c>
      <c r="D3347">
        <v>25.890494531000002</v>
      </c>
      <c r="DX3347" t="s">
        <v>9961</v>
      </c>
      <c r="DY3347" t="s">
        <v>9961</v>
      </c>
    </row>
    <row r="3348" spans="1:185" x14ac:dyDescent="0.3">
      <c r="A3348" s="49">
        <v>3346</v>
      </c>
      <c r="B3348" t="s">
        <v>5116</v>
      </c>
      <c r="C3348" t="s">
        <v>668</v>
      </c>
      <c r="D3348">
        <v>1</v>
      </c>
      <c r="EF3348" t="s">
        <v>9961</v>
      </c>
      <c r="EG3348" t="s">
        <v>9961</v>
      </c>
      <c r="EH3348" t="s">
        <v>9961</v>
      </c>
      <c r="EP3348" t="s">
        <v>9961</v>
      </c>
    </row>
    <row r="3349" spans="1:185" x14ac:dyDescent="0.3">
      <c r="A3349" s="49">
        <v>3347</v>
      </c>
      <c r="B3349" t="s">
        <v>5117</v>
      </c>
      <c r="C3349" t="s">
        <v>605</v>
      </c>
      <c r="D3349">
        <v>0.01</v>
      </c>
      <c r="AG3349" t="s">
        <v>9961</v>
      </c>
    </row>
    <row r="3350" spans="1:185" x14ac:dyDescent="0.3">
      <c r="A3350" s="49">
        <v>3348</v>
      </c>
    </row>
    <row r="3351" spans="1:185" x14ac:dyDescent="0.3">
      <c r="A3351" s="49">
        <v>3349</v>
      </c>
      <c r="B3351" t="s">
        <v>5119</v>
      </c>
      <c r="C3351" t="s">
        <v>668</v>
      </c>
      <c r="D3351">
        <v>0.3256</v>
      </c>
      <c r="I3351" t="s">
        <v>9961</v>
      </c>
      <c r="K3351" t="s">
        <v>9961</v>
      </c>
      <c r="L3351" t="s">
        <v>9961</v>
      </c>
    </row>
    <row r="3352" spans="1:185" x14ac:dyDescent="0.3">
      <c r="A3352" s="49">
        <v>3350</v>
      </c>
      <c r="B3352" t="s">
        <v>5120</v>
      </c>
      <c r="C3352" t="s">
        <v>605</v>
      </c>
      <c r="D3352">
        <v>0.43160000000000009</v>
      </c>
      <c r="AH3352" t="s">
        <v>9961</v>
      </c>
    </row>
    <row r="3353" spans="1:185" x14ac:dyDescent="0.3">
      <c r="A3353" s="49">
        <v>3351</v>
      </c>
      <c r="B3353" t="s">
        <v>5121</v>
      </c>
      <c r="C3353" t="s">
        <v>605</v>
      </c>
      <c r="D3353">
        <v>5.0700000000000002E-2</v>
      </c>
      <c r="M3353" t="s">
        <v>9961</v>
      </c>
    </row>
    <row r="3354" spans="1:185" x14ac:dyDescent="0.3">
      <c r="A3354" s="49">
        <v>3352</v>
      </c>
      <c r="B3354" t="s">
        <v>5122</v>
      </c>
      <c r="C3354" t="s">
        <v>776</v>
      </c>
      <c r="D3354">
        <v>3.3376E-5</v>
      </c>
      <c r="BL3354" t="s">
        <v>9961</v>
      </c>
      <c r="BM3354" t="s">
        <v>9961</v>
      </c>
    </row>
    <row r="3355" spans="1:185" x14ac:dyDescent="0.3">
      <c r="A3355" s="49">
        <v>3353</v>
      </c>
      <c r="B3355" t="s">
        <v>5124</v>
      </c>
      <c r="C3355" t="s">
        <v>605</v>
      </c>
      <c r="D3355">
        <v>0.22</v>
      </c>
      <c r="AG3355" t="s">
        <v>9961</v>
      </c>
    </row>
    <row r="3356" spans="1:185" x14ac:dyDescent="0.3">
      <c r="A3356" s="49">
        <v>3354</v>
      </c>
      <c r="B3356" t="s">
        <v>5125</v>
      </c>
      <c r="C3356" t="s">
        <v>605</v>
      </c>
      <c r="D3356">
        <v>0.98</v>
      </c>
      <c r="M3356" t="s">
        <v>9961</v>
      </c>
      <c r="N3356" t="s">
        <v>9961</v>
      </c>
    </row>
    <row r="3357" spans="1:185" x14ac:dyDescent="0.3">
      <c r="A3357" s="49">
        <v>3355</v>
      </c>
      <c r="B3357" t="s">
        <v>5126</v>
      </c>
      <c r="C3357" t="s">
        <v>605</v>
      </c>
      <c r="D3357">
        <v>3.7098000000000003E-5</v>
      </c>
      <c r="F3357" t="s">
        <v>9961</v>
      </c>
    </row>
    <row r="3358" spans="1:185" x14ac:dyDescent="0.3">
      <c r="A3358" s="49">
        <v>3356</v>
      </c>
      <c r="B3358" t="s">
        <v>5127</v>
      </c>
      <c r="C3358" t="s">
        <v>605</v>
      </c>
      <c r="D3358">
        <v>1.4076E-4</v>
      </c>
      <c r="F3358" t="s">
        <v>9961</v>
      </c>
      <c r="CM3358" t="s">
        <v>9961</v>
      </c>
      <c r="GC3358" t="s">
        <v>9961</v>
      </c>
    </row>
    <row r="3359" spans="1:185" x14ac:dyDescent="0.3">
      <c r="A3359" s="49">
        <v>3357</v>
      </c>
      <c r="B3359" t="s">
        <v>5128</v>
      </c>
      <c r="C3359" t="s">
        <v>659</v>
      </c>
      <c r="D3359">
        <v>1.59</v>
      </c>
      <c r="AJ3359" t="s">
        <v>9961</v>
      </c>
    </row>
    <row r="3360" spans="1:185" x14ac:dyDescent="0.3">
      <c r="A3360" s="49">
        <v>3358</v>
      </c>
      <c r="B3360" t="s">
        <v>5129</v>
      </c>
      <c r="C3360" t="s">
        <v>597</v>
      </c>
      <c r="D3360">
        <v>1.5232000000000001</v>
      </c>
      <c r="AH3360" t="s">
        <v>9961</v>
      </c>
      <c r="AJ3360" t="s">
        <v>9961</v>
      </c>
      <c r="AK3360" t="s">
        <v>9961</v>
      </c>
      <c r="BO3360" t="s">
        <v>9961</v>
      </c>
      <c r="BP3360" t="s">
        <v>9961</v>
      </c>
      <c r="CN3360" t="s">
        <v>9961</v>
      </c>
      <c r="CO3360" t="s">
        <v>9961</v>
      </c>
      <c r="CQ3360" t="s">
        <v>9961</v>
      </c>
    </row>
    <row r="3361" spans="1:377" x14ac:dyDescent="0.3">
      <c r="A3361" s="49">
        <v>3359</v>
      </c>
      <c r="B3361" t="s">
        <v>5131</v>
      </c>
      <c r="C3361" t="s">
        <v>605</v>
      </c>
      <c r="D3361">
        <v>0.56999999999999995</v>
      </c>
      <c r="AG3361" t="s">
        <v>9961</v>
      </c>
    </row>
    <row r="3362" spans="1:377" x14ac:dyDescent="0.3">
      <c r="A3362" s="49">
        <v>3360</v>
      </c>
      <c r="B3362" t="s">
        <v>5132</v>
      </c>
      <c r="C3362" t="s">
        <v>617</v>
      </c>
      <c r="D3362">
        <v>2.2509119999999999E-3</v>
      </c>
      <c r="BQ3362" t="s">
        <v>9961</v>
      </c>
      <c r="DK3362" t="s">
        <v>9961</v>
      </c>
    </row>
    <row r="3363" spans="1:377" x14ac:dyDescent="0.3">
      <c r="A3363" s="49">
        <v>3361</v>
      </c>
      <c r="B3363" t="s">
        <v>5133</v>
      </c>
      <c r="C3363" t="s">
        <v>659</v>
      </c>
      <c r="D3363">
        <v>3.108E-2</v>
      </c>
      <c r="AJ3363" t="s">
        <v>9961</v>
      </c>
    </row>
    <row r="3364" spans="1:377" x14ac:dyDescent="0.3">
      <c r="A3364" s="49">
        <v>3362</v>
      </c>
      <c r="B3364" t="s">
        <v>5134</v>
      </c>
      <c r="C3364" t="s">
        <v>605</v>
      </c>
      <c r="D3364">
        <v>0.17100000000000001</v>
      </c>
      <c r="M3364" t="s">
        <v>9961</v>
      </c>
      <c r="N3364" t="s">
        <v>9961</v>
      </c>
    </row>
    <row r="3365" spans="1:377" x14ac:dyDescent="0.3">
      <c r="A3365" s="49">
        <v>3363</v>
      </c>
      <c r="B3365" t="s">
        <v>5135</v>
      </c>
      <c r="C3365" t="s">
        <v>605</v>
      </c>
      <c r="D3365">
        <v>7.14</v>
      </c>
      <c r="M3365" t="s">
        <v>9961</v>
      </c>
      <c r="N3365" t="s">
        <v>9961</v>
      </c>
      <c r="AH3365" t="s">
        <v>9961</v>
      </c>
    </row>
    <row r="3366" spans="1:377" x14ac:dyDescent="0.3">
      <c r="A3366" s="49">
        <v>3364</v>
      </c>
      <c r="B3366" t="s">
        <v>5136</v>
      </c>
      <c r="C3366" t="s">
        <v>798</v>
      </c>
      <c r="D3366">
        <v>2.1280000000000001E-3</v>
      </c>
      <c r="P3366" t="s">
        <v>9961</v>
      </c>
    </row>
    <row r="3367" spans="1:377" x14ac:dyDescent="0.3">
      <c r="A3367" s="49">
        <v>3365</v>
      </c>
      <c r="B3367" t="s">
        <v>5137</v>
      </c>
      <c r="C3367" t="s">
        <v>605</v>
      </c>
      <c r="D3367">
        <v>3.6242399999999997E-5</v>
      </c>
      <c r="F3367" t="s">
        <v>9961</v>
      </c>
    </row>
    <row r="3368" spans="1:377" x14ac:dyDescent="0.3">
      <c r="A3368" s="49">
        <v>3366</v>
      </c>
      <c r="B3368" t="s">
        <v>5138</v>
      </c>
      <c r="C3368" t="s">
        <v>659</v>
      </c>
      <c r="D3368">
        <v>1.554E-3</v>
      </c>
      <c r="AH3368" t="s">
        <v>9961</v>
      </c>
      <c r="AJ3368" t="s">
        <v>9961</v>
      </c>
    </row>
    <row r="3369" spans="1:377" x14ac:dyDescent="0.3">
      <c r="A3369" s="49">
        <v>3367</v>
      </c>
      <c r="B3369" t="s">
        <v>5139</v>
      </c>
      <c r="C3369" t="s">
        <v>632</v>
      </c>
      <c r="D3369">
        <v>48.15</v>
      </c>
      <c r="DX3369" t="s">
        <v>9961</v>
      </c>
      <c r="DY3369" t="s">
        <v>9961</v>
      </c>
    </row>
    <row r="3370" spans="1:377" x14ac:dyDescent="0.3">
      <c r="A3370" s="49">
        <v>3368</v>
      </c>
      <c r="B3370" t="s">
        <v>5141</v>
      </c>
      <c r="C3370" t="s">
        <v>614</v>
      </c>
      <c r="D3370">
        <v>5.7760163999999996E-6</v>
      </c>
      <c r="F3370" t="s">
        <v>9961</v>
      </c>
      <c r="G3370" t="s">
        <v>9961</v>
      </c>
    </row>
    <row r="3371" spans="1:377" x14ac:dyDescent="0.3">
      <c r="A3371" s="49">
        <v>3369</v>
      </c>
      <c r="B3371" t="s">
        <v>5142</v>
      </c>
      <c r="C3371" t="s">
        <v>605</v>
      </c>
      <c r="D3371">
        <v>1.9133800000000001</v>
      </c>
      <c r="AH3371" t="s">
        <v>9961</v>
      </c>
    </row>
    <row r="3372" spans="1:377" x14ac:dyDescent="0.3">
      <c r="A3372" s="49">
        <v>3370</v>
      </c>
      <c r="B3372" t="s">
        <v>5143</v>
      </c>
      <c r="C3372" t="s">
        <v>659</v>
      </c>
      <c r="D3372">
        <v>0.31680000000000003</v>
      </c>
      <c r="I3372" t="s">
        <v>9961</v>
      </c>
      <c r="L3372" t="s">
        <v>9961</v>
      </c>
    </row>
    <row r="3373" spans="1:377" x14ac:dyDescent="0.3">
      <c r="A3373" s="49">
        <v>3371</v>
      </c>
    </row>
    <row r="3374" spans="1:377" x14ac:dyDescent="0.3">
      <c r="A3374" s="49">
        <v>3372</v>
      </c>
    </row>
    <row r="3375" spans="1:377" x14ac:dyDescent="0.3">
      <c r="A3375" s="49">
        <v>3373</v>
      </c>
    </row>
    <row r="3376" spans="1:377" x14ac:dyDescent="0.3">
      <c r="A3376" s="49">
        <v>3374</v>
      </c>
      <c r="B3376" t="s">
        <v>5149</v>
      </c>
      <c r="C3376" t="s">
        <v>595</v>
      </c>
      <c r="D3376">
        <v>2208</v>
      </c>
      <c r="JC3376" t="s">
        <v>9961</v>
      </c>
      <c r="JD3376" t="s">
        <v>9961</v>
      </c>
      <c r="LH3376" t="s">
        <v>9961</v>
      </c>
      <c r="NM3376" t="s">
        <v>9961</v>
      </c>
    </row>
    <row r="3377" spans="1:253" x14ac:dyDescent="0.3">
      <c r="A3377" s="49">
        <v>3375</v>
      </c>
      <c r="B3377" t="s">
        <v>5151</v>
      </c>
      <c r="C3377" t="s">
        <v>752</v>
      </c>
      <c r="D3377">
        <v>0.11802805515929619</v>
      </c>
      <c r="E3377" t="s">
        <v>1016</v>
      </c>
      <c r="DL3377" t="s">
        <v>9961</v>
      </c>
      <c r="DM3377" t="s">
        <v>9961</v>
      </c>
      <c r="DN3377" t="s">
        <v>9961</v>
      </c>
      <c r="DO3377" t="s">
        <v>9961</v>
      </c>
      <c r="DP3377" t="s">
        <v>9961</v>
      </c>
      <c r="DQ3377" t="s">
        <v>9961</v>
      </c>
      <c r="DR3377" t="s">
        <v>9961</v>
      </c>
      <c r="DS3377" t="s">
        <v>9961</v>
      </c>
      <c r="DT3377" t="s">
        <v>9961</v>
      </c>
      <c r="DU3377" t="s">
        <v>9961</v>
      </c>
      <c r="DV3377" t="s">
        <v>9961</v>
      </c>
      <c r="DW3377" t="s">
        <v>9961</v>
      </c>
      <c r="IR3377" t="s">
        <v>9961</v>
      </c>
      <c r="IS3377" t="s">
        <v>9961</v>
      </c>
    </row>
    <row r="3378" spans="1:253" x14ac:dyDescent="0.3">
      <c r="A3378" s="49">
        <v>3376</v>
      </c>
      <c r="B3378" t="s">
        <v>5153</v>
      </c>
      <c r="C3378" t="s">
        <v>659</v>
      </c>
      <c r="D3378">
        <v>0.03</v>
      </c>
      <c r="AJ3378" t="s">
        <v>9961</v>
      </c>
    </row>
    <row r="3379" spans="1:253" x14ac:dyDescent="0.3">
      <c r="A3379" s="49">
        <v>3377</v>
      </c>
      <c r="B3379" t="s">
        <v>5154</v>
      </c>
      <c r="C3379" t="s">
        <v>659</v>
      </c>
      <c r="D3379">
        <v>0.45900000000000002</v>
      </c>
      <c r="AH3379" t="s">
        <v>9961</v>
      </c>
      <c r="AJ3379" t="s">
        <v>9961</v>
      </c>
    </row>
    <row r="3380" spans="1:253" x14ac:dyDescent="0.3">
      <c r="A3380" s="49">
        <v>3378</v>
      </c>
    </row>
    <row r="3381" spans="1:253" x14ac:dyDescent="0.3">
      <c r="A3381" s="49">
        <v>3379</v>
      </c>
      <c r="B3381" t="s">
        <v>5156</v>
      </c>
      <c r="C3381" t="s">
        <v>659</v>
      </c>
      <c r="D3381">
        <v>0.80079999999999996</v>
      </c>
      <c r="AJ3381" t="s">
        <v>9961</v>
      </c>
    </row>
    <row r="3382" spans="1:253" x14ac:dyDescent="0.3">
      <c r="A3382" s="49">
        <v>3380</v>
      </c>
      <c r="B3382" t="s">
        <v>5157</v>
      </c>
      <c r="C3382" t="s">
        <v>650</v>
      </c>
      <c r="D3382">
        <v>0.46273999999999998</v>
      </c>
      <c r="AK3382" t="s">
        <v>9961</v>
      </c>
    </row>
    <row r="3383" spans="1:253" x14ac:dyDescent="0.3">
      <c r="A3383" s="49">
        <v>3381</v>
      </c>
      <c r="B3383" t="s">
        <v>5158</v>
      </c>
      <c r="C3383" t="s">
        <v>807</v>
      </c>
      <c r="D3383">
        <v>2.7208999999999999</v>
      </c>
      <c r="N3383" t="s">
        <v>9961</v>
      </c>
    </row>
    <row r="3384" spans="1:253" x14ac:dyDescent="0.3">
      <c r="A3384" s="49">
        <v>3382</v>
      </c>
      <c r="B3384" t="s">
        <v>5160</v>
      </c>
      <c r="C3384" t="s">
        <v>605</v>
      </c>
      <c r="D3384">
        <v>0.31840000000000002</v>
      </c>
      <c r="M3384" t="s">
        <v>9961</v>
      </c>
      <c r="N3384" t="s">
        <v>9961</v>
      </c>
      <c r="AH3384" t="s">
        <v>9961</v>
      </c>
    </row>
    <row r="3385" spans="1:253" x14ac:dyDescent="0.3">
      <c r="A3385" s="49">
        <v>3383</v>
      </c>
      <c r="B3385" t="s">
        <v>5161</v>
      </c>
      <c r="C3385" t="s">
        <v>605</v>
      </c>
      <c r="D3385">
        <v>0.01</v>
      </c>
      <c r="AG3385" t="s">
        <v>9961</v>
      </c>
    </row>
    <row r="3386" spans="1:253" x14ac:dyDescent="0.3">
      <c r="A3386" s="49">
        <v>3384</v>
      </c>
      <c r="B3386" t="s">
        <v>5162</v>
      </c>
      <c r="C3386" t="s">
        <v>659</v>
      </c>
      <c r="D3386">
        <v>1.159</v>
      </c>
      <c r="AH3386" t="s">
        <v>9961</v>
      </c>
      <c r="AJ3386" t="s">
        <v>9961</v>
      </c>
      <c r="AK3386" t="s">
        <v>9961</v>
      </c>
      <c r="AP3386" t="s">
        <v>9961</v>
      </c>
    </row>
    <row r="3387" spans="1:253" x14ac:dyDescent="0.3">
      <c r="A3387" s="49">
        <v>3385</v>
      </c>
      <c r="B3387" t="s">
        <v>5163</v>
      </c>
      <c r="C3387" t="s">
        <v>650</v>
      </c>
      <c r="D3387">
        <v>6.5615129999999997</v>
      </c>
      <c r="N3387" t="s">
        <v>9961</v>
      </c>
      <c r="AK3387" t="s">
        <v>9961</v>
      </c>
    </row>
    <row r="3388" spans="1:253" x14ac:dyDescent="0.3">
      <c r="A3388" s="49">
        <v>3386</v>
      </c>
      <c r="B3388" t="s">
        <v>5164</v>
      </c>
      <c r="C3388" t="s">
        <v>605</v>
      </c>
      <c r="D3388">
        <v>6.3E-2</v>
      </c>
      <c r="AG3388" t="s">
        <v>9961</v>
      </c>
    </row>
    <row r="3389" spans="1:253" x14ac:dyDescent="0.3">
      <c r="A3389" s="49">
        <v>3387</v>
      </c>
      <c r="B3389" t="s">
        <v>5165</v>
      </c>
      <c r="C3389" t="s">
        <v>605</v>
      </c>
      <c r="D3389">
        <v>0.12870000000000001</v>
      </c>
      <c r="AF3389" t="s">
        <v>9961</v>
      </c>
    </row>
    <row r="3390" spans="1:253" x14ac:dyDescent="0.3">
      <c r="A3390" s="49">
        <v>3388</v>
      </c>
      <c r="B3390" t="s">
        <v>5166</v>
      </c>
      <c r="C3390" t="s">
        <v>611</v>
      </c>
      <c r="D3390">
        <v>0.01</v>
      </c>
      <c r="AG3390" t="s">
        <v>9961</v>
      </c>
    </row>
    <row r="3391" spans="1:253" x14ac:dyDescent="0.3">
      <c r="A3391" s="49">
        <v>3389</v>
      </c>
      <c r="B3391" t="s">
        <v>5167</v>
      </c>
      <c r="C3391" t="s">
        <v>595</v>
      </c>
      <c r="D3391">
        <v>0.33599999999999991</v>
      </c>
      <c r="P3391" t="s">
        <v>9961</v>
      </c>
    </row>
    <row r="3392" spans="1:253" x14ac:dyDescent="0.3">
      <c r="A3392" s="49">
        <v>3390</v>
      </c>
      <c r="B3392" t="s">
        <v>5168</v>
      </c>
      <c r="C3392" t="s">
        <v>595</v>
      </c>
      <c r="D3392">
        <v>1.541E-2</v>
      </c>
      <c r="P3392" t="s">
        <v>9961</v>
      </c>
    </row>
    <row r="3393" spans="1:320" x14ac:dyDescent="0.3">
      <c r="A3393" s="49">
        <v>3391</v>
      </c>
      <c r="B3393" t="s">
        <v>5169</v>
      </c>
      <c r="C3393" t="s">
        <v>605</v>
      </c>
      <c r="D3393">
        <v>0.99999999999999989</v>
      </c>
      <c r="AH3393" t="s">
        <v>9961</v>
      </c>
      <c r="AK3393" t="s">
        <v>9961</v>
      </c>
    </row>
    <row r="3394" spans="1:320" x14ac:dyDescent="0.3">
      <c r="A3394" s="49">
        <v>3392</v>
      </c>
      <c r="B3394" t="s">
        <v>5170</v>
      </c>
      <c r="C3394" t="s">
        <v>605</v>
      </c>
      <c r="D3394">
        <v>2.5503999999999998</v>
      </c>
      <c r="AH3394" t="s">
        <v>9961</v>
      </c>
    </row>
    <row r="3395" spans="1:320" x14ac:dyDescent="0.3">
      <c r="A3395" s="49">
        <v>3393</v>
      </c>
      <c r="B3395" t="s">
        <v>5171</v>
      </c>
      <c r="C3395" t="s">
        <v>671</v>
      </c>
      <c r="D3395">
        <v>4.09355E-6</v>
      </c>
      <c r="Q3395" t="s">
        <v>9961</v>
      </c>
      <c r="R3395" t="s">
        <v>9961</v>
      </c>
      <c r="S3395" t="s">
        <v>9961</v>
      </c>
      <c r="T3395" t="s">
        <v>9961</v>
      </c>
      <c r="U3395" t="s">
        <v>9961</v>
      </c>
      <c r="V3395" t="s">
        <v>9961</v>
      </c>
      <c r="W3395" t="s">
        <v>9961</v>
      </c>
    </row>
    <row r="3396" spans="1:320" x14ac:dyDescent="0.3">
      <c r="A3396" s="49">
        <v>3394</v>
      </c>
      <c r="B3396" t="s">
        <v>5172</v>
      </c>
      <c r="C3396" t="s">
        <v>659</v>
      </c>
      <c r="D3396">
        <v>0.15125</v>
      </c>
      <c r="AH3396" t="s">
        <v>9961</v>
      </c>
      <c r="AJ3396" t="s">
        <v>9961</v>
      </c>
      <c r="AK3396" t="s">
        <v>9961</v>
      </c>
    </row>
    <row r="3397" spans="1:320" x14ac:dyDescent="0.3">
      <c r="A3397" s="49">
        <v>3395</v>
      </c>
      <c r="B3397" t="s">
        <v>5173</v>
      </c>
      <c r="C3397" t="s">
        <v>671</v>
      </c>
      <c r="D3397">
        <v>3.4936142399999998E-3</v>
      </c>
      <c r="Q3397" t="s">
        <v>9961</v>
      </c>
      <c r="R3397" t="s">
        <v>9961</v>
      </c>
      <c r="S3397" t="s">
        <v>9961</v>
      </c>
      <c r="T3397" t="s">
        <v>9961</v>
      </c>
      <c r="U3397" t="s">
        <v>9961</v>
      </c>
      <c r="V3397" t="s">
        <v>9961</v>
      </c>
      <c r="W3397" t="s">
        <v>9961</v>
      </c>
    </row>
    <row r="3398" spans="1:320" x14ac:dyDescent="0.3">
      <c r="A3398" s="49">
        <v>3396</v>
      </c>
      <c r="B3398" t="s">
        <v>5174</v>
      </c>
      <c r="C3398" t="s">
        <v>737</v>
      </c>
      <c r="D3398">
        <v>0.15241399999999999</v>
      </c>
      <c r="AJ3398" t="s">
        <v>9961</v>
      </c>
      <c r="AK3398" t="s">
        <v>9961</v>
      </c>
    </row>
    <row r="3399" spans="1:320" x14ac:dyDescent="0.3">
      <c r="A3399" s="49">
        <v>3397</v>
      </c>
    </row>
    <row r="3400" spans="1:320" x14ac:dyDescent="0.3">
      <c r="A3400" s="49">
        <v>3398</v>
      </c>
      <c r="B3400" t="s">
        <v>5176</v>
      </c>
      <c r="C3400" t="s">
        <v>671</v>
      </c>
      <c r="D3400">
        <v>65.350257560706055</v>
      </c>
      <c r="X3400" t="s">
        <v>9961</v>
      </c>
      <c r="Y3400" t="s">
        <v>9961</v>
      </c>
      <c r="Z3400" t="s">
        <v>9961</v>
      </c>
      <c r="AA3400" t="s">
        <v>9961</v>
      </c>
      <c r="AB3400" t="s">
        <v>9961</v>
      </c>
      <c r="AC3400" t="s">
        <v>9961</v>
      </c>
      <c r="AD3400" t="s">
        <v>9961</v>
      </c>
      <c r="AE3400" t="s">
        <v>9961</v>
      </c>
    </row>
    <row r="3401" spans="1:320" x14ac:dyDescent="0.3">
      <c r="A3401" s="49">
        <v>3399</v>
      </c>
      <c r="B3401" t="s">
        <v>5178</v>
      </c>
      <c r="C3401" t="s">
        <v>671</v>
      </c>
      <c r="D3401">
        <v>2.6046941566999998E-4</v>
      </c>
      <c r="Q3401" t="s">
        <v>9961</v>
      </c>
      <c r="R3401" t="s">
        <v>9961</v>
      </c>
      <c r="S3401" t="s">
        <v>9961</v>
      </c>
      <c r="T3401" t="s">
        <v>9961</v>
      </c>
      <c r="U3401" t="s">
        <v>9961</v>
      </c>
      <c r="V3401" t="s">
        <v>9961</v>
      </c>
      <c r="W3401" t="s">
        <v>9961</v>
      </c>
    </row>
    <row r="3402" spans="1:320" x14ac:dyDescent="0.3">
      <c r="A3402" s="49">
        <v>3400</v>
      </c>
      <c r="B3402" t="s">
        <v>5179</v>
      </c>
      <c r="C3402" t="s">
        <v>650</v>
      </c>
      <c r="D3402">
        <v>1.9558500000000001</v>
      </c>
      <c r="AK3402" t="s">
        <v>9961</v>
      </c>
    </row>
    <row r="3403" spans="1:320" x14ac:dyDescent="0.3">
      <c r="A3403" s="49">
        <v>3401</v>
      </c>
    </row>
    <row r="3404" spans="1:320" x14ac:dyDescent="0.3">
      <c r="A3404" s="49">
        <v>3402</v>
      </c>
      <c r="B3404" t="s">
        <v>5181</v>
      </c>
      <c r="C3404" t="s">
        <v>671</v>
      </c>
      <c r="D3404">
        <v>9.2949999999999994E-3</v>
      </c>
      <c r="P3404" t="s">
        <v>9961</v>
      </c>
    </row>
    <row r="3405" spans="1:320" x14ac:dyDescent="0.3">
      <c r="A3405" s="49">
        <v>3403</v>
      </c>
      <c r="B3405" t="s">
        <v>5182</v>
      </c>
      <c r="C3405" t="s">
        <v>605</v>
      </c>
      <c r="D3405">
        <v>0.30154999999999998</v>
      </c>
      <c r="AF3405" t="s">
        <v>9961</v>
      </c>
      <c r="AG3405" t="s">
        <v>9961</v>
      </c>
    </row>
    <row r="3406" spans="1:320" x14ac:dyDescent="0.3">
      <c r="A3406" s="49">
        <v>3404</v>
      </c>
      <c r="B3406" t="s">
        <v>5185</v>
      </c>
      <c r="C3406" t="s">
        <v>5184</v>
      </c>
      <c r="D3406">
        <v>19.67299716955435</v>
      </c>
      <c r="HZ3406" t="s">
        <v>9961</v>
      </c>
    </row>
    <row r="3407" spans="1:320" x14ac:dyDescent="0.3">
      <c r="A3407" s="49">
        <v>3405</v>
      </c>
    </row>
    <row r="3408" spans="1:320" x14ac:dyDescent="0.3">
      <c r="A3408" s="49">
        <v>3406</v>
      </c>
      <c r="B3408" t="s">
        <v>5190</v>
      </c>
      <c r="D3408">
        <v>0.3166717668338403</v>
      </c>
      <c r="JC3408" t="s">
        <v>9961</v>
      </c>
      <c r="JD3408" t="s">
        <v>9961</v>
      </c>
      <c r="LH3408" t="s">
        <v>9961</v>
      </c>
    </row>
    <row r="3409" spans="1:388" x14ac:dyDescent="0.3">
      <c r="A3409" s="49">
        <v>3407</v>
      </c>
    </row>
    <row r="3410" spans="1:388" x14ac:dyDescent="0.3">
      <c r="A3410" s="49">
        <v>3408</v>
      </c>
    </row>
    <row r="3411" spans="1:388" x14ac:dyDescent="0.3">
      <c r="A3411" s="49">
        <v>3409</v>
      </c>
    </row>
    <row r="3412" spans="1:388" x14ac:dyDescent="0.3">
      <c r="A3412" s="49">
        <v>3410</v>
      </c>
      <c r="B3412" t="s">
        <v>5201</v>
      </c>
      <c r="D3412">
        <v>3.7257484205530438</v>
      </c>
      <c r="NU3412" t="s">
        <v>9961</v>
      </c>
      <c r="NV3412" t="s">
        <v>9961</v>
      </c>
      <c r="NW3412" t="s">
        <v>9961</v>
      </c>
      <c r="NX3412" t="s">
        <v>9961</v>
      </c>
    </row>
    <row r="3413" spans="1:388" x14ac:dyDescent="0.3">
      <c r="A3413" s="49">
        <v>3411</v>
      </c>
    </row>
    <row r="3414" spans="1:388" x14ac:dyDescent="0.3">
      <c r="A3414" s="49">
        <v>3412</v>
      </c>
    </row>
    <row r="3415" spans="1:388" x14ac:dyDescent="0.3">
      <c r="A3415" s="49">
        <v>3413</v>
      </c>
    </row>
    <row r="3416" spans="1:388" x14ac:dyDescent="0.3">
      <c r="A3416" s="49">
        <v>3414</v>
      </c>
    </row>
    <row r="3417" spans="1:388" x14ac:dyDescent="0.3">
      <c r="A3417" s="49">
        <v>3415</v>
      </c>
    </row>
    <row r="3418" spans="1:388" x14ac:dyDescent="0.3">
      <c r="A3418" s="49">
        <v>3416</v>
      </c>
    </row>
    <row r="3419" spans="1:388" x14ac:dyDescent="0.3">
      <c r="A3419" s="49">
        <v>3417</v>
      </c>
    </row>
    <row r="3420" spans="1:388" x14ac:dyDescent="0.3">
      <c r="A3420" s="49">
        <v>3418</v>
      </c>
    </row>
    <row r="3421" spans="1:388" x14ac:dyDescent="0.3">
      <c r="A3421" s="49">
        <v>3419</v>
      </c>
    </row>
    <row r="3422" spans="1:388" x14ac:dyDescent="0.3">
      <c r="A3422" s="49">
        <v>3420</v>
      </c>
    </row>
    <row r="3423" spans="1:388" x14ac:dyDescent="0.3">
      <c r="A3423" s="49">
        <v>3421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X2730"/>
  <sheetViews>
    <sheetView topLeftCell="A2706" workbookViewId="0">
      <selection activeCell="D2723" sqref="D2723"/>
    </sheetView>
  </sheetViews>
  <sheetFormatPr defaultColWidth="9.109375" defaultRowHeight="14.4" x14ac:dyDescent="0.3"/>
  <cols>
    <col min="2" max="2" width="45.6640625" bestFit="1" customWidth="1"/>
    <col min="3" max="3" width="67.6640625" bestFit="1" customWidth="1"/>
    <col min="4" max="4" width="12" bestFit="1" customWidth="1"/>
  </cols>
  <sheetData>
    <row r="1" spans="1:388" x14ac:dyDescent="0.3">
      <c r="B1" s="49" t="s">
        <v>24</v>
      </c>
      <c r="C1" s="49" t="s">
        <v>592</v>
      </c>
      <c r="D1" s="49" t="s">
        <v>9976</v>
      </c>
      <c r="E1" s="49" t="s">
        <v>810</v>
      </c>
      <c r="F1" s="49" t="s">
        <v>9577</v>
      </c>
      <c r="G1" s="49" t="s">
        <v>9578</v>
      </c>
      <c r="H1" s="49" t="s">
        <v>9579</v>
      </c>
      <c r="I1" s="49" t="s">
        <v>9580</v>
      </c>
      <c r="J1" s="49" t="s">
        <v>9581</v>
      </c>
      <c r="K1" s="49" t="s">
        <v>9582</v>
      </c>
      <c r="L1" s="49" t="s">
        <v>9583</v>
      </c>
      <c r="M1" s="49" t="s">
        <v>9584</v>
      </c>
      <c r="N1" s="49" t="s">
        <v>9585</v>
      </c>
      <c r="O1" s="49" t="s">
        <v>9586</v>
      </c>
      <c r="P1" s="49" t="s">
        <v>9587</v>
      </c>
      <c r="Q1" s="49" t="s">
        <v>9588</v>
      </c>
      <c r="R1" s="49" t="s">
        <v>9589</v>
      </c>
      <c r="S1" s="49" t="s">
        <v>9590</v>
      </c>
      <c r="T1" s="49" t="s">
        <v>9591</v>
      </c>
      <c r="U1" s="49" t="s">
        <v>9592</v>
      </c>
      <c r="V1" s="49" t="s">
        <v>9593</v>
      </c>
      <c r="W1" s="49" t="s">
        <v>9594</v>
      </c>
      <c r="X1" s="49" t="s">
        <v>9595</v>
      </c>
      <c r="Y1" s="49" t="s">
        <v>9596</v>
      </c>
      <c r="Z1" s="49" t="s">
        <v>9597</v>
      </c>
      <c r="AA1" s="49" t="s">
        <v>9598</v>
      </c>
      <c r="AB1" s="49" t="s">
        <v>9599</v>
      </c>
      <c r="AC1" s="49" t="s">
        <v>9600</v>
      </c>
      <c r="AD1" s="49" t="s">
        <v>9601</v>
      </c>
      <c r="AE1" s="49" t="s">
        <v>9602</v>
      </c>
      <c r="AF1" s="49" t="s">
        <v>9603</v>
      </c>
      <c r="AG1" s="49" t="s">
        <v>9604</v>
      </c>
      <c r="AH1" s="49" t="s">
        <v>9605</v>
      </c>
      <c r="AI1" s="49" t="s">
        <v>9606</v>
      </c>
      <c r="AJ1" s="49" t="s">
        <v>9607</v>
      </c>
      <c r="AK1" s="49" t="s">
        <v>9608</v>
      </c>
      <c r="AL1" s="49" t="s">
        <v>9609</v>
      </c>
      <c r="AM1" s="49" t="s">
        <v>9610</v>
      </c>
      <c r="AN1" s="49" t="s">
        <v>9611</v>
      </c>
      <c r="AO1" s="49" t="s">
        <v>9612</v>
      </c>
      <c r="AP1" s="49" t="s">
        <v>9613</v>
      </c>
      <c r="AQ1" s="49" t="s">
        <v>9614</v>
      </c>
      <c r="AR1" s="49" t="s">
        <v>9615</v>
      </c>
      <c r="AS1" s="49" t="s">
        <v>9616</v>
      </c>
      <c r="AT1" s="49" t="s">
        <v>9617</v>
      </c>
      <c r="AU1" s="49" t="s">
        <v>9618</v>
      </c>
      <c r="AV1" s="49" t="s">
        <v>9619</v>
      </c>
      <c r="AW1" s="49" t="s">
        <v>9620</v>
      </c>
      <c r="AX1" s="49" t="s">
        <v>9621</v>
      </c>
      <c r="AY1" s="49" t="s">
        <v>9622</v>
      </c>
      <c r="AZ1" s="49" t="s">
        <v>9623</v>
      </c>
      <c r="BA1" s="49" t="s">
        <v>9624</v>
      </c>
      <c r="BB1" s="49" t="s">
        <v>9625</v>
      </c>
      <c r="BC1" s="49" t="s">
        <v>9626</v>
      </c>
      <c r="BD1" s="49" t="s">
        <v>9627</v>
      </c>
      <c r="BE1" s="49" t="s">
        <v>9628</v>
      </c>
      <c r="BF1" s="49" t="s">
        <v>9629</v>
      </c>
      <c r="BG1" s="49" t="s">
        <v>9630</v>
      </c>
      <c r="BH1" s="49" t="s">
        <v>9631</v>
      </c>
      <c r="BI1" s="49" t="s">
        <v>9632</v>
      </c>
      <c r="BJ1" s="49" t="s">
        <v>9633</v>
      </c>
      <c r="BK1" s="49" t="s">
        <v>9634</v>
      </c>
      <c r="BL1" s="49" t="s">
        <v>9635</v>
      </c>
      <c r="BM1" s="49" t="s">
        <v>9636</v>
      </c>
      <c r="BN1" s="49" t="s">
        <v>9637</v>
      </c>
      <c r="BO1" s="49" t="s">
        <v>9638</v>
      </c>
      <c r="BP1" s="49" t="s">
        <v>9639</v>
      </c>
      <c r="BQ1" s="49" t="s">
        <v>9640</v>
      </c>
      <c r="BR1" s="49" t="s">
        <v>9641</v>
      </c>
      <c r="BS1" s="49" t="s">
        <v>9642</v>
      </c>
      <c r="BT1" s="49" t="s">
        <v>9643</v>
      </c>
      <c r="BU1" s="49" t="s">
        <v>9644</v>
      </c>
      <c r="BV1" s="49" t="s">
        <v>9645</v>
      </c>
      <c r="BW1" s="49" t="s">
        <v>9646</v>
      </c>
      <c r="BX1" s="49" t="s">
        <v>9647</v>
      </c>
      <c r="BY1" s="49" t="s">
        <v>9648</v>
      </c>
      <c r="BZ1" s="49" t="s">
        <v>9649</v>
      </c>
      <c r="CA1" s="49" t="s">
        <v>9650</v>
      </c>
      <c r="CB1" s="49" t="s">
        <v>9651</v>
      </c>
      <c r="CC1" s="49" t="s">
        <v>9652</v>
      </c>
      <c r="CD1" s="49" t="s">
        <v>9653</v>
      </c>
      <c r="CE1" s="49" t="s">
        <v>9654</v>
      </c>
      <c r="CF1" s="49" t="s">
        <v>9655</v>
      </c>
      <c r="CG1" s="49" t="s">
        <v>9656</v>
      </c>
      <c r="CH1" s="49" t="s">
        <v>9657</v>
      </c>
      <c r="CI1" s="49" t="s">
        <v>9658</v>
      </c>
      <c r="CJ1" s="49" t="s">
        <v>9659</v>
      </c>
      <c r="CK1" s="49" t="s">
        <v>9660</v>
      </c>
      <c r="CL1" s="49" t="s">
        <v>9661</v>
      </c>
      <c r="CM1" s="49" t="s">
        <v>9662</v>
      </c>
      <c r="CN1" s="49" t="s">
        <v>9663</v>
      </c>
      <c r="CO1" s="49" t="s">
        <v>9664</v>
      </c>
      <c r="CP1" s="49" t="s">
        <v>9665</v>
      </c>
      <c r="CQ1" s="49" t="s">
        <v>9666</v>
      </c>
      <c r="CR1" s="49" t="s">
        <v>9667</v>
      </c>
      <c r="CS1" s="49" t="s">
        <v>9668</v>
      </c>
      <c r="CT1" s="49" t="s">
        <v>9669</v>
      </c>
      <c r="CU1" s="49" t="s">
        <v>9670</v>
      </c>
      <c r="CV1" s="49" t="s">
        <v>9671</v>
      </c>
      <c r="CW1" s="49" t="s">
        <v>9672</v>
      </c>
      <c r="CX1" s="49" t="s">
        <v>9673</v>
      </c>
      <c r="CY1" s="49" t="s">
        <v>9674</v>
      </c>
      <c r="CZ1" s="49" t="s">
        <v>9675</v>
      </c>
      <c r="DA1" s="49" t="s">
        <v>9676</v>
      </c>
      <c r="DB1" s="49" t="s">
        <v>9677</v>
      </c>
      <c r="DC1" s="49" t="s">
        <v>9678</v>
      </c>
      <c r="DD1" s="49" t="s">
        <v>9679</v>
      </c>
      <c r="DE1" s="49" t="s">
        <v>9680</v>
      </c>
      <c r="DF1" s="49" t="s">
        <v>9681</v>
      </c>
      <c r="DG1" s="49" t="s">
        <v>9682</v>
      </c>
      <c r="DH1" s="49" t="s">
        <v>9683</v>
      </c>
      <c r="DI1" s="49" t="s">
        <v>9684</v>
      </c>
      <c r="DJ1" s="49" t="s">
        <v>9685</v>
      </c>
      <c r="DK1" s="49" t="s">
        <v>9686</v>
      </c>
      <c r="DL1" s="49" t="s">
        <v>9687</v>
      </c>
      <c r="DM1" s="49" t="s">
        <v>9688</v>
      </c>
      <c r="DN1" s="49" t="s">
        <v>9689</v>
      </c>
      <c r="DO1" s="49" t="s">
        <v>9690</v>
      </c>
      <c r="DP1" s="49" t="s">
        <v>9691</v>
      </c>
      <c r="DQ1" s="49" t="s">
        <v>9692</v>
      </c>
      <c r="DR1" s="49" t="s">
        <v>9693</v>
      </c>
      <c r="DS1" s="49" t="s">
        <v>9694</v>
      </c>
      <c r="DT1" s="49" t="s">
        <v>9695</v>
      </c>
      <c r="DU1" s="49" t="s">
        <v>9696</v>
      </c>
      <c r="DV1" s="49" t="s">
        <v>9697</v>
      </c>
      <c r="DW1" s="49" t="s">
        <v>9698</v>
      </c>
      <c r="DX1" s="49" t="s">
        <v>9699</v>
      </c>
      <c r="DY1" s="49" t="s">
        <v>9700</v>
      </c>
      <c r="DZ1" s="49" t="s">
        <v>9701</v>
      </c>
      <c r="EA1" s="49" t="s">
        <v>9702</v>
      </c>
      <c r="EB1" s="49" t="s">
        <v>9703</v>
      </c>
      <c r="EC1" s="49" t="s">
        <v>9704</v>
      </c>
      <c r="ED1" s="49" t="s">
        <v>9705</v>
      </c>
      <c r="EE1" s="49" t="s">
        <v>9706</v>
      </c>
      <c r="EF1" s="49" t="s">
        <v>9707</v>
      </c>
      <c r="EG1" s="49" t="s">
        <v>9708</v>
      </c>
      <c r="EH1" s="49" t="s">
        <v>9709</v>
      </c>
      <c r="EI1" s="49" t="s">
        <v>9710</v>
      </c>
      <c r="EJ1" s="49" t="s">
        <v>9711</v>
      </c>
      <c r="EK1" s="49" t="s">
        <v>9712</v>
      </c>
      <c r="EL1" s="49" t="s">
        <v>9713</v>
      </c>
      <c r="EM1" s="49" t="s">
        <v>9714</v>
      </c>
      <c r="EN1" s="49" t="s">
        <v>9715</v>
      </c>
      <c r="EO1" s="49" t="s">
        <v>9716</v>
      </c>
      <c r="EP1" s="49" t="s">
        <v>9717</v>
      </c>
      <c r="EQ1" s="49" t="s">
        <v>9718</v>
      </c>
      <c r="ER1" s="49" t="s">
        <v>9719</v>
      </c>
      <c r="ES1" s="49" t="s">
        <v>9720</v>
      </c>
      <c r="ET1" s="49" t="s">
        <v>9721</v>
      </c>
      <c r="EU1" s="49" t="s">
        <v>9722</v>
      </c>
      <c r="EV1" s="49" t="s">
        <v>9723</v>
      </c>
      <c r="EW1" s="49" t="s">
        <v>9724</v>
      </c>
      <c r="EX1" s="49" t="s">
        <v>9725</v>
      </c>
      <c r="EY1" s="49" t="s">
        <v>9726</v>
      </c>
      <c r="EZ1" s="49" t="s">
        <v>9727</v>
      </c>
      <c r="FA1" s="49" t="s">
        <v>9728</v>
      </c>
      <c r="FB1" s="49" t="s">
        <v>9729</v>
      </c>
      <c r="FC1" s="49" t="s">
        <v>9730</v>
      </c>
      <c r="FD1" s="49" t="s">
        <v>9731</v>
      </c>
      <c r="FE1" s="49" t="s">
        <v>9732</v>
      </c>
      <c r="FF1" s="49" t="s">
        <v>9733</v>
      </c>
      <c r="FG1" s="49" t="s">
        <v>9734</v>
      </c>
      <c r="FH1" s="49" t="s">
        <v>9735</v>
      </c>
      <c r="FI1" s="49" t="s">
        <v>9736</v>
      </c>
      <c r="FJ1" s="49" t="s">
        <v>9737</v>
      </c>
      <c r="FK1" s="49" t="s">
        <v>9738</v>
      </c>
      <c r="FL1" s="49" t="s">
        <v>9739</v>
      </c>
      <c r="FM1" s="49" t="s">
        <v>9740</v>
      </c>
      <c r="FN1" s="49" t="s">
        <v>9741</v>
      </c>
      <c r="FO1" s="49" t="s">
        <v>9742</v>
      </c>
      <c r="FP1" s="49" t="s">
        <v>9743</v>
      </c>
      <c r="FQ1" s="49" t="s">
        <v>9744</v>
      </c>
      <c r="FR1" s="49" t="s">
        <v>9745</v>
      </c>
      <c r="FS1" s="49" t="s">
        <v>9746</v>
      </c>
      <c r="FT1" s="49" t="s">
        <v>9747</v>
      </c>
      <c r="FU1" s="49" t="s">
        <v>9748</v>
      </c>
      <c r="FV1" s="49" t="s">
        <v>9749</v>
      </c>
      <c r="FW1" s="49" t="s">
        <v>9750</v>
      </c>
      <c r="FX1" s="49" t="s">
        <v>9751</v>
      </c>
      <c r="FY1" s="49" t="s">
        <v>9752</v>
      </c>
      <c r="FZ1" s="49" t="s">
        <v>9753</v>
      </c>
      <c r="GA1" s="49" t="s">
        <v>9754</v>
      </c>
      <c r="GB1" s="49" t="s">
        <v>9755</v>
      </c>
      <c r="GC1" s="49" t="s">
        <v>9756</v>
      </c>
      <c r="GD1" s="49" t="s">
        <v>9757</v>
      </c>
      <c r="GE1" s="49" t="s">
        <v>9758</v>
      </c>
      <c r="GF1" s="49" t="s">
        <v>9759</v>
      </c>
      <c r="GG1" s="49" t="s">
        <v>9760</v>
      </c>
      <c r="GH1" s="49" t="s">
        <v>9761</v>
      </c>
      <c r="GI1" s="49" t="s">
        <v>9762</v>
      </c>
      <c r="GJ1" s="49" t="s">
        <v>9763</v>
      </c>
      <c r="GK1" s="49" t="s">
        <v>9764</v>
      </c>
      <c r="GL1" s="49" t="s">
        <v>9765</v>
      </c>
      <c r="GM1" s="49" t="s">
        <v>9766</v>
      </c>
      <c r="GN1" s="49" t="s">
        <v>9767</v>
      </c>
      <c r="GO1" s="49" t="s">
        <v>9768</v>
      </c>
      <c r="GP1" s="49" t="s">
        <v>9769</v>
      </c>
      <c r="GQ1" s="49" t="s">
        <v>9770</v>
      </c>
      <c r="GR1" s="49" t="s">
        <v>9771</v>
      </c>
      <c r="GS1" s="49" t="s">
        <v>9772</v>
      </c>
      <c r="GT1" s="49" t="s">
        <v>9773</v>
      </c>
      <c r="GU1" s="49" t="s">
        <v>9774</v>
      </c>
      <c r="GV1" s="49" t="s">
        <v>9775</v>
      </c>
      <c r="GW1" s="49" t="s">
        <v>9776</v>
      </c>
      <c r="GX1" s="49" t="s">
        <v>9777</v>
      </c>
      <c r="GY1" s="49" t="s">
        <v>9778</v>
      </c>
      <c r="GZ1" s="49" t="s">
        <v>9779</v>
      </c>
      <c r="HA1" s="49" t="s">
        <v>9780</v>
      </c>
      <c r="HB1" s="49" t="s">
        <v>9781</v>
      </c>
      <c r="HC1" s="49" t="s">
        <v>9782</v>
      </c>
      <c r="HD1" s="49" t="s">
        <v>9783</v>
      </c>
      <c r="HE1" s="49" t="s">
        <v>9784</v>
      </c>
      <c r="HF1" s="49" t="s">
        <v>9785</v>
      </c>
      <c r="HG1" s="49" t="s">
        <v>9786</v>
      </c>
      <c r="HH1" s="49" t="s">
        <v>9787</v>
      </c>
      <c r="HI1" s="49" t="s">
        <v>9788</v>
      </c>
      <c r="HJ1" s="49" t="s">
        <v>9789</v>
      </c>
      <c r="HK1" s="49" t="s">
        <v>9790</v>
      </c>
      <c r="HL1" s="49" t="s">
        <v>9791</v>
      </c>
      <c r="HM1" s="49" t="s">
        <v>9792</v>
      </c>
      <c r="HN1" s="49" t="s">
        <v>9793</v>
      </c>
      <c r="HO1" s="49" t="s">
        <v>9794</v>
      </c>
      <c r="HP1" s="49" t="s">
        <v>9795</v>
      </c>
      <c r="HQ1" s="49" t="s">
        <v>9796</v>
      </c>
      <c r="HR1" s="49" t="s">
        <v>9797</v>
      </c>
      <c r="HS1" s="49" t="s">
        <v>9798</v>
      </c>
      <c r="HT1" s="49" t="s">
        <v>9799</v>
      </c>
      <c r="HU1" s="49" t="s">
        <v>9800</v>
      </c>
      <c r="HV1" s="49" t="s">
        <v>9801</v>
      </c>
      <c r="HW1" s="49" t="s">
        <v>9802</v>
      </c>
      <c r="HX1" s="49" t="s">
        <v>9803</v>
      </c>
      <c r="HY1" s="49" t="s">
        <v>9804</v>
      </c>
      <c r="HZ1" s="49" t="s">
        <v>9805</v>
      </c>
      <c r="IA1" s="49" t="s">
        <v>9806</v>
      </c>
      <c r="IB1" s="49" t="s">
        <v>9807</v>
      </c>
      <c r="IC1" s="49" t="s">
        <v>9808</v>
      </c>
      <c r="ID1" s="49" t="s">
        <v>9809</v>
      </c>
      <c r="IE1" s="49" t="s">
        <v>9810</v>
      </c>
      <c r="IF1" s="49" t="s">
        <v>9811</v>
      </c>
      <c r="IG1" s="49" t="s">
        <v>9812</v>
      </c>
      <c r="IH1" s="49" t="s">
        <v>9813</v>
      </c>
      <c r="II1" s="49" t="s">
        <v>9814</v>
      </c>
      <c r="IJ1" s="49" t="s">
        <v>9815</v>
      </c>
      <c r="IK1" s="49" t="s">
        <v>9816</v>
      </c>
      <c r="IL1" s="49" t="s">
        <v>9817</v>
      </c>
      <c r="IM1" s="49" t="s">
        <v>9818</v>
      </c>
      <c r="IN1" s="49" t="s">
        <v>9819</v>
      </c>
      <c r="IO1" s="49" t="s">
        <v>9820</v>
      </c>
      <c r="IP1" s="49" t="s">
        <v>9821</v>
      </c>
      <c r="IQ1" s="49" t="s">
        <v>9822</v>
      </c>
      <c r="IR1" s="49" t="s">
        <v>9823</v>
      </c>
      <c r="IS1" s="49" t="s">
        <v>9824</v>
      </c>
      <c r="IT1" s="49" t="s">
        <v>9825</v>
      </c>
      <c r="IU1" s="49" t="s">
        <v>9826</v>
      </c>
      <c r="IV1" s="49" t="s">
        <v>9827</v>
      </c>
      <c r="IW1" s="49" t="s">
        <v>9828</v>
      </c>
      <c r="IX1" s="49" t="s">
        <v>9829</v>
      </c>
      <c r="IY1" s="49" t="s">
        <v>9830</v>
      </c>
      <c r="IZ1" s="49" t="s">
        <v>9831</v>
      </c>
      <c r="JA1" s="49" t="s">
        <v>9832</v>
      </c>
      <c r="JB1" s="49" t="s">
        <v>9833</v>
      </c>
      <c r="JC1" s="49" t="s">
        <v>9834</v>
      </c>
      <c r="JD1" s="49" t="s">
        <v>9835</v>
      </c>
      <c r="JE1" s="49" t="s">
        <v>9836</v>
      </c>
      <c r="JF1" s="49" t="s">
        <v>9837</v>
      </c>
      <c r="JG1" s="49" t="s">
        <v>9838</v>
      </c>
      <c r="JH1" s="49" t="s">
        <v>9839</v>
      </c>
      <c r="JI1" s="49" t="s">
        <v>9840</v>
      </c>
      <c r="JJ1" s="49" t="s">
        <v>9841</v>
      </c>
      <c r="JK1" s="49" t="s">
        <v>9842</v>
      </c>
      <c r="JL1" s="49" t="s">
        <v>9843</v>
      </c>
      <c r="JM1" s="49" t="s">
        <v>9844</v>
      </c>
      <c r="JN1" s="49" t="s">
        <v>9845</v>
      </c>
      <c r="JO1" s="49" t="s">
        <v>9846</v>
      </c>
      <c r="JP1" s="49" t="s">
        <v>9847</v>
      </c>
      <c r="JQ1" s="49" t="s">
        <v>9848</v>
      </c>
      <c r="JR1" s="49" t="s">
        <v>9849</v>
      </c>
      <c r="JS1" s="49" t="s">
        <v>9850</v>
      </c>
      <c r="JT1" s="49" t="s">
        <v>9851</v>
      </c>
      <c r="JU1" s="49" t="s">
        <v>9852</v>
      </c>
      <c r="JV1" s="49" t="s">
        <v>9853</v>
      </c>
      <c r="JW1" s="49" t="s">
        <v>9854</v>
      </c>
      <c r="JX1" s="49" t="s">
        <v>9855</v>
      </c>
      <c r="JY1" s="49" t="s">
        <v>9856</v>
      </c>
      <c r="JZ1" s="49" t="s">
        <v>9858</v>
      </c>
      <c r="KA1" s="49" t="s">
        <v>9859</v>
      </c>
      <c r="KB1" s="49" t="s">
        <v>9860</v>
      </c>
      <c r="KC1" s="49" t="s">
        <v>9861</v>
      </c>
      <c r="KD1" s="49" t="s">
        <v>9862</v>
      </c>
      <c r="KE1" s="49" t="s">
        <v>9863</v>
      </c>
      <c r="KF1" s="49" t="s">
        <v>9864</v>
      </c>
      <c r="KG1" s="49" t="s">
        <v>9865</v>
      </c>
      <c r="KH1" s="49" t="s">
        <v>9866</v>
      </c>
      <c r="KI1" s="49" t="s">
        <v>9867</v>
      </c>
      <c r="KJ1" s="49" t="s">
        <v>9868</v>
      </c>
      <c r="KK1" s="49" t="s">
        <v>9857</v>
      </c>
      <c r="KL1" s="49" t="s">
        <v>9869</v>
      </c>
      <c r="KM1" s="49" t="s">
        <v>9870</v>
      </c>
      <c r="KN1" s="49" t="s">
        <v>9871</v>
      </c>
      <c r="KO1" s="49" t="s">
        <v>9872</v>
      </c>
      <c r="KP1" s="49" t="s">
        <v>9873</v>
      </c>
      <c r="KQ1" s="49" t="s">
        <v>9874</v>
      </c>
      <c r="KR1" s="49" t="s">
        <v>9875</v>
      </c>
      <c r="KS1" s="49" t="s">
        <v>9876</v>
      </c>
      <c r="KT1" s="49" t="s">
        <v>9878</v>
      </c>
      <c r="KU1" s="49" t="s">
        <v>9879</v>
      </c>
      <c r="KV1" s="49" t="s">
        <v>9880</v>
      </c>
      <c r="KW1" s="49" t="s">
        <v>9881</v>
      </c>
      <c r="KX1" s="49" t="s">
        <v>9882</v>
      </c>
      <c r="KY1" s="49" t="s">
        <v>9883</v>
      </c>
      <c r="KZ1" s="49" t="s">
        <v>9884</v>
      </c>
      <c r="LA1" s="49" t="s">
        <v>9885</v>
      </c>
      <c r="LB1" s="49" t="s">
        <v>9886</v>
      </c>
      <c r="LC1" s="49" t="s">
        <v>9887</v>
      </c>
      <c r="LD1" s="49" t="s">
        <v>9888</v>
      </c>
      <c r="LE1" s="49" t="s">
        <v>9889</v>
      </c>
      <c r="LF1" s="49" t="s">
        <v>9890</v>
      </c>
      <c r="LG1" s="49" t="s">
        <v>9891</v>
      </c>
      <c r="LH1" s="49" t="s">
        <v>9892</v>
      </c>
      <c r="LI1" s="49" t="s">
        <v>9893</v>
      </c>
      <c r="LJ1" s="49" t="s">
        <v>9894</v>
      </c>
      <c r="LK1" s="49" t="s">
        <v>9895</v>
      </c>
      <c r="LL1" s="49" t="s">
        <v>9896</v>
      </c>
      <c r="LM1" s="49" t="s">
        <v>9897</v>
      </c>
      <c r="LN1" s="49" t="s">
        <v>9898</v>
      </c>
      <c r="LO1" s="49" t="s">
        <v>9899</v>
      </c>
      <c r="LP1" s="49" t="s">
        <v>9900</v>
      </c>
      <c r="LQ1" s="49" t="s">
        <v>9901</v>
      </c>
      <c r="LR1" s="49" t="s">
        <v>9902</v>
      </c>
      <c r="LS1" s="49" t="s">
        <v>9903</v>
      </c>
      <c r="LT1" s="49" t="s">
        <v>9904</v>
      </c>
      <c r="LU1" s="49" t="s">
        <v>9905</v>
      </c>
      <c r="LV1" s="49" t="s">
        <v>9906</v>
      </c>
      <c r="LW1" s="49" t="s">
        <v>9907</v>
      </c>
      <c r="LX1" s="49" t="s">
        <v>9908</v>
      </c>
      <c r="LY1" s="49" t="s">
        <v>9909</v>
      </c>
      <c r="LZ1" s="49" t="s">
        <v>9910</v>
      </c>
      <c r="MA1" s="49" t="s">
        <v>9911</v>
      </c>
      <c r="MB1" s="49" t="s">
        <v>9912</v>
      </c>
      <c r="MC1" s="49" t="s">
        <v>9913</v>
      </c>
      <c r="MD1" s="49" t="s">
        <v>9914</v>
      </c>
      <c r="ME1" s="49" t="s">
        <v>9915</v>
      </c>
      <c r="MF1" s="49" t="s">
        <v>9916</v>
      </c>
      <c r="MG1" s="49" t="s">
        <v>9917</v>
      </c>
      <c r="MH1" s="49" t="s">
        <v>9918</v>
      </c>
      <c r="MI1" s="49" t="s">
        <v>9919</v>
      </c>
      <c r="MJ1" s="49" t="s">
        <v>9920</v>
      </c>
      <c r="MK1" s="49" t="s">
        <v>9921</v>
      </c>
      <c r="ML1" s="49" t="s">
        <v>9922</v>
      </c>
      <c r="MM1" s="49" t="s">
        <v>9923</v>
      </c>
      <c r="MN1" s="49" t="s">
        <v>9924</v>
      </c>
      <c r="MO1" s="49" t="s">
        <v>9925</v>
      </c>
      <c r="MP1" s="49" t="s">
        <v>9926</v>
      </c>
      <c r="MQ1" s="49" t="s">
        <v>9927</v>
      </c>
      <c r="MR1" s="49" t="s">
        <v>9928</v>
      </c>
      <c r="MS1" s="49" t="s">
        <v>9929</v>
      </c>
      <c r="MT1" s="49" t="s">
        <v>9930</v>
      </c>
      <c r="MU1" s="49" t="s">
        <v>9931</v>
      </c>
      <c r="MV1" s="49" t="s">
        <v>9932</v>
      </c>
      <c r="MW1" s="49" t="s">
        <v>9933</v>
      </c>
      <c r="MX1" s="49" t="s">
        <v>9934</v>
      </c>
      <c r="MY1" s="49" t="s">
        <v>9935</v>
      </c>
      <c r="MZ1" s="49" t="s">
        <v>9936</v>
      </c>
      <c r="NA1" s="49" t="s">
        <v>9937</v>
      </c>
      <c r="NB1" s="49" t="s">
        <v>9938</v>
      </c>
      <c r="NC1" s="49" t="s">
        <v>9939</v>
      </c>
      <c r="ND1" s="49" t="s">
        <v>9940</v>
      </c>
      <c r="NE1" s="49" t="s">
        <v>9941</v>
      </c>
      <c r="NF1" s="49" t="s">
        <v>9942</v>
      </c>
      <c r="NG1" s="49" t="s">
        <v>9943</v>
      </c>
      <c r="NH1" s="49" t="s">
        <v>9944</v>
      </c>
      <c r="NI1" s="49" t="s">
        <v>9945</v>
      </c>
      <c r="NJ1" s="49" t="s">
        <v>9946</v>
      </c>
      <c r="NK1" s="49" t="s">
        <v>9947</v>
      </c>
      <c r="NL1" s="49" t="s">
        <v>9948</v>
      </c>
      <c r="NM1" s="49" t="s">
        <v>9949</v>
      </c>
      <c r="NN1" s="49" t="s">
        <v>9950</v>
      </c>
      <c r="NO1" s="49" t="s">
        <v>9951</v>
      </c>
      <c r="NP1" s="49" t="s">
        <v>9952</v>
      </c>
      <c r="NQ1" s="49" t="s">
        <v>9953</v>
      </c>
      <c r="NR1" s="49" t="s">
        <v>9954</v>
      </c>
      <c r="NS1" s="49" t="s">
        <v>9955</v>
      </c>
      <c r="NT1" s="49" t="s">
        <v>9956</v>
      </c>
      <c r="NU1" s="49" t="s">
        <v>9957</v>
      </c>
      <c r="NV1" s="49" t="s">
        <v>9958</v>
      </c>
      <c r="NW1" s="49" t="s">
        <v>9959</v>
      </c>
      <c r="NX1" s="49" t="s">
        <v>9960</v>
      </c>
    </row>
    <row r="2" spans="1:388" x14ac:dyDescent="0.3">
      <c r="A2" s="49">
        <v>1</v>
      </c>
      <c r="B2" t="s">
        <v>837</v>
      </c>
      <c r="C2" t="s">
        <v>653</v>
      </c>
      <c r="D2">
        <v>5.0382499999999996E-6</v>
      </c>
      <c r="F2">
        <v>4106.6666666666661</v>
      </c>
      <c r="G2">
        <v>15.70934744268077</v>
      </c>
      <c r="H2">
        <v>6060.3174603174602</v>
      </c>
    </row>
    <row r="3" spans="1:388" x14ac:dyDescent="0.3">
      <c r="A3" s="49">
        <v>2</v>
      </c>
      <c r="B3" t="s">
        <v>841</v>
      </c>
      <c r="C3" t="s">
        <v>668</v>
      </c>
      <c r="D3">
        <v>0.18564</v>
      </c>
      <c r="I3">
        <v>0.11906449326718641</v>
      </c>
      <c r="J3">
        <v>2.763997165131113E-6</v>
      </c>
      <c r="K3">
        <v>1.45628264692758E-3</v>
      </c>
      <c r="L3">
        <v>0.11762367115520909</v>
      </c>
    </row>
    <row r="4" spans="1:388" x14ac:dyDescent="0.3">
      <c r="A4" s="49">
        <v>3</v>
      </c>
      <c r="B4" t="s">
        <v>845</v>
      </c>
      <c r="C4" t="s">
        <v>617</v>
      </c>
      <c r="D4">
        <v>4.8125</v>
      </c>
      <c r="M4">
        <v>3.1333745619459903E-2</v>
      </c>
      <c r="N4">
        <v>1.940006106109295E-5</v>
      </c>
    </row>
    <row r="5" spans="1:388" x14ac:dyDescent="0.3">
      <c r="A5" s="49">
        <v>4</v>
      </c>
      <c r="B5" t="s">
        <v>849</v>
      </c>
      <c r="C5" t="s">
        <v>796</v>
      </c>
      <c r="D5">
        <v>0.3445120000000001</v>
      </c>
      <c r="O5">
        <v>2.994337979094076E-2</v>
      </c>
    </row>
    <row r="6" spans="1:388" x14ac:dyDescent="0.3">
      <c r="A6" s="49">
        <v>5</v>
      </c>
      <c r="B6" t="s">
        <v>853</v>
      </c>
      <c r="C6" t="s">
        <v>659</v>
      </c>
      <c r="D6">
        <v>0.2175</v>
      </c>
      <c r="I6">
        <v>0.31408392189447443</v>
      </c>
      <c r="J6">
        <v>1.121728292480266E-5</v>
      </c>
      <c r="K6">
        <v>3.5082860176337532E-4</v>
      </c>
    </row>
    <row r="7" spans="1:388" x14ac:dyDescent="0.3">
      <c r="A7" s="49">
        <v>7</v>
      </c>
      <c r="B7" t="s">
        <v>858</v>
      </c>
      <c r="C7" t="s">
        <v>659</v>
      </c>
      <c r="D7">
        <v>2.1051900000000001E-5</v>
      </c>
      <c r="F7">
        <v>1651.917404129794</v>
      </c>
      <c r="G7">
        <v>0.91336173932044129</v>
      </c>
    </row>
    <row r="8" spans="1:388" x14ac:dyDescent="0.3">
      <c r="A8" s="49">
        <v>8</v>
      </c>
      <c r="B8" t="s">
        <v>861</v>
      </c>
      <c r="C8" t="s">
        <v>671</v>
      </c>
      <c r="D8">
        <v>3.7677000000000001E-3</v>
      </c>
      <c r="P8">
        <v>1.365853658536585</v>
      </c>
    </row>
    <row r="9" spans="1:388" x14ac:dyDescent="0.3">
      <c r="A9" s="49">
        <v>9</v>
      </c>
      <c r="B9" t="s">
        <v>864</v>
      </c>
      <c r="C9" t="s">
        <v>595</v>
      </c>
      <c r="D9">
        <v>5.0548223399999996E-4</v>
      </c>
      <c r="Q9">
        <v>33.601027058494452</v>
      </c>
      <c r="R9">
        <v>8.5207907293796872E-3</v>
      </c>
      <c r="S9">
        <v>98.403007814162308</v>
      </c>
      <c r="T9">
        <v>0.45891085359388012</v>
      </c>
      <c r="U9">
        <v>0.18649381032930229</v>
      </c>
      <c r="V9">
        <v>0.32176635991820041</v>
      </c>
      <c r="W9">
        <v>7.340713810834236E-2</v>
      </c>
    </row>
    <row r="10" spans="1:388" x14ac:dyDescent="0.3">
      <c r="A10" s="49">
        <v>10</v>
      </c>
      <c r="B10" t="s">
        <v>866</v>
      </c>
      <c r="C10" t="s">
        <v>671</v>
      </c>
      <c r="D10">
        <v>35.017887804845969</v>
      </c>
      <c r="X10">
        <v>4.9504699131513628E-4</v>
      </c>
      <c r="Y10">
        <v>2.8568549372773928E-7</v>
      </c>
      <c r="Z10">
        <v>1.449780474565756E-3</v>
      </c>
      <c r="AA10">
        <v>1.484500776722637E-5</v>
      </c>
      <c r="AB10">
        <v>7.6375924227960375E-6</v>
      </c>
      <c r="AC10">
        <v>2.5147457676141882E-6</v>
      </c>
      <c r="AD10">
        <v>2.567050437241396E-6</v>
      </c>
      <c r="AE10">
        <v>6.3536594847493066E-7</v>
      </c>
    </row>
    <row r="11" spans="1:388" x14ac:dyDescent="0.3">
      <c r="A11" s="49">
        <v>11</v>
      </c>
      <c r="B11" t="s">
        <v>869</v>
      </c>
      <c r="C11" t="s">
        <v>605</v>
      </c>
      <c r="D11">
        <v>0.15525</v>
      </c>
      <c r="AF11">
        <v>0.63663157894736855</v>
      </c>
      <c r="AG11">
        <v>6.1149523555408349E-4</v>
      </c>
    </row>
    <row r="12" spans="1:388" x14ac:dyDescent="0.3">
      <c r="A12" s="49">
        <v>13</v>
      </c>
      <c r="B12" t="s">
        <v>874</v>
      </c>
      <c r="C12" t="s">
        <v>605</v>
      </c>
      <c r="D12">
        <v>0.7</v>
      </c>
      <c r="M12">
        <v>4.4879062736205587E-2</v>
      </c>
      <c r="N12">
        <v>2.6502267573696149E-5</v>
      </c>
      <c r="AH12">
        <v>1.1479591836734691E-4</v>
      </c>
    </row>
    <row r="13" spans="1:388" x14ac:dyDescent="0.3">
      <c r="A13" s="49">
        <v>14</v>
      </c>
      <c r="B13" t="s">
        <v>876</v>
      </c>
      <c r="C13" t="s">
        <v>796</v>
      </c>
      <c r="D13">
        <v>0.45257999999999993</v>
      </c>
      <c r="O13">
        <v>3.323869974746415E-2</v>
      </c>
      <c r="AI13">
        <v>20.99595849199908</v>
      </c>
    </row>
    <row r="14" spans="1:388" x14ac:dyDescent="0.3">
      <c r="A14" s="49">
        <v>17</v>
      </c>
      <c r="B14" t="s">
        <v>884</v>
      </c>
      <c r="C14" t="s">
        <v>659</v>
      </c>
      <c r="D14">
        <v>2.9680000000000002E-2</v>
      </c>
      <c r="AJ14">
        <v>0.29296624310101399</v>
      </c>
    </row>
    <row r="15" spans="1:388" x14ac:dyDescent="0.3">
      <c r="A15" s="49">
        <v>19</v>
      </c>
      <c r="B15" t="s">
        <v>889</v>
      </c>
      <c r="C15" t="s">
        <v>605</v>
      </c>
      <c r="D15">
        <v>7.3746371999999996</v>
      </c>
      <c r="M15">
        <v>7.908591642580616E-2</v>
      </c>
      <c r="N15">
        <v>5.1413202074779162E-5</v>
      </c>
      <c r="AH15">
        <v>4.5250974709450307E-5</v>
      </c>
      <c r="AK15">
        <v>7.0842802140987223E-4</v>
      </c>
    </row>
    <row r="16" spans="1:388" x14ac:dyDescent="0.3">
      <c r="A16" s="49">
        <v>20</v>
      </c>
      <c r="B16" t="s">
        <v>892</v>
      </c>
      <c r="C16" t="s">
        <v>671</v>
      </c>
      <c r="D16">
        <v>3.4917999999999998E-2</v>
      </c>
      <c r="O16">
        <v>1.120639435387996E-2</v>
      </c>
      <c r="P16">
        <v>0.95588829019626465</v>
      </c>
      <c r="AL16">
        <v>2.5672830701615911E-5</v>
      </c>
      <c r="AM16">
        <v>3.1423544778777882E-5</v>
      </c>
      <c r="AN16">
        <v>4.5999192533308E-5</v>
      </c>
      <c r="AO16">
        <v>1.3349464459591041E-5</v>
      </c>
    </row>
    <row r="17" spans="1:42" x14ac:dyDescent="0.3">
      <c r="A17" s="49">
        <v>21</v>
      </c>
      <c r="B17" t="s">
        <v>894</v>
      </c>
      <c r="C17" t="s">
        <v>659</v>
      </c>
      <c r="D17">
        <v>0.53300000000000003</v>
      </c>
      <c r="AH17">
        <v>4.1208791208791209E-5</v>
      </c>
      <c r="AJ17">
        <v>2.3562271062271058</v>
      </c>
      <c r="AK17">
        <v>2.861212861212862E-3</v>
      </c>
      <c r="AP17">
        <v>0.69552197802197802</v>
      </c>
    </row>
    <row r="18" spans="1:42" x14ac:dyDescent="0.3">
      <c r="A18" s="49">
        <v>22</v>
      </c>
      <c r="B18" t="s">
        <v>896</v>
      </c>
      <c r="C18" t="s">
        <v>605</v>
      </c>
      <c r="D18">
        <v>0.78251000000000004</v>
      </c>
      <c r="M18">
        <v>7.5575077594221107E-2</v>
      </c>
      <c r="N18">
        <v>4.8479714109406158E-5</v>
      </c>
    </row>
    <row r="19" spans="1:42" x14ac:dyDescent="0.3">
      <c r="A19" s="49">
        <v>23</v>
      </c>
      <c r="B19" t="s">
        <v>898</v>
      </c>
      <c r="C19" t="s">
        <v>650</v>
      </c>
      <c r="D19">
        <v>5.3400000000000003E-2</v>
      </c>
      <c r="AK19">
        <v>4.6311158670709236E-3</v>
      </c>
    </row>
    <row r="20" spans="1:42" x14ac:dyDescent="0.3">
      <c r="A20" s="49">
        <v>24</v>
      </c>
      <c r="B20" t="s">
        <v>901</v>
      </c>
      <c r="C20" t="s">
        <v>605</v>
      </c>
      <c r="D20">
        <v>5.8</v>
      </c>
      <c r="AH20">
        <v>2.6785714285714289E-6</v>
      </c>
    </row>
    <row r="21" spans="1:42" x14ac:dyDescent="0.3">
      <c r="A21" s="49">
        <v>25</v>
      </c>
      <c r="B21" t="s">
        <v>903</v>
      </c>
      <c r="C21" t="s">
        <v>659</v>
      </c>
      <c r="D21">
        <v>0.11</v>
      </c>
      <c r="AJ21">
        <v>1.257575757575758</v>
      </c>
    </row>
    <row r="22" spans="1:42" x14ac:dyDescent="0.3">
      <c r="A22" s="49">
        <v>26</v>
      </c>
      <c r="B22" t="s">
        <v>904</v>
      </c>
      <c r="C22" t="s">
        <v>605</v>
      </c>
      <c r="D22">
        <v>5.694300000000001</v>
      </c>
      <c r="M22">
        <v>1.2787920195327601E-2</v>
      </c>
      <c r="N22">
        <v>2.3556695096656112E-6</v>
      </c>
      <c r="AH22">
        <v>6.5181723076459912E-5</v>
      </c>
      <c r="AK22">
        <v>5.257462047585504E-4</v>
      </c>
    </row>
    <row r="23" spans="1:42" x14ac:dyDescent="0.3">
      <c r="A23" s="49">
        <v>27</v>
      </c>
      <c r="B23" t="s">
        <v>906</v>
      </c>
      <c r="C23" t="s">
        <v>605</v>
      </c>
      <c r="D23">
        <v>8.4499999999999992E-3</v>
      </c>
      <c r="AG23">
        <v>5.736963274269361E-4</v>
      </c>
    </row>
    <row r="24" spans="1:42" x14ac:dyDescent="0.3">
      <c r="A24" s="49">
        <v>28</v>
      </c>
      <c r="B24" t="s">
        <v>908</v>
      </c>
      <c r="C24" t="s">
        <v>659</v>
      </c>
      <c r="D24">
        <v>3.5000000000000001E-3</v>
      </c>
      <c r="I24">
        <v>0.23132530120481931</v>
      </c>
      <c r="J24">
        <v>1.6110154905335629E-5</v>
      </c>
      <c r="K24">
        <v>1.2208835341365461E-3</v>
      </c>
    </row>
    <row r="25" spans="1:42" x14ac:dyDescent="0.3">
      <c r="A25" s="49">
        <v>29</v>
      </c>
      <c r="B25" t="s">
        <v>909</v>
      </c>
      <c r="C25" t="s">
        <v>605</v>
      </c>
      <c r="D25">
        <v>1.5021</v>
      </c>
      <c r="M25">
        <v>5.7382832313322253E-3</v>
      </c>
      <c r="N25">
        <v>4.5106691901179611E-5</v>
      </c>
      <c r="AH25">
        <v>7.4788153727638437E-5</v>
      </c>
      <c r="AK25">
        <v>1.3832873835536771E-4</v>
      </c>
    </row>
    <row r="26" spans="1:42" x14ac:dyDescent="0.3">
      <c r="A26" s="49">
        <v>30</v>
      </c>
      <c r="B26" t="s">
        <v>911</v>
      </c>
      <c r="C26" t="s">
        <v>605</v>
      </c>
      <c r="D26">
        <v>0.22093699999999999</v>
      </c>
      <c r="AH26">
        <v>5.29043832146074E-5</v>
      </c>
    </row>
    <row r="27" spans="1:42" x14ac:dyDescent="0.3">
      <c r="A27" s="49">
        <v>31</v>
      </c>
      <c r="B27" t="s">
        <v>912</v>
      </c>
      <c r="C27" t="s">
        <v>605</v>
      </c>
      <c r="D27">
        <v>0.238422</v>
      </c>
      <c r="AH27">
        <v>2.9837251356238699E-5</v>
      </c>
    </row>
    <row r="28" spans="1:42" x14ac:dyDescent="0.3">
      <c r="A28" s="49">
        <v>32</v>
      </c>
      <c r="B28" t="s">
        <v>914</v>
      </c>
      <c r="C28" t="s">
        <v>605</v>
      </c>
      <c r="D28">
        <v>1.748</v>
      </c>
      <c r="M28">
        <v>2.5132275132275131E-2</v>
      </c>
      <c r="N28">
        <v>1.8993279942914311E-5</v>
      </c>
      <c r="AH28">
        <v>1.6071428571428569E-5</v>
      </c>
      <c r="AK28">
        <v>2.0105820105820109E-4</v>
      </c>
    </row>
    <row r="29" spans="1:42" x14ac:dyDescent="0.3">
      <c r="A29" s="49">
        <v>33</v>
      </c>
      <c r="B29" t="s">
        <v>917</v>
      </c>
      <c r="C29" t="s">
        <v>668</v>
      </c>
      <c r="D29">
        <v>7.4240999999999988E-2</v>
      </c>
      <c r="I29">
        <v>2.7727347747152999E-2</v>
      </c>
      <c r="J29">
        <v>1.188314903449415E-5</v>
      </c>
      <c r="K29">
        <v>9.0590673195063373E-4</v>
      </c>
      <c r="L29">
        <v>0.69640204654233373</v>
      </c>
    </row>
    <row r="30" spans="1:42" x14ac:dyDescent="0.3">
      <c r="A30" s="49">
        <v>34</v>
      </c>
      <c r="B30" t="s">
        <v>919</v>
      </c>
      <c r="C30" t="s">
        <v>671</v>
      </c>
      <c r="D30">
        <v>3.7783704089999997E-4</v>
      </c>
      <c r="Q30">
        <v>707.81543347855734</v>
      </c>
      <c r="R30">
        <v>0.14550940503311929</v>
      </c>
      <c r="S30">
        <v>1271.0769504221571</v>
      </c>
      <c r="T30">
        <v>1.2070076185149821</v>
      </c>
      <c r="U30">
        <v>8.6959921383064326E-2</v>
      </c>
    </row>
    <row r="31" spans="1:42" x14ac:dyDescent="0.3">
      <c r="A31" s="49">
        <v>35</v>
      </c>
      <c r="B31" t="s">
        <v>922</v>
      </c>
      <c r="C31" t="s">
        <v>659</v>
      </c>
      <c r="D31">
        <v>0.1148</v>
      </c>
      <c r="AH31">
        <v>8.58636137381782E-5</v>
      </c>
      <c r="AK31">
        <v>1.2259646405987871E-3</v>
      </c>
    </row>
    <row r="32" spans="1:42" x14ac:dyDescent="0.3">
      <c r="A32" s="49">
        <v>36</v>
      </c>
      <c r="B32" t="s">
        <v>923</v>
      </c>
      <c r="C32" t="s">
        <v>614</v>
      </c>
      <c r="D32">
        <v>6.0750799999999999E-6</v>
      </c>
      <c r="F32">
        <v>5235.6929181728192</v>
      </c>
    </row>
    <row r="33" spans="1:66" x14ac:dyDescent="0.3">
      <c r="A33" s="49">
        <v>38</v>
      </c>
      <c r="B33" t="s">
        <v>927</v>
      </c>
      <c r="C33" t="s">
        <v>659</v>
      </c>
      <c r="D33">
        <v>5.3760000000000002E-2</v>
      </c>
      <c r="I33">
        <v>0.13102409638554219</v>
      </c>
      <c r="J33">
        <v>3.1465146299483647E-5</v>
      </c>
      <c r="K33">
        <v>2.3618282654427232E-3</v>
      </c>
      <c r="L33">
        <v>0.37901059595524961</v>
      </c>
    </row>
    <row r="34" spans="1:66" x14ac:dyDescent="0.3">
      <c r="A34" s="49">
        <v>39</v>
      </c>
      <c r="B34" t="s">
        <v>929</v>
      </c>
      <c r="C34" t="s">
        <v>668</v>
      </c>
      <c r="D34">
        <v>3.5464000000000002</v>
      </c>
      <c r="K34">
        <v>1.760889712696942E-4</v>
      </c>
      <c r="L34">
        <v>0.19552826691380909</v>
      </c>
      <c r="AQ34">
        <v>4.6133250952528076E-6</v>
      </c>
    </row>
    <row r="35" spans="1:66" x14ac:dyDescent="0.3">
      <c r="A35" s="49">
        <v>41</v>
      </c>
      <c r="B35" t="s">
        <v>935</v>
      </c>
      <c r="C35" t="s">
        <v>798</v>
      </c>
      <c r="D35">
        <v>8.2249999999999997E-3</v>
      </c>
      <c r="P35">
        <v>0.7301504929942918</v>
      </c>
    </row>
    <row r="36" spans="1:66" x14ac:dyDescent="0.3">
      <c r="A36" s="49">
        <v>42</v>
      </c>
      <c r="B36" t="s">
        <v>937</v>
      </c>
      <c r="C36" t="s">
        <v>659</v>
      </c>
      <c r="D36">
        <v>5.3767999999999989E-2</v>
      </c>
      <c r="I36">
        <v>0.1663156120987446</v>
      </c>
    </row>
    <row r="37" spans="1:66" x14ac:dyDescent="0.3">
      <c r="A37" s="49">
        <v>43</v>
      </c>
      <c r="B37" t="s">
        <v>939</v>
      </c>
      <c r="C37" t="s">
        <v>605</v>
      </c>
      <c r="D37">
        <v>7.2718799999999986</v>
      </c>
      <c r="M37">
        <v>3.0463363796697139E-2</v>
      </c>
      <c r="N37">
        <v>1.8518518518518522E-5</v>
      </c>
    </row>
    <row r="38" spans="1:66" x14ac:dyDescent="0.3">
      <c r="A38" s="49">
        <v>44</v>
      </c>
      <c r="B38" t="s">
        <v>943</v>
      </c>
      <c r="C38" t="s">
        <v>641</v>
      </c>
      <c r="D38">
        <v>12.919499999999999</v>
      </c>
      <c r="E38" t="s">
        <v>942</v>
      </c>
      <c r="AR38">
        <v>0.89543225643693924</v>
      </c>
      <c r="AS38">
        <v>6.3809658956529957E-4</v>
      </c>
      <c r="AT38">
        <v>2.6760323541932742E-3</v>
      </c>
      <c r="AU38">
        <v>2.414502625230595E-3</v>
      </c>
      <c r="AV38">
        <v>8.3827160493827154E-5</v>
      </c>
      <c r="AW38">
        <v>2.0072371221796512E-3</v>
      </c>
      <c r="AX38">
        <v>7.2816643804298126E-4</v>
      </c>
      <c r="AY38">
        <v>0.21687715812875449</v>
      </c>
      <c r="AZ38">
        <v>6.8114564117118387E-2</v>
      </c>
      <c r="BA38">
        <v>1.052315342811049E-2</v>
      </c>
      <c r="BB38">
        <v>1.7584472564397359E-2</v>
      </c>
      <c r="BC38">
        <v>1.689229985680705E-3</v>
      </c>
      <c r="BD38">
        <v>5.8630906097973641E-3</v>
      </c>
      <c r="BE38">
        <v>6.1841814244104824E-4</v>
      </c>
      <c r="BF38">
        <v>6.342379499956909E-4</v>
      </c>
      <c r="BG38">
        <v>6.592126033114138E-4</v>
      </c>
      <c r="BH38">
        <v>2.3897902642795888E-3</v>
      </c>
      <c r="BI38">
        <v>0.36245057642540929</v>
      </c>
      <c r="BJ38">
        <v>9.4118821247812304E-3</v>
      </c>
    </row>
    <row r="39" spans="1:66" x14ac:dyDescent="0.3">
      <c r="A39" s="49">
        <v>45</v>
      </c>
      <c r="B39" t="s">
        <v>946</v>
      </c>
      <c r="C39" t="s">
        <v>605</v>
      </c>
      <c r="D39">
        <v>3.3794</v>
      </c>
      <c r="M39">
        <v>2.490470585398679E-2</v>
      </c>
      <c r="N39">
        <v>1.8884257654453549E-5</v>
      </c>
      <c r="AH39">
        <v>2.425409413336265E-5</v>
      </c>
    </row>
    <row r="40" spans="1:66" x14ac:dyDescent="0.3">
      <c r="A40" s="49">
        <v>46</v>
      </c>
      <c r="B40" t="s">
        <v>947</v>
      </c>
      <c r="C40" t="s">
        <v>605</v>
      </c>
      <c r="D40">
        <v>7.2330959999999989</v>
      </c>
      <c r="M40">
        <v>2.2529646982550691E-2</v>
      </c>
      <c r="AH40">
        <v>1.305638889428736E-5</v>
      </c>
    </row>
    <row r="41" spans="1:66" x14ac:dyDescent="0.3">
      <c r="A41" s="49">
        <v>47</v>
      </c>
      <c r="B41" t="s">
        <v>950</v>
      </c>
      <c r="C41" t="s">
        <v>659</v>
      </c>
      <c r="D41">
        <v>3.3000000000000003E-5</v>
      </c>
      <c r="F41">
        <v>248.88888888888891</v>
      </c>
      <c r="G41">
        <v>0.88140665918443695</v>
      </c>
      <c r="H41">
        <v>2196.5656565656559</v>
      </c>
    </row>
    <row r="42" spans="1:66" x14ac:dyDescent="0.3">
      <c r="A42" s="49">
        <v>49</v>
      </c>
      <c r="B42" t="s">
        <v>956</v>
      </c>
      <c r="C42" t="s">
        <v>659</v>
      </c>
      <c r="D42">
        <v>6.9371999999999994E-6</v>
      </c>
      <c r="F42">
        <v>1618.7895212285459</v>
      </c>
      <c r="G42">
        <v>0.1245943323630767</v>
      </c>
      <c r="H42">
        <v>1087.17253839205</v>
      </c>
    </row>
    <row r="43" spans="1:66" x14ac:dyDescent="0.3">
      <c r="A43" s="49">
        <v>50</v>
      </c>
      <c r="B43" t="s">
        <v>957</v>
      </c>
      <c r="C43" t="s">
        <v>659</v>
      </c>
      <c r="D43">
        <v>2.0459999999999999E-2</v>
      </c>
      <c r="AH43">
        <v>5.4199832425638877E-5</v>
      </c>
      <c r="AJ43">
        <v>0.30859865940511089</v>
      </c>
    </row>
    <row r="44" spans="1:66" x14ac:dyDescent="0.3">
      <c r="A44" s="49">
        <v>51</v>
      </c>
      <c r="B44" t="s">
        <v>959</v>
      </c>
      <c r="C44" t="s">
        <v>659</v>
      </c>
      <c r="D44">
        <v>5.7540000000000008E-2</v>
      </c>
      <c r="I44">
        <v>0.1255826224606455</v>
      </c>
      <c r="J44">
        <v>1.187230674522909E-5</v>
      </c>
      <c r="K44">
        <v>7.3149043864020543E-4</v>
      </c>
      <c r="L44">
        <v>1.113226629144314E-2</v>
      </c>
    </row>
    <row r="45" spans="1:66" x14ac:dyDescent="0.3">
      <c r="A45" s="49">
        <v>52</v>
      </c>
      <c r="B45" t="s">
        <v>960</v>
      </c>
      <c r="C45" t="s">
        <v>659</v>
      </c>
      <c r="D45">
        <v>0.36465434969999999</v>
      </c>
      <c r="I45">
        <v>0.25042889815393199</v>
      </c>
      <c r="J45">
        <v>2.24152262109967E-5</v>
      </c>
      <c r="K45">
        <v>7.0043338906406187E-4</v>
      </c>
    </row>
    <row r="46" spans="1:66" x14ac:dyDescent="0.3">
      <c r="A46" s="49">
        <v>53</v>
      </c>
      <c r="B46" t="s">
        <v>961</v>
      </c>
      <c r="C46" t="s">
        <v>650</v>
      </c>
      <c r="D46">
        <v>4.9500000000000013E-3</v>
      </c>
      <c r="AK46">
        <v>6.3973063973063969E-4</v>
      </c>
    </row>
    <row r="47" spans="1:66" x14ac:dyDescent="0.3">
      <c r="A47" s="49">
        <v>54</v>
      </c>
      <c r="B47" t="s">
        <v>962</v>
      </c>
      <c r="C47" t="s">
        <v>671</v>
      </c>
      <c r="D47">
        <v>2.156E-5</v>
      </c>
      <c r="BK47">
        <v>323.45290251916759</v>
      </c>
      <c r="BL47">
        <v>6.2710256610859036E-2</v>
      </c>
      <c r="BM47">
        <v>0.26615553121577218</v>
      </c>
      <c r="BN47">
        <v>1.727445496270797E-2</v>
      </c>
    </row>
    <row r="48" spans="1:66" x14ac:dyDescent="0.3">
      <c r="A48" s="49">
        <v>55</v>
      </c>
      <c r="B48" t="s">
        <v>964</v>
      </c>
      <c r="C48" t="s">
        <v>659</v>
      </c>
      <c r="D48">
        <v>6.7199999999999996E-2</v>
      </c>
      <c r="AH48">
        <v>2.2959183673469389E-6</v>
      </c>
      <c r="AK48">
        <v>1.04119425547997E-4</v>
      </c>
    </row>
    <row r="49" spans="1:71" x14ac:dyDescent="0.3">
      <c r="A49" s="49">
        <v>56</v>
      </c>
      <c r="B49" t="s">
        <v>965</v>
      </c>
      <c r="C49" t="s">
        <v>659</v>
      </c>
      <c r="D49">
        <v>4.5900000000000003E-2</v>
      </c>
      <c r="I49">
        <v>0.24738955823293171</v>
      </c>
      <c r="K49">
        <v>1.1530566711289601E-3</v>
      </c>
      <c r="L49">
        <v>5.6485943775100397E-2</v>
      </c>
    </row>
    <row r="50" spans="1:71" x14ac:dyDescent="0.3">
      <c r="A50" s="49">
        <v>57</v>
      </c>
      <c r="B50" t="s">
        <v>967</v>
      </c>
      <c r="C50" t="s">
        <v>659</v>
      </c>
      <c r="D50">
        <v>0.44</v>
      </c>
      <c r="AH50">
        <v>5.3571428571428582E-5</v>
      </c>
      <c r="AJ50">
        <v>1.2351190476190479</v>
      </c>
    </row>
    <row r="51" spans="1:71" x14ac:dyDescent="0.3">
      <c r="A51" s="49">
        <v>58</v>
      </c>
      <c r="B51" t="s">
        <v>969</v>
      </c>
      <c r="C51" t="s">
        <v>659</v>
      </c>
      <c r="D51">
        <v>0.1026</v>
      </c>
      <c r="AH51">
        <v>1.012949039264829E-4</v>
      </c>
      <c r="AJ51">
        <v>1.6834215167548501</v>
      </c>
      <c r="AK51">
        <v>3.8016852831667639E-3</v>
      </c>
      <c r="AP51">
        <v>0.19348677248677251</v>
      </c>
      <c r="BO51">
        <v>1.7635955544857381E-5</v>
      </c>
      <c r="BP51">
        <v>7.660714285714287E-5</v>
      </c>
    </row>
    <row r="52" spans="1:71" x14ac:dyDescent="0.3">
      <c r="A52" s="49">
        <v>59</v>
      </c>
      <c r="B52" t="s">
        <v>971</v>
      </c>
      <c r="C52" t="s">
        <v>671</v>
      </c>
      <c r="D52">
        <v>5.0819999999999997E-3</v>
      </c>
      <c r="O52">
        <v>2.0470383275261329E-2</v>
      </c>
      <c r="P52">
        <v>4.3458980044345903E-2</v>
      </c>
      <c r="AL52">
        <v>1.164079822616408E-6</v>
      </c>
      <c r="AM52">
        <v>3.07887234716503E-6</v>
      </c>
      <c r="AN52">
        <v>7.3146799000457533E-6</v>
      </c>
    </row>
    <row r="53" spans="1:71" x14ac:dyDescent="0.3">
      <c r="A53" s="49">
        <v>60</v>
      </c>
      <c r="B53" t="s">
        <v>974</v>
      </c>
      <c r="C53" t="s">
        <v>605</v>
      </c>
      <c r="D53">
        <v>0.29199999999999998</v>
      </c>
      <c r="M53">
        <v>8.1249547002971659E-3</v>
      </c>
      <c r="N53">
        <v>6.85568842640377E-6</v>
      </c>
      <c r="AK53">
        <v>2.6165108356889181E-3</v>
      </c>
    </row>
    <row r="54" spans="1:71" x14ac:dyDescent="0.3">
      <c r="A54" s="49">
        <v>61</v>
      </c>
      <c r="B54" t="s">
        <v>976</v>
      </c>
      <c r="C54" t="s">
        <v>659</v>
      </c>
      <c r="D54">
        <v>0.72799999999999998</v>
      </c>
      <c r="I54">
        <v>3.614457831325301E-2</v>
      </c>
      <c r="K54">
        <v>1.180914132721362E-3</v>
      </c>
      <c r="L54">
        <v>0.32681153184165229</v>
      </c>
    </row>
    <row r="55" spans="1:71" x14ac:dyDescent="0.3">
      <c r="A55" s="49">
        <v>62</v>
      </c>
      <c r="B55" t="s">
        <v>978</v>
      </c>
      <c r="C55" t="s">
        <v>659</v>
      </c>
      <c r="D55">
        <v>0.12624325</v>
      </c>
      <c r="AJ55">
        <v>0.45734693877551019</v>
      </c>
      <c r="AK55">
        <v>2.4184429327286469E-4</v>
      </c>
      <c r="AP55">
        <v>0.1205571428571429</v>
      </c>
    </row>
    <row r="56" spans="1:71" x14ac:dyDescent="0.3">
      <c r="A56" s="49">
        <v>63</v>
      </c>
      <c r="B56" t="s">
        <v>979</v>
      </c>
      <c r="C56" t="s">
        <v>659</v>
      </c>
      <c r="D56">
        <v>0.18081</v>
      </c>
      <c r="AJ56">
        <v>1.2838516358924521</v>
      </c>
      <c r="AK56">
        <v>1.778065723643955E-3</v>
      </c>
      <c r="AP56">
        <v>0.43056122448979589</v>
      </c>
    </row>
    <row r="57" spans="1:71" x14ac:dyDescent="0.3">
      <c r="A57" s="49">
        <v>64</v>
      </c>
      <c r="B57" t="s">
        <v>980</v>
      </c>
      <c r="C57" t="s">
        <v>659</v>
      </c>
      <c r="D57">
        <v>5.2806949999999998E-2</v>
      </c>
      <c r="AJ57">
        <v>0.8370488322717623</v>
      </c>
      <c r="AK57">
        <v>7.2355339871263438E-5</v>
      </c>
      <c r="AP57">
        <v>0.30715195632393089</v>
      </c>
    </row>
    <row r="58" spans="1:71" x14ac:dyDescent="0.3">
      <c r="A58" s="49">
        <v>69</v>
      </c>
      <c r="B58" t="s">
        <v>988</v>
      </c>
      <c r="C58" t="s">
        <v>650</v>
      </c>
      <c r="D58">
        <v>5.841371774000001E-2</v>
      </c>
      <c r="AK58">
        <v>1.1424913226249251E-3</v>
      </c>
    </row>
    <row r="59" spans="1:71" x14ac:dyDescent="0.3">
      <c r="A59" s="49">
        <v>70</v>
      </c>
      <c r="B59" t="s">
        <v>989</v>
      </c>
      <c r="C59" t="s">
        <v>713</v>
      </c>
      <c r="D59">
        <v>5.9681024400000003E-4</v>
      </c>
      <c r="BQ59">
        <v>8.6781299318737286</v>
      </c>
      <c r="BR59">
        <v>67.440251953323056</v>
      </c>
      <c r="BS59">
        <v>96.564785876987457</v>
      </c>
    </row>
    <row r="60" spans="1:71" x14ac:dyDescent="0.3">
      <c r="A60" s="49">
        <v>71</v>
      </c>
      <c r="B60" t="s">
        <v>990</v>
      </c>
      <c r="C60" t="s">
        <v>796</v>
      </c>
      <c r="D60">
        <v>3.5363899999999997E-2</v>
      </c>
      <c r="O60">
        <v>1.770111576508468E-2</v>
      </c>
      <c r="AI60">
        <v>11.23169176448989</v>
      </c>
    </row>
    <row r="61" spans="1:71" x14ac:dyDescent="0.3">
      <c r="A61" s="49">
        <v>72</v>
      </c>
      <c r="B61" t="s">
        <v>993</v>
      </c>
      <c r="C61" t="s">
        <v>620</v>
      </c>
      <c r="D61">
        <v>1.7</v>
      </c>
      <c r="AH61">
        <v>3.2142857142857137E-5</v>
      </c>
    </row>
    <row r="62" spans="1:71" x14ac:dyDescent="0.3">
      <c r="A62" s="49">
        <v>73</v>
      </c>
      <c r="B62" t="s">
        <v>994</v>
      </c>
      <c r="C62" t="s">
        <v>605</v>
      </c>
      <c r="D62">
        <v>0.33</v>
      </c>
      <c r="AH62">
        <v>1.5464285714285721E-4</v>
      </c>
      <c r="AK62">
        <v>8.3774250440917105E-4</v>
      </c>
    </row>
    <row r="63" spans="1:71" x14ac:dyDescent="0.3">
      <c r="A63" s="49">
        <v>75</v>
      </c>
      <c r="B63" t="s">
        <v>996</v>
      </c>
      <c r="C63" t="s">
        <v>595</v>
      </c>
      <c r="D63">
        <v>28.60408807720901</v>
      </c>
      <c r="X63">
        <v>1.7630871455812109E-3</v>
      </c>
      <c r="Y63">
        <v>6.4032585396748443E-7</v>
      </c>
      <c r="Z63">
        <v>9.436535759203871E-3</v>
      </c>
      <c r="AA63">
        <v>2.3148856685544379E-5</v>
      </c>
      <c r="AB63">
        <v>1.090378951375047E-5</v>
      </c>
      <c r="AC63">
        <v>3.546533301271797E-6</v>
      </c>
    </row>
    <row r="64" spans="1:71" x14ac:dyDescent="0.3">
      <c r="A64" s="49">
        <v>76</v>
      </c>
      <c r="B64" t="s">
        <v>998</v>
      </c>
      <c r="C64" t="s">
        <v>595</v>
      </c>
      <c r="D64">
        <v>53.86628421807464</v>
      </c>
      <c r="X64">
        <v>2.314954554785459E-3</v>
      </c>
      <c r="Y64">
        <v>1.635517397920657E-6</v>
      </c>
      <c r="Z64">
        <v>1.1006142499078631E-2</v>
      </c>
      <c r="AA64">
        <v>2.6996940515010311E-5</v>
      </c>
      <c r="AB64">
        <v>1.318375094258017E-5</v>
      </c>
      <c r="AC64">
        <v>2.204852446028099E-6</v>
      </c>
    </row>
    <row r="65" spans="1:86" x14ac:dyDescent="0.3">
      <c r="A65" s="49">
        <v>77</v>
      </c>
      <c r="B65" t="s">
        <v>1000</v>
      </c>
      <c r="C65" t="s">
        <v>752</v>
      </c>
      <c r="D65">
        <v>9.6383044401925563E-2</v>
      </c>
      <c r="E65" t="s">
        <v>942</v>
      </c>
      <c r="BT65">
        <v>0.55094922092305343</v>
      </c>
      <c r="BU65">
        <v>6.7175126062206061E-2</v>
      </c>
      <c r="BV65">
        <v>0.17296615943888249</v>
      </c>
      <c r="BW65">
        <v>1.6840487220161921E-2</v>
      </c>
      <c r="BX65">
        <v>3.5592710338081699E-3</v>
      </c>
      <c r="BY65">
        <v>1.377590602721821E-2</v>
      </c>
      <c r="BZ65">
        <v>9.9738489313710879E-4</v>
      </c>
      <c r="CA65">
        <v>5.1289667988880404E-3</v>
      </c>
      <c r="CB65">
        <v>8.6316390683679285E-4</v>
      </c>
      <c r="CC65">
        <v>2.8107616253055861E-3</v>
      </c>
      <c r="CD65">
        <v>2.1656625388182161E-4</v>
      </c>
      <c r="CE65">
        <v>1.517083383650589E-3</v>
      </c>
      <c r="CF65">
        <v>2.170152718480604E-4</v>
      </c>
      <c r="CG65">
        <v>2.924622976800164E-2</v>
      </c>
    </row>
    <row r="66" spans="1:86" x14ac:dyDescent="0.3">
      <c r="A66" s="49">
        <v>78</v>
      </c>
      <c r="B66" t="s">
        <v>1002</v>
      </c>
      <c r="C66" t="s">
        <v>668</v>
      </c>
      <c r="D66">
        <v>0.14080000000000001</v>
      </c>
      <c r="AJ66">
        <v>2.59375</v>
      </c>
      <c r="AP66">
        <v>1.946495535714287</v>
      </c>
    </row>
    <row r="67" spans="1:86" x14ac:dyDescent="0.3">
      <c r="A67" s="49">
        <v>79</v>
      </c>
      <c r="B67" t="s">
        <v>1005</v>
      </c>
      <c r="C67" t="s">
        <v>668</v>
      </c>
      <c r="D67">
        <v>0.49800000000000011</v>
      </c>
      <c r="I67">
        <v>0.33734939759036142</v>
      </c>
      <c r="L67">
        <v>0.93201807228915678</v>
      </c>
    </row>
    <row r="68" spans="1:86" x14ac:dyDescent="0.3">
      <c r="A68" s="49">
        <v>80</v>
      </c>
      <c r="B68" t="s">
        <v>1008</v>
      </c>
      <c r="C68" t="s">
        <v>796</v>
      </c>
      <c r="D68">
        <v>2.07382</v>
      </c>
      <c r="O68">
        <v>5.8579301399961578E-2</v>
      </c>
    </row>
    <row r="69" spans="1:86" x14ac:dyDescent="0.3">
      <c r="A69" s="49">
        <v>82</v>
      </c>
      <c r="B69" t="s">
        <v>1015</v>
      </c>
      <c r="C69" t="s">
        <v>659</v>
      </c>
      <c r="D69">
        <v>1.1226499999999999</v>
      </c>
      <c r="AH69">
        <v>2.104491286560498E-5</v>
      </c>
      <c r="AJ69">
        <v>1.4162419699987061</v>
      </c>
      <c r="AK69">
        <v>1.4174276330781029E-3</v>
      </c>
      <c r="AP69">
        <v>0.22686234419835721</v>
      </c>
    </row>
    <row r="70" spans="1:86" x14ac:dyDescent="0.3">
      <c r="A70" s="49">
        <v>84</v>
      </c>
      <c r="B70" t="s">
        <v>1020</v>
      </c>
      <c r="C70" t="s">
        <v>671</v>
      </c>
      <c r="D70">
        <v>3.4608E-2</v>
      </c>
      <c r="O70">
        <v>3.9645034843205577E-2</v>
      </c>
      <c r="P70">
        <v>0.93292682926829273</v>
      </c>
    </row>
    <row r="71" spans="1:86" x14ac:dyDescent="0.3">
      <c r="A71" s="49">
        <v>85</v>
      </c>
      <c r="B71" t="s">
        <v>1023</v>
      </c>
      <c r="C71" t="s">
        <v>659</v>
      </c>
      <c r="D71">
        <v>7.2792000000000013E-3</v>
      </c>
      <c r="AH71">
        <v>3.76984126984127E-5</v>
      </c>
      <c r="AK71">
        <v>9.4571820497746405E-4</v>
      </c>
    </row>
    <row r="72" spans="1:86" x14ac:dyDescent="0.3">
      <c r="A72" s="49">
        <v>86</v>
      </c>
      <c r="B72" t="s">
        <v>1024</v>
      </c>
      <c r="C72" t="s">
        <v>659</v>
      </c>
      <c r="D72">
        <v>0.82367999999999997</v>
      </c>
      <c r="I72">
        <v>4.2168674698795178E-2</v>
      </c>
      <c r="L72">
        <v>2.31078860898138E-2</v>
      </c>
    </row>
    <row r="73" spans="1:86" x14ac:dyDescent="0.3">
      <c r="A73" s="49">
        <v>87</v>
      </c>
      <c r="B73" t="s">
        <v>1026</v>
      </c>
      <c r="C73" t="s">
        <v>659</v>
      </c>
      <c r="D73">
        <v>8.4191999999999999E-3</v>
      </c>
      <c r="AJ73">
        <v>2.0276537698412702</v>
      </c>
      <c r="AK73">
        <v>6.2830687830687821E-4</v>
      </c>
    </row>
    <row r="74" spans="1:86" x14ac:dyDescent="0.3">
      <c r="A74" s="49">
        <v>88</v>
      </c>
      <c r="B74" t="s">
        <v>1029</v>
      </c>
      <c r="C74" t="s">
        <v>710</v>
      </c>
      <c r="D74">
        <v>2.0217100000000001</v>
      </c>
      <c r="AH74">
        <v>3.6628292739456057E-5</v>
      </c>
    </row>
    <row r="75" spans="1:86" x14ac:dyDescent="0.3">
      <c r="A75" s="49">
        <v>89</v>
      </c>
      <c r="B75" t="s">
        <v>1031</v>
      </c>
      <c r="C75" t="s">
        <v>605</v>
      </c>
      <c r="D75">
        <v>1.6740729999999999E-5</v>
      </c>
      <c r="F75">
        <v>3555.7278565510578</v>
      </c>
    </row>
    <row r="76" spans="1:86" x14ac:dyDescent="0.3">
      <c r="A76" s="49">
        <v>90</v>
      </c>
      <c r="B76" t="s">
        <v>1033</v>
      </c>
      <c r="C76" t="s">
        <v>659</v>
      </c>
      <c r="D76">
        <v>5.8046E-2</v>
      </c>
      <c r="I76">
        <v>0.16075327046393201</v>
      </c>
      <c r="J76">
        <v>3.8743680230344974E-6</v>
      </c>
      <c r="K76">
        <v>5.7735680343259119E-4</v>
      </c>
      <c r="L76">
        <v>0.1068489926352552</v>
      </c>
    </row>
    <row r="77" spans="1:86" x14ac:dyDescent="0.3">
      <c r="A77" s="49">
        <v>91</v>
      </c>
      <c r="B77" t="s">
        <v>1034</v>
      </c>
      <c r="C77" t="s">
        <v>605</v>
      </c>
      <c r="D77">
        <v>133.9014</v>
      </c>
      <c r="M77">
        <v>2.9351453182356119E-2</v>
      </c>
      <c r="N77">
        <v>1.8722309178567261E-5</v>
      </c>
      <c r="AK77">
        <v>5.9891480600827952E-4</v>
      </c>
    </row>
    <row r="78" spans="1:86" x14ac:dyDescent="0.3">
      <c r="A78" s="49">
        <v>92</v>
      </c>
      <c r="B78" t="s">
        <v>1035</v>
      </c>
      <c r="C78" t="s">
        <v>605</v>
      </c>
      <c r="D78">
        <v>1.7079799999999999E-2</v>
      </c>
      <c r="AF78">
        <v>0.25249605412611148</v>
      </c>
      <c r="AG78">
        <v>5.9035662184534128E-4</v>
      </c>
      <c r="CH78">
        <v>8.7276197613555193E-3</v>
      </c>
    </row>
    <row r="79" spans="1:86" x14ac:dyDescent="0.3">
      <c r="A79" s="49">
        <v>93</v>
      </c>
      <c r="B79" t="s">
        <v>1037</v>
      </c>
      <c r="C79" t="s">
        <v>707</v>
      </c>
      <c r="D79">
        <v>9.2153949999999998E-2</v>
      </c>
      <c r="AJ79">
        <v>1.7940059619179181</v>
      </c>
      <c r="AP79">
        <v>0.30621924236562847</v>
      </c>
    </row>
    <row r="80" spans="1:86" x14ac:dyDescent="0.3">
      <c r="A80" s="49">
        <v>94</v>
      </c>
      <c r="B80" t="s">
        <v>1039</v>
      </c>
      <c r="C80" t="s">
        <v>668</v>
      </c>
      <c r="D80">
        <v>3.8219999999999997E-2</v>
      </c>
      <c r="I80">
        <v>5.3012048192771083E-2</v>
      </c>
      <c r="J80">
        <v>1.290877796901893E-5</v>
      </c>
      <c r="K80">
        <v>7.5237856489343742E-4</v>
      </c>
      <c r="L80">
        <v>0.41154044750430291</v>
      </c>
    </row>
    <row r="81" spans="1:109" x14ac:dyDescent="0.3">
      <c r="A81" s="49">
        <v>96</v>
      </c>
      <c r="B81" t="s">
        <v>1043</v>
      </c>
      <c r="C81" t="s">
        <v>623</v>
      </c>
      <c r="D81">
        <v>1.0764478080000001E-2</v>
      </c>
      <c r="CI81">
        <v>0.35226388255186669</v>
      </c>
      <c r="CJ81">
        <v>2.2664173607569831E-3</v>
      </c>
      <c r="CK81">
        <v>0.21247662757096719</v>
      </c>
      <c r="CL81">
        <v>1.3212057483756931E-4</v>
      </c>
    </row>
    <row r="82" spans="1:109" x14ac:dyDescent="0.3">
      <c r="A82" s="49">
        <v>97</v>
      </c>
      <c r="B82" t="s">
        <v>1045</v>
      </c>
      <c r="C82" t="s">
        <v>1044</v>
      </c>
      <c r="D82">
        <v>6.73569</v>
      </c>
      <c r="K82">
        <v>3.0219889458825411E-4</v>
      </c>
      <c r="L82">
        <v>0.13422402481211981</v>
      </c>
    </row>
    <row r="83" spans="1:109" x14ac:dyDescent="0.3">
      <c r="A83" s="49">
        <v>98</v>
      </c>
      <c r="B83" t="s">
        <v>1047</v>
      </c>
      <c r="C83" t="s">
        <v>665</v>
      </c>
      <c r="D83">
        <v>1.6330000000000001E-4</v>
      </c>
      <c r="F83">
        <v>3746.4788732394359</v>
      </c>
      <c r="CM83">
        <v>356.80751173708921</v>
      </c>
    </row>
    <row r="84" spans="1:109" x14ac:dyDescent="0.3">
      <c r="A84" s="49">
        <v>99</v>
      </c>
      <c r="B84" t="s">
        <v>1048</v>
      </c>
      <c r="C84" t="s">
        <v>605</v>
      </c>
      <c r="D84">
        <v>7.4793000000000012</v>
      </c>
      <c r="M84">
        <v>2.40485963481431E-2</v>
      </c>
      <c r="N84">
        <v>8.2319795227420273E-6</v>
      </c>
      <c r="AH84">
        <v>1.0739641410292411E-5</v>
      </c>
      <c r="AK84">
        <v>2.1404218500203421E-4</v>
      </c>
    </row>
    <row r="85" spans="1:109" x14ac:dyDescent="0.3">
      <c r="A85" s="49">
        <v>101</v>
      </c>
      <c r="B85" t="s">
        <v>1050</v>
      </c>
      <c r="C85" t="s">
        <v>617</v>
      </c>
      <c r="D85">
        <v>1.4027607</v>
      </c>
      <c r="M85">
        <v>3.4440525181265928E-3</v>
      </c>
      <c r="N85">
        <v>1.058289043289165E-5</v>
      </c>
      <c r="AH85">
        <v>1.3888888888888889E-4</v>
      </c>
      <c r="AJ85">
        <v>0.69532627865961216</v>
      </c>
      <c r="AK85">
        <v>2.8148148148148151E-3</v>
      </c>
      <c r="AP85">
        <v>0.1860449735449736</v>
      </c>
    </row>
    <row r="86" spans="1:109" x14ac:dyDescent="0.3">
      <c r="A86" s="49">
        <v>102</v>
      </c>
      <c r="B86" t="s">
        <v>1051</v>
      </c>
      <c r="C86" t="s">
        <v>614</v>
      </c>
      <c r="D86">
        <v>21.067499999999999</v>
      </c>
      <c r="M86">
        <v>2.1691953867105169E-2</v>
      </c>
      <c r="N86">
        <v>1.275369062779806E-5</v>
      </c>
      <c r="AJ86">
        <v>0.83725095639299985</v>
      </c>
      <c r="AK86">
        <v>1.2438552573832029E-3</v>
      </c>
    </row>
    <row r="87" spans="1:109" x14ac:dyDescent="0.3">
      <c r="A87" s="49">
        <v>103</v>
      </c>
      <c r="B87" t="s">
        <v>1052</v>
      </c>
      <c r="C87" t="s">
        <v>605</v>
      </c>
      <c r="D87">
        <v>4.0928000000000004</v>
      </c>
      <c r="M87">
        <v>1.0451312616089789E-2</v>
      </c>
      <c r="N87">
        <v>9.6527919157291562E-6</v>
      </c>
      <c r="AH87">
        <v>2.2555288730034629E-5</v>
      </c>
      <c r="AK87">
        <v>2.7011300784756612E-4</v>
      </c>
    </row>
    <row r="88" spans="1:109" x14ac:dyDescent="0.3">
      <c r="A88" s="49">
        <v>104</v>
      </c>
      <c r="B88" t="s">
        <v>1053</v>
      </c>
      <c r="C88" t="s">
        <v>620</v>
      </c>
      <c r="D88">
        <v>0.235508</v>
      </c>
      <c r="AH88">
        <v>2.3684363770475499E-5</v>
      </c>
    </row>
    <row r="89" spans="1:109" x14ac:dyDescent="0.3">
      <c r="A89" s="49">
        <v>105</v>
      </c>
      <c r="B89" t="s">
        <v>1054</v>
      </c>
      <c r="C89" t="s">
        <v>605</v>
      </c>
      <c r="D89">
        <v>0.12402000000000001</v>
      </c>
      <c r="AG89">
        <v>6.0517644884487622E-4</v>
      </c>
    </row>
    <row r="90" spans="1:109" x14ac:dyDescent="0.3">
      <c r="A90" s="49">
        <v>106</v>
      </c>
      <c r="B90" t="s">
        <v>1055</v>
      </c>
      <c r="C90" t="s">
        <v>605</v>
      </c>
      <c r="D90">
        <v>1.27616</v>
      </c>
      <c r="M90">
        <v>3.098523414157817E-2</v>
      </c>
      <c r="N90">
        <v>2.4340299853460039E-5</v>
      </c>
    </row>
    <row r="91" spans="1:109" x14ac:dyDescent="0.3">
      <c r="A91" s="49">
        <v>109</v>
      </c>
      <c r="B91" t="s">
        <v>1059</v>
      </c>
      <c r="C91" t="s">
        <v>605</v>
      </c>
      <c r="D91">
        <v>7.8E-2</v>
      </c>
      <c r="AG91">
        <v>5.8727016837016631E-4</v>
      </c>
    </row>
    <row r="92" spans="1:109" x14ac:dyDescent="0.3">
      <c r="A92" s="49">
        <v>110</v>
      </c>
      <c r="B92" t="s">
        <v>1061</v>
      </c>
      <c r="C92" t="s">
        <v>659</v>
      </c>
      <c r="D92">
        <v>3.0599999999999999E-2</v>
      </c>
      <c r="AJ92">
        <v>0.1097883597883598</v>
      </c>
      <c r="AK92">
        <v>2.792475014697237E-4</v>
      </c>
      <c r="BO92">
        <v>2.4562285797177048E-4</v>
      </c>
      <c r="BP92">
        <v>6.6304409201883019E-7</v>
      </c>
      <c r="CN92">
        <v>1.465699415013613E-5</v>
      </c>
      <c r="CO92">
        <v>1.5535109868611061E-6</v>
      </c>
      <c r="CP92">
        <v>7.3039889686093281E-6</v>
      </c>
      <c r="CQ92">
        <v>3.1312669320745358E-6</v>
      </c>
    </row>
    <row r="93" spans="1:109" x14ac:dyDescent="0.3">
      <c r="A93" s="49">
        <v>111</v>
      </c>
      <c r="B93" t="s">
        <v>1063</v>
      </c>
      <c r="C93" t="s">
        <v>659</v>
      </c>
      <c r="D93">
        <v>6.9750000000000006E-2</v>
      </c>
      <c r="I93">
        <v>0.34532970592045598</v>
      </c>
      <c r="K93">
        <v>4.0841982026073231E-4</v>
      </c>
    </row>
    <row r="94" spans="1:109" x14ac:dyDescent="0.3">
      <c r="A94" s="49">
        <v>112</v>
      </c>
      <c r="B94" t="s">
        <v>1064</v>
      </c>
      <c r="C94" t="s">
        <v>796</v>
      </c>
      <c r="D94">
        <v>1.6799797000000001</v>
      </c>
      <c r="O94">
        <v>3.0956798277340401E-2</v>
      </c>
      <c r="AI94">
        <v>14.388216379520641</v>
      </c>
    </row>
    <row r="95" spans="1:109" x14ac:dyDescent="0.3">
      <c r="A95" s="49">
        <v>114</v>
      </c>
      <c r="B95" t="s">
        <v>1068</v>
      </c>
      <c r="C95" t="s">
        <v>617</v>
      </c>
      <c r="D95">
        <v>0.3322946</v>
      </c>
      <c r="AH95">
        <v>7.1563283002492377E-5</v>
      </c>
      <c r="AK95">
        <v>1.2780163354569321E-3</v>
      </c>
    </row>
    <row r="96" spans="1:109" x14ac:dyDescent="0.3">
      <c r="A96" s="49">
        <v>115</v>
      </c>
      <c r="B96" t="s">
        <v>1072</v>
      </c>
      <c r="C96" t="s">
        <v>752</v>
      </c>
      <c r="D96">
        <v>322.9584221499735</v>
      </c>
      <c r="E96" t="s">
        <v>1071</v>
      </c>
      <c r="CR96">
        <v>7.5089951460325516E-4</v>
      </c>
      <c r="CS96">
        <v>1.2836557214191749E-3</v>
      </c>
      <c r="CT96">
        <v>1.170650657700613E-4</v>
      </c>
      <c r="CU96">
        <v>3.720673658736955E-4</v>
      </c>
      <c r="CV96">
        <v>4.2408136616961861E-5</v>
      </c>
      <c r="CW96">
        <v>9.2950100903893225E-6</v>
      </c>
      <c r="CX96">
        <v>2.0020579383146401E-5</v>
      </c>
      <c r="CY96">
        <v>1.6744264088041719E-6</v>
      </c>
      <c r="CZ96">
        <v>8.6105950842362931E-6</v>
      </c>
      <c r="DA96">
        <v>1.449093976336602E-6</v>
      </c>
      <c r="DB96">
        <v>2.1778862487827139E-6</v>
      </c>
      <c r="DC96">
        <v>1.455374234544567E-6</v>
      </c>
      <c r="DD96">
        <v>3.056497698080624E-5</v>
      </c>
      <c r="DE96">
        <v>0.25654286304900592</v>
      </c>
    </row>
    <row r="97" spans="1:127" x14ac:dyDescent="0.3">
      <c r="A97" s="49">
        <v>116</v>
      </c>
      <c r="B97" t="s">
        <v>1074</v>
      </c>
      <c r="C97" t="s">
        <v>671</v>
      </c>
      <c r="D97">
        <v>3.0581400000000001E-4</v>
      </c>
      <c r="BK97">
        <v>1452.229290329321</v>
      </c>
      <c r="BL97">
        <v>8.0985840791012356E-2</v>
      </c>
      <c r="BM97">
        <v>0.2417117704666692</v>
      </c>
      <c r="DF97">
        <v>610.3040839612645</v>
      </c>
    </row>
    <row r="98" spans="1:127" x14ac:dyDescent="0.3">
      <c r="A98" s="49">
        <v>117</v>
      </c>
      <c r="B98" t="s">
        <v>1077</v>
      </c>
      <c r="C98" t="s">
        <v>653</v>
      </c>
      <c r="D98">
        <v>4.2500000000000001E-7</v>
      </c>
      <c r="F98">
        <v>2415.6862745098042</v>
      </c>
      <c r="DG98">
        <v>0.23145969498910679</v>
      </c>
    </row>
    <row r="99" spans="1:127" x14ac:dyDescent="0.3">
      <c r="A99" s="49">
        <v>118</v>
      </c>
      <c r="B99" t="s">
        <v>1079</v>
      </c>
      <c r="C99" t="s">
        <v>671</v>
      </c>
      <c r="D99">
        <v>2.562E-2</v>
      </c>
      <c r="DH99">
        <v>3.563636363636363</v>
      </c>
      <c r="DI99">
        <v>1.41991341991342</v>
      </c>
      <c r="DJ99">
        <v>4.0916363636363622</v>
      </c>
    </row>
    <row r="100" spans="1:127" x14ac:dyDescent="0.3">
      <c r="A100" s="49">
        <v>119</v>
      </c>
      <c r="B100" t="s">
        <v>1081</v>
      </c>
      <c r="C100" t="s">
        <v>614</v>
      </c>
      <c r="D100">
        <v>0.1363352612</v>
      </c>
      <c r="AH100">
        <v>8.362177368346772E-5</v>
      </c>
      <c r="AJ100">
        <v>1.555944734418875</v>
      </c>
      <c r="AK100">
        <v>1.6387436596505881E-3</v>
      </c>
    </row>
    <row r="101" spans="1:127" x14ac:dyDescent="0.3">
      <c r="A101" s="49">
        <v>120</v>
      </c>
      <c r="B101" t="s">
        <v>1084</v>
      </c>
      <c r="C101" t="s">
        <v>605</v>
      </c>
      <c r="D101">
        <v>0.52480000000000004</v>
      </c>
      <c r="AH101">
        <v>3.3482142857142852E-5</v>
      </c>
      <c r="AK101">
        <v>5.3406084656084654E-4</v>
      </c>
    </row>
    <row r="102" spans="1:127" x14ac:dyDescent="0.3">
      <c r="A102" s="49">
        <v>121</v>
      </c>
      <c r="B102" t="s">
        <v>1086</v>
      </c>
      <c r="C102" t="s">
        <v>605</v>
      </c>
      <c r="D102">
        <v>8.8800000000000004E-5</v>
      </c>
      <c r="F102">
        <v>2520</v>
      </c>
      <c r="G102">
        <v>1.8765432098765431</v>
      </c>
    </row>
    <row r="103" spans="1:127" x14ac:dyDescent="0.3">
      <c r="A103" s="49">
        <v>123</v>
      </c>
      <c r="B103" t="s">
        <v>1088</v>
      </c>
      <c r="C103" t="s">
        <v>659</v>
      </c>
      <c r="D103">
        <v>1.8052351071999999</v>
      </c>
      <c r="I103">
        <v>8.0034423407917402E-2</v>
      </c>
      <c r="J103">
        <v>1.4937300221293339E-5</v>
      </c>
      <c r="K103">
        <v>9.0190694751796313E-4</v>
      </c>
      <c r="L103">
        <v>0.35534269731989188</v>
      </c>
    </row>
    <row r="104" spans="1:127" x14ac:dyDescent="0.3">
      <c r="A104" s="49">
        <v>124</v>
      </c>
      <c r="B104" t="s">
        <v>1089</v>
      </c>
      <c r="C104" t="s">
        <v>617</v>
      </c>
      <c r="D104">
        <v>3.4724747875184461E-4</v>
      </c>
      <c r="BQ104">
        <v>21.404256806247101</v>
      </c>
      <c r="BR104">
        <v>88.92096021663923</v>
      </c>
      <c r="BS104">
        <v>247.34226760842461</v>
      </c>
      <c r="DK104">
        <v>1.531954046650748E-2</v>
      </c>
    </row>
    <row r="105" spans="1:127" x14ac:dyDescent="0.3">
      <c r="A105" s="49">
        <v>125</v>
      </c>
      <c r="B105" t="s">
        <v>1090</v>
      </c>
      <c r="C105" t="s">
        <v>605</v>
      </c>
      <c r="D105">
        <v>1.7639199999999999E-5</v>
      </c>
      <c r="F105">
        <v>4483.9599679501716</v>
      </c>
    </row>
    <row r="106" spans="1:127" x14ac:dyDescent="0.3">
      <c r="A106" s="49">
        <v>126</v>
      </c>
      <c r="B106" t="s">
        <v>1091</v>
      </c>
      <c r="C106" t="s">
        <v>659</v>
      </c>
      <c r="D106">
        <v>0.1469664</v>
      </c>
      <c r="AH106">
        <v>1.0714285714285721E-4</v>
      </c>
      <c r="AJ106">
        <v>2.4153439153439149</v>
      </c>
      <c r="AK106">
        <v>1.116990005878895E-3</v>
      </c>
      <c r="AP106">
        <v>1.1162698412698411</v>
      </c>
    </row>
    <row r="107" spans="1:127" x14ac:dyDescent="0.3">
      <c r="A107" s="49">
        <v>129</v>
      </c>
      <c r="B107" t="s">
        <v>1095</v>
      </c>
      <c r="C107" t="s">
        <v>605</v>
      </c>
      <c r="D107">
        <v>8.9999999999999983E-2</v>
      </c>
      <c r="AG107">
        <v>7.9795022820979076E-4</v>
      </c>
    </row>
    <row r="108" spans="1:127" x14ac:dyDescent="0.3">
      <c r="A108" s="49">
        <v>131</v>
      </c>
      <c r="B108" t="s">
        <v>1097</v>
      </c>
      <c r="C108" t="s">
        <v>617</v>
      </c>
      <c r="D108">
        <v>7.8799999999999995E-2</v>
      </c>
      <c r="I108">
        <v>0.1027460094183842</v>
      </c>
      <c r="K108">
        <v>1.294993850189251E-3</v>
      </c>
      <c r="L108">
        <v>0.87223472570484994</v>
      </c>
    </row>
    <row r="109" spans="1:127" x14ac:dyDescent="0.3">
      <c r="A109" s="49">
        <v>132</v>
      </c>
      <c r="B109" t="s">
        <v>1098</v>
      </c>
      <c r="C109" t="s">
        <v>659</v>
      </c>
      <c r="D109">
        <v>0.10199999999999999</v>
      </c>
      <c r="I109">
        <v>5.0602409638554217E-2</v>
      </c>
      <c r="K109">
        <v>1.6956715751896469E-3</v>
      </c>
    </row>
    <row r="110" spans="1:127" x14ac:dyDescent="0.3">
      <c r="A110" s="49">
        <v>133</v>
      </c>
      <c r="B110" t="s">
        <v>1099</v>
      </c>
      <c r="C110" t="s">
        <v>659</v>
      </c>
      <c r="D110">
        <v>4.6399999999999997E-2</v>
      </c>
      <c r="AJ110">
        <v>0.25213464696223309</v>
      </c>
      <c r="AK110">
        <v>6.2397372742200327E-4</v>
      </c>
      <c r="AP110">
        <v>4.8500000000000001E-2</v>
      </c>
    </row>
    <row r="111" spans="1:127" x14ac:dyDescent="0.3">
      <c r="A111" s="49">
        <v>134</v>
      </c>
      <c r="B111" t="s">
        <v>1100</v>
      </c>
      <c r="C111" t="s">
        <v>659</v>
      </c>
      <c r="D111">
        <v>0.72340000000000004</v>
      </c>
      <c r="AH111">
        <v>8.3327523796358484E-6</v>
      </c>
      <c r="AJ111">
        <v>0.48639855444527819</v>
      </c>
      <c r="AK111">
        <v>1.8748131156370641E-3</v>
      </c>
    </row>
    <row r="112" spans="1:127" x14ac:dyDescent="0.3">
      <c r="A112" s="49">
        <v>136</v>
      </c>
      <c r="B112" t="s">
        <v>1104</v>
      </c>
      <c r="C112" t="s">
        <v>752</v>
      </c>
      <c r="D112">
        <v>0.66722362913155542</v>
      </c>
      <c r="E112" t="s">
        <v>1103</v>
      </c>
      <c r="DL112">
        <v>1.5609842959057649</v>
      </c>
      <c r="DM112">
        <v>2.7107926691096629</v>
      </c>
      <c r="DN112">
        <v>0.27921450519438767</v>
      </c>
      <c r="DO112">
        <v>0.1314243644380251</v>
      </c>
      <c r="DP112">
        <v>2.9913482554628071E-2</v>
      </c>
      <c r="DQ112">
        <v>7.257726128118748E-2</v>
      </c>
      <c r="DR112">
        <v>5.5882708037147087E-3</v>
      </c>
      <c r="DS112">
        <v>2.8737206280813402E-2</v>
      </c>
      <c r="DT112">
        <v>3.6271807097141978E-3</v>
      </c>
      <c r="DU112">
        <v>7.2685297328630308E-3</v>
      </c>
      <c r="DV112">
        <v>3.642900622843327E-3</v>
      </c>
      <c r="DW112">
        <v>0.1009230917533569</v>
      </c>
    </row>
    <row r="113" spans="1:132" x14ac:dyDescent="0.3">
      <c r="A113" s="49">
        <v>137</v>
      </c>
      <c r="B113" t="s">
        <v>1106</v>
      </c>
      <c r="C113" t="s">
        <v>659</v>
      </c>
      <c r="D113">
        <v>5.2017999999999988E-2</v>
      </c>
      <c r="AH113">
        <v>1.9950511636082019E-5</v>
      </c>
      <c r="AJ113">
        <v>1.4254420173236739</v>
      </c>
      <c r="AK113">
        <v>1.4088529794631531E-3</v>
      </c>
      <c r="AP113">
        <v>2.2442907949446078</v>
      </c>
    </row>
    <row r="114" spans="1:132" x14ac:dyDescent="0.3">
      <c r="A114" s="49">
        <v>138</v>
      </c>
      <c r="B114" t="s">
        <v>1108</v>
      </c>
      <c r="C114" t="s">
        <v>659</v>
      </c>
      <c r="D114">
        <v>0.1850205</v>
      </c>
      <c r="I114">
        <v>0.17924833663010251</v>
      </c>
      <c r="J114">
        <v>3.5713001258766422E-5</v>
      </c>
      <c r="K114">
        <v>1.1641924247570721E-3</v>
      </c>
    </row>
    <row r="115" spans="1:132" x14ac:dyDescent="0.3">
      <c r="A115" s="49">
        <v>139</v>
      </c>
      <c r="B115" t="s">
        <v>1109</v>
      </c>
      <c r="C115" t="s">
        <v>659</v>
      </c>
      <c r="D115">
        <v>8.5157999999999998E-2</v>
      </c>
      <c r="AH115">
        <v>6.5476190476190479E-5</v>
      </c>
      <c r="AK115">
        <v>2.792475014697237E-4</v>
      </c>
    </row>
    <row r="116" spans="1:132" x14ac:dyDescent="0.3">
      <c r="A116" s="49">
        <v>140</v>
      </c>
      <c r="B116" t="s">
        <v>1110</v>
      </c>
      <c r="C116" t="s">
        <v>659</v>
      </c>
      <c r="D116">
        <v>9.6862799999999985E-2</v>
      </c>
      <c r="AH116">
        <v>7.2527069215426365E-5</v>
      </c>
      <c r="AJ116">
        <v>0.40691086970928142</v>
      </c>
      <c r="AK116">
        <v>1.102653831668479E-3</v>
      </c>
    </row>
    <row r="117" spans="1:132" x14ac:dyDescent="0.3">
      <c r="A117" s="49">
        <v>141</v>
      </c>
      <c r="B117" t="s">
        <v>1111</v>
      </c>
      <c r="C117" t="s">
        <v>659</v>
      </c>
      <c r="D117">
        <v>0.56899699999999998</v>
      </c>
      <c r="AH117">
        <v>3.6834364429237513E-5</v>
      </c>
      <c r="AJ117">
        <v>1.9011990355292689</v>
      </c>
      <c r="AK117">
        <v>1.2917280145226871E-3</v>
      </c>
    </row>
    <row r="118" spans="1:132" x14ac:dyDescent="0.3">
      <c r="A118" s="49">
        <v>142</v>
      </c>
      <c r="B118" t="s">
        <v>1112</v>
      </c>
      <c r="C118" t="s">
        <v>659</v>
      </c>
      <c r="D118">
        <v>1.0439E-2</v>
      </c>
      <c r="AJ118">
        <v>0.91208791208791207</v>
      </c>
      <c r="CN118">
        <v>3.2051282051282062E-2</v>
      </c>
    </row>
    <row r="119" spans="1:132" x14ac:dyDescent="0.3">
      <c r="A119" s="49">
        <v>143</v>
      </c>
      <c r="B119" t="s">
        <v>1115</v>
      </c>
      <c r="C119" t="s">
        <v>605</v>
      </c>
      <c r="D119">
        <v>0.6149</v>
      </c>
      <c r="AH119">
        <v>4.7342192691029902E-5</v>
      </c>
    </row>
    <row r="120" spans="1:132" x14ac:dyDescent="0.3">
      <c r="A120" s="49">
        <v>145</v>
      </c>
      <c r="B120" t="s">
        <v>1120</v>
      </c>
      <c r="C120" t="s">
        <v>632</v>
      </c>
      <c r="D120">
        <v>87.774220799999966</v>
      </c>
      <c r="DX120">
        <v>0.13283324837358229</v>
      </c>
      <c r="DY120">
        <v>1.379020816448526</v>
      </c>
      <c r="DZ120">
        <v>6.9413199150100913E-2</v>
      </c>
    </row>
    <row r="121" spans="1:132" x14ac:dyDescent="0.3">
      <c r="A121" s="49">
        <v>146</v>
      </c>
      <c r="B121" t="s">
        <v>1123</v>
      </c>
      <c r="C121" t="s">
        <v>614</v>
      </c>
      <c r="D121">
        <v>1.0605338247</v>
      </c>
      <c r="I121">
        <v>8.5156158615042693E-2</v>
      </c>
      <c r="K121">
        <v>2.211814247280384E-3</v>
      </c>
      <c r="L121">
        <v>0.49027605567902682</v>
      </c>
    </row>
    <row r="122" spans="1:132" x14ac:dyDescent="0.3">
      <c r="A122" s="49">
        <v>147</v>
      </c>
      <c r="B122" t="s">
        <v>1124</v>
      </c>
      <c r="C122" t="s">
        <v>614</v>
      </c>
      <c r="D122">
        <v>6.2398074534161484E-3</v>
      </c>
      <c r="EA122">
        <v>0.109111272810284</v>
      </c>
      <c r="EB122">
        <v>6.4178272141253483E-5</v>
      </c>
    </row>
    <row r="123" spans="1:132" x14ac:dyDescent="0.3">
      <c r="A123" s="49">
        <v>148</v>
      </c>
      <c r="B123" t="s">
        <v>1125</v>
      </c>
      <c r="C123" t="s">
        <v>804</v>
      </c>
      <c r="D123">
        <v>0.27303927948908191</v>
      </c>
      <c r="P123">
        <v>0.54059799608592751</v>
      </c>
      <c r="AL123">
        <v>5.0158056196520117E-5</v>
      </c>
      <c r="AM123">
        <v>2.8890433191628849E-4</v>
      </c>
      <c r="AN123">
        <v>3.6163254810241661E-4</v>
      </c>
    </row>
    <row r="124" spans="1:132" x14ac:dyDescent="0.3">
      <c r="A124" s="49">
        <v>150</v>
      </c>
      <c r="B124" t="s">
        <v>1128</v>
      </c>
      <c r="C124" t="s">
        <v>595</v>
      </c>
      <c r="D124">
        <v>0.27303927948908191</v>
      </c>
      <c r="P124">
        <v>0.54059799608592751</v>
      </c>
      <c r="AL124">
        <v>5.0158056196520117E-5</v>
      </c>
      <c r="AM124">
        <v>2.8890433191628849E-4</v>
      </c>
      <c r="AN124">
        <v>3.6163254810241661E-4</v>
      </c>
    </row>
    <row r="125" spans="1:132" x14ac:dyDescent="0.3">
      <c r="A125" s="49">
        <v>154</v>
      </c>
      <c r="B125" t="s">
        <v>1136</v>
      </c>
      <c r="C125" t="s">
        <v>796</v>
      </c>
      <c r="D125">
        <v>1.4030199999999999</v>
      </c>
      <c r="O125">
        <v>4.5760173785398817E-2</v>
      </c>
    </row>
    <row r="126" spans="1:132" x14ac:dyDescent="0.3">
      <c r="A126" s="49">
        <v>155</v>
      </c>
      <c r="B126" t="s">
        <v>1138</v>
      </c>
      <c r="C126" t="s">
        <v>659</v>
      </c>
      <c r="D126">
        <v>0.19500000000000001</v>
      </c>
      <c r="AH126">
        <v>5.7692307692307698E-5</v>
      </c>
      <c r="AJ126">
        <v>0.91208791208791207</v>
      </c>
    </row>
    <row r="127" spans="1:132" x14ac:dyDescent="0.3">
      <c r="A127" s="49">
        <v>158</v>
      </c>
      <c r="B127" t="s">
        <v>1143</v>
      </c>
      <c r="C127" t="s">
        <v>788</v>
      </c>
      <c r="D127">
        <v>5.7119999999999997E-2</v>
      </c>
      <c r="K127">
        <v>4.1144972045042922E-4</v>
      </c>
      <c r="L127">
        <v>0.1121412119064493</v>
      </c>
      <c r="AQ127">
        <v>2.1167021025277589E-4</v>
      </c>
    </row>
    <row r="128" spans="1:132" x14ac:dyDescent="0.3">
      <c r="A128" s="49">
        <v>159</v>
      </c>
      <c r="B128" t="s">
        <v>1145</v>
      </c>
      <c r="C128" t="s">
        <v>617</v>
      </c>
      <c r="D128">
        <v>8.4195393310000004E-4</v>
      </c>
      <c r="BQ128">
        <v>93.754417419493976</v>
      </c>
      <c r="DK128">
        <v>9.2633059933133147E-3</v>
      </c>
    </row>
    <row r="129" spans="1:135" x14ac:dyDescent="0.3">
      <c r="A129" s="49">
        <v>163</v>
      </c>
      <c r="B129" t="s">
        <v>1150</v>
      </c>
      <c r="C129" t="s">
        <v>605</v>
      </c>
      <c r="D129">
        <v>0.12</v>
      </c>
      <c r="M129">
        <v>7.3721340388007053E-2</v>
      </c>
      <c r="N129">
        <v>4.7673050808002068E-5</v>
      </c>
      <c r="AH129">
        <v>2.8571428571428581E-5</v>
      </c>
      <c r="AK129">
        <v>5.0264550264550261E-4</v>
      </c>
    </row>
    <row r="130" spans="1:135" x14ac:dyDescent="0.3">
      <c r="A130" s="49">
        <v>164</v>
      </c>
      <c r="B130" t="s">
        <v>1151</v>
      </c>
      <c r="C130" t="s">
        <v>614</v>
      </c>
      <c r="D130">
        <v>0.78470000000000006</v>
      </c>
      <c r="K130">
        <v>2.414176479931023E-4</v>
      </c>
      <c r="L130">
        <v>3.446599959158668E-2</v>
      </c>
      <c r="AQ130">
        <v>6.912168447802511E-4</v>
      </c>
    </row>
    <row r="131" spans="1:135" x14ac:dyDescent="0.3">
      <c r="A131" s="49">
        <v>167</v>
      </c>
      <c r="B131" t="s">
        <v>1156</v>
      </c>
      <c r="C131" t="s">
        <v>659</v>
      </c>
      <c r="D131">
        <v>1.4134</v>
      </c>
      <c r="I131">
        <v>9.2726928657036523E-2</v>
      </c>
      <c r="J131">
        <v>8.5157383460543732E-6</v>
      </c>
      <c r="K131">
        <v>1.598015097037364E-3</v>
      </c>
      <c r="L131">
        <v>0.57757616854853955</v>
      </c>
    </row>
    <row r="132" spans="1:135" x14ac:dyDescent="0.3">
      <c r="A132" s="49">
        <v>168</v>
      </c>
      <c r="B132" t="s">
        <v>1157</v>
      </c>
      <c r="C132" t="s">
        <v>605</v>
      </c>
      <c r="D132">
        <v>3.2711999999999998E-2</v>
      </c>
      <c r="M132">
        <v>6.4167510976021622E-2</v>
      </c>
      <c r="AH132">
        <v>1.5957446808510641E-5</v>
      </c>
      <c r="AK132">
        <v>2.2351682989980859E-3</v>
      </c>
    </row>
    <row r="133" spans="1:135" x14ac:dyDescent="0.3">
      <c r="A133" s="49">
        <v>169</v>
      </c>
      <c r="B133" t="s">
        <v>1159</v>
      </c>
      <c r="C133" t="s">
        <v>605</v>
      </c>
      <c r="D133">
        <v>3.2711999999999998E-2</v>
      </c>
      <c r="M133">
        <v>6.4167510976021622E-2</v>
      </c>
      <c r="N133">
        <v>3.891734048583156E-5</v>
      </c>
      <c r="AH133">
        <v>1.5957446808510641E-5</v>
      </c>
      <c r="AK133">
        <v>2.2351682989980859E-3</v>
      </c>
    </row>
    <row r="134" spans="1:135" x14ac:dyDescent="0.3">
      <c r="A134" s="49">
        <v>170</v>
      </c>
      <c r="B134" t="s">
        <v>1160</v>
      </c>
      <c r="C134" t="s">
        <v>605</v>
      </c>
      <c r="D134">
        <v>4.6115379839999998E-2</v>
      </c>
      <c r="AF134">
        <v>1.409210526315789</v>
      </c>
      <c r="AG134">
        <v>6.1164149809776497E-4</v>
      </c>
    </row>
    <row r="135" spans="1:135" x14ac:dyDescent="0.3">
      <c r="A135" s="49">
        <v>171</v>
      </c>
      <c r="B135" t="s">
        <v>1161</v>
      </c>
      <c r="C135" t="s">
        <v>659</v>
      </c>
      <c r="D135">
        <v>0.13471140000000001</v>
      </c>
      <c r="AH135">
        <v>3.4867873097599762E-5</v>
      </c>
      <c r="AJ135">
        <v>0.498717019176869</v>
      </c>
      <c r="AK135">
        <v>9.51173538747419E-4</v>
      </c>
    </row>
    <row r="136" spans="1:135" x14ac:dyDescent="0.3">
      <c r="A136" s="49">
        <v>172</v>
      </c>
      <c r="B136" t="s">
        <v>1162</v>
      </c>
      <c r="C136" t="s">
        <v>671</v>
      </c>
      <c r="D136">
        <v>2.2834199999999999E-2</v>
      </c>
      <c r="O136">
        <v>5.8836114676936259E-2</v>
      </c>
      <c r="P136">
        <v>0.71887034659820293</v>
      </c>
      <c r="AL136">
        <v>5.7766367137355587E-6</v>
      </c>
      <c r="AM136">
        <v>2.0333761232349169E-5</v>
      </c>
      <c r="AN136">
        <v>8.3343317643702755E-5</v>
      </c>
    </row>
    <row r="137" spans="1:135" x14ac:dyDescent="0.3">
      <c r="A137" s="49">
        <v>174</v>
      </c>
      <c r="B137" t="s">
        <v>1165</v>
      </c>
      <c r="C137" t="s">
        <v>614</v>
      </c>
      <c r="D137">
        <v>2.7867980000000001E-2</v>
      </c>
      <c r="AK137">
        <v>4.0211640211640217E-3</v>
      </c>
      <c r="EC137">
        <v>0.16851851851851851</v>
      </c>
      <c r="ED137">
        <v>2.3111111111111119E-3</v>
      </c>
    </row>
    <row r="138" spans="1:135" x14ac:dyDescent="0.3">
      <c r="A138" s="49">
        <v>175</v>
      </c>
      <c r="B138" t="s">
        <v>1167</v>
      </c>
      <c r="C138" t="s">
        <v>671</v>
      </c>
      <c r="D138">
        <v>2.7738547200000001</v>
      </c>
      <c r="EE138">
        <v>0.2208049886621315</v>
      </c>
    </row>
    <row r="139" spans="1:135" x14ac:dyDescent="0.3">
      <c r="A139" s="49">
        <v>176</v>
      </c>
      <c r="B139" t="s">
        <v>1169</v>
      </c>
      <c r="C139" t="s">
        <v>659</v>
      </c>
      <c r="D139">
        <v>3.2489E-5</v>
      </c>
      <c r="F139">
        <v>1406.7940944114421</v>
      </c>
      <c r="G139">
        <v>12.521127568723159</v>
      </c>
      <c r="H139">
        <v>14289.349215631961</v>
      </c>
    </row>
    <row r="140" spans="1:135" x14ac:dyDescent="0.3">
      <c r="A140" s="49">
        <v>177</v>
      </c>
      <c r="B140" t="s">
        <v>1170</v>
      </c>
      <c r="C140" t="s">
        <v>798</v>
      </c>
      <c r="D140">
        <v>3.2200000000000007E-4</v>
      </c>
      <c r="P140">
        <v>0.60127253446447493</v>
      </c>
    </row>
    <row r="141" spans="1:135" x14ac:dyDescent="0.3">
      <c r="A141" s="49">
        <v>178</v>
      </c>
      <c r="B141" t="s">
        <v>1171</v>
      </c>
      <c r="C141" t="s">
        <v>605</v>
      </c>
      <c r="D141">
        <v>0.19139999999999999</v>
      </c>
      <c r="M141">
        <v>4.5695045695045691E-2</v>
      </c>
      <c r="N141">
        <v>2.9595870246693579E-5</v>
      </c>
    </row>
    <row r="142" spans="1:135" x14ac:dyDescent="0.3">
      <c r="A142" s="49">
        <v>179</v>
      </c>
      <c r="B142" t="s">
        <v>1172</v>
      </c>
      <c r="C142" t="s">
        <v>671</v>
      </c>
      <c r="D142">
        <v>1.3181689866E-3</v>
      </c>
      <c r="Q142">
        <v>136.61363826772879</v>
      </c>
      <c r="R142">
        <v>4.1843828872251819E-2</v>
      </c>
      <c r="S142">
        <v>405.54467406784391</v>
      </c>
      <c r="T142">
        <v>0.46093829880224552</v>
      </c>
      <c r="U142">
        <v>0.1193203021934518</v>
      </c>
      <c r="V142">
        <v>0.28228843008066362</v>
      </c>
      <c r="W142">
        <v>6.7565923208562972E-2</v>
      </c>
    </row>
    <row r="143" spans="1:135" x14ac:dyDescent="0.3">
      <c r="A143" s="49">
        <v>180</v>
      </c>
      <c r="B143" t="s">
        <v>1174</v>
      </c>
      <c r="C143" t="s">
        <v>605</v>
      </c>
      <c r="D143">
        <v>7.3182000000000009</v>
      </c>
      <c r="M143">
        <v>5.2062705447417527E-2</v>
      </c>
      <c r="N143">
        <v>1.193415155864939E-5</v>
      </c>
      <c r="AK143">
        <v>3.4995616495165559E-4</v>
      </c>
    </row>
    <row r="144" spans="1:135" x14ac:dyDescent="0.3">
      <c r="A144" s="49">
        <v>181</v>
      </c>
      <c r="B144" t="s">
        <v>1175</v>
      </c>
      <c r="C144" t="s">
        <v>605</v>
      </c>
      <c r="D144">
        <v>0.20699999999999999</v>
      </c>
      <c r="M144">
        <v>4.8079135035656778E-2</v>
      </c>
      <c r="N144">
        <v>3.6637915077148409E-5</v>
      </c>
    </row>
    <row r="145" spans="1:138" x14ac:dyDescent="0.3">
      <c r="A145" s="49">
        <v>183</v>
      </c>
      <c r="B145" t="s">
        <v>1178</v>
      </c>
      <c r="C145" t="s">
        <v>605</v>
      </c>
      <c r="D145">
        <v>2.3809612000000002</v>
      </c>
      <c r="M145">
        <v>2.0086324489142979E-2</v>
      </c>
      <c r="N145">
        <v>1.625104153735373E-5</v>
      </c>
      <c r="AH145">
        <v>8.6340100196268864E-6</v>
      </c>
      <c r="AJ145">
        <v>1.304736367756494</v>
      </c>
      <c r="AK145">
        <v>9.9842365806099309E-4</v>
      </c>
    </row>
    <row r="146" spans="1:138" x14ac:dyDescent="0.3">
      <c r="A146" s="49">
        <v>184</v>
      </c>
      <c r="B146" t="s">
        <v>1180</v>
      </c>
      <c r="C146" t="s">
        <v>659</v>
      </c>
      <c r="D146">
        <v>0.41399999999999998</v>
      </c>
      <c r="I146">
        <v>0.26401257202723938</v>
      </c>
      <c r="J146">
        <v>2.3572551073860661E-5</v>
      </c>
      <c r="K146">
        <v>1.857866247599092E-3</v>
      </c>
      <c r="L146">
        <v>0.48627029858564702</v>
      </c>
    </row>
    <row r="147" spans="1:138" x14ac:dyDescent="0.3">
      <c r="A147" s="49">
        <v>185</v>
      </c>
      <c r="B147" t="s">
        <v>1181</v>
      </c>
      <c r="C147" t="s">
        <v>617</v>
      </c>
      <c r="D147">
        <v>2.58E-2</v>
      </c>
      <c r="AH147">
        <v>7.1428571428571434E-5</v>
      </c>
      <c r="AJ147">
        <v>1.9761904761904761</v>
      </c>
      <c r="AK147">
        <v>4.8589065255731931E-3</v>
      </c>
      <c r="AP147">
        <v>1.674404761904762</v>
      </c>
    </row>
    <row r="148" spans="1:138" x14ac:dyDescent="0.3">
      <c r="A148" s="49">
        <v>186</v>
      </c>
      <c r="B148" t="s">
        <v>1182</v>
      </c>
      <c r="C148" t="s">
        <v>605</v>
      </c>
      <c r="D148">
        <v>0.136079125</v>
      </c>
      <c r="M148">
        <v>0.1641291437209805</v>
      </c>
      <c r="N148">
        <v>3.563330093942339E-6</v>
      </c>
    </row>
    <row r="149" spans="1:138" x14ac:dyDescent="0.3">
      <c r="A149" s="49">
        <v>187</v>
      </c>
      <c r="B149" t="s">
        <v>1183</v>
      </c>
      <c r="C149" t="s">
        <v>595</v>
      </c>
      <c r="D149">
        <v>3.9140000000000001E-2</v>
      </c>
      <c r="P149">
        <v>0.80558844423395692</v>
      </c>
    </row>
    <row r="150" spans="1:138" x14ac:dyDescent="0.3">
      <c r="A150" s="49">
        <v>188</v>
      </c>
      <c r="B150" t="s">
        <v>1184</v>
      </c>
      <c r="C150" t="s">
        <v>605</v>
      </c>
      <c r="D150">
        <v>0.52</v>
      </c>
      <c r="M150">
        <v>8.7962962962962986E-3</v>
      </c>
      <c r="N150">
        <v>7.1494154334814646E-6</v>
      </c>
      <c r="AH150">
        <v>4.0178571428571433E-5</v>
      </c>
      <c r="AK150">
        <v>3.5687830687830693E-4</v>
      </c>
    </row>
    <row r="151" spans="1:138" x14ac:dyDescent="0.3">
      <c r="A151" s="49">
        <v>189</v>
      </c>
      <c r="B151" t="s">
        <v>1185</v>
      </c>
      <c r="C151" t="s">
        <v>605</v>
      </c>
      <c r="D151">
        <v>0.71999999999999986</v>
      </c>
      <c r="AG151">
        <v>5.8727016837016631E-4</v>
      </c>
    </row>
    <row r="152" spans="1:138" x14ac:dyDescent="0.3">
      <c r="A152" s="49">
        <v>190</v>
      </c>
      <c r="B152" t="s">
        <v>1186</v>
      </c>
      <c r="C152" t="s">
        <v>605</v>
      </c>
      <c r="D152">
        <v>9.9600000000000001E-3</v>
      </c>
      <c r="AG152">
        <v>1.773026315789474E-4</v>
      </c>
    </row>
    <row r="153" spans="1:138" x14ac:dyDescent="0.3">
      <c r="A153" s="49">
        <v>191</v>
      </c>
      <c r="B153" t="s">
        <v>1188</v>
      </c>
      <c r="C153" t="s">
        <v>611</v>
      </c>
      <c r="D153">
        <v>4.5999999999999999E-2</v>
      </c>
      <c r="AG153">
        <v>1.24438485864713E-3</v>
      </c>
    </row>
    <row r="154" spans="1:138" x14ac:dyDescent="0.3">
      <c r="A154" s="49">
        <v>192</v>
      </c>
      <c r="B154" t="s">
        <v>1189</v>
      </c>
      <c r="C154" t="s">
        <v>605</v>
      </c>
      <c r="D154">
        <v>0.05</v>
      </c>
      <c r="AF154">
        <v>7.9578947368421082E-2</v>
      </c>
      <c r="AG154">
        <v>5.8424900418570323E-4</v>
      </c>
    </row>
    <row r="155" spans="1:138" x14ac:dyDescent="0.3">
      <c r="A155" s="49">
        <v>194</v>
      </c>
      <c r="B155" t="s">
        <v>1191</v>
      </c>
      <c r="C155" t="s">
        <v>614</v>
      </c>
      <c r="D155">
        <v>3.2000000000000001E-2</v>
      </c>
      <c r="EA155">
        <v>0.39583333333333331</v>
      </c>
      <c r="EB155">
        <v>2.2984747541479421E-4</v>
      </c>
    </row>
    <row r="156" spans="1:138" x14ac:dyDescent="0.3">
      <c r="A156" s="49">
        <v>195</v>
      </c>
      <c r="B156" t="s">
        <v>1193</v>
      </c>
      <c r="C156" t="s">
        <v>796</v>
      </c>
      <c r="D156">
        <v>0.54</v>
      </c>
      <c r="O156">
        <v>1.9873532068654019E-2</v>
      </c>
    </row>
    <row r="157" spans="1:138" x14ac:dyDescent="0.3">
      <c r="A157" s="49">
        <v>196</v>
      </c>
      <c r="B157" t="s">
        <v>1194</v>
      </c>
      <c r="C157" t="s">
        <v>668</v>
      </c>
      <c r="D157">
        <v>1.21</v>
      </c>
      <c r="EF157">
        <v>5.4293378146915303E-2</v>
      </c>
      <c r="EG157">
        <v>2.183225787918287E-3</v>
      </c>
      <c r="EH157">
        <v>0.91199948292020816</v>
      </c>
    </row>
    <row r="158" spans="1:138" x14ac:dyDescent="0.3">
      <c r="A158" s="49">
        <v>197</v>
      </c>
      <c r="B158" t="s">
        <v>1195</v>
      </c>
      <c r="C158" t="s">
        <v>605</v>
      </c>
      <c r="D158">
        <v>0.26650000000000001</v>
      </c>
      <c r="M158">
        <v>3.9758976344342202E-2</v>
      </c>
      <c r="N158">
        <v>3.0461476075249151E-5</v>
      </c>
      <c r="AH158">
        <v>1.0477083891718039E-4</v>
      </c>
    </row>
    <row r="159" spans="1:138" x14ac:dyDescent="0.3">
      <c r="A159" s="49">
        <v>198</v>
      </c>
      <c r="B159" t="s">
        <v>1196</v>
      </c>
      <c r="C159" t="s">
        <v>659</v>
      </c>
      <c r="D159">
        <v>3.4189999999999998E-2</v>
      </c>
      <c r="AH159">
        <v>6.1108093427485066E-5</v>
      </c>
      <c r="AJ159">
        <v>1.750769509324642</v>
      </c>
      <c r="AP159">
        <v>0.25593563280825637</v>
      </c>
    </row>
    <row r="160" spans="1:138" x14ac:dyDescent="0.3">
      <c r="A160" s="49">
        <v>199</v>
      </c>
      <c r="B160" t="s">
        <v>1198</v>
      </c>
      <c r="C160" t="s">
        <v>659</v>
      </c>
      <c r="D160">
        <v>3.3799999999999997E-2</v>
      </c>
      <c r="AH160">
        <v>6.1813186813186813E-5</v>
      </c>
      <c r="AJ160">
        <v>1.786172161172161</v>
      </c>
      <c r="AP160">
        <v>0.27048076923076919</v>
      </c>
      <c r="ED160">
        <v>1.3675213675213679E-4</v>
      </c>
    </row>
    <row r="161" spans="1:142" x14ac:dyDescent="0.3">
      <c r="A161" s="49">
        <v>200</v>
      </c>
      <c r="B161" t="s">
        <v>1200</v>
      </c>
      <c r="C161" t="s">
        <v>671</v>
      </c>
      <c r="D161">
        <v>2.5706539332E-4</v>
      </c>
      <c r="Q161">
        <v>147.65445747725761</v>
      </c>
      <c r="R161">
        <v>3.6732220816328848E-2</v>
      </c>
      <c r="S161">
        <v>456.81804645916702</v>
      </c>
      <c r="T161">
        <v>0.45993162364878148</v>
      </c>
      <c r="U161">
        <v>0.11807409466182139</v>
      </c>
      <c r="V161">
        <v>0.29506726296216079</v>
      </c>
      <c r="W161">
        <v>7.0581179284510576E-2</v>
      </c>
    </row>
    <row r="162" spans="1:142" x14ac:dyDescent="0.3">
      <c r="A162" s="49">
        <v>201</v>
      </c>
      <c r="B162" t="s">
        <v>1201</v>
      </c>
      <c r="C162" t="s">
        <v>605</v>
      </c>
      <c r="D162">
        <v>0.36</v>
      </c>
      <c r="M162">
        <v>5.5849500293944738E-3</v>
      </c>
      <c r="N162">
        <v>1.9390267861301251E-5</v>
      </c>
    </row>
    <row r="163" spans="1:142" x14ac:dyDescent="0.3">
      <c r="A163" s="49">
        <v>203</v>
      </c>
      <c r="B163" t="s">
        <v>1203</v>
      </c>
      <c r="C163" t="s">
        <v>605</v>
      </c>
      <c r="D163">
        <v>0.42</v>
      </c>
      <c r="AH163">
        <v>3.5714285714285717E-5</v>
      </c>
    </row>
    <row r="164" spans="1:142" x14ac:dyDescent="0.3">
      <c r="A164" s="49">
        <v>204</v>
      </c>
      <c r="B164" t="s">
        <v>1207</v>
      </c>
      <c r="C164" t="s">
        <v>953</v>
      </c>
      <c r="D164">
        <v>1248.338</v>
      </c>
      <c r="EI164">
        <v>0.50829502907065249</v>
      </c>
      <c r="EJ164">
        <v>9.619189674591335E-4</v>
      </c>
      <c r="EK164">
        <v>1.3533834586466171E-4</v>
      </c>
    </row>
    <row r="165" spans="1:142" x14ac:dyDescent="0.3">
      <c r="A165" s="49">
        <v>206</v>
      </c>
      <c r="B165" t="s">
        <v>1210</v>
      </c>
      <c r="C165" t="s">
        <v>605</v>
      </c>
      <c r="D165">
        <v>0.31900000000000001</v>
      </c>
      <c r="M165">
        <v>4.5695045695045696E-3</v>
      </c>
      <c r="N165">
        <v>1.5486785671892349E-5</v>
      </c>
    </row>
    <row r="166" spans="1:142" x14ac:dyDescent="0.3">
      <c r="A166" s="49">
        <v>207</v>
      </c>
      <c r="B166" t="s">
        <v>1211</v>
      </c>
      <c r="C166" t="s">
        <v>659</v>
      </c>
      <c r="D166">
        <v>3.2399999999999998E-2</v>
      </c>
      <c r="AH166">
        <v>3.9682539682539681E-6</v>
      </c>
      <c r="AJ166">
        <v>0.32936507936507942</v>
      </c>
      <c r="AK166">
        <v>5.8083480305702519E-4</v>
      </c>
      <c r="AP166">
        <v>0.14883597883597879</v>
      </c>
      <c r="ED166">
        <v>5.4869684499314142E-5</v>
      </c>
    </row>
    <row r="167" spans="1:142" x14ac:dyDescent="0.3">
      <c r="A167" s="49">
        <v>208</v>
      </c>
      <c r="B167" t="s">
        <v>1213</v>
      </c>
      <c r="C167" t="s">
        <v>659</v>
      </c>
      <c r="D167">
        <v>0.1265</v>
      </c>
      <c r="I167">
        <v>0.22081051478641839</v>
      </c>
      <c r="J167">
        <v>5.9145673603504923E-6</v>
      </c>
      <c r="K167">
        <v>5.4384811975173412E-4</v>
      </c>
      <c r="L167">
        <v>0.3697261774370208</v>
      </c>
      <c r="AQ167">
        <v>2.726055738103931E-5</v>
      </c>
    </row>
    <row r="168" spans="1:142" x14ac:dyDescent="0.3">
      <c r="A168" s="49">
        <v>209</v>
      </c>
      <c r="B168" t="s">
        <v>1214</v>
      </c>
      <c r="C168" t="s">
        <v>659</v>
      </c>
      <c r="D168">
        <v>4.4467830872002859E-2</v>
      </c>
      <c r="AH168">
        <v>2.2989432488723341E-5</v>
      </c>
      <c r="AJ168">
        <v>2.5316970024589511</v>
      </c>
      <c r="AK168">
        <v>2.1644225240201841E-3</v>
      </c>
      <c r="AP168">
        <v>1.114381029552773</v>
      </c>
    </row>
    <row r="169" spans="1:142" x14ac:dyDescent="0.3">
      <c r="A169" s="49">
        <v>210</v>
      </c>
      <c r="B169" t="s">
        <v>1215</v>
      </c>
      <c r="C169" t="s">
        <v>605</v>
      </c>
      <c r="D169">
        <v>9.8816360831999989E-2</v>
      </c>
      <c r="AG169">
        <v>5.8781628320147823E-4</v>
      </c>
    </row>
    <row r="170" spans="1:142" x14ac:dyDescent="0.3">
      <c r="A170" s="49">
        <v>211</v>
      </c>
      <c r="B170" t="s">
        <v>1216</v>
      </c>
      <c r="C170" t="s">
        <v>605</v>
      </c>
      <c r="D170">
        <v>0.89794655999999995</v>
      </c>
      <c r="M170">
        <v>2.6251742375938039E-2</v>
      </c>
      <c r="N170">
        <v>1.79808898385092E-5</v>
      </c>
    </row>
    <row r="171" spans="1:142" x14ac:dyDescent="0.3">
      <c r="A171" s="49">
        <v>213</v>
      </c>
      <c r="B171" t="s">
        <v>1218</v>
      </c>
      <c r="C171" t="s">
        <v>605</v>
      </c>
      <c r="D171">
        <v>8.3199999999999996E-2</v>
      </c>
      <c r="M171">
        <v>0.1256613756613757</v>
      </c>
      <c r="N171">
        <v>7.6244417541274759E-5</v>
      </c>
    </row>
    <row r="172" spans="1:142" x14ac:dyDescent="0.3">
      <c r="A172" s="49">
        <v>214</v>
      </c>
      <c r="B172" t="s">
        <v>1221</v>
      </c>
      <c r="C172" t="s">
        <v>1220</v>
      </c>
      <c r="D172">
        <v>37.444274131776687</v>
      </c>
      <c r="AZ172">
        <v>3.7129160696061057E-2</v>
      </c>
      <c r="EL172">
        <v>7.9318310997138433</v>
      </c>
    </row>
    <row r="173" spans="1:142" x14ac:dyDescent="0.3">
      <c r="A173" s="49">
        <v>215</v>
      </c>
      <c r="B173" t="s">
        <v>1223</v>
      </c>
      <c r="C173" t="s">
        <v>650</v>
      </c>
      <c r="D173">
        <v>0.23300000000000001</v>
      </c>
      <c r="AK173">
        <v>1.554573719522173E-3</v>
      </c>
    </row>
    <row r="174" spans="1:142" x14ac:dyDescent="0.3">
      <c r="A174" s="49">
        <v>216</v>
      </c>
      <c r="B174" t="s">
        <v>1224</v>
      </c>
      <c r="C174" t="s">
        <v>614</v>
      </c>
      <c r="D174">
        <v>3.9419999999999997E-2</v>
      </c>
      <c r="AH174">
        <v>6.8982387475538157E-5</v>
      </c>
      <c r="AJ174">
        <v>1.5611002391824309</v>
      </c>
      <c r="AK174">
        <v>5.8756734555821316E-3</v>
      </c>
      <c r="AP174">
        <v>1.408334964122635</v>
      </c>
    </row>
    <row r="175" spans="1:142" x14ac:dyDescent="0.3">
      <c r="A175" s="49">
        <v>217</v>
      </c>
      <c r="B175" t="s">
        <v>1225</v>
      </c>
      <c r="C175" t="s">
        <v>659</v>
      </c>
      <c r="D175">
        <v>0.105</v>
      </c>
      <c r="AH175">
        <v>1.6071428571428571E-4</v>
      </c>
      <c r="AJ175">
        <v>1.679761904761905</v>
      </c>
    </row>
    <row r="176" spans="1:142" x14ac:dyDescent="0.3">
      <c r="A176" s="49">
        <v>218</v>
      </c>
      <c r="B176" t="s">
        <v>1227</v>
      </c>
      <c r="C176" t="s">
        <v>650</v>
      </c>
      <c r="D176">
        <v>0.43847399999999992</v>
      </c>
      <c r="CN176">
        <v>4.395601889409962E-2</v>
      </c>
    </row>
    <row r="177" spans="1:143" x14ac:dyDescent="0.3">
      <c r="A177" s="49">
        <v>219</v>
      </c>
      <c r="B177" t="s">
        <v>1229</v>
      </c>
      <c r="C177" t="s">
        <v>650</v>
      </c>
      <c r="D177">
        <v>0.36810900000000008</v>
      </c>
      <c r="CN177">
        <v>1.935244594348284E-2</v>
      </c>
    </row>
    <row r="178" spans="1:143" x14ac:dyDescent="0.3">
      <c r="A178" s="49">
        <v>222</v>
      </c>
      <c r="B178" t="s">
        <v>1234</v>
      </c>
      <c r="C178" t="s">
        <v>653</v>
      </c>
      <c r="D178">
        <v>1.3520000000000001E-2</v>
      </c>
      <c r="AH178">
        <v>7.4175824175824173E-5</v>
      </c>
      <c r="AK178">
        <v>1.15995115995116E-3</v>
      </c>
    </row>
    <row r="179" spans="1:143" x14ac:dyDescent="0.3">
      <c r="A179" s="49">
        <v>223</v>
      </c>
      <c r="B179" t="s">
        <v>1236</v>
      </c>
      <c r="C179" t="s">
        <v>793</v>
      </c>
      <c r="D179">
        <v>0.84640000000000004</v>
      </c>
      <c r="EK179">
        <v>1.1848501215230891E-4</v>
      </c>
    </row>
    <row r="180" spans="1:143" x14ac:dyDescent="0.3">
      <c r="A180" s="49">
        <v>224</v>
      </c>
      <c r="B180" t="s">
        <v>1238</v>
      </c>
      <c r="C180" t="s">
        <v>793</v>
      </c>
      <c r="D180">
        <v>10.057665399999999</v>
      </c>
      <c r="EK180">
        <v>1.4969392684026139E-4</v>
      </c>
    </row>
    <row r="181" spans="1:143" x14ac:dyDescent="0.3">
      <c r="A181" s="49">
        <v>226</v>
      </c>
      <c r="B181" t="s">
        <v>1241</v>
      </c>
      <c r="C181" t="s">
        <v>614</v>
      </c>
      <c r="D181">
        <v>0.111</v>
      </c>
      <c r="I181">
        <v>9.5734288505372831E-3</v>
      </c>
      <c r="K181">
        <v>1.2373819602735269E-4</v>
      </c>
      <c r="L181">
        <v>1.0991859329208729E-2</v>
      </c>
    </row>
    <row r="182" spans="1:143" x14ac:dyDescent="0.3">
      <c r="A182" s="49">
        <v>228</v>
      </c>
      <c r="B182" t="s">
        <v>1245</v>
      </c>
      <c r="C182" t="s">
        <v>671</v>
      </c>
      <c r="D182">
        <v>6.386E-2</v>
      </c>
      <c r="O182">
        <v>1.3076432439864651E-2</v>
      </c>
      <c r="P182">
        <v>0.36719882670170267</v>
      </c>
      <c r="AI182">
        <v>7.7897773585001744</v>
      </c>
    </row>
    <row r="183" spans="1:143" x14ac:dyDescent="0.3">
      <c r="A183" s="49">
        <v>229</v>
      </c>
      <c r="B183" t="s">
        <v>1247</v>
      </c>
      <c r="C183" t="s">
        <v>605</v>
      </c>
      <c r="D183">
        <v>0.21</v>
      </c>
      <c r="AF183">
        <v>2.3684210526315792</v>
      </c>
      <c r="AG183">
        <v>5.8866693430488807E-4</v>
      </c>
    </row>
    <row r="184" spans="1:143" x14ac:dyDescent="0.3">
      <c r="A184" s="49">
        <v>230</v>
      </c>
      <c r="B184" t="s">
        <v>1249</v>
      </c>
      <c r="C184" t="s">
        <v>650</v>
      </c>
      <c r="D184">
        <v>1.7999999999999999E-2</v>
      </c>
      <c r="CN184">
        <v>3.2738095238095247E-2</v>
      </c>
    </row>
    <row r="185" spans="1:143" x14ac:dyDescent="0.3">
      <c r="A185" s="49">
        <v>231</v>
      </c>
      <c r="B185" t="s">
        <v>1250</v>
      </c>
      <c r="C185" t="s">
        <v>605</v>
      </c>
      <c r="D185">
        <v>0.05</v>
      </c>
      <c r="AG185">
        <v>5.8472171025800699E-4</v>
      </c>
    </row>
    <row r="186" spans="1:143" x14ac:dyDescent="0.3">
      <c r="A186" s="49">
        <v>232</v>
      </c>
      <c r="B186" t="s">
        <v>1252</v>
      </c>
      <c r="C186" t="s">
        <v>617</v>
      </c>
      <c r="D186">
        <v>2.0999999999999998E-6</v>
      </c>
      <c r="F186">
        <v>266.66666666666657</v>
      </c>
      <c r="G186">
        <v>5.3615520282186946</v>
      </c>
      <c r="H186">
        <v>9222.2222222222208</v>
      </c>
      <c r="EM186">
        <v>4554.3809523809523</v>
      </c>
    </row>
    <row r="187" spans="1:143" x14ac:dyDescent="0.3">
      <c r="A187" s="49">
        <v>234</v>
      </c>
      <c r="B187" t="s">
        <v>1254</v>
      </c>
      <c r="C187" t="s">
        <v>605</v>
      </c>
      <c r="D187">
        <v>0.1</v>
      </c>
      <c r="AG187">
        <v>5.525608870616184E-4</v>
      </c>
    </row>
    <row r="188" spans="1:143" x14ac:dyDescent="0.3">
      <c r="A188" s="49">
        <v>235</v>
      </c>
      <c r="B188" t="s">
        <v>1255</v>
      </c>
      <c r="C188" t="s">
        <v>605</v>
      </c>
      <c r="D188">
        <v>0.63</v>
      </c>
      <c r="M188">
        <v>3.9493575207860919E-2</v>
      </c>
      <c r="N188">
        <v>4.6768707482993197E-6</v>
      </c>
      <c r="AH188">
        <v>3.8265306122448978E-5</v>
      </c>
      <c r="AK188">
        <v>6.4625850340136034E-4</v>
      </c>
    </row>
    <row r="189" spans="1:143" x14ac:dyDescent="0.3">
      <c r="A189" s="49">
        <v>236</v>
      </c>
      <c r="B189" t="s">
        <v>1256</v>
      </c>
      <c r="C189" t="s">
        <v>605</v>
      </c>
      <c r="D189">
        <v>0.01</v>
      </c>
      <c r="AF189">
        <v>1.9421052631578939</v>
      </c>
      <c r="AG189">
        <v>5.5826107902406583E-4</v>
      </c>
    </row>
    <row r="190" spans="1:143" x14ac:dyDescent="0.3">
      <c r="A190" s="49">
        <v>237</v>
      </c>
      <c r="B190" t="s">
        <v>1257</v>
      </c>
      <c r="C190" t="s">
        <v>668</v>
      </c>
      <c r="D190">
        <v>9.1020000000000007E-3</v>
      </c>
      <c r="AH190">
        <v>8.710801393728223E-6</v>
      </c>
    </row>
    <row r="191" spans="1:143" x14ac:dyDescent="0.3">
      <c r="A191" s="49">
        <v>238</v>
      </c>
      <c r="B191" t="s">
        <v>1259</v>
      </c>
      <c r="C191" t="s">
        <v>668</v>
      </c>
      <c r="D191">
        <v>8.0711965999999996E-2</v>
      </c>
      <c r="AH191">
        <v>9.5102354906263671E-6</v>
      </c>
      <c r="AK191">
        <v>1.5192232246451321E-4</v>
      </c>
      <c r="CN191">
        <v>1.1897029916321741E-2</v>
      </c>
    </row>
    <row r="192" spans="1:143" x14ac:dyDescent="0.3">
      <c r="A192" s="49">
        <v>239</v>
      </c>
      <c r="B192" t="s">
        <v>1261</v>
      </c>
      <c r="C192" t="s">
        <v>650</v>
      </c>
      <c r="D192">
        <v>0.13064000000000001</v>
      </c>
      <c r="AK192">
        <v>6.8294225902921558E-4</v>
      </c>
    </row>
    <row r="193" spans="1:146" x14ac:dyDescent="0.3">
      <c r="A193" s="49">
        <v>240</v>
      </c>
      <c r="B193" t="s">
        <v>1262</v>
      </c>
      <c r="C193" t="s">
        <v>796</v>
      </c>
      <c r="D193">
        <v>5.3710900000000013E-2</v>
      </c>
      <c r="O193">
        <v>4.8339077651904157E-2</v>
      </c>
      <c r="AI193">
        <v>21.533409072239149</v>
      </c>
    </row>
    <row r="194" spans="1:146" x14ac:dyDescent="0.3">
      <c r="A194" s="49">
        <v>241</v>
      </c>
      <c r="B194" t="s">
        <v>1263</v>
      </c>
      <c r="C194" t="s">
        <v>1220</v>
      </c>
      <c r="D194">
        <v>15.415266837549501</v>
      </c>
      <c r="AZ194">
        <v>3.8094801994120388E-2</v>
      </c>
    </row>
    <row r="195" spans="1:146" x14ac:dyDescent="0.3">
      <c r="A195" s="49">
        <v>244</v>
      </c>
      <c r="B195" t="s">
        <v>1269</v>
      </c>
      <c r="C195" t="s">
        <v>659</v>
      </c>
      <c r="D195">
        <v>3.1599999999999998E-6</v>
      </c>
      <c r="F195">
        <v>2067.510548523207</v>
      </c>
      <c r="G195">
        <v>2.4466322862947338</v>
      </c>
      <c r="H195">
        <v>2334.739803094234</v>
      </c>
    </row>
    <row r="196" spans="1:146" x14ac:dyDescent="0.3">
      <c r="A196" s="49">
        <v>245</v>
      </c>
      <c r="B196" t="s">
        <v>1270</v>
      </c>
      <c r="C196" t="s">
        <v>659</v>
      </c>
      <c r="D196">
        <v>4.4999999999999998E-2</v>
      </c>
      <c r="AH196">
        <v>8.333333333333332E-6</v>
      </c>
      <c r="AJ196">
        <v>1.0978835978835979</v>
      </c>
      <c r="AK196">
        <v>2.0105820105820109E-3</v>
      </c>
      <c r="AP196">
        <v>0.66976190476190478</v>
      </c>
    </row>
    <row r="197" spans="1:146" x14ac:dyDescent="0.3">
      <c r="A197" s="49">
        <v>247</v>
      </c>
      <c r="B197" t="s">
        <v>1274</v>
      </c>
      <c r="C197" t="s">
        <v>659</v>
      </c>
      <c r="D197">
        <v>0.3679</v>
      </c>
      <c r="AH197">
        <v>9.8435133770822804E-5</v>
      </c>
      <c r="AJ197">
        <v>1.6200572101632169</v>
      </c>
      <c r="AK197">
        <v>1.566548881036514E-3</v>
      </c>
    </row>
    <row r="198" spans="1:146" x14ac:dyDescent="0.3">
      <c r="A198" s="49">
        <v>248</v>
      </c>
      <c r="B198" t="s">
        <v>1275</v>
      </c>
      <c r="C198" t="s">
        <v>659</v>
      </c>
      <c r="D198">
        <v>5.9499999999999997E-2</v>
      </c>
      <c r="AJ198">
        <v>0.75560224089635852</v>
      </c>
    </row>
    <row r="199" spans="1:146" x14ac:dyDescent="0.3">
      <c r="A199" s="49">
        <v>249</v>
      </c>
      <c r="B199" t="s">
        <v>1276</v>
      </c>
      <c r="C199" t="s">
        <v>605</v>
      </c>
      <c r="D199">
        <v>1.3247388000000001E-2</v>
      </c>
      <c r="BQ199">
        <v>70.736842105263165</v>
      </c>
      <c r="DK199">
        <v>5.392268550163286E-3</v>
      </c>
      <c r="EN199">
        <v>1.292929292929293</v>
      </c>
      <c r="EO199">
        <v>1.024949568924922E-3</v>
      </c>
    </row>
    <row r="200" spans="1:146" x14ac:dyDescent="0.3">
      <c r="A200" s="49">
        <v>250</v>
      </c>
      <c r="B200" t="s">
        <v>1277</v>
      </c>
      <c r="C200" t="s">
        <v>659</v>
      </c>
      <c r="D200">
        <v>2.862E-3</v>
      </c>
      <c r="AJ200">
        <v>0.38529499850254573</v>
      </c>
    </row>
    <row r="201" spans="1:146" x14ac:dyDescent="0.3">
      <c r="A201" s="49">
        <v>251</v>
      </c>
      <c r="B201" t="s">
        <v>1278</v>
      </c>
      <c r="C201" t="s">
        <v>605</v>
      </c>
      <c r="D201">
        <v>1.5653670228000001E-6</v>
      </c>
      <c r="F201">
        <v>5664.3678160919544</v>
      </c>
    </row>
    <row r="202" spans="1:146" x14ac:dyDescent="0.3">
      <c r="A202" s="49">
        <v>252</v>
      </c>
      <c r="B202" t="s">
        <v>1279</v>
      </c>
      <c r="C202" t="s">
        <v>671</v>
      </c>
      <c r="D202">
        <v>7.5473712000000002E-5</v>
      </c>
      <c r="Q202">
        <v>84.245668655244287</v>
      </c>
      <c r="R202">
        <v>2.0156604328670089E-2</v>
      </c>
      <c r="S202">
        <v>580.33144730603033</v>
      </c>
      <c r="T202">
        <v>0.60461848729855638</v>
      </c>
      <c r="U202">
        <v>0.1751866345443808</v>
      </c>
      <c r="V202">
        <v>0.35776857649621091</v>
      </c>
      <c r="W202">
        <v>8.7317686517643225E-2</v>
      </c>
    </row>
    <row r="203" spans="1:146" x14ac:dyDescent="0.3">
      <c r="A203" s="49">
        <v>253</v>
      </c>
      <c r="B203" t="s">
        <v>1281</v>
      </c>
      <c r="C203" t="s">
        <v>605</v>
      </c>
      <c r="D203">
        <v>0.52053099999999997</v>
      </c>
      <c r="M203">
        <v>3.3565642914557782E-3</v>
      </c>
      <c r="N203">
        <v>5.7151092750596214E-6</v>
      </c>
      <c r="AH203">
        <v>5.5449558788456957E-5</v>
      </c>
      <c r="AK203">
        <v>3.3565642914557778E-4</v>
      </c>
    </row>
    <row r="204" spans="1:146" x14ac:dyDescent="0.3">
      <c r="A204" s="49">
        <v>254</v>
      </c>
      <c r="B204" t="s">
        <v>1282</v>
      </c>
      <c r="C204" t="s">
        <v>605</v>
      </c>
      <c r="D204">
        <v>4.0286185567010317</v>
      </c>
      <c r="AH204">
        <v>7.9101397159584246E-5</v>
      </c>
      <c r="AK204">
        <v>2.4891714401212452E-4</v>
      </c>
    </row>
    <row r="205" spans="1:146" x14ac:dyDescent="0.3">
      <c r="A205" s="49">
        <v>255</v>
      </c>
      <c r="B205" t="s">
        <v>1283</v>
      </c>
      <c r="C205" t="s">
        <v>605</v>
      </c>
      <c r="D205">
        <v>0.28000000000000003</v>
      </c>
      <c r="M205">
        <v>5.0264550264550262E-2</v>
      </c>
      <c r="N205">
        <v>3.9641186240246507E-5</v>
      </c>
      <c r="AH205">
        <v>5.357142857142857E-6</v>
      </c>
    </row>
    <row r="206" spans="1:146" x14ac:dyDescent="0.3">
      <c r="A206" s="49">
        <v>256</v>
      </c>
      <c r="B206" t="s">
        <v>1285</v>
      </c>
      <c r="C206" t="s">
        <v>659</v>
      </c>
      <c r="D206">
        <v>2.4624000000000001</v>
      </c>
      <c r="EF206">
        <v>4.583980391789997E-2</v>
      </c>
      <c r="EG206">
        <v>2.9404923349703538E-3</v>
      </c>
      <c r="EH206">
        <v>0.59960750317552369</v>
      </c>
      <c r="EP206">
        <v>2.8065186072183659E-7</v>
      </c>
    </row>
    <row r="207" spans="1:146" x14ac:dyDescent="0.3">
      <c r="A207" s="49">
        <v>257</v>
      </c>
      <c r="B207" t="s">
        <v>1287</v>
      </c>
      <c r="C207" t="s">
        <v>617</v>
      </c>
      <c r="D207">
        <v>9.854050000000001E-6</v>
      </c>
      <c r="F207">
        <v>4587.5080127798556</v>
      </c>
      <c r="G207">
        <v>2.3722516548782568</v>
      </c>
    </row>
    <row r="208" spans="1:146" x14ac:dyDescent="0.3">
      <c r="A208" s="49">
        <v>258</v>
      </c>
      <c r="B208" t="s">
        <v>1288</v>
      </c>
      <c r="C208" t="s">
        <v>617</v>
      </c>
      <c r="D208">
        <v>6.7980000000000004E-7</v>
      </c>
      <c r="F208">
        <v>1202.0202020202021</v>
      </c>
      <c r="G208">
        <v>2.1964085297418632</v>
      </c>
    </row>
    <row r="209" spans="1:148" x14ac:dyDescent="0.3">
      <c r="A209" s="49">
        <v>261</v>
      </c>
      <c r="B209" t="s">
        <v>1291</v>
      </c>
      <c r="C209" t="s">
        <v>617</v>
      </c>
      <c r="D209">
        <v>2.9940500000000009E-2</v>
      </c>
      <c r="AH209">
        <v>1.8304160394305848E-5</v>
      </c>
      <c r="AJ209">
        <v>0.4144056346674872</v>
      </c>
    </row>
    <row r="210" spans="1:148" x14ac:dyDescent="0.3">
      <c r="A210" s="49">
        <v>262</v>
      </c>
      <c r="B210" t="s">
        <v>1293</v>
      </c>
      <c r="C210" t="s">
        <v>752</v>
      </c>
      <c r="D210">
        <v>14.23195435092725</v>
      </c>
      <c r="E210" t="s">
        <v>1058</v>
      </c>
      <c r="DL210">
        <v>1.501684548249645</v>
      </c>
      <c r="DM210">
        <v>2.9181697420660799</v>
      </c>
      <c r="DN210">
        <v>0.29505502094651198</v>
      </c>
      <c r="DO210">
        <v>7.6248055735128592E-2</v>
      </c>
      <c r="DP210">
        <v>1.128062655373323E-2</v>
      </c>
      <c r="DQ210">
        <v>4.5615828877533467E-2</v>
      </c>
      <c r="DW210">
        <v>2.639572273432627E-2</v>
      </c>
      <c r="EQ210">
        <v>0.27668725206905292</v>
      </c>
    </row>
    <row r="211" spans="1:148" x14ac:dyDescent="0.3">
      <c r="A211" s="49">
        <v>263</v>
      </c>
      <c r="B211" t="s">
        <v>1295</v>
      </c>
      <c r="C211" t="s">
        <v>752</v>
      </c>
      <c r="D211">
        <v>7.6394815961354418E-2</v>
      </c>
      <c r="E211" t="s">
        <v>1103</v>
      </c>
      <c r="DL211">
        <v>1.473016025055788</v>
      </c>
      <c r="DM211">
        <v>2.3667227607986661</v>
      </c>
      <c r="DN211">
        <v>0.26390474608884668</v>
      </c>
      <c r="DO211">
        <v>0.16998275235166069</v>
      </c>
      <c r="DP211">
        <v>3.6540321550315877E-2</v>
      </c>
      <c r="DQ211">
        <v>9.1635575956461907E-2</v>
      </c>
      <c r="DR211">
        <v>5.4208535998844128E-3</v>
      </c>
      <c r="DS211">
        <v>2.555325444856419E-2</v>
      </c>
      <c r="DT211">
        <v>2.3456767812821151E-3</v>
      </c>
      <c r="DU211">
        <v>4.7005161288969609E-3</v>
      </c>
      <c r="DV211">
        <v>2.3558427581610768E-3</v>
      </c>
      <c r="DW211">
        <v>7.3687847917756927E-2</v>
      </c>
    </row>
    <row r="212" spans="1:148" x14ac:dyDescent="0.3">
      <c r="A212" s="49">
        <v>265</v>
      </c>
      <c r="B212" t="s">
        <v>1297</v>
      </c>
      <c r="C212" t="s">
        <v>659</v>
      </c>
      <c r="D212">
        <v>1.95E-2</v>
      </c>
      <c r="AH212">
        <v>1.318681318681319E-5</v>
      </c>
      <c r="AJ212">
        <v>1.5201465201465201</v>
      </c>
    </row>
    <row r="213" spans="1:148" x14ac:dyDescent="0.3">
      <c r="A213" s="49">
        <v>268</v>
      </c>
      <c r="B213" t="s">
        <v>1300</v>
      </c>
      <c r="C213" t="s">
        <v>659</v>
      </c>
      <c r="D213">
        <v>3.0000000000000001E-3</v>
      </c>
      <c r="AH213">
        <v>4.9285714285714303E-5</v>
      </c>
    </row>
    <row r="214" spans="1:148" x14ac:dyDescent="0.3">
      <c r="A214" s="49">
        <v>270</v>
      </c>
      <c r="B214" t="s">
        <v>1303</v>
      </c>
      <c r="C214" t="s">
        <v>665</v>
      </c>
      <c r="D214">
        <v>3.0249999999999998E-4</v>
      </c>
      <c r="F214">
        <v>2005.509641873278</v>
      </c>
      <c r="G214">
        <v>15.06274869911234</v>
      </c>
      <c r="H214">
        <v>2019.7428833792469</v>
      </c>
      <c r="EM214">
        <v>4804.5730027548207</v>
      </c>
      <c r="ER214">
        <v>92154.882154882158</v>
      </c>
    </row>
    <row r="215" spans="1:148" x14ac:dyDescent="0.3">
      <c r="A215" s="49">
        <v>271</v>
      </c>
      <c r="B215" t="s">
        <v>1305</v>
      </c>
      <c r="C215" t="s">
        <v>659</v>
      </c>
      <c r="D215">
        <v>0.1178</v>
      </c>
      <c r="I215">
        <v>0.13058686358336569</v>
      </c>
      <c r="J215">
        <v>6.9957248348231626E-6</v>
      </c>
      <c r="K215">
        <v>1.115861294640929E-3</v>
      </c>
      <c r="L215">
        <v>0.32798289933929259</v>
      </c>
    </row>
    <row r="216" spans="1:148" x14ac:dyDescent="0.3">
      <c r="A216" s="49">
        <v>272</v>
      </c>
      <c r="B216" t="s">
        <v>1306</v>
      </c>
      <c r="C216" t="s">
        <v>605</v>
      </c>
      <c r="D216">
        <v>1.4337</v>
      </c>
      <c r="AH216">
        <v>4.503333034406482E-5</v>
      </c>
    </row>
    <row r="217" spans="1:148" x14ac:dyDescent="0.3">
      <c r="A217" s="49">
        <v>273</v>
      </c>
      <c r="B217" t="s">
        <v>1307</v>
      </c>
      <c r="C217" t="s">
        <v>605</v>
      </c>
      <c r="D217">
        <v>5.4225000000000002E-2</v>
      </c>
      <c r="AG217">
        <v>5.9810249572092252E-4</v>
      </c>
    </row>
    <row r="218" spans="1:148" x14ac:dyDescent="0.3">
      <c r="A218" s="49">
        <v>274</v>
      </c>
      <c r="B218" t="s">
        <v>1309</v>
      </c>
      <c r="C218" t="s">
        <v>605</v>
      </c>
      <c r="D218">
        <v>4.6119499999999987E-2</v>
      </c>
      <c r="AH218">
        <v>5.2040816326530607E-5</v>
      </c>
    </row>
    <row r="219" spans="1:148" x14ac:dyDescent="0.3">
      <c r="A219" s="49">
        <v>275</v>
      </c>
      <c r="B219" t="s">
        <v>1310</v>
      </c>
      <c r="C219" t="s">
        <v>605</v>
      </c>
      <c r="D219">
        <v>0.186</v>
      </c>
      <c r="M219">
        <v>4.0211640211640212E-2</v>
      </c>
      <c r="AK219">
        <v>4.3562610229276897E-4</v>
      </c>
    </row>
    <row r="220" spans="1:148" x14ac:dyDescent="0.3">
      <c r="A220" s="49">
        <v>276</v>
      </c>
      <c r="B220" t="s">
        <v>1312</v>
      </c>
      <c r="C220" t="s">
        <v>623</v>
      </c>
      <c r="D220">
        <v>4.1155951653944018E-3</v>
      </c>
      <c r="CK220">
        <v>0.75072534489769527</v>
      </c>
      <c r="CL220">
        <v>4.6657862938514902E-4</v>
      </c>
    </row>
    <row r="221" spans="1:148" x14ac:dyDescent="0.3">
      <c r="A221" s="49">
        <v>278</v>
      </c>
      <c r="B221" t="s">
        <v>1314</v>
      </c>
      <c r="C221" t="s">
        <v>671</v>
      </c>
      <c r="D221">
        <v>2.4058943999999999E-2</v>
      </c>
      <c r="P221">
        <v>0.98499061913696062</v>
      </c>
    </row>
    <row r="222" spans="1:148" x14ac:dyDescent="0.3">
      <c r="A222" s="49">
        <v>279</v>
      </c>
      <c r="B222" t="s">
        <v>1315</v>
      </c>
      <c r="C222" t="s">
        <v>659</v>
      </c>
      <c r="D222">
        <v>1.9330569721115539E-5</v>
      </c>
      <c r="F222">
        <v>3296.360854989643</v>
      </c>
      <c r="G222">
        <v>1.795429062225476</v>
      </c>
    </row>
    <row r="223" spans="1:148" x14ac:dyDescent="0.3">
      <c r="A223" s="49">
        <v>280</v>
      </c>
      <c r="B223" t="s">
        <v>1316</v>
      </c>
      <c r="C223" t="s">
        <v>605</v>
      </c>
      <c r="D223">
        <v>2.1664694</v>
      </c>
      <c r="M223">
        <v>5.6239552629393178E-3</v>
      </c>
      <c r="N223">
        <v>2.163993726602458E-6</v>
      </c>
      <c r="AH223">
        <v>1.8590673378539299E-5</v>
      </c>
      <c r="AK223">
        <v>1.195090493374605E-5</v>
      </c>
    </row>
    <row r="224" spans="1:148" x14ac:dyDescent="0.3">
      <c r="A224" s="49">
        <v>281</v>
      </c>
      <c r="B224" t="s">
        <v>1317</v>
      </c>
      <c r="C224" t="s">
        <v>659</v>
      </c>
      <c r="D224">
        <v>0.24838499999999999</v>
      </c>
      <c r="I224">
        <v>0.18612380556709601</v>
      </c>
      <c r="J224">
        <v>8.7245533859576242E-6</v>
      </c>
      <c r="K224">
        <v>1.5202572743079599E-3</v>
      </c>
    </row>
    <row r="225" spans="1:149" x14ac:dyDescent="0.3">
      <c r="A225" s="49">
        <v>282</v>
      </c>
      <c r="B225" t="s">
        <v>1318</v>
      </c>
      <c r="C225" t="s">
        <v>668</v>
      </c>
      <c r="D225">
        <v>2.427326E-3</v>
      </c>
      <c r="BQ225">
        <v>81.078810700811474</v>
      </c>
    </row>
    <row r="226" spans="1:149" x14ac:dyDescent="0.3">
      <c r="A226" s="49">
        <v>283</v>
      </c>
      <c r="B226" t="s">
        <v>1320</v>
      </c>
      <c r="C226" t="s">
        <v>605</v>
      </c>
      <c r="D226">
        <v>1.85598</v>
      </c>
      <c r="M226">
        <v>0.12768524975553069</v>
      </c>
      <c r="N226">
        <v>1.2241169128635589E-5</v>
      </c>
      <c r="AK226">
        <v>1.2329788720698101E-3</v>
      </c>
    </row>
    <row r="227" spans="1:149" x14ac:dyDescent="0.3">
      <c r="A227" s="49">
        <v>284</v>
      </c>
      <c r="B227" t="s">
        <v>1321</v>
      </c>
      <c r="C227" t="s">
        <v>671</v>
      </c>
      <c r="D227">
        <v>4.1534400000000007E-5</v>
      </c>
      <c r="Q227">
        <v>228.99271447282251</v>
      </c>
      <c r="R227">
        <v>1.43467924579786E-2</v>
      </c>
      <c r="S227">
        <v>602.04750069732438</v>
      </c>
      <c r="T227">
        <v>0.43964174690953772</v>
      </c>
      <c r="U227">
        <v>0.16857666680815281</v>
      </c>
      <c r="V227">
        <v>0.14741813578162519</v>
      </c>
      <c r="W227">
        <v>3.1342842706590011E-2</v>
      </c>
    </row>
    <row r="228" spans="1:149" x14ac:dyDescent="0.3">
      <c r="A228" s="49">
        <v>285</v>
      </c>
      <c r="B228" t="s">
        <v>1323</v>
      </c>
      <c r="C228" t="s">
        <v>752</v>
      </c>
      <c r="D228">
        <v>5.8724999999999977E-5</v>
      </c>
      <c r="ES228">
        <v>170.59483726150401</v>
      </c>
    </row>
    <row r="229" spans="1:149" x14ac:dyDescent="0.3">
      <c r="A229" s="49">
        <v>288</v>
      </c>
      <c r="B229" t="s">
        <v>1330</v>
      </c>
      <c r="C229" t="s">
        <v>605</v>
      </c>
      <c r="D229">
        <v>0.71760000000000002</v>
      </c>
      <c r="M229">
        <v>3.8665038665038659E-3</v>
      </c>
      <c r="N229">
        <v>6.2084134084572369E-6</v>
      </c>
    </row>
    <row r="230" spans="1:149" x14ac:dyDescent="0.3">
      <c r="A230" s="49">
        <v>289</v>
      </c>
      <c r="B230" t="s">
        <v>1331</v>
      </c>
      <c r="C230" t="s">
        <v>605</v>
      </c>
      <c r="D230">
        <v>2.4483000000000001</v>
      </c>
      <c r="M230">
        <v>2.584488491852785E-2</v>
      </c>
      <c r="N230">
        <v>1.806654507494428E-5</v>
      </c>
      <c r="AH230">
        <v>2.9071192255851E-5</v>
      </c>
      <c r="AK230">
        <v>2.6574124319498661E-4</v>
      </c>
    </row>
    <row r="231" spans="1:149" x14ac:dyDescent="0.3">
      <c r="A231" s="49">
        <v>290</v>
      </c>
      <c r="B231" t="s">
        <v>1332</v>
      </c>
      <c r="C231" t="s">
        <v>796</v>
      </c>
      <c r="D231">
        <v>0.65817000000000014</v>
      </c>
      <c r="O231">
        <v>9.7679374852000928E-2</v>
      </c>
    </row>
    <row r="232" spans="1:149" x14ac:dyDescent="0.3">
      <c r="A232" s="49">
        <v>291</v>
      </c>
      <c r="B232" t="s">
        <v>1333</v>
      </c>
      <c r="C232" t="s">
        <v>653</v>
      </c>
      <c r="D232">
        <v>2.08426E-4</v>
      </c>
      <c r="F232">
        <v>710.6598984771573</v>
      </c>
    </row>
    <row r="233" spans="1:149" x14ac:dyDescent="0.3">
      <c r="A233" s="49">
        <v>292</v>
      </c>
      <c r="B233" t="s">
        <v>1334</v>
      </c>
      <c r="C233" t="s">
        <v>659</v>
      </c>
      <c r="D233">
        <v>4.3499999999999999E-8</v>
      </c>
      <c r="F233">
        <v>2317.2413793103451</v>
      </c>
      <c r="G233">
        <v>28.47169008088548</v>
      </c>
      <c r="H233">
        <v>9731.0344827586177</v>
      </c>
      <c r="EM233">
        <v>3362.666666666667</v>
      </c>
    </row>
    <row r="234" spans="1:149" x14ac:dyDescent="0.3">
      <c r="A234" s="49">
        <v>293</v>
      </c>
      <c r="B234" t="s">
        <v>1335</v>
      </c>
      <c r="C234" t="s">
        <v>659</v>
      </c>
      <c r="D234">
        <v>2.7396299999999998E-2</v>
      </c>
      <c r="AH234">
        <v>1.578755942538643E-4</v>
      </c>
    </row>
    <row r="235" spans="1:149" x14ac:dyDescent="0.3">
      <c r="A235" s="49">
        <v>295</v>
      </c>
      <c r="B235" t="s">
        <v>1339</v>
      </c>
      <c r="C235" t="s">
        <v>605</v>
      </c>
      <c r="D235">
        <v>0.27216000000000001</v>
      </c>
      <c r="AG235">
        <v>5.6642402973803067E-4</v>
      </c>
    </row>
    <row r="236" spans="1:149" x14ac:dyDescent="0.3">
      <c r="A236" s="49">
        <v>296</v>
      </c>
      <c r="B236" t="s">
        <v>1340</v>
      </c>
      <c r="C236" t="s">
        <v>659</v>
      </c>
      <c r="D236">
        <v>5.8581000000000007E-6</v>
      </c>
      <c r="F236">
        <v>1210.269541318858</v>
      </c>
      <c r="G236">
        <v>37.253407701186553</v>
      </c>
      <c r="H236">
        <v>13717.829254460579</v>
      </c>
      <c r="EM236">
        <v>4795.8638409495679</v>
      </c>
    </row>
    <row r="237" spans="1:149" x14ac:dyDescent="0.3">
      <c r="A237" s="49">
        <v>297</v>
      </c>
      <c r="B237" t="s">
        <v>1341</v>
      </c>
      <c r="C237" t="s">
        <v>659</v>
      </c>
      <c r="D237">
        <v>1.1055E-4</v>
      </c>
      <c r="BQ237">
        <v>8.7731200457044913</v>
      </c>
      <c r="BR237">
        <v>67.798864529029487</v>
      </c>
      <c r="BS237">
        <v>200.04641862458041</v>
      </c>
    </row>
    <row r="238" spans="1:149" x14ac:dyDescent="0.3">
      <c r="A238" s="49">
        <v>298</v>
      </c>
      <c r="B238" t="s">
        <v>1342</v>
      </c>
      <c r="C238" t="s">
        <v>605</v>
      </c>
      <c r="D238">
        <v>0.41013599999999989</v>
      </c>
      <c r="M238">
        <v>3.2568471544811108E-2</v>
      </c>
      <c r="N238">
        <v>2.7740797527734749E-5</v>
      </c>
    </row>
    <row r="239" spans="1:149" x14ac:dyDescent="0.3">
      <c r="A239" s="49">
        <v>299</v>
      </c>
      <c r="B239" t="s">
        <v>1343</v>
      </c>
      <c r="C239" t="s">
        <v>659</v>
      </c>
      <c r="D239">
        <v>2.07E-2</v>
      </c>
      <c r="I239">
        <v>1.466736511262441E-2</v>
      </c>
      <c r="K239">
        <v>2.248607958403663E-3</v>
      </c>
      <c r="L239">
        <v>0.33154793085385009</v>
      </c>
    </row>
    <row r="240" spans="1:149" x14ac:dyDescent="0.3">
      <c r="A240" s="49">
        <v>300</v>
      </c>
      <c r="B240" t="s">
        <v>1344</v>
      </c>
      <c r="C240" t="s">
        <v>659</v>
      </c>
      <c r="D240">
        <v>7.7584649999999991E-2</v>
      </c>
      <c r="AH240">
        <v>1.989410920845812E-5</v>
      </c>
      <c r="AJ240">
        <v>0.81221323756573993</v>
      </c>
      <c r="AK240">
        <v>5.6607513560789761E-4</v>
      </c>
    </row>
    <row r="241" spans="1:151" x14ac:dyDescent="0.3">
      <c r="A241" s="49">
        <v>301</v>
      </c>
      <c r="B241" t="s">
        <v>1345</v>
      </c>
      <c r="C241" t="s">
        <v>668</v>
      </c>
      <c r="D241">
        <v>0.54600000000000004</v>
      </c>
      <c r="I241">
        <v>0.12650602409638551</v>
      </c>
      <c r="J241">
        <v>2.0852641334569049E-5</v>
      </c>
      <c r="K241">
        <v>9.7827206260941199E-5</v>
      </c>
      <c r="L241">
        <v>1.016746987951807</v>
      </c>
    </row>
    <row r="242" spans="1:151" x14ac:dyDescent="0.3">
      <c r="A242" s="49">
        <v>302</v>
      </c>
      <c r="B242" t="s">
        <v>1346</v>
      </c>
      <c r="C242" t="s">
        <v>614</v>
      </c>
      <c r="D242">
        <v>0.23239799999999999</v>
      </c>
      <c r="I242">
        <v>9.1241894228606776E-2</v>
      </c>
      <c r="K242">
        <v>2.589102204104386E-3</v>
      </c>
      <c r="L242">
        <v>0.96180105286765516</v>
      </c>
    </row>
    <row r="243" spans="1:151" x14ac:dyDescent="0.3">
      <c r="A243" s="49">
        <v>303</v>
      </c>
      <c r="B243" t="s">
        <v>1347</v>
      </c>
      <c r="C243" t="s">
        <v>605</v>
      </c>
      <c r="D243">
        <v>0.41</v>
      </c>
      <c r="AG243">
        <v>5.7796518077768021E-4</v>
      </c>
    </row>
    <row r="244" spans="1:151" x14ac:dyDescent="0.3">
      <c r="A244" s="49">
        <v>304</v>
      </c>
      <c r="B244" t="s">
        <v>1348</v>
      </c>
      <c r="C244" t="s">
        <v>617</v>
      </c>
      <c r="D244">
        <v>6.1650000000000011E-6</v>
      </c>
      <c r="F244">
        <v>1975.66909975669</v>
      </c>
      <c r="G244">
        <v>5.4789582770118033</v>
      </c>
    </row>
    <row r="245" spans="1:151" x14ac:dyDescent="0.3">
      <c r="A245" s="49">
        <v>306</v>
      </c>
      <c r="B245" t="s">
        <v>1352</v>
      </c>
      <c r="C245" t="s">
        <v>605</v>
      </c>
      <c r="D245">
        <v>4.0382999999999996</v>
      </c>
      <c r="M245">
        <v>6.901091362374577E-2</v>
      </c>
      <c r="N245">
        <v>1.8572367989201812E-5</v>
      </c>
      <c r="AH245">
        <v>4.5217931166226249E-5</v>
      </c>
      <c r="AK245">
        <v>4.9170462661288011E-4</v>
      </c>
    </row>
    <row r="246" spans="1:151" x14ac:dyDescent="0.3">
      <c r="A246" s="49">
        <v>307</v>
      </c>
      <c r="B246" t="s">
        <v>1353</v>
      </c>
      <c r="C246" t="s">
        <v>605</v>
      </c>
      <c r="D246">
        <v>1.718</v>
      </c>
      <c r="AH246">
        <v>5.3571428571428582E-5</v>
      </c>
      <c r="AK246">
        <v>8.0423280423280426E-4</v>
      </c>
      <c r="ED246">
        <v>2.962962962962964E-5</v>
      </c>
    </row>
    <row r="247" spans="1:151" x14ac:dyDescent="0.3">
      <c r="A247" s="49">
        <v>308</v>
      </c>
      <c r="B247" t="s">
        <v>1355</v>
      </c>
      <c r="C247" t="s">
        <v>796</v>
      </c>
      <c r="D247">
        <v>2.5479999999999999E-2</v>
      </c>
      <c r="O247">
        <v>6.6336102921468798E-2</v>
      </c>
    </row>
    <row r="248" spans="1:151" x14ac:dyDescent="0.3">
      <c r="A248" s="49">
        <v>309</v>
      </c>
      <c r="B248" t="s">
        <v>1356</v>
      </c>
      <c r="C248" t="s">
        <v>671</v>
      </c>
      <c r="D248">
        <v>1.46828</v>
      </c>
      <c r="AH248">
        <v>2.3748025172310461E-5</v>
      </c>
      <c r="EE248">
        <v>0.31257402571457099</v>
      </c>
      <c r="ET248">
        <v>4.6676336611545493E-5</v>
      </c>
      <c r="EU248">
        <v>1.0027600037050149E-4</v>
      </c>
    </row>
    <row r="249" spans="1:151" x14ac:dyDescent="0.3">
      <c r="A249" s="49">
        <v>311</v>
      </c>
      <c r="B249" t="s">
        <v>1358</v>
      </c>
      <c r="C249" t="s">
        <v>659</v>
      </c>
      <c r="D249">
        <v>3.7999999999999999E-2</v>
      </c>
      <c r="AJ249">
        <v>0.41604010025062649</v>
      </c>
    </row>
    <row r="250" spans="1:151" x14ac:dyDescent="0.3">
      <c r="A250" s="49">
        <v>312</v>
      </c>
      <c r="B250" t="s">
        <v>1359</v>
      </c>
      <c r="C250" t="s">
        <v>659</v>
      </c>
      <c r="D250">
        <v>1.4385730000000001</v>
      </c>
      <c r="I250">
        <v>0.2232661300511159</v>
      </c>
      <c r="J250">
        <v>1.445935894354612E-5</v>
      </c>
      <c r="K250">
        <v>8.216110850315149E-4</v>
      </c>
    </row>
    <row r="251" spans="1:151" x14ac:dyDescent="0.3">
      <c r="A251" s="49">
        <v>313</v>
      </c>
      <c r="B251" t="s">
        <v>1361</v>
      </c>
      <c r="C251" t="s">
        <v>659</v>
      </c>
      <c r="D251">
        <v>7.8221999999999986E-2</v>
      </c>
      <c r="AH251">
        <v>1.8798145936291221E-5</v>
      </c>
      <c r="AJ251">
        <v>1.6118349362193809</v>
      </c>
      <c r="AK251">
        <v>8.8183692080294094E-4</v>
      </c>
    </row>
    <row r="252" spans="1:151" x14ac:dyDescent="0.3">
      <c r="A252" s="49">
        <v>314</v>
      </c>
      <c r="B252" t="s">
        <v>1362</v>
      </c>
      <c r="C252" t="s">
        <v>659</v>
      </c>
      <c r="D252">
        <v>0.189607</v>
      </c>
      <c r="AH252">
        <v>7.4036597503558126E-5</v>
      </c>
      <c r="AJ252">
        <v>2.857589959884443</v>
      </c>
      <c r="AK252">
        <v>2.895459929746639E-3</v>
      </c>
    </row>
    <row r="253" spans="1:151" x14ac:dyDescent="0.3">
      <c r="A253" s="49">
        <v>315</v>
      </c>
      <c r="B253" t="s">
        <v>1363</v>
      </c>
      <c r="C253" t="s">
        <v>659</v>
      </c>
      <c r="D253">
        <v>4.3006000000000003E-2</v>
      </c>
      <c r="AH253">
        <v>4.043455730429642E-5</v>
      </c>
      <c r="AJ253">
        <v>0.64846765567595233</v>
      </c>
      <c r="AK253">
        <v>1.0867315917773999E-3</v>
      </c>
    </row>
    <row r="254" spans="1:151" x14ac:dyDescent="0.3">
      <c r="A254" s="49">
        <v>316</v>
      </c>
      <c r="B254" t="s">
        <v>1364</v>
      </c>
      <c r="C254" t="s">
        <v>614</v>
      </c>
      <c r="D254">
        <v>0.21705540000000001</v>
      </c>
      <c r="I254">
        <v>7.1616073231473398E-2</v>
      </c>
      <c r="K254">
        <v>6.5477552668775669E-4</v>
      </c>
      <c r="L254">
        <v>0.11738978259406339</v>
      </c>
    </row>
    <row r="255" spans="1:151" x14ac:dyDescent="0.3">
      <c r="A255" s="49">
        <v>317</v>
      </c>
      <c r="B255" t="s">
        <v>1365</v>
      </c>
      <c r="C255" t="s">
        <v>659</v>
      </c>
      <c r="D255">
        <v>2.2200000000000001E-2</v>
      </c>
      <c r="I255">
        <v>3.0087919244545749E-2</v>
      </c>
      <c r="J255">
        <v>8.7919244545750562E-6</v>
      </c>
      <c r="K255">
        <v>1.2731285502369839E-3</v>
      </c>
      <c r="L255">
        <v>9.892673396287853E-2</v>
      </c>
    </row>
    <row r="256" spans="1:151" x14ac:dyDescent="0.3">
      <c r="A256" s="49">
        <v>318</v>
      </c>
      <c r="B256" t="s">
        <v>1366</v>
      </c>
      <c r="C256" t="s">
        <v>659</v>
      </c>
      <c r="D256">
        <v>9.1425099999999978E-3</v>
      </c>
      <c r="I256">
        <v>0.24714981318633689</v>
      </c>
      <c r="J256">
        <v>1.117841765343685E-5</v>
      </c>
      <c r="K256">
        <v>1.04883918723605E-3</v>
      </c>
      <c r="L256">
        <v>8.3853036957647602E-3</v>
      </c>
    </row>
    <row r="257" spans="1:154" x14ac:dyDescent="0.3">
      <c r="A257" s="49">
        <v>319</v>
      </c>
      <c r="B257" t="s">
        <v>1367</v>
      </c>
      <c r="C257" t="s">
        <v>659</v>
      </c>
      <c r="D257">
        <v>0.73046189999999989</v>
      </c>
      <c r="AH257">
        <v>1.500524139980079E-6</v>
      </c>
      <c r="AK257">
        <v>5.6568383931248451E-4</v>
      </c>
      <c r="CN257">
        <v>2.4318740094778531E-2</v>
      </c>
    </row>
    <row r="258" spans="1:154" x14ac:dyDescent="0.3">
      <c r="A258" s="49">
        <v>320</v>
      </c>
      <c r="B258" t="s">
        <v>1368</v>
      </c>
      <c r="C258" t="s">
        <v>796</v>
      </c>
      <c r="D258">
        <v>0.192</v>
      </c>
      <c r="O258">
        <v>3.1440548780487812E-2</v>
      </c>
      <c r="AI258">
        <v>19.467801490514901</v>
      </c>
    </row>
    <row r="259" spans="1:154" x14ac:dyDescent="0.3">
      <c r="A259" s="49">
        <v>321</v>
      </c>
      <c r="B259" t="s">
        <v>1369</v>
      </c>
      <c r="C259" t="s">
        <v>668</v>
      </c>
      <c r="D259">
        <v>1.68119</v>
      </c>
      <c r="EF259">
        <v>0.2067102657976215</v>
      </c>
      <c r="EG259">
        <v>1.2220297992255669E-3</v>
      </c>
      <c r="EH259">
        <v>0.47938249034282132</v>
      </c>
    </row>
    <row r="260" spans="1:154" x14ac:dyDescent="0.3">
      <c r="A260" s="49">
        <v>322</v>
      </c>
      <c r="B260" t="s">
        <v>1371</v>
      </c>
      <c r="C260" t="s">
        <v>605</v>
      </c>
      <c r="D260">
        <v>0.2341</v>
      </c>
      <c r="M260">
        <v>3.4611898772513888E-2</v>
      </c>
      <c r="N260">
        <v>2.447073009858437E-5</v>
      </c>
      <c r="AH260">
        <v>9.31378531762983E-5</v>
      </c>
      <c r="AK260">
        <v>1.0649815006927351E-3</v>
      </c>
    </row>
    <row r="261" spans="1:154" x14ac:dyDescent="0.3">
      <c r="A261" s="49">
        <v>323</v>
      </c>
      <c r="B261" t="s">
        <v>1372</v>
      </c>
      <c r="C261" t="s">
        <v>1044</v>
      </c>
      <c r="D261">
        <v>14.293810000000001</v>
      </c>
      <c r="L261">
        <v>6.7071765322158208E-2</v>
      </c>
    </row>
    <row r="262" spans="1:154" x14ac:dyDescent="0.3">
      <c r="A262" s="49">
        <v>325</v>
      </c>
      <c r="B262" t="s">
        <v>1377</v>
      </c>
      <c r="C262" t="s">
        <v>798</v>
      </c>
      <c r="D262">
        <v>0.19156719999999999</v>
      </c>
      <c r="O262">
        <v>1.1558447960794549E-2</v>
      </c>
      <c r="P262">
        <v>3.2726209354643839E-3</v>
      </c>
    </row>
    <row r="263" spans="1:154" x14ac:dyDescent="0.3">
      <c r="A263" s="49">
        <v>328</v>
      </c>
      <c r="B263" t="s">
        <v>1383</v>
      </c>
      <c r="C263" t="s">
        <v>707</v>
      </c>
      <c r="D263">
        <v>2.1000000000000001E-2</v>
      </c>
      <c r="AH263">
        <v>1.0714285714285711E-5</v>
      </c>
    </row>
    <row r="264" spans="1:154" x14ac:dyDescent="0.3">
      <c r="A264" s="49">
        <v>329</v>
      </c>
      <c r="B264" t="s">
        <v>1384</v>
      </c>
      <c r="C264" t="s">
        <v>668</v>
      </c>
      <c r="D264">
        <v>0.04</v>
      </c>
      <c r="I264">
        <v>3.7951807228915661E-2</v>
      </c>
      <c r="K264">
        <v>6.3587684069611782E-4</v>
      </c>
      <c r="L264">
        <v>0.50837349397590359</v>
      </c>
    </row>
    <row r="265" spans="1:154" x14ac:dyDescent="0.3">
      <c r="A265" s="49">
        <v>331</v>
      </c>
      <c r="B265" t="s">
        <v>1387</v>
      </c>
      <c r="C265" t="s">
        <v>605</v>
      </c>
      <c r="D265">
        <v>9.8684300000000003E-2</v>
      </c>
      <c r="M265">
        <v>2.1090021090021088E-2</v>
      </c>
      <c r="N265">
        <v>3.236263736263736E-6</v>
      </c>
      <c r="AH265">
        <v>8.2417582417582428E-6</v>
      </c>
      <c r="AK265">
        <v>1.148703148703149E-3</v>
      </c>
    </row>
    <row r="266" spans="1:154" x14ac:dyDescent="0.3">
      <c r="A266" s="49">
        <v>332</v>
      </c>
      <c r="B266" t="s">
        <v>1388</v>
      </c>
      <c r="C266" t="s">
        <v>605</v>
      </c>
      <c r="D266">
        <v>0.12720400000000001</v>
      </c>
      <c r="M266">
        <v>1.8278018278018279E-2</v>
      </c>
      <c r="N266">
        <v>2.0152111993577589E-5</v>
      </c>
      <c r="AH266">
        <v>4.3831168831168829E-6</v>
      </c>
      <c r="AK266">
        <v>1.3708513708513711E-4</v>
      </c>
    </row>
    <row r="267" spans="1:154" x14ac:dyDescent="0.3">
      <c r="A267" s="49">
        <v>333</v>
      </c>
      <c r="B267" t="s">
        <v>1389</v>
      </c>
      <c r="C267" t="s">
        <v>671</v>
      </c>
      <c r="D267">
        <v>2.27495684E-2</v>
      </c>
      <c r="P267">
        <v>1.713883677298311</v>
      </c>
      <c r="AM267">
        <v>3.4041275797373358E-5</v>
      </c>
      <c r="AN267">
        <v>1.3952720450281431E-4</v>
      </c>
    </row>
    <row r="268" spans="1:154" x14ac:dyDescent="0.3">
      <c r="A268" s="49">
        <v>334</v>
      </c>
      <c r="B268" t="s">
        <v>1391</v>
      </c>
      <c r="C268" t="s">
        <v>659</v>
      </c>
      <c r="D268">
        <v>0.33386716440000003</v>
      </c>
      <c r="I268">
        <v>9.2628398880391469E-2</v>
      </c>
      <c r="J268">
        <v>2.480729778730735E-5</v>
      </c>
      <c r="K268">
        <v>8.5052110266333088E-4</v>
      </c>
      <c r="L268">
        <v>5.915133208221264E-2</v>
      </c>
    </row>
    <row r="269" spans="1:154" x14ac:dyDescent="0.3">
      <c r="A269" s="49">
        <v>335</v>
      </c>
      <c r="B269" t="s">
        <v>1392</v>
      </c>
      <c r="C269" t="s">
        <v>671</v>
      </c>
      <c r="D269">
        <v>7.1899931999999987E-5</v>
      </c>
      <c r="Q269">
        <v>182.09443372369421</v>
      </c>
      <c r="R269">
        <v>3.7138555059180497E-2</v>
      </c>
      <c r="S269">
        <v>685.47062885691662</v>
      </c>
      <c r="T269">
        <v>0.90343653636368115</v>
      </c>
      <c r="U269">
        <v>0.17847124852526719</v>
      </c>
      <c r="V269">
        <v>9.5982219316806866E-2</v>
      </c>
      <c r="W269">
        <v>2.0406957303628299E-2</v>
      </c>
    </row>
    <row r="270" spans="1:154" x14ac:dyDescent="0.3">
      <c r="A270" s="49">
        <v>336</v>
      </c>
      <c r="B270" t="s">
        <v>1395</v>
      </c>
      <c r="C270" t="s">
        <v>1394</v>
      </c>
      <c r="D270">
        <v>8.6549867675734908E-3</v>
      </c>
      <c r="EV270">
        <v>34.822873057347948</v>
      </c>
    </row>
    <row r="271" spans="1:154" x14ac:dyDescent="0.3">
      <c r="A271" s="49">
        <v>337</v>
      </c>
      <c r="B271" t="s">
        <v>1398</v>
      </c>
      <c r="C271" t="s">
        <v>668</v>
      </c>
      <c r="D271">
        <v>0.1783290123071157</v>
      </c>
      <c r="AF271">
        <v>8.5902720876617523E-3</v>
      </c>
      <c r="AG271">
        <v>6.349311932916709E-4</v>
      </c>
      <c r="EW271">
        <v>2.5890466481349111E-2</v>
      </c>
      <c r="EX271">
        <v>0.11276923510996779</v>
      </c>
    </row>
    <row r="272" spans="1:154" x14ac:dyDescent="0.3">
      <c r="A272" s="49">
        <v>338</v>
      </c>
      <c r="B272" t="s">
        <v>1399</v>
      </c>
      <c r="C272" t="s">
        <v>659</v>
      </c>
      <c r="D272">
        <v>9.4617000000000007E-2</v>
      </c>
      <c r="I272">
        <v>0.2203269465190735</v>
      </c>
      <c r="J272">
        <v>3.3191264057466431E-6</v>
      </c>
      <c r="K272">
        <v>3.3356809929933971E-4</v>
      </c>
      <c r="L272">
        <v>8.5923324994069281E-2</v>
      </c>
    </row>
    <row r="273" spans="1:172" x14ac:dyDescent="0.3">
      <c r="A273" s="49">
        <v>340</v>
      </c>
      <c r="B273" t="s">
        <v>1401</v>
      </c>
      <c r="C273" t="s">
        <v>605</v>
      </c>
      <c r="D273">
        <v>4.8997776490630307E-4</v>
      </c>
      <c r="F273">
        <v>1601.786971190586</v>
      </c>
    </row>
    <row r="274" spans="1:172" x14ac:dyDescent="0.3">
      <c r="A274" s="49">
        <v>341</v>
      </c>
      <c r="B274" t="s">
        <v>1403</v>
      </c>
      <c r="C274" t="s">
        <v>659</v>
      </c>
      <c r="D274">
        <v>4.059999999999999E-2</v>
      </c>
      <c r="AJ274">
        <v>2.555418719211823</v>
      </c>
      <c r="AK274">
        <v>5.1997810618500282E-3</v>
      </c>
      <c r="AP274">
        <v>1.5935714285714291</v>
      </c>
    </row>
    <row r="275" spans="1:172" x14ac:dyDescent="0.3">
      <c r="A275" s="49">
        <v>342</v>
      </c>
      <c r="B275" t="s">
        <v>1404</v>
      </c>
      <c r="C275" t="s">
        <v>793</v>
      </c>
      <c r="D275">
        <v>108.4963958867523</v>
      </c>
      <c r="EK275">
        <v>1.5760892203137191E-4</v>
      </c>
    </row>
    <row r="276" spans="1:172" x14ac:dyDescent="0.3">
      <c r="A276" s="49">
        <v>343</v>
      </c>
      <c r="B276" t="s">
        <v>1407</v>
      </c>
      <c r="C276" t="s">
        <v>793</v>
      </c>
      <c r="D276">
        <v>97.117505586434405</v>
      </c>
      <c r="EK276">
        <v>1.7375858140200359E-4</v>
      </c>
    </row>
    <row r="277" spans="1:172" x14ac:dyDescent="0.3">
      <c r="A277" s="49">
        <v>344</v>
      </c>
      <c r="B277" t="s">
        <v>1408</v>
      </c>
      <c r="C277" t="s">
        <v>671</v>
      </c>
      <c r="D277">
        <v>8.3825280000000016E-2</v>
      </c>
      <c r="O277">
        <v>3.1939605110336819E-2</v>
      </c>
      <c r="P277">
        <v>0.58536585365853655</v>
      </c>
    </row>
    <row r="278" spans="1:172" x14ac:dyDescent="0.3">
      <c r="A278" s="49">
        <v>345</v>
      </c>
      <c r="B278" t="s">
        <v>1409</v>
      </c>
      <c r="C278" t="s">
        <v>668</v>
      </c>
      <c r="D278">
        <v>8.3999999999999995E-3</v>
      </c>
      <c r="AJ278">
        <v>2.058531746031746</v>
      </c>
      <c r="AP278">
        <v>1.0046428571428569</v>
      </c>
    </row>
    <row r="279" spans="1:172" x14ac:dyDescent="0.3">
      <c r="A279" s="49">
        <v>346</v>
      </c>
      <c r="B279" t="s">
        <v>1410</v>
      </c>
      <c r="C279" t="s">
        <v>671</v>
      </c>
      <c r="D279">
        <v>2.50954E-5</v>
      </c>
      <c r="Q279">
        <v>1323.394371522714</v>
      </c>
      <c r="R279">
        <v>0.15686274509803921</v>
      </c>
      <c r="S279">
        <v>2214.6599686706641</v>
      </c>
      <c r="T279">
        <v>1.1597095134350031</v>
      </c>
      <c r="U279">
        <v>6.9970951343500343E-2</v>
      </c>
    </row>
    <row r="280" spans="1:172" x14ac:dyDescent="0.3">
      <c r="A280" s="49">
        <v>347</v>
      </c>
      <c r="B280" t="s">
        <v>1412</v>
      </c>
      <c r="C280" t="s">
        <v>671</v>
      </c>
      <c r="D280">
        <v>1.5589999999999999E-4</v>
      </c>
      <c r="Q280">
        <v>976.60312611711777</v>
      </c>
      <c r="R280">
        <v>0.14512508017960229</v>
      </c>
      <c r="S280">
        <v>1165.676575206274</v>
      </c>
      <c r="T280">
        <v>0.81883290174930101</v>
      </c>
      <c r="U280">
        <v>0.11699226844262831</v>
      </c>
      <c r="V280">
        <v>8.5352303894056E-2</v>
      </c>
      <c r="W280">
        <v>4.183871218822343E-2</v>
      </c>
    </row>
    <row r="281" spans="1:172" x14ac:dyDescent="0.3">
      <c r="A281" s="49">
        <v>348</v>
      </c>
      <c r="B281" t="s">
        <v>1413</v>
      </c>
      <c r="C281" t="s">
        <v>595</v>
      </c>
      <c r="D281">
        <v>1.4711760000000001E-4</v>
      </c>
      <c r="Q281">
        <v>945.29535102077057</v>
      </c>
      <c r="R281">
        <v>0.22277883475532501</v>
      </c>
      <c r="S281">
        <v>1133.8175302539521</v>
      </c>
      <c r="T281">
        <v>0.75377684750662544</v>
      </c>
      <c r="U281">
        <v>7.163269342533865E-2</v>
      </c>
    </row>
    <row r="282" spans="1:172" x14ac:dyDescent="0.3">
      <c r="A282" s="49">
        <v>349</v>
      </c>
      <c r="B282" t="s">
        <v>1416</v>
      </c>
      <c r="C282" t="s">
        <v>1415</v>
      </c>
      <c r="D282">
        <v>1.2622658536157981E-3</v>
      </c>
      <c r="E282" t="s">
        <v>1103</v>
      </c>
      <c r="EY282">
        <v>2.3876605698912079</v>
      </c>
      <c r="EZ282">
        <v>5.626233134602427</v>
      </c>
      <c r="FA282">
        <v>0.65705038342488886</v>
      </c>
      <c r="FB282">
        <v>2.8734724797725009</v>
      </c>
      <c r="FC282">
        <v>0.79379078483821552</v>
      </c>
      <c r="FD282">
        <v>7.1174849375917962E-2</v>
      </c>
      <c r="FE282">
        <v>0.85110121568483843</v>
      </c>
      <c r="FF282">
        <v>0.11966841333164251</v>
      </c>
      <c r="FG282">
        <v>0.23301964542060441</v>
      </c>
      <c r="FH282">
        <v>0.54477441739685806</v>
      </c>
      <c r="FI282">
        <v>7.7952273474988135E-2</v>
      </c>
      <c r="FJ282">
        <v>0.39004922342948151</v>
      </c>
      <c r="FK282">
        <v>3.9056947968865663E-2</v>
      </c>
      <c r="FL282">
        <v>5.507544733313539</v>
      </c>
    </row>
    <row r="283" spans="1:172" x14ac:dyDescent="0.3">
      <c r="A283" s="49">
        <v>350</v>
      </c>
      <c r="B283" t="s">
        <v>1418</v>
      </c>
      <c r="C283" t="s">
        <v>671</v>
      </c>
      <c r="D283">
        <v>2.308428997959184E-3</v>
      </c>
      <c r="Q283">
        <v>214.715186104037</v>
      </c>
      <c r="R283">
        <v>7.3313819560155188E-2</v>
      </c>
      <c r="S283">
        <v>610.13152062712231</v>
      </c>
      <c r="T283">
        <v>0.88334236112294917</v>
      </c>
      <c r="U283">
        <v>0.13272410371218041</v>
      </c>
      <c r="V283">
        <v>0.1626153458109893</v>
      </c>
      <c r="W283">
        <v>3.2238219349581182E-2</v>
      </c>
    </row>
    <row r="284" spans="1:172" x14ac:dyDescent="0.3">
      <c r="A284" s="49">
        <v>351</v>
      </c>
      <c r="B284" t="s">
        <v>1420</v>
      </c>
      <c r="C284" t="s">
        <v>605</v>
      </c>
      <c r="D284">
        <v>0.27</v>
      </c>
      <c r="AH284">
        <v>1.0714285714285719E-5</v>
      </c>
    </row>
    <row r="285" spans="1:172" x14ac:dyDescent="0.3">
      <c r="A285" s="49">
        <v>352</v>
      </c>
      <c r="B285" t="s">
        <v>1421</v>
      </c>
      <c r="C285" t="s">
        <v>659</v>
      </c>
      <c r="D285">
        <v>1.0004</v>
      </c>
      <c r="I285">
        <v>0.20085170750976719</v>
      </c>
      <c r="J285">
        <v>3.967954986680027E-5</v>
      </c>
      <c r="K285">
        <v>2.1862671263489248E-3</v>
      </c>
      <c r="L285">
        <v>0.1883278857131846</v>
      </c>
    </row>
    <row r="286" spans="1:172" x14ac:dyDescent="0.3">
      <c r="A286" s="49">
        <v>353</v>
      </c>
      <c r="B286" t="s">
        <v>1422</v>
      </c>
      <c r="C286" t="s">
        <v>614</v>
      </c>
      <c r="D286">
        <v>3.2352000000000001E-3</v>
      </c>
      <c r="FM286">
        <v>86.945892062314527</v>
      </c>
      <c r="FN286">
        <v>2.75519784601526E-3</v>
      </c>
      <c r="FO286">
        <v>0.21520291304578201</v>
      </c>
      <c r="FP286">
        <v>109.7307982725731</v>
      </c>
    </row>
    <row r="287" spans="1:172" x14ac:dyDescent="0.3">
      <c r="A287" s="49">
        <v>354</v>
      </c>
      <c r="B287" t="s">
        <v>1423</v>
      </c>
      <c r="C287" t="s">
        <v>605</v>
      </c>
      <c r="D287">
        <v>3.8</v>
      </c>
      <c r="AH287">
        <v>4.2857142857142863E-5</v>
      </c>
    </row>
    <row r="288" spans="1:172" x14ac:dyDescent="0.3">
      <c r="A288" s="49">
        <v>356</v>
      </c>
      <c r="B288" t="s">
        <v>1425</v>
      </c>
      <c r="C288" t="s">
        <v>659</v>
      </c>
      <c r="D288">
        <v>6.7999999999999996E-3</v>
      </c>
      <c r="I288">
        <v>4.0481927710843371E-2</v>
      </c>
      <c r="J288">
        <v>9.7590361445783116E-6</v>
      </c>
      <c r="K288">
        <v>7.8848728246318591E-4</v>
      </c>
    </row>
    <row r="289" spans="1:92" x14ac:dyDescent="0.3">
      <c r="A289" s="49">
        <v>358</v>
      </c>
      <c r="B289" t="s">
        <v>1427</v>
      </c>
      <c r="C289" t="s">
        <v>659</v>
      </c>
      <c r="D289">
        <v>1.8691199999999999E-4</v>
      </c>
      <c r="AH289">
        <v>9.7402597402597416E-6</v>
      </c>
      <c r="AK289">
        <v>7.8309884559884559E-4</v>
      </c>
    </row>
    <row r="290" spans="1:92" x14ac:dyDescent="0.3">
      <c r="A290" s="49">
        <v>359</v>
      </c>
      <c r="B290" t="s">
        <v>1428</v>
      </c>
      <c r="C290" t="s">
        <v>605</v>
      </c>
      <c r="D290">
        <v>1.3608</v>
      </c>
      <c r="M290">
        <v>6.7019400352733682E-2</v>
      </c>
      <c r="N290">
        <v>4.4377422312692878E-5</v>
      </c>
    </row>
    <row r="291" spans="1:92" x14ac:dyDescent="0.3">
      <c r="A291" s="49">
        <v>360</v>
      </c>
      <c r="B291" t="s">
        <v>1429</v>
      </c>
      <c r="C291" t="s">
        <v>605</v>
      </c>
      <c r="D291">
        <v>0.15</v>
      </c>
      <c r="M291">
        <v>2.680776014109347E-2</v>
      </c>
      <c r="N291">
        <v>2.1990424955858379E-5</v>
      </c>
    </row>
    <row r="292" spans="1:92" x14ac:dyDescent="0.3">
      <c r="A292" s="49">
        <v>361</v>
      </c>
      <c r="B292" t="s">
        <v>1430</v>
      </c>
      <c r="C292" t="s">
        <v>605</v>
      </c>
      <c r="D292">
        <v>0.63674999999999993</v>
      </c>
      <c r="M292">
        <v>1.776132518181988E-2</v>
      </c>
      <c r="N292">
        <v>1.7858335356091191E-5</v>
      </c>
      <c r="AH292">
        <v>9.8435133770822844E-5</v>
      </c>
      <c r="AK292">
        <v>1.4209060145455911E-3</v>
      </c>
    </row>
    <row r="293" spans="1:92" x14ac:dyDescent="0.3">
      <c r="A293" s="49">
        <v>364</v>
      </c>
      <c r="B293" t="s">
        <v>1437</v>
      </c>
      <c r="C293" t="s">
        <v>659</v>
      </c>
      <c r="D293">
        <v>2.62422E-2</v>
      </c>
      <c r="I293">
        <v>6.636381591941537E-2</v>
      </c>
      <c r="J293">
        <v>1.066561327276319E-5</v>
      </c>
      <c r="K293">
        <v>1.4844075756578221E-3</v>
      </c>
      <c r="L293">
        <v>0.45003555204424261</v>
      </c>
    </row>
    <row r="294" spans="1:92" x14ac:dyDescent="0.3">
      <c r="A294" s="49">
        <v>365</v>
      </c>
      <c r="B294" t="s">
        <v>1438</v>
      </c>
      <c r="C294" t="s">
        <v>671</v>
      </c>
      <c r="D294">
        <v>1.7449838958E-3</v>
      </c>
      <c r="Q294">
        <v>218.46731386003461</v>
      </c>
      <c r="R294">
        <v>6.397929532112763E-2</v>
      </c>
      <c r="S294">
        <v>601.50846692012374</v>
      </c>
      <c r="T294">
        <v>0.51662370725906126</v>
      </c>
      <c r="U294">
        <v>0.1128059341082652</v>
      </c>
      <c r="V294">
        <v>0.13254953782144949</v>
      </c>
      <c r="W294">
        <v>2.604499220765371E-2</v>
      </c>
    </row>
    <row r="295" spans="1:92" x14ac:dyDescent="0.3">
      <c r="A295" s="49">
        <v>366</v>
      </c>
      <c r="B295" t="s">
        <v>1440</v>
      </c>
      <c r="C295" t="s">
        <v>595</v>
      </c>
      <c r="D295">
        <v>76.46040480779989</v>
      </c>
      <c r="X295">
        <v>6.6857524006706777E-3</v>
      </c>
      <c r="Y295">
        <v>8.6755994478227392E-7</v>
      </c>
      <c r="Z295">
        <v>1.515883456821252E-2</v>
      </c>
      <c r="AA295">
        <v>1.848133542113389E-5</v>
      </c>
      <c r="AB295">
        <v>1.0027003339398899E-5</v>
      </c>
      <c r="AC295">
        <v>2.3402144265279621E-6</v>
      </c>
    </row>
    <row r="296" spans="1:92" x14ac:dyDescent="0.3">
      <c r="A296" s="49">
        <v>367</v>
      </c>
      <c r="B296" t="s">
        <v>1441</v>
      </c>
      <c r="C296" t="s">
        <v>605</v>
      </c>
      <c r="D296">
        <v>6.6</v>
      </c>
      <c r="M296">
        <v>2.43706910373577E-3</v>
      </c>
      <c r="N296">
        <v>2.645502645502646E-6</v>
      </c>
      <c r="AH296">
        <v>5.0324675324675333E-5</v>
      </c>
    </row>
    <row r="297" spans="1:92" x14ac:dyDescent="0.3">
      <c r="A297" s="49">
        <v>369</v>
      </c>
      <c r="B297" t="s">
        <v>1443</v>
      </c>
      <c r="C297" t="s">
        <v>605</v>
      </c>
      <c r="D297">
        <v>0.59500000000000008</v>
      </c>
      <c r="M297">
        <v>3.2524120759414868E-2</v>
      </c>
      <c r="N297">
        <v>7.4463118580765631E-5</v>
      </c>
      <c r="AH297">
        <v>9.4537815126050404E-5</v>
      </c>
      <c r="AK297">
        <v>1.005291005291005E-3</v>
      </c>
    </row>
    <row r="298" spans="1:92" x14ac:dyDescent="0.3">
      <c r="A298" s="49">
        <v>371</v>
      </c>
      <c r="B298" t="s">
        <v>1449</v>
      </c>
      <c r="C298" t="s">
        <v>743</v>
      </c>
      <c r="D298">
        <v>5.3265699999999999E-2</v>
      </c>
      <c r="AH298">
        <v>9.2874428169937296E-5</v>
      </c>
      <c r="AK298">
        <v>1.454205999904263E-3</v>
      </c>
    </row>
    <row r="299" spans="1:92" x14ac:dyDescent="0.3">
      <c r="A299" s="49">
        <v>372</v>
      </c>
      <c r="B299" t="s">
        <v>1450</v>
      </c>
      <c r="C299" t="s">
        <v>683</v>
      </c>
      <c r="D299">
        <v>1.0953600000000001E-6</v>
      </c>
      <c r="F299">
        <v>3500</v>
      </c>
      <c r="G299">
        <v>16.168430335097</v>
      </c>
    </row>
    <row r="300" spans="1:92" x14ac:dyDescent="0.3">
      <c r="A300" s="49">
        <v>373</v>
      </c>
      <c r="B300" t="s">
        <v>1451</v>
      </c>
      <c r="C300" t="s">
        <v>605</v>
      </c>
      <c r="D300">
        <v>3.44E-2</v>
      </c>
      <c r="AG300">
        <v>9.7697368421052627E-5</v>
      </c>
    </row>
    <row r="301" spans="1:92" x14ac:dyDescent="0.3">
      <c r="A301" s="49">
        <v>374</v>
      </c>
      <c r="B301" t="s">
        <v>1452</v>
      </c>
      <c r="C301" t="s">
        <v>605</v>
      </c>
      <c r="D301">
        <v>3.665</v>
      </c>
      <c r="M301">
        <v>3.2428742106161458E-3</v>
      </c>
      <c r="N301">
        <v>5.5393662062865863E-6</v>
      </c>
      <c r="AH301">
        <v>4.1474654377880187E-5</v>
      </c>
      <c r="AK301">
        <v>3.1131592421914999E-4</v>
      </c>
    </row>
    <row r="302" spans="1:92" x14ac:dyDescent="0.3">
      <c r="A302" s="49">
        <v>376</v>
      </c>
      <c r="B302" t="s">
        <v>1454</v>
      </c>
      <c r="C302" t="s">
        <v>605</v>
      </c>
      <c r="D302">
        <v>4.4100000000000007E-2</v>
      </c>
      <c r="AG302">
        <v>6.2030075187969919E-5</v>
      </c>
    </row>
    <row r="303" spans="1:92" x14ac:dyDescent="0.3">
      <c r="A303" s="49">
        <v>377</v>
      </c>
      <c r="B303" t="s">
        <v>1455</v>
      </c>
      <c r="C303" t="s">
        <v>620</v>
      </c>
      <c r="D303">
        <v>0.33199999999999991</v>
      </c>
      <c r="CN303">
        <v>2.761044176706829E-2</v>
      </c>
    </row>
    <row r="304" spans="1:92" x14ac:dyDescent="0.3">
      <c r="A304" s="49">
        <v>378</v>
      </c>
      <c r="B304" t="s">
        <v>1456</v>
      </c>
      <c r="C304" t="s">
        <v>605</v>
      </c>
      <c r="D304">
        <v>0.4264</v>
      </c>
      <c r="AH304">
        <v>3.9148351648351651E-5</v>
      </c>
    </row>
    <row r="305" spans="1:184" x14ac:dyDescent="0.3">
      <c r="A305" s="49">
        <v>379</v>
      </c>
      <c r="B305" t="s">
        <v>1457</v>
      </c>
      <c r="C305" t="s">
        <v>796</v>
      </c>
      <c r="D305">
        <v>6.1607954999999999E-2</v>
      </c>
      <c r="O305">
        <v>1.9970639640492581E-2</v>
      </c>
      <c r="AI305">
        <v>17.72081199063398</v>
      </c>
    </row>
    <row r="306" spans="1:184" x14ac:dyDescent="0.3">
      <c r="A306" s="49">
        <v>381</v>
      </c>
      <c r="B306" t="s">
        <v>1459</v>
      </c>
      <c r="C306" t="s">
        <v>627</v>
      </c>
      <c r="D306">
        <v>1.8200000000000001E-2</v>
      </c>
      <c r="DI306">
        <v>1.490909090909091</v>
      </c>
      <c r="FQ306">
        <v>5.7272727272727271E-4</v>
      </c>
    </row>
    <row r="307" spans="1:184" x14ac:dyDescent="0.3">
      <c r="A307" s="49">
        <v>383</v>
      </c>
      <c r="B307" t="s">
        <v>1465</v>
      </c>
      <c r="C307" t="s">
        <v>605</v>
      </c>
      <c r="D307">
        <v>0.3252000000000001</v>
      </c>
      <c r="M307">
        <v>7.489417989417986E-2</v>
      </c>
      <c r="N307">
        <v>5.8928571428571408E-5</v>
      </c>
      <c r="AH307">
        <v>1.071428571428571E-4</v>
      </c>
      <c r="AK307">
        <v>5.0264550264550239E-4</v>
      </c>
    </row>
    <row r="308" spans="1:184" x14ac:dyDescent="0.3">
      <c r="A308" s="49">
        <v>384</v>
      </c>
      <c r="B308" t="s">
        <v>1466</v>
      </c>
      <c r="C308" t="s">
        <v>605</v>
      </c>
      <c r="D308">
        <v>0.52779220000000004</v>
      </c>
      <c r="AK308">
        <v>8.092525527758559E-4</v>
      </c>
    </row>
    <row r="309" spans="1:184" x14ac:dyDescent="0.3">
      <c r="A309" s="49">
        <v>385</v>
      </c>
      <c r="B309" t="s">
        <v>1467</v>
      </c>
      <c r="C309" t="s">
        <v>659</v>
      </c>
      <c r="D309">
        <v>7.2716000000000003E-2</v>
      </c>
      <c r="I309">
        <v>0.1032702237521515</v>
      </c>
      <c r="J309">
        <v>1.5806666900839508E-5</v>
      </c>
      <c r="K309">
        <v>8.1570206969764389E-4</v>
      </c>
      <c r="L309">
        <v>0.1526602620394113</v>
      </c>
    </row>
    <row r="310" spans="1:184" x14ac:dyDescent="0.3">
      <c r="A310" s="49">
        <v>386</v>
      </c>
      <c r="B310" t="s">
        <v>1468</v>
      </c>
      <c r="C310" t="s">
        <v>605</v>
      </c>
      <c r="D310">
        <v>4.1401000000000003</v>
      </c>
      <c r="M310">
        <v>1.451809115875201E-2</v>
      </c>
      <c r="N310">
        <v>3.8588899969059866E-6</v>
      </c>
      <c r="AH310">
        <v>4.7454857888180759E-5</v>
      </c>
      <c r="AK310">
        <v>3.3546284762438959E-4</v>
      </c>
    </row>
    <row r="311" spans="1:184" x14ac:dyDescent="0.3">
      <c r="A311" s="49">
        <v>387</v>
      </c>
      <c r="B311" t="s">
        <v>1469</v>
      </c>
      <c r="C311" t="s">
        <v>614</v>
      </c>
      <c r="D311">
        <v>0.1489692</v>
      </c>
      <c r="AH311">
        <v>1.7317275747508309E-4</v>
      </c>
      <c r="AK311">
        <v>1.036852467085025E-3</v>
      </c>
    </row>
    <row r="312" spans="1:184" x14ac:dyDescent="0.3">
      <c r="A312" s="49">
        <v>388</v>
      </c>
      <c r="B312" t="s">
        <v>1470</v>
      </c>
      <c r="C312" t="s">
        <v>659</v>
      </c>
      <c r="D312">
        <v>0.30051749999999999</v>
      </c>
      <c r="I312">
        <v>9.4345687424133129E-2</v>
      </c>
      <c r="J312">
        <v>1.871771194689161E-6</v>
      </c>
      <c r="K312">
        <v>3.0279093864288921E-4</v>
      </c>
      <c r="L312">
        <v>2.456290609541914E-2</v>
      </c>
    </row>
    <row r="313" spans="1:184" x14ac:dyDescent="0.3">
      <c r="A313" s="49">
        <v>389</v>
      </c>
      <c r="B313" t="s">
        <v>1471</v>
      </c>
      <c r="C313" t="s">
        <v>659</v>
      </c>
      <c r="D313">
        <v>0.44258999999999987</v>
      </c>
      <c r="I313">
        <v>0.18948092240173331</v>
      </c>
      <c r="J313">
        <v>1.0311972488340129E-5</v>
      </c>
      <c r="K313">
        <v>3.8529777544999289E-4</v>
      </c>
    </row>
    <row r="314" spans="1:184" x14ac:dyDescent="0.3">
      <c r="A314" s="49">
        <v>390</v>
      </c>
      <c r="B314" t="s">
        <v>1472</v>
      </c>
      <c r="C314" t="s">
        <v>671</v>
      </c>
      <c r="D314">
        <v>2.0790000000000001E-3</v>
      </c>
      <c r="O314">
        <v>2.129307007355789E-2</v>
      </c>
      <c r="P314">
        <v>6.5040650406504072E-2</v>
      </c>
    </row>
    <row r="315" spans="1:184" x14ac:dyDescent="0.3">
      <c r="A315" s="49">
        <v>391</v>
      </c>
      <c r="B315" t="s">
        <v>1474</v>
      </c>
      <c r="C315" t="s">
        <v>605</v>
      </c>
      <c r="D315">
        <v>0.61</v>
      </c>
      <c r="M315">
        <v>1.442015786278082E-2</v>
      </c>
      <c r="N315">
        <v>9.3758030974872267E-6</v>
      </c>
      <c r="AH315">
        <v>6.58665105386417E-5</v>
      </c>
      <c r="EC315">
        <v>4.8345476624165147E-3</v>
      </c>
      <c r="FR315">
        <v>9.3676814988290419E-2</v>
      </c>
    </row>
    <row r="316" spans="1:184" x14ac:dyDescent="0.3">
      <c r="A316" s="49">
        <v>392</v>
      </c>
      <c r="B316" t="s">
        <v>1476</v>
      </c>
      <c r="C316" t="s">
        <v>1475</v>
      </c>
      <c r="D316">
        <v>1.293047403007413E-2</v>
      </c>
      <c r="E316" t="s">
        <v>1025</v>
      </c>
      <c r="DL316">
        <v>1.8695972625708079</v>
      </c>
      <c r="DM316">
        <v>3.144303127311066</v>
      </c>
      <c r="DN316">
        <v>0.2400937915545148</v>
      </c>
      <c r="DO316">
        <v>0.1318455963753265</v>
      </c>
      <c r="DQ316">
        <v>0.13521834988697429</v>
      </c>
      <c r="DS316">
        <v>0.14054289946710311</v>
      </c>
      <c r="DU316">
        <v>0.1421906128991331</v>
      </c>
      <c r="DV316">
        <v>0.1425284868687452</v>
      </c>
      <c r="DW316">
        <v>0.63687354271775654</v>
      </c>
    </row>
    <row r="317" spans="1:184" x14ac:dyDescent="0.3">
      <c r="A317" s="49">
        <v>393</v>
      </c>
      <c r="B317" t="s">
        <v>1479</v>
      </c>
      <c r="C317" t="s">
        <v>704</v>
      </c>
      <c r="D317">
        <v>4.7528017099999998E-4</v>
      </c>
      <c r="F317">
        <v>1970.321158913514</v>
      </c>
    </row>
    <row r="318" spans="1:184" x14ac:dyDescent="0.3">
      <c r="A318" s="49">
        <v>395</v>
      </c>
      <c r="B318" t="s">
        <v>1483</v>
      </c>
      <c r="C318" t="s">
        <v>1482</v>
      </c>
      <c r="D318">
        <v>2.341495987980555E-2</v>
      </c>
      <c r="E318" t="s">
        <v>1025</v>
      </c>
      <c r="FS318">
        <v>0.39259437623149168</v>
      </c>
      <c r="FT318">
        <v>0.84454497176016163</v>
      </c>
      <c r="FU318">
        <v>0.35879468663823672</v>
      </c>
      <c r="FV318">
        <v>8.4011893859044048E-2</v>
      </c>
      <c r="FW318">
        <v>7.8686689917140777E-3</v>
      </c>
      <c r="FX318">
        <v>1.8733040213416829E-2</v>
      </c>
      <c r="FY318">
        <v>4.0467711335578839E-2</v>
      </c>
      <c r="FZ318">
        <v>0.1175559512240036</v>
      </c>
      <c r="GA318">
        <v>1.7136111343054299E-2</v>
      </c>
    </row>
    <row r="319" spans="1:184" x14ac:dyDescent="0.3">
      <c r="A319" s="49">
        <v>396</v>
      </c>
      <c r="B319" t="s">
        <v>1486</v>
      </c>
      <c r="C319" t="s">
        <v>668</v>
      </c>
      <c r="D319">
        <v>2.7134999999999998</v>
      </c>
      <c r="K319">
        <v>9.4957608210620252E-4</v>
      </c>
      <c r="L319">
        <v>0.79080321285140565</v>
      </c>
      <c r="AQ319">
        <v>3.702051002363364E-4</v>
      </c>
      <c r="GB319">
        <v>1.2395260052555899E-3</v>
      </c>
    </row>
    <row r="320" spans="1:184" x14ac:dyDescent="0.3">
      <c r="A320" s="49">
        <v>397</v>
      </c>
      <c r="B320" t="s">
        <v>1489</v>
      </c>
      <c r="C320" t="s">
        <v>668</v>
      </c>
      <c r="D320">
        <v>1.2805</v>
      </c>
      <c r="K320">
        <v>1.332015240448976E-3</v>
      </c>
      <c r="L320">
        <v>0.78211306765523636</v>
      </c>
      <c r="AQ320">
        <v>4.6133250952528081E-4</v>
      </c>
      <c r="GB320">
        <v>1.5446400988569659E-3</v>
      </c>
    </row>
    <row r="321" spans="1:191" x14ac:dyDescent="0.3">
      <c r="A321" s="49">
        <v>398</v>
      </c>
      <c r="B321" t="s">
        <v>1492</v>
      </c>
      <c r="C321" t="s">
        <v>595</v>
      </c>
      <c r="D321">
        <v>8.1065999999999999E-2</v>
      </c>
      <c r="DI321">
        <v>0.2886330554452825</v>
      </c>
    </row>
    <row r="322" spans="1:191" x14ac:dyDescent="0.3">
      <c r="A322" s="49">
        <v>401</v>
      </c>
      <c r="B322" t="s">
        <v>1497</v>
      </c>
      <c r="C322" t="s">
        <v>605</v>
      </c>
      <c r="D322">
        <v>1.1101476157407409E-6</v>
      </c>
      <c r="F322">
        <v>266.9188575751844</v>
      </c>
      <c r="G322">
        <v>3.587509077705155</v>
      </c>
      <c r="H322">
        <v>6857.272555324379</v>
      </c>
      <c r="EM322">
        <v>268.15812369964061</v>
      </c>
    </row>
    <row r="323" spans="1:191" x14ac:dyDescent="0.3">
      <c r="A323" s="49">
        <v>402</v>
      </c>
      <c r="B323" t="s">
        <v>1498</v>
      </c>
      <c r="C323" t="s">
        <v>605</v>
      </c>
      <c r="D323">
        <v>1.04985E-4</v>
      </c>
      <c r="F323">
        <v>3926.160880125733</v>
      </c>
      <c r="G323">
        <v>5.8999351465259293</v>
      </c>
      <c r="CM323">
        <v>221.7970938823124</v>
      </c>
      <c r="GC323">
        <v>2.4579878254212682E-2</v>
      </c>
    </row>
    <row r="324" spans="1:191" x14ac:dyDescent="0.3">
      <c r="A324" s="49">
        <v>403</v>
      </c>
      <c r="B324" t="s">
        <v>1499</v>
      </c>
      <c r="C324" t="s">
        <v>671</v>
      </c>
      <c r="D324">
        <v>2.1505100000000001</v>
      </c>
      <c r="EF324">
        <v>0.27316801643012739</v>
      </c>
      <c r="EG324">
        <v>3.7810763547341481E-4</v>
      </c>
      <c r="GD324">
        <v>3.415884633541643E-2</v>
      </c>
      <c r="GE324">
        <v>2.518468284820127E-2</v>
      </c>
    </row>
    <row r="325" spans="1:191" x14ac:dyDescent="0.3">
      <c r="A325" s="49">
        <v>404</v>
      </c>
      <c r="B325" t="s">
        <v>1502</v>
      </c>
      <c r="C325" t="s">
        <v>1501</v>
      </c>
      <c r="D325">
        <v>4.3860444699198604E-3</v>
      </c>
      <c r="E325" t="s">
        <v>1025</v>
      </c>
      <c r="EY325">
        <v>0.25747123196061872</v>
      </c>
      <c r="EZ325">
        <v>0.61066515237051</v>
      </c>
      <c r="FA325">
        <v>8.2661177269582803E-2</v>
      </c>
      <c r="FB325">
        <v>0.4016681960972312</v>
      </c>
      <c r="FC325">
        <v>0.24209455021458759</v>
      </c>
      <c r="FD325">
        <v>4.4771276220335478E-2</v>
      </c>
      <c r="FE325">
        <v>0.65175492814014258</v>
      </c>
      <c r="FF325">
        <v>0.1129129383855014</v>
      </c>
      <c r="FG325">
        <v>0.2280084702502688</v>
      </c>
      <c r="FH325">
        <v>0.6364069806917213</v>
      </c>
      <c r="FI325">
        <v>9.8068989210468943E-2</v>
      </c>
      <c r="FJ325">
        <v>0.52342089337633657</v>
      </c>
      <c r="FK325">
        <v>6.5514880463903663E-2</v>
      </c>
      <c r="FL325">
        <v>6.0810130497671731</v>
      </c>
    </row>
    <row r="326" spans="1:191" x14ac:dyDescent="0.3">
      <c r="A326" s="49">
        <v>405</v>
      </c>
      <c r="B326" t="s">
        <v>1504</v>
      </c>
      <c r="C326" t="s">
        <v>653</v>
      </c>
      <c r="D326">
        <v>1.261E-5</v>
      </c>
      <c r="F326">
        <v>865.97938144329908</v>
      </c>
    </row>
    <row r="327" spans="1:191" x14ac:dyDescent="0.3">
      <c r="A327" s="49">
        <v>406</v>
      </c>
      <c r="B327" t="s">
        <v>1505</v>
      </c>
      <c r="C327" t="s">
        <v>800</v>
      </c>
      <c r="D327">
        <v>1.8439099999999999</v>
      </c>
      <c r="I327">
        <v>0.16976235609335399</v>
      </c>
      <c r="K327">
        <v>4.4202908351793652E-4</v>
      </c>
      <c r="L327">
        <v>1.016746987951807</v>
      </c>
      <c r="GF327">
        <v>2.9232799107553852E-2</v>
      </c>
      <c r="GG327">
        <v>2.1964849054062891E-2</v>
      </c>
    </row>
    <row r="328" spans="1:191" x14ac:dyDescent="0.3">
      <c r="A328" s="49">
        <v>408</v>
      </c>
      <c r="B328" t="s">
        <v>1508</v>
      </c>
      <c r="C328" t="s">
        <v>659</v>
      </c>
      <c r="D328">
        <v>0.114</v>
      </c>
      <c r="I328">
        <v>3.9949270767279638E-2</v>
      </c>
      <c r="K328">
        <v>1.2315930388219539E-3</v>
      </c>
      <c r="L328">
        <v>0.40134749524413449</v>
      </c>
      <c r="AQ328">
        <v>3.8509124216162902E-4</v>
      </c>
    </row>
    <row r="329" spans="1:191" x14ac:dyDescent="0.3">
      <c r="A329" s="49">
        <v>409</v>
      </c>
      <c r="B329" t="s">
        <v>1510</v>
      </c>
      <c r="C329" t="s">
        <v>798</v>
      </c>
      <c r="D329">
        <v>3.2939999999999997E-2</v>
      </c>
      <c r="O329">
        <v>1.8631436314363151E-2</v>
      </c>
      <c r="P329">
        <v>0.25609756097560982</v>
      </c>
    </row>
    <row r="330" spans="1:191" x14ac:dyDescent="0.3">
      <c r="A330" s="49">
        <v>410</v>
      </c>
      <c r="B330" t="s">
        <v>1512</v>
      </c>
      <c r="C330" t="s">
        <v>659</v>
      </c>
      <c r="D330">
        <v>5.0999999999999997E-2</v>
      </c>
      <c r="AJ330">
        <v>1.511204481792717</v>
      </c>
      <c r="AK330">
        <v>2.3653906006847179E-3</v>
      </c>
      <c r="AP330">
        <v>0.53186974789915964</v>
      </c>
    </row>
    <row r="331" spans="1:191" x14ac:dyDescent="0.3">
      <c r="A331" s="49">
        <v>411</v>
      </c>
      <c r="B331" t="s">
        <v>1514</v>
      </c>
      <c r="C331" t="s">
        <v>605</v>
      </c>
      <c r="D331">
        <v>0.45</v>
      </c>
      <c r="AH331">
        <v>1.25E-4</v>
      </c>
      <c r="AK331">
        <v>3.3509700176366839E-4</v>
      </c>
    </row>
    <row r="332" spans="1:191" x14ac:dyDescent="0.3">
      <c r="A332" s="49">
        <v>412</v>
      </c>
      <c r="B332" t="s">
        <v>1515</v>
      </c>
      <c r="C332" t="s">
        <v>605</v>
      </c>
      <c r="D332">
        <v>1.675</v>
      </c>
      <c r="AH332">
        <v>7.7142857142857154E-5</v>
      </c>
    </row>
    <row r="333" spans="1:191" x14ac:dyDescent="0.3">
      <c r="A333" s="49">
        <v>413</v>
      </c>
      <c r="B333" t="s">
        <v>1516</v>
      </c>
      <c r="C333" t="s">
        <v>605</v>
      </c>
      <c r="D333">
        <v>0.44098000000000009</v>
      </c>
      <c r="AF333">
        <v>1.696904024767802</v>
      </c>
      <c r="AG333">
        <v>6.3225379434291983E-4</v>
      </c>
    </row>
    <row r="334" spans="1:191" x14ac:dyDescent="0.3">
      <c r="A334" s="49">
        <v>414</v>
      </c>
      <c r="B334" t="s">
        <v>1518</v>
      </c>
      <c r="C334" t="s">
        <v>671</v>
      </c>
      <c r="D334">
        <v>0.1578939</v>
      </c>
      <c r="O334">
        <v>1.099069707183269E-2</v>
      </c>
      <c r="P334">
        <v>8.027987426382141E-2</v>
      </c>
      <c r="AL334">
        <v>1.9548670681125352E-6</v>
      </c>
      <c r="AM334">
        <v>1.1485234998574761E-5</v>
      </c>
      <c r="AN334">
        <v>2.7922104839188171E-5</v>
      </c>
    </row>
    <row r="335" spans="1:191" x14ac:dyDescent="0.3">
      <c r="A335" s="49">
        <v>415</v>
      </c>
      <c r="B335" t="s">
        <v>1520</v>
      </c>
      <c r="C335" t="s">
        <v>798</v>
      </c>
      <c r="D335">
        <v>0.35381432740000002</v>
      </c>
      <c r="O335">
        <v>0.15160906270518801</v>
      </c>
      <c r="P335">
        <v>0.61745197390437978</v>
      </c>
      <c r="GH335">
        <v>0.23732647966282661</v>
      </c>
      <c r="GI335">
        <v>0.1738503642453515</v>
      </c>
    </row>
    <row r="336" spans="1:191" x14ac:dyDescent="0.3">
      <c r="A336" s="49">
        <v>416</v>
      </c>
      <c r="B336" t="s">
        <v>1522</v>
      </c>
      <c r="C336" t="s">
        <v>605</v>
      </c>
      <c r="D336">
        <v>35.979061531200003</v>
      </c>
      <c r="M336">
        <v>1.065614606395898E-2</v>
      </c>
      <c r="N336">
        <v>2.0924317133673838E-6</v>
      </c>
    </row>
    <row r="337" spans="1:195" x14ac:dyDescent="0.3">
      <c r="A337" s="49">
        <v>417</v>
      </c>
      <c r="B337" t="s">
        <v>1523</v>
      </c>
      <c r="C337" t="s">
        <v>680</v>
      </c>
      <c r="D337">
        <v>1.5573600000000001</v>
      </c>
      <c r="I337">
        <v>0.28494560767341198</v>
      </c>
      <c r="K337">
        <v>1.027280643610039E-3</v>
      </c>
    </row>
    <row r="338" spans="1:195" x14ac:dyDescent="0.3">
      <c r="A338" s="49">
        <v>418</v>
      </c>
      <c r="B338" t="s">
        <v>1524</v>
      </c>
      <c r="C338" t="s">
        <v>611</v>
      </c>
      <c r="D338">
        <v>0.6</v>
      </c>
      <c r="AG338">
        <v>7.7578350263532035E-4</v>
      </c>
      <c r="CH338">
        <v>3.2245516666666672E-4</v>
      </c>
      <c r="EW338">
        <v>6.8289276315789446E-2</v>
      </c>
      <c r="GJ338">
        <v>1.9887631578947369E-5</v>
      </c>
    </row>
    <row r="339" spans="1:195" x14ac:dyDescent="0.3">
      <c r="A339" s="49">
        <v>419</v>
      </c>
      <c r="B339" t="s">
        <v>1525</v>
      </c>
      <c r="C339" t="s">
        <v>605</v>
      </c>
      <c r="D339">
        <v>8.7840000000000001E-2</v>
      </c>
      <c r="AH339">
        <v>1.194379391100703E-4</v>
      </c>
    </row>
    <row r="340" spans="1:195" x14ac:dyDescent="0.3">
      <c r="A340" s="49">
        <v>421</v>
      </c>
      <c r="B340" t="s">
        <v>1528</v>
      </c>
      <c r="C340" t="s">
        <v>653</v>
      </c>
      <c r="D340">
        <v>4.8051612055147392E-4</v>
      </c>
      <c r="F340">
        <v>648.22354331292445</v>
      </c>
      <c r="G340">
        <v>0.81113313481042404</v>
      </c>
    </row>
    <row r="341" spans="1:195" x14ac:dyDescent="0.3">
      <c r="A341" s="49">
        <v>422</v>
      </c>
      <c r="B341" t="s">
        <v>1531</v>
      </c>
      <c r="C341" t="s">
        <v>668</v>
      </c>
      <c r="D341">
        <v>3.3979591836734699E-2</v>
      </c>
      <c r="AH341">
        <v>4.8069498069498063E-5</v>
      </c>
      <c r="AJ341">
        <v>2.0349420849420849</v>
      </c>
      <c r="AK341">
        <v>2.0958958958958961E-3</v>
      </c>
    </row>
    <row r="342" spans="1:195" x14ac:dyDescent="0.3">
      <c r="A342" s="49">
        <v>423</v>
      </c>
      <c r="B342" t="s">
        <v>1532</v>
      </c>
      <c r="C342" t="s">
        <v>704</v>
      </c>
      <c r="D342">
        <v>4.3400000000000001E-2</v>
      </c>
      <c r="AH342">
        <v>1.6071428571428571E-4</v>
      </c>
    </row>
    <row r="343" spans="1:195" x14ac:dyDescent="0.3">
      <c r="A343" s="49">
        <v>425</v>
      </c>
      <c r="B343" t="s">
        <v>1534</v>
      </c>
      <c r="C343" t="s">
        <v>659</v>
      </c>
      <c r="D343">
        <v>1.06E-2</v>
      </c>
      <c r="I343">
        <v>0.25301204819277112</v>
      </c>
      <c r="J343">
        <v>2.1686746987951809E-5</v>
      </c>
      <c r="K343">
        <v>1.2208835341365461E-3</v>
      </c>
    </row>
    <row r="344" spans="1:195" x14ac:dyDescent="0.3">
      <c r="A344" s="49">
        <v>426</v>
      </c>
      <c r="B344" t="s">
        <v>1535</v>
      </c>
      <c r="C344" t="s">
        <v>659</v>
      </c>
      <c r="D344">
        <v>1.1904000000000001E-3</v>
      </c>
      <c r="BQ344">
        <v>93.590831918505941</v>
      </c>
      <c r="BS344">
        <v>13.210950764006791</v>
      </c>
      <c r="DK344">
        <v>9.1591282894736836E-3</v>
      </c>
      <c r="GK344">
        <v>5.2525466893039058E-5</v>
      </c>
      <c r="GL344">
        <v>7.9580752286190597E-3</v>
      </c>
      <c r="GM344">
        <v>2.8363752122241089E-3</v>
      </c>
    </row>
    <row r="345" spans="1:195" x14ac:dyDescent="0.3">
      <c r="A345" s="49">
        <v>427</v>
      </c>
      <c r="B345" t="s">
        <v>1537</v>
      </c>
      <c r="C345" t="s">
        <v>659</v>
      </c>
      <c r="D345">
        <v>1.0638999999999999E-2</v>
      </c>
      <c r="I345">
        <v>2.0366530507781672E-2</v>
      </c>
      <c r="J345">
        <v>7.4361549969027354E-6</v>
      </c>
      <c r="K345">
        <v>5.2988342126849338E-4</v>
      </c>
      <c r="L345">
        <v>0.35140320281030119</v>
      </c>
    </row>
    <row r="346" spans="1:195" x14ac:dyDescent="0.3">
      <c r="A346" s="49">
        <v>428</v>
      </c>
      <c r="B346" t="s">
        <v>1538</v>
      </c>
      <c r="C346" t="s">
        <v>650</v>
      </c>
      <c r="D346">
        <v>0.51658999999999988</v>
      </c>
      <c r="AK346">
        <v>4.7606490712241902E-3</v>
      </c>
    </row>
    <row r="347" spans="1:195" x14ac:dyDescent="0.3">
      <c r="A347" s="49">
        <v>429</v>
      </c>
      <c r="B347" t="s">
        <v>1539</v>
      </c>
      <c r="C347" t="s">
        <v>659</v>
      </c>
      <c r="D347">
        <v>2.2499999999999999E-4</v>
      </c>
      <c r="AJ347">
        <v>0.2042063492063492</v>
      </c>
    </row>
    <row r="348" spans="1:195" x14ac:dyDescent="0.3">
      <c r="A348" s="49">
        <v>430</v>
      </c>
      <c r="B348" t="s">
        <v>1540</v>
      </c>
      <c r="C348" t="s">
        <v>796</v>
      </c>
      <c r="D348">
        <v>0.60331239999999997</v>
      </c>
      <c r="O348">
        <v>7.8232080339044066E-2</v>
      </c>
    </row>
    <row r="349" spans="1:195" x14ac:dyDescent="0.3">
      <c r="A349" s="49">
        <v>431</v>
      </c>
      <c r="B349" t="s">
        <v>1542</v>
      </c>
      <c r="C349" t="s">
        <v>650</v>
      </c>
      <c r="D349">
        <v>0.50050000000000017</v>
      </c>
      <c r="AK349">
        <v>9.1390091390091354E-5</v>
      </c>
    </row>
    <row r="350" spans="1:195" x14ac:dyDescent="0.3">
      <c r="A350" s="49">
        <v>432</v>
      </c>
      <c r="B350" t="s">
        <v>1543</v>
      </c>
      <c r="C350" t="s">
        <v>605</v>
      </c>
      <c r="D350">
        <v>0.18240000000000001</v>
      </c>
      <c r="AH350">
        <v>1.233552631578948E-5</v>
      </c>
      <c r="AK350">
        <v>4.0211640211640218E-4</v>
      </c>
    </row>
    <row r="351" spans="1:195" x14ac:dyDescent="0.3">
      <c r="A351" s="49">
        <v>433</v>
      </c>
      <c r="B351" t="s">
        <v>1544</v>
      </c>
      <c r="C351" t="s">
        <v>605</v>
      </c>
      <c r="D351">
        <v>24.63534404352</v>
      </c>
      <c r="M351">
        <v>6.800940945010675E-2</v>
      </c>
      <c r="N351">
        <v>9.9655117901459382E-6</v>
      </c>
      <c r="AH351">
        <v>8.7918108767495237E-7</v>
      </c>
      <c r="AK351">
        <v>1.0199489708277031E-3</v>
      </c>
    </row>
    <row r="352" spans="1:195" x14ac:dyDescent="0.3">
      <c r="A352" s="49">
        <v>434</v>
      </c>
      <c r="B352" t="s">
        <v>1545</v>
      </c>
      <c r="C352" t="s">
        <v>659</v>
      </c>
      <c r="D352">
        <v>1.976E-2</v>
      </c>
      <c r="I352">
        <v>0.13623725671918441</v>
      </c>
      <c r="J352">
        <v>1.5639481000926789E-5</v>
      </c>
      <c r="K352">
        <v>6.4565956132221194E-4</v>
      </c>
      <c r="L352">
        <v>0.1270933734939759</v>
      </c>
    </row>
    <row r="353" spans="1:197" x14ac:dyDescent="0.3">
      <c r="A353" s="49">
        <v>435</v>
      </c>
      <c r="B353" t="s">
        <v>1546</v>
      </c>
      <c r="C353" t="s">
        <v>659</v>
      </c>
      <c r="D353">
        <v>9.4299999999999991E-3</v>
      </c>
      <c r="AH353">
        <v>8.1010452961672482E-5</v>
      </c>
      <c r="AJ353">
        <v>1.0603948896631821</v>
      </c>
      <c r="AK353">
        <v>1.635436830558782E-3</v>
      </c>
      <c r="AP353">
        <v>7.3510452961672496E-2</v>
      </c>
    </row>
    <row r="354" spans="1:197" x14ac:dyDescent="0.3">
      <c r="A354" s="49">
        <v>436</v>
      </c>
      <c r="B354" t="s">
        <v>1547</v>
      </c>
      <c r="C354" t="s">
        <v>653</v>
      </c>
      <c r="D354">
        <v>8.398579029733959E-5</v>
      </c>
      <c r="F354">
        <v>841.52454932510852</v>
      </c>
    </row>
    <row r="355" spans="1:197" x14ac:dyDescent="0.3">
      <c r="A355" s="49">
        <v>438</v>
      </c>
      <c r="B355" t="s">
        <v>1549</v>
      </c>
      <c r="C355" t="s">
        <v>605</v>
      </c>
      <c r="D355">
        <v>0.1099131</v>
      </c>
      <c r="O355">
        <v>2.5887890457851951E-2</v>
      </c>
      <c r="P355">
        <v>0.52118100128369704</v>
      </c>
      <c r="AL355">
        <v>1.5404364569961491E-6</v>
      </c>
      <c r="AM355">
        <v>7.2369704749679077E-6</v>
      </c>
      <c r="AN355">
        <v>7.4156611039794598E-6</v>
      </c>
      <c r="AO355">
        <v>1.594152046783626E-6</v>
      </c>
      <c r="GN355">
        <v>2.9448961156278229E-4</v>
      </c>
    </row>
    <row r="356" spans="1:197" x14ac:dyDescent="0.3">
      <c r="A356" s="49">
        <v>439</v>
      </c>
      <c r="B356" t="s">
        <v>1551</v>
      </c>
      <c r="C356" t="s">
        <v>605</v>
      </c>
      <c r="D356">
        <v>5.9991899999999997E-5</v>
      </c>
      <c r="F356">
        <v>4076.1058298425842</v>
      </c>
      <c r="G356">
        <v>1.475260641668106</v>
      </c>
    </row>
    <row r="357" spans="1:197" x14ac:dyDescent="0.3">
      <c r="A357" s="49">
        <v>440</v>
      </c>
      <c r="B357" t="s">
        <v>1552</v>
      </c>
      <c r="C357" t="s">
        <v>605</v>
      </c>
      <c r="D357">
        <v>2.044</v>
      </c>
      <c r="AH357">
        <v>1.2229811993290471E-4</v>
      </c>
      <c r="AK357">
        <v>5.1422843216434211E-4</v>
      </c>
      <c r="GO357">
        <v>30.715010509531059</v>
      </c>
    </row>
    <row r="358" spans="1:197" x14ac:dyDescent="0.3">
      <c r="A358" s="49">
        <v>441</v>
      </c>
      <c r="B358" t="s">
        <v>1555</v>
      </c>
      <c r="C358" t="s">
        <v>650</v>
      </c>
      <c r="D358">
        <v>9.2999999999999999E-2</v>
      </c>
      <c r="AK358">
        <v>5.837173579109063E-4</v>
      </c>
    </row>
    <row r="359" spans="1:197" x14ac:dyDescent="0.3">
      <c r="A359" s="49">
        <v>442</v>
      </c>
      <c r="B359" t="s">
        <v>1556</v>
      </c>
      <c r="C359" t="s">
        <v>683</v>
      </c>
      <c r="D359">
        <v>3.8732904999999997E-6</v>
      </c>
      <c r="BQ359">
        <v>8.160442176463329</v>
      </c>
      <c r="BR359">
        <v>31.024647807444619</v>
      </c>
      <c r="BS359">
        <v>76.928646769594565</v>
      </c>
      <c r="DK359">
        <v>7.209911633749678E-3</v>
      </c>
    </row>
    <row r="360" spans="1:197" x14ac:dyDescent="0.3">
      <c r="A360" s="49">
        <v>443</v>
      </c>
      <c r="B360" t="s">
        <v>1557</v>
      </c>
      <c r="C360" t="s">
        <v>798</v>
      </c>
      <c r="D360">
        <v>0.4</v>
      </c>
      <c r="O360">
        <v>5.3658536585365867E-2</v>
      </c>
      <c r="P360">
        <v>0.6658536585365854</v>
      </c>
    </row>
    <row r="361" spans="1:197" x14ac:dyDescent="0.3">
      <c r="A361" s="49">
        <v>444</v>
      </c>
      <c r="B361" t="s">
        <v>1558</v>
      </c>
      <c r="C361" t="s">
        <v>668</v>
      </c>
      <c r="D361">
        <v>0.410329</v>
      </c>
      <c r="EF361">
        <v>5.4308947411648281E-2</v>
      </c>
      <c r="EG361">
        <v>1.212541114259943E-3</v>
      </c>
      <c r="EH361">
        <v>0.48307196957460619</v>
      </c>
    </row>
    <row r="362" spans="1:197" x14ac:dyDescent="0.3">
      <c r="A362" s="49">
        <v>446</v>
      </c>
      <c r="B362" t="s">
        <v>1561</v>
      </c>
      <c r="C362" t="s">
        <v>605</v>
      </c>
      <c r="D362">
        <v>7.4390999999999998</v>
      </c>
      <c r="N362">
        <v>2.350680115127428E-5</v>
      </c>
      <c r="AH362">
        <v>1.6551541373092371E-4</v>
      </c>
      <c r="AK362">
        <v>2.2171520015773331E-4</v>
      </c>
    </row>
    <row r="363" spans="1:197" x14ac:dyDescent="0.3">
      <c r="A363" s="49">
        <v>447</v>
      </c>
      <c r="B363" t="s">
        <v>1562</v>
      </c>
      <c r="C363" t="s">
        <v>605</v>
      </c>
      <c r="D363">
        <v>1.27E-4</v>
      </c>
      <c r="F363">
        <v>3553.2808398950128</v>
      </c>
      <c r="G363">
        <v>1.2665617218793159</v>
      </c>
    </row>
    <row r="364" spans="1:197" x14ac:dyDescent="0.3">
      <c r="A364" s="49">
        <v>448</v>
      </c>
      <c r="B364" t="s">
        <v>1563</v>
      </c>
      <c r="C364" t="s">
        <v>614</v>
      </c>
      <c r="D364">
        <v>1.1362290000000001E-2</v>
      </c>
      <c r="AK364">
        <v>3.9817408444859422E-4</v>
      </c>
    </row>
    <row r="365" spans="1:197" x14ac:dyDescent="0.3">
      <c r="A365" s="49">
        <v>449</v>
      </c>
      <c r="B365" t="s">
        <v>1564</v>
      </c>
      <c r="C365" t="s">
        <v>796</v>
      </c>
      <c r="D365">
        <v>0.61714500000000005</v>
      </c>
      <c r="AI365">
        <v>26.49229732393249</v>
      </c>
    </row>
    <row r="366" spans="1:197" x14ac:dyDescent="0.3">
      <c r="A366" s="49">
        <v>450</v>
      </c>
      <c r="B366" t="s">
        <v>1566</v>
      </c>
      <c r="C366" t="s">
        <v>796</v>
      </c>
      <c r="D366">
        <v>0.44121650000000001</v>
      </c>
      <c r="AI366">
        <v>15.811840042873341</v>
      </c>
    </row>
    <row r="367" spans="1:197" x14ac:dyDescent="0.3">
      <c r="A367" s="49">
        <v>453</v>
      </c>
      <c r="B367" t="s">
        <v>1571</v>
      </c>
      <c r="C367" t="s">
        <v>605</v>
      </c>
      <c r="D367">
        <v>0.41592709999999999</v>
      </c>
      <c r="AH367">
        <v>5.1537070524412317E-5</v>
      </c>
    </row>
    <row r="368" spans="1:197" x14ac:dyDescent="0.3">
      <c r="A368" s="49">
        <v>454</v>
      </c>
      <c r="B368" t="s">
        <v>1573</v>
      </c>
      <c r="C368" t="s">
        <v>605</v>
      </c>
      <c r="D368">
        <v>0.12959999999999999</v>
      </c>
      <c r="AK368">
        <v>7.3302469135802474E-4</v>
      </c>
    </row>
    <row r="369" spans="1:115" x14ac:dyDescent="0.3">
      <c r="A369" s="49">
        <v>456</v>
      </c>
      <c r="B369" t="s">
        <v>1576</v>
      </c>
      <c r="C369" t="s">
        <v>668</v>
      </c>
      <c r="D369">
        <v>4.7885599999999988E-5</v>
      </c>
      <c r="BQ369">
        <v>86.167207282620083</v>
      </c>
      <c r="BR369">
        <v>8.5148133753867814</v>
      </c>
      <c r="BS369">
        <v>103.9841776409214</v>
      </c>
      <c r="DK369">
        <v>5.1458168283531906E-4</v>
      </c>
    </row>
    <row r="370" spans="1:115" x14ac:dyDescent="0.3">
      <c r="A370" s="49">
        <v>457</v>
      </c>
      <c r="B370" t="s">
        <v>1577</v>
      </c>
      <c r="C370" t="s">
        <v>617</v>
      </c>
      <c r="D370">
        <v>0.54432000000000003</v>
      </c>
      <c r="AG370">
        <v>6.1613068395873622E-4</v>
      </c>
    </row>
    <row r="371" spans="1:115" x14ac:dyDescent="0.3">
      <c r="A371" s="49">
        <v>458</v>
      </c>
      <c r="B371" t="s">
        <v>1578</v>
      </c>
      <c r="C371" t="s">
        <v>617</v>
      </c>
      <c r="D371">
        <v>1.0122516000000001E-4</v>
      </c>
      <c r="F371">
        <v>785.87927349287452</v>
      </c>
      <c r="G371">
        <v>5.5621135562212656</v>
      </c>
    </row>
    <row r="372" spans="1:115" x14ac:dyDescent="0.3">
      <c r="A372" s="49">
        <v>459</v>
      </c>
      <c r="B372" t="s">
        <v>1579</v>
      </c>
      <c r="C372" t="s">
        <v>605</v>
      </c>
      <c r="D372">
        <v>1.4144000000000001</v>
      </c>
      <c r="M372">
        <v>2.0322600193923721E-2</v>
      </c>
      <c r="N372">
        <v>1.9462330349603071E-5</v>
      </c>
      <c r="AH372">
        <v>7.4236425339366537E-6</v>
      </c>
      <c r="AK372">
        <v>4.9866527807704286E-4</v>
      </c>
    </row>
    <row r="373" spans="1:115" x14ac:dyDescent="0.3">
      <c r="A373" s="49">
        <v>461</v>
      </c>
      <c r="B373" t="s">
        <v>1581</v>
      </c>
      <c r="C373" t="s">
        <v>796</v>
      </c>
      <c r="D373">
        <v>4.5570000000000013E-2</v>
      </c>
      <c r="O373">
        <v>4.7224987555998008E-2</v>
      </c>
      <c r="AI373">
        <v>18.120402632597749</v>
      </c>
    </row>
    <row r="374" spans="1:115" x14ac:dyDescent="0.3">
      <c r="A374" s="49">
        <v>463</v>
      </c>
      <c r="B374" t="s">
        <v>1583</v>
      </c>
      <c r="C374" t="s">
        <v>605</v>
      </c>
      <c r="D374">
        <v>0.36158600000000002</v>
      </c>
      <c r="AH374">
        <v>2.820535284630963E-5</v>
      </c>
    </row>
    <row r="375" spans="1:115" x14ac:dyDescent="0.3">
      <c r="A375" s="49">
        <v>464</v>
      </c>
      <c r="B375" t="s">
        <v>1584</v>
      </c>
      <c r="C375" t="s">
        <v>668</v>
      </c>
      <c r="D375">
        <v>0.04</v>
      </c>
      <c r="I375">
        <v>0.25301204819277112</v>
      </c>
      <c r="K375">
        <v>7.6305220883534134E-4</v>
      </c>
      <c r="L375">
        <v>0.20334939759036141</v>
      </c>
    </row>
    <row r="376" spans="1:115" x14ac:dyDescent="0.3">
      <c r="A376" s="49">
        <v>465</v>
      </c>
      <c r="B376" t="s">
        <v>1585</v>
      </c>
      <c r="C376" t="s">
        <v>659</v>
      </c>
      <c r="D376">
        <v>0.60033999999999998</v>
      </c>
      <c r="I376">
        <v>0.25123353794295677</v>
      </c>
      <c r="J376">
        <v>4.1471379069932673E-5</v>
      </c>
      <c r="K376">
        <v>2.95348343212385E-3</v>
      </c>
      <c r="L376">
        <v>0.22935829836987959</v>
      </c>
    </row>
    <row r="377" spans="1:115" x14ac:dyDescent="0.3">
      <c r="A377" s="49">
        <v>467</v>
      </c>
      <c r="B377" t="s">
        <v>1587</v>
      </c>
      <c r="C377" t="s">
        <v>605</v>
      </c>
      <c r="D377">
        <v>5.1348500000000001</v>
      </c>
      <c r="AH377">
        <v>1.6067307571927959E-5</v>
      </c>
      <c r="AK377">
        <v>4.4381125696061859E-4</v>
      </c>
    </row>
    <row r="378" spans="1:115" x14ac:dyDescent="0.3">
      <c r="A378" s="49">
        <v>469</v>
      </c>
      <c r="B378" t="s">
        <v>1589</v>
      </c>
      <c r="C378" t="s">
        <v>620</v>
      </c>
      <c r="D378">
        <v>5.0268680000000003</v>
      </c>
      <c r="AH378">
        <v>2.3327511569544181E-5</v>
      </c>
      <c r="AK378">
        <v>4.0667110790177481E-4</v>
      </c>
    </row>
    <row r="379" spans="1:115" x14ac:dyDescent="0.3">
      <c r="A379" s="49">
        <v>471</v>
      </c>
      <c r="B379" t="s">
        <v>1591</v>
      </c>
      <c r="C379" t="s">
        <v>605</v>
      </c>
      <c r="D379">
        <v>8.4069391516211674E-3</v>
      </c>
      <c r="AG379">
        <v>6.120315896807623E-4</v>
      </c>
    </row>
    <row r="380" spans="1:115" x14ac:dyDescent="0.3">
      <c r="A380" s="49">
        <v>472</v>
      </c>
      <c r="B380" t="s">
        <v>1592</v>
      </c>
      <c r="C380" t="s">
        <v>605</v>
      </c>
      <c r="D380">
        <v>0.17758381122719991</v>
      </c>
      <c r="AG380">
        <v>5.8737735700994454E-4</v>
      </c>
    </row>
    <row r="381" spans="1:115" x14ac:dyDescent="0.3">
      <c r="A381" s="49">
        <v>473</v>
      </c>
      <c r="B381" t="s">
        <v>1593</v>
      </c>
      <c r="C381" t="s">
        <v>605</v>
      </c>
      <c r="D381">
        <v>0.2</v>
      </c>
      <c r="AG381">
        <v>5.4276315789473694E-6</v>
      </c>
    </row>
    <row r="382" spans="1:115" x14ac:dyDescent="0.3">
      <c r="A382" s="49">
        <v>474</v>
      </c>
      <c r="B382" t="s">
        <v>1594</v>
      </c>
      <c r="C382" t="s">
        <v>659</v>
      </c>
      <c r="D382">
        <v>2.0764399999999999E-2</v>
      </c>
      <c r="AH382">
        <v>2.076355960889104E-5</v>
      </c>
      <c r="CN382">
        <v>3.2232307401587508E-2</v>
      </c>
    </row>
    <row r="383" spans="1:115" x14ac:dyDescent="0.3">
      <c r="A383" s="49">
        <v>476</v>
      </c>
      <c r="B383" t="s">
        <v>1598</v>
      </c>
      <c r="C383" t="s">
        <v>659</v>
      </c>
      <c r="D383">
        <v>0.76265499999999997</v>
      </c>
      <c r="I383">
        <v>5.9321174530352232E-2</v>
      </c>
      <c r="J383">
        <v>1.5599199151537279E-5</v>
      </c>
      <c r="K383">
        <v>1.1999140851013349E-3</v>
      </c>
      <c r="L383">
        <v>0.42035176527023171</v>
      </c>
    </row>
    <row r="384" spans="1:115" x14ac:dyDescent="0.3">
      <c r="A384" s="49">
        <v>477</v>
      </c>
      <c r="B384" t="s">
        <v>1599</v>
      </c>
      <c r="C384" t="s">
        <v>650</v>
      </c>
      <c r="D384">
        <v>2.9160456192E-2</v>
      </c>
      <c r="AK384">
        <v>1.770343545276502E-4</v>
      </c>
    </row>
    <row r="385" spans="1:141" x14ac:dyDescent="0.3">
      <c r="A385" s="49">
        <v>480</v>
      </c>
      <c r="B385" t="s">
        <v>1603</v>
      </c>
      <c r="C385" t="s">
        <v>653</v>
      </c>
      <c r="D385">
        <v>8.5779999999999999E-6</v>
      </c>
      <c r="F385">
        <v>1921.069402347089</v>
      </c>
    </row>
    <row r="386" spans="1:141" x14ac:dyDescent="0.3">
      <c r="A386" s="49">
        <v>481</v>
      </c>
      <c r="B386" t="s">
        <v>1604</v>
      </c>
      <c r="C386" t="s">
        <v>605</v>
      </c>
      <c r="D386">
        <v>0.2571119</v>
      </c>
      <c r="AH386">
        <v>3.6431010888922018E-5</v>
      </c>
      <c r="AK386">
        <v>3.8936680547823401E-4</v>
      </c>
    </row>
    <row r="387" spans="1:141" x14ac:dyDescent="0.3">
      <c r="A387" s="49">
        <v>482</v>
      </c>
      <c r="B387" t="s">
        <v>1605</v>
      </c>
      <c r="C387" t="s">
        <v>620</v>
      </c>
      <c r="D387">
        <v>0.15640000000000001</v>
      </c>
      <c r="AH387">
        <v>1.0714285714285721E-4</v>
      </c>
      <c r="AK387">
        <v>2.9567382508558979E-4</v>
      </c>
    </row>
    <row r="388" spans="1:141" x14ac:dyDescent="0.3">
      <c r="A388" s="49">
        <v>483</v>
      </c>
      <c r="B388" t="s">
        <v>1606</v>
      </c>
      <c r="C388" t="s">
        <v>605</v>
      </c>
      <c r="D388">
        <v>1.2E-2</v>
      </c>
      <c r="AG388">
        <v>8.7493421052631587E-5</v>
      </c>
    </row>
    <row r="389" spans="1:141" x14ac:dyDescent="0.3">
      <c r="A389" s="49">
        <v>484</v>
      </c>
      <c r="B389" t="s">
        <v>1608</v>
      </c>
      <c r="C389" t="s">
        <v>798</v>
      </c>
      <c r="D389">
        <v>8.4200000000000004E-3</v>
      </c>
      <c r="P389">
        <v>0.3394357221481954</v>
      </c>
    </row>
    <row r="390" spans="1:141" x14ac:dyDescent="0.3">
      <c r="A390" s="49">
        <v>487</v>
      </c>
      <c r="B390" t="s">
        <v>1612</v>
      </c>
      <c r="C390" t="s">
        <v>617</v>
      </c>
      <c r="D390">
        <v>3.2959999999999999E-6</v>
      </c>
      <c r="F390">
        <v>5250</v>
      </c>
      <c r="G390">
        <v>15.83333333333333</v>
      </c>
    </row>
    <row r="391" spans="1:141" x14ac:dyDescent="0.3">
      <c r="A391" s="49">
        <v>488</v>
      </c>
      <c r="B391" t="s">
        <v>1613</v>
      </c>
      <c r="C391" t="s">
        <v>605</v>
      </c>
      <c r="D391">
        <v>3.57</v>
      </c>
      <c r="M391">
        <v>3.7254901960784313E-2</v>
      </c>
      <c r="N391">
        <v>2.6748581032988032E-5</v>
      </c>
    </row>
    <row r="392" spans="1:141" x14ac:dyDescent="0.3">
      <c r="A392" s="49">
        <v>489</v>
      </c>
      <c r="B392" t="s">
        <v>1614</v>
      </c>
      <c r="C392" t="s">
        <v>605</v>
      </c>
      <c r="D392">
        <v>6.1692999999999998E-2</v>
      </c>
      <c r="M392">
        <v>0.10644257703081229</v>
      </c>
      <c r="N392">
        <v>7.292050447072523E-5</v>
      </c>
    </row>
    <row r="393" spans="1:141" x14ac:dyDescent="0.3">
      <c r="A393" s="49">
        <v>491</v>
      </c>
      <c r="B393" t="s">
        <v>1616</v>
      </c>
      <c r="C393" t="s">
        <v>796</v>
      </c>
      <c r="D393">
        <v>0.10094939999999999</v>
      </c>
      <c r="AI393">
        <v>33.280243331866878</v>
      </c>
    </row>
    <row r="394" spans="1:141" x14ac:dyDescent="0.3">
      <c r="A394" s="49">
        <v>492</v>
      </c>
      <c r="B394" t="s">
        <v>1617</v>
      </c>
      <c r="C394" t="s">
        <v>605</v>
      </c>
      <c r="D394">
        <v>5.1182600000000011</v>
      </c>
      <c r="M394">
        <v>0.12396505781757799</v>
      </c>
      <c r="N394">
        <v>2.329834438402584E-5</v>
      </c>
      <c r="AH394">
        <v>1.374425655817183E-4</v>
      </c>
      <c r="AK394">
        <v>1.0145506832193319E-3</v>
      </c>
    </row>
    <row r="395" spans="1:141" x14ac:dyDescent="0.3">
      <c r="A395" s="49">
        <v>493</v>
      </c>
      <c r="B395" t="s">
        <v>1618</v>
      </c>
      <c r="C395" t="s">
        <v>605</v>
      </c>
      <c r="D395">
        <v>7.2755200000000002E-4</v>
      </c>
      <c r="F395">
        <v>3617.0977011494251</v>
      </c>
      <c r="G395">
        <v>2.1569174165515501</v>
      </c>
    </row>
    <row r="396" spans="1:141" x14ac:dyDescent="0.3">
      <c r="A396" s="49">
        <v>494</v>
      </c>
      <c r="B396" t="s">
        <v>1619</v>
      </c>
      <c r="C396" t="s">
        <v>605</v>
      </c>
      <c r="D396">
        <v>8.2989999999999994E-2</v>
      </c>
      <c r="AH396">
        <v>3.8731000292634222E-5</v>
      </c>
    </row>
    <row r="397" spans="1:141" x14ac:dyDescent="0.3">
      <c r="A397" s="49">
        <v>495</v>
      </c>
      <c r="B397" t="s">
        <v>1620</v>
      </c>
      <c r="C397" t="s">
        <v>659</v>
      </c>
      <c r="D397">
        <v>5.145000000000001E-2</v>
      </c>
      <c r="I397">
        <v>0.14369313990656499</v>
      </c>
      <c r="K397">
        <v>8.8985680330652044E-4</v>
      </c>
      <c r="L397">
        <v>0.30532052407882249</v>
      </c>
    </row>
    <row r="398" spans="1:141" x14ac:dyDescent="0.3">
      <c r="A398" s="49">
        <v>497</v>
      </c>
      <c r="B398" t="s">
        <v>1622</v>
      </c>
      <c r="C398" t="s">
        <v>671</v>
      </c>
      <c r="D398">
        <v>1.4999999999999999E-2</v>
      </c>
      <c r="EE398">
        <v>0.42952380952380947</v>
      </c>
    </row>
    <row r="399" spans="1:141" x14ac:dyDescent="0.3">
      <c r="A399" s="49">
        <v>498</v>
      </c>
      <c r="B399" t="s">
        <v>1623</v>
      </c>
      <c r="C399" t="s">
        <v>793</v>
      </c>
      <c r="D399">
        <v>0.55775220800000003</v>
      </c>
      <c r="EK399">
        <v>9.1100362925732373E-5</v>
      </c>
    </row>
    <row r="400" spans="1:141" x14ac:dyDescent="0.3">
      <c r="A400" s="49">
        <v>499</v>
      </c>
      <c r="B400" t="s">
        <v>1625</v>
      </c>
      <c r="C400" t="s">
        <v>793</v>
      </c>
      <c r="D400">
        <v>0.54465839999999999</v>
      </c>
      <c r="EK400">
        <v>1.3502565487442611E-4</v>
      </c>
    </row>
    <row r="401" spans="1:205" x14ac:dyDescent="0.3">
      <c r="A401" s="49">
        <v>500</v>
      </c>
      <c r="B401" t="s">
        <v>1627</v>
      </c>
      <c r="C401" t="s">
        <v>793</v>
      </c>
      <c r="D401">
        <v>0.49998540800000002</v>
      </c>
      <c r="EK401">
        <v>7.2207821598779822E-5</v>
      </c>
    </row>
    <row r="402" spans="1:205" x14ac:dyDescent="0.3">
      <c r="A402" s="49">
        <v>501</v>
      </c>
      <c r="B402" t="s">
        <v>1629</v>
      </c>
      <c r="C402" t="s">
        <v>793</v>
      </c>
      <c r="D402">
        <v>0.4481603360000001</v>
      </c>
      <c r="EK402">
        <v>7.7574277536498164E-5</v>
      </c>
    </row>
    <row r="403" spans="1:205" x14ac:dyDescent="0.3">
      <c r="A403" s="49">
        <v>502</v>
      </c>
      <c r="B403" t="s">
        <v>1632</v>
      </c>
      <c r="C403" t="s">
        <v>752</v>
      </c>
      <c r="D403">
        <v>137.95959548977899</v>
      </c>
      <c r="E403" t="s">
        <v>1071</v>
      </c>
      <c r="AS403">
        <v>0.1406463309433732</v>
      </c>
      <c r="BA403">
        <v>5.7940031003897077E-3</v>
      </c>
      <c r="BB403">
        <v>1.9385409547462949E-3</v>
      </c>
      <c r="BC403">
        <v>1.3951241670809699E-3</v>
      </c>
      <c r="BD403">
        <v>6.2615803166786383E-3</v>
      </c>
      <c r="BE403">
        <v>1.37373482039789E-3</v>
      </c>
      <c r="BF403">
        <v>1.679814227282391E-3</v>
      </c>
      <c r="BG403">
        <v>3.0976726983915938E-3</v>
      </c>
      <c r="BH403">
        <v>2.4194991536969988E-2</v>
      </c>
      <c r="BJ403">
        <v>1.348458967506694</v>
      </c>
      <c r="GP403">
        <v>1.042252014694871E-4</v>
      </c>
      <c r="GQ403">
        <v>3.0666468629265021E-4</v>
      </c>
      <c r="GR403">
        <v>7.3931722638546687E-4</v>
      </c>
      <c r="GS403">
        <v>2.279265133940949E-3</v>
      </c>
      <c r="GT403">
        <v>2.8537438010666698E-4</v>
      </c>
      <c r="GU403">
        <v>1.770627878799556E-3</v>
      </c>
      <c r="GV403">
        <v>2.8596606150427809E-4</v>
      </c>
    </row>
    <row r="404" spans="1:205" x14ac:dyDescent="0.3">
      <c r="A404" s="49">
        <v>503</v>
      </c>
      <c r="B404" t="s">
        <v>1635</v>
      </c>
      <c r="C404" t="s">
        <v>794</v>
      </c>
      <c r="D404">
        <v>3.4588082372464961</v>
      </c>
      <c r="GW404">
        <v>0.1835659995871772</v>
      </c>
    </row>
    <row r="405" spans="1:205" x14ac:dyDescent="0.3">
      <c r="A405" s="49">
        <v>504</v>
      </c>
      <c r="B405" t="s">
        <v>1637</v>
      </c>
      <c r="C405" t="s">
        <v>794</v>
      </c>
      <c r="D405">
        <v>10.81010464228136</v>
      </c>
      <c r="GW405">
        <v>0.1675643581757951</v>
      </c>
    </row>
    <row r="406" spans="1:205" x14ac:dyDescent="0.3">
      <c r="A406" s="49">
        <v>506</v>
      </c>
      <c r="B406" t="s">
        <v>1640</v>
      </c>
      <c r="C406" t="s">
        <v>605</v>
      </c>
      <c r="D406">
        <v>0.10008</v>
      </c>
      <c r="M406">
        <v>0.1084846408587416</v>
      </c>
      <c r="N406">
        <v>6.3634665195052585E-5</v>
      </c>
    </row>
    <row r="407" spans="1:205" x14ac:dyDescent="0.3">
      <c r="A407" s="49">
        <v>507</v>
      </c>
      <c r="B407" t="s">
        <v>1641</v>
      </c>
      <c r="C407" t="s">
        <v>659</v>
      </c>
      <c r="D407">
        <v>4.2919999999999998E-3</v>
      </c>
      <c r="AJ407">
        <v>0.9346846846846848</v>
      </c>
      <c r="AK407">
        <v>8.1102531102531102E-4</v>
      </c>
    </row>
    <row r="408" spans="1:205" x14ac:dyDescent="0.3">
      <c r="A408" s="49">
        <v>508</v>
      </c>
      <c r="B408" t="s">
        <v>1642</v>
      </c>
      <c r="C408" t="s">
        <v>605</v>
      </c>
      <c r="D408">
        <v>3.7960000000000001E-2</v>
      </c>
      <c r="AF408">
        <v>0.27253064167267482</v>
      </c>
      <c r="AG408">
        <v>5.8314025274412381E-4</v>
      </c>
    </row>
    <row r="409" spans="1:205" x14ac:dyDescent="0.3">
      <c r="A409" s="49">
        <v>509</v>
      </c>
      <c r="B409" t="s">
        <v>1643</v>
      </c>
      <c r="C409" t="s">
        <v>617</v>
      </c>
      <c r="D409">
        <v>5.8999999999999997E-2</v>
      </c>
      <c r="AH409">
        <v>4.2857142857142863E-5</v>
      </c>
      <c r="AJ409">
        <v>1.9761904761904761</v>
      </c>
      <c r="AK409">
        <v>2.7142857142857151E-3</v>
      </c>
      <c r="AP409">
        <v>1.506964285714286</v>
      </c>
    </row>
    <row r="410" spans="1:205" x14ac:dyDescent="0.3">
      <c r="A410" s="49">
        <v>510</v>
      </c>
      <c r="B410" t="s">
        <v>1644</v>
      </c>
      <c r="C410" t="s">
        <v>796</v>
      </c>
      <c r="D410">
        <v>0.39806405999999989</v>
      </c>
      <c r="O410">
        <v>3.7418784229683318E-2</v>
      </c>
    </row>
    <row r="411" spans="1:205" x14ac:dyDescent="0.3">
      <c r="A411" s="49">
        <v>511</v>
      </c>
      <c r="B411" t="s">
        <v>1645</v>
      </c>
      <c r="C411" t="s">
        <v>659</v>
      </c>
      <c r="D411">
        <v>0.35135719999999998</v>
      </c>
      <c r="AH411">
        <v>1.5626405265069281E-5</v>
      </c>
      <c r="AJ411">
        <v>0.83753971944871397</v>
      </c>
      <c r="AK411">
        <v>5.7647043247452173E-4</v>
      </c>
    </row>
    <row r="412" spans="1:205" x14ac:dyDescent="0.3">
      <c r="A412" s="49">
        <v>512</v>
      </c>
      <c r="B412" t="s">
        <v>1646</v>
      </c>
      <c r="C412" t="s">
        <v>605</v>
      </c>
      <c r="D412">
        <v>1.354434E-6</v>
      </c>
      <c r="F412">
        <v>1661.1620795107031</v>
      </c>
    </row>
    <row r="413" spans="1:205" x14ac:dyDescent="0.3">
      <c r="A413" s="49">
        <v>513</v>
      </c>
      <c r="B413" t="s">
        <v>1647</v>
      </c>
      <c r="C413" t="s">
        <v>605</v>
      </c>
      <c r="D413">
        <v>12.219659999999999</v>
      </c>
      <c r="M413">
        <v>3.1746031746031737E-2</v>
      </c>
      <c r="N413">
        <v>2.286480711152417E-5</v>
      </c>
      <c r="AH413">
        <v>3.6654135338345868E-5</v>
      </c>
    </row>
    <row r="414" spans="1:205" x14ac:dyDescent="0.3">
      <c r="A414" s="49">
        <v>514</v>
      </c>
      <c r="B414" t="s">
        <v>1648</v>
      </c>
      <c r="C414" t="s">
        <v>725</v>
      </c>
      <c r="D414">
        <v>21.806833600000001</v>
      </c>
      <c r="AH414">
        <v>2.1096983594825321E-5</v>
      </c>
      <c r="AJ414">
        <v>1.5861625530605619E-2</v>
      </c>
      <c r="AK414">
        <v>3.4591034582168102E-4</v>
      </c>
    </row>
    <row r="415" spans="1:205" x14ac:dyDescent="0.3">
      <c r="A415" s="49">
        <v>516</v>
      </c>
      <c r="B415" t="s">
        <v>1650</v>
      </c>
      <c r="C415" t="s">
        <v>659</v>
      </c>
      <c r="D415">
        <v>0.20280000000000001</v>
      </c>
      <c r="AH415">
        <v>2.5359256128486901E-5</v>
      </c>
      <c r="AK415">
        <v>4.8827003955209089E-4</v>
      </c>
    </row>
    <row r="416" spans="1:205" x14ac:dyDescent="0.3">
      <c r="A416" s="49">
        <v>517</v>
      </c>
      <c r="B416" t="s">
        <v>1651</v>
      </c>
      <c r="C416" t="s">
        <v>707</v>
      </c>
      <c r="D416">
        <v>1.01</v>
      </c>
      <c r="AH416">
        <v>3.3482142857142859E-5</v>
      </c>
    </row>
    <row r="417" spans="1:206" x14ac:dyDescent="0.3">
      <c r="A417" s="49">
        <v>519</v>
      </c>
      <c r="B417" t="s">
        <v>1653</v>
      </c>
      <c r="C417" t="s">
        <v>605</v>
      </c>
      <c r="D417">
        <v>1.8221393493333331E-3</v>
      </c>
      <c r="F417">
        <v>1344.0045503571901</v>
      </c>
    </row>
    <row r="418" spans="1:206" x14ac:dyDescent="0.3">
      <c r="A418" s="49">
        <v>520</v>
      </c>
      <c r="B418" t="s">
        <v>1655</v>
      </c>
      <c r="C418" t="s">
        <v>605</v>
      </c>
      <c r="D418">
        <v>0.98931000000000002</v>
      </c>
      <c r="M418">
        <v>2.0516142965122559E-2</v>
      </c>
      <c r="N418">
        <v>1.5034073116819919E-5</v>
      </c>
      <c r="AH418">
        <v>1.5306122448979591E-5</v>
      </c>
      <c r="AK418">
        <v>3.8980671633732862E-4</v>
      </c>
    </row>
    <row r="419" spans="1:206" x14ac:dyDescent="0.3">
      <c r="A419" s="49">
        <v>522</v>
      </c>
      <c r="B419" t="s">
        <v>1657</v>
      </c>
      <c r="C419" t="s">
        <v>605</v>
      </c>
      <c r="D419">
        <v>20.25</v>
      </c>
      <c r="M419">
        <v>3.3509700176366841E-2</v>
      </c>
      <c r="N419">
        <v>2.2622484578600141E-5</v>
      </c>
      <c r="AH419">
        <v>2.6190476190476189E-5</v>
      </c>
    </row>
    <row r="420" spans="1:206" x14ac:dyDescent="0.3">
      <c r="A420" s="49">
        <v>523</v>
      </c>
      <c r="B420" t="s">
        <v>1658</v>
      </c>
      <c r="C420" t="s">
        <v>605</v>
      </c>
      <c r="D420">
        <v>2.222</v>
      </c>
      <c r="M420">
        <v>1.493006443501493E-2</v>
      </c>
      <c r="N420">
        <v>9.9517490775267579E-6</v>
      </c>
    </row>
    <row r="421" spans="1:206" x14ac:dyDescent="0.3">
      <c r="A421" s="49">
        <v>524</v>
      </c>
      <c r="B421" t="s">
        <v>1659</v>
      </c>
      <c r="C421" t="s">
        <v>605</v>
      </c>
      <c r="D421">
        <v>8.6281429999999999E-5</v>
      </c>
      <c r="F421">
        <v>4525.7965705946226</v>
      </c>
    </row>
    <row r="422" spans="1:206" x14ac:dyDescent="0.3">
      <c r="A422" s="49">
        <v>525</v>
      </c>
      <c r="B422" t="s">
        <v>1660</v>
      </c>
      <c r="C422" t="s">
        <v>659</v>
      </c>
      <c r="D422">
        <v>7.4139999999999998E-2</v>
      </c>
      <c r="AH422">
        <v>4.13961038961039E-5</v>
      </c>
      <c r="AK422">
        <v>1.2611832611832609E-3</v>
      </c>
    </row>
    <row r="423" spans="1:206" x14ac:dyDescent="0.3">
      <c r="A423" s="49">
        <v>526</v>
      </c>
      <c r="B423" t="s">
        <v>1662</v>
      </c>
      <c r="C423" t="s">
        <v>617</v>
      </c>
      <c r="D423">
        <v>1.4320844652E-2</v>
      </c>
      <c r="BQ423">
        <v>10.58830746373698</v>
      </c>
      <c r="BR423">
        <v>96.626413409572763</v>
      </c>
      <c r="BS423">
        <v>236.4912737017826</v>
      </c>
      <c r="GX423">
        <v>8.0811581536256311E-3</v>
      </c>
    </row>
    <row r="424" spans="1:206" x14ac:dyDescent="0.3">
      <c r="A424" s="49">
        <v>527</v>
      </c>
      <c r="B424" t="s">
        <v>1663</v>
      </c>
      <c r="C424" t="s">
        <v>605</v>
      </c>
      <c r="D424">
        <v>1.4185000000000001E-4</v>
      </c>
      <c r="F424">
        <v>4428.8097755845374</v>
      </c>
      <c r="G424">
        <v>42.643898745414432</v>
      </c>
    </row>
    <row r="425" spans="1:206" x14ac:dyDescent="0.3">
      <c r="A425" s="49">
        <v>529</v>
      </c>
      <c r="B425" t="s">
        <v>1665</v>
      </c>
      <c r="C425" t="s">
        <v>659</v>
      </c>
      <c r="D425">
        <v>2.6267403057999998</v>
      </c>
      <c r="I425">
        <v>0.31109652618255118</v>
      </c>
      <c r="K425">
        <v>1.02187635105923E-3</v>
      </c>
      <c r="L425">
        <v>0.1147302048661572</v>
      </c>
    </row>
    <row r="426" spans="1:206" x14ac:dyDescent="0.3">
      <c r="A426" s="49">
        <v>533</v>
      </c>
      <c r="B426" t="s">
        <v>1670</v>
      </c>
      <c r="C426" t="s">
        <v>605</v>
      </c>
      <c r="D426">
        <v>17.979399999999998</v>
      </c>
      <c r="M426">
        <v>3.094539654055185E-2</v>
      </c>
      <c r="N426">
        <v>1.365213204317957E-5</v>
      </c>
      <c r="AK426">
        <v>3.8601500203529372E-4</v>
      </c>
    </row>
    <row r="427" spans="1:206" x14ac:dyDescent="0.3">
      <c r="A427" s="49">
        <v>534</v>
      </c>
      <c r="B427" t="s">
        <v>1671</v>
      </c>
      <c r="C427" t="s">
        <v>605</v>
      </c>
      <c r="D427">
        <v>1.6937739999999999</v>
      </c>
      <c r="M427">
        <v>1.26984126984127E-2</v>
      </c>
      <c r="N427">
        <v>6.8922305764411024E-6</v>
      </c>
      <c r="AH427">
        <v>3.1015037593984959E-5</v>
      </c>
    </row>
    <row r="428" spans="1:206" x14ac:dyDescent="0.3">
      <c r="A428" s="49">
        <v>535</v>
      </c>
      <c r="B428" t="s">
        <v>1672</v>
      </c>
      <c r="C428" t="s">
        <v>659</v>
      </c>
      <c r="D428">
        <v>9.2399999999999996E-2</v>
      </c>
      <c r="AJ428">
        <v>2.1408730158730158</v>
      </c>
      <c r="AP428">
        <v>0.83720238095238109</v>
      </c>
    </row>
    <row r="429" spans="1:206" x14ac:dyDescent="0.3">
      <c r="A429" s="49">
        <v>536</v>
      </c>
      <c r="B429" t="s">
        <v>1673</v>
      </c>
      <c r="C429" t="s">
        <v>605</v>
      </c>
      <c r="D429">
        <v>0.26</v>
      </c>
      <c r="AG429">
        <v>5.872701683701662E-4</v>
      </c>
    </row>
    <row r="430" spans="1:206" x14ac:dyDescent="0.3">
      <c r="A430" s="49">
        <v>537</v>
      </c>
      <c r="B430" t="s">
        <v>1674</v>
      </c>
      <c r="C430" t="s">
        <v>605</v>
      </c>
      <c r="D430">
        <v>0.26</v>
      </c>
      <c r="AG430">
        <v>5.872701683701662E-4</v>
      </c>
    </row>
    <row r="431" spans="1:206" x14ac:dyDescent="0.3">
      <c r="A431" s="49">
        <v>539</v>
      </c>
      <c r="B431" t="s">
        <v>1676</v>
      </c>
      <c r="C431" t="s">
        <v>659</v>
      </c>
      <c r="D431">
        <v>6.1000000000000004E-3</v>
      </c>
      <c r="AH431">
        <v>1.714285714285714E-4</v>
      </c>
      <c r="AJ431">
        <v>1.3833333333333331</v>
      </c>
      <c r="AK431">
        <v>1.628571428571428E-3</v>
      </c>
      <c r="AP431">
        <v>0.80371428571428571</v>
      </c>
    </row>
    <row r="432" spans="1:206" x14ac:dyDescent="0.3">
      <c r="A432" s="49">
        <v>540</v>
      </c>
      <c r="B432" t="s">
        <v>1677</v>
      </c>
      <c r="C432" t="s">
        <v>614</v>
      </c>
      <c r="D432">
        <v>0.49280000000000002</v>
      </c>
      <c r="I432">
        <v>0.2267250821467689</v>
      </c>
      <c r="K432">
        <v>3.138093499539283E-3</v>
      </c>
      <c r="L432">
        <v>0.1188405570333281</v>
      </c>
    </row>
    <row r="433" spans="1:205" x14ac:dyDescent="0.3">
      <c r="A433" s="49">
        <v>541</v>
      </c>
      <c r="B433" t="s">
        <v>1678</v>
      </c>
      <c r="C433" t="s">
        <v>605</v>
      </c>
      <c r="D433">
        <v>2.5448400000000002</v>
      </c>
      <c r="AG433">
        <v>1.9298245614035089E-5</v>
      </c>
    </row>
    <row r="434" spans="1:205" x14ac:dyDescent="0.3">
      <c r="A434" s="49">
        <v>547</v>
      </c>
      <c r="B434" t="s">
        <v>1685</v>
      </c>
      <c r="C434" t="s">
        <v>605</v>
      </c>
      <c r="D434">
        <v>3.4100000000000002E-5</v>
      </c>
      <c r="F434">
        <v>2333.333333333333</v>
      </c>
      <c r="CM434">
        <v>190.7818930041152</v>
      </c>
      <c r="GC434">
        <v>0.1051079806671302</v>
      </c>
    </row>
    <row r="435" spans="1:205" x14ac:dyDescent="0.3">
      <c r="A435" s="49">
        <v>548</v>
      </c>
      <c r="B435" t="s">
        <v>1687</v>
      </c>
      <c r="C435" t="s">
        <v>605</v>
      </c>
      <c r="D435">
        <v>0.01</v>
      </c>
      <c r="AG435">
        <v>5.7369632742693588E-4</v>
      </c>
    </row>
    <row r="436" spans="1:205" x14ac:dyDescent="0.3">
      <c r="A436" s="49">
        <v>549</v>
      </c>
      <c r="B436" t="s">
        <v>1688</v>
      </c>
      <c r="C436" t="s">
        <v>605</v>
      </c>
      <c r="D436">
        <v>2.0619442600000002</v>
      </c>
      <c r="AH436">
        <v>9.3205648438677603E-5</v>
      </c>
    </row>
    <row r="437" spans="1:205" x14ac:dyDescent="0.3">
      <c r="A437" s="49">
        <v>550</v>
      </c>
      <c r="B437" t="s">
        <v>1690</v>
      </c>
      <c r="C437" t="s">
        <v>595</v>
      </c>
      <c r="D437">
        <v>81.914199999999994</v>
      </c>
      <c r="GW437">
        <v>1.5475456199854199E-2</v>
      </c>
    </row>
    <row r="438" spans="1:205" x14ac:dyDescent="0.3">
      <c r="A438" s="49">
        <v>552</v>
      </c>
      <c r="B438" t="s">
        <v>1693</v>
      </c>
      <c r="C438" t="s">
        <v>614</v>
      </c>
      <c r="D438">
        <v>2.2008E-2</v>
      </c>
      <c r="I438">
        <v>3.6696403936356113E-2</v>
      </c>
      <c r="K438">
        <v>1.2620456380228291E-3</v>
      </c>
      <c r="L438">
        <v>0.15134783408442931</v>
      </c>
    </row>
    <row r="439" spans="1:205" x14ac:dyDescent="0.3">
      <c r="A439" s="49">
        <v>553</v>
      </c>
      <c r="B439" t="s">
        <v>1694</v>
      </c>
      <c r="C439" t="s">
        <v>614</v>
      </c>
      <c r="D439">
        <v>1.87295E-4</v>
      </c>
      <c r="BQ439">
        <v>22.857782754759238</v>
      </c>
      <c r="BR439">
        <v>38.698437849944007</v>
      </c>
      <c r="BS439">
        <v>147.64333706606939</v>
      </c>
    </row>
    <row r="440" spans="1:205" x14ac:dyDescent="0.3">
      <c r="A440" s="49">
        <v>555</v>
      </c>
      <c r="B440" t="s">
        <v>1696</v>
      </c>
      <c r="C440" t="s">
        <v>683</v>
      </c>
      <c r="D440">
        <v>5.5599999999999989E-5</v>
      </c>
      <c r="F440">
        <v>788.96882494004808</v>
      </c>
      <c r="G440">
        <v>7.6209254818367542</v>
      </c>
      <c r="H440">
        <v>6336.131095123902</v>
      </c>
      <c r="EM440">
        <v>2968.1534772182258</v>
      </c>
    </row>
    <row r="441" spans="1:205" x14ac:dyDescent="0.3">
      <c r="A441" s="49">
        <v>557</v>
      </c>
      <c r="B441" t="s">
        <v>1699</v>
      </c>
      <c r="C441" t="s">
        <v>605</v>
      </c>
      <c r="D441">
        <v>1.6</v>
      </c>
      <c r="M441">
        <v>6.7857142857142852E-2</v>
      </c>
      <c r="N441">
        <v>4.2515289291454868E-5</v>
      </c>
      <c r="CN441">
        <v>4.4196428571428581E-2</v>
      </c>
    </row>
    <row r="442" spans="1:205" x14ac:dyDescent="0.3">
      <c r="A442" s="49">
        <v>558</v>
      </c>
      <c r="B442" t="s">
        <v>1700</v>
      </c>
      <c r="C442" t="s">
        <v>641</v>
      </c>
      <c r="D442">
        <v>6.0284500998573467E-3</v>
      </c>
      <c r="E442" t="s">
        <v>942</v>
      </c>
      <c r="DL442">
        <v>1.190140514227954</v>
      </c>
      <c r="DM442">
        <v>2.293524909086222</v>
      </c>
      <c r="DN442">
        <v>0.1933829371664767</v>
      </c>
      <c r="DO442">
        <v>6.658972143781082E-2</v>
      </c>
      <c r="DW442">
        <v>3.6180364683576813E-2</v>
      </c>
    </row>
    <row r="443" spans="1:205" x14ac:dyDescent="0.3">
      <c r="A443" s="49">
        <v>559</v>
      </c>
      <c r="B443" t="s">
        <v>1702</v>
      </c>
      <c r="C443" t="s">
        <v>659</v>
      </c>
      <c r="D443">
        <v>0.2414</v>
      </c>
      <c r="AH443">
        <v>1.0714285714285721E-4</v>
      </c>
      <c r="AJ443">
        <v>1.3368347338935569</v>
      </c>
      <c r="AK443">
        <v>2.1406784936196699E-3</v>
      </c>
    </row>
    <row r="444" spans="1:205" x14ac:dyDescent="0.3">
      <c r="A444" s="49">
        <v>560</v>
      </c>
      <c r="B444" t="s">
        <v>1703</v>
      </c>
      <c r="C444" t="s">
        <v>605</v>
      </c>
      <c r="D444">
        <v>0.12501999999999999</v>
      </c>
      <c r="AF444">
        <v>1.9894736842105261</v>
      </c>
      <c r="AG444">
        <v>5.5827067669172938E-5</v>
      </c>
    </row>
    <row r="445" spans="1:205" x14ac:dyDescent="0.3">
      <c r="A445" s="49">
        <v>561</v>
      </c>
      <c r="B445" t="s">
        <v>1704</v>
      </c>
      <c r="C445" t="s">
        <v>617</v>
      </c>
      <c r="D445">
        <v>1.2264200000000001E-4</v>
      </c>
      <c r="F445">
        <v>2858.4008740888098</v>
      </c>
      <c r="G445">
        <v>2.429887974655129</v>
      </c>
    </row>
    <row r="446" spans="1:205" x14ac:dyDescent="0.3">
      <c r="A446" s="49">
        <v>562</v>
      </c>
      <c r="B446" t="s">
        <v>1705</v>
      </c>
      <c r="C446" t="s">
        <v>605</v>
      </c>
      <c r="D446">
        <v>3.0674999999999999</v>
      </c>
      <c r="M446">
        <v>6.299823633156966E-2</v>
      </c>
      <c r="N446">
        <v>1.2804232804232811E-5</v>
      </c>
      <c r="AH446">
        <v>3.428571428571429E-5</v>
      </c>
      <c r="AK446">
        <v>1.326984126984127E-3</v>
      </c>
    </row>
    <row r="447" spans="1:205" x14ac:dyDescent="0.3">
      <c r="A447" s="49">
        <v>565</v>
      </c>
      <c r="B447" t="s">
        <v>1709</v>
      </c>
      <c r="C447" t="s">
        <v>605</v>
      </c>
      <c r="D447">
        <v>9.8655572999999993E-7</v>
      </c>
      <c r="F447">
        <v>2341.2432530969809</v>
      </c>
      <c r="G447">
        <v>4.0223592672355926</v>
      </c>
    </row>
    <row r="448" spans="1:205" x14ac:dyDescent="0.3">
      <c r="A448" s="49">
        <v>566</v>
      </c>
      <c r="B448" t="s">
        <v>1710</v>
      </c>
      <c r="C448" t="s">
        <v>796</v>
      </c>
      <c r="D448">
        <v>0.72</v>
      </c>
      <c r="O448">
        <v>1.00609756097561E-2</v>
      </c>
    </row>
    <row r="449" spans="1:209" x14ac:dyDescent="0.3">
      <c r="A449" s="49">
        <v>567</v>
      </c>
      <c r="B449" t="s">
        <v>1711</v>
      </c>
      <c r="C449" t="s">
        <v>671</v>
      </c>
      <c r="D449">
        <v>2.330704656E-4</v>
      </c>
      <c r="Q449">
        <v>1768.5730986738779</v>
      </c>
      <c r="R449">
        <v>6.9325600557773967E-2</v>
      </c>
      <c r="S449">
        <v>1395.6087037154409</v>
      </c>
      <c r="T449">
        <v>1.024691358024691</v>
      </c>
      <c r="U449">
        <v>0.22027892089620479</v>
      </c>
      <c r="GY449">
        <v>0.72356201179453017</v>
      </c>
      <c r="GZ449">
        <v>60.522349693294743</v>
      </c>
      <c r="HA449">
        <v>1.6896629587374031E-2</v>
      </c>
    </row>
    <row r="450" spans="1:209" x14ac:dyDescent="0.3">
      <c r="A450" s="49">
        <v>568</v>
      </c>
      <c r="B450" t="s">
        <v>1713</v>
      </c>
      <c r="C450" t="s">
        <v>798</v>
      </c>
      <c r="D450">
        <v>0.41470000000000001</v>
      </c>
      <c r="O450">
        <v>3.4693019343986553E-2</v>
      </c>
      <c r="P450">
        <v>0.77712363330529866</v>
      </c>
    </row>
    <row r="451" spans="1:209" x14ac:dyDescent="0.3">
      <c r="A451" s="49">
        <v>570</v>
      </c>
      <c r="B451" t="s">
        <v>1717</v>
      </c>
      <c r="C451" t="s">
        <v>659</v>
      </c>
      <c r="D451">
        <v>0.48599999999999999</v>
      </c>
      <c r="I451">
        <v>0.25863453815261039</v>
      </c>
      <c r="K451">
        <v>2.486984976944816E-4</v>
      </c>
      <c r="L451">
        <v>3.954016064257028E-2</v>
      </c>
    </row>
    <row r="452" spans="1:209" x14ac:dyDescent="0.3">
      <c r="A452" s="49">
        <v>571</v>
      </c>
      <c r="B452" t="s">
        <v>1718</v>
      </c>
      <c r="C452" t="s">
        <v>659</v>
      </c>
      <c r="D452">
        <v>4.8684399999999989E-2</v>
      </c>
      <c r="AJ452">
        <v>1.752756627624142E-2</v>
      </c>
      <c r="AK452">
        <v>1.03902344086058E-4</v>
      </c>
    </row>
    <row r="453" spans="1:209" x14ac:dyDescent="0.3">
      <c r="A453" s="49">
        <v>573</v>
      </c>
      <c r="B453" t="s">
        <v>1720</v>
      </c>
      <c r="C453" t="s">
        <v>671</v>
      </c>
      <c r="D453">
        <v>7.9140873709500012E-4</v>
      </c>
      <c r="Q453">
        <v>161.64553572398981</v>
      </c>
      <c r="R453">
        <v>6.7772019264584066E-2</v>
      </c>
      <c r="S453">
        <v>438.13637810216119</v>
      </c>
      <c r="T453">
        <v>0.76248289139291991</v>
      </c>
      <c r="U453">
        <v>0.13208329457143639</v>
      </c>
      <c r="V453">
        <v>0.15628713401427891</v>
      </c>
      <c r="W453">
        <v>3.1070720591629061E-2</v>
      </c>
    </row>
    <row r="454" spans="1:209" x14ac:dyDescent="0.3">
      <c r="A454" s="49">
        <v>576</v>
      </c>
      <c r="B454" t="s">
        <v>1723</v>
      </c>
      <c r="C454" t="s">
        <v>614</v>
      </c>
      <c r="D454">
        <v>3.263928E-2</v>
      </c>
      <c r="M454">
        <v>1.297149684246458E-2</v>
      </c>
      <c r="N454">
        <v>7.4973101819970194E-6</v>
      </c>
      <c r="AH454">
        <v>2.1428571428571432E-5</v>
      </c>
      <c r="AJ454">
        <v>0.2231182795698925</v>
      </c>
      <c r="AK454">
        <v>2.065710872162486E-3</v>
      </c>
      <c r="AP454">
        <v>3.2407834101382503E-2</v>
      </c>
    </row>
    <row r="455" spans="1:209" x14ac:dyDescent="0.3">
      <c r="A455" s="49">
        <v>577</v>
      </c>
      <c r="B455" t="s">
        <v>1724</v>
      </c>
      <c r="C455" t="s">
        <v>614</v>
      </c>
      <c r="D455">
        <v>0.35581000000000013</v>
      </c>
      <c r="I455">
        <v>6.8036853295535063E-2</v>
      </c>
      <c r="K455">
        <v>2.5563317696556531E-4</v>
      </c>
      <c r="L455">
        <v>5.126455401437683E-2</v>
      </c>
    </row>
    <row r="456" spans="1:209" x14ac:dyDescent="0.3">
      <c r="A456" s="49">
        <v>578</v>
      </c>
      <c r="B456" t="s">
        <v>1725</v>
      </c>
      <c r="C456" t="s">
        <v>614</v>
      </c>
      <c r="D456">
        <v>4.9178000000000013E-2</v>
      </c>
      <c r="I456">
        <v>0.17093156064005499</v>
      </c>
      <c r="J456">
        <v>1.03851903608578E-5</v>
      </c>
      <c r="K456">
        <v>4.3898614854067378E-4</v>
      </c>
      <c r="L456">
        <v>8.3774427491575959E-2</v>
      </c>
    </row>
    <row r="457" spans="1:209" x14ac:dyDescent="0.3">
      <c r="A457" s="49">
        <v>579</v>
      </c>
      <c r="B457" t="s">
        <v>1726</v>
      </c>
      <c r="C457" t="s">
        <v>614</v>
      </c>
      <c r="D457">
        <v>4.3034999999999997E-2</v>
      </c>
      <c r="I457">
        <v>0.11513856051602719</v>
      </c>
      <c r="J457">
        <v>2.5690492888248711E-6</v>
      </c>
      <c r="K457">
        <v>5.6548548868025448E-4</v>
      </c>
      <c r="L457">
        <v>0.2303067186837276</v>
      </c>
    </row>
    <row r="458" spans="1:209" x14ac:dyDescent="0.3">
      <c r="A458" s="49">
        <v>580</v>
      </c>
      <c r="B458" t="s">
        <v>1727</v>
      </c>
      <c r="C458" t="s">
        <v>614</v>
      </c>
      <c r="D458">
        <v>0.18302399999999999</v>
      </c>
      <c r="I458">
        <v>0.14759036144578319</v>
      </c>
      <c r="J458">
        <v>2.259036144578314E-6</v>
      </c>
      <c r="K458">
        <v>4.0272199910754142E-4</v>
      </c>
      <c r="L458">
        <v>0.14827560240963861</v>
      </c>
    </row>
    <row r="459" spans="1:209" x14ac:dyDescent="0.3">
      <c r="A459" s="49">
        <v>581</v>
      </c>
      <c r="B459" t="s">
        <v>1728</v>
      </c>
      <c r="C459" t="s">
        <v>614</v>
      </c>
      <c r="D459">
        <v>8.3839999999999997E-5</v>
      </c>
      <c r="F459">
        <v>3062.5</v>
      </c>
      <c r="G459">
        <v>11.86033950617284</v>
      </c>
    </row>
    <row r="460" spans="1:209" x14ac:dyDescent="0.3">
      <c r="A460" s="49">
        <v>582</v>
      </c>
      <c r="B460" t="s">
        <v>1729</v>
      </c>
      <c r="C460" t="s">
        <v>614</v>
      </c>
      <c r="D460">
        <v>0.175268691</v>
      </c>
      <c r="I460">
        <v>0.19844082211197739</v>
      </c>
      <c r="J460">
        <v>2.97661233167966E-6</v>
      </c>
      <c r="K460">
        <v>4.4286951728482552E-4</v>
      </c>
    </row>
    <row r="461" spans="1:209" x14ac:dyDescent="0.3">
      <c r="A461" s="49">
        <v>583</v>
      </c>
      <c r="B461" t="s">
        <v>1730</v>
      </c>
      <c r="C461" t="s">
        <v>605</v>
      </c>
      <c r="D461">
        <v>0.1</v>
      </c>
      <c r="AG461">
        <v>8.6842105263157901E-6</v>
      </c>
    </row>
    <row r="462" spans="1:209" x14ac:dyDescent="0.3">
      <c r="A462" s="49">
        <v>584</v>
      </c>
      <c r="B462" t="s">
        <v>1731</v>
      </c>
      <c r="C462" t="s">
        <v>605</v>
      </c>
      <c r="D462">
        <v>4.6542999999999992E-3</v>
      </c>
      <c r="M462">
        <v>8.3826448478490703E-3</v>
      </c>
      <c r="N462">
        <v>6.7342770667003002E-6</v>
      </c>
    </row>
    <row r="463" spans="1:209" x14ac:dyDescent="0.3">
      <c r="A463" s="49">
        <v>585</v>
      </c>
      <c r="B463" t="s">
        <v>1732</v>
      </c>
      <c r="C463" t="s">
        <v>650</v>
      </c>
      <c r="D463">
        <v>2.2800000000000001E-2</v>
      </c>
      <c r="CN463">
        <v>6.8922305764411038E-2</v>
      </c>
    </row>
    <row r="464" spans="1:209" x14ac:dyDescent="0.3">
      <c r="A464" s="49">
        <v>586</v>
      </c>
      <c r="B464" t="s">
        <v>1734</v>
      </c>
      <c r="C464" t="s">
        <v>605</v>
      </c>
      <c r="D464">
        <v>2.1899999999999999E-2</v>
      </c>
      <c r="AH464">
        <v>1.6071428571428571E-4</v>
      </c>
    </row>
    <row r="465" spans="1:212" x14ac:dyDescent="0.3">
      <c r="A465" s="49">
        <v>587</v>
      </c>
      <c r="B465" t="s">
        <v>1736</v>
      </c>
      <c r="C465" t="s">
        <v>796</v>
      </c>
      <c r="D465">
        <v>3.10269E-2</v>
      </c>
      <c r="O465">
        <v>5.5468979749987213E-2</v>
      </c>
      <c r="HB465">
        <v>1.410863853859621</v>
      </c>
    </row>
    <row r="466" spans="1:212" x14ac:dyDescent="0.3">
      <c r="A466" s="49">
        <v>588</v>
      </c>
      <c r="B466" t="s">
        <v>1738</v>
      </c>
      <c r="C466" t="s">
        <v>605</v>
      </c>
      <c r="D466">
        <v>6.6000000000000005E-5</v>
      </c>
      <c r="F466">
        <v>5656.5656565656564</v>
      </c>
    </row>
    <row r="467" spans="1:212" x14ac:dyDescent="0.3">
      <c r="A467" s="49">
        <v>589</v>
      </c>
      <c r="B467" t="s">
        <v>1739</v>
      </c>
      <c r="C467" t="s">
        <v>605</v>
      </c>
      <c r="D467">
        <v>6.4192</v>
      </c>
      <c r="M467">
        <v>4.2753683394261659E-3</v>
      </c>
      <c r="AH467">
        <v>1.8960974220196559E-6</v>
      </c>
      <c r="AK467">
        <v>2.2825455511771561E-5</v>
      </c>
    </row>
    <row r="468" spans="1:212" x14ac:dyDescent="0.3">
      <c r="A468" s="49">
        <v>590</v>
      </c>
      <c r="B468" t="s">
        <v>1740</v>
      </c>
      <c r="C468" t="s">
        <v>671</v>
      </c>
      <c r="D468">
        <v>1.8316800000000001E-5</v>
      </c>
      <c r="Q468">
        <v>658.27546296296293</v>
      </c>
      <c r="R468">
        <v>0.1736111111111111</v>
      </c>
      <c r="S468">
        <v>741.46412037037032</v>
      </c>
      <c r="T468">
        <v>0.68312757201646079</v>
      </c>
      <c r="U468">
        <v>7.7441808127572009E-2</v>
      </c>
      <c r="V468">
        <v>8.7662351525193624E-2</v>
      </c>
      <c r="W468">
        <v>4.297107081910724E-2</v>
      </c>
    </row>
    <row r="469" spans="1:212" x14ac:dyDescent="0.3">
      <c r="A469" s="49">
        <v>591</v>
      </c>
      <c r="B469" t="s">
        <v>1741</v>
      </c>
      <c r="C469" t="s">
        <v>605</v>
      </c>
      <c r="D469">
        <v>0.50000000000000011</v>
      </c>
      <c r="AH469">
        <v>1.9189765458422171E-5</v>
      </c>
      <c r="AK469">
        <v>7.5021716812761585E-4</v>
      </c>
    </row>
    <row r="470" spans="1:212" x14ac:dyDescent="0.3">
      <c r="A470" s="49">
        <v>592</v>
      </c>
      <c r="B470" t="s">
        <v>1742</v>
      </c>
      <c r="C470" t="s">
        <v>614</v>
      </c>
      <c r="D470">
        <v>5.6839999999999998E-3</v>
      </c>
      <c r="AF470">
        <v>0.65977443609022557</v>
      </c>
      <c r="AG470">
        <v>5.7318601619075745E-4</v>
      </c>
      <c r="GJ470">
        <v>4.3501611170784109E-5</v>
      </c>
    </row>
    <row r="471" spans="1:212" x14ac:dyDescent="0.3">
      <c r="A471" s="49">
        <v>593</v>
      </c>
      <c r="B471" t="s">
        <v>1743</v>
      </c>
      <c r="C471" t="s">
        <v>605</v>
      </c>
      <c r="D471">
        <v>0.78390000000000004</v>
      </c>
      <c r="AH471">
        <v>1.373626373626374E-5</v>
      </c>
      <c r="AK471">
        <v>2.5776692443359108E-4</v>
      </c>
    </row>
    <row r="472" spans="1:212" x14ac:dyDescent="0.3">
      <c r="A472" s="49">
        <v>594</v>
      </c>
      <c r="B472" t="s">
        <v>1744</v>
      </c>
      <c r="C472" t="s">
        <v>605</v>
      </c>
      <c r="D472">
        <v>0.35103350000000011</v>
      </c>
      <c r="AF472">
        <v>0.62932240610114198</v>
      </c>
      <c r="AG472">
        <v>6.0699495041475929E-4</v>
      </c>
    </row>
    <row r="473" spans="1:212" x14ac:dyDescent="0.3">
      <c r="A473" s="49">
        <v>595</v>
      </c>
      <c r="B473" t="s">
        <v>1745</v>
      </c>
      <c r="C473" t="s">
        <v>659</v>
      </c>
      <c r="D473">
        <v>5.3713892999999999E-2</v>
      </c>
      <c r="AH473">
        <v>2.6503759398496242E-5</v>
      </c>
      <c r="AJ473">
        <v>0.16641604010025071</v>
      </c>
      <c r="AK473">
        <v>4.7407407407407419E-4</v>
      </c>
    </row>
    <row r="474" spans="1:212" x14ac:dyDescent="0.3">
      <c r="A474" s="49">
        <v>597</v>
      </c>
      <c r="B474" t="s">
        <v>1748</v>
      </c>
      <c r="C474" t="s">
        <v>617</v>
      </c>
      <c r="D474">
        <v>1.5903E-4</v>
      </c>
      <c r="F474">
        <v>442.10526315789468</v>
      </c>
      <c r="G474">
        <v>4.049382716049382</v>
      </c>
    </row>
    <row r="475" spans="1:212" x14ac:dyDescent="0.3">
      <c r="A475" s="49">
        <v>598</v>
      </c>
      <c r="B475" t="s">
        <v>1749</v>
      </c>
      <c r="C475" t="s">
        <v>653</v>
      </c>
      <c r="D475">
        <v>1.1880000000000001E-7</v>
      </c>
      <c r="F475">
        <v>2765.4320987654319</v>
      </c>
    </row>
    <row r="476" spans="1:212" x14ac:dyDescent="0.3">
      <c r="A476" s="49">
        <v>599</v>
      </c>
      <c r="B476" t="s">
        <v>1750</v>
      </c>
      <c r="C476" t="s">
        <v>614</v>
      </c>
      <c r="D476">
        <v>1.5355205999999999</v>
      </c>
      <c r="I476">
        <v>2.735452781542326E-2</v>
      </c>
      <c r="K476">
        <v>1.710273921582642E-3</v>
      </c>
      <c r="L476">
        <v>0.31672081400236352</v>
      </c>
    </row>
    <row r="477" spans="1:212" x14ac:dyDescent="0.3">
      <c r="A477" s="49">
        <v>600</v>
      </c>
      <c r="B477" t="s">
        <v>1751</v>
      </c>
      <c r="C477" t="s">
        <v>605</v>
      </c>
      <c r="D477">
        <v>65.822999999999993</v>
      </c>
      <c r="N477">
        <v>1.306340669747078E-5</v>
      </c>
      <c r="AH477">
        <v>9.8660693938940159E-6</v>
      </c>
    </row>
    <row r="478" spans="1:212" x14ac:dyDescent="0.3">
      <c r="A478" s="49">
        <v>601</v>
      </c>
      <c r="B478" t="s">
        <v>1753</v>
      </c>
      <c r="C478" t="s">
        <v>796</v>
      </c>
      <c r="D478">
        <v>0.11749999999999999</v>
      </c>
      <c r="O478">
        <v>3.4250129735339911E-2</v>
      </c>
    </row>
    <row r="479" spans="1:212" x14ac:dyDescent="0.3">
      <c r="A479" s="49">
        <v>602</v>
      </c>
      <c r="B479" t="s">
        <v>1756</v>
      </c>
      <c r="C479" t="s">
        <v>1755</v>
      </c>
      <c r="D479">
        <v>0.1124</v>
      </c>
      <c r="HC479">
        <v>1.758241758241759E-4</v>
      </c>
    </row>
    <row r="480" spans="1:212" x14ac:dyDescent="0.3">
      <c r="A480" s="49">
        <v>603</v>
      </c>
      <c r="B480" t="s">
        <v>1758</v>
      </c>
      <c r="C480" t="s">
        <v>677</v>
      </c>
      <c r="D480">
        <v>2.6767999999999999E-5</v>
      </c>
      <c r="F480">
        <v>2833.333333333333</v>
      </c>
      <c r="G480">
        <v>1.0052910052910049</v>
      </c>
      <c r="HD480">
        <v>476.1904761904762</v>
      </c>
    </row>
    <row r="481" spans="1:220" x14ac:dyDescent="0.3">
      <c r="A481" s="49">
        <v>604</v>
      </c>
      <c r="B481" t="s">
        <v>1761</v>
      </c>
      <c r="C481" t="s">
        <v>802</v>
      </c>
      <c r="D481">
        <v>221.95519999999999</v>
      </c>
      <c r="HE481">
        <v>3.7602874814376963E-2</v>
      </c>
      <c r="HF481">
        <v>4.4142637793572748E-2</v>
      </c>
      <c r="HG481">
        <v>4.0451638116932743E-3</v>
      </c>
    </row>
    <row r="482" spans="1:220" x14ac:dyDescent="0.3">
      <c r="A482" s="49">
        <v>605</v>
      </c>
      <c r="B482" t="s">
        <v>1763</v>
      </c>
      <c r="C482" t="s">
        <v>802</v>
      </c>
      <c r="D482">
        <v>52.186799999999998</v>
      </c>
      <c r="HE482">
        <v>3.9768953068592058E-2</v>
      </c>
      <c r="HF482">
        <v>4.5292418772563167E-2</v>
      </c>
      <c r="HG482">
        <v>5.616297060340383E-3</v>
      </c>
    </row>
    <row r="483" spans="1:220" x14ac:dyDescent="0.3">
      <c r="A483" s="49">
        <v>606</v>
      </c>
      <c r="B483" t="s">
        <v>1764</v>
      </c>
      <c r="C483" t="s">
        <v>802</v>
      </c>
      <c r="D483">
        <v>123.44885840000001</v>
      </c>
      <c r="HE483">
        <v>4.2345210055016597E-2</v>
      </c>
      <c r="HF483">
        <v>4.684170266899771E-2</v>
      </c>
      <c r="HG483">
        <v>4.8745500590226618E-3</v>
      </c>
    </row>
    <row r="484" spans="1:220" x14ac:dyDescent="0.3">
      <c r="A484" s="49">
        <v>607</v>
      </c>
      <c r="B484" t="s">
        <v>1765</v>
      </c>
      <c r="C484" t="s">
        <v>802</v>
      </c>
      <c r="D484">
        <v>131.26400000000001</v>
      </c>
      <c r="HE484">
        <v>4.0546075085324242E-2</v>
      </c>
      <c r="HF484">
        <v>5.0015602145294977E-2</v>
      </c>
      <c r="HG484">
        <v>5.5509507557289142E-3</v>
      </c>
    </row>
    <row r="485" spans="1:220" x14ac:dyDescent="0.3">
      <c r="A485" s="49">
        <v>608</v>
      </c>
      <c r="B485" t="s">
        <v>1766</v>
      </c>
      <c r="C485" t="s">
        <v>802</v>
      </c>
      <c r="D485">
        <v>11</v>
      </c>
      <c r="HE485">
        <v>4.2709090909090912E-2</v>
      </c>
      <c r="HF485">
        <v>4.2458961038961053E-2</v>
      </c>
      <c r="HG485">
        <v>3.407142857142859E-3</v>
      </c>
    </row>
    <row r="486" spans="1:220" x14ac:dyDescent="0.3">
      <c r="A486" s="49">
        <v>609</v>
      </c>
      <c r="B486" t="s">
        <v>1767</v>
      </c>
      <c r="C486" t="s">
        <v>796</v>
      </c>
      <c r="D486">
        <v>0.26973000000000003</v>
      </c>
      <c r="O486">
        <v>5.7964468533574239E-2</v>
      </c>
    </row>
    <row r="487" spans="1:220" x14ac:dyDescent="0.3">
      <c r="A487" s="49">
        <v>610</v>
      </c>
      <c r="B487" t="s">
        <v>1769</v>
      </c>
      <c r="C487" t="s">
        <v>641</v>
      </c>
      <c r="D487">
        <v>1.98864</v>
      </c>
      <c r="HH487">
        <v>0.75151658271681798</v>
      </c>
      <c r="HI487">
        <v>18.705574261129819</v>
      </c>
      <c r="HJ487">
        <v>0.32659932659932661</v>
      </c>
    </row>
    <row r="488" spans="1:220" x14ac:dyDescent="0.3">
      <c r="A488" s="49">
        <v>611</v>
      </c>
      <c r="B488" t="s">
        <v>1771</v>
      </c>
      <c r="C488" t="s">
        <v>680</v>
      </c>
      <c r="D488">
        <v>4.8159000000000007E-2</v>
      </c>
      <c r="HK488">
        <v>0.45625240018811308</v>
      </c>
    </row>
    <row r="489" spans="1:220" x14ac:dyDescent="0.3">
      <c r="A489" s="49">
        <v>612</v>
      </c>
      <c r="B489" t="s">
        <v>1773</v>
      </c>
      <c r="C489" t="s">
        <v>683</v>
      </c>
      <c r="D489">
        <v>1.155E-2</v>
      </c>
      <c r="HK489">
        <v>0.51428571428571435</v>
      </c>
    </row>
    <row r="490" spans="1:220" x14ac:dyDescent="0.3">
      <c r="A490" s="49">
        <v>614</v>
      </c>
      <c r="B490" t="s">
        <v>1775</v>
      </c>
      <c r="C490" t="s">
        <v>605</v>
      </c>
      <c r="D490">
        <v>0.72100000000000009</v>
      </c>
      <c r="AG490">
        <v>1.2406015037593981E-5</v>
      </c>
    </row>
    <row r="491" spans="1:220" x14ac:dyDescent="0.3">
      <c r="A491" s="49">
        <v>615</v>
      </c>
      <c r="B491" t="s">
        <v>1776</v>
      </c>
      <c r="C491" t="s">
        <v>659</v>
      </c>
      <c r="D491">
        <v>0.4168309999999999</v>
      </c>
      <c r="I491">
        <v>8.7865374811836899E-2</v>
      </c>
      <c r="K491">
        <v>1.8708155151800901E-3</v>
      </c>
      <c r="L491">
        <v>0.33749440420698079</v>
      </c>
    </row>
    <row r="492" spans="1:220" x14ac:dyDescent="0.3">
      <c r="A492" s="49">
        <v>616</v>
      </c>
      <c r="B492" t="s">
        <v>1777</v>
      </c>
      <c r="C492" t="s">
        <v>659</v>
      </c>
      <c r="D492">
        <v>1.5428558699999999E-2</v>
      </c>
      <c r="I492">
        <v>3.801669120312768E-2</v>
      </c>
      <c r="K492">
        <v>1.3446997235029099E-3</v>
      </c>
      <c r="L492">
        <v>0.36796241582434802</v>
      </c>
    </row>
    <row r="493" spans="1:220" x14ac:dyDescent="0.3">
      <c r="A493" s="49">
        <v>617</v>
      </c>
      <c r="B493" t="s">
        <v>1778</v>
      </c>
      <c r="C493" t="s">
        <v>614</v>
      </c>
      <c r="D493">
        <v>1.3356E-2</v>
      </c>
      <c r="HK493">
        <v>1.2715855572998429</v>
      </c>
    </row>
    <row r="494" spans="1:220" x14ac:dyDescent="0.3">
      <c r="A494" s="49">
        <v>618</v>
      </c>
      <c r="B494" t="s">
        <v>1781</v>
      </c>
      <c r="C494" t="s">
        <v>1781</v>
      </c>
      <c r="D494">
        <v>0.85114000000000001</v>
      </c>
      <c r="HL494">
        <v>8.4599598435100978E-13</v>
      </c>
    </row>
    <row r="495" spans="1:220" x14ac:dyDescent="0.3">
      <c r="A495" s="49">
        <v>620</v>
      </c>
      <c r="B495" t="s">
        <v>1784</v>
      </c>
      <c r="C495" t="s">
        <v>653</v>
      </c>
      <c r="D495">
        <v>0.67269999999999996</v>
      </c>
      <c r="AK495">
        <v>3.9736417170637469E-4</v>
      </c>
    </row>
    <row r="496" spans="1:220" x14ac:dyDescent="0.3">
      <c r="A496" s="49">
        <v>621</v>
      </c>
      <c r="B496" t="s">
        <v>1785</v>
      </c>
      <c r="C496" t="s">
        <v>704</v>
      </c>
      <c r="D496">
        <v>0.4509999999999999</v>
      </c>
      <c r="AH496">
        <v>7.2695597085841001E-6</v>
      </c>
      <c r="AK496">
        <v>9.8522976571757098E-5</v>
      </c>
    </row>
    <row r="497" spans="1:143" x14ac:dyDescent="0.3">
      <c r="A497" s="49">
        <v>622</v>
      </c>
      <c r="B497" t="s">
        <v>1786</v>
      </c>
      <c r="C497" t="s">
        <v>614</v>
      </c>
      <c r="D497">
        <v>0.24762999999999999</v>
      </c>
      <c r="M497">
        <v>8.2747835726069377E-2</v>
      </c>
      <c r="N497">
        <v>4.6846840049766943E-5</v>
      </c>
      <c r="AJ497">
        <v>0.43573072729475432</v>
      </c>
      <c r="AK497">
        <v>2.6042245567343501E-3</v>
      </c>
    </row>
    <row r="498" spans="1:143" x14ac:dyDescent="0.3">
      <c r="A498" s="49">
        <v>623</v>
      </c>
      <c r="B498" t="s">
        <v>1787</v>
      </c>
      <c r="C498" t="s">
        <v>659</v>
      </c>
      <c r="D498">
        <v>0.78344999999999998</v>
      </c>
      <c r="AJ498">
        <v>1.184162997000447</v>
      </c>
      <c r="AK498">
        <v>1.322041398089646E-3</v>
      </c>
      <c r="AP498">
        <v>0.57224057055332178</v>
      </c>
    </row>
    <row r="499" spans="1:143" x14ac:dyDescent="0.3">
      <c r="A499" s="49">
        <v>624</v>
      </c>
      <c r="B499" t="s">
        <v>1788</v>
      </c>
      <c r="C499" t="s">
        <v>605</v>
      </c>
      <c r="D499">
        <v>2.4462000000000002</v>
      </c>
      <c r="M499">
        <v>6.2918016887438854E-3</v>
      </c>
      <c r="N499">
        <v>1.1222398109660581E-5</v>
      </c>
      <c r="AH499">
        <v>2.4054802200497568E-5</v>
      </c>
      <c r="AK499">
        <v>3.9543829777661849E-4</v>
      </c>
    </row>
    <row r="500" spans="1:143" x14ac:dyDescent="0.3">
      <c r="A500" s="49">
        <v>625</v>
      </c>
      <c r="B500" t="s">
        <v>1789</v>
      </c>
      <c r="C500" t="s">
        <v>605</v>
      </c>
      <c r="D500">
        <v>4.2472000000000003</v>
      </c>
      <c r="M500">
        <v>1.8935600024317299E-2</v>
      </c>
      <c r="N500">
        <v>1.617883754965377E-5</v>
      </c>
      <c r="AH500">
        <v>1.9797917283319431E-5</v>
      </c>
      <c r="AK500">
        <v>3.072111747945238E-4</v>
      </c>
    </row>
    <row r="501" spans="1:143" x14ac:dyDescent="0.3">
      <c r="A501" s="49">
        <v>626</v>
      </c>
      <c r="B501" t="s">
        <v>1790</v>
      </c>
      <c r="C501" t="s">
        <v>605</v>
      </c>
      <c r="D501">
        <v>1.5146999999999999</v>
      </c>
      <c r="M501">
        <v>1.2815850869590891E-2</v>
      </c>
      <c r="N501">
        <v>1.467865175798191E-5</v>
      </c>
      <c r="AH501">
        <v>1.628328098916334E-5</v>
      </c>
      <c r="AK501">
        <v>2.8534017422906323E-4</v>
      </c>
    </row>
    <row r="502" spans="1:143" x14ac:dyDescent="0.3">
      <c r="A502" s="49">
        <v>627</v>
      </c>
      <c r="B502" t="s">
        <v>1791</v>
      </c>
      <c r="C502" t="s">
        <v>605</v>
      </c>
      <c r="D502">
        <v>4.9987000000000004</v>
      </c>
      <c r="M502">
        <v>1.8443843018232361E-2</v>
      </c>
      <c r="N502">
        <v>1.6163882243884611E-5</v>
      </c>
      <c r="AH502">
        <v>1.623207748300272E-5</v>
      </c>
      <c r="AK502">
        <v>4.1776480932661538E-4</v>
      </c>
    </row>
    <row r="503" spans="1:143" x14ac:dyDescent="0.3">
      <c r="A503" s="49">
        <v>628</v>
      </c>
      <c r="B503" t="s">
        <v>1792</v>
      </c>
      <c r="C503" t="s">
        <v>605</v>
      </c>
      <c r="D503">
        <v>3.2199</v>
      </c>
      <c r="M503">
        <v>1.6943738270487549E-2</v>
      </c>
      <c r="N503">
        <v>1.5859716959455091E-5</v>
      </c>
      <c r="AH503">
        <v>1.163634185622446E-5</v>
      </c>
      <c r="AK503">
        <v>3.866931356604949E-4</v>
      </c>
    </row>
    <row r="504" spans="1:143" x14ac:dyDescent="0.3">
      <c r="A504" s="49">
        <v>629</v>
      </c>
      <c r="B504" t="s">
        <v>1793</v>
      </c>
      <c r="C504" t="s">
        <v>650</v>
      </c>
      <c r="D504">
        <v>0.44364999999999999</v>
      </c>
      <c r="AK504">
        <v>1.907936507936508E-3</v>
      </c>
    </row>
    <row r="505" spans="1:143" x14ac:dyDescent="0.3">
      <c r="A505" s="49">
        <v>633</v>
      </c>
      <c r="B505" t="s">
        <v>1798</v>
      </c>
      <c r="C505" t="s">
        <v>796</v>
      </c>
      <c r="D505">
        <v>0.06</v>
      </c>
      <c r="O505">
        <v>7.5457317073170743E-2</v>
      </c>
    </row>
    <row r="506" spans="1:143" x14ac:dyDescent="0.3">
      <c r="A506" s="49">
        <v>634</v>
      </c>
      <c r="B506" t="s">
        <v>1799</v>
      </c>
      <c r="C506" t="s">
        <v>617</v>
      </c>
      <c r="D506">
        <v>1.2999999999999999E-2</v>
      </c>
      <c r="AH506">
        <v>1.1904761904761899E-4</v>
      </c>
    </row>
    <row r="507" spans="1:143" x14ac:dyDescent="0.3">
      <c r="A507" s="49">
        <v>635</v>
      </c>
      <c r="B507" t="s">
        <v>1800</v>
      </c>
      <c r="C507" t="s">
        <v>617</v>
      </c>
      <c r="D507">
        <v>1.083E-5</v>
      </c>
      <c r="F507">
        <v>2171.745152354571</v>
      </c>
      <c r="G507">
        <v>8.654970760233919</v>
      </c>
      <c r="H507">
        <v>2171.4373653431821</v>
      </c>
      <c r="EM507">
        <v>831.17266851338866</v>
      </c>
    </row>
    <row r="508" spans="1:143" x14ac:dyDescent="0.3">
      <c r="A508" s="49">
        <v>637</v>
      </c>
      <c r="B508" t="s">
        <v>1802</v>
      </c>
      <c r="C508" t="s">
        <v>605</v>
      </c>
      <c r="D508">
        <v>80.888499999999993</v>
      </c>
      <c r="M508">
        <v>2.7106138298087709E-2</v>
      </c>
      <c r="N508">
        <v>1.184599494247961E-5</v>
      </c>
    </row>
    <row r="509" spans="1:143" x14ac:dyDescent="0.3">
      <c r="A509" s="49">
        <v>638</v>
      </c>
      <c r="B509" t="s">
        <v>1804</v>
      </c>
      <c r="C509" t="s">
        <v>796</v>
      </c>
      <c r="D509">
        <v>0.17926</v>
      </c>
      <c r="O509">
        <v>4.5498703341379072E-2</v>
      </c>
      <c r="AI509">
        <v>25.392201060245569</v>
      </c>
    </row>
    <row r="510" spans="1:143" x14ac:dyDescent="0.3">
      <c r="A510" s="49">
        <v>639</v>
      </c>
      <c r="B510" t="s">
        <v>1805</v>
      </c>
      <c r="C510" t="s">
        <v>798</v>
      </c>
      <c r="D510">
        <v>9.3398999999999999E-3</v>
      </c>
      <c r="O510">
        <v>3.3742331288343558E-2</v>
      </c>
      <c r="P510">
        <v>0.74786772407601365</v>
      </c>
      <c r="AM510">
        <v>5.4945383809666317E-5</v>
      </c>
      <c r="AN510">
        <v>9.8694199211930766E-5</v>
      </c>
    </row>
    <row r="511" spans="1:143" x14ac:dyDescent="0.3">
      <c r="A511" s="49">
        <v>641</v>
      </c>
      <c r="B511" t="s">
        <v>1808</v>
      </c>
      <c r="C511" t="s">
        <v>617</v>
      </c>
      <c r="D511">
        <v>1.2907</v>
      </c>
      <c r="I511">
        <v>0.13746981417573911</v>
      </c>
      <c r="K511">
        <v>1.555257304106019E-3</v>
      </c>
      <c r="L511">
        <v>0.37607113353079152</v>
      </c>
    </row>
    <row r="512" spans="1:143" x14ac:dyDescent="0.3">
      <c r="A512" s="49">
        <v>644</v>
      </c>
      <c r="B512" t="s">
        <v>1811</v>
      </c>
      <c r="C512" t="s">
        <v>617</v>
      </c>
      <c r="D512">
        <v>0.137235</v>
      </c>
      <c r="M512">
        <v>1.914840010078105E-2</v>
      </c>
      <c r="AH512">
        <v>3.316326530612245E-5</v>
      </c>
      <c r="AK512">
        <v>9.5742000503905257E-4</v>
      </c>
    </row>
    <row r="513" spans="1:221" x14ac:dyDescent="0.3">
      <c r="A513" s="49">
        <v>646</v>
      </c>
      <c r="B513" t="s">
        <v>1813</v>
      </c>
      <c r="C513" t="s">
        <v>620</v>
      </c>
      <c r="D513">
        <v>0.16272439999999999</v>
      </c>
      <c r="AH513">
        <v>2.2284421776266621E-5</v>
      </c>
      <c r="AK513">
        <v>4.9852665437490832E-4</v>
      </c>
    </row>
    <row r="514" spans="1:221" x14ac:dyDescent="0.3">
      <c r="A514" s="49">
        <v>648</v>
      </c>
      <c r="B514" t="s">
        <v>1815</v>
      </c>
      <c r="C514" t="s">
        <v>617</v>
      </c>
      <c r="D514">
        <v>3.8376E-5</v>
      </c>
      <c r="F514">
        <v>227.64227642276421</v>
      </c>
      <c r="G514">
        <v>7.082806383619392</v>
      </c>
    </row>
    <row r="515" spans="1:221" x14ac:dyDescent="0.3">
      <c r="A515" s="49">
        <v>649</v>
      </c>
      <c r="B515" t="s">
        <v>1816</v>
      </c>
      <c r="C515" t="s">
        <v>605</v>
      </c>
      <c r="D515">
        <v>2.5697212000000001E-4</v>
      </c>
      <c r="F515">
        <v>1969.1946866972701</v>
      </c>
      <c r="G515">
        <v>1.7168056217418199</v>
      </c>
    </row>
    <row r="516" spans="1:221" x14ac:dyDescent="0.3">
      <c r="A516" s="49">
        <v>650</v>
      </c>
      <c r="B516" t="s">
        <v>1817</v>
      </c>
      <c r="C516" t="s">
        <v>617</v>
      </c>
      <c r="D516">
        <v>3.1986999999999997E-5</v>
      </c>
      <c r="F516">
        <v>320.38015443774032</v>
      </c>
      <c r="G516">
        <v>11.44654985223549</v>
      </c>
    </row>
    <row r="517" spans="1:221" x14ac:dyDescent="0.3">
      <c r="A517" s="49">
        <v>651</v>
      </c>
      <c r="B517" t="s">
        <v>1818</v>
      </c>
      <c r="C517" t="s">
        <v>614</v>
      </c>
      <c r="D517">
        <v>2.9866741340000001E-4</v>
      </c>
      <c r="BQ517">
        <v>18.558903409454128</v>
      </c>
      <c r="BR517">
        <v>132.08872533946851</v>
      </c>
      <c r="BS517">
        <v>58.098015702548118</v>
      </c>
      <c r="GX517">
        <v>3.5692813786314191E-2</v>
      </c>
      <c r="HM517">
        <v>18.41641524699746</v>
      </c>
    </row>
    <row r="518" spans="1:221" x14ac:dyDescent="0.3">
      <c r="A518" s="49">
        <v>652</v>
      </c>
      <c r="B518" t="s">
        <v>1820</v>
      </c>
      <c r="C518" t="s">
        <v>614</v>
      </c>
      <c r="D518">
        <v>2.9574000000000001E-4</v>
      </c>
      <c r="BQ518">
        <v>20.854021847070509</v>
      </c>
      <c r="BR518">
        <v>136.18048659384311</v>
      </c>
      <c r="BS518">
        <v>61.817279046673278</v>
      </c>
      <c r="GX518">
        <v>3.5220125786163542E-2</v>
      </c>
      <c r="HM518">
        <v>17.57144433410571</v>
      </c>
    </row>
    <row r="519" spans="1:221" x14ac:dyDescent="0.3">
      <c r="A519" s="49">
        <v>653</v>
      </c>
      <c r="B519" t="s">
        <v>1822</v>
      </c>
      <c r="C519" t="s">
        <v>605</v>
      </c>
      <c r="D519">
        <v>2.9660000000000002</v>
      </c>
      <c r="M519">
        <v>3.0250243500412069E-2</v>
      </c>
      <c r="N519">
        <v>2.603100607118091E-5</v>
      </c>
      <c r="AH519">
        <v>1.9457663038242949E-5</v>
      </c>
      <c r="AK519">
        <v>1.007683909706836E-3</v>
      </c>
    </row>
    <row r="520" spans="1:221" x14ac:dyDescent="0.3">
      <c r="A520" s="49">
        <v>655</v>
      </c>
      <c r="B520" t="s">
        <v>1823</v>
      </c>
      <c r="C520" t="s">
        <v>605</v>
      </c>
      <c r="D520">
        <v>4.7804000000000002</v>
      </c>
      <c r="AH520">
        <v>3.1512605042016812E-6</v>
      </c>
      <c r="AK520">
        <v>2.8089013383131032E-3</v>
      </c>
    </row>
    <row r="521" spans="1:221" x14ac:dyDescent="0.3">
      <c r="A521" s="49">
        <v>656</v>
      </c>
      <c r="B521" t="s">
        <v>1824</v>
      </c>
      <c r="C521" t="s">
        <v>614</v>
      </c>
      <c r="D521">
        <v>0.135744</v>
      </c>
      <c r="I521">
        <v>0.29142311821543598</v>
      </c>
      <c r="K521">
        <v>1.9740723068290768E-3</v>
      </c>
      <c r="L521">
        <v>0.30630341912203268</v>
      </c>
    </row>
    <row r="522" spans="1:221" x14ac:dyDescent="0.3">
      <c r="A522" s="49">
        <v>658</v>
      </c>
      <c r="B522" t="s">
        <v>1826</v>
      </c>
      <c r="C522" t="s">
        <v>671</v>
      </c>
      <c r="D522">
        <v>9.0570000000000008E-3</v>
      </c>
      <c r="O522">
        <v>2.5993908498210531E-2</v>
      </c>
      <c r="P522">
        <v>0.6963749909112209</v>
      </c>
    </row>
    <row r="523" spans="1:221" x14ac:dyDescent="0.3">
      <c r="A523" s="49">
        <v>659</v>
      </c>
      <c r="B523" t="s">
        <v>1827</v>
      </c>
      <c r="C523" t="s">
        <v>617</v>
      </c>
      <c r="D523">
        <v>2.6757579000000003E-4</v>
      </c>
      <c r="F523">
        <v>672.84039411786841</v>
      </c>
      <c r="G523">
        <v>3.034196883612482</v>
      </c>
    </row>
    <row r="524" spans="1:221" x14ac:dyDescent="0.3">
      <c r="A524" s="49">
        <v>660</v>
      </c>
      <c r="B524" t="s">
        <v>1828</v>
      </c>
      <c r="C524" t="s">
        <v>605</v>
      </c>
      <c r="D524">
        <v>0.90720000000000012</v>
      </c>
      <c r="M524">
        <v>3.6441798941798942E-2</v>
      </c>
    </row>
    <row r="525" spans="1:221" x14ac:dyDescent="0.3">
      <c r="A525" s="49">
        <v>661</v>
      </c>
      <c r="B525" t="s">
        <v>1830</v>
      </c>
      <c r="C525" t="s">
        <v>605</v>
      </c>
      <c r="D525">
        <v>0.90720000000000001</v>
      </c>
      <c r="M525">
        <v>3.6441798941798942E-2</v>
      </c>
      <c r="N525">
        <v>2.5082813843401499E-5</v>
      </c>
    </row>
    <row r="526" spans="1:221" x14ac:dyDescent="0.3">
      <c r="A526" s="49">
        <v>663</v>
      </c>
      <c r="B526" t="s">
        <v>1832</v>
      </c>
      <c r="C526" t="s">
        <v>659</v>
      </c>
      <c r="D526">
        <v>1.4370048E-2</v>
      </c>
      <c r="AK526">
        <v>2.8718906401152138E-4</v>
      </c>
    </row>
    <row r="527" spans="1:221" x14ac:dyDescent="0.3">
      <c r="A527" s="49">
        <v>664</v>
      </c>
      <c r="B527" t="s">
        <v>1833</v>
      </c>
      <c r="C527" t="s">
        <v>605</v>
      </c>
      <c r="D527">
        <v>1.56332</v>
      </c>
      <c r="AH527">
        <v>7.0488721804511282E-5</v>
      </c>
      <c r="AK527">
        <v>1.216931216931217E-3</v>
      </c>
    </row>
    <row r="528" spans="1:221" x14ac:dyDescent="0.3">
      <c r="A528" s="49">
        <v>665</v>
      </c>
      <c r="B528" t="s">
        <v>1834</v>
      </c>
      <c r="C528" t="s">
        <v>671</v>
      </c>
      <c r="D528">
        <v>5.1025464000000007E-4</v>
      </c>
      <c r="AH528">
        <v>9.2142857142857152E-5</v>
      </c>
    </row>
    <row r="529" spans="1:143" x14ac:dyDescent="0.3">
      <c r="A529" s="49">
        <v>666</v>
      </c>
      <c r="B529" t="s">
        <v>1835</v>
      </c>
      <c r="C529" t="s">
        <v>605</v>
      </c>
      <c r="D529">
        <v>1.93676485968</v>
      </c>
      <c r="M529">
        <v>1.9330013663189659E-2</v>
      </c>
      <c r="N529">
        <v>6.1256165304239339E-6</v>
      </c>
      <c r="AH529">
        <v>2.5913695957173708E-7</v>
      </c>
      <c r="AK529">
        <v>1.8612863149906911E-4</v>
      </c>
    </row>
    <row r="530" spans="1:143" x14ac:dyDescent="0.3">
      <c r="A530" s="49">
        <v>667</v>
      </c>
      <c r="B530" t="s">
        <v>1836</v>
      </c>
      <c r="C530" t="s">
        <v>605</v>
      </c>
      <c r="D530">
        <v>0.67968412848000004</v>
      </c>
      <c r="M530">
        <v>2.875925045316868E-2</v>
      </c>
      <c r="N530">
        <v>2.650516543942653E-5</v>
      </c>
      <c r="AH530">
        <v>3.7491919255601033E-5</v>
      </c>
      <c r="AK530">
        <v>7.0355206504337723E-4</v>
      </c>
    </row>
    <row r="531" spans="1:143" x14ac:dyDescent="0.3">
      <c r="A531" s="49">
        <v>668</v>
      </c>
      <c r="B531" t="s">
        <v>1837</v>
      </c>
      <c r="C531" t="s">
        <v>605</v>
      </c>
      <c r="D531">
        <v>0.31280000000000002</v>
      </c>
      <c r="AH531">
        <v>9.484609061015712E-5</v>
      </c>
    </row>
    <row r="532" spans="1:143" x14ac:dyDescent="0.3">
      <c r="A532" s="49">
        <v>669</v>
      </c>
      <c r="B532" t="s">
        <v>1838</v>
      </c>
      <c r="C532" t="s">
        <v>704</v>
      </c>
      <c r="D532">
        <v>3.7171700000000002E-5</v>
      </c>
      <c r="F532">
        <v>4631.8609766749069</v>
      </c>
    </row>
    <row r="533" spans="1:143" x14ac:dyDescent="0.3">
      <c r="A533" s="49">
        <v>670</v>
      </c>
      <c r="B533" t="s">
        <v>1839</v>
      </c>
      <c r="C533" t="s">
        <v>659</v>
      </c>
      <c r="D533">
        <v>5.7860000000000003E-3</v>
      </c>
      <c r="AJ533">
        <v>1.453965236284628</v>
      </c>
    </row>
    <row r="534" spans="1:143" x14ac:dyDescent="0.3">
      <c r="A534" s="49">
        <v>671</v>
      </c>
      <c r="B534" t="s">
        <v>1840</v>
      </c>
      <c r="C534" t="s">
        <v>605</v>
      </c>
      <c r="D534">
        <v>2.1989999999999998</v>
      </c>
      <c r="N534">
        <v>9.4785147650086254E-6</v>
      </c>
      <c r="AH534">
        <v>4.1877801598129019E-5</v>
      </c>
      <c r="AK534">
        <v>3.5206671623224609E-4</v>
      </c>
    </row>
    <row r="535" spans="1:143" x14ac:dyDescent="0.3">
      <c r="A535" s="49">
        <v>672</v>
      </c>
      <c r="B535" t="s">
        <v>1841</v>
      </c>
      <c r="C535" t="s">
        <v>704</v>
      </c>
      <c r="D535">
        <v>5.0738785999999989E-3</v>
      </c>
      <c r="AK535">
        <v>4.1077139602181179E-4</v>
      </c>
    </row>
    <row r="536" spans="1:143" x14ac:dyDescent="0.3">
      <c r="A536" s="49">
        <v>673</v>
      </c>
      <c r="B536" t="s">
        <v>1842</v>
      </c>
      <c r="C536" t="s">
        <v>650</v>
      </c>
      <c r="D536">
        <v>1.4948300000000001</v>
      </c>
      <c r="AK536">
        <v>2.7018435711062972E-4</v>
      </c>
    </row>
    <row r="537" spans="1:143" x14ac:dyDescent="0.3">
      <c r="A537" s="49">
        <v>674</v>
      </c>
      <c r="B537" t="s">
        <v>1843</v>
      </c>
      <c r="C537" t="s">
        <v>614</v>
      </c>
      <c r="D537">
        <v>2.8446399999999999E-5</v>
      </c>
      <c r="F537">
        <v>891.19185555993033</v>
      </c>
      <c r="G537">
        <v>41.268296485172193</v>
      </c>
      <c r="H537">
        <v>5611.9380073869916</v>
      </c>
      <c r="EM537">
        <v>3103.3937159007819</v>
      </c>
    </row>
    <row r="538" spans="1:143" x14ac:dyDescent="0.3">
      <c r="A538" s="49">
        <v>675</v>
      </c>
      <c r="B538" t="s">
        <v>1844</v>
      </c>
      <c r="C538" t="s">
        <v>671</v>
      </c>
      <c r="D538">
        <v>1.4625E-3</v>
      </c>
      <c r="O538">
        <v>3.0956848030018771E-2</v>
      </c>
      <c r="P538">
        <v>0.37823639774859291</v>
      </c>
    </row>
    <row r="539" spans="1:143" x14ac:dyDescent="0.3">
      <c r="A539" s="49">
        <v>677</v>
      </c>
      <c r="B539" t="s">
        <v>1846</v>
      </c>
      <c r="C539" t="s">
        <v>650</v>
      </c>
      <c r="D539">
        <v>8.8200000000000001E-2</v>
      </c>
      <c r="AK539">
        <v>2.01058201058201E-3</v>
      </c>
    </row>
    <row r="540" spans="1:143" x14ac:dyDescent="0.3">
      <c r="A540" s="49">
        <v>678</v>
      </c>
      <c r="B540" t="s">
        <v>1847</v>
      </c>
      <c r="C540" t="s">
        <v>605</v>
      </c>
      <c r="D540">
        <v>3.5432999999999999</v>
      </c>
      <c r="AH540">
        <v>1.0105591639754711E-5</v>
      </c>
      <c r="AK540">
        <v>3.3628860908515472E-4</v>
      </c>
    </row>
    <row r="541" spans="1:143" x14ac:dyDescent="0.3">
      <c r="A541" s="49">
        <v>679</v>
      </c>
      <c r="B541" t="s">
        <v>1849</v>
      </c>
      <c r="C541" t="s">
        <v>796</v>
      </c>
      <c r="D541">
        <v>5.7000000000000002E-2</v>
      </c>
      <c r="O541">
        <v>5.365853658536586E-2</v>
      </c>
    </row>
    <row r="542" spans="1:143" x14ac:dyDescent="0.3">
      <c r="A542" s="49">
        <v>680</v>
      </c>
      <c r="B542" t="s">
        <v>1851</v>
      </c>
      <c r="C542" t="s">
        <v>614</v>
      </c>
      <c r="D542">
        <v>4.79204E-4</v>
      </c>
      <c r="BQ542">
        <v>24.093313297182739</v>
      </c>
      <c r="BR542">
        <v>52.258628335520449</v>
      </c>
      <c r="BS542">
        <v>113.0456935931912</v>
      </c>
    </row>
    <row r="543" spans="1:143" x14ac:dyDescent="0.3">
      <c r="A543" s="49">
        <v>683</v>
      </c>
      <c r="B543" t="s">
        <v>1854</v>
      </c>
      <c r="C543" t="s">
        <v>605</v>
      </c>
      <c r="D543">
        <v>2.9280610419999999</v>
      </c>
      <c r="M543">
        <v>8.408175388516367E-3</v>
      </c>
      <c r="N543">
        <v>1.6479931081662239E-5</v>
      </c>
      <c r="AH543">
        <v>5.9303949931475309E-5</v>
      </c>
      <c r="AK543">
        <v>8.679870368503539E-4</v>
      </c>
    </row>
    <row r="544" spans="1:143" x14ac:dyDescent="0.3">
      <c r="A544" s="49">
        <v>684</v>
      </c>
      <c r="B544" t="s">
        <v>1855</v>
      </c>
      <c r="C544" t="s">
        <v>659</v>
      </c>
      <c r="D544">
        <v>0.18581830799999999</v>
      </c>
      <c r="AH544">
        <v>1.6483516483516489E-5</v>
      </c>
      <c r="AJ544">
        <v>2.8426739926739928</v>
      </c>
      <c r="AP544">
        <v>0.18547252747252749</v>
      </c>
    </row>
    <row r="545" spans="1:224" x14ac:dyDescent="0.3">
      <c r="A545" s="49">
        <v>685</v>
      </c>
      <c r="B545" t="s">
        <v>1856</v>
      </c>
      <c r="C545" t="s">
        <v>659</v>
      </c>
      <c r="D545">
        <v>6.6E-3</v>
      </c>
      <c r="AH545">
        <v>9.2532467532467522E-5</v>
      </c>
      <c r="AJ545">
        <v>1.751623376623376</v>
      </c>
      <c r="AK545">
        <v>5.2549302549302554E-3</v>
      </c>
      <c r="AP545">
        <v>1.1873051948051949</v>
      </c>
    </row>
    <row r="546" spans="1:224" x14ac:dyDescent="0.3">
      <c r="A546" s="49">
        <v>686</v>
      </c>
      <c r="B546" t="s">
        <v>1857</v>
      </c>
      <c r="C546" t="s">
        <v>731</v>
      </c>
      <c r="D546">
        <v>0.41540450000000001</v>
      </c>
      <c r="AJ546">
        <v>0.79681667707820558</v>
      </c>
      <c r="AK546">
        <v>2.982054318306092E-3</v>
      </c>
      <c r="AP546">
        <v>0.13683309985465111</v>
      </c>
    </row>
    <row r="547" spans="1:224" x14ac:dyDescent="0.3">
      <c r="A547" s="49">
        <v>687</v>
      </c>
      <c r="B547" t="s">
        <v>1858</v>
      </c>
      <c r="C547" t="s">
        <v>1044</v>
      </c>
      <c r="D547">
        <v>0.11812499999999999</v>
      </c>
      <c r="EG547">
        <v>9.1169891699180309E-4</v>
      </c>
      <c r="EH547">
        <v>0.61925890815569684</v>
      </c>
    </row>
    <row r="548" spans="1:224" x14ac:dyDescent="0.3">
      <c r="A548" s="49">
        <v>688</v>
      </c>
      <c r="B548" t="s">
        <v>1859</v>
      </c>
      <c r="C548" t="s">
        <v>798</v>
      </c>
      <c r="D548">
        <v>2.2288105418000002</v>
      </c>
      <c r="O548">
        <v>3.5635529318330098E-2</v>
      </c>
      <c r="AI548">
        <v>26.11429928425655</v>
      </c>
      <c r="AM548">
        <v>1.778066902077325E-6</v>
      </c>
      <c r="AN548">
        <v>4.4400461693875844E-6</v>
      </c>
    </row>
    <row r="549" spans="1:224" x14ac:dyDescent="0.3">
      <c r="A549" s="49">
        <v>689</v>
      </c>
      <c r="B549" t="s">
        <v>1861</v>
      </c>
      <c r="C549" t="s">
        <v>659</v>
      </c>
      <c r="D549">
        <v>8.0080000000000012E-2</v>
      </c>
      <c r="I549">
        <v>0.19090909090909089</v>
      </c>
      <c r="K549">
        <v>1.64171838870634E-3</v>
      </c>
      <c r="L549">
        <v>8.7809967141292439E-2</v>
      </c>
    </row>
    <row r="550" spans="1:224" x14ac:dyDescent="0.3">
      <c r="A550" s="49">
        <v>690</v>
      </c>
      <c r="B550" t="s">
        <v>1862</v>
      </c>
      <c r="C550" t="s">
        <v>671</v>
      </c>
      <c r="D550">
        <v>8.3462400000000006E-4</v>
      </c>
      <c r="P550">
        <v>0.71261930010604468</v>
      </c>
    </row>
    <row r="551" spans="1:224" x14ac:dyDescent="0.3">
      <c r="A551" s="49">
        <v>691</v>
      </c>
      <c r="B551" t="s">
        <v>1863</v>
      </c>
      <c r="C551" t="s">
        <v>650</v>
      </c>
      <c r="D551">
        <v>0.1026</v>
      </c>
      <c r="AK551">
        <v>2.9100529100529099E-4</v>
      </c>
    </row>
    <row r="552" spans="1:224" x14ac:dyDescent="0.3">
      <c r="A552" s="49">
        <v>692</v>
      </c>
      <c r="B552" t="s">
        <v>1864</v>
      </c>
      <c r="C552" t="s">
        <v>620</v>
      </c>
      <c r="D552">
        <v>2.4</v>
      </c>
      <c r="AH552">
        <v>2.008928571428572E-5</v>
      </c>
    </row>
    <row r="553" spans="1:224" x14ac:dyDescent="0.3">
      <c r="A553" s="49">
        <v>693</v>
      </c>
      <c r="B553" t="s">
        <v>1865</v>
      </c>
      <c r="C553" t="s">
        <v>671</v>
      </c>
      <c r="D553">
        <v>1.4314245857E-4</v>
      </c>
      <c r="Q553">
        <v>59.327252918751043</v>
      </c>
      <c r="R553">
        <v>1.019179674796891E-2</v>
      </c>
      <c r="S553">
        <v>418.84237805434998</v>
      </c>
      <c r="T553">
        <v>0.42361311016830411</v>
      </c>
      <c r="U553">
        <v>0.1646012334741401</v>
      </c>
      <c r="V553">
        <v>0.32525306395307518</v>
      </c>
      <c r="W553">
        <v>7.9717645044249469E-2</v>
      </c>
    </row>
    <row r="554" spans="1:224" x14ac:dyDescent="0.3">
      <c r="A554" s="49">
        <v>694</v>
      </c>
      <c r="B554" t="s">
        <v>1868</v>
      </c>
      <c r="C554" t="s">
        <v>791</v>
      </c>
      <c r="D554">
        <v>9.9999999999999995E-7</v>
      </c>
      <c r="HN554">
        <v>2.0337104842105262E-5</v>
      </c>
      <c r="HO554">
        <v>2.2335232933819699E-5</v>
      </c>
    </row>
    <row r="555" spans="1:224" x14ac:dyDescent="0.3">
      <c r="A555" s="49">
        <v>695</v>
      </c>
      <c r="B555" t="s">
        <v>1871</v>
      </c>
      <c r="C555" t="s">
        <v>614</v>
      </c>
      <c r="D555">
        <v>1.3363358000000001</v>
      </c>
      <c r="I555">
        <v>0.1125745652303463</v>
      </c>
      <c r="AQ555">
        <v>7.3160169933984777E-4</v>
      </c>
      <c r="HP555">
        <v>14.205311213317779</v>
      </c>
    </row>
    <row r="556" spans="1:224" x14ac:dyDescent="0.3">
      <c r="A556" s="49">
        <v>696</v>
      </c>
      <c r="B556" t="s">
        <v>1873</v>
      </c>
      <c r="C556" t="s">
        <v>605</v>
      </c>
      <c r="D556">
        <v>10.485862790000001</v>
      </c>
      <c r="M556">
        <v>3.5867687804262492E-2</v>
      </c>
      <c r="N556">
        <v>1.8348233444062961E-5</v>
      </c>
    </row>
    <row r="557" spans="1:224" x14ac:dyDescent="0.3">
      <c r="A557" s="49">
        <v>697</v>
      </c>
      <c r="B557" t="s">
        <v>1874</v>
      </c>
      <c r="C557" t="s">
        <v>605</v>
      </c>
      <c r="D557">
        <v>1.3764035400000001</v>
      </c>
      <c r="M557">
        <v>0.1212183408356778</v>
      </c>
      <c r="N557">
        <v>6.5399414559981221E-5</v>
      </c>
      <c r="AK557">
        <v>6.7388359608241586E-4</v>
      </c>
    </row>
    <row r="558" spans="1:224" x14ac:dyDescent="0.3">
      <c r="A558" s="49">
        <v>699</v>
      </c>
      <c r="B558" t="s">
        <v>1876</v>
      </c>
      <c r="C558" t="s">
        <v>659</v>
      </c>
      <c r="D558">
        <v>1.89E-2</v>
      </c>
      <c r="AJ558">
        <v>1.6029100529100531</v>
      </c>
      <c r="AP558">
        <v>0.58046031746031757</v>
      </c>
    </row>
    <row r="559" spans="1:224" x14ac:dyDescent="0.3">
      <c r="A559" s="49">
        <v>700</v>
      </c>
      <c r="B559" t="s">
        <v>1877</v>
      </c>
      <c r="C559" t="s">
        <v>617</v>
      </c>
      <c r="D559">
        <v>1.262</v>
      </c>
      <c r="AH559">
        <v>6.7605275073579353E-5</v>
      </c>
    </row>
    <row r="560" spans="1:224" x14ac:dyDescent="0.3">
      <c r="A560" s="49">
        <v>701</v>
      </c>
      <c r="B560" t="s">
        <v>1878</v>
      </c>
      <c r="C560" t="s">
        <v>752</v>
      </c>
      <c r="D560">
        <v>2.9048695892860951E-2</v>
      </c>
      <c r="E560" t="s">
        <v>1025</v>
      </c>
      <c r="DL560">
        <v>1.709346068636167</v>
      </c>
      <c r="DM560">
        <v>2.8847142807903152</v>
      </c>
      <c r="DN560">
        <v>0.29550005114401812</v>
      </c>
      <c r="DO560">
        <v>0.127499038253063</v>
      </c>
      <c r="DP560">
        <v>2.2864273600973348E-2</v>
      </c>
      <c r="DQ560">
        <v>7.9248849750607642E-2</v>
      </c>
      <c r="DS560">
        <v>3.7066259200115081E-2</v>
      </c>
      <c r="DU560">
        <v>4.1667578871540838E-3</v>
      </c>
      <c r="DW560">
        <v>0.12690813451958219</v>
      </c>
    </row>
    <row r="561" spans="1:225" x14ac:dyDescent="0.3">
      <c r="A561" s="49">
        <v>702</v>
      </c>
      <c r="B561" t="s">
        <v>1880</v>
      </c>
      <c r="C561" t="s">
        <v>605</v>
      </c>
      <c r="D561">
        <v>2.4474967776000001</v>
      </c>
      <c r="AF561">
        <v>1.465795706699244</v>
      </c>
      <c r="AG561">
        <v>1.5934142874992189E-5</v>
      </c>
      <c r="CH561">
        <v>4.8211722040225986E-3</v>
      </c>
      <c r="HQ561">
        <v>7.3673057818852083E-2</v>
      </c>
    </row>
    <row r="562" spans="1:225" x14ac:dyDescent="0.3">
      <c r="A562" s="49">
        <v>703</v>
      </c>
      <c r="B562" t="s">
        <v>1881</v>
      </c>
      <c r="C562" t="s">
        <v>605</v>
      </c>
      <c r="D562">
        <v>6.633E-2</v>
      </c>
      <c r="AF562">
        <v>2.6727272727272728</v>
      </c>
      <c r="AG562">
        <v>2.017543859649123E-4</v>
      </c>
    </row>
    <row r="563" spans="1:225" x14ac:dyDescent="0.3">
      <c r="A563" s="49">
        <v>705</v>
      </c>
      <c r="B563" t="s">
        <v>1884</v>
      </c>
      <c r="C563" t="s">
        <v>659</v>
      </c>
      <c r="D563">
        <v>0.20222319999999999</v>
      </c>
      <c r="AH563">
        <v>1.3807052942349979E-4</v>
      </c>
      <c r="AJ563">
        <v>1.3244615355705971</v>
      </c>
      <c r="AK563">
        <v>2.5151277028885532E-3</v>
      </c>
      <c r="AP563">
        <v>0.1154322437499046</v>
      </c>
    </row>
    <row r="564" spans="1:225" x14ac:dyDescent="0.3">
      <c r="A564" s="49">
        <v>708</v>
      </c>
      <c r="B564" t="s">
        <v>1888</v>
      </c>
      <c r="C564" t="s">
        <v>668</v>
      </c>
      <c r="D564">
        <v>0.91139999999999999</v>
      </c>
      <c r="AJ564">
        <v>0.90841013824884775</v>
      </c>
      <c r="AP564">
        <v>0.53472926267281118</v>
      </c>
    </row>
    <row r="565" spans="1:225" x14ac:dyDescent="0.3">
      <c r="A565" s="49">
        <v>709</v>
      </c>
      <c r="B565" t="s">
        <v>1889</v>
      </c>
      <c r="C565" t="s">
        <v>605</v>
      </c>
      <c r="D565">
        <v>5.1999999999999998E-2</v>
      </c>
      <c r="M565">
        <v>0.20419973544973541</v>
      </c>
      <c r="N565">
        <v>1.210500968434729E-4</v>
      </c>
    </row>
    <row r="566" spans="1:225" x14ac:dyDescent="0.3">
      <c r="A566" s="49">
        <v>711</v>
      </c>
      <c r="B566" t="s">
        <v>1891</v>
      </c>
      <c r="C566" t="s">
        <v>605</v>
      </c>
      <c r="D566">
        <v>1.15605</v>
      </c>
      <c r="AF566">
        <v>0.42631578947368409</v>
      </c>
      <c r="AG566">
        <v>1.860902255639098E-5</v>
      </c>
    </row>
    <row r="567" spans="1:225" x14ac:dyDescent="0.3">
      <c r="A567" s="49">
        <v>712</v>
      </c>
      <c r="B567" t="s">
        <v>1892</v>
      </c>
      <c r="C567" t="s">
        <v>659</v>
      </c>
      <c r="D567">
        <v>1.4976</v>
      </c>
      <c r="AK567">
        <v>1.15995115995116E-4</v>
      </c>
    </row>
    <row r="568" spans="1:225" x14ac:dyDescent="0.3">
      <c r="A568" s="49">
        <v>713</v>
      </c>
      <c r="B568" t="s">
        <v>1893</v>
      </c>
      <c r="C568" t="s">
        <v>611</v>
      </c>
      <c r="D568">
        <v>0.1</v>
      </c>
      <c r="AG568">
        <v>6.1793297049374382E-4</v>
      </c>
    </row>
    <row r="569" spans="1:225" x14ac:dyDescent="0.3">
      <c r="A569" s="49">
        <v>714</v>
      </c>
      <c r="B569" t="s">
        <v>1894</v>
      </c>
      <c r="C569" t="s">
        <v>1044</v>
      </c>
      <c r="D569">
        <v>1.1840599999999999</v>
      </c>
      <c r="K569">
        <v>8.362215987236618E-5</v>
      </c>
      <c r="L569">
        <v>0.63372586235352379</v>
      </c>
    </row>
    <row r="570" spans="1:225" x14ac:dyDescent="0.3">
      <c r="A570" s="49">
        <v>715</v>
      </c>
      <c r="B570" t="s">
        <v>1895</v>
      </c>
      <c r="C570" t="s">
        <v>605</v>
      </c>
      <c r="D570">
        <v>7.000000000000001E-3</v>
      </c>
      <c r="AG570">
        <v>5.7602614022547478E-4</v>
      </c>
    </row>
    <row r="571" spans="1:225" x14ac:dyDescent="0.3">
      <c r="A571" s="49">
        <v>716</v>
      </c>
      <c r="B571" t="s">
        <v>1896</v>
      </c>
      <c r="C571" t="s">
        <v>671</v>
      </c>
      <c r="D571">
        <v>2.1839999999999998E-2</v>
      </c>
      <c r="O571">
        <v>4.7909407665505242E-2</v>
      </c>
      <c r="P571">
        <v>0.43902439024390238</v>
      </c>
    </row>
    <row r="572" spans="1:225" x14ac:dyDescent="0.3">
      <c r="A572" s="49">
        <v>717</v>
      </c>
      <c r="B572" t="s">
        <v>1897</v>
      </c>
      <c r="C572" t="s">
        <v>798</v>
      </c>
      <c r="D572">
        <v>2.70075E-2</v>
      </c>
      <c r="O572">
        <v>4.9982954147786418E-2</v>
      </c>
      <c r="P572">
        <v>0.43739936738439861</v>
      </c>
    </row>
    <row r="573" spans="1:225" x14ac:dyDescent="0.3">
      <c r="A573" s="49">
        <v>718</v>
      </c>
      <c r="B573" t="s">
        <v>1898</v>
      </c>
      <c r="C573" t="s">
        <v>605</v>
      </c>
      <c r="D573">
        <v>0.01</v>
      </c>
      <c r="AG573">
        <v>5.7369632742693588E-4</v>
      </c>
    </row>
    <row r="574" spans="1:225" x14ac:dyDescent="0.3">
      <c r="A574" s="49">
        <v>719</v>
      </c>
      <c r="B574" t="s">
        <v>1899</v>
      </c>
      <c r="C574" t="s">
        <v>605</v>
      </c>
      <c r="D574">
        <v>0.04</v>
      </c>
      <c r="AH574">
        <v>1.6071428571428571E-4</v>
      </c>
    </row>
    <row r="575" spans="1:225" x14ac:dyDescent="0.3">
      <c r="A575" s="49">
        <v>720</v>
      </c>
      <c r="B575" t="s">
        <v>1900</v>
      </c>
      <c r="C575" t="s">
        <v>659</v>
      </c>
      <c r="D575">
        <v>0.14000000000000001</v>
      </c>
      <c r="I575">
        <v>5.0602409638554217E-2</v>
      </c>
      <c r="L575">
        <v>0.10167469879518071</v>
      </c>
    </row>
    <row r="576" spans="1:225" x14ac:dyDescent="0.3">
      <c r="A576" s="49">
        <v>721</v>
      </c>
      <c r="B576" t="s">
        <v>1902</v>
      </c>
      <c r="C576" t="s">
        <v>605</v>
      </c>
      <c r="D576">
        <v>10.08</v>
      </c>
      <c r="AH576">
        <v>1.041666666666667E-4</v>
      </c>
    </row>
    <row r="577" spans="1:229" x14ac:dyDescent="0.3">
      <c r="A577" s="49">
        <v>723</v>
      </c>
      <c r="B577" t="s">
        <v>1906</v>
      </c>
      <c r="C577" t="s">
        <v>659</v>
      </c>
      <c r="D577">
        <v>7.6123800000000005E-2</v>
      </c>
      <c r="I577">
        <v>0.17931184196244429</v>
      </c>
      <c r="K577">
        <v>1.4767109813963901E-4</v>
      </c>
      <c r="L577">
        <v>3.0532942581135349E-2</v>
      </c>
    </row>
    <row r="578" spans="1:229" x14ac:dyDescent="0.3">
      <c r="A578" s="49">
        <v>724</v>
      </c>
      <c r="B578" t="s">
        <v>1907</v>
      </c>
      <c r="C578" t="s">
        <v>605</v>
      </c>
      <c r="D578">
        <v>0.2560152</v>
      </c>
      <c r="AJ578">
        <v>0.27054988662131518</v>
      </c>
      <c r="AK578">
        <v>3.4885991433610481E-3</v>
      </c>
      <c r="AP578">
        <v>1.1421832482993199</v>
      </c>
    </row>
    <row r="579" spans="1:229" x14ac:dyDescent="0.3">
      <c r="A579" s="49">
        <v>725</v>
      </c>
      <c r="B579" t="s">
        <v>1908</v>
      </c>
      <c r="C579" t="s">
        <v>617</v>
      </c>
      <c r="D579">
        <v>2.6943503999999998</v>
      </c>
      <c r="CI579">
        <v>4.1953385127635962E-3</v>
      </c>
      <c r="CJ579">
        <v>1.6703662597114321E-5</v>
      </c>
      <c r="HR579">
        <v>1.123751387347392E-6</v>
      </c>
      <c r="HS579">
        <v>1.480731716221742E-2</v>
      </c>
      <c r="HT579">
        <v>2.896321338863251E-2</v>
      </c>
      <c r="HU579">
        <v>8.5051696944915034E-6</v>
      </c>
    </row>
    <row r="580" spans="1:229" x14ac:dyDescent="0.3">
      <c r="A580" s="49">
        <v>726</v>
      </c>
      <c r="B580" t="s">
        <v>1911</v>
      </c>
      <c r="C580" t="s">
        <v>659</v>
      </c>
      <c r="D580">
        <v>6.8963999999999998E-2</v>
      </c>
      <c r="I580">
        <v>7.0601529137255481E-2</v>
      </c>
      <c r="J580">
        <v>1.4622610854065289E-5</v>
      </c>
      <c r="K580">
        <v>2.045603367397242E-3</v>
      </c>
      <c r="L580">
        <v>0.47800259328596789</v>
      </c>
    </row>
    <row r="581" spans="1:229" x14ac:dyDescent="0.3">
      <c r="A581" s="49">
        <v>727</v>
      </c>
      <c r="B581" t="s">
        <v>1912</v>
      </c>
      <c r="C581" t="s">
        <v>659</v>
      </c>
      <c r="D581">
        <v>1.9199999999999998E-2</v>
      </c>
      <c r="I581">
        <v>0.2213855421686747</v>
      </c>
      <c r="L581">
        <v>7.9433358433734946E-2</v>
      </c>
    </row>
    <row r="582" spans="1:229" x14ac:dyDescent="0.3">
      <c r="A582" s="49">
        <v>729</v>
      </c>
      <c r="B582" t="s">
        <v>1914</v>
      </c>
      <c r="C582" t="s">
        <v>605</v>
      </c>
      <c r="D582">
        <v>0.6825</v>
      </c>
      <c r="M582">
        <v>1.185727852394519E-2</v>
      </c>
      <c r="N582">
        <v>1.167391720984566E-5</v>
      </c>
    </row>
    <row r="583" spans="1:229" x14ac:dyDescent="0.3">
      <c r="A583" s="49">
        <v>731</v>
      </c>
      <c r="B583" t="s">
        <v>1916</v>
      </c>
      <c r="C583" t="s">
        <v>659</v>
      </c>
      <c r="D583">
        <v>7.7069102E-3</v>
      </c>
      <c r="AH583">
        <v>1.8955726066644528E-5</v>
      </c>
    </row>
    <row r="584" spans="1:229" x14ac:dyDescent="0.3">
      <c r="A584" s="49">
        <v>732</v>
      </c>
      <c r="B584" t="s">
        <v>1918</v>
      </c>
      <c r="C584" t="s">
        <v>793</v>
      </c>
      <c r="D584">
        <v>164.25450000000001</v>
      </c>
      <c r="EK584">
        <v>1.937324613415679E-4</v>
      </c>
    </row>
    <row r="585" spans="1:229" x14ac:dyDescent="0.3">
      <c r="A585" s="49">
        <v>733</v>
      </c>
      <c r="B585" t="s">
        <v>1920</v>
      </c>
      <c r="C585" t="s">
        <v>793</v>
      </c>
      <c r="D585">
        <v>229.71825000000001</v>
      </c>
      <c r="EK585">
        <v>1.750436209822871E-4</v>
      </c>
    </row>
    <row r="586" spans="1:229" x14ac:dyDescent="0.3">
      <c r="A586" s="49">
        <v>734</v>
      </c>
      <c r="B586" t="s">
        <v>1922</v>
      </c>
      <c r="C586" t="s">
        <v>793</v>
      </c>
      <c r="D586">
        <v>40.534625000000013</v>
      </c>
      <c r="EK586">
        <v>2.6762833714914802E-4</v>
      </c>
    </row>
    <row r="587" spans="1:229" x14ac:dyDescent="0.3">
      <c r="A587" s="49">
        <v>735</v>
      </c>
      <c r="B587" t="s">
        <v>1924</v>
      </c>
      <c r="C587" t="s">
        <v>793</v>
      </c>
      <c r="D587">
        <v>70.158625000000001</v>
      </c>
      <c r="EK587">
        <v>1.173997800392631E-4</v>
      </c>
    </row>
    <row r="588" spans="1:229" x14ac:dyDescent="0.3">
      <c r="A588" s="49">
        <v>736</v>
      </c>
      <c r="B588" t="s">
        <v>1925</v>
      </c>
      <c r="C588" t="s">
        <v>793</v>
      </c>
      <c r="D588">
        <v>1.9678800000000001</v>
      </c>
      <c r="EK588">
        <v>1.8620473373811991E-4</v>
      </c>
    </row>
    <row r="589" spans="1:229" x14ac:dyDescent="0.3">
      <c r="A589" s="49">
        <v>737</v>
      </c>
      <c r="B589" t="s">
        <v>1927</v>
      </c>
      <c r="C589" t="s">
        <v>793</v>
      </c>
      <c r="D589">
        <v>3.7961040000000001</v>
      </c>
      <c r="EK589">
        <v>2.3369824882112211E-4</v>
      </c>
    </row>
    <row r="590" spans="1:229" x14ac:dyDescent="0.3">
      <c r="A590" s="49">
        <v>738</v>
      </c>
      <c r="B590" t="s">
        <v>1928</v>
      </c>
      <c r="C590" t="s">
        <v>793</v>
      </c>
      <c r="D590">
        <v>179.86</v>
      </c>
      <c r="EK590">
        <v>1.7513621705771151E-4</v>
      </c>
    </row>
    <row r="591" spans="1:229" x14ac:dyDescent="0.3">
      <c r="A591" s="49">
        <v>739</v>
      </c>
      <c r="B591" t="s">
        <v>1929</v>
      </c>
      <c r="C591" t="s">
        <v>793</v>
      </c>
      <c r="D591">
        <v>98.743140000000011</v>
      </c>
      <c r="EK591">
        <v>1.892572703567776E-4</v>
      </c>
    </row>
    <row r="592" spans="1:229" x14ac:dyDescent="0.3">
      <c r="A592" s="49">
        <v>740</v>
      </c>
      <c r="B592" t="s">
        <v>1931</v>
      </c>
      <c r="C592" t="s">
        <v>605</v>
      </c>
      <c r="D592">
        <v>1.71</v>
      </c>
      <c r="M592">
        <v>1.452087007642563E-2</v>
      </c>
      <c r="N592">
        <v>1.3598278622260379E-5</v>
      </c>
    </row>
    <row r="593" spans="1:138" x14ac:dyDescent="0.3">
      <c r="A593" s="49">
        <v>741</v>
      </c>
      <c r="B593" t="s">
        <v>1932</v>
      </c>
      <c r="C593" t="s">
        <v>605</v>
      </c>
      <c r="D593">
        <v>0.77700000000000002</v>
      </c>
      <c r="M593">
        <v>3.5321035321035318E-3</v>
      </c>
      <c r="N593">
        <v>8.7074915908639391E-6</v>
      </c>
      <c r="AK593">
        <v>2.717002717002717E-4</v>
      </c>
    </row>
    <row r="594" spans="1:138" x14ac:dyDescent="0.3">
      <c r="A594" s="49">
        <v>742</v>
      </c>
      <c r="B594" t="s">
        <v>1933</v>
      </c>
      <c r="C594" t="s">
        <v>605</v>
      </c>
      <c r="D594">
        <v>1.0124500000000001</v>
      </c>
      <c r="M594">
        <v>7.0051143684409529E-3</v>
      </c>
    </row>
    <row r="595" spans="1:138" x14ac:dyDescent="0.3">
      <c r="A595" s="49">
        <v>743</v>
      </c>
      <c r="B595" t="s">
        <v>1934</v>
      </c>
      <c r="C595" t="s">
        <v>605</v>
      </c>
      <c r="D595">
        <v>0.26100000000000001</v>
      </c>
      <c r="M595">
        <v>4.4679600235155792E-3</v>
      </c>
      <c r="AK595">
        <v>1.1169900058788949E-4</v>
      </c>
    </row>
    <row r="596" spans="1:138" x14ac:dyDescent="0.3">
      <c r="A596" s="49">
        <v>744</v>
      </c>
      <c r="B596" t="s">
        <v>1935</v>
      </c>
      <c r="C596" t="s">
        <v>605</v>
      </c>
      <c r="D596">
        <v>0.1</v>
      </c>
      <c r="AG596">
        <v>5.8251819711520173E-4</v>
      </c>
    </row>
    <row r="597" spans="1:138" x14ac:dyDescent="0.3">
      <c r="A597" s="49">
        <v>745</v>
      </c>
      <c r="B597" t="s">
        <v>1937</v>
      </c>
      <c r="C597" t="s">
        <v>605</v>
      </c>
      <c r="D597">
        <v>1.05</v>
      </c>
      <c r="M597">
        <v>3.3509700176366842E-3</v>
      </c>
      <c r="N597">
        <v>1.080260704460166E-5</v>
      </c>
    </row>
    <row r="598" spans="1:138" x14ac:dyDescent="0.3">
      <c r="A598" s="49">
        <v>746</v>
      </c>
      <c r="B598" t="s">
        <v>1938</v>
      </c>
      <c r="C598" t="s">
        <v>605</v>
      </c>
      <c r="D598">
        <v>0.2046</v>
      </c>
      <c r="M598">
        <v>8.1071855265403656E-2</v>
      </c>
      <c r="N598">
        <v>1.196876600102407E-5</v>
      </c>
      <c r="AH598">
        <v>1.209677419354839E-5</v>
      </c>
    </row>
    <row r="599" spans="1:138" x14ac:dyDescent="0.3">
      <c r="A599" s="49">
        <v>747</v>
      </c>
      <c r="B599" t="s">
        <v>1940</v>
      </c>
      <c r="C599" t="s">
        <v>605</v>
      </c>
      <c r="D599">
        <v>0.2</v>
      </c>
      <c r="AG599">
        <v>5.6833458113603283E-4</v>
      </c>
    </row>
    <row r="600" spans="1:138" x14ac:dyDescent="0.3">
      <c r="A600" s="49">
        <v>748</v>
      </c>
      <c r="B600" t="s">
        <v>1941</v>
      </c>
      <c r="C600" t="s">
        <v>617</v>
      </c>
      <c r="D600">
        <v>0.1</v>
      </c>
      <c r="I600">
        <v>0.16192771084337351</v>
      </c>
      <c r="J600">
        <v>5.4216867469879529E-5</v>
      </c>
      <c r="K600">
        <v>3.0522088353413662E-4</v>
      </c>
      <c r="L600">
        <v>0.50837349397590359</v>
      </c>
    </row>
    <row r="601" spans="1:138" x14ac:dyDescent="0.3">
      <c r="A601" s="49">
        <v>749</v>
      </c>
      <c r="B601" t="s">
        <v>1942</v>
      </c>
      <c r="C601" t="s">
        <v>614</v>
      </c>
      <c r="D601">
        <v>0.22949</v>
      </c>
      <c r="EF601">
        <v>7.3431346407977369E-2</v>
      </c>
      <c r="EH601">
        <v>0.92142883627988925</v>
      </c>
    </row>
    <row r="602" spans="1:138" x14ac:dyDescent="0.3">
      <c r="A602" s="49">
        <v>750</v>
      </c>
      <c r="B602" t="s">
        <v>1943</v>
      </c>
      <c r="C602" t="s">
        <v>605</v>
      </c>
      <c r="D602">
        <v>0.14466999999999999</v>
      </c>
      <c r="AG602">
        <v>2.809597523219814E-5</v>
      </c>
    </row>
    <row r="603" spans="1:138" x14ac:dyDescent="0.3">
      <c r="A603" s="49">
        <v>751</v>
      </c>
      <c r="B603" t="s">
        <v>1944</v>
      </c>
      <c r="C603" t="s">
        <v>605</v>
      </c>
      <c r="D603">
        <v>0.25</v>
      </c>
      <c r="AG603">
        <v>1.0855263157894741E-5</v>
      </c>
    </row>
    <row r="604" spans="1:138" x14ac:dyDescent="0.3">
      <c r="A604" s="49">
        <v>752</v>
      </c>
      <c r="B604" t="s">
        <v>1945</v>
      </c>
      <c r="C604" t="s">
        <v>605</v>
      </c>
      <c r="D604">
        <v>1.04E-2</v>
      </c>
      <c r="AG604">
        <v>5.7889268653942168E-4</v>
      </c>
    </row>
    <row r="605" spans="1:138" x14ac:dyDescent="0.3">
      <c r="A605" s="49">
        <v>753</v>
      </c>
      <c r="B605" t="s">
        <v>1946</v>
      </c>
      <c r="C605" t="s">
        <v>659</v>
      </c>
      <c r="D605">
        <v>0.376</v>
      </c>
      <c r="I605">
        <v>0.20456293258138941</v>
      </c>
      <c r="L605">
        <v>0.2704114329659062</v>
      </c>
    </row>
    <row r="606" spans="1:138" x14ac:dyDescent="0.3">
      <c r="A606" s="49">
        <v>754</v>
      </c>
      <c r="B606" t="s">
        <v>1947</v>
      </c>
      <c r="C606" t="s">
        <v>659</v>
      </c>
      <c r="D606">
        <v>2.7439999999999999E-2</v>
      </c>
      <c r="I606">
        <v>0.17426850258175561</v>
      </c>
      <c r="K606">
        <v>2.8951861869245691E-4</v>
      </c>
    </row>
    <row r="607" spans="1:138" x14ac:dyDescent="0.3">
      <c r="A607" s="49">
        <v>756</v>
      </c>
      <c r="B607" t="s">
        <v>1951</v>
      </c>
      <c r="C607" t="s">
        <v>605</v>
      </c>
      <c r="D607">
        <v>4</v>
      </c>
      <c r="M607">
        <v>4.0211640211640212E-2</v>
      </c>
      <c r="N607">
        <v>2.559745308540592E-5</v>
      </c>
      <c r="AH607">
        <v>1.0714285714285719E-5</v>
      </c>
      <c r="AK607">
        <v>2.0105820105820109E-4</v>
      </c>
    </row>
    <row r="608" spans="1:138" x14ac:dyDescent="0.3">
      <c r="A608" s="49">
        <v>757</v>
      </c>
      <c r="B608" t="s">
        <v>1952</v>
      </c>
      <c r="C608" t="s">
        <v>659</v>
      </c>
      <c r="D608">
        <v>1.3</v>
      </c>
      <c r="AJ608">
        <v>1.482142857142857</v>
      </c>
      <c r="AP608">
        <v>0.1004642857142857</v>
      </c>
      <c r="ED608">
        <v>2.9629629629629642E-6</v>
      </c>
    </row>
    <row r="609" spans="1:234" x14ac:dyDescent="0.3">
      <c r="A609" s="49">
        <v>758</v>
      </c>
      <c r="B609" t="s">
        <v>1954</v>
      </c>
      <c r="C609" t="s">
        <v>659</v>
      </c>
      <c r="D609">
        <v>0.58520000000000005</v>
      </c>
      <c r="I609">
        <v>0.15979708306911861</v>
      </c>
      <c r="J609">
        <v>4.8509828788839572E-5</v>
      </c>
      <c r="K609">
        <v>1.6599732262382861E-3</v>
      </c>
      <c r="L609">
        <v>0.42810399492707668</v>
      </c>
    </row>
    <row r="610" spans="1:234" x14ac:dyDescent="0.3">
      <c r="A610" s="49">
        <v>759</v>
      </c>
      <c r="B610" t="s">
        <v>1955</v>
      </c>
      <c r="C610" t="s">
        <v>614</v>
      </c>
      <c r="D610">
        <v>0.14466999999999999</v>
      </c>
      <c r="EF610">
        <v>6.3643132951413925E-2</v>
      </c>
      <c r="EH610">
        <v>0.95837466348693445</v>
      </c>
    </row>
    <row r="611" spans="1:234" x14ac:dyDescent="0.3">
      <c r="A611" s="49">
        <v>760</v>
      </c>
      <c r="B611" t="s">
        <v>1956</v>
      </c>
      <c r="C611" t="s">
        <v>671</v>
      </c>
      <c r="D611">
        <v>3.1806199999999998E-6</v>
      </c>
      <c r="Q611">
        <v>1714.1093735043969</v>
      </c>
      <c r="R611">
        <v>0.34215682267398601</v>
      </c>
      <c r="S611">
        <v>1267.6322482665271</v>
      </c>
      <c r="T611">
        <v>0.96567355335876337</v>
      </c>
      <c r="GZ611">
        <v>26.79894753806445</v>
      </c>
    </row>
    <row r="612" spans="1:234" x14ac:dyDescent="0.3">
      <c r="A612" s="49">
        <v>761</v>
      </c>
      <c r="B612" t="s">
        <v>1957</v>
      </c>
      <c r="C612" t="s">
        <v>671</v>
      </c>
      <c r="D612">
        <v>1.3236254480000001E-3</v>
      </c>
      <c r="Q612">
        <v>183.07776512988951</v>
      </c>
      <c r="R612">
        <v>6.4624190359829539E-2</v>
      </c>
      <c r="S612">
        <v>607.6796717629876</v>
      </c>
      <c r="T612">
        <v>0.6228793470881544</v>
      </c>
      <c r="U612">
        <v>0.1215405400187729</v>
      </c>
      <c r="V612">
        <v>0.14700555111579039</v>
      </c>
      <c r="W612">
        <v>2.928703887435256E-2</v>
      </c>
    </row>
    <row r="613" spans="1:234" x14ac:dyDescent="0.3">
      <c r="A613" s="49">
        <v>762</v>
      </c>
      <c r="B613" t="s">
        <v>1958</v>
      </c>
      <c r="C613" t="s">
        <v>605</v>
      </c>
      <c r="D613">
        <v>0.77000000000000013</v>
      </c>
      <c r="M613">
        <v>1.0770975056689339E-2</v>
      </c>
      <c r="N613">
        <v>1.471052909426958E-5</v>
      </c>
    </row>
    <row r="614" spans="1:234" x14ac:dyDescent="0.3">
      <c r="A614" s="49">
        <v>763</v>
      </c>
      <c r="B614" t="s">
        <v>1959</v>
      </c>
      <c r="C614" t="s">
        <v>659</v>
      </c>
      <c r="D614">
        <v>1.7600000000000001E-5</v>
      </c>
      <c r="F614">
        <v>689.39393939393926</v>
      </c>
      <c r="G614">
        <v>1.7059483726150391</v>
      </c>
      <c r="H614">
        <v>157.19696969696969</v>
      </c>
      <c r="HV614">
        <v>4.5138888888888893E-3</v>
      </c>
      <c r="HW614">
        <v>0.1704475021693318</v>
      </c>
      <c r="HX614">
        <v>4.5000000000000012E-2</v>
      </c>
    </row>
    <row r="615" spans="1:234" x14ac:dyDescent="0.3">
      <c r="A615" s="49">
        <v>764</v>
      </c>
      <c r="B615" t="s">
        <v>1960</v>
      </c>
      <c r="C615" t="s">
        <v>668</v>
      </c>
      <c r="D615">
        <v>7.2999999999999995E-2</v>
      </c>
      <c r="I615">
        <v>0.27727347747153003</v>
      </c>
      <c r="L615">
        <v>0.75211421026572045</v>
      </c>
    </row>
    <row r="616" spans="1:234" x14ac:dyDescent="0.3">
      <c r="A616" s="49">
        <v>766</v>
      </c>
      <c r="B616" t="s">
        <v>1963</v>
      </c>
      <c r="C616" t="s">
        <v>605</v>
      </c>
      <c r="D616">
        <v>0.14000000000000001</v>
      </c>
      <c r="AH616">
        <v>7.6530612244897969E-5</v>
      </c>
    </row>
    <row r="617" spans="1:234" x14ac:dyDescent="0.3">
      <c r="A617" s="49">
        <v>767</v>
      </c>
      <c r="B617" t="s">
        <v>1964</v>
      </c>
      <c r="C617" t="s">
        <v>659</v>
      </c>
      <c r="D617">
        <v>2.9925E-2</v>
      </c>
      <c r="AH617">
        <v>1.5037593984962411E-5</v>
      </c>
      <c r="AJ617">
        <v>1.184558618769145</v>
      </c>
      <c r="AK617">
        <v>4.9970605526161087E-4</v>
      </c>
    </row>
    <row r="618" spans="1:234" x14ac:dyDescent="0.3">
      <c r="A618" s="49">
        <v>769</v>
      </c>
      <c r="B618" t="s">
        <v>1966</v>
      </c>
      <c r="C618" t="s">
        <v>605</v>
      </c>
      <c r="D618">
        <v>4.2898650000000003E-2</v>
      </c>
      <c r="AH618">
        <v>1.110009955358235E-5</v>
      </c>
    </row>
    <row r="619" spans="1:234" x14ac:dyDescent="0.3">
      <c r="A619" s="49">
        <v>770</v>
      </c>
      <c r="B619" t="s">
        <v>1967</v>
      </c>
      <c r="C619" t="s">
        <v>796</v>
      </c>
      <c r="D619">
        <v>70.512643999999995</v>
      </c>
      <c r="Z619">
        <v>2.0426700493602248E-2</v>
      </c>
      <c r="HY619">
        <v>9.2943180162128095E-4</v>
      </c>
      <c r="HZ619">
        <v>0.22087217781663221</v>
      </c>
    </row>
    <row r="620" spans="1:234" x14ac:dyDescent="0.3">
      <c r="A620" s="49">
        <v>771</v>
      </c>
      <c r="B620" t="s">
        <v>1969</v>
      </c>
      <c r="C620" t="s">
        <v>605</v>
      </c>
      <c r="D620">
        <v>8.3767500000000013</v>
      </c>
      <c r="M620">
        <v>3.5042823713847683E-2</v>
      </c>
      <c r="N620">
        <v>9.5099768302382674E-6</v>
      </c>
      <c r="AH620">
        <v>2.8011204481792711E-5</v>
      </c>
      <c r="AK620">
        <v>4.1613353160194108E-4</v>
      </c>
    </row>
    <row r="621" spans="1:234" x14ac:dyDescent="0.3">
      <c r="A621" s="49">
        <v>772</v>
      </c>
      <c r="B621" t="s">
        <v>1970</v>
      </c>
      <c r="C621" t="s">
        <v>704</v>
      </c>
      <c r="D621">
        <v>6.9815999999999997E-5</v>
      </c>
      <c r="F621">
        <v>3393.988006569648</v>
      </c>
      <c r="G621">
        <v>1.8547448177714401</v>
      </c>
    </row>
    <row r="622" spans="1:234" x14ac:dyDescent="0.3">
      <c r="A622" s="49">
        <v>774</v>
      </c>
      <c r="B622" t="s">
        <v>1972</v>
      </c>
      <c r="C622" t="s">
        <v>671</v>
      </c>
      <c r="D622">
        <v>2.87E-2</v>
      </c>
      <c r="P622">
        <v>0.73170731707317083</v>
      </c>
      <c r="AL622">
        <v>1.5679442508710799E-5</v>
      </c>
      <c r="AM622">
        <v>7.5261324041811853E-5</v>
      </c>
      <c r="AN622">
        <v>9.2543554006968635E-5</v>
      </c>
    </row>
    <row r="623" spans="1:234" x14ac:dyDescent="0.3">
      <c r="A623" s="49">
        <v>775</v>
      </c>
      <c r="B623" t="s">
        <v>1974</v>
      </c>
      <c r="C623" t="s">
        <v>650</v>
      </c>
      <c r="D623">
        <v>9.8753999999999981E-2</v>
      </c>
      <c r="AK623">
        <v>2.2980785025866748E-3</v>
      </c>
    </row>
    <row r="624" spans="1:234" x14ac:dyDescent="0.3">
      <c r="A624" s="49">
        <v>776</v>
      </c>
      <c r="B624" t="s">
        <v>1975</v>
      </c>
      <c r="C624" t="s">
        <v>605</v>
      </c>
      <c r="D624">
        <v>0.69199999999999984</v>
      </c>
      <c r="M624">
        <v>1.1621861332843989E-2</v>
      </c>
      <c r="N624">
        <v>1.096674155097542E-5</v>
      </c>
      <c r="AH624">
        <v>9.5995045417010761E-5</v>
      </c>
      <c r="AK624">
        <v>5.8109306664219965E-4</v>
      </c>
    </row>
    <row r="625" spans="1:185" x14ac:dyDescent="0.3">
      <c r="A625" s="49">
        <v>778</v>
      </c>
      <c r="B625" t="s">
        <v>1977</v>
      </c>
      <c r="C625" t="s">
        <v>796</v>
      </c>
      <c r="D625">
        <v>1.0727660000000001</v>
      </c>
      <c r="AI625">
        <v>23.02067490028702</v>
      </c>
    </row>
    <row r="626" spans="1:185" x14ac:dyDescent="0.3">
      <c r="A626" s="49">
        <v>779</v>
      </c>
      <c r="B626" t="s">
        <v>1978</v>
      </c>
      <c r="C626" t="s">
        <v>650</v>
      </c>
      <c r="D626">
        <v>0.21174999999999999</v>
      </c>
      <c r="AK626">
        <v>2.8722600151171581E-3</v>
      </c>
    </row>
    <row r="627" spans="1:185" x14ac:dyDescent="0.3">
      <c r="A627" s="49">
        <v>782</v>
      </c>
      <c r="B627" t="s">
        <v>1981</v>
      </c>
      <c r="C627" t="s">
        <v>671</v>
      </c>
      <c r="D627">
        <v>5.9189131599999992E-4</v>
      </c>
      <c r="Q627">
        <v>92.723010054170899</v>
      </c>
      <c r="R627">
        <v>2.8346490670031501E-2</v>
      </c>
      <c r="S627">
        <v>408.20885734667172</v>
      </c>
      <c r="T627">
        <v>0.46831982934307059</v>
      </c>
      <c r="U627">
        <v>0.15243373128099691</v>
      </c>
      <c r="V627">
        <v>0.31540934742612442</v>
      </c>
      <c r="W627">
        <v>7.6295948784576503E-2</v>
      </c>
    </row>
    <row r="628" spans="1:185" x14ac:dyDescent="0.3">
      <c r="A628" s="49">
        <v>784</v>
      </c>
      <c r="B628" t="s">
        <v>1983</v>
      </c>
      <c r="C628" t="s">
        <v>605</v>
      </c>
      <c r="D628">
        <v>0.80410000000000004</v>
      </c>
      <c r="AG628">
        <v>3.473684210526316E-5</v>
      </c>
    </row>
    <row r="629" spans="1:185" x14ac:dyDescent="0.3">
      <c r="A629" s="49">
        <v>785</v>
      </c>
      <c r="B629" t="s">
        <v>1984</v>
      </c>
      <c r="C629" t="s">
        <v>605</v>
      </c>
      <c r="D629">
        <v>6.4051559999999999E-5</v>
      </c>
      <c r="F629">
        <v>4441.4655942806075</v>
      </c>
      <c r="G629">
        <v>2.5154734716843752</v>
      </c>
      <c r="CM629">
        <v>37.732102075265622</v>
      </c>
      <c r="GC629">
        <v>5.1325922203260023E-2</v>
      </c>
    </row>
    <row r="630" spans="1:185" x14ac:dyDescent="0.3">
      <c r="A630" s="49">
        <v>786</v>
      </c>
      <c r="B630" t="s">
        <v>1985</v>
      </c>
      <c r="C630" t="s">
        <v>683</v>
      </c>
      <c r="D630">
        <v>3.4E-5</v>
      </c>
      <c r="F630">
        <v>1921.568627450981</v>
      </c>
    </row>
    <row r="631" spans="1:185" x14ac:dyDescent="0.3">
      <c r="A631" s="49">
        <v>787</v>
      </c>
      <c r="B631" t="s">
        <v>1986</v>
      </c>
      <c r="C631" t="s">
        <v>659</v>
      </c>
      <c r="D631">
        <v>4.1520000000000002E-5</v>
      </c>
      <c r="F631">
        <v>458.57418111753361</v>
      </c>
      <c r="G631">
        <v>11.19056114560289</v>
      </c>
      <c r="H631">
        <v>2256.6902162277879</v>
      </c>
      <c r="EM631">
        <v>1644.078355812459</v>
      </c>
    </row>
    <row r="632" spans="1:185" x14ac:dyDescent="0.3">
      <c r="A632" s="49">
        <v>788</v>
      </c>
      <c r="B632" t="s">
        <v>1987</v>
      </c>
      <c r="C632" t="s">
        <v>659</v>
      </c>
      <c r="D632">
        <v>1.653E-3</v>
      </c>
      <c r="I632">
        <v>0.33061465462576262</v>
      </c>
    </row>
    <row r="633" spans="1:185" x14ac:dyDescent="0.3">
      <c r="A633" s="49">
        <v>789</v>
      </c>
      <c r="B633" t="s">
        <v>1988</v>
      </c>
      <c r="C633" t="s">
        <v>620</v>
      </c>
      <c r="D633">
        <v>1.458797E-5</v>
      </c>
      <c r="F633">
        <v>4032.5098922833899</v>
      </c>
      <c r="G633">
        <v>8.5878591811448359</v>
      </c>
    </row>
    <row r="634" spans="1:185" x14ac:dyDescent="0.3">
      <c r="A634" s="49">
        <v>791</v>
      </c>
      <c r="B634" t="s">
        <v>1990</v>
      </c>
      <c r="C634" t="s">
        <v>605</v>
      </c>
      <c r="D634">
        <v>2.73</v>
      </c>
      <c r="AH634">
        <v>1.153846153846154E-4</v>
      </c>
    </row>
    <row r="635" spans="1:185" x14ac:dyDescent="0.3">
      <c r="A635" s="49">
        <v>792</v>
      </c>
      <c r="B635" t="s">
        <v>1991</v>
      </c>
      <c r="C635" t="s">
        <v>605</v>
      </c>
      <c r="D635">
        <v>0.5</v>
      </c>
      <c r="AG635">
        <v>4.3421052631578949E-5</v>
      </c>
    </row>
    <row r="636" spans="1:185" x14ac:dyDescent="0.3">
      <c r="A636" s="49">
        <v>793</v>
      </c>
      <c r="B636" t="s">
        <v>1992</v>
      </c>
      <c r="C636" t="s">
        <v>605</v>
      </c>
      <c r="D636">
        <v>0.62502000000000013</v>
      </c>
      <c r="AG636">
        <v>3.9473684210526306E-6</v>
      </c>
    </row>
    <row r="637" spans="1:185" x14ac:dyDescent="0.3">
      <c r="A637" s="49">
        <v>794</v>
      </c>
      <c r="B637" t="s">
        <v>1994</v>
      </c>
      <c r="C637" t="s">
        <v>605</v>
      </c>
      <c r="D637">
        <v>0.12</v>
      </c>
      <c r="AF637">
        <v>3.183157894736842</v>
      </c>
      <c r="AG637">
        <v>5.766463239498808E-4</v>
      </c>
    </row>
    <row r="638" spans="1:185" x14ac:dyDescent="0.3">
      <c r="A638" s="49">
        <v>795</v>
      </c>
      <c r="B638" t="s">
        <v>1995</v>
      </c>
      <c r="C638" t="s">
        <v>752</v>
      </c>
      <c r="D638">
        <v>1.268764307842301</v>
      </c>
      <c r="E638" t="s">
        <v>942</v>
      </c>
      <c r="BT638">
        <v>0.76110610458778838</v>
      </c>
      <c r="BU638">
        <v>8.7662249886318461E-2</v>
      </c>
      <c r="BV638">
        <v>0.25465566073727702</v>
      </c>
      <c r="BW638">
        <v>2.8836905316516909E-2</v>
      </c>
      <c r="BX638">
        <v>1.42210559427691E-2</v>
      </c>
      <c r="BY638">
        <v>1.359476875742676E-2</v>
      </c>
      <c r="BZ638">
        <v>1.3497743651221981E-3</v>
      </c>
      <c r="CA638">
        <v>4.4621354712595738E-3</v>
      </c>
      <c r="CB638">
        <v>7.5094155162838292E-4</v>
      </c>
      <c r="CC638">
        <v>1.5048163939103221E-3</v>
      </c>
      <c r="CD638">
        <v>2.5121315883305139E-4</v>
      </c>
      <c r="CE638">
        <v>7.5419607267417392E-4</v>
      </c>
      <c r="CF638">
        <v>1.006936048045864E-4</v>
      </c>
    </row>
    <row r="639" spans="1:185" x14ac:dyDescent="0.3">
      <c r="A639" s="49">
        <v>797</v>
      </c>
      <c r="B639" t="s">
        <v>1999</v>
      </c>
      <c r="C639" t="s">
        <v>659</v>
      </c>
      <c r="D639">
        <v>0.58279999999999998</v>
      </c>
      <c r="AH639">
        <v>4.1033434650455932E-5</v>
      </c>
    </row>
    <row r="640" spans="1:185" x14ac:dyDescent="0.3">
      <c r="A640" s="49">
        <v>801</v>
      </c>
      <c r="B640" t="s">
        <v>2003</v>
      </c>
      <c r="C640" t="s">
        <v>605</v>
      </c>
      <c r="D640">
        <v>0.10204874999999999</v>
      </c>
      <c r="M640">
        <v>4.0211640211640212E-2</v>
      </c>
      <c r="N640">
        <v>3.129717215610767E-5</v>
      </c>
    </row>
    <row r="641" spans="1:240" x14ac:dyDescent="0.3">
      <c r="A641" s="49">
        <v>802</v>
      </c>
      <c r="B641" t="s">
        <v>2004</v>
      </c>
      <c r="C641" t="s">
        <v>605</v>
      </c>
      <c r="D641">
        <v>5.1097049999999998E-2</v>
      </c>
      <c r="M641">
        <v>9.5184322680822008E-3</v>
      </c>
      <c r="N641">
        <v>1.071993168284678E-5</v>
      </c>
      <c r="AH641">
        <v>6.8373880124754202E-6</v>
      </c>
      <c r="AK641">
        <v>6.0936062798518651E-4</v>
      </c>
    </row>
    <row r="642" spans="1:240" x14ac:dyDescent="0.3">
      <c r="A642" s="49">
        <v>803</v>
      </c>
      <c r="B642" t="s">
        <v>2005</v>
      </c>
      <c r="C642" t="s">
        <v>659</v>
      </c>
      <c r="D642">
        <v>2.9600000000000001E-2</v>
      </c>
      <c r="AJ642">
        <v>0.61755952380952384</v>
      </c>
      <c r="AK642">
        <v>9.4874338624338628E-4</v>
      </c>
    </row>
    <row r="643" spans="1:240" x14ac:dyDescent="0.3">
      <c r="A643" s="49">
        <v>804</v>
      </c>
      <c r="B643" t="s">
        <v>2006</v>
      </c>
      <c r="C643" t="s">
        <v>605</v>
      </c>
      <c r="D643">
        <v>0.56847186599999999</v>
      </c>
      <c r="M643">
        <v>7.723985890652557E-3</v>
      </c>
      <c r="N643">
        <v>1.3124073708033029E-5</v>
      </c>
      <c r="AH643">
        <v>1.7857142857142858E-5</v>
      </c>
      <c r="AK643">
        <v>3.7530864197530872E-4</v>
      </c>
    </row>
    <row r="644" spans="1:240" x14ac:dyDescent="0.3">
      <c r="A644" s="49">
        <v>806</v>
      </c>
      <c r="B644" t="s">
        <v>2008</v>
      </c>
      <c r="C644" t="s">
        <v>595</v>
      </c>
      <c r="D644">
        <v>0.2303</v>
      </c>
      <c r="K644">
        <v>9.3434964347184656E-4</v>
      </c>
      <c r="L644">
        <v>0.49799852471108919</v>
      </c>
      <c r="AQ644">
        <v>5.9973226238286497E-5</v>
      </c>
    </row>
    <row r="645" spans="1:240" x14ac:dyDescent="0.3">
      <c r="A645" s="49">
        <v>807</v>
      </c>
      <c r="B645" t="s">
        <v>2009</v>
      </c>
      <c r="C645" t="s">
        <v>659</v>
      </c>
      <c r="D645">
        <v>1.1399999999999999E-5</v>
      </c>
      <c r="F645">
        <v>2210.5263157894728</v>
      </c>
    </row>
    <row r="646" spans="1:240" x14ac:dyDescent="0.3">
      <c r="A646" s="49">
        <v>808</v>
      </c>
      <c r="B646" t="s">
        <v>2010</v>
      </c>
      <c r="C646" t="s">
        <v>659</v>
      </c>
      <c r="D646">
        <v>0.12759999999999999</v>
      </c>
      <c r="I646">
        <v>4.6002190580503838E-2</v>
      </c>
      <c r="J646">
        <v>1.5279299014238771E-5</v>
      </c>
      <c r="K646">
        <v>2.3932092004381161E-3</v>
      </c>
      <c r="L646">
        <v>0.43904983570646228</v>
      </c>
    </row>
    <row r="647" spans="1:240" x14ac:dyDescent="0.3">
      <c r="A647" s="49">
        <v>809</v>
      </c>
      <c r="B647" t="s">
        <v>2011</v>
      </c>
      <c r="C647" t="s">
        <v>659</v>
      </c>
      <c r="D647">
        <v>4.8300000000000003E-2</v>
      </c>
      <c r="I647">
        <v>0.13200628601361969</v>
      </c>
      <c r="J647">
        <v>9.4290204295442637E-6</v>
      </c>
      <c r="K647">
        <v>9.1566265060240965E-4</v>
      </c>
      <c r="L647">
        <v>0.36838658983761141</v>
      </c>
      <c r="AQ647">
        <v>4.3458859592961233E-5</v>
      </c>
    </row>
    <row r="648" spans="1:240" x14ac:dyDescent="0.3">
      <c r="A648" s="49">
        <v>810</v>
      </c>
      <c r="B648" t="s">
        <v>2013</v>
      </c>
      <c r="C648" t="s">
        <v>1482</v>
      </c>
      <c r="D648">
        <v>0.2312249295264224</v>
      </c>
      <c r="E648" t="s">
        <v>1025</v>
      </c>
      <c r="CR648">
        <v>0.33936168496707442</v>
      </c>
      <c r="CS648">
        <v>0.62069987534022408</v>
      </c>
      <c r="CT648">
        <v>6.7625453403643995E-2</v>
      </c>
      <c r="CU648">
        <v>0.2464548181153326</v>
      </c>
      <c r="CV648">
        <v>3.9199089968621217E-2</v>
      </c>
      <c r="CW648">
        <v>2.034864863657559E-3</v>
      </c>
      <c r="CX648">
        <v>4.0201845251920207E-2</v>
      </c>
      <c r="CY648">
        <v>5.1319191760861088E-3</v>
      </c>
      <c r="CZ648">
        <v>3.9585685400647268E-2</v>
      </c>
      <c r="DA648">
        <v>6.6619528269597503E-3</v>
      </c>
      <c r="DB648">
        <v>2.224988040619905E-2</v>
      </c>
      <c r="DC648">
        <v>2.0072475604280091E-2</v>
      </c>
      <c r="DD648">
        <v>0.28103413322855958</v>
      </c>
      <c r="IA648">
        <v>1.620073432270067E-2</v>
      </c>
      <c r="IB648">
        <v>4.7284150901186131</v>
      </c>
      <c r="IC648">
        <v>4.2206700804520771E-4</v>
      </c>
      <c r="ID648">
        <v>2.2286291256999611E-3</v>
      </c>
      <c r="IE648">
        <v>2.2332498572293939E-3</v>
      </c>
    </row>
    <row r="649" spans="1:240" x14ac:dyDescent="0.3">
      <c r="A649" s="49">
        <v>811</v>
      </c>
      <c r="B649" t="s">
        <v>2016</v>
      </c>
      <c r="C649" t="s">
        <v>1044</v>
      </c>
      <c r="D649">
        <v>7.6229999999999993</v>
      </c>
      <c r="K649">
        <v>2.6906524168298539E-4</v>
      </c>
      <c r="L649">
        <v>0.1512516180424176</v>
      </c>
    </row>
    <row r="650" spans="1:240" x14ac:dyDescent="0.3">
      <c r="A650" s="49">
        <v>812</v>
      </c>
      <c r="B650" t="s">
        <v>2018</v>
      </c>
      <c r="C650" t="s">
        <v>668</v>
      </c>
      <c r="D650">
        <v>7.920000000000002E-2</v>
      </c>
      <c r="AH650">
        <v>1.19047619047619E-5</v>
      </c>
    </row>
    <row r="651" spans="1:240" x14ac:dyDescent="0.3">
      <c r="A651" s="49">
        <v>813</v>
      </c>
      <c r="B651" t="s">
        <v>2019</v>
      </c>
      <c r="C651" t="s">
        <v>605</v>
      </c>
      <c r="D651">
        <v>0.01</v>
      </c>
      <c r="AG651">
        <v>5.872701683701662E-4</v>
      </c>
    </row>
    <row r="652" spans="1:240" x14ac:dyDescent="0.3">
      <c r="A652" s="49">
        <v>814</v>
      </c>
      <c r="B652" t="s">
        <v>2020</v>
      </c>
      <c r="C652" t="s">
        <v>671</v>
      </c>
      <c r="D652">
        <v>4.0052509E-2</v>
      </c>
      <c r="P652">
        <v>5.8536585365853662E-2</v>
      </c>
      <c r="AM652">
        <v>9.1818815331010467E-6</v>
      </c>
      <c r="AN652">
        <v>1.264761904761905E-5</v>
      </c>
    </row>
    <row r="653" spans="1:240" x14ac:dyDescent="0.3">
      <c r="A653" s="49">
        <v>815</v>
      </c>
      <c r="B653" t="s">
        <v>2021</v>
      </c>
      <c r="C653" t="s">
        <v>798</v>
      </c>
      <c r="D653">
        <v>3.245E-2</v>
      </c>
      <c r="P653">
        <v>0.2449697470780563</v>
      </c>
      <c r="AM653">
        <v>5.211469803449961E-5</v>
      </c>
      <c r="AN653">
        <v>6.9837824295038031E-5</v>
      </c>
    </row>
    <row r="654" spans="1:240" x14ac:dyDescent="0.3">
      <c r="A654" s="49">
        <v>816</v>
      </c>
      <c r="B654" t="s">
        <v>2024</v>
      </c>
      <c r="C654" t="s">
        <v>614</v>
      </c>
      <c r="D654">
        <v>5.1240000000000001E-3</v>
      </c>
      <c r="IF654">
        <v>9.1572745901639312</v>
      </c>
    </row>
    <row r="655" spans="1:240" x14ac:dyDescent="0.3">
      <c r="A655" s="49">
        <v>817</v>
      </c>
      <c r="B655" t="s">
        <v>2026</v>
      </c>
      <c r="C655" t="s">
        <v>605</v>
      </c>
      <c r="D655">
        <v>1.8169999999999999</v>
      </c>
      <c r="M655">
        <v>4.3708304577869802E-3</v>
      </c>
      <c r="N655">
        <v>1.545083249312191E-5</v>
      </c>
      <c r="AH655">
        <v>9.3167701863354041E-5</v>
      </c>
      <c r="AK655">
        <v>4.3708304577869797E-5</v>
      </c>
    </row>
    <row r="656" spans="1:240" x14ac:dyDescent="0.3">
      <c r="A656" s="49">
        <v>818</v>
      </c>
      <c r="B656" t="s">
        <v>2027</v>
      </c>
      <c r="C656" t="s">
        <v>798</v>
      </c>
      <c r="D656">
        <v>5.7044600000000001</v>
      </c>
      <c r="O656">
        <v>2.6957148548636709E-2</v>
      </c>
      <c r="AM656">
        <v>3.2212864166275382E-6</v>
      </c>
      <c r="AN656">
        <v>7.1765140321384254E-6</v>
      </c>
    </row>
    <row r="657" spans="1:143" x14ac:dyDescent="0.3">
      <c r="A657" s="49">
        <v>820</v>
      </c>
      <c r="B657" t="s">
        <v>2030</v>
      </c>
      <c r="C657" t="s">
        <v>671</v>
      </c>
      <c r="D657">
        <v>0.616896</v>
      </c>
      <c r="EE657">
        <v>0.2270210409745293</v>
      </c>
    </row>
    <row r="658" spans="1:143" x14ac:dyDescent="0.3">
      <c r="A658" s="49">
        <v>821</v>
      </c>
      <c r="B658" t="s">
        <v>2031</v>
      </c>
      <c r="C658" t="s">
        <v>671</v>
      </c>
      <c r="D658">
        <v>0.69854400000000005</v>
      </c>
      <c r="EE658">
        <v>0.30426716141001858</v>
      </c>
    </row>
    <row r="659" spans="1:143" x14ac:dyDescent="0.3">
      <c r="A659" s="49">
        <v>822</v>
      </c>
      <c r="B659" t="s">
        <v>2032</v>
      </c>
      <c r="C659" t="s">
        <v>605</v>
      </c>
      <c r="D659">
        <v>2.2982369999999999</v>
      </c>
      <c r="M659">
        <v>3.5275295549584057E-2</v>
      </c>
      <c r="N659">
        <v>1.7180741875910389E-5</v>
      </c>
    </row>
    <row r="660" spans="1:143" x14ac:dyDescent="0.3">
      <c r="A660" s="49">
        <v>823</v>
      </c>
      <c r="B660" t="s">
        <v>2033</v>
      </c>
      <c r="C660" t="s">
        <v>605</v>
      </c>
      <c r="D660">
        <v>0.1</v>
      </c>
      <c r="AG660">
        <v>5.6953683756557477E-4</v>
      </c>
    </row>
    <row r="661" spans="1:143" x14ac:dyDescent="0.3">
      <c r="A661" s="49">
        <v>824</v>
      </c>
      <c r="B661" t="s">
        <v>2034</v>
      </c>
      <c r="C661" t="s">
        <v>605</v>
      </c>
      <c r="D661">
        <v>2.7</v>
      </c>
      <c r="AH661">
        <v>2.393617021276596E-5</v>
      </c>
    </row>
    <row r="662" spans="1:143" x14ac:dyDescent="0.3">
      <c r="A662" s="49">
        <v>825</v>
      </c>
      <c r="B662" t="s">
        <v>2035</v>
      </c>
      <c r="C662" t="s">
        <v>605</v>
      </c>
      <c r="D662">
        <v>5.4000000000000012</v>
      </c>
      <c r="AH662">
        <v>3.4226190476190471E-5</v>
      </c>
    </row>
    <row r="663" spans="1:143" x14ac:dyDescent="0.3">
      <c r="A663" s="49">
        <v>826</v>
      </c>
      <c r="B663" t="s">
        <v>2036</v>
      </c>
      <c r="C663" t="s">
        <v>605</v>
      </c>
      <c r="D663">
        <v>0.94240000000000002</v>
      </c>
      <c r="M663">
        <v>0.1058201058201058</v>
      </c>
      <c r="N663">
        <v>6.2880633248132555E-5</v>
      </c>
      <c r="AH663">
        <v>1.691729323308271E-5</v>
      </c>
    </row>
    <row r="664" spans="1:143" x14ac:dyDescent="0.3">
      <c r="A664" s="49">
        <v>827</v>
      </c>
      <c r="B664" t="s">
        <v>2037</v>
      </c>
      <c r="C664" t="s">
        <v>659</v>
      </c>
      <c r="D664">
        <v>6.5720510000000011E-7</v>
      </c>
      <c r="F664">
        <v>550.04036537959485</v>
      </c>
      <c r="G664">
        <v>13.945527721468901</v>
      </c>
      <c r="H664">
        <v>7508.2226571617002</v>
      </c>
      <c r="EM664">
        <v>1405.3476862347329</v>
      </c>
    </row>
    <row r="665" spans="1:143" x14ac:dyDescent="0.3">
      <c r="A665" s="49">
        <v>828</v>
      </c>
      <c r="B665" t="s">
        <v>2038</v>
      </c>
      <c r="C665" t="s">
        <v>796</v>
      </c>
      <c r="D665">
        <v>0.98397699999999999</v>
      </c>
      <c r="O665">
        <v>2.0473882284131321E-2</v>
      </c>
      <c r="AI665">
        <v>8.9489946217986667</v>
      </c>
    </row>
    <row r="666" spans="1:143" x14ac:dyDescent="0.3">
      <c r="A666" s="49">
        <v>829</v>
      </c>
      <c r="B666" t="s">
        <v>2039</v>
      </c>
      <c r="C666" t="s">
        <v>659</v>
      </c>
      <c r="D666">
        <v>0.71792800000000001</v>
      </c>
      <c r="I666">
        <v>0.12650602409638551</v>
      </c>
      <c r="J666">
        <v>3.5304006724572707E-5</v>
      </c>
      <c r="K666">
        <v>1.3220323153077429E-3</v>
      </c>
      <c r="L666">
        <v>0.38128012048192778</v>
      </c>
    </row>
    <row r="667" spans="1:143" x14ac:dyDescent="0.3">
      <c r="A667" s="49">
        <v>832</v>
      </c>
      <c r="B667" t="s">
        <v>2043</v>
      </c>
      <c r="C667" t="s">
        <v>659</v>
      </c>
      <c r="D667">
        <v>0.21804000000000001</v>
      </c>
      <c r="AH667">
        <v>3.729656419529838E-5</v>
      </c>
      <c r="AJ667">
        <v>0.73794454490657024</v>
      </c>
      <c r="AK667">
        <v>8.2077556761101086E-4</v>
      </c>
    </row>
    <row r="668" spans="1:143" x14ac:dyDescent="0.3">
      <c r="A668" s="49">
        <v>833</v>
      </c>
      <c r="B668" t="s">
        <v>2044</v>
      </c>
      <c r="C668" t="s">
        <v>620</v>
      </c>
      <c r="D668">
        <v>7.7049999999999993E-2</v>
      </c>
      <c r="AH668">
        <v>3.2052470566422549E-5</v>
      </c>
    </row>
    <row r="669" spans="1:143" x14ac:dyDescent="0.3">
      <c r="A669" s="49">
        <v>835</v>
      </c>
      <c r="B669" t="s">
        <v>2046</v>
      </c>
      <c r="C669" t="s">
        <v>605</v>
      </c>
      <c r="D669">
        <v>0.10786608</v>
      </c>
      <c r="AK669">
        <v>8.3365595560717519E-4</v>
      </c>
    </row>
    <row r="670" spans="1:143" x14ac:dyDescent="0.3">
      <c r="A670" s="49">
        <v>836</v>
      </c>
      <c r="B670" t="s">
        <v>2047</v>
      </c>
      <c r="C670" t="s">
        <v>671</v>
      </c>
      <c r="D670">
        <v>0.15065400000000001</v>
      </c>
      <c r="O670">
        <v>1.919759928014669E-2</v>
      </c>
      <c r="P670">
        <v>0.84230316794386229</v>
      </c>
      <c r="AL670">
        <v>9.4537970655123735E-6</v>
      </c>
      <c r="AM670">
        <v>2.7309491821468211E-5</v>
      </c>
      <c r="AN670">
        <v>1.9429003470752839E-5</v>
      </c>
    </row>
    <row r="671" spans="1:143" x14ac:dyDescent="0.3">
      <c r="A671" s="49">
        <v>837</v>
      </c>
      <c r="B671" t="s">
        <v>2049</v>
      </c>
      <c r="C671" t="s">
        <v>798</v>
      </c>
      <c r="D671">
        <v>0.14064399999999999</v>
      </c>
      <c r="O671">
        <v>2.0478100389774989E-2</v>
      </c>
      <c r="P671">
        <v>0.86066290187090611</v>
      </c>
      <c r="AL671">
        <v>1.11688324300552E-5</v>
      </c>
      <c r="AM671">
        <v>2.058830980278177E-5</v>
      </c>
      <c r="AN671">
        <v>1.4174320541305581E-5</v>
      </c>
    </row>
    <row r="672" spans="1:143" x14ac:dyDescent="0.3">
      <c r="A672" s="49">
        <v>838</v>
      </c>
      <c r="B672" t="s">
        <v>2051</v>
      </c>
      <c r="C672" t="s">
        <v>605</v>
      </c>
      <c r="D672">
        <v>0.30336000000000002</v>
      </c>
      <c r="M672">
        <v>3.329761346638984E-2</v>
      </c>
      <c r="N672">
        <v>2.5740425933899198E-5</v>
      </c>
      <c r="AH672">
        <v>2.894368783905968E-5</v>
      </c>
    </row>
    <row r="673" spans="1:242" x14ac:dyDescent="0.3">
      <c r="A673" s="49">
        <v>839</v>
      </c>
      <c r="B673" t="s">
        <v>2052</v>
      </c>
      <c r="C673" t="s">
        <v>671</v>
      </c>
      <c r="D673">
        <v>0.2944678</v>
      </c>
      <c r="P673">
        <v>0.72928315040914071</v>
      </c>
      <c r="AL673">
        <v>2.23037378094156E-5</v>
      </c>
      <c r="AM673">
        <v>7.6089335139364038E-5</v>
      </c>
      <c r="AN673">
        <v>2.5197213855237491E-4</v>
      </c>
    </row>
    <row r="674" spans="1:242" x14ac:dyDescent="0.3">
      <c r="A674" s="49">
        <v>840</v>
      </c>
      <c r="B674" t="s">
        <v>2053</v>
      </c>
      <c r="C674" t="s">
        <v>796</v>
      </c>
      <c r="D674">
        <v>1.2498119999999999</v>
      </c>
      <c r="O674">
        <v>7.9733016235885801E-2</v>
      </c>
      <c r="AI674">
        <v>27.720214300068129</v>
      </c>
    </row>
    <row r="675" spans="1:242" x14ac:dyDescent="0.3">
      <c r="A675" s="49">
        <v>841</v>
      </c>
      <c r="B675" t="s">
        <v>2054</v>
      </c>
      <c r="C675" t="s">
        <v>796</v>
      </c>
      <c r="D675">
        <v>5.4050309999999993</v>
      </c>
      <c r="O675">
        <v>1.226110383852811E-2</v>
      </c>
      <c r="AI675">
        <v>6.1716679990121364</v>
      </c>
    </row>
    <row r="676" spans="1:242" x14ac:dyDescent="0.3">
      <c r="A676" s="49">
        <v>842</v>
      </c>
      <c r="B676" t="s">
        <v>2055</v>
      </c>
      <c r="C676" t="s">
        <v>614</v>
      </c>
      <c r="D676">
        <v>8.0400000000000013E-2</v>
      </c>
      <c r="HC676">
        <v>1.0830769230769231E-2</v>
      </c>
      <c r="HK676">
        <v>1.186813186813187</v>
      </c>
      <c r="IG676">
        <v>1.1726844583987439</v>
      </c>
    </row>
    <row r="677" spans="1:242" x14ac:dyDescent="0.3">
      <c r="A677" s="49">
        <v>843</v>
      </c>
      <c r="B677" t="s">
        <v>2057</v>
      </c>
      <c r="C677" t="s">
        <v>659</v>
      </c>
      <c r="D677">
        <v>1.1393297</v>
      </c>
      <c r="AH677">
        <v>3.1044926804644128E-5</v>
      </c>
      <c r="AJ677">
        <v>1.700361770149756</v>
      </c>
      <c r="AK677">
        <v>2.7039841456802599E-3</v>
      </c>
      <c r="AP677">
        <v>0.45794674406865232</v>
      </c>
    </row>
    <row r="678" spans="1:242" x14ac:dyDescent="0.3">
      <c r="A678" s="49">
        <v>844</v>
      </c>
      <c r="B678" t="s">
        <v>2058</v>
      </c>
      <c r="C678" t="s">
        <v>659</v>
      </c>
      <c r="D678">
        <v>0.20019999999999999</v>
      </c>
      <c r="AH678">
        <v>8.0705009276437847E-5</v>
      </c>
      <c r="AJ678">
        <v>8.9826839826839824E-2</v>
      </c>
      <c r="AK678">
        <v>3.8644952930667219E-4</v>
      </c>
      <c r="ED678">
        <v>4.3867243867243868E-4</v>
      </c>
    </row>
    <row r="679" spans="1:242" x14ac:dyDescent="0.3">
      <c r="A679" s="49">
        <v>845</v>
      </c>
      <c r="B679" t="s">
        <v>2060</v>
      </c>
      <c r="C679" t="s">
        <v>659</v>
      </c>
      <c r="D679">
        <v>1.46E-2</v>
      </c>
      <c r="AH679">
        <v>5.2837573385518592E-5</v>
      </c>
      <c r="AJ679">
        <v>0.48727984344422698</v>
      </c>
      <c r="AK679">
        <v>7.7118214104515464E-4</v>
      </c>
      <c r="ED679">
        <v>4.627092846270929E-4</v>
      </c>
    </row>
    <row r="680" spans="1:242" x14ac:dyDescent="0.3">
      <c r="A680" s="49">
        <v>846</v>
      </c>
      <c r="B680" t="s">
        <v>2061</v>
      </c>
      <c r="C680" t="s">
        <v>653</v>
      </c>
      <c r="D680">
        <v>7.9548326400000003E-6</v>
      </c>
      <c r="F680">
        <v>218.202530705176</v>
      </c>
    </row>
    <row r="681" spans="1:242" x14ac:dyDescent="0.3">
      <c r="A681" s="49">
        <v>847</v>
      </c>
      <c r="B681" t="s">
        <v>2062</v>
      </c>
      <c r="C681" t="s">
        <v>659</v>
      </c>
      <c r="D681">
        <v>5.7698000000000002E-6</v>
      </c>
      <c r="BK681">
        <v>3667.7055895946792</v>
      </c>
      <c r="BL681">
        <v>1.317882017167077E-2</v>
      </c>
      <c r="BM681">
        <v>0.37207403568309788</v>
      </c>
      <c r="IH681">
        <v>7.8688353886968043</v>
      </c>
    </row>
    <row r="682" spans="1:242" x14ac:dyDescent="0.3">
      <c r="A682" s="49">
        <v>848</v>
      </c>
      <c r="B682" t="s">
        <v>2064</v>
      </c>
      <c r="C682" t="s">
        <v>659</v>
      </c>
      <c r="D682">
        <v>0.15874250000000001</v>
      </c>
      <c r="I682">
        <v>0.2428915662650602</v>
      </c>
      <c r="J682">
        <v>2.1686746987951809E-5</v>
      </c>
      <c r="K682">
        <v>8.139223560910307E-4</v>
      </c>
    </row>
    <row r="683" spans="1:242" x14ac:dyDescent="0.3">
      <c r="A683" s="49">
        <v>849</v>
      </c>
      <c r="B683" t="s">
        <v>2065</v>
      </c>
      <c r="C683" t="s">
        <v>659</v>
      </c>
      <c r="D683">
        <v>2.2815629999999999E-3</v>
      </c>
      <c r="AJ683">
        <v>1.145246331029169</v>
      </c>
    </row>
    <row r="684" spans="1:242" x14ac:dyDescent="0.3">
      <c r="A684" s="49">
        <v>850</v>
      </c>
      <c r="B684" t="s">
        <v>2066</v>
      </c>
      <c r="C684" t="s">
        <v>680</v>
      </c>
      <c r="D684">
        <v>0.16875000000000001</v>
      </c>
      <c r="AH684">
        <v>1.2984126984126981E-5</v>
      </c>
      <c r="AJ684">
        <v>1.503075837742504</v>
      </c>
      <c r="AK684">
        <v>2.0957711150303739E-3</v>
      </c>
      <c r="AP684">
        <v>0.61260888888888887</v>
      </c>
    </row>
    <row r="685" spans="1:242" x14ac:dyDescent="0.3">
      <c r="A685" s="49">
        <v>851</v>
      </c>
      <c r="B685" t="s">
        <v>2067</v>
      </c>
      <c r="C685" t="s">
        <v>659</v>
      </c>
      <c r="D685">
        <v>2.1092400000000001E-2</v>
      </c>
      <c r="AH685">
        <v>3.9810547875064001E-5</v>
      </c>
      <c r="AJ685">
        <v>1.2605120327700969</v>
      </c>
      <c r="AK685">
        <v>8.8935968210019517E-4</v>
      </c>
    </row>
    <row r="686" spans="1:242" x14ac:dyDescent="0.3">
      <c r="A686" s="49">
        <v>852</v>
      </c>
      <c r="B686" t="s">
        <v>2068</v>
      </c>
      <c r="C686" t="s">
        <v>605</v>
      </c>
      <c r="D686">
        <v>9.1080000000000023</v>
      </c>
      <c r="M686">
        <v>2.2339800117577888E-2</v>
      </c>
      <c r="N686">
        <v>1.6463369339860821E-5</v>
      </c>
      <c r="AH686">
        <v>4.7619047619047607E-6</v>
      </c>
      <c r="AK686">
        <v>3.1275720164609038E-4</v>
      </c>
    </row>
    <row r="687" spans="1:242" x14ac:dyDescent="0.3">
      <c r="A687" s="49">
        <v>853</v>
      </c>
      <c r="B687" t="s">
        <v>2069</v>
      </c>
      <c r="C687" t="s">
        <v>614</v>
      </c>
      <c r="D687">
        <v>0.14445815040000001</v>
      </c>
      <c r="AH687">
        <v>7.254464285714286E-5</v>
      </c>
    </row>
    <row r="688" spans="1:242" x14ac:dyDescent="0.3">
      <c r="A688" s="49">
        <v>854</v>
      </c>
      <c r="B688" t="s">
        <v>2070</v>
      </c>
      <c r="C688" t="s">
        <v>617</v>
      </c>
      <c r="D688">
        <v>8.4080097899999995</v>
      </c>
      <c r="AH688">
        <v>2.346239511896939E-5</v>
      </c>
      <c r="AK688">
        <v>2.8490634048131862E-4</v>
      </c>
    </row>
    <row r="689" spans="1:115" x14ac:dyDescent="0.3">
      <c r="A689" s="49">
        <v>855</v>
      </c>
      <c r="B689" t="s">
        <v>2071</v>
      </c>
      <c r="C689" t="s">
        <v>605</v>
      </c>
      <c r="D689">
        <v>9.1218593299999995</v>
      </c>
      <c r="M689">
        <v>1.5216619950514701E-2</v>
      </c>
      <c r="N689">
        <v>4.2237813902508062E-6</v>
      </c>
    </row>
    <row r="690" spans="1:115" x14ac:dyDescent="0.3">
      <c r="A690" s="49">
        <v>856</v>
      </c>
      <c r="B690" t="s">
        <v>2072</v>
      </c>
      <c r="C690" t="s">
        <v>617</v>
      </c>
      <c r="D690">
        <v>1.887168E-5</v>
      </c>
      <c r="F690">
        <v>1847.2222222222219</v>
      </c>
      <c r="G690">
        <v>5.6491769547325097</v>
      </c>
    </row>
    <row r="691" spans="1:115" x14ac:dyDescent="0.3">
      <c r="A691" s="49">
        <v>858</v>
      </c>
      <c r="B691" t="s">
        <v>2075</v>
      </c>
      <c r="C691" t="s">
        <v>734</v>
      </c>
      <c r="D691">
        <v>2.7785829999999998</v>
      </c>
      <c r="AJ691">
        <v>1.0020967179176961</v>
      </c>
      <c r="CN691">
        <v>5.4253975000583987E-2</v>
      </c>
    </row>
    <row r="692" spans="1:115" x14ac:dyDescent="0.3">
      <c r="A692" s="49">
        <v>859</v>
      </c>
      <c r="B692" t="s">
        <v>2077</v>
      </c>
      <c r="C692" t="s">
        <v>614</v>
      </c>
      <c r="D692">
        <v>5.1029310000000002E-4</v>
      </c>
      <c r="BQ692">
        <v>32.626756950796363</v>
      </c>
      <c r="DK692">
        <v>1.509669535740188E-3</v>
      </c>
    </row>
    <row r="693" spans="1:115" x14ac:dyDescent="0.3">
      <c r="A693" s="49">
        <v>860</v>
      </c>
      <c r="B693" t="s">
        <v>2078</v>
      </c>
      <c r="C693" t="s">
        <v>659</v>
      </c>
      <c r="D693">
        <v>9.4179999999999986E-2</v>
      </c>
      <c r="I693">
        <v>0.18268017920055679</v>
      </c>
      <c r="L693">
        <v>4.4046800922099963E-2</v>
      </c>
    </row>
    <row r="694" spans="1:115" x14ac:dyDescent="0.3">
      <c r="A694" s="49">
        <v>861</v>
      </c>
      <c r="B694" t="s">
        <v>2079</v>
      </c>
      <c r="C694" t="s">
        <v>617</v>
      </c>
      <c r="D694">
        <v>3.8869999999999988E-2</v>
      </c>
      <c r="AJ694">
        <v>1.4850662158354471</v>
      </c>
      <c r="AP694">
        <v>0.38640109890109903</v>
      </c>
    </row>
    <row r="695" spans="1:115" x14ac:dyDescent="0.3">
      <c r="A695" s="49">
        <v>862</v>
      </c>
      <c r="B695" t="s">
        <v>2080</v>
      </c>
      <c r="C695" t="s">
        <v>605</v>
      </c>
      <c r="D695">
        <v>0.18252299999999999</v>
      </c>
      <c r="AF695">
        <v>0.8374356281558748</v>
      </c>
      <c r="AG695">
        <v>2.0967941459144152E-5</v>
      </c>
    </row>
    <row r="696" spans="1:115" x14ac:dyDescent="0.3">
      <c r="A696" s="49">
        <v>863</v>
      </c>
      <c r="B696" t="s">
        <v>2081</v>
      </c>
      <c r="C696" t="s">
        <v>620</v>
      </c>
      <c r="D696">
        <v>1.0351699999999999</v>
      </c>
      <c r="AH696">
        <v>4.5296907754281907E-5</v>
      </c>
    </row>
    <row r="697" spans="1:115" x14ac:dyDescent="0.3">
      <c r="A697" s="49">
        <v>864</v>
      </c>
      <c r="B697" t="s">
        <v>2082</v>
      </c>
      <c r="C697" t="s">
        <v>605</v>
      </c>
      <c r="D697">
        <v>5.9135</v>
      </c>
      <c r="M697">
        <v>2.9299383573502119E-2</v>
      </c>
      <c r="N697">
        <v>2.1657517603384381E-5</v>
      </c>
      <c r="AH697">
        <v>2.664122045199242E-5</v>
      </c>
      <c r="AK697">
        <v>6.3431847941867385E-4</v>
      </c>
    </row>
    <row r="698" spans="1:115" x14ac:dyDescent="0.3">
      <c r="A698" s="49">
        <v>865</v>
      </c>
      <c r="B698" t="s">
        <v>2083</v>
      </c>
      <c r="C698" t="s">
        <v>614</v>
      </c>
      <c r="D698">
        <v>2.4681999999999999E-2</v>
      </c>
      <c r="I698">
        <v>7.2818101674992655E-2</v>
      </c>
      <c r="K698">
        <v>1.4888823587031049E-3</v>
      </c>
      <c r="L698">
        <v>4.4637672641786648E-2</v>
      </c>
    </row>
    <row r="699" spans="1:115" x14ac:dyDescent="0.3">
      <c r="A699" s="49">
        <v>866</v>
      </c>
      <c r="B699" t="s">
        <v>2084</v>
      </c>
      <c r="C699" t="s">
        <v>605</v>
      </c>
      <c r="D699">
        <v>5.7192647000000001</v>
      </c>
      <c r="AH699">
        <v>9.7177629444967944E-5</v>
      </c>
    </row>
    <row r="700" spans="1:115" x14ac:dyDescent="0.3">
      <c r="A700" s="49">
        <v>867</v>
      </c>
      <c r="B700" t="s">
        <v>2085</v>
      </c>
      <c r="C700" t="s">
        <v>605</v>
      </c>
      <c r="D700">
        <v>14.9293</v>
      </c>
      <c r="M700">
        <v>2.1626553968994669E-2</v>
      </c>
      <c r="N700">
        <v>1.5876978297783828E-5</v>
      </c>
      <c r="AK700">
        <v>4.1824221444163441E-4</v>
      </c>
    </row>
    <row r="701" spans="1:115" x14ac:dyDescent="0.3">
      <c r="A701" s="49">
        <v>869</v>
      </c>
      <c r="B701" t="s">
        <v>2087</v>
      </c>
      <c r="C701" t="s">
        <v>614</v>
      </c>
      <c r="D701">
        <v>2.0804707660999999</v>
      </c>
      <c r="I701">
        <v>7.24740393800265E-2</v>
      </c>
      <c r="K701">
        <v>1.5213686801768031E-3</v>
      </c>
      <c r="L701">
        <v>0.22623270575909779</v>
      </c>
    </row>
    <row r="702" spans="1:115" x14ac:dyDescent="0.3">
      <c r="A702" s="49">
        <v>870</v>
      </c>
      <c r="B702" t="s">
        <v>2088</v>
      </c>
      <c r="C702" t="s">
        <v>659</v>
      </c>
      <c r="D702">
        <v>7.6925199999999999E-2</v>
      </c>
      <c r="AH702">
        <v>7.4569702590494244E-5</v>
      </c>
      <c r="AK702">
        <v>2.2648752143118099E-4</v>
      </c>
    </row>
    <row r="703" spans="1:115" x14ac:dyDescent="0.3">
      <c r="A703" s="49">
        <v>871</v>
      </c>
      <c r="B703" t="s">
        <v>2089</v>
      </c>
      <c r="C703" t="s">
        <v>605</v>
      </c>
      <c r="D703">
        <v>2.3550000000000001E-4</v>
      </c>
      <c r="AH703">
        <v>1.706096451319381E-5</v>
      </c>
    </row>
    <row r="704" spans="1:115" x14ac:dyDescent="0.3">
      <c r="A704" s="49">
        <v>872</v>
      </c>
      <c r="B704" t="s">
        <v>2090</v>
      </c>
      <c r="C704" t="s">
        <v>605</v>
      </c>
      <c r="D704">
        <v>18.416699999999999</v>
      </c>
      <c r="N704">
        <v>2.543576520999187E-5</v>
      </c>
    </row>
    <row r="705" spans="1:251" x14ac:dyDescent="0.3">
      <c r="A705" s="49">
        <v>874</v>
      </c>
      <c r="B705" t="s">
        <v>2092</v>
      </c>
      <c r="C705" t="s">
        <v>683</v>
      </c>
      <c r="D705">
        <v>2.3E-2</v>
      </c>
      <c r="I705">
        <v>0.17600838135149291</v>
      </c>
      <c r="K705">
        <v>9.2893312379954609E-4</v>
      </c>
    </row>
    <row r="706" spans="1:251" x14ac:dyDescent="0.3">
      <c r="A706" s="49">
        <v>875</v>
      </c>
      <c r="B706" t="s">
        <v>2093</v>
      </c>
      <c r="C706" t="s">
        <v>605</v>
      </c>
      <c r="D706">
        <v>99.346000000000004</v>
      </c>
      <c r="N706">
        <v>1.0195847509378E-5</v>
      </c>
      <c r="AH706">
        <v>6.7378153121414068E-6</v>
      </c>
    </row>
    <row r="707" spans="1:251" x14ac:dyDescent="0.3">
      <c r="A707" s="49">
        <v>876</v>
      </c>
      <c r="B707" t="s">
        <v>2094</v>
      </c>
      <c r="C707" t="s">
        <v>683</v>
      </c>
      <c r="D707">
        <v>2.30964072</v>
      </c>
      <c r="M707">
        <v>7.6475916797306684E-2</v>
      </c>
      <c r="N707">
        <v>5.820582612561404E-5</v>
      </c>
    </row>
    <row r="708" spans="1:251" x14ac:dyDescent="0.3">
      <c r="A708" s="49">
        <v>877</v>
      </c>
      <c r="B708" t="s">
        <v>2095</v>
      </c>
      <c r="C708" t="s">
        <v>614</v>
      </c>
      <c r="D708">
        <v>5.6888709999999997E-5</v>
      </c>
      <c r="F708">
        <v>1127.39018573867</v>
      </c>
      <c r="G708">
        <v>2.0615305624083868</v>
      </c>
    </row>
    <row r="709" spans="1:251" x14ac:dyDescent="0.3">
      <c r="A709" s="49">
        <v>878</v>
      </c>
      <c r="B709" t="s">
        <v>2096</v>
      </c>
      <c r="C709" t="s">
        <v>620</v>
      </c>
      <c r="D709">
        <v>0.21875600000000001</v>
      </c>
      <c r="AH709">
        <v>1.575630252100841E-5</v>
      </c>
    </row>
    <row r="710" spans="1:251" x14ac:dyDescent="0.3">
      <c r="A710" s="49">
        <v>879</v>
      </c>
      <c r="B710" t="s">
        <v>2097</v>
      </c>
      <c r="C710" t="s">
        <v>671</v>
      </c>
      <c r="D710">
        <v>30.059607770899269</v>
      </c>
      <c r="X710">
        <v>5.3419709007465903E-4</v>
      </c>
      <c r="Y710">
        <v>2.2049577378107329E-7</v>
      </c>
      <c r="Z710">
        <v>5.0473179376239437E-3</v>
      </c>
      <c r="AA710">
        <v>1.2835312651468359E-5</v>
      </c>
      <c r="AB710">
        <v>6.4834811181848041E-6</v>
      </c>
      <c r="AC710">
        <v>2.169778301093096E-6</v>
      </c>
      <c r="AD710">
        <v>4.7811797385203654E-6</v>
      </c>
      <c r="AE710">
        <v>1.171839504463861E-6</v>
      </c>
    </row>
    <row r="711" spans="1:251" x14ac:dyDescent="0.3">
      <c r="A711" s="49">
        <v>880</v>
      </c>
      <c r="B711" t="s">
        <v>2099</v>
      </c>
      <c r="C711" t="s">
        <v>605</v>
      </c>
      <c r="D711">
        <v>5.9192989690721651</v>
      </c>
      <c r="AH711">
        <v>1.09814654842103E-4</v>
      </c>
      <c r="AK711">
        <v>3.0804514931222611E-4</v>
      </c>
    </row>
    <row r="712" spans="1:251" x14ac:dyDescent="0.3">
      <c r="A712" s="49">
        <v>883</v>
      </c>
      <c r="B712" t="s">
        <v>2102</v>
      </c>
      <c r="C712" t="s">
        <v>595</v>
      </c>
      <c r="D712">
        <v>1.27135008E-4</v>
      </c>
      <c r="BQ712">
        <v>17.63397129186604</v>
      </c>
      <c r="GK712">
        <v>3.0874060150375948</v>
      </c>
      <c r="II712">
        <v>3.152768284347232</v>
      </c>
    </row>
    <row r="713" spans="1:251" x14ac:dyDescent="0.3">
      <c r="A713" s="49">
        <v>884</v>
      </c>
      <c r="B713" t="s">
        <v>2104</v>
      </c>
      <c r="C713" t="s">
        <v>605</v>
      </c>
      <c r="D713">
        <v>0.12656000000000001</v>
      </c>
      <c r="AH713">
        <v>1.186224489795918E-5</v>
      </c>
      <c r="AK713">
        <v>2.5760582010582009E-3</v>
      </c>
    </row>
    <row r="714" spans="1:251" x14ac:dyDescent="0.3">
      <c r="A714" s="49">
        <v>886</v>
      </c>
      <c r="B714" t="s">
        <v>2107</v>
      </c>
      <c r="C714" t="s">
        <v>752</v>
      </c>
      <c r="D714">
        <v>0.89215915506253896</v>
      </c>
      <c r="E714" t="s">
        <v>1103</v>
      </c>
      <c r="CR714">
        <v>0.19367691524740879</v>
      </c>
      <c r="CS714">
        <v>0.32454422555693568</v>
      </c>
      <c r="CT714">
        <v>3.4508694740855869E-2</v>
      </c>
      <c r="CU714">
        <v>0.1316687949841043</v>
      </c>
      <c r="CV714">
        <v>3.4189826763851579E-2</v>
      </c>
      <c r="CW714">
        <v>1.2024809660885819E-2</v>
      </c>
      <c r="CX714">
        <v>2.9899909783652819E-2</v>
      </c>
      <c r="CY714">
        <v>2.6370878966450379E-3</v>
      </c>
      <c r="CZ714">
        <v>1.3560999731106371E-2</v>
      </c>
      <c r="DA714">
        <v>1.9969313940910432E-3</v>
      </c>
      <c r="DB714">
        <v>4.2874961813313189E-3</v>
      </c>
      <c r="DC714">
        <v>2.865122765941286E-3</v>
      </c>
      <c r="DD714">
        <v>5.0953948132683932E-2</v>
      </c>
      <c r="ID714">
        <v>5.7260166146811591E-4</v>
      </c>
      <c r="IE714">
        <v>2.8689443298946231E-4</v>
      </c>
      <c r="IJ714">
        <v>3.941687876824258</v>
      </c>
      <c r="IK714">
        <v>3.3395273016672829E-5</v>
      </c>
    </row>
    <row r="715" spans="1:251" x14ac:dyDescent="0.3">
      <c r="A715" s="49">
        <v>887</v>
      </c>
      <c r="B715" t="s">
        <v>2109</v>
      </c>
      <c r="C715" t="s">
        <v>605</v>
      </c>
      <c r="D715">
        <v>1.3124999999999999E-4</v>
      </c>
      <c r="ES715">
        <v>282.50505050505052</v>
      </c>
      <c r="IL715">
        <v>23825.45454545454</v>
      </c>
      <c r="IM715">
        <v>1.7018181818181819</v>
      </c>
      <c r="IN715">
        <v>7.9838383838383837</v>
      </c>
      <c r="IO715">
        <v>6.2836363636363662E-2</v>
      </c>
      <c r="IP715">
        <v>8.0484848484848479E-2</v>
      </c>
      <c r="IQ715">
        <v>1.5571717171717171E-2</v>
      </c>
    </row>
    <row r="716" spans="1:251" x14ac:dyDescent="0.3">
      <c r="A716" s="49">
        <v>890</v>
      </c>
      <c r="B716" t="s">
        <v>2113</v>
      </c>
      <c r="C716" t="s">
        <v>605</v>
      </c>
      <c r="D716">
        <v>1.5647562441599999E-5</v>
      </c>
      <c r="F716">
        <v>3299.3024612876588</v>
      </c>
      <c r="G716">
        <v>11.26399778423519</v>
      </c>
    </row>
    <row r="717" spans="1:251" x14ac:dyDescent="0.3">
      <c r="A717" s="49">
        <v>891</v>
      </c>
      <c r="B717" t="s">
        <v>2114</v>
      </c>
      <c r="C717" t="s">
        <v>614</v>
      </c>
      <c r="D717">
        <v>0.1064254464</v>
      </c>
      <c r="AH717">
        <v>8.5616221975810686E-5</v>
      </c>
      <c r="AJ717">
        <v>0.54370843400098712</v>
      </c>
      <c r="AK717">
        <v>2.356383920058526E-3</v>
      </c>
    </row>
    <row r="718" spans="1:251" x14ac:dyDescent="0.3">
      <c r="A718" s="49">
        <v>892</v>
      </c>
      <c r="B718" t="s">
        <v>2115</v>
      </c>
      <c r="C718" t="s">
        <v>659</v>
      </c>
      <c r="D718">
        <v>7.744E-3</v>
      </c>
      <c r="I718">
        <v>0.1045504331375087</v>
      </c>
      <c r="K718">
        <v>2.3501167203248259E-4</v>
      </c>
    </row>
    <row r="719" spans="1:251" x14ac:dyDescent="0.3">
      <c r="A719" s="49">
        <v>893</v>
      </c>
      <c r="B719" t="s">
        <v>2116</v>
      </c>
      <c r="C719" t="s">
        <v>659</v>
      </c>
      <c r="D719">
        <v>2.1149999999999999E-5</v>
      </c>
      <c r="BK719">
        <v>695.7831325301205</v>
      </c>
      <c r="BM719">
        <v>4.3373493975903628E-2</v>
      </c>
      <c r="IH719">
        <v>4.0272199910754134</v>
      </c>
    </row>
    <row r="720" spans="1:251" x14ac:dyDescent="0.3">
      <c r="A720" s="49">
        <v>894</v>
      </c>
      <c r="B720" t="s">
        <v>2118</v>
      </c>
      <c r="C720" t="s">
        <v>605</v>
      </c>
      <c r="D720">
        <v>5.1634200000000012</v>
      </c>
      <c r="M720">
        <v>2.81540357187893E-2</v>
      </c>
      <c r="AH720">
        <v>3.8579496313904902E-5</v>
      </c>
    </row>
    <row r="721" spans="1:253" x14ac:dyDescent="0.3">
      <c r="A721" s="49">
        <v>895</v>
      </c>
      <c r="B721" t="s">
        <v>2119</v>
      </c>
      <c r="C721" t="s">
        <v>605</v>
      </c>
      <c r="D721">
        <v>4.3381800000000004</v>
      </c>
      <c r="M721">
        <v>3.3509700176366841E-2</v>
      </c>
      <c r="N721">
        <v>2.308845305485122E-5</v>
      </c>
      <c r="AH721">
        <v>4.591836734693878E-5</v>
      </c>
    </row>
    <row r="722" spans="1:253" x14ac:dyDescent="0.3">
      <c r="A722" s="49">
        <v>896</v>
      </c>
      <c r="B722" t="s">
        <v>2120</v>
      </c>
      <c r="C722" t="s">
        <v>605</v>
      </c>
      <c r="D722">
        <v>1.78E-2</v>
      </c>
      <c r="AG722">
        <v>3.473684210526316E-5</v>
      </c>
    </row>
    <row r="723" spans="1:253" x14ac:dyDescent="0.3">
      <c r="A723" s="49">
        <v>897</v>
      </c>
      <c r="B723" t="s">
        <v>2121</v>
      </c>
      <c r="C723" t="s">
        <v>668</v>
      </c>
      <c r="D723">
        <v>1.1042977624767121</v>
      </c>
      <c r="I723">
        <v>2.2930103031316582E-2</v>
      </c>
      <c r="K723">
        <v>9.9831998485883349E-4</v>
      </c>
      <c r="L723">
        <v>0.63306722536321713</v>
      </c>
    </row>
    <row r="724" spans="1:253" x14ac:dyDescent="0.3">
      <c r="A724" s="49">
        <v>898</v>
      </c>
      <c r="B724" t="s">
        <v>2122</v>
      </c>
      <c r="C724" t="s">
        <v>641</v>
      </c>
      <c r="D724">
        <v>8.8835397630222194E-3</v>
      </c>
      <c r="E724" t="s">
        <v>1025</v>
      </c>
      <c r="DL724">
        <v>1.637077105847313</v>
      </c>
      <c r="DM724">
        <v>3.1177931400577701</v>
      </c>
      <c r="DN724">
        <v>0.27454792887363733</v>
      </c>
      <c r="DO724">
        <v>0.18571010917245989</v>
      </c>
      <c r="DQ724">
        <v>0.1215712278396245</v>
      </c>
      <c r="DS724">
        <v>7.1983373412936133E-2</v>
      </c>
      <c r="DT724">
        <v>9.005490492911437E-3</v>
      </c>
      <c r="DU724">
        <v>3.8277391657728213E-2</v>
      </c>
      <c r="DV724">
        <v>3.5250435260825927E-2</v>
      </c>
      <c r="DW724">
        <v>0.46047180511400698</v>
      </c>
      <c r="IR724">
        <v>5.4072575274017182E-3</v>
      </c>
      <c r="IS724">
        <v>4.1799615476500306E-3</v>
      </c>
    </row>
    <row r="725" spans="1:253" x14ac:dyDescent="0.3">
      <c r="A725" s="49">
        <v>899</v>
      </c>
      <c r="B725" t="s">
        <v>2124</v>
      </c>
      <c r="C725" t="s">
        <v>605</v>
      </c>
      <c r="D725">
        <v>9.4301999999999992</v>
      </c>
      <c r="M725">
        <v>4.0535927632701828E-2</v>
      </c>
      <c r="N725">
        <v>2.8161802355350739E-6</v>
      </c>
    </row>
    <row r="726" spans="1:253" x14ac:dyDescent="0.3">
      <c r="A726" s="49">
        <v>900</v>
      </c>
      <c r="B726" t="s">
        <v>2125</v>
      </c>
      <c r="C726" t="s">
        <v>659</v>
      </c>
      <c r="D726">
        <v>0.21087110000000001</v>
      </c>
      <c r="AH726">
        <v>9.1085434250049981E-5</v>
      </c>
    </row>
    <row r="727" spans="1:253" x14ac:dyDescent="0.3">
      <c r="A727" s="49">
        <v>901</v>
      </c>
      <c r="B727" t="s">
        <v>2126</v>
      </c>
      <c r="C727" t="s">
        <v>620</v>
      </c>
      <c r="D727">
        <v>1.1231899999999999</v>
      </c>
      <c r="M727">
        <v>1.548226373945976E-2</v>
      </c>
      <c r="N727">
        <v>1.235873123043247E-5</v>
      </c>
      <c r="AH727">
        <v>5.4542037792868018E-5</v>
      </c>
    </row>
    <row r="728" spans="1:253" x14ac:dyDescent="0.3">
      <c r="A728" s="49">
        <v>902</v>
      </c>
      <c r="B728" t="s">
        <v>2128</v>
      </c>
      <c r="C728" t="s">
        <v>659</v>
      </c>
      <c r="D728">
        <v>0.36287999999999992</v>
      </c>
      <c r="I728">
        <v>0.28544734493529678</v>
      </c>
      <c r="J728">
        <v>2.2315452285331809E-5</v>
      </c>
      <c r="K728">
        <v>1.3314722735740139E-3</v>
      </c>
      <c r="L728">
        <v>0.29027498884426611</v>
      </c>
    </row>
    <row r="729" spans="1:253" x14ac:dyDescent="0.3">
      <c r="A729" s="49">
        <v>903</v>
      </c>
      <c r="B729" t="s">
        <v>2129</v>
      </c>
      <c r="C729" t="s">
        <v>798</v>
      </c>
      <c r="D729">
        <v>2.2393400000000001E-2</v>
      </c>
      <c r="O729">
        <v>4.8486629444607708E-2</v>
      </c>
      <c r="P729">
        <v>0.85160152806347345</v>
      </c>
    </row>
    <row r="730" spans="1:253" x14ac:dyDescent="0.3">
      <c r="A730" s="49">
        <v>904</v>
      </c>
      <c r="B730" t="s">
        <v>2131</v>
      </c>
      <c r="C730" t="s">
        <v>605</v>
      </c>
      <c r="D730">
        <v>38.219999999999992</v>
      </c>
      <c r="AH730">
        <v>9.0190840056706531E-5</v>
      </c>
      <c r="AK730">
        <v>4.5497630388339967E-4</v>
      </c>
    </row>
    <row r="731" spans="1:253" x14ac:dyDescent="0.3">
      <c r="A731" s="49">
        <v>905</v>
      </c>
      <c r="B731" t="s">
        <v>2132</v>
      </c>
      <c r="C731" t="s">
        <v>605</v>
      </c>
      <c r="D731">
        <v>3.57368453</v>
      </c>
      <c r="M731">
        <v>2.4111239913883808E-2</v>
      </c>
      <c r="N731">
        <v>2.2674450762354689E-5</v>
      </c>
      <c r="AH731">
        <v>1.490806984337495E-5</v>
      </c>
      <c r="AK731">
        <v>2.3981326846974041E-4</v>
      </c>
    </row>
    <row r="732" spans="1:253" x14ac:dyDescent="0.3">
      <c r="A732" s="49">
        <v>907</v>
      </c>
      <c r="B732" t="s">
        <v>2134</v>
      </c>
      <c r="C732" t="s">
        <v>605</v>
      </c>
      <c r="D732">
        <v>104.3173</v>
      </c>
      <c r="N732">
        <v>7.2254143299885477E-6</v>
      </c>
      <c r="AH732">
        <v>3.7440783346304287E-5</v>
      </c>
    </row>
    <row r="733" spans="1:253" x14ac:dyDescent="0.3">
      <c r="A733" s="49">
        <v>908</v>
      </c>
      <c r="B733" t="s">
        <v>2136</v>
      </c>
      <c r="C733" t="s">
        <v>605</v>
      </c>
      <c r="D733">
        <v>33.683199999999999</v>
      </c>
      <c r="AH733">
        <v>1.194682045818517E-5</v>
      </c>
    </row>
    <row r="734" spans="1:253" x14ac:dyDescent="0.3">
      <c r="A734" s="49">
        <v>910</v>
      </c>
      <c r="B734" t="s">
        <v>2138</v>
      </c>
      <c r="C734" t="s">
        <v>659</v>
      </c>
      <c r="D734">
        <v>7.3495649999999996E-2</v>
      </c>
      <c r="I734">
        <v>9.256726848820386E-2</v>
      </c>
      <c r="J734">
        <v>5.6070153942968802E-5</v>
      </c>
      <c r="K734">
        <v>1.676284984368175E-3</v>
      </c>
      <c r="L734">
        <v>9.3277600865140947E-2</v>
      </c>
    </row>
    <row r="735" spans="1:253" x14ac:dyDescent="0.3">
      <c r="A735" s="49">
        <v>913</v>
      </c>
      <c r="B735" t="s">
        <v>2141</v>
      </c>
      <c r="C735" t="s">
        <v>650</v>
      </c>
      <c r="D735">
        <v>0.50378314399999991</v>
      </c>
      <c r="CN735">
        <v>0.12309581051509701</v>
      </c>
    </row>
    <row r="736" spans="1:253" x14ac:dyDescent="0.3">
      <c r="A736" s="49">
        <v>915</v>
      </c>
      <c r="B736" t="s">
        <v>2143</v>
      </c>
      <c r="C736" t="s">
        <v>671</v>
      </c>
      <c r="D736">
        <v>5.6841901200000008E-5</v>
      </c>
      <c r="Q736">
        <v>205.5627055627055</v>
      </c>
      <c r="R736">
        <v>1.771541950113378E-2</v>
      </c>
      <c r="S736">
        <v>540.44738237859917</v>
      </c>
      <c r="T736">
        <v>0.5175736961451245</v>
      </c>
      <c r="U736">
        <v>0.17700984714873599</v>
      </c>
      <c r="V736">
        <v>0.15544267290249431</v>
      </c>
      <c r="W736">
        <v>3.3048954396573432E-2</v>
      </c>
    </row>
    <row r="737" spans="1:253" x14ac:dyDescent="0.3">
      <c r="A737" s="49">
        <v>916</v>
      </c>
      <c r="B737" t="s">
        <v>2144</v>
      </c>
      <c r="C737" t="s">
        <v>671</v>
      </c>
      <c r="D737">
        <v>6.8085611999999994E-6</v>
      </c>
      <c r="Q737">
        <v>116.5429106422761</v>
      </c>
      <c r="R737">
        <v>2.4030829744175621E-2</v>
      </c>
      <c r="S737">
        <v>438.7105119753121</v>
      </c>
      <c r="T737">
        <v>0.90343653636368115</v>
      </c>
      <c r="U737">
        <v>0.17847124852526719</v>
      </c>
      <c r="V737">
        <v>0.32324684150595578</v>
      </c>
      <c r="W737">
        <v>6.8726109274175454E-2</v>
      </c>
    </row>
    <row r="738" spans="1:253" x14ac:dyDescent="0.3">
      <c r="A738" s="49">
        <v>917</v>
      </c>
      <c r="B738" t="s">
        <v>2145</v>
      </c>
      <c r="C738" t="s">
        <v>671</v>
      </c>
      <c r="D738">
        <v>5.8103149634029847E-6</v>
      </c>
      <c r="Q738">
        <v>321.90478693686271</v>
      </c>
      <c r="R738">
        <v>3.6506974230158938E-2</v>
      </c>
      <c r="S738">
        <v>1211.768378754957</v>
      </c>
      <c r="T738">
        <v>0.93948287105237149</v>
      </c>
      <c r="U738">
        <v>0.18979915937219141</v>
      </c>
      <c r="V738">
        <v>0.29900904769239511</v>
      </c>
      <c r="W738">
        <v>6.3572867069440667E-2</v>
      </c>
    </row>
    <row r="739" spans="1:253" x14ac:dyDescent="0.3">
      <c r="A739" s="49">
        <v>919</v>
      </c>
      <c r="B739" t="s">
        <v>2147</v>
      </c>
      <c r="C739" t="s">
        <v>668</v>
      </c>
      <c r="D739">
        <v>2.374E-5</v>
      </c>
      <c r="Q739">
        <v>1750</v>
      </c>
      <c r="T739">
        <v>1.66</v>
      </c>
      <c r="GY739">
        <v>5.4243827160493829</v>
      </c>
    </row>
    <row r="740" spans="1:253" x14ac:dyDescent="0.3">
      <c r="A740" s="49">
        <v>920</v>
      </c>
      <c r="B740" t="s">
        <v>2148</v>
      </c>
      <c r="C740" t="s">
        <v>620</v>
      </c>
      <c r="D740">
        <v>9.1487600000000006E-3</v>
      </c>
      <c r="AH740">
        <v>4.3186180422264878E-6</v>
      </c>
    </row>
    <row r="741" spans="1:253" x14ac:dyDescent="0.3">
      <c r="A741" s="49">
        <v>921</v>
      </c>
      <c r="B741" t="s">
        <v>2149</v>
      </c>
      <c r="C741" t="s">
        <v>659</v>
      </c>
      <c r="D741">
        <v>6.3020828299999984E-2</v>
      </c>
      <c r="I741">
        <v>4.2270073371037858E-2</v>
      </c>
      <c r="J741">
        <v>4.4466159719888529E-6</v>
      </c>
      <c r="K741">
        <v>4.1721335045821328E-4</v>
      </c>
    </row>
    <row r="742" spans="1:253" x14ac:dyDescent="0.3">
      <c r="A742" s="49">
        <v>922</v>
      </c>
      <c r="B742" t="s">
        <v>2150</v>
      </c>
      <c r="C742" t="s">
        <v>659</v>
      </c>
      <c r="D742">
        <v>2.2499999999999999E-2</v>
      </c>
      <c r="AK742">
        <v>3.4461375661375658E-4</v>
      </c>
    </row>
    <row r="743" spans="1:253" x14ac:dyDescent="0.3">
      <c r="A743" s="49">
        <v>924</v>
      </c>
      <c r="B743" t="s">
        <v>2153</v>
      </c>
      <c r="C743" t="s">
        <v>695</v>
      </c>
      <c r="D743">
        <v>1.9292169599999999E-2</v>
      </c>
      <c r="CI743">
        <v>1.1784114568540041</v>
      </c>
      <c r="CJ743">
        <v>2.706830858463944E-2</v>
      </c>
    </row>
    <row r="744" spans="1:253" x14ac:dyDescent="0.3">
      <c r="A744" s="49">
        <v>925</v>
      </c>
      <c r="B744" t="s">
        <v>2155</v>
      </c>
      <c r="C744" t="s">
        <v>659</v>
      </c>
      <c r="D744">
        <v>1.392E-6</v>
      </c>
      <c r="F744">
        <v>2333.333333333333</v>
      </c>
    </row>
    <row r="745" spans="1:253" x14ac:dyDescent="0.3">
      <c r="A745" s="49">
        <v>926</v>
      </c>
      <c r="B745" t="s">
        <v>2156</v>
      </c>
      <c r="C745" t="s">
        <v>605</v>
      </c>
      <c r="D745">
        <v>4.4584999999999999</v>
      </c>
      <c r="AH745">
        <v>1.4999999999999999E-4</v>
      </c>
      <c r="AK745">
        <v>1.86984126984127E-4</v>
      </c>
    </row>
    <row r="746" spans="1:253" x14ac:dyDescent="0.3">
      <c r="A746" s="49">
        <v>927</v>
      </c>
      <c r="B746" t="s">
        <v>2157</v>
      </c>
      <c r="C746" t="s">
        <v>659</v>
      </c>
      <c r="D746">
        <v>6.3E-7</v>
      </c>
      <c r="F746">
        <v>3000</v>
      </c>
      <c r="G746">
        <v>11.05820105820106</v>
      </c>
      <c r="H746">
        <v>8234.1269841269823</v>
      </c>
    </row>
    <row r="747" spans="1:253" x14ac:dyDescent="0.3">
      <c r="A747" s="49">
        <v>928</v>
      </c>
      <c r="B747" t="s">
        <v>2158</v>
      </c>
      <c r="C747" t="s">
        <v>668</v>
      </c>
      <c r="D747">
        <v>0.62404999999999977</v>
      </c>
      <c r="I747">
        <v>1.074485265796783E-2</v>
      </c>
      <c r="J747">
        <v>5.3724263289839154E-6</v>
      </c>
      <c r="K747">
        <v>5.1935726239627216E-4</v>
      </c>
      <c r="L747">
        <v>0.2446807614079429</v>
      </c>
    </row>
    <row r="748" spans="1:253" x14ac:dyDescent="0.3">
      <c r="A748" s="49">
        <v>929</v>
      </c>
      <c r="B748" t="s">
        <v>2159</v>
      </c>
      <c r="C748" t="s">
        <v>659</v>
      </c>
      <c r="D748">
        <v>1.4999999999999999E-2</v>
      </c>
      <c r="AH748">
        <v>2.8571428571428581E-5</v>
      </c>
      <c r="AK748">
        <v>3.3509700176366842E-3</v>
      </c>
    </row>
    <row r="749" spans="1:253" x14ac:dyDescent="0.3">
      <c r="A749" s="49">
        <v>930</v>
      </c>
      <c r="B749" t="s">
        <v>2160</v>
      </c>
      <c r="C749" t="s">
        <v>659</v>
      </c>
      <c r="D749">
        <v>2.3500000000000001E-3</v>
      </c>
      <c r="AJ749">
        <v>1.4926545086119549</v>
      </c>
      <c r="AK749">
        <v>4.2778340650681087E-5</v>
      </c>
      <c r="AP749">
        <v>0.21375379939209729</v>
      </c>
    </row>
    <row r="750" spans="1:253" x14ac:dyDescent="0.3">
      <c r="A750" s="49">
        <v>931</v>
      </c>
      <c r="B750" t="s">
        <v>2162</v>
      </c>
      <c r="C750" t="s">
        <v>671</v>
      </c>
      <c r="D750">
        <v>3.8697108000000012E-4</v>
      </c>
      <c r="BK750">
        <v>1291.5817611281141</v>
      </c>
      <c r="BM750">
        <v>0.32530120481927721</v>
      </c>
      <c r="DF750">
        <v>720.47365885718887</v>
      </c>
      <c r="IH750">
        <v>7.4195172974857629E-2</v>
      </c>
    </row>
    <row r="751" spans="1:253" x14ac:dyDescent="0.3">
      <c r="A751" s="49">
        <v>932</v>
      </c>
      <c r="B751" t="s">
        <v>2164</v>
      </c>
      <c r="C751" t="s">
        <v>803</v>
      </c>
      <c r="D751">
        <v>1.6932500000000001E-4</v>
      </c>
      <c r="Q751">
        <v>1645.299145299145</v>
      </c>
      <c r="R751">
        <v>0.11378205128205129</v>
      </c>
      <c r="S751">
        <v>1022.0797720797721</v>
      </c>
      <c r="T751">
        <v>1.024691358024691</v>
      </c>
    </row>
    <row r="752" spans="1:253" x14ac:dyDescent="0.3">
      <c r="A752" s="49">
        <v>934</v>
      </c>
      <c r="B752" t="s">
        <v>2168</v>
      </c>
      <c r="C752" t="s">
        <v>752</v>
      </c>
      <c r="D752">
        <v>0.59505098765780262</v>
      </c>
      <c r="E752" t="s">
        <v>2167</v>
      </c>
      <c r="DL752">
        <v>1.645148260509079</v>
      </c>
      <c r="DM752">
        <v>2.9003878122843312</v>
      </c>
      <c r="DN752">
        <v>0.32065220144277812</v>
      </c>
      <c r="DO752">
        <v>0.10851440801050161</v>
      </c>
      <c r="DP752">
        <v>2.2662389959816599E-2</v>
      </c>
      <c r="DQ752">
        <v>4.5603559514918228E-2</v>
      </c>
      <c r="DR752">
        <v>3.821209522141183E-3</v>
      </c>
      <c r="DS752">
        <v>2.2100181070016101E-2</v>
      </c>
      <c r="DT752">
        <v>4.0398139980300438E-3</v>
      </c>
      <c r="DU752">
        <v>1.128260932051639E-2</v>
      </c>
      <c r="DV752">
        <v>1.0005299750639671E-2</v>
      </c>
      <c r="DW752">
        <v>0.10079111905060879</v>
      </c>
      <c r="IR752">
        <v>1.5113621979644281E-3</v>
      </c>
      <c r="IS752">
        <v>1.4480295399997779E-3</v>
      </c>
    </row>
    <row r="753" spans="1:255" x14ac:dyDescent="0.3">
      <c r="A753" s="49">
        <v>935</v>
      </c>
      <c r="B753" t="s">
        <v>2169</v>
      </c>
      <c r="C753" t="s">
        <v>605</v>
      </c>
      <c r="D753">
        <v>0.21240000000000001</v>
      </c>
      <c r="M753">
        <v>1.193570083400592E-2</v>
      </c>
      <c r="N753">
        <v>8.7295994472180623E-6</v>
      </c>
    </row>
    <row r="754" spans="1:255" x14ac:dyDescent="0.3">
      <c r="A754" s="49">
        <v>936</v>
      </c>
      <c r="B754" t="s">
        <v>2170</v>
      </c>
      <c r="C754" t="s">
        <v>605</v>
      </c>
      <c r="D754">
        <v>0.39900000000000002</v>
      </c>
      <c r="M754">
        <v>0.1322751322751323</v>
      </c>
      <c r="N754">
        <v>7.8981792919066921E-5</v>
      </c>
      <c r="AH754">
        <v>1.043233082706767E-4</v>
      </c>
      <c r="AK754">
        <v>5.2910052910052907E-3</v>
      </c>
    </row>
    <row r="755" spans="1:255" x14ac:dyDescent="0.3">
      <c r="A755" s="49">
        <v>937</v>
      </c>
      <c r="B755" t="s">
        <v>2172</v>
      </c>
      <c r="C755" t="s">
        <v>796</v>
      </c>
      <c r="D755">
        <v>2.0422189999999998</v>
      </c>
      <c r="O755">
        <v>3.5082167139118263E-2</v>
      </c>
      <c r="AI755">
        <v>30.597867068743781</v>
      </c>
    </row>
    <row r="756" spans="1:255" x14ac:dyDescent="0.3">
      <c r="A756" s="49">
        <v>938</v>
      </c>
      <c r="B756" t="s">
        <v>2173</v>
      </c>
      <c r="C756" t="s">
        <v>671</v>
      </c>
      <c r="D756">
        <v>0.30504000000000009</v>
      </c>
      <c r="O756">
        <v>5.7521444608623892E-2</v>
      </c>
      <c r="P756">
        <v>1.539473431713074</v>
      </c>
      <c r="AM756">
        <v>3.3463951948724832E-5</v>
      </c>
      <c r="AN756">
        <v>2.1281316164853219E-4</v>
      </c>
    </row>
    <row r="757" spans="1:255" x14ac:dyDescent="0.3">
      <c r="A757" s="49">
        <v>939</v>
      </c>
      <c r="B757" t="s">
        <v>2176</v>
      </c>
      <c r="D757">
        <v>4.0832099999999998E-5</v>
      </c>
      <c r="HK757">
        <v>2.507351803126451</v>
      </c>
      <c r="IT757">
        <v>0.17673503764955709</v>
      </c>
    </row>
    <row r="758" spans="1:255" x14ac:dyDescent="0.3">
      <c r="A758" s="49">
        <v>940</v>
      </c>
      <c r="B758" t="s">
        <v>2178</v>
      </c>
      <c r="C758" t="s">
        <v>605</v>
      </c>
      <c r="D758">
        <v>2.4074999999999999E-5</v>
      </c>
      <c r="F758">
        <v>4148.1481481481478</v>
      </c>
    </row>
    <row r="759" spans="1:255" x14ac:dyDescent="0.3">
      <c r="A759" s="49">
        <v>941</v>
      </c>
      <c r="B759" t="s">
        <v>2181</v>
      </c>
      <c r="C759" t="s">
        <v>668</v>
      </c>
      <c r="D759">
        <v>3.4485000000000001</v>
      </c>
      <c r="I759">
        <v>0.16728069302001389</v>
      </c>
      <c r="K759">
        <v>1.238821216915412E-3</v>
      </c>
      <c r="L759">
        <v>0.40053669222343918</v>
      </c>
      <c r="AQ759">
        <v>2.7921419378155418E-4</v>
      </c>
    </row>
    <row r="760" spans="1:255" x14ac:dyDescent="0.3">
      <c r="A760" s="49">
        <v>943</v>
      </c>
      <c r="B760" t="s">
        <v>2184</v>
      </c>
      <c r="C760" t="s">
        <v>605</v>
      </c>
      <c r="D760">
        <v>1.55992</v>
      </c>
      <c r="AH760">
        <v>9.4537815126050418E-5</v>
      </c>
      <c r="AK760">
        <v>3.0750077808901341E-3</v>
      </c>
    </row>
    <row r="761" spans="1:255" x14ac:dyDescent="0.3">
      <c r="A761" s="49">
        <v>945</v>
      </c>
      <c r="B761" t="s">
        <v>2186</v>
      </c>
      <c r="C761" t="s">
        <v>605</v>
      </c>
      <c r="D761">
        <v>9.3999999999999986E-2</v>
      </c>
      <c r="AH761">
        <v>3.6474164133738607E-5</v>
      </c>
    </row>
    <row r="762" spans="1:255" x14ac:dyDescent="0.3">
      <c r="A762" s="49">
        <v>946</v>
      </c>
      <c r="B762" t="s">
        <v>2187</v>
      </c>
      <c r="C762" t="s">
        <v>659</v>
      </c>
      <c r="D762">
        <v>5.5500000000000005E-4</v>
      </c>
      <c r="AJ762">
        <v>1.9761904761904761</v>
      </c>
    </row>
    <row r="763" spans="1:255" x14ac:dyDescent="0.3">
      <c r="A763" s="49">
        <v>947</v>
      </c>
      <c r="B763" t="s">
        <v>2188</v>
      </c>
      <c r="C763" t="s">
        <v>620</v>
      </c>
      <c r="D763">
        <v>7.0200000000000011E-3</v>
      </c>
      <c r="AH763">
        <v>3.2142857142857137E-5</v>
      </c>
    </row>
    <row r="764" spans="1:255" x14ac:dyDescent="0.3">
      <c r="A764" s="49">
        <v>948</v>
      </c>
      <c r="B764" t="s">
        <v>2189</v>
      </c>
      <c r="C764" t="s">
        <v>798</v>
      </c>
      <c r="D764">
        <v>1.95E-2</v>
      </c>
      <c r="O764">
        <v>5.3658536585365867E-2</v>
      </c>
      <c r="P764">
        <v>0.64195121951219514</v>
      </c>
    </row>
    <row r="765" spans="1:255" x14ac:dyDescent="0.3">
      <c r="A765" s="49">
        <v>949</v>
      </c>
      <c r="B765" t="s">
        <v>2191</v>
      </c>
      <c r="C765" t="s">
        <v>595</v>
      </c>
      <c r="D765">
        <v>2.575E-3</v>
      </c>
      <c r="IU765">
        <v>9.967285792501961E-4</v>
      </c>
    </row>
    <row r="766" spans="1:255" x14ac:dyDescent="0.3">
      <c r="A766" s="49">
        <v>950</v>
      </c>
      <c r="B766" t="s">
        <v>2193</v>
      </c>
      <c r="C766" t="s">
        <v>1044</v>
      </c>
      <c r="D766">
        <v>0.209588</v>
      </c>
      <c r="L766">
        <v>4.7133966328891719E-2</v>
      </c>
    </row>
    <row r="767" spans="1:255" x14ac:dyDescent="0.3">
      <c r="A767" s="49">
        <v>952</v>
      </c>
      <c r="B767" t="s">
        <v>2196</v>
      </c>
      <c r="C767" t="s">
        <v>686</v>
      </c>
      <c r="D767">
        <v>1.2397E-2</v>
      </c>
      <c r="AH767">
        <v>2.087198515769944E-5</v>
      </c>
    </row>
    <row r="768" spans="1:255" x14ac:dyDescent="0.3">
      <c r="A768" s="49">
        <v>953</v>
      </c>
      <c r="B768" t="s">
        <v>2197</v>
      </c>
      <c r="C768" t="s">
        <v>798</v>
      </c>
      <c r="D768">
        <v>0.129817562</v>
      </c>
      <c r="O768">
        <v>7.4431713266905853E-3</v>
      </c>
    </row>
    <row r="769" spans="1:253" x14ac:dyDescent="0.3">
      <c r="A769" s="49">
        <v>954</v>
      </c>
      <c r="B769" t="s">
        <v>2199</v>
      </c>
      <c r="C769" t="s">
        <v>953</v>
      </c>
      <c r="D769">
        <v>12.17276636778197</v>
      </c>
      <c r="EK769">
        <v>1.8747939360629431E-4</v>
      </c>
    </row>
    <row r="770" spans="1:253" x14ac:dyDescent="0.3">
      <c r="A770" s="49">
        <v>959</v>
      </c>
      <c r="B770" t="s">
        <v>2206</v>
      </c>
      <c r="C770" t="s">
        <v>1482</v>
      </c>
      <c r="D770">
        <v>1.40016375591927E-2</v>
      </c>
      <c r="E770" t="s">
        <v>1103</v>
      </c>
      <c r="DL770">
        <v>1.1404543301681931</v>
      </c>
      <c r="DM770">
        <v>2.3582273454832992</v>
      </c>
      <c r="DN770">
        <v>0.26410317070996608</v>
      </c>
      <c r="DO770">
        <v>0.19117611474422341</v>
      </c>
      <c r="DP770">
        <v>6.5020278052767954E-3</v>
      </c>
      <c r="DQ770">
        <v>0.15550110237002041</v>
      </c>
      <c r="DR770">
        <v>2.1864109519533801E-2</v>
      </c>
      <c r="DS770">
        <v>0.14757004444045821</v>
      </c>
      <c r="DT770">
        <v>2.8382689053513609E-2</v>
      </c>
      <c r="DU770">
        <v>8.5314367739479785E-2</v>
      </c>
      <c r="DV770">
        <v>7.1264243434372571E-2</v>
      </c>
      <c r="DW770">
        <v>0.82156687010590523</v>
      </c>
      <c r="IR770">
        <v>1.4242330094495589E-2</v>
      </c>
      <c r="IS770">
        <v>1.427185945088841E-2</v>
      </c>
    </row>
    <row r="771" spans="1:253" x14ac:dyDescent="0.3">
      <c r="A771" s="49">
        <v>963</v>
      </c>
      <c r="B771" t="s">
        <v>2212</v>
      </c>
      <c r="C771" t="s">
        <v>605</v>
      </c>
      <c r="D771">
        <v>0.64600000000000002</v>
      </c>
      <c r="AH771">
        <v>6.4849624060150387E-5</v>
      </c>
    </row>
    <row r="772" spans="1:253" x14ac:dyDescent="0.3">
      <c r="A772" s="49">
        <v>964</v>
      </c>
      <c r="B772" t="s">
        <v>2213</v>
      </c>
      <c r="C772" t="s">
        <v>605</v>
      </c>
      <c r="D772">
        <v>9.4949999999999992</v>
      </c>
      <c r="AH772">
        <v>5.2380952380952378E-5</v>
      </c>
      <c r="AK772">
        <v>1.787184009406232E-4</v>
      </c>
    </row>
    <row r="773" spans="1:253" x14ac:dyDescent="0.3">
      <c r="A773" s="49">
        <v>965</v>
      </c>
      <c r="B773" t="s">
        <v>2214</v>
      </c>
      <c r="C773" t="s">
        <v>605</v>
      </c>
      <c r="D773">
        <v>1.8</v>
      </c>
      <c r="AH773">
        <v>5.3571428571428582E-5</v>
      </c>
    </row>
    <row r="774" spans="1:253" x14ac:dyDescent="0.3">
      <c r="A774" s="49">
        <v>966</v>
      </c>
      <c r="B774" t="s">
        <v>2215</v>
      </c>
      <c r="C774" t="s">
        <v>605</v>
      </c>
      <c r="D774">
        <v>1.1475</v>
      </c>
      <c r="AH774">
        <v>2.5210084033613449E-5</v>
      </c>
    </row>
    <row r="775" spans="1:253" x14ac:dyDescent="0.3">
      <c r="A775" s="49">
        <v>967</v>
      </c>
      <c r="B775" t="s">
        <v>2216</v>
      </c>
      <c r="C775" t="s">
        <v>605</v>
      </c>
      <c r="D775">
        <v>0.24</v>
      </c>
      <c r="AH775">
        <v>8.0357142857142867E-5</v>
      </c>
    </row>
    <row r="776" spans="1:253" x14ac:dyDescent="0.3">
      <c r="A776" s="49">
        <v>968</v>
      </c>
      <c r="B776" t="s">
        <v>2217</v>
      </c>
      <c r="C776" t="s">
        <v>620</v>
      </c>
      <c r="D776">
        <v>0.20200000000000001</v>
      </c>
      <c r="AH776">
        <v>5.3571428571428582E-5</v>
      </c>
    </row>
    <row r="777" spans="1:253" x14ac:dyDescent="0.3">
      <c r="A777" s="49">
        <v>970</v>
      </c>
      <c r="B777" t="s">
        <v>2219</v>
      </c>
      <c r="C777" t="s">
        <v>605</v>
      </c>
      <c r="D777">
        <v>0.23894000000000001</v>
      </c>
      <c r="AG777">
        <v>1.0020242914979759E-5</v>
      </c>
    </row>
    <row r="778" spans="1:253" x14ac:dyDescent="0.3">
      <c r="A778" s="49">
        <v>971</v>
      </c>
      <c r="B778" t="s">
        <v>2220</v>
      </c>
      <c r="C778" t="s">
        <v>605</v>
      </c>
      <c r="D778">
        <v>2.726</v>
      </c>
      <c r="M778">
        <v>6.4167510976021608E-2</v>
      </c>
      <c r="N778">
        <v>3.8065789300750683E-5</v>
      </c>
      <c r="AH778">
        <v>1.1398176291793311E-5</v>
      </c>
    </row>
    <row r="779" spans="1:253" x14ac:dyDescent="0.3">
      <c r="A779" s="49">
        <v>972</v>
      </c>
      <c r="B779" t="s">
        <v>2221</v>
      </c>
      <c r="C779" t="s">
        <v>668</v>
      </c>
      <c r="D779">
        <v>0.01</v>
      </c>
      <c r="AJ779">
        <v>1.9761904761904761</v>
      </c>
      <c r="AP779">
        <v>1.0046428571428569</v>
      </c>
    </row>
    <row r="780" spans="1:253" x14ac:dyDescent="0.3">
      <c r="A780" s="49">
        <v>973</v>
      </c>
      <c r="B780" t="s">
        <v>2222</v>
      </c>
      <c r="C780" t="s">
        <v>671</v>
      </c>
      <c r="D780">
        <v>7.6204799999999998E-4</v>
      </c>
      <c r="DH780">
        <v>3.563636363636363</v>
      </c>
      <c r="DI780">
        <v>3.379393939393939</v>
      </c>
    </row>
    <row r="781" spans="1:253" x14ac:dyDescent="0.3">
      <c r="A781" s="49">
        <v>975</v>
      </c>
      <c r="B781" t="s">
        <v>2224</v>
      </c>
      <c r="C781" t="s">
        <v>605</v>
      </c>
      <c r="D781">
        <v>0.03</v>
      </c>
      <c r="AG781">
        <v>5.6939548085462662E-4</v>
      </c>
    </row>
    <row r="782" spans="1:253" x14ac:dyDescent="0.3">
      <c r="A782" s="49">
        <v>976</v>
      </c>
      <c r="B782" t="s">
        <v>2225</v>
      </c>
      <c r="C782" t="s">
        <v>659</v>
      </c>
      <c r="D782">
        <v>0.18811240000000001</v>
      </c>
      <c r="AH782">
        <v>4.0798518028886678E-5</v>
      </c>
      <c r="CN782">
        <v>4.0809757509719879E-2</v>
      </c>
    </row>
    <row r="783" spans="1:253" x14ac:dyDescent="0.3">
      <c r="A783" s="49">
        <v>977</v>
      </c>
      <c r="B783" t="s">
        <v>2226</v>
      </c>
      <c r="C783" t="s">
        <v>689</v>
      </c>
      <c r="D783">
        <v>7.2000000000000009E-7</v>
      </c>
      <c r="F783">
        <v>2916.666666666667</v>
      </c>
    </row>
    <row r="784" spans="1:253" x14ac:dyDescent="0.3">
      <c r="A784" s="49">
        <v>978</v>
      </c>
      <c r="B784" t="s">
        <v>2227</v>
      </c>
      <c r="C784" t="s">
        <v>798</v>
      </c>
      <c r="D784">
        <v>9.5238000000000007E-3</v>
      </c>
      <c r="O784">
        <v>0.2094777704533802</v>
      </c>
      <c r="P784">
        <v>0.3337727971874313</v>
      </c>
    </row>
    <row r="785" spans="1:253" x14ac:dyDescent="0.3">
      <c r="A785" s="49">
        <v>979</v>
      </c>
      <c r="B785" t="s">
        <v>2228</v>
      </c>
      <c r="C785" t="s">
        <v>605</v>
      </c>
      <c r="D785">
        <v>2.286144E-2</v>
      </c>
      <c r="AG785">
        <v>5.7602614022547489E-4</v>
      </c>
    </row>
    <row r="786" spans="1:253" x14ac:dyDescent="0.3">
      <c r="A786" s="49">
        <v>980</v>
      </c>
      <c r="B786" t="s">
        <v>2229</v>
      </c>
      <c r="C786" t="s">
        <v>605</v>
      </c>
      <c r="D786">
        <v>6.2138540000000004E-5</v>
      </c>
      <c r="F786">
        <v>5582.3423423423419</v>
      </c>
    </row>
    <row r="787" spans="1:253" x14ac:dyDescent="0.3">
      <c r="A787" s="49">
        <v>982</v>
      </c>
      <c r="B787" t="s">
        <v>2231</v>
      </c>
      <c r="C787" t="s">
        <v>605</v>
      </c>
      <c r="D787">
        <v>3.598412999999999E-4</v>
      </c>
      <c r="F787">
        <v>1439.878820654179</v>
      </c>
    </row>
    <row r="788" spans="1:253" x14ac:dyDescent="0.3">
      <c r="A788" s="49">
        <v>983</v>
      </c>
      <c r="B788" t="s">
        <v>2232</v>
      </c>
      <c r="C788" t="s">
        <v>659</v>
      </c>
      <c r="D788">
        <v>2.2679999999999998</v>
      </c>
      <c r="I788">
        <v>8.2463186077643899E-2</v>
      </c>
      <c r="J788">
        <v>6.2248995983935746E-6</v>
      </c>
      <c r="K788">
        <v>3.014527244781596E-3</v>
      </c>
      <c r="L788">
        <v>0.69665997322623829</v>
      </c>
    </row>
    <row r="789" spans="1:253" x14ac:dyDescent="0.3">
      <c r="A789" s="49">
        <v>984</v>
      </c>
      <c r="B789" t="s">
        <v>2233</v>
      </c>
      <c r="C789" t="s">
        <v>659</v>
      </c>
      <c r="D789">
        <v>3.5</v>
      </c>
      <c r="AH789">
        <v>9.183673469387756E-5</v>
      </c>
      <c r="AJ789">
        <v>0.42346938775510212</v>
      </c>
      <c r="AK789">
        <v>5.5291005291005293E-3</v>
      </c>
      <c r="AP789">
        <v>4.3056122448979592E-2</v>
      </c>
      <c r="BP789">
        <v>1.1364795918367351E-4</v>
      </c>
      <c r="ED789">
        <v>1.015873015873016E-3</v>
      </c>
    </row>
    <row r="790" spans="1:253" x14ac:dyDescent="0.3">
      <c r="A790" s="49">
        <v>985</v>
      </c>
      <c r="B790" t="s">
        <v>2235</v>
      </c>
      <c r="C790" t="s">
        <v>659</v>
      </c>
      <c r="D790">
        <v>5.0000000000000001E-3</v>
      </c>
      <c r="AH790">
        <v>1.0714285714285721E-4</v>
      </c>
      <c r="AJ790">
        <v>0.49404761904761912</v>
      </c>
    </row>
    <row r="791" spans="1:253" x14ac:dyDescent="0.3">
      <c r="A791" s="49">
        <v>986</v>
      </c>
      <c r="B791" t="s">
        <v>2237</v>
      </c>
      <c r="C791" t="s">
        <v>659</v>
      </c>
      <c r="D791">
        <v>6.08</v>
      </c>
      <c r="AH791">
        <v>6.026785714285715E-5</v>
      </c>
      <c r="AJ791">
        <v>0.43229166666666669</v>
      </c>
      <c r="AK791">
        <v>3.9583333333333332E-4</v>
      </c>
      <c r="AP791">
        <v>6.2790178571428573E-2</v>
      </c>
      <c r="ED791">
        <v>8.8888888888888915E-4</v>
      </c>
    </row>
    <row r="792" spans="1:253" x14ac:dyDescent="0.3">
      <c r="A792" s="49">
        <v>987</v>
      </c>
      <c r="B792" t="s">
        <v>2241</v>
      </c>
      <c r="C792" t="s">
        <v>752</v>
      </c>
      <c r="D792">
        <v>5.0833993815024729E-2</v>
      </c>
      <c r="E792" t="s">
        <v>1016</v>
      </c>
      <c r="DL792">
        <v>1.502835675874765</v>
      </c>
      <c r="DM792">
        <v>2.0046310150912729</v>
      </c>
      <c r="DN792">
        <v>0.1445941153840945</v>
      </c>
      <c r="DO792">
        <v>0.1537544441480983</v>
      </c>
      <c r="DP792">
        <v>2.8583771445848019E-2</v>
      </c>
      <c r="DQ792">
        <v>8.2058246080123118E-2</v>
      </c>
      <c r="DS792">
        <v>1.089607683090517E-2</v>
      </c>
      <c r="DT792">
        <v>9.4444668084961328E-4</v>
      </c>
      <c r="DU792">
        <v>1.4594327233282639E-3</v>
      </c>
      <c r="DV792">
        <v>2.5073883957253608E-4</v>
      </c>
      <c r="DW792">
        <v>1.853382342482E-2</v>
      </c>
      <c r="IS792">
        <v>1.564728776898765E-5</v>
      </c>
    </row>
    <row r="793" spans="1:253" x14ac:dyDescent="0.3">
      <c r="A793" s="49">
        <v>988</v>
      </c>
      <c r="B793" t="s">
        <v>2243</v>
      </c>
      <c r="C793" t="s">
        <v>752</v>
      </c>
      <c r="D793">
        <v>5.4513895724193191E-2</v>
      </c>
      <c r="E793" t="s">
        <v>1016</v>
      </c>
      <c r="DL793">
        <v>1.502835675874765</v>
      </c>
      <c r="DM793">
        <v>2.0046310150912738</v>
      </c>
      <c r="DN793">
        <v>0.1445941153840945</v>
      </c>
      <c r="DO793">
        <v>0.1537544441480983</v>
      </c>
      <c r="DP793">
        <v>2.8583771445848019E-2</v>
      </c>
      <c r="DQ793">
        <v>8.2058246080123104E-2</v>
      </c>
      <c r="DS793">
        <v>1.089607683090517E-2</v>
      </c>
      <c r="DT793">
        <v>9.4444668084961306E-4</v>
      </c>
      <c r="DU793">
        <v>1.4594327233282639E-3</v>
      </c>
      <c r="DV793">
        <v>2.5073883957253608E-4</v>
      </c>
      <c r="DW793">
        <v>1.853382342482E-2</v>
      </c>
      <c r="IS793">
        <v>1.564728776898765E-5</v>
      </c>
    </row>
    <row r="794" spans="1:253" x14ac:dyDescent="0.3">
      <c r="A794" s="49">
        <v>989</v>
      </c>
      <c r="B794" t="s">
        <v>2246</v>
      </c>
      <c r="C794" t="s">
        <v>605</v>
      </c>
      <c r="D794">
        <v>2.0799999999999999E-2</v>
      </c>
      <c r="AH794">
        <v>5.6043956043956057E-5</v>
      </c>
    </row>
    <row r="795" spans="1:253" x14ac:dyDescent="0.3">
      <c r="A795" s="49">
        <v>990</v>
      </c>
      <c r="B795" t="s">
        <v>2247</v>
      </c>
      <c r="C795" t="s">
        <v>653</v>
      </c>
      <c r="D795">
        <v>1.035046E-3</v>
      </c>
      <c r="BQ795">
        <v>12.728317592190409</v>
      </c>
    </row>
    <row r="796" spans="1:253" x14ac:dyDescent="0.3">
      <c r="A796" s="49">
        <v>991</v>
      </c>
      <c r="B796" t="s">
        <v>2248</v>
      </c>
      <c r="C796" t="s">
        <v>605</v>
      </c>
      <c r="D796">
        <v>8.5912199999999999</v>
      </c>
      <c r="AH796">
        <v>6.2605319317695442E-5</v>
      </c>
      <c r="AK796">
        <v>1.0421105568476951E-3</v>
      </c>
    </row>
    <row r="797" spans="1:253" x14ac:dyDescent="0.3">
      <c r="A797" s="49">
        <v>993</v>
      </c>
      <c r="B797" t="s">
        <v>2250</v>
      </c>
      <c r="C797" t="s">
        <v>605</v>
      </c>
      <c r="D797">
        <v>0.67878000000000005</v>
      </c>
      <c r="M797">
        <v>5.2126200274348437E-2</v>
      </c>
      <c r="N797">
        <v>3.7124708300731237E-5</v>
      </c>
      <c r="AH797">
        <v>1.5873015873015869E-5</v>
      </c>
      <c r="AK797">
        <v>4.8402900254752097E-4</v>
      </c>
    </row>
    <row r="798" spans="1:253" x14ac:dyDescent="0.3">
      <c r="A798" s="49">
        <v>994</v>
      </c>
      <c r="B798" t="s">
        <v>2252</v>
      </c>
      <c r="C798" t="s">
        <v>1044</v>
      </c>
      <c r="D798">
        <v>0.17874999999999999</v>
      </c>
      <c r="K798">
        <v>1.216500875296056E-4</v>
      </c>
      <c r="L798">
        <v>0.25340463392029661</v>
      </c>
    </row>
    <row r="799" spans="1:253" x14ac:dyDescent="0.3">
      <c r="A799" s="49">
        <v>995</v>
      </c>
      <c r="B799" t="s">
        <v>2255</v>
      </c>
      <c r="C799" t="s">
        <v>2254</v>
      </c>
      <c r="D799">
        <v>14.7343398121326</v>
      </c>
      <c r="EK799">
        <v>1.125650317366593E-4</v>
      </c>
    </row>
    <row r="800" spans="1:253" x14ac:dyDescent="0.3">
      <c r="A800" s="49">
        <v>996</v>
      </c>
      <c r="B800" t="s">
        <v>2256</v>
      </c>
      <c r="C800" t="s">
        <v>605</v>
      </c>
      <c r="D800">
        <v>0.01</v>
      </c>
      <c r="AG800">
        <v>5.7602614022547478E-4</v>
      </c>
    </row>
    <row r="801" spans="1:256" x14ac:dyDescent="0.3">
      <c r="A801" s="49">
        <v>997</v>
      </c>
      <c r="B801" t="s">
        <v>2257</v>
      </c>
      <c r="C801" t="s">
        <v>605</v>
      </c>
      <c r="D801">
        <v>0.90761679999999989</v>
      </c>
      <c r="AH801">
        <v>1.168924641828074E-4</v>
      </c>
    </row>
    <row r="802" spans="1:256" x14ac:dyDescent="0.3">
      <c r="A802" s="49">
        <v>998</v>
      </c>
      <c r="B802" t="s">
        <v>2260</v>
      </c>
      <c r="C802" t="s">
        <v>953</v>
      </c>
      <c r="D802">
        <v>26.75203572140326</v>
      </c>
      <c r="IV802">
        <v>0.16824406000500169</v>
      </c>
    </row>
    <row r="803" spans="1:256" x14ac:dyDescent="0.3">
      <c r="A803" s="49">
        <v>1000</v>
      </c>
      <c r="B803" t="s">
        <v>2264</v>
      </c>
      <c r="C803" t="s">
        <v>671</v>
      </c>
      <c r="D803">
        <v>7.081620279599999E-4</v>
      </c>
      <c r="Q803">
        <v>337.08490045916261</v>
      </c>
      <c r="R803">
        <v>8.2926631538929471E-2</v>
      </c>
      <c r="S803">
        <v>784.66462698844759</v>
      </c>
      <c r="T803">
        <v>0.72910381103415034</v>
      </c>
      <c r="U803">
        <v>0.1278202836534805</v>
      </c>
      <c r="V803">
        <v>0.14609335729800069</v>
      </c>
      <c r="W803">
        <v>2.8067098377125371E-2</v>
      </c>
    </row>
    <row r="804" spans="1:256" x14ac:dyDescent="0.3">
      <c r="A804" s="49">
        <v>1001</v>
      </c>
      <c r="B804" t="s">
        <v>2265</v>
      </c>
      <c r="C804" t="s">
        <v>671</v>
      </c>
      <c r="D804">
        <v>1.3999999999999999E-4</v>
      </c>
      <c r="O804">
        <v>6.7073170731707335E-2</v>
      </c>
      <c r="P804">
        <v>0.46097560975609758</v>
      </c>
    </row>
    <row r="805" spans="1:256" x14ac:dyDescent="0.3">
      <c r="A805" s="49">
        <v>1002</v>
      </c>
      <c r="B805" t="s">
        <v>2266</v>
      </c>
      <c r="C805" t="s">
        <v>659</v>
      </c>
      <c r="D805">
        <v>3.8073999999999999</v>
      </c>
      <c r="I805">
        <v>1.6820509964425651E-2</v>
      </c>
      <c r="J805">
        <v>1.1132727579963179E-5</v>
      </c>
      <c r="K805">
        <v>3.348365709867187E-3</v>
      </c>
      <c r="L805">
        <v>0.45803551865707309</v>
      </c>
    </row>
    <row r="806" spans="1:256" x14ac:dyDescent="0.3">
      <c r="A806" s="49">
        <v>1003</v>
      </c>
      <c r="B806" t="s">
        <v>2267</v>
      </c>
      <c r="C806" t="s">
        <v>796</v>
      </c>
      <c r="D806">
        <v>0.292572</v>
      </c>
      <c r="O806">
        <v>7.019285309132163E-2</v>
      </c>
    </row>
    <row r="807" spans="1:256" x14ac:dyDescent="0.3">
      <c r="A807" s="49">
        <v>1004</v>
      </c>
      <c r="B807" t="s">
        <v>2268</v>
      </c>
      <c r="C807" t="s">
        <v>659</v>
      </c>
      <c r="D807">
        <v>9.5657680000000005E-4</v>
      </c>
      <c r="BQ807">
        <v>7.6076440380674972</v>
      </c>
      <c r="BR807">
        <v>34.746981434764393</v>
      </c>
      <c r="BS807">
        <v>29.626065955625361</v>
      </c>
      <c r="DK807">
        <v>1.0441112847174919E-3</v>
      </c>
    </row>
    <row r="808" spans="1:256" x14ac:dyDescent="0.3">
      <c r="A808" s="49">
        <v>1005</v>
      </c>
      <c r="B808" t="s">
        <v>2269</v>
      </c>
      <c r="C808" t="s">
        <v>605</v>
      </c>
      <c r="D808">
        <v>0.23383000000000001</v>
      </c>
      <c r="I808">
        <v>0.26098663996962063</v>
      </c>
      <c r="L808">
        <v>0.90895432733800519</v>
      </c>
    </row>
    <row r="809" spans="1:256" x14ac:dyDescent="0.3">
      <c r="A809" s="49">
        <v>1007</v>
      </c>
      <c r="B809" t="s">
        <v>2271</v>
      </c>
      <c r="C809" t="s">
        <v>659</v>
      </c>
      <c r="D809">
        <v>1.1095999999999999</v>
      </c>
      <c r="AJ809">
        <v>1.820175438596491</v>
      </c>
      <c r="AK809">
        <v>2.6455026455026449E-3</v>
      </c>
      <c r="AP809">
        <v>0.1057518796992481</v>
      </c>
      <c r="ED809">
        <v>1.559454191033139E-3</v>
      </c>
    </row>
    <row r="810" spans="1:256" x14ac:dyDescent="0.3">
      <c r="A810" s="49">
        <v>1008</v>
      </c>
      <c r="B810" t="s">
        <v>2272</v>
      </c>
      <c r="C810" t="s">
        <v>617</v>
      </c>
      <c r="D810">
        <v>1.8876834719999999E-5</v>
      </c>
      <c r="F810">
        <v>4530.744336569579</v>
      </c>
      <c r="G810">
        <v>6.6954332973750441</v>
      </c>
    </row>
    <row r="811" spans="1:256" x14ac:dyDescent="0.3">
      <c r="A811" s="49">
        <v>1009</v>
      </c>
      <c r="B811" t="s">
        <v>2273</v>
      </c>
      <c r="C811" t="s">
        <v>605</v>
      </c>
      <c r="D811">
        <v>0.505</v>
      </c>
      <c r="AH811">
        <v>7.9285714285714287E-5</v>
      </c>
      <c r="AK811">
        <v>5.3280423280423282E-4</v>
      </c>
    </row>
    <row r="812" spans="1:256" x14ac:dyDescent="0.3">
      <c r="A812" s="49">
        <v>1010</v>
      </c>
      <c r="B812" t="s">
        <v>2274</v>
      </c>
      <c r="C812" t="s">
        <v>659</v>
      </c>
      <c r="D812">
        <v>9.2000000000000014E-4</v>
      </c>
      <c r="AH812">
        <v>5.8229813664596284E-6</v>
      </c>
      <c r="AJ812">
        <v>0.8753234989648031</v>
      </c>
      <c r="AK812">
        <v>8.7416609155739589E-4</v>
      </c>
      <c r="AP812">
        <v>0.22932065217391301</v>
      </c>
    </row>
    <row r="813" spans="1:256" x14ac:dyDescent="0.3">
      <c r="A813" s="49">
        <v>1011</v>
      </c>
      <c r="B813" t="s">
        <v>2275</v>
      </c>
      <c r="C813" t="s">
        <v>620</v>
      </c>
      <c r="D813">
        <v>2.4599999999999999E-3</v>
      </c>
      <c r="AH813">
        <v>4.2857142857142863E-5</v>
      </c>
    </row>
    <row r="814" spans="1:256" x14ac:dyDescent="0.3">
      <c r="A814" s="49">
        <v>1012</v>
      </c>
      <c r="B814" t="s">
        <v>2276</v>
      </c>
      <c r="C814" t="s">
        <v>671</v>
      </c>
      <c r="D814">
        <v>0.1465216</v>
      </c>
      <c r="AH814">
        <v>1.9436139693494241E-5</v>
      </c>
      <c r="AK814">
        <v>8.6249149880655396E-4</v>
      </c>
      <c r="CN814">
        <v>2.0917564372761419E-2</v>
      </c>
      <c r="EE814">
        <v>4.413262845432573E-2</v>
      </c>
      <c r="ET814">
        <v>1.254644073930787E-5</v>
      </c>
      <c r="EU814">
        <v>1.770069712241788E-4</v>
      </c>
    </row>
    <row r="815" spans="1:256" x14ac:dyDescent="0.3">
      <c r="A815" s="49">
        <v>1013</v>
      </c>
      <c r="B815" t="s">
        <v>2278</v>
      </c>
      <c r="C815" t="s">
        <v>605</v>
      </c>
      <c r="D815">
        <v>0.01</v>
      </c>
      <c r="AG815">
        <v>6.2562304304120261E-4</v>
      </c>
    </row>
    <row r="816" spans="1:256" x14ac:dyDescent="0.3">
      <c r="A816" s="49">
        <v>1014</v>
      </c>
      <c r="B816" t="s">
        <v>2279</v>
      </c>
      <c r="C816" t="s">
        <v>605</v>
      </c>
      <c r="D816">
        <v>0.37107299999999999</v>
      </c>
      <c r="M816">
        <v>1.184221983902909E-2</v>
      </c>
      <c r="N816">
        <v>1.7353857141073458E-5</v>
      </c>
    </row>
    <row r="817" spans="1:257" x14ac:dyDescent="0.3">
      <c r="A817" s="49">
        <v>1015</v>
      </c>
      <c r="B817" t="s">
        <v>2281</v>
      </c>
      <c r="C817" t="s">
        <v>617</v>
      </c>
      <c r="D817">
        <v>1.2999999999999999E-2</v>
      </c>
      <c r="AH817">
        <v>5.7692307692307698E-5</v>
      </c>
      <c r="AK817">
        <v>1.2991452991452991E-3</v>
      </c>
    </row>
    <row r="818" spans="1:257" x14ac:dyDescent="0.3">
      <c r="A818" s="49">
        <v>1016</v>
      </c>
      <c r="B818" t="s">
        <v>2282</v>
      </c>
      <c r="C818" t="s">
        <v>614</v>
      </c>
      <c r="D818">
        <v>6.3E-2</v>
      </c>
      <c r="HC818">
        <v>4.9230769230769241E-3</v>
      </c>
      <c r="IG818">
        <v>1.4072213500784929</v>
      </c>
    </row>
    <row r="819" spans="1:257" x14ac:dyDescent="0.3">
      <c r="A819" s="49">
        <v>1017</v>
      </c>
      <c r="B819" t="s">
        <v>2284</v>
      </c>
      <c r="C819" t="s">
        <v>620</v>
      </c>
      <c r="D819">
        <v>2.1600000000000001E-6</v>
      </c>
      <c r="F819">
        <v>622.22222222222217</v>
      </c>
    </row>
    <row r="820" spans="1:257" x14ac:dyDescent="0.3">
      <c r="A820" s="49">
        <v>1018</v>
      </c>
      <c r="B820" t="s">
        <v>2285</v>
      </c>
      <c r="C820" t="s">
        <v>796</v>
      </c>
      <c r="D820">
        <v>1.17E-2</v>
      </c>
      <c r="O820">
        <v>5.2168021680216822E-2</v>
      </c>
    </row>
    <row r="821" spans="1:257" x14ac:dyDescent="0.3">
      <c r="A821" s="49">
        <v>1019</v>
      </c>
      <c r="B821" t="s">
        <v>2286</v>
      </c>
      <c r="C821" t="s">
        <v>650</v>
      </c>
      <c r="D821">
        <v>1.9216200000000001</v>
      </c>
      <c r="AK821">
        <v>1.2348220408606959E-3</v>
      </c>
    </row>
    <row r="822" spans="1:257" x14ac:dyDescent="0.3">
      <c r="A822" s="49">
        <v>1020</v>
      </c>
      <c r="B822" t="s">
        <v>2288</v>
      </c>
      <c r="C822" t="s">
        <v>795</v>
      </c>
      <c r="D822">
        <v>0.78292950824235985</v>
      </c>
      <c r="IA822">
        <v>2.0366637434252259E-2</v>
      </c>
    </row>
    <row r="823" spans="1:257" x14ac:dyDescent="0.3">
      <c r="A823" s="49">
        <v>1022</v>
      </c>
      <c r="B823" t="s">
        <v>2291</v>
      </c>
      <c r="C823" t="s">
        <v>605</v>
      </c>
      <c r="D823">
        <v>2.5784438399999998</v>
      </c>
      <c r="M823">
        <v>3.162093303533034E-2</v>
      </c>
      <c r="N823">
        <v>7.0217236145038554E-6</v>
      </c>
    </row>
    <row r="824" spans="1:257" x14ac:dyDescent="0.3">
      <c r="A824" s="49">
        <v>1025</v>
      </c>
      <c r="B824" t="s">
        <v>2294</v>
      </c>
      <c r="C824" t="s">
        <v>605</v>
      </c>
      <c r="D824">
        <v>0.74744520000000003</v>
      </c>
      <c r="AH824">
        <v>1.322343287316773E-4</v>
      </c>
      <c r="AK824">
        <v>1.184326352780174E-4</v>
      </c>
    </row>
    <row r="825" spans="1:257" x14ac:dyDescent="0.3">
      <c r="A825" s="49">
        <v>1026</v>
      </c>
      <c r="B825" t="s">
        <v>2295</v>
      </c>
      <c r="C825" t="s">
        <v>659</v>
      </c>
      <c r="D825">
        <v>2.4725E-2</v>
      </c>
      <c r="AJ825">
        <v>0.27574750830564781</v>
      </c>
    </row>
    <row r="826" spans="1:257" x14ac:dyDescent="0.3">
      <c r="A826" s="49">
        <v>1027</v>
      </c>
      <c r="B826" t="s">
        <v>2296</v>
      </c>
      <c r="C826" t="s">
        <v>605</v>
      </c>
      <c r="D826">
        <v>6.3460000000000001</v>
      </c>
      <c r="M826">
        <v>2.7062731151024859E-2</v>
      </c>
      <c r="N826">
        <v>2.1208052344062659E-5</v>
      </c>
    </row>
    <row r="827" spans="1:257" x14ac:dyDescent="0.3">
      <c r="A827" s="49">
        <v>1028</v>
      </c>
      <c r="B827" t="s">
        <v>2297</v>
      </c>
      <c r="C827" t="s">
        <v>686</v>
      </c>
      <c r="D827">
        <v>8.5799999999999998E-7</v>
      </c>
      <c r="F827">
        <v>458.18181818181807</v>
      </c>
      <c r="G827">
        <v>2.3883277216610548</v>
      </c>
    </row>
    <row r="828" spans="1:257" x14ac:dyDescent="0.3">
      <c r="A828" s="49">
        <v>1029</v>
      </c>
      <c r="B828" t="s">
        <v>2299</v>
      </c>
      <c r="C828" t="s">
        <v>2298</v>
      </c>
      <c r="D828">
        <v>6.8324004089976839E-2</v>
      </c>
      <c r="E828" t="s">
        <v>1016</v>
      </c>
      <c r="DL828">
        <v>0.75679821537749981</v>
      </c>
      <c r="DM828">
        <v>1.955409848566843</v>
      </c>
      <c r="DN828">
        <v>0.24770775957421401</v>
      </c>
      <c r="DO828">
        <v>0.16724599963043521</v>
      </c>
      <c r="DP828">
        <v>4.1788931348924863E-2</v>
      </c>
      <c r="DQ828">
        <v>9.8340618099617694E-2</v>
      </c>
      <c r="DR828">
        <v>7.3958932835632299E-3</v>
      </c>
      <c r="DS828">
        <v>3.8032750807165311E-2</v>
      </c>
      <c r="DT828">
        <v>4.8004548082052614E-3</v>
      </c>
      <c r="DU828">
        <v>9.6196609149519201E-3</v>
      </c>
      <c r="DV828">
        <v>4.8212595980970888E-3</v>
      </c>
      <c r="DW828">
        <v>0.1163337718621863</v>
      </c>
    </row>
    <row r="829" spans="1:257" x14ac:dyDescent="0.3">
      <c r="A829" s="49">
        <v>1030</v>
      </c>
      <c r="B829" t="s">
        <v>2301</v>
      </c>
      <c r="C829" t="s">
        <v>650</v>
      </c>
      <c r="D829">
        <v>4.662138399999999</v>
      </c>
      <c r="AK829">
        <v>4.2154022562176036E-3</v>
      </c>
    </row>
    <row r="830" spans="1:257" x14ac:dyDescent="0.3">
      <c r="A830" s="49">
        <v>1032</v>
      </c>
      <c r="B830" t="s">
        <v>2303</v>
      </c>
      <c r="C830" t="s">
        <v>614</v>
      </c>
      <c r="D830">
        <v>6.5255830574123833E-2</v>
      </c>
      <c r="AG830">
        <v>5.832502803104464E-4</v>
      </c>
    </row>
    <row r="831" spans="1:257" x14ac:dyDescent="0.3">
      <c r="A831" s="49">
        <v>1033</v>
      </c>
      <c r="B831" t="s">
        <v>2305</v>
      </c>
      <c r="C831" t="s">
        <v>1044</v>
      </c>
      <c r="D831">
        <v>11.198600000000001</v>
      </c>
      <c r="L831">
        <v>0.45403428440603261</v>
      </c>
    </row>
    <row r="832" spans="1:257" x14ac:dyDescent="0.3">
      <c r="A832" s="49">
        <v>1034</v>
      </c>
      <c r="B832" t="s">
        <v>2306</v>
      </c>
      <c r="C832" t="s">
        <v>796</v>
      </c>
      <c r="D832">
        <v>0.57459199999999999</v>
      </c>
      <c r="O832">
        <v>6.8121189024390266E-2</v>
      </c>
      <c r="AI832">
        <v>30.949004911924121</v>
      </c>
      <c r="IW832">
        <v>3.8712030824957661E-6</v>
      </c>
    </row>
    <row r="833" spans="1:210" x14ac:dyDescent="0.3">
      <c r="A833" s="49">
        <v>1038</v>
      </c>
      <c r="B833" t="s">
        <v>2311</v>
      </c>
      <c r="C833" t="s">
        <v>707</v>
      </c>
      <c r="D833">
        <v>8.0484001000000007E-6</v>
      </c>
      <c r="F833">
        <v>500.16487465626869</v>
      </c>
    </row>
    <row r="834" spans="1:210" x14ac:dyDescent="0.3">
      <c r="A834" s="49">
        <v>1039</v>
      </c>
      <c r="B834" t="s">
        <v>2312</v>
      </c>
      <c r="C834" t="s">
        <v>659</v>
      </c>
      <c r="D834">
        <v>0.56630000000000003</v>
      </c>
      <c r="AH834">
        <v>3.9599152392724712E-5</v>
      </c>
      <c r="AJ834">
        <v>2.2689723602667269</v>
      </c>
      <c r="AK834">
        <v>1.933361175812173E-3</v>
      </c>
      <c r="AP834">
        <v>0.20827312630861991</v>
      </c>
    </row>
    <row r="835" spans="1:210" x14ac:dyDescent="0.3">
      <c r="A835" s="49">
        <v>1040</v>
      </c>
      <c r="B835" t="s">
        <v>2313</v>
      </c>
      <c r="C835" t="s">
        <v>659</v>
      </c>
      <c r="D835">
        <v>0.32304440000000001</v>
      </c>
      <c r="AH835">
        <v>1.175638041440389E-4</v>
      </c>
      <c r="AK835">
        <v>7.1587314821186087E-4</v>
      </c>
    </row>
    <row r="836" spans="1:210" x14ac:dyDescent="0.3">
      <c r="A836" s="49">
        <v>1042</v>
      </c>
      <c r="B836" t="s">
        <v>2315</v>
      </c>
      <c r="C836" t="s">
        <v>659</v>
      </c>
      <c r="D836">
        <v>1.1835E-2</v>
      </c>
      <c r="AH836">
        <v>8.3514394350896258E-5</v>
      </c>
      <c r="AJ836">
        <v>0.45459894984609811</v>
      </c>
    </row>
    <row r="837" spans="1:210" x14ac:dyDescent="0.3">
      <c r="A837" s="49">
        <v>1044</v>
      </c>
      <c r="B837" t="s">
        <v>2317</v>
      </c>
      <c r="C837" t="s">
        <v>796</v>
      </c>
      <c r="D837">
        <v>0.316878402</v>
      </c>
      <c r="O837">
        <v>5.9261878649897903E-2</v>
      </c>
      <c r="AI837">
        <v>60.183289016544158</v>
      </c>
      <c r="HB837">
        <v>2.374357105184759</v>
      </c>
    </row>
    <row r="838" spans="1:210" x14ac:dyDescent="0.3">
      <c r="A838" s="49">
        <v>1045</v>
      </c>
      <c r="B838" t="s">
        <v>2318</v>
      </c>
      <c r="C838" t="s">
        <v>796</v>
      </c>
      <c r="D838">
        <v>3.4650186000000001E-4</v>
      </c>
      <c r="DI838">
        <v>1.0028536485935591</v>
      </c>
    </row>
    <row r="839" spans="1:210" x14ac:dyDescent="0.3">
      <c r="A839" s="49">
        <v>1046</v>
      </c>
      <c r="B839" t="s">
        <v>2319</v>
      </c>
      <c r="C839" t="s">
        <v>1044</v>
      </c>
      <c r="D839">
        <v>19.5</v>
      </c>
      <c r="EH839">
        <v>0.21183698396638309</v>
      </c>
    </row>
    <row r="840" spans="1:210" x14ac:dyDescent="0.3">
      <c r="A840" s="49">
        <v>1049</v>
      </c>
      <c r="B840" t="s">
        <v>2324</v>
      </c>
      <c r="C840" t="s">
        <v>668</v>
      </c>
      <c r="D840">
        <v>4.5219999999999989E-2</v>
      </c>
      <c r="AK840">
        <v>2.1204037170423728E-3</v>
      </c>
    </row>
    <row r="841" spans="1:210" x14ac:dyDescent="0.3">
      <c r="A841" s="49">
        <v>1050</v>
      </c>
      <c r="B841" t="s">
        <v>2325</v>
      </c>
      <c r="C841" t="s">
        <v>668</v>
      </c>
      <c r="D841">
        <v>0.11718000000000001</v>
      </c>
      <c r="EF841">
        <v>2.369949046095509E-2</v>
      </c>
      <c r="EG841">
        <v>1.4771428446034439E-3</v>
      </c>
      <c r="EH841">
        <v>0.93669414679012963</v>
      </c>
    </row>
    <row r="842" spans="1:210" x14ac:dyDescent="0.3">
      <c r="A842" s="49">
        <v>1051</v>
      </c>
      <c r="B842" t="s">
        <v>2327</v>
      </c>
      <c r="C842" t="s">
        <v>668</v>
      </c>
      <c r="D842">
        <v>2.75</v>
      </c>
      <c r="EF842">
        <v>8.7593316743690017E-2</v>
      </c>
      <c r="EG842">
        <v>1.440929020026069E-3</v>
      </c>
      <c r="EH842">
        <v>0.78682308330370898</v>
      </c>
    </row>
    <row r="843" spans="1:210" x14ac:dyDescent="0.3">
      <c r="A843" s="49">
        <v>1052</v>
      </c>
      <c r="B843" t="s">
        <v>2329</v>
      </c>
      <c r="C843" t="s">
        <v>659</v>
      </c>
      <c r="D843">
        <v>0.1037</v>
      </c>
      <c r="I843">
        <v>3.3181907959707678E-2</v>
      </c>
      <c r="J843">
        <v>1.7776022121271971E-5</v>
      </c>
      <c r="K843">
        <v>1.2675839971909499E-3</v>
      </c>
      <c r="L843">
        <v>0.4333675686351966</v>
      </c>
    </row>
    <row r="844" spans="1:210" x14ac:dyDescent="0.3">
      <c r="A844" s="49">
        <v>1053</v>
      </c>
      <c r="B844" t="s">
        <v>2330</v>
      </c>
      <c r="C844" t="s">
        <v>605</v>
      </c>
      <c r="D844">
        <v>3.7385788204800001E-3</v>
      </c>
      <c r="AH844">
        <v>6.0835351089588367E-5</v>
      </c>
    </row>
    <row r="845" spans="1:210" x14ac:dyDescent="0.3">
      <c r="A845" s="49">
        <v>1054</v>
      </c>
      <c r="B845" t="s">
        <v>2331</v>
      </c>
      <c r="C845" t="s">
        <v>605</v>
      </c>
      <c r="D845">
        <v>0.28620000000000001</v>
      </c>
      <c r="M845">
        <v>3.2666688851175227E-2</v>
      </c>
      <c r="N845">
        <v>5.6736880636251696E-6</v>
      </c>
      <c r="AH845">
        <v>3.5489667565139267E-5</v>
      </c>
    </row>
    <row r="846" spans="1:210" x14ac:dyDescent="0.3">
      <c r="A846" s="49">
        <v>1055</v>
      </c>
      <c r="B846" t="s">
        <v>2332</v>
      </c>
      <c r="C846" t="s">
        <v>798</v>
      </c>
      <c r="D846">
        <v>0.12495821999999999</v>
      </c>
      <c r="O846">
        <v>1.8318386152021599E-2</v>
      </c>
      <c r="P846">
        <v>9.9149533886547694E-2</v>
      </c>
      <c r="AM846">
        <v>1.989065152941597E-5</v>
      </c>
      <c r="AN846">
        <v>4.9609672658940727E-5</v>
      </c>
    </row>
    <row r="847" spans="1:210" x14ac:dyDescent="0.3">
      <c r="A847" s="49">
        <v>1056</v>
      </c>
      <c r="B847" t="s">
        <v>2333</v>
      </c>
      <c r="C847" t="s">
        <v>620</v>
      </c>
      <c r="D847">
        <v>3.388E-2</v>
      </c>
      <c r="AH847">
        <v>9.0445269016697596E-6</v>
      </c>
    </row>
    <row r="848" spans="1:210" x14ac:dyDescent="0.3">
      <c r="A848" s="49">
        <v>1057</v>
      </c>
      <c r="B848" t="s">
        <v>2335</v>
      </c>
      <c r="C848" t="s">
        <v>632</v>
      </c>
      <c r="D848">
        <v>45.86538461538462</v>
      </c>
      <c r="DX848">
        <v>3.7783679537374518E-3</v>
      </c>
      <c r="DY848">
        <v>0.47706666082543581</v>
      </c>
    </row>
    <row r="849" spans="1:137" x14ac:dyDescent="0.3">
      <c r="A849" s="49">
        <v>1058</v>
      </c>
      <c r="B849" t="s">
        <v>2337</v>
      </c>
      <c r="C849" t="s">
        <v>653</v>
      </c>
      <c r="D849">
        <v>2.9130000000000001E-5</v>
      </c>
      <c r="F849">
        <v>4084.6870351298771</v>
      </c>
      <c r="G849">
        <v>10.604601424860039</v>
      </c>
    </row>
    <row r="850" spans="1:137" x14ac:dyDescent="0.3">
      <c r="A850" s="49">
        <v>1059</v>
      </c>
      <c r="B850" t="s">
        <v>2338</v>
      </c>
      <c r="C850" t="s">
        <v>605</v>
      </c>
      <c r="D850">
        <v>0.28386600000000001</v>
      </c>
      <c r="M850">
        <v>0.20482911361001729</v>
      </c>
      <c r="N850">
        <v>1.3527196078071569E-4</v>
      </c>
      <c r="AK850">
        <v>1.319819393135676E-3</v>
      </c>
    </row>
    <row r="851" spans="1:137" x14ac:dyDescent="0.3">
      <c r="A851" s="49">
        <v>1062</v>
      </c>
      <c r="B851" t="s">
        <v>2344</v>
      </c>
      <c r="C851" t="s">
        <v>680</v>
      </c>
      <c r="D851">
        <v>2.1873499999999999E-6</v>
      </c>
      <c r="F851">
        <v>466.54932528706729</v>
      </c>
    </row>
    <row r="852" spans="1:137" x14ac:dyDescent="0.3">
      <c r="A852" s="49">
        <v>1063</v>
      </c>
      <c r="B852" t="s">
        <v>2345</v>
      </c>
      <c r="C852" t="s">
        <v>605</v>
      </c>
      <c r="D852">
        <v>2.4611999999999998E-6</v>
      </c>
      <c r="F852">
        <v>1527.189988623436</v>
      </c>
    </row>
    <row r="853" spans="1:137" x14ac:dyDescent="0.3">
      <c r="A853" s="49">
        <v>1065</v>
      </c>
      <c r="B853" t="s">
        <v>2347</v>
      </c>
      <c r="C853" t="s">
        <v>659</v>
      </c>
      <c r="D853">
        <v>0.19067000000000001</v>
      </c>
      <c r="I853">
        <v>0.2200104766893661</v>
      </c>
    </row>
    <row r="854" spans="1:137" x14ac:dyDescent="0.3">
      <c r="A854" s="49">
        <v>1066</v>
      </c>
      <c r="B854" t="s">
        <v>2348</v>
      </c>
      <c r="C854" t="s">
        <v>659</v>
      </c>
      <c r="D854">
        <v>4.6154000000000012E-5</v>
      </c>
      <c r="F854">
        <v>2184.3971631205668</v>
      </c>
    </row>
    <row r="855" spans="1:137" x14ac:dyDescent="0.3">
      <c r="A855" s="49">
        <v>1067</v>
      </c>
      <c r="B855" t="s">
        <v>2349</v>
      </c>
      <c r="C855" t="s">
        <v>671</v>
      </c>
      <c r="D855">
        <v>2.8670000000000002E-5</v>
      </c>
      <c r="Q855">
        <v>251.49150569266229</v>
      </c>
      <c r="R855">
        <v>2.6595744680851061E-2</v>
      </c>
      <c r="S855">
        <v>621.6949709217289</v>
      </c>
      <c r="T855">
        <v>0.79795114263199363</v>
      </c>
      <c r="U855">
        <v>0.1434156378600823</v>
      </c>
      <c r="V855">
        <v>0.28625232385141258</v>
      </c>
      <c r="W855">
        <v>6.0860636402030772E-2</v>
      </c>
    </row>
    <row r="856" spans="1:137" x14ac:dyDescent="0.3">
      <c r="A856" s="49">
        <v>1068</v>
      </c>
      <c r="B856" t="s">
        <v>2350</v>
      </c>
      <c r="C856" t="s">
        <v>683</v>
      </c>
      <c r="D856">
        <v>1.2470000000000001E-6</v>
      </c>
      <c r="Q856">
        <v>92.193486590038304</v>
      </c>
      <c r="S856">
        <v>801.80395913154518</v>
      </c>
      <c r="T856">
        <v>0.67629629629629595</v>
      </c>
      <c r="U856">
        <v>0.33702674897119328</v>
      </c>
    </row>
    <row r="857" spans="1:137" x14ac:dyDescent="0.3">
      <c r="A857" s="49">
        <v>1069</v>
      </c>
      <c r="B857" t="s">
        <v>2352</v>
      </c>
      <c r="C857" t="s">
        <v>737</v>
      </c>
      <c r="D857">
        <v>9.3600000000000003E-3</v>
      </c>
      <c r="EF857">
        <v>0.2620312894042009</v>
      </c>
      <c r="EG857">
        <v>2.6341769834284747E-4</v>
      </c>
    </row>
    <row r="858" spans="1:137" x14ac:dyDescent="0.3">
      <c r="A858" s="49">
        <v>1070</v>
      </c>
      <c r="B858" t="s">
        <v>2354</v>
      </c>
      <c r="C858" t="s">
        <v>605</v>
      </c>
      <c r="D858">
        <v>1.8772E-2</v>
      </c>
      <c r="AG858">
        <v>6.4443849288106658E-4</v>
      </c>
    </row>
    <row r="859" spans="1:137" x14ac:dyDescent="0.3">
      <c r="A859" s="49">
        <v>1071</v>
      </c>
      <c r="B859" t="s">
        <v>2355</v>
      </c>
      <c r="C859" t="s">
        <v>668</v>
      </c>
      <c r="D859">
        <v>1.9335705000000001</v>
      </c>
      <c r="I859">
        <v>2.3872474912609621E-2</v>
      </c>
      <c r="J859">
        <v>1.5182563982707279E-5</v>
      </c>
      <c r="K859">
        <v>1.096625463228601E-3</v>
      </c>
      <c r="L859">
        <v>0.70545649320216486</v>
      </c>
    </row>
    <row r="860" spans="1:137" x14ac:dyDescent="0.3">
      <c r="A860" s="49">
        <v>1072</v>
      </c>
      <c r="B860" t="s">
        <v>2356</v>
      </c>
      <c r="C860" t="s">
        <v>659</v>
      </c>
      <c r="D860">
        <v>1.8499999999999999E-2</v>
      </c>
      <c r="AJ860">
        <v>2.1364221364221359</v>
      </c>
      <c r="AP860">
        <v>1.086100386100386</v>
      </c>
    </row>
    <row r="861" spans="1:137" x14ac:dyDescent="0.3">
      <c r="A861" s="49">
        <v>1074</v>
      </c>
      <c r="B861" t="s">
        <v>2358</v>
      </c>
      <c r="C861" t="s">
        <v>659</v>
      </c>
      <c r="D861">
        <v>0.504</v>
      </c>
      <c r="AH861">
        <v>1.190476190476191E-5</v>
      </c>
      <c r="AJ861">
        <v>0.21957671957671959</v>
      </c>
      <c r="AK861">
        <v>6.7019400352733688E-4</v>
      </c>
    </row>
    <row r="862" spans="1:137" x14ac:dyDescent="0.3">
      <c r="A862" s="49">
        <v>1076</v>
      </c>
      <c r="B862" t="s">
        <v>2361</v>
      </c>
      <c r="C862" t="s">
        <v>614</v>
      </c>
      <c r="D862">
        <v>1.4999999999999999E-2</v>
      </c>
      <c r="AG862">
        <v>5.7385136238172164E-4</v>
      </c>
    </row>
    <row r="863" spans="1:137" x14ac:dyDescent="0.3">
      <c r="A863" s="49">
        <v>1077</v>
      </c>
      <c r="B863" t="s">
        <v>2363</v>
      </c>
      <c r="C863" t="s">
        <v>620</v>
      </c>
      <c r="D863">
        <v>0.42980799999999991</v>
      </c>
      <c r="AH863">
        <v>1.003287680612207E-4</v>
      </c>
    </row>
    <row r="864" spans="1:137" x14ac:dyDescent="0.3">
      <c r="A864" s="49">
        <v>1078</v>
      </c>
      <c r="B864" t="s">
        <v>2364</v>
      </c>
      <c r="C864" t="s">
        <v>605</v>
      </c>
      <c r="D864">
        <v>0.4</v>
      </c>
      <c r="M864">
        <v>1.306878306878307E-2</v>
      </c>
      <c r="N864">
        <v>1.0855318964171329E-5</v>
      </c>
      <c r="AH864">
        <v>6.4285714285714288E-5</v>
      </c>
    </row>
    <row r="865" spans="1:262" x14ac:dyDescent="0.3">
      <c r="A865" s="49">
        <v>1080</v>
      </c>
      <c r="B865" t="s">
        <v>2367</v>
      </c>
      <c r="C865" t="s">
        <v>617</v>
      </c>
      <c r="D865">
        <v>1.3995835799999999E-5</v>
      </c>
      <c r="F865">
        <v>562.83407764281787</v>
      </c>
      <c r="G865">
        <v>2.246901203020423</v>
      </c>
      <c r="H865">
        <v>2948.0356022912342</v>
      </c>
      <c r="EM865">
        <v>883.00883514699888</v>
      </c>
    </row>
    <row r="866" spans="1:262" x14ac:dyDescent="0.3">
      <c r="A866" s="49">
        <v>1081</v>
      </c>
      <c r="B866" t="s">
        <v>2368</v>
      </c>
      <c r="C866" t="s">
        <v>659</v>
      </c>
      <c r="D866">
        <v>0.16561999999999999</v>
      </c>
      <c r="I866">
        <v>0.26648606259356961</v>
      </c>
      <c r="L866">
        <v>0.92650317245312619</v>
      </c>
    </row>
    <row r="867" spans="1:262" x14ac:dyDescent="0.3">
      <c r="A867" s="49">
        <v>1082</v>
      </c>
      <c r="B867" t="s">
        <v>2369</v>
      </c>
      <c r="C867" t="s">
        <v>659</v>
      </c>
      <c r="D867">
        <v>2.3400000000000001E-2</v>
      </c>
      <c r="AH867">
        <v>5.2655677655677649E-5</v>
      </c>
    </row>
    <row r="868" spans="1:262" x14ac:dyDescent="0.3">
      <c r="A868" s="49">
        <v>1083</v>
      </c>
      <c r="B868" t="s">
        <v>2370</v>
      </c>
      <c r="C868" t="s">
        <v>605</v>
      </c>
      <c r="D868">
        <v>0.55859999999999987</v>
      </c>
      <c r="M868">
        <v>4.0211640211640219E-2</v>
      </c>
    </row>
    <row r="869" spans="1:262" x14ac:dyDescent="0.3">
      <c r="A869" s="49">
        <v>1084</v>
      </c>
      <c r="B869" t="s">
        <v>2371</v>
      </c>
      <c r="C869" t="s">
        <v>605</v>
      </c>
      <c r="D869">
        <v>0.29111399999999998</v>
      </c>
      <c r="M869">
        <v>0.26808934247944388</v>
      </c>
      <c r="N869">
        <v>1.650206484144774E-4</v>
      </c>
    </row>
    <row r="870" spans="1:262" x14ac:dyDescent="0.3">
      <c r="A870" s="49">
        <v>1085</v>
      </c>
      <c r="B870" t="s">
        <v>2372</v>
      </c>
      <c r="C870" t="s">
        <v>605</v>
      </c>
      <c r="D870">
        <v>0.20699999999999999</v>
      </c>
      <c r="M870">
        <v>6.7019400352733682E-2</v>
      </c>
      <c r="N870">
        <v>5.0506001156966477E-5</v>
      </c>
    </row>
    <row r="871" spans="1:262" x14ac:dyDescent="0.3">
      <c r="A871" s="49">
        <v>1086</v>
      </c>
      <c r="B871" t="s">
        <v>2373</v>
      </c>
      <c r="C871" t="s">
        <v>719</v>
      </c>
      <c r="D871">
        <v>7.9559999999999995E-3</v>
      </c>
      <c r="DH871">
        <v>3.0545454545454538</v>
      </c>
    </row>
    <row r="872" spans="1:262" x14ac:dyDescent="0.3">
      <c r="A872" s="49">
        <v>1088</v>
      </c>
      <c r="B872" t="s">
        <v>2375</v>
      </c>
      <c r="C872" t="s">
        <v>659</v>
      </c>
      <c r="D872">
        <v>1.251E-2</v>
      </c>
      <c r="BQ872">
        <v>29.81825066262779</v>
      </c>
      <c r="BR872">
        <v>36.906645210147673</v>
      </c>
      <c r="BS872">
        <v>260.45531995456258</v>
      </c>
      <c r="DK872">
        <v>1.712419538053768E-3</v>
      </c>
    </row>
    <row r="873" spans="1:262" x14ac:dyDescent="0.3">
      <c r="A873" s="49">
        <v>1089</v>
      </c>
      <c r="B873" t="s">
        <v>2376</v>
      </c>
      <c r="C873" t="s">
        <v>659</v>
      </c>
      <c r="D873">
        <v>0.70362000000000002</v>
      </c>
      <c r="AH873">
        <v>1.1563516427292329E-4</v>
      </c>
      <c r="AJ873">
        <v>0.71813214925264068</v>
      </c>
    </row>
    <row r="874" spans="1:262" x14ac:dyDescent="0.3">
      <c r="A874" s="49">
        <v>1090</v>
      </c>
      <c r="B874" t="s">
        <v>2377</v>
      </c>
      <c r="C874" t="s">
        <v>659</v>
      </c>
      <c r="D874">
        <v>7.8120000000000009E-2</v>
      </c>
      <c r="AH874">
        <v>1.209677419354839E-4</v>
      </c>
      <c r="AJ874">
        <v>2.0930619559651809</v>
      </c>
    </row>
    <row r="875" spans="1:262" x14ac:dyDescent="0.3">
      <c r="A875" s="49">
        <v>1091</v>
      </c>
      <c r="B875" t="s">
        <v>2378</v>
      </c>
      <c r="C875" t="s">
        <v>605</v>
      </c>
      <c r="D875">
        <v>0.4784000000000001</v>
      </c>
      <c r="M875">
        <v>0.1159951159951159</v>
      </c>
      <c r="N875">
        <v>5.0366300366300359E-5</v>
      </c>
    </row>
    <row r="876" spans="1:262" x14ac:dyDescent="0.3">
      <c r="A876" s="49">
        <v>1092</v>
      </c>
      <c r="B876" t="s">
        <v>2380</v>
      </c>
      <c r="C876" t="s">
        <v>595</v>
      </c>
      <c r="D876">
        <v>3.8713635435451952</v>
      </c>
      <c r="IX876">
        <v>0.3676858555971409</v>
      </c>
      <c r="IY876">
        <v>0.24227402233352499</v>
      </c>
      <c r="IZ876">
        <v>0.51638825800168298</v>
      </c>
      <c r="JA876">
        <v>24.69334569784175</v>
      </c>
    </row>
    <row r="877" spans="1:262" x14ac:dyDescent="0.3">
      <c r="A877" s="49">
        <v>1093</v>
      </c>
      <c r="B877" t="s">
        <v>2382</v>
      </c>
      <c r="C877" t="s">
        <v>779</v>
      </c>
      <c r="D877">
        <v>3.5696500000000002</v>
      </c>
      <c r="IX877">
        <v>0.39008105281713312</v>
      </c>
      <c r="IY877">
        <v>0.25052766553505618</v>
      </c>
      <c r="IZ877">
        <v>0.52645085176946416</v>
      </c>
      <c r="JB877">
        <v>2.0249570733939709E-4</v>
      </c>
    </row>
    <row r="878" spans="1:262" x14ac:dyDescent="0.3">
      <c r="A878" s="49">
        <v>1095</v>
      </c>
      <c r="B878" t="s">
        <v>2384</v>
      </c>
      <c r="C878" t="s">
        <v>659</v>
      </c>
      <c r="D878">
        <v>0.45664999999999989</v>
      </c>
      <c r="I878">
        <v>0.26313253012048199</v>
      </c>
      <c r="J878">
        <v>6.5060240963855434E-6</v>
      </c>
      <c r="K878">
        <v>6.1451137884872831E-4</v>
      </c>
    </row>
    <row r="879" spans="1:262" x14ac:dyDescent="0.3">
      <c r="A879" s="49">
        <v>1096</v>
      </c>
      <c r="B879" t="s">
        <v>2385</v>
      </c>
      <c r="C879" t="s">
        <v>659</v>
      </c>
      <c r="D879">
        <v>0.91535770999999999</v>
      </c>
      <c r="I879">
        <v>2.4288144929583391E-2</v>
      </c>
      <c r="K879">
        <v>3.5280909948397839E-4</v>
      </c>
      <c r="L879">
        <v>0.30309049616281869</v>
      </c>
    </row>
    <row r="880" spans="1:262" x14ac:dyDescent="0.3">
      <c r="A880" s="49">
        <v>1097</v>
      </c>
      <c r="B880" t="s">
        <v>2386</v>
      </c>
      <c r="C880" t="s">
        <v>605</v>
      </c>
      <c r="D880">
        <v>1.02478</v>
      </c>
      <c r="M880">
        <v>3.1456177302114967E-2</v>
      </c>
      <c r="N880">
        <v>3.017967309887805E-5</v>
      </c>
      <c r="AH880">
        <v>1.207046076788607E-4</v>
      </c>
    </row>
    <row r="881" spans="1:266" x14ac:dyDescent="0.3">
      <c r="A881" s="49">
        <v>1098</v>
      </c>
      <c r="B881" t="s">
        <v>2387</v>
      </c>
      <c r="C881" t="s">
        <v>2254</v>
      </c>
      <c r="D881">
        <v>6.3642398075033997</v>
      </c>
      <c r="EK881">
        <v>1.010108296200935E-4</v>
      </c>
    </row>
    <row r="882" spans="1:266" x14ac:dyDescent="0.3">
      <c r="A882" s="49">
        <v>1099</v>
      </c>
      <c r="B882" t="s">
        <v>2389</v>
      </c>
      <c r="D882">
        <v>187.04400000000001</v>
      </c>
      <c r="JC882">
        <v>5.8707543493309679E-2</v>
      </c>
      <c r="JD882">
        <v>0.10135234867963649</v>
      </c>
    </row>
    <row r="883" spans="1:266" x14ac:dyDescent="0.3">
      <c r="A883" s="49">
        <v>1101</v>
      </c>
      <c r="B883" t="s">
        <v>2392</v>
      </c>
      <c r="C883" t="s">
        <v>659</v>
      </c>
      <c r="D883">
        <v>3.0417999999999999E-5</v>
      </c>
      <c r="F883">
        <v>1824.8756218905471</v>
      </c>
      <c r="G883">
        <v>3.9211350654136732</v>
      </c>
    </row>
    <row r="884" spans="1:266" x14ac:dyDescent="0.3">
      <c r="A884" s="49">
        <v>1102</v>
      </c>
      <c r="B884" t="s">
        <v>2393</v>
      </c>
      <c r="C884" t="s">
        <v>620</v>
      </c>
      <c r="D884">
        <v>76.366299999999981</v>
      </c>
      <c r="JE884">
        <v>6.0244793014181562E-3</v>
      </c>
      <c r="JF884">
        <v>3.6352602882774491E-7</v>
      </c>
    </row>
    <row r="885" spans="1:266" x14ac:dyDescent="0.3">
      <c r="A885" s="49">
        <v>1105</v>
      </c>
      <c r="B885" t="s">
        <v>2397</v>
      </c>
      <c r="C885" t="s">
        <v>659</v>
      </c>
      <c r="D885">
        <v>0.14630000000000001</v>
      </c>
      <c r="I885">
        <v>0.1110624315443593</v>
      </c>
      <c r="L885">
        <v>0.49780988890627442</v>
      </c>
    </row>
    <row r="886" spans="1:266" x14ac:dyDescent="0.3">
      <c r="A886" s="49">
        <v>1106</v>
      </c>
      <c r="B886" t="s">
        <v>2398</v>
      </c>
      <c r="C886" t="s">
        <v>659</v>
      </c>
      <c r="D886">
        <v>3.8015036000000002</v>
      </c>
      <c r="AH886">
        <v>1.264554494775624E-5</v>
      </c>
      <c r="AK886">
        <v>4.8702231941306082E-4</v>
      </c>
    </row>
    <row r="887" spans="1:266" x14ac:dyDescent="0.3">
      <c r="A887" s="49">
        <v>1107</v>
      </c>
      <c r="B887" t="s">
        <v>2399</v>
      </c>
      <c r="C887" t="s">
        <v>671</v>
      </c>
      <c r="D887">
        <v>2.57334E-2</v>
      </c>
      <c r="P887">
        <v>7.1797362334648313E-2</v>
      </c>
    </row>
    <row r="888" spans="1:266" x14ac:dyDescent="0.3">
      <c r="A888" s="49">
        <v>1108</v>
      </c>
      <c r="B888" t="s">
        <v>2401</v>
      </c>
      <c r="C888" t="s">
        <v>659</v>
      </c>
      <c r="D888">
        <v>7.5958104999999986E-3</v>
      </c>
      <c r="AH888">
        <v>1.041871921182266E-4</v>
      </c>
      <c r="AJ888">
        <v>2.487274220032841</v>
      </c>
      <c r="AK888">
        <v>3.445721583652619E-3</v>
      </c>
      <c r="AP888">
        <v>0.60278571428571426</v>
      </c>
    </row>
    <row r="889" spans="1:266" x14ac:dyDescent="0.3">
      <c r="A889" s="49">
        <v>1109</v>
      </c>
      <c r="B889" t="s">
        <v>2402</v>
      </c>
      <c r="C889" t="s">
        <v>659</v>
      </c>
      <c r="D889">
        <v>7.5827199999999997E-2</v>
      </c>
      <c r="AH889">
        <v>1.110305499119804E-4</v>
      </c>
      <c r="AJ889">
        <v>1.235464365971954</v>
      </c>
      <c r="AK889">
        <v>6.7608917876879294E-3</v>
      </c>
    </row>
    <row r="890" spans="1:266" x14ac:dyDescent="0.3">
      <c r="A890" s="49">
        <v>1110</v>
      </c>
      <c r="B890" t="s">
        <v>2403</v>
      </c>
      <c r="C890" t="s">
        <v>605</v>
      </c>
      <c r="D890">
        <v>0.13</v>
      </c>
      <c r="AG890">
        <v>5.6871849186297251E-4</v>
      </c>
    </row>
    <row r="891" spans="1:266" x14ac:dyDescent="0.3">
      <c r="A891" s="49">
        <v>1111</v>
      </c>
      <c r="B891" t="s">
        <v>2404</v>
      </c>
      <c r="C891" t="s">
        <v>659</v>
      </c>
      <c r="D891">
        <v>0.52637999999999996</v>
      </c>
      <c r="AH891">
        <v>1.2628234355408641E-4</v>
      </c>
      <c r="AJ891">
        <v>0.22565243468868221</v>
      </c>
    </row>
    <row r="892" spans="1:266" x14ac:dyDescent="0.3">
      <c r="A892" s="49">
        <v>1112</v>
      </c>
      <c r="B892" t="s">
        <v>2405</v>
      </c>
      <c r="C892" t="s">
        <v>671</v>
      </c>
      <c r="D892">
        <v>3.2480000000000002E-2</v>
      </c>
      <c r="O892">
        <v>2.0601045296167259E-2</v>
      </c>
      <c r="P892">
        <v>1.536585365853659</v>
      </c>
      <c r="AL892">
        <v>7.8397212543554007E-5</v>
      </c>
      <c r="AM892">
        <v>9.0313588850174216E-5</v>
      </c>
      <c r="AN892">
        <v>2.3907084785133569E-4</v>
      </c>
    </row>
    <row r="893" spans="1:266" x14ac:dyDescent="0.3">
      <c r="A893" s="49">
        <v>1113</v>
      </c>
      <c r="B893" t="s">
        <v>2406</v>
      </c>
      <c r="C893" t="s">
        <v>798</v>
      </c>
      <c r="D893">
        <v>1.47E-3</v>
      </c>
      <c r="P893">
        <v>1.2334494773519169</v>
      </c>
    </row>
    <row r="894" spans="1:266" x14ac:dyDescent="0.3">
      <c r="A894" s="49">
        <v>1114</v>
      </c>
      <c r="B894" t="s">
        <v>2407</v>
      </c>
      <c r="C894" t="s">
        <v>620</v>
      </c>
      <c r="D894">
        <v>2.1982999999999999E-5</v>
      </c>
      <c r="F894">
        <v>1333.333333333333</v>
      </c>
    </row>
    <row r="895" spans="1:266" x14ac:dyDescent="0.3">
      <c r="A895" s="49">
        <v>1115</v>
      </c>
      <c r="B895" t="s">
        <v>2408</v>
      </c>
      <c r="C895" t="s">
        <v>668</v>
      </c>
      <c r="D895">
        <v>1.4877670000000001E-3</v>
      </c>
      <c r="I895">
        <v>1.2342051131354691E-2</v>
      </c>
      <c r="K895">
        <v>1.191105886962484E-4</v>
      </c>
      <c r="L895">
        <v>0.19095004407875399</v>
      </c>
    </row>
    <row r="896" spans="1:266" x14ac:dyDescent="0.3">
      <c r="A896" s="49">
        <v>1116</v>
      </c>
      <c r="B896" t="s">
        <v>2409</v>
      </c>
      <c r="C896" t="s">
        <v>659</v>
      </c>
      <c r="D896">
        <v>2.2469999999999999</v>
      </c>
      <c r="I896">
        <v>4.8192771084337352E-2</v>
      </c>
      <c r="K896">
        <v>3.875820743290623E-4</v>
      </c>
      <c r="L896">
        <v>0.21303270223752149</v>
      </c>
      <c r="AQ896">
        <v>2.8044622936189211E-4</v>
      </c>
    </row>
    <row r="897" spans="1:267" x14ac:dyDescent="0.3">
      <c r="A897" s="49">
        <v>1117</v>
      </c>
      <c r="B897" t="s">
        <v>2410</v>
      </c>
      <c r="C897" t="s">
        <v>605</v>
      </c>
      <c r="D897">
        <v>1.0871999999999999</v>
      </c>
      <c r="M897">
        <v>1.396237507348618E-2</v>
      </c>
      <c r="N897">
        <v>1.3593985621887031E-5</v>
      </c>
      <c r="AH897">
        <v>1.5773809523809531E-5</v>
      </c>
      <c r="AK897">
        <v>1.4520870076425629E-3</v>
      </c>
    </row>
    <row r="898" spans="1:267" x14ac:dyDescent="0.3">
      <c r="A898" s="49">
        <v>1118</v>
      </c>
      <c r="B898" t="s">
        <v>2411</v>
      </c>
      <c r="C898" t="s">
        <v>683</v>
      </c>
      <c r="D898">
        <v>2.4700000000000001E-5</v>
      </c>
      <c r="F898">
        <v>717.9487179487179</v>
      </c>
      <c r="G898">
        <v>37.53086419753086</v>
      </c>
      <c r="H898">
        <v>8867.5213675213672</v>
      </c>
      <c r="EM898">
        <v>10819.23076923077</v>
      </c>
    </row>
    <row r="899" spans="1:267" x14ac:dyDescent="0.3">
      <c r="A899" s="49">
        <v>1119</v>
      </c>
      <c r="B899" t="s">
        <v>2413</v>
      </c>
      <c r="C899" t="s">
        <v>595</v>
      </c>
      <c r="D899">
        <v>0.33447717083850548</v>
      </c>
      <c r="JG899">
        <v>0.27892474125948091</v>
      </c>
    </row>
    <row r="900" spans="1:267" x14ac:dyDescent="0.3">
      <c r="A900" s="49">
        <v>1120</v>
      </c>
      <c r="B900" t="s">
        <v>2415</v>
      </c>
      <c r="C900" t="s">
        <v>605</v>
      </c>
      <c r="D900">
        <v>0.25440000000000002</v>
      </c>
      <c r="AG900">
        <v>2.1710526315789471E-5</v>
      </c>
    </row>
    <row r="901" spans="1:267" x14ac:dyDescent="0.3">
      <c r="A901" s="49">
        <v>1121</v>
      </c>
      <c r="B901" t="s">
        <v>2416</v>
      </c>
      <c r="C901" t="s">
        <v>796</v>
      </c>
      <c r="D901">
        <v>0.67330599999999996</v>
      </c>
      <c r="O901">
        <v>2.0929073455022418E-2</v>
      </c>
      <c r="AI901">
        <v>8.7541761403064946</v>
      </c>
    </row>
    <row r="902" spans="1:267" x14ac:dyDescent="0.3">
      <c r="A902" s="49">
        <v>1122</v>
      </c>
      <c r="B902" t="s">
        <v>2417</v>
      </c>
      <c r="C902" t="s">
        <v>617</v>
      </c>
      <c r="D902">
        <v>8.8029483000000002E-3</v>
      </c>
      <c r="BQ902">
        <v>8.8384477861450357</v>
      </c>
      <c r="BR902">
        <v>135.51724938650139</v>
      </c>
      <c r="BS902">
        <v>179.23796831137869</v>
      </c>
      <c r="DK902">
        <v>1.9947617212101058E-3</v>
      </c>
    </row>
    <row r="903" spans="1:267" x14ac:dyDescent="0.3">
      <c r="A903" s="49">
        <v>1123</v>
      </c>
      <c r="B903" t="s">
        <v>2419</v>
      </c>
      <c r="C903" t="s">
        <v>617</v>
      </c>
      <c r="D903">
        <v>4.9997688048000004</v>
      </c>
      <c r="EF903">
        <v>2.478725625055786E-2</v>
      </c>
      <c r="EG903">
        <v>1.6124399410405231E-3</v>
      </c>
      <c r="EH903">
        <v>0.8717934343952175</v>
      </c>
    </row>
    <row r="904" spans="1:267" x14ac:dyDescent="0.3">
      <c r="A904" s="49">
        <v>1124</v>
      </c>
      <c r="B904" t="s">
        <v>2422</v>
      </c>
      <c r="C904" t="s">
        <v>605</v>
      </c>
      <c r="D904">
        <v>3.4000000000000002E-2</v>
      </c>
      <c r="M904">
        <v>0.1182695300342359</v>
      </c>
    </row>
    <row r="905" spans="1:267" x14ac:dyDescent="0.3">
      <c r="A905" s="49">
        <v>1125</v>
      </c>
      <c r="B905" t="s">
        <v>2423</v>
      </c>
      <c r="C905" t="s">
        <v>659</v>
      </c>
      <c r="D905">
        <v>0.26278387199999997</v>
      </c>
      <c r="AH905">
        <v>1.686507936507936E-5</v>
      </c>
      <c r="AK905">
        <v>9.5874975504605146E-4</v>
      </c>
    </row>
    <row r="906" spans="1:267" x14ac:dyDescent="0.3">
      <c r="A906" s="49">
        <v>1126</v>
      </c>
      <c r="B906" t="s">
        <v>2424</v>
      </c>
      <c r="C906" t="s">
        <v>659</v>
      </c>
      <c r="D906">
        <v>0.200464</v>
      </c>
      <c r="AK906">
        <v>6.2830687830687832E-4</v>
      </c>
    </row>
    <row r="907" spans="1:267" x14ac:dyDescent="0.3">
      <c r="A907" s="49">
        <v>1127</v>
      </c>
      <c r="B907" t="s">
        <v>2425</v>
      </c>
      <c r="C907" t="s">
        <v>668</v>
      </c>
      <c r="D907">
        <v>0.1633</v>
      </c>
      <c r="EF907">
        <v>7.3571461691834497E-2</v>
      </c>
      <c r="EH907">
        <v>0.29933486864815012</v>
      </c>
      <c r="GD907">
        <v>2.196839724467663E-2</v>
      </c>
      <c r="GE907">
        <v>1.1334538916108959E-2</v>
      </c>
    </row>
    <row r="908" spans="1:267" x14ac:dyDescent="0.3">
      <c r="A908" s="49">
        <v>1128</v>
      </c>
      <c r="B908" t="s">
        <v>2427</v>
      </c>
      <c r="C908" t="s">
        <v>659</v>
      </c>
      <c r="D908">
        <v>0.35</v>
      </c>
      <c r="AH908">
        <v>5.5714285714285722E-5</v>
      </c>
      <c r="AJ908">
        <v>1.5019047619047621</v>
      </c>
      <c r="AK908">
        <v>3.3777777777777782E-3</v>
      </c>
      <c r="AP908">
        <v>0.16074285714285719</v>
      </c>
    </row>
    <row r="909" spans="1:267" x14ac:dyDescent="0.3">
      <c r="A909" s="49">
        <v>1129</v>
      </c>
      <c r="B909" t="s">
        <v>2428</v>
      </c>
      <c r="C909" t="s">
        <v>605</v>
      </c>
      <c r="D909">
        <v>5.4892599999999989</v>
      </c>
      <c r="M909">
        <v>3.2248369095230073E-2</v>
      </c>
      <c r="N909">
        <v>1.2980267557387241E-5</v>
      </c>
    </row>
    <row r="910" spans="1:267" x14ac:dyDescent="0.3">
      <c r="A910" s="49">
        <v>1130</v>
      </c>
      <c r="B910" t="s">
        <v>2429</v>
      </c>
      <c r="C910" t="s">
        <v>614</v>
      </c>
      <c r="D910">
        <v>4.0322899999999997</v>
      </c>
      <c r="I910">
        <v>1.6098239730857E-2</v>
      </c>
      <c r="K910">
        <v>8.3009769764765375E-4</v>
      </c>
      <c r="L910">
        <v>0.18487982239277051</v>
      </c>
    </row>
    <row r="911" spans="1:267" x14ac:dyDescent="0.3">
      <c r="A911" s="49">
        <v>1131</v>
      </c>
      <c r="B911" t="s">
        <v>2430</v>
      </c>
      <c r="C911" t="s">
        <v>620</v>
      </c>
      <c r="D911">
        <v>2.0219999999999998</v>
      </c>
      <c r="AH911">
        <v>2.5000000000000001E-5</v>
      </c>
      <c r="GO911">
        <v>24.51913580246914</v>
      </c>
    </row>
    <row r="912" spans="1:267" x14ac:dyDescent="0.3">
      <c r="A912" s="49">
        <v>1132</v>
      </c>
      <c r="B912" t="s">
        <v>2431</v>
      </c>
      <c r="C912" t="s">
        <v>796</v>
      </c>
      <c r="D912">
        <v>0.2278849</v>
      </c>
      <c r="AI912">
        <v>21.95514260377923</v>
      </c>
    </row>
    <row r="913" spans="1:268" x14ac:dyDescent="0.3">
      <c r="A913" s="49">
        <v>1133</v>
      </c>
      <c r="B913" t="s">
        <v>2432</v>
      </c>
      <c r="C913" t="s">
        <v>605</v>
      </c>
      <c r="D913">
        <v>1.11755</v>
      </c>
      <c r="AH913">
        <v>4.285714285714287E-5</v>
      </c>
      <c r="AK913">
        <v>9.7656840513983366E-5</v>
      </c>
    </row>
    <row r="914" spans="1:268" x14ac:dyDescent="0.3">
      <c r="A914" s="49">
        <v>1134</v>
      </c>
      <c r="B914" t="s">
        <v>2433</v>
      </c>
      <c r="C914" t="s">
        <v>671</v>
      </c>
      <c r="D914">
        <v>2.4259800000000002E-2</v>
      </c>
      <c r="O914">
        <v>2.6099585804801241E-2</v>
      </c>
      <c r="P914">
        <v>0.36914667022167957</v>
      </c>
      <c r="AM914">
        <v>2.050003830486206E-5</v>
      </c>
      <c r="AN914">
        <v>2.1006212090167299E-5</v>
      </c>
    </row>
    <row r="915" spans="1:268" x14ac:dyDescent="0.3">
      <c r="A915" s="49">
        <v>1135</v>
      </c>
      <c r="B915" t="s">
        <v>2434</v>
      </c>
      <c r="C915" t="s">
        <v>671</v>
      </c>
      <c r="D915">
        <v>1.4454254135135139E-4</v>
      </c>
      <c r="Q915">
        <v>149.3592319514303</v>
      </c>
      <c r="R915">
        <v>6.441806035078386E-2</v>
      </c>
      <c r="S915">
        <v>461.0045568768972</v>
      </c>
      <c r="T915">
        <v>0.52701059105949699</v>
      </c>
      <c r="U915">
        <v>0.117906808686404</v>
      </c>
      <c r="V915">
        <v>0.2288734468429609</v>
      </c>
      <c r="W915">
        <v>5.4794332634120299E-2</v>
      </c>
    </row>
    <row r="916" spans="1:268" x14ac:dyDescent="0.3">
      <c r="A916" s="49">
        <v>1137</v>
      </c>
      <c r="B916" t="s">
        <v>2437</v>
      </c>
      <c r="C916" t="s">
        <v>1501</v>
      </c>
      <c r="D916">
        <v>6.1889577278088524E-3</v>
      </c>
      <c r="E916" t="s">
        <v>1103</v>
      </c>
      <c r="DL916">
        <v>0.99106316428854702</v>
      </c>
      <c r="DM916">
        <v>2.193472128675424</v>
      </c>
      <c r="DN916">
        <v>0.27800333758943813</v>
      </c>
      <c r="DO916">
        <v>0.13878483828981741</v>
      </c>
      <c r="DP916">
        <v>2.7376959180112809E-2</v>
      </c>
      <c r="DQ916">
        <v>6.5693125451161585E-2</v>
      </c>
      <c r="DR916">
        <v>5.3111197213442426E-3</v>
      </c>
      <c r="DS916">
        <v>1.8207986975495121E-2</v>
      </c>
      <c r="DU916">
        <v>1.381609194161617E-2</v>
      </c>
      <c r="DV916">
        <v>2.3081536335019469E-3</v>
      </c>
      <c r="DW916">
        <v>5.7756952861853193E-2</v>
      </c>
    </row>
    <row r="917" spans="1:268" x14ac:dyDescent="0.3">
      <c r="A917" s="49">
        <v>1138</v>
      </c>
      <c r="B917" t="s">
        <v>2439</v>
      </c>
      <c r="C917" t="s">
        <v>659</v>
      </c>
      <c r="D917">
        <v>1E-3</v>
      </c>
      <c r="CN917">
        <v>5.2380952380952389E-2</v>
      </c>
      <c r="EE917">
        <v>0.29285714285714293</v>
      </c>
    </row>
    <row r="918" spans="1:268" x14ac:dyDescent="0.3">
      <c r="A918" s="49">
        <v>1139</v>
      </c>
      <c r="B918" t="s">
        <v>2440</v>
      </c>
      <c r="C918" t="s">
        <v>611</v>
      </c>
      <c r="D918">
        <v>5.0000000000000001E-4</v>
      </c>
      <c r="AG918">
        <v>7.4341530677555384E-4</v>
      </c>
    </row>
    <row r="919" spans="1:268" x14ac:dyDescent="0.3">
      <c r="A919" s="49">
        <v>1140</v>
      </c>
      <c r="B919" t="s">
        <v>2441</v>
      </c>
      <c r="C919" t="s">
        <v>707</v>
      </c>
      <c r="D919">
        <v>7.4808000000000001E-3</v>
      </c>
      <c r="K919">
        <v>2.0916002798489429E-3</v>
      </c>
      <c r="L919">
        <v>0.73149025360344166</v>
      </c>
    </row>
    <row r="920" spans="1:268" x14ac:dyDescent="0.3">
      <c r="A920" s="49">
        <v>1142</v>
      </c>
      <c r="B920" t="s">
        <v>2443</v>
      </c>
      <c r="C920" t="s">
        <v>796</v>
      </c>
      <c r="D920">
        <v>2.7458999999999998</v>
      </c>
      <c r="O920">
        <v>4.1403191809695893E-2</v>
      </c>
    </row>
    <row r="921" spans="1:268" x14ac:dyDescent="0.3">
      <c r="A921" s="49">
        <v>1144</v>
      </c>
      <c r="B921" t="s">
        <v>2445</v>
      </c>
      <c r="C921" t="s">
        <v>659</v>
      </c>
      <c r="D921">
        <v>0.13542000000000001</v>
      </c>
      <c r="AH921">
        <v>6.6744730679156906E-5</v>
      </c>
      <c r="AK921">
        <v>1.3379159799924831E-3</v>
      </c>
    </row>
    <row r="922" spans="1:268" x14ac:dyDescent="0.3">
      <c r="A922" s="49">
        <v>1145</v>
      </c>
      <c r="B922" t="s">
        <v>2446</v>
      </c>
      <c r="C922" t="s">
        <v>595</v>
      </c>
      <c r="D922">
        <v>0.20469999999999999</v>
      </c>
      <c r="P922">
        <v>0.28059384941675503</v>
      </c>
    </row>
    <row r="923" spans="1:268" x14ac:dyDescent="0.3">
      <c r="A923" s="49">
        <v>1146</v>
      </c>
      <c r="B923" t="s">
        <v>2447</v>
      </c>
      <c r="C923" t="s">
        <v>605</v>
      </c>
      <c r="D923">
        <v>0.65</v>
      </c>
      <c r="M923">
        <v>0.1144233664558868</v>
      </c>
      <c r="N923">
        <v>6.4791783404070182E-5</v>
      </c>
    </row>
    <row r="924" spans="1:268" x14ac:dyDescent="0.3">
      <c r="A924" s="49">
        <v>1147</v>
      </c>
      <c r="B924" t="s">
        <v>2448</v>
      </c>
      <c r="C924" t="s">
        <v>617</v>
      </c>
      <c r="D924">
        <v>3.7130709999999987E-5</v>
      </c>
      <c r="F924">
        <v>186.4318421777194</v>
      </c>
    </row>
    <row r="925" spans="1:268" x14ac:dyDescent="0.3">
      <c r="A925" s="49">
        <v>1148</v>
      </c>
      <c r="B925" t="s">
        <v>2449</v>
      </c>
      <c r="C925" t="s">
        <v>659</v>
      </c>
      <c r="D925">
        <v>1.2168E-4</v>
      </c>
      <c r="F925">
        <v>1037.037037037037</v>
      </c>
      <c r="H925">
        <v>3586.419753086418</v>
      </c>
      <c r="JH925">
        <v>1.536351165980796E-2</v>
      </c>
    </row>
    <row r="926" spans="1:268" x14ac:dyDescent="0.3">
      <c r="A926" s="49">
        <v>1149</v>
      </c>
      <c r="B926" t="s">
        <v>2451</v>
      </c>
      <c r="C926" t="s">
        <v>659</v>
      </c>
      <c r="D926">
        <v>1.6365894E-4</v>
      </c>
      <c r="F926">
        <v>1073.302246733359</v>
      </c>
      <c r="G926">
        <v>9.297055843355972</v>
      </c>
      <c r="H926">
        <v>4773.6158786477954</v>
      </c>
    </row>
    <row r="927" spans="1:268" x14ac:dyDescent="0.3">
      <c r="A927" s="49">
        <v>1150</v>
      </c>
      <c r="B927" t="s">
        <v>2452</v>
      </c>
      <c r="C927" t="s">
        <v>620</v>
      </c>
      <c r="D927">
        <v>1.44E-2</v>
      </c>
      <c r="AH927">
        <v>7.1428571428571444E-6</v>
      </c>
      <c r="CN927">
        <v>8.7301587301587321E-3</v>
      </c>
    </row>
    <row r="928" spans="1:268" x14ac:dyDescent="0.3">
      <c r="A928" s="49">
        <v>1151</v>
      </c>
      <c r="B928" t="s">
        <v>2453</v>
      </c>
      <c r="C928" t="s">
        <v>659</v>
      </c>
      <c r="D928">
        <v>0.13117300000000001</v>
      </c>
      <c r="AH928">
        <v>1.083337598874333E-5</v>
      </c>
      <c r="AK928">
        <v>1.9586593850352401E-4</v>
      </c>
    </row>
    <row r="929" spans="1:71" x14ac:dyDescent="0.3">
      <c r="A929" s="49">
        <v>1152</v>
      </c>
      <c r="B929" t="s">
        <v>2454</v>
      </c>
      <c r="C929" t="s">
        <v>683</v>
      </c>
      <c r="D929">
        <v>6.8208000000000001E-3</v>
      </c>
      <c r="AH929">
        <v>7.5892857142857164E-5</v>
      </c>
      <c r="AK929">
        <v>1.3613315696649031E-3</v>
      </c>
    </row>
    <row r="930" spans="1:71" x14ac:dyDescent="0.3">
      <c r="A930" s="49">
        <v>1154</v>
      </c>
      <c r="B930" t="s">
        <v>2456</v>
      </c>
      <c r="C930" t="s">
        <v>659</v>
      </c>
      <c r="D930">
        <v>6.7197000000000001E-5</v>
      </c>
      <c r="F930">
        <v>2352.7717011176092</v>
      </c>
    </row>
    <row r="931" spans="1:71" x14ac:dyDescent="0.3">
      <c r="A931" s="49">
        <v>1155</v>
      </c>
      <c r="B931" t="s">
        <v>2457</v>
      </c>
      <c r="C931" t="s">
        <v>798</v>
      </c>
      <c r="D931">
        <v>5.4480999999999991E-3</v>
      </c>
      <c r="O931">
        <v>4.6795235394214423E-2</v>
      </c>
    </row>
    <row r="932" spans="1:71" x14ac:dyDescent="0.3">
      <c r="A932" s="49">
        <v>1156</v>
      </c>
      <c r="B932" t="s">
        <v>2458</v>
      </c>
      <c r="C932" t="s">
        <v>605</v>
      </c>
      <c r="D932">
        <v>0.01</v>
      </c>
      <c r="AG932">
        <v>5.8095778314103249E-4</v>
      </c>
    </row>
    <row r="933" spans="1:71" x14ac:dyDescent="0.3">
      <c r="A933" s="49">
        <v>1157</v>
      </c>
      <c r="B933" t="s">
        <v>2459</v>
      </c>
      <c r="C933" t="s">
        <v>605</v>
      </c>
      <c r="D933">
        <v>0.01</v>
      </c>
      <c r="AG933">
        <v>5.773808447023576E-4</v>
      </c>
    </row>
    <row r="934" spans="1:71" x14ac:dyDescent="0.3">
      <c r="A934" s="49">
        <v>1159</v>
      </c>
      <c r="B934" t="s">
        <v>2461</v>
      </c>
      <c r="C934" t="s">
        <v>611</v>
      </c>
      <c r="D934">
        <v>2.5000000000000001E-2</v>
      </c>
      <c r="AG934">
        <v>7.9672339834418017E-4</v>
      </c>
    </row>
    <row r="935" spans="1:71" x14ac:dyDescent="0.3">
      <c r="A935" s="49">
        <v>1160</v>
      </c>
      <c r="B935" t="s">
        <v>2462</v>
      </c>
      <c r="C935" t="s">
        <v>671</v>
      </c>
      <c r="D935">
        <v>0.35624544300000011</v>
      </c>
      <c r="P935">
        <v>0.61463414634146341</v>
      </c>
    </row>
    <row r="936" spans="1:71" x14ac:dyDescent="0.3">
      <c r="A936" s="49">
        <v>1161</v>
      </c>
      <c r="B936" t="s">
        <v>2463</v>
      </c>
      <c r="C936" t="s">
        <v>614</v>
      </c>
      <c r="D936">
        <v>0.22792000000000009</v>
      </c>
      <c r="N936">
        <v>3.8973922902494311E-7</v>
      </c>
    </row>
    <row r="937" spans="1:71" x14ac:dyDescent="0.3">
      <c r="A937" s="49">
        <v>1162</v>
      </c>
      <c r="B937" t="s">
        <v>2464</v>
      </c>
      <c r="C937" t="s">
        <v>668</v>
      </c>
      <c r="D937">
        <v>0.11396000000000001</v>
      </c>
      <c r="AJ937">
        <v>2.670527670527671</v>
      </c>
      <c r="AP937">
        <v>0.719541505791506</v>
      </c>
    </row>
    <row r="938" spans="1:71" x14ac:dyDescent="0.3">
      <c r="A938" s="49">
        <v>1163</v>
      </c>
      <c r="B938" t="s">
        <v>2465</v>
      </c>
      <c r="C938" t="s">
        <v>595</v>
      </c>
      <c r="D938">
        <v>0.432</v>
      </c>
      <c r="P938">
        <v>0.56910569105691056</v>
      </c>
    </row>
    <row r="939" spans="1:71" x14ac:dyDescent="0.3">
      <c r="A939" s="49">
        <v>1165</v>
      </c>
      <c r="B939" t="s">
        <v>2467</v>
      </c>
      <c r="C939" t="s">
        <v>617</v>
      </c>
      <c r="D939">
        <v>3.2989E-3</v>
      </c>
      <c r="BQ939">
        <v>21.683447911664331</v>
      </c>
      <c r="BR939">
        <v>91.619935672337348</v>
      </c>
      <c r="BS939">
        <v>176.30668755613911</v>
      </c>
    </row>
    <row r="940" spans="1:71" x14ac:dyDescent="0.3">
      <c r="A940" s="49">
        <v>1166</v>
      </c>
      <c r="B940" t="s">
        <v>2468</v>
      </c>
      <c r="C940" t="s">
        <v>605</v>
      </c>
      <c r="D940">
        <v>0.72433711482999996</v>
      </c>
      <c r="M940">
        <v>3.343179002917273E-2</v>
      </c>
      <c r="N940">
        <v>8.7098610865476321E-6</v>
      </c>
    </row>
    <row r="941" spans="1:71" x14ac:dyDescent="0.3">
      <c r="A941" s="49">
        <v>1167</v>
      </c>
      <c r="B941" t="s">
        <v>2469</v>
      </c>
      <c r="C941" t="s">
        <v>617</v>
      </c>
      <c r="D941">
        <v>5.3099999999999996E-3</v>
      </c>
      <c r="K941">
        <v>2.5816168629319539E-3</v>
      </c>
      <c r="L941">
        <v>0.38487032877271798</v>
      </c>
    </row>
    <row r="942" spans="1:71" x14ac:dyDescent="0.3">
      <c r="A942" s="49">
        <v>1168</v>
      </c>
      <c r="B942" t="s">
        <v>2470</v>
      </c>
      <c r="C942" t="s">
        <v>659</v>
      </c>
      <c r="D942">
        <v>0.36147849999999998</v>
      </c>
      <c r="I942">
        <v>0.33257349655567009</v>
      </c>
      <c r="J942">
        <v>4.3142334899652682E-5</v>
      </c>
      <c r="K942">
        <v>5.9956205704854361E-4</v>
      </c>
    </row>
    <row r="943" spans="1:71" x14ac:dyDescent="0.3">
      <c r="A943" s="49">
        <v>1169</v>
      </c>
      <c r="B943" t="s">
        <v>2471</v>
      </c>
      <c r="C943" t="s">
        <v>659</v>
      </c>
      <c r="D943">
        <v>9.001060000000001E-2</v>
      </c>
      <c r="I943">
        <v>0.2265416718389715</v>
      </c>
      <c r="J943">
        <v>6.7919711410696237E-7</v>
      </c>
      <c r="K943">
        <v>1.436222931720691E-4</v>
      </c>
    </row>
    <row r="944" spans="1:71" x14ac:dyDescent="0.3">
      <c r="A944" s="49">
        <v>1170</v>
      </c>
      <c r="B944" t="s">
        <v>2472</v>
      </c>
      <c r="C944" t="s">
        <v>659</v>
      </c>
      <c r="D944">
        <v>7.2444769999999999E-5</v>
      </c>
      <c r="F944">
        <v>2202.2936001223179</v>
      </c>
      <c r="G944">
        <v>8.128433642332114</v>
      </c>
      <c r="H944">
        <v>13689.62113406453</v>
      </c>
    </row>
    <row r="945" spans="1:174" x14ac:dyDescent="0.3">
      <c r="A945" s="49">
        <v>1171</v>
      </c>
      <c r="B945" t="s">
        <v>2474</v>
      </c>
      <c r="C945" t="s">
        <v>659</v>
      </c>
      <c r="D945">
        <v>2.9349E-2</v>
      </c>
      <c r="I945">
        <v>0.29079704281708252</v>
      </c>
      <c r="J945">
        <v>1.722437126611321E-5</v>
      </c>
      <c r="K945">
        <v>3.2441873528390699E-4</v>
      </c>
    </row>
    <row r="946" spans="1:174" x14ac:dyDescent="0.3">
      <c r="A946" s="49">
        <v>1172</v>
      </c>
      <c r="B946" t="s">
        <v>2475</v>
      </c>
      <c r="C946" t="s">
        <v>662</v>
      </c>
      <c r="D946">
        <v>5.8233499999999987E-2</v>
      </c>
      <c r="AH946">
        <v>1.2251968368722469E-5</v>
      </c>
      <c r="AJ946">
        <v>9.0419787824632114E-2</v>
      </c>
      <c r="AK946">
        <v>1.3853071808200731E-4</v>
      </c>
    </row>
    <row r="947" spans="1:174" x14ac:dyDescent="0.3">
      <c r="A947" s="49">
        <v>1173</v>
      </c>
      <c r="B947" t="s">
        <v>2476</v>
      </c>
      <c r="C947" t="s">
        <v>659</v>
      </c>
      <c r="D947">
        <v>0.124456</v>
      </c>
      <c r="AH947">
        <v>3.7613981762917938E-5</v>
      </c>
      <c r="AJ947">
        <v>1.382282168186423</v>
      </c>
      <c r="AK947">
        <v>1.369441630079928E-3</v>
      </c>
    </row>
    <row r="948" spans="1:174" x14ac:dyDescent="0.3">
      <c r="A948" s="49">
        <v>1174</v>
      </c>
      <c r="B948" t="s">
        <v>2477</v>
      </c>
      <c r="C948" t="s">
        <v>659</v>
      </c>
      <c r="D948">
        <v>4.8970299999999986E-6</v>
      </c>
      <c r="F948">
        <v>2743.0912205969739</v>
      </c>
      <c r="G948">
        <v>2.9353600392155061</v>
      </c>
      <c r="H948">
        <v>4122.5924466235429</v>
      </c>
    </row>
    <row r="949" spans="1:174" x14ac:dyDescent="0.3">
      <c r="A949" s="49">
        <v>1175</v>
      </c>
      <c r="B949" t="s">
        <v>2478</v>
      </c>
      <c r="C949" t="s">
        <v>605</v>
      </c>
      <c r="D949">
        <v>6.9133200000000004E-5</v>
      </c>
      <c r="F949">
        <v>3665.522980757919</v>
      </c>
    </row>
    <row r="950" spans="1:174" x14ac:dyDescent="0.3">
      <c r="A950" s="49">
        <v>1176</v>
      </c>
      <c r="B950" t="s">
        <v>2479</v>
      </c>
      <c r="C950" t="s">
        <v>668</v>
      </c>
      <c r="D950">
        <v>1.0758000000000001</v>
      </c>
      <c r="AJ950">
        <v>0.98809523809523803</v>
      </c>
      <c r="AK950">
        <v>5.8489658489658495E-4</v>
      </c>
      <c r="AP950">
        <v>1.278636363636364</v>
      </c>
    </row>
    <row r="951" spans="1:174" x14ac:dyDescent="0.3">
      <c r="A951" s="49">
        <v>1177</v>
      </c>
      <c r="B951" t="s">
        <v>2480</v>
      </c>
      <c r="C951" t="s">
        <v>605</v>
      </c>
      <c r="D951">
        <v>0.27500000000000002</v>
      </c>
      <c r="AG951">
        <v>5.8251819711520195E-4</v>
      </c>
    </row>
    <row r="952" spans="1:174" x14ac:dyDescent="0.3">
      <c r="A952" s="49">
        <v>1178</v>
      </c>
      <c r="B952" t="s">
        <v>2481</v>
      </c>
      <c r="C952" t="s">
        <v>614</v>
      </c>
      <c r="D952">
        <v>4.7000000000000002E-3</v>
      </c>
      <c r="AG952">
        <v>5.7458991390661794E-4</v>
      </c>
    </row>
    <row r="953" spans="1:174" x14ac:dyDescent="0.3">
      <c r="A953" s="49">
        <v>1179</v>
      </c>
      <c r="B953" t="s">
        <v>2482</v>
      </c>
      <c r="C953" t="s">
        <v>671</v>
      </c>
      <c r="D953">
        <v>5.6249999999999998E-3</v>
      </c>
      <c r="I953">
        <v>4.4979919678714862E-2</v>
      </c>
      <c r="K953">
        <v>2.7130745203034359E-4</v>
      </c>
      <c r="L953">
        <v>0.58745381526104423</v>
      </c>
    </row>
    <row r="954" spans="1:174" x14ac:dyDescent="0.3">
      <c r="A954" s="49">
        <v>1181</v>
      </c>
      <c r="B954" t="s">
        <v>2484</v>
      </c>
      <c r="C954" t="s">
        <v>605</v>
      </c>
      <c r="D954">
        <v>2.1426059999999998</v>
      </c>
      <c r="M954">
        <v>4.846365524903716E-2</v>
      </c>
      <c r="N954">
        <v>1.2346433298278861E-4</v>
      </c>
      <c r="AH954">
        <v>1.3599363845442691E-4</v>
      </c>
    </row>
    <row r="955" spans="1:174" x14ac:dyDescent="0.3">
      <c r="A955" s="49">
        <v>1182</v>
      </c>
      <c r="B955" t="s">
        <v>2485</v>
      </c>
      <c r="C955" t="s">
        <v>605</v>
      </c>
      <c r="D955">
        <v>2.8799999999999999E-2</v>
      </c>
      <c r="BR955">
        <v>177.66315789473691</v>
      </c>
      <c r="BS955">
        <v>196.5789473684211</v>
      </c>
    </row>
    <row r="956" spans="1:174" x14ac:dyDescent="0.3">
      <c r="A956" s="49">
        <v>1185</v>
      </c>
      <c r="B956" t="s">
        <v>2489</v>
      </c>
      <c r="C956" t="s">
        <v>650</v>
      </c>
      <c r="D956">
        <v>3.0037392E-2</v>
      </c>
      <c r="DH956">
        <v>2.3854284066884479</v>
      </c>
      <c r="FQ956">
        <v>1.7342023810613361E-4</v>
      </c>
    </row>
    <row r="957" spans="1:174" x14ac:dyDescent="0.3">
      <c r="A957" s="49">
        <v>1187</v>
      </c>
      <c r="B957" t="s">
        <v>2491</v>
      </c>
      <c r="C957" t="s">
        <v>620</v>
      </c>
      <c r="D957">
        <v>3.0659999999999998</v>
      </c>
      <c r="AH957">
        <v>6.581632653061225E-5</v>
      </c>
    </row>
    <row r="958" spans="1:174" x14ac:dyDescent="0.3">
      <c r="A958" s="49">
        <v>1188</v>
      </c>
      <c r="B958" t="s">
        <v>2492</v>
      </c>
      <c r="C958" t="s">
        <v>605</v>
      </c>
      <c r="D958">
        <v>0.22939999999999999</v>
      </c>
      <c r="M958">
        <v>6.4857484212322916E-3</v>
      </c>
      <c r="N958">
        <v>1.174190437659663E-5</v>
      </c>
    </row>
    <row r="959" spans="1:174" x14ac:dyDescent="0.3">
      <c r="A959" s="49">
        <v>1189</v>
      </c>
      <c r="B959" t="s">
        <v>2493</v>
      </c>
      <c r="C959" t="s">
        <v>653</v>
      </c>
      <c r="D959">
        <v>1.736E-5</v>
      </c>
      <c r="F959">
        <v>216.66666666666671</v>
      </c>
      <c r="G959">
        <v>0.78747795414462074</v>
      </c>
    </row>
    <row r="960" spans="1:174" x14ac:dyDescent="0.3">
      <c r="A960" s="49">
        <v>1190</v>
      </c>
      <c r="B960" t="s">
        <v>2494</v>
      </c>
      <c r="C960" t="s">
        <v>614</v>
      </c>
      <c r="D960">
        <v>9.5940000000000011E-2</v>
      </c>
      <c r="M960">
        <v>8.6865357868067899E-2</v>
      </c>
      <c r="N960">
        <v>4.8942533028992438E-5</v>
      </c>
      <c r="FR960">
        <v>6.9270018267644897E-3</v>
      </c>
    </row>
    <row r="961" spans="1:37" x14ac:dyDescent="0.3">
      <c r="A961" s="49">
        <v>1191</v>
      </c>
      <c r="B961" t="s">
        <v>2495</v>
      </c>
      <c r="C961" t="s">
        <v>605</v>
      </c>
      <c r="D961">
        <v>0.68642999999999998</v>
      </c>
      <c r="M961">
        <v>1.386608283160007E-2</v>
      </c>
      <c r="N961">
        <v>1.5561054564058779E-5</v>
      </c>
    </row>
    <row r="962" spans="1:37" x14ac:dyDescent="0.3">
      <c r="A962" s="49">
        <v>1193</v>
      </c>
      <c r="B962" t="s">
        <v>2498</v>
      </c>
      <c r="C962" t="s">
        <v>605</v>
      </c>
      <c r="D962">
        <v>1.8E-3</v>
      </c>
      <c r="AH962">
        <v>5.3571428571428582E-5</v>
      </c>
      <c r="AK962">
        <v>1.8430335097001759E-3</v>
      </c>
    </row>
    <row r="963" spans="1:37" x14ac:dyDescent="0.3">
      <c r="A963" s="49">
        <v>1195</v>
      </c>
      <c r="B963" t="s">
        <v>2500</v>
      </c>
      <c r="C963" t="s">
        <v>798</v>
      </c>
      <c r="D963">
        <v>7.7699999999999991E-4</v>
      </c>
      <c r="O963">
        <v>7.2511535926170101E-2</v>
      </c>
      <c r="P963">
        <v>0.77521423862887295</v>
      </c>
    </row>
    <row r="964" spans="1:37" x14ac:dyDescent="0.3">
      <c r="A964" s="49">
        <v>1196</v>
      </c>
      <c r="B964" t="s">
        <v>2501</v>
      </c>
      <c r="C964" t="s">
        <v>798</v>
      </c>
      <c r="D964">
        <v>4.4719999999999992E-4</v>
      </c>
      <c r="O964">
        <v>4.6795235394214429E-2</v>
      </c>
      <c r="P964">
        <v>0.66704480998298366</v>
      </c>
    </row>
    <row r="965" spans="1:37" x14ac:dyDescent="0.3">
      <c r="A965" s="49">
        <v>1197</v>
      </c>
      <c r="B965" t="s">
        <v>2502</v>
      </c>
      <c r="C965" t="s">
        <v>798</v>
      </c>
      <c r="D965">
        <v>3.2880000000000002E-4</v>
      </c>
      <c r="P965">
        <v>1.23780487804878</v>
      </c>
    </row>
    <row r="966" spans="1:37" x14ac:dyDescent="0.3">
      <c r="A966" s="49">
        <v>1198</v>
      </c>
      <c r="B966" t="s">
        <v>2503</v>
      </c>
      <c r="C966" t="s">
        <v>798</v>
      </c>
      <c r="D966">
        <v>6.96E-4</v>
      </c>
      <c r="O966">
        <v>3.3536585365853661E-2</v>
      </c>
      <c r="P966">
        <v>0.56341463414634141</v>
      </c>
    </row>
    <row r="967" spans="1:37" x14ac:dyDescent="0.3">
      <c r="A967" s="49">
        <v>1199</v>
      </c>
      <c r="B967" t="s">
        <v>2504</v>
      </c>
      <c r="C967" t="s">
        <v>605</v>
      </c>
      <c r="D967">
        <v>0.55772999999999995</v>
      </c>
      <c r="AH967">
        <v>1.5714593082674411E-4</v>
      </c>
    </row>
    <row r="968" spans="1:37" x14ac:dyDescent="0.3">
      <c r="A968" s="49">
        <v>1200</v>
      </c>
      <c r="B968" t="s">
        <v>2505</v>
      </c>
      <c r="C968" t="s">
        <v>671</v>
      </c>
      <c r="D968">
        <v>1.91202912E-4</v>
      </c>
      <c r="Q968">
        <v>34.779805027237238</v>
      </c>
      <c r="R968">
        <v>8.5207907293796872E-3</v>
      </c>
      <c r="S968">
        <v>101.8551432940519</v>
      </c>
      <c r="T968">
        <v>0.45891085359388017</v>
      </c>
      <c r="U968">
        <v>0.18852091696331641</v>
      </c>
      <c r="V968">
        <v>0.32176635991820041</v>
      </c>
      <c r="W968">
        <v>7.3407138108342374E-2</v>
      </c>
    </row>
    <row r="969" spans="1:37" x14ac:dyDescent="0.3">
      <c r="A969" s="49">
        <v>1201</v>
      </c>
      <c r="B969" t="s">
        <v>2506</v>
      </c>
      <c r="C969" t="s">
        <v>605</v>
      </c>
      <c r="D969">
        <v>1.2642267599999999</v>
      </c>
      <c r="I969">
        <v>0.1743012058016386</v>
      </c>
      <c r="L969">
        <v>0.34527024507011511</v>
      </c>
    </row>
    <row r="970" spans="1:37" x14ac:dyDescent="0.3">
      <c r="A970" s="49">
        <v>1202</v>
      </c>
      <c r="B970" t="s">
        <v>2507</v>
      </c>
      <c r="C970" t="s">
        <v>671</v>
      </c>
      <c r="D970">
        <v>54.865759228436289</v>
      </c>
      <c r="X970">
        <v>4.0786093758093736E-3</v>
      </c>
      <c r="Y970">
        <v>1.1542784405173529E-6</v>
      </c>
      <c r="Z970">
        <v>1.7666596865347439E-2</v>
      </c>
      <c r="AA970">
        <v>3.1156395489630402E-5</v>
      </c>
      <c r="AB970">
        <v>1.5593925405906589E-5</v>
      </c>
      <c r="AC970">
        <v>4.1362364279092352E-6</v>
      </c>
      <c r="AD970">
        <v>7.59127938036228E-6</v>
      </c>
      <c r="AE970">
        <v>1.7546400355144571E-6</v>
      </c>
    </row>
    <row r="971" spans="1:37" x14ac:dyDescent="0.3">
      <c r="A971" s="49">
        <v>1203</v>
      </c>
      <c r="B971" t="s">
        <v>2508</v>
      </c>
      <c r="C971" t="s">
        <v>683</v>
      </c>
      <c r="D971">
        <v>2.0202000000000001E-5</v>
      </c>
      <c r="Q971">
        <v>231.48148148148141</v>
      </c>
      <c r="S971">
        <v>2259.7001763668432</v>
      </c>
      <c r="T971">
        <v>0.73023897707231022</v>
      </c>
      <c r="U971">
        <v>0.30452774103468538</v>
      </c>
    </row>
    <row r="972" spans="1:37" x14ac:dyDescent="0.3">
      <c r="A972" s="49">
        <v>1204</v>
      </c>
      <c r="B972" t="s">
        <v>2509</v>
      </c>
      <c r="C972" t="s">
        <v>671</v>
      </c>
      <c r="D972">
        <v>4.6571225255999988E-5</v>
      </c>
      <c r="Q972">
        <v>143.7892450394408</v>
      </c>
      <c r="R972">
        <v>8.2907183142700847E-2</v>
      </c>
      <c r="S972">
        <v>408.39013190119039</v>
      </c>
      <c r="T972">
        <v>0.53213622068600452</v>
      </c>
      <c r="U972">
        <v>9.6831097530808846E-2</v>
      </c>
      <c r="V972">
        <v>0.163345051961993</v>
      </c>
      <c r="W972">
        <v>3.480153200484308E-2</v>
      </c>
    </row>
    <row r="973" spans="1:37" x14ac:dyDescent="0.3">
      <c r="A973" s="49">
        <v>1205</v>
      </c>
      <c r="B973" t="s">
        <v>2510</v>
      </c>
      <c r="C973" t="s">
        <v>605</v>
      </c>
      <c r="D973">
        <v>1.6591</v>
      </c>
      <c r="AH973">
        <v>2.512119307369745E-5</v>
      </c>
      <c r="AK973">
        <v>4.0069853643477893E-4</v>
      </c>
    </row>
    <row r="974" spans="1:37" x14ac:dyDescent="0.3">
      <c r="A974" s="49">
        <v>1209</v>
      </c>
      <c r="B974" t="s">
        <v>2514</v>
      </c>
      <c r="C974" t="s">
        <v>796</v>
      </c>
      <c r="D974">
        <v>0.58702739999999998</v>
      </c>
      <c r="AI974">
        <v>23.456849461262479</v>
      </c>
    </row>
    <row r="975" spans="1:37" x14ac:dyDescent="0.3">
      <c r="A975" s="49">
        <v>1210</v>
      </c>
      <c r="B975" t="s">
        <v>2515</v>
      </c>
      <c r="C975" t="s">
        <v>671</v>
      </c>
      <c r="D975">
        <v>3.1427932200000001E-4</v>
      </c>
      <c r="Q975">
        <v>32.883875898848423</v>
      </c>
      <c r="R975">
        <v>8.5207907293796854E-3</v>
      </c>
      <c r="S975">
        <v>96.30277941805609</v>
      </c>
      <c r="T975">
        <v>0.45891085359388017</v>
      </c>
      <c r="U975">
        <v>0.18852091696331641</v>
      </c>
      <c r="V975">
        <v>0.32176635991820041</v>
      </c>
      <c r="W975">
        <v>7.3407138108342374E-2</v>
      </c>
    </row>
    <row r="976" spans="1:37" x14ac:dyDescent="0.3">
      <c r="A976" s="49">
        <v>1211</v>
      </c>
      <c r="B976" t="s">
        <v>2516</v>
      </c>
      <c r="C976" t="s">
        <v>659</v>
      </c>
      <c r="D976">
        <v>5.4840000000000001E-7</v>
      </c>
      <c r="F976">
        <v>3471.9183078045221</v>
      </c>
      <c r="H976">
        <v>605.39752005835157</v>
      </c>
    </row>
    <row r="977" spans="1:218" x14ac:dyDescent="0.3">
      <c r="A977" s="49">
        <v>1212</v>
      </c>
      <c r="B977" t="s">
        <v>2517</v>
      </c>
      <c r="C977" t="s">
        <v>605</v>
      </c>
      <c r="D977">
        <v>0.25</v>
      </c>
      <c r="M977">
        <v>1.005291005291005E-2</v>
      </c>
      <c r="N977">
        <v>9.205582077233292E-6</v>
      </c>
      <c r="AH977">
        <v>6.4285714285714286E-6</v>
      </c>
      <c r="AK977">
        <v>2.6137566137566137E-4</v>
      </c>
    </row>
    <row r="978" spans="1:218" x14ac:dyDescent="0.3">
      <c r="A978" s="49">
        <v>1213</v>
      </c>
      <c r="B978" t="s">
        <v>2518</v>
      </c>
      <c r="C978" t="s">
        <v>605</v>
      </c>
      <c r="D978">
        <v>0.2132531</v>
      </c>
      <c r="AH978">
        <v>8.6626139817629188E-5</v>
      </c>
      <c r="AK978">
        <v>2.3934481594056062E-3</v>
      </c>
    </row>
    <row r="979" spans="1:218" x14ac:dyDescent="0.3">
      <c r="A979" s="49">
        <v>1214</v>
      </c>
      <c r="B979" t="s">
        <v>2519</v>
      </c>
      <c r="C979" t="s">
        <v>614</v>
      </c>
      <c r="D979">
        <v>9.3172877846790889E-4</v>
      </c>
      <c r="EA979">
        <v>0.33987000722182092</v>
      </c>
      <c r="EB979">
        <v>1.964895079542046E-4</v>
      </c>
    </row>
    <row r="980" spans="1:218" x14ac:dyDescent="0.3">
      <c r="A980" s="49">
        <v>1215</v>
      </c>
      <c r="B980" t="s">
        <v>2520</v>
      </c>
      <c r="C980" t="s">
        <v>617</v>
      </c>
      <c r="D980">
        <v>2.5662099999999999E-5</v>
      </c>
      <c r="F980">
        <v>2458.946591796202</v>
      </c>
      <c r="G980">
        <v>8.2543923519629576</v>
      </c>
      <c r="H980">
        <v>1498.362695700403</v>
      </c>
      <c r="EM980">
        <v>1342.9532527215879</v>
      </c>
    </row>
    <row r="981" spans="1:218" x14ac:dyDescent="0.3">
      <c r="A981" s="49">
        <v>1219</v>
      </c>
      <c r="B981" t="s">
        <v>2524</v>
      </c>
      <c r="C981" t="s">
        <v>659</v>
      </c>
      <c r="D981">
        <v>0.12479999999999999</v>
      </c>
      <c r="I981">
        <v>6.3253012048192767E-2</v>
      </c>
      <c r="J981">
        <v>5.4216867469879522E-5</v>
      </c>
      <c r="K981">
        <v>2.7554663096831769E-3</v>
      </c>
      <c r="L981">
        <v>0.1906400602409638</v>
      </c>
    </row>
    <row r="982" spans="1:218" x14ac:dyDescent="0.3">
      <c r="A982" s="49">
        <v>1220</v>
      </c>
      <c r="B982" t="s">
        <v>2526</v>
      </c>
      <c r="C982" t="s">
        <v>620</v>
      </c>
      <c r="D982">
        <v>6.80781024E-3</v>
      </c>
      <c r="DH982">
        <v>0.75295143810375276</v>
      </c>
    </row>
    <row r="983" spans="1:218" x14ac:dyDescent="0.3">
      <c r="A983" s="49">
        <v>1222</v>
      </c>
      <c r="B983" t="s">
        <v>2529</v>
      </c>
      <c r="C983" t="s">
        <v>659</v>
      </c>
      <c r="D983">
        <v>3.0925999999999999E-2</v>
      </c>
      <c r="I983">
        <v>0.13565752371186879</v>
      </c>
      <c r="K983">
        <v>1.0823435586316901E-3</v>
      </c>
      <c r="L983">
        <v>0.41751525249935911</v>
      </c>
    </row>
    <row r="984" spans="1:218" x14ac:dyDescent="0.3">
      <c r="A984" s="49">
        <v>1224</v>
      </c>
      <c r="B984" t="s">
        <v>2532</v>
      </c>
      <c r="C984" t="s">
        <v>796</v>
      </c>
      <c r="D984">
        <v>0.20269999999999999</v>
      </c>
      <c r="O984">
        <v>3.706065674371594E-2</v>
      </c>
    </row>
    <row r="985" spans="1:218" x14ac:dyDescent="0.3">
      <c r="A985" s="49">
        <v>1226</v>
      </c>
      <c r="B985" t="s">
        <v>2534</v>
      </c>
      <c r="C985" t="s">
        <v>798</v>
      </c>
      <c r="D985">
        <v>6.4000000000000001E-2</v>
      </c>
      <c r="AH985">
        <v>2.34375E-5</v>
      </c>
      <c r="AK985">
        <v>8.0109126984126978E-5</v>
      </c>
      <c r="CN985">
        <v>2.0461309523809531E-2</v>
      </c>
      <c r="EE985">
        <v>4.5758928571428568E-2</v>
      </c>
      <c r="ET985">
        <v>1.6071428571428569E-5</v>
      </c>
    </row>
    <row r="986" spans="1:218" x14ac:dyDescent="0.3">
      <c r="A986" s="49">
        <v>1227</v>
      </c>
      <c r="B986" t="s">
        <v>2536</v>
      </c>
      <c r="C986" t="s">
        <v>798</v>
      </c>
      <c r="D986">
        <v>1.4499999999999999E-3</v>
      </c>
      <c r="O986">
        <v>0.1156433978132885</v>
      </c>
      <c r="P986">
        <v>3.5323801513877207E-2</v>
      </c>
    </row>
    <row r="987" spans="1:218" x14ac:dyDescent="0.3">
      <c r="A987" s="49">
        <v>1232</v>
      </c>
      <c r="B987" t="s">
        <v>2543</v>
      </c>
      <c r="C987" t="s">
        <v>659</v>
      </c>
      <c r="D987">
        <v>0.108</v>
      </c>
      <c r="AH987">
        <v>1.2896825396825401E-4</v>
      </c>
      <c r="AJ987">
        <v>0.27447089947089948</v>
      </c>
      <c r="AK987">
        <v>1.0518322555359591E-3</v>
      </c>
    </row>
    <row r="988" spans="1:218" x14ac:dyDescent="0.3">
      <c r="A988" s="49">
        <v>1233</v>
      </c>
      <c r="B988" t="s">
        <v>2544</v>
      </c>
      <c r="C988" t="s">
        <v>659</v>
      </c>
      <c r="D988">
        <v>1.9126000000000001</v>
      </c>
      <c r="I988">
        <v>0.17768785063919801</v>
      </c>
      <c r="J988">
        <v>1.655476869309298E-6</v>
      </c>
      <c r="K988">
        <v>5.6694973277333243E-4</v>
      </c>
      <c r="L988">
        <v>0.1086599834452313</v>
      </c>
    </row>
    <row r="989" spans="1:218" x14ac:dyDescent="0.3">
      <c r="A989" s="49">
        <v>1234</v>
      </c>
      <c r="B989" t="s">
        <v>2545</v>
      </c>
      <c r="C989" t="s">
        <v>650</v>
      </c>
      <c r="D989">
        <v>5.9149999999999993E-3</v>
      </c>
      <c r="AK989">
        <v>1.3503021195328891E-3</v>
      </c>
    </row>
    <row r="990" spans="1:218" x14ac:dyDescent="0.3">
      <c r="A990" s="49">
        <v>1236</v>
      </c>
      <c r="B990" t="s">
        <v>2548</v>
      </c>
      <c r="C990" t="s">
        <v>1044</v>
      </c>
      <c r="D990">
        <v>2.8799999999999999E-2</v>
      </c>
      <c r="K990">
        <v>6.7826863007585899E-4</v>
      </c>
      <c r="L990">
        <v>0.14827560240963861</v>
      </c>
    </row>
    <row r="991" spans="1:218" x14ac:dyDescent="0.3">
      <c r="A991" s="49">
        <v>1238</v>
      </c>
      <c r="B991" t="s">
        <v>2551</v>
      </c>
      <c r="C991" t="s">
        <v>798</v>
      </c>
      <c r="D991">
        <v>0.28159800000000001</v>
      </c>
      <c r="P991">
        <v>0.69677220199214973</v>
      </c>
    </row>
    <row r="992" spans="1:218" x14ac:dyDescent="0.3">
      <c r="A992" s="49">
        <v>1240</v>
      </c>
      <c r="B992" t="s">
        <v>2553</v>
      </c>
      <c r="C992" t="s">
        <v>638</v>
      </c>
      <c r="D992">
        <v>1.1998035</v>
      </c>
      <c r="HJ992">
        <v>6.974952249440947</v>
      </c>
    </row>
    <row r="993" spans="1:269" x14ac:dyDescent="0.3">
      <c r="A993" s="49">
        <v>1241</v>
      </c>
      <c r="B993" t="s">
        <v>2556</v>
      </c>
      <c r="C993" t="s">
        <v>659</v>
      </c>
      <c r="D993">
        <v>1.7399999999999999E-2</v>
      </c>
      <c r="AJ993">
        <v>0.671904761904762</v>
      </c>
      <c r="AK993">
        <v>8.0423280423280426E-4</v>
      </c>
    </row>
    <row r="994" spans="1:269" x14ac:dyDescent="0.3">
      <c r="A994" s="49">
        <v>1242</v>
      </c>
      <c r="B994" t="s">
        <v>2557</v>
      </c>
      <c r="C994" t="s">
        <v>798</v>
      </c>
      <c r="D994">
        <v>0.31487999999999999</v>
      </c>
      <c r="O994">
        <v>1.147537428118184E-2</v>
      </c>
      <c r="P994">
        <v>8.5821311719214741E-2</v>
      </c>
    </row>
    <row r="995" spans="1:269" x14ac:dyDescent="0.3">
      <c r="A995" s="49">
        <v>1243</v>
      </c>
      <c r="B995" t="s">
        <v>2558</v>
      </c>
      <c r="C995" t="s">
        <v>605</v>
      </c>
      <c r="D995">
        <v>3.2699999999999999E-3</v>
      </c>
      <c r="AG995">
        <v>2.894736842105264E-5</v>
      </c>
    </row>
    <row r="996" spans="1:269" x14ac:dyDescent="0.3">
      <c r="A996" s="49">
        <v>1244</v>
      </c>
      <c r="B996" t="s">
        <v>2559</v>
      </c>
      <c r="C996" t="s">
        <v>662</v>
      </c>
      <c r="D996">
        <v>2.475405E-2</v>
      </c>
      <c r="AH996">
        <v>3.9565776682430323E-5</v>
      </c>
    </row>
    <row r="997" spans="1:269" x14ac:dyDescent="0.3">
      <c r="A997" s="49">
        <v>1246</v>
      </c>
      <c r="B997" t="s">
        <v>2564</v>
      </c>
      <c r="C997" t="s">
        <v>793</v>
      </c>
      <c r="D997">
        <v>16.407618862062151</v>
      </c>
      <c r="EK997">
        <v>2.2780270747526591E-4</v>
      </c>
    </row>
    <row r="998" spans="1:269" x14ac:dyDescent="0.3">
      <c r="A998" s="49">
        <v>1247</v>
      </c>
      <c r="B998" t="s">
        <v>2565</v>
      </c>
      <c r="C998" t="s">
        <v>713</v>
      </c>
      <c r="D998">
        <v>0.16087196400000001</v>
      </c>
      <c r="AH998">
        <v>2.5974025974025979E-5</v>
      </c>
    </row>
    <row r="999" spans="1:269" x14ac:dyDescent="0.3">
      <c r="A999" s="49">
        <v>1248</v>
      </c>
      <c r="B999" t="s">
        <v>2566</v>
      </c>
      <c r="C999" t="s">
        <v>798</v>
      </c>
      <c r="D999">
        <v>4.4550000000000001</v>
      </c>
      <c r="JE999">
        <v>1.185770750988142E-3</v>
      </c>
      <c r="JI999">
        <v>1.929230190099755E-3</v>
      </c>
    </row>
    <row r="1000" spans="1:269" x14ac:dyDescent="0.3">
      <c r="A1000" s="49">
        <v>1249</v>
      </c>
      <c r="B1000" t="s">
        <v>2568</v>
      </c>
      <c r="C1000" t="s">
        <v>659</v>
      </c>
      <c r="D1000">
        <v>3.4523999999999999E-2</v>
      </c>
      <c r="AK1000">
        <v>1.367514907197447E-3</v>
      </c>
    </row>
    <row r="1001" spans="1:269" x14ac:dyDescent="0.3">
      <c r="A1001" s="49">
        <v>1254</v>
      </c>
      <c r="B1001" t="s">
        <v>2574</v>
      </c>
      <c r="C1001" t="s">
        <v>692</v>
      </c>
      <c r="D1001">
        <v>0.32640000000000002</v>
      </c>
      <c r="AH1001">
        <v>1.123949579831933E-5</v>
      </c>
      <c r="AJ1001">
        <v>0.13804271708683469</v>
      </c>
      <c r="AK1001">
        <v>2.155092592592593E-3</v>
      </c>
      <c r="AP1001">
        <v>0.43275976015406159</v>
      </c>
    </row>
    <row r="1002" spans="1:269" x14ac:dyDescent="0.3">
      <c r="A1002" s="49">
        <v>1255</v>
      </c>
      <c r="B1002" t="s">
        <v>2575</v>
      </c>
      <c r="C1002" t="s">
        <v>659</v>
      </c>
      <c r="D1002">
        <v>2.0040000000000001E-5</v>
      </c>
      <c r="BQ1002">
        <v>7.147809643870155</v>
      </c>
      <c r="BR1002">
        <v>98.738693665300985</v>
      </c>
      <c r="BS1002">
        <v>198.34462653640091</v>
      </c>
      <c r="DK1002">
        <v>2.1060510557831709E-3</v>
      </c>
    </row>
    <row r="1003" spans="1:269" x14ac:dyDescent="0.3">
      <c r="A1003" s="49">
        <v>1256</v>
      </c>
      <c r="B1003" t="s">
        <v>2576</v>
      </c>
      <c r="C1003" t="s">
        <v>650</v>
      </c>
      <c r="D1003">
        <v>6.0656000000000002E-4</v>
      </c>
      <c r="BQ1003">
        <v>89.21406655652585</v>
      </c>
    </row>
    <row r="1004" spans="1:269" x14ac:dyDescent="0.3">
      <c r="A1004" s="49">
        <v>1257</v>
      </c>
      <c r="B1004" t="s">
        <v>2577</v>
      </c>
      <c r="C1004" t="s">
        <v>659</v>
      </c>
      <c r="D1004">
        <v>0.45923999999999998</v>
      </c>
      <c r="I1004">
        <v>0.2463787735210505</v>
      </c>
      <c r="J1004">
        <v>4.6297549749560037E-5</v>
      </c>
      <c r="K1004">
        <v>2.400613690717928E-3</v>
      </c>
      <c r="L1004">
        <v>0.65498307838093961</v>
      </c>
    </row>
    <row r="1005" spans="1:269" x14ac:dyDescent="0.3">
      <c r="A1005" s="49">
        <v>1258</v>
      </c>
      <c r="B1005" t="s">
        <v>2578</v>
      </c>
      <c r="C1005" t="s">
        <v>605</v>
      </c>
      <c r="D1005">
        <v>7.3246099999999998</v>
      </c>
      <c r="M1005">
        <v>7.9061940990425919E-2</v>
      </c>
      <c r="N1005">
        <v>2.4751943561955291E-5</v>
      </c>
      <c r="AH1005">
        <v>2.9641753719895761E-5</v>
      </c>
      <c r="AJ1005">
        <v>8.0576206202690071E-2</v>
      </c>
      <c r="AK1005">
        <v>1.534127894661766E-3</v>
      </c>
      <c r="AP1005">
        <v>0.14485458221373851</v>
      </c>
    </row>
    <row r="1006" spans="1:269" x14ac:dyDescent="0.3">
      <c r="A1006" s="49">
        <v>1259</v>
      </c>
      <c r="B1006" t="s">
        <v>2579</v>
      </c>
      <c r="C1006" t="s">
        <v>617</v>
      </c>
      <c r="D1006">
        <v>0.26</v>
      </c>
      <c r="I1006">
        <v>7.7849860982391106E-2</v>
      </c>
      <c r="K1006">
        <v>2.4456801565235298E-3</v>
      </c>
      <c r="L1006">
        <v>0.64524328081557003</v>
      </c>
    </row>
    <row r="1007" spans="1:269" x14ac:dyDescent="0.3">
      <c r="A1007" s="49">
        <v>1260</v>
      </c>
      <c r="B1007" t="s">
        <v>2580</v>
      </c>
      <c r="C1007" t="s">
        <v>605</v>
      </c>
      <c r="D1007">
        <v>0.41382000000000002</v>
      </c>
      <c r="AG1007">
        <v>4.8245614035087723E-6</v>
      </c>
    </row>
    <row r="1008" spans="1:269" x14ac:dyDescent="0.3">
      <c r="A1008" s="49">
        <v>1261</v>
      </c>
      <c r="B1008" t="s">
        <v>2581</v>
      </c>
      <c r="C1008" t="s">
        <v>614</v>
      </c>
      <c r="D1008">
        <v>0.09</v>
      </c>
      <c r="AF1008">
        <v>2.6526315789473678</v>
      </c>
      <c r="AG1008">
        <v>5.7527608683200773E-4</v>
      </c>
    </row>
    <row r="1009" spans="1:262" x14ac:dyDescent="0.3">
      <c r="A1009" s="49">
        <v>1262</v>
      </c>
      <c r="B1009" t="s">
        <v>2582</v>
      </c>
      <c r="C1009" t="s">
        <v>796</v>
      </c>
      <c r="D1009">
        <v>4.3961999999999987E-2</v>
      </c>
      <c r="O1009">
        <v>4.1427546628407481E-2</v>
      </c>
    </row>
    <row r="1010" spans="1:262" x14ac:dyDescent="0.3">
      <c r="A1010" s="49">
        <v>1263</v>
      </c>
      <c r="B1010" t="s">
        <v>2583</v>
      </c>
      <c r="C1010" t="s">
        <v>605</v>
      </c>
      <c r="D1010">
        <v>4.0000000000000008E-2</v>
      </c>
      <c r="AG1010">
        <v>5.8672890825567597E-4</v>
      </c>
    </row>
    <row r="1011" spans="1:262" x14ac:dyDescent="0.3">
      <c r="A1011" s="49">
        <v>1264</v>
      </c>
      <c r="B1011" t="s">
        <v>2585</v>
      </c>
      <c r="C1011" t="s">
        <v>671</v>
      </c>
      <c r="D1011">
        <v>4.2705801078636254</v>
      </c>
      <c r="O1011">
        <v>1.7620917734601081E-2</v>
      </c>
      <c r="P1011">
        <v>0.57296403472509316</v>
      </c>
      <c r="AL1011">
        <v>3.2554774700289393E-5</v>
      </c>
      <c r="AM1011">
        <v>2.0537412153782559E-5</v>
      </c>
      <c r="AN1011">
        <v>1.006476505443021E-5</v>
      </c>
      <c r="AO1011">
        <v>4.4256120527306949E-7</v>
      </c>
    </row>
    <row r="1012" spans="1:262" x14ac:dyDescent="0.3">
      <c r="A1012" s="49">
        <v>1265</v>
      </c>
      <c r="B1012" t="s">
        <v>2587</v>
      </c>
      <c r="C1012" t="s">
        <v>605</v>
      </c>
      <c r="D1012">
        <v>1.274</v>
      </c>
      <c r="AF1012">
        <v>0.30607287449392712</v>
      </c>
      <c r="AG1012">
        <v>1.431463273568537E-5</v>
      </c>
    </row>
    <row r="1013" spans="1:262" x14ac:dyDescent="0.3">
      <c r="A1013" s="49">
        <v>1267</v>
      </c>
      <c r="B1013" t="s">
        <v>2589</v>
      </c>
      <c r="C1013" t="s">
        <v>605</v>
      </c>
      <c r="D1013">
        <v>3.7999999999999999E-2</v>
      </c>
      <c r="M1013">
        <v>0.26455026455026448</v>
      </c>
      <c r="N1013">
        <v>1.6004247001858151E-4</v>
      </c>
    </row>
    <row r="1014" spans="1:262" x14ac:dyDescent="0.3">
      <c r="A1014" s="49">
        <v>1268</v>
      </c>
      <c r="B1014" t="s">
        <v>2590</v>
      </c>
      <c r="C1014" t="s">
        <v>659</v>
      </c>
      <c r="D1014">
        <v>3.5263000000000003E-2</v>
      </c>
      <c r="I1014">
        <v>0.2054920188367684</v>
      </c>
      <c r="K1014">
        <v>4.131585563913862E-4</v>
      </c>
      <c r="L1014">
        <v>0.18838205614335521</v>
      </c>
    </row>
    <row r="1015" spans="1:262" x14ac:dyDescent="0.3">
      <c r="A1015" s="49">
        <v>1270</v>
      </c>
      <c r="B1015" t="s">
        <v>2592</v>
      </c>
      <c r="C1015" t="s">
        <v>605</v>
      </c>
      <c r="D1015">
        <v>4.0120999999999993</v>
      </c>
      <c r="AH1015">
        <v>8.4438324069689209E-5</v>
      </c>
      <c r="AK1015">
        <v>3.6895665743401352E-4</v>
      </c>
    </row>
    <row r="1016" spans="1:262" x14ac:dyDescent="0.3">
      <c r="A1016" s="49">
        <v>1272</v>
      </c>
      <c r="B1016" t="s">
        <v>2594</v>
      </c>
      <c r="C1016" t="s">
        <v>605</v>
      </c>
      <c r="D1016">
        <v>0.01</v>
      </c>
      <c r="AG1016">
        <v>5.6047470020945361E-4</v>
      </c>
    </row>
    <row r="1017" spans="1:262" x14ac:dyDescent="0.3">
      <c r="A1017" s="49">
        <v>1273</v>
      </c>
      <c r="B1017" t="s">
        <v>2595</v>
      </c>
      <c r="C1017" t="s">
        <v>617</v>
      </c>
      <c r="D1017">
        <v>1.8718507863E-4</v>
      </c>
      <c r="BQ1017">
        <v>8.4110349272155904</v>
      </c>
      <c r="BR1017">
        <v>38.924117568655298</v>
      </c>
      <c r="DK1017">
        <v>8.3026465433423311E-4</v>
      </c>
    </row>
    <row r="1018" spans="1:262" x14ac:dyDescent="0.3">
      <c r="A1018" s="49">
        <v>1276</v>
      </c>
      <c r="B1018" t="s">
        <v>2601</v>
      </c>
      <c r="C1018" t="s">
        <v>608</v>
      </c>
      <c r="D1018">
        <v>11.131315380000011</v>
      </c>
      <c r="IY1018">
        <v>0.18203642788479149</v>
      </c>
      <c r="JB1018">
        <v>1.258770977137802E-4</v>
      </c>
    </row>
    <row r="1019" spans="1:262" x14ac:dyDescent="0.3">
      <c r="A1019" s="49">
        <v>1277</v>
      </c>
      <c r="B1019" t="s">
        <v>2602</v>
      </c>
      <c r="C1019" t="s">
        <v>605</v>
      </c>
      <c r="D1019">
        <v>5.6000000000000001E-2</v>
      </c>
      <c r="M1019">
        <v>6.2830687830687834E-2</v>
      </c>
      <c r="N1019">
        <v>5.0071203845420099E-5</v>
      </c>
    </row>
    <row r="1020" spans="1:262" x14ac:dyDescent="0.3">
      <c r="A1020" s="49">
        <v>1280</v>
      </c>
      <c r="B1020" t="s">
        <v>2605</v>
      </c>
      <c r="C1020" t="s">
        <v>798</v>
      </c>
      <c r="D1020">
        <v>2.3875199999999999E-2</v>
      </c>
      <c r="O1020">
        <v>5.4219951879856558E-2</v>
      </c>
      <c r="P1020">
        <v>0.71996332146674902</v>
      </c>
      <c r="AL1020">
        <v>5.3234134572950077E-6</v>
      </c>
      <c r="AM1020">
        <v>2.089205331136544E-5</v>
      </c>
      <c r="AN1020">
        <v>9.1743777670989419E-5</v>
      </c>
    </row>
    <row r="1021" spans="1:262" x14ac:dyDescent="0.3">
      <c r="A1021" s="49">
        <v>1281</v>
      </c>
      <c r="B1021" t="s">
        <v>2606</v>
      </c>
      <c r="C1021" t="s">
        <v>798</v>
      </c>
      <c r="D1021">
        <v>7.9091999999999999E-3</v>
      </c>
      <c r="O1021">
        <v>2.1438448339877118E-2</v>
      </c>
      <c r="P1021">
        <v>0.1145982511258886</v>
      </c>
      <c r="AL1021">
        <v>1.7540548641717639E-6</v>
      </c>
      <c r="AM1021">
        <v>6.2559809940384326E-6</v>
      </c>
      <c r="AN1021">
        <v>8.3816356294347336E-6</v>
      </c>
    </row>
    <row r="1022" spans="1:262" x14ac:dyDescent="0.3">
      <c r="A1022" s="49">
        <v>1283</v>
      </c>
      <c r="B1022" t="s">
        <v>2608</v>
      </c>
      <c r="C1022" t="s">
        <v>650</v>
      </c>
      <c r="D1022">
        <v>0.35760000000000008</v>
      </c>
      <c r="AK1022">
        <v>2.739417989417989E-3</v>
      </c>
    </row>
    <row r="1023" spans="1:262" x14ac:dyDescent="0.3">
      <c r="A1023" s="49">
        <v>1284</v>
      </c>
      <c r="B1023" t="s">
        <v>2610</v>
      </c>
      <c r="C1023" t="s">
        <v>793</v>
      </c>
    </row>
    <row r="1024" spans="1:262" x14ac:dyDescent="0.3">
      <c r="A1024" s="49">
        <v>1285</v>
      </c>
      <c r="B1024" t="s">
        <v>2612</v>
      </c>
      <c r="C1024" t="s">
        <v>659</v>
      </c>
      <c r="D1024">
        <v>2.8818900000000001E-2</v>
      </c>
      <c r="AH1024">
        <v>4.7038327526132401E-5</v>
      </c>
      <c r="AK1024">
        <v>1.389426592678625E-4</v>
      </c>
    </row>
    <row r="1025" spans="1:270" x14ac:dyDescent="0.3">
      <c r="A1025" s="49">
        <v>1287</v>
      </c>
      <c r="B1025" t="s">
        <v>2614</v>
      </c>
      <c r="C1025" t="s">
        <v>650</v>
      </c>
      <c r="D1025">
        <v>3.3599999999999998E-2</v>
      </c>
      <c r="DH1025">
        <v>2.836363636363636</v>
      </c>
    </row>
    <row r="1026" spans="1:270" x14ac:dyDescent="0.3">
      <c r="A1026" s="49">
        <v>1288</v>
      </c>
      <c r="B1026" t="s">
        <v>2615</v>
      </c>
      <c r="C1026" t="s">
        <v>671</v>
      </c>
      <c r="D1026">
        <v>1.5261</v>
      </c>
      <c r="O1026">
        <v>5.0736693724318813E-2</v>
      </c>
      <c r="P1026">
        <v>0.13032934260932941</v>
      </c>
      <c r="AM1026">
        <v>1.2498084548370551E-5</v>
      </c>
      <c r="AN1026">
        <v>1.0947439751574631E-5</v>
      </c>
    </row>
    <row r="1027" spans="1:270" x14ac:dyDescent="0.3">
      <c r="A1027" s="49">
        <v>1289</v>
      </c>
      <c r="B1027" t="s">
        <v>2617</v>
      </c>
      <c r="C1027" t="s">
        <v>650</v>
      </c>
      <c r="D1027">
        <v>2.6700000000000002E-2</v>
      </c>
      <c r="DH1027">
        <v>6.6181818181818164</v>
      </c>
    </row>
    <row r="1028" spans="1:270" x14ac:dyDescent="0.3">
      <c r="A1028" s="49">
        <v>1290</v>
      </c>
      <c r="B1028" t="s">
        <v>2618</v>
      </c>
      <c r="C1028" t="s">
        <v>650</v>
      </c>
      <c r="D1028">
        <v>5.9049999999999997E-3</v>
      </c>
      <c r="AK1028">
        <v>3.5829558843953422E-3</v>
      </c>
    </row>
    <row r="1029" spans="1:270" x14ac:dyDescent="0.3">
      <c r="A1029" s="49">
        <v>1291</v>
      </c>
      <c r="B1029" t="s">
        <v>2619</v>
      </c>
      <c r="C1029" t="s">
        <v>605</v>
      </c>
      <c r="D1029">
        <v>0.42</v>
      </c>
      <c r="M1029">
        <v>1.1728395061728399E-2</v>
      </c>
      <c r="N1029">
        <v>9.2181316430109915E-6</v>
      </c>
    </row>
    <row r="1030" spans="1:270" x14ac:dyDescent="0.3">
      <c r="A1030" s="49">
        <v>1292</v>
      </c>
      <c r="B1030" t="s">
        <v>2620</v>
      </c>
      <c r="C1030" t="s">
        <v>617</v>
      </c>
      <c r="D1030">
        <v>4.4106000000000008E-5</v>
      </c>
      <c r="F1030">
        <v>2126.2715579135111</v>
      </c>
      <c r="G1030">
        <v>3.4700690200319868</v>
      </c>
    </row>
    <row r="1031" spans="1:270" x14ac:dyDescent="0.3">
      <c r="A1031" s="49">
        <v>1293</v>
      </c>
      <c r="B1031" t="s">
        <v>2621</v>
      </c>
      <c r="C1031" t="s">
        <v>605</v>
      </c>
      <c r="D1031">
        <v>1.36994E-3</v>
      </c>
      <c r="F1031">
        <v>3391.5767490428111</v>
      </c>
      <c r="G1031">
        <v>2.8869895536562189</v>
      </c>
      <c r="CM1031">
        <v>470.27884131956529</v>
      </c>
      <c r="GC1031">
        <v>0.16296296296296289</v>
      </c>
    </row>
    <row r="1032" spans="1:270" x14ac:dyDescent="0.3">
      <c r="A1032" s="49">
        <v>1294</v>
      </c>
      <c r="B1032" t="s">
        <v>2622</v>
      </c>
      <c r="C1032" t="s">
        <v>650</v>
      </c>
      <c r="D1032">
        <v>2.1711999999999998</v>
      </c>
      <c r="CN1032">
        <v>2.8467908902691519E-2</v>
      </c>
    </row>
    <row r="1033" spans="1:270" x14ac:dyDescent="0.3">
      <c r="A1033" s="49">
        <v>1295</v>
      </c>
      <c r="B1033" t="s">
        <v>2623</v>
      </c>
      <c r="C1033" t="s">
        <v>683</v>
      </c>
      <c r="D1033">
        <v>0.222</v>
      </c>
      <c r="CN1033">
        <v>8.1845238095238124E-2</v>
      </c>
    </row>
    <row r="1034" spans="1:270" x14ac:dyDescent="0.3">
      <c r="A1034" s="49">
        <v>1298</v>
      </c>
      <c r="B1034" t="s">
        <v>2626</v>
      </c>
      <c r="C1034" t="s">
        <v>605</v>
      </c>
      <c r="D1034">
        <v>23.712</v>
      </c>
      <c r="M1034">
        <v>5.928639261972595E-3</v>
      </c>
      <c r="N1034">
        <v>1.6788766788766789E-5</v>
      </c>
      <c r="AH1034">
        <v>1.016483516483517E-4</v>
      </c>
      <c r="AK1034">
        <v>5.6708723375390043E-4</v>
      </c>
    </row>
    <row r="1035" spans="1:270" x14ac:dyDescent="0.3">
      <c r="A1035" s="49">
        <v>1299</v>
      </c>
      <c r="B1035" t="s">
        <v>2627</v>
      </c>
      <c r="C1035" t="s">
        <v>659</v>
      </c>
      <c r="D1035">
        <v>6.7000000000000004E-2</v>
      </c>
      <c r="I1035">
        <v>6.0420787628124438E-2</v>
      </c>
    </row>
    <row r="1036" spans="1:270" x14ac:dyDescent="0.3">
      <c r="A1036" s="49">
        <v>1300</v>
      </c>
      <c r="B1036" t="s">
        <v>2629</v>
      </c>
      <c r="C1036" t="s">
        <v>671</v>
      </c>
      <c r="D1036">
        <v>0.16702556639999999</v>
      </c>
      <c r="P1036">
        <v>1.774390243902439</v>
      </c>
      <c r="JJ1036">
        <v>1.5969802555168411E-6</v>
      </c>
    </row>
    <row r="1037" spans="1:270" x14ac:dyDescent="0.3">
      <c r="A1037" s="49">
        <v>1301</v>
      </c>
      <c r="B1037" t="s">
        <v>2630</v>
      </c>
      <c r="C1037" t="s">
        <v>605</v>
      </c>
      <c r="D1037">
        <v>0.63700000000000001</v>
      </c>
      <c r="M1037">
        <v>0.1005291005291005</v>
      </c>
      <c r="N1037">
        <v>6.3683313910485015E-5</v>
      </c>
      <c r="AH1037">
        <v>4.1208791208791222E-5</v>
      </c>
    </row>
    <row r="1038" spans="1:270" x14ac:dyDescent="0.3">
      <c r="A1038" s="49">
        <v>1305</v>
      </c>
      <c r="B1038" t="s">
        <v>2634</v>
      </c>
      <c r="C1038" t="s">
        <v>659</v>
      </c>
      <c r="D1038">
        <v>1.52E-2</v>
      </c>
      <c r="EF1038">
        <v>0.28243867756843227</v>
      </c>
      <c r="EG1038">
        <v>1.4884596647838739E-3</v>
      </c>
    </row>
    <row r="1039" spans="1:270" x14ac:dyDescent="0.3">
      <c r="A1039" s="49">
        <v>1306</v>
      </c>
      <c r="B1039" t="s">
        <v>2635</v>
      </c>
      <c r="C1039" t="s">
        <v>620</v>
      </c>
      <c r="D1039">
        <v>0.62041800000000003</v>
      </c>
      <c r="AH1039">
        <v>8.2823481219804337E-5</v>
      </c>
    </row>
    <row r="1040" spans="1:270" x14ac:dyDescent="0.3">
      <c r="A1040" s="49">
        <v>1307</v>
      </c>
      <c r="B1040" t="s">
        <v>2636</v>
      </c>
      <c r="C1040" t="s">
        <v>620</v>
      </c>
      <c r="D1040">
        <v>2.7675E-3</v>
      </c>
      <c r="AG1040">
        <v>6.711314161042415E-4</v>
      </c>
    </row>
    <row r="1041" spans="1:112" x14ac:dyDescent="0.3">
      <c r="A1041" s="49">
        <v>1308</v>
      </c>
      <c r="B1041" t="s">
        <v>2637</v>
      </c>
      <c r="C1041" t="s">
        <v>620</v>
      </c>
      <c r="D1041">
        <v>0.16200000000000001</v>
      </c>
      <c r="M1041">
        <v>0.1489320007838526</v>
      </c>
      <c r="N1041">
        <v>1.7783656672545561E-4</v>
      </c>
      <c r="AH1041">
        <v>5.5555555555555558E-5</v>
      </c>
      <c r="AK1041">
        <v>2.4201450127376049E-4</v>
      </c>
    </row>
    <row r="1042" spans="1:112" x14ac:dyDescent="0.3">
      <c r="A1042" s="49">
        <v>1309</v>
      </c>
      <c r="B1042" t="s">
        <v>2638</v>
      </c>
      <c r="C1042" t="s">
        <v>650</v>
      </c>
      <c r="D1042">
        <v>0.27591399999999999</v>
      </c>
      <c r="CN1042">
        <v>6.9027719817458671E-2</v>
      </c>
    </row>
    <row r="1043" spans="1:112" x14ac:dyDescent="0.3">
      <c r="A1043" s="49">
        <v>1310</v>
      </c>
      <c r="B1043" t="s">
        <v>2639</v>
      </c>
      <c r="C1043" t="s">
        <v>659</v>
      </c>
      <c r="D1043">
        <v>3.628399999999999E-2</v>
      </c>
      <c r="AH1043">
        <v>1.1547002220577351E-4</v>
      </c>
      <c r="AJ1043">
        <v>0.69883419689119186</v>
      </c>
      <c r="AK1043">
        <v>1.479288318666558E-3</v>
      </c>
    </row>
    <row r="1044" spans="1:112" x14ac:dyDescent="0.3">
      <c r="A1044" s="49">
        <v>1311</v>
      </c>
      <c r="B1044" t="s">
        <v>2640</v>
      </c>
      <c r="C1044" t="s">
        <v>650</v>
      </c>
      <c r="D1044">
        <v>0.16126179800000001</v>
      </c>
      <c r="DH1044">
        <v>6.5270661857897316</v>
      </c>
    </row>
    <row r="1045" spans="1:112" x14ac:dyDescent="0.3">
      <c r="A1045" s="49">
        <v>1314</v>
      </c>
      <c r="B1045" t="s">
        <v>2643</v>
      </c>
      <c r="C1045" t="s">
        <v>671</v>
      </c>
      <c r="D1045">
        <v>0.56333308000000004</v>
      </c>
      <c r="P1045">
        <v>8.220244424055656E-2</v>
      </c>
    </row>
    <row r="1046" spans="1:112" x14ac:dyDescent="0.3">
      <c r="A1046" s="49">
        <v>1315</v>
      </c>
      <c r="B1046" t="s">
        <v>2644</v>
      </c>
      <c r="C1046" t="s">
        <v>798</v>
      </c>
      <c r="D1046">
        <v>0.133824</v>
      </c>
      <c r="P1046">
        <v>0.24985127900059489</v>
      </c>
    </row>
    <row r="1047" spans="1:112" x14ac:dyDescent="0.3">
      <c r="A1047" s="49">
        <v>1316</v>
      </c>
      <c r="B1047" t="s">
        <v>2645</v>
      </c>
      <c r="C1047" t="s">
        <v>798</v>
      </c>
      <c r="D1047">
        <v>2.308E-2</v>
      </c>
      <c r="O1047">
        <v>5.1874181003508484E-3</v>
      </c>
      <c r="P1047">
        <v>5.2817347930844992E-2</v>
      </c>
    </row>
    <row r="1048" spans="1:112" x14ac:dyDescent="0.3">
      <c r="A1048" s="49">
        <v>1317</v>
      </c>
      <c r="B1048" t="s">
        <v>2646</v>
      </c>
      <c r="C1048" t="s">
        <v>798</v>
      </c>
      <c r="D1048">
        <v>6.5098420000000009E-3</v>
      </c>
      <c r="O1048">
        <v>6.8839762256865233E-3</v>
      </c>
      <c r="P1048">
        <v>7.0091394297899151E-2</v>
      </c>
    </row>
    <row r="1049" spans="1:112" x14ac:dyDescent="0.3">
      <c r="A1049" s="49">
        <v>1318</v>
      </c>
      <c r="B1049" t="s">
        <v>2647</v>
      </c>
      <c r="C1049" t="s">
        <v>798</v>
      </c>
      <c r="D1049">
        <v>2.4959100000000001E-2</v>
      </c>
      <c r="O1049">
        <v>7.9652262320668819E-3</v>
      </c>
      <c r="P1049">
        <v>8.1100485271953696E-2</v>
      </c>
    </row>
    <row r="1050" spans="1:112" x14ac:dyDescent="0.3">
      <c r="A1050" s="49">
        <v>1319</v>
      </c>
      <c r="B1050" t="s">
        <v>2648</v>
      </c>
      <c r="C1050" t="s">
        <v>798</v>
      </c>
      <c r="D1050">
        <v>3.1440000000000003E-2</v>
      </c>
      <c r="O1050">
        <v>4.800083783280582E-3</v>
      </c>
      <c r="P1050">
        <v>4.8873580338856817E-2</v>
      </c>
    </row>
    <row r="1051" spans="1:112" x14ac:dyDescent="0.3">
      <c r="A1051" s="49">
        <v>1320</v>
      </c>
      <c r="B1051" t="s">
        <v>2649</v>
      </c>
      <c r="C1051" t="s">
        <v>798</v>
      </c>
      <c r="D1051">
        <v>9.517479999999999E-2</v>
      </c>
      <c r="O1051">
        <v>1.195162902826194E-2</v>
      </c>
      <c r="P1051">
        <v>0.12168931374230341</v>
      </c>
    </row>
    <row r="1052" spans="1:112" x14ac:dyDescent="0.3">
      <c r="A1052" s="49">
        <v>1321</v>
      </c>
      <c r="B1052" t="s">
        <v>2650</v>
      </c>
      <c r="C1052" t="s">
        <v>798</v>
      </c>
      <c r="D1052">
        <v>0.13479378571428571</v>
      </c>
      <c r="O1052">
        <v>5.5946764106684938E-3</v>
      </c>
      <c r="P1052">
        <v>5.696397799953376E-2</v>
      </c>
    </row>
    <row r="1053" spans="1:112" x14ac:dyDescent="0.3">
      <c r="A1053" s="49">
        <v>1322</v>
      </c>
      <c r="B1053" t="s">
        <v>2651</v>
      </c>
      <c r="C1053" t="s">
        <v>798</v>
      </c>
      <c r="D1053">
        <v>0.12367499999999999</v>
      </c>
      <c r="O1053">
        <v>1.201541214927007E-2</v>
      </c>
      <c r="P1053">
        <v>0.1223387418834771</v>
      </c>
    </row>
    <row r="1054" spans="1:112" x14ac:dyDescent="0.3">
      <c r="A1054" s="49">
        <v>1323</v>
      </c>
      <c r="B1054" t="s">
        <v>2652</v>
      </c>
      <c r="C1054" t="s">
        <v>798</v>
      </c>
      <c r="D1054">
        <v>8.2188299999999999E-3</v>
      </c>
      <c r="O1054">
        <v>8.483270851886434E-3</v>
      </c>
      <c r="P1054">
        <v>8.6375121401025476E-2</v>
      </c>
    </row>
    <row r="1055" spans="1:112" x14ac:dyDescent="0.3">
      <c r="A1055" s="49">
        <v>1324</v>
      </c>
      <c r="B1055" t="s">
        <v>2653</v>
      </c>
      <c r="C1055" t="s">
        <v>659</v>
      </c>
      <c r="D1055">
        <v>0.10944</v>
      </c>
      <c r="AH1055">
        <v>6.2656641604010038E-5</v>
      </c>
    </row>
    <row r="1056" spans="1:112" x14ac:dyDescent="0.3">
      <c r="A1056" s="49">
        <v>1328</v>
      </c>
      <c r="B1056" t="s">
        <v>2658</v>
      </c>
      <c r="C1056" t="s">
        <v>605</v>
      </c>
      <c r="D1056">
        <v>0.01</v>
      </c>
      <c r="AG1056">
        <v>6.2142479916893175E-4</v>
      </c>
    </row>
    <row r="1057" spans="1:274" x14ac:dyDescent="0.3">
      <c r="A1057" s="49">
        <v>1330</v>
      </c>
      <c r="B1057" t="s">
        <v>2660</v>
      </c>
      <c r="C1057" t="s">
        <v>686</v>
      </c>
      <c r="D1057">
        <v>1.6215299999999998E-2</v>
      </c>
      <c r="AH1057">
        <v>4.9833887043189358E-5</v>
      </c>
    </row>
    <row r="1058" spans="1:274" x14ac:dyDescent="0.3">
      <c r="A1058" s="49">
        <v>1331</v>
      </c>
      <c r="B1058" t="s">
        <v>2661</v>
      </c>
      <c r="C1058" t="s">
        <v>605</v>
      </c>
      <c r="D1058">
        <v>3.5749999999999997E-2</v>
      </c>
      <c r="I1058">
        <v>0.140129749768304</v>
      </c>
      <c r="J1058">
        <v>4.1705282669138091E-5</v>
      </c>
      <c r="K1058">
        <v>1.878282360210071E-3</v>
      </c>
      <c r="L1058">
        <v>0.78211306765523636</v>
      </c>
    </row>
    <row r="1059" spans="1:274" x14ac:dyDescent="0.3">
      <c r="A1059" s="49">
        <v>1332</v>
      </c>
      <c r="B1059" t="s">
        <v>2662</v>
      </c>
      <c r="C1059" t="s">
        <v>650</v>
      </c>
      <c r="D1059">
        <v>6.7199999999999996E-2</v>
      </c>
      <c r="CN1059">
        <v>8.1845238095238124E-2</v>
      </c>
    </row>
    <row r="1060" spans="1:274" x14ac:dyDescent="0.3">
      <c r="A1060" s="49">
        <v>1334</v>
      </c>
      <c r="B1060" t="s">
        <v>2664</v>
      </c>
      <c r="C1060" t="s">
        <v>659</v>
      </c>
      <c r="D1060">
        <v>0.1851679</v>
      </c>
      <c r="AH1060">
        <v>3.0039744624048929E-5</v>
      </c>
      <c r="AK1060">
        <v>2.3129507193915761E-4</v>
      </c>
    </row>
    <row r="1061" spans="1:274" x14ac:dyDescent="0.3">
      <c r="A1061" s="49">
        <v>1335</v>
      </c>
      <c r="B1061" t="s">
        <v>2665</v>
      </c>
      <c r="C1061" t="s">
        <v>796</v>
      </c>
      <c r="D1061">
        <v>0.32704</v>
      </c>
      <c r="O1061">
        <v>6.7073170731707335E-2</v>
      </c>
    </row>
    <row r="1062" spans="1:274" x14ac:dyDescent="0.3">
      <c r="A1062" s="49">
        <v>1336</v>
      </c>
      <c r="B1062" t="s">
        <v>2666</v>
      </c>
      <c r="C1062" t="s">
        <v>650</v>
      </c>
      <c r="D1062">
        <v>10.488799999999999</v>
      </c>
      <c r="AH1062">
        <v>1.725371007986751E-5</v>
      </c>
    </row>
    <row r="1063" spans="1:274" x14ac:dyDescent="0.3">
      <c r="A1063" s="49">
        <v>1337</v>
      </c>
      <c r="B1063" t="s">
        <v>2668</v>
      </c>
      <c r="C1063" t="s">
        <v>595</v>
      </c>
      <c r="D1063">
        <v>0.1351175551059442</v>
      </c>
      <c r="IA1063">
        <v>1.133478938478704E-2</v>
      </c>
      <c r="JK1063">
        <v>4.5883951123161772E-2</v>
      </c>
    </row>
    <row r="1064" spans="1:274" x14ac:dyDescent="0.3">
      <c r="A1064" s="49">
        <v>1338</v>
      </c>
      <c r="B1064" t="s">
        <v>2670</v>
      </c>
      <c r="C1064" t="s">
        <v>796</v>
      </c>
      <c r="D1064">
        <v>0.52895999999999999</v>
      </c>
      <c r="O1064">
        <v>3.4933943089430902E-2</v>
      </c>
    </row>
    <row r="1065" spans="1:274" x14ac:dyDescent="0.3">
      <c r="A1065" s="49">
        <v>1339</v>
      </c>
      <c r="B1065" t="s">
        <v>2671</v>
      </c>
      <c r="C1065" t="s">
        <v>617</v>
      </c>
      <c r="D1065">
        <v>3.4450999999999999E-5</v>
      </c>
      <c r="F1065">
        <v>2012.907220883767</v>
      </c>
      <c r="G1065">
        <v>18.124048792147441</v>
      </c>
      <c r="H1065">
        <v>7218.0197962323282</v>
      </c>
    </row>
    <row r="1066" spans="1:274" x14ac:dyDescent="0.3">
      <c r="A1066" s="49">
        <v>1341</v>
      </c>
      <c r="B1066" t="s">
        <v>2673</v>
      </c>
      <c r="C1066" t="s">
        <v>605</v>
      </c>
      <c r="D1066">
        <v>0.21</v>
      </c>
      <c r="AH1066">
        <v>7.4999999999999993E-5</v>
      </c>
    </row>
    <row r="1067" spans="1:274" x14ac:dyDescent="0.3">
      <c r="A1067" s="49">
        <v>1342</v>
      </c>
      <c r="B1067" t="s">
        <v>2674</v>
      </c>
      <c r="C1067" t="s">
        <v>605</v>
      </c>
      <c r="D1067">
        <v>0.19595660000000001</v>
      </c>
      <c r="AH1067">
        <v>1.3087331218093341E-4</v>
      </c>
    </row>
    <row r="1068" spans="1:274" x14ac:dyDescent="0.3">
      <c r="A1068" s="49">
        <v>1343</v>
      </c>
      <c r="B1068" t="s">
        <v>2675</v>
      </c>
      <c r="C1068" t="s">
        <v>617</v>
      </c>
      <c r="D1068">
        <v>2.7267615299999999E-2</v>
      </c>
      <c r="DH1068">
        <v>4.9044681262011043</v>
      </c>
      <c r="JL1068">
        <v>4.4411003014734806E-3</v>
      </c>
      <c r="JM1068">
        <v>0.6285442898373661</v>
      </c>
    </row>
    <row r="1069" spans="1:274" x14ac:dyDescent="0.3">
      <c r="A1069" s="49">
        <v>1345</v>
      </c>
      <c r="B1069" t="s">
        <v>2678</v>
      </c>
      <c r="C1069" t="s">
        <v>605</v>
      </c>
      <c r="D1069">
        <v>0.12759999999999999</v>
      </c>
      <c r="M1069">
        <v>5.4834054834054832E-2</v>
      </c>
      <c r="N1069">
        <v>3.4664228940302607E-5</v>
      </c>
    </row>
    <row r="1070" spans="1:274" x14ac:dyDescent="0.3">
      <c r="A1070" s="49">
        <v>1346</v>
      </c>
      <c r="B1070" t="s">
        <v>2680</v>
      </c>
      <c r="C1070" t="s">
        <v>659</v>
      </c>
      <c r="D1070">
        <v>0.187086</v>
      </c>
      <c r="AH1070">
        <v>9.9190441065300765E-6</v>
      </c>
    </row>
    <row r="1071" spans="1:274" x14ac:dyDescent="0.3">
      <c r="A1071" s="49">
        <v>1347</v>
      </c>
      <c r="B1071" t="s">
        <v>2681</v>
      </c>
      <c r="C1071" t="s">
        <v>671</v>
      </c>
      <c r="D1071">
        <v>6.0900000000000001E-7</v>
      </c>
      <c r="Q1071">
        <v>6369.7318007662834</v>
      </c>
      <c r="T1071">
        <v>0.36511990918121179</v>
      </c>
    </row>
    <row r="1072" spans="1:274" x14ac:dyDescent="0.3">
      <c r="A1072" s="49">
        <v>1348</v>
      </c>
      <c r="B1072" t="s">
        <v>2683</v>
      </c>
      <c r="C1072" t="s">
        <v>722</v>
      </c>
      <c r="D1072">
        <v>1.0399999999999999E-3</v>
      </c>
      <c r="DH1072">
        <v>2.290909090909091</v>
      </c>
      <c r="JN1072">
        <v>8.0484848484848475E-4</v>
      </c>
    </row>
    <row r="1073" spans="1:275" x14ac:dyDescent="0.3">
      <c r="A1073" s="49">
        <v>1349</v>
      </c>
      <c r="B1073" t="s">
        <v>2685</v>
      </c>
      <c r="C1073" t="s">
        <v>605</v>
      </c>
      <c r="D1073">
        <v>0.12809999999999999</v>
      </c>
      <c r="M1073">
        <v>2.3935500125976311E-2</v>
      </c>
      <c r="N1073">
        <v>2.343401270954883E-5</v>
      </c>
      <c r="AH1073">
        <v>2.5510204081632651E-5</v>
      </c>
    </row>
    <row r="1074" spans="1:275" x14ac:dyDescent="0.3">
      <c r="A1074" s="49">
        <v>1350</v>
      </c>
      <c r="B1074" t="s">
        <v>2686</v>
      </c>
      <c r="C1074" t="s">
        <v>659</v>
      </c>
      <c r="D1074">
        <v>3.5986999999999998E-2</v>
      </c>
      <c r="AH1074">
        <v>5.7758952637658841E-6</v>
      </c>
    </row>
    <row r="1075" spans="1:275" x14ac:dyDescent="0.3">
      <c r="A1075" s="49">
        <v>1351</v>
      </c>
      <c r="B1075" t="s">
        <v>2687</v>
      </c>
      <c r="C1075" t="s">
        <v>605</v>
      </c>
      <c r="D1075">
        <v>5.3899999999999998E-4</v>
      </c>
      <c r="AG1075">
        <v>5.5087378059061126E-4</v>
      </c>
    </row>
    <row r="1076" spans="1:275" x14ac:dyDescent="0.3">
      <c r="A1076" s="49">
        <v>1352</v>
      </c>
      <c r="B1076" t="s">
        <v>2688</v>
      </c>
      <c r="C1076" t="s">
        <v>614</v>
      </c>
      <c r="D1076">
        <v>7.2576000000000002E-2</v>
      </c>
      <c r="GO1076">
        <v>23.425925925925931</v>
      </c>
    </row>
    <row r="1077" spans="1:275" x14ac:dyDescent="0.3">
      <c r="A1077" s="49">
        <v>1353</v>
      </c>
      <c r="B1077" t="s">
        <v>2690</v>
      </c>
      <c r="C1077" t="s">
        <v>659</v>
      </c>
      <c r="D1077">
        <v>0.08</v>
      </c>
      <c r="AJ1077">
        <v>1.2351190476190479</v>
      </c>
    </row>
    <row r="1078" spans="1:275" x14ac:dyDescent="0.3">
      <c r="A1078" s="49">
        <v>1354</v>
      </c>
      <c r="B1078" t="s">
        <v>2692</v>
      </c>
      <c r="C1078" t="s">
        <v>659</v>
      </c>
      <c r="D1078">
        <v>0.36465000000000009</v>
      </c>
      <c r="CN1078">
        <v>5.2521008403361352E-2</v>
      </c>
    </row>
    <row r="1079" spans="1:275" x14ac:dyDescent="0.3">
      <c r="A1079" s="49">
        <v>1355</v>
      </c>
      <c r="B1079" t="s">
        <v>2693</v>
      </c>
      <c r="C1079" t="s">
        <v>659</v>
      </c>
      <c r="D1079">
        <v>0.17518800000000001</v>
      </c>
      <c r="AH1079">
        <v>1.7032967032967031E-4</v>
      </c>
      <c r="AK1079">
        <v>6.444173110839778E-4</v>
      </c>
    </row>
    <row r="1080" spans="1:275" x14ac:dyDescent="0.3">
      <c r="A1080" s="49">
        <v>1357</v>
      </c>
      <c r="B1080" t="s">
        <v>2695</v>
      </c>
      <c r="C1080" t="s">
        <v>671</v>
      </c>
      <c r="D1080">
        <v>1.5857849999999999E-5</v>
      </c>
      <c r="BK1080">
        <v>1831.7340911807919</v>
      </c>
      <c r="BL1080">
        <v>0.11914861652457411</v>
      </c>
      <c r="BM1080">
        <v>0.31637779943352912</v>
      </c>
      <c r="DF1080">
        <v>1085.5762838905639</v>
      </c>
      <c r="JO1080">
        <v>50.547409038532138</v>
      </c>
    </row>
    <row r="1081" spans="1:275" x14ac:dyDescent="0.3">
      <c r="A1081" s="49">
        <v>1358</v>
      </c>
      <c r="B1081" t="s">
        <v>2696</v>
      </c>
      <c r="C1081" t="s">
        <v>665</v>
      </c>
      <c r="D1081">
        <v>1.7253099999999999E-4</v>
      </c>
      <c r="F1081">
        <v>2270.27027027027</v>
      </c>
      <c r="G1081">
        <v>16.483149816483149</v>
      </c>
      <c r="H1081">
        <v>7975.9759759759754</v>
      </c>
    </row>
    <row r="1082" spans="1:275" x14ac:dyDescent="0.3">
      <c r="A1082" s="49">
        <v>1362</v>
      </c>
      <c r="B1082" t="s">
        <v>2700</v>
      </c>
      <c r="C1082" t="s">
        <v>605</v>
      </c>
      <c r="D1082">
        <v>1.5375000000000001</v>
      </c>
      <c r="M1082">
        <v>1.7163504968383019E-2</v>
      </c>
      <c r="N1082">
        <v>1.4364109028647999E-5</v>
      </c>
      <c r="AH1082">
        <v>1.541811846689896E-5</v>
      </c>
      <c r="AK1082">
        <v>1.9370241321460831E-4</v>
      </c>
    </row>
    <row r="1083" spans="1:275" x14ac:dyDescent="0.3">
      <c r="A1083" s="49">
        <v>1363</v>
      </c>
      <c r="B1083" t="s">
        <v>2702</v>
      </c>
      <c r="C1083" t="s">
        <v>650</v>
      </c>
      <c r="D1083">
        <v>3.9532999999999999E-3</v>
      </c>
      <c r="AK1083">
        <v>1.2277453020629609E-3</v>
      </c>
    </row>
    <row r="1084" spans="1:275" x14ac:dyDescent="0.3">
      <c r="A1084" s="49">
        <v>1365</v>
      </c>
      <c r="B1084" t="s">
        <v>2704</v>
      </c>
      <c r="C1084" t="s">
        <v>659</v>
      </c>
      <c r="D1084">
        <v>2.0287199999999999</v>
      </c>
      <c r="I1084">
        <v>2.5621473234710999E-2</v>
      </c>
      <c r="J1084">
        <v>2.7451578465761781E-5</v>
      </c>
      <c r="K1084">
        <v>6.3426702590954533E-4</v>
      </c>
      <c r="L1084">
        <v>0.48585061766051552</v>
      </c>
    </row>
    <row r="1085" spans="1:275" x14ac:dyDescent="0.3">
      <c r="A1085" s="49">
        <v>1367</v>
      </c>
      <c r="B1085" t="s">
        <v>2706</v>
      </c>
      <c r="C1085" t="s">
        <v>650</v>
      </c>
      <c r="D1085">
        <v>5.1912E-2</v>
      </c>
      <c r="AK1085">
        <v>1.79585965993733E-3</v>
      </c>
    </row>
    <row r="1086" spans="1:275" x14ac:dyDescent="0.3">
      <c r="A1086" s="49">
        <v>1368</v>
      </c>
      <c r="B1086" t="s">
        <v>2707</v>
      </c>
      <c r="C1086" t="s">
        <v>605</v>
      </c>
      <c r="D1086">
        <v>0.80152136064000012</v>
      </c>
      <c r="M1086">
        <v>5.2573766027087271E-2</v>
      </c>
      <c r="N1086">
        <v>3.6971512710585287E-5</v>
      </c>
    </row>
    <row r="1087" spans="1:275" x14ac:dyDescent="0.3">
      <c r="A1087" s="49">
        <v>1369</v>
      </c>
      <c r="B1087" t="s">
        <v>2708</v>
      </c>
      <c r="C1087" t="s">
        <v>605</v>
      </c>
      <c r="D1087">
        <v>1.0863753</v>
      </c>
      <c r="N1087">
        <v>7.1473732529677011E-5</v>
      </c>
      <c r="AH1087">
        <v>1.5828285978677369E-4</v>
      </c>
      <c r="AK1087">
        <v>6.1243881470629991E-4</v>
      </c>
    </row>
    <row r="1088" spans="1:275" x14ac:dyDescent="0.3">
      <c r="A1088" s="49">
        <v>1370</v>
      </c>
      <c r="B1088" t="s">
        <v>2709</v>
      </c>
      <c r="C1088" t="s">
        <v>796</v>
      </c>
      <c r="D1088">
        <v>9.9179999999999977E-2</v>
      </c>
      <c r="O1088">
        <v>3.1771501925545592E-2</v>
      </c>
    </row>
    <row r="1089" spans="1:276" x14ac:dyDescent="0.3">
      <c r="A1089" s="49">
        <v>1371</v>
      </c>
      <c r="B1089" t="s">
        <v>2710</v>
      </c>
      <c r="C1089" t="s">
        <v>671</v>
      </c>
      <c r="D1089">
        <v>4.60572E-2</v>
      </c>
      <c r="O1089">
        <v>1.434369626909318E-2</v>
      </c>
      <c r="P1089">
        <v>0.54893840384692383</v>
      </c>
    </row>
    <row r="1090" spans="1:276" x14ac:dyDescent="0.3">
      <c r="A1090" s="49">
        <v>1372</v>
      </c>
      <c r="B1090" t="s">
        <v>2712</v>
      </c>
      <c r="C1090" t="s">
        <v>605</v>
      </c>
      <c r="D1090">
        <v>1.9E-2</v>
      </c>
      <c r="M1090">
        <v>5.2910052910052907E-2</v>
      </c>
      <c r="N1090">
        <v>3.0522123195966249E-5</v>
      </c>
    </row>
    <row r="1091" spans="1:276" x14ac:dyDescent="0.3">
      <c r="A1091" s="49">
        <v>1373</v>
      </c>
      <c r="B1091" t="s">
        <v>2713</v>
      </c>
      <c r="C1091" t="s">
        <v>605</v>
      </c>
      <c r="D1091">
        <v>8.0579999999999999E-2</v>
      </c>
      <c r="M1091">
        <v>5.0264550264550262E-2</v>
      </c>
      <c r="N1091">
        <v>3.3986140366790717E-5</v>
      </c>
    </row>
    <row r="1092" spans="1:276" x14ac:dyDescent="0.3">
      <c r="A1092" s="49">
        <v>1374</v>
      </c>
      <c r="B1092" t="s">
        <v>2714</v>
      </c>
      <c r="C1092" t="s">
        <v>617</v>
      </c>
      <c r="D1092">
        <v>0.1048</v>
      </c>
      <c r="J1092">
        <v>4.9664306079278951E-6</v>
      </c>
      <c r="K1092">
        <v>1.5268810611402349E-3</v>
      </c>
      <c r="L1092">
        <v>9.3137128667341113E-2</v>
      </c>
      <c r="AQ1092">
        <v>3.4290035459905789E-4</v>
      </c>
    </row>
    <row r="1093" spans="1:276" x14ac:dyDescent="0.3">
      <c r="A1093" s="49">
        <v>1375</v>
      </c>
      <c r="B1093" t="s">
        <v>2716</v>
      </c>
      <c r="C1093" t="s">
        <v>605</v>
      </c>
      <c r="D1093">
        <v>0.12171999999999999</v>
      </c>
      <c r="M1093">
        <v>5.3221288515406147E-2</v>
      </c>
      <c r="N1093">
        <v>3.5628785597220602E-5</v>
      </c>
    </row>
    <row r="1094" spans="1:276" x14ac:dyDescent="0.3">
      <c r="A1094" s="49">
        <v>1376</v>
      </c>
      <c r="B1094" t="s">
        <v>2717</v>
      </c>
      <c r="C1094" t="s">
        <v>605</v>
      </c>
      <c r="D1094">
        <v>0.625</v>
      </c>
      <c r="M1094">
        <v>2.8148148148148151E-2</v>
      </c>
      <c r="N1094">
        <v>2.4554214748534889E-5</v>
      </c>
    </row>
    <row r="1095" spans="1:276" x14ac:dyDescent="0.3">
      <c r="A1095" s="49">
        <v>1377</v>
      </c>
      <c r="B1095" t="s">
        <v>2718</v>
      </c>
      <c r="C1095" t="s">
        <v>659</v>
      </c>
      <c r="D1095">
        <v>1.7600000000000001E-3</v>
      </c>
      <c r="CN1095">
        <v>0.1041666666666667</v>
      </c>
      <c r="EE1095">
        <v>0.3993506493506494</v>
      </c>
      <c r="EU1095">
        <v>2.3953823953823962E-5</v>
      </c>
    </row>
    <row r="1096" spans="1:276" x14ac:dyDescent="0.3">
      <c r="A1096" s="49">
        <v>1378</v>
      </c>
      <c r="B1096" t="s">
        <v>2721</v>
      </c>
      <c r="C1096" t="s">
        <v>671</v>
      </c>
      <c r="D1096">
        <v>0.96875000000000011</v>
      </c>
      <c r="AH1096">
        <v>2.7060276497695852E-5</v>
      </c>
      <c r="CN1096">
        <v>1.248600631301592E-2</v>
      </c>
      <c r="EE1096">
        <v>0.42143451721021702</v>
      </c>
      <c r="ET1096">
        <v>5.4331929953917053E-5</v>
      </c>
      <c r="EU1096">
        <v>3.3973952688172039E-5</v>
      </c>
    </row>
    <row r="1097" spans="1:276" x14ac:dyDescent="0.3">
      <c r="A1097" s="49">
        <v>1380</v>
      </c>
      <c r="B1097" t="s">
        <v>2724</v>
      </c>
      <c r="C1097" t="s">
        <v>764</v>
      </c>
      <c r="D1097">
        <v>6.2869800000000003E-2</v>
      </c>
      <c r="AK1097">
        <v>1.6620117959075621E-4</v>
      </c>
    </row>
    <row r="1098" spans="1:276" x14ac:dyDescent="0.3">
      <c r="A1098" s="49">
        <v>1381</v>
      </c>
      <c r="B1098" t="s">
        <v>2725</v>
      </c>
      <c r="C1098" t="s">
        <v>620</v>
      </c>
      <c r="D1098">
        <v>1.212</v>
      </c>
      <c r="AH1098">
        <v>1.7857142857142858E-5</v>
      </c>
      <c r="AK1098">
        <v>2.8483245149911809E-4</v>
      </c>
      <c r="JP1098">
        <v>1.8007717460317461E-2</v>
      </c>
    </row>
    <row r="1099" spans="1:276" x14ac:dyDescent="0.3">
      <c r="A1099" s="49">
        <v>1382</v>
      </c>
      <c r="B1099" t="s">
        <v>2727</v>
      </c>
      <c r="C1099" t="s">
        <v>605</v>
      </c>
      <c r="D1099">
        <v>1.0434288</v>
      </c>
      <c r="I1099">
        <v>0.1202156693070625</v>
      </c>
      <c r="J1099">
        <v>5.6912733808160828E-6</v>
      </c>
      <c r="K1099">
        <v>1.883038600072482E-3</v>
      </c>
      <c r="L1099">
        <v>0.49152133395460301</v>
      </c>
    </row>
    <row r="1100" spans="1:276" x14ac:dyDescent="0.3">
      <c r="A1100" s="49">
        <v>1383</v>
      </c>
      <c r="B1100" t="s">
        <v>2728</v>
      </c>
      <c r="C1100" t="s">
        <v>659</v>
      </c>
      <c r="D1100">
        <v>1.255E-2</v>
      </c>
      <c r="I1100">
        <v>4.0320645130322082E-2</v>
      </c>
      <c r="K1100">
        <v>5.5126215352778983E-4</v>
      </c>
      <c r="L1100">
        <v>0.14177746843949501</v>
      </c>
    </row>
    <row r="1101" spans="1:276" x14ac:dyDescent="0.3">
      <c r="A1101" s="49">
        <v>1384</v>
      </c>
      <c r="B1101" t="s">
        <v>2729</v>
      </c>
      <c r="C1101" t="s">
        <v>605</v>
      </c>
      <c r="D1101">
        <v>0.69020000000000015</v>
      </c>
      <c r="AH1101">
        <v>1.039915966386555E-4</v>
      </c>
    </row>
    <row r="1102" spans="1:276" x14ac:dyDescent="0.3">
      <c r="A1102" s="49">
        <v>1386</v>
      </c>
      <c r="B1102" t="s">
        <v>2732</v>
      </c>
      <c r="C1102" t="s">
        <v>1044</v>
      </c>
      <c r="D1102">
        <v>0.2944</v>
      </c>
      <c r="L1102">
        <v>0.19892875851231009</v>
      </c>
    </row>
    <row r="1103" spans="1:276" x14ac:dyDescent="0.3">
      <c r="A1103" s="49">
        <v>1388</v>
      </c>
      <c r="B1103" t="s">
        <v>2734</v>
      </c>
      <c r="C1103" t="s">
        <v>798</v>
      </c>
      <c r="D1103">
        <v>1.222E-2</v>
      </c>
      <c r="P1103">
        <v>0.37052413077322272</v>
      </c>
    </row>
    <row r="1104" spans="1:276" x14ac:dyDescent="0.3">
      <c r="A1104" s="49">
        <v>1390</v>
      </c>
      <c r="B1104" t="s">
        <v>2736</v>
      </c>
      <c r="C1104" t="s">
        <v>659</v>
      </c>
      <c r="D1104">
        <v>1.1456759999999999</v>
      </c>
      <c r="I1104">
        <v>8.7392903235494965E-2</v>
      </c>
    </row>
    <row r="1105" spans="1:268" x14ac:dyDescent="0.3">
      <c r="A1105" s="49">
        <v>1391</v>
      </c>
      <c r="B1105" t="s">
        <v>2738</v>
      </c>
      <c r="C1105" t="s">
        <v>668</v>
      </c>
      <c r="D1105">
        <v>21.2</v>
      </c>
      <c r="I1105">
        <v>8.6716299158899751E-3</v>
      </c>
      <c r="J1105">
        <v>7.963741759490793E-6</v>
      </c>
      <c r="K1105">
        <v>6.9740092445252705E-4</v>
      </c>
      <c r="L1105">
        <v>0.16114480563764491</v>
      </c>
    </row>
    <row r="1106" spans="1:268" x14ac:dyDescent="0.3">
      <c r="A1106" s="49">
        <v>1392</v>
      </c>
      <c r="B1106" t="s">
        <v>2739</v>
      </c>
      <c r="C1106" t="s">
        <v>671</v>
      </c>
      <c r="D1106">
        <v>6.2988499999999998E-6</v>
      </c>
      <c r="Q1106">
        <v>38.587290625361057</v>
      </c>
      <c r="R1106">
        <v>1.5842839036755391E-2</v>
      </c>
      <c r="S1106">
        <v>376.68545610471517</v>
      </c>
      <c r="T1106">
        <v>0.70130967469370509</v>
      </c>
      <c r="U1106">
        <v>0.20164315667589849</v>
      </c>
      <c r="V1106">
        <v>0.38811157319391631</v>
      </c>
      <c r="W1106">
        <v>9.5123902149931938E-2</v>
      </c>
    </row>
    <row r="1107" spans="1:268" x14ac:dyDescent="0.3">
      <c r="A1107" s="49">
        <v>1393</v>
      </c>
      <c r="B1107" t="s">
        <v>2740</v>
      </c>
      <c r="C1107" t="s">
        <v>659</v>
      </c>
      <c r="D1107">
        <v>0.89400000000000002</v>
      </c>
      <c r="I1107">
        <v>4.7545888250990542E-2</v>
      </c>
      <c r="J1107">
        <v>1.0916147812727421E-5</v>
      </c>
      <c r="K1107">
        <v>1.1949363449323021E-3</v>
      </c>
      <c r="L1107">
        <v>0.3514259723457589</v>
      </c>
    </row>
    <row r="1108" spans="1:268" x14ac:dyDescent="0.3">
      <c r="A1108" s="49">
        <v>1395</v>
      </c>
      <c r="B1108" t="s">
        <v>2744</v>
      </c>
      <c r="C1108" t="s">
        <v>668</v>
      </c>
      <c r="D1108">
        <v>1.1025E-2</v>
      </c>
      <c r="AJ1108">
        <v>0.31399470899470899</v>
      </c>
      <c r="AK1108">
        <v>7.8189300411522639E-3</v>
      </c>
      <c r="AP1108">
        <v>0.25674206349206352</v>
      </c>
    </row>
    <row r="1109" spans="1:268" x14ac:dyDescent="0.3">
      <c r="A1109" s="49">
        <v>1396</v>
      </c>
      <c r="B1109" t="s">
        <v>2745</v>
      </c>
      <c r="C1109" t="s">
        <v>659</v>
      </c>
      <c r="D1109">
        <v>0.35493999999999998</v>
      </c>
      <c r="AJ1109">
        <v>2.5280027207817821</v>
      </c>
      <c r="AK1109">
        <v>2.6884042999442792E-3</v>
      </c>
      <c r="ED1109">
        <v>1.494253593199894E-3</v>
      </c>
    </row>
    <row r="1110" spans="1:268" x14ac:dyDescent="0.3">
      <c r="A1110" s="49">
        <v>1398</v>
      </c>
      <c r="B1110" t="s">
        <v>2749</v>
      </c>
      <c r="C1110" t="s">
        <v>605</v>
      </c>
      <c r="D1110">
        <v>0.77524999999999988</v>
      </c>
      <c r="AH1110">
        <v>7.6530612244897982E-5</v>
      </c>
    </row>
    <row r="1111" spans="1:268" x14ac:dyDescent="0.3">
      <c r="A1111" s="49">
        <v>1400</v>
      </c>
      <c r="B1111" t="s">
        <v>2751</v>
      </c>
      <c r="C1111" t="s">
        <v>671</v>
      </c>
      <c r="D1111">
        <v>1.0692500000000001E-2</v>
      </c>
      <c r="AH1111">
        <v>1.4729950900163669E-5</v>
      </c>
      <c r="EE1111">
        <v>4.4735406437534098E-2</v>
      </c>
      <c r="ET1111">
        <v>1.0100537760112231E-6</v>
      </c>
      <c r="EU1111">
        <v>4.3124723975787803E-5</v>
      </c>
    </row>
    <row r="1112" spans="1:268" x14ac:dyDescent="0.3">
      <c r="A1112" s="49">
        <v>1402</v>
      </c>
      <c r="B1112" t="s">
        <v>2754</v>
      </c>
      <c r="C1112" t="s">
        <v>671</v>
      </c>
      <c r="D1112">
        <v>2.3693629999999999</v>
      </c>
      <c r="O1112">
        <v>2.6801180574591611E-2</v>
      </c>
      <c r="P1112">
        <v>0.47059866857494259</v>
      </c>
      <c r="AL1112">
        <v>2.2351330139850391E-5</v>
      </c>
      <c r="AM1112">
        <v>5.674569463112773E-5</v>
      </c>
      <c r="AN1112">
        <v>5.7102628822581987E-5</v>
      </c>
    </row>
    <row r="1113" spans="1:268" x14ac:dyDescent="0.3">
      <c r="A1113" s="49">
        <v>1403</v>
      </c>
      <c r="B1113" t="s">
        <v>2755</v>
      </c>
      <c r="C1113" t="s">
        <v>798</v>
      </c>
      <c r="D1113">
        <v>1.1403737</v>
      </c>
      <c r="O1113">
        <v>2.8793839953410061E-2</v>
      </c>
      <c r="P1113">
        <v>0.41304368995497692</v>
      </c>
      <c r="AL1113">
        <v>2.0913022613209829E-5</v>
      </c>
      <c r="AM1113">
        <v>5.1282422124795271E-5</v>
      </c>
      <c r="AN1113">
        <v>5.1693037258401897E-5</v>
      </c>
    </row>
    <row r="1114" spans="1:268" x14ac:dyDescent="0.3">
      <c r="A1114" s="49">
        <v>1404</v>
      </c>
      <c r="B1114" t="s">
        <v>2756</v>
      </c>
      <c r="C1114" t="s">
        <v>798</v>
      </c>
      <c r="D1114">
        <v>0.48813060000000008</v>
      </c>
      <c r="O1114">
        <v>2.377616144371918E-2</v>
      </c>
      <c r="P1114">
        <v>0.6092032667027244</v>
      </c>
      <c r="AL1114">
        <v>2.7135870565147531E-5</v>
      </c>
      <c r="AM1114">
        <v>5.7723355583776043E-5</v>
      </c>
      <c r="AN1114">
        <v>5.5087434067649997E-5</v>
      </c>
    </row>
    <row r="1115" spans="1:268" x14ac:dyDescent="0.3">
      <c r="A1115" s="49">
        <v>1405</v>
      </c>
      <c r="B1115" t="s">
        <v>2757</v>
      </c>
      <c r="C1115" t="s">
        <v>798</v>
      </c>
      <c r="D1115">
        <v>0.74173680000000008</v>
      </c>
      <c r="O1115">
        <v>2.5696602694727479E-2</v>
      </c>
      <c r="P1115">
        <v>0.48224717723157379</v>
      </c>
      <c r="AL1115">
        <v>2.085829123635493E-5</v>
      </c>
      <c r="AM1115">
        <v>7.3230635409665139E-5</v>
      </c>
      <c r="AN1115">
        <v>6.5587142593292772E-5</v>
      </c>
    </row>
    <row r="1116" spans="1:268" x14ac:dyDescent="0.3">
      <c r="A1116" s="49">
        <v>1406</v>
      </c>
      <c r="B1116" t="s">
        <v>2758</v>
      </c>
      <c r="C1116" t="s">
        <v>605</v>
      </c>
      <c r="D1116">
        <v>2.8485531100000001</v>
      </c>
      <c r="AH1116">
        <v>1.3983113806654139E-4</v>
      </c>
      <c r="AK1116">
        <v>2.0311334600293038E-3</v>
      </c>
    </row>
    <row r="1117" spans="1:268" x14ac:dyDescent="0.3">
      <c r="A1117" s="49">
        <v>1407</v>
      </c>
      <c r="B1117" t="s">
        <v>2759</v>
      </c>
      <c r="C1117" t="s">
        <v>605</v>
      </c>
      <c r="D1117">
        <v>3.9359999999999989E-5</v>
      </c>
      <c r="F1117">
        <v>680.55555555555566</v>
      </c>
      <c r="G1117">
        <v>23.114711934156379</v>
      </c>
      <c r="H1117">
        <v>12680.555555555549</v>
      </c>
      <c r="EM1117">
        <v>11720.83333333333</v>
      </c>
      <c r="JH1117">
        <v>15.50946502057614</v>
      </c>
    </row>
    <row r="1118" spans="1:268" x14ac:dyDescent="0.3">
      <c r="A1118" s="49">
        <v>1410</v>
      </c>
      <c r="B1118" t="s">
        <v>2764</v>
      </c>
      <c r="C1118" t="s">
        <v>1482</v>
      </c>
      <c r="D1118">
        <v>3.3220576407506702E-3</v>
      </c>
      <c r="E1118" t="s">
        <v>1103</v>
      </c>
      <c r="EY1118">
        <v>3.5473814181240799</v>
      </c>
      <c r="EZ1118">
        <v>6.9944265357216509</v>
      </c>
      <c r="FA1118">
        <v>0.8493936241593254</v>
      </c>
      <c r="FB1118">
        <v>3.3290696061211058</v>
      </c>
      <c r="FC1118">
        <v>0.78613104643703391</v>
      </c>
      <c r="FD1118">
        <v>9.5628778072113244E-2</v>
      </c>
      <c r="FE1118">
        <v>0.779366427770668</v>
      </c>
      <c r="FF1118">
        <v>0.1173285281547668</v>
      </c>
      <c r="FG1118">
        <v>0.22000178813453711</v>
      </c>
      <c r="FH1118">
        <v>0.69520693808266243</v>
      </c>
      <c r="FI1118">
        <v>0.1103960967927905</v>
      </c>
      <c r="FJ1118">
        <v>0.66286577523602364</v>
      </c>
      <c r="FK1118">
        <v>9.0769219860603934E-2</v>
      </c>
      <c r="FL1118">
        <v>5.8150340598782124</v>
      </c>
    </row>
    <row r="1119" spans="1:268" x14ac:dyDescent="0.3">
      <c r="A1119" s="49">
        <v>1411</v>
      </c>
      <c r="B1119" t="s">
        <v>2765</v>
      </c>
      <c r="C1119" t="s">
        <v>650</v>
      </c>
      <c r="D1119">
        <v>0.87402000000000002</v>
      </c>
      <c r="CN1119">
        <v>3.3299199865754407E-2</v>
      </c>
    </row>
    <row r="1120" spans="1:268" x14ac:dyDescent="0.3">
      <c r="A1120" s="49">
        <v>1412</v>
      </c>
      <c r="B1120" t="s">
        <v>2767</v>
      </c>
      <c r="C1120" t="s">
        <v>668</v>
      </c>
      <c r="D1120">
        <v>4.9469274520000024</v>
      </c>
      <c r="I1120">
        <v>0.11606909516391679</v>
      </c>
    </row>
    <row r="1121" spans="1:143" x14ac:dyDescent="0.3">
      <c r="A1121" s="49">
        <v>1415</v>
      </c>
      <c r="B1121" t="s">
        <v>2771</v>
      </c>
      <c r="C1121" t="s">
        <v>605</v>
      </c>
      <c r="D1121">
        <v>0.34594999999999998</v>
      </c>
      <c r="AG1121">
        <v>1.215789473684211E-4</v>
      </c>
      <c r="CH1121">
        <v>9.1600000000000015E-3</v>
      </c>
    </row>
    <row r="1122" spans="1:143" x14ac:dyDescent="0.3">
      <c r="A1122" s="49">
        <v>1416</v>
      </c>
      <c r="B1122" t="s">
        <v>2773</v>
      </c>
      <c r="C1122" t="s">
        <v>659</v>
      </c>
      <c r="D1122">
        <v>3.8400000000000001E-3</v>
      </c>
      <c r="I1122">
        <v>0.10120481927710839</v>
      </c>
      <c r="J1122">
        <v>8.8102409638554215E-6</v>
      </c>
      <c r="K1122">
        <v>8.5843373493975903E-4</v>
      </c>
      <c r="L1122">
        <v>5.4014683734939763E-2</v>
      </c>
    </row>
    <row r="1123" spans="1:143" x14ac:dyDescent="0.3">
      <c r="A1123" s="49">
        <v>1418</v>
      </c>
      <c r="B1123" t="s">
        <v>2776</v>
      </c>
      <c r="C1123" t="s">
        <v>614</v>
      </c>
      <c r="D1123">
        <v>4.8400000000000011E-4</v>
      </c>
      <c r="AG1123">
        <v>5.7888388773949572E-4</v>
      </c>
    </row>
    <row r="1124" spans="1:143" x14ac:dyDescent="0.3">
      <c r="A1124" s="49">
        <v>1419</v>
      </c>
      <c r="B1124" t="s">
        <v>2777</v>
      </c>
      <c r="C1124" t="s">
        <v>605</v>
      </c>
      <c r="D1124">
        <v>0.3</v>
      </c>
      <c r="M1124">
        <v>6.7019400352733682E-2</v>
      </c>
      <c r="N1124">
        <v>5.3547876380477947E-5</v>
      </c>
    </row>
    <row r="1125" spans="1:143" x14ac:dyDescent="0.3">
      <c r="A1125" s="49">
        <v>1420</v>
      </c>
      <c r="B1125" t="s">
        <v>2778</v>
      </c>
      <c r="C1125" t="s">
        <v>605</v>
      </c>
      <c r="D1125">
        <v>0.3</v>
      </c>
      <c r="M1125">
        <v>5.0264550264550262E-2</v>
      </c>
      <c r="N1125">
        <v>2.8910622398867352E-5</v>
      </c>
    </row>
    <row r="1126" spans="1:143" x14ac:dyDescent="0.3">
      <c r="A1126" s="49">
        <v>1421</v>
      </c>
      <c r="B1126" t="s">
        <v>2779</v>
      </c>
      <c r="C1126" t="s">
        <v>659</v>
      </c>
      <c r="D1126">
        <v>4.0800000000000003E-2</v>
      </c>
      <c r="AJ1126">
        <v>1.2351190476190479</v>
      </c>
      <c r="AP1126">
        <v>2.5116071428571429E-2</v>
      </c>
    </row>
    <row r="1127" spans="1:143" x14ac:dyDescent="0.3">
      <c r="A1127" s="49">
        <v>1422</v>
      </c>
      <c r="B1127" t="s">
        <v>2780</v>
      </c>
      <c r="C1127" t="s">
        <v>617</v>
      </c>
      <c r="D1127">
        <v>3.2071129999999987E-5</v>
      </c>
      <c r="F1127">
        <v>234.55321551397361</v>
      </c>
      <c r="G1127">
        <v>22.496977064711562</v>
      </c>
      <c r="H1127">
        <v>2183.4099875980528</v>
      </c>
      <c r="EM1127">
        <v>1838.855379692993</v>
      </c>
    </row>
    <row r="1128" spans="1:143" x14ac:dyDescent="0.3">
      <c r="A1128" s="49">
        <v>1423</v>
      </c>
      <c r="B1128" t="s">
        <v>2781</v>
      </c>
      <c r="C1128" t="s">
        <v>650</v>
      </c>
      <c r="D1128">
        <v>0.15</v>
      </c>
      <c r="AK1128">
        <v>2.5132275132275128E-3</v>
      </c>
    </row>
    <row r="1129" spans="1:143" x14ac:dyDescent="0.3">
      <c r="A1129" s="49">
        <v>1424</v>
      </c>
      <c r="B1129" t="s">
        <v>2782</v>
      </c>
      <c r="C1129" t="s">
        <v>671</v>
      </c>
      <c r="D1129">
        <v>1.201892232E-4</v>
      </c>
      <c r="Q1129">
        <v>258.42123664156873</v>
      </c>
      <c r="R1129">
        <v>3.7138555059180477E-2</v>
      </c>
      <c r="S1129">
        <v>972.79287438003985</v>
      </c>
      <c r="T1129">
        <v>0.90343653636368093</v>
      </c>
      <c r="U1129">
        <v>0.17847124852526711</v>
      </c>
      <c r="V1129">
        <v>0.19169926312772209</v>
      </c>
      <c r="W1129">
        <v>4.0757535152132332E-2</v>
      </c>
    </row>
    <row r="1130" spans="1:143" x14ac:dyDescent="0.3">
      <c r="A1130" s="49">
        <v>1425</v>
      </c>
      <c r="B1130" t="s">
        <v>2783</v>
      </c>
      <c r="C1130" t="s">
        <v>605</v>
      </c>
      <c r="D1130">
        <v>5.6304E-2</v>
      </c>
      <c r="AF1130">
        <v>1.677505384304752</v>
      </c>
      <c r="AG1130">
        <v>6.0666448095307969E-4</v>
      </c>
      <c r="CH1130">
        <v>4.9408567774936064E-3</v>
      </c>
    </row>
    <row r="1131" spans="1:143" x14ac:dyDescent="0.3">
      <c r="A1131" s="49">
        <v>1426</v>
      </c>
      <c r="B1131" t="s">
        <v>2784</v>
      </c>
      <c r="C1131" t="s">
        <v>611</v>
      </c>
      <c r="D1131">
        <v>1.332E-2</v>
      </c>
      <c r="AG1131">
        <v>1.0855263157894741E-5</v>
      </c>
    </row>
    <row r="1132" spans="1:143" x14ac:dyDescent="0.3">
      <c r="A1132" s="49">
        <v>1427</v>
      </c>
      <c r="B1132" t="s">
        <v>2785</v>
      </c>
      <c r="C1132" t="s">
        <v>796</v>
      </c>
      <c r="D1132">
        <v>0.35814000000000012</v>
      </c>
      <c r="O1132">
        <v>4.0340539944183157E-2</v>
      </c>
    </row>
    <row r="1133" spans="1:143" x14ac:dyDescent="0.3">
      <c r="A1133" s="49">
        <v>1428</v>
      </c>
      <c r="B1133" t="s">
        <v>2786</v>
      </c>
      <c r="C1133" t="s">
        <v>796</v>
      </c>
      <c r="D1133">
        <v>0.11928</v>
      </c>
      <c r="O1133">
        <v>3.9924506387921027E-2</v>
      </c>
    </row>
    <row r="1134" spans="1:143" x14ac:dyDescent="0.3">
      <c r="A1134" s="49">
        <v>1429</v>
      </c>
      <c r="B1134" t="s">
        <v>2787</v>
      </c>
      <c r="C1134" t="s">
        <v>796</v>
      </c>
      <c r="D1134">
        <v>0.54749999999999999</v>
      </c>
      <c r="O1134">
        <v>4.0427664550618123E-2</v>
      </c>
    </row>
    <row r="1135" spans="1:143" x14ac:dyDescent="0.3">
      <c r="A1135" s="49">
        <v>1430</v>
      </c>
      <c r="B1135" t="s">
        <v>2788</v>
      </c>
      <c r="C1135" t="s">
        <v>796</v>
      </c>
      <c r="D1135">
        <v>0.28917999999999999</v>
      </c>
      <c r="O1135">
        <v>7.9324380628826019E-2</v>
      </c>
    </row>
    <row r="1136" spans="1:143" x14ac:dyDescent="0.3">
      <c r="A1136" s="49">
        <v>1431</v>
      </c>
      <c r="B1136" t="s">
        <v>2789</v>
      </c>
      <c r="C1136" t="s">
        <v>796</v>
      </c>
      <c r="D1136">
        <v>0.31218000000000001</v>
      </c>
      <c r="O1136">
        <v>4.0650406504065047E-2</v>
      </c>
    </row>
    <row r="1137" spans="1:257" x14ac:dyDescent="0.3">
      <c r="A1137" s="49">
        <v>1432</v>
      </c>
      <c r="B1137" t="s">
        <v>2790</v>
      </c>
      <c r="C1137" t="s">
        <v>796</v>
      </c>
      <c r="D1137">
        <v>0.32159999999999989</v>
      </c>
      <c r="O1137">
        <v>4.4715447154471573E-2</v>
      </c>
    </row>
    <row r="1138" spans="1:257" x14ac:dyDescent="0.3">
      <c r="A1138" s="49">
        <v>1433</v>
      </c>
      <c r="B1138" t="s">
        <v>2791</v>
      </c>
      <c r="C1138" t="s">
        <v>796</v>
      </c>
      <c r="D1138">
        <v>0.62609999999999999</v>
      </c>
      <c r="O1138">
        <v>7.2097498646284994E-2</v>
      </c>
    </row>
    <row r="1139" spans="1:257" x14ac:dyDescent="0.3">
      <c r="A1139" s="49">
        <v>1434</v>
      </c>
      <c r="B1139" t="s">
        <v>2792</v>
      </c>
      <c r="C1139" t="s">
        <v>796</v>
      </c>
      <c r="D1139">
        <v>0.56738</v>
      </c>
      <c r="O1139">
        <v>4.1139031010317878E-2</v>
      </c>
    </row>
    <row r="1140" spans="1:257" x14ac:dyDescent="0.3">
      <c r="A1140" s="49">
        <v>1435</v>
      </c>
      <c r="B1140" t="s">
        <v>2793</v>
      </c>
      <c r="C1140" t="s">
        <v>796</v>
      </c>
      <c r="D1140">
        <v>8.6239999999999983E-2</v>
      </c>
      <c r="O1140">
        <v>6.9686411149825794E-2</v>
      </c>
    </row>
    <row r="1141" spans="1:257" x14ac:dyDescent="0.3">
      <c r="A1141" s="49">
        <v>1436</v>
      </c>
      <c r="B1141" t="s">
        <v>2794</v>
      </c>
      <c r="C1141" t="s">
        <v>796</v>
      </c>
      <c r="D1141">
        <v>0.15075</v>
      </c>
      <c r="O1141">
        <v>9.2113821138211399E-2</v>
      </c>
      <c r="AM1141">
        <v>1.264390243902439E-5</v>
      </c>
      <c r="AN1141">
        <v>1.8714363143631442E-5</v>
      </c>
      <c r="IW1141">
        <v>7.6092723762234023E-6</v>
      </c>
    </row>
    <row r="1142" spans="1:257" x14ac:dyDescent="0.3">
      <c r="A1142" s="49">
        <v>1437</v>
      </c>
      <c r="B1142" t="s">
        <v>2796</v>
      </c>
      <c r="C1142" t="s">
        <v>796</v>
      </c>
      <c r="D1142">
        <v>0.41044999999999993</v>
      </c>
      <c r="O1142">
        <v>4.3010497104605618E-2</v>
      </c>
    </row>
    <row r="1143" spans="1:257" x14ac:dyDescent="0.3">
      <c r="A1143" s="49">
        <v>1438</v>
      </c>
      <c r="B1143" t="s">
        <v>2797</v>
      </c>
      <c r="C1143" t="s">
        <v>796</v>
      </c>
      <c r="D1143">
        <v>0.62724999999999997</v>
      </c>
      <c r="O1143">
        <v>3.0956848030018771E-2</v>
      </c>
    </row>
    <row r="1144" spans="1:257" x14ac:dyDescent="0.3">
      <c r="A1144" s="49">
        <v>1439</v>
      </c>
      <c r="B1144" t="s">
        <v>2798</v>
      </c>
      <c r="C1144" t="s">
        <v>796</v>
      </c>
      <c r="D1144">
        <v>0.3458</v>
      </c>
      <c r="O1144">
        <v>6.7073170731707321E-2</v>
      </c>
    </row>
    <row r="1145" spans="1:257" x14ac:dyDescent="0.3">
      <c r="A1145" s="49">
        <v>1440</v>
      </c>
      <c r="B1145" t="s">
        <v>2799</v>
      </c>
      <c r="C1145" t="s">
        <v>796</v>
      </c>
      <c r="D1145">
        <v>0.20635999999999999</v>
      </c>
      <c r="O1145">
        <v>5.2264808362369353E-2</v>
      </c>
    </row>
    <row r="1146" spans="1:257" x14ac:dyDescent="0.3">
      <c r="A1146" s="49">
        <v>1441</v>
      </c>
      <c r="B1146" t="s">
        <v>2800</v>
      </c>
      <c r="C1146" t="s">
        <v>796</v>
      </c>
      <c r="D1146">
        <v>0.47611999999999999</v>
      </c>
      <c r="O1146">
        <v>3.3894406616081632E-2</v>
      </c>
    </row>
    <row r="1147" spans="1:257" x14ac:dyDescent="0.3">
      <c r="A1147" s="49">
        <v>1442</v>
      </c>
      <c r="B1147" t="s">
        <v>2801</v>
      </c>
      <c r="C1147" t="s">
        <v>605</v>
      </c>
      <c r="D1147">
        <v>3.0000000000000001E-3</v>
      </c>
      <c r="AG1147">
        <v>5.788926865394219E-4</v>
      </c>
    </row>
    <row r="1148" spans="1:257" x14ac:dyDescent="0.3">
      <c r="A1148" s="49">
        <v>1444</v>
      </c>
      <c r="B1148" t="s">
        <v>2806</v>
      </c>
      <c r="C1148" t="s">
        <v>671</v>
      </c>
      <c r="D1148">
        <v>5.04E-6</v>
      </c>
      <c r="BK1148">
        <v>158.1325301204819</v>
      </c>
      <c r="BL1148">
        <v>2.8802710843373502E-2</v>
      </c>
      <c r="BM1148">
        <v>0.34156626506024101</v>
      </c>
    </row>
    <row r="1149" spans="1:257" x14ac:dyDescent="0.3">
      <c r="A1149" s="49">
        <v>1445</v>
      </c>
      <c r="B1149" t="s">
        <v>2808</v>
      </c>
      <c r="C1149" t="s">
        <v>659</v>
      </c>
      <c r="D1149">
        <v>3.4000000000000002E-2</v>
      </c>
      <c r="AJ1149">
        <v>5.812324929971989E-2</v>
      </c>
    </row>
    <row r="1150" spans="1:257" x14ac:dyDescent="0.3">
      <c r="A1150" s="49">
        <v>1446</v>
      </c>
      <c r="B1150" t="s">
        <v>2809</v>
      </c>
      <c r="C1150" t="s">
        <v>605</v>
      </c>
      <c r="D1150">
        <v>1.56492E-3</v>
      </c>
      <c r="AH1150">
        <v>1.5E-5</v>
      </c>
    </row>
    <row r="1151" spans="1:257" x14ac:dyDescent="0.3">
      <c r="A1151" s="49">
        <v>1447</v>
      </c>
      <c r="B1151" t="s">
        <v>2810</v>
      </c>
      <c r="C1151" t="s">
        <v>605</v>
      </c>
      <c r="D1151">
        <v>3.0944400000000001</v>
      </c>
      <c r="M1151">
        <v>7.4908545649616737E-3</v>
      </c>
      <c r="N1151">
        <v>9.5606685298861704E-6</v>
      </c>
      <c r="AH1151">
        <v>6.0471361538759839E-6</v>
      </c>
    </row>
    <row r="1152" spans="1:257" x14ac:dyDescent="0.3">
      <c r="A1152" s="49">
        <v>1448</v>
      </c>
      <c r="B1152" t="s">
        <v>2811</v>
      </c>
      <c r="C1152" t="s">
        <v>605</v>
      </c>
      <c r="D1152">
        <v>0.35339999999999988</v>
      </c>
      <c r="AH1152">
        <v>1.244239631336406E-4</v>
      </c>
      <c r="AK1152">
        <v>6.161461000170679E-4</v>
      </c>
    </row>
    <row r="1153" spans="1:162" x14ac:dyDescent="0.3">
      <c r="A1153" s="49">
        <v>1449</v>
      </c>
      <c r="B1153" t="s">
        <v>2812</v>
      </c>
      <c r="C1153" t="s">
        <v>671</v>
      </c>
      <c r="D1153">
        <v>3.1667405999999998</v>
      </c>
      <c r="O1153">
        <v>2.2855554887888711E-2</v>
      </c>
      <c r="P1153">
        <v>0.49398228760942992</v>
      </c>
      <c r="AL1153">
        <v>2.7684404989879091E-6</v>
      </c>
      <c r="AM1153">
        <v>5.1861248739861904E-6</v>
      </c>
      <c r="AN1153">
        <v>7.0541508471451258E-6</v>
      </c>
    </row>
    <row r="1154" spans="1:162" x14ac:dyDescent="0.3">
      <c r="A1154" s="49">
        <v>1451</v>
      </c>
      <c r="B1154" t="s">
        <v>2814</v>
      </c>
      <c r="C1154" t="s">
        <v>683</v>
      </c>
      <c r="D1154">
        <v>0.12690000000000001</v>
      </c>
      <c r="DH1154">
        <v>6.6181818181818173</v>
      </c>
    </row>
    <row r="1155" spans="1:162" x14ac:dyDescent="0.3">
      <c r="A1155" s="49">
        <v>1452</v>
      </c>
      <c r="B1155" t="s">
        <v>2815</v>
      </c>
      <c r="C1155" t="s">
        <v>659</v>
      </c>
      <c r="D1155">
        <v>1.0500000000000001E-2</v>
      </c>
      <c r="AH1155">
        <v>8.1632653061224504E-5</v>
      </c>
      <c r="AJ1155">
        <v>0.39994331065759642</v>
      </c>
      <c r="AK1155">
        <v>7.0849080372889907E-4</v>
      </c>
    </row>
    <row r="1156" spans="1:162" x14ac:dyDescent="0.3">
      <c r="A1156" s="49">
        <v>1453</v>
      </c>
      <c r="B1156" t="s">
        <v>2816</v>
      </c>
      <c r="C1156" t="s">
        <v>737</v>
      </c>
      <c r="D1156">
        <v>7.1584294899999998E-2</v>
      </c>
      <c r="AK1156">
        <v>3.6015754311382589E-4</v>
      </c>
      <c r="AP1156">
        <v>0.15126117667516081</v>
      </c>
    </row>
    <row r="1157" spans="1:162" x14ac:dyDescent="0.3">
      <c r="A1157" s="49">
        <v>1454</v>
      </c>
      <c r="B1157" t="s">
        <v>2818</v>
      </c>
      <c r="C1157" t="s">
        <v>683</v>
      </c>
      <c r="D1157">
        <v>2.2259999999999999E-2</v>
      </c>
      <c r="AK1157">
        <v>9.5742000503905246E-4</v>
      </c>
      <c r="AP1157">
        <v>0.9089625850340135</v>
      </c>
    </row>
    <row r="1158" spans="1:162" x14ac:dyDescent="0.3">
      <c r="A1158" s="49">
        <v>1455</v>
      </c>
      <c r="B1158" t="s">
        <v>2819</v>
      </c>
      <c r="C1158" t="s">
        <v>659</v>
      </c>
      <c r="D1158">
        <v>0.46079999999999999</v>
      </c>
      <c r="AJ1158">
        <v>0.3705357142857143</v>
      </c>
      <c r="AP1158">
        <v>0.11860367063492069</v>
      </c>
    </row>
    <row r="1159" spans="1:162" x14ac:dyDescent="0.3">
      <c r="A1159" s="49">
        <v>1456</v>
      </c>
      <c r="B1159" t="s">
        <v>2820</v>
      </c>
      <c r="C1159" t="s">
        <v>659</v>
      </c>
      <c r="D1159">
        <v>0.4</v>
      </c>
      <c r="AJ1159">
        <v>1.111607142857143</v>
      </c>
      <c r="AP1159">
        <v>0.12558035714285709</v>
      </c>
      <c r="ED1159">
        <v>7.4074074074074087E-5</v>
      </c>
    </row>
    <row r="1160" spans="1:162" x14ac:dyDescent="0.3">
      <c r="A1160" s="49">
        <v>1459</v>
      </c>
      <c r="B1160" t="s">
        <v>2824</v>
      </c>
      <c r="C1160" t="s">
        <v>617</v>
      </c>
      <c r="D1160">
        <v>4.9972000000000003E-2</v>
      </c>
      <c r="BR1160">
        <v>96.091852226720647</v>
      </c>
      <c r="BS1160">
        <v>75.607287449392715</v>
      </c>
    </row>
    <row r="1161" spans="1:162" x14ac:dyDescent="0.3">
      <c r="A1161" s="49">
        <v>1462</v>
      </c>
      <c r="B1161" t="s">
        <v>2828</v>
      </c>
      <c r="C1161" t="s">
        <v>659</v>
      </c>
      <c r="D1161">
        <v>5.9225E-2</v>
      </c>
      <c r="AH1161">
        <v>5.2011095700416086E-6</v>
      </c>
      <c r="AJ1161">
        <v>0.33576051779935279</v>
      </c>
      <c r="AK1161">
        <v>2.2448245749216619E-4</v>
      </c>
    </row>
    <row r="1162" spans="1:162" x14ac:dyDescent="0.3">
      <c r="A1162" s="49">
        <v>1463</v>
      </c>
      <c r="B1162" t="s">
        <v>2829</v>
      </c>
      <c r="C1162" t="s">
        <v>659</v>
      </c>
      <c r="D1162">
        <v>0.2875625</v>
      </c>
      <c r="I1162">
        <v>0.32916549623837671</v>
      </c>
      <c r="J1162">
        <v>8.8346933484863167E-6</v>
      </c>
      <c r="K1162">
        <v>6.5220283001163543E-4</v>
      </c>
      <c r="L1162">
        <v>0.14439124293042641</v>
      </c>
    </row>
    <row r="1163" spans="1:162" x14ac:dyDescent="0.3">
      <c r="A1163" s="49">
        <v>1464</v>
      </c>
      <c r="B1163" t="s">
        <v>2830</v>
      </c>
      <c r="C1163" t="s">
        <v>1044</v>
      </c>
      <c r="D1163">
        <v>1.56E-3</v>
      </c>
      <c r="K1163">
        <v>4.3370061442350608E-4</v>
      </c>
      <c r="L1163">
        <v>0.34934383688600562</v>
      </c>
    </row>
    <row r="1164" spans="1:162" x14ac:dyDescent="0.3">
      <c r="A1164" s="49">
        <v>1465</v>
      </c>
      <c r="B1164" t="s">
        <v>2831</v>
      </c>
      <c r="C1164" t="s">
        <v>1017</v>
      </c>
      <c r="D1164">
        <v>1.468165717158177E-3</v>
      </c>
      <c r="E1164" t="s">
        <v>1025</v>
      </c>
      <c r="FA1164">
        <v>1.421460320065995</v>
      </c>
      <c r="FB1164">
        <v>5.7694060651820376</v>
      </c>
      <c r="FF1164">
        <v>0.1408926224885754</v>
      </c>
    </row>
    <row r="1165" spans="1:162" x14ac:dyDescent="0.3">
      <c r="A1165" s="49">
        <v>1466</v>
      </c>
      <c r="B1165" t="s">
        <v>2833</v>
      </c>
      <c r="C1165" t="s">
        <v>677</v>
      </c>
      <c r="D1165">
        <v>1.3244999999999999E-5</v>
      </c>
      <c r="F1165">
        <v>1828.6145715364289</v>
      </c>
      <c r="G1165">
        <v>2.579131188568712</v>
      </c>
    </row>
    <row r="1166" spans="1:162" x14ac:dyDescent="0.3">
      <c r="A1166" s="49">
        <v>1467</v>
      </c>
      <c r="B1166" t="s">
        <v>2834</v>
      </c>
      <c r="C1166" t="s">
        <v>659</v>
      </c>
      <c r="D1166">
        <v>2.2008000000000001</v>
      </c>
      <c r="I1166">
        <v>0.15064839510714609</v>
      </c>
      <c r="L1166">
        <v>0.21473282442748079</v>
      </c>
    </row>
    <row r="1167" spans="1:162" x14ac:dyDescent="0.3">
      <c r="A1167" s="49">
        <v>1471</v>
      </c>
      <c r="B1167" t="s">
        <v>2838</v>
      </c>
      <c r="C1167" t="s">
        <v>734</v>
      </c>
      <c r="D1167">
        <v>0.26650000000000001</v>
      </c>
      <c r="EF1167">
        <v>7.2832580440983924E-2</v>
      </c>
      <c r="EH1167">
        <v>0.50375868138347224</v>
      </c>
    </row>
    <row r="1168" spans="1:162" x14ac:dyDescent="0.3">
      <c r="A1168" s="49">
        <v>1472</v>
      </c>
      <c r="B1168" t="s">
        <v>2839</v>
      </c>
      <c r="C1168" t="s">
        <v>659</v>
      </c>
      <c r="D1168">
        <v>2.3578999999999999E-2</v>
      </c>
      <c r="AJ1168">
        <v>1.5234409553295001</v>
      </c>
      <c r="AP1168">
        <v>1.1943741707209199</v>
      </c>
    </row>
    <row r="1169" spans="1:277" x14ac:dyDescent="0.3">
      <c r="A1169" s="49">
        <v>1473</v>
      </c>
      <c r="B1169" t="s">
        <v>2840</v>
      </c>
      <c r="C1169" t="s">
        <v>671</v>
      </c>
      <c r="D1169">
        <v>8.7229999999999979E-4</v>
      </c>
      <c r="O1169">
        <v>2.1991203518592569E-2</v>
      </c>
      <c r="P1169">
        <v>0.33586565373850469</v>
      </c>
    </row>
    <row r="1170" spans="1:277" x14ac:dyDescent="0.3">
      <c r="A1170" s="49">
        <v>1474</v>
      </c>
      <c r="B1170" t="s">
        <v>2841</v>
      </c>
      <c r="C1170" t="s">
        <v>671</v>
      </c>
      <c r="D1170">
        <v>8.5400000000000005E-4</v>
      </c>
      <c r="O1170">
        <v>1.6493402638944429E-2</v>
      </c>
      <c r="P1170">
        <v>0.33586565373850469</v>
      </c>
    </row>
    <row r="1171" spans="1:277" x14ac:dyDescent="0.3">
      <c r="A1171" s="49">
        <v>1475</v>
      </c>
      <c r="B1171" t="s">
        <v>2842</v>
      </c>
      <c r="C1171" t="s">
        <v>659</v>
      </c>
      <c r="D1171">
        <v>9.443E-3</v>
      </c>
      <c r="P1171">
        <v>2.679491583648231E-2</v>
      </c>
    </row>
    <row r="1172" spans="1:277" x14ac:dyDescent="0.3">
      <c r="A1172" s="49">
        <v>1476</v>
      </c>
      <c r="B1172" t="s">
        <v>2843</v>
      </c>
      <c r="C1172" t="s">
        <v>671</v>
      </c>
      <c r="D1172">
        <v>1.0800000000000001E-2</v>
      </c>
      <c r="O1172">
        <v>3.3536585365853668E-2</v>
      </c>
      <c r="P1172">
        <v>0.35853658536585359</v>
      </c>
    </row>
    <row r="1173" spans="1:277" x14ac:dyDescent="0.3">
      <c r="A1173" s="49">
        <v>1477</v>
      </c>
      <c r="B1173" t="s">
        <v>2844</v>
      </c>
      <c r="C1173" t="s">
        <v>659</v>
      </c>
      <c r="D1173">
        <v>6.3000000000000003E-4</v>
      </c>
      <c r="DH1173">
        <v>5.0909090909090891</v>
      </c>
      <c r="DI1173">
        <v>0.49696969696969678</v>
      </c>
      <c r="FQ1173">
        <v>1.3090909090909091E-3</v>
      </c>
      <c r="JL1173">
        <v>1.023569023569023E-2</v>
      </c>
      <c r="JQ1173">
        <v>1.509090909090909</v>
      </c>
    </row>
    <row r="1174" spans="1:277" x14ac:dyDescent="0.3">
      <c r="A1174" s="49">
        <v>1478</v>
      </c>
      <c r="B1174" t="s">
        <v>2846</v>
      </c>
      <c r="C1174" t="s">
        <v>671</v>
      </c>
      <c r="D1174">
        <v>1.9380000000000001E-3</v>
      </c>
      <c r="O1174">
        <v>1.775466284074606E-2</v>
      </c>
      <c r="P1174">
        <v>0.3314203730272598</v>
      </c>
    </row>
    <row r="1175" spans="1:277" x14ac:dyDescent="0.3">
      <c r="A1175" s="49">
        <v>1479</v>
      </c>
      <c r="B1175" t="s">
        <v>2847</v>
      </c>
      <c r="C1175" t="s">
        <v>671</v>
      </c>
      <c r="D1175">
        <v>1.0933999999999999E-2</v>
      </c>
      <c r="O1175">
        <v>2.8340776365510141E-2</v>
      </c>
      <c r="P1175">
        <v>0.41841291652353152</v>
      </c>
    </row>
    <row r="1176" spans="1:277" x14ac:dyDescent="0.3">
      <c r="A1176" s="49">
        <v>1480</v>
      </c>
      <c r="B1176" t="s">
        <v>2848</v>
      </c>
      <c r="C1176" t="s">
        <v>671</v>
      </c>
      <c r="D1176">
        <v>3.4353239999999999E-4</v>
      </c>
      <c r="O1176">
        <v>4.3526206538661141E-2</v>
      </c>
      <c r="P1176">
        <v>0.75194603009859884</v>
      </c>
    </row>
    <row r="1177" spans="1:277" x14ac:dyDescent="0.3">
      <c r="A1177" s="49">
        <v>1481</v>
      </c>
      <c r="B1177" t="s">
        <v>2849</v>
      </c>
      <c r="C1177" t="s">
        <v>659</v>
      </c>
      <c r="D1177">
        <v>1.2615299999999999E-2</v>
      </c>
      <c r="AJ1177">
        <v>2.0591603053435121</v>
      </c>
    </row>
    <row r="1178" spans="1:277" x14ac:dyDescent="0.3">
      <c r="A1178" s="49">
        <v>1482</v>
      </c>
      <c r="B1178" t="s">
        <v>2851</v>
      </c>
      <c r="C1178" t="s">
        <v>617</v>
      </c>
      <c r="D1178">
        <v>4.1153949699999998E-2</v>
      </c>
      <c r="AH1178">
        <v>8.6765641684482812E-5</v>
      </c>
      <c r="AK1178">
        <v>9.8047553773203855E-4</v>
      </c>
    </row>
    <row r="1179" spans="1:277" x14ac:dyDescent="0.3">
      <c r="A1179" s="49">
        <v>1483</v>
      </c>
      <c r="B1179" t="s">
        <v>2852</v>
      </c>
      <c r="C1179" t="s">
        <v>605</v>
      </c>
      <c r="D1179">
        <v>3.7583000000000002</v>
      </c>
      <c r="M1179">
        <v>1.87427136579679E-2</v>
      </c>
      <c r="N1179">
        <v>2.071563088512241E-5</v>
      </c>
      <c r="AH1179">
        <v>5.2663438256658598E-5</v>
      </c>
      <c r="AK1179">
        <v>1.0700385615639849E-3</v>
      </c>
    </row>
    <row r="1180" spans="1:277" x14ac:dyDescent="0.3">
      <c r="A1180" s="49">
        <v>1486</v>
      </c>
      <c r="B1180" t="s">
        <v>2855</v>
      </c>
      <c r="C1180" t="s">
        <v>662</v>
      </c>
      <c r="D1180">
        <v>9.8799999999999985E-2</v>
      </c>
      <c r="I1180">
        <v>0.1715155358275206</v>
      </c>
    </row>
    <row r="1181" spans="1:277" x14ac:dyDescent="0.3">
      <c r="A1181" s="49">
        <v>1487</v>
      </c>
      <c r="B1181" t="s">
        <v>2856</v>
      </c>
      <c r="C1181" t="s">
        <v>671</v>
      </c>
      <c r="D1181">
        <v>8.1663984000000019E-5</v>
      </c>
      <c r="Q1181">
        <v>725.02381629254489</v>
      </c>
      <c r="R1181">
        <v>1.195148953301127E-2</v>
      </c>
      <c r="S1181">
        <v>252.77190874144841</v>
      </c>
      <c r="T1181">
        <v>0.5624664519592053</v>
      </c>
      <c r="U1181">
        <v>0.16979833485749121</v>
      </c>
      <c r="V1181">
        <v>0.21811468397745559</v>
      </c>
      <c r="W1181">
        <v>5.8975384849870437E-2</v>
      </c>
      <c r="GZ1181">
        <v>237.35898747672601</v>
      </c>
    </row>
    <row r="1182" spans="1:277" x14ac:dyDescent="0.3">
      <c r="A1182" s="49">
        <v>1488</v>
      </c>
      <c r="B1182" t="s">
        <v>2858</v>
      </c>
      <c r="C1182" t="s">
        <v>671</v>
      </c>
      <c r="D1182">
        <v>6.1156800000000005E-4</v>
      </c>
      <c r="Q1182">
        <v>75.696134090294663</v>
      </c>
      <c r="R1182">
        <v>3.5482562854825622E-2</v>
      </c>
      <c r="S1182">
        <v>304.81211138145437</v>
      </c>
      <c r="T1182">
        <v>0.42882460725120891</v>
      </c>
      <c r="U1182">
        <v>0.13506152814073871</v>
      </c>
      <c r="V1182">
        <v>0.29956904976232213</v>
      </c>
      <c r="W1182">
        <v>7.1785042943597971E-2</v>
      </c>
    </row>
    <row r="1183" spans="1:277" x14ac:dyDescent="0.3">
      <c r="A1183" s="49">
        <v>1489</v>
      </c>
      <c r="B1183" t="s">
        <v>2859</v>
      </c>
      <c r="C1183" t="s">
        <v>650</v>
      </c>
      <c r="D1183">
        <v>1.9055078999999999</v>
      </c>
      <c r="AJ1183">
        <v>5.8322630587536971E-2</v>
      </c>
      <c r="AK1183">
        <v>1.695305593358181E-3</v>
      </c>
      <c r="AP1183">
        <v>0.15079914108089351</v>
      </c>
    </row>
    <row r="1184" spans="1:277" x14ac:dyDescent="0.3">
      <c r="A1184" s="49">
        <v>1490</v>
      </c>
      <c r="B1184" t="s">
        <v>2860</v>
      </c>
      <c r="C1184" t="s">
        <v>605</v>
      </c>
      <c r="D1184">
        <v>2.3918479000000002E-3</v>
      </c>
      <c r="F1184">
        <v>4459.6433298845341</v>
      </c>
      <c r="G1184">
        <v>5.2575709639127979</v>
      </c>
      <c r="H1184">
        <v>90.503972481787898</v>
      </c>
      <c r="GC1184">
        <v>0.58441984124492163</v>
      </c>
    </row>
    <row r="1185" spans="1:234" x14ac:dyDescent="0.3">
      <c r="A1185" s="49">
        <v>1491</v>
      </c>
      <c r="B1185" t="s">
        <v>2861</v>
      </c>
      <c r="C1185" t="s">
        <v>707</v>
      </c>
      <c r="D1185">
        <v>0.17860000000000001</v>
      </c>
      <c r="AH1185">
        <v>4.6732522796352581E-5</v>
      </c>
      <c r="AK1185">
        <v>3.9569965101879991E-4</v>
      </c>
    </row>
    <row r="1186" spans="1:234" x14ac:dyDescent="0.3">
      <c r="A1186" s="49">
        <v>1492</v>
      </c>
      <c r="B1186" t="s">
        <v>2862</v>
      </c>
      <c r="C1186" t="s">
        <v>605</v>
      </c>
      <c r="D1186">
        <v>1.0314E-2</v>
      </c>
      <c r="AG1186">
        <v>6.7539390369985458E-4</v>
      </c>
    </row>
    <row r="1187" spans="1:234" x14ac:dyDescent="0.3">
      <c r="A1187" s="49">
        <v>1493</v>
      </c>
      <c r="B1187" t="s">
        <v>2863</v>
      </c>
      <c r="C1187" t="s">
        <v>617</v>
      </c>
      <c r="D1187">
        <v>1.128645E-3</v>
      </c>
      <c r="BQ1187">
        <v>38.213787329053858</v>
      </c>
      <c r="DK1187">
        <v>1.524426122520927E-2</v>
      </c>
    </row>
    <row r="1188" spans="1:234" x14ac:dyDescent="0.3">
      <c r="A1188" s="49">
        <v>1494</v>
      </c>
      <c r="B1188" t="s">
        <v>2864</v>
      </c>
      <c r="C1188" t="s">
        <v>659</v>
      </c>
      <c r="D1188">
        <v>1.2864</v>
      </c>
      <c r="I1188">
        <v>0.1423192771084337</v>
      </c>
      <c r="J1188">
        <v>2.3719879518072288E-5</v>
      </c>
      <c r="K1188">
        <v>2.4004350736278449E-3</v>
      </c>
      <c r="L1188">
        <v>0.31773343373493979</v>
      </c>
    </row>
    <row r="1189" spans="1:234" x14ac:dyDescent="0.3">
      <c r="A1189" s="49">
        <v>1495</v>
      </c>
      <c r="B1189" t="s">
        <v>2865</v>
      </c>
      <c r="C1189" t="s">
        <v>686</v>
      </c>
      <c r="D1189">
        <v>2.5061E-2</v>
      </c>
      <c r="O1189">
        <v>2.8610677751165211E-2</v>
      </c>
      <c r="P1189">
        <v>0.28036761034782448</v>
      </c>
      <c r="AM1189">
        <v>4.0580632038314333E-5</v>
      </c>
      <c r="AN1189">
        <v>1.003419883127445E-4</v>
      </c>
    </row>
    <row r="1190" spans="1:234" x14ac:dyDescent="0.3">
      <c r="A1190" s="49">
        <v>1497</v>
      </c>
      <c r="B1190" t="s">
        <v>2868</v>
      </c>
      <c r="C1190" t="s">
        <v>798</v>
      </c>
      <c r="D1190">
        <v>8.6409999999999976E-3</v>
      </c>
      <c r="O1190">
        <v>4.703893237289046E-2</v>
      </c>
      <c r="P1190">
        <v>0.52019724456010918</v>
      </c>
      <c r="AM1190">
        <v>6.4882734326706802E-5</v>
      </c>
      <c r="AN1190">
        <v>1.5944601413379029E-4</v>
      </c>
    </row>
    <row r="1191" spans="1:234" x14ac:dyDescent="0.3">
      <c r="A1191" s="49">
        <v>1499</v>
      </c>
      <c r="B1191" t="s">
        <v>2870</v>
      </c>
      <c r="C1191" t="s">
        <v>798</v>
      </c>
      <c r="D1191">
        <v>2.9520000000000002E-3</v>
      </c>
      <c r="O1191">
        <v>4.2488763302267182E-2</v>
      </c>
      <c r="P1191">
        <v>0.47437041443585171</v>
      </c>
      <c r="AM1191">
        <v>4.6722189173111242E-5</v>
      </c>
      <c r="AN1191">
        <v>1.0452949082336349E-4</v>
      </c>
    </row>
    <row r="1192" spans="1:234" x14ac:dyDescent="0.3">
      <c r="A1192" s="49">
        <v>1500</v>
      </c>
      <c r="B1192" t="s">
        <v>2871</v>
      </c>
      <c r="C1192" t="s">
        <v>798</v>
      </c>
      <c r="D1192">
        <v>1.122E-3</v>
      </c>
      <c r="P1192">
        <v>1.5521064301552111E-2</v>
      </c>
    </row>
    <row r="1193" spans="1:234" x14ac:dyDescent="0.3">
      <c r="A1193" s="49">
        <v>1501</v>
      </c>
      <c r="B1193" t="s">
        <v>2872</v>
      </c>
      <c r="C1193" t="s">
        <v>798</v>
      </c>
      <c r="D1193">
        <v>2.60029297E-2</v>
      </c>
      <c r="O1193">
        <v>2.125816418218782E-2</v>
      </c>
      <c r="P1193">
        <v>6.4934028774682795E-2</v>
      </c>
      <c r="AM1193">
        <v>2.3376250358885812E-5</v>
      </c>
      <c r="AN1193">
        <v>5.0101629126525703E-5</v>
      </c>
    </row>
    <row r="1194" spans="1:234" x14ac:dyDescent="0.3">
      <c r="A1194" s="49">
        <v>1502</v>
      </c>
      <c r="B1194" t="s">
        <v>2873</v>
      </c>
      <c r="C1194" t="s">
        <v>659</v>
      </c>
      <c r="D1194">
        <v>8.9920775000000008E-2</v>
      </c>
      <c r="AH1194">
        <v>2.7428571428571432E-5</v>
      </c>
    </row>
    <row r="1195" spans="1:234" x14ac:dyDescent="0.3">
      <c r="A1195" s="49">
        <v>1503</v>
      </c>
      <c r="B1195" t="s">
        <v>2874</v>
      </c>
      <c r="C1195" t="s">
        <v>796</v>
      </c>
      <c r="D1195">
        <v>20.879217000000001</v>
      </c>
      <c r="Z1195">
        <v>4.0306671461865617E-2</v>
      </c>
      <c r="HY1195">
        <v>1.336737148715874E-3</v>
      </c>
      <c r="HZ1195">
        <v>1.337918486891108</v>
      </c>
    </row>
    <row r="1196" spans="1:234" x14ac:dyDescent="0.3">
      <c r="A1196" s="49">
        <v>1504</v>
      </c>
      <c r="B1196" t="s">
        <v>2875</v>
      </c>
      <c r="C1196" t="s">
        <v>614</v>
      </c>
      <c r="D1196">
        <v>1.253952E-4</v>
      </c>
      <c r="F1196">
        <v>4644.5158985351909</v>
      </c>
      <c r="G1196">
        <v>7.3155864197530871</v>
      </c>
    </row>
    <row r="1197" spans="1:234" x14ac:dyDescent="0.3">
      <c r="A1197" s="49">
        <v>1506</v>
      </c>
      <c r="B1197" t="s">
        <v>2877</v>
      </c>
      <c r="C1197" t="s">
        <v>798</v>
      </c>
      <c r="D1197">
        <v>0.14581</v>
      </c>
      <c r="P1197">
        <v>0.38048780487804867</v>
      </c>
    </row>
    <row r="1198" spans="1:234" x14ac:dyDescent="0.3">
      <c r="A1198" s="49">
        <v>1507</v>
      </c>
      <c r="B1198" t="s">
        <v>2878</v>
      </c>
      <c r="C1198" t="s">
        <v>614</v>
      </c>
      <c r="D1198">
        <v>3.7000000000000002E-3</v>
      </c>
      <c r="M1198">
        <v>3.4391534391534397E-2</v>
      </c>
      <c r="N1198">
        <v>1.9272507476995269E-5</v>
      </c>
      <c r="AH1198">
        <v>8.1766917293233101E-5</v>
      </c>
    </row>
    <row r="1199" spans="1:234" x14ac:dyDescent="0.3">
      <c r="A1199" s="49">
        <v>1508</v>
      </c>
      <c r="B1199" t="s">
        <v>2879</v>
      </c>
      <c r="C1199" t="s">
        <v>605</v>
      </c>
      <c r="D1199">
        <v>1.1636200000000001</v>
      </c>
      <c r="O1199">
        <v>1.358732902913155E-2</v>
      </c>
      <c r="P1199">
        <v>0.27780253464692412</v>
      </c>
      <c r="AM1199">
        <v>2.2561451416752011E-5</v>
      </c>
      <c r="AN1199">
        <v>2.3773592446225082E-5</v>
      </c>
    </row>
    <row r="1200" spans="1:234" x14ac:dyDescent="0.3">
      <c r="A1200" s="49">
        <v>1510</v>
      </c>
      <c r="B1200" t="s">
        <v>2882</v>
      </c>
      <c r="C1200" t="s">
        <v>659</v>
      </c>
      <c r="D1200">
        <v>0.17518800000000001</v>
      </c>
      <c r="AH1200">
        <v>1.7032967032967031E-4</v>
      </c>
      <c r="AK1200">
        <v>6.444173110839778E-4</v>
      </c>
    </row>
    <row r="1201" spans="1:277" x14ac:dyDescent="0.3">
      <c r="A1201" s="49">
        <v>1511</v>
      </c>
      <c r="B1201" t="s">
        <v>2883</v>
      </c>
      <c r="C1201" t="s">
        <v>796</v>
      </c>
      <c r="D1201">
        <v>3.7499999999999999E-3</v>
      </c>
      <c r="O1201">
        <v>3.5772357723577237E-2</v>
      </c>
    </row>
    <row r="1202" spans="1:277" x14ac:dyDescent="0.3">
      <c r="A1202" s="49">
        <v>1512</v>
      </c>
      <c r="B1202" t="s">
        <v>2884</v>
      </c>
      <c r="C1202" t="s">
        <v>796</v>
      </c>
      <c r="D1202">
        <v>0.11012</v>
      </c>
      <c r="O1202">
        <v>4.3696233820311327E-2</v>
      </c>
    </row>
    <row r="1203" spans="1:277" x14ac:dyDescent="0.3">
      <c r="A1203" s="49">
        <v>1513</v>
      </c>
      <c r="B1203" t="s">
        <v>2885</v>
      </c>
      <c r="C1203" t="s">
        <v>614</v>
      </c>
      <c r="D1203">
        <v>0.35404999999999998</v>
      </c>
      <c r="AH1203">
        <v>1.1874079528718699E-4</v>
      </c>
    </row>
    <row r="1204" spans="1:277" x14ac:dyDescent="0.3">
      <c r="A1204" s="49">
        <v>1514</v>
      </c>
      <c r="B1204" t="s">
        <v>2886</v>
      </c>
      <c r="C1204" t="s">
        <v>659</v>
      </c>
      <c r="D1204">
        <v>0.2258</v>
      </c>
      <c r="AJ1204">
        <v>0.31900860432747058</v>
      </c>
      <c r="AK1204">
        <v>2.1997975452359869E-4</v>
      </c>
    </row>
    <row r="1205" spans="1:277" x14ac:dyDescent="0.3">
      <c r="A1205" s="49">
        <v>1515</v>
      </c>
      <c r="B1205" t="s">
        <v>2887</v>
      </c>
      <c r="C1205" t="s">
        <v>659</v>
      </c>
      <c r="D1205">
        <v>0.712922995</v>
      </c>
      <c r="AH1205">
        <v>2.092170787573729E-5</v>
      </c>
      <c r="AJ1205">
        <v>1.42389362160689</v>
      </c>
      <c r="AK1205">
        <v>1.803837184696713E-3</v>
      </c>
    </row>
    <row r="1206" spans="1:277" x14ac:dyDescent="0.3">
      <c r="A1206" s="49">
        <v>1516</v>
      </c>
      <c r="B1206" t="s">
        <v>2888</v>
      </c>
      <c r="C1206" t="s">
        <v>659</v>
      </c>
      <c r="D1206">
        <v>1.2E-2</v>
      </c>
      <c r="AJ1206">
        <v>0.61755952380952384</v>
      </c>
      <c r="AP1206">
        <v>1.674404761904762E-2</v>
      </c>
    </row>
    <row r="1207" spans="1:277" x14ac:dyDescent="0.3">
      <c r="A1207" s="49">
        <v>1517</v>
      </c>
      <c r="B1207" t="s">
        <v>2889</v>
      </c>
      <c r="C1207" t="s">
        <v>671</v>
      </c>
      <c r="D1207">
        <v>1.6802399999999999E-2</v>
      </c>
      <c r="P1207">
        <v>1.621634191631161</v>
      </c>
      <c r="AL1207">
        <v>9.1463414634146328E-5</v>
      </c>
      <c r="AM1207">
        <v>8.7804878048780482E-5</v>
      </c>
      <c r="AN1207">
        <v>2.6991869918699179E-4</v>
      </c>
    </row>
    <row r="1208" spans="1:277" x14ac:dyDescent="0.3">
      <c r="A1208" s="49">
        <v>1518</v>
      </c>
      <c r="B1208" t="s">
        <v>2890</v>
      </c>
      <c r="C1208" t="s">
        <v>659</v>
      </c>
      <c r="D1208">
        <v>1.7999999999999999E-2</v>
      </c>
      <c r="AH1208">
        <v>7.142857142857142E-5</v>
      </c>
      <c r="AJ1208">
        <v>1.9761904761904761</v>
      </c>
      <c r="AK1208">
        <v>1.6754850088183421E-3</v>
      </c>
      <c r="AP1208">
        <v>0.40185714285714291</v>
      </c>
    </row>
    <row r="1209" spans="1:277" x14ac:dyDescent="0.3">
      <c r="A1209" s="49">
        <v>1521</v>
      </c>
      <c r="B1209" t="s">
        <v>2895</v>
      </c>
      <c r="C1209" t="s">
        <v>605</v>
      </c>
      <c r="D1209">
        <v>1.1184799999999999</v>
      </c>
      <c r="M1209">
        <v>1.509985774344547E-2</v>
      </c>
      <c r="AH1209">
        <v>7.7178722143316972E-5</v>
      </c>
      <c r="AK1209">
        <v>4.9357120718253691E-4</v>
      </c>
    </row>
    <row r="1210" spans="1:277" x14ac:dyDescent="0.3">
      <c r="A1210" s="49">
        <v>1522</v>
      </c>
      <c r="B1210" t="s">
        <v>2897</v>
      </c>
      <c r="C1210" t="s">
        <v>605</v>
      </c>
      <c r="D1210">
        <v>0.48</v>
      </c>
      <c r="M1210">
        <v>3.5185185185185187E-2</v>
      </c>
      <c r="N1210">
        <v>3.1212489480780552E-5</v>
      </c>
      <c r="AH1210">
        <v>4.8214285714285723E-5</v>
      </c>
      <c r="AK1210">
        <v>7.4894179894179893E-4</v>
      </c>
    </row>
    <row r="1211" spans="1:277" x14ac:dyDescent="0.3">
      <c r="A1211" s="49">
        <v>1523</v>
      </c>
      <c r="B1211" t="s">
        <v>2898</v>
      </c>
      <c r="C1211" t="s">
        <v>659</v>
      </c>
      <c r="D1211">
        <v>1.00543E-2</v>
      </c>
      <c r="DH1211">
        <v>5.4803059387525739</v>
      </c>
      <c r="DI1211">
        <v>3.3188419608796962</v>
      </c>
      <c r="FQ1211">
        <v>5.2208109962901443E-4</v>
      </c>
      <c r="JQ1211">
        <v>2.9854462993219539</v>
      </c>
    </row>
    <row r="1212" spans="1:277" x14ac:dyDescent="0.3">
      <c r="A1212" s="49">
        <v>1525</v>
      </c>
      <c r="B1212" t="s">
        <v>2903</v>
      </c>
      <c r="C1212" t="s">
        <v>659</v>
      </c>
      <c r="D1212">
        <v>1.196E-2</v>
      </c>
      <c r="AJ1212">
        <v>1.0224637681159421</v>
      </c>
    </row>
    <row r="1213" spans="1:277" x14ac:dyDescent="0.3">
      <c r="A1213" s="49">
        <v>1527</v>
      </c>
      <c r="B1213" t="s">
        <v>2905</v>
      </c>
      <c r="C1213" t="s">
        <v>659</v>
      </c>
      <c r="D1213">
        <v>1.294584</v>
      </c>
      <c r="I1213">
        <v>6.4338479592718781E-2</v>
      </c>
      <c r="J1213">
        <v>1.2661424139672459E-5</v>
      </c>
      <c r="K1213">
        <v>5.3043043765213884E-4</v>
      </c>
      <c r="L1213">
        <v>0.15931065579684009</v>
      </c>
    </row>
    <row r="1214" spans="1:277" x14ac:dyDescent="0.3">
      <c r="A1214" s="49">
        <v>1528</v>
      </c>
      <c r="B1214" t="s">
        <v>2906</v>
      </c>
      <c r="C1214" t="s">
        <v>605</v>
      </c>
      <c r="D1214">
        <v>1.6259999999999999</v>
      </c>
      <c r="M1214">
        <v>1.6754850088183421E-2</v>
      </c>
      <c r="N1214">
        <v>1.6357345766383538E-5</v>
      </c>
    </row>
    <row r="1215" spans="1:277" x14ac:dyDescent="0.3">
      <c r="A1215" s="49">
        <v>1529</v>
      </c>
      <c r="B1215" t="s">
        <v>2907</v>
      </c>
      <c r="C1215" t="s">
        <v>605</v>
      </c>
      <c r="D1215">
        <v>0.31584000000000001</v>
      </c>
      <c r="M1215">
        <v>3.141534391534391E-2</v>
      </c>
      <c r="N1215">
        <v>2.1078649031159651E-5</v>
      </c>
      <c r="AH1215">
        <v>4.4642857142857143E-5</v>
      </c>
      <c r="AK1215">
        <v>1.37389770723104E-3</v>
      </c>
    </row>
    <row r="1216" spans="1:277" x14ac:dyDescent="0.3">
      <c r="A1216" s="49">
        <v>1530</v>
      </c>
      <c r="B1216" t="s">
        <v>2908</v>
      </c>
      <c r="C1216" t="s">
        <v>617</v>
      </c>
      <c r="D1216">
        <v>0.91446000000000005</v>
      </c>
      <c r="AH1216">
        <v>7.7680504653800372E-5</v>
      </c>
    </row>
    <row r="1217" spans="1:132" x14ac:dyDescent="0.3">
      <c r="A1217" s="49">
        <v>1532</v>
      </c>
      <c r="B1217" t="s">
        <v>2910</v>
      </c>
      <c r="C1217" t="s">
        <v>617</v>
      </c>
      <c r="D1217">
        <v>1.5775488E-4</v>
      </c>
      <c r="F1217">
        <v>341.46341463414632</v>
      </c>
      <c r="G1217">
        <v>5.9805279534276812</v>
      </c>
    </row>
    <row r="1218" spans="1:132" x14ac:dyDescent="0.3">
      <c r="A1218" s="49">
        <v>1533</v>
      </c>
      <c r="B1218" t="s">
        <v>2911</v>
      </c>
      <c r="C1218" t="s">
        <v>605</v>
      </c>
      <c r="D1218">
        <v>10.80687182</v>
      </c>
      <c r="M1218">
        <v>9.8612469425145538E-2</v>
      </c>
      <c r="N1218">
        <v>4.7126936488894342E-5</v>
      </c>
    </row>
    <row r="1219" spans="1:132" x14ac:dyDescent="0.3">
      <c r="A1219" s="49">
        <v>1534</v>
      </c>
      <c r="B1219" t="s">
        <v>2912</v>
      </c>
      <c r="C1219" t="s">
        <v>659</v>
      </c>
      <c r="D1219">
        <v>7.4999999999999997E-3</v>
      </c>
      <c r="AJ1219">
        <v>1.1198412698412701</v>
      </c>
    </row>
    <row r="1220" spans="1:132" x14ac:dyDescent="0.3">
      <c r="A1220" s="49">
        <v>1536</v>
      </c>
      <c r="B1220" t="s">
        <v>2916</v>
      </c>
      <c r="C1220" t="s">
        <v>617</v>
      </c>
      <c r="D1220">
        <v>1.262391966E-5</v>
      </c>
      <c r="F1220">
        <v>560.86286594761157</v>
      </c>
      <c r="G1220">
        <v>0.84574559150830331</v>
      </c>
      <c r="H1220">
        <v>742.46704331450087</v>
      </c>
    </row>
    <row r="1221" spans="1:132" x14ac:dyDescent="0.3">
      <c r="A1221" s="49">
        <v>1539</v>
      </c>
      <c r="B1221" t="s">
        <v>2919</v>
      </c>
      <c r="C1221" t="s">
        <v>653</v>
      </c>
      <c r="D1221">
        <v>1.077E-5</v>
      </c>
      <c r="F1221">
        <v>1057.7777777777781</v>
      </c>
    </row>
    <row r="1222" spans="1:132" x14ac:dyDescent="0.3">
      <c r="A1222" s="49">
        <v>1540</v>
      </c>
      <c r="B1222" t="s">
        <v>2920</v>
      </c>
      <c r="C1222" t="s">
        <v>605</v>
      </c>
      <c r="D1222">
        <v>22.055</v>
      </c>
      <c r="AJ1222">
        <v>0.174187906856236</v>
      </c>
    </row>
    <row r="1223" spans="1:132" x14ac:dyDescent="0.3">
      <c r="A1223" s="49">
        <v>1541</v>
      </c>
      <c r="B1223" t="s">
        <v>2922</v>
      </c>
      <c r="C1223" t="s">
        <v>614</v>
      </c>
      <c r="D1223">
        <v>2.9783664999999998E-3</v>
      </c>
      <c r="BQ1223">
        <v>84.658454647256434</v>
      </c>
      <c r="DK1223">
        <v>7.7099664053751401E-3</v>
      </c>
    </row>
    <row r="1224" spans="1:132" x14ac:dyDescent="0.3">
      <c r="A1224" s="49">
        <v>1542</v>
      </c>
      <c r="B1224" t="s">
        <v>2923</v>
      </c>
      <c r="C1224" t="s">
        <v>614</v>
      </c>
      <c r="D1224">
        <v>4.2771965093167698E-2</v>
      </c>
      <c r="EA1224">
        <v>0.2850239488023022</v>
      </c>
      <c r="EB1224">
        <v>2.062266978263122E-4</v>
      </c>
    </row>
    <row r="1225" spans="1:132" x14ac:dyDescent="0.3">
      <c r="A1225" s="49">
        <v>1543</v>
      </c>
      <c r="B1225" t="s">
        <v>2925</v>
      </c>
      <c r="C1225" t="s">
        <v>617</v>
      </c>
      <c r="D1225">
        <v>1.5E-6</v>
      </c>
      <c r="F1225">
        <v>1711.1111111111111</v>
      </c>
      <c r="G1225">
        <v>10.0082304526749</v>
      </c>
    </row>
    <row r="1226" spans="1:132" x14ac:dyDescent="0.3">
      <c r="A1226" s="49">
        <v>1544</v>
      </c>
      <c r="B1226" t="s">
        <v>2926</v>
      </c>
      <c r="C1226" t="s">
        <v>605</v>
      </c>
      <c r="D1226">
        <v>5.9443976760000003E-5</v>
      </c>
      <c r="F1226">
        <v>2977.5663942754468</v>
      </c>
      <c r="G1226">
        <v>3.5493102755251411</v>
      </c>
    </row>
    <row r="1227" spans="1:132" x14ac:dyDescent="0.3">
      <c r="A1227" s="49">
        <v>1545</v>
      </c>
      <c r="B1227" t="s">
        <v>2927</v>
      </c>
      <c r="C1227" t="s">
        <v>614</v>
      </c>
      <c r="D1227">
        <v>3.9524100000000001E-4</v>
      </c>
      <c r="BQ1227">
        <v>70.361018906652433</v>
      </c>
      <c r="BR1227">
        <v>43.201955003070083</v>
      </c>
      <c r="BS1227">
        <v>205.29501620530269</v>
      </c>
    </row>
    <row r="1228" spans="1:132" x14ac:dyDescent="0.3">
      <c r="A1228" s="49">
        <v>1546</v>
      </c>
      <c r="B1228" t="s">
        <v>2929</v>
      </c>
      <c r="C1228" t="s">
        <v>2928</v>
      </c>
      <c r="D1228">
        <v>1.143128863528293E-2</v>
      </c>
      <c r="E1228" t="s">
        <v>1103</v>
      </c>
      <c r="DL1228">
        <v>1.139564045757445</v>
      </c>
      <c r="DM1228">
        <v>2.3495891500785979</v>
      </c>
      <c r="DN1228">
        <v>0.27439290463373112</v>
      </c>
      <c r="DO1228">
        <v>0.1506806815718017</v>
      </c>
      <c r="DQ1228">
        <v>0.1545352570136849</v>
      </c>
      <c r="DS1228">
        <v>0.16062045653383211</v>
      </c>
      <c r="DW1228">
        <v>0.72785547739172141</v>
      </c>
    </row>
    <row r="1229" spans="1:132" x14ac:dyDescent="0.3">
      <c r="A1229" s="49">
        <v>1547</v>
      </c>
      <c r="B1229" t="s">
        <v>2931</v>
      </c>
      <c r="C1229" t="s">
        <v>659</v>
      </c>
      <c r="D1229">
        <v>3.4104000000000002E-2</v>
      </c>
      <c r="AH1229">
        <v>1.2772695285010561E-4</v>
      </c>
      <c r="AJ1229">
        <v>1.0221674876847291</v>
      </c>
      <c r="AK1229">
        <v>1.3469909036411499E-3</v>
      </c>
      <c r="AP1229">
        <v>0.17321428571428571</v>
      </c>
    </row>
    <row r="1230" spans="1:132" x14ac:dyDescent="0.3">
      <c r="A1230" s="49">
        <v>1548</v>
      </c>
      <c r="B1230" t="s">
        <v>2932</v>
      </c>
      <c r="C1230" t="s">
        <v>650</v>
      </c>
      <c r="D1230">
        <v>1.68324E-4</v>
      </c>
      <c r="BQ1230">
        <v>4.7939124920735567</v>
      </c>
    </row>
    <row r="1231" spans="1:132" x14ac:dyDescent="0.3">
      <c r="A1231" s="49">
        <v>1549</v>
      </c>
      <c r="B1231" t="s">
        <v>2933</v>
      </c>
      <c r="C1231" t="s">
        <v>605</v>
      </c>
      <c r="D1231">
        <v>0.16500000000000001</v>
      </c>
      <c r="AH1231">
        <v>8.5714285714285713E-5</v>
      </c>
    </row>
    <row r="1232" spans="1:132" x14ac:dyDescent="0.3">
      <c r="A1232" s="49">
        <v>1550</v>
      </c>
      <c r="B1232" t="s">
        <v>2934</v>
      </c>
      <c r="C1232" t="s">
        <v>659</v>
      </c>
      <c r="D1232">
        <v>0.78199999999999992</v>
      </c>
      <c r="I1232">
        <v>0.18480880041906761</v>
      </c>
      <c r="J1232">
        <v>3.7716081718177062E-5</v>
      </c>
      <c r="K1232">
        <v>1.946336068913335E-3</v>
      </c>
      <c r="L1232">
        <v>0.52163541121005774</v>
      </c>
    </row>
    <row r="1233" spans="1:283" x14ac:dyDescent="0.3">
      <c r="A1233" s="49">
        <v>1551</v>
      </c>
      <c r="B1233" t="s">
        <v>2935</v>
      </c>
      <c r="C1233" t="s">
        <v>605</v>
      </c>
      <c r="D1233">
        <v>3.8850555999999998</v>
      </c>
      <c r="AH1233">
        <v>9.9356741325842115E-6</v>
      </c>
      <c r="AK1233">
        <v>6.1054402083608966E-4</v>
      </c>
    </row>
    <row r="1234" spans="1:283" x14ac:dyDescent="0.3">
      <c r="A1234" s="49">
        <v>1553</v>
      </c>
      <c r="B1234" t="s">
        <v>2937</v>
      </c>
      <c r="C1234" t="s">
        <v>659</v>
      </c>
      <c r="D1234">
        <v>1.83</v>
      </c>
      <c r="I1234">
        <v>0.33734939759036142</v>
      </c>
      <c r="J1234">
        <v>5.7831325301204833E-5</v>
      </c>
      <c r="K1234">
        <v>1.3192324854975461E-3</v>
      </c>
      <c r="L1234">
        <v>0.33891566265060241</v>
      </c>
    </row>
    <row r="1235" spans="1:283" x14ac:dyDescent="0.3">
      <c r="A1235" s="49">
        <v>1555</v>
      </c>
      <c r="B1235" t="s">
        <v>2942</v>
      </c>
      <c r="C1235" t="s">
        <v>707</v>
      </c>
      <c r="D1235">
        <v>9.6965718191999997E-7</v>
      </c>
      <c r="F1235">
        <v>4533.5309420754465</v>
      </c>
    </row>
    <row r="1236" spans="1:283" x14ac:dyDescent="0.3">
      <c r="A1236" s="49">
        <v>1556</v>
      </c>
      <c r="B1236" t="s">
        <v>2944</v>
      </c>
      <c r="C1236" t="s">
        <v>671</v>
      </c>
      <c r="D1236">
        <v>1.0967684600000001E-4</v>
      </c>
      <c r="Q1236">
        <v>451.13277094460261</v>
      </c>
      <c r="R1236">
        <v>0.1224806715357223</v>
      </c>
      <c r="S1236">
        <v>494.46381309580579</v>
      </c>
      <c r="T1236">
        <v>0.76728056177277071</v>
      </c>
      <c r="GZ1236">
        <v>28.282740785193219</v>
      </c>
      <c r="HA1236">
        <v>3.979503605297424E-4</v>
      </c>
      <c r="JR1236">
        <v>1.8640758214898669E-2</v>
      </c>
      <c r="JS1236">
        <v>9.2325231272448742E-4</v>
      </c>
      <c r="JT1236">
        <v>3.3191628859017548E-3</v>
      </c>
      <c r="JU1236">
        <v>1.5221110992802859E-4</v>
      </c>
    </row>
    <row r="1237" spans="1:283" x14ac:dyDescent="0.3">
      <c r="A1237" s="49">
        <v>1557</v>
      </c>
      <c r="B1237" t="s">
        <v>2947</v>
      </c>
      <c r="C1237" t="s">
        <v>595</v>
      </c>
      <c r="D1237">
        <v>0.67632207433472624</v>
      </c>
      <c r="JV1237">
        <v>22.785614566662741</v>
      </c>
      <c r="JW1237">
        <v>209.23472439451149</v>
      </c>
    </row>
    <row r="1238" spans="1:283" x14ac:dyDescent="0.3">
      <c r="A1238" s="49">
        <v>1558</v>
      </c>
      <c r="B1238" t="s">
        <v>2949</v>
      </c>
      <c r="C1238" t="s">
        <v>798</v>
      </c>
      <c r="D1238">
        <v>9.7999999999999979E-3</v>
      </c>
      <c r="P1238">
        <v>1.024390243902439</v>
      </c>
      <c r="AM1238">
        <v>1.5052264808362371E-4</v>
      </c>
      <c r="AN1238">
        <v>4.627177700348432E-4</v>
      </c>
    </row>
    <row r="1239" spans="1:283" x14ac:dyDescent="0.3">
      <c r="A1239" s="49">
        <v>1559</v>
      </c>
      <c r="B1239" t="s">
        <v>2951</v>
      </c>
      <c r="C1239" t="s">
        <v>798</v>
      </c>
      <c r="D1239">
        <v>3.0038800000000001E-2</v>
      </c>
      <c r="O1239">
        <v>4.4213345861303953E-2</v>
      </c>
      <c r="P1239">
        <v>0.49610227682766062</v>
      </c>
      <c r="AM1239">
        <v>3.5236885498007953E-5</v>
      </c>
      <c r="AN1239">
        <v>1.157986694931466E-4</v>
      </c>
    </row>
    <row r="1240" spans="1:283" x14ac:dyDescent="0.3">
      <c r="A1240" s="49">
        <v>1561</v>
      </c>
      <c r="B1240" t="s">
        <v>2955</v>
      </c>
      <c r="C1240" t="s">
        <v>671</v>
      </c>
      <c r="D1240">
        <v>1.17605264E-2</v>
      </c>
      <c r="O1240">
        <v>2.0411449564316661E-2</v>
      </c>
      <c r="P1240">
        <v>0.62578619593496954</v>
      </c>
    </row>
    <row r="1241" spans="1:283" x14ac:dyDescent="0.3">
      <c r="A1241" s="49">
        <v>1562</v>
      </c>
      <c r="B1241" t="s">
        <v>2956</v>
      </c>
      <c r="C1241" t="s">
        <v>650</v>
      </c>
      <c r="D1241">
        <v>3.7499999999999999E-3</v>
      </c>
      <c r="AK1241">
        <v>5.3615520282186942E-3</v>
      </c>
      <c r="AP1241">
        <v>0.66976190476190478</v>
      </c>
    </row>
    <row r="1242" spans="1:283" x14ac:dyDescent="0.3">
      <c r="A1242" s="49">
        <v>1564</v>
      </c>
      <c r="B1242" t="s">
        <v>2958</v>
      </c>
      <c r="C1242" t="s">
        <v>796</v>
      </c>
      <c r="D1242">
        <v>3.108E-2</v>
      </c>
      <c r="O1242">
        <v>2.900461437046804E-2</v>
      </c>
    </row>
    <row r="1243" spans="1:283" x14ac:dyDescent="0.3">
      <c r="A1243" s="49">
        <v>1565</v>
      </c>
      <c r="B1243" t="s">
        <v>2959</v>
      </c>
      <c r="C1243" t="s">
        <v>1044</v>
      </c>
      <c r="D1243">
        <v>2.2974700000000001</v>
      </c>
      <c r="K1243">
        <v>6.1296947624868002E-4</v>
      </c>
      <c r="L1243">
        <v>0.35996632492703728</v>
      </c>
    </row>
    <row r="1244" spans="1:283" x14ac:dyDescent="0.3">
      <c r="A1244" s="49">
        <v>1566</v>
      </c>
      <c r="B1244" t="s">
        <v>2961</v>
      </c>
      <c r="C1244" t="s">
        <v>659</v>
      </c>
      <c r="D1244">
        <v>0.128</v>
      </c>
      <c r="I1244">
        <v>0.12209254518072291</v>
      </c>
      <c r="J1244">
        <v>3.070504518072289E-5</v>
      </c>
      <c r="K1244">
        <v>1.9095400602409641E-3</v>
      </c>
      <c r="L1244">
        <v>0.9956558426204819</v>
      </c>
      <c r="AQ1244">
        <v>3.1598393574297201E-5</v>
      </c>
    </row>
    <row r="1245" spans="1:283" x14ac:dyDescent="0.3">
      <c r="A1245" s="49">
        <v>1568</v>
      </c>
      <c r="B1245" t="s">
        <v>2963</v>
      </c>
      <c r="C1245" t="s">
        <v>659</v>
      </c>
      <c r="D1245">
        <v>6.6000000000000012E-6</v>
      </c>
      <c r="F1245">
        <v>4836.3636363636351</v>
      </c>
      <c r="G1245">
        <v>55.443322109988763</v>
      </c>
      <c r="H1245">
        <v>12575.757575757571</v>
      </c>
      <c r="EM1245">
        <v>9376.6666666666642</v>
      </c>
    </row>
    <row r="1246" spans="1:283" x14ac:dyDescent="0.3">
      <c r="A1246" s="49">
        <v>1569</v>
      </c>
      <c r="B1246" t="s">
        <v>2964</v>
      </c>
      <c r="C1246" t="s">
        <v>659</v>
      </c>
      <c r="D1246">
        <v>0.1540406</v>
      </c>
      <c r="AH1246">
        <v>4.0279269602577878E-5</v>
      </c>
      <c r="AJ1246">
        <v>1.1143931256713211</v>
      </c>
      <c r="AK1246">
        <v>4.1572184429327291E-4</v>
      </c>
      <c r="AP1246">
        <v>7.5537056928034363E-2</v>
      </c>
    </row>
    <row r="1247" spans="1:283" x14ac:dyDescent="0.3">
      <c r="A1247" s="49">
        <v>1570</v>
      </c>
      <c r="B1247" t="s">
        <v>2965</v>
      </c>
      <c r="C1247" t="s">
        <v>605</v>
      </c>
      <c r="D1247">
        <v>1.4E-5</v>
      </c>
      <c r="AG1247">
        <v>5.6749707633290357E-4</v>
      </c>
    </row>
    <row r="1248" spans="1:283" x14ac:dyDescent="0.3">
      <c r="A1248" s="49">
        <v>1571</v>
      </c>
      <c r="B1248" t="s">
        <v>2966</v>
      </c>
      <c r="C1248" t="s">
        <v>798</v>
      </c>
      <c r="D1248">
        <v>8.5785000000000011E-3</v>
      </c>
      <c r="O1248">
        <v>4.5387859893636542E-2</v>
      </c>
      <c r="P1248">
        <v>0.50834403080872903</v>
      </c>
      <c r="AL1248">
        <v>5.3640198056115902E-5</v>
      </c>
      <c r="AM1248">
        <v>1.5844489271960389E-5</v>
      </c>
      <c r="AN1248">
        <v>5.5201418179595317E-5</v>
      </c>
    </row>
    <row r="1249" spans="1:257" x14ac:dyDescent="0.3">
      <c r="A1249" s="49">
        <v>1574</v>
      </c>
      <c r="B1249" t="s">
        <v>2970</v>
      </c>
      <c r="C1249" t="s">
        <v>796</v>
      </c>
      <c r="D1249">
        <v>0.12096</v>
      </c>
      <c r="O1249">
        <v>0.1064653503677894</v>
      </c>
      <c r="IW1249">
        <v>1.0848691725439689E-5</v>
      </c>
    </row>
    <row r="1250" spans="1:257" x14ac:dyDescent="0.3">
      <c r="A1250" s="49">
        <v>1575</v>
      </c>
      <c r="B1250" t="s">
        <v>2972</v>
      </c>
      <c r="C1250" t="s">
        <v>798</v>
      </c>
      <c r="D1250">
        <v>5.2130000000000003E-2</v>
      </c>
      <c r="O1250">
        <v>2.2516410661900601E-2</v>
      </c>
      <c r="P1250">
        <v>6.8777399839987263E-2</v>
      </c>
    </row>
    <row r="1251" spans="1:257" x14ac:dyDescent="0.3">
      <c r="A1251" s="49">
        <v>1578</v>
      </c>
      <c r="B1251" t="s">
        <v>2975</v>
      </c>
      <c r="C1251" t="s">
        <v>617</v>
      </c>
      <c r="D1251">
        <v>2.1082986E-3</v>
      </c>
      <c r="BQ1251">
        <v>26.9889840881273</v>
      </c>
      <c r="BR1251">
        <v>224.6612607099143</v>
      </c>
      <c r="BS1251">
        <v>228.58017135862909</v>
      </c>
      <c r="DK1251">
        <v>1.652386780905753E-2</v>
      </c>
    </row>
    <row r="1252" spans="1:257" x14ac:dyDescent="0.3">
      <c r="A1252" s="49">
        <v>1579</v>
      </c>
      <c r="B1252" t="s">
        <v>2976</v>
      </c>
      <c r="C1252" t="s">
        <v>659</v>
      </c>
      <c r="D1252">
        <v>2.4270800000000001</v>
      </c>
      <c r="AH1252">
        <v>5.6990881458966562E-5</v>
      </c>
      <c r="AK1252">
        <v>2.0212765957446801E-4</v>
      </c>
    </row>
    <row r="1253" spans="1:257" x14ac:dyDescent="0.3">
      <c r="A1253" s="49">
        <v>1584</v>
      </c>
      <c r="B1253" t="s">
        <v>2981</v>
      </c>
      <c r="C1253" t="s">
        <v>662</v>
      </c>
      <c r="D1253">
        <v>0.38919700000000002</v>
      </c>
      <c r="I1253">
        <v>6.8969067636357601E-2</v>
      </c>
      <c r="J1253">
        <v>7.2856218539061183E-7</v>
      </c>
      <c r="K1253">
        <v>5.187725845807418E-4</v>
      </c>
      <c r="L1253">
        <v>2.403951156646256E-2</v>
      </c>
    </row>
    <row r="1254" spans="1:257" x14ac:dyDescent="0.3">
      <c r="A1254" s="49">
        <v>1585</v>
      </c>
      <c r="B1254" t="s">
        <v>2982</v>
      </c>
      <c r="C1254" t="s">
        <v>605</v>
      </c>
      <c r="D1254">
        <v>0.21697</v>
      </c>
      <c r="AG1254">
        <v>2.6720647773279351E-5</v>
      </c>
    </row>
    <row r="1255" spans="1:257" x14ac:dyDescent="0.3">
      <c r="A1255" s="49">
        <v>1586</v>
      </c>
      <c r="B1255" t="s">
        <v>2983</v>
      </c>
      <c r="C1255" t="s">
        <v>605</v>
      </c>
      <c r="D1255">
        <v>0.36209999999999998</v>
      </c>
      <c r="AH1255">
        <v>5.8261332702094942E-5</v>
      </c>
    </row>
    <row r="1256" spans="1:257" x14ac:dyDescent="0.3">
      <c r="A1256" s="49">
        <v>1587</v>
      </c>
      <c r="B1256" t="s">
        <v>2984</v>
      </c>
      <c r="C1256" t="s">
        <v>605</v>
      </c>
      <c r="D1256">
        <v>0.13</v>
      </c>
      <c r="AF1256">
        <v>1.8473684210526311</v>
      </c>
      <c r="AG1256">
        <v>5.5827067669172917E-5</v>
      </c>
    </row>
    <row r="1257" spans="1:257" x14ac:dyDescent="0.3">
      <c r="A1257" s="49">
        <v>1589</v>
      </c>
      <c r="B1257" t="s">
        <v>2986</v>
      </c>
      <c r="C1257" t="s">
        <v>671</v>
      </c>
      <c r="D1257">
        <v>1.03649E-2</v>
      </c>
      <c r="O1257">
        <v>1.474135620477084E-2</v>
      </c>
      <c r="P1257">
        <v>0.21388367729831151</v>
      </c>
    </row>
    <row r="1258" spans="1:257" x14ac:dyDescent="0.3">
      <c r="A1258" s="49">
        <v>1591</v>
      </c>
      <c r="B1258" t="s">
        <v>2988</v>
      </c>
      <c r="C1258" t="s">
        <v>659</v>
      </c>
      <c r="D1258">
        <v>3.5312390000000002E-6</v>
      </c>
      <c r="F1258">
        <v>4775.179476665272</v>
      </c>
      <c r="G1258">
        <v>15.91494358820842</v>
      </c>
      <c r="H1258">
        <v>12966.290270607249</v>
      </c>
      <c r="EM1258">
        <v>2548.3635536044621</v>
      </c>
    </row>
    <row r="1259" spans="1:257" x14ac:dyDescent="0.3">
      <c r="A1259" s="49">
        <v>1593</v>
      </c>
      <c r="B1259" t="s">
        <v>2990</v>
      </c>
      <c r="C1259" t="s">
        <v>796</v>
      </c>
      <c r="D1259">
        <v>4.1599999999999998E-2</v>
      </c>
      <c r="O1259">
        <v>6.7073170731707321E-2</v>
      </c>
    </row>
    <row r="1260" spans="1:257" x14ac:dyDescent="0.3">
      <c r="A1260" s="49">
        <v>1594</v>
      </c>
      <c r="B1260" t="s">
        <v>2991</v>
      </c>
      <c r="C1260" t="s">
        <v>659</v>
      </c>
      <c r="D1260">
        <v>1.5949080000000001E-4</v>
      </c>
      <c r="F1260">
        <v>472.46010428187702</v>
      </c>
      <c r="G1260">
        <v>3.6600070960399371</v>
      </c>
      <c r="H1260">
        <v>1656.4494420158819</v>
      </c>
    </row>
    <row r="1261" spans="1:257" x14ac:dyDescent="0.3">
      <c r="A1261" s="49">
        <v>1595</v>
      </c>
      <c r="B1261" t="s">
        <v>2992</v>
      </c>
      <c r="C1261" t="s">
        <v>671</v>
      </c>
      <c r="D1261">
        <v>2.1823466699999999E-2</v>
      </c>
      <c r="O1261">
        <v>5.1271773771899218E-2</v>
      </c>
      <c r="P1261">
        <v>1.073456510899444</v>
      </c>
      <c r="AL1261">
        <v>1.0514200070786699E-5</v>
      </c>
      <c r="AM1261">
        <v>3.048665722219683E-5</v>
      </c>
      <c r="AN1261">
        <v>3.7508381182505577E-5</v>
      </c>
      <c r="GN1261">
        <v>8.0169355576702113E-5</v>
      </c>
    </row>
    <row r="1262" spans="1:257" x14ac:dyDescent="0.3">
      <c r="A1262" s="49">
        <v>1596</v>
      </c>
      <c r="B1262" t="s">
        <v>2993</v>
      </c>
      <c r="C1262" t="s">
        <v>659</v>
      </c>
      <c r="D1262">
        <v>3.5493619999999997E-2</v>
      </c>
      <c r="AH1262">
        <v>1.0802031866169591E-4</v>
      </c>
      <c r="AJ1262">
        <v>1.29405281984816</v>
      </c>
      <c r="AK1262">
        <v>1.878605012220856E-3</v>
      </c>
    </row>
    <row r="1263" spans="1:257" x14ac:dyDescent="0.3">
      <c r="A1263" s="49">
        <v>1597</v>
      </c>
      <c r="B1263" t="s">
        <v>2994</v>
      </c>
      <c r="C1263" t="s">
        <v>605</v>
      </c>
      <c r="D1263">
        <v>12.52</v>
      </c>
      <c r="M1263">
        <v>2.6984676369660399E-2</v>
      </c>
      <c r="N1263">
        <v>1.686909717737722E-5</v>
      </c>
      <c r="AH1263">
        <v>6.7897078959379297E-6</v>
      </c>
      <c r="AK1263">
        <v>4.6834356035633991E-4</v>
      </c>
    </row>
    <row r="1264" spans="1:257" x14ac:dyDescent="0.3">
      <c r="A1264" s="49">
        <v>1599</v>
      </c>
      <c r="B1264" t="s">
        <v>2996</v>
      </c>
      <c r="C1264" t="s">
        <v>798</v>
      </c>
      <c r="D1264">
        <v>8.6005000000000005E-3</v>
      </c>
      <c r="P1264">
        <v>0.59673218091404212</v>
      </c>
    </row>
    <row r="1265" spans="1:196" x14ac:dyDescent="0.3">
      <c r="A1265" s="49">
        <v>1600</v>
      </c>
      <c r="B1265" t="s">
        <v>2997</v>
      </c>
      <c r="C1265" t="s">
        <v>605</v>
      </c>
      <c r="D1265">
        <v>2.2857400000000001</v>
      </c>
      <c r="M1265">
        <v>1.6113297822621719E-2</v>
      </c>
      <c r="N1265">
        <v>2.1282111391209459E-5</v>
      </c>
      <c r="AH1265">
        <v>5.7089826489452E-5</v>
      </c>
      <c r="AK1265">
        <v>1.451434134328952E-3</v>
      </c>
    </row>
    <row r="1266" spans="1:196" x14ac:dyDescent="0.3">
      <c r="A1266" s="49">
        <v>1601</v>
      </c>
      <c r="B1266" t="s">
        <v>2998</v>
      </c>
      <c r="C1266" t="s">
        <v>671</v>
      </c>
      <c r="D1266">
        <v>6.3E-3</v>
      </c>
      <c r="P1266">
        <v>1.26829268292683</v>
      </c>
      <c r="AL1266">
        <v>2.5087108013937281E-5</v>
      </c>
      <c r="AM1266">
        <v>5.0174216027874569E-5</v>
      </c>
      <c r="AN1266">
        <v>1.5423925667828111E-4</v>
      </c>
      <c r="GN1266">
        <v>3.4327009936766042E-5</v>
      </c>
    </row>
    <row r="1267" spans="1:196" x14ac:dyDescent="0.3">
      <c r="A1267" s="49">
        <v>1603</v>
      </c>
      <c r="B1267" t="s">
        <v>3002</v>
      </c>
      <c r="C1267" t="s">
        <v>796</v>
      </c>
      <c r="D1267">
        <v>1.3431999999999999</v>
      </c>
      <c r="O1267">
        <v>4.2514962448611991E-2</v>
      </c>
    </row>
    <row r="1268" spans="1:196" x14ac:dyDescent="0.3">
      <c r="A1268" s="49">
        <v>1604</v>
      </c>
      <c r="B1268" t="s">
        <v>3003</v>
      </c>
      <c r="C1268" t="s">
        <v>668</v>
      </c>
      <c r="D1268">
        <v>0.1188</v>
      </c>
      <c r="I1268">
        <v>1.311914323962517E-2</v>
      </c>
      <c r="K1268">
        <v>8.1015419703505374E-4</v>
      </c>
      <c r="L1268">
        <v>0.12050334672021421</v>
      </c>
    </row>
    <row r="1269" spans="1:196" x14ac:dyDescent="0.3">
      <c r="A1269" s="49">
        <v>1605</v>
      </c>
      <c r="B1269" t="s">
        <v>3004</v>
      </c>
      <c r="C1269" t="s">
        <v>798</v>
      </c>
      <c r="D1269">
        <v>7.6590000000000005E-2</v>
      </c>
      <c r="P1269">
        <v>0.58141067897165444</v>
      </c>
    </row>
    <row r="1270" spans="1:196" x14ac:dyDescent="0.3">
      <c r="A1270" s="49">
        <v>1606</v>
      </c>
      <c r="B1270" t="s">
        <v>3005</v>
      </c>
      <c r="C1270" t="s">
        <v>659</v>
      </c>
      <c r="D1270">
        <v>3.5150000000000001E-2</v>
      </c>
      <c r="AJ1270">
        <v>2.392230576441102</v>
      </c>
      <c r="AP1270">
        <v>0.89889097744360902</v>
      </c>
    </row>
    <row r="1271" spans="1:196" x14ac:dyDescent="0.3">
      <c r="A1271" s="49">
        <v>1607</v>
      </c>
      <c r="B1271" t="s">
        <v>3006</v>
      </c>
      <c r="C1271" t="s">
        <v>605</v>
      </c>
      <c r="D1271">
        <v>0.01</v>
      </c>
      <c r="AG1271">
        <v>5.7012371763614904E-4</v>
      </c>
    </row>
    <row r="1272" spans="1:196" x14ac:dyDescent="0.3">
      <c r="A1272" s="49">
        <v>1608</v>
      </c>
      <c r="B1272" t="s">
        <v>3007</v>
      </c>
      <c r="C1272" t="s">
        <v>605</v>
      </c>
      <c r="D1272">
        <v>0.34011000000000002</v>
      </c>
      <c r="AG1272">
        <v>5.8251819711520184E-4</v>
      </c>
    </row>
    <row r="1273" spans="1:196" x14ac:dyDescent="0.3">
      <c r="A1273" s="49">
        <v>1611</v>
      </c>
      <c r="B1273" t="s">
        <v>3010</v>
      </c>
      <c r="C1273" t="s">
        <v>605</v>
      </c>
      <c r="D1273">
        <v>0.46</v>
      </c>
      <c r="M1273">
        <v>1.6609155739590519E-3</v>
      </c>
      <c r="N1273">
        <v>5.2017122019416722E-6</v>
      </c>
    </row>
    <row r="1274" spans="1:196" x14ac:dyDescent="0.3">
      <c r="A1274" s="49">
        <v>1612</v>
      </c>
      <c r="B1274" t="s">
        <v>3012</v>
      </c>
      <c r="C1274" t="s">
        <v>659</v>
      </c>
      <c r="D1274">
        <v>0.14621000000000001</v>
      </c>
      <c r="I1274">
        <v>0.1112761558510906</v>
      </c>
      <c r="J1274">
        <v>2.3333907409955811E-5</v>
      </c>
      <c r="K1274">
        <v>1.116549804992489E-3</v>
      </c>
      <c r="L1274">
        <v>0.2299137467728791</v>
      </c>
    </row>
    <row r="1275" spans="1:196" x14ac:dyDescent="0.3">
      <c r="A1275" s="49">
        <v>1613</v>
      </c>
      <c r="B1275" t="s">
        <v>3013</v>
      </c>
      <c r="C1275" t="s">
        <v>659</v>
      </c>
      <c r="D1275">
        <v>9.1789999999999997E-2</v>
      </c>
      <c r="I1275">
        <v>3.7377093076522233E-2</v>
      </c>
      <c r="J1275">
        <v>5.5723055639050377E-6</v>
      </c>
      <c r="K1275">
        <v>1.6128369380488869E-3</v>
      </c>
      <c r="L1275">
        <v>0.28655893428819318</v>
      </c>
    </row>
    <row r="1276" spans="1:196" x14ac:dyDescent="0.3">
      <c r="A1276" s="49">
        <v>1614</v>
      </c>
      <c r="B1276" t="s">
        <v>3014</v>
      </c>
      <c r="C1276" t="s">
        <v>659</v>
      </c>
      <c r="D1276">
        <v>1.30486335E-6</v>
      </c>
      <c r="F1276">
        <v>3633.4144363341452</v>
      </c>
      <c r="G1276">
        <v>32.08386651046829</v>
      </c>
      <c r="H1276">
        <v>14809.40794809408</v>
      </c>
      <c r="EM1276">
        <v>1482.9278183292779</v>
      </c>
    </row>
    <row r="1277" spans="1:196" x14ac:dyDescent="0.3">
      <c r="A1277" s="49">
        <v>1616</v>
      </c>
      <c r="B1277" t="s">
        <v>3016</v>
      </c>
      <c r="C1277" t="s">
        <v>671</v>
      </c>
      <c r="D1277">
        <v>7.7272546659999989E-4</v>
      </c>
      <c r="Q1277">
        <v>271.40172912967881</v>
      </c>
      <c r="R1277">
        <v>6.8215875019753971E-2</v>
      </c>
      <c r="S1277">
        <v>668.38184273749209</v>
      </c>
      <c r="T1277">
        <v>0.82544043983208004</v>
      </c>
      <c r="U1277">
        <v>0.1249983714369403</v>
      </c>
      <c r="V1277">
        <v>0.1176216656294628</v>
      </c>
      <c r="W1277">
        <v>2.3470581885472661E-2</v>
      </c>
    </row>
    <row r="1278" spans="1:196" x14ac:dyDescent="0.3">
      <c r="A1278" s="49">
        <v>1617</v>
      </c>
      <c r="B1278" t="s">
        <v>3017</v>
      </c>
      <c r="C1278" t="s">
        <v>659</v>
      </c>
      <c r="D1278">
        <v>1.3912000000000001E-2</v>
      </c>
      <c r="AH1278">
        <v>4.7872340425531912E-5</v>
      </c>
      <c r="AJ1278">
        <v>1.8395390070921991</v>
      </c>
      <c r="AK1278">
        <v>2.0651243949116288E-3</v>
      </c>
    </row>
    <row r="1279" spans="1:196" x14ac:dyDescent="0.3">
      <c r="A1279" s="49">
        <v>1618</v>
      </c>
      <c r="B1279" t="s">
        <v>3018</v>
      </c>
      <c r="C1279" t="s">
        <v>659</v>
      </c>
      <c r="D1279">
        <v>0.09</v>
      </c>
      <c r="I1279">
        <v>0.16867469879518071</v>
      </c>
      <c r="K1279">
        <v>3.7304774654172248E-4</v>
      </c>
      <c r="L1279">
        <v>4.5188755020080327E-3</v>
      </c>
      <c r="AQ1279">
        <v>3.998215082552433E-4</v>
      </c>
    </row>
    <row r="1280" spans="1:196" x14ac:dyDescent="0.3">
      <c r="A1280" s="49">
        <v>1619</v>
      </c>
      <c r="B1280" t="s">
        <v>3020</v>
      </c>
      <c r="C1280" t="s">
        <v>659</v>
      </c>
      <c r="D1280">
        <v>0.16800000000000001</v>
      </c>
      <c r="AH1280">
        <v>2.295918367346939E-5</v>
      </c>
      <c r="AJ1280">
        <v>0.42346938775510212</v>
      </c>
      <c r="AK1280">
        <v>4.9187452758881324E-4</v>
      </c>
      <c r="AP1280">
        <v>0.215280612244898</v>
      </c>
      <c r="CN1280">
        <v>3.9753401360544227E-2</v>
      </c>
      <c r="ED1280">
        <v>2.1164021164021171E-5</v>
      </c>
    </row>
    <row r="1281" spans="1:257" x14ac:dyDescent="0.3">
      <c r="A1281" s="49">
        <v>1620</v>
      </c>
      <c r="B1281" t="s">
        <v>3022</v>
      </c>
      <c r="C1281" t="s">
        <v>659</v>
      </c>
      <c r="D1281">
        <v>6.409472758000001E-2</v>
      </c>
      <c r="AH1281">
        <v>1.7184098980410121E-5</v>
      </c>
      <c r="AJ1281">
        <v>1.457182953373811</v>
      </c>
      <c r="AK1281">
        <v>1.934802255572103E-3</v>
      </c>
      <c r="AP1281">
        <v>0.1127906976744186</v>
      </c>
    </row>
    <row r="1282" spans="1:257" x14ac:dyDescent="0.3">
      <c r="A1282" s="49">
        <v>1621</v>
      </c>
      <c r="B1282" t="s">
        <v>3023</v>
      </c>
      <c r="C1282" t="s">
        <v>659</v>
      </c>
      <c r="D1282">
        <v>9.9299999999999998E-6</v>
      </c>
      <c r="F1282">
        <v>1244.4444444444439</v>
      </c>
      <c r="G1282">
        <v>43.160493827160487</v>
      </c>
      <c r="H1282">
        <v>14755.555555555549</v>
      </c>
      <c r="EM1282">
        <v>8751.5555555555547</v>
      </c>
    </row>
    <row r="1283" spans="1:257" x14ac:dyDescent="0.3">
      <c r="A1283" s="49">
        <v>1622</v>
      </c>
      <c r="B1283" t="s">
        <v>3024</v>
      </c>
      <c r="C1283" t="s">
        <v>671</v>
      </c>
      <c r="D1283">
        <v>9.2500000000000004E-4</v>
      </c>
      <c r="O1283">
        <v>3.625576796308505E-2</v>
      </c>
      <c r="P1283">
        <v>2.1595253790375741</v>
      </c>
    </row>
    <row r="1284" spans="1:257" x14ac:dyDescent="0.3">
      <c r="A1284" s="49">
        <v>1624</v>
      </c>
      <c r="B1284" t="s">
        <v>3026</v>
      </c>
      <c r="C1284" t="s">
        <v>605</v>
      </c>
      <c r="D1284">
        <v>0.39888908136000012</v>
      </c>
      <c r="AF1284">
        <v>1.4684795687589569</v>
      </c>
      <c r="AG1284">
        <v>6.0180655953347563E-4</v>
      </c>
    </row>
    <row r="1285" spans="1:257" x14ac:dyDescent="0.3">
      <c r="A1285" s="49">
        <v>1625</v>
      </c>
      <c r="B1285" t="s">
        <v>3027</v>
      </c>
      <c r="C1285" t="s">
        <v>659</v>
      </c>
      <c r="D1285">
        <v>1.1826E-2</v>
      </c>
      <c r="AH1285">
        <v>4.7619047619047627E-5</v>
      </c>
      <c r="AJ1285">
        <v>2.0310846560846558</v>
      </c>
      <c r="AK1285">
        <v>2.004997060552616E-3</v>
      </c>
      <c r="AP1285">
        <v>0.1674404761904762</v>
      </c>
    </row>
    <row r="1286" spans="1:257" x14ac:dyDescent="0.3">
      <c r="A1286" s="49">
        <v>1626</v>
      </c>
      <c r="B1286" t="s">
        <v>3028</v>
      </c>
      <c r="C1286" t="s">
        <v>796</v>
      </c>
      <c r="D1286">
        <v>52.396703000000009</v>
      </c>
      <c r="Z1286">
        <v>2.1982445536697221E-2</v>
      </c>
      <c r="HY1286">
        <v>1.141952934519563E-3</v>
      </c>
      <c r="HZ1286">
        <v>0.37443847688279153</v>
      </c>
    </row>
    <row r="1287" spans="1:257" x14ac:dyDescent="0.3">
      <c r="A1287" s="49">
        <v>1627</v>
      </c>
      <c r="B1287" t="s">
        <v>3029</v>
      </c>
      <c r="C1287" t="s">
        <v>671</v>
      </c>
      <c r="D1287">
        <v>2.402145E-5</v>
      </c>
      <c r="Q1287">
        <v>257.83005151164099</v>
      </c>
      <c r="R1287">
        <v>0.12820442770940141</v>
      </c>
      <c r="S1287">
        <v>610.19544100474218</v>
      </c>
      <c r="T1287">
        <v>0.69226221656986653</v>
      </c>
      <c r="U1287">
        <v>8.9585156388905379E-2</v>
      </c>
      <c r="V1287">
        <v>0.28873836198605829</v>
      </c>
      <c r="W1287">
        <v>5.4697797934642189E-2</v>
      </c>
    </row>
    <row r="1288" spans="1:257" x14ac:dyDescent="0.3">
      <c r="A1288" s="49">
        <v>1628</v>
      </c>
      <c r="B1288" t="s">
        <v>3030</v>
      </c>
      <c r="C1288" t="s">
        <v>605</v>
      </c>
      <c r="D1288">
        <v>0.94858338335999981</v>
      </c>
      <c r="AH1288">
        <v>2.3893149921854021E-5</v>
      </c>
      <c r="AK1288">
        <v>7.1338554746660729E-4</v>
      </c>
    </row>
    <row r="1289" spans="1:257" x14ac:dyDescent="0.3">
      <c r="A1289" s="49">
        <v>1629</v>
      </c>
      <c r="B1289" t="s">
        <v>3031</v>
      </c>
      <c r="C1289" t="s">
        <v>595</v>
      </c>
      <c r="D1289">
        <v>0.03</v>
      </c>
      <c r="P1289">
        <v>0.61463414634146341</v>
      </c>
    </row>
    <row r="1290" spans="1:257" x14ac:dyDescent="0.3">
      <c r="A1290" s="49">
        <v>1630</v>
      </c>
      <c r="B1290" t="s">
        <v>3032</v>
      </c>
      <c r="C1290" t="s">
        <v>796</v>
      </c>
      <c r="D1290">
        <v>5.1510387599999988E-3</v>
      </c>
      <c r="O1290">
        <v>5.2606408417025373E-2</v>
      </c>
      <c r="IW1290">
        <v>1.346833169796499E-5</v>
      </c>
    </row>
    <row r="1291" spans="1:257" x14ac:dyDescent="0.3">
      <c r="A1291" s="49">
        <v>1631</v>
      </c>
      <c r="B1291" t="s">
        <v>3033</v>
      </c>
      <c r="C1291" t="s">
        <v>659</v>
      </c>
      <c r="D1291">
        <v>0.59100299999999995</v>
      </c>
      <c r="AH1291">
        <v>3.3018867924528303E-5</v>
      </c>
      <c r="AJ1291">
        <v>1.0750973345312971</v>
      </c>
      <c r="AK1291">
        <v>7.8779408339156771E-4</v>
      </c>
    </row>
    <row r="1292" spans="1:257" x14ac:dyDescent="0.3">
      <c r="A1292" s="49">
        <v>1632</v>
      </c>
      <c r="B1292" t="s">
        <v>3034</v>
      </c>
      <c r="C1292" t="s">
        <v>659</v>
      </c>
      <c r="D1292">
        <v>0.17</v>
      </c>
      <c r="AJ1292">
        <v>0.18599439775910359</v>
      </c>
    </row>
    <row r="1293" spans="1:257" x14ac:dyDescent="0.3">
      <c r="A1293" s="49">
        <v>1633</v>
      </c>
      <c r="B1293" t="s">
        <v>3035</v>
      </c>
      <c r="C1293" t="s">
        <v>671</v>
      </c>
      <c r="D1293">
        <v>8.7499999999999994E-2</v>
      </c>
      <c r="P1293">
        <v>1.106341463414634</v>
      </c>
      <c r="AM1293">
        <v>6.7434146341463434E-5</v>
      </c>
      <c r="AN1293">
        <v>1.727479674796748E-4</v>
      </c>
    </row>
    <row r="1294" spans="1:257" x14ac:dyDescent="0.3">
      <c r="A1294" s="49">
        <v>1635</v>
      </c>
      <c r="B1294" t="s">
        <v>3037</v>
      </c>
      <c r="C1294" t="s">
        <v>671</v>
      </c>
      <c r="D1294">
        <v>4.310704463414635E-4</v>
      </c>
      <c r="Q1294">
        <v>468.67634290374758</v>
      </c>
      <c r="R1294">
        <v>7.9007102717364858E-2</v>
      </c>
      <c r="S1294">
        <v>709.74263411164793</v>
      </c>
      <c r="T1294">
        <v>0.80241707986273569</v>
      </c>
      <c r="U1294">
        <v>0.13256478027443239</v>
      </c>
      <c r="V1294">
        <v>0.16156008250011589</v>
      </c>
      <c r="W1294">
        <v>3.2260867442875117E-2</v>
      </c>
    </row>
    <row r="1295" spans="1:257" x14ac:dyDescent="0.3">
      <c r="A1295" s="49">
        <v>1636</v>
      </c>
      <c r="B1295" t="s">
        <v>3038</v>
      </c>
      <c r="C1295" t="s">
        <v>595</v>
      </c>
      <c r="D1295">
        <v>3.791211586E-4</v>
      </c>
      <c r="Q1295">
        <v>436.97552328240488</v>
      </c>
      <c r="R1295">
        <v>0.13486109691504819</v>
      </c>
      <c r="S1295">
        <v>661.7363210936885</v>
      </c>
      <c r="T1295">
        <v>0.7873862625428989</v>
      </c>
      <c r="U1295">
        <v>7.7624278796745369E-2</v>
      </c>
    </row>
    <row r="1296" spans="1:257" x14ac:dyDescent="0.3">
      <c r="A1296" s="49">
        <v>1637</v>
      </c>
      <c r="B1296" t="s">
        <v>3039</v>
      </c>
      <c r="C1296" t="s">
        <v>671</v>
      </c>
      <c r="D1296">
        <v>2.8271951600000001E-4</v>
      </c>
      <c r="Q1296">
        <v>520.35573738822541</v>
      </c>
      <c r="R1296">
        <v>8.6647272698358743E-2</v>
      </c>
      <c r="S1296">
        <v>787.3313393235477</v>
      </c>
      <c r="T1296">
        <v>0.76910190712929627</v>
      </c>
      <c r="U1296">
        <v>0.12390592706162901</v>
      </c>
      <c r="V1296">
        <v>0.15318278544219779</v>
      </c>
      <c r="W1296">
        <v>2.9951294510229539E-2</v>
      </c>
    </row>
    <row r="1297" spans="1:285" x14ac:dyDescent="0.3">
      <c r="A1297" s="49">
        <v>1638</v>
      </c>
      <c r="B1297" t="s">
        <v>3040</v>
      </c>
      <c r="C1297" t="s">
        <v>671</v>
      </c>
      <c r="D1297">
        <v>6.7184579268292593E-5</v>
      </c>
      <c r="Q1297">
        <v>116.16613895229111</v>
      </c>
      <c r="R1297">
        <v>7.4760765550239236E-2</v>
      </c>
      <c r="S1297">
        <v>305.41379354750342</v>
      </c>
      <c r="T1297">
        <v>0.45759741666174431</v>
      </c>
      <c r="U1297">
        <v>7.588556126567822E-2</v>
      </c>
      <c r="V1297">
        <v>0.1457739898989899</v>
      </c>
      <c r="W1297">
        <v>3.09932778073129E-2</v>
      </c>
    </row>
    <row r="1298" spans="1:285" x14ac:dyDescent="0.3">
      <c r="A1298" s="49">
        <v>1639</v>
      </c>
      <c r="B1298" t="s">
        <v>3041</v>
      </c>
      <c r="C1298" t="s">
        <v>659</v>
      </c>
      <c r="D1298">
        <v>1.062E-5</v>
      </c>
      <c r="F1298">
        <v>3111.1111111111109</v>
      </c>
      <c r="G1298">
        <v>10.737997256515779</v>
      </c>
      <c r="H1298">
        <v>8197.5308641975334</v>
      </c>
    </row>
    <row r="1299" spans="1:285" x14ac:dyDescent="0.3">
      <c r="A1299" s="49">
        <v>1640</v>
      </c>
      <c r="B1299" t="s">
        <v>3042</v>
      </c>
      <c r="C1299" t="s">
        <v>605</v>
      </c>
      <c r="D1299">
        <v>9.7751000000000007E-5</v>
      </c>
      <c r="F1299">
        <v>1765.9154382052359</v>
      </c>
    </row>
    <row r="1300" spans="1:285" x14ac:dyDescent="0.3">
      <c r="A1300" s="49">
        <v>1641</v>
      </c>
      <c r="B1300" t="s">
        <v>3043</v>
      </c>
      <c r="C1300" t="s">
        <v>659</v>
      </c>
      <c r="D1300">
        <v>1.9199999999999998E-2</v>
      </c>
      <c r="I1300">
        <v>0.10120481927710839</v>
      </c>
      <c r="K1300">
        <v>2.8826416778224008E-4</v>
      </c>
    </row>
    <row r="1301" spans="1:285" x14ac:dyDescent="0.3">
      <c r="A1301" s="49">
        <v>1643</v>
      </c>
      <c r="B1301" t="s">
        <v>3045</v>
      </c>
      <c r="C1301" t="s">
        <v>605</v>
      </c>
      <c r="D1301">
        <v>9.8999999999999973E-3</v>
      </c>
      <c r="AG1301">
        <v>1.3026315789473689E-5</v>
      </c>
    </row>
    <row r="1302" spans="1:285" x14ac:dyDescent="0.3">
      <c r="A1302" s="49">
        <v>1644</v>
      </c>
      <c r="B1302" t="s">
        <v>3046</v>
      </c>
      <c r="C1302" t="s">
        <v>626</v>
      </c>
      <c r="D1302">
        <v>0.47879999999999989</v>
      </c>
      <c r="L1302">
        <v>0.16945783132530121</v>
      </c>
      <c r="AQ1302">
        <v>7.3300609846794625E-5</v>
      </c>
    </row>
    <row r="1303" spans="1:285" x14ac:dyDescent="0.3">
      <c r="A1303" s="49">
        <v>1645</v>
      </c>
      <c r="B1303" t="s">
        <v>3048</v>
      </c>
      <c r="C1303" t="s">
        <v>605</v>
      </c>
      <c r="D1303">
        <v>0.2175194352470794</v>
      </c>
      <c r="AG1303">
        <v>5.7014111126568495E-4</v>
      </c>
    </row>
    <row r="1304" spans="1:285" x14ac:dyDescent="0.3">
      <c r="A1304" s="49">
        <v>1646</v>
      </c>
      <c r="B1304" t="s">
        <v>3049</v>
      </c>
      <c r="C1304" t="s">
        <v>659</v>
      </c>
      <c r="D1304">
        <v>0.13277076857</v>
      </c>
      <c r="AH1304">
        <v>2.266119673440449E-6</v>
      </c>
      <c r="AK1304">
        <v>8.7776558172200566E-5</v>
      </c>
      <c r="CN1304">
        <v>5.7200363737808426E-3</v>
      </c>
    </row>
    <row r="1305" spans="1:285" x14ac:dyDescent="0.3">
      <c r="A1305" s="49">
        <v>1647</v>
      </c>
      <c r="B1305" t="s">
        <v>3050</v>
      </c>
      <c r="C1305" t="s">
        <v>798</v>
      </c>
      <c r="D1305">
        <v>1.4999999999999999E-4</v>
      </c>
      <c r="P1305">
        <v>0.68292682926829262</v>
      </c>
    </row>
    <row r="1306" spans="1:285" x14ac:dyDescent="0.3">
      <c r="A1306" s="49">
        <v>1648</v>
      </c>
      <c r="B1306" t="s">
        <v>3051</v>
      </c>
      <c r="C1306" t="s">
        <v>605</v>
      </c>
      <c r="D1306">
        <v>0.02</v>
      </c>
      <c r="AG1306">
        <v>5.788926865394219E-4</v>
      </c>
    </row>
    <row r="1307" spans="1:285" x14ac:dyDescent="0.3">
      <c r="A1307" s="49">
        <v>1649</v>
      </c>
      <c r="B1307" t="s">
        <v>3054</v>
      </c>
      <c r="C1307" t="s">
        <v>3053</v>
      </c>
      <c r="D1307">
        <v>6.0579565710177211E-2</v>
      </c>
      <c r="JX1307">
        <v>0.48293490802640188</v>
      </c>
      <c r="JY1307">
        <v>20.829424661722442</v>
      </c>
    </row>
    <row r="1308" spans="1:285" x14ac:dyDescent="0.3">
      <c r="A1308" s="49">
        <v>1650</v>
      </c>
      <c r="B1308" t="s">
        <v>3056</v>
      </c>
      <c r="C1308" t="s">
        <v>659</v>
      </c>
      <c r="D1308">
        <v>0.78120000000000001</v>
      </c>
      <c r="AJ1308">
        <v>0.29407596371882089</v>
      </c>
    </row>
    <row r="1309" spans="1:285" x14ac:dyDescent="0.3">
      <c r="A1309" s="49">
        <v>1651</v>
      </c>
      <c r="B1309" t="s">
        <v>3057</v>
      </c>
      <c r="C1309" t="s">
        <v>614</v>
      </c>
      <c r="D1309">
        <v>0.32321830451934958</v>
      </c>
      <c r="EF1309">
        <v>8.0685155941326817E-2</v>
      </c>
      <c r="EG1309">
        <v>2.2320573394551371E-3</v>
      </c>
      <c r="EH1309">
        <v>0.32836761000834841</v>
      </c>
    </row>
    <row r="1310" spans="1:285" x14ac:dyDescent="0.3">
      <c r="A1310" s="49">
        <v>1652</v>
      </c>
      <c r="B1310" t="s">
        <v>3058</v>
      </c>
      <c r="C1310" t="s">
        <v>605</v>
      </c>
      <c r="D1310">
        <v>0.75156000000000001</v>
      </c>
      <c r="M1310">
        <v>1.885756638537521E-2</v>
      </c>
      <c r="N1310">
        <v>2.0404529495122081E-5</v>
      </c>
      <c r="AH1310">
        <v>3.3359184325175068E-5</v>
      </c>
    </row>
    <row r="1311" spans="1:285" x14ac:dyDescent="0.3">
      <c r="A1311" s="49">
        <v>1654</v>
      </c>
      <c r="B1311" t="s">
        <v>3060</v>
      </c>
      <c r="C1311" t="s">
        <v>605</v>
      </c>
      <c r="D1311">
        <v>8.7398000000000007</v>
      </c>
      <c r="M1311">
        <v>4.5181618215326083E-2</v>
      </c>
      <c r="N1311">
        <v>1.029962546816479E-5</v>
      </c>
      <c r="AK1311">
        <v>2.1461268652279891E-4</v>
      </c>
    </row>
    <row r="1312" spans="1:285" x14ac:dyDescent="0.3">
      <c r="A1312" s="49">
        <v>1655</v>
      </c>
      <c r="B1312" t="s">
        <v>3061</v>
      </c>
      <c r="C1312" t="s">
        <v>605</v>
      </c>
      <c r="D1312">
        <v>0.14258999999999999</v>
      </c>
      <c r="AG1312">
        <v>1.2406015037593989E-5</v>
      </c>
    </row>
    <row r="1313" spans="1:253" x14ac:dyDescent="0.3">
      <c r="A1313" s="49">
        <v>1656</v>
      </c>
      <c r="B1313" t="s">
        <v>3062</v>
      </c>
      <c r="C1313" t="s">
        <v>671</v>
      </c>
      <c r="D1313">
        <v>8.5805999999999993E-2</v>
      </c>
      <c r="EE1313">
        <v>0.18594104308390019</v>
      </c>
    </row>
    <row r="1314" spans="1:253" x14ac:dyDescent="0.3">
      <c r="A1314" s="49">
        <v>1658</v>
      </c>
      <c r="B1314" t="s">
        <v>3064</v>
      </c>
      <c r="C1314" t="s">
        <v>671</v>
      </c>
      <c r="D1314">
        <v>7.4944344900000015E-2</v>
      </c>
      <c r="O1314">
        <v>2.0518402838775651E-2</v>
      </c>
      <c r="P1314">
        <v>0.73864121918296843</v>
      </c>
    </row>
    <row r="1315" spans="1:253" x14ac:dyDescent="0.3">
      <c r="A1315" s="49">
        <v>1660</v>
      </c>
      <c r="B1315" t="s">
        <v>3066</v>
      </c>
      <c r="C1315" t="s">
        <v>752</v>
      </c>
      <c r="D1315">
        <v>6.3824092639736844E-3</v>
      </c>
      <c r="E1315" t="s">
        <v>1016</v>
      </c>
      <c r="EY1315">
        <v>0.38799484260732142</v>
      </c>
      <c r="EZ1315">
        <v>0.69914220569691943</v>
      </c>
      <c r="FA1315">
        <v>7.1180458204362959E-2</v>
      </c>
      <c r="FB1315">
        <v>0.2964693828336708</v>
      </c>
      <c r="FC1315">
        <v>0.13680863905355611</v>
      </c>
      <c r="FD1315">
        <v>0.1156591302358667</v>
      </c>
      <c r="FE1315">
        <v>0.5211453096041222</v>
      </c>
      <c r="FF1315">
        <v>0.1134356834706195</v>
      </c>
      <c r="FG1315">
        <v>0.2314014534385169</v>
      </c>
      <c r="FH1315">
        <v>0.65340503038968389</v>
      </c>
      <c r="FI1315">
        <v>0.1055603703307131</v>
      </c>
      <c r="FJ1315">
        <v>0.61270232180381068</v>
      </c>
      <c r="FK1315">
        <v>8.4623387265875594E-2</v>
      </c>
      <c r="FL1315">
        <v>6.4385405598045704</v>
      </c>
    </row>
    <row r="1316" spans="1:253" x14ac:dyDescent="0.3">
      <c r="A1316" s="49">
        <v>1661</v>
      </c>
      <c r="B1316" t="s">
        <v>3068</v>
      </c>
      <c r="C1316" t="s">
        <v>683</v>
      </c>
      <c r="D1316">
        <v>0.12479999999999999</v>
      </c>
      <c r="M1316">
        <v>5.2358906525573189E-3</v>
      </c>
      <c r="N1316">
        <v>3.1584324949786732E-5</v>
      </c>
      <c r="AH1316">
        <v>1.1160714285714289E-4</v>
      </c>
      <c r="AK1316">
        <v>5.2358906525573189E-4</v>
      </c>
    </row>
    <row r="1317" spans="1:253" x14ac:dyDescent="0.3">
      <c r="A1317" s="49">
        <v>1663</v>
      </c>
      <c r="B1317" t="s">
        <v>3071</v>
      </c>
      <c r="C1317" t="s">
        <v>605</v>
      </c>
      <c r="D1317">
        <v>9.5834999999999993E-5</v>
      </c>
      <c r="F1317">
        <v>545.67398827846466</v>
      </c>
      <c r="G1317">
        <v>6.6820093950056911</v>
      </c>
    </row>
    <row r="1318" spans="1:253" x14ac:dyDescent="0.3">
      <c r="A1318" s="49">
        <v>1665</v>
      </c>
      <c r="B1318" t="s">
        <v>3073</v>
      </c>
      <c r="C1318" t="s">
        <v>659</v>
      </c>
      <c r="D1318">
        <v>7.0108500000000008E-5</v>
      </c>
      <c r="F1318">
        <v>2707.0707070707072</v>
      </c>
      <c r="G1318">
        <v>18.91165624498958</v>
      </c>
      <c r="H1318">
        <v>9381.9143819143792</v>
      </c>
      <c r="EM1318">
        <v>2719.63924963925</v>
      </c>
    </row>
    <row r="1319" spans="1:253" x14ac:dyDescent="0.3">
      <c r="A1319" s="49">
        <v>1666</v>
      </c>
      <c r="B1319" t="s">
        <v>3074</v>
      </c>
      <c r="C1319" t="s">
        <v>614</v>
      </c>
      <c r="D1319">
        <v>0.63104832</v>
      </c>
      <c r="AH1319">
        <v>9.9270188555902866E-6</v>
      </c>
      <c r="AK1319">
        <v>6.0542559440266667E-4</v>
      </c>
    </row>
    <row r="1320" spans="1:253" x14ac:dyDescent="0.3">
      <c r="A1320" s="49">
        <v>1667</v>
      </c>
      <c r="B1320" t="s">
        <v>3075</v>
      </c>
      <c r="C1320" t="s">
        <v>614</v>
      </c>
      <c r="D1320">
        <v>0.14769215999999999</v>
      </c>
      <c r="AH1320">
        <v>1.00172644815502E-5</v>
      </c>
      <c r="AJ1320">
        <v>2.245670995670995</v>
      </c>
      <c r="AK1320">
        <v>1.879782964439049E-3</v>
      </c>
    </row>
    <row r="1321" spans="1:253" x14ac:dyDescent="0.3">
      <c r="A1321" s="49">
        <v>1668</v>
      </c>
      <c r="B1321" t="s">
        <v>3076</v>
      </c>
      <c r="C1321" t="s">
        <v>605</v>
      </c>
      <c r="D1321">
        <v>0.12864048</v>
      </c>
      <c r="AF1321">
        <v>0.41608749643314358</v>
      </c>
      <c r="AG1321">
        <v>5.8096189672087503E-4</v>
      </c>
    </row>
    <row r="1322" spans="1:253" x14ac:dyDescent="0.3">
      <c r="A1322" s="49">
        <v>1670</v>
      </c>
      <c r="B1322" t="s">
        <v>3078</v>
      </c>
      <c r="C1322" t="s">
        <v>605</v>
      </c>
      <c r="D1322">
        <v>1.6337784899999999E-2</v>
      </c>
      <c r="AH1322">
        <v>7.9562203118140317E-5</v>
      </c>
    </row>
    <row r="1323" spans="1:253" x14ac:dyDescent="0.3">
      <c r="A1323" s="49">
        <v>1672</v>
      </c>
      <c r="B1323" t="s">
        <v>3080</v>
      </c>
      <c r="C1323" t="s">
        <v>605</v>
      </c>
      <c r="D1323">
        <v>2.3560000000000001E-5</v>
      </c>
      <c r="F1323">
        <v>982.45614035087715</v>
      </c>
      <c r="G1323">
        <v>4.8148148148148149</v>
      </c>
    </row>
    <row r="1324" spans="1:253" x14ac:dyDescent="0.3">
      <c r="A1324" s="49">
        <v>1673</v>
      </c>
      <c r="B1324" t="s">
        <v>3081</v>
      </c>
      <c r="C1324" t="s">
        <v>659</v>
      </c>
      <c r="D1324">
        <v>3.6327999999999999E-2</v>
      </c>
      <c r="I1324">
        <v>0.125193882776205</v>
      </c>
      <c r="J1324">
        <v>8.0420890786223473E-6</v>
      </c>
      <c r="K1324">
        <v>6.3279617773744914E-4</v>
      </c>
      <c r="L1324">
        <v>0.20704940727455079</v>
      </c>
    </row>
    <row r="1325" spans="1:253" x14ac:dyDescent="0.3">
      <c r="A1325" s="49">
        <v>1675</v>
      </c>
      <c r="B1325" t="s">
        <v>3083</v>
      </c>
      <c r="C1325" t="s">
        <v>605</v>
      </c>
      <c r="D1325">
        <v>0.15260699999999999</v>
      </c>
      <c r="AH1325">
        <v>1.2136636683020529E-4</v>
      </c>
      <c r="AK1325">
        <v>2.924184932192429E-3</v>
      </c>
    </row>
    <row r="1326" spans="1:253" x14ac:dyDescent="0.3">
      <c r="A1326" s="49">
        <v>1676</v>
      </c>
      <c r="B1326" t="s">
        <v>3085</v>
      </c>
      <c r="C1326" t="s">
        <v>632</v>
      </c>
      <c r="D1326">
        <v>206.1394716476145</v>
      </c>
      <c r="DX1326">
        <v>9.7515563320004217E-3</v>
      </c>
      <c r="DY1326">
        <v>0.14794064266546639</v>
      </c>
    </row>
    <row r="1327" spans="1:253" x14ac:dyDescent="0.3">
      <c r="A1327" s="49">
        <v>1677</v>
      </c>
      <c r="B1327" t="s">
        <v>3087</v>
      </c>
      <c r="C1327" t="s">
        <v>752</v>
      </c>
      <c r="D1327">
        <v>0.65762946077032802</v>
      </c>
      <c r="E1327" t="s">
        <v>1016</v>
      </c>
      <c r="DL1327">
        <v>1.390503884796253</v>
      </c>
      <c r="DM1327">
        <v>2.5855790105520091</v>
      </c>
      <c r="DN1327">
        <v>0.27647163875974429</v>
      </c>
      <c r="DO1327">
        <v>0.15243686667170611</v>
      </c>
      <c r="DP1327">
        <v>3.516248137119387E-2</v>
      </c>
      <c r="DQ1327">
        <v>7.7537795040083166E-2</v>
      </c>
      <c r="DR1327">
        <v>6.6254877331920611E-3</v>
      </c>
      <c r="DS1327">
        <v>3.9312699151637223E-2</v>
      </c>
      <c r="DT1327">
        <v>5.9544102909469101E-3</v>
      </c>
      <c r="DU1327">
        <v>1.392075930481023E-2</v>
      </c>
      <c r="DV1327">
        <v>7.3091531727561632E-3</v>
      </c>
      <c r="DW1327">
        <v>0.15617505056854999</v>
      </c>
      <c r="IR1327">
        <v>1.3279561859669551E-3</v>
      </c>
      <c r="IS1327">
        <v>1.3307095059103421E-3</v>
      </c>
    </row>
    <row r="1328" spans="1:253" x14ac:dyDescent="0.3">
      <c r="A1328" s="49">
        <v>1679</v>
      </c>
      <c r="B1328" t="s">
        <v>3090</v>
      </c>
      <c r="C1328" t="s">
        <v>605</v>
      </c>
      <c r="D1328">
        <v>3.9005999999999998</v>
      </c>
      <c r="AH1328">
        <v>3.6205968312567298E-5</v>
      </c>
      <c r="AK1328">
        <v>2.6028135136990183E-4</v>
      </c>
    </row>
    <row r="1329" spans="1:174" x14ac:dyDescent="0.3">
      <c r="A1329" s="49">
        <v>1680</v>
      </c>
      <c r="B1329" t="s">
        <v>3091</v>
      </c>
      <c r="C1329" t="s">
        <v>605</v>
      </c>
      <c r="D1329">
        <v>0.89</v>
      </c>
      <c r="M1329">
        <v>5.0264550264550262E-2</v>
      </c>
      <c r="N1329">
        <v>3.1031675708853293E-5</v>
      </c>
      <c r="AH1329">
        <v>4.2857142857142863E-5</v>
      </c>
      <c r="AK1329">
        <v>4.2222222222222232E-4</v>
      </c>
    </row>
    <row r="1330" spans="1:174" x14ac:dyDescent="0.3">
      <c r="A1330" s="49">
        <v>1682</v>
      </c>
      <c r="B1330" t="s">
        <v>3093</v>
      </c>
      <c r="C1330" t="s">
        <v>605</v>
      </c>
      <c r="D1330">
        <v>0.21080399999999999</v>
      </c>
      <c r="AH1330">
        <v>2.75974025974026E-5</v>
      </c>
      <c r="AK1330">
        <v>7.1588904922238262E-4</v>
      </c>
    </row>
    <row r="1331" spans="1:174" x14ac:dyDescent="0.3">
      <c r="A1331" s="49">
        <v>1683</v>
      </c>
      <c r="B1331" t="s">
        <v>3095</v>
      </c>
      <c r="C1331" t="s">
        <v>605</v>
      </c>
      <c r="D1331">
        <v>16.323499999999999</v>
      </c>
      <c r="M1331">
        <v>8.8091907615906757E-3</v>
      </c>
      <c r="N1331">
        <v>1.0845321723931481E-5</v>
      </c>
      <c r="AH1331">
        <v>1.6059449785366409E-5</v>
      </c>
      <c r="AJ1331">
        <v>8.6585072354055728E-2</v>
      </c>
      <c r="AK1331">
        <v>4.7368491850373801E-4</v>
      </c>
      <c r="AP1331">
        <v>2.9345037172525151E-2</v>
      </c>
    </row>
    <row r="1332" spans="1:174" x14ac:dyDescent="0.3">
      <c r="A1332" s="49">
        <v>1684</v>
      </c>
      <c r="B1332" t="s">
        <v>3096</v>
      </c>
      <c r="C1332" t="s">
        <v>605</v>
      </c>
      <c r="D1332">
        <v>50.245179999999998</v>
      </c>
      <c r="M1332">
        <v>1.122070408139241E-2</v>
      </c>
      <c r="N1332">
        <v>6.1850637783990999E-6</v>
      </c>
    </row>
    <row r="1333" spans="1:174" x14ac:dyDescent="0.3">
      <c r="A1333" s="49">
        <v>1685</v>
      </c>
      <c r="B1333" t="s">
        <v>3097</v>
      </c>
      <c r="C1333" t="s">
        <v>605</v>
      </c>
      <c r="D1333">
        <v>2.6776</v>
      </c>
      <c r="M1333">
        <v>4.1482896315582302E-2</v>
      </c>
      <c r="N1333">
        <v>2.4580894201887082E-5</v>
      </c>
    </row>
    <row r="1334" spans="1:174" x14ac:dyDescent="0.3">
      <c r="A1334" s="49">
        <v>1686</v>
      </c>
      <c r="B1334" t="s">
        <v>3098</v>
      </c>
      <c r="C1334" t="s">
        <v>614</v>
      </c>
      <c r="D1334">
        <v>2.1419999999999998E-3</v>
      </c>
      <c r="BQ1334">
        <v>61.439628482972132</v>
      </c>
      <c r="BR1334">
        <v>35.271362229102166</v>
      </c>
      <c r="BS1334">
        <v>256.3235294117647</v>
      </c>
    </row>
    <row r="1335" spans="1:174" x14ac:dyDescent="0.3">
      <c r="A1335" s="49">
        <v>1687</v>
      </c>
      <c r="B1335" t="s">
        <v>3099</v>
      </c>
      <c r="C1335" t="s">
        <v>605</v>
      </c>
      <c r="D1335">
        <v>3.2155</v>
      </c>
      <c r="M1335">
        <v>6.8155322392610532E-2</v>
      </c>
      <c r="N1335">
        <v>4.0401550651672942E-5</v>
      </c>
      <c r="AH1335">
        <v>7.0823244552058106E-6</v>
      </c>
    </row>
    <row r="1336" spans="1:174" x14ac:dyDescent="0.3">
      <c r="A1336" s="49">
        <v>1688</v>
      </c>
      <c r="B1336" t="s">
        <v>3100</v>
      </c>
      <c r="C1336" t="s">
        <v>617</v>
      </c>
      <c r="D1336">
        <v>5.1937099999999998E-3</v>
      </c>
      <c r="BQ1336">
        <v>4.8820288589973559</v>
      </c>
      <c r="BR1336">
        <v>64.984809129950591</v>
      </c>
      <c r="BS1336">
        <v>131.4453824661795</v>
      </c>
      <c r="DK1336">
        <v>8.630011362935066E-4</v>
      </c>
    </row>
    <row r="1337" spans="1:174" x14ac:dyDescent="0.3">
      <c r="A1337" s="49">
        <v>1689</v>
      </c>
      <c r="B1337" t="s">
        <v>3101</v>
      </c>
      <c r="C1337" t="s">
        <v>793</v>
      </c>
      <c r="D1337">
        <v>15.554277298849961</v>
      </c>
      <c r="EK1337">
        <v>1.4351547553229221E-4</v>
      </c>
    </row>
    <row r="1338" spans="1:174" x14ac:dyDescent="0.3">
      <c r="A1338" s="49">
        <v>1690</v>
      </c>
      <c r="B1338" t="s">
        <v>3102</v>
      </c>
      <c r="C1338" t="s">
        <v>605</v>
      </c>
      <c r="D1338">
        <v>10.6226</v>
      </c>
      <c r="AH1338">
        <v>4.0098133090903229E-5</v>
      </c>
      <c r="AK1338">
        <v>3.7545053438525847E-4</v>
      </c>
    </row>
    <row r="1339" spans="1:174" x14ac:dyDescent="0.3">
      <c r="A1339" s="49">
        <v>1691</v>
      </c>
      <c r="B1339" t="s">
        <v>3104</v>
      </c>
      <c r="C1339" t="s">
        <v>605</v>
      </c>
      <c r="D1339">
        <v>31.13091</v>
      </c>
      <c r="M1339">
        <v>3.1538541342462922E-2</v>
      </c>
      <c r="N1339">
        <v>1.283846872082166E-5</v>
      </c>
      <c r="AH1339">
        <v>1.260504201680672E-5</v>
      </c>
    </row>
    <row r="1340" spans="1:174" x14ac:dyDescent="0.3">
      <c r="A1340" s="49">
        <v>1693</v>
      </c>
      <c r="B1340" t="s">
        <v>3106</v>
      </c>
      <c r="C1340" t="s">
        <v>614</v>
      </c>
      <c r="D1340">
        <v>0.78623200000000004</v>
      </c>
      <c r="I1340">
        <v>0.1017516274358824</v>
      </c>
      <c r="K1340">
        <v>2.8351803344119908E-3</v>
      </c>
      <c r="L1340">
        <v>0.14127319665417751</v>
      </c>
    </row>
    <row r="1341" spans="1:174" x14ac:dyDescent="0.3">
      <c r="A1341" s="49">
        <v>1694</v>
      </c>
      <c r="B1341" t="s">
        <v>3107</v>
      </c>
      <c r="C1341" t="s">
        <v>605</v>
      </c>
      <c r="D1341">
        <v>5.0825615999999997E-2</v>
      </c>
      <c r="M1341">
        <v>0.2008446210922773</v>
      </c>
      <c r="N1341">
        <v>1.158072261219158E-4</v>
      </c>
      <c r="AK1341">
        <v>7.4411402736003854E-4</v>
      </c>
      <c r="FR1341">
        <v>0.10126621790008219</v>
      </c>
    </row>
    <row r="1342" spans="1:174" x14ac:dyDescent="0.3">
      <c r="A1342" s="49">
        <v>1695</v>
      </c>
      <c r="B1342" t="s">
        <v>3108</v>
      </c>
      <c r="C1342" t="s">
        <v>605</v>
      </c>
      <c r="D1342">
        <v>9.3670000000000009</v>
      </c>
      <c r="M1342">
        <v>2.211640211640211E-2</v>
      </c>
      <c r="N1342">
        <v>1.5730843478046489E-5</v>
      </c>
    </row>
    <row r="1343" spans="1:174" x14ac:dyDescent="0.3">
      <c r="A1343" s="49">
        <v>1696</v>
      </c>
      <c r="B1343" t="s">
        <v>3109</v>
      </c>
      <c r="C1343" t="s">
        <v>671</v>
      </c>
      <c r="D1343">
        <v>2.473264372469636E-5</v>
      </c>
      <c r="Q1343">
        <v>318.62472676077198</v>
      </c>
      <c r="R1343">
        <v>0.1103046253513075</v>
      </c>
      <c r="S1343">
        <v>723.04377767309836</v>
      </c>
      <c r="T1343">
        <v>0.49112098702702961</v>
      </c>
      <c r="V1343">
        <v>0.23848964594238359</v>
      </c>
      <c r="W1343">
        <v>3.7576564097521747E-2</v>
      </c>
    </row>
    <row r="1344" spans="1:174" x14ac:dyDescent="0.3">
      <c r="A1344" s="49">
        <v>1697</v>
      </c>
      <c r="B1344" t="s">
        <v>3111</v>
      </c>
      <c r="C1344" t="s">
        <v>605</v>
      </c>
      <c r="D1344">
        <v>0.35880999999999991</v>
      </c>
      <c r="M1344">
        <v>3.7347145008581432E-2</v>
      </c>
      <c r="N1344">
        <v>3.050945684963287E-5</v>
      </c>
      <c r="AH1344">
        <v>1.029295249774055E-4</v>
      </c>
      <c r="AK1344">
        <v>4.2028846382125289E-4</v>
      </c>
    </row>
    <row r="1345" spans="1:135" x14ac:dyDescent="0.3">
      <c r="A1345" s="49">
        <v>1698</v>
      </c>
      <c r="B1345" t="s">
        <v>3112</v>
      </c>
      <c r="C1345" t="s">
        <v>798</v>
      </c>
      <c r="D1345">
        <v>5.13E-4</v>
      </c>
      <c r="AL1345">
        <v>1.2195121951219509E-4</v>
      </c>
    </row>
    <row r="1346" spans="1:135" x14ac:dyDescent="0.3">
      <c r="A1346" s="49">
        <v>1699</v>
      </c>
      <c r="B1346" t="s">
        <v>3114</v>
      </c>
      <c r="C1346" t="s">
        <v>798</v>
      </c>
      <c r="D1346">
        <v>0.18359439999999999</v>
      </c>
      <c r="P1346">
        <v>0.50055432372505548</v>
      </c>
    </row>
    <row r="1347" spans="1:135" x14ac:dyDescent="0.3">
      <c r="A1347" s="49">
        <v>1702</v>
      </c>
      <c r="B1347" t="s">
        <v>3117</v>
      </c>
      <c r="C1347" t="s">
        <v>617</v>
      </c>
      <c r="D1347">
        <v>0.28999999999999998</v>
      </c>
      <c r="AH1347">
        <v>2.9556650246305418E-5</v>
      </c>
      <c r="CN1347">
        <v>2.5964696223316919E-3</v>
      </c>
    </row>
    <row r="1348" spans="1:135" x14ac:dyDescent="0.3">
      <c r="A1348" s="49">
        <v>1703</v>
      </c>
      <c r="B1348" t="s">
        <v>3118</v>
      </c>
      <c r="C1348" t="s">
        <v>650</v>
      </c>
      <c r="D1348">
        <v>5.0013744000000004</v>
      </c>
      <c r="AK1348">
        <v>4.1788119288119286E-3</v>
      </c>
    </row>
    <row r="1349" spans="1:135" x14ac:dyDescent="0.3">
      <c r="A1349" s="49">
        <v>1705</v>
      </c>
      <c r="B1349" t="s">
        <v>3120</v>
      </c>
      <c r="C1349" t="s">
        <v>605</v>
      </c>
      <c r="D1349">
        <v>4.5539999999999997E-2</v>
      </c>
      <c r="AG1349">
        <v>3.6184210526315793E-5</v>
      </c>
    </row>
    <row r="1350" spans="1:135" x14ac:dyDescent="0.3">
      <c r="A1350" s="49">
        <v>1707</v>
      </c>
      <c r="B1350" t="s">
        <v>3122</v>
      </c>
      <c r="C1350" t="s">
        <v>798</v>
      </c>
      <c r="D1350">
        <v>1E-3</v>
      </c>
      <c r="CN1350">
        <v>5.2380952380952389E-2</v>
      </c>
      <c r="EE1350">
        <v>0.29285714285714293</v>
      </c>
    </row>
    <row r="1351" spans="1:135" x14ac:dyDescent="0.3">
      <c r="A1351" s="49">
        <v>1708</v>
      </c>
      <c r="B1351" t="s">
        <v>3123</v>
      </c>
      <c r="C1351" t="s">
        <v>650</v>
      </c>
      <c r="D1351">
        <v>4.5949999999999991E-2</v>
      </c>
      <c r="DH1351">
        <v>5.4975170640023743</v>
      </c>
    </row>
    <row r="1352" spans="1:135" x14ac:dyDescent="0.3">
      <c r="A1352" s="49">
        <v>1709</v>
      </c>
      <c r="B1352" t="s">
        <v>3124</v>
      </c>
      <c r="C1352" t="s">
        <v>650</v>
      </c>
      <c r="D1352">
        <v>9.1999999999999998E-3</v>
      </c>
      <c r="DH1352">
        <v>7.6363636363636349</v>
      </c>
    </row>
    <row r="1353" spans="1:135" x14ac:dyDescent="0.3">
      <c r="A1353" s="49">
        <v>1710</v>
      </c>
      <c r="B1353" t="s">
        <v>3125</v>
      </c>
      <c r="C1353" t="s">
        <v>614</v>
      </c>
      <c r="D1353">
        <v>0.29958000000000001</v>
      </c>
      <c r="I1353">
        <v>7.9354469751628173E-2</v>
      </c>
      <c r="L1353">
        <v>0.95053184096289023</v>
      </c>
    </row>
    <row r="1354" spans="1:135" x14ac:dyDescent="0.3">
      <c r="A1354" s="49">
        <v>1711</v>
      </c>
      <c r="B1354" t="s">
        <v>3127</v>
      </c>
      <c r="C1354" t="s">
        <v>595</v>
      </c>
      <c r="D1354">
        <v>2.7690000000000001E-6</v>
      </c>
      <c r="BK1354">
        <v>534.53249618191069</v>
      </c>
      <c r="BL1354">
        <v>6.6816562022738848E-2</v>
      </c>
      <c r="BM1354">
        <v>0.27490242660783992</v>
      </c>
      <c r="DF1354">
        <v>260.90276599355172</v>
      </c>
    </row>
    <row r="1355" spans="1:135" x14ac:dyDescent="0.3">
      <c r="A1355" s="49">
        <v>1712</v>
      </c>
      <c r="B1355" t="s">
        <v>3129</v>
      </c>
      <c r="C1355" t="s">
        <v>620</v>
      </c>
      <c r="D1355">
        <v>4.3200000000000002E-2</v>
      </c>
      <c r="AH1355">
        <v>4.0178571428571433E-5</v>
      </c>
    </row>
    <row r="1356" spans="1:135" x14ac:dyDescent="0.3">
      <c r="A1356" s="49">
        <v>1713</v>
      </c>
      <c r="B1356" t="s">
        <v>3130</v>
      </c>
      <c r="C1356" t="s">
        <v>605</v>
      </c>
      <c r="D1356">
        <v>0.39</v>
      </c>
      <c r="M1356">
        <v>2.0105820105820109E-3</v>
      </c>
      <c r="N1356">
        <v>5.9847854893942956E-6</v>
      </c>
      <c r="AH1356">
        <v>6.4285714285714286E-6</v>
      </c>
    </row>
    <row r="1357" spans="1:135" x14ac:dyDescent="0.3">
      <c r="A1357" s="49">
        <v>1714</v>
      </c>
      <c r="B1357" t="s">
        <v>3131</v>
      </c>
      <c r="C1357" t="s">
        <v>605</v>
      </c>
      <c r="D1357">
        <v>0.89</v>
      </c>
      <c r="AG1357">
        <v>5.7766977003081467E-4</v>
      </c>
    </row>
    <row r="1358" spans="1:135" x14ac:dyDescent="0.3">
      <c r="A1358" s="49">
        <v>1716</v>
      </c>
      <c r="B1358" t="s">
        <v>3133</v>
      </c>
      <c r="C1358" t="s">
        <v>605</v>
      </c>
      <c r="D1358">
        <v>9.3600000000000003E-2</v>
      </c>
      <c r="M1358">
        <v>2.792475014697237E-2</v>
      </c>
      <c r="N1358">
        <v>2.1098932719937971E-5</v>
      </c>
    </row>
    <row r="1359" spans="1:135" x14ac:dyDescent="0.3">
      <c r="A1359" s="49">
        <v>1717</v>
      </c>
      <c r="B1359" t="s">
        <v>3134</v>
      </c>
      <c r="C1359" t="s">
        <v>659</v>
      </c>
      <c r="D1359">
        <v>0.38610299999999997</v>
      </c>
      <c r="I1359">
        <v>0.24554494151616771</v>
      </c>
      <c r="J1359">
        <v>5.576388271947785E-6</v>
      </c>
      <c r="K1359">
        <v>3.7874210210070772E-4</v>
      </c>
      <c r="L1359">
        <v>0.43164405814803958</v>
      </c>
    </row>
    <row r="1360" spans="1:135" x14ac:dyDescent="0.3">
      <c r="A1360" s="49">
        <v>1718</v>
      </c>
      <c r="B1360" t="s">
        <v>3135</v>
      </c>
      <c r="C1360" t="s">
        <v>798</v>
      </c>
      <c r="D1360">
        <v>2.1280000000000001E-3</v>
      </c>
      <c r="P1360">
        <v>0.40436456996148912</v>
      </c>
    </row>
    <row r="1361" spans="1:287" x14ac:dyDescent="0.3">
      <c r="A1361" s="49">
        <v>1719</v>
      </c>
      <c r="B1361" t="s">
        <v>3136</v>
      </c>
      <c r="C1361" t="s">
        <v>605</v>
      </c>
      <c r="D1361">
        <v>1.6509199999999999</v>
      </c>
      <c r="M1361">
        <v>8.0777919946383586E-2</v>
      </c>
      <c r="N1361">
        <v>1.159353572553485E-5</v>
      </c>
    </row>
    <row r="1362" spans="1:287" x14ac:dyDescent="0.3">
      <c r="A1362" s="49">
        <v>1721</v>
      </c>
      <c r="B1362" t="s">
        <v>3138</v>
      </c>
      <c r="C1362" t="s">
        <v>650</v>
      </c>
      <c r="D1362">
        <v>0.13932</v>
      </c>
      <c r="CN1362">
        <v>2.6506295886140851E-2</v>
      </c>
    </row>
    <row r="1363" spans="1:287" x14ac:dyDescent="0.3">
      <c r="A1363" s="49">
        <v>1722</v>
      </c>
      <c r="B1363" t="s">
        <v>3139</v>
      </c>
      <c r="C1363" t="s">
        <v>614</v>
      </c>
      <c r="D1363">
        <v>5.1653700000000011E-2</v>
      </c>
      <c r="AH1363">
        <v>1.255786544401881E-4</v>
      </c>
      <c r="AJ1363">
        <v>0.18420295711080301</v>
      </c>
      <c r="AK1363">
        <v>2.349051799410631E-3</v>
      </c>
      <c r="AP1363">
        <v>2.5539245701939751E-2</v>
      </c>
    </row>
    <row r="1364" spans="1:287" x14ac:dyDescent="0.3">
      <c r="A1364" s="49">
        <v>1725</v>
      </c>
      <c r="B1364" t="s">
        <v>3142</v>
      </c>
      <c r="C1364" t="s">
        <v>798</v>
      </c>
      <c r="D1364">
        <v>3.3958799999999997E-2</v>
      </c>
      <c r="O1364">
        <v>2.8889885792741109E-2</v>
      </c>
      <c r="P1364">
        <v>0.44274769685044463</v>
      </c>
    </row>
    <row r="1365" spans="1:287" x14ac:dyDescent="0.3">
      <c r="A1365" s="49">
        <v>1726</v>
      </c>
      <c r="B1365" t="s">
        <v>3143</v>
      </c>
      <c r="C1365" t="s">
        <v>671</v>
      </c>
      <c r="D1365">
        <v>9.7677E-2</v>
      </c>
      <c r="P1365">
        <v>0.46930637739068809</v>
      </c>
    </row>
    <row r="1366" spans="1:287" x14ac:dyDescent="0.3">
      <c r="A1366" s="49">
        <v>1727</v>
      </c>
      <c r="B1366" t="s">
        <v>3144</v>
      </c>
      <c r="C1366" t="s">
        <v>659</v>
      </c>
      <c r="D1366">
        <v>0.47178663840000001</v>
      </c>
      <c r="I1366">
        <v>5.1312044293679568E-2</v>
      </c>
      <c r="J1366">
        <v>8.4209545842485397E-6</v>
      </c>
      <c r="K1366">
        <v>8.9546282492585264E-4</v>
      </c>
      <c r="L1366">
        <v>0.187555269622178</v>
      </c>
    </row>
    <row r="1367" spans="1:287" x14ac:dyDescent="0.3">
      <c r="A1367" s="49">
        <v>1728</v>
      </c>
      <c r="B1367" t="s">
        <v>3145</v>
      </c>
      <c r="C1367" t="s">
        <v>659</v>
      </c>
      <c r="D1367">
        <v>3.264E-3</v>
      </c>
      <c r="AJ1367">
        <v>0.21614583333333329</v>
      </c>
    </row>
    <row r="1368" spans="1:287" x14ac:dyDescent="0.3">
      <c r="A1368" s="49">
        <v>1729</v>
      </c>
      <c r="B1368" t="s">
        <v>3146</v>
      </c>
      <c r="C1368" t="s">
        <v>605</v>
      </c>
      <c r="D1368">
        <v>0.16030504000000001</v>
      </c>
      <c r="AF1368">
        <v>1.343248412690679</v>
      </c>
      <c r="AG1368">
        <v>6.0944257718363929E-4</v>
      </c>
    </row>
    <row r="1369" spans="1:287" x14ac:dyDescent="0.3">
      <c r="A1369" s="49">
        <v>1731</v>
      </c>
      <c r="B1369" t="s">
        <v>3148</v>
      </c>
      <c r="C1369" t="s">
        <v>605</v>
      </c>
      <c r="D1369">
        <v>0.31</v>
      </c>
      <c r="M1369">
        <v>0.15682539682539681</v>
      </c>
      <c r="N1369">
        <v>9.6031746031746049E-6</v>
      </c>
      <c r="AH1369">
        <v>7.5000000000000007E-5</v>
      </c>
    </row>
    <row r="1370" spans="1:287" x14ac:dyDescent="0.3">
      <c r="A1370" s="49">
        <v>1732</v>
      </c>
      <c r="B1370" t="s">
        <v>3149</v>
      </c>
      <c r="C1370" t="s">
        <v>605</v>
      </c>
      <c r="D1370">
        <v>4.9799999999999997E-2</v>
      </c>
      <c r="AG1370">
        <v>1.447368421052632E-4</v>
      </c>
    </row>
    <row r="1371" spans="1:287" x14ac:dyDescent="0.3">
      <c r="A1371" s="49">
        <v>1733</v>
      </c>
      <c r="B1371" t="s">
        <v>3150</v>
      </c>
      <c r="C1371" t="s">
        <v>605</v>
      </c>
      <c r="D1371">
        <v>0.11559700000000001</v>
      </c>
      <c r="M1371">
        <v>0.16124694838156259</v>
      </c>
      <c r="N1371">
        <v>9.3526351527705733E-5</v>
      </c>
      <c r="AH1371">
        <v>1.08005768810115E-5</v>
      </c>
      <c r="AK1371">
        <v>7.6675621788211226E-4</v>
      </c>
    </row>
    <row r="1372" spans="1:287" x14ac:dyDescent="0.3">
      <c r="A1372" s="49">
        <v>1734</v>
      </c>
      <c r="B1372" t="s">
        <v>3152</v>
      </c>
      <c r="C1372" t="s">
        <v>595</v>
      </c>
      <c r="D1372">
        <v>0.29731039749284233</v>
      </c>
      <c r="JZ1372">
        <v>2.691423531594667E-2</v>
      </c>
      <c r="KA1372">
        <v>3.6094584028997341E-6</v>
      </c>
    </row>
    <row r="1373" spans="1:287" x14ac:dyDescent="0.3">
      <c r="A1373" s="49">
        <v>1735</v>
      </c>
      <c r="B1373" t="s">
        <v>3154</v>
      </c>
      <c r="C1373" t="s">
        <v>707</v>
      </c>
      <c r="D1373">
        <v>1.804E-2</v>
      </c>
      <c r="AK1373">
        <v>1.5597613768345479E-3</v>
      </c>
    </row>
    <row r="1374" spans="1:287" x14ac:dyDescent="0.3">
      <c r="A1374" s="49">
        <v>1736</v>
      </c>
      <c r="B1374" t="s">
        <v>3155</v>
      </c>
      <c r="C1374" t="s">
        <v>650</v>
      </c>
      <c r="D1374">
        <v>0.93389999999999995</v>
      </c>
      <c r="AH1374">
        <v>3.0287733467945481E-5</v>
      </c>
      <c r="AK1374">
        <v>3.5522650363639771E-4</v>
      </c>
    </row>
    <row r="1375" spans="1:287" x14ac:dyDescent="0.3">
      <c r="A1375" s="49">
        <v>1737</v>
      </c>
      <c r="B1375" t="s">
        <v>3156</v>
      </c>
      <c r="C1375" t="s">
        <v>614</v>
      </c>
      <c r="D1375">
        <v>0.76805400000000013</v>
      </c>
      <c r="I1375">
        <v>3.3734939759036138E-2</v>
      </c>
      <c r="K1375">
        <v>9.5199847007075903E-4</v>
      </c>
      <c r="L1375">
        <v>0.3292323580034423</v>
      </c>
    </row>
    <row r="1376" spans="1:287" x14ac:dyDescent="0.3">
      <c r="A1376" s="49">
        <v>1738</v>
      </c>
      <c r="B1376" t="s">
        <v>3157</v>
      </c>
      <c r="C1376" t="s">
        <v>659</v>
      </c>
      <c r="D1376">
        <v>0.21</v>
      </c>
      <c r="AH1376">
        <v>1.2244897959183681E-4</v>
      </c>
    </row>
    <row r="1377" spans="1:289" x14ac:dyDescent="0.3">
      <c r="A1377" s="49">
        <v>1739</v>
      </c>
      <c r="B1377" t="s">
        <v>3158</v>
      </c>
      <c r="C1377" t="s">
        <v>617</v>
      </c>
      <c r="D1377">
        <v>3.8065630000000001</v>
      </c>
      <c r="I1377">
        <v>0.31672901876454468</v>
      </c>
      <c r="J1377">
        <v>4.7721448139747248E-5</v>
      </c>
      <c r="K1377">
        <v>2.288534742065245E-4</v>
      </c>
      <c r="L1377">
        <v>0.15412790526408809</v>
      </c>
      <c r="KB1377">
        <v>1.045704572376533E-5</v>
      </c>
      <c r="KC1377">
        <v>9.9737826612071764E-6</v>
      </c>
    </row>
    <row r="1378" spans="1:289" x14ac:dyDescent="0.3">
      <c r="A1378" s="49">
        <v>1740</v>
      </c>
      <c r="B1378" t="s">
        <v>3160</v>
      </c>
      <c r="C1378" t="s">
        <v>671</v>
      </c>
      <c r="D1378">
        <v>1.8154158E-4</v>
      </c>
      <c r="Q1378">
        <v>204.61795400627591</v>
      </c>
      <c r="R1378">
        <v>1.4148273910582911E-2</v>
      </c>
      <c r="S1378">
        <v>755.94864334171325</v>
      </c>
      <c r="T1378">
        <v>0.50799639481020331</v>
      </c>
      <c r="U1378">
        <v>0.18680699658345379</v>
      </c>
      <c r="V1378">
        <v>0.34659879032258051</v>
      </c>
      <c r="W1378">
        <v>8.4949359135592845E-2</v>
      </c>
    </row>
    <row r="1379" spans="1:289" x14ac:dyDescent="0.3">
      <c r="A1379" s="49">
        <v>1741</v>
      </c>
      <c r="B1379" t="s">
        <v>3161</v>
      </c>
      <c r="C1379" t="s">
        <v>595</v>
      </c>
      <c r="D1379">
        <v>5.0075499999999997E-4</v>
      </c>
      <c r="Q1379">
        <v>86.012898301342744</v>
      </c>
      <c r="R1379">
        <v>2.8710813338525491E-2</v>
      </c>
      <c r="S1379">
        <v>262.33415320643599</v>
      </c>
      <c r="T1379">
        <v>0.45753674913843062</v>
      </c>
      <c r="U1379">
        <v>0.14578183958683291</v>
      </c>
    </row>
    <row r="1380" spans="1:289" x14ac:dyDescent="0.3">
      <c r="A1380" s="49">
        <v>1742</v>
      </c>
      <c r="B1380" t="s">
        <v>3162</v>
      </c>
      <c r="C1380" t="s">
        <v>605</v>
      </c>
      <c r="D1380">
        <v>0.50680000000000014</v>
      </c>
      <c r="M1380">
        <v>0.104119425547997</v>
      </c>
      <c r="N1380">
        <v>4.8327664399092959E-5</v>
      </c>
    </row>
    <row r="1381" spans="1:289" x14ac:dyDescent="0.3">
      <c r="A1381" s="49">
        <v>1743</v>
      </c>
      <c r="B1381" t="s">
        <v>3163</v>
      </c>
      <c r="C1381" t="s">
        <v>605</v>
      </c>
      <c r="D1381">
        <v>1.2692404088</v>
      </c>
      <c r="M1381">
        <v>8.7962962962962965E-2</v>
      </c>
      <c r="N1381">
        <v>5.1902031694479112E-5</v>
      </c>
      <c r="AK1381">
        <v>5.6188586545729386E-4</v>
      </c>
    </row>
    <row r="1382" spans="1:289" x14ac:dyDescent="0.3">
      <c r="A1382" s="49">
        <v>1744</v>
      </c>
      <c r="B1382" t="s">
        <v>3164</v>
      </c>
      <c r="C1382" t="s">
        <v>677</v>
      </c>
      <c r="D1382">
        <v>1.0626E-5</v>
      </c>
      <c r="F1382">
        <v>5090.909090909091</v>
      </c>
      <c r="G1382">
        <v>1.407407407407407</v>
      </c>
    </row>
    <row r="1383" spans="1:289" x14ac:dyDescent="0.3">
      <c r="A1383" s="49">
        <v>1745</v>
      </c>
      <c r="B1383" t="s">
        <v>3165</v>
      </c>
      <c r="C1383" t="s">
        <v>659</v>
      </c>
      <c r="D1383">
        <v>3.7499999999999999E-2</v>
      </c>
      <c r="I1383">
        <v>0.13493975903614461</v>
      </c>
      <c r="J1383">
        <v>7.2289156626506033E-6</v>
      </c>
      <c r="K1383">
        <v>2.034805890227577E-4</v>
      </c>
      <c r="L1383">
        <v>0.135566265060241</v>
      </c>
    </row>
    <row r="1384" spans="1:289" x14ac:dyDescent="0.3">
      <c r="A1384" s="49">
        <v>1746</v>
      </c>
      <c r="B1384" t="s">
        <v>3166</v>
      </c>
      <c r="C1384" t="s">
        <v>659</v>
      </c>
      <c r="D1384">
        <v>5.5008799999999997E-2</v>
      </c>
      <c r="AH1384">
        <v>5.0481922892337218E-5</v>
      </c>
      <c r="AJ1384">
        <v>1.6024107354944419</v>
      </c>
      <c r="AK1384">
        <v>1.918539498326732E-3</v>
      </c>
    </row>
    <row r="1385" spans="1:289" x14ac:dyDescent="0.3">
      <c r="A1385" s="49">
        <v>1747</v>
      </c>
      <c r="B1385" t="s">
        <v>3167</v>
      </c>
      <c r="C1385" t="s">
        <v>659</v>
      </c>
      <c r="D1385">
        <v>3.1001799999999999E-2</v>
      </c>
      <c r="AH1385">
        <v>7.6785864046603747E-6</v>
      </c>
      <c r="AJ1385">
        <v>0.18433599400833561</v>
      </c>
      <c r="AK1385">
        <v>3.1079847522763739E-4</v>
      </c>
      <c r="AP1385">
        <v>2.5872912448401619E-2</v>
      </c>
    </row>
    <row r="1386" spans="1:289" x14ac:dyDescent="0.3">
      <c r="A1386" s="49">
        <v>1748</v>
      </c>
      <c r="B1386" t="s">
        <v>3168</v>
      </c>
      <c r="C1386" t="s">
        <v>617</v>
      </c>
      <c r="D1386">
        <v>2.97E-5</v>
      </c>
      <c r="F1386">
        <v>221.23456790123461</v>
      </c>
      <c r="G1386">
        <v>2.5368084133516229</v>
      </c>
      <c r="H1386">
        <v>881.23456790123453</v>
      </c>
    </row>
    <row r="1387" spans="1:289" x14ac:dyDescent="0.3">
      <c r="A1387" s="49">
        <v>1749</v>
      </c>
      <c r="B1387" t="s">
        <v>3169</v>
      </c>
      <c r="C1387" t="s">
        <v>659</v>
      </c>
      <c r="D1387">
        <v>5.4999999999999999E-6</v>
      </c>
      <c r="F1387">
        <v>1798.787878787879</v>
      </c>
      <c r="G1387">
        <v>1.177104377104377</v>
      </c>
      <c r="H1387">
        <v>7344.242424242424</v>
      </c>
    </row>
    <row r="1388" spans="1:289" x14ac:dyDescent="0.3">
      <c r="A1388" s="49">
        <v>1750</v>
      </c>
      <c r="B1388" t="s">
        <v>3170</v>
      </c>
      <c r="C1388" t="s">
        <v>614</v>
      </c>
      <c r="D1388">
        <v>2.2349999999999998E-2</v>
      </c>
      <c r="M1388">
        <v>1.340388007054674E-2</v>
      </c>
      <c r="N1388">
        <v>8.053722398794681E-6</v>
      </c>
    </row>
    <row r="1389" spans="1:289" x14ac:dyDescent="0.3">
      <c r="A1389" s="49">
        <v>1751</v>
      </c>
      <c r="B1389" t="s">
        <v>3171</v>
      </c>
      <c r="C1389" t="s">
        <v>605</v>
      </c>
      <c r="D1389">
        <v>4.8</v>
      </c>
      <c r="M1389">
        <v>8.3774250440917103E-3</v>
      </c>
      <c r="N1389">
        <v>1.6732804232804239E-5</v>
      </c>
      <c r="AH1389">
        <v>6.2500000000000001E-5</v>
      </c>
      <c r="AK1389">
        <v>1.6754850088183419E-4</v>
      </c>
    </row>
    <row r="1390" spans="1:289" x14ac:dyDescent="0.3">
      <c r="A1390" s="49">
        <v>1753</v>
      </c>
      <c r="B1390" t="s">
        <v>3175</v>
      </c>
      <c r="C1390" t="s">
        <v>671</v>
      </c>
      <c r="D1390">
        <v>4.5737100000000003E-2</v>
      </c>
      <c r="O1390">
        <v>1.2532655482598829E-2</v>
      </c>
      <c r="P1390">
        <v>0.22169801736979169</v>
      </c>
      <c r="AM1390">
        <v>1.736204866722116E-5</v>
      </c>
      <c r="AN1390">
        <v>6.3411192063342992E-5</v>
      </c>
    </row>
    <row r="1391" spans="1:289" x14ac:dyDescent="0.3">
      <c r="A1391" s="49">
        <v>1754</v>
      </c>
      <c r="B1391" t="s">
        <v>3176</v>
      </c>
      <c r="C1391" t="s">
        <v>605</v>
      </c>
      <c r="D1391">
        <v>8.391953520334855E-2</v>
      </c>
      <c r="AG1391">
        <v>5.7769329726656781E-4</v>
      </c>
    </row>
    <row r="1392" spans="1:289" x14ac:dyDescent="0.3">
      <c r="A1392" s="49">
        <v>1755</v>
      </c>
      <c r="B1392" t="s">
        <v>3177</v>
      </c>
      <c r="C1392" t="s">
        <v>605</v>
      </c>
      <c r="D1392">
        <v>5.4456930000000003</v>
      </c>
      <c r="M1392">
        <v>3.5540683397622822E-3</v>
      </c>
      <c r="N1392">
        <v>9.5316151681705157E-6</v>
      </c>
      <c r="AH1392">
        <v>2.2281697795723288E-5</v>
      </c>
      <c r="AK1392">
        <v>6.2718853054628506E-4</v>
      </c>
    </row>
    <row r="1393" spans="1:206" x14ac:dyDescent="0.3">
      <c r="A1393" s="49">
        <v>1756</v>
      </c>
      <c r="B1393" t="s">
        <v>3178</v>
      </c>
      <c r="C1393" t="s">
        <v>605</v>
      </c>
      <c r="D1393">
        <v>1.5209999999999999</v>
      </c>
      <c r="M1393">
        <v>3.1275720164609062E-2</v>
      </c>
      <c r="N1393">
        <v>2.1443271308259649E-5</v>
      </c>
      <c r="AH1393">
        <v>1.4285714285714291E-5</v>
      </c>
    </row>
    <row r="1394" spans="1:206" x14ac:dyDescent="0.3">
      <c r="A1394" s="49">
        <v>1757</v>
      </c>
      <c r="B1394" t="s">
        <v>3179</v>
      </c>
      <c r="C1394" t="s">
        <v>671</v>
      </c>
      <c r="D1394">
        <v>4.4525531900000002E-5</v>
      </c>
      <c r="BK1394">
        <v>412.90433727449442</v>
      </c>
      <c r="BL1394">
        <v>4.5187745074172989E-2</v>
      </c>
      <c r="BM1394">
        <v>0.15986981809738179</v>
      </c>
      <c r="DF1394">
        <v>348.37047911883792</v>
      </c>
    </row>
    <row r="1395" spans="1:206" x14ac:dyDescent="0.3">
      <c r="A1395" s="49">
        <v>1758</v>
      </c>
      <c r="B1395" t="s">
        <v>3180</v>
      </c>
      <c r="C1395" t="s">
        <v>798</v>
      </c>
      <c r="D1395">
        <v>4.4525531900000002E-5</v>
      </c>
      <c r="BK1395">
        <v>412.90433727449442</v>
      </c>
      <c r="BL1395">
        <v>4.5187745074172989E-2</v>
      </c>
      <c r="BM1395">
        <v>0.15986981809738179</v>
      </c>
      <c r="DF1395">
        <v>348.37047911883792</v>
      </c>
    </row>
    <row r="1396" spans="1:206" x14ac:dyDescent="0.3">
      <c r="A1396" s="49">
        <v>1759</v>
      </c>
      <c r="B1396" t="s">
        <v>3181</v>
      </c>
      <c r="C1396" t="s">
        <v>659</v>
      </c>
      <c r="D1396">
        <v>1.202358</v>
      </c>
      <c r="I1396">
        <v>0.31338395955561782</v>
      </c>
      <c r="J1396">
        <v>9.6208540579207656E-6</v>
      </c>
      <c r="K1396">
        <v>1.1337195859489071E-3</v>
      </c>
      <c r="L1396">
        <v>0.21346344072451859</v>
      </c>
    </row>
    <row r="1397" spans="1:206" x14ac:dyDescent="0.3">
      <c r="A1397" s="49">
        <v>1760</v>
      </c>
      <c r="B1397" t="s">
        <v>3182</v>
      </c>
      <c r="C1397" t="s">
        <v>605</v>
      </c>
      <c r="D1397">
        <v>1.5</v>
      </c>
      <c r="AH1397">
        <v>3.1499999999999993E-5</v>
      </c>
    </row>
    <row r="1398" spans="1:206" x14ac:dyDescent="0.3">
      <c r="A1398" s="49">
        <v>1761</v>
      </c>
      <c r="B1398" t="s">
        <v>3183</v>
      </c>
      <c r="C1398" t="s">
        <v>617</v>
      </c>
      <c r="D1398">
        <v>1.057E-5</v>
      </c>
      <c r="CM1398">
        <v>804.23280423280426</v>
      </c>
      <c r="GC1398">
        <v>0.46200467473324869</v>
      </c>
    </row>
    <row r="1399" spans="1:206" x14ac:dyDescent="0.3">
      <c r="A1399" s="49">
        <v>1762</v>
      </c>
      <c r="B1399" t="s">
        <v>3184</v>
      </c>
      <c r="C1399" t="s">
        <v>668</v>
      </c>
      <c r="D1399">
        <v>1.3661641768200001E-2</v>
      </c>
      <c r="BQ1399">
        <v>13.222604299010071</v>
      </c>
      <c r="BR1399">
        <v>41.469514841571673</v>
      </c>
      <c r="BS1399">
        <v>36.064541306706161</v>
      </c>
      <c r="GX1399">
        <v>0.15438711826799739</v>
      </c>
    </row>
    <row r="1400" spans="1:206" x14ac:dyDescent="0.3">
      <c r="A1400" s="49">
        <v>1763</v>
      </c>
      <c r="B1400" t="s">
        <v>3185</v>
      </c>
      <c r="C1400" t="s">
        <v>668</v>
      </c>
      <c r="D1400">
        <v>2.52E-2</v>
      </c>
      <c r="AK1400">
        <v>4.0211640211640209E-3</v>
      </c>
    </row>
    <row r="1401" spans="1:206" x14ac:dyDescent="0.3">
      <c r="A1401" s="49">
        <v>1764</v>
      </c>
      <c r="B1401" t="s">
        <v>3186</v>
      </c>
      <c r="C1401" t="s">
        <v>605</v>
      </c>
      <c r="D1401">
        <v>0.36410000000000009</v>
      </c>
      <c r="AG1401">
        <v>4.3421052631578916E-6</v>
      </c>
    </row>
    <row r="1402" spans="1:206" x14ac:dyDescent="0.3">
      <c r="A1402" s="49">
        <v>1765</v>
      </c>
      <c r="B1402" t="s">
        <v>3187</v>
      </c>
      <c r="C1402" t="s">
        <v>605</v>
      </c>
      <c r="D1402">
        <v>7.3776000000000002</v>
      </c>
      <c r="AH1402">
        <v>5.1724137931034502E-5</v>
      </c>
    </row>
    <row r="1403" spans="1:206" x14ac:dyDescent="0.3">
      <c r="A1403" s="49">
        <v>1766</v>
      </c>
      <c r="B1403" t="s">
        <v>3188</v>
      </c>
      <c r="C1403" t="s">
        <v>605</v>
      </c>
      <c r="D1403">
        <v>0.19239999999999999</v>
      </c>
      <c r="AH1403">
        <v>8.6538461538461547E-5</v>
      </c>
    </row>
    <row r="1404" spans="1:206" x14ac:dyDescent="0.3">
      <c r="A1404" s="49">
        <v>1768</v>
      </c>
      <c r="B1404" t="s">
        <v>3190</v>
      </c>
      <c r="C1404" t="s">
        <v>796</v>
      </c>
      <c r="D1404">
        <v>1.5275000000000001</v>
      </c>
      <c r="O1404">
        <v>6.4218993253762333E-2</v>
      </c>
    </row>
    <row r="1405" spans="1:206" x14ac:dyDescent="0.3">
      <c r="A1405" s="49">
        <v>1769</v>
      </c>
      <c r="B1405" t="s">
        <v>3191</v>
      </c>
      <c r="C1405" t="s">
        <v>605</v>
      </c>
      <c r="D1405">
        <v>2.1999999999999999E-5</v>
      </c>
      <c r="F1405">
        <v>4242.424242424242</v>
      </c>
    </row>
    <row r="1406" spans="1:206" x14ac:dyDescent="0.3">
      <c r="A1406" s="49">
        <v>1770</v>
      </c>
      <c r="B1406" t="s">
        <v>3192</v>
      </c>
      <c r="C1406" t="s">
        <v>617</v>
      </c>
      <c r="D1406">
        <v>2.1059999999999999E-2</v>
      </c>
      <c r="AH1406">
        <v>5.7692307692307691E-5</v>
      </c>
      <c r="AJ1406">
        <v>1.570818070818071</v>
      </c>
      <c r="AK1406">
        <v>3.943833943833944E-3</v>
      </c>
      <c r="AP1406">
        <v>0.81573565323565322</v>
      </c>
    </row>
    <row r="1407" spans="1:206" x14ac:dyDescent="0.3">
      <c r="A1407" s="49">
        <v>1771</v>
      </c>
      <c r="B1407" t="s">
        <v>3193</v>
      </c>
      <c r="C1407" t="s">
        <v>2254</v>
      </c>
      <c r="D1407">
        <v>78.080400000000012</v>
      </c>
      <c r="EK1407">
        <v>1.93070219927152E-4</v>
      </c>
    </row>
    <row r="1408" spans="1:206" x14ac:dyDescent="0.3">
      <c r="A1408" s="49">
        <v>1772</v>
      </c>
      <c r="B1408" t="s">
        <v>3195</v>
      </c>
      <c r="C1408" t="s">
        <v>2254</v>
      </c>
      <c r="D1408">
        <v>73.065480000000008</v>
      </c>
      <c r="EK1408">
        <v>1.5837066384055191E-4</v>
      </c>
    </row>
    <row r="1409" spans="1:291" x14ac:dyDescent="0.3">
      <c r="A1409" s="49">
        <v>1773</v>
      </c>
      <c r="B1409" t="s">
        <v>3196</v>
      </c>
      <c r="C1409" t="s">
        <v>641</v>
      </c>
      <c r="D1409">
        <v>4.121265335235378E-2</v>
      </c>
      <c r="E1409" t="s">
        <v>1016</v>
      </c>
      <c r="DL1409">
        <v>1.112574370989506</v>
      </c>
      <c r="DM1409">
        <v>2.4843813697410009</v>
      </c>
      <c r="DN1409">
        <v>0.27749787697563921</v>
      </c>
      <c r="DO1409">
        <v>0.14211567440877301</v>
      </c>
      <c r="DP1409">
        <v>5.4753918360225654E-4</v>
      </c>
      <c r="DQ1409">
        <v>7.6860956777859063E-2</v>
      </c>
      <c r="DR1409">
        <v>4.6029704251650113E-3</v>
      </c>
      <c r="DS1409">
        <v>1.716102772440416E-2</v>
      </c>
      <c r="DT1409">
        <v>1.195060591726889E-3</v>
      </c>
      <c r="DU1409">
        <v>3.5921839048202041E-3</v>
      </c>
      <c r="DV1409">
        <v>4.8009595576840487E-3</v>
      </c>
      <c r="DW1409">
        <v>5.4704085353440957E-2</v>
      </c>
      <c r="IR1409">
        <v>5.9967705661034083E-4</v>
      </c>
      <c r="IS1409">
        <v>6.0092039793214385E-4</v>
      </c>
    </row>
    <row r="1410" spans="1:291" x14ac:dyDescent="0.3">
      <c r="A1410" s="49">
        <v>1775</v>
      </c>
      <c r="B1410" t="s">
        <v>3199</v>
      </c>
      <c r="C1410" t="s">
        <v>650</v>
      </c>
      <c r="D1410">
        <v>0.54508999999999996</v>
      </c>
      <c r="DH1410">
        <v>4.0279720279720266</v>
      </c>
    </row>
    <row r="1411" spans="1:291" x14ac:dyDescent="0.3">
      <c r="A1411" s="49">
        <v>1776</v>
      </c>
      <c r="B1411" t="s">
        <v>3200</v>
      </c>
      <c r="C1411" t="s">
        <v>650</v>
      </c>
      <c r="D1411">
        <v>7.1999999999999995E-2</v>
      </c>
      <c r="AK1411">
        <v>2.4126984126984129E-4</v>
      </c>
    </row>
    <row r="1412" spans="1:291" x14ac:dyDescent="0.3">
      <c r="A1412" s="49">
        <v>1777</v>
      </c>
      <c r="B1412" t="s">
        <v>3201</v>
      </c>
      <c r="C1412" t="s">
        <v>605</v>
      </c>
      <c r="D1412">
        <v>0.58050000000000002</v>
      </c>
      <c r="M1412">
        <v>7.013658176448874E-2</v>
      </c>
      <c r="N1412">
        <v>4.3286248877004107E-5</v>
      </c>
      <c r="AH1412">
        <v>4.9833887043189377E-6</v>
      </c>
    </row>
    <row r="1413" spans="1:291" x14ac:dyDescent="0.3">
      <c r="A1413" s="49">
        <v>1779</v>
      </c>
      <c r="B1413" t="s">
        <v>3203</v>
      </c>
      <c r="C1413" t="s">
        <v>659</v>
      </c>
      <c r="D1413">
        <v>7.6569094799999987E-2</v>
      </c>
      <c r="I1413">
        <v>5.0712654539727543E-2</v>
      </c>
      <c r="K1413">
        <v>6.782686300758591E-5</v>
      </c>
    </row>
    <row r="1414" spans="1:291" x14ac:dyDescent="0.3">
      <c r="A1414" s="49">
        <v>1782</v>
      </c>
      <c r="B1414" t="s">
        <v>3206</v>
      </c>
      <c r="C1414" t="s">
        <v>659</v>
      </c>
      <c r="D1414">
        <v>1.482</v>
      </c>
      <c r="AH1414">
        <v>1.18421052631579E-4</v>
      </c>
    </row>
    <row r="1415" spans="1:291" x14ac:dyDescent="0.3">
      <c r="A1415" s="49">
        <v>1784</v>
      </c>
      <c r="B1415" t="s">
        <v>3208</v>
      </c>
      <c r="C1415" t="s">
        <v>629</v>
      </c>
      <c r="D1415">
        <v>3.0657000000000001</v>
      </c>
      <c r="KD1415">
        <v>1.0754378109305201E-3</v>
      </c>
      <c r="KE1415">
        <v>0.10004361278132359</v>
      </c>
    </row>
    <row r="1416" spans="1:291" x14ac:dyDescent="0.3">
      <c r="A1416" s="49">
        <v>1785</v>
      </c>
      <c r="B1416" t="s">
        <v>3210</v>
      </c>
      <c r="C1416" t="s">
        <v>796</v>
      </c>
      <c r="D1416">
        <v>1.106592E-2</v>
      </c>
      <c r="O1416">
        <v>2.8279310293753589E-2</v>
      </c>
      <c r="AI1416">
        <v>20.651752977515031</v>
      </c>
    </row>
    <row r="1417" spans="1:291" x14ac:dyDescent="0.3">
      <c r="A1417" s="49">
        <v>1789</v>
      </c>
      <c r="B1417" t="s">
        <v>3214</v>
      </c>
      <c r="C1417" t="s">
        <v>752</v>
      </c>
      <c r="D1417">
        <v>0.45086156415789808</v>
      </c>
      <c r="E1417" t="s">
        <v>1058</v>
      </c>
      <c r="DL1417">
        <v>1.2405814820594789</v>
      </c>
      <c r="DM1417">
        <v>2.562961593755904</v>
      </c>
      <c r="DN1417">
        <v>0.25381870787704608</v>
      </c>
      <c r="DO1417">
        <v>0.16894744351756399</v>
      </c>
      <c r="DP1417">
        <v>4.2664145695292449E-2</v>
      </c>
      <c r="DQ1417">
        <v>0.13654500947415379</v>
      </c>
      <c r="DR1417">
        <v>1.287881257252964E-2</v>
      </c>
      <c r="DS1417">
        <v>7.3923769973259404E-2</v>
      </c>
      <c r="DT1417">
        <v>1.370858223318484E-2</v>
      </c>
      <c r="DU1417">
        <v>4.1243815124913742E-2</v>
      </c>
      <c r="DV1417">
        <v>3.0073283165776329E-2</v>
      </c>
      <c r="DW1417">
        <v>0.38629570533850982</v>
      </c>
      <c r="IR1417">
        <v>5.5160622282921824E-3</v>
      </c>
      <c r="IS1417">
        <v>4.4376743709172543E-3</v>
      </c>
    </row>
    <row r="1418" spans="1:291" x14ac:dyDescent="0.3">
      <c r="A1418" s="49">
        <v>1791</v>
      </c>
      <c r="B1418" t="s">
        <v>3217</v>
      </c>
      <c r="C1418" t="s">
        <v>605</v>
      </c>
      <c r="D1418">
        <v>0.312</v>
      </c>
      <c r="AH1418">
        <v>9.9107142857142862E-5</v>
      </c>
      <c r="AK1418">
        <v>9.0476190476190485E-4</v>
      </c>
    </row>
    <row r="1419" spans="1:291" x14ac:dyDescent="0.3">
      <c r="A1419" s="49">
        <v>1792</v>
      </c>
      <c r="B1419" t="s">
        <v>3218</v>
      </c>
      <c r="C1419" t="s">
        <v>659</v>
      </c>
      <c r="D1419">
        <v>6.0800000000000003E-3</v>
      </c>
      <c r="AH1419">
        <v>3.9473684210526306E-6</v>
      </c>
      <c r="AJ1419">
        <v>5.460526315789473E-3</v>
      </c>
      <c r="AK1419">
        <v>6.3492063492063489E-5</v>
      </c>
      <c r="AP1419">
        <v>5.2875939849624063E-4</v>
      </c>
    </row>
    <row r="1420" spans="1:291" x14ac:dyDescent="0.3">
      <c r="A1420" s="49">
        <v>1793</v>
      </c>
      <c r="B1420" t="s">
        <v>3219</v>
      </c>
      <c r="C1420" t="s">
        <v>1220</v>
      </c>
      <c r="D1420">
        <v>3.1347987341486978</v>
      </c>
      <c r="AZ1420">
        <v>7.7446635434841093E-2</v>
      </c>
    </row>
    <row r="1421" spans="1:291" x14ac:dyDescent="0.3">
      <c r="A1421" s="49">
        <v>1794</v>
      </c>
      <c r="B1421" t="s">
        <v>3221</v>
      </c>
      <c r="C1421" t="s">
        <v>659</v>
      </c>
      <c r="D1421">
        <v>0.253</v>
      </c>
      <c r="I1421">
        <v>0.13640649554740711</v>
      </c>
      <c r="K1421">
        <v>1.3270473197136371E-4</v>
      </c>
      <c r="L1421">
        <v>1.3261917234154009E-3</v>
      </c>
      <c r="AQ1421">
        <v>8.3441010418485568E-4</v>
      </c>
    </row>
    <row r="1422" spans="1:291" x14ac:dyDescent="0.3">
      <c r="A1422" s="49">
        <v>1795</v>
      </c>
      <c r="B1422" t="s">
        <v>3222</v>
      </c>
      <c r="C1422" t="s">
        <v>671</v>
      </c>
      <c r="D1422">
        <v>4.7320638003100208E-5</v>
      </c>
      <c r="BK1422">
        <v>4060.668468124496</v>
      </c>
      <c r="BL1422">
        <v>0.16820717912822289</v>
      </c>
      <c r="BM1422">
        <v>0.38213745970932178</v>
      </c>
      <c r="IH1422">
        <v>5.8154983211643207</v>
      </c>
    </row>
    <row r="1423" spans="1:291" x14ac:dyDescent="0.3">
      <c r="A1423" s="49">
        <v>1797</v>
      </c>
      <c r="B1423" t="s">
        <v>3225</v>
      </c>
      <c r="C1423" t="s">
        <v>617</v>
      </c>
      <c r="D1423">
        <v>1.94750103</v>
      </c>
      <c r="AH1423">
        <v>3.7558265850350498E-5</v>
      </c>
      <c r="AK1423">
        <v>5.5922478969160072E-4</v>
      </c>
    </row>
    <row r="1424" spans="1:291" x14ac:dyDescent="0.3">
      <c r="A1424" s="49">
        <v>1798</v>
      </c>
      <c r="B1424" t="s">
        <v>3226</v>
      </c>
      <c r="C1424" t="s">
        <v>605</v>
      </c>
      <c r="D1424">
        <v>0.78452000000000011</v>
      </c>
      <c r="AH1424">
        <v>2.191558441558441E-5</v>
      </c>
      <c r="AK1424">
        <v>2.7188552188552181E-4</v>
      </c>
    </row>
    <row r="1425" spans="1:212" x14ac:dyDescent="0.3">
      <c r="A1425" s="49">
        <v>1799</v>
      </c>
      <c r="B1425" t="s">
        <v>3227</v>
      </c>
      <c r="C1425" t="s">
        <v>796</v>
      </c>
      <c r="D1425">
        <v>0.1355074</v>
      </c>
      <c r="AI1425">
        <v>33.004107027577291</v>
      </c>
    </row>
    <row r="1426" spans="1:212" x14ac:dyDescent="0.3">
      <c r="A1426" s="49">
        <v>1800</v>
      </c>
      <c r="B1426" t="s">
        <v>3228</v>
      </c>
      <c r="C1426" t="s">
        <v>671</v>
      </c>
      <c r="D1426">
        <v>2.9677745871000001E-5</v>
      </c>
      <c r="Q1426">
        <v>136.65542584091631</v>
      </c>
      <c r="R1426">
        <v>3.7138555059180491E-2</v>
      </c>
      <c r="S1426">
        <v>358.89749055795181</v>
      </c>
      <c r="T1426">
        <v>0.90343653636368093</v>
      </c>
      <c r="U1426">
        <v>0.17847124852526719</v>
      </c>
      <c r="V1426">
        <v>2.3218717392975721E-2</v>
      </c>
      <c r="W1426">
        <v>6.0093466569561951E-2</v>
      </c>
    </row>
    <row r="1427" spans="1:212" x14ac:dyDescent="0.3">
      <c r="A1427" s="49">
        <v>1801</v>
      </c>
      <c r="B1427" t="s">
        <v>3229</v>
      </c>
      <c r="C1427" t="s">
        <v>662</v>
      </c>
      <c r="D1427">
        <v>0.15832499999999999</v>
      </c>
      <c r="AH1427">
        <v>5.3992014617310692E-5</v>
      </c>
      <c r="AJ1427">
        <v>2.5599670659358011</v>
      </c>
      <c r="AK1427">
        <v>3.2437669150506658E-3</v>
      </c>
      <c r="AP1427">
        <v>1.2612844510613339</v>
      </c>
    </row>
    <row r="1428" spans="1:212" x14ac:dyDescent="0.3">
      <c r="A1428" s="49">
        <v>1802</v>
      </c>
      <c r="B1428" t="s">
        <v>3230</v>
      </c>
      <c r="C1428" t="s">
        <v>605</v>
      </c>
      <c r="D1428">
        <v>0.28999999999999998</v>
      </c>
      <c r="AH1428">
        <v>1.285714285714286E-4</v>
      </c>
      <c r="AK1428">
        <v>2.2619047619047618E-3</v>
      </c>
    </row>
    <row r="1429" spans="1:212" x14ac:dyDescent="0.3">
      <c r="A1429" s="49">
        <v>1803</v>
      </c>
      <c r="B1429" t="s">
        <v>3231</v>
      </c>
      <c r="C1429" t="s">
        <v>605</v>
      </c>
      <c r="D1429">
        <v>0.23485</v>
      </c>
      <c r="AH1429">
        <v>6.022080963532954E-5</v>
      </c>
    </row>
    <row r="1430" spans="1:212" x14ac:dyDescent="0.3">
      <c r="A1430" s="49">
        <v>1805</v>
      </c>
      <c r="B1430" t="s">
        <v>3234</v>
      </c>
      <c r="C1430" t="s">
        <v>796</v>
      </c>
      <c r="D1430">
        <v>9.9320255999999996E-2</v>
      </c>
      <c r="O1430">
        <v>6.8371993548214646E-2</v>
      </c>
      <c r="AI1430">
        <v>24.126175673521448</v>
      </c>
      <c r="HB1430">
        <v>0.59723571294901867</v>
      </c>
    </row>
    <row r="1431" spans="1:212" x14ac:dyDescent="0.3">
      <c r="A1431" s="49">
        <v>1806</v>
      </c>
      <c r="B1431" t="s">
        <v>3235</v>
      </c>
      <c r="C1431" t="s">
        <v>671</v>
      </c>
      <c r="D1431">
        <v>2.0029897310123411E-3</v>
      </c>
      <c r="Q1431">
        <v>151.58651116163011</v>
      </c>
      <c r="R1431">
        <v>4.6548655813651078E-2</v>
      </c>
      <c r="S1431">
        <v>485.30506669886358</v>
      </c>
      <c r="T1431">
        <v>0.46033952447455462</v>
      </c>
      <c r="U1431">
        <v>0.12827785054654051</v>
      </c>
      <c r="V1431">
        <v>0.22521095509566039</v>
      </c>
      <c r="W1431">
        <v>4.9391946322511017E-2</v>
      </c>
    </row>
    <row r="1432" spans="1:212" x14ac:dyDescent="0.3">
      <c r="A1432" s="49">
        <v>1807</v>
      </c>
      <c r="B1432" t="s">
        <v>3236</v>
      </c>
      <c r="C1432" t="s">
        <v>671</v>
      </c>
      <c r="D1432">
        <v>8.2466003040000007E-5</v>
      </c>
      <c r="Q1432">
        <v>76.224987602874563</v>
      </c>
      <c r="R1432">
        <v>1.924459366886274E-2</v>
      </c>
      <c r="S1432">
        <v>538.13809849706831</v>
      </c>
      <c r="T1432">
        <v>0.51448881187522311</v>
      </c>
      <c r="U1432">
        <v>0.16939991326217571</v>
      </c>
      <c r="V1432">
        <v>0.32488795721679958</v>
      </c>
      <c r="W1432">
        <v>7.9628159494591844E-2</v>
      </c>
    </row>
    <row r="1433" spans="1:212" x14ac:dyDescent="0.3">
      <c r="A1433" s="49">
        <v>1808</v>
      </c>
      <c r="B1433" t="s">
        <v>3237</v>
      </c>
      <c r="C1433" t="s">
        <v>683</v>
      </c>
      <c r="D1433">
        <v>1.5112349999999999E-5</v>
      </c>
      <c r="Q1433">
        <v>144.74916210913591</v>
      </c>
      <c r="S1433">
        <v>1413.027534874898</v>
      </c>
      <c r="T1433">
        <v>0.45663039390520549</v>
      </c>
      <c r="U1433">
        <v>0.1904261847282373</v>
      </c>
    </row>
    <row r="1434" spans="1:212" x14ac:dyDescent="0.3">
      <c r="A1434" s="49">
        <v>1809</v>
      </c>
      <c r="B1434" t="s">
        <v>3240</v>
      </c>
      <c r="C1434" t="s">
        <v>617</v>
      </c>
      <c r="D1434">
        <v>3.5574000000000022E-5</v>
      </c>
      <c r="F1434">
        <v>3232.323232323231</v>
      </c>
      <c r="G1434">
        <v>37.409010742344059</v>
      </c>
      <c r="H1434">
        <v>4830.6878306878289</v>
      </c>
      <c r="EM1434">
        <v>4465.0793650793639</v>
      </c>
    </row>
    <row r="1435" spans="1:212" x14ac:dyDescent="0.3">
      <c r="A1435" s="49">
        <v>1810</v>
      </c>
      <c r="B1435" t="s">
        <v>3241</v>
      </c>
      <c r="C1435" t="s">
        <v>796</v>
      </c>
      <c r="D1435">
        <v>0.64965600000000012</v>
      </c>
      <c r="O1435">
        <v>4.3920054350715283E-2</v>
      </c>
      <c r="AI1435">
        <v>12.355825086567391</v>
      </c>
    </row>
    <row r="1436" spans="1:212" x14ac:dyDescent="0.3">
      <c r="A1436" s="49">
        <v>1811</v>
      </c>
      <c r="B1436" t="s">
        <v>3242</v>
      </c>
      <c r="C1436" t="s">
        <v>614</v>
      </c>
      <c r="D1436">
        <v>1.9413737599999998E-6</v>
      </c>
      <c r="F1436">
        <v>1090.3426791277259</v>
      </c>
      <c r="G1436">
        <v>1.8765432098765431</v>
      </c>
      <c r="HD1436">
        <v>82.34274792584425</v>
      </c>
    </row>
    <row r="1437" spans="1:212" x14ac:dyDescent="0.3">
      <c r="A1437" s="49">
        <v>1812</v>
      </c>
      <c r="B1437" t="s">
        <v>3243</v>
      </c>
      <c r="C1437" t="s">
        <v>650</v>
      </c>
      <c r="D1437">
        <v>0.481437</v>
      </c>
      <c r="CN1437">
        <v>2.5132275132275141E-2</v>
      </c>
    </row>
    <row r="1438" spans="1:212" x14ac:dyDescent="0.3">
      <c r="A1438" s="49">
        <v>1813</v>
      </c>
      <c r="B1438" t="s">
        <v>3244</v>
      </c>
      <c r="C1438" t="s">
        <v>605</v>
      </c>
      <c r="D1438">
        <v>0.66849999999999998</v>
      </c>
      <c r="AH1438">
        <v>5.563094347686719E-5</v>
      </c>
    </row>
    <row r="1439" spans="1:212" x14ac:dyDescent="0.3">
      <c r="A1439" s="49">
        <v>1814</v>
      </c>
      <c r="B1439" t="s">
        <v>3245</v>
      </c>
      <c r="C1439" t="s">
        <v>796</v>
      </c>
      <c r="D1439">
        <v>2.1013999999999999</v>
      </c>
      <c r="O1439">
        <v>3.903930480724814E-2</v>
      </c>
    </row>
    <row r="1440" spans="1:212" x14ac:dyDescent="0.3">
      <c r="A1440" s="49">
        <v>1816</v>
      </c>
      <c r="B1440" t="s">
        <v>3247</v>
      </c>
      <c r="C1440" t="s">
        <v>671</v>
      </c>
      <c r="D1440">
        <v>3.3122573199999999E-4</v>
      </c>
      <c r="Q1440">
        <v>198.3331885445287</v>
      </c>
      <c r="R1440">
        <v>6.5179768903542393E-2</v>
      </c>
      <c r="S1440">
        <v>366.30496337654591</v>
      </c>
      <c r="T1440">
        <v>0.86516372585165469</v>
      </c>
      <c r="U1440">
        <v>0.153082363595687</v>
      </c>
      <c r="V1440">
        <v>0.2265408942976285</v>
      </c>
      <c r="W1440">
        <v>6.3802734145629883E-2</v>
      </c>
    </row>
    <row r="1441" spans="1:275" x14ac:dyDescent="0.3">
      <c r="A1441" s="49">
        <v>1817</v>
      </c>
      <c r="B1441" t="s">
        <v>3248</v>
      </c>
      <c r="C1441" t="s">
        <v>659</v>
      </c>
      <c r="D1441">
        <v>0.74839999999999995</v>
      </c>
      <c r="AH1441">
        <v>9.2883866534320832E-5</v>
      </c>
      <c r="AJ1441">
        <v>2.347980453538979</v>
      </c>
      <c r="AK1441">
        <v>4.073282261416949E-3</v>
      </c>
      <c r="AP1441">
        <v>0.79898908146903869</v>
      </c>
    </row>
    <row r="1442" spans="1:275" x14ac:dyDescent="0.3">
      <c r="A1442" s="49">
        <v>1818</v>
      </c>
      <c r="B1442" t="s">
        <v>3249</v>
      </c>
      <c r="C1442" t="s">
        <v>595</v>
      </c>
      <c r="D1442">
        <v>7.5710716673088227E-4</v>
      </c>
      <c r="Q1442">
        <v>229.66496924350429</v>
      </c>
      <c r="R1442">
        <v>7.4448377808147823E-2</v>
      </c>
      <c r="S1442">
        <v>740.16208652939224</v>
      </c>
      <c r="T1442">
        <v>0.52979092716329101</v>
      </c>
      <c r="U1442">
        <v>0.1064732787030403</v>
      </c>
    </row>
    <row r="1443" spans="1:275" x14ac:dyDescent="0.3">
      <c r="A1443" s="49">
        <v>1819</v>
      </c>
      <c r="B1443" t="s">
        <v>3250</v>
      </c>
      <c r="C1443" t="s">
        <v>671</v>
      </c>
      <c r="D1443">
        <v>1.3151343E-4</v>
      </c>
      <c r="Q1443">
        <v>159.65135863141711</v>
      </c>
      <c r="R1443">
        <v>5.5378374664853618E-2</v>
      </c>
      <c r="S1443">
        <v>497.76125032897278</v>
      </c>
      <c r="T1443">
        <v>0.42884158881419893</v>
      </c>
      <c r="U1443">
        <v>0.1015897340881159</v>
      </c>
      <c r="V1443">
        <v>0.2664555268311497</v>
      </c>
      <c r="W1443">
        <v>6.3669067801751966E-2</v>
      </c>
    </row>
    <row r="1444" spans="1:275" x14ac:dyDescent="0.3">
      <c r="A1444" s="49">
        <v>1820</v>
      </c>
      <c r="B1444" t="s">
        <v>3251</v>
      </c>
      <c r="C1444" t="s">
        <v>671</v>
      </c>
      <c r="D1444">
        <v>3.2503128529999988E-5</v>
      </c>
      <c r="Q1444">
        <v>164.85806198108091</v>
      </c>
      <c r="R1444">
        <v>2.3767909478425421E-2</v>
      </c>
      <c r="S1444">
        <v>518.04820832734777</v>
      </c>
      <c r="T1444">
        <v>0.68321926476380723</v>
      </c>
      <c r="U1444">
        <v>0.18406142639183701</v>
      </c>
      <c r="V1444">
        <v>0.34561433672126191</v>
      </c>
      <c r="W1444">
        <v>8.2705869871276427E-2</v>
      </c>
    </row>
    <row r="1445" spans="1:275" x14ac:dyDescent="0.3">
      <c r="A1445" s="49">
        <v>1821</v>
      </c>
      <c r="B1445" t="s">
        <v>3252</v>
      </c>
      <c r="C1445" t="s">
        <v>659</v>
      </c>
      <c r="D1445">
        <v>6.0499999999999998E-3</v>
      </c>
      <c r="I1445">
        <v>0.17564472767101461</v>
      </c>
      <c r="K1445">
        <v>2.1020722006483231E-4</v>
      </c>
      <c r="L1445">
        <v>2.52086030070696E-3</v>
      </c>
      <c r="AQ1445">
        <v>7.9303439653932546E-5</v>
      </c>
    </row>
    <row r="1446" spans="1:275" x14ac:dyDescent="0.3">
      <c r="A1446" s="49">
        <v>1824</v>
      </c>
      <c r="B1446" t="s">
        <v>3255</v>
      </c>
      <c r="C1446" t="s">
        <v>650</v>
      </c>
      <c r="D1446">
        <v>0.42850000000000021</v>
      </c>
      <c r="CN1446">
        <v>6.5094182363727285E-2</v>
      </c>
    </row>
    <row r="1447" spans="1:275" x14ac:dyDescent="0.3">
      <c r="A1447" s="49">
        <v>1826</v>
      </c>
      <c r="B1447" t="s">
        <v>3257</v>
      </c>
      <c r="C1447" t="s">
        <v>605</v>
      </c>
      <c r="D1447">
        <v>4.08E-4</v>
      </c>
      <c r="F1447">
        <v>1586.666666666667</v>
      </c>
    </row>
    <row r="1448" spans="1:275" x14ac:dyDescent="0.3">
      <c r="A1448" s="49">
        <v>1827</v>
      </c>
      <c r="B1448" t="s">
        <v>3258</v>
      </c>
      <c r="C1448" t="s">
        <v>671</v>
      </c>
      <c r="D1448">
        <v>9.8039999999999976E-4</v>
      </c>
      <c r="BK1448">
        <v>1061.1525047558659</v>
      </c>
      <c r="BL1448">
        <v>4.2356927710843387E-2</v>
      </c>
      <c r="BM1448">
        <v>0.38094483195941681</v>
      </c>
      <c r="DF1448">
        <v>670.27980342422336</v>
      </c>
      <c r="JO1448">
        <v>21.797717184527599</v>
      </c>
    </row>
    <row r="1449" spans="1:275" x14ac:dyDescent="0.3">
      <c r="A1449" s="49">
        <v>1828</v>
      </c>
      <c r="B1449" t="s">
        <v>3259</v>
      </c>
      <c r="C1449" t="s">
        <v>798</v>
      </c>
      <c r="D1449">
        <v>1.034E-3</v>
      </c>
      <c r="BK1449">
        <v>948.7951807228917</v>
      </c>
      <c r="BL1449">
        <v>4.0662650602409658E-2</v>
      </c>
      <c r="BM1449">
        <v>0.39036144578313259</v>
      </c>
      <c r="DF1449">
        <v>555.72289156626516</v>
      </c>
      <c r="JO1449">
        <v>12.42469879518073</v>
      </c>
    </row>
    <row r="1450" spans="1:275" x14ac:dyDescent="0.3">
      <c r="A1450" s="49">
        <v>1829</v>
      </c>
      <c r="B1450" t="s">
        <v>3260</v>
      </c>
      <c r="C1450" t="s">
        <v>617</v>
      </c>
      <c r="D1450">
        <v>2.1513800000000001E-5</v>
      </c>
      <c r="F1450">
        <v>154.26997245179061</v>
      </c>
      <c r="G1450">
        <v>0.36445260687684933</v>
      </c>
      <c r="H1450">
        <v>152.43342516069791</v>
      </c>
      <c r="EM1450">
        <v>154.98622589531681</v>
      </c>
    </row>
    <row r="1451" spans="1:275" x14ac:dyDescent="0.3">
      <c r="A1451" s="49">
        <v>1831</v>
      </c>
      <c r="B1451" t="s">
        <v>3262</v>
      </c>
      <c r="C1451" t="s">
        <v>605</v>
      </c>
      <c r="D1451">
        <v>0.22750000000000001</v>
      </c>
      <c r="M1451">
        <v>1.436130007558579E-2</v>
      </c>
      <c r="N1451">
        <v>1.404178190195374E-5</v>
      </c>
      <c r="AH1451">
        <v>1.2244897959183681E-4</v>
      </c>
    </row>
    <row r="1452" spans="1:275" x14ac:dyDescent="0.3">
      <c r="A1452" s="49">
        <v>1832</v>
      </c>
      <c r="B1452" t="s">
        <v>3264</v>
      </c>
      <c r="C1452" t="s">
        <v>3263</v>
      </c>
      <c r="D1452">
        <v>9.6000000000000002E-4</v>
      </c>
      <c r="AG1452">
        <v>2.1710526315789471E-5</v>
      </c>
    </row>
    <row r="1453" spans="1:275" x14ac:dyDescent="0.3">
      <c r="A1453" s="49">
        <v>1834</v>
      </c>
      <c r="B1453" t="s">
        <v>3266</v>
      </c>
      <c r="C1453" t="s">
        <v>659</v>
      </c>
      <c r="D1453">
        <v>2.8000000000000001E-2</v>
      </c>
      <c r="I1453">
        <v>0.20240963855421679</v>
      </c>
    </row>
    <row r="1454" spans="1:275" x14ac:dyDescent="0.3">
      <c r="A1454" s="49">
        <v>1835</v>
      </c>
      <c r="B1454" t="s">
        <v>3267</v>
      </c>
      <c r="C1454" t="s">
        <v>605</v>
      </c>
      <c r="D1454">
        <v>0.52910000000000001</v>
      </c>
      <c r="M1454">
        <v>9.139009139009141E-2</v>
      </c>
      <c r="N1454">
        <v>8.7301587301587313E-6</v>
      </c>
    </row>
    <row r="1455" spans="1:275" x14ac:dyDescent="0.3">
      <c r="A1455" s="49">
        <v>1836</v>
      </c>
      <c r="B1455" t="s">
        <v>3269</v>
      </c>
      <c r="C1455" t="s">
        <v>798</v>
      </c>
      <c r="D1455">
        <v>9.1706299999999974</v>
      </c>
      <c r="AH1455">
        <v>1.3252395472997591E-5</v>
      </c>
      <c r="AK1455">
        <v>3.2999560954224949E-4</v>
      </c>
      <c r="CN1455">
        <v>1.110080974813976E-2</v>
      </c>
      <c r="EE1455">
        <v>0.30979410824088888</v>
      </c>
      <c r="ET1455">
        <v>2.3669741081198151E-5</v>
      </c>
      <c r="EU1455">
        <v>5.527051558620679E-5</v>
      </c>
    </row>
    <row r="1456" spans="1:275" x14ac:dyDescent="0.3">
      <c r="A1456" s="49">
        <v>1837</v>
      </c>
      <c r="B1456" t="s">
        <v>3271</v>
      </c>
      <c r="C1456" t="s">
        <v>798</v>
      </c>
      <c r="D1456">
        <v>0.57286999999999988</v>
      </c>
      <c r="AH1456">
        <v>1.5796829149739999E-5</v>
      </c>
      <c r="AK1456">
        <v>3.9335411282622341E-4</v>
      </c>
      <c r="CN1456">
        <v>1.3232143228175749E-2</v>
      </c>
      <c r="EE1456">
        <v>0.34458993854668268</v>
      </c>
      <c r="ET1456">
        <v>2.8214284477106281E-5</v>
      </c>
      <c r="EU1456">
        <v>6.5882345083372485E-5</v>
      </c>
    </row>
    <row r="1457" spans="1:151" x14ac:dyDescent="0.3">
      <c r="A1457" s="49">
        <v>1838</v>
      </c>
      <c r="B1457" t="s">
        <v>3272</v>
      </c>
      <c r="C1457" t="s">
        <v>671</v>
      </c>
      <c r="D1457">
        <v>9.9083295360000001</v>
      </c>
      <c r="AH1457">
        <v>1.46556499430501E-5</v>
      </c>
      <c r="AK1457">
        <v>3.6493780660627393E-4</v>
      </c>
      <c r="CN1457">
        <v>1.227623957379045E-2</v>
      </c>
      <c r="EE1457">
        <v>0.31377512714974759</v>
      </c>
      <c r="ET1457">
        <v>2.6176055509020169E-5</v>
      </c>
      <c r="EU1457">
        <v>6.1122936623330329E-5</v>
      </c>
    </row>
    <row r="1458" spans="1:151" x14ac:dyDescent="0.3">
      <c r="A1458" s="49">
        <v>1839</v>
      </c>
      <c r="B1458" t="s">
        <v>3274</v>
      </c>
      <c r="C1458" t="s">
        <v>623</v>
      </c>
      <c r="D1458">
        <v>2.5284139100932991E-3</v>
      </c>
      <c r="CK1458">
        <v>0.64179365313653158</v>
      </c>
      <c r="CL1458">
        <v>4.1351938850792781E-4</v>
      </c>
    </row>
    <row r="1459" spans="1:151" x14ac:dyDescent="0.3">
      <c r="A1459" s="49">
        <v>1840</v>
      </c>
      <c r="B1459" t="s">
        <v>3275</v>
      </c>
      <c r="C1459" t="s">
        <v>659</v>
      </c>
      <c r="D1459">
        <v>0.56999999999999995</v>
      </c>
      <c r="AH1459">
        <v>8.4586466165413552E-6</v>
      </c>
      <c r="AJ1459">
        <v>0.1300125313283208</v>
      </c>
      <c r="AK1459">
        <v>1.0317460317460321E-3</v>
      </c>
    </row>
    <row r="1460" spans="1:151" x14ac:dyDescent="0.3">
      <c r="A1460" s="49">
        <v>1841</v>
      </c>
      <c r="B1460" t="s">
        <v>3276</v>
      </c>
      <c r="C1460" t="s">
        <v>605</v>
      </c>
      <c r="D1460">
        <v>5.5769999999999993E-2</v>
      </c>
      <c r="AG1460">
        <v>3.6740890688259107E-5</v>
      </c>
    </row>
    <row r="1461" spans="1:151" x14ac:dyDescent="0.3">
      <c r="A1461" s="49">
        <v>1842</v>
      </c>
      <c r="B1461" t="s">
        <v>3277</v>
      </c>
      <c r="C1461" t="s">
        <v>796</v>
      </c>
      <c r="D1461">
        <v>1.6731505</v>
      </c>
      <c r="O1461">
        <v>2.7516573016412381E-2</v>
      </c>
    </row>
    <row r="1462" spans="1:151" x14ac:dyDescent="0.3">
      <c r="A1462" s="49">
        <v>1843</v>
      </c>
      <c r="B1462" t="s">
        <v>3278</v>
      </c>
      <c r="C1462" t="s">
        <v>614</v>
      </c>
      <c r="D1462">
        <v>2.7999999999999999E-6</v>
      </c>
      <c r="F1462">
        <v>5633.3333333333339</v>
      </c>
      <c r="G1462">
        <v>13.57477954144621</v>
      </c>
      <c r="H1462">
        <v>9630.6349206349205</v>
      </c>
      <c r="ER1462">
        <v>317343.20987654332</v>
      </c>
    </row>
    <row r="1463" spans="1:151" x14ac:dyDescent="0.3">
      <c r="A1463" s="49">
        <v>1844</v>
      </c>
      <c r="B1463" t="s">
        <v>3280</v>
      </c>
      <c r="C1463" t="s">
        <v>671</v>
      </c>
      <c r="D1463">
        <v>0.14541000000000001</v>
      </c>
      <c r="AH1463">
        <v>1.184090306227711E-5</v>
      </c>
      <c r="EE1463">
        <v>0.4011907218014088</v>
      </c>
      <c r="ET1463">
        <v>1.211706799493059E-5</v>
      </c>
      <c r="EU1463">
        <v>3.4074030409908281E-5</v>
      </c>
    </row>
    <row r="1464" spans="1:151" x14ac:dyDescent="0.3">
      <c r="A1464" s="49">
        <v>1845</v>
      </c>
      <c r="B1464" t="s">
        <v>3281</v>
      </c>
      <c r="C1464" t="s">
        <v>605</v>
      </c>
      <c r="D1464">
        <v>0.48988799999999999</v>
      </c>
      <c r="M1464">
        <v>1.6754850088183421E-2</v>
      </c>
      <c r="N1464">
        <v>1.5122156397744639E-5</v>
      </c>
      <c r="AH1464">
        <v>8.9285714285714292E-6</v>
      </c>
    </row>
    <row r="1465" spans="1:151" x14ac:dyDescent="0.3">
      <c r="A1465" s="49">
        <v>1847</v>
      </c>
      <c r="B1465" t="s">
        <v>3283</v>
      </c>
      <c r="C1465" t="s">
        <v>1044</v>
      </c>
      <c r="D1465">
        <v>17.847999999999999</v>
      </c>
      <c r="K1465">
        <v>4.5340783423549272E-4</v>
      </c>
      <c r="L1465">
        <v>0.4420639078051336</v>
      </c>
    </row>
    <row r="1466" spans="1:151" x14ac:dyDescent="0.3">
      <c r="A1466" s="49">
        <v>1848</v>
      </c>
      <c r="B1466" t="s">
        <v>3284</v>
      </c>
      <c r="C1466" t="s">
        <v>614</v>
      </c>
      <c r="D1466">
        <v>1.2081240000000001E-3</v>
      </c>
      <c r="EF1466">
        <v>8.7431903997847837E-2</v>
      </c>
      <c r="EH1466">
        <v>0.71771024490541036</v>
      </c>
    </row>
    <row r="1467" spans="1:151" x14ac:dyDescent="0.3">
      <c r="A1467" s="49">
        <v>1850</v>
      </c>
      <c r="B1467" t="s">
        <v>3288</v>
      </c>
      <c r="C1467" t="s">
        <v>659</v>
      </c>
      <c r="D1467">
        <v>0.35510000000000003</v>
      </c>
      <c r="AH1467">
        <v>3.7942028402462088E-5</v>
      </c>
      <c r="AJ1467">
        <v>2.116321358168725</v>
      </c>
      <c r="AK1467">
        <v>1.347446654120831E-3</v>
      </c>
    </row>
    <row r="1468" spans="1:151" x14ac:dyDescent="0.3">
      <c r="A1468" s="49">
        <v>1851</v>
      </c>
      <c r="B1468" t="s">
        <v>3289</v>
      </c>
      <c r="C1468" t="s">
        <v>605</v>
      </c>
      <c r="D1468">
        <v>6.8807999999999996E-5</v>
      </c>
      <c r="F1468">
        <v>695.03546099290782</v>
      </c>
    </row>
    <row r="1469" spans="1:151" x14ac:dyDescent="0.3">
      <c r="A1469" s="49">
        <v>1852</v>
      </c>
      <c r="B1469" t="s">
        <v>3290</v>
      </c>
      <c r="C1469" t="s">
        <v>668</v>
      </c>
      <c r="D1469">
        <v>2</v>
      </c>
      <c r="I1469">
        <v>2.5301204819277109E-2</v>
      </c>
      <c r="K1469">
        <v>2.1874163319946451E-4</v>
      </c>
      <c r="L1469">
        <v>0.50837349397590359</v>
      </c>
    </row>
    <row r="1470" spans="1:151" x14ac:dyDescent="0.3">
      <c r="A1470" s="49">
        <v>1853</v>
      </c>
      <c r="B1470" t="s">
        <v>3291</v>
      </c>
      <c r="C1470" t="s">
        <v>605</v>
      </c>
      <c r="D1470">
        <v>0.90280000000000005</v>
      </c>
      <c r="M1470">
        <v>2.7170027170027169E-2</v>
      </c>
      <c r="N1470">
        <v>1.7696267696267701E-5</v>
      </c>
      <c r="AH1470">
        <v>2.8957528957528959E-5</v>
      </c>
    </row>
    <row r="1471" spans="1:151" x14ac:dyDescent="0.3">
      <c r="A1471" s="49">
        <v>1854</v>
      </c>
      <c r="B1471" t="s">
        <v>3292</v>
      </c>
      <c r="C1471" t="s">
        <v>605</v>
      </c>
      <c r="D1471">
        <v>4</v>
      </c>
      <c r="M1471">
        <v>6.7019400352733696E-2</v>
      </c>
      <c r="N1471">
        <v>4.4048344595975008E-5</v>
      </c>
      <c r="AH1471">
        <v>7.1428571428571434E-5</v>
      </c>
    </row>
    <row r="1472" spans="1:151" x14ac:dyDescent="0.3">
      <c r="A1472" s="49">
        <v>1855</v>
      </c>
      <c r="B1472" t="s">
        <v>3293</v>
      </c>
      <c r="C1472" t="s">
        <v>614</v>
      </c>
      <c r="D1472">
        <v>1.3798200000000001E-4</v>
      </c>
      <c r="F1472">
        <v>4291.1877394636012</v>
      </c>
      <c r="G1472">
        <v>11.474953881084151</v>
      </c>
    </row>
    <row r="1473" spans="1:294" x14ac:dyDescent="0.3">
      <c r="A1473" s="49">
        <v>1857</v>
      </c>
      <c r="B1473" t="s">
        <v>3295</v>
      </c>
      <c r="C1473" t="s">
        <v>1044</v>
      </c>
      <c r="D1473">
        <v>16.547999999999998</v>
      </c>
      <c r="K1473">
        <v>8.7205966724039012E-4</v>
      </c>
      <c r="L1473">
        <v>0.38733218588640278</v>
      </c>
    </row>
    <row r="1474" spans="1:294" x14ac:dyDescent="0.3">
      <c r="A1474" s="49">
        <v>1858</v>
      </c>
      <c r="B1474" t="s">
        <v>3296</v>
      </c>
      <c r="C1474" t="s">
        <v>611</v>
      </c>
      <c r="D1474">
        <v>0.01</v>
      </c>
      <c r="AG1474">
        <v>6.4172306435073933E-4</v>
      </c>
    </row>
    <row r="1475" spans="1:294" x14ac:dyDescent="0.3">
      <c r="A1475" s="49">
        <v>1860</v>
      </c>
      <c r="B1475" t="s">
        <v>3298</v>
      </c>
      <c r="C1475" t="s">
        <v>798</v>
      </c>
      <c r="D1475">
        <v>7.5199999999999996E-4</v>
      </c>
      <c r="P1475">
        <v>1.280487804878049</v>
      </c>
    </row>
    <row r="1476" spans="1:294" x14ac:dyDescent="0.3">
      <c r="A1476" s="49">
        <v>1861</v>
      </c>
      <c r="B1476" t="s">
        <v>3299</v>
      </c>
      <c r="C1476" t="s">
        <v>614</v>
      </c>
      <c r="D1476">
        <v>0.56000000000000005</v>
      </c>
      <c r="AH1476">
        <v>6.8571428571428581E-5</v>
      </c>
      <c r="AK1476">
        <v>3.5627513227513229E-3</v>
      </c>
    </row>
    <row r="1477" spans="1:294" x14ac:dyDescent="0.3">
      <c r="A1477" s="49">
        <v>1862</v>
      </c>
      <c r="B1477" t="s">
        <v>3300</v>
      </c>
      <c r="C1477" t="s">
        <v>1044</v>
      </c>
      <c r="D1477">
        <v>3.2154000000000002E-2</v>
      </c>
      <c r="EH1477">
        <v>0.55590761320370741</v>
      </c>
    </row>
    <row r="1478" spans="1:294" x14ac:dyDescent="0.3">
      <c r="A1478" s="49">
        <v>1863</v>
      </c>
      <c r="B1478" t="s">
        <v>3302</v>
      </c>
      <c r="C1478" t="s">
        <v>614</v>
      </c>
      <c r="D1478">
        <v>0.2</v>
      </c>
      <c r="I1478">
        <v>5.0602409638554217E-2</v>
      </c>
      <c r="L1478">
        <v>1.016746987951807</v>
      </c>
    </row>
    <row r="1479" spans="1:294" x14ac:dyDescent="0.3">
      <c r="A1479" s="49">
        <v>1864</v>
      </c>
      <c r="B1479" t="s">
        <v>3304</v>
      </c>
      <c r="C1479" t="s">
        <v>2803</v>
      </c>
      <c r="D1479">
        <v>12.08217575407382</v>
      </c>
      <c r="E1479" t="s">
        <v>1016</v>
      </c>
      <c r="AZ1479">
        <v>5.5606421292884647E-3</v>
      </c>
    </row>
    <row r="1480" spans="1:294" x14ac:dyDescent="0.3">
      <c r="A1480" s="49">
        <v>1865</v>
      </c>
      <c r="B1480" t="s">
        <v>3306</v>
      </c>
      <c r="C1480" t="s">
        <v>605</v>
      </c>
      <c r="D1480">
        <v>9.2811199999999996E-2</v>
      </c>
      <c r="AH1480">
        <v>2.640845070422535E-5</v>
      </c>
      <c r="AJ1480">
        <v>0.48708920187793431</v>
      </c>
      <c r="AK1480">
        <v>6.6193457038527458E-4</v>
      </c>
      <c r="AP1480">
        <v>0.6367454728370221</v>
      </c>
    </row>
    <row r="1481" spans="1:294" x14ac:dyDescent="0.3">
      <c r="A1481" s="49">
        <v>1866</v>
      </c>
      <c r="B1481" t="s">
        <v>3307</v>
      </c>
      <c r="C1481" t="s">
        <v>620</v>
      </c>
      <c r="D1481">
        <v>8.9450000000000002E-2</v>
      </c>
      <c r="AF1481">
        <v>0.24832279132711599</v>
      </c>
      <c r="AG1481">
        <v>7.5298755552940491E-4</v>
      </c>
      <c r="CH1481">
        <v>6.2146450531022938E-4</v>
      </c>
      <c r="EW1481">
        <v>1.4970777558765559E-2</v>
      </c>
      <c r="EX1481">
        <v>0.1052669824365273</v>
      </c>
      <c r="GJ1481">
        <v>6.5055455855961878E-6</v>
      </c>
      <c r="KF1481">
        <v>3.9661454502662469E-3</v>
      </c>
    </row>
    <row r="1482" spans="1:294" x14ac:dyDescent="0.3">
      <c r="A1482" s="49">
        <v>1868</v>
      </c>
      <c r="B1482" t="s">
        <v>3309</v>
      </c>
      <c r="C1482" t="s">
        <v>671</v>
      </c>
      <c r="D1482">
        <v>6.4750060000000014</v>
      </c>
      <c r="AH1482">
        <v>8.2395345601665416E-6</v>
      </c>
      <c r="CN1482">
        <v>8.9515931024031596E-3</v>
      </c>
      <c r="EE1482">
        <v>0.23665910778416929</v>
      </c>
      <c r="ET1482">
        <v>9.6677205505954074E-6</v>
      </c>
      <c r="EU1482">
        <v>2.8278353870888609E-5</v>
      </c>
    </row>
    <row r="1483" spans="1:294" x14ac:dyDescent="0.3">
      <c r="A1483" s="49">
        <v>1869</v>
      </c>
      <c r="B1483" t="s">
        <v>3310</v>
      </c>
      <c r="C1483" t="s">
        <v>605</v>
      </c>
      <c r="D1483">
        <v>3.9903999999999998E-3</v>
      </c>
      <c r="AJ1483">
        <v>1.4906609195402301</v>
      </c>
      <c r="AP1483">
        <v>0.19053571428571431</v>
      </c>
    </row>
    <row r="1484" spans="1:294" x14ac:dyDescent="0.3">
      <c r="A1484" s="49">
        <v>1870</v>
      </c>
      <c r="B1484" t="s">
        <v>3311</v>
      </c>
      <c r="C1484" t="s">
        <v>605</v>
      </c>
      <c r="D1484">
        <v>1.462</v>
      </c>
      <c r="M1484">
        <v>8.1826012058570201E-3</v>
      </c>
      <c r="N1484">
        <v>7.1059431524547812E-6</v>
      </c>
      <c r="AK1484">
        <v>2.1040974529346621E-4</v>
      </c>
    </row>
    <row r="1485" spans="1:294" x14ac:dyDescent="0.3">
      <c r="A1485" s="49">
        <v>1872</v>
      </c>
      <c r="B1485" t="s">
        <v>3313</v>
      </c>
      <c r="C1485" t="s">
        <v>668</v>
      </c>
      <c r="D1485">
        <v>2.6</v>
      </c>
      <c r="I1485">
        <v>4.4288534784298492E-2</v>
      </c>
      <c r="L1485">
        <v>0.2044426739214924</v>
      </c>
    </row>
    <row r="1486" spans="1:294" x14ac:dyDescent="0.3">
      <c r="A1486" s="49">
        <v>1873</v>
      </c>
      <c r="B1486" t="s">
        <v>3314</v>
      </c>
      <c r="C1486" t="s">
        <v>761</v>
      </c>
      <c r="D1486">
        <v>0.92741999999999991</v>
      </c>
      <c r="O1486">
        <v>8.1796549672813842E-2</v>
      </c>
      <c r="P1486">
        <v>0.1249256395002975</v>
      </c>
      <c r="AL1486">
        <v>2.3372077060357851E-6</v>
      </c>
      <c r="AM1486">
        <v>1.009673729007459E-5</v>
      </c>
      <c r="AN1486">
        <v>1.0346039445385079E-5</v>
      </c>
    </row>
    <row r="1487" spans="1:294" x14ac:dyDescent="0.3">
      <c r="A1487" s="49">
        <v>1874</v>
      </c>
      <c r="B1487" t="s">
        <v>3317</v>
      </c>
      <c r="C1487" t="s">
        <v>3316</v>
      </c>
      <c r="D1487">
        <v>6.8056139999999998E-3</v>
      </c>
      <c r="EV1487">
        <v>0.91176620058740399</v>
      </c>
      <c r="KG1487">
        <v>6.114310941795015</v>
      </c>
      <c r="KH1487">
        <v>61.532776506278502</v>
      </c>
    </row>
    <row r="1488" spans="1:294" x14ac:dyDescent="0.3">
      <c r="A1488" s="49">
        <v>1876</v>
      </c>
      <c r="B1488" t="s">
        <v>3320</v>
      </c>
      <c r="C1488" t="s">
        <v>605</v>
      </c>
      <c r="D1488">
        <v>4.3539000000000003</v>
      </c>
      <c r="M1488">
        <v>2.1854152288934899E-2</v>
      </c>
      <c r="N1488">
        <v>1.428129130806309E-5</v>
      </c>
      <c r="AH1488">
        <v>2.329192546583851E-5</v>
      </c>
      <c r="AK1488">
        <v>5.8277739437159726E-4</v>
      </c>
    </row>
    <row r="1489" spans="1:277" x14ac:dyDescent="0.3">
      <c r="A1489" s="49">
        <v>1877</v>
      </c>
      <c r="B1489" t="s">
        <v>3321</v>
      </c>
      <c r="C1489" t="s">
        <v>605</v>
      </c>
      <c r="D1489">
        <v>0.38129999999999992</v>
      </c>
      <c r="M1489">
        <v>4.903858562395149E-2</v>
      </c>
      <c r="N1489">
        <v>3.1913535204777108E-5</v>
      </c>
    </row>
    <row r="1490" spans="1:277" x14ac:dyDescent="0.3">
      <c r="A1490" s="49">
        <v>1878</v>
      </c>
      <c r="B1490" t="s">
        <v>3322</v>
      </c>
      <c r="C1490" t="s">
        <v>605</v>
      </c>
      <c r="D1490">
        <v>1.57657</v>
      </c>
      <c r="M1490">
        <v>1.0868010868010871E-2</v>
      </c>
      <c r="N1490">
        <v>1.5336765336765341E-5</v>
      </c>
      <c r="AH1490">
        <v>2.895752895752897E-5</v>
      </c>
    </row>
    <row r="1491" spans="1:277" x14ac:dyDescent="0.3">
      <c r="A1491" s="49">
        <v>1879</v>
      </c>
      <c r="B1491" t="s">
        <v>3324</v>
      </c>
      <c r="C1491" t="s">
        <v>671</v>
      </c>
      <c r="D1491">
        <v>2.5571630391E-5</v>
      </c>
      <c r="Q1491">
        <v>193.6054867347257</v>
      </c>
      <c r="R1491">
        <v>3.7138555059180491E-2</v>
      </c>
      <c r="S1491">
        <v>728.80247917722841</v>
      </c>
      <c r="T1491">
        <v>0.90343653636368093</v>
      </c>
      <c r="U1491">
        <v>0.17847124852526711</v>
      </c>
      <c r="V1491">
        <v>0.1916992631277222</v>
      </c>
      <c r="W1491">
        <v>4.0757535152132353E-2</v>
      </c>
    </row>
    <row r="1492" spans="1:277" x14ac:dyDescent="0.3">
      <c r="A1492" s="49">
        <v>1880</v>
      </c>
      <c r="B1492" t="s">
        <v>3325</v>
      </c>
      <c r="C1492" t="s">
        <v>620</v>
      </c>
      <c r="D1492">
        <v>9.6355999999999997E-2</v>
      </c>
      <c r="M1492">
        <v>5.9948546187078289E-2</v>
      </c>
      <c r="N1492">
        <v>7.7823236783433562E-5</v>
      </c>
      <c r="AH1492">
        <v>3.9318479685452172E-5</v>
      </c>
      <c r="AK1492">
        <v>1.5033250813067331E-3</v>
      </c>
      <c r="CN1492">
        <v>7.8090869375273056E-2</v>
      </c>
      <c r="JP1492">
        <v>7.0324256104072627E-2</v>
      </c>
    </row>
    <row r="1493" spans="1:277" x14ac:dyDescent="0.3">
      <c r="A1493" s="49">
        <v>1882</v>
      </c>
      <c r="B1493" t="s">
        <v>3327</v>
      </c>
      <c r="C1493" t="s">
        <v>671</v>
      </c>
      <c r="D1493">
        <v>2.2609447500000001E-4</v>
      </c>
      <c r="Q1493">
        <v>603.08491247593145</v>
      </c>
      <c r="R1493">
        <v>0.16873650107991359</v>
      </c>
      <c r="S1493">
        <v>729.98108645335481</v>
      </c>
      <c r="T1493">
        <v>0.79894941737994296</v>
      </c>
      <c r="U1493">
        <v>8.1355713765121004E-2</v>
      </c>
      <c r="V1493">
        <v>7.4806515478761687E-2</v>
      </c>
      <c r="W1493">
        <v>5.8670861886604621E-2</v>
      </c>
    </row>
    <row r="1494" spans="1:277" x14ac:dyDescent="0.3">
      <c r="A1494" s="49">
        <v>1883</v>
      </c>
      <c r="B1494" t="s">
        <v>3328</v>
      </c>
      <c r="C1494" t="s">
        <v>617</v>
      </c>
      <c r="D1494">
        <v>9.8420000000000004E-7</v>
      </c>
      <c r="F1494">
        <v>3090.0900900900901</v>
      </c>
    </row>
    <row r="1495" spans="1:277" x14ac:dyDescent="0.3">
      <c r="A1495" s="49">
        <v>1884</v>
      </c>
      <c r="B1495" t="s">
        <v>3329</v>
      </c>
      <c r="C1495" t="s">
        <v>707</v>
      </c>
      <c r="D1495">
        <v>9.5992490000000002E-7</v>
      </c>
      <c r="F1495">
        <v>5515.1515151515141</v>
      </c>
    </row>
    <row r="1496" spans="1:277" x14ac:dyDescent="0.3">
      <c r="A1496" s="49">
        <v>1886</v>
      </c>
      <c r="B1496" t="s">
        <v>3331</v>
      </c>
      <c r="C1496" t="s">
        <v>707</v>
      </c>
      <c r="D1496">
        <v>4.5493008000000002E-6</v>
      </c>
      <c r="F1496">
        <v>2969.69696969697</v>
      </c>
    </row>
    <row r="1497" spans="1:277" x14ac:dyDescent="0.3">
      <c r="A1497" s="49">
        <v>1887</v>
      </c>
      <c r="B1497" t="s">
        <v>3332</v>
      </c>
      <c r="C1497" t="s">
        <v>707</v>
      </c>
      <c r="D1497">
        <v>5.2226889999999999E-6</v>
      </c>
      <c r="F1497">
        <v>3294.117647058823</v>
      </c>
    </row>
    <row r="1498" spans="1:277" x14ac:dyDescent="0.3">
      <c r="A1498" s="49">
        <v>1888</v>
      </c>
      <c r="B1498" t="s">
        <v>3333</v>
      </c>
      <c r="C1498" t="s">
        <v>707</v>
      </c>
      <c r="D1498">
        <v>2.0455505E-6</v>
      </c>
      <c r="F1498">
        <v>3010.7526881720428</v>
      </c>
    </row>
    <row r="1499" spans="1:277" x14ac:dyDescent="0.3">
      <c r="A1499" s="49">
        <v>1889</v>
      </c>
      <c r="B1499" t="s">
        <v>3334</v>
      </c>
      <c r="C1499" t="s">
        <v>707</v>
      </c>
      <c r="D1499">
        <v>7.6333504799999987E-6</v>
      </c>
      <c r="F1499">
        <v>3073.1707317073169</v>
      </c>
    </row>
    <row r="1500" spans="1:277" x14ac:dyDescent="0.3">
      <c r="A1500" s="49">
        <v>1892</v>
      </c>
      <c r="B1500" t="s">
        <v>3339</v>
      </c>
      <c r="C1500" t="s">
        <v>614</v>
      </c>
      <c r="D1500">
        <v>9.6500000000000002E-2</v>
      </c>
      <c r="AH1500">
        <v>1.02479644707624E-4</v>
      </c>
    </row>
    <row r="1501" spans="1:277" x14ac:dyDescent="0.3">
      <c r="A1501" s="49">
        <v>1894</v>
      </c>
      <c r="B1501" t="s">
        <v>3341</v>
      </c>
      <c r="C1501" t="s">
        <v>796</v>
      </c>
      <c r="D1501">
        <v>1.7102218</v>
      </c>
      <c r="O1501">
        <v>3.8996029495178677E-2</v>
      </c>
      <c r="AI1501">
        <v>29.019978571878742</v>
      </c>
      <c r="HB1501">
        <v>1.567870658313014</v>
      </c>
    </row>
    <row r="1502" spans="1:277" x14ac:dyDescent="0.3">
      <c r="A1502" s="49">
        <v>1895</v>
      </c>
      <c r="B1502" t="s">
        <v>3342</v>
      </c>
      <c r="C1502" t="s">
        <v>805</v>
      </c>
      <c r="D1502">
        <v>5.080320000000001E-3</v>
      </c>
      <c r="DH1502">
        <v>0.70909090909090877</v>
      </c>
      <c r="DI1502">
        <v>2.4493506493506478</v>
      </c>
      <c r="DJ1502">
        <v>18.083571428571421</v>
      </c>
      <c r="JQ1502">
        <v>17.785714285714281</v>
      </c>
    </row>
    <row r="1503" spans="1:277" x14ac:dyDescent="0.3">
      <c r="A1503" s="49">
        <v>1897</v>
      </c>
      <c r="B1503" t="s">
        <v>3345</v>
      </c>
      <c r="C1503" t="s">
        <v>662</v>
      </c>
      <c r="D1503">
        <v>6.5495999999999999E-2</v>
      </c>
      <c r="AH1503">
        <v>7.8897947966288028E-5</v>
      </c>
      <c r="AJ1503">
        <v>0.69136192250199224</v>
      </c>
      <c r="AK1503">
        <v>2.4541066525004479E-3</v>
      </c>
      <c r="AP1503">
        <v>1.2883222421434679</v>
      </c>
    </row>
    <row r="1504" spans="1:277" x14ac:dyDescent="0.3">
      <c r="A1504" s="49">
        <v>1898</v>
      </c>
      <c r="B1504" t="s">
        <v>3346</v>
      </c>
      <c r="C1504" t="s">
        <v>605</v>
      </c>
      <c r="D1504">
        <v>0.38584160395200001</v>
      </c>
      <c r="AF1504">
        <v>3.2865884133401471</v>
      </c>
      <c r="AG1504">
        <v>7.2681520390817858E-5</v>
      </c>
      <c r="CH1504">
        <v>8.516334141635962E-3</v>
      </c>
    </row>
    <row r="1505" spans="1:256" x14ac:dyDescent="0.3">
      <c r="A1505" s="49">
        <v>1900</v>
      </c>
      <c r="B1505" t="s">
        <v>3349</v>
      </c>
      <c r="C1505" t="s">
        <v>953</v>
      </c>
      <c r="D1505">
        <v>246.22383782824221</v>
      </c>
      <c r="IV1505">
        <v>4.3424697779580648E-2</v>
      </c>
    </row>
    <row r="1506" spans="1:256" x14ac:dyDescent="0.3">
      <c r="A1506" s="49">
        <v>1902</v>
      </c>
      <c r="B1506" t="s">
        <v>3352</v>
      </c>
      <c r="C1506" t="s">
        <v>605</v>
      </c>
      <c r="D1506">
        <v>0.69294619999999996</v>
      </c>
      <c r="AH1506">
        <v>3.7407913382844778E-5</v>
      </c>
      <c r="AK1506">
        <v>3.1769662156552232E-4</v>
      </c>
    </row>
    <row r="1507" spans="1:256" x14ac:dyDescent="0.3">
      <c r="A1507" s="49">
        <v>1903</v>
      </c>
      <c r="B1507" t="s">
        <v>3353</v>
      </c>
      <c r="C1507" t="s">
        <v>671</v>
      </c>
      <c r="D1507">
        <v>0.7357750448</v>
      </c>
      <c r="O1507">
        <v>2.474798467993022E-2</v>
      </c>
      <c r="P1507">
        <v>0.28574668784251828</v>
      </c>
    </row>
    <row r="1508" spans="1:256" x14ac:dyDescent="0.3">
      <c r="A1508" s="49">
        <v>1904</v>
      </c>
      <c r="B1508" t="s">
        <v>3354</v>
      </c>
      <c r="C1508" t="s">
        <v>605</v>
      </c>
      <c r="D1508">
        <v>0.17419999999999999</v>
      </c>
      <c r="AH1508">
        <v>2.140396916516319E-5</v>
      </c>
    </row>
    <row r="1509" spans="1:256" x14ac:dyDescent="0.3">
      <c r="A1509" s="49">
        <v>1905</v>
      </c>
      <c r="B1509" t="s">
        <v>3355</v>
      </c>
      <c r="C1509" t="s">
        <v>605</v>
      </c>
      <c r="D1509">
        <v>6.0639350000000007</v>
      </c>
      <c r="AH1509">
        <v>3.2194936126459143E-5</v>
      </c>
      <c r="AK1509">
        <v>2.057625956233049E-4</v>
      </c>
    </row>
    <row r="1510" spans="1:256" x14ac:dyDescent="0.3">
      <c r="A1510" s="49">
        <v>1906</v>
      </c>
      <c r="B1510" t="s">
        <v>3356</v>
      </c>
      <c r="C1510" t="s">
        <v>798</v>
      </c>
      <c r="D1510">
        <v>3.859E-3</v>
      </c>
      <c r="P1510">
        <v>3.6154949784791959E-2</v>
      </c>
    </row>
    <row r="1511" spans="1:256" x14ac:dyDescent="0.3">
      <c r="A1511" s="49">
        <v>1907</v>
      </c>
      <c r="B1511" t="s">
        <v>3357</v>
      </c>
      <c r="C1511" t="s">
        <v>680</v>
      </c>
      <c r="D1511">
        <v>2.3575227000000001E-2</v>
      </c>
      <c r="AH1511">
        <v>1.2224352828379669E-4</v>
      </c>
      <c r="AK1511">
        <v>3.241894819076027E-3</v>
      </c>
      <c r="AP1511">
        <v>0.35061361457334622</v>
      </c>
    </row>
    <row r="1512" spans="1:256" x14ac:dyDescent="0.3">
      <c r="A1512" s="49">
        <v>1908</v>
      </c>
      <c r="B1512" t="s">
        <v>3359</v>
      </c>
      <c r="C1512" t="s">
        <v>671</v>
      </c>
      <c r="D1512">
        <v>1.1394432E-4</v>
      </c>
      <c r="P1512">
        <v>0.57418051887525257</v>
      </c>
    </row>
    <row r="1513" spans="1:256" x14ac:dyDescent="0.3">
      <c r="A1513" s="49">
        <v>1909</v>
      </c>
      <c r="B1513" t="s">
        <v>3360</v>
      </c>
      <c r="C1513" t="s">
        <v>605</v>
      </c>
      <c r="D1513">
        <v>1.2222599999999999</v>
      </c>
      <c r="N1513">
        <v>1.6788766788766789E-5</v>
      </c>
    </row>
    <row r="1514" spans="1:256" x14ac:dyDescent="0.3">
      <c r="A1514" s="49">
        <v>1912</v>
      </c>
      <c r="B1514" t="s">
        <v>3363</v>
      </c>
      <c r="C1514" t="s">
        <v>798</v>
      </c>
      <c r="D1514">
        <v>2.1800999999999999E-3</v>
      </c>
      <c r="O1514">
        <v>1.0398941198714311E-2</v>
      </c>
      <c r="P1514">
        <v>0.15087918321043681</v>
      </c>
    </row>
    <row r="1515" spans="1:256" x14ac:dyDescent="0.3">
      <c r="A1515" s="49">
        <v>1914</v>
      </c>
      <c r="B1515" t="s">
        <v>3365</v>
      </c>
      <c r="C1515" t="s">
        <v>796</v>
      </c>
      <c r="D1515">
        <v>0.38497697200000008</v>
      </c>
      <c r="AI1515">
        <v>44.45723619391223</v>
      </c>
    </row>
    <row r="1516" spans="1:256" x14ac:dyDescent="0.3">
      <c r="A1516" s="49">
        <v>1915</v>
      </c>
      <c r="B1516" t="s">
        <v>3366</v>
      </c>
      <c r="C1516" t="s">
        <v>605</v>
      </c>
      <c r="D1516">
        <v>8.9719999999999995</v>
      </c>
      <c r="AH1516">
        <v>7.5747563849436344E-5</v>
      </c>
      <c r="AK1516">
        <v>1.211234481408356E-4</v>
      </c>
    </row>
    <row r="1517" spans="1:256" x14ac:dyDescent="0.3">
      <c r="A1517" s="49">
        <v>1916</v>
      </c>
      <c r="B1517" t="s">
        <v>3367</v>
      </c>
      <c r="C1517" t="s">
        <v>605</v>
      </c>
      <c r="D1517">
        <v>3.1600000000000002E-5</v>
      </c>
      <c r="F1517">
        <v>2599.156118143459</v>
      </c>
    </row>
    <row r="1518" spans="1:256" x14ac:dyDescent="0.3">
      <c r="A1518" s="49">
        <v>1918</v>
      </c>
      <c r="B1518" t="s">
        <v>3371</v>
      </c>
      <c r="C1518" t="s">
        <v>796</v>
      </c>
      <c r="D1518">
        <v>0.54100499999999985</v>
      </c>
      <c r="O1518">
        <v>8.3600169603049113E-2</v>
      </c>
      <c r="AI1518">
        <v>43.952886377854092</v>
      </c>
    </row>
    <row r="1519" spans="1:256" x14ac:dyDescent="0.3">
      <c r="A1519" s="49">
        <v>1919</v>
      </c>
      <c r="B1519" t="s">
        <v>3372</v>
      </c>
      <c r="C1519" t="s">
        <v>796</v>
      </c>
      <c r="D1519">
        <v>0.91774500000000003</v>
      </c>
      <c r="O1519">
        <v>8.0817124795146772E-2</v>
      </c>
      <c r="AI1519">
        <v>40.803244183069737</v>
      </c>
    </row>
    <row r="1520" spans="1:256" x14ac:dyDescent="0.3">
      <c r="A1520" s="49">
        <v>1920</v>
      </c>
      <c r="B1520" t="s">
        <v>3373</v>
      </c>
      <c r="C1520" t="s">
        <v>796</v>
      </c>
      <c r="D1520">
        <v>0.43469600000000003</v>
      </c>
      <c r="O1520">
        <v>0.1013142854642011</v>
      </c>
      <c r="AI1520">
        <v>47.433582512238068</v>
      </c>
    </row>
    <row r="1521" spans="1:297" x14ac:dyDescent="0.3">
      <c r="A1521" s="49">
        <v>1921</v>
      </c>
      <c r="B1521" t="s">
        <v>3374</v>
      </c>
      <c r="C1521" t="s">
        <v>605</v>
      </c>
      <c r="D1521">
        <v>1.3515999999999999</v>
      </c>
      <c r="M1521">
        <v>0.1799423297647624</v>
      </c>
      <c r="N1521">
        <v>1.060169751610428E-4</v>
      </c>
    </row>
    <row r="1522" spans="1:297" x14ac:dyDescent="0.3">
      <c r="A1522" s="49">
        <v>1922</v>
      </c>
      <c r="B1522" t="s">
        <v>3375</v>
      </c>
      <c r="C1522" t="s">
        <v>671</v>
      </c>
      <c r="D1522">
        <v>1.0466008279999999E-3</v>
      </c>
      <c r="Q1522">
        <v>173.17172107823581</v>
      </c>
      <c r="R1522">
        <v>5.8878592185991792E-2</v>
      </c>
      <c r="S1522">
        <v>584.4608621141108</v>
      </c>
      <c r="T1522">
        <v>0.89177176246955336</v>
      </c>
      <c r="U1522">
        <v>0.1520073084863528</v>
      </c>
      <c r="V1522">
        <v>0.16612798367199769</v>
      </c>
      <c r="W1522">
        <v>3.3517798598700341E-2</v>
      </c>
    </row>
    <row r="1523" spans="1:297" x14ac:dyDescent="0.3">
      <c r="A1523" s="49">
        <v>1923</v>
      </c>
      <c r="B1523" t="s">
        <v>3376</v>
      </c>
      <c r="C1523" t="s">
        <v>668</v>
      </c>
      <c r="D1523">
        <v>3.61E-2</v>
      </c>
      <c r="I1523">
        <v>8.6907185528818875E-2</v>
      </c>
      <c r="J1523">
        <v>9.011113706905183E-6</v>
      </c>
      <c r="K1523">
        <v>2.8182907066863939E-4</v>
      </c>
      <c r="L1523">
        <v>0.19996962920935821</v>
      </c>
    </row>
    <row r="1524" spans="1:297" x14ac:dyDescent="0.3">
      <c r="A1524" s="49">
        <v>1924</v>
      </c>
      <c r="B1524" t="s">
        <v>3377</v>
      </c>
      <c r="C1524" t="s">
        <v>671</v>
      </c>
      <c r="D1524">
        <v>3.6688687500000009E-3</v>
      </c>
      <c r="Q1524">
        <v>982.9626941849881</v>
      </c>
      <c r="R1524">
        <v>0.1342482100238663</v>
      </c>
      <c r="S1524">
        <v>1727.20587692505</v>
      </c>
      <c r="T1524">
        <v>1.2081086655470099</v>
      </c>
      <c r="U1524">
        <v>7.8070214207843477E-2</v>
      </c>
    </row>
    <row r="1525" spans="1:297" x14ac:dyDescent="0.3">
      <c r="A1525" s="49">
        <v>1925</v>
      </c>
      <c r="B1525" t="s">
        <v>3379</v>
      </c>
      <c r="C1525" t="s">
        <v>804</v>
      </c>
      <c r="D1525">
        <v>3.8498021879999999E-3</v>
      </c>
      <c r="Q1525">
        <v>930.22456237316578</v>
      </c>
      <c r="R1525">
        <v>0.16044628751974721</v>
      </c>
      <c r="S1525">
        <v>1725.3450811635621</v>
      </c>
      <c r="T1525">
        <v>1.170382072435785</v>
      </c>
      <c r="U1525">
        <v>7.2817321007157737E-2</v>
      </c>
    </row>
    <row r="1526" spans="1:297" x14ac:dyDescent="0.3">
      <c r="A1526" s="49">
        <v>1926</v>
      </c>
      <c r="B1526" t="s">
        <v>3380</v>
      </c>
      <c r="C1526" t="s">
        <v>798</v>
      </c>
      <c r="D1526">
        <v>2.9819999999999998E-3</v>
      </c>
      <c r="P1526">
        <v>0.14634146341463411</v>
      </c>
    </row>
    <row r="1527" spans="1:297" x14ac:dyDescent="0.3">
      <c r="A1527" s="49">
        <v>1928</v>
      </c>
      <c r="B1527" t="s">
        <v>3382</v>
      </c>
      <c r="C1527" t="s">
        <v>671</v>
      </c>
      <c r="D1527">
        <v>8.7340000000000001E-2</v>
      </c>
      <c r="P1527">
        <v>0.39578713968957868</v>
      </c>
      <c r="AM1527">
        <v>1.0536585365853661E-4</v>
      </c>
      <c r="AN1527">
        <v>1.6195121951219509E-4</v>
      </c>
    </row>
    <row r="1528" spans="1:297" x14ac:dyDescent="0.3">
      <c r="A1528" s="49">
        <v>1929</v>
      </c>
      <c r="B1528" t="s">
        <v>3385</v>
      </c>
      <c r="C1528" t="s">
        <v>1220</v>
      </c>
      <c r="D1528">
        <v>41.535145200992609</v>
      </c>
      <c r="JX1528">
        <v>0.74786478672104784</v>
      </c>
      <c r="JY1528">
        <v>1.54323267736648</v>
      </c>
      <c r="KI1528">
        <v>0.1404715316071625</v>
      </c>
      <c r="KJ1528">
        <v>1.4059154251904189E-2</v>
      </c>
      <c r="KK1528">
        <v>2.5009708952103101E-4</v>
      </c>
    </row>
    <row r="1529" spans="1:297" x14ac:dyDescent="0.3">
      <c r="A1529" s="49">
        <v>1930</v>
      </c>
      <c r="B1529" t="s">
        <v>3387</v>
      </c>
      <c r="C1529" t="s">
        <v>796</v>
      </c>
      <c r="D1529">
        <v>1.7121999999999999</v>
      </c>
      <c r="AI1529">
        <v>29.441246612466131</v>
      </c>
      <c r="HB1529">
        <v>1.616724738675958</v>
      </c>
    </row>
    <row r="1530" spans="1:297" x14ac:dyDescent="0.3">
      <c r="A1530" s="49">
        <v>1931</v>
      </c>
      <c r="B1530" t="s">
        <v>3389</v>
      </c>
      <c r="C1530" t="s">
        <v>614</v>
      </c>
      <c r="D1530">
        <v>8.2452142187792871E-3</v>
      </c>
      <c r="AG1530">
        <v>5.7571352703494037E-4</v>
      </c>
    </row>
    <row r="1531" spans="1:297" x14ac:dyDescent="0.3">
      <c r="A1531" s="49">
        <v>1932</v>
      </c>
      <c r="B1531" t="s">
        <v>3390</v>
      </c>
      <c r="C1531" t="s">
        <v>665</v>
      </c>
      <c r="D1531">
        <v>1.75</v>
      </c>
      <c r="AH1531">
        <v>5.6780776826859792E-5</v>
      </c>
    </row>
    <row r="1532" spans="1:297" x14ac:dyDescent="0.3">
      <c r="A1532" s="49">
        <v>1933</v>
      </c>
      <c r="B1532" t="s">
        <v>3391</v>
      </c>
      <c r="C1532" t="s">
        <v>659</v>
      </c>
      <c r="D1532">
        <v>3.0769999999999999E-3</v>
      </c>
      <c r="AH1532">
        <v>4.0966386554621849E-5</v>
      </c>
      <c r="AJ1532">
        <v>1.720448179271709</v>
      </c>
      <c r="AK1532">
        <v>2.2293806411453469E-3</v>
      </c>
    </row>
    <row r="1533" spans="1:297" x14ac:dyDescent="0.3">
      <c r="A1533" s="49">
        <v>1935</v>
      </c>
      <c r="B1533" t="s">
        <v>3393</v>
      </c>
      <c r="C1533" t="s">
        <v>659</v>
      </c>
      <c r="D1533">
        <v>0.33390000000000009</v>
      </c>
      <c r="AH1533">
        <v>1.5274034141958669E-5</v>
      </c>
      <c r="AJ1533">
        <v>1.5527210884353739</v>
      </c>
      <c r="AK1533">
        <v>3.709249830843121E-4</v>
      </c>
      <c r="AP1533">
        <v>8.1328231292516984E-2</v>
      </c>
      <c r="BO1533">
        <v>2.3241669985901329E-4</v>
      </c>
      <c r="BP1533">
        <v>2.2477040816326529E-4</v>
      </c>
    </row>
    <row r="1534" spans="1:297" x14ac:dyDescent="0.3">
      <c r="A1534" s="49">
        <v>1936</v>
      </c>
      <c r="B1534" t="s">
        <v>3394</v>
      </c>
      <c r="C1534" t="s">
        <v>605</v>
      </c>
      <c r="D1534">
        <v>9.731086504E-2</v>
      </c>
      <c r="AF1534">
        <v>0.66868374578608714</v>
      </c>
      <c r="AG1534">
        <v>6.1232802639424788E-4</v>
      </c>
    </row>
    <row r="1535" spans="1:297" x14ac:dyDescent="0.3">
      <c r="A1535" s="49">
        <v>1937</v>
      </c>
      <c r="B1535" t="s">
        <v>3396</v>
      </c>
      <c r="C1535" t="s">
        <v>614</v>
      </c>
      <c r="D1535">
        <v>1.045756521739131E-2</v>
      </c>
      <c r="EA1535">
        <v>0.61803742384682303</v>
      </c>
      <c r="EB1535">
        <v>3.5690088645422432E-4</v>
      </c>
    </row>
    <row r="1536" spans="1:297" x14ac:dyDescent="0.3">
      <c r="A1536" s="49">
        <v>1938</v>
      </c>
      <c r="B1536" t="s">
        <v>3397</v>
      </c>
      <c r="C1536" t="s">
        <v>659</v>
      </c>
      <c r="D1536">
        <v>8.0999999999999996E-3</v>
      </c>
      <c r="I1536">
        <v>1.499330655957162E-2</v>
      </c>
      <c r="K1536">
        <v>1.8840795279884979E-5</v>
      </c>
      <c r="AQ1536">
        <v>1.9991075412762171E-5</v>
      </c>
    </row>
    <row r="1537" spans="1:253" x14ac:dyDescent="0.3">
      <c r="A1537" s="49">
        <v>1939</v>
      </c>
      <c r="B1537" t="s">
        <v>3399</v>
      </c>
      <c r="C1537" t="s">
        <v>620</v>
      </c>
      <c r="D1537">
        <v>2.3599999999999999E-2</v>
      </c>
      <c r="AH1537">
        <v>3.3595641646489108E-5</v>
      </c>
    </row>
    <row r="1538" spans="1:253" x14ac:dyDescent="0.3">
      <c r="A1538" s="49">
        <v>1940</v>
      </c>
      <c r="B1538" t="s">
        <v>3400</v>
      </c>
      <c r="C1538" t="s">
        <v>798</v>
      </c>
      <c r="D1538">
        <v>3.1440000000000003E-2</v>
      </c>
      <c r="P1538">
        <v>0.85365853658536583</v>
      </c>
    </row>
    <row r="1539" spans="1:253" x14ac:dyDescent="0.3">
      <c r="A1539" s="49">
        <v>1941</v>
      </c>
      <c r="B1539" t="s">
        <v>3401</v>
      </c>
      <c r="C1539" t="s">
        <v>798</v>
      </c>
      <c r="D1539">
        <v>0.41615999999999997</v>
      </c>
      <c r="O1539">
        <v>3.024868483978958E-2</v>
      </c>
      <c r="P1539">
        <v>0.58249641319942602</v>
      </c>
      <c r="AL1539">
        <v>4.7345767575322823E-5</v>
      </c>
      <c r="GN1539">
        <v>1.050002656889314E-4</v>
      </c>
    </row>
    <row r="1540" spans="1:253" x14ac:dyDescent="0.3">
      <c r="A1540" s="49">
        <v>1942</v>
      </c>
      <c r="B1540" t="s">
        <v>3403</v>
      </c>
      <c r="C1540" t="s">
        <v>798</v>
      </c>
      <c r="D1540">
        <v>2.2932999999999999E-2</v>
      </c>
      <c r="O1540">
        <v>3.1148531299554489E-2</v>
      </c>
      <c r="P1540">
        <v>0.65332628558483719</v>
      </c>
      <c r="AL1540">
        <v>7.4756475118930771E-5</v>
      </c>
      <c r="GN1540">
        <v>1.6578989319304959E-4</v>
      </c>
    </row>
    <row r="1541" spans="1:253" x14ac:dyDescent="0.3">
      <c r="A1541" s="49">
        <v>1943</v>
      </c>
      <c r="B1541" t="s">
        <v>3404</v>
      </c>
      <c r="C1541" t="s">
        <v>798</v>
      </c>
      <c r="D1541">
        <v>0.43296000000000001</v>
      </c>
      <c r="O1541">
        <v>2.8455284552845531E-2</v>
      </c>
      <c r="P1541">
        <v>0.52771618625277161</v>
      </c>
    </row>
    <row r="1542" spans="1:253" x14ac:dyDescent="0.3">
      <c r="A1542" s="49">
        <v>1944</v>
      </c>
      <c r="B1542" t="s">
        <v>3405</v>
      </c>
      <c r="C1542" t="s">
        <v>659</v>
      </c>
      <c r="D1542">
        <v>1E-3</v>
      </c>
      <c r="AJ1542">
        <v>0.37053571428571441</v>
      </c>
      <c r="AK1542">
        <v>1.035449735449736E-3</v>
      </c>
    </row>
    <row r="1543" spans="1:253" x14ac:dyDescent="0.3">
      <c r="A1543" s="49">
        <v>1945</v>
      </c>
      <c r="B1543" t="s">
        <v>3406</v>
      </c>
      <c r="C1543" t="s">
        <v>659</v>
      </c>
      <c r="D1543">
        <v>4.1463E-2</v>
      </c>
      <c r="AH1543">
        <v>1.190476190476191E-5</v>
      </c>
      <c r="AJ1543">
        <v>1.427248677248677</v>
      </c>
      <c r="AK1543">
        <v>2.691945914168136E-3</v>
      </c>
      <c r="AP1543">
        <v>0.55813492063492076</v>
      </c>
    </row>
    <row r="1544" spans="1:253" x14ac:dyDescent="0.3">
      <c r="A1544" s="49">
        <v>1946</v>
      </c>
      <c r="B1544" t="s">
        <v>3407</v>
      </c>
      <c r="C1544" t="s">
        <v>650</v>
      </c>
      <c r="D1544">
        <v>0.78015607487999983</v>
      </c>
      <c r="AK1544">
        <v>9.2644819278315509E-3</v>
      </c>
    </row>
    <row r="1545" spans="1:253" x14ac:dyDescent="0.3">
      <c r="A1545" s="49">
        <v>1947</v>
      </c>
      <c r="B1545" t="s">
        <v>3408</v>
      </c>
      <c r="C1545" t="s">
        <v>659</v>
      </c>
      <c r="D1545">
        <v>0.26100000000000001</v>
      </c>
      <c r="I1545">
        <v>0.1279601163273785</v>
      </c>
      <c r="L1545">
        <v>0.59602409638554221</v>
      </c>
    </row>
    <row r="1546" spans="1:253" x14ac:dyDescent="0.3">
      <c r="A1546" s="49">
        <v>1949</v>
      </c>
      <c r="B1546" t="s">
        <v>3411</v>
      </c>
      <c r="C1546" t="s">
        <v>595</v>
      </c>
      <c r="D1546">
        <v>0.55744970527817406</v>
      </c>
      <c r="DL1546">
        <v>1.5263688723513531</v>
      </c>
      <c r="DM1546">
        <v>1.921122510284506</v>
      </c>
      <c r="DN1546">
        <v>0.30577662016471813</v>
      </c>
      <c r="DO1546">
        <v>0.1080257111507749</v>
      </c>
      <c r="DP1546">
        <v>2.0707500271195962E-2</v>
      </c>
      <c r="DQ1546">
        <v>3.8185029766818888E-2</v>
      </c>
      <c r="DR1546">
        <v>2.6783793516938648E-3</v>
      </c>
      <c r="DS1546">
        <v>1.1349201284182649E-2</v>
      </c>
      <c r="DT1546">
        <v>1.3965152876776821E-3</v>
      </c>
      <c r="DU1546">
        <v>2.798485574125922E-3</v>
      </c>
      <c r="DV1546">
        <v>1.402567674024742E-3</v>
      </c>
      <c r="DW1546">
        <v>3.2627501574654258E-2</v>
      </c>
      <c r="EQ1546">
        <v>0.55520000211639298</v>
      </c>
      <c r="IR1546">
        <v>2.4802815876692199E-4</v>
      </c>
      <c r="IS1546">
        <v>9.3629229982048102E-5</v>
      </c>
    </row>
    <row r="1547" spans="1:253" x14ac:dyDescent="0.3">
      <c r="A1547" s="49">
        <v>1951</v>
      </c>
      <c r="B1547" t="s">
        <v>3417</v>
      </c>
      <c r="C1547" t="s">
        <v>668</v>
      </c>
      <c r="D1547">
        <v>0.34837800000000002</v>
      </c>
      <c r="I1547">
        <v>7.8511313739189362E-2</v>
      </c>
      <c r="K1547">
        <v>1.749441971211885E-4</v>
      </c>
      <c r="L1547">
        <v>0.33868801835314322</v>
      </c>
    </row>
    <row r="1548" spans="1:253" x14ac:dyDescent="0.3">
      <c r="A1548" s="49">
        <v>1958</v>
      </c>
      <c r="B1548" t="s">
        <v>3425</v>
      </c>
      <c r="C1548" t="s">
        <v>650</v>
      </c>
      <c r="D1548">
        <v>5.3739499999999998</v>
      </c>
      <c r="CN1548">
        <v>3.638750692826373E-2</v>
      </c>
    </row>
    <row r="1549" spans="1:253" x14ac:dyDescent="0.3">
      <c r="A1549" s="49">
        <v>1959</v>
      </c>
      <c r="B1549" t="s">
        <v>3427</v>
      </c>
      <c r="C1549" t="s">
        <v>683</v>
      </c>
      <c r="D1549">
        <v>4.7989999999999991E-2</v>
      </c>
      <c r="CN1549">
        <v>6.2078905327498823E-2</v>
      </c>
    </row>
    <row r="1550" spans="1:253" x14ac:dyDescent="0.3">
      <c r="A1550" s="49">
        <v>1960</v>
      </c>
      <c r="B1550" t="s">
        <v>3428</v>
      </c>
      <c r="C1550" t="s">
        <v>605</v>
      </c>
      <c r="D1550">
        <v>27.5197</v>
      </c>
      <c r="M1550">
        <v>9.8630643295011047E-3</v>
      </c>
    </row>
    <row r="1551" spans="1:253" x14ac:dyDescent="0.3">
      <c r="A1551" s="49">
        <v>1961</v>
      </c>
      <c r="B1551" t="s">
        <v>3430</v>
      </c>
      <c r="C1551" t="s">
        <v>659</v>
      </c>
      <c r="D1551">
        <v>1.5705E-2</v>
      </c>
      <c r="I1551">
        <v>8.6950437854570142E-2</v>
      </c>
      <c r="J1551">
        <v>9.7766423861635662E-6</v>
      </c>
      <c r="K1551">
        <v>1.3542698865077201E-3</v>
      </c>
      <c r="L1551">
        <v>8.6428349501156493E-2</v>
      </c>
    </row>
    <row r="1552" spans="1:253" x14ac:dyDescent="0.3">
      <c r="A1552" s="49">
        <v>1962</v>
      </c>
      <c r="B1552" t="s">
        <v>3431</v>
      </c>
      <c r="C1552" t="s">
        <v>617</v>
      </c>
      <c r="D1552">
        <v>2.2394366197183088E-3</v>
      </c>
      <c r="BQ1552">
        <v>22.594530593537559</v>
      </c>
      <c r="BR1552">
        <v>58.887987930639369</v>
      </c>
      <c r="BS1552">
        <v>157.43434420594309</v>
      </c>
      <c r="GX1552">
        <v>5.9289588266748178E-3</v>
      </c>
    </row>
    <row r="1553" spans="1:305" x14ac:dyDescent="0.3">
      <c r="A1553" s="49">
        <v>1966</v>
      </c>
      <c r="B1553" t="s">
        <v>3435</v>
      </c>
      <c r="C1553" t="s">
        <v>659</v>
      </c>
      <c r="D1553">
        <v>3.4000000000000002E-4</v>
      </c>
      <c r="AJ1553">
        <v>2.1738095238095241</v>
      </c>
    </row>
    <row r="1554" spans="1:305" x14ac:dyDescent="0.3">
      <c r="A1554" s="49">
        <v>1967</v>
      </c>
      <c r="B1554" t="s">
        <v>3436</v>
      </c>
      <c r="C1554" t="s">
        <v>614</v>
      </c>
      <c r="D1554">
        <v>2.6473719999999998E-3</v>
      </c>
      <c r="AH1554">
        <v>8.4065934065934072E-5</v>
      </c>
      <c r="AK1554">
        <v>6.8669108669108673E-4</v>
      </c>
    </row>
    <row r="1555" spans="1:305" x14ac:dyDescent="0.3">
      <c r="A1555" s="49">
        <v>1968</v>
      </c>
      <c r="B1555" t="s">
        <v>3437</v>
      </c>
      <c r="C1555" t="s">
        <v>671</v>
      </c>
      <c r="D1555">
        <v>4.2352302119999988E-5</v>
      </c>
      <c r="Q1555">
        <v>141.85413944525251</v>
      </c>
      <c r="R1555">
        <v>2.9249935965464349E-2</v>
      </c>
      <c r="S1555">
        <v>533.99131529214583</v>
      </c>
      <c r="T1555">
        <v>0.90343653636368104</v>
      </c>
      <c r="U1555">
        <v>0.17847124852526719</v>
      </c>
      <c r="V1555">
        <v>0.26457813145553749</v>
      </c>
      <c r="W1555">
        <v>5.625244623971179E-2</v>
      </c>
    </row>
    <row r="1556" spans="1:305" x14ac:dyDescent="0.3">
      <c r="A1556" s="49">
        <v>1969</v>
      </c>
      <c r="B1556" t="s">
        <v>3440</v>
      </c>
      <c r="C1556" t="s">
        <v>3439</v>
      </c>
      <c r="D1556">
        <v>9.4672632095386025E-2</v>
      </c>
      <c r="EV1556">
        <v>22.89953636811385</v>
      </c>
      <c r="KL1556">
        <v>62.678596012896321</v>
      </c>
      <c r="KM1556">
        <v>8.5606374645919523</v>
      </c>
      <c r="KN1556">
        <v>15.45996870385569</v>
      </c>
      <c r="KO1556">
        <v>1.544373416119686</v>
      </c>
      <c r="KP1556">
        <v>5.4336214199307324</v>
      </c>
      <c r="KQ1556">
        <v>0.82981075765298229</v>
      </c>
      <c r="KR1556">
        <v>0.85876069164917768</v>
      </c>
      <c r="KS1556">
        <v>4.3060906269538064</v>
      </c>
    </row>
    <row r="1557" spans="1:305" x14ac:dyDescent="0.3">
      <c r="A1557" s="49">
        <v>1970</v>
      </c>
      <c r="B1557" t="s">
        <v>3442</v>
      </c>
      <c r="C1557" t="s">
        <v>671</v>
      </c>
      <c r="D1557">
        <v>0.40778639999999999</v>
      </c>
      <c r="P1557">
        <v>0.9583005507474428</v>
      </c>
    </row>
    <row r="1558" spans="1:305" x14ac:dyDescent="0.3">
      <c r="A1558" s="49">
        <v>1972</v>
      </c>
      <c r="B1558" t="s">
        <v>3444</v>
      </c>
      <c r="C1558" t="s">
        <v>605</v>
      </c>
      <c r="D1558">
        <v>5.5200000000000006E-3</v>
      </c>
      <c r="AH1558">
        <v>2.5621118012422361E-6</v>
      </c>
      <c r="AJ1558">
        <v>0.59070910973084878</v>
      </c>
      <c r="AK1558">
        <v>8.4484510390307483E-4</v>
      </c>
      <c r="AP1558">
        <v>6.8068193581780526E-2</v>
      </c>
    </row>
    <row r="1559" spans="1:305" x14ac:dyDescent="0.3">
      <c r="A1559" s="49">
        <v>1974</v>
      </c>
      <c r="B1559" t="s">
        <v>3446</v>
      </c>
      <c r="C1559" t="s">
        <v>659</v>
      </c>
      <c r="D1559">
        <v>2.64E-2</v>
      </c>
      <c r="AH1559">
        <v>2.6785714285714291E-5</v>
      </c>
      <c r="AJ1559">
        <v>0.19761904761904761</v>
      </c>
      <c r="AK1559">
        <v>2.8650793650793649E-4</v>
      </c>
    </row>
    <row r="1560" spans="1:305" x14ac:dyDescent="0.3">
      <c r="A1560" s="49">
        <v>1975</v>
      </c>
      <c r="B1560" t="s">
        <v>3447</v>
      </c>
      <c r="C1560" t="s">
        <v>659</v>
      </c>
      <c r="D1560">
        <v>5.422699999999999E-2</v>
      </c>
      <c r="I1560">
        <v>6.2353680123336953E-2</v>
      </c>
      <c r="J1560">
        <v>3.2375949294809577E-5</v>
      </c>
      <c r="K1560">
        <v>3.206506912325447E-3</v>
      </c>
      <c r="L1560">
        <v>0.32044395591846059</v>
      </c>
    </row>
    <row r="1561" spans="1:305" x14ac:dyDescent="0.3">
      <c r="A1561" s="49">
        <v>1976</v>
      </c>
      <c r="B1561" t="s">
        <v>3448</v>
      </c>
      <c r="C1561" t="s">
        <v>605</v>
      </c>
      <c r="D1561">
        <v>4.1958000000000009E-2</v>
      </c>
      <c r="M1561">
        <v>3.8257410850003427E-2</v>
      </c>
      <c r="N1561">
        <v>2.7449751642374139E-5</v>
      </c>
      <c r="AH1561">
        <v>7.2485751057179619E-5</v>
      </c>
      <c r="AK1561">
        <v>2.6846574465622078E-3</v>
      </c>
    </row>
    <row r="1562" spans="1:305" x14ac:dyDescent="0.3">
      <c r="A1562" s="49">
        <v>1977</v>
      </c>
      <c r="B1562" t="s">
        <v>3449</v>
      </c>
      <c r="C1562" t="s">
        <v>617</v>
      </c>
      <c r="D1562">
        <v>2.7077399999999999E-5</v>
      </c>
      <c r="F1562">
        <v>912.05211726384357</v>
      </c>
    </row>
    <row r="1563" spans="1:305" x14ac:dyDescent="0.3">
      <c r="A1563" s="49">
        <v>1978</v>
      </c>
      <c r="B1563" t="s">
        <v>3451</v>
      </c>
      <c r="C1563" t="s">
        <v>602</v>
      </c>
      <c r="D1563">
        <v>7.2472909569163441E-2</v>
      </c>
      <c r="KD1563">
        <v>4.8981770799164069E-3</v>
      </c>
    </row>
    <row r="1564" spans="1:305" x14ac:dyDescent="0.3">
      <c r="A1564" s="49">
        <v>1979</v>
      </c>
      <c r="B1564" t="s">
        <v>3453</v>
      </c>
      <c r="C1564" t="s">
        <v>659</v>
      </c>
      <c r="D1564">
        <v>4.2720000000000001E-2</v>
      </c>
      <c r="AH1564">
        <v>7.1428571428571434E-5</v>
      </c>
      <c r="AK1564">
        <v>6.7019400352733688E-4</v>
      </c>
    </row>
    <row r="1565" spans="1:305" x14ac:dyDescent="0.3">
      <c r="A1565" s="49">
        <v>1980</v>
      </c>
      <c r="B1565" t="s">
        <v>3454</v>
      </c>
      <c r="C1565" t="s">
        <v>659</v>
      </c>
      <c r="D1565">
        <v>0.30599999999999999</v>
      </c>
      <c r="I1565">
        <v>0.12898653437278529</v>
      </c>
      <c r="L1565">
        <v>0.44856484762579729</v>
      </c>
    </row>
    <row r="1566" spans="1:305" x14ac:dyDescent="0.3">
      <c r="A1566" s="49">
        <v>1982</v>
      </c>
      <c r="B1566" t="s">
        <v>3456</v>
      </c>
      <c r="C1566" t="s">
        <v>686</v>
      </c>
      <c r="D1566">
        <v>4.9779800000000013E-2</v>
      </c>
      <c r="AH1566">
        <v>1.737451737451737E-5</v>
      </c>
    </row>
    <row r="1567" spans="1:305" x14ac:dyDescent="0.3">
      <c r="A1567" s="49">
        <v>1984</v>
      </c>
      <c r="B1567" t="s">
        <v>3458</v>
      </c>
      <c r="C1567" t="s">
        <v>620</v>
      </c>
      <c r="D1567">
        <v>0.60940000000000005</v>
      </c>
      <c r="N1567">
        <v>2.3809523809523812E-6</v>
      </c>
      <c r="AH1567">
        <v>1.948051948051948E-5</v>
      </c>
      <c r="AJ1567">
        <v>0.57489177489177501</v>
      </c>
      <c r="AP1567">
        <v>0.1095974025974026</v>
      </c>
    </row>
    <row r="1568" spans="1:305" x14ac:dyDescent="0.3">
      <c r="A1568" s="49">
        <v>1985</v>
      </c>
      <c r="B1568" t="s">
        <v>3459</v>
      </c>
      <c r="C1568" t="s">
        <v>620</v>
      </c>
      <c r="D1568">
        <v>2.0275799999999999</v>
      </c>
      <c r="AH1568">
        <v>6.170075374866309E-5</v>
      </c>
      <c r="JP1568">
        <v>6.7094315470612644E-3</v>
      </c>
    </row>
    <row r="1569" spans="1:219" x14ac:dyDescent="0.3">
      <c r="A1569" s="49">
        <v>1986</v>
      </c>
      <c r="B1569" t="s">
        <v>3461</v>
      </c>
      <c r="C1569" t="s">
        <v>605</v>
      </c>
      <c r="D1569">
        <v>0.34470980006399998</v>
      </c>
      <c r="AG1569">
        <v>5.6102523939052763E-4</v>
      </c>
    </row>
    <row r="1570" spans="1:219" x14ac:dyDescent="0.3">
      <c r="A1570" s="49">
        <v>1987</v>
      </c>
      <c r="B1570" t="s">
        <v>3462</v>
      </c>
      <c r="C1570" t="s">
        <v>695</v>
      </c>
      <c r="D1570">
        <v>6.2100000000000002E-3</v>
      </c>
      <c r="DH1570">
        <v>5.1056653491436084</v>
      </c>
      <c r="DI1570">
        <v>1.3156492460840279</v>
      </c>
    </row>
    <row r="1571" spans="1:219" x14ac:dyDescent="0.3">
      <c r="A1571" s="49">
        <v>1988</v>
      </c>
      <c r="B1571" t="s">
        <v>3464</v>
      </c>
      <c r="C1571" t="s">
        <v>799</v>
      </c>
      <c r="D1571">
        <v>5.0400000000000002E-3</v>
      </c>
      <c r="DH1571">
        <v>5.7060606060606043</v>
      </c>
      <c r="DI1571">
        <v>1.961255411255411</v>
      </c>
    </row>
    <row r="1572" spans="1:219" x14ac:dyDescent="0.3">
      <c r="A1572" s="49">
        <v>1989</v>
      </c>
      <c r="B1572" t="s">
        <v>3465</v>
      </c>
      <c r="C1572" t="s">
        <v>614</v>
      </c>
      <c r="D1572">
        <v>2.5000620000000001E-2</v>
      </c>
      <c r="I1572">
        <v>6.746987951807229E-2</v>
      </c>
      <c r="K1572">
        <v>2.2213297634984379E-4</v>
      </c>
      <c r="L1572">
        <v>4.6769201569584204E-3</v>
      </c>
    </row>
    <row r="1573" spans="1:219" x14ac:dyDescent="0.3">
      <c r="A1573" s="49">
        <v>1992</v>
      </c>
      <c r="B1573" t="s">
        <v>3468</v>
      </c>
      <c r="C1573" t="s">
        <v>650</v>
      </c>
      <c r="D1573">
        <v>0.53749999999999998</v>
      </c>
      <c r="AK1573">
        <v>8.614642549526272E-4</v>
      </c>
      <c r="CN1573">
        <v>2.9710963455149508E-2</v>
      </c>
    </row>
    <row r="1574" spans="1:219" x14ac:dyDescent="0.3">
      <c r="A1574" s="49">
        <v>1993</v>
      </c>
      <c r="B1574" t="s">
        <v>3470</v>
      </c>
      <c r="C1574" t="s">
        <v>683</v>
      </c>
      <c r="D1574">
        <v>1.008E-2</v>
      </c>
      <c r="CN1574">
        <v>4.6768707482993208E-2</v>
      </c>
    </row>
    <row r="1575" spans="1:219" x14ac:dyDescent="0.3">
      <c r="A1575" s="49">
        <v>1994</v>
      </c>
      <c r="B1575" t="s">
        <v>3471</v>
      </c>
      <c r="C1575" t="s">
        <v>605</v>
      </c>
      <c r="D1575">
        <v>1.0800000000000001E-2</v>
      </c>
      <c r="AG1575">
        <v>7.7192982456140356E-5</v>
      </c>
    </row>
    <row r="1576" spans="1:219" x14ac:dyDescent="0.3">
      <c r="A1576" s="49">
        <v>1995</v>
      </c>
      <c r="B1576" t="s">
        <v>3472</v>
      </c>
      <c r="C1576" t="s">
        <v>605</v>
      </c>
      <c r="D1576">
        <v>0.70131799080000001</v>
      </c>
      <c r="AG1576">
        <v>5.8399197805629596E-4</v>
      </c>
    </row>
    <row r="1577" spans="1:219" x14ac:dyDescent="0.3">
      <c r="A1577" s="49">
        <v>1997</v>
      </c>
      <c r="B1577" t="s">
        <v>3474</v>
      </c>
      <c r="C1577" t="s">
        <v>668</v>
      </c>
      <c r="D1577">
        <v>9.1120000000000001</v>
      </c>
      <c r="I1577">
        <v>0.33446904386642268</v>
      </c>
      <c r="K1577">
        <v>1.547050948893614E-3</v>
      </c>
      <c r="L1577">
        <v>0.74760807937632889</v>
      </c>
    </row>
    <row r="1578" spans="1:219" x14ac:dyDescent="0.3">
      <c r="A1578" s="49">
        <v>2000</v>
      </c>
      <c r="B1578" t="s">
        <v>3479</v>
      </c>
      <c r="C1578" t="s">
        <v>796</v>
      </c>
      <c r="D1578">
        <v>0.101675</v>
      </c>
      <c r="O1578">
        <v>3.6364972083455793E-2</v>
      </c>
    </row>
    <row r="1579" spans="1:219" x14ac:dyDescent="0.3">
      <c r="A1579" s="49">
        <v>2003</v>
      </c>
      <c r="B1579" t="s">
        <v>3483</v>
      </c>
      <c r="D1579">
        <v>0.09</v>
      </c>
      <c r="HK1579">
        <v>0.59340659340659341</v>
      </c>
    </row>
    <row r="1580" spans="1:219" x14ac:dyDescent="0.3">
      <c r="A1580" s="49">
        <v>2005</v>
      </c>
      <c r="B1580" t="s">
        <v>3486</v>
      </c>
      <c r="C1580" t="s">
        <v>605</v>
      </c>
      <c r="D1580">
        <v>1.8828</v>
      </c>
      <c r="M1580">
        <v>3.0717225161669599E-2</v>
      </c>
      <c r="N1580">
        <v>2.2732763014317949E-5</v>
      </c>
      <c r="AH1580">
        <v>7.142857142857142E-5</v>
      </c>
      <c r="AK1580">
        <v>4.4679600235155792E-4</v>
      </c>
    </row>
    <row r="1581" spans="1:219" x14ac:dyDescent="0.3">
      <c r="A1581" s="49">
        <v>2006</v>
      </c>
      <c r="B1581" t="s">
        <v>3487</v>
      </c>
      <c r="C1581" t="s">
        <v>605</v>
      </c>
      <c r="D1581">
        <v>2.1763070000000001E-4</v>
      </c>
      <c r="F1581">
        <v>5106.8003426599898</v>
      </c>
    </row>
    <row r="1582" spans="1:219" x14ac:dyDescent="0.3">
      <c r="A1582" s="49">
        <v>2007</v>
      </c>
      <c r="B1582" t="s">
        <v>3488</v>
      </c>
      <c r="C1582" t="s">
        <v>659</v>
      </c>
      <c r="D1582">
        <v>1.5209952000000001E-2</v>
      </c>
      <c r="AH1582">
        <v>1.0030395136778121E-5</v>
      </c>
      <c r="AJ1582">
        <v>0.77365754812563325</v>
      </c>
      <c r="AK1582">
        <v>8.5300011257458076E-4</v>
      </c>
      <c r="CN1582">
        <v>2.5075987841945299E-2</v>
      </c>
    </row>
    <row r="1583" spans="1:219" x14ac:dyDescent="0.3">
      <c r="A1583" s="49">
        <v>2008</v>
      </c>
      <c r="B1583" t="s">
        <v>3490</v>
      </c>
      <c r="C1583" t="s">
        <v>605</v>
      </c>
      <c r="D1583">
        <v>1.6379999999999999E-2</v>
      </c>
      <c r="AG1583">
        <v>2.1710526315789471E-5</v>
      </c>
    </row>
    <row r="1584" spans="1:219" x14ac:dyDescent="0.3">
      <c r="A1584" s="49">
        <v>2009</v>
      </c>
      <c r="B1584" t="s">
        <v>3491</v>
      </c>
      <c r="C1584" t="s">
        <v>605</v>
      </c>
      <c r="D1584">
        <v>0.39149182482663819</v>
      </c>
      <c r="AG1584">
        <v>5.638691801563299E-4</v>
      </c>
    </row>
    <row r="1585" spans="1:308" x14ac:dyDescent="0.3">
      <c r="A1585" s="49">
        <v>2010</v>
      </c>
      <c r="B1585" t="s">
        <v>3492</v>
      </c>
      <c r="C1585" t="s">
        <v>698</v>
      </c>
      <c r="D1585">
        <v>0.224</v>
      </c>
      <c r="AK1585">
        <v>4.9546485260770984E-4</v>
      </c>
    </row>
    <row r="1586" spans="1:308" x14ac:dyDescent="0.3">
      <c r="A1586" s="49">
        <v>2011</v>
      </c>
      <c r="B1586" t="s">
        <v>3493</v>
      </c>
      <c r="C1586" t="s">
        <v>614</v>
      </c>
      <c r="D1586">
        <v>1.09888E-2</v>
      </c>
      <c r="AK1586">
        <v>1.4955679741643631E-3</v>
      </c>
    </row>
    <row r="1587" spans="1:308" x14ac:dyDescent="0.3">
      <c r="A1587" s="49">
        <v>2012</v>
      </c>
      <c r="B1587" t="s">
        <v>3495</v>
      </c>
      <c r="C1587" t="s">
        <v>605</v>
      </c>
      <c r="D1587">
        <v>4.4010154057698099E-2</v>
      </c>
      <c r="JG1587">
        <v>1.115698965037923</v>
      </c>
      <c r="JZ1587">
        <v>0.44137541474027742</v>
      </c>
      <c r="KT1587">
        <v>3.4889675641374298</v>
      </c>
      <c r="KU1587">
        <v>1.7628861009478341E-2</v>
      </c>
    </row>
    <row r="1588" spans="1:308" x14ac:dyDescent="0.3">
      <c r="A1588" s="49">
        <v>2013</v>
      </c>
      <c r="B1588" t="s">
        <v>3497</v>
      </c>
      <c r="C1588" t="s">
        <v>605</v>
      </c>
      <c r="D1588">
        <v>1.2057131624399999</v>
      </c>
      <c r="AH1588">
        <v>1.1424290949619171E-4</v>
      </c>
      <c r="AK1588">
        <v>2.9442135764873041E-4</v>
      </c>
    </row>
    <row r="1589" spans="1:308" x14ac:dyDescent="0.3">
      <c r="A1589" s="49">
        <v>2014</v>
      </c>
      <c r="B1589" t="s">
        <v>3498</v>
      </c>
      <c r="C1589" t="s">
        <v>798</v>
      </c>
      <c r="D1589">
        <v>2.4591999999999999E-2</v>
      </c>
      <c r="O1589">
        <v>5.6217964993573163E-2</v>
      </c>
      <c r="P1589">
        <v>1.2849657632067539</v>
      </c>
      <c r="AN1589">
        <v>5.631852780466646E-5</v>
      </c>
    </row>
    <row r="1590" spans="1:308" x14ac:dyDescent="0.3">
      <c r="A1590" s="49">
        <v>2015</v>
      </c>
      <c r="B1590" t="s">
        <v>3501</v>
      </c>
      <c r="C1590" t="s">
        <v>796</v>
      </c>
      <c r="D1590">
        <v>0.17783399999999999</v>
      </c>
      <c r="O1590">
        <v>0.15129689321118051</v>
      </c>
    </row>
    <row r="1591" spans="1:308" x14ac:dyDescent="0.3">
      <c r="A1591" s="49">
        <v>2016</v>
      </c>
      <c r="B1591" t="s">
        <v>3503</v>
      </c>
      <c r="C1591" t="s">
        <v>798</v>
      </c>
      <c r="D1591">
        <v>0.15634999999999999</v>
      </c>
      <c r="O1591">
        <v>0.1564540157713698</v>
      </c>
    </row>
    <row r="1592" spans="1:308" x14ac:dyDescent="0.3">
      <c r="A1592" s="49">
        <v>2017</v>
      </c>
      <c r="B1592" t="s">
        <v>3504</v>
      </c>
      <c r="C1592" t="s">
        <v>605</v>
      </c>
      <c r="D1592">
        <v>1.3379171612419569</v>
      </c>
      <c r="AF1592">
        <v>1.605952626359052</v>
      </c>
      <c r="AG1592">
        <v>1.2462418969982059E-4</v>
      </c>
    </row>
    <row r="1593" spans="1:308" x14ac:dyDescent="0.3">
      <c r="A1593" s="49">
        <v>2018</v>
      </c>
      <c r="B1593" t="s">
        <v>3505</v>
      </c>
      <c r="C1593" t="s">
        <v>605</v>
      </c>
      <c r="D1593">
        <v>8.1199999999999994E-2</v>
      </c>
      <c r="AF1593">
        <v>1.243421052631579</v>
      </c>
      <c r="AG1593">
        <v>6.2070366218744009E-4</v>
      </c>
      <c r="CH1593">
        <v>7.425000000000001E-3</v>
      </c>
    </row>
    <row r="1594" spans="1:308" x14ac:dyDescent="0.3">
      <c r="A1594" s="49">
        <v>2019</v>
      </c>
      <c r="B1594" t="s">
        <v>3506</v>
      </c>
      <c r="C1594" t="s">
        <v>683</v>
      </c>
      <c r="D1594">
        <v>3.3190800000000001E-4</v>
      </c>
      <c r="AH1594">
        <v>1.3025210084033611E-4</v>
      </c>
      <c r="AK1594">
        <v>5.7459280008299611E-3</v>
      </c>
      <c r="BP1594">
        <v>4.4404411764705903E-4</v>
      </c>
    </row>
    <row r="1595" spans="1:308" x14ac:dyDescent="0.3">
      <c r="A1595" s="49">
        <v>2020</v>
      </c>
      <c r="B1595" t="s">
        <v>3508</v>
      </c>
      <c r="C1595" t="s">
        <v>617</v>
      </c>
      <c r="D1595">
        <v>3.7145114999999991E-6</v>
      </c>
      <c r="F1595">
        <v>1610.0930346650789</v>
      </c>
      <c r="G1595">
        <v>4.4800731595793328</v>
      </c>
    </row>
    <row r="1596" spans="1:308" x14ac:dyDescent="0.3">
      <c r="A1596" s="49">
        <v>2021</v>
      </c>
      <c r="B1596" t="s">
        <v>3510</v>
      </c>
      <c r="C1596" t="s">
        <v>752</v>
      </c>
      <c r="D1596">
        <v>0.46488545391775599</v>
      </c>
      <c r="E1596" t="s">
        <v>1025</v>
      </c>
      <c r="DL1596">
        <v>1.330191119025818</v>
      </c>
      <c r="DM1596">
        <v>2.444154657666902</v>
      </c>
      <c r="DN1596">
        <v>0.26957899402612179</v>
      </c>
      <c r="DO1596">
        <v>0.14729697503825959</v>
      </c>
      <c r="DP1596">
        <v>3.35824032609384E-2</v>
      </c>
      <c r="DQ1596">
        <v>7.7430297198435846E-2</v>
      </c>
      <c r="DR1596">
        <v>6.751023290242018E-3</v>
      </c>
      <c r="DS1596">
        <v>2.998248521964865E-2</v>
      </c>
      <c r="DT1596">
        <v>3.983535305756296E-3</v>
      </c>
      <c r="DU1596">
        <v>8.7808939895604992E-3</v>
      </c>
      <c r="DV1596">
        <v>4.0007996314033742E-3</v>
      </c>
      <c r="DW1596">
        <v>0.10011205162721221</v>
      </c>
      <c r="EQ1596">
        <v>1.050399173115081</v>
      </c>
      <c r="IR1596">
        <v>7.9956940881378813E-4</v>
      </c>
      <c r="KV1596">
        <v>5.6510073147363234E-3</v>
      </c>
    </row>
    <row r="1597" spans="1:308" x14ac:dyDescent="0.3">
      <c r="A1597" s="49">
        <v>2022</v>
      </c>
      <c r="B1597" t="s">
        <v>3512</v>
      </c>
      <c r="C1597" t="s">
        <v>671</v>
      </c>
      <c r="D1597">
        <v>1.0933264999999999E-4</v>
      </c>
      <c r="BK1597">
        <v>2105.862474287394</v>
      </c>
      <c r="BM1597">
        <v>9.5210108727593321E-2</v>
      </c>
      <c r="DF1597">
        <v>1219.8795180722891</v>
      </c>
    </row>
    <row r="1598" spans="1:308" x14ac:dyDescent="0.3">
      <c r="A1598" s="49">
        <v>2024</v>
      </c>
      <c r="B1598" t="s">
        <v>3515</v>
      </c>
      <c r="C1598" t="s">
        <v>752</v>
      </c>
      <c r="D1598">
        <v>1.7535417357580541</v>
      </c>
      <c r="E1598" t="s">
        <v>1103</v>
      </c>
      <c r="BT1598">
        <v>0.69689476993663113</v>
      </c>
      <c r="BU1598">
        <v>8.6826830883194345E-2</v>
      </c>
      <c r="BV1598">
        <v>0.25263303394955788</v>
      </c>
      <c r="BW1598">
        <v>1.792236863284204E-2</v>
      </c>
      <c r="BX1598">
        <v>2.3346982901320278E-3</v>
      </c>
      <c r="BY1598">
        <v>4.5085084843531917E-3</v>
      </c>
      <c r="BZ1598">
        <v>1.1215424005127381E-3</v>
      </c>
      <c r="CA1598">
        <v>1.0813942870794499E-3</v>
      </c>
      <c r="CB1598">
        <v>3.6397994148406341E-4</v>
      </c>
      <c r="CC1598">
        <v>3.6469082168380838E-4</v>
      </c>
      <c r="CD1598">
        <v>3.652876205363975E-4</v>
      </c>
      <c r="CE1598">
        <v>3.6555740164356169E-4</v>
      </c>
      <c r="CF1598">
        <v>3.6604499017051892E-4</v>
      </c>
      <c r="CG1598">
        <v>2.28683668502118E-3</v>
      </c>
    </row>
    <row r="1599" spans="1:308" x14ac:dyDescent="0.3">
      <c r="A1599" s="49">
        <v>2025</v>
      </c>
      <c r="B1599" t="s">
        <v>3517</v>
      </c>
      <c r="C1599" t="s">
        <v>659</v>
      </c>
      <c r="D1599">
        <v>1.1764E-5</v>
      </c>
      <c r="F1599">
        <v>5490.1960784313706</v>
      </c>
      <c r="G1599">
        <v>3.3115468409586062</v>
      </c>
      <c r="H1599">
        <v>2712.418300653595</v>
      </c>
      <c r="EM1599">
        <v>55.156862745098032</v>
      </c>
    </row>
    <row r="1600" spans="1:308" x14ac:dyDescent="0.3">
      <c r="A1600" s="49">
        <v>2027</v>
      </c>
      <c r="B1600" t="s">
        <v>3519</v>
      </c>
      <c r="C1600" t="s">
        <v>671</v>
      </c>
      <c r="D1600">
        <v>2.5076299999999998E-4</v>
      </c>
      <c r="Q1600">
        <v>316.7438533152374</v>
      </c>
      <c r="R1600">
        <v>8.0753540195323867E-2</v>
      </c>
      <c r="S1600">
        <v>498.49636686610239</v>
      </c>
      <c r="T1600">
        <v>0.71149734959520805</v>
      </c>
      <c r="U1600">
        <v>0.12987437443802169</v>
      </c>
      <c r="V1600">
        <v>0.17372630429173991</v>
      </c>
      <c r="W1600">
        <v>3.6936271107641402E-2</v>
      </c>
    </row>
    <row r="1601" spans="1:311" x14ac:dyDescent="0.3">
      <c r="A1601" s="49">
        <v>2028</v>
      </c>
      <c r="B1601" t="s">
        <v>3520</v>
      </c>
      <c r="C1601" t="s">
        <v>659</v>
      </c>
      <c r="D1601">
        <v>4.3200000000000002E-2</v>
      </c>
      <c r="AH1601">
        <v>7.1428571428571434E-5</v>
      </c>
      <c r="AK1601">
        <v>6.7019400352733688E-4</v>
      </c>
      <c r="ED1601">
        <v>4.9382716049382728E-4</v>
      </c>
    </row>
    <row r="1602" spans="1:311" x14ac:dyDescent="0.3">
      <c r="A1602" s="49">
        <v>2029</v>
      </c>
      <c r="B1602" t="s">
        <v>3521</v>
      </c>
      <c r="C1602" t="s">
        <v>1044</v>
      </c>
      <c r="D1602">
        <v>12.0433</v>
      </c>
      <c r="K1602">
        <v>7.5998774213319133E-4</v>
      </c>
      <c r="L1602">
        <v>0.47774858470024678</v>
      </c>
    </row>
    <row r="1603" spans="1:311" x14ac:dyDescent="0.3">
      <c r="A1603" s="49">
        <v>2033</v>
      </c>
      <c r="B1603" t="s">
        <v>3525</v>
      </c>
      <c r="C1603" t="s">
        <v>605</v>
      </c>
      <c r="D1603">
        <v>0.08</v>
      </c>
      <c r="M1603">
        <v>0.1256613756613757</v>
      </c>
      <c r="N1603">
        <v>1.527777777777778E-5</v>
      </c>
    </row>
    <row r="1604" spans="1:311" x14ac:dyDescent="0.3">
      <c r="A1604" s="49">
        <v>2034</v>
      </c>
      <c r="B1604" t="s">
        <v>3526</v>
      </c>
      <c r="C1604" t="s">
        <v>650</v>
      </c>
      <c r="D1604">
        <v>5.5899999999999998E-2</v>
      </c>
      <c r="DH1604">
        <v>1.5272727272727269</v>
      </c>
    </row>
    <row r="1605" spans="1:311" x14ac:dyDescent="0.3">
      <c r="A1605" s="49">
        <v>2035</v>
      </c>
      <c r="B1605" t="s">
        <v>3527</v>
      </c>
      <c r="C1605" t="s">
        <v>801</v>
      </c>
      <c r="D1605">
        <v>1.656912637828668E-2</v>
      </c>
      <c r="CI1605">
        <v>0.45751902383037218</v>
      </c>
      <c r="KW1605">
        <v>0.76286447493702281</v>
      </c>
      <c r="KX1605">
        <v>0.25840164266566101</v>
      </c>
      <c r="KY1605">
        <v>7.5925149527380402E-5</v>
      </c>
    </row>
    <row r="1606" spans="1:311" x14ac:dyDescent="0.3">
      <c r="A1606" s="49">
        <v>2036</v>
      </c>
      <c r="B1606" t="s">
        <v>3529</v>
      </c>
      <c r="C1606" t="s">
        <v>695</v>
      </c>
      <c r="D1606">
        <v>1.5960208E-2</v>
      </c>
      <c r="CI1606">
        <v>0.42945146685068919</v>
      </c>
      <c r="HT1606">
        <v>1.241584333395048</v>
      </c>
      <c r="KW1606">
        <v>0.65213000521771336</v>
      </c>
      <c r="KX1606">
        <v>0.2082877484725566</v>
      </c>
    </row>
    <row r="1607" spans="1:311" x14ac:dyDescent="0.3">
      <c r="A1607" s="49">
        <v>2037</v>
      </c>
      <c r="B1607" t="s">
        <v>3532</v>
      </c>
      <c r="C1607" t="s">
        <v>659</v>
      </c>
      <c r="D1607">
        <v>3.7385799999999998</v>
      </c>
      <c r="EF1607">
        <v>5.3557863960990659E-2</v>
      </c>
      <c r="EG1607">
        <v>2.6496762889718082E-4</v>
      </c>
      <c r="EH1607">
        <v>2.4466022777112208E-2</v>
      </c>
      <c r="EP1607">
        <v>3.2354484687680531E-6</v>
      </c>
    </row>
    <row r="1608" spans="1:311" x14ac:dyDescent="0.3">
      <c r="A1608" s="49">
        <v>2038</v>
      </c>
      <c r="B1608" t="s">
        <v>3534</v>
      </c>
      <c r="C1608" t="s">
        <v>650</v>
      </c>
      <c r="D1608">
        <v>0.65450299999999995</v>
      </c>
      <c r="CN1608">
        <v>1.235088376400181E-2</v>
      </c>
    </row>
    <row r="1609" spans="1:311" x14ac:dyDescent="0.3">
      <c r="A1609" s="49">
        <v>2039</v>
      </c>
      <c r="B1609" t="s">
        <v>3535</v>
      </c>
      <c r="C1609" t="s">
        <v>650</v>
      </c>
      <c r="D1609">
        <v>6.5878000000000006E-2</v>
      </c>
      <c r="CN1609">
        <v>4.3035900416209484E-3</v>
      </c>
    </row>
    <row r="1610" spans="1:311" x14ac:dyDescent="0.3">
      <c r="A1610" s="49">
        <v>2040</v>
      </c>
      <c r="B1610" t="s">
        <v>3536</v>
      </c>
      <c r="C1610" t="s">
        <v>752</v>
      </c>
      <c r="D1610">
        <v>1.3278093356192591E-2</v>
      </c>
      <c r="E1610" t="s">
        <v>1058</v>
      </c>
      <c r="DL1610">
        <v>1.6909988810249079</v>
      </c>
      <c r="DM1610">
        <v>2.81479090293589</v>
      </c>
      <c r="DN1610">
        <v>0.29077714131408411</v>
      </c>
      <c r="DO1610">
        <v>0.15140439052963811</v>
      </c>
      <c r="DP1610">
        <v>3.4803998422196149E-2</v>
      </c>
      <c r="DQ1610">
        <v>9.1495119579825229E-2</v>
      </c>
      <c r="DR1610">
        <v>8.6965051747538418E-3</v>
      </c>
      <c r="DS1610">
        <v>4.6571823785245298E-2</v>
      </c>
      <c r="DT1610">
        <v>7.2264021509006902E-3</v>
      </c>
      <c r="DU1610">
        <v>1.749718058597469E-2</v>
      </c>
      <c r="DV1610">
        <v>1.682224765009447E-2</v>
      </c>
      <c r="DW1610">
        <v>0.19862734853488331</v>
      </c>
      <c r="IR1610">
        <v>2.7443776884402389E-3</v>
      </c>
      <c r="IS1610">
        <v>2.285658344716739E-3</v>
      </c>
    </row>
    <row r="1611" spans="1:311" x14ac:dyDescent="0.3">
      <c r="A1611" s="49">
        <v>2041</v>
      </c>
      <c r="B1611" t="s">
        <v>3537</v>
      </c>
      <c r="C1611" t="s">
        <v>620</v>
      </c>
      <c r="D1611">
        <v>0.61380000000000001</v>
      </c>
      <c r="AH1611">
        <v>1.9480519480519479E-6</v>
      </c>
      <c r="AK1611">
        <v>5.0264550264550273E-5</v>
      </c>
      <c r="CN1611">
        <v>8.0357142857142877E-4</v>
      </c>
      <c r="JP1611">
        <v>1.541887012987013E-3</v>
      </c>
    </row>
    <row r="1612" spans="1:311" x14ac:dyDescent="0.3">
      <c r="A1612" s="49">
        <v>2042</v>
      </c>
      <c r="B1612" t="s">
        <v>3539</v>
      </c>
      <c r="C1612" t="s">
        <v>798</v>
      </c>
      <c r="D1612">
        <v>6.008900000000001E-2</v>
      </c>
      <c r="O1612">
        <v>4.6959814486560399E-2</v>
      </c>
      <c r="P1612">
        <v>0.20491555412317261</v>
      </c>
      <c r="AM1612">
        <v>3.1615542636146619E-6</v>
      </c>
      <c r="AN1612">
        <v>6.4792346637041213E-5</v>
      </c>
    </row>
    <row r="1613" spans="1:311" x14ac:dyDescent="0.3">
      <c r="A1613" s="49">
        <v>2045</v>
      </c>
      <c r="B1613" t="s">
        <v>3544</v>
      </c>
      <c r="C1613" t="s">
        <v>659</v>
      </c>
      <c r="D1613">
        <v>9.5060000000000006E-2</v>
      </c>
      <c r="AH1613">
        <v>7.0223317603919328E-5</v>
      </c>
      <c r="AJ1613">
        <v>0.62200314588280092</v>
      </c>
    </row>
    <row r="1614" spans="1:311" x14ac:dyDescent="0.3">
      <c r="A1614" s="49">
        <v>2047</v>
      </c>
      <c r="B1614" t="s">
        <v>3547</v>
      </c>
      <c r="C1614" t="s">
        <v>3546</v>
      </c>
      <c r="D1614">
        <v>2.7200000000000002E-3</v>
      </c>
      <c r="AG1614">
        <v>2.7138157894736851E-6</v>
      </c>
    </row>
    <row r="1615" spans="1:311" x14ac:dyDescent="0.3">
      <c r="A1615" s="49">
        <v>2048</v>
      </c>
      <c r="B1615" t="s">
        <v>3548</v>
      </c>
      <c r="C1615" t="s">
        <v>671</v>
      </c>
      <c r="D1615">
        <v>2.5959999999999999E-5</v>
      </c>
      <c r="Q1615">
        <v>1304.0361239513779</v>
      </c>
      <c r="R1615">
        <v>0.23433487416538271</v>
      </c>
      <c r="S1615">
        <v>757.50442275865998</v>
      </c>
      <c r="T1615">
        <v>1.3925697654511211</v>
      </c>
      <c r="U1615">
        <v>9.011410400299287E-2</v>
      </c>
    </row>
    <row r="1616" spans="1:311" x14ac:dyDescent="0.3">
      <c r="A1616" s="49">
        <v>2049</v>
      </c>
      <c r="B1616" t="s">
        <v>3549</v>
      </c>
      <c r="C1616" t="s">
        <v>605</v>
      </c>
      <c r="D1616">
        <v>0.186</v>
      </c>
      <c r="M1616">
        <v>3.4536610343061963E-2</v>
      </c>
      <c r="N1616">
        <v>4.128989588667009E-5</v>
      </c>
      <c r="AH1616">
        <v>3.6599110599078337E-5</v>
      </c>
      <c r="AK1616">
        <v>6.5554702167605399E-4</v>
      </c>
    </row>
    <row r="1617" spans="1:312" x14ac:dyDescent="0.3">
      <c r="A1617" s="49">
        <v>2053</v>
      </c>
      <c r="B1617" t="s">
        <v>3554</v>
      </c>
      <c r="C1617" t="s">
        <v>659</v>
      </c>
      <c r="D1617">
        <v>0.50719320000000001</v>
      </c>
      <c r="I1617">
        <v>0.1871232757301324</v>
      </c>
      <c r="J1617">
        <v>2.411224889193861E-5</v>
      </c>
      <c r="K1617">
        <v>1.595060268065262E-3</v>
      </c>
      <c r="L1617">
        <v>0.37834500600797638</v>
      </c>
    </row>
    <row r="1618" spans="1:312" x14ac:dyDescent="0.3">
      <c r="A1618" s="49">
        <v>2054</v>
      </c>
      <c r="B1618" t="s">
        <v>3555</v>
      </c>
      <c r="C1618" t="s">
        <v>796</v>
      </c>
      <c r="D1618">
        <v>2.2982900000000002</v>
      </c>
      <c r="O1618">
        <v>5.2274283669438662E-2</v>
      </c>
    </row>
    <row r="1619" spans="1:312" x14ac:dyDescent="0.3">
      <c r="A1619" s="49">
        <v>2055</v>
      </c>
      <c r="B1619" t="s">
        <v>3556</v>
      </c>
      <c r="C1619" t="s">
        <v>605</v>
      </c>
      <c r="D1619">
        <v>2.4E-2</v>
      </c>
      <c r="AH1619">
        <v>1.6071428571428571E-4</v>
      </c>
    </row>
    <row r="1620" spans="1:312" x14ac:dyDescent="0.3">
      <c r="A1620" s="49">
        <v>2057</v>
      </c>
      <c r="B1620" t="s">
        <v>3560</v>
      </c>
      <c r="C1620" t="s">
        <v>3559</v>
      </c>
      <c r="D1620">
        <v>1.9715199999999999</v>
      </c>
      <c r="O1620">
        <v>4.5482054702871332E-2</v>
      </c>
      <c r="P1620">
        <v>0.16382075882518279</v>
      </c>
      <c r="AL1620">
        <v>2.7909888024988019E-6</v>
      </c>
      <c r="AM1620">
        <v>1.044706137347041E-5</v>
      </c>
      <c r="AN1620">
        <v>2.8573671340068991E-5</v>
      </c>
    </row>
    <row r="1621" spans="1:312" x14ac:dyDescent="0.3">
      <c r="A1621" s="49">
        <v>2059</v>
      </c>
      <c r="B1621" t="s">
        <v>3563</v>
      </c>
      <c r="C1621" t="s">
        <v>650</v>
      </c>
      <c r="D1621">
        <v>0.2853</v>
      </c>
      <c r="DH1621">
        <v>4.7515151515151492</v>
      </c>
    </row>
    <row r="1622" spans="1:312" x14ac:dyDescent="0.3">
      <c r="A1622" s="49">
        <v>2060</v>
      </c>
      <c r="B1622" t="s">
        <v>3564</v>
      </c>
      <c r="C1622" t="s">
        <v>650</v>
      </c>
      <c r="D1622">
        <v>1.1279999999999999</v>
      </c>
      <c r="CN1622">
        <v>0.12276785714285721</v>
      </c>
    </row>
    <row r="1623" spans="1:312" x14ac:dyDescent="0.3">
      <c r="A1623" s="49">
        <v>2061</v>
      </c>
      <c r="B1623" t="s">
        <v>3565</v>
      </c>
      <c r="C1623" t="s">
        <v>650</v>
      </c>
      <c r="D1623">
        <v>2.8012000000000001</v>
      </c>
      <c r="DH1623">
        <v>4.1619435826204354</v>
      </c>
    </row>
    <row r="1624" spans="1:312" x14ac:dyDescent="0.3">
      <c r="A1624" s="49">
        <v>2063</v>
      </c>
      <c r="B1624" t="s">
        <v>3568</v>
      </c>
      <c r="C1624" t="s">
        <v>662</v>
      </c>
      <c r="D1624">
        <v>0.19445519999999999</v>
      </c>
      <c r="AH1624">
        <v>1.5383859256895309E-5</v>
      </c>
      <c r="CN1624">
        <v>5.7617170090248727E-2</v>
      </c>
    </row>
    <row r="1625" spans="1:312" x14ac:dyDescent="0.3">
      <c r="A1625" s="49">
        <v>2066</v>
      </c>
      <c r="B1625" t="s">
        <v>3572</v>
      </c>
      <c r="C1625" t="s">
        <v>659</v>
      </c>
      <c r="D1625">
        <v>0.61587000000000003</v>
      </c>
      <c r="I1625">
        <v>0.1428817417852031</v>
      </c>
      <c r="J1625">
        <v>3.0996233949388087E-5</v>
      </c>
      <c r="K1625">
        <v>1.230512741642633E-3</v>
      </c>
      <c r="L1625">
        <v>0.1100629811368813</v>
      </c>
    </row>
    <row r="1626" spans="1:312" x14ac:dyDescent="0.3">
      <c r="A1626" s="49">
        <v>2067</v>
      </c>
      <c r="B1626" t="s">
        <v>3573</v>
      </c>
      <c r="C1626" t="s">
        <v>605</v>
      </c>
      <c r="D1626">
        <v>0.29765999999999998</v>
      </c>
      <c r="EA1626">
        <v>1.596205962059621</v>
      </c>
      <c r="EB1626">
        <v>9.5860323939224955E-4</v>
      </c>
      <c r="JZ1626">
        <v>3.0987804878048779</v>
      </c>
      <c r="KZ1626">
        <v>5.7154471544715452E-3</v>
      </c>
    </row>
    <row r="1627" spans="1:312" x14ac:dyDescent="0.3">
      <c r="A1627" s="49">
        <v>2068</v>
      </c>
      <c r="B1627" t="s">
        <v>3574</v>
      </c>
      <c r="C1627" t="s">
        <v>671</v>
      </c>
      <c r="D1627">
        <v>0.3689825000000001</v>
      </c>
      <c r="O1627">
        <v>2.1268475122671729E-2</v>
      </c>
      <c r="P1627">
        <v>0.21266239574783191</v>
      </c>
      <c r="AL1627">
        <v>2.7346686578598718E-6</v>
      </c>
      <c r="AM1627">
        <v>3.0475677328209588E-6</v>
      </c>
      <c r="AN1627">
        <v>4.7556722009476816E-6</v>
      </c>
    </row>
    <row r="1628" spans="1:312" x14ac:dyDescent="0.3">
      <c r="A1628" s="49">
        <v>2069</v>
      </c>
      <c r="B1628" t="s">
        <v>3575</v>
      </c>
      <c r="C1628" t="s">
        <v>617</v>
      </c>
      <c r="D1628">
        <v>2.03E-7</v>
      </c>
      <c r="F1628">
        <v>4827.5862068965507</v>
      </c>
    </row>
    <row r="1629" spans="1:312" x14ac:dyDescent="0.3">
      <c r="A1629" s="49">
        <v>2070</v>
      </c>
      <c r="B1629" t="s">
        <v>3576</v>
      </c>
      <c r="C1629" t="s">
        <v>605</v>
      </c>
      <c r="D1629">
        <v>0.50680000000000014</v>
      </c>
      <c r="M1629">
        <v>0.104119425547997</v>
      </c>
      <c r="N1629">
        <v>6.5602194439078309E-5</v>
      </c>
    </row>
    <row r="1630" spans="1:312" x14ac:dyDescent="0.3">
      <c r="A1630" s="49">
        <v>2071</v>
      </c>
      <c r="B1630" t="s">
        <v>3577</v>
      </c>
      <c r="C1630" t="s">
        <v>614</v>
      </c>
      <c r="D1630">
        <v>0.5271492000000001</v>
      </c>
      <c r="I1630">
        <v>9.3362379406926603E-4</v>
      </c>
      <c r="J1630">
        <v>1.000311207931356E-7</v>
      </c>
      <c r="K1630">
        <v>6.4028808962788403E-4</v>
      </c>
      <c r="L1630">
        <v>0.18759169519406041</v>
      </c>
    </row>
    <row r="1631" spans="1:312" x14ac:dyDescent="0.3">
      <c r="A1631" s="49">
        <v>2072</v>
      </c>
      <c r="B1631" t="s">
        <v>3578</v>
      </c>
      <c r="C1631" t="s">
        <v>605</v>
      </c>
      <c r="D1631">
        <v>0.21062259999999999</v>
      </c>
      <c r="M1631">
        <v>4.2081949058693238E-2</v>
      </c>
      <c r="N1631">
        <v>2.7572036914202058E-5</v>
      </c>
      <c r="AH1631">
        <v>4.9833887043189372E-5</v>
      </c>
      <c r="AK1631">
        <v>4.9796973052787009E-4</v>
      </c>
    </row>
    <row r="1632" spans="1:312" x14ac:dyDescent="0.3">
      <c r="A1632" s="49">
        <v>2073</v>
      </c>
      <c r="B1632" t="s">
        <v>3579</v>
      </c>
      <c r="C1632" t="s">
        <v>605</v>
      </c>
      <c r="D1632">
        <v>1.9607624400000001E-6</v>
      </c>
      <c r="F1632">
        <v>1809.1042584434649</v>
      </c>
      <c r="G1632">
        <v>1.603741774079513</v>
      </c>
    </row>
    <row r="1633" spans="1:313" x14ac:dyDescent="0.3">
      <c r="A1633" s="49">
        <v>2074</v>
      </c>
      <c r="B1633" t="s">
        <v>3580</v>
      </c>
      <c r="C1633" t="s">
        <v>620</v>
      </c>
      <c r="D1633">
        <v>0.13142999999999999</v>
      </c>
      <c r="AH1633">
        <v>1.373626373626374E-5</v>
      </c>
    </row>
    <row r="1634" spans="1:313" x14ac:dyDescent="0.3">
      <c r="A1634" s="49">
        <v>2075</v>
      </c>
      <c r="B1634" t="s">
        <v>3581</v>
      </c>
      <c r="C1634" t="s">
        <v>605</v>
      </c>
      <c r="D1634">
        <v>0.2333568</v>
      </c>
      <c r="M1634">
        <v>2.1505320172425652E-3</v>
      </c>
      <c r="N1634">
        <v>5.2001517763569094E-6</v>
      </c>
      <c r="AH1634">
        <v>4.9366463715649173E-5</v>
      </c>
      <c r="AJ1634">
        <v>0.10715069308947869</v>
      </c>
      <c r="AK1634">
        <v>2.9809682269777712E-4</v>
      </c>
      <c r="AP1634">
        <v>3.189001269423352E-3</v>
      </c>
    </row>
    <row r="1635" spans="1:313" x14ac:dyDescent="0.3">
      <c r="A1635" s="49">
        <v>2076</v>
      </c>
      <c r="B1635" t="s">
        <v>3583</v>
      </c>
      <c r="C1635" t="s">
        <v>650</v>
      </c>
      <c r="D1635">
        <v>0.10892954564</v>
      </c>
      <c r="DH1635">
        <v>1.054096174212392</v>
      </c>
      <c r="DI1635">
        <v>0.51179445401317702</v>
      </c>
    </row>
    <row r="1636" spans="1:313" x14ac:dyDescent="0.3">
      <c r="A1636" s="49">
        <v>2077</v>
      </c>
      <c r="B1636" t="s">
        <v>3585</v>
      </c>
      <c r="C1636" t="s">
        <v>659</v>
      </c>
      <c r="D1636">
        <v>1.8525E-2</v>
      </c>
      <c r="I1636">
        <v>0.246005560704356</v>
      </c>
      <c r="K1636">
        <v>8.1392235609103092E-4</v>
      </c>
      <c r="L1636">
        <v>3.1284522706209461E-2</v>
      </c>
    </row>
    <row r="1637" spans="1:313" x14ac:dyDescent="0.3">
      <c r="A1637" s="49">
        <v>2078</v>
      </c>
      <c r="B1637" t="s">
        <v>3586</v>
      </c>
      <c r="C1637" t="s">
        <v>668</v>
      </c>
      <c r="D1637">
        <v>5.1299999999999998E-2</v>
      </c>
      <c r="K1637">
        <v>7.9964301651048639E-4</v>
      </c>
      <c r="L1637">
        <v>0.42810399492707679</v>
      </c>
      <c r="AQ1637">
        <v>3.0512694051058051E-4</v>
      </c>
    </row>
    <row r="1638" spans="1:313" x14ac:dyDescent="0.3">
      <c r="A1638" s="49">
        <v>2079</v>
      </c>
      <c r="B1638" t="s">
        <v>3588</v>
      </c>
      <c r="C1638" t="s">
        <v>605</v>
      </c>
      <c r="D1638">
        <v>7.5307768501485786</v>
      </c>
      <c r="AH1638">
        <v>3.3217909486229672E-5</v>
      </c>
    </row>
    <row r="1639" spans="1:313" x14ac:dyDescent="0.3">
      <c r="A1639" s="49">
        <v>2080</v>
      </c>
      <c r="B1639" t="s">
        <v>3589</v>
      </c>
      <c r="C1639" t="s">
        <v>671</v>
      </c>
      <c r="D1639">
        <v>0.15149399999999999</v>
      </c>
      <c r="AH1639">
        <v>1.63265306122449E-5</v>
      </c>
    </row>
    <row r="1640" spans="1:313" x14ac:dyDescent="0.3">
      <c r="A1640" s="49">
        <v>2081</v>
      </c>
      <c r="B1640" t="s">
        <v>3590</v>
      </c>
      <c r="C1640" t="s">
        <v>605</v>
      </c>
      <c r="D1640">
        <v>1.33704</v>
      </c>
      <c r="AG1640">
        <v>1.9298245614035089E-5</v>
      </c>
    </row>
    <row r="1641" spans="1:313" x14ac:dyDescent="0.3">
      <c r="A1641" s="49">
        <v>2083</v>
      </c>
      <c r="B1641" t="s">
        <v>3592</v>
      </c>
      <c r="C1641" t="s">
        <v>668</v>
      </c>
      <c r="D1641">
        <v>5.015E-2</v>
      </c>
      <c r="I1641">
        <v>5.9532246633593189E-2</v>
      </c>
      <c r="K1641">
        <v>8.9770848098275459E-4</v>
      </c>
      <c r="L1641">
        <v>0.95693834160170088</v>
      </c>
    </row>
    <row r="1642" spans="1:313" x14ac:dyDescent="0.3">
      <c r="A1642" s="49">
        <v>2084</v>
      </c>
      <c r="B1642" t="s">
        <v>3593</v>
      </c>
      <c r="C1642" t="s">
        <v>605</v>
      </c>
      <c r="D1642">
        <v>0.67500000000000004</v>
      </c>
      <c r="AF1642">
        <v>0.37077894736842099</v>
      </c>
      <c r="AG1642">
        <v>5.9591283354443897E-4</v>
      </c>
    </row>
    <row r="1643" spans="1:313" x14ac:dyDescent="0.3">
      <c r="A1643" s="49">
        <v>2087</v>
      </c>
      <c r="B1643" t="s">
        <v>3598</v>
      </c>
      <c r="C1643" t="s">
        <v>614</v>
      </c>
      <c r="D1643">
        <v>5.6325000000000007E-6</v>
      </c>
      <c r="F1643">
        <v>746.66666666666663</v>
      </c>
    </row>
    <row r="1644" spans="1:313" x14ac:dyDescent="0.3">
      <c r="A1644" s="49">
        <v>2089</v>
      </c>
      <c r="B1644" t="s">
        <v>3602</v>
      </c>
      <c r="C1644" t="s">
        <v>3602</v>
      </c>
      <c r="D1644">
        <v>9.9999999999999995E-7</v>
      </c>
      <c r="LA1644">
        <v>3.0000000000000001E-3</v>
      </c>
    </row>
    <row r="1645" spans="1:313" x14ac:dyDescent="0.3">
      <c r="A1645" s="49">
        <v>2090</v>
      </c>
      <c r="B1645" t="s">
        <v>3605</v>
      </c>
      <c r="C1645" t="s">
        <v>3605</v>
      </c>
      <c r="D1645">
        <v>9.9999999999999995E-7</v>
      </c>
      <c r="LA1645">
        <v>0.03</v>
      </c>
    </row>
    <row r="1646" spans="1:313" x14ac:dyDescent="0.3">
      <c r="A1646" s="49">
        <v>2092</v>
      </c>
      <c r="B1646" t="s">
        <v>3609</v>
      </c>
      <c r="C1646" t="s">
        <v>620</v>
      </c>
      <c r="D1646">
        <v>0.22720000000000001</v>
      </c>
      <c r="M1646">
        <v>4.2618675013041214E-3</v>
      </c>
      <c r="N1646">
        <v>5.4577830208900744E-6</v>
      </c>
      <c r="AH1646">
        <v>4.8289738430583497E-5</v>
      </c>
      <c r="AK1646">
        <v>3.638870258588568E-4</v>
      </c>
    </row>
    <row r="1647" spans="1:313" x14ac:dyDescent="0.3">
      <c r="A1647" s="49">
        <v>2093</v>
      </c>
      <c r="B1647" t="s">
        <v>3610</v>
      </c>
      <c r="C1647" t="s">
        <v>617</v>
      </c>
      <c r="D1647">
        <v>2.3442500000000002E-2</v>
      </c>
      <c r="BQ1647">
        <v>3.4158607567227759</v>
      </c>
      <c r="BR1647">
        <v>67.688441096074939</v>
      </c>
    </row>
    <row r="1648" spans="1:313" x14ac:dyDescent="0.3">
      <c r="A1648" s="49">
        <v>2094</v>
      </c>
      <c r="B1648" t="s">
        <v>3612</v>
      </c>
      <c r="C1648" t="s">
        <v>617</v>
      </c>
      <c r="D1648">
        <v>4.1537999999999999E-2</v>
      </c>
      <c r="HK1648">
        <v>1.3158146201624461</v>
      </c>
      <c r="IG1648">
        <v>1.0622141833321961</v>
      </c>
    </row>
    <row r="1649" spans="1:253" x14ac:dyDescent="0.3">
      <c r="A1649" s="49">
        <v>2096</v>
      </c>
      <c r="B1649" t="s">
        <v>3615</v>
      </c>
      <c r="C1649" t="s">
        <v>650</v>
      </c>
      <c r="D1649">
        <v>0.42809999999999998</v>
      </c>
      <c r="AK1649">
        <v>1.083488133242863E-3</v>
      </c>
    </row>
    <row r="1650" spans="1:253" x14ac:dyDescent="0.3">
      <c r="A1650" s="49">
        <v>2097</v>
      </c>
      <c r="B1650" t="s">
        <v>3617</v>
      </c>
      <c r="C1650" t="s">
        <v>595</v>
      </c>
      <c r="D1650">
        <v>0.62137200421654892</v>
      </c>
      <c r="IA1650">
        <v>1.440065273128948E-2</v>
      </c>
      <c r="IB1650">
        <v>7.9057098861242379</v>
      </c>
    </row>
    <row r="1651" spans="1:253" x14ac:dyDescent="0.3">
      <c r="A1651" s="49">
        <v>2098</v>
      </c>
      <c r="B1651" t="s">
        <v>3619</v>
      </c>
      <c r="C1651" t="s">
        <v>1482</v>
      </c>
      <c r="D1651">
        <v>0.2287811027615477</v>
      </c>
      <c r="E1651" t="s">
        <v>1103</v>
      </c>
      <c r="DL1651">
        <v>0.90233540885546704</v>
      </c>
      <c r="DM1651">
        <v>2.0122068565535569</v>
      </c>
      <c r="DN1651">
        <v>0.2446583123065017</v>
      </c>
      <c r="DO1651">
        <v>0.20453613430088671</v>
      </c>
      <c r="DP1651">
        <v>2.373363761621948E-2</v>
      </c>
      <c r="DQ1651">
        <v>0.16863733369934439</v>
      </c>
      <c r="DR1651">
        <v>1.6626699254398331E-2</v>
      </c>
      <c r="DS1651">
        <v>0.10260166044746689</v>
      </c>
      <c r="DT1651">
        <v>1.7267035165635651E-2</v>
      </c>
      <c r="DU1651">
        <v>4.3251897459812332E-2</v>
      </c>
      <c r="DV1651">
        <v>3.4683738249428477E-2</v>
      </c>
      <c r="DW1651">
        <v>0.3913261007725834</v>
      </c>
      <c r="IR1651">
        <v>4.3322677093522713E-3</v>
      </c>
      <c r="IS1651">
        <v>4.3412500230839276E-3</v>
      </c>
    </row>
    <row r="1652" spans="1:253" x14ac:dyDescent="0.3">
      <c r="A1652" s="49">
        <v>2101</v>
      </c>
      <c r="B1652" t="s">
        <v>3623</v>
      </c>
      <c r="C1652" t="s">
        <v>605</v>
      </c>
      <c r="D1652">
        <v>1.1100000000000001</v>
      </c>
      <c r="M1652">
        <v>0.16302016302016301</v>
      </c>
      <c r="N1652">
        <v>9.6669044070304079E-5</v>
      </c>
      <c r="AH1652">
        <v>8.6872586872586882E-5</v>
      </c>
      <c r="AK1652">
        <v>1.6302016302016301E-4</v>
      </c>
    </row>
    <row r="1653" spans="1:253" x14ac:dyDescent="0.3">
      <c r="A1653" s="49">
        <v>2102</v>
      </c>
      <c r="B1653" t="s">
        <v>3624</v>
      </c>
      <c r="C1653" t="s">
        <v>659</v>
      </c>
      <c r="D1653">
        <v>8.0250129999999995</v>
      </c>
      <c r="I1653">
        <v>0.31087598328238408</v>
      </c>
      <c r="K1653">
        <v>1.3413561959722551E-3</v>
      </c>
      <c r="L1653">
        <v>0.22848580034353699</v>
      </c>
      <c r="AQ1653">
        <v>2.7191435589747398E-4</v>
      </c>
    </row>
    <row r="1654" spans="1:253" x14ac:dyDescent="0.3">
      <c r="A1654" s="49">
        <v>2103</v>
      </c>
      <c r="B1654" t="s">
        <v>3625</v>
      </c>
      <c r="C1654" t="s">
        <v>605</v>
      </c>
      <c r="D1654">
        <v>1.0109306</v>
      </c>
      <c r="AH1654">
        <v>8.6109662579352995E-5</v>
      </c>
      <c r="AK1654">
        <v>2.6532773459021422E-4</v>
      </c>
    </row>
    <row r="1655" spans="1:253" x14ac:dyDescent="0.3">
      <c r="A1655" s="49">
        <v>2104</v>
      </c>
      <c r="B1655" t="s">
        <v>3627</v>
      </c>
      <c r="C1655" t="s">
        <v>659</v>
      </c>
      <c r="D1655">
        <v>0.36199999999999999</v>
      </c>
      <c r="I1655">
        <v>0.25301204819277112</v>
      </c>
    </row>
    <row r="1656" spans="1:253" x14ac:dyDescent="0.3">
      <c r="A1656" s="49">
        <v>2106</v>
      </c>
      <c r="B1656" t="s">
        <v>3629</v>
      </c>
      <c r="C1656" t="s">
        <v>614</v>
      </c>
      <c r="D1656">
        <v>7.3737999999999996E-6</v>
      </c>
      <c r="F1656">
        <v>521.73913043478251</v>
      </c>
      <c r="G1656">
        <v>1.4860823556475731</v>
      </c>
    </row>
    <row r="1657" spans="1:253" x14ac:dyDescent="0.3">
      <c r="A1657" s="49">
        <v>2107</v>
      </c>
      <c r="B1657" t="s">
        <v>3630</v>
      </c>
      <c r="C1657" t="s">
        <v>605</v>
      </c>
      <c r="D1657">
        <v>2.3578668132999998</v>
      </c>
      <c r="AH1657">
        <v>4.9611864358927887E-5</v>
      </c>
      <c r="AK1657">
        <v>1.893302600210709E-4</v>
      </c>
    </row>
    <row r="1658" spans="1:253" x14ac:dyDescent="0.3">
      <c r="A1658" s="49">
        <v>2108</v>
      </c>
      <c r="B1658" t="s">
        <v>3631</v>
      </c>
      <c r="C1658" t="s">
        <v>796</v>
      </c>
      <c r="D1658">
        <v>1.017E-2</v>
      </c>
      <c r="O1658">
        <v>6.7073170731707335E-2</v>
      </c>
    </row>
    <row r="1659" spans="1:253" x14ac:dyDescent="0.3">
      <c r="A1659" s="49">
        <v>2109</v>
      </c>
      <c r="B1659" t="s">
        <v>3632</v>
      </c>
      <c r="C1659" t="s">
        <v>752</v>
      </c>
      <c r="D1659">
        <v>0.64504603070618527</v>
      </c>
      <c r="E1659" t="s">
        <v>1016</v>
      </c>
      <c r="DL1659">
        <v>1.658457776695315</v>
      </c>
      <c r="DM1659">
        <v>2.8627713122178911</v>
      </c>
      <c r="DN1659">
        <v>0.28403482221968951</v>
      </c>
      <c r="DO1659">
        <v>0.1081018066913365</v>
      </c>
      <c r="DP1659">
        <v>2.2847535479742762E-2</v>
      </c>
      <c r="DQ1659">
        <v>5.0682134071838088E-2</v>
      </c>
      <c r="DR1659">
        <v>3.841424805774605E-3</v>
      </c>
      <c r="DS1659">
        <v>1.1523283118825429E-2</v>
      </c>
      <c r="DT1659">
        <v>1.6622365477899619E-3</v>
      </c>
      <c r="DU1659">
        <v>4.9964490623414237E-3</v>
      </c>
      <c r="DV1659">
        <v>1.669440548975053E-3</v>
      </c>
      <c r="DW1659">
        <v>2.9838877550465891E-2</v>
      </c>
    </row>
    <row r="1660" spans="1:253" x14ac:dyDescent="0.3">
      <c r="A1660" s="49">
        <v>2110</v>
      </c>
      <c r="B1660" t="s">
        <v>3633</v>
      </c>
      <c r="C1660" t="s">
        <v>650</v>
      </c>
      <c r="D1660">
        <v>1.6</v>
      </c>
      <c r="AK1660">
        <v>2.01058201058201E-3</v>
      </c>
    </row>
    <row r="1661" spans="1:253" x14ac:dyDescent="0.3">
      <c r="A1661" s="49">
        <v>2111</v>
      </c>
      <c r="B1661" t="s">
        <v>3634</v>
      </c>
      <c r="C1661" t="s">
        <v>617</v>
      </c>
      <c r="D1661">
        <v>6.5320000000000003E-2</v>
      </c>
      <c r="AK1661">
        <v>4.3708304577869794E-3</v>
      </c>
    </row>
    <row r="1662" spans="1:253" x14ac:dyDescent="0.3">
      <c r="A1662" s="49">
        <v>2112</v>
      </c>
      <c r="B1662" t="s">
        <v>3635</v>
      </c>
      <c r="C1662" t="s">
        <v>611</v>
      </c>
      <c r="D1662">
        <v>1.482E-2</v>
      </c>
      <c r="AG1662">
        <v>1.7813765182186239E-5</v>
      </c>
    </row>
    <row r="1663" spans="1:253" x14ac:dyDescent="0.3">
      <c r="A1663" s="49">
        <v>2113</v>
      </c>
      <c r="B1663" t="s">
        <v>3636</v>
      </c>
      <c r="C1663" t="s">
        <v>659</v>
      </c>
      <c r="D1663">
        <v>1.434526E-5</v>
      </c>
      <c r="F1663">
        <v>5272.9156994482246</v>
      </c>
      <c r="G1663">
        <v>15.346500361637069</v>
      </c>
      <c r="H1663">
        <v>9084.2931935550678</v>
      </c>
    </row>
    <row r="1664" spans="1:253" x14ac:dyDescent="0.3">
      <c r="A1664" s="49">
        <v>2114</v>
      </c>
      <c r="B1664" t="s">
        <v>3637</v>
      </c>
      <c r="C1664" t="s">
        <v>796</v>
      </c>
      <c r="D1664">
        <v>2</v>
      </c>
      <c r="O1664">
        <v>6.7073170731707321E-2</v>
      </c>
    </row>
    <row r="1665" spans="1:257" x14ac:dyDescent="0.3">
      <c r="A1665" s="49">
        <v>2115</v>
      </c>
      <c r="B1665" t="s">
        <v>3638</v>
      </c>
      <c r="C1665" t="s">
        <v>798</v>
      </c>
      <c r="D1665">
        <v>0.1856064</v>
      </c>
      <c r="O1665">
        <v>3.1978705685926728E-2</v>
      </c>
      <c r="P1665">
        <v>0.25633598841419258</v>
      </c>
    </row>
    <row r="1666" spans="1:257" x14ac:dyDescent="0.3">
      <c r="A1666" s="49">
        <v>2116</v>
      </c>
      <c r="B1666" t="s">
        <v>3640</v>
      </c>
      <c r="C1666" t="s">
        <v>620</v>
      </c>
      <c r="D1666">
        <v>3.47449E-5</v>
      </c>
      <c r="F1666">
        <v>329.35837676669792</v>
      </c>
      <c r="HV1666">
        <v>660.34135785235958</v>
      </c>
    </row>
    <row r="1667" spans="1:257" x14ac:dyDescent="0.3">
      <c r="A1667" s="49">
        <v>2118</v>
      </c>
      <c r="B1667" t="s">
        <v>3644</v>
      </c>
      <c r="C1667" t="s">
        <v>796</v>
      </c>
      <c r="D1667">
        <v>0.35376000000000007</v>
      </c>
      <c r="O1667">
        <v>5.08130081300813E-2</v>
      </c>
      <c r="IW1667">
        <v>1.294446171785418E-5</v>
      </c>
    </row>
    <row r="1668" spans="1:257" x14ac:dyDescent="0.3">
      <c r="A1668" s="49">
        <v>2119</v>
      </c>
      <c r="B1668" t="s">
        <v>3645</v>
      </c>
      <c r="C1668" t="s">
        <v>796</v>
      </c>
      <c r="D1668">
        <v>0.64008000000000009</v>
      </c>
      <c r="O1668">
        <v>7.1864111498257832E-2</v>
      </c>
      <c r="IW1668">
        <v>1.525597273889957E-5</v>
      </c>
    </row>
    <row r="1669" spans="1:257" x14ac:dyDescent="0.3">
      <c r="A1669" s="49">
        <v>2120</v>
      </c>
      <c r="B1669" t="s">
        <v>3646</v>
      </c>
      <c r="C1669" t="s">
        <v>671</v>
      </c>
      <c r="D1669">
        <v>8.4600000000000005E-3</v>
      </c>
      <c r="P1669">
        <v>0.54488842760768041</v>
      </c>
    </row>
    <row r="1670" spans="1:257" x14ac:dyDescent="0.3">
      <c r="A1670" s="49">
        <v>2121</v>
      </c>
      <c r="B1670" t="s">
        <v>3647</v>
      </c>
      <c r="C1670" t="s">
        <v>650</v>
      </c>
      <c r="D1670">
        <v>0.17158309999999999</v>
      </c>
      <c r="AK1670">
        <v>3.3419184217520419E-3</v>
      </c>
    </row>
    <row r="1671" spans="1:257" x14ac:dyDescent="0.3">
      <c r="A1671" s="49">
        <v>2123</v>
      </c>
      <c r="B1671" t="s">
        <v>3649</v>
      </c>
      <c r="C1671" t="s">
        <v>659</v>
      </c>
      <c r="D1671">
        <v>3.8720000000000002E-5</v>
      </c>
      <c r="BQ1671">
        <v>10.27620704654198</v>
      </c>
      <c r="BR1671">
        <v>252.93599119182261</v>
      </c>
      <c r="BS1671">
        <v>111.6925837320574</v>
      </c>
      <c r="GX1671">
        <v>0.14584602000869951</v>
      </c>
    </row>
    <row r="1672" spans="1:257" x14ac:dyDescent="0.3">
      <c r="A1672" s="49">
        <v>2124</v>
      </c>
      <c r="B1672" t="s">
        <v>3650</v>
      </c>
      <c r="C1672" t="s">
        <v>659</v>
      </c>
      <c r="D1672">
        <v>4.17273824E-5</v>
      </c>
      <c r="BQ1672">
        <v>7.7071552849064799</v>
      </c>
      <c r="BR1672">
        <v>253.45218709221399</v>
      </c>
      <c r="BS1672">
        <v>111.6925837320574</v>
      </c>
    </row>
    <row r="1673" spans="1:257" x14ac:dyDescent="0.3">
      <c r="A1673" s="49">
        <v>2125</v>
      </c>
      <c r="B1673" t="s">
        <v>3651</v>
      </c>
      <c r="C1673" t="s">
        <v>671</v>
      </c>
      <c r="D1673">
        <v>6.9479000000000008E-3</v>
      </c>
      <c r="O1673">
        <v>4.60502366217692E-2</v>
      </c>
      <c r="P1673">
        <v>0.74918092464506714</v>
      </c>
      <c r="AM1673">
        <v>4.2460866399708782E-5</v>
      </c>
      <c r="AN1673">
        <v>1.095789345953161E-4</v>
      </c>
    </row>
    <row r="1674" spans="1:257" x14ac:dyDescent="0.3">
      <c r="A1674" s="49">
        <v>2126</v>
      </c>
      <c r="B1674" t="s">
        <v>3652</v>
      </c>
      <c r="C1674" t="s">
        <v>662</v>
      </c>
      <c r="D1674">
        <v>4.5359999999999998E-2</v>
      </c>
      <c r="AH1674">
        <v>1.2731481481481481E-5</v>
      </c>
    </row>
    <row r="1675" spans="1:257" x14ac:dyDescent="0.3">
      <c r="A1675" s="49">
        <v>2127</v>
      </c>
      <c r="B1675" t="s">
        <v>3653</v>
      </c>
      <c r="C1675" t="s">
        <v>796</v>
      </c>
      <c r="D1675">
        <v>0.27489999999999998</v>
      </c>
      <c r="O1675">
        <v>2.527748449547064E-2</v>
      </c>
      <c r="AI1675">
        <v>12.23172161150495</v>
      </c>
    </row>
    <row r="1676" spans="1:257" x14ac:dyDescent="0.3">
      <c r="A1676" s="49">
        <v>2130</v>
      </c>
      <c r="B1676" t="s">
        <v>3656</v>
      </c>
      <c r="C1676" t="s">
        <v>671</v>
      </c>
      <c r="D1676">
        <v>3.0038800000000001E-2</v>
      </c>
      <c r="O1676">
        <v>4.4213345861303953E-2</v>
      </c>
      <c r="P1676">
        <v>0.49610227682766062</v>
      </c>
      <c r="AM1676">
        <v>3.5236885498007953E-5</v>
      </c>
      <c r="AN1676">
        <v>1.157986694931466E-4</v>
      </c>
    </row>
    <row r="1677" spans="1:257" x14ac:dyDescent="0.3">
      <c r="A1677" s="49">
        <v>2131</v>
      </c>
      <c r="B1677" t="s">
        <v>3657</v>
      </c>
      <c r="C1677" t="s">
        <v>605</v>
      </c>
      <c r="D1677">
        <v>4.9590000000000002E-2</v>
      </c>
      <c r="AG1677">
        <v>5.7894736842105267E-5</v>
      </c>
    </row>
    <row r="1678" spans="1:257" x14ac:dyDescent="0.3">
      <c r="A1678" s="49">
        <v>2132</v>
      </c>
      <c r="B1678" t="s">
        <v>3658</v>
      </c>
      <c r="C1678" t="s">
        <v>796</v>
      </c>
      <c r="D1678">
        <v>0.36808000000000002</v>
      </c>
      <c r="O1678">
        <v>4.0701650224500507E-2</v>
      </c>
    </row>
    <row r="1679" spans="1:257" x14ac:dyDescent="0.3">
      <c r="A1679" s="49">
        <v>2133</v>
      </c>
      <c r="B1679" t="s">
        <v>3659</v>
      </c>
      <c r="C1679" t="s">
        <v>796</v>
      </c>
      <c r="D1679">
        <v>4.7649999999999998E-2</v>
      </c>
      <c r="O1679">
        <v>4.7563534921813033E-2</v>
      </c>
    </row>
    <row r="1680" spans="1:257" x14ac:dyDescent="0.3">
      <c r="A1680" s="49">
        <v>2134</v>
      </c>
      <c r="B1680" t="s">
        <v>3660</v>
      </c>
      <c r="C1680" t="s">
        <v>796</v>
      </c>
      <c r="D1680">
        <v>4.1999999999999997E-3</v>
      </c>
      <c r="O1680">
        <v>7.186411149825786E-2</v>
      </c>
    </row>
    <row r="1681" spans="1:315" x14ac:dyDescent="0.3">
      <c r="A1681" s="49">
        <v>2135</v>
      </c>
      <c r="B1681" t="s">
        <v>3661</v>
      </c>
      <c r="C1681" t="s">
        <v>796</v>
      </c>
      <c r="D1681">
        <v>1.8620000000000001E-2</v>
      </c>
      <c r="O1681">
        <v>4.7909407665505242E-2</v>
      </c>
    </row>
    <row r="1682" spans="1:315" x14ac:dyDescent="0.3">
      <c r="A1682" s="49">
        <v>2136</v>
      </c>
      <c r="B1682" t="s">
        <v>3662</v>
      </c>
      <c r="C1682" t="s">
        <v>796</v>
      </c>
      <c r="D1682">
        <v>0.27933000000000008</v>
      </c>
      <c r="O1682">
        <v>4.2914535041602149E-2</v>
      </c>
    </row>
    <row r="1683" spans="1:315" x14ac:dyDescent="0.3">
      <c r="A1683" s="49">
        <v>2137</v>
      </c>
      <c r="B1683" t="s">
        <v>3663</v>
      </c>
      <c r="C1683" t="s">
        <v>796</v>
      </c>
      <c r="D1683">
        <v>3.5060000000000001E-2</v>
      </c>
      <c r="O1683">
        <v>4.2891628288787183E-2</v>
      </c>
    </row>
    <row r="1684" spans="1:315" x14ac:dyDescent="0.3">
      <c r="A1684" s="49">
        <v>2138</v>
      </c>
      <c r="B1684" t="s">
        <v>3664</v>
      </c>
      <c r="C1684" t="s">
        <v>796</v>
      </c>
      <c r="D1684">
        <v>1.788E-2</v>
      </c>
      <c r="O1684">
        <v>3.7700523817318712E-2</v>
      </c>
    </row>
    <row r="1685" spans="1:315" x14ac:dyDescent="0.3">
      <c r="A1685" s="49">
        <v>2139</v>
      </c>
      <c r="B1685" t="s">
        <v>3665</v>
      </c>
      <c r="C1685" t="s">
        <v>796</v>
      </c>
      <c r="D1685">
        <v>0.11096</v>
      </c>
      <c r="O1685">
        <v>4.3256633900153003E-2</v>
      </c>
    </row>
    <row r="1686" spans="1:315" x14ac:dyDescent="0.3">
      <c r="A1686" s="49">
        <v>2140</v>
      </c>
      <c r="B1686" t="s">
        <v>3667</v>
      </c>
      <c r="C1686" t="s">
        <v>796</v>
      </c>
      <c r="D1686">
        <v>1.9350708999999999</v>
      </c>
      <c r="O1686">
        <v>0.22745477798835151</v>
      </c>
    </row>
    <row r="1687" spans="1:315" x14ac:dyDescent="0.3">
      <c r="A1687" s="49">
        <v>2141</v>
      </c>
      <c r="B1687" t="s">
        <v>3669</v>
      </c>
      <c r="C1687" t="s">
        <v>671</v>
      </c>
      <c r="D1687">
        <v>8.2128170563256937</v>
      </c>
      <c r="X1687">
        <v>3.8781443421375177E-2</v>
      </c>
      <c r="Y1687">
        <v>3.3426078337298361E-6</v>
      </c>
      <c r="Z1687">
        <v>9.8836263420088236E-2</v>
      </c>
      <c r="AA1687">
        <v>5.9667093719391234E-6</v>
      </c>
      <c r="AB1687">
        <v>1.5476071831368801E-5</v>
      </c>
      <c r="AC1687">
        <v>3.1808421212826628E-6</v>
      </c>
      <c r="HY1687">
        <v>3.658991159051125E-3</v>
      </c>
    </row>
    <row r="1688" spans="1:315" x14ac:dyDescent="0.3">
      <c r="A1688" s="49">
        <v>2142</v>
      </c>
      <c r="B1688" t="s">
        <v>3671</v>
      </c>
      <c r="C1688" t="s">
        <v>605</v>
      </c>
      <c r="D1688">
        <v>1.9051200000000001E-2</v>
      </c>
      <c r="AG1688">
        <v>5.8251819711520173E-4</v>
      </c>
    </row>
    <row r="1689" spans="1:315" x14ac:dyDescent="0.3">
      <c r="A1689" s="49">
        <v>2143</v>
      </c>
      <c r="B1689" t="s">
        <v>3672</v>
      </c>
      <c r="C1689" t="s">
        <v>1501</v>
      </c>
      <c r="D1689">
        <v>0.25710047058708108</v>
      </c>
      <c r="E1689" t="s">
        <v>1025</v>
      </c>
      <c r="DL1689">
        <v>0.92682075799428576</v>
      </c>
      <c r="DM1689">
        <v>2.2921507598551338</v>
      </c>
      <c r="DN1689">
        <v>0.27617467674174229</v>
      </c>
      <c r="DO1689">
        <v>0.11741351810789739</v>
      </c>
      <c r="DP1689">
        <v>1.9301010182639841E-2</v>
      </c>
      <c r="DQ1689">
        <v>5.2180736134491007E-2</v>
      </c>
      <c r="DR1689">
        <v>3.2451368489103969E-3</v>
      </c>
      <c r="DS1689">
        <v>1.668783963987866E-2</v>
      </c>
      <c r="DT1689">
        <v>2.1063220076819001E-3</v>
      </c>
      <c r="DU1689">
        <v>4.2208716259482908E-3</v>
      </c>
      <c r="DV1689">
        <v>2.1154506399813761E-3</v>
      </c>
      <c r="DW1689">
        <v>6.6168679762883778E-2</v>
      </c>
    </row>
    <row r="1690" spans="1:315" x14ac:dyDescent="0.3">
      <c r="A1690" s="49">
        <v>2144</v>
      </c>
      <c r="B1690" t="s">
        <v>3674</v>
      </c>
      <c r="C1690" t="s">
        <v>796</v>
      </c>
      <c r="D1690">
        <v>1.5916999999999999</v>
      </c>
      <c r="O1690">
        <v>6.7073170731707335E-2</v>
      </c>
    </row>
    <row r="1691" spans="1:315" x14ac:dyDescent="0.3">
      <c r="A1691" s="49">
        <v>2146</v>
      </c>
      <c r="B1691" t="s">
        <v>3676</v>
      </c>
      <c r="C1691" t="s">
        <v>614</v>
      </c>
      <c r="D1691">
        <v>4.1999999999999997E-3</v>
      </c>
      <c r="GO1691">
        <v>51.537037037037038</v>
      </c>
    </row>
    <row r="1692" spans="1:315" x14ac:dyDescent="0.3">
      <c r="A1692" s="49">
        <v>2147</v>
      </c>
      <c r="B1692" t="s">
        <v>3677</v>
      </c>
      <c r="C1692" t="s">
        <v>798</v>
      </c>
      <c r="D1692">
        <v>5.3813700000000003E-6</v>
      </c>
      <c r="Q1692">
        <v>966.53671215074689</v>
      </c>
      <c r="R1692">
        <v>0.1230506822612086</v>
      </c>
      <c r="S1692">
        <v>721.51830192765851</v>
      </c>
      <c r="T1692">
        <v>1.5370370370370361</v>
      </c>
    </row>
    <row r="1693" spans="1:315" x14ac:dyDescent="0.3">
      <c r="A1693" s="49">
        <v>2148</v>
      </c>
      <c r="B1693" t="s">
        <v>3678</v>
      </c>
      <c r="C1693" t="s">
        <v>605</v>
      </c>
      <c r="D1693">
        <v>0.189</v>
      </c>
      <c r="AG1693">
        <v>5.7602614022547489E-4</v>
      </c>
    </row>
    <row r="1694" spans="1:315" x14ac:dyDescent="0.3">
      <c r="A1694" s="49">
        <v>2149</v>
      </c>
      <c r="B1694" t="s">
        <v>3679</v>
      </c>
      <c r="C1694" t="s">
        <v>671</v>
      </c>
      <c r="D1694">
        <v>1.2120000000000001E-2</v>
      </c>
      <c r="P1694">
        <v>0.42682926829268297</v>
      </c>
    </row>
    <row r="1695" spans="1:315" x14ac:dyDescent="0.3">
      <c r="A1695" s="49">
        <v>2150</v>
      </c>
      <c r="B1695" t="s">
        <v>3681</v>
      </c>
      <c r="C1695" t="s">
        <v>1482</v>
      </c>
      <c r="D1695">
        <v>7.4820928766166318E-3</v>
      </c>
      <c r="E1695" t="s">
        <v>2167</v>
      </c>
      <c r="EY1695">
        <v>2.092955036693207</v>
      </c>
      <c r="EZ1695">
        <v>4.5777680422247506</v>
      </c>
      <c r="FA1695">
        <v>0.58083253894760178</v>
      </c>
      <c r="FB1695">
        <v>2.3836138379827121</v>
      </c>
      <c r="FC1695">
        <v>0.67544379509869945</v>
      </c>
      <c r="FD1695">
        <v>7.4021843350954658E-2</v>
      </c>
      <c r="FE1695">
        <v>0.73120695747532183</v>
      </c>
      <c r="FF1695">
        <v>0.1244551498649082</v>
      </c>
      <c r="FG1695">
        <v>0.20195035936452371</v>
      </c>
      <c r="FH1695">
        <v>0.68797226425546076</v>
      </c>
      <c r="FI1695">
        <v>0.1216055466209815</v>
      </c>
      <c r="FJ1695">
        <v>0.64904190778665705</v>
      </c>
      <c r="FK1695">
        <v>8.1238451775240528E-2</v>
      </c>
      <c r="FL1695">
        <v>7.395447408986076</v>
      </c>
      <c r="LB1695">
        <v>1.848699848192775</v>
      </c>
      <c r="LC1695">
        <v>69.191347660872367</v>
      </c>
    </row>
    <row r="1696" spans="1:315" x14ac:dyDescent="0.3">
      <c r="A1696" s="49">
        <v>2151</v>
      </c>
      <c r="B1696" t="s">
        <v>3683</v>
      </c>
      <c r="C1696" t="s">
        <v>755</v>
      </c>
      <c r="D1696">
        <v>8.8410000000000004E-7</v>
      </c>
      <c r="F1696">
        <v>1748.2185273159139</v>
      </c>
      <c r="G1696">
        <v>9.1034950797421104</v>
      </c>
      <c r="H1696">
        <v>2586.9371237542259</v>
      </c>
    </row>
    <row r="1697" spans="1:151" x14ac:dyDescent="0.3">
      <c r="A1697" s="49">
        <v>2152</v>
      </c>
      <c r="B1697" t="s">
        <v>3684</v>
      </c>
      <c r="C1697" t="s">
        <v>659</v>
      </c>
      <c r="D1697">
        <v>6.8415599999999993E-2</v>
      </c>
      <c r="I1697">
        <v>0.25301204819277112</v>
      </c>
      <c r="J1697">
        <v>2.005281399570886E-5</v>
      </c>
      <c r="K1697">
        <v>1.515651647686637E-3</v>
      </c>
      <c r="L1697">
        <v>0.1009782967486384</v>
      </c>
    </row>
    <row r="1698" spans="1:151" x14ac:dyDescent="0.3">
      <c r="A1698" s="49">
        <v>2153</v>
      </c>
      <c r="B1698" t="s">
        <v>3686</v>
      </c>
      <c r="C1698" t="s">
        <v>595</v>
      </c>
      <c r="D1698">
        <v>2.6599999999999999E-2</v>
      </c>
      <c r="DI1698">
        <v>6.8660287081339693</v>
      </c>
    </row>
    <row r="1699" spans="1:151" x14ac:dyDescent="0.3">
      <c r="A1699" s="49">
        <v>2154</v>
      </c>
      <c r="B1699" t="s">
        <v>3688</v>
      </c>
      <c r="C1699" t="s">
        <v>659</v>
      </c>
      <c r="D1699">
        <v>4.1400000000000013E-2</v>
      </c>
      <c r="I1699">
        <v>6.7469879518072276E-2</v>
      </c>
      <c r="L1699">
        <v>0.3389156626506023</v>
      </c>
    </row>
    <row r="1700" spans="1:151" x14ac:dyDescent="0.3">
      <c r="A1700" s="49">
        <v>2155</v>
      </c>
      <c r="B1700" t="s">
        <v>3689</v>
      </c>
      <c r="C1700" t="s">
        <v>605</v>
      </c>
      <c r="D1700">
        <v>7.2575999999999999E-4</v>
      </c>
      <c r="AG1700">
        <v>6.6927090918082255E-4</v>
      </c>
    </row>
    <row r="1701" spans="1:151" x14ac:dyDescent="0.3">
      <c r="A1701" s="49">
        <v>2156</v>
      </c>
      <c r="B1701" t="s">
        <v>3690</v>
      </c>
      <c r="C1701" t="s">
        <v>605</v>
      </c>
      <c r="D1701">
        <v>0.87040000000000006</v>
      </c>
      <c r="M1701">
        <v>1.2122626828509181E-2</v>
      </c>
      <c r="N1701">
        <v>9.2459712304697959E-6</v>
      </c>
      <c r="AH1701">
        <v>1.57563025210084E-5</v>
      </c>
    </row>
    <row r="1702" spans="1:151" x14ac:dyDescent="0.3">
      <c r="A1702" s="49">
        <v>2157</v>
      </c>
      <c r="B1702" t="s">
        <v>3691</v>
      </c>
      <c r="C1702" t="s">
        <v>662</v>
      </c>
      <c r="D1702">
        <v>1.8592000000000001E-2</v>
      </c>
      <c r="AH1702">
        <v>1.235554462748955E-4</v>
      </c>
      <c r="AK1702">
        <v>1.7475798887158611E-3</v>
      </c>
    </row>
    <row r="1703" spans="1:151" x14ac:dyDescent="0.3">
      <c r="A1703" s="49">
        <v>2159</v>
      </c>
      <c r="B1703" t="s">
        <v>3693</v>
      </c>
      <c r="C1703" t="s">
        <v>796</v>
      </c>
      <c r="D1703">
        <v>1.8473869999999999</v>
      </c>
      <c r="O1703">
        <v>5.2703675713780443E-2</v>
      </c>
      <c r="AI1703">
        <v>26.433545664145221</v>
      </c>
    </row>
    <row r="1704" spans="1:151" x14ac:dyDescent="0.3">
      <c r="A1704" s="49">
        <v>2160</v>
      </c>
      <c r="B1704" t="s">
        <v>3694</v>
      </c>
      <c r="C1704" t="s">
        <v>796</v>
      </c>
      <c r="D1704">
        <v>2.7490320000000001</v>
      </c>
      <c r="O1704">
        <v>1.604491610315124E-2</v>
      </c>
      <c r="AI1704">
        <v>9.1114514173487713</v>
      </c>
    </row>
    <row r="1705" spans="1:151" x14ac:dyDescent="0.3">
      <c r="A1705" s="49">
        <v>2161</v>
      </c>
      <c r="B1705" t="s">
        <v>3695</v>
      </c>
      <c r="C1705" t="s">
        <v>620</v>
      </c>
      <c r="D1705">
        <v>0.100685</v>
      </c>
      <c r="M1705">
        <v>8.4279699928505605E-2</v>
      </c>
      <c r="N1705">
        <v>5.6748460048656288E-5</v>
      </c>
      <c r="AH1705">
        <v>7.765981597485795E-5</v>
      </c>
    </row>
    <row r="1706" spans="1:151" x14ac:dyDescent="0.3">
      <c r="A1706" s="49">
        <v>2162</v>
      </c>
      <c r="B1706" t="s">
        <v>3696</v>
      </c>
      <c r="C1706" t="s">
        <v>605</v>
      </c>
      <c r="D1706">
        <v>0.434944</v>
      </c>
      <c r="AH1706">
        <v>1.205357142857143E-4</v>
      </c>
    </row>
    <row r="1707" spans="1:151" x14ac:dyDescent="0.3">
      <c r="A1707" s="49">
        <v>2163</v>
      </c>
      <c r="B1707" t="s">
        <v>3698</v>
      </c>
      <c r="C1707" t="s">
        <v>605</v>
      </c>
      <c r="D1707">
        <v>0.32269037930853028</v>
      </c>
      <c r="EA1707">
        <v>0.41667392425762451</v>
      </c>
      <c r="EB1707">
        <v>1.206161359693124E-4</v>
      </c>
    </row>
    <row r="1708" spans="1:151" x14ac:dyDescent="0.3">
      <c r="A1708" s="49">
        <v>2164</v>
      </c>
      <c r="B1708" t="s">
        <v>3701</v>
      </c>
      <c r="C1708" t="s">
        <v>793</v>
      </c>
      <c r="D1708">
        <v>3.9587953230873532</v>
      </c>
      <c r="EK1708">
        <v>1.6725867419345911E-4</v>
      </c>
    </row>
    <row r="1709" spans="1:151" x14ac:dyDescent="0.3">
      <c r="A1709" s="49">
        <v>2165</v>
      </c>
      <c r="B1709" t="s">
        <v>3702</v>
      </c>
      <c r="C1709" t="s">
        <v>671</v>
      </c>
      <c r="D1709">
        <v>2.80986</v>
      </c>
      <c r="AH1709">
        <v>1.5375079693853588E-5</v>
      </c>
      <c r="AK1709">
        <v>3.7994558993825848E-4</v>
      </c>
      <c r="CN1709">
        <v>1.8529939468260238E-2</v>
      </c>
      <c r="EE1709">
        <v>0.28992912034593832</v>
      </c>
      <c r="ET1709">
        <v>2.890986129456374E-5</v>
      </c>
      <c r="EU1709">
        <v>9.8578998964982597E-5</v>
      </c>
    </row>
    <row r="1710" spans="1:151" x14ac:dyDescent="0.3">
      <c r="A1710" s="49">
        <v>2166</v>
      </c>
      <c r="B1710" t="s">
        <v>3703</v>
      </c>
      <c r="C1710" t="s">
        <v>605</v>
      </c>
      <c r="D1710">
        <v>2.0918543567090011</v>
      </c>
      <c r="AH1710">
        <v>4.6375382699392869E-5</v>
      </c>
    </row>
    <row r="1711" spans="1:151" x14ac:dyDescent="0.3">
      <c r="A1711" s="49">
        <v>2167</v>
      </c>
      <c r="B1711" t="s">
        <v>3704</v>
      </c>
      <c r="C1711" t="s">
        <v>671</v>
      </c>
      <c r="D1711">
        <v>1.64435504E-2</v>
      </c>
      <c r="O1711">
        <v>3.0069030338707059E-2</v>
      </c>
      <c r="P1711">
        <v>0.93130597849001939</v>
      </c>
      <c r="AN1711">
        <v>7.4667852907033094E-5</v>
      </c>
    </row>
    <row r="1712" spans="1:151" x14ac:dyDescent="0.3">
      <c r="A1712" s="49">
        <v>2169</v>
      </c>
      <c r="B1712" t="s">
        <v>3707</v>
      </c>
      <c r="C1712" t="s">
        <v>659</v>
      </c>
      <c r="D1712">
        <v>1.6</v>
      </c>
      <c r="I1712">
        <v>5.0602409638554217E-2</v>
      </c>
      <c r="J1712">
        <v>5.4216867469879529E-5</v>
      </c>
      <c r="K1712">
        <v>8.3935742971887549E-4</v>
      </c>
      <c r="L1712">
        <v>0.25418674698795179</v>
      </c>
    </row>
    <row r="1713" spans="1:316" x14ac:dyDescent="0.3">
      <c r="A1713" s="49">
        <v>2170</v>
      </c>
      <c r="B1713" t="s">
        <v>3708</v>
      </c>
      <c r="C1713" t="s">
        <v>659</v>
      </c>
      <c r="D1713">
        <v>0.48949999999999999</v>
      </c>
      <c r="AH1713">
        <v>2.1428571428571432E-5</v>
      </c>
      <c r="AJ1713">
        <v>1.05995670995671</v>
      </c>
      <c r="AK1713">
        <v>7.2198172198172192E-4</v>
      </c>
    </row>
    <row r="1714" spans="1:316" x14ac:dyDescent="0.3">
      <c r="A1714" s="49">
        <v>2171</v>
      </c>
      <c r="B1714" t="s">
        <v>3709</v>
      </c>
      <c r="C1714" t="s">
        <v>605</v>
      </c>
      <c r="D1714">
        <v>0.89239999999999997</v>
      </c>
      <c r="M1714">
        <v>0.1092707614446745</v>
      </c>
      <c r="N1714">
        <v>7.0634300223616206E-5</v>
      </c>
    </row>
    <row r="1715" spans="1:316" x14ac:dyDescent="0.3">
      <c r="A1715" s="49">
        <v>2172</v>
      </c>
      <c r="B1715" t="s">
        <v>3710</v>
      </c>
      <c r="C1715" t="s">
        <v>650</v>
      </c>
      <c r="D1715">
        <v>0.11600000000000001</v>
      </c>
      <c r="AK1715">
        <v>5.0524539317642761E-3</v>
      </c>
    </row>
    <row r="1716" spans="1:316" x14ac:dyDescent="0.3">
      <c r="A1716" s="49">
        <v>2173</v>
      </c>
      <c r="B1716" t="s">
        <v>3711</v>
      </c>
      <c r="C1716" t="s">
        <v>617</v>
      </c>
      <c r="D1716">
        <v>1.1684818E-4</v>
      </c>
      <c r="F1716">
        <v>2229.3808328037289</v>
      </c>
      <c r="G1716">
        <v>3.9599892509247758</v>
      </c>
    </row>
    <row r="1717" spans="1:316" x14ac:dyDescent="0.3">
      <c r="A1717" s="49">
        <v>2174</v>
      </c>
      <c r="B1717" t="s">
        <v>3713</v>
      </c>
      <c r="C1717" t="s">
        <v>614</v>
      </c>
      <c r="D1717">
        <v>0.15436</v>
      </c>
      <c r="JZ1717">
        <v>1.1812499999999999</v>
      </c>
      <c r="KA1717">
        <v>1.2656249999999999E-4</v>
      </c>
      <c r="LD1717">
        <v>0.70312499999999989</v>
      </c>
    </row>
    <row r="1718" spans="1:316" x14ac:dyDescent="0.3">
      <c r="A1718" s="49">
        <v>2175</v>
      </c>
      <c r="B1718" t="s">
        <v>3715</v>
      </c>
      <c r="C1718" t="s">
        <v>605</v>
      </c>
      <c r="D1718">
        <v>0.21471972480000001</v>
      </c>
      <c r="M1718">
        <v>0.14938436433763541</v>
      </c>
      <c r="N1718">
        <v>9.626839722276585E-5</v>
      </c>
    </row>
    <row r="1719" spans="1:316" x14ac:dyDescent="0.3">
      <c r="A1719" s="49">
        <v>2176</v>
      </c>
      <c r="B1719" t="s">
        <v>3716</v>
      </c>
      <c r="C1719" t="s">
        <v>671</v>
      </c>
      <c r="D1719">
        <v>0.32409747308999998</v>
      </c>
      <c r="O1719">
        <v>3.3356716950977708E-2</v>
      </c>
      <c r="P1719">
        <v>1.227834370104445</v>
      </c>
      <c r="AL1719">
        <v>1.574459100787495E-5</v>
      </c>
      <c r="AM1719">
        <v>6.1089096899439641E-5</v>
      </c>
      <c r="AN1719">
        <v>2.5494979305708948E-4</v>
      </c>
    </row>
    <row r="1720" spans="1:316" x14ac:dyDescent="0.3">
      <c r="A1720" s="49">
        <v>2177</v>
      </c>
      <c r="B1720" t="s">
        <v>3717</v>
      </c>
      <c r="C1720" t="s">
        <v>659</v>
      </c>
      <c r="D1720">
        <v>4.921E-6</v>
      </c>
      <c r="F1720">
        <v>2348.601232811759</v>
      </c>
      <c r="G1720">
        <v>40.969102435769102</v>
      </c>
      <c r="H1720">
        <v>15239.623834360669</v>
      </c>
      <c r="EM1720">
        <v>6384.9364627785681</v>
      </c>
    </row>
    <row r="1721" spans="1:316" x14ac:dyDescent="0.3">
      <c r="A1721" s="49">
        <v>2178</v>
      </c>
      <c r="B1721" t="s">
        <v>3718</v>
      </c>
      <c r="C1721" t="s">
        <v>614</v>
      </c>
      <c r="D1721">
        <v>0.1228530603913336</v>
      </c>
      <c r="EA1721">
        <v>0.40539797452330067</v>
      </c>
      <c r="EB1721">
        <v>2.2791484647395971E-4</v>
      </c>
      <c r="JZ1721">
        <v>4.273397816282932</v>
      </c>
    </row>
    <row r="1722" spans="1:316" x14ac:dyDescent="0.3">
      <c r="A1722" s="49">
        <v>2179</v>
      </c>
      <c r="B1722" t="s">
        <v>3720</v>
      </c>
      <c r="C1722" t="s">
        <v>605</v>
      </c>
      <c r="D1722">
        <v>1.7253000000000001</v>
      </c>
      <c r="M1722">
        <v>1.2411000065321051E-2</v>
      </c>
      <c r="AH1722">
        <v>3.4391534391534391E-5</v>
      </c>
      <c r="AK1722">
        <v>3.1027500163302628E-4</v>
      </c>
    </row>
    <row r="1723" spans="1:316" x14ac:dyDescent="0.3">
      <c r="A1723" s="49">
        <v>2180</v>
      </c>
      <c r="B1723" t="s">
        <v>3721</v>
      </c>
      <c r="C1723" t="s">
        <v>605</v>
      </c>
      <c r="D1723">
        <v>1.7253000000000001</v>
      </c>
      <c r="M1723">
        <v>1.2411000065321051E-2</v>
      </c>
      <c r="N1723">
        <v>9.0129028151866448E-6</v>
      </c>
      <c r="AH1723">
        <v>3.4391534391534391E-5</v>
      </c>
      <c r="AK1723">
        <v>3.1027500163302628E-4</v>
      </c>
    </row>
    <row r="1724" spans="1:316" x14ac:dyDescent="0.3">
      <c r="A1724" s="49">
        <v>2181</v>
      </c>
      <c r="B1724" t="s">
        <v>3722</v>
      </c>
      <c r="C1724" t="s">
        <v>650</v>
      </c>
      <c r="D1724">
        <v>0.76559999999999984</v>
      </c>
      <c r="AH1724">
        <v>1.200738916256158E-5</v>
      </c>
      <c r="AK1724">
        <v>1.5945995256340089E-3</v>
      </c>
      <c r="ET1724">
        <v>2.9172413793103462E-6</v>
      </c>
      <c r="EU1724">
        <v>2.1351943076081012E-6</v>
      </c>
    </row>
    <row r="1725" spans="1:316" x14ac:dyDescent="0.3">
      <c r="A1725" s="49">
        <v>2182</v>
      </c>
      <c r="B1725" t="s">
        <v>3723</v>
      </c>
      <c r="C1725" t="s">
        <v>671</v>
      </c>
      <c r="D1725">
        <v>2.2000000000000001E-6</v>
      </c>
      <c r="BK1725">
        <v>155.25739320920039</v>
      </c>
      <c r="BL1725">
        <v>2.1255476451259591E-2</v>
      </c>
      <c r="BM1725">
        <v>0.26615553121577218</v>
      </c>
    </row>
    <row r="1726" spans="1:316" x14ac:dyDescent="0.3">
      <c r="A1726" s="49">
        <v>2184</v>
      </c>
      <c r="B1726" t="s">
        <v>3727</v>
      </c>
      <c r="C1726" t="s">
        <v>796</v>
      </c>
      <c r="D1726">
        <v>0.66700000000000004</v>
      </c>
      <c r="O1726">
        <v>1.387720773759462E-2</v>
      </c>
    </row>
    <row r="1727" spans="1:316" x14ac:dyDescent="0.3">
      <c r="A1727" s="49">
        <v>2185</v>
      </c>
      <c r="B1727" t="s">
        <v>3728</v>
      </c>
      <c r="C1727" t="s">
        <v>659</v>
      </c>
      <c r="D1727">
        <v>1.4208E-2</v>
      </c>
      <c r="I1727">
        <v>0.11174698795180719</v>
      </c>
      <c r="J1727">
        <v>4.5180722891566271E-6</v>
      </c>
      <c r="K1727">
        <v>8.6903168228469427E-4</v>
      </c>
      <c r="L1727">
        <v>0.1059111445783133</v>
      </c>
    </row>
    <row r="1728" spans="1:316" x14ac:dyDescent="0.3">
      <c r="A1728" s="49">
        <v>2186</v>
      </c>
      <c r="B1728" t="s">
        <v>3729</v>
      </c>
      <c r="C1728" t="s">
        <v>671</v>
      </c>
      <c r="D1728">
        <v>0.32114880000000001</v>
      </c>
      <c r="P1728">
        <v>0.90285241835469221</v>
      </c>
    </row>
    <row r="1729" spans="1:318" x14ac:dyDescent="0.3">
      <c r="A1729" s="49">
        <v>2187</v>
      </c>
      <c r="B1729" t="s">
        <v>3730</v>
      </c>
      <c r="C1729" t="s">
        <v>653</v>
      </c>
      <c r="D1729">
        <v>9.7152000000000002E-2</v>
      </c>
      <c r="AJ1729">
        <v>0.57638888888888884</v>
      </c>
      <c r="AK1729">
        <v>7.5396825396825402E-4</v>
      </c>
      <c r="AP1729">
        <v>0.25116071428571429</v>
      </c>
    </row>
    <row r="1730" spans="1:318" x14ac:dyDescent="0.3">
      <c r="A1730" s="49">
        <v>2188</v>
      </c>
      <c r="B1730" t="s">
        <v>3731</v>
      </c>
      <c r="C1730" t="s">
        <v>796</v>
      </c>
      <c r="D1730">
        <v>5.4440045999999992E-2</v>
      </c>
      <c r="O1730">
        <v>3.271861986912554E-2</v>
      </c>
      <c r="AI1730">
        <v>23.06081036420121</v>
      </c>
    </row>
    <row r="1731" spans="1:318" x14ac:dyDescent="0.3">
      <c r="A1731" s="49">
        <v>2189</v>
      </c>
      <c r="B1731" t="s">
        <v>3732</v>
      </c>
      <c r="C1731" t="s">
        <v>796</v>
      </c>
      <c r="D1731">
        <v>0.124962121</v>
      </c>
      <c r="O1731">
        <v>3.9454806312769021E-2</v>
      </c>
      <c r="AI1731">
        <v>22.81154152717998</v>
      </c>
    </row>
    <row r="1732" spans="1:318" x14ac:dyDescent="0.3">
      <c r="A1732" s="49">
        <v>2190</v>
      </c>
      <c r="B1732" t="s">
        <v>3733</v>
      </c>
      <c r="C1732" t="s">
        <v>605</v>
      </c>
      <c r="D1732">
        <v>0.05</v>
      </c>
      <c r="M1732">
        <v>4.6243386243386253E-2</v>
      </c>
      <c r="N1732">
        <v>2.914058333674977E-5</v>
      </c>
    </row>
    <row r="1733" spans="1:318" x14ac:dyDescent="0.3">
      <c r="A1733" s="49">
        <v>2191</v>
      </c>
      <c r="B1733" t="s">
        <v>3734</v>
      </c>
      <c r="C1733" t="s">
        <v>650</v>
      </c>
      <c r="D1733">
        <v>8.1129999999999994E-2</v>
      </c>
      <c r="AK1733">
        <v>9.2970521541950121E-4</v>
      </c>
    </row>
    <row r="1734" spans="1:318" x14ac:dyDescent="0.3">
      <c r="A1734" s="49">
        <v>2193</v>
      </c>
      <c r="B1734" t="s">
        <v>3736</v>
      </c>
      <c r="C1734" t="s">
        <v>605</v>
      </c>
      <c r="D1734">
        <v>0.44019000000000003</v>
      </c>
      <c r="M1734">
        <v>0.15004343362552319</v>
      </c>
      <c r="N1734">
        <v>8.4916520843048593E-5</v>
      </c>
      <c r="AH1734">
        <v>6.716417910447761E-5</v>
      </c>
    </row>
    <row r="1735" spans="1:318" x14ac:dyDescent="0.3">
      <c r="A1735" s="49">
        <v>2194</v>
      </c>
      <c r="B1735" t="s">
        <v>3738</v>
      </c>
      <c r="C1735" t="s">
        <v>2254</v>
      </c>
      <c r="D1735">
        <v>14.006584275</v>
      </c>
      <c r="EK1735">
        <v>4.8650588755235357E-5</v>
      </c>
    </row>
    <row r="1736" spans="1:318" x14ac:dyDescent="0.3">
      <c r="A1736" s="49">
        <v>2195</v>
      </c>
      <c r="B1736" t="s">
        <v>3739</v>
      </c>
      <c r="C1736" t="s">
        <v>2254</v>
      </c>
      <c r="D1736">
        <v>5.6459508750000014</v>
      </c>
      <c r="EK1736">
        <v>1.2069332279278309E-4</v>
      </c>
    </row>
    <row r="1737" spans="1:318" x14ac:dyDescent="0.3">
      <c r="A1737" s="49">
        <v>2196</v>
      </c>
      <c r="B1737" t="s">
        <v>3740</v>
      </c>
      <c r="C1737" t="s">
        <v>662</v>
      </c>
      <c r="D1737">
        <v>0.51749999999999996</v>
      </c>
      <c r="I1737">
        <v>0.1142098830103021</v>
      </c>
      <c r="J1737">
        <v>1.9717129387113671E-5</v>
      </c>
      <c r="K1737">
        <v>7.7342283788939974E-4</v>
      </c>
      <c r="L1737">
        <v>0.4436356905884406</v>
      </c>
    </row>
    <row r="1738" spans="1:318" x14ac:dyDescent="0.3">
      <c r="A1738" s="49">
        <v>2197</v>
      </c>
      <c r="B1738" t="s">
        <v>3741</v>
      </c>
      <c r="C1738" t="s">
        <v>614</v>
      </c>
      <c r="D1738">
        <v>0.20387018633540371</v>
      </c>
      <c r="JZ1738">
        <v>1.141829534687461</v>
      </c>
      <c r="KT1738">
        <v>1.9999859093138681</v>
      </c>
      <c r="LE1738">
        <v>0.99795730266946148</v>
      </c>
    </row>
    <row r="1739" spans="1:318" x14ac:dyDescent="0.3">
      <c r="A1739" s="49">
        <v>2199</v>
      </c>
      <c r="B1739" t="s">
        <v>3744</v>
      </c>
      <c r="C1739" t="s">
        <v>605</v>
      </c>
      <c r="D1739">
        <v>3.8614000000000002</v>
      </c>
      <c r="AH1739">
        <v>1.2707641196013289E-4</v>
      </c>
      <c r="AK1739">
        <v>4.675772117632583E-4</v>
      </c>
    </row>
    <row r="1740" spans="1:318" x14ac:dyDescent="0.3">
      <c r="A1740" s="49">
        <v>2200</v>
      </c>
      <c r="B1740" t="s">
        <v>3745</v>
      </c>
      <c r="C1740" t="s">
        <v>605</v>
      </c>
      <c r="D1740">
        <v>0.26907999999999999</v>
      </c>
      <c r="M1740">
        <v>2.7214049647783279E-2</v>
      </c>
    </row>
    <row r="1741" spans="1:318" x14ac:dyDescent="0.3">
      <c r="A1741" s="49">
        <v>2202</v>
      </c>
      <c r="B1741" t="s">
        <v>3747</v>
      </c>
      <c r="C1741" t="s">
        <v>650</v>
      </c>
      <c r="D1741">
        <v>0.11423999999999999</v>
      </c>
      <c r="AK1741">
        <v>1.593206727135299E-3</v>
      </c>
    </row>
    <row r="1742" spans="1:318" x14ac:dyDescent="0.3">
      <c r="A1742" s="49">
        <v>2203</v>
      </c>
      <c r="B1742" t="s">
        <v>3748</v>
      </c>
      <c r="C1742" t="s">
        <v>659</v>
      </c>
      <c r="D1742">
        <v>0.46591999999999989</v>
      </c>
      <c r="AH1742">
        <v>6.3284929356357947E-6</v>
      </c>
      <c r="AJ1742">
        <v>0.47504578754578769</v>
      </c>
      <c r="AK1742">
        <v>8.9758125472411219E-5</v>
      </c>
      <c r="AP1742">
        <v>2.4150068681318689E-2</v>
      </c>
      <c r="BO1742">
        <v>4.2924050454731021E-5</v>
      </c>
      <c r="BP1742">
        <v>2.804773351648353E-5</v>
      </c>
    </row>
    <row r="1743" spans="1:318" x14ac:dyDescent="0.3">
      <c r="A1743" s="49">
        <v>2205</v>
      </c>
      <c r="B1743" t="s">
        <v>3750</v>
      </c>
      <c r="C1743" t="s">
        <v>798</v>
      </c>
      <c r="D1743">
        <v>4.885472817E-2</v>
      </c>
      <c r="O1743">
        <v>3.4750768856003179E-2</v>
      </c>
    </row>
    <row r="1744" spans="1:318" x14ac:dyDescent="0.3">
      <c r="A1744" s="49">
        <v>2206</v>
      </c>
      <c r="B1744" t="s">
        <v>3752</v>
      </c>
      <c r="C1744" t="s">
        <v>595</v>
      </c>
      <c r="D1744">
        <v>1.4354999999999999E-3</v>
      </c>
      <c r="E1744" t="s">
        <v>1381</v>
      </c>
      <c r="HD1744">
        <v>27.58620689655173</v>
      </c>
      <c r="LF1744">
        <v>360.15325670498078</v>
      </c>
    </row>
    <row r="1745" spans="1:277" x14ac:dyDescent="0.3">
      <c r="A1745" s="49">
        <v>2207</v>
      </c>
      <c r="B1745" t="s">
        <v>3754</v>
      </c>
      <c r="C1745" t="s">
        <v>1501</v>
      </c>
      <c r="D1745">
        <v>1.4244701382399941E-3</v>
      </c>
      <c r="E1745" t="s">
        <v>2167</v>
      </c>
      <c r="EY1745">
        <v>3.505150686955937</v>
      </c>
      <c r="EZ1745">
        <v>7.7443444323351098</v>
      </c>
      <c r="FA1745">
        <v>0.93551459354305622</v>
      </c>
      <c r="FB1745">
        <v>3.8117492078614799</v>
      </c>
      <c r="FC1745">
        <v>0.93811638208152737</v>
      </c>
      <c r="FD1745">
        <v>4.4060621042234932E-2</v>
      </c>
      <c r="FE1745">
        <v>0.9621144177306864</v>
      </c>
      <c r="FF1745">
        <v>0.1481608926963193</v>
      </c>
      <c r="FG1745">
        <v>0.19233367558526079</v>
      </c>
      <c r="FH1745">
        <v>0.57812795315584953</v>
      </c>
      <c r="FI1745">
        <v>9.6512338588080532E-2</v>
      </c>
      <c r="FJ1745">
        <v>0.53120989476586522</v>
      </c>
      <c r="FK1745">
        <v>9.6712442589572095E-2</v>
      </c>
      <c r="FL1745">
        <v>5.6104584685351906</v>
      </c>
    </row>
    <row r="1746" spans="1:277" x14ac:dyDescent="0.3">
      <c r="A1746" s="49">
        <v>2208</v>
      </c>
      <c r="B1746" t="s">
        <v>3757</v>
      </c>
      <c r="C1746" t="s">
        <v>1379</v>
      </c>
      <c r="D1746">
        <v>78.438999999999979</v>
      </c>
      <c r="AH1746">
        <v>4.0923520187661759E-5</v>
      </c>
      <c r="AK1746">
        <v>1.459766767840558E-4</v>
      </c>
      <c r="CN1746">
        <v>1.6794973831652019E-2</v>
      </c>
      <c r="JP1746">
        <v>3.4263199570508433E-2</v>
      </c>
    </row>
    <row r="1747" spans="1:277" x14ac:dyDescent="0.3">
      <c r="A1747" s="49">
        <v>2214</v>
      </c>
      <c r="B1747" t="s">
        <v>3764</v>
      </c>
      <c r="C1747" t="s">
        <v>659</v>
      </c>
      <c r="D1747">
        <v>0.120048</v>
      </c>
      <c r="AK1747">
        <v>4.8569637400771611E-4</v>
      </c>
    </row>
    <row r="1748" spans="1:277" x14ac:dyDescent="0.3">
      <c r="A1748" s="49">
        <v>2215</v>
      </c>
      <c r="B1748" t="s">
        <v>3765</v>
      </c>
      <c r="C1748" t="s">
        <v>605</v>
      </c>
      <c r="D1748">
        <v>0.51741369999999998</v>
      </c>
      <c r="M1748">
        <v>9.2397902762800341E-2</v>
      </c>
      <c r="N1748">
        <v>6.1084528326865384E-5</v>
      </c>
      <c r="AH1748">
        <v>6.8718933915245893E-5</v>
      </c>
      <c r="AK1748">
        <v>1.257357067442885E-3</v>
      </c>
    </row>
    <row r="1749" spans="1:277" x14ac:dyDescent="0.3">
      <c r="A1749" s="49">
        <v>2216</v>
      </c>
      <c r="B1749" t="s">
        <v>3766</v>
      </c>
      <c r="C1749" t="s">
        <v>650</v>
      </c>
      <c r="D1749">
        <v>0.14000000000000001</v>
      </c>
      <c r="AK1749">
        <v>1.206349206349206E-3</v>
      </c>
    </row>
    <row r="1750" spans="1:277" x14ac:dyDescent="0.3">
      <c r="A1750" s="49">
        <v>2217</v>
      </c>
      <c r="B1750" t="s">
        <v>3768</v>
      </c>
      <c r="C1750" t="s">
        <v>595</v>
      </c>
      <c r="D1750">
        <v>0.2705999999999999</v>
      </c>
      <c r="DH1750">
        <v>5.4727272727272744</v>
      </c>
      <c r="JQ1750">
        <v>6.7909090909090928</v>
      </c>
    </row>
    <row r="1751" spans="1:277" x14ac:dyDescent="0.3">
      <c r="A1751" s="49">
        <v>2218</v>
      </c>
      <c r="B1751" t="s">
        <v>3770</v>
      </c>
      <c r="C1751" t="s">
        <v>614</v>
      </c>
      <c r="D1751">
        <v>0.18500121359999999</v>
      </c>
      <c r="AH1751">
        <v>1.2186377007173781E-5</v>
      </c>
      <c r="AK1751">
        <v>1.1163416083019809E-3</v>
      </c>
    </row>
    <row r="1752" spans="1:277" x14ac:dyDescent="0.3">
      <c r="A1752" s="49">
        <v>2219</v>
      </c>
      <c r="B1752" t="s">
        <v>3771</v>
      </c>
      <c r="C1752" t="s">
        <v>605</v>
      </c>
      <c r="D1752">
        <v>1.0160640000000001</v>
      </c>
      <c r="M1752">
        <v>5.7445200302343173E-2</v>
      </c>
      <c r="N1752">
        <v>3.7458740485057473E-5</v>
      </c>
      <c r="AH1752">
        <v>5.2471385379548673E-5</v>
      </c>
      <c r="AK1752">
        <v>9.8464821946807354E-5</v>
      </c>
    </row>
    <row r="1753" spans="1:277" x14ac:dyDescent="0.3">
      <c r="A1753" s="49">
        <v>2220</v>
      </c>
      <c r="B1753" t="s">
        <v>3772</v>
      </c>
      <c r="C1753" t="s">
        <v>671</v>
      </c>
      <c r="D1753">
        <v>1.235E-2</v>
      </c>
      <c r="O1753">
        <v>2.118100128369705E-2</v>
      </c>
      <c r="P1753">
        <v>0.17252888318356871</v>
      </c>
    </row>
    <row r="1754" spans="1:277" x14ac:dyDescent="0.3">
      <c r="A1754" s="49">
        <v>2221</v>
      </c>
      <c r="B1754" t="s">
        <v>3773</v>
      </c>
      <c r="C1754" t="s">
        <v>659</v>
      </c>
      <c r="D1754">
        <v>5.4025999999999998E-2</v>
      </c>
      <c r="I1754">
        <v>0.114006687543124</v>
      </c>
    </row>
    <row r="1755" spans="1:277" x14ac:dyDescent="0.3">
      <c r="A1755" s="49">
        <v>2222</v>
      </c>
      <c r="B1755" t="s">
        <v>3774</v>
      </c>
      <c r="C1755" t="s">
        <v>605</v>
      </c>
      <c r="D1755">
        <v>0.1152</v>
      </c>
      <c r="AH1755">
        <v>4.6875000000000008E-5</v>
      </c>
    </row>
    <row r="1756" spans="1:277" x14ac:dyDescent="0.3">
      <c r="A1756" s="49">
        <v>2223</v>
      </c>
      <c r="B1756" t="s">
        <v>3775</v>
      </c>
      <c r="C1756" t="s">
        <v>614</v>
      </c>
      <c r="D1756">
        <v>0.39063199999999998</v>
      </c>
      <c r="AH1756">
        <v>9.5496894409937899E-5</v>
      </c>
      <c r="AK1756">
        <v>1.198700253048079E-3</v>
      </c>
    </row>
    <row r="1757" spans="1:277" x14ac:dyDescent="0.3">
      <c r="A1757" s="49">
        <v>2224</v>
      </c>
      <c r="B1757" t="s">
        <v>3776</v>
      </c>
      <c r="C1757" t="s">
        <v>659</v>
      </c>
      <c r="D1757">
        <v>7.4999999999999997E-2</v>
      </c>
      <c r="AH1757">
        <v>1.7857142857142858E-5</v>
      </c>
      <c r="GO1757">
        <v>12.493827160493829</v>
      </c>
    </row>
    <row r="1758" spans="1:277" x14ac:dyDescent="0.3">
      <c r="A1758" s="49">
        <v>2225</v>
      </c>
      <c r="B1758" t="s">
        <v>3778</v>
      </c>
      <c r="C1758" t="s">
        <v>614</v>
      </c>
      <c r="D1758">
        <v>4.9351679999999997E-6</v>
      </c>
      <c r="F1758">
        <v>2333.333333333333</v>
      </c>
    </row>
    <row r="1759" spans="1:277" x14ac:dyDescent="0.3">
      <c r="A1759" s="49">
        <v>2226</v>
      </c>
      <c r="B1759" t="s">
        <v>3779</v>
      </c>
      <c r="C1759" t="s">
        <v>614</v>
      </c>
      <c r="D1759">
        <v>0.1618709415262774</v>
      </c>
      <c r="AH1759">
        <v>6.8141027108810406E-5</v>
      </c>
    </row>
    <row r="1760" spans="1:277" x14ac:dyDescent="0.3">
      <c r="A1760" s="49">
        <v>2227</v>
      </c>
      <c r="B1760" t="s">
        <v>3780</v>
      </c>
      <c r="C1760" t="s">
        <v>659</v>
      </c>
      <c r="D1760">
        <v>0.34237000000000001</v>
      </c>
      <c r="AH1760">
        <v>6.8534876637222052E-6</v>
      </c>
      <c r="AJ1760">
        <v>5.0563508985683833E-2</v>
      </c>
      <c r="AK1760">
        <v>4.4584334563012599E-4</v>
      </c>
    </row>
    <row r="1761" spans="1:319" x14ac:dyDescent="0.3">
      <c r="A1761" s="49">
        <v>2228</v>
      </c>
      <c r="B1761" t="s">
        <v>3781</v>
      </c>
      <c r="C1761" t="s">
        <v>659</v>
      </c>
      <c r="D1761">
        <v>0.15842000000000001</v>
      </c>
      <c r="AH1761">
        <v>1.9261637239165329E-5</v>
      </c>
      <c r="AK1761">
        <v>3.9533915938410322E-4</v>
      </c>
    </row>
    <row r="1762" spans="1:319" x14ac:dyDescent="0.3">
      <c r="A1762" s="49">
        <v>2229</v>
      </c>
      <c r="B1762" t="s">
        <v>3782</v>
      </c>
      <c r="C1762" t="s">
        <v>659</v>
      </c>
      <c r="D1762">
        <v>1.0924999999999999E-3</v>
      </c>
      <c r="BQ1762">
        <v>73.29639889196676</v>
      </c>
      <c r="BR1762">
        <v>273.50775623268697</v>
      </c>
      <c r="BS1762">
        <v>217.27146814404429</v>
      </c>
    </row>
    <row r="1763" spans="1:319" x14ac:dyDescent="0.3">
      <c r="A1763" s="49">
        <v>2231</v>
      </c>
      <c r="B1763" t="s">
        <v>3784</v>
      </c>
      <c r="C1763" t="s">
        <v>617</v>
      </c>
      <c r="D1763">
        <v>2.318061E-5</v>
      </c>
      <c r="F1763">
        <v>377.92563123518607</v>
      </c>
      <c r="G1763">
        <v>2.77128307230765</v>
      </c>
    </row>
    <row r="1764" spans="1:319" x14ac:dyDescent="0.3">
      <c r="A1764" s="49">
        <v>2232</v>
      </c>
      <c r="B1764" t="s">
        <v>3785</v>
      </c>
      <c r="C1764" t="s">
        <v>659</v>
      </c>
      <c r="D1764">
        <v>1.3587999999999999E-2</v>
      </c>
      <c r="O1764">
        <v>0.17158252977878621</v>
      </c>
      <c r="P1764">
        <v>0.85762904140669316</v>
      </c>
      <c r="LG1764">
        <v>0.18831537152580829</v>
      </c>
    </row>
    <row r="1765" spans="1:319" x14ac:dyDescent="0.3">
      <c r="A1765" s="49">
        <v>2233</v>
      </c>
      <c r="B1765" t="s">
        <v>3787</v>
      </c>
      <c r="C1765" t="s">
        <v>798</v>
      </c>
      <c r="D1765">
        <v>6.3908000000000003E-3</v>
      </c>
      <c r="AH1765">
        <v>2.811519237475299E-5</v>
      </c>
      <c r="AK1765">
        <v>5.2759373345215494E-4</v>
      </c>
      <c r="CN1765">
        <v>5.7281933553292391E-2</v>
      </c>
      <c r="EE1765">
        <v>5.9831916117514157E-2</v>
      </c>
    </row>
    <row r="1766" spans="1:319" x14ac:dyDescent="0.3">
      <c r="A1766" s="49">
        <v>2234</v>
      </c>
      <c r="B1766" t="s">
        <v>3788</v>
      </c>
      <c r="C1766" t="s">
        <v>798</v>
      </c>
      <c r="D1766">
        <v>2.4140000000000002E-2</v>
      </c>
      <c r="CN1766">
        <v>8.2997987927565409E-2</v>
      </c>
      <c r="EE1766">
        <v>6.8745808182427898E-2</v>
      </c>
    </row>
    <row r="1767" spans="1:319" x14ac:dyDescent="0.3">
      <c r="A1767" s="49">
        <v>2235</v>
      </c>
      <c r="B1767" t="s">
        <v>3789</v>
      </c>
      <c r="C1767" t="s">
        <v>798</v>
      </c>
      <c r="D1767">
        <v>1.9380000000000001E-3</v>
      </c>
      <c r="O1767">
        <v>1.775466284074606E-2</v>
      </c>
      <c r="P1767">
        <v>0.3314203730272598</v>
      </c>
    </row>
    <row r="1768" spans="1:319" x14ac:dyDescent="0.3">
      <c r="A1768" s="49">
        <v>2236</v>
      </c>
      <c r="B1768" t="s">
        <v>3790</v>
      </c>
      <c r="C1768" t="s">
        <v>659</v>
      </c>
      <c r="D1768">
        <v>6.9999999999999988E-4</v>
      </c>
      <c r="O1768">
        <v>4.7909407665505249E-2</v>
      </c>
      <c r="P1768">
        <v>0.51219512195121941</v>
      </c>
    </row>
    <row r="1769" spans="1:319" x14ac:dyDescent="0.3">
      <c r="A1769" s="49">
        <v>2237</v>
      </c>
      <c r="B1769" t="s">
        <v>3791</v>
      </c>
      <c r="C1769" t="s">
        <v>798</v>
      </c>
      <c r="D1769">
        <v>1.0933999999999999E-2</v>
      </c>
      <c r="O1769">
        <v>2.8340776365510141E-2</v>
      </c>
      <c r="P1769">
        <v>0.41841291652353152</v>
      </c>
    </row>
    <row r="1770" spans="1:319" x14ac:dyDescent="0.3">
      <c r="A1770" s="49">
        <v>2238</v>
      </c>
      <c r="B1770" t="s">
        <v>3792</v>
      </c>
      <c r="C1770" t="s">
        <v>798</v>
      </c>
      <c r="D1770">
        <v>1.3376000000000001E-2</v>
      </c>
      <c r="AH1770">
        <v>6.0876623376623394E-6</v>
      </c>
      <c r="AK1770">
        <v>6.2830687830687832E-4</v>
      </c>
      <c r="CN1770">
        <v>5.2083333333333343E-2</v>
      </c>
      <c r="EE1770">
        <v>7.2104978354978366E-2</v>
      </c>
    </row>
    <row r="1771" spans="1:319" x14ac:dyDescent="0.3">
      <c r="A1771" s="49">
        <v>2239</v>
      </c>
      <c r="B1771" t="s">
        <v>3793</v>
      </c>
      <c r="C1771" t="s">
        <v>620</v>
      </c>
      <c r="D1771">
        <v>2.1264000000000002E-2</v>
      </c>
      <c r="CN1771">
        <v>2.4280753968253969E-2</v>
      </c>
    </row>
    <row r="1772" spans="1:319" x14ac:dyDescent="0.3">
      <c r="A1772" s="49">
        <v>2240</v>
      </c>
      <c r="B1772" t="s">
        <v>3794</v>
      </c>
      <c r="C1772" t="s">
        <v>671</v>
      </c>
      <c r="D1772">
        <v>4.9083299999999998E-4</v>
      </c>
      <c r="P1772">
        <v>0.5218591808559595</v>
      </c>
    </row>
    <row r="1773" spans="1:319" x14ac:dyDescent="0.3">
      <c r="A1773" s="49">
        <v>2242</v>
      </c>
      <c r="B1773" t="s">
        <v>3796</v>
      </c>
      <c r="C1773" t="s">
        <v>605</v>
      </c>
      <c r="D1773">
        <v>6.63</v>
      </c>
      <c r="M1773">
        <v>2.8354361687695021E-2</v>
      </c>
      <c r="N1773">
        <v>2.7981277981277979E-5</v>
      </c>
      <c r="AH1773">
        <v>1.016483516483516E-4</v>
      </c>
      <c r="AK1773">
        <v>3.5829602496269172E-4</v>
      </c>
    </row>
    <row r="1774" spans="1:319" x14ac:dyDescent="0.3">
      <c r="A1774" s="49">
        <v>2243</v>
      </c>
      <c r="B1774" t="s">
        <v>3797</v>
      </c>
      <c r="C1774" t="s">
        <v>605</v>
      </c>
      <c r="D1774">
        <v>0.47970000000000002</v>
      </c>
      <c r="M1774">
        <v>2.6971222093173309E-2</v>
      </c>
      <c r="N1774">
        <v>2.6616337591947351E-5</v>
      </c>
      <c r="AH1774">
        <v>7.5783972125435532E-5</v>
      </c>
      <c r="AK1774">
        <v>3.8250096786682149E-4</v>
      </c>
    </row>
    <row r="1775" spans="1:319" x14ac:dyDescent="0.3">
      <c r="A1775" s="49">
        <v>2244</v>
      </c>
      <c r="B1775" t="s">
        <v>3798</v>
      </c>
      <c r="C1775" t="s">
        <v>605</v>
      </c>
      <c r="D1775">
        <v>18.753399999999999</v>
      </c>
      <c r="AH1775">
        <v>2.8678228252705411E-5</v>
      </c>
      <c r="AK1775">
        <v>2.4877218736998831E-4</v>
      </c>
    </row>
    <row r="1776" spans="1:319" x14ac:dyDescent="0.3">
      <c r="A1776" s="49">
        <v>2245</v>
      </c>
      <c r="B1776" t="s">
        <v>3800</v>
      </c>
      <c r="C1776" t="s">
        <v>605</v>
      </c>
      <c r="D1776">
        <v>3.6665000000000001</v>
      </c>
      <c r="AH1776">
        <v>3.7103309890709319E-5</v>
      </c>
      <c r="AK1776">
        <v>2.6403523392477427E-4</v>
      </c>
    </row>
    <row r="1777" spans="1:257" x14ac:dyDescent="0.3">
      <c r="A1777" s="49">
        <v>2246</v>
      </c>
      <c r="B1777" t="s">
        <v>3801</v>
      </c>
      <c r="C1777" t="s">
        <v>605</v>
      </c>
      <c r="D1777">
        <v>6.4603000000000002</v>
      </c>
      <c r="AH1777">
        <v>9.7402597402597416E-6</v>
      </c>
      <c r="AK1777">
        <v>2.3239194667766099E-4</v>
      </c>
    </row>
    <row r="1778" spans="1:257" x14ac:dyDescent="0.3">
      <c r="A1778" s="49">
        <v>2247</v>
      </c>
      <c r="B1778" t="s">
        <v>3803</v>
      </c>
      <c r="C1778" t="s">
        <v>605</v>
      </c>
      <c r="D1778">
        <v>6.8646000000000003</v>
      </c>
      <c r="AH1778">
        <v>7.3722951290471617E-5</v>
      </c>
      <c r="AK1778">
        <v>2.7756435247039218E-4</v>
      </c>
    </row>
    <row r="1779" spans="1:257" x14ac:dyDescent="0.3">
      <c r="A1779" s="49">
        <v>2248</v>
      </c>
      <c r="B1779" t="s">
        <v>3805</v>
      </c>
      <c r="C1779" t="s">
        <v>1044</v>
      </c>
      <c r="D1779">
        <v>8.2681199999999997</v>
      </c>
      <c r="K1779">
        <v>6.1010928244568691E-4</v>
      </c>
      <c r="L1779">
        <v>0.19271674935034261</v>
      </c>
    </row>
    <row r="1780" spans="1:257" x14ac:dyDescent="0.3">
      <c r="A1780" s="49">
        <v>2249</v>
      </c>
      <c r="B1780" t="s">
        <v>3806</v>
      </c>
      <c r="C1780" t="s">
        <v>659</v>
      </c>
      <c r="D1780">
        <v>0.15659999999999999</v>
      </c>
      <c r="AH1780">
        <v>1.19047619047619E-5</v>
      </c>
      <c r="AJ1780">
        <v>0.84171075837742504</v>
      </c>
      <c r="AK1780">
        <v>2.7552420145012728E-4</v>
      </c>
    </row>
    <row r="1781" spans="1:257" x14ac:dyDescent="0.3">
      <c r="A1781" s="49">
        <v>2250</v>
      </c>
      <c r="B1781" t="s">
        <v>3807</v>
      </c>
      <c r="C1781" t="s">
        <v>671</v>
      </c>
      <c r="D1781">
        <v>2.02E-5</v>
      </c>
      <c r="Q1781">
        <v>673.81738173817382</v>
      </c>
      <c r="R1781">
        <v>2.062706270627063E-2</v>
      </c>
      <c r="T1781">
        <v>0.65438210487715431</v>
      </c>
      <c r="U1781">
        <v>1.962881473332518E-2</v>
      </c>
    </row>
    <row r="1782" spans="1:257" x14ac:dyDescent="0.3">
      <c r="A1782" s="49">
        <v>2251</v>
      </c>
      <c r="B1782" t="s">
        <v>3808</v>
      </c>
      <c r="C1782" t="s">
        <v>605</v>
      </c>
      <c r="D1782">
        <v>9.3200000000000005E-2</v>
      </c>
      <c r="AG1782">
        <v>4.3421052631578959E-6</v>
      </c>
    </row>
    <row r="1783" spans="1:257" x14ac:dyDescent="0.3">
      <c r="A1783" s="49">
        <v>2252</v>
      </c>
      <c r="B1783" t="s">
        <v>3809</v>
      </c>
      <c r="C1783" t="s">
        <v>659</v>
      </c>
      <c r="D1783">
        <v>1.9800000000000002E-2</v>
      </c>
      <c r="I1783">
        <v>0.25025191675794078</v>
      </c>
      <c r="K1783">
        <v>4.3840817816721432E-4</v>
      </c>
      <c r="L1783">
        <v>0.4991303395399781</v>
      </c>
    </row>
    <row r="1784" spans="1:257" x14ac:dyDescent="0.3">
      <c r="A1784" s="49">
        <v>2253</v>
      </c>
      <c r="B1784" t="s">
        <v>3810</v>
      </c>
      <c r="C1784" t="s">
        <v>796</v>
      </c>
      <c r="D1784">
        <v>6.3029709999999992E-3</v>
      </c>
      <c r="O1784">
        <v>8.5816276165636834E-2</v>
      </c>
      <c r="IW1784">
        <v>7.4634992145186024E-6</v>
      </c>
    </row>
    <row r="1785" spans="1:257" x14ac:dyDescent="0.3">
      <c r="A1785" s="49">
        <v>2254</v>
      </c>
      <c r="B1785" t="s">
        <v>3811</v>
      </c>
      <c r="C1785" t="s">
        <v>659</v>
      </c>
      <c r="D1785">
        <v>1.35E-2</v>
      </c>
      <c r="AH1785">
        <v>6.4285714285714301E-5</v>
      </c>
      <c r="AJ1785">
        <v>3.9523809523809537E-2</v>
      </c>
      <c r="AK1785">
        <v>6.8359788359788377E-3</v>
      </c>
      <c r="AP1785">
        <v>2.0092857142857148E-2</v>
      </c>
    </row>
    <row r="1786" spans="1:257" x14ac:dyDescent="0.3">
      <c r="A1786" s="49">
        <v>2255</v>
      </c>
      <c r="B1786" t="s">
        <v>3812</v>
      </c>
      <c r="C1786" t="s">
        <v>617</v>
      </c>
      <c r="D1786">
        <v>3.7991700000000003E-2</v>
      </c>
      <c r="I1786">
        <v>0.27289448224756507</v>
      </c>
      <c r="K1786">
        <v>2.6302933869523158E-3</v>
      </c>
      <c r="L1786">
        <v>0.29492907217432501</v>
      </c>
    </row>
    <row r="1787" spans="1:257" x14ac:dyDescent="0.3">
      <c r="A1787" s="49">
        <v>2256</v>
      </c>
      <c r="B1787" t="s">
        <v>3813</v>
      </c>
      <c r="C1787" t="s">
        <v>704</v>
      </c>
      <c r="D1787">
        <v>9.5644999999999997E-5</v>
      </c>
      <c r="F1787">
        <v>5045.0450450450453</v>
      </c>
      <c r="CM1787">
        <v>25.3586920253587</v>
      </c>
      <c r="GC1787">
        <v>0.18718718718718719</v>
      </c>
    </row>
    <row r="1788" spans="1:257" x14ac:dyDescent="0.3">
      <c r="A1788" s="49">
        <v>2257</v>
      </c>
      <c r="B1788" t="s">
        <v>3814</v>
      </c>
      <c r="C1788" t="s">
        <v>659</v>
      </c>
      <c r="D1788">
        <v>6.3299999999999995E-2</v>
      </c>
      <c r="AJ1788">
        <v>2.206746031746031</v>
      </c>
      <c r="AK1788">
        <v>3.3509700176366842E-3</v>
      </c>
      <c r="AP1788">
        <v>0.26790476190476192</v>
      </c>
      <c r="CN1788">
        <v>2.1825396825396831E-2</v>
      </c>
      <c r="EE1788">
        <v>6.5079365079365084E-2</v>
      </c>
    </row>
    <row r="1789" spans="1:257" x14ac:dyDescent="0.3">
      <c r="A1789" s="49">
        <v>2258</v>
      </c>
      <c r="B1789" t="s">
        <v>3816</v>
      </c>
      <c r="C1789" t="s">
        <v>680</v>
      </c>
      <c r="D1789">
        <v>3.9100000000000003E-2</v>
      </c>
      <c r="AH1789">
        <v>3.7815126050420172E-5</v>
      </c>
    </row>
    <row r="1790" spans="1:257" x14ac:dyDescent="0.3">
      <c r="A1790" s="49">
        <v>2259</v>
      </c>
      <c r="B1790" t="s">
        <v>3817</v>
      </c>
      <c r="C1790" t="s">
        <v>605</v>
      </c>
      <c r="D1790">
        <v>0.4</v>
      </c>
      <c r="AH1790">
        <v>1.3392857142857141E-4</v>
      </c>
    </row>
    <row r="1791" spans="1:257" x14ac:dyDescent="0.3">
      <c r="A1791" s="49">
        <v>2260</v>
      </c>
      <c r="B1791" t="s">
        <v>3818</v>
      </c>
      <c r="C1791" t="s">
        <v>659</v>
      </c>
      <c r="D1791">
        <v>0.31261158</v>
      </c>
      <c r="I1791">
        <v>0.20759868296995471</v>
      </c>
      <c r="J1791">
        <v>8.412148199241488E-7</v>
      </c>
      <c r="K1791">
        <v>5.7964037322274858E-4</v>
      </c>
      <c r="L1791">
        <v>0.22353658730293449</v>
      </c>
    </row>
    <row r="1792" spans="1:257" x14ac:dyDescent="0.3">
      <c r="A1792" s="49">
        <v>2261</v>
      </c>
      <c r="B1792" t="s">
        <v>3819</v>
      </c>
      <c r="C1792" t="s">
        <v>659</v>
      </c>
      <c r="D1792">
        <v>0.45664999999999989</v>
      </c>
      <c r="I1792">
        <v>0.26313253012048199</v>
      </c>
      <c r="J1792">
        <v>6.5060240963855434E-6</v>
      </c>
      <c r="K1792">
        <v>6.1451137884872831E-4</v>
      </c>
    </row>
    <row r="1793" spans="1:320" x14ac:dyDescent="0.3">
      <c r="A1793" s="49">
        <v>2262</v>
      </c>
      <c r="B1793" t="s">
        <v>3820</v>
      </c>
      <c r="C1793" t="s">
        <v>605</v>
      </c>
      <c r="D1793">
        <v>2.0653200000000001E-5</v>
      </c>
      <c r="F1793">
        <v>4241.4670204455806</v>
      </c>
      <c r="G1793">
        <v>1.4461999491663979</v>
      </c>
    </row>
    <row r="1794" spans="1:320" x14ac:dyDescent="0.3">
      <c r="A1794" s="49">
        <v>2263</v>
      </c>
      <c r="B1794" t="s">
        <v>3821</v>
      </c>
      <c r="C1794" t="s">
        <v>798</v>
      </c>
      <c r="D1794">
        <v>2.8329452000000001E-6</v>
      </c>
      <c r="Q1794">
        <v>643.50481925625968</v>
      </c>
      <c r="R1794">
        <v>0.1070705497586046</v>
      </c>
      <c r="S1794">
        <v>849.89502039027036</v>
      </c>
      <c r="T1794">
        <v>1.5370370370370361</v>
      </c>
    </row>
    <row r="1795" spans="1:320" x14ac:dyDescent="0.3">
      <c r="A1795" s="49">
        <v>2264</v>
      </c>
      <c r="B1795" t="s">
        <v>3822</v>
      </c>
      <c r="C1795" t="s">
        <v>605</v>
      </c>
      <c r="D1795">
        <v>3.282</v>
      </c>
      <c r="N1795">
        <v>6.5476190476190472E-6</v>
      </c>
    </row>
    <row r="1796" spans="1:320" x14ac:dyDescent="0.3">
      <c r="A1796" s="49">
        <v>2266</v>
      </c>
      <c r="B1796" t="s">
        <v>3826</v>
      </c>
      <c r="C1796" t="s">
        <v>798</v>
      </c>
      <c r="D1796">
        <v>1.7813455600000001E-5</v>
      </c>
      <c r="Q1796">
        <v>1110.159545786152</v>
      </c>
      <c r="R1796">
        <v>0.1107681511085736</v>
      </c>
      <c r="S1796">
        <v>812.79538173628941</v>
      </c>
      <c r="T1796">
        <v>1.537037037037037</v>
      </c>
    </row>
    <row r="1797" spans="1:320" x14ac:dyDescent="0.3">
      <c r="A1797" s="49">
        <v>2267</v>
      </c>
      <c r="B1797" t="s">
        <v>3827</v>
      </c>
      <c r="C1797" t="s">
        <v>671</v>
      </c>
      <c r="D1797">
        <v>5.3516238439024386E-4</v>
      </c>
      <c r="Q1797">
        <v>53.681625780982863</v>
      </c>
      <c r="R1797">
        <v>5.4896794027228819E-3</v>
      </c>
      <c r="S1797">
        <v>378.98501436974863</v>
      </c>
      <c r="T1797">
        <v>0.47015647619512352</v>
      </c>
      <c r="U1797">
        <v>0.18120770913645301</v>
      </c>
      <c r="V1797">
        <v>0.32171295114663079</v>
      </c>
      <c r="W1797">
        <v>7.8849983867777182E-2</v>
      </c>
    </row>
    <row r="1798" spans="1:320" x14ac:dyDescent="0.3">
      <c r="A1798" s="49">
        <v>2268</v>
      </c>
      <c r="B1798" t="s">
        <v>3828</v>
      </c>
      <c r="C1798" t="s">
        <v>605</v>
      </c>
      <c r="D1798">
        <v>5.5140000000000002</v>
      </c>
      <c r="AH1798">
        <v>1.214285714285714E-4</v>
      </c>
    </row>
    <row r="1799" spans="1:320" x14ac:dyDescent="0.3">
      <c r="A1799" s="49">
        <v>2270</v>
      </c>
      <c r="B1799" t="s">
        <v>3831</v>
      </c>
      <c r="C1799" t="s">
        <v>595</v>
      </c>
      <c r="D1799">
        <v>33.375</v>
      </c>
      <c r="JC1799">
        <v>6.6429578708538634E-2</v>
      </c>
      <c r="JD1799">
        <v>8.2562306508692604E-2</v>
      </c>
      <c r="LH1799">
        <v>8.4838016567376608E-4</v>
      </c>
    </row>
    <row r="1800" spans="1:320" x14ac:dyDescent="0.3">
      <c r="A1800" s="49">
        <v>2271</v>
      </c>
      <c r="B1800" t="s">
        <v>3833</v>
      </c>
      <c r="C1800" t="s">
        <v>659</v>
      </c>
      <c r="D1800">
        <v>0.21299999999999999</v>
      </c>
      <c r="I1800">
        <v>0.13493975903614461</v>
      </c>
      <c r="K1800">
        <v>2.577420794288263E-4</v>
      </c>
      <c r="L1800">
        <v>5.083734939759036E-2</v>
      </c>
    </row>
    <row r="1801" spans="1:320" x14ac:dyDescent="0.3">
      <c r="A1801" s="49">
        <v>2272</v>
      </c>
      <c r="B1801" t="s">
        <v>3834</v>
      </c>
      <c r="C1801" t="s">
        <v>659</v>
      </c>
      <c r="D1801">
        <v>0.192465</v>
      </c>
      <c r="AJ1801">
        <v>2.700793650793651</v>
      </c>
      <c r="AK1801">
        <v>1.1795414462081131E-3</v>
      </c>
      <c r="AP1801">
        <v>0.13395238095238099</v>
      </c>
    </row>
    <row r="1802" spans="1:320" x14ac:dyDescent="0.3">
      <c r="A1802" s="49">
        <v>2273</v>
      </c>
      <c r="B1802" t="s">
        <v>3835</v>
      </c>
      <c r="C1802" t="s">
        <v>671</v>
      </c>
      <c r="D1802">
        <v>3.1343700000000003E-5</v>
      </c>
      <c r="Q1802">
        <v>335.11962177052771</v>
      </c>
      <c r="R1802">
        <v>0.1473315743408298</v>
      </c>
      <c r="S1802">
        <v>1167.6714465273251</v>
      </c>
      <c r="T1802">
        <v>1.119998635597198</v>
      </c>
      <c r="U1802">
        <v>0.14288328246954721</v>
      </c>
    </row>
    <row r="1803" spans="1:320" x14ac:dyDescent="0.3">
      <c r="A1803" s="49">
        <v>2275</v>
      </c>
      <c r="B1803" t="s">
        <v>3838</v>
      </c>
      <c r="C1803" t="s">
        <v>793</v>
      </c>
      <c r="D1803">
        <v>86.264478793204646</v>
      </c>
      <c r="EK1803">
        <v>9.0428830354004775E-5</v>
      </c>
    </row>
    <row r="1804" spans="1:320" x14ac:dyDescent="0.3">
      <c r="A1804" s="49">
        <v>2276</v>
      </c>
      <c r="B1804" t="s">
        <v>3840</v>
      </c>
      <c r="C1804" t="s">
        <v>605</v>
      </c>
      <c r="D1804">
        <v>2.0699000000000001</v>
      </c>
      <c r="M1804">
        <v>9.0820531421526643E-3</v>
      </c>
    </row>
    <row r="1805" spans="1:320" x14ac:dyDescent="0.3">
      <c r="A1805" s="49">
        <v>2277</v>
      </c>
      <c r="B1805" t="s">
        <v>3841</v>
      </c>
      <c r="C1805" t="s">
        <v>605</v>
      </c>
      <c r="D1805">
        <v>0.99109999999999998</v>
      </c>
      <c r="M1805">
        <v>1.896775481681142E-2</v>
      </c>
      <c r="N1805">
        <v>1.38246359126557E-5</v>
      </c>
    </row>
    <row r="1806" spans="1:320" x14ac:dyDescent="0.3">
      <c r="A1806" s="49">
        <v>2279</v>
      </c>
      <c r="B1806" t="s">
        <v>3844</v>
      </c>
      <c r="C1806" t="s">
        <v>671</v>
      </c>
      <c r="D1806">
        <v>0.1517</v>
      </c>
      <c r="O1806">
        <v>6.632152676174094E-2</v>
      </c>
      <c r="P1806">
        <v>0.42744826920912582</v>
      </c>
    </row>
    <row r="1807" spans="1:320" x14ac:dyDescent="0.3">
      <c r="A1807" s="49">
        <v>2280</v>
      </c>
      <c r="B1807" t="s">
        <v>3845</v>
      </c>
      <c r="C1807" t="s">
        <v>671</v>
      </c>
      <c r="D1807">
        <v>2.0639999999999999E-3</v>
      </c>
      <c r="O1807">
        <v>3.1391803743618843E-2</v>
      </c>
      <c r="P1807">
        <v>1.2194412932501419</v>
      </c>
      <c r="AL1807">
        <v>6.0046795235394219E-5</v>
      </c>
      <c r="AM1807">
        <v>1.368530913216109E-4</v>
      </c>
      <c r="AN1807">
        <v>1.5598789941387791E-4</v>
      </c>
    </row>
    <row r="1808" spans="1:320" x14ac:dyDescent="0.3">
      <c r="A1808" s="49">
        <v>2281</v>
      </c>
      <c r="B1808" t="s">
        <v>3846</v>
      </c>
      <c r="C1808" t="s">
        <v>617</v>
      </c>
      <c r="D1808">
        <v>0.26705874800000001</v>
      </c>
      <c r="EF1808">
        <v>6.3586839271162043E-2</v>
      </c>
      <c r="EG1808">
        <v>3.1961638787092041E-3</v>
      </c>
      <c r="EH1808">
        <v>0.50022229190377077</v>
      </c>
    </row>
    <row r="1809" spans="1:217" x14ac:dyDescent="0.3">
      <c r="A1809" s="49">
        <v>2283</v>
      </c>
      <c r="B1809" t="s">
        <v>3850</v>
      </c>
      <c r="C1809" t="s">
        <v>659</v>
      </c>
      <c r="D1809">
        <v>0.22018883559999999</v>
      </c>
      <c r="AH1809">
        <v>1.913395206219075E-5</v>
      </c>
      <c r="AJ1809">
        <v>1.266030771923349</v>
      </c>
      <c r="AK1809">
        <v>1.5705143766629561E-3</v>
      </c>
      <c r="AP1809">
        <v>0.67740066941221311</v>
      </c>
    </row>
    <row r="1810" spans="1:217" x14ac:dyDescent="0.3">
      <c r="A1810" s="49">
        <v>2284</v>
      </c>
      <c r="B1810" t="s">
        <v>3851</v>
      </c>
      <c r="C1810" t="s">
        <v>617</v>
      </c>
      <c r="D1810">
        <v>4.7730812000000003E-4</v>
      </c>
      <c r="F1810">
        <v>453.60722266083951</v>
      </c>
      <c r="G1810">
        <v>41.259071136349057</v>
      </c>
    </row>
    <row r="1811" spans="1:217" x14ac:dyDescent="0.3">
      <c r="A1811" s="49">
        <v>2285</v>
      </c>
      <c r="B1811" t="s">
        <v>3852</v>
      </c>
      <c r="C1811" t="s">
        <v>605</v>
      </c>
      <c r="D1811">
        <v>0.6372000000000001</v>
      </c>
      <c r="M1811">
        <v>8.9359200470311567E-2</v>
      </c>
      <c r="N1811">
        <v>5.3617685932777143E-5</v>
      </c>
    </row>
    <row r="1812" spans="1:217" x14ac:dyDescent="0.3">
      <c r="A1812" s="49">
        <v>2286</v>
      </c>
      <c r="B1812" t="s">
        <v>3853</v>
      </c>
      <c r="C1812" t="s">
        <v>632</v>
      </c>
      <c r="D1812">
        <v>0.92400000000000004</v>
      </c>
      <c r="HI1812">
        <v>1.420226799014678</v>
      </c>
    </row>
    <row r="1813" spans="1:217" x14ac:dyDescent="0.3">
      <c r="A1813" s="49">
        <v>2289</v>
      </c>
      <c r="B1813" t="s">
        <v>3858</v>
      </c>
      <c r="C1813" t="s">
        <v>659</v>
      </c>
      <c r="D1813">
        <v>7.3209999999999997E-2</v>
      </c>
      <c r="I1813">
        <v>0.24205660231418771</v>
      </c>
      <c r="J1813">
        <v>1.0590099778982071E-6</v>
      </c>
      <c r="K1813">
        <v>4.2851550078655472E-4</v>
      </c>
    </row>
    <row r="1814" spans="1:217" x14ac:dyDescent="0.3">
      <c r="A1814" s="49">
        <v>2290</v>
      </c>
      <c r="B1814" t="s">
        <v>3859</v>
      </c>
      <c r="C1814" t="s">
        <v>1501</v>
      </c>
      <c r="D1814">
        <v>2.7575656035585889E-2</v>
      </c>
      <c r="E1814" t="s">
        <v>1103</v>
      </c>
      <c r="BT1814">
        <v>0.58309335647127669</v>
      </c>
      <c r="BU1814">
        <v>8.8069124195236673E-2</v>
      </c>
      <c r="BV1814">
        <v>0.30321841507833752</v>
      </c>
      <c r="BW1814">
        <v>6.634648927452784E-2</v>
      </c>
      <c r="BX1814">
        <v>5.273405525841806E-3</v>
      </c>
      <c r="BY1814">
        <v>2.791536595216099E-2</v>
      </c>
      <c r="CA1814">
        <v>3.2382367193715143E-2</v>
      </c>
      <c r="CB1814">
        <v>4.970119325802002E-3</v>
      </c>
      <c r="CC1814">
        <v>1.5725767397796679E-2</v>
      </c>
      <c r="CE1814">
        <v>2.417014038936547E-2</v>
      </c>
      <c r="CF1814">
        <v>3.15683205076171E-3</v>
      </c>
      <c r="CG1814">
        <v>0.1286629286967243</v>
      </c>
    </row>
    <row r="1815" spans="1:217" x14ac:dyDescent="0.3">
      <c r="A1815" s="49">
        <v>2291</v>
      </c>
      <c r="B1815" t="s">
        <v>3860</v>
      </c>
      <c r="C1815" t="s">
        <v>653</v>
      </c>
      <c r="D1815">
        <v>2.83913E-5</v>
      </c>
      <c r="F1815">
        <v>3361.785711350542</v>
      </c>
      <c r="G1815">
        <v>2.3911115529087699</v>
      </c>
    </row>
    <row r="1816" spans="1:217" x14ac:dyDescent="0.3">
      <c r="A1816" s="49">
        <v>2292</v>
      </c>
      <c r="B1816" t="s">
        <v>3861</v>
      </c>
      <c r="C1816" t="s">
        <v>605</v>
      </c>
      <c r="D1816">
        <v>1.4538299999999999E-5</v>
      </c>
      <c r="F1816">
        <v>795.86563307493532</v>
      </c>
    </row>
    <row r="1817" spans="1:217" x14ac:dyDescent="0.3">
      <c r="A1817" s="49">
        <v>2293</v>
      </c>
      <c r="B1817" t="s">
        <v>3862</v>
      </c>
      <c r="C1817" t="s">
        <v>605</v>
      </c>
      <c r="D1817">
        <v>37.128300000000003</v>
      </c>
      <c r="M1817">
        <v>6.8566693382265342E-2</v>
      </c>
      <c r="N1817">
        <v>5.766154119633812E-5</v>
      </c>
      <c r="AH1817">
        <v>9.6791684894964651E-5</v>
      </c>
      <c r="AK1817">
        <v>4.3311370737081053E-4</v>
      </c>
    </row>
    <row r="1818" spans="1:217" x14ac:dyDescent="0.3">
      <c r="A1818" s="49">
        <v>2295</v>
      </c>
      <c r="B1818" t="s">
        <v>3864</v>
      </c>
      <c r="C1818" t="s">
        <v>671</v>
      </c>
      <c r="D1818">
        <v>4.8959999999999997E-2</v>
      </c>
      <c r="O1818">
        <v>4.2815040650406519E-2</v>
      </c>
      <c r="P1818">
        <v>0.17073170731707321</v>
      </c>
      <c r="AL1818">
        <v>1.219512195121952E-5</v>
      </c>
      <c r="AM1818">
        <v>2.4585365853658538E-4</v>
      </c>
      <c r="AN1818">
        <v>4.6186088527551942E-4</v>
      </c>
      <c r="AO1818">
        <v>3.1333835277030213E-5</v>
      </c>
      <c r="HB1818">
        <v>3.1521272035940959</v>
      </c>
    </row>
    <row r="1819" spans="1:217" x14ac:dyDescent="0.3">
      <c r="A1819" s="49">
        <v>2296</v>
      </c>
      <c r="B1819" t="s">
        <v>3866</v>
      </c>
      <c r="C1819" t="s">
        <v>650</v>
      </c>
      <c r="D1819">
        <v>0.114</v>
      </c>
      <c r="AK1819">
        <v>1.005291005291005E-3</v>
      </c>
    </row>
    <row r="1820" spans="1:217" x14ac:dyDescent="0.3">
      <c r="A1820" s="49">
        <v>2297</v>
      </c>
      <c r="B1820" t="s">
        <v>3867</v>
      </c>
      <c r="C1820" t="s">
        <v>605</v>
      </c>
      <c r="D1820">
        <v>5.1520000000000001</v>
      </c>
      <c r="M1820">
        <v>1.68003795721187E-2</v>
      </c>
      <c r="N1820">
        <v>1.149087134626634E-5</v>
      </c>
    </row>
    <row r="1821" spans="1:217" x14ac:dyDescent="0.3">
      <c r="A1821" s="49">
        <v>2298</v>
      </c>
      <c r="B1821" t="s">
        <v>3868</v>
      </c>
      <c r="C1821" t="s">
        <v>796</v>
      </c>
      <c r="D1821">
        <v>5.1905699999999992E-2</v>
      </c>
      <c r="O1821">
        <v>5.8506192538560917E-2</v>
      </c>
      <c r="AI1821">
        <v>21.031892769602671</v>
      </c>
    </row>
    <row r="1822" spans="1:217" x14ac:dyDescent="0.3">
      <c r="A1822" s="49">
        <v>2299</v>
      </c>
      <c r="B1822" t="s">
        <v>3869</v>
      </c>
      <c r="C1822" t="s">
        <v>659</v>
      </c>
      <c r="D1822">
        <v>0.1215</v>
      </c>
      <c r="I1822">
        <v>0.22489959839357429</v>
      </c>
    </row>
    <row r="1823" spans="1:217" x14ac:dyDescent="0.3">
      <c r="A1823" s="49">
        <v>2300</v>
      </c>
      <c r="B1823" t="s">
        <v>3870</v>
      </c>
      <c r="C1823" t="s">
        <v>595</v>
      </c>
      <c r="D1823">
        <v>5.1905699999999992E-2</v>
      </c>
      <c r="O1823">
        <v>5.8506192538560917E-2</v>
      </c>
      <c r="AI1823">
        <v>21.031892769602671</v>
      </c>
    </row>
    <row r="1824" spans="1:217" x14ac:dyDescent="0.3">
      <c r="A1824" s="49">
        <v>2301</v>
      </c>
      <c r="B1824" t="s">
        <v>3872</v>
      </c>
      <c r="C1824" t="s">
        <v>605</v>
      </c>
      <c r="D1824">
        <v>7.2783769000000001E-4</v>
      </c>
      <c r="F1824">
        <v>2140.672782874617</v>
      </c>
      <c r="G1824">
        <v>1.82489523162306</v>
      </c>
      <c r="CM1824">
        <v>533.69577528598927</v>
      </c>
      <c r="GC1824">
        <v>0.31233297729046572</v>
      </c>
    </row>
    <row r="1825" spans="1:321" x14ac:dyDescent="0.3">
      <c r="A1825" s="49">
        <v>2302</v>
      </c>
      <c r="B1825" t="s">
        <v>3873</v>
      </c>
      <c r="C1825" t="s">
        <v>605</v>
      </c>
      <c r="D1825">
        <v>1.18838</v>
      </c>
      <c r="AH1825">
        <v>1.2703368090533811E-5</v>
      </c>
    </row>
    <row r="1826" spans="1:321" x14ac:dyDescent="0.3">
      <c r="A1826" s="49">
        <v>2303</v>
      </c>
      <c r="B1826" t="s">
        <v>3874</v>
      </c>
      <c r="C1826" t="s">
        <v>614</v>
      </c>
      <c r="D1826">
        <v>2.6137980000000002E-2</v>
      </c>
      <c r="BR1826">
        <v>97.656866106634666</v>
      </c>
      <c r="BS1826">
        <v>265.73375621464078</v>
      </c>
    </row>
    <row r="1827" spans="1:321" x14ac:dyDescent="0.3">
      <c r="A1827" s="49">
        <v>2304</v>
      </c>
      <c r="B1827" t="s">
        <v>3875</v>
      </c>
      <c r="C1827" t="s">
        <v>1017</v>
      </c>
      <c r="D1827">
        <v>2.3567462817707632E-2</v>
      </c>
      <c r="E1827" t="s">
        <v>1071</v>
      </c>
      <c r="BT1827">
        <v>0.70638245272589173</v>
      </c>
      <c r="BU1827">
        <v>7.2937274800224702E-2</v>
      </c>
      <c r="BV1827">
        <v>0.2202246977651407</v>
      </c>
      <c r="BW1827">
        <v>9.7690059633939886E-3</v>
      </c>
      <c r="BX1827">
        <v>4.4964559661802008E-3</v>
      </c>
      <c r="BY1827">
        <v>2.6717087314685568E-3</v>
      </c>
      <c r="CA1827">
        <v>4.1653705872689937E-3</v>
      </c>
    </row>
    <row r="1828" spans="1:321" x14ac:dyDescent="0.3">
      <c r="A1828" s="49">
        <v>2306</v>
      </c>
      <c r="B1828" t="s">
        <v>3878</v>
      </c>
      <c r="C1828" t="s">
        <v>614</v>
      </c>
      <c r="D1828">
        <v>4.27336E-4</v>
      </c>
      <c r="BQ1828">
        <v>9.5647773279352197</v>
      </c>
    </row>
    <row r="1829" spans="1:321" x14ac:dyDescent="0.3">
      <c r="A1829" s="49">
        <v>2308</v>
      </c>
      <c r="B1829" t="s">
        <v>3880</v>
      </c>
      <c r="C1829" t="s">
        <v>659</v>
      </c>
      <c r="D1829">
        <v>2.8466000000000002E-2</v>
      </c>
      <c r="AJ1829">
        <v>0.86860465116279073</v>
      </c>
      <c r="AK1829">
        <v>6.5460809646856165E-4</v>
      </c>
      <c r="CN1829">
        <v>4.5681063122923603E-2</v>
      </c>
      <c r="EE1829">
        <v>6.3565891472868216E-2</v>
      </c>
    </row>
    <row r="1830" spans="1:321" x14ac:dyDescent="0.3">
      <c r="A1830" s="49">
        <v>2309</v>
      </c>
      <c r="B1830" t="s">
        <v>3882</v>
      </c>
      <c r="C1830" t="s">
        <v>605</v>
      </c>
      <c r="D1830">
        <v>10.855069500000001</v>
      </c>
      <c r="M1830">
        <v>2.8026294692961359E-2</v>
      </c>
      <c r="N1830">
        <v>4.0740740740740738E-5</v>
      </c>
      <c r="AH1830">
        <v>7.3506493506493508E-5</v>
      </c>
      <c r="AK1830">
        <v>5.5991662658329321E-4</v>
      </c>
      <c r="ET1830">
        <v>1.4961038961038959E-6</v>
      </c>
      <c r="EU1830">
        <v>1.188109668109668E-5</v>
      </c>
      <c r="LI1830">
        <v>1.606605739939073E-6</v>
      </c>
    </row>
    <row r="1831" spans="1:321" x14ac:dyDescent="0.3">
      <c r="A1831" s="49">
        <v>2311</v>
      </c>
      <c r="B1831" t="s">
        <v>3884</v>
      </c>
      <c r="C1831" t="s">
        <v>605</v>
      </c>
      <c r="D1831">
        <v>4.4996000000000008E-2</v>
      </c>
      <c r="AG1831">
        <v>5.6749707633290346E-4</v>
      </c>
    </row>
    <row r="1832" spans="1:321" x14ac:dyDescent="0.3">
      <c r="A1832" s="49">
        <v>2312</v>
      </c>
      <c r="B1832" t="s">
        <v>3885</v>
      </c>
      <c r="C1832" t="s">
        <v>752</v>
      </c>
      <c r="D1832">
        <v>3.3465712577507793E-2</v>
      </c>
      <c r="E1832" t="s">
        <v>1016</v>
      </c>
      <c r="DL1832">
        <v>0.8576369705849799</v>
      </c>
      <c r="DM1832">
        <v>1.6245179078144369</v>
      </c>
      <c r="DN1832">
        <v>0.2317185959125605</v>
      </c>
      <c r="DO1832">
        <v>0.20087937276295101</v>
      </c>
      <c r="DP1832">
        <v>4.8941244456351639E-2</v>
      </c>
      <c r="DQ1832">
        <v>0.1227788069777101</v>
      </c>
      <c r="DR1832">
        <v>1.090879596575286E-2</v>
      </c>
      <c r="DS1832">
        <v>5.7315241921521057E-2</v>
      </c>
      <c r="DT1832">
        <v>9.5376497432808939E-3</v>
      </c>
      <c r="DU1832">
        <v>1.930311927584643E-2</v>
      </c>
      <c r="DV1832">
        <v>7.018653080249149E-3</v>
      </c>
      <c r="IS1832">
        <v>6.7052288915353661E-4</v>
      </c>
    </row>
    <row r="1833" spans="1:321" x14ac:dyDescent="0.3">
      <c r="A1833" s="49">
        <v>2314</v>
      </c>
      <c r="B1833" t="s">
        <v>3888</v>
      </c>
      <c r="C1833" t="s">
        <v>659</v>
      </c>
      <c r="D1833">
        <v>0.139658</v>
      </c>
      <c r="I1833">
        <v>0.2143042375289585</v>
      </c>
      <c r="K1833">
        <v>1.8499864547671179E-4</v>
      </c>
    </row>
    <row r="1834" spans="1:321" x14ac:dyDescent="0.3">
      <c r="A1834" s="49">
        <v>2315</v>
      </c>
      <c r="B1834" t="s">
        <v>3890</v>
      </c>
      <c r="C1834" t="s">
        <v>798</v>
      </c>
      <c r="D1834">
        <v>0.17112531759999999</v>
      </c>
      <c r="P1834">
        <v>0.93531283138918342</v>
      </c>
      <c r="JJ1834">
        <v>1.3609049133969599E-5</v>
      </c>
    </row>
    <row r="1835" spans="1:321" x14ac:dyDescent="0.3">
      <c r="A1835" s="49">
        <v>2317</v>
      </c>
      <c r="B1835" t="s">
        <v>3892</v>
      </c>
      <c r="C1835" t="s">
        <v>605</v>
      </c>
      <c r="D1835">
        <v>2.4933660203019258E-4</v>
      </c>
      <c r="F1835">
        <v>4459.8024956855188</v>
      </c>
    </row>
    <row r="1836" spans="1:321" x14ac:dyDescent="0.3">
      <c r="A1836" s="49">
        <v>2318</v>
      </c>
      <c r="B1836" t="s">
        <v>3893</v>
      </c>
      <c r="C1836" t="s">
        <v>683</v>
      </c>
      <c r="D1836">
        <v>4.1449999999999993E-6</v>
      </c>
      <c r="F1836">
        <v>3069.979895456373</v>
      </c>
      <c r="G1836">
        <v>9.5806698536091375</v>
      </c>
    </row>
    <row r="1837" spans="1:321" x14ac:dyDescent="0.3">
      <c r="A1837" s="49">
        <v>2319</v>
      </c>
      <c r="B1837" t="s">
        <v>3894</v>
      </c>
      <c r="C1837" t="s">
        <v>683</v>
      </c>
      <c r="D1837">
        <v>9.0808799999999983E-6</v>
      </c>
      <c r="Q1837">
        <v>64.237533513638922</v>
      </c>
      <c r="R1837">
        <v>3.4578146611341627E-2</v>
      </c>
      <c r="S1837">
        <v>627.08068429980847</v>
      </c>
      <c r="T1837">
        <v>0.88012909174734899</v>
      </c>
      <c r="U1837">
        <v>0.1809760428939774</v>
      </c>
    </row>
    <row r="1838" spans="1:321" x14ac:dyDescent="0.3">
      <c r="A1838" s="49">
        <v>2320</v>
      </c>
      <c r="B1838" t="s">
        <v>3895</v>
      </c>
      <c r="C1838" t="s">
        <v>665</v>
      </c>
      <c r="D1838">
        <v>0.90159999999999996</v>
      </c>
      <c r="AH1838">
        <v>4.8104956268221583E-5</v>
      </c>
      <c r="AK1838">
        <v>4.3083900226757369E-4</v>
      </c>
    </row>
    <row r="1839" spans="1:321" x14ac:dyDescent="0.3">
      <c r="A1839" s="49">
        <v>2321</v>
      </c>
      <c r="B1839" t="s">
        <v>3897</v>
      </c>
      <c r="C1839" t="s">
        <v>614</v>
      </c>
      <c r="D1839">
        <v>1.2147600000000001</v>
      </c>
      <c r="AH1839">
        <v>3.9757412398921828E-5</v>
      </c>
    </row>
    <row r="1840" spans="1:321" x14ac:dyDescent="0.3">
      <c r="A1840" s="49">
        <v>2323</v>
      </c>
      <c r="B1840" t="s">
        <v>3899</v>
      </c>
      <c r="C1840" t="s">
        <v>595</v>
      </c>
      <c r="D1840">
        <v>9.9599999999999984E-3</v>
      </c>
      <c r="P1840">
        <v>0.27152512488980313</v>
      </c>
    </row>
    <row r="1841" spans="1:312" x14ac:dyDescent="0.3">
      <c r="A1841" s="49">
        <v>2324</v>
      </c>
      <c r="B1841" t="s">
        <v>3900</v>
      </c>
      <c r="C1841" t="s">
        <v>796</v>
      </c>
      <c r="D1841">
        <v>0.72251689999999991</v>
      </c>
      <c r="O1841">
        <v>3.2176990617375348E-2</v>
      </c>
      <c r="AI1841">
        <v>12.045920951208579</v>
      </c>
      <c r="HB1841">
        <v>0.71193122467227377</v>
      </c>
    </row>
    <row r="1842" spans="1:312" x14ac:dyDescent="0.3">
      <c r="A1842" s="49">
        <v>2325</v>
      </c>
      <c r="B1842" t="s">
        <v>3901</v>
      </c>
      <c r="C1842" t="s">
        <v>659</v>
      </c>
      <c r="D1842">
        <v>0.21987599999999999</v>
      </c>
      <c r="I1842">
        <v>5.6448903182450917E-2</v>
      </c>
      <c r="J1842">
        <v>3.5280564489031821E-6</v>
      </c>
      <c r="K1842">
        <v>2.4860842217919919E-4</v>
      </c>
    </row>
    <row r="1843" spans="1:312" x14ac:dyDescent="0.3">
      <c r="A1843" s="49">
        <v>2327</v>
      </c>
      <c r="B1843" t="s">
        <v>3903</v>
      </c>
      <c r="C1843" t="s">
        <v>793</v>
      </c>
      <c r="D1843">
        <v>181.81729999999999</v>
      </c>
      <c r="EK1843">
        <v>1.858734014859972E-4</v>
      </c>
    </row>
    <row r="1844" spans="1:312" x14ac:dyDescent="0.3">
      <c r="A1844" s="49">
        <v>2328</v>
      </c>
      <c r="B1844" t="s">
        <v>3905</v>
      </c>
      <c r="C1844" t="s">
        <v>793</v>
      </c>
      <c r="D1844">
        <v>153.66103454545461</v>
      </c>
      <c r="EK1844">
        <v>1.7837372363247369E-4</v>
      </c>
    </row>
    <row r="1845" spans="1:312" x14ac:dyDescent="0.3">
      <c r="A1845" s="49">
        <v>2329</v>
      </c>
      <c r="B1845" t="s">
        <v>3906</v>
      </c>
      <c r="C1845" t="s">
        <v>662</v>
      </c>
      <c r="D1845">
        <v>1.8660000000000001E-5</v>
      </c>
      <c r="BQ1845">
        <v>79.962768657979353</v>
      </c>
    </row>
    <row r="1846" spans="1:312" x14ac:dyDescent="0.3">
      <c r="A1846" s="49">
        <v>2330</v>
      </c>
      <c r="B1846" t="s">
        <v>3907</v>
      </c>
      <c r="C1846" t="s">
        <v>671</v>
      </c>
      <c r="D1846">
        <v>1.5940048893139171E-4</v>
      </c>
      <c r="Q1846">
        <v>127.6934219295257</v>
      </c>
      <c r="R1846">
        <v>6.8306010928961755E-2</v>
      </c>
      <c r="S1846">
        <v>522.46946252231078</v>
      </c>
      <c r="T1846">
        <v>0.47035013155231759</v>
      </c>
      <c r="U1846">
        <v>0.11375059029885989</v>
      </c>
      <c r="V1846">
        <v>0.28646055327868869</v>
      </c>
      <c r="W1846">
        <v>6.761617907980845E-2</v>
      </c>
    </row>
    <row r="1847" spans="1:312" x14ac:dyDescent="0.3">
      <c r="A1847" s="49">
        <v>2331</v>
      </c>
      <c r="B1847" t="s">
        <v>3908</v>
      </c>
      <c r="C1847" t="s">
        <v>595</v>
      </c>
      <c r="D1847">
        <v>1.8252200000000001E-4</v>
      </c>
      <c r="Q1847">
        <v>153.42747114807469</v>
      </c>
      <c r="R1847">
        <v>4.9292003155783963E-2</v>
      </c>
      <c r="S1847">
        <v>739.19539176809531</v>
      </c>
      <c r="T1847">
        <v>0.53124825405792431</v>
      </c>
      <c r="U1847">
        <v>0.13141644281406431</v>
      </c>
    </row>
    <row r="1848" spans="1:312" x14ac:dyDescent="0.3">
      <c r="A1848" s="49">
        <v>2334</v>
      </c>
      <c r="B1848" t="s">
        <v>3914</v>
      </c>
      <c r="C1848" t="s">
        <v>614</v>
      </c>
      <c r="D1848">
        <v>1.6691028985507238E-2</v>
      </c>
      <c r="JZ1848">
        <v>0.72614756169460137</v>
      </c>
      <c r="KZ1848">
        <v>9.7904489177124601E-3</v>
      </c>
    </row>
    <row r="1849" spans="1:312" x14ac:dyDescent="0.3">
      <c r="A1849" s="49">
        <v>2335</v>
      </c>
      <c r="B1849" t="s">
        <v>3916</v>
      </c>
      <c r="C1849" t="s">
        <v>605</v>
      </c>
      <c r="D1849">
        <v>13.11</v>
      </c>
      <c r="M1849">
        <v>2.3004370830457788E-3</v>
      </c>
    </row>
    <row r="1850" spans="1:312" x14ac:dyDescent="0.3">
      <c r="A1850" s="49">
        <v>2336</v>
      </c>
      <c r="B1850" t="s">
        <v>3917</v>
      </c>
      <c r="C1850" t="s">
        <v>617</v>
      </c>
      <c r="D1850">
        <v>3.6364E-6</v>
      </c>
      <c r="F1850">
        <v>984.30682359843058</v>
      </c>
    </row>
    <row r="1851" spans="1:312" x14ac:dyDescent="0.3">
      <c r="A1851" s="49">
        <v>2337</v>
      </c>
      <c r="B1851" t="s">
        <v>3918</v>
      </c>
      <c r="C1851" t="s">
        <v>796</v>
      </c>
      <c r="D1851">
        <v>4.4000000000000012</v>
      </c>
      <c r="O1851">
        <v>8.5365853658536606E-2</v>
      </c>
    </row>
    <row r="1852" spans="1:312" x14ac:dyDescent="0.3">
      <c r="A1852" s="49">
        <v>2338</v>
      </c>
      <c r="B1852" t="s">
        <v>3919</v>
      </c>
      <c r="C1852" t="s">
        <v>605</v>
      </c>
      <c r="D1852">
        <v>0.32609517999999998</v>
      </c>
      <c r="AH1852">
        <v>1.218706638700657E-4</v>
      </c>
    </row>
    <row r="1853" spans="1:312" x14ac:dyDescent="0.3">
      <c r="A1853" s="49">
        <v>2339</v>
      </c>
      <c r="B1853" t="s">
        <v>3920</v>
      </c>
      <c r="C1853" t="s">
        <v>605</v>
      </c>
      <c r="D1853">
        <v>3.9900000000000001E-5</v>
      </c>
      <c r="F1853">
        <v>2456.1403508771932</v>
      </c>
    </row>
    <row r="1854" spans="1:312" x14ac:dyDescent="0.3">
      <c r="A1854" s="49">
        <v>2340</v>
      </c>
      <c r="B1854" t="s">
        <v>3921</v>
      </c>
      <c r="C1854" t="s">
        <v>659</v>
      </c>
      <c r="D1854">
        <v>3.2261039999999998E-2</v>
      </c>
      <c r="AH1854">
        <v>2.5510204081632649E-6</v>
      </c>
      <c r="AJ1854">
        <v>0.30583900226757371</v>
      </c>
      <c r="AK1854">
        <v>1.6595280087343579E-4</v>
      </c>
    </row>
    <row r="1855" spans="1:312" x14ac:dyDescent="0.3">
      <c r="A1855" s="49">
        <v>2341</v>
      </c>
      <c r="B1855" t="s">
        <v>3922</v>
      </c>
      <c r="C1855" t="s">
        <v>605</v>
      </c>
      <c r="D1855">
        <v>0.09</v>
      </c>
      <c r="M1855">
        <v>2.2339800117577899E-2</v>
      </c>
      <c r="N1855">
        <v>1.8171503024334679E-5</v>
      </c>
      <c r="AH1855">
        <v>5.0595238095238098E-5</v>
      </c>
      <c r="AK1855">
        <v>1.116990005878895E-3</v>
      </c>
    </row>
    <row r="1856" spans="1:312" x14ac:dyDescent="0.3">
      <c r="A1856" s="49">
        <v>2342</v>
      </c>
      <c r="B1856" t="s">
        <v>3923</v>
      </c>
      <c r="C1856" t="s">
        <v>605</v>
      </c>
      <c r="D1856">
        <v>0.56699999999999995</v>
      </c>
      <c r="AG1856">
        <v>5.6005120179022103E-4</v>
      </c>
    </row>
    <row r="1857" spans="1:346" x14ac:dyDescent="0.3">
      <c r="A1857" s="49">
        <v>2343</v>
      </c>
      <c r="B1857" t="s">
        <v>3924</v>
      </c>
      <c r="C1857" t="s">
        <v>605</v>
      </c>
      <c r="D1857">
        <v>9.8899999999999995E-3</v>
      </c>
      <c r="AG1857">
        <v>9.4393592677345541E-6</v>
      </c>
    </row>
    <row r="1858" spans="1:346" x14ac:dyDescent="0.3">
      <c r="A1858" s="49">
        <v>2344</v>
      </c>
      <c r="B1858" t="s">
        <v>3925</v>
      </c>
      <c r="C1858" t="s">
        <v>617</v>
      </c>
      <c r="D1858">
        <v>6.6548200000000001E-4</v>
      </c>
      <c r="BR1858">
        <v>98.505606225420465</v>
      </c>
      <c r="DK1858">
        <v>6.4387917329093809E-3</v>
      </c>
      <c r="GX1858">
        <v>0.1077734080830056</v>
      </c>
    </row>
    <row r="1859" spans="1:346" x14ac:dyDescent="0.3">
      <c r="A1859" s="49">
        <v>2345</v>
      </c>
      <c r="B1859" t="s">
        <v>3927</v>
      </c>
      <c r="C1859" t="s">
        <v>605</v>
      </c>
      <c r="D1859">
        <v>4.5254000000000003</v>
      </c>
      <c r="M1859">
        <v>2.3205174882374689E-2</v>
      </c>
      <c r="N1859">
        <v>2.385968161369231E-5</v>
      </c>
    </row>
    <row r="1860" spans="1:346" x14ac:dyDescent="0.3">
      <c r="A1860" s="49">
        <v>2347</v>
      </c>
      <c r="B1860" t="s">
        <v>3929</v>
      </c>
      <c r="C1860" t="s">
        <v>659</v>
      </c>
      <c r="D1860">
        <v>1.0800000000000001E-2</v>
      </c>
      <c r="AJ1860">
        <v>0.98809523809523814</v>
      </c>
    </row>
    <row r="1861" spans="1:346" x14ac:dyDescent="0.3">
      <c r="A1861" s="49">
        <v>2348</v>
      </c>
      <c r="B1861" t="s">
        <v>3930</v>
      </c>
      <c r="C1861" t="s">
        <v>617</v>
      </c>
      <c r="D1861">
        <v>5.7825600000000008E-3</v>
      </c>
      <c r="BS1861">
        <v>85.667757423774432</v>
      </c>
      <c r="GX1861">
        <v>6.8503623964035606E-3</v>
      </c>
    </row>
    <row r="1862" spans="1:346" x14ac:dyDescent="0.3">
      <c r="A1862" s="49">
        <v>2349</v>
      </c>
      <c r="B1862" t="s">
        <v>3932</v>
      </c>
      <c r="C1862" t="s">
        <v>605</v>
      </c>
      <c r="D1862">
        <v>8.2000000000000003E-2</v>
      </c>
      <c r="AH1862">
        <v>1.5679442508710799E-4</v>
      </c>
      <c r="AK1862">
        <v>7.3557878435927216E-4</v>
      </c>
    </row>
    <row r="1863" spans="1:346" x14ac:dyDescent="0.3">
      <c r="A1863" s="49">
        <v>2350</v>
      </c>
      <c r="B1863" t="s">
        <v>3934</v>
      </c>
      <c r="C1863" t="s">
        <v>1415</v>
      </c>
      <c r="D1863">
        <v>28.663859198430021</v>
      </c>
      <c r="E1863" t="s">
        <v>1071</v>
      </c>
      <c r="KG1863">
        <v>29.167827479622591</v>
      </c>
      <c r="KM1863">
        <v>8.2809196989346899E-5</v>
      </c>
      <c r="KN1863">
        <v>2.8434384920263161E-4</v>
      </c>
      <c r="KO1863">
        <v>3.6058128631141111E-5</v>
      </c>
      <c r="KP1863">
        <v>1.6336186565128099E-4</v>
      </c>
      <c r="KQ1863">
        <v>5.4870775880621668E-5</v>
      </c>
      <c r="KR1863">
        <v>2.2588925431813681E-4</v>
      </c>
      <c r="KS1863">
        <v>8.4651562924480746E-4</v>
      </c>
      <c r="LJ1863">
        <v>0.26089391773114401</v>
      </c>
      <c r="LK1863">
        <v>4.8519091401267991E-5</v>
      </c>
      <c r="LL1863">
        <v>1.293373994260604E-6</v>
      </c>
      <c r="LM1863">
        <v>2.02236736765962E-5</v>
      </c>
      <c r="LN1863">
        <v>5.7305312286415878E-5</v>
      </c>
      <c r="LO1863">
        <v>2.5116504274649262E-4</v>
      </c>
      <c r="LP1863">
        <v>6.0060951778037762E-5</v>
      </c>
      <c r="LQ1863">
        <v>4.3122724377459302E-4</v>
      </c>
      <c r="LR1863">
        <v>6.132105432223553E-5</v>
      </c>
    </row>
    <row r="1864" spans="1:346" x14ac:dyDescent="0.3">
      <c r="A1864" s="49">
        <v>2351</v>
      </c>
      <c r="B1864" t="s">
        <v>3936</v>
      </c>
      <c r="C1864" t="s">
        <v>796</v>
      </c>
      <c r="D1864">
        <v>3.6990076199999999E-3</v>
      </c>
      <c r="O1864">
        <v>8.1300813008130093E-2</v>
      </c>
      <c r="IW1864">
        <v>2.7908259463693611E-5</v>
      </c>
    </row>
    <row r="1865" spans="1:346" x14ac:dyDescent="0.3">
      <c r="A1865" s="49">
        <v>2352</v>
      </c>
      <c r="B1865" t="s">
        <v>3938</v>
      </c>
      <c r="C1865" t="s">
        <v>3937</v>
      </c>
      <c r="D1865">
        <v>6.0292400000000002E-4</v>
      </c>
      <c r="BR1865">
        <v>107.4248397633428</v>
      </c>
      <c r="BS1865">
        <v>122.6892025144829</v>
      </c>
    </row>
    <row r="1866" spans="1:346" x14ac:dyDescent="0.3">
      <c r="A1866" s="49">
        <v>2353</v>
      </c>
      <c r="B1866" t="s">
        <v>3939</v>
      </c>
      <c r="C1866" t="s">
        <v>671</v>
      </c>
      <c r="D1866">
        <v>1.2998E-3</v>
      </c>
      <c r="Q1866">
        <v>1019.6440478022261</v>
      </c>
      <c r="R1866">
        <v>0.18307303687746829</v>
      </c>
      <c r="S1866">
        <v>1953.7870498595221</v>
      </c>
      <c r="T1866">
        <v>1.0461028192371471</v>
      </c>
      <c r="U1866">
        <v>6.7614002977349458E-2</v>
      </c>
    </row>
    <row r="1867" spans="1:346" x14ac:dyDescent="0.3">
      <c r="A1867" s="49">
        <v>2354</v>
      </c>
      <c r="B1867" t="s">
        <v>3940</v>
      </c>
      <c r="C1867" t="s">
        <v>611</v>
      </c>
      <c r="D1867">
        <v>2.2499999999999998E-3</v>
      </c>
      <c r="AG1867">
        <v>2.9005263157894741E-4</v>
      </c>
    </row>
    <row r="1868" spans="1:346" x14ac:dyDescent="0.3">
      <c r="A1868" s="49">
        <v>2355</v>
      </c>
      <c r="B1868" t="s">
        <v>3941</v>
      </c>
      <c r="C1868" t="s">
        <v>650</v>
      </c>
      <c r="D1868">
        <v>1.0702700000000001</v>
      </c>
      <c r="AK1868">
        <v>9.9761702815137914E-4</v>
      </c>
    </row>
    <row r="1869" spans="1:346" x14ac:dyDescent="0.3">
      <c r="A1869" s="49">
        <v>2356</v>
      </c>
      <c r="B1869" t="s">
        <v>3942</v>
      </c>
      <c r="C1869" t="s">
        <v>752</v>
      </c>
      <c r="D1869">
        <v>22.726441195408238</v>
      </c>
      <c r="E1869" t="s">
        <v>1071</v>
      </c>
      <c r="CK1869">
        <v>0.65992716114994743</v>
      </c>
      <c r="LS1869">
        <v>3.8612919364754359</v>
      </c>
      <c r="LT1869">
        <v>9.7567352885618696E-4</v>
      </c>
      <c r="LU1869">
        <v>2.2524706927976481E-3</v>
      </c>
      <c r="LV1869">
        <v>2.078005785570299E-4</v>
      </c>
      <c r="LW1869">
        <v>6.5296978747197672E-4</v>
      </c>
      <c r="LX1869">
        <v>8.9260969801467332E-5</v>
      </c>
      <c r="LY1869">
        <v>2.451084041157881E-5</v>
      </c>
      <c r="LZ1869">
        <v>7.5940209658022464E-5</v>
      </c>
      <c r="MA1869">
        <v>8.4103699241437454E-6</v>
      </c>
      <c r="MB1869">
        <v>6.0549454644605152E-5</v>
      </c>
      <c r="MC1869">
        <v>9.8260586717174534E-6</v>
      </c>
      <c r="MD1869">
        <v>2.8988790793040481E-5</v>
      </c>
      <c r="ME1869">
        <v>3.8349737133643406E-6</v>
      </c>
      <c r="MF1869">
        <v>2.4123352072418419E-5</v>
      </c>
      <c r="MG1869">
        <v>3.2939356815822772E-6</v>
      </c>
      <c r="MH1869">
        <v>3.3464721200973522E-4</v>
      </c>
    </row>
    <row r="1870" spans="1:346" x14ac:dyDescent="0.3">
      <c r="A1870" s="49">
        <v>2358</v>
      </c>
      <c r="B1870" t="s">
        <v>3946</v>
      </c>
      <c r="C1870" t="s">
        <v>659</v>
      </c>
      <c r="D1870">
        <v>1.3735999999999999</v>
      </c>
      <c r="AH1870">
        <v>1.039915966386555E-4</v>
      </c>
      <c r="AJ1870">
        <v>0.63935574229691883</v>
      </c>
      <c r="AK1870">
        <v>1.571802054154996E-3</v>
      </c>
      <c r="AP1870">
        <v>5.9096638655462191E-2</v>
      </c>
      <c r="ED1870">
        <v>2.0915032679738569E-4</v>
      </c>
    </row>
    <row r="1871" spans="1:346" x14ac:dyDescent="0.3">
      <c r="A1871" s="49">
        <v>2359</v>
      </c>
      <c r="B1871" t="s">
        <v>3948</v>
      </c>
      <c r="C1871" t="s">
        <v>659</v>
      </c>
      <c r="D1871">
        <v>1.839865E-5</v>
      </c>
      <c r="F1871">
        <v>3635.0877192982462</v>
      </c>
      <c r="G1871">
        <v>15.229629629629629</v>
      </c>
      <c r="H1871">
        <v>15823.3918128655</v>
      </c>
      <c r="EM1871">
        <v>197.40350877192981</v>
      </c>
    </row>
    <row r="1872" spans="1:346" x14ac:dyDescent="0.3">
      <c r="A1872" s="49">
        <v>2360</v>
      </c>
      <c r="B1872" t="s">
        <v>3949</v>
      </c>
      <c r="C1872" t="s">
        <v>659</v>
      </c>
      <c r="D1872">
        <v>0.11145467752271999</v>
      </c>
      <c r="I1872">
        <v>0.25306789917628708</v>
      </c>
    </row>
    <row r="1873" spans="1:235" x14ac:dyDescent="0.3">
      <c r="A1873" s="49">
        <v>2361</v>
      </c>
      <c r="B1873" t="s">
        <v>3950</v>
      </c>
      <c r="C1873" t="s">
        <v>605</v>
      </c>
      <c r="D1873">
        <v>0.78752999999999995</v>
      </c>
      <c r="M1873">
        <v>2.5019623003191879E-2</v>
      </c>
      <c r="N1873">
        <v>2.2563954109111739E-5</v>
      </c>
      <c r="AH1873">
        <v>5.7279994775709233E-5</v>
      </c>
      <c r="AK1873">
        <v>1.837155174805804E-4</v>
      </c>
    </row>
    <row r="1874" spans="1:235" x14ac:dyDescent="0.3">
      <c r="A1874" s="49">
        <v>2362</v>
      </c>
      <c r="B1874" t="s">
        <v>3951</v>
      </c>
      <c r="C1874" t="s">
        <v>1044</v>
      </c>
      <c r="D1874">
        <v>0.92040000000000011</v>
      </c>
      <c r="L1874">
        <v>0.26070435588507879</v>
      </c>
    </row>
    <row r="1875" spans="1:235" x14ac:dyDescent="0.3">
      <c r="A1875" s="49">
        <v>2363</v>
      </c>
      <c r="B1875" t="s">
        <v>3952</v>
      </c>
      <c r="C1875" t="s">
        <v>659</v>
      </c>
      <c r="D1875">
        <v>1.4999999999999999E-2</v>
      </c>
      <c r="I1875">
        <v>0.1180722891566265</v>
      </c>
      <c r="L1875">
        <v>1.016746987951807</v>
      </c>
    </row>
    <row r="1876" spans="1:235" x14ac:dyDescent="0.3">
      <c r="A1876" s="49">
        <v>2364</v>
      </c>
      <c r="B1876" t="s">
        <v>3953</v>
      </c>
      <c r="C1876" t="s">
        <v>650</v>
      </c>
      <c r="D1876">
        <v>12.540096800000001</v>
      </c>
      <c r="N1876">
        <v>1.0351966873706E-5</v>
      </c>
      <c r="AK1876">
        <v>2.4973335842901059E-3</v>
      </c>
    </row>
    <row r="1877" spans="1:235" x14ac:dyDescent="0.3">
      <c r="A1877" s="49">
        <v>2365</v>
      </c>
      <c r="B1877" t="s">
        <v>3954</v>
      </c>
      <c r="C1877" t="s">
        <v>605</v>
      </c>
      <c r="D1877">
        <v>4.8218800000000002</v>
      </c>
      <c r="M1877">
        <v>2.0697167755991289E-2</v>
      </c>
      <c r="N1877">
        <v>1.7504276796745359E-5</v>
      </c>
      <c r="AH1877">
        <v>1.575630252100841E-5</v>
      </c>
    </row>
    <row r="1878" spans="1:235" x14ac:dyDescent="0.3">
      <c r="A1878" s="49">
        <v>2366</v>
      </c>
      <c r="B1878" t="s">
        <v>3956</v>
      </c>
      <c r="C1878" t="s">
        <v>796</v>
      </c>
      <c r="D1878">
        <v>0.258162</v>
      </c>
      <c r="O1878">
        <v>5.7581777446984048E-2</v>
      </c>
      <c r="AI1878">
        <v>23.64278053890617</v>
      </c>
    </row>
    <row r="1879" spans="1:235" x14ac:dyDescent="0.3">
      <c r="A1879" s="49">
        <v>2367</v>
      </c>
      <c r="B1879" t="s">
        <v>3958</v>
      </c>
      <c r="C1879" t="s">
        <v>796</v>
      </c>
      <c r="D1879">
        <v>0.55753299999999995</v>
      </c>
      <c r="O1879">
        <v>1.1097997786678099E-2</v>
      </c>
      <c r="AI1879">
        <v>6.9190142314761918</v>
      </c>
    </row>
    <row r="1880" spans="1:235" x14ac:dyDescent="0.3">
      <c r="A1880" s="49">
        <v>2368</v>
      </c>
      <c r="B1880" t="s">
        <v>3959</v>
      </c>
      <c r="C1880" t="s">
        <v>605</v>
      </c>
      <c r="D1880">
        <v>1.3549500000000001</v>
      </c>
      <c r="M1880">
        <v>2.765357123820536E-2</v>
      </c>
      <c r="N1880">
        <v>3.0130910752397629E-5</v>
      </c>
      <c r="AH1880">
        <v>3.346064430421787E-5</v>
      </c>
      <c r="AK1880">
        <v>1.513826024154819E-3</v>
      </c>
    </row>
    <row r="1881" spans="1:235" x14ac:dyDescent="0.3">
      <c r="A1881" s="49">
        <v>2370</v>
      </c>
      <c r="B1881" t="s">
        <v>3961</v>
      </c>
      <c r="C1881" t="s">
        <v>617</v>
      </c>
      <c r="D1881">
        <v>0.2208</v>
      </c>
      <c r="K1881">
        <v>1.006344217449508E-3</v>
      </c>
      <c r="L1881">
        <v>8.8412781561026721E-2</v>
      </c>
      <c r="AQ1881">
        <v>3.389791048250976E-4</v>
      </c>
    </row>
    <row r="1882" spans="1:235" x14ac:dyDescent="0.3">
      <c r="A1882" s="49">
        <v>2371</v>
      </c>
      <c r="B1882" t="s">
        <v>3962</v>
      </c>
      <c r="C1882" t="s">
        <v>605</v>
      </c>
      <c r="D1882">
        <v>1.5038</v>
      </c>
      <c r="M1882">
        <v>0.110168877292165</v>
      </c>
      <c r="N1882">
        <v>6.3657082540542371E-5</v>
      </c>
    </row>
    <row r="1883" spans="1:235" x14ac:dyDescent="0.3">
      <c r="A1883" s="49">
        <v>2372</v>
      </c>
      <c r="B1883" t="s">
        <v>3963</v>
      </c>
      <c r="C1883" t="s">
        <v>659</v>
      </c>
      <c r="D1883">
        <v>0.13206000000000001</v>
      </c>
      <c r="I1883">
        <v>0.13493975903614461</v>
      </c>
      <c r="J1883">
        <v>1.626506024096386E-5</v>
      </c>
      <c r="K1883">
        <v>1.3667112896028561E-3</v>
      </c>
      <c r="L1883">
        <v>0.22029518072289159</v>
      </c>
    </row>
    <row r="1884" spans="1:235" x14ac:dyDescent="0.3">
      <c r="A1884" s="49">
        <v>2373</v>
      </c>
      <c r="B1884" t="s">
        <v>3964</v>
      </c>
      <c r="C1884" t="s">
        <v>793</v>
      </c>
      <c r="D1884">
        <v>421.87632726462442</v>
      </c>
      <c r="EK1884">
        <v>1.26049127245263E-4</v>
      </c>
    </row>
    <row r="1885" spans="1:235" x14ac:dyDescent="0.3">
      <c r="A1885" s="49">
        <v>2374</v>
      </c>
      <c r="B1885" t="s">
        <v>3965</v>
      </c>
      <c r="C1885" t="s">
        <v>659</v>
      </c>
      <c r="D1885">
        <v>4.4999999999999997E-3</v>
      </c>
      <c r="I1885">
        <v>0.32160642570281123</v>
      </c>
      <c r="J1885">
        <v>9.1566265060241006E-6</v>
      </c>
      <c r="K1885">
        <v>4.2730923694779121E-4</v>
      </c>
    </row>
    <row r="1886" spans="1:235" x14ac:dyDescent="0.3">
      <c r="A1886" s="49">
        <v>2377</v>
      </c>
      <c r="B1886" t="s">
        <v>3968</v>
      </c>
      <c r="C1886" t="s">
        <v>668</v>
      </c>
      <c r="D1886">
        <v>1.6234170000000001</v>
      </c>
      <c r="I1886">
        <v>3.5561694835710762E-2</v>
      </c>
      <c r="K1886">
        <v>1.4751862335053499E-3</v>
      </c>
      <c r="L1886">
        <v>0.82510652998604883</v>
      </c>
    </row>
    <row r="1887" spans="1:235" x14ac:dyDescent="0.3">
      <c r="A1887" s="49">
        <v>2378</v>
      </c>
      <c r="B1887" t="s">
        <v>3971</v>
      </c>
      <c r="C1887" t="s">
        <v>794</v>
      </c>
      <c r="D1887">
        <v>0.80753399999999997</v>
      </c>
      <c r="DE1887">
        <v>14.697570869463471</v>
      </c>
      <c r="IA1887">
        <v>3.7888871691688589E-3</v>
      </c>
    </row>
    <row r="1888" spans="1:235" x14ac:dyDescent="0.3">
      <c r="A1888" s="49">
        <v>2380</v>
      </c>
      <c r="B1888" t="s">
        <v>3974</v>
      </c>
      <c r="C1888" t="s">
        <v>650</v>
      </c>
      <c r="D1888">
        <v>1.08592</v>
      </c>
      <c r="AK1888">
        <v>2.73027898027898E-3</v>
      </c>
    </row>
    <row r="1889" spans="1:254" x14ac:dyDescent="0.3">
      <c r="A1889" s="49">
        <v>2381</v>
      </c>
      <c r="B1889" t="s">
        <v>3975</v>
      </c>
      <c r="D1889">
        <v>6.5830399999999999E-5</v>
      </c>
      <c r="HK1889">
        <v>0.57486263736263743</v>
      </c>
      <c r="IT1889">
        <v>3.501168435579953E-2</v>
      </c>
    </row>
    <row r="1890" spans="1:254" x14ac:dyDescent="0.3">
      <c r="A1890" s="49">
        <v>2384</v>
      </c>
      <c r="B1890" t="s">
        <v>3978</v>
      </c>
      <c r="C1890" t="s">
        <v>620</v>
      </c>
      <c r="D1890">
        <v>1.02864</v>
      </c>
      <c r="M1890">
        <v>2.8902116402116401E-2</v>
      </c>
      <c r="N1890">
        <v>2.6540871791354269E-5</v>
      </c>
      <c r="AH1890">
        <v>2.2321428571428571E-5</v>
      </c>
    </row>
    <row r="1891" spans="1:254" x14ac:dyDescent="0.3">
      <c r="A1891" s="49">
        <v>2385</v>
      </c>
      <c r="B1891" t="s">
        <v>3979</v>
      </c>
      <c r="C1891" t="s">
        <v>605</v>
      </c>
      <c r="D1891">
        <v>0.62250000000000005</v>
      </c>
      <c r="M1891">
        <v>2.010582010582011E-2</v>
      </c>
      <c r="N1891">
        <v>1.9351949207149379E-5</v>
      </c>
    </row>
    <row r="1892" spans="1:254" x14ac:dyDescent="0.3">
      <c r="A1892" s="49">
        <v>2386</v>
      </c>
      <c r="B1892" t="s">
        <v>3980</v>
      </c>
      <c r="C1892" t="s">
        <v>617</v>
      </c>
      <c r="D1892">
        <v>2.1000000000000001E-2</v>
      </c>
      <c r="AH1892">
        <v>6.8571428571428581E-5</v>
      </c>
      <c r="AK1892">
        <v>2.251851851851852E-4</v>
      </c>
    </row>
    <row r="1893" spans="1:254" x14ac:dyDescent="0.3">
      <c r="A1893" s="49">
        <v>2388</v>
      </c>
      <c r="B1893" t="s">
        <v>3982</v>
      </c>
      <c r="C1893" t="s">
        <v>671</v>
      </c>
      <c r="D1893">
        <v>1.7866574E-2</v>
      </c>
      <c r="EE1893">
        <v>0.34128579195669279</v>
      </c>
    </row>
    <row r="1894" spans="1:254" x14ac:dyDescent="0.3">
      <c r="A1894" s="49">
        <v>2389</v>
      </c>
      <c r="B1894" t="s">
        <v>3983</v>
      </c>
      <c r="C1894" t="s">
        <v>798</v>
      </c>
      <c r="D1894">
        <v>1.7866574E-2</v>
      </c>
      <c r="EE1894">
        <v>0.34128579195669279</v>
      </c>
    </row>
    <row r="1895" spans="1:254" x14ac:dyDescent="0.3">
      <c r="A1895" s="49">
        <v>2390</v>
      </c>
      <c r="B1895" t="s">
        <v>3984</v>
      </c>
      <c r="C1895" t="s">
        <v>617</v>
      </c>
      <c r="D1895">
        <v>8.7266683333333335E-4</v>
      </c>
      <c r="F1895">
        <v>304.40979925965121</v>
      </c>
      <c r="G1895">
        <v>5.5643166345300648</v>
      </c>
    </row>
    <row r="1896" spans="1:254" x14ac:dyDescent="0.3">
      <c r="A1896" s="49">
        <v>2392</v>
      </c>
      <c r="B1896" t="s">
        <v>3986</v>
      </c>
      <c r="C1896" t="s">
        <v>614</v>
      </c>
      <c r="D1896">
        <v>1.38436</v>
      </c>
      <c r="AH1896">
        <v>2.1614939136393089E-5</v>
      </c>
      <c r="AK1896">
        <v>2.9153482724085739E-4</v>
      </c>
    </row>
    <row r="1897" spans="1:254" x14ac:dyDescent="0.3">
      <c r="A1897" s="49">
        <v>2393</v>
      </c>
      <c r="B1897" t="s">
        <v>3987</v>
      </c>
      <c r="C1897" t="s">
        <v>617</v>
      </c>
      <c r="D1897">
        <v>2.1590099999999998E-3</v>
      </c>
      <c r="BR1897">
        <v>28.744638441741941</v>
      </c>
      <c r="BS1897">
        <v>131.93217944189331</v>
      </c>
      <c r="GX1897">
        <v>1.695513952666902E-3</v>
      </c>
    </row>
    <row r="1898" spans="1:254" x14ac:dyDescent="0.3">
      <c r="A1898" s="49">
        <v>2394</v>
      </c>
      <c r="B1898" t="s">
        <v>3988</v>
      </c>
      <c r="C1898" t="s">
        <v>605</v>
      </c>
      <c r="D1898">
        <v>4.18</v>
      </c>
      <c r="M1898">
        <v>2.0394420394420399E-2</v>
      </c>
      <c r="N1898">
        <v>4.1971916971916972E-6</v>
      </c>
      <c r="AH1898">
        <v>3.7087912087912093E-5</v>
      </c>
      <c r="AK1898">
        <v>2.4552299552299539E-4</v>
      </c>
    </row>
    <row r="1899" spans="1:254" x14ac:dyDescent="0.3">
      <c r="A1899" s="49">
        <v>2395</v>
      </c>
      <c r="B1899" t="s">
        <v>3989</v>
      </c>
      <c r="C1899" t="s">
        <v>793</v>
      </c>
      <c r="D1899">
        <v>39.40800798891501</v>
      </c>
      <c r="EK1899">
        <v>2.048242146110191E-4</v>
      </c>
    </row>
    <row r="1900" spans="1:254" x14ac:dyDescent="0.3">
      <c r="A1900" s="49">
        <v>2396</v>
      </c>
      <c r="B1900" t="s">
        <v>3990</v>
      </c>
      <c r="C1900" t="s">
        <v>796</v>
      </c>
      <c r="D1900">
        <v>1.8707180000000001</v>
      </c>
      <c r="O1900">
        <v>6.9620686138534685E-2</v>
      </c>
      <c r="AI1900">
        <v>28.513032355668049</v>
      </c>
    </row>
    <row r="1901" spans="1:254" x14ac:dyDescent="0.3">
      <c r="A1901" s="49">
        <v>2397</v>
      </c>
      <c r="B1901" t="s">
        <v>3991</v>
      </c>
      <c r="C1901" t="s">
        <v>796</v>
      </c>
      <c r="D1901">
        <v>2.2408700000000001</v>
      </c>
      <c r="O1901">
        <v>1.425110695791389E-2</v>
      </c>
      <c r="AI1901">
        <v>8.0151974423696721</v>
      </c>
    </row>
    <row r="1902" spans="1:254" x14ac:dyDescent="0.3">
      <c r="A1902" s="49">
        <v>2398</v>
      </c>
      <c r="B1902" t="s">
        <v>3992</v>
      </c>
      <c r="C1902" t="s">
        <v>796</v>
      </c>
      <c r="D1902">
        <v>0.14585121000000001</v>
      </c>
      <c r="O1902">
        <v>3.0923543463967959E-2</v>
      </c>
      <c r="AI1902">
        <v>17.435026770801151</v>
      </c>
    </row>
    <row r="1903" spans="1:254" x14ac:dyDescent="0.3">
      <c r="A1903" s="49">
        <v>2399</v>
      </c>
      <c r="B1903" t="s">
        <v>3993</v>
      </c>
      <c r="C1903" t="s">
        <v>614</v>
      </c>
      <c r="D1903">
        <v>3.2794372799999998</v>
      </c>
      <c r="AH1903">
        <v>9.9585170730440534E-6</v>
      </c>
      <c r="AK1903">
        <v>3.4242177579838862E-4</v>
      </c>
      <c r="GO1903">
        <v>23.81161222635123</v>
      </c>
    </row>
    <row r="1904" spans="1:254" x14ac:dyDescent="0.3">
      <c r="A1904" s="49">
        <v>2400</v>
      </c>
      <c r="B1904" t="s">
        <v>3994</v>
      </c>
      <c r="C1904" t="s">
        <v>650</v>
      </c>
      <c r="D1904">
        <v>0.18360000000000001</v>
      </c>
      <c r="CN1904">
        <v>0.1059173669467787</v>
      </c>
    </row>
    <row r="1905" spans="1:254" x14ac:dyDescent="0.3">
      <c r="A1905" s="49">
        <v>2401</v>
      </c>
      <c r="B1905" t="s">
        <v>3995</v>
      </c>
      <c r="C1905" t="s">
        <v>617</v>
      </c>
      <c r="D1905">
        <v>8.4529999999999994E-2</v>
      </c>
      <c r="AK1905">
        <v>2.0247343387057101E-4</v>
      </c>
    </row>
    <row r="1906" spans="1:254" x14ac:dyDescent="0.3">
      <c r="A1906" s="49">
        <v>2402</v>
      </c>
      <c r="B1906" t="s">
        <v>3996</v>
      </c>
      <c r="C1906" t="s">
        <v>796</v>
      </c>
      <c r="D1906">
        <v>4.03</v>
      </c>
      <c r="O1906">
        <v>5.6754221388367741E-2</v>
      </c>
    </row>
    <row r="1907" spans="1:254" x14ac:dyDescent="0.3">
      <c r="A1907" s="49">
        <v>2404</v>
      </c>
      <c r="B1907" t="s">
        <v>3998</v>
      </c>
      <c r="C1907" t="s">
        <v>659</v>
      </c>
      <c r="D1907">
        <v>2.6583271200000001E-6</v>
      </c>
      <c r="F1907">
        <v>456.52173913043481</v>
      </c>
      <c r="G1907">
        <v>2.056718554303095</v>
      </c>
    </row>
    <row r="1908" spans="1:254" x14ac:dyDescent="0.3">
      <c r="A1908" s="49">
        <v>2405</v>
      </c>
      <c r="B1908" t="s">
        <v>3999</v>
      </c>
      <c r="C1908" t="s">
        <v>614</v>
      </c>
      <c r="D1908">
        <v>1.0104</v>
      </c>
      <c r="AH1908">
        <v>1.6521038344078729E-5</v>
      </c>
    </row>
    <row r="1909" spans="1:254" x14ac:dyDescent="0.3">
      <c r="A1909" s="49">
        <v>2406</v>
      </c>
      <c r="B1909" t="s">
        <v>4000</v>
      </c>
      <c r="C1909" t="s">
        <v>668</v>
      </c>
      <c r="D1909">
        <v>1.8720000000000001E-2</v>
      </c>
      <c r="AJ1909">
        <v>0.22802197802197799</v>
      </c>
      <c r="AK1909">
        <v>1.237281237281237E-3</v>
      </c>
      <c r="AP1909">
        <v>0.17001648351648349</v>
      </c>
    </row>
    <row r="1910" spans="1:254" x14ac:dyDescent="0.3">
      <c r="A1910" s="49">
        <v>2407</v>
      </c>
      <c r="B1910" t="s">
        <v>4001</v>
      </c>
      <c r="C1910" t="s">
        <v>659</v>
      </c>
      <c r="D1910">
        <v>8.8724999999999998E-2</v>
      </c>
      <c r="AH1910">
        <v>5.4945054945054952E-5</v>
      </c>
      <c r="AJ1910">
        <v>1.216117216117216</v>
      </c>
      <c r="AK1910">
        <v>1.6754850088183421E-3</v>
      </c>
    </row>
    <row r="1911" spans="1:254" x14ac:dyDescent="0.3">
      <c r="A1911" s="49">
        <v>2408</v>
      </c>
      <c r="B1911" t="s">
        <v>4002</v>
      </c>
      <c r="C1911" t="s">
        <v>796</v>
      </c>
      <c r="D1911">
        <v>0.10374</v>
      </c>
      <c r="O1911">
        <v>5.838352917942137E-2</v>
      </c>
    </row>
    <row r="1912" spans="1:254" x14ac:dyDescent="0.3">
      <c r="A1912" s="49">
        <v>2409</v>
      </c>
      <c r="B1912" t="s">
        <v>4003</v>
      </c>
      <c r="C1912" t="s">
        <v>605</v>
      </c>
      <c r="D1912">
        <v>0.55629029041799993</v>
      </c>
      <c r="M1912">
        <v>6.1079378335876927E-2</v>
      </c>
      <c r="N1912">
        <v>4.0238002515253078E-5</v>
      </c>
      <c r="AH1912">
        <v>2.9193324683459351E-5</v>
      </c>
    </row>
    <row r="1913" spans="1:254" x14ac:dyDescent="0.3">
      <c r="A1913" s="49">
        <v>2410</v>
      </c>
      <c r="B1913" t="s">
        <v>4004</v>
      </c>
      <c r="D1913">
        <v>2.43E-4</v>
      </c>
      <c r="IT1913">
        <v>5.9015579885331237E-2</v>
      </c>
    </row>
    <row r="1914" spans="1:254" x14ac:dyDescent="0.3">
      <c r="A1914" s="49">
        <v>2411</v>
      </c>
      <c r="B1914" t="s">
        <v>4006</v>
      </c>
      <c r="C1914" t="s">
        <v>659</v>
      </c>
      <c r="D1914">
        <v>2.3539999999999998E-2</v>
      </c>
      <c r="AH1914">
        <v>4.5060080106809077E-5</v>
      </c>
    </row>
    <row r="1915" spans="1:254" x14ac:dyDescent="0.3">
      <c r="A1915" s="49">
        <v>2412</v>
      </c>
      <c r="B1915" t="s">
        <v>4007</v>
      </c>
      <c r="C1915" t="s">
        <v>632</v>
      </c>
      <c r="D1915">
        <v>4447.6319999999996</v>
      </c>
      <c r="DX1915">
        <v>2.1860557446623831E-3</v>
      </c>
      <c r="DY1915">
        <v>5.0322838093521767E-3</v>
      </c>
    </row>
    <row r="1916" spans="1:254" x14ac:dyDescent="0.3">
      <c r="A1916" s="49">
        <v>2413</v>
      </c>
      <c r="B1916" t="s">
        <v>4009</v>
      </c>
      <c r="C1916" t="s">
        <v>659</v>
      </c>
      <c r="D1916">
        <v>0.31036000000000002</v>
      </c>
      <c r="AJ1916">
        <v>0.32512013698377917</v>
      </c>
      <c r="CN1916">
        <v>3.902917656300825E-2</v>
      </c>
      <c r="ED1916">
        <v>4.7085105468917827E-5</v>
      </c>
    </row>
    <row r="1917" spans="1:254" x14ac:dyDescent="0.3">
      <c r="A1917" s="49">
        <v>2414</v>
      </c>
      <c r="B1917" t="s">
        <v>4011</v>
      </c>
      <c r="C1917" t="s">
        <v>605</v>
      </c>
      <c r="D1917">
        <v>2.2000000000000001E-3</v>
      </c>
      <c r="AG1917">
        <v>5.7602614022547489E-4</v>
      </c>
    </row>
    <row r="1918" spans="1:254" x14ac:dyDescent="0.3">
      <c r="A1918" s="49">
        <v>2415</v>
      </c>
      <c r="B1918" t="s">
        <v>4012</v>
      </c>
      <c r="C1918" t="s">
        <v>605</v>
      </c>
      <c r="D1918">
        <v>0.5</v>
      </c>
      <c r="M1918">
        <v>0.15079365079365081</v>
      </c>
      <c r="N1918">
        <v>8.6472457321412139E-5</v>
      </c>
    </row>
    <row r="1919" spans="1:254" x14ac:dyDescent="0.3">
      <c r="A1919" s="49">
        <v>2416</v>
      </c>
      <c r="B1919" t="s">
        <v>4013</v>
      </c>
      <c r="C1919" t="s">
        <v>659</v>
      </c>
      <c r="D1919">
        <v>2.715599999999999E-3</v>
      </c>
      <c r="AH1919">
        <v>8.8062622309197688E-6</v>
      </c>
    </row>
    <row r="1920" spans="1:254" x14ac:dyDescent="0.3">
      <c r="A1920" s="49">
        <v>2417</v>
      </c>
      <c r="B1920" t="s">
        <v>4014</v>
      </c>
      <c r="C1920" t="s">
        <v>605</v>
      </c>
      <c r="D1920">
        <v>1.6235999999999999</v>
      </c>
      <c r="AG1920">
        <v>9.1666666666666668E-5</v>
      </c>
    </row>
    <row r="1921" spans="1:40" x14ac:dyDescent="0.3">
      <c r="A1921" s="49">
        <v>2418</v>
      </c>
      <c r="B1921" t="s">
        <v>4016</v>
      </c>
      <c r="C1921" t="s">
        <v>659</v>
      </c>
      <c r="D1921">
        <v>0.13431999999999999</v>
      </c>
      <c r="I1921">
        <v>9.2562626922221364E-2</v>
      </c>
      <c r="J1921">
        <v>1.9459463823130519E-5</v>
      </c>
      <c r="K1921">
        <v>1.255809419931064E-3</v>
      </c>
      <c r="L1921">
        <v>0.56173908558594121</v>
      </c>
    </row>
    <row r="1922" spans="1:40" x14ac:dyDescent="0.3">
      <c r="A1922" s="49">
        <v>2419</v>
      </c>
      <c r="B1922" t="s">
        <v>4017</v>
      </c>
      <c r="C1922" t="s">
        <v>662</v>
      </c>
      <c r="D1922">
        <v>5.1057216000000008E-3</v>
      </c>
      <c r="AH1922">
        <v>1.020408163265306E-4</v>
      </c>
    </row>
    <row r="1923" spans="1:40" x14ac:dyDescent="0.3">
      <c r="A1923" s="49">
        <v>2420</v>
      </c>
      <c r="B1923" t="s">
        <v>4018</v>
      </c>
      <c r="C1923" t="s">
        <v>605</v>
      </c>
      <c r="D1923">
        <v>19.164909999999999</v>
      </c>
      <c r="M1923">
        <v>4.2041189260247427E-2</v>
      </c>
      <c r="N1923">
        <v>2.7985740927979371E-5</v>
      </c>
    </row>
    <row r="1924" spans="1:40" x14ac:dyDescent="0.3">
      <c r="A1924" s="49">
        <v>2421</v>
      </c>
      <c r="B1924" t="s">
        <v>4019</v>
      </c>
      <c r="C1924" t="s">
        <v>605</v>
      </c>
      <c r="D1924">
        <v>3.6202239999999999</v>
      </c>
      <c r="M1924">
        <v>1.9948743386243379E-2</v>
      </c>
      <c r="N1924">
        <v>1.347685838913743E-5</v>
      </c>
      <c r="AH1924">
        <v>5.189732142857143E-5</v>
      </c>
      <c r="AK1924">
        <v>6.8171296296296285E-4</v>
      </c>
    </row>
    <row r="1925" spans="1:40" x14ac:dyDescent="0.3">
      <c r="A1925" s="49">
        <v>2423</v>
      </c>
      <c r="B1925" t="s">
        <v>4021</v>
      </c>
      <c r="C1925" t="s">
        <v>605</v>
      </c>
      <c r="D1925">
        <v>13.14054</v>
      </c>
      <c r="M1925">
        <v>3.2796309507160053E-2</v>
      </c>
      <c r="N1925">
        <v>2.2900025994359891E-5</v>
      </c>
    </row>
    <row r="1926" spans="1:40" x14ac:dyDescent="0.3">
      <c r="A1926" s="49">
        <v>2424</v>
      </c>
      <c r="B1926" t="s">
        <v>4022</v>
      </c>
      <c r="C1926" t="s">
        <v>796</v>
      </c>
      <c r="D1926">
        <v>0.16965</v>
      </c>
      <c r="O1926">
        <v>4.4889406453746249E-2</v>
      </c>
    </row>
    <row r="1927" spans="1:40" x14ac:dyDescent="0.3">
      <c r="A1927" s="49">
        <v>2425</v>
      </c>
      <c r="B1927" t="s">
        <v>4023</v>
      </c>
      <c r="C1927" t="s">
        <v>605</v>
      </c>
      <c r="D1927">
        <v>9.4429E-5</v>
      </c>
      <c r="F1927">
        <v>1630.558408963348</v>
      </c>
      <c r="G1927">
        <v>2.8880748995685441</v>
      </c>
    </row>
    <row r="1928" spans="1:40" x14ac:dyDescent="0.3">
      <c r="A1928" s="49">
        <v>2426</v>
      </c>
      <c r="B1928" t="s">
        <v>4024</v>
      </c>
      <c r="C1928" t="s">
        <v>605</v>
      </c>
      <c r="D1928">
        <v>2.8897000000000001E-5</v>
      </c>
      <c r="F1928">
        <v>746.66666666666663</v>
      </c>
    </row>
    <row r="1929" spans="1:40" x14ac:dyDescent="0.3">
      <c r="A1929" s="49">
        <v>2427</v>
      </c>
      <c r="B1929" t="s">
        <v>4025</v>
      </c>
      <c r="C1929" t="s">
        <v>659</v>
      </c>
      <c r="D1929">
        <v>1.5176213799999999E-2</v>
      </c>
      <c r="AH1929">
        <v>2.477599612399466E-5</v>
      </c>
      <c r="AJ1929">
        <v>1.3405653038629251</v>
      </c>
      <c r="AK1929">
        <v>3.2568783750056642E-4</v>
      </c>
    </row>
    <row r="1930" spans="1:40" x14ac:dyDescent="0.3">
      <c r="A1930" s="49">
        <v>2428</v>
      </c>
      <c r="B1930" t="s">
        <v>4026</v>
      </c>
      <c r="C1930" t="s">
        <v>614</v>
      </c>
      <c r="D1930">
        <v>3.2983999999999999E-2</v>
      </c>
      <c r="AJ1930">
        <v>1.1201448321263989</v>
      </c>
      <c r="AK1930">
        <v>2.5479725940555429E-3</v>
      </c>
    </row>
    <row r="1931" spans="1:40" x14ac:dyDescent="0.3">
      <c r="A1931" s="49">
        <v>2429</v>
      </c>
      <c r="B1931" t="s">
        <v>4027</v>
      </c>
      <c r="C1931" t="s">
        <v>605</v>
      </c>
      <c r="D1931">
        <v>8.0009999999999994</v>
      </c>
      <c r="M1931">
        <v>0.1005291005291005</v>
      </c>
      <c r="N1931">
        <v>1.1640211640211639E-5</v>
      </c>
      <c r="AK1931">
        <v>8.7125220458553795E-4</v>
      </c>
    </row>
    <row r="1932" spans="1:40" x14ac:dyDescent="0.3">
      <c r="A1932" s="49">
        <v>2430</v>
      </c>
      <c r="B1932" t="s">
        <v>4028</v>
      </c>
      <c r="C1932" t="s">
        <v>659</v>
      </c>
      <c r="D1932">
        <v>5.2499999999999998E-2</v>
      </c>
      <c r="AH1932">
        <v>5.1428571428571442E-5</v>
      </c>
      <c r="AJ1932">
        <v>0.19761904761904761</v>
      </c>
      <c r="AK1932">
        <v>6.0317460317460322E-5</v>
      </c>
    </row>
    <row r="1933" spans="1:40" x14ac:dyDescent="0.3">
      <c r="A1933" s="49">
        <v>2431</v>
      </c>
      <c r="B1933" t="s">
        <v>4029</v>
      </c>
      <c r="C1933" t="s">
        <v>798</v>
      </c>
      <c r="D1933">
        <v>2.0646000000000001E-2</v>
      </c>
      <c r="O1933">
        <v>5.2239493624230061E-2</v>
      </c>
      <c r="P1933">
        <v>1.7606056095434539</v>
      </c>
      <c r="AN1933">
        <v>1.051121932317841E-4</v>
      </c>
    </row>
    <row r="1934" spans="1:40" x14ac:dyDescent="0.3">
      <c r="A1934" s="49">
        <v>2432</v>
      </c>
      <c r="B1934" t="s">
        <v>4031</v>
      </c>
      <c r="C1934" t="s">
        <v>671</v>
      </c>
      <c r="D1934">
        <v>6.4850000000000005E-2</v>
      </c>
      <c r="P1934">
        <v>1.4546341463414629</v>
      </c>
    </row>
    <row r="1935" spans="1:40" x14ac:dyDescent="0.3">
      <c r="A1935" s="49">
        <v>2433</v>
      </c>
      <c r="B1935" t="s">
        <v>4032</v>
      </c>
      <c r="C1935" t="s">
        <v>605</v>
      </c>
      <c r="D1935">
        <v>30.6006</v>
      </c>
      <c r="N1935">
        <v>1.885677311649351E-5</v>
      </c>
    </row>
    <row r="1936" spans="1:40" x14ac:dyDescent="0.3">
      <c r="A1936" s="49">
        <v>2434</v>
      </c>
      <c r="B1936" t="s">
        <v>4033</v>
      </c>
      <c r="C1936" t="s">
        <v>650</v>
      </c>
      <c r="D1936">
        <v>4.3815840000000001</v>
      </c>
      <c r="AK1936">
        <v>1.861223249533048E-3</v>
      </c>
    </row>
    <row r="1937" spans="1:319" x14ac:dyDescent="0.3">
      <c r="A1937" s="49">
        <v>2435</v>
      </c>
      <c r="B1937" t="s">
        <v>4034</v>
      </c>
      <c r="C1937" t="s">
        <v>671</v>
      </c>
      <c r="D1937">
        <v>1.1110500000000001</v>
      </c>
      <c r="O1937">
        <v>1.505607198639828E-2</v>
      </c>
      <c r="P1937">
        <v>0.29699526156865469</v>
      </c>
      <c r="AM1937">
        <v>3.077189342974839E-5</v>
      </c>
      <c r="AN1937">
        <v>7.7580520587168885E-5</v>
      </c>
    </row>
    <row r="1938" spans="1:319" x14ac:dyDescent="0.3">
      <c r="A1938" s="49">
        <v>2437</v>
      </c>
      <c r="B1938" t="s">
        <v>4036</v>
      </c>
      <c r="C1938" t="s">
        <v>798</v>
      </c>
      <c r="D1938">
        <v>0.23724735309</v>
      </c>
      <c r="O1938">
        <v>3.2119991561623429E-2</v>
      </c>
      <c r="P1938">
        <v>1.2651064536040351</v>
      </c>
      <c r="AL1938">
        <v>1.692673259400639E-5</v>
      </c>
      <c r="AM1938">
        <v>6.3221292813977109E-5</v>
      </c>
      <c r="AN1938">
        <v>2.630113221105701E-4</v>
      </c>
    </row>
    <row r="1939" spans="1:319" x14ac:dyDescent="0.3">
      <c r="A1939" s="49">
        <v>2438</v>
      </c>
      <c r="B1939" t="s">
        <v>4037</v>
      </c>
      <c r="C1939" t="s">
        <v>798</v>
      </c>
      <c r="D1939">
        <v>4.3797199999999988E-2</v>
      </c>
      <c r="O1939">
        <v>3.4080862280315073E-2</v>
      </c>
      <c r="P1939">
        <v>1.0993977118038289</v>
      </c>
      <c r="AL1939">
        <v>1.2567375395197331E-5</v>
      </c>
      <c r="AM1939">
        <v>5.5824617811629803E-5</v>
      </c>
      <c r="AN1939">
        <v>2.378024834196996E-4</v>
      </c>
    </row>
    <row r="1940" spans="1:319" x14ac:dyDescent="0.3">
      <c r="A1940" s="49">
        <v>2440</v>
      </c>
      <c r="B1940" t="s">
        <v>4039</v>
      </c>
      <c r="C1940" t="s">
        <v>620</v>
      </c>
      <c r="D1940">
        <v>3.3790000000000001E-2</v>
      </c>
      <c r="AH1940">
        <v>2.764976958525346E-5</v>
      </c>
    </row>
    <row r="1941" spans="1:319" x14ac:dyDescent="0.3">
      <c r="A1941" s="49">
        <v>2441</v>
      </c>
      <c r="B1941" t="s">
        <v>4040</v>
      </c>
      <c r="C1941" t="s">
        <v>659</v>
      </c>
      <c r="D1941">
        <v>0.77475570000000005</v>
      </c>
      <c r="AH1941">
        <v>1.020163978326145E-5</v>
      </c>
      <c r="AJ1941">
        <v>1.941804887349528E-2</v>
      </c>
      <c r="AK1941">
        <v>1.0301963471369E-4</v>
      </c>
    </row>
    <row r="1942" spans="1:319" x14ac:dyDescent="0.3">
      <c r="A1942" s="49">
        <v>2443</v>
      </c>
      <c r="B1942" t="s">
        <v>4042</v>
      </c>
      <c r="C1942" t="s">
        <v>1044</v>
      </c>
      <c r="D1942">
        <v>3.0632000000000001</v>
      </c>
      <c r="K1942">
        <v>2.1438133486326259E-3</v>
      </c>
      <c r="L1942">
        <v>0.72624784853700519</v>
      </c>
    </row>
    <row r="1943" spans="1:319" x14ac:dyDescent="0.3">
      <c r="A1943" s="49">
        <v>2445</v>
      </c>
      <c r="B1943" t="s">
        <v>4045</v>
      </c>
      <c r="C1943" t="s">
        <v>605</v>
      </c>
      <c r="D1943">
        <v>3.1814999999999999E-5</v>
      </c>
      <c r="F1943">
        <v>2666.666666666667</v>
      </c>
    </row>
    <row r="1944" spans="1:319" x14ac:dyDescent="0.3">
      <c r="A1944" s="49">
        <v>2446</v>
      </c>
      <c r="B1944" t="s">
        <v>4046</v>
      </c>
      <c r="C1944" t="s">
        <v>617</v>
      </c>
      <c r="D1944">
        <v>1.82E-3</v>
      </c>
      <c r="AP1944">
        <v>0.50232142857142847</v>
      </c>
    </row>
    <row r="1945" spans="1:319" x14ac:dyDescent="0.3">
      <c r="A1945" s="49">
        <v>2447</v>
      </c>
      <c r="B1945" t="s">
        <v>4048</v>
      </c>
      <c r="C1945" t="s">
        <v>796</v>
      </c>
      <c r="D1945">
        <v>9.7016900000000003E-2</v>
      </c>
      <c r="AI1945">
        <v>37.597450298667127</v>
      </c>
    </row>
    <row r="1946" spans="1:319" x14ac:dyDescent="0.3">
      <c r="A1946" s="49">
        <v>2448</v>
      </c>
      <c r="B1946" t="s">
        <v>4049</v>
      </c>
      <c r="C1946" t="s">
        <v>659</v>
      </c>
      <c r="D1946">
        <v>1.301088E-5</v>
      </c>
      <c r="F1946">
        <v>4973.4622100887864</v>
      </c>
      <c r="G1946">
        <v>10.29640458173809</v>
      </c>
      <c r="H1946">
        <v>8654.4028279921622</v>
      </c>
      <c r="EM1946">
        <v>361.42767437713673</v>
      </c>
    </row>
    <row r="1947" spans="1:319" x14ac:dyDescent="0.3">
      <c r="A1947" s="49">
        <v>2449</v>
      </c>
      <c r="B1947" t="s">
        <v>4050</v>
      </c>
      <c r="C1947" t="s">
        <v>659</v>
      </c>
      <c r="D1947">
        <v>8.1430000000000002E-2</v>
      </c>
      <c r="I1947">
        <v>0.28100711824332819</v>
      </c>
      <c r="J1947">
        <v>9.0550091807731992E-6</v>
      </c>
      <c r="K1947">
        <v>1.1257276845726681E-3</v>
      </c>
      <c r="L1947">
        <v>0.20377392660412</v>
      </c>
    </row>
    <row r="1948" spans="1:319" x14ac:dyDescent="0.3">
      <c r="A1948" s="49">
        <v>2450</v>
      </c>
      <c r="B1948" t="s">
        <v>4051</v>
      </c>
      <c r="C1948" t="s">
        <v>614</v>
      </c>
      <c r="D1948">
        <v>0.95312735780000002</v>
      </c>
      <c r="I1948">
        <v>5.3815766867003373E-2</v>
      </c>
      <c r="K1948">
        <v>1.6584769283738211E-3</v>
      </c>
      <c r="L1948">
        <v>0.46265342981990049</v>
      </c>
    </row>
    <row r="1949" spans="1:319" x14ac:dyDescent="0.3">
      <c r="A1949" s="49">
        <v>2451</v>
      </c>
      <c r="B1949" t="s">
        <v>4052</v>
      </c>
      <c r="C1949" t="s">
        <v>620</v>
      </c>
      <c r="D1949">
        <v>2.7336008000000001</v>
      </c>
      <c r="JE1949">
        <v>3.9906535566351566E-3</v>
      </c>
    </row>
    <row r="1950" spans="1:319" x14ac:dyDescent="0.3">
      <c r="A1950" s="49">
        <v>2452</v>
      </c>
      <c r="B1950" t="s">
        <v>4053</v>
      </c>
      <c r="C1950" t="s">
        <v>620</v>
      </c>
      <c r="D1950">
        <v>6.5439846999999982E-2</v>
      </c>
      <c r="O1950">
        <v>4.2140211978036038E-2</v>
      </c>
      <c r="P1950">
        <v>0.54705657004214014</v>
      </c>
      <c r="LG1950">
        <v>2.0137913421019031</v>
      </c>
    </row>
    <row r="1951" spans="1:319" x14ac:dyDescent="0.3">
      <c r="A1951" s="49">
        <v>2454</v>
      </c>
      <c r="B1951" t="s">
        <v>4056</v>
      </c>
      <c r="C1951" t="s">
        <v>595</v>
      </c>
      <c r="D1951">
        <v>1.9457800000000001</v>
      </c>
      <c r="O1951">
        <v>3.079992499089337E-2</v>
      </c>
    </row>
    <row r="1952" spans="1:319" x14ac:dyDescent="0.3">
      <c r="A1952" s="49">
        <v>2455</v>
      </c>
      <c r="B1952" t="s">
        <v>4058</v>
      </c>
      <c r="C1952" t="s">
        <v>1011</v>
      </c>
    </row>
    <row r="1953" spans="1:143" x14ac:dyDescent="0.3">
      <c r="A1953" s="49">
        <v>2458</v>
      </c>
      <c r="B1953" t="s">
        <v>4062</v>
      </c>
      <c r="C1953" t="s">
        <v>659</v>
      </c>
      <c r="D1953">
        <v>1.5E-6</v>
      </c>
      <c r="F1953">
        <v>1166.666666666667</v>
      </c>
      <c r="G1953">
        <v>12.901234567901231</v>
      </c>
      <c r="H1953">
        <v>14063.888888888891</v>
      </c>
      <c r="EM1953">
        <v>11252</v>
      </c>
    </row>
    <row r="1954" spans="1:143" x14ac:dyDescent="0.3">
      <c r="A1954" s="49">
        <v>2460</v>
      </c>
      <c r="B1954" t="s">
        <v>4064</v>
      </c>
      <c r="C1954" t="s">
        <v>617</v>
      </c>
      <c r="D1954">
        <v>1.8126</v>
      </c>
      <c r="M1954">
        <v>8.8183421516754845E-3</v>
      </c>
      <c r="N1954">
        <v>6.3668600695354382E-6</v>
      </c>
      <c r="AH1954">
        <v>3.061900033101622E-5</v>
      </c>
      <c r="AJ1954">
        <v>0.68576840423910923</v>
      </c>
      <c r="AK1954">
        <v>1.4285714285714279E-4</v>
      </c>
      <c r="AP1954">
        <v>0.31991606374426629</v>
      </c>
    </row>
    <row r="1955" spans="1:143" x14ac:dyDescent="0.3">
      <c r="A1955" s="49">
        <v>2461</v>
      </c>
      <c r="B1955" t="s">
        <v>4065</v>
      </c>
      <c r="C1955" t="s">
        <v>605</v>
      </c>
      <c r="D1955">
        <v>9.8338800000000004E-2</v>
      </c>
      <c r="AF1955">
        <v>1.244848336352969</v>
      </c>
      <c r="AG1955">
        <v>1.108831086214725E-4</v>
      </c>
    </row>
    <row r="1956" spans="1:143" x14ac:dyDescent="0.3">
      <c r="A1956" s="49">
        <v>2462</v>
      </c>
      <c r="B1956" t="s">
        <v>4066</v>
      </c>
      <c r="C1956" t="s">
        <v>1044</v>
      </c>
      <c r="D1956">
        <v>0.40274500000000002</v>
      </c>
      <c r="K1956">
        <v>3.7671406346105152E-4</v>
      </c>
      <c r="L1956">
        <v>0.35723542819928361</v>
      </c>
    </row>
    <row r="1957" spans="1:143" x14ac:dyDescent="0.3">
      <c r="A1957" s="49">
        <v>2463</v>
      </c>
      <c r="B1957" t="s">
        <v>4067</v>
      </c>
      <c r="C1957" t="s">
        <v>659</v>
      </c>
      <c r="D1957">
        <v>1.7279999999999999E-3</v>
      </c>
      <c r="AH1957">
        <v>1.190476190476191E-5</v>
      </c>
    </row>
    <row r="1958" spans="1:143" x14ac:dyDescent="0.3">
      <c r="A1958" s="49">
        <v>2464</v>
      </c>
      <c r="B1958" t="s">
        <v>4068</v>
      </c>
      <c r="C1958" t="s">
        <v>605</v>
      </c>
      <c r="D1958">
        <v>5.8821099999999999</v>
      </c>
      <c r="AH1958">
        <v>1.110742087933946E-4</v>
      </c>
      <c r="AK1958">
        <v>3.4104961921170731E-4</v>
      </c>
    </row>
    <row r="1959" spans="1:143" x14ac:dyDescent="0.3">
      <c r="A1959" s="49">
        <v>2465</v>
      </c>
      <c r="B1959" t="s">
        <v>4069</v>
      </c>
      <c r="C1959" t="s">
        <v>605</v>
      </c>
      <c r="D1959">
        <v>8.7499999999999981E-2</v>
      </c>
      <c r="M1959">
        <v>1.7233560090702951E-2</v>
      </c>
      <c r="N1959">
        <v>1.5613614699978711E-5</v>
      </c>
      <c r="AH1959">
        <v>1.346938775510205E-4</v>
      </c>
    </row>
    <row r="1960" spans="1:143" x14ac:dyDescent="0.3">
      <c r="A1960" s="49">
        <v>2466</v>
      </c>
      <c r="B1960" t="s">
        <v>4070</v>
      </c>
      <c r="C1960" t="s">
        <v>1044</v>
      </c>
      <c r="D1960">
        <v>9.1331999999999987</v>
      </c>
      <c r="K1960">
        <v>4.8326639892904972E-4</v>
      </c>
      <c r="L1960">
        <v>0.2660093863827403</v>
      </c>
    </row>
    <row r="1961" spans="1:143" x14ac:dyDescent="0.3">
      <c r="A1961" s="49">
        <v>2469</v>
      </c>
      <c r="B1961" t="s">
        <v>4073</v>
      </c>
      <c r="C1961" t="s">
        <v>605</v>
      </c>
      <c r="D1961">
        <v>0.16167820284000001</v>
      </c>
      <c r="AF1961">
        <v>0.6563760584400461</v>
      </c>
      <c r="AG1961">
        <v>6.175360480425179E-4</v>
      </c>
    </row>
    <row r="1962" spans="1:143" x14ac:dyDescent="0.3">
      <c r="A1962" s="49">
        <v>2470</v>
      </c>
      <c r="B1962" t="s">
        <v>4074</v>
      </c>
      <c r="C1962" t="s">
        <v>662</v>
      </c>
      <c r="D1962">
        <v>0.153</v>
      </c>
      <c r="AH1962">
        <v>1.4642857142857139E-4</v>
      </c>
      <c r="AJ1962">
        <v>2.4024276377217548</v>
      </c>
      <c r="AK1962">
        <v>7.89054881211744E-3</v>
      </c>
    </row>
    <row r="1963" spans="1:143" x14ac:dyDescent="0.3">
      <c r="A1963" s="49">
        <v>2471</v>
      </c>
      <c r="B1963" t="s">
        <v>4075</v>
      </c>
      <c r="C1963" t="s">
        <v>605</v>
      </c>
      <c r="D1963">
        <v>3.5910000000000002</v>
      </c>
      <c r="AK1963">
        <v>9.5742000503905273E-5</v>
      </c>
    </row>
    <row r="1964" spans="1:143" x14ac:dyDescent="0.3">
      <c r="A1964" s="49">
        <v>2472</v>
      </c>
      <c r="B1964" t="s">
        <v>4076</v>
      </c>
      <c r="C1964" t="s">
        <v>605</v>
      </c>
      <c r="D1964">
        <v>0.18729999999999999</v>
      </c>
      <c r="AG1964">
        <v>2.1710526315789471E-5</v>
      </c>
    </row>
    <row r="1965" spans="1:143" x14ac:dyDescent="0.3">
      <c r="A1965" s="49">
        <v>2473</v>
      </c>
      <c r="B1965" t="s">
        <v>4077</v>
      </c>
      <c r="C1965" t="s">
        <v>650</v>
      </c>
      <c r="D1965">
        <v>2.4945249999999999E-2</v>
      </c>
      <c r="AK1965">
        <v>2.392592592592592E-3</v>
      </c>
    </row>
    <row r="1966" spans="1:143" x14ac:dyDescent="0.3">
      <c r="A1966" s="49">
        <v>2474</v>
      </c>
      <c r="B1966" t="s">
        <v>4078</v>
      </c>
      <c r="C1966" t="s">
        <v>1482</v>
      </c>
      <c r="D1966">
        <v>6.5972461868589974E-2</v>
      </c>
      <c r="E1966" t="s">
        <v>1103</v>
      </c>
      <c r="DL1966">
        <v>1.52750074218551</v>
      </c>
      <c r="DM1966">
        <v>2.7995104766893939</v>
      </c>
      <c r="DN1966">
        <v>0.28606919844793238</v>
      </c>
      <c r="DO1966">
        <v>0.17953442910682749</v>
      </c>
      <c r="DP1966">
        <v>1.6600922056025862E-2</v>
      </c>
      <c r="DQ1966">
        <v>0.10932547437670261</v>
      </c>
      <c r="DR1966">
        <v>9.3038763912909762E-3</v>
      </c>
      <c r="DS1966">
        <v>4.7844391307949957E-2</v>
      </c>
      <c r="DT1966">
        <v>6.0388700113858714E-3</v>
      </c>
      <c r="DU1966">
        <v>1.210132875737302E-2</v>
      </c>
      <c r="DV1966">
        <v>6.0650419944146879E-3</v>
      </c>
      <c r="DW1966">
        <v>0.20596761381510409</v>
      </c>
    </row>
    <row r="1967" spans="1:143" x14ac:dyDescent="0.3">
      <c r="A1967" s="49">
        <v>2476</v>
      </c>
      <c r="B1967" t="s">
        <v>4081</v>
      </c>
      <c r="C1967" t="s">
        <v>650</v>
      </c>
      <c r="D1967">
        <v>1.37166275E-2</v>
      </c>
      <c r="P1967">
        <v>2.109078659565802E-2</v>
      </c>
    </row>
    <row r="1968" spans="1:143" x14ac:dyDescent="0.3">
      <c r="A1968" s="49">
        <v>2477</v>
      </c>
      <c r="B1968" t="s">
        <v>4082</v>
      </c>
      <c r="C1968" t="s">
        <v>650</v>
      </c>
      <c r="D1968">
        <v>1.3171200000000001</v>
      </c>
      <c r="N1968">
        <v>1.7816650469711701E-5</v>
      </c>
      <c r="AK1968">
        <v>2.3080660835762869E-4</v>
      </c>
    </row>
    <row r="1969" spans="1:219" x14ac:dyDescent="0.3">
      <c r="A1969" s="49">
        <v>2478</v>
      </c>
      <c r="B1969" t="s">
        <v>4083</v>
      </c>
      <c r="C1969" t="s">
        <v>659</v>
      </c>
      <c r="D1969">
        <v>3.6288000000000002E-3</v>
      </c>
      <c r="AH1969">
        <v>6.4285714285714288E-5</v>
      </c>
      <c r="AJ1969">
        <v>1.3339285714285709</v>
      </c>
      <c r="AK1969">
        <v>4.3081746031746037E-3</v>
      </c>
    </row>
    <row r="1970" spans="1:219" x14ac:dyDescent="0.3">
      <c r="A1970" s="49">
        <v>2480</v>
      </c>
      <c r="B1970" t="s">
        <v>4085</v>
      </c>
      <c r="C1970" t="s">
        <v>605</v>
      </c>
      <c r="D1970">
        <v>24.351227486208</v>
      </c>
      <c r="AH1970">
        <v>5.6618756449406931E-5</v>
      </c>
    </row>
    <row r="1971" spans="1:219" x14ac:dyDescent="0.3">
      <c r="A1971" s="49">
        <v>2481</v>
      </c>
      <c r="B1971" t="s">
        <v>4086</v>
      </c>
      <c r="C1971" t="s">
        <v>605</v>
      </c>
      <c r="D1971">
        <v>8.2431100000000015</v>
      </c>
      <c r="M1971">
        <v>4.1340287789746792E-2</v>
      </c>
      <c r="N1971">
        <v>2.8430054205594549E-5</v>
      </c>
    </row>
    <row r="1972" spans="1:219" x14ac:dyDescent="0.3">
      <c r="A1972" s="49">
        <v>2482</v>
      </c>
      <c r="B1972" t="s">
        <v>4087</v>
      </c>
      <c r="C1972" t="s">
        <v>659</v>
      </c>
      <c r="D1972">
        <v>1.162E-2</v>
      </c>
      <c r="AJ1972">
        <v>1.6309523809523809</v>
      </c>
      <c r="AP1972">
        <v>2.420826161790016E-2</v>
      </c>
    </row>
    <row r="1973" spans="1:219" x14ac:dyDescent="0.3">
      <c r="A1973" s="49">
        <v>2484</v>
      </c>
      <c r="B1973" t="s">
        <v>4089</v>
      </c>
      <c r="C1973" t="s">
        <v>614</v>
      </c>
      <c r="D1973">
        <v>0.1879982</v>
      </c>
      <c r="HK1973">
        <v>0.2485128540101407</v>
      </c>
    </row>
    <row r="1974" spans="1:219" x14ac:dyDescent="0.3">
      <c r="A1974" s="49">
        <v>2485</v>
      </c>
      <c r="B1974" t="s">
        <v>4090</v>
      </c>
      <c r="C1974" t="s">
        <v>683</v>
      </c>
      <c r="D1974">
        <v>0.11576259999999999</v>
      </c>
      <c r="HK1974">
        <v>0.53742483931163176</v>
      </c>
    </row>
    <row r="1975" spans="1:219" x14ac:dyDescent="0.3">
      <c r="A1975" s="49">
        <v>2486</v>
      </c>
      <c r="B1975" t="s">
        <v>4092</v>
      </c>
      <c r="C1975" t="s">
        <v>605</v>
      </c>
      <c r="D1975">
        <v>26.666599999999999</v>
      </c>
      <c r="M1975">
        <v>2.3301447142506749E-2</v>
      </c>
      <c r="N1975">
        <v>1.3909305149540339E-5</v>
      </c>
    </row>
    <row r="1976" spans="1:219" x14ac:dyDescent="0.3">
      <c r="A1976" s="49">
        <v>2487</v>
      </c>
      <c r="B1976" t="s">
        <v>4093</v>
      </c>
      <c r="C1976" t="s">
        <v>650</v>
      </c>
      <c r="D1976">
        <v>6.8613939000000004</v>
      </c>
      <c r="AK1976">
        <v>3.733484687002572E-3</v>
      </c>
    </row>
    <row r="1977" spans="1:219" x14ac:dyDescent="0.3">
      <c r="A1977" s="49">
        <v>2488</v>
      </c>
      <c r="B1977" t="s">
        <v>4094</v>
      </c>
      <c r="C1977" t="s">
        <v>605</v>
      </c>
      <c r="D1977">
        <v>4.5178900000000022E-5</v>
      </c>
      <c r="F1977">
        <v>3652.1739130434771</v>
      </c>
      <c r="G1977">
        <v>8.974771873322597</v>
      </c>
      <c r="CM1977">
        <v>815.88835212023582</v>
      </c>
      <c r="GC1977">
        <v>0.55395642548872859</v>
      </c>
    </row>
    <row r="1978" spans="1:219" x14ac:dyDescent="0.3">
      <c r="A1978" s="49">
        <v>2489</v>
      </c>
      <c r="B1978" t="s">
        <v>4095</v>
      </c>
      <c r="C1978" t="s">
        <v>617</v>
      </c>
      <c r="D1978">
        <v>7.4572077600000011E-4</v>
      </c>
      <c r="BQ1978">
        <v>2.6497187952968151</v>
      </c>
      <c r="BR1978">
        <v>54.687171799344682</v>
      </c>
      <c r="BS1978">
        <v>17.969458689045211</v>
      </c>
      <c r="DK1978">
        <v>2.3741637785121309E-3</v>
      </c>
    </row>
    <row r="1979" spans="1:219" x14ac:dyDescent="0.3">
      <c r="A1979" s="49">
        <v>2490</v>
      </c>
      <c r="B1979" t="s">
        <v>4096</v>
      </c>
      <c r="C1979" t="s">
        <v>668</v>
      </c>
      <c r="D1979">
        <v>6.480000000000001E-2</v>
      </c>
      <c r="EF1979">
        <v>0.12903055917631101</v>
      </c>
      <c r="EH1979">
        <v>7.285398919478786E-2</v>
      </c>
    </row>
    <row r="1980" spans="1:219" x14ac:dyDescent="0.3">
      <c r="A1980" s="49">
        <v>2491</v>
      </c>
      <c r="B1980" t="s">
        <v>4097</v>
      </c>
      <c r="C1980" t="s">
        <v>659</v>
      </c>
      <c r="D1980">
        <v>2.7127240000000001E-3</v>
      </c>
      <c r="BQ1980">
        <v>67.708978328173373</v>
      </c>
      <c r="BR1980">
        <v>65.503958425475446</v>
      </c>
      <c r="BS1980">
        <v>279.17514374170719</v>
      </c>
      <c r="DK1980">
        <v>1.1195267580716499E-2</v>
      </c>
    </row>
    <row r="1981" spans="1:219" x14ac:dyDescent="0.3">
      <c r="A1981" s="49">
        <v>2493</v>
      </c>
      <c r="B1981" t="s">
        <v>4100</v>
      </c>
      <c r="C1981" t="s">
        <v>605</v>
      </c>
      <c r="D1981">
        <v>1.89E-2</v>
      </c>
      <c r="AF1981">
        <v>1.4210526315789469</v>
      </c>
      <c r="AG1981">
        <v>5.9764614351482781E-4</v>
      </c>
    </row>
    <row r="1982" spans="1:219" x14ac:dyDescent="0.3">
      <c r="A1982" s="49">
        <v>2494</v>
      </c>
      <c r="B1982" t="s">
        <v>4101</v>
      </c>
      <c r="C1982" t="s">
        <v>659</v>
      </c>
      <c r="D1982">
        <v>3.8255999999999998E-2</v>
      </c>
      <c r="I1982">
        <v>5.0792882949615273E-2</v>
      </c>
      <c r="J1982">
        <v>2.584994935828634E-5</v>
      </c>
      <c r="K1982">
        <v>2.9743398520892431E-4</v>
      </c>
    </row>
    <row r="1983" spans="1:219" x14ac:dyDescent="0.3">
      <c r="A1983" s="49">
        <v>2495</v>
      </c>
      <c r="B1983" t="s">
        <v>4102</v>
      </c>
      <c r="C1983" t="s">
        <v>659</v>
      </c>
      <c r="D1983">
        <v>1.3646037000000001E-3</v>
      </c>
      <c r="I1983">
        <v>0.33425444898861489</v>
      </c>
      <c r="J1983">
        <v>2.9844147231126339E-5</v>
      </c>
      <c r="K1983">
        <v>1.1191432396251669E-3</v>
      </c>
    </row>
    <row r="1984" spans="1:219" x14ac:dyDescent="0.3">
      <c r="A1984" s="49">
        <v>2496</v>
      </c>
      <c r="B1984" t="s">
        <v>4103</v>
      </c>
      <c r="C1984" t="s">
        <v>650</v>
      </c>
      <c r="D1984">
        <v>0.308</v>
      </c>
      <c r="AK1984">
        <v>3.263931835360407E-3</v>
      </c>
    </row>
    <row r="1985" spans="1:320" x14ac:dyDescent="0.3">
      <c r="A1985" s="49">
        <v>2497</v>
      </c>
      <c r="B1985" t="s">
        <v>4104</v>
      </c>
      <c r="C1985" t="s">
        <v>659</v>
      </c>
      <c r="D1985">
        <v>6.7269999999999998E-5</v>
      </c>
      <c r="F1985">
        <v>4112.3829344432879</v>
      </c>
      <c r="G1985">
        <v>12.97693650243078</v>
      </c>
      <c r="H1985">
        <v>6875.1961415853202</v>
      </c>
      <c r="EM1985">
        <v>3081.880481641148</v>
      </c>
    </row>
    <row r="1986" spans="1:320" x14ac:dyDescent="0.3">
      <c r="A1986" s="49">
        <v>2499</v>
      </c>
      <c r="B1986" t="s">
        <v>4106</v>
      </c>
      <c r="C1986" t="s">
        <v>605</v>
      </c>
      <c r="D1986">
        <v>0.49657600000000002</v>
      </c>
      <c r="AH1986">
        <v>1.6747889547622121E-4</v>
      </c>
      <c r="AK1986">
        <v>1.7634020465937661E-4</v>
      </c>
    </row>
    <row r="1987" spans="1:320" x14ac:dyDescent="0.3">
      <c r="A1987" s="49">
        <v>2500</v>
      </c>
      <c r="B1987" t="s">
        <v>4107</v>
      </c>
      <c r="C1987" t="s">
        <v>659</v>
      </c>
      <c r="D1987">
        <v>0.06</v>
      </c>
      <c r="I1987">
        <v>0.25301204819277112</v>
      </c>
    </row>
    <row r="1988" spans="1:320" x14ac:dyDescent="0.3">
      <c r="A1988" s="49">
        <v>2501</v>
      </c>
      <c r="B1988" t="s">
        <v>4108</v>
      </c>
      <c r="C1988" t="s">
        <v>798</v>
      </c>
      <c r="D1988">
        <v>5.0400000000000002E-3</v>
      </c>
      <c r="AH1988">
        <v>4.4642857142857143E-5</v>
      </c>
      <c r="AK1988">
        <v>8.3774250440917083E-4</v>
      </c>
      <c r="CN1988">
        <v>8.184523809523811E-2</v>
      </c>
      <c r="EE1988">
        <v>4.0674603174603169E-2</v>
      </c>
    </row>
    <row r="1989" spans="1:320" x14ac:dyDescent="0.3">
      <c r="A1989" s="49">
        <v>2502</v>
      </c>
      <c r="B1989" t="s">
        <v>4109</v>
      </c>
      <c r="C1989" t="s">
        <v>659</v>
      </c>
      <c r="D1989">
        <v>4.2524999999999993E-2</v>
      </c>
      <c r="AH1989">
        <v>2.6190476190476199E-5</v>
      </c>
    </row>
    <row r="1990" spans="1:320" x14ac:dyDescent="0.3">
      <c r="A1990" s="49">
        <v>2503</v>
      </c>
      <c r="B1990" t="s">
        <v>4110</v>
      </c>
      <c r="D1990">
        <v>1.22</v>
      </c>
      <c r="JC1990">
        <v>3.0786938792018971E-2</v>
      </c>
      <c r="LH1990">
        <v>4.456082050522535E-4</v>
      </c>
    </row>
    <row r="1991" spans="1:320" x14ac:dyDescent="0.3">
      <c r="A1991" s="49">
        <v>2505</v>
      </c>
      <c r="B1991" t="s">
        <v>4113</v>
      </c>
      <c r="C1991" t="s">
        <v>605</v>
      </c>
      <c r="D1991">
        <v>7.1671799999999992</v>
      </c>
      <c r="M1991">
        <v>4.0211640211640219E-2</v>
      </c>
      <c r="N1991">
        <v>2.5111054385540089E-5</v>
      </c>
    </row>
    <row r="1992" spans="1:320" x14ac:dyDescent="0.3">
      <c r="A1992" s="49">
        <v>2506</v>
      </c>
      <c r="B1992" t="s">
        <v>4114</v>
      </c>
      <c r="C1992" t="s">
        <v>605</v>
      </c>
      <c r="D1992">
        <v>1.737807579</v>
      </c>
      <c r="M1992">
        <v>1.241736446066701E-2</v>
      </c>
      <c r="N1992">
        <v>2.204776199483121E-5</v>
      </c>
      <c r="AH1992">
        <v>1.027416156510748E-4</v>
      </c>
      <c r="AK1992">
        <v>1.490700414769127E-3</v>
      </c>
    </row>
    <row r="1993" spans="1:320" x14ac:dyDescent="0.3">
      <c r="A1993" s="49">
        <v>2509</v>
      </c>
      <c r="B1993" t="s">
        <v>4117</v>
      </c>
      <c r="C1993" t="s">
        <v>796</v>
      </c>
      <c r="D1993">
        <v>0.81188110000000013</v>
      </c>
      <c r="AI1993">
        <v>19.186189223585959</v>
      </c>
    </row>
    <row r="1994" spans="1:320" x14ac:dyDescent="0.3">
      <c r="A1994" s="49">
        <v>2511</v>
      </c>
      <c r="B1994" t="s">
        <v>4119</v>
      </c>
      <c r="C1994" t="s">
        <v>605</v>
      </c>
      <c r="D1994">
        <v>1.5913999999999999</v>
      </c>
      <c r="M1994">
        <v>2.7542219323041239E-3</v>
      </c>
      <c r="N1994">
        <v>4.784003466465647E-6</v>
      </c>
      <c r="AH1994">
        <v>4.4031311154598817E-5</v>
      </c>
      <c r="AK1994">
        <v>1.377110966152062E-4</v>
      </c>
    </row>
    <row r="1995" spans="1:320" x14ac:dyDescent="0.3">
      <c r="A1995" s="49">
        <v>2512</v>
      </c>
      <c r="B1995" t="s">
        <v>4120</v>
      </c>
      <c r="C1995" t="s">
        <v>671</v>
      </c>
      <c r="D1995">
        <v>6.7654742999999999E-5</v>
      </c>
      <c r="BK1995">
        <v>1068.0689136820131</v>
      </c>
      <c r="BL1995">
        <v>7.6179215416779522E-2</v>
      </c>
      <c r="BM1995">
        <v>0.39329627627106512</v>
      </c>
      <c r="BN1995">
        <v>2.1253534905416309E-2</v>
      </c>
      <c r="DF1995">
        <v>414.97966773865869</v>
      </c>
      <c r="IH1995">
        <v>0.4951046705175996</v>
      </c>
      <c r="JO1995">
        <v>59.487197211829283</v>
      </c>
    </row>
    <row r="1996" spans="1:320" x14ac:dyDescent="0.3">
      <c r="A1996" s="49">
        <v>2513</v>
      </c>
      <c r="B1996" t="s">
        <v>4122</v>
      </c>
      <c r="C1996" t="s">
        <v>796</v>
      </c>
      <c r="D1996">
        <v>2.2178085E-2</v>
      </c>
      <c r="O1996">
        <v>3.9845447959430097E-2</v>
      </c>
    </row>
    <row r="1997" spans="1:320" x14ac:dyDescent="0.3">
      <c r="A1997" s="49">
        <v>2514</v>
      </c>
      <c r="B1997" t="s">
        <v>4123</v>
      </c>
      <c r="C1997" t="s">
        <v>770</v>
      </c>
      <c r="D1997">
        <v>1.6762952</v>
      </c>
      <c r="M1997">
        <v>3.1069764022647259E-2</v>
      </c>
      <c r="N1997">
        <v>2.6018007278363449E-5</v>
      </c>
      <c r="AH1997">
        <v>4.1804606201989791E-5</v>
      </c>
    </row>
    <row r="1998" spans="1:320" x14ac:dyDescent="0.3">
      <c r="A1998" s="49">
        <v>2515</v>
      </c>
      <c r="B1998" t="s">
        <v>4124</v>
      </c>
      <c r="C1998" t="s">
        <v>659</v>
      </c>
      <c r="D1998">
        <v>1.9699999999999999E-2</v>
      </c>
      <c r="AJ1998">
        <v>1.033236644911772</v>
      </c>
    </row>
    <row r="1999" spans="1:320" x14ac:dyDescent="0.3">
      <c r="A1999" s="49">
        <v>2516</v>
      </c>
      <c r="B1999" t="s">
        <v>4125</v>
      </c>
      <c r="C1999" t="s">
        <v>659</v>
      </c>
      <c r="D1999">
        <v>1.7955926080000001E-4</v>
      </c>
      <c r="BQ1999">
        <v>26.919424850786761</v>
      </c>
      <c r="BR1999">
        <v>27.044407894736839</v>
      </c>
      <c r="BS1999">
        <v>111.46228974498101</v>
      </c>
      <c r="DK1999">
        <v>8.790016277807922E-3</v>
      </c>
    </row>
    <row r="2000" spans="1:320" x14ac:dyDescent="0.3">
      <c r="A2000" s="49">
        <v>2517</v>
      </c>
      <c r="B2000" t="s">
        <v>4126</v>
      </c>
      <c r="C2000" t="s">
        <v>650</v>
      </c>
      <c r="D2000">
        <v>0.86747099039999986</v>
      </c>
      <c r="AK2000">
        <v>8.3695098654786252E-3</v>
      </c>
    </row>
    <row r="2001" spans="1:92" x14ac:dyDescent="0.3">
      <c r="A2001" s="49">
        <v>2518</v>
      </c>
      <c r="B2001" t="s">
        <v>4127</v>
      </c>
      <c r="C2001" t="s">
        <v>605</v>
      </c>
      <c r="D2001">
        <v>0.57579999999999998</v>
      </c>
      <c r="AH2001">
        <v>4.8007740783009983E-5</v>
      </c>
      <c r="CN2001">
        <v>9.2168142873683009E-2</v>
      </c>
    </row>
    <row r="2002" spans="1:92" x14ac:dyDescent="0.3">
      <c r="A2002" s="49">
        <v>2519</v>
      </c>
      <c r="B2002" t="s">
        <v>4128</v>
      </c>
      <c r="C2002" t="s">
        <v>659</v>
      </c>
      <c r="D2002">
        <v>0.18240000000000001</v>
      </c>
      <c r="AH2002">
        <v>3.6184210526315792E-6</v>
      </c>
      <c r="AJ2002">
        <v>2.1842105263157898</v>
      </c>
      <c r="AK2002">
        <v>2.883597883597884E-3</v>
      </c>
      <c r="AP2002">
        <v>0.24234805764411019</v>
      </c>
    </row>
    <row r="2003" spans="1:92" x14ac:dyDescent="0.3">
      <c r="A2003" s="49">
        <v>2520</v>
      </c>
      <c r="B2003" t="s">
        <v>4129</v>
      </c>
      <c r="C2003" t="s">
        <v>796</v>
      </c>
      <c r="D2003">
        <v>0.02</v>
      </c>
      <c r="O2003">
        <v>5.0304878048780498E-2</v>
      </c>
    </row>
    <row r="2004" spans="1:92" x14ac:dyDescent="0.3">
      <c r="A2004" s="49">
        <v>2522</v>
      </c>
      <c r="B2004" t="s">
        <v>4131</v>
      </c>
      <c r="C2004" t="s">
        <v>659</v>
      </c>
      <c r="D2004">
        <v>1.108616544E-2</v>
      </c>
      <c r="I2004">
        <v>0.1779171480442317</v>
      </c>
      <c r="K2004">
        <v>9.7930840561637699E-4</v>
      </c>
    </row>
    <row r="2005" spans="1:92" x14ac:dyDescent="0.3">
      <c r="A2005" s="49">
        <v>2523</v>
      </c>
      <c r="B2005" t="s">
        <v>4132</v>
      </c>
      <c r="C2005" t="s">
        <v>659</v>
      </c>
      <c r="D2005">
        <v>5.1420096000000014E-3</v>
      </c>
      <c r="I2005">
        <v>5.060240963855421E-2</v>
      </c>
      <c r="L2005">
        <v>0.1192722428174235</v>
      </c>
    </row>
    <row r="2006" spans="1:92" x14ac:dyDescent="0.3">
      <c r="A2006" s="49">
        <v>2524</v>
      </c>
      <c r="B2006" t="s">
        <v>4133</v>
      </c>
      <c r="C2006" t="s">
        <v>659</v>
      </c>
      <c r="D2006">
        <v>7.2716000000000003E-2</v>
      </c>
      <c r="I2006">
        <v>0.1032702237521515</v>
      </c>
      <c r="J2006">
        <v>1.6122800238856299E-5</v>
      </c>
      <c r="K2006">
        <v>8.0858321527119169E-4</v>
      </c>
      <c r="L2006">
        <v>0.1526602620394113</v>
      </c>
    </row>
    <row r="2007" spans="1:92" x14ac:dyDescent="0.3">
      <c r="A2007" s="49">
        <v>2525</v>
      </c>
      <c r="B2007" t="s">
        <v>4134</v>
      </c>
      <c r="C2007" t="s">
        <v>617</v>
      </c>
      <c r="D2007">
        <v>8.1235000000000004E-5</v>
      </c>
      <c r="F2007">
        <v>2370.8746230073239</v>
      </c>
      <c r="G2007">
        <v>2.3235894641897801</v>
      </c>
      <c r="H2007">
        <v>2119.924772436621</v>
      </c>
    </row>
    <row r="2008" spans="1:92" x14ac:dyDescent="0.3">
      <c r="A2008" s="49">
        <v>2526</v>
      </c>
      <c r="B2008" t="s">
        <v>4135</v>
      </c>
      <c r="C2008" t="s">
        <v>659</v>
      </c>
      <c r="D2008">
        <v>7.3534003199999989E-2</v>
      </c>
      <c r="AJ2008">
        <v>1.193672099712368</v>
      </c>
    </row>
    <row r="2009" spans="1:92" x14ac:dyDescent="0.3">
      <c r="A2009" s="49">
        <v>2527</v>
      </c>
      <c r="B2009" t="s">
        <v>4136</v>
      </c>
      <c r="C2009" t="s">
        <v>659</v>
      </c>
      <c r="D2009">
        <v>0.11799999999999999</v>
      </c>
      <c r="I2009">
        <v>6.4325096998162135E-2</v>
      </c>
      <c r="K2009">
        <v>3.1470514827672269E-4</v>
      </c>
      <c r="L2009">
        <v>3.8774249540535023E-2</v>
      </c>
      <c r="AQ2009">
        <v>1.7788668799491761E-4</v>
      </c>
    </row>
    <row r="2010" spans="1:92" x14ac:dyDescent="0.3">
      <c r="A2010" s="49">
        <v>2529</v>
      </c>
      <c r="B2010" t="s">
        <v>4138</v>
      </c>
      <c r="C2010" t="s">
        <v>614</v>
      </c>
      <c r="D2010">
        <v>0.31533949999999999</v>
      </c>
      <c r="AK2010">
        <v>1.08468847856603E-3</v>
      </c>
    </row>
    <row r="2011" spans="1:92" x14ac:dyDescent="0.3">
      <c r="A2011" s="49">
        <v>2530</v>
      </c>
      <c r="B2011" t="s">
        <v>4139</v>
      </c>
      <c r="C2011" t="s">
        <v>798</v>
      </c>
      <c r="D2011">
        <v>9.3261999999999998E-2</v>
      </c>
      <c r="O2011">
        <v>1.8663000798694061E-2</v>
      </c>
    </row>
    <row r="2012" spans="1:92" x14ac:dyDescent="0.3">
      <c r="A2012" s="49">
        <v>2531</v>
      </c>
      <c r="B2012" t="s">
        <v>4140</v>
      </c>
      <c r="C2012" t="s">
        <v>671</v>
      </c>
      <c r="D2012">
        <v>5.481819999999999E-5</v>
      </c>
      <c r="Q2012">
        <v>79.395493751264283</v>
      </c>
      <c r="R2012">
        <v>2.5290034453277689E-2</v>
      </c>
      <c r="S2012">
        <v>377.95268082768388</v>
      </c>
      <c r="T2012">
        <v>0.44414968787287962</v>
      </c>
      <c r="U2012">
        <v>0.16244858162888531</v>
      </c>
      <c r="V2012">
        <v>3.5764205075728348E-2</v>
      </c>
      <c r="W2012">
        <v>6.0944424675075997E-3</v>
      </c>
    </row>
    <row r="2013" spans="1:92" x14ac:dyDescent="0.3">
      <c r="A2013" s="49">
        <v>2532</v>
      </c>
      <c r="B2013" t="s">
        <v>4141</v>
      </c>
      <c r="C2013" t="s">
        <v>671</v>
      </c>
      <c r="D2013">
        <v>1.4875765E-5</v>
      </c>
      <c r="Q2013">
        <v>90.930879110344165</v>
      </c>
      <c r="R2013">
        <v>5.122950819672132E-2</v>
      </c>
      <c r="S2013">
        <v>167.7052375930719</v>
      </c>
      <c r="T2013">
        <v>0.48714835053632871</v>
      </c>
      <c r="U2013">
        <v>0.13000067462726839</v>
      </c>
      <c r="V2013">
        <v>0.33466670081967209</v>
      </c>
      <c r="W2013">
        <v>8.2024873001416712E-2</v>
      </c>
    </row>
    <row r="2014" spans="1:92" x14ac:dyDescent="0.3">
      <c r="A2014" s="49">
        <v>2533</v>
      </c>
      <c r="B2014" t="s">
        <v>4142</v>
      </c>
      <c r="C2014" t="s">
        <v>595</v>
      </c>
      <c r="D2014">
        <v>2.2184999999999999E-5</v>
      </c>
      <c r="Q2014">
        <v>100.5747126436782</v>
      </c>
      <c r="R2014">
        <v>4.3103448275862058E-2</v>
      </c>
      <c r="S2014">
        <v>163.63346104725409</v>
      </c>
      <c r="T2014">
        <v>0.49821200510855679</v>
      </c>
      <c r="U2014">
        <v>0.1127979991485739</v>
      </c>
    </row>
    <row r="2015" spans="1:92" x14ac:dyDescent="0.3">
      <c r="A2015" s="49">
        <v>2534</v>
      </c>
      <c r="B2015" t="s">
        <v>4143</v>
      </c>
      <c r="C2015" t="s">
        <v>671</v>
      </c>
      <c r="D2015">
        <v>3.3587499999999999E-2</v>
      </c>
      <c r="P2015">
        <v>0.63091154338413502</v>
      </c>
      <c r="AL2015">
        <v>5.0518031715486492E-5</v>
      </c>
      <c r="AM2015">
        <v>2.6731007288934071E-4</v>
      </c>
      <c r="AN2015">
        <v>4.2876469844266741E-4</v>
      </c>
      <c r="AO2015">
        <v>2.0462758665178011E-5</v>
      </c>
    </row>
    <row r="2016" spans="1:92" x14ac:dyDescent="0.3">
      <c r="A2016" s="49">
        <v>2535</v>
      </c>
      <c r="B2016" t="s">
        <v>4144</v>
      </c>
      <c r="C2016" t="s">
        <v>671</v>
      </c>
      <c r="D2016">
        <v>2.2294999999999999E-2</v>
      </c>
      <c r="O2016">
        <v>1.91637630662021E-2</v>
      </c>
      <c r="P2016">
        <v>0.1170731707317073</v>
      </c>
    </row>
    <row r="2017" spans="1:350" x14ac:dyDescent="0.3">
      <c r="A2017" s="49">
        <v>2536</v>
      </c>
      <c r="B2017" t="s">
        <v>4145</v>
      </c>
      <c r="C2017" t="s">
        <v>798</v>
      </c>
      <c r="D2017">
        <v>2.5864000000000002E-2</v>
      </c>
      <c r="O2017">
        <v>2.1991203518592569E-2</v>
      </c>
      <c r="P2017">
        <v>0.1007596961215514</v>
      </c>
    </row>
    <row r="2018" spans="1:350" x14ac:dyDescent="0.3">
      <c r="A2018" s="49">
        <v>2537</v>
      </c>
      <c r="B2018" t="s">
        <v>4146</v>
      </c>
      <c r="C2018" t="s">
        <v>796</v>
      </c>
      <c r="D2018">
        <v>4.409899200000001E-2</v>
      </c>
      <c r="O2018">
        <v>5.5468863678556551E-2</v>
      </c>
      <c r="AI2018">
        <v>22.38595167889552</v>
      </c>
      <c r="HB2018">
        <v>0.63381518406831894</v>
      </c>
    </row>
    <row r="2019" spans="1:350" x14ac:dyDescent="0.3">
      <c r="A2019" s="49">
        <v>2538</v>
      </c>
      <c r="B2019" t="s">
        <v>4148</v>
      </c>
      <c r="C2019" t="s">
        <v>605</v>
      </c>
      <c r="D2019">
        <v>27.962</v>
      </c>
      <c r="M2019">
        <v>2.942315137437089E-2</v>
      </c>
      <c r="AH2019">
        <v>1.3066202090592331E-6</v>
      </c>
    </row>
    <row r="2020" spans="1:350" x14ac:dyDescent="0.3">
      <c r="A2020" s="49">
        <v>2539</v>
      </c>
      <c r="B2020" t="s">
        <v>4149</v>
      </c>
      <c r="C2020" t="s">
        <v>659</v>
      </c>
      <c r="D2020">
        <v>2.6288</v>
      </c>
      <c r="I2020">
        <v>3.819049784041828E-2</v>
      </c>
      <c r="J2020">
        <v>1.7390315980904749E-5</v>
      </c>
      <c r="K2020">
        <v>1.164254502285873E-3</v>
      </c>
      <c r="L2020">
        <v>0.48918958854285072</v>
      </c>
      <c r="AQ2020">
        <v>5.6578515319138197E-5</v>
      </c>
    </row>
    <row r="2021" spans="1:350" x14ac:dyDescent="0.3">
      <c r="A2021" s="49">
        <v>2540</v>
      </c>
      <c r="B2021" t="s">
        <v>4150</v>
      </c>
      <c r="C2021" t="s">
        <v>659</v>
      </c>
      <c r="D2021">
        <v>1.7786</v>
      </c>
      <c r="I2021">
        <v>3.8351539521405083E-2</v>
      </c>
      <c r="J2021">
        <v>1.686313453521722E-5</v>
      </c>
      <c r="K2021">
        <v>1.273097939191076E-3</v>
      </c>
      <c r="L2021">
        <v>0.3484813695352646</v>
      </c>
    </row>
    <row r="2022" spans="1:350" x14ac:dyDescent="0.3">
      <c r="A2022" s="49">
        <v>2541</v>
      </c>
      <c r="B2022" t="s">
        <v>4151</v>
      </c>
      <c r="C2022" t="s">
        <v>659</v>
      </c>
      <c r="D2022">
        <v>1.63476</v>
      </c>
      <c r="AH2022">
        <v>7.5187969924812028E-6</v>
      </c>
    </row>
    <row r="2023" spans="1:350" x14ac:dyDescent="0.3">
      <c r="A2023" s="49">
        <v>2542</v>
      </c>
      <c r="B2023" t="s">
        <v>4152</v>
      </c>
      <c r="C2023" t="s">
        <v>605</v>
      </c>
      <c r="D2023">
        <v>3.1294756000000001</v>
      </c>
      <c r="M2023">
        <v>3.403300702499968E-2</v>
      </c>
      <c r="N2023">
        <v>2.3209854143407869E-5</v>
      </c>
      <c r="AK2023">
        <v>9.3280394102317752E-4</v>
      </c>
    </row>
    <row r="2024" spans="1:350" x14ac:dyDescent="0.3">
      <c r="A2024" s="49">
        <v>2543</v>
      </c>
      <c r="B2024" t="s">
        <v>4153</v>
      </c>
      <c r="C2024" t="s">
        <v>605</v>
      </c>
      <c r="D2024">
        <v>2.3704999999999998</v>
      </c>
      <c r="AH2024">
        <v>4.8701298701298701E-5</v>
      </c>
    </row>
    <row r="2025" spans="1:350" x14ac:dyDescent="0.3">
      <c r="A2025" s="49">
        <v>2544</v>
      </c>
      <c r="B2025" t="s">
        <v>4154</v>
      </c>
      <c r="C2025" t="s">
        <v>659</v>
      </c>
      <c r="D2025">
        <v>1.4999999999999999E-4</v>
      </c>
      <c r="F2025">
        <v>3733.333333333333</v>
      </c>
      <c r="G2025">
        <v>13.1358024691358</v>
      </c>
      <c r="H2025">
        <v>9222.2222222222208</v>
      </c>
      <c r="EM2025">
        <v>1875.333333333333</v>
      </c>
    </row>
    <row r="2026" spans="1:350" x14ac:dyDescent="0.3">
      <c r="A2026" s="49">
        <v>2545</v>
      </c>
      <c r="B2026" t="s">
        <v>4155</v>
      </c>
      <c r="C2026" t="s">
        <v>798</v>
      </c>
      <c r="D2026">
        <v>2.230558100084817E-2</v>
      </c>
      <c r="CI2026">
        <v>5.2160759321221981E-2</v>
      </c>
      <c r="CK2026">
        <v>1.22372961273513E-2</v>
      </c>
      <c r="KW2026">
        <v>1.0873068280711259E-2</v>
      </c>
      <c r="KX2026">
        <v>1.5384726501625129E-3</v>
      </c>
    </row>
    <row r="2027" spans="1:350" x14ac:dyDescent="0.3">
      <c r="A2027" s="49">
        <v>2546</v>
      </c>
      <c r="B2027" t="s">
        <v>4156</v>
      </c>
      <c r="C2027" t="s">
        <v>623</v>
      </c>
      <c r="D2027">
        <v>2.0914885439999999E-2</v>
      </c>
      <c r="CI2027">
        <v>5.5629089886387789E-2</v>
      </c>
      <c r="CK2027">
        <v>1.305099187767772E-2</v>
      </c>
      <c r="CL2027">
        <v>8.0322515436881383E-6</v>
      </c>
      <c r="KW2027">
        <v>1.159605229294328E-2</v>
      </c>
      <c r="KX2027">
        <v>1.640770465333683E-3</v>
      </c>
      <c r="MI2027">
        <v>1.7920315916680851E-5</v>
      </c>
    </row>
    <row r="2028" spans="1:350" x14ac:dyDescent="0.3">
      <c r="A2028" s="49">
        <v>2548</v>
      </c>
      <c r="B2028" t="s">
        <v>4160</v>
      </c>
      <c r="C2028" t="s">
        <v>4159</v>
      </c>
      <c r="D2028">
        <v>3.2041857649398951E-2</v>
      </c>
      <c r="E2028" t="s">
        <v>1103</v>
      </c>
      <c r="EY2028">
        <v>0.44342267726550988</v>
      </c>
      <c r="EZ2028">
        <v>1.9360861080837759</v>
      </c>
      <c r="FA2028">
        <v>0.21354137461308889</v>
      </c>
      <c r="FB2028">
        <v>0.66705611137575893</v>
      </c>
      <c r="FC2028">
        <v>0.2345290955203817</v>
      </c>
      <c r="FE2028">
        <v>0.2405286044326716</v>
      </c>
      <c r="FG2028">
        <v>0.25243794920565471</v>
      </c>
      <c r="FH2028">
        <v>1.011723918022736</v>
      </c>
      <c r="FI2028">
        <v>0.25334488879371142</v>
      </c>
      <c r="FJ2028">
        <v>1.5211919713749771</v>
      </c>
      <c r="FK2028">
        <v>0.25387016179762673</v>
      </c>
      <c r="FL2028">
        <v>6.3441338067282507</v>
      </c>
      <c r="LB2028">
        <v>10.44049547302556</v>
      </c>
      <c r="MJ2028">
        <v>0.37283748567747632</v>
      </c>
      <c r="MK2028">
        <v>3.416387969854132</v>
      </c>
      <c r="ML2028">
        <v>1.662190777282428</v>
      </c>
    </row>
    <row r="2029" spans="1:350" x14ac:dyDescent="0.3">
      <c r="A2029" s="49">
        <v>2549</v>
      </c>
      <c r="B2029" t="s">
        <v>4162</v>
      </c>
      <c r="C2029" t="s">
        <v>620</v>
      </c>
      <c r="D2029">
        <v>8.1767999999999993E-2</v>
      </c>
      <c r="AH2029">
        <v>1.5446428571428569E-4</v>
      </c>
      <c r="CN2029">
        <v>3.2738095238095247E-2</v>
      </c>
    </row>
    <row r="2030" spans="1:350" x14ac:dyDescent="0.3">
      <c r="A2030" s="49">
        <v>2550</v>
      </c>
      <c r="B2030" t="s">
        <v>4163</v>
      </c>
      <c r="C2030" t="s">
        <v>605</v>
      </c>
      <c r="D2030">
        <v>2.3349199999999999E-4</v>
      </c>
      <c r="F2030">
        <v>2750.489667026422</v>
      </c>
    </row>
    <row r="2031" spans="1:350" x14ac:dyDescent="0.3">
      <c r="A2031" s="49">
        <v>2551</v>
      </c>
      <c r="B2031" t="s">
        <v>4164</v>
      </c>
      <c r="C2031" t="s">
        <v>617</v>
      </c>
      <c r="D2031">
        <v>5.1999999999999995E-4</v>
      </c>
      <c r="BQ2031">
        <v>42.276315789473678</v>
      </c>
    </row>
    <row r="2032" spans="1:350" x14ac:dyDescent="0.3">
      <c r="A2032" s="49">
        <v>2552</v>
      </c>
      <c r="B2032" t="s">
        <v>4165</v>
      </c>
      <c r="C2032" t="s">
        <v>650</v>
      </c>
      <c r="D2032">
        <v>0.64559999999999984</v>
      </c>
      <c r="CN2032">
        <v>8.184523809523811E-2</v>
      </c>
    </row>
    <row r="2033" spans="1:233" x14ac:dyDescent="0.3">
      <c r="A2033" s="49">
        <v>2554</v>
      </c>
      <c r="B2033" t="s">
        <v>4167</v>
      </c>
      <c r="C2033" t="s">
        <v>659</v>
      </c>
      <c r="D2033">
        <v>3.1719999999999998E-2</v>
      </c>
      <c r="AH2033">
        <v>2.1516393442622949E-5</v>
      </c>
    </row>
    <row r="2034" spans="1:233" x14ac:dyDescent="0.3">
      <c r="A2034" s="49">
        <v>2555</v>
      </c>
      <c r="B2034" t="s">
        <v>4168</v>
      </c>
      <c r="C2034" t="s">
        <v>650</v>
      </c>
      <c r="D2034">
        <v>3.5999999999999997E-2</v>
      </c>
      <c r="AK2034">
        <v>1.6754850088183421E-3</v>
      </c>
    </row>
    <row r="2035" spans="1:233" x14ac:dyDescent="0.3">
      <c r="A2035" s="49">
        <v>2556</v>
      </c>
      <c r="B2035" t="s">
        <v>4169</v>
      </c>
      <c r="C2035" t="s">
        <v>659</v>
      </c>
      <c r="D2035">
        <v>0.109125</v>
      </c>
      <c r="AH2035">
        <v>1.761904761904762E-5</v>
      </c>
      <c r="AJ2035">
        <v>2.6349206349206349</v>
      </c>
      <c r="AK2035">
        <v>3.2392710170487948E-3</v>
      </c>
      <c r="AP2035">
        <v>1.4511507936507939</v>
      </c>
    </row>
    <row r="2036" spans="1:233" x14ac:dyDescent="0.3">
      <c r="A2036" s="49">
        <v>2558</v>
      </c>
      <c r="B2036" t="s">
        <v>4171</v>
      </c>
      <c r="C2036" t="s">
        <v>796</v>
      </c>
      <c r="D2036">
        <v>0.161</v>
      </c>
      <c r="O2036">
        <v>3.2078472958642627E-2</v>
      </c>
    </row>
    <row r="2037" spans="1:233" x14ac:dyDescent="0.3">
      <c r="A2037" s="49">
        <v>2559</v>
      </c>
      <c r="B2037" t="s">
        <v>4172</v>
      </c>
      <c r="C2037" t="s">
        <v>650</v>
      </c>
      <c r="D2037">
        <v>10.3276296</v>
      </c>
      <c r="AK2037">
        <v>3.0249634132612862E-3</v>
      </c>
    </row>
    <row r="2038" spans="1:233" x14ac:dyDescent="0.3">
      <c r="A2038" s="49">
        <v>2560</v>
      </c>
      <c r="B2038" t="s">
        <v>4173</v>
      </c>
      <c r="C2038" t="s">
        <v>595</v>
      </c>
      <c r="D2038">
        <v>2.3302000000000002E-5</v>
      </c>
      <c r="Q2038">
        <v>96.713205351948801</v>
      </c>
      <c r="R2038">
        <v>4.9083769633507857E-2</v>
      </c>
      <c r="S2038">
        <v>412.42485941438821</v>
      </c>
      <c r="T2038">
        <v>0.45601447870208772</v>
      </c>
      <c r="U2038">
        <v>0.11417598517656689</v>
      </c>
    </row>
    <row r="2039" spans="1:233" x14ac:dyDescent="0.3">
      <c r="A2039" s="49">
        <v>2561</v>
      </c>
      <c r="B2039" t="s">
        <v>4174</v>
      </c>
      <c r="C2039" t="s">
        <v>798</v>
      </c>
      <c r="D2039">
        <v>1.12E-2</v>
      </c>
      <c r="O2039">
        <v>8.3841463414634151E-2</v>
      </c>
      <c r="P2039">
        <v>0.89634146341463428</v>
      </c>
    </row>
    <row r="2040" spans="1:233" x14ac:dyDescent="0.3">
      <c r="A2040" s="49">
        <v>2562</v>
      </c>
      <c r="B2040" t="s">
        <v>4175</v>
      </c>
      <c r="C2040" t="s">
        <v>798</v>
      </c>
      <c r="D2040">
        <v>0.10000249999999999</v>
      </c>
      <c r="P2040">
        <v>0.70919324577861154</v>
      </c>
    </row>
    <row r="2041" spans="1:233" x14ac:dyDescent="0.3">
      <c r="A2041" s="49">
        <v>2563</v>
      </c>
      <c r="B2041" t="s">
        <v>4176</v>
      </c>
      <c r="C2041" t="s">
        <v>617</v>
      </c>
      <c r="D2041">
        <v>4.3433000000000002E-5</v>
      </c>
      <c r="CM2041">
        <v>251.50120534735919</v>
      </c>
      <c r="GC2041">
        <v>0.14782447999964871</v>
      </c>
    </row>
    <row r="2042" spans="1:233" x14ac:dyDescent="0.3">
      <c r="A2042" s="49">
        <v>2564</v>
      </c>
      <c r="B2042" t="s">
        <v>4177</v>
      </c>
      <c r="C2042" t="s">
        <v>671</v>
      </c>
      <c r="D2042">
        <v>3.5999999999999999E-3</v>
      </c>
      <c r="P2042">
        <v>1.536585365853659</v>
      </c>
      <c r="AL2042">
        <v>6.8597560975609763E-5</v>
      </c>
      <c r="AM2042">
        <v>8.3414634146341461E-5</v>
      </c>
      <c r="AN2042">
        <v>2.069376693766938E-4</v>
      </c>
    </row>
    <row r="2043" spans="1:233" x14ac:dyDescent="0.3">
      <c r="A2043" s="49">
        <v>2565</v>
      </c>
      <c r="B2043" t="s">
        <v>4178</v>
      </c>
      <c r="C2043" t="s">
        <v>595</v>
      </c>
      <c r="D2043">
        <v>57.097374104038678</v>
      </c>
      <c r="X2043">
        <v>2.8968081682769209E-3</v>
      </c>
      <c r="Y2043">
        <v>9.8171412158573846E-7</v>
      </c>
      <c r="Z2043">
        <v>1.2422245627798799E-2</v>
      </c>
      <c r="AA2043">
        <v>2.7776974428089009E-5</v>
      </c>
      <c r="AB2043">
        <v>1.6210428269298709E-5</v>
      </c>
      <c r="AC2043">
        <v>4.2231163022307643E-6</v>
      </c>
      <c r="HY2043">
        <v>3.3084631553477102E-3</v>
      </c>
    </row>
    <row r="2044" spans="1:233" x14ac:dyDescent="0.3">
      <c r="A2044" s="49">
        <v>2566</v>
      </c>
      <c r="B2044" t="s">
        <v>4180</v>
      </c>
      <c r="C2044" t="s">
        <v>683</v>
      </c>
      <c r="D2044">
        <v>1.12752128E-4</v>
      </c>
      <c r="Q2044">
        <v>1409.2860402599231</v>
      </c>
      <c r="R2044">
        <v>6.2731114632857896E-2</v>
      </c>
      <c r="S2044">
        <v>3057.181357177612</v>
      </c>
      <c r="T2044">
        <v>0.45469664064487092</v>
      </c>
      <c r="U2044">
        <v>5.9695238467909688E-2</v>
      </c>
    </row>
    <row r="2045" spans="1:233" x14ac:dyDescent="0.3">
      <c r="A2045" s="49">
        <v>2567</v>
      </c>
      <c r="B2045" t="s">
        <v>4181</v>
      </c>
      <c r="C2045" t="s">
        <v>798</v>
      </c>
      <c r="D2045">
        <v>1.539E-3</v>
      </c>
      <c r="O2045">
        <v>2.614938430086056E-2</v>
      </c>
      <c r="P2045">
        <v>0.86863500213949518</v>
      </c>
      <c r="AN2045">
        <v>2.525555080112205E-5</v>
      </c>
    </row>
    <row r="2046" spans="1:233" x14ac:dyDescent="0.3">
      <c r="A2046" s="49">
        <v>2568</v>
      </c>
      <c r="B2046" t="s">
        <v>4182</v>
      </c>
      <c r="C2046" t="s">
        <v>659</v>
      </c>
      <c r="D2046">
        <v>0.21092209740000001</v>
      </c>
      <c r="AJ2046">
        <v>1.285327138985676</v>
      </c>
    </row>
    <row r="2047" spans="1:233" x14ac:dyDescent="0.3">
      <c r="A2047" s="49">
        <v>2570</v>
      </c>
      <c r="B2047" t="s">
        <v>4184</v>
      </c>
      <c r="C2047" t="s">
        <v>671</v>
      </c>
      <c r="D2047">
        <v>1.0933999999999999E-2</v>
      </c>
      <c r="O2047">
        <v>2.8340776365510141E-2</v>
      </c>
      <c r="P2047">
        <v>0.43284094812779111</v>
      </c>
    </row>
    <row r="2048" spans="1:233" x14ac:dyDescent="0.3">
      <c r="A2048" s="49">
        <v>2571</v>
      </c>
      <c r="B2048" t="s">
        <v>4185</v>
      </c>
      <c r="C2048" t="s">
        <v>650</v>
      </c>
      <c r="D2048">
        <v>2.75E-2</v>
      </c>
      <c r="CN2048">
        <v>0.10476190476190481</v>
      </c>
    </row>
    <row r="2049" spans="1:351" x14ac:dyDescent="0.3">
      <c r="A2049" s="49">
        <v>2572</v>
      </c>
      <c r="B2049" t="s">
        <v>4186</v>
      </c>
      <c r="C2049" t="s">
        <v>653</v>
      </c>
      <c r="D2049">
        <v>7.1919999999999998E-2</v>
      </c>
      <c r="AH2049">
        <v>4.3202764976958532E-5</v>
      </c>
      <c r="CN2049">
        <v>1.0560675883256531E-2</v>
      </c>
      <c r="EE2049">
        <v>0.15745007680491549</v>
      </c>
    </row>
    <row r="2050" spans="1:351" x14ac:dyDescent="0.3">
      <c r="A2050" s="49">
        <v>2573</v>
      </c>
      <c r="B2050" t="s">
        <v>4188</v>
      </c>
      <c r="C2050" t="s">
        <v>659</v>
      </c>
      <c r="D2050">
        <v>1.1000000000000001E-6</v>
      </c>
      <c r="F2050">
        <v>4242.424242424242</v>
      </c>
    </row>
    <row r="2051" spans="1:351" x14ac:dyDescent="0.3">
      <c r="A2051" s="49">
        <v>2574</v>
      </c>
      <c r="B2051" t="s">
        <v>4189</v>
      </c>
      <c r="C2051" t="s">
        <v>614</v>
      </c>
      <c r="D2051">
        <v>1.55802652E-3</v>
      </c>
      <c r="BQ2051">
        <v>39.675533690023798</v>
      </c>
      <c r="BR2051">
        <v>106.2926440667018</v>
      </c>
      <c r="BS2051">
        <v>170.88576934256281</v>
      </c>
    </row>
    <row r="2052" spans="1:351" x14ac:dyDescent="0.3">
      <c r="A2052" s="49">
        <v>2575</v>
      </c>
      <c r="B2052" t="s">
        <v>4190</v>
      </c>
      <c r="C2052" t="s">
        <v>605</v>
      </c>
      <c r="D2052">
        <v>0.187</v>
      </c>
      <c r="AG2052">
        <v>5.8023550663196871E-4</v>
      </c>
    </row>
    <row r="2053" spans="1:351" x14ac:dyDescent="0.3">
      <c r="A2053" s="49">
        <v>2576</v>
      </c>
      <c r="B2053" t="s">
        <v>4191</v>
      </c>
      <c r="C2053" t="s">
        <v>605</v>
      </c>
      <c r="D2053">
        <v>2.7094</v>
      </c>
      <c r="AH2053">
        <v>8.921321536660727E-6</v>
      </c>
      <c r="AK2053">
        <v>1.6741245352746049E-4</v>
      </c>
    </row>
    <row r="2054" spans="1:351" x14ac:dyDescent="0.3">
      <c r="A2054" s="49">
        <v>2577</v>
      </c>
      <c r="B2054" t="s">
        <v>4192</v>
      </c>
      <c r="C2054" t="s">
        <v>659</v>
      </c>
      <c r="D2054">
        <v>0.71540000000000015</v>
      </c>
      <c r="AH2054">
        <v>3.7741123846798983E-5</v>
      </c>
      <c r="AJ2054">
        <v>0.37822197372099509</v>
      </c>
      <c r="AK2054">
        <v>1.4164569937564059E-3</v>
      </c>
    </row>
    <row r="2055" spans="1:351" x14ac:dyDescent="0.3">
      <c r="A2055" s="49">
        <v>2578</v>
      </c>
      <c r="B2055" t="s">
        <v>4193</v>
      </c>
      <c r="C2055" t="s">
        <v>659</v>
      </c>
      <c r="D2055">
        <v>0.42680000000000001</v>
      </c>
      <c r="AJ2055">
        <v>0.31439393939393939</v>
      </c>
      <c r="AP2055">
        <v>5.9365259740259739E-2</v>
      </c>
      <c r="BO2055">
        <v>1.6233095444698271E-4</v>
      </c>
      <c r="BP2055">
        <v>2.217857142857144E-5</v>
      </c>
    </row>
    <row r="2056" spans="1:351" x14ac:dyDescent="0.3">
      <c r="A2056" s="49">
        <v>2579</v>
      </c>
      <c r="B2056" t="s">
        <v>4195</v>
      </c>
      <c r="C2056" t="s">
        <v>671</v>
      </c>
      <c r="D2056">
        <v>1.04E-2</v>
      </c>
      <c r="O2056">
        <v>3.0956848030018771E-2</v>
      </c>
      <c r="P2056">
        <v>0.29943714821763612</v>
      </c>
    </row>
    <row r="2057" spans="1:351" x14ac:dyDescent="0.3">
      <c r="A2057" s="49">
        <v>2580</v>
      </c>
      <c r="B2057" t="s">
        <v>4196</v>
      </c>
      <c r="C2057" t="s">
        <v>620</v>
      </c>
      <c r="D2057">
        <v>2.0258E-4</v>
      </c>
      <c r="BK2057">
        <v>3388.5542168674701</v>
      </c>
      <c r="BM2057">
        <v>0.34853700516351122</v>
      </c>
      <c r="MM2057">
        <v>273702.30923694791</v>
      </c>
    </row>
    <row r="2058" spans="1:351" x14ac:dyDescent="0.3">
      <c r="A2058" s="49">
        <v>2581</v>
      </c>
      <c r="B2058" t="s">
        <v>4198</v>
      </c>
      <c r="C2058" t="s">
        <v>659</v>
      </c>
      <c r="D2058">
        <v>0.06</v>
      </c>
      <c r="AJ2058">
        <v>0.79047619047619044</v>
      </c>
      <c r="AP2058">
        <v>5.0232142857142857E-2</v>
      </c>
    </row>
    <row r="2059" spans="1:351" x14ac:dyDescent="0.3">
      <c r="A2059" s="49">
        <v>2582</v>
      </c>
      <c r="B2059" t="s">
        <v>4199</v>
      </c>
      <c r="C2059" t="s">
        <v>605</v>
      </c>
      <c r="D2059">
        <v>1.5009999999999999</v>
      </c>
      <c r="AH2059">
        <v>9.1015037593984968E-5</v>
      </c>
      <c r="AK2059">
        <v>4.9724533826475578E-5</v>
      </c>
    </row>
    <row r="2060" spans="1:351" x14ac:dyDescent="0.3">
      <c r="A2060" s="49">
        <v>2583</v>
      </c>
      <c r="B2060" t="s">
        <v>4200</v>
      </c>
      <c r="C2060" t="s">
        <v>2254</v>
      </c>
      <c r="D2060">
        <v>96.27800000000002</v>
      </c>
      <c r="EK2060">
        <v>1.958613894881785E-4</v>
      </c>
    </row>
    <row r="2061" spans="1:351" x14ac:dyDescent="0.3">
      <c r="A2061" s="49">
        <v>2584</v>
      </c>
      <c r="B2061" t="s">
        <v>4201</v>
      </c>
      <c r="C2061" t="s">
        <v>2254</v>
      </c>
      <c r="D2061">
        <v>125.6904</v>
      </c>
      <c r="EK2061">
        <v>1.5343824417548421E-4</v>
      </c>
    </row>
    <row r="2062" spans="1:351" x14ac:dyDescent="0.3">
      <c r="A2062" s="49">
        <v>2585</v>
      </c>
      <c r="B2062" t="s">
        <v>4202</v>
      </c>
      <c r="C2062" t="s">
        <v>605</v>
      </c>
      <c r="D2062">
        <v>0.20753565839999999</v>
      </c>
      <c r="M2062">
        <v>3.41935716085376E-3</v>
      </c>
      <c r="N2062">
        <v>1.1634839747855039E-5</v>
      </c>
      <c r="AH2062">
        <v>1.3338192419825069E-4</v>
      </c>
      <c r="AK2062">
        <v>4.1032285930245121E-4</v>
      </c>
    </row>
    <row r="2063" spans="1:351" x14ac:dyDescent="0.3">
      <c r="A2063" s="49">
        <v>2586</v>
      </c>
      <c r="B2063" t="s">
        <v>4203</v>
      </c>
      <c r="C2063" t="s">
        <v>608</v>
      </c>
      <c r="D2063">
        <v>0.77204183999999987</v>
      </c>
      <c r="IY2063">
        <v>0.16637213678049009</v>
      </c>
      <c r="JB2063">
        <v>1.2370115559927569E-4</v>
      </c>
    </row>
    <row r="2064" spans="1:351" x14ac:dyDescent="0.3">
      <c r="A2064" s="49">
        <v>2588</v>
      </c>
      <c r="B2064" t="s">
        <v>4207</v>
      </c>
      <c r="C2064" t="s">
        <v>798</v>
      </c>
      <c r="D2064">
        <v>2.1000000000000001E-2</v>
      </c>
      <c r="O2064">
        <v>2.0121951219512199E-2</v>
      </c>
      <c r="P2064">
        <v>0.1024390243902439</v>
      </c>
    </row>
    <row r="2065" spans="1:353" x14ac:dyDescent="0.3">
      <c r="A2065" s="49">
        <v>2589</v>
      </c>
      <c r="B2065" t="s">
        <v>4208</v>
      </c>
      <c r="C2065" t="s">
        <v>605</v>
      </c>
      <c r="D2065">
        <v>1.4463999999999999</v>
      </c>
      <c r="AH2065">
        <v>4.5512010113780033E-5</v>
      </c>
    </row>
    <row r="2066" spans="1:353" x14ac:dyDescent="0.3">
      <c r="A2066" s="49">
        <v>2591</v>
      </c>
      <c r="B2066" t="s">
        <v>4210</v>
      </c>
      <c r="C2066" t="s">
        <v>617</v>
      </c>
      <c r="D2066">
        <v>1.4364E-4</v>
      </c>
      <c r="F2066">
        <v>5059.6491228070172</v>
      </c>
      <c r="G2066">
        <v>1.4814814814814821</v>
      </c>
    </row>
    <row r="2067" spans="1:353" x14ac:dyDescent="0.3">
      <c r="A2067" s="49">
        <v>2592</v>
      </c>
      <c r="B2067" t="s">
        <v>4211</v>
      </c>
      <c r="C2067" t="s">
        <v>650</v>
      </c>
      <c r="D2067">
        <v>1.10168</v>
      </c>
      <c r="AK2067">
        <v>7.9514058183000167E-4</v>
      </c>
    </row>
    <row r="2068" spans="1:353" x14ac:dyDescent="0.3">
      <c r="A2068" s="49">
        <v>2593</v>
      </c>
      <c r="B2068" t="s">
        <v>4213</v>
      </c>
      <c r="C2068" t="s">
        <v>632</v>
      </c>
      <c r="D2068">
        <v>1.654310344827588</v>
      </c>
      <c r="HH2068">
        <v>2.3292808418256952</v>
      </c>
      <c r="HI2068">
        <v>5.1838517185051831</v>
      </c>
    </row>
    <row r="2069" spans="1:353" x14ac:dyDescent="0.3">
      <c r="A2069" s="49">
        <v>2594</v>
      </c>
      <c r="B2069" t="s">
        <v>4216</v>
      </c>
      <c r="C2069" t="s">
        <v>632</v>
      </c>
      <c r="D2069">
        <v>1.4339999999999999</v>
      </c>
      <c r="HH2069">
        <v>4.1481746685089487</v>
      </c>
      <c r="HI2069">
        <v>8.1146189932800805</v>
      </c>
    </row>
    <row r="2070" spans="1:353" x14ac:dyDescent="0.3">
      <c r="A2070" s="49">
        <v>2595</v>
      </c>
      <c r="B2070" t="s">
        <v>4218</v>
      </c>
      <c r="C2070" t="s">
        <v>605</v>
      </c>
      <c r="D2070">
        <v>3.2</v>
      </c>
      <c r="M2070">
        <v>1.6754850088183421E-3</v>
      </c>
      <c r="N2070">
        <v>7.2288286336459094E-6</v>
      </c>
    </row>
    <row r="2071" spans="1:353" x14ac:dyDescent="0.3">
      <c r="A2071" s="49">
        <v>2596</v>
      </c>
      <c r="B2071" t="s">
        <v>4219</v>
      </c>
      <c r="C2071" t="s">
        <v>659</v>
      </c>
      <c r="D2071">
        <v>8.0000000000000007E-5</v>
      </c>
      <c r="F2071">
        <v>3500</v>
      </c>
      <c r="G2071">
        <v>4.6913580246913584</v>
      </c>
    </row>
    <row r="2072" spans="1:353" x14ac:dyDescent="0.3">
      <c r="A2072" s="49">
        <v>2598</v>
      </c>
      <c r="B2072" t="s">
        <v>4221</v>
      </c>
      <c r="C2072" t="s">
        <v>707</v>
      </c>
      <c r="D2072">
        <v>1.578325E-3</v>
      </c>
      <c r="AK2072">
        <v>4.7491333698230264E-3</v>
      </c>
    </row>
    <row r="2073" spans="1:353" x14ac:dyDescent="0.3">
      <c r="A2073" s="49">
        <v>2599</v>
      </c>
      <c r="B2073" t="s">
        <v>4222</v>
      </c>
      <c r="C2073" t="s">
        <v>620</v>
      </c>
      <c r="D2073">
        <v>7.7505600000000001</v>
      </c>
      <c r="AH2073">
        <v>6.3965884861407252E-5</v>
      </c>
    </row>
    <row r="2074" spans="1:353" x14ac:dyDescent="0.3">
      <c r="A2074" s="49">
        <v>2600</v>
      </c>
      <c r="B2074" t="s">
        <v>4223</v>
      </c>
      <c r="C2074" t="s">
        <v>617</v>
      </c>
      <c r="D2074">
        <v>3.0599999999999999E-2</v>
      </c>
      <c r="I2074">
        <v>0.19645641389085761</v>
      </c>
      <c r="K2074">
        <v>8.3786124891723759E-4</v>
      </c>
    </row>
    <row r="2075" spans="1:353" x14ac:dyDescent="0.3">
      <c r="A2075" s="49">
        <v>2601</v>
      </c>
      <c r="B2075" t="s">
        <v>4224</v>
      </c>
      <c r="C2075" t="s">
        <v>659</v>
      </c>
      <c r="D2075">
        <v>7.0209999999999981E-2</v>
      </c>
      <c r="I2075">
        <v>0.28915662650602419</v>
      </c>
      <c r="J2075">
        <v>4.647160068846815E-6</v>
      </c>
      <c r="K2075">
        <v>7.557850449416714E-4</v>
      </c>
      <c r="L2075">
        <v>0.30502409638554218</v>
      </c>
      <c r="AQ2075">
        <v>5.3290495314591718E-4</v>
      </c>
    </row>
    <row r="2076" spans="1:353" x14ac:dyDescent="0.3">
      <c r="A2076" s="49">
        <v>2602</v>
      </c>
      <c r="B2076" t="s">
        <v>4225</v>
      </c>
      <c r="C2076" t="s">
        <v>659</v>
      </c>
      <c r="D2076">
        <v>0.166464</v>
      </c>
      <c r="AH2076">
        <v>1.4062499999999999E-4</v>
      </c>
      <c r="AJ2076">
        <v>2.7172619047619051</v>
      </c>
      <c r="AK2076">
        <v>3.4085648148148148E-3</v>
      </c>
    </row>
    <row r="2077" spans="1:353" x14ac:dyDescent="0.3">
      <c r="A2077" s="49">
        <v>2604</v>
      </c>
      <c r="B2077" t="s">
        <v>4228</v>
      </c>
      <c r="C2077" t="s">
        <v>632</v>
      </c>
      <c r="D2077">
        <v>27.808</v>
      </c>
      <c r="MN2077">
        <v>1.431E-2</v>
      </c>
      <c r="MO2077">
        <v>3.8905686740909359E-3</v>
      </c>
    </row>
    <row r="2078" spans="1:353" x14ac:dyDescent="0.3">
      <c r="A2078" s="49">
        <v>2605</v>
      </c>
      <c r="B2078" t="s">
        <v>4231</v>
      </c>
      <c r="C2078" t="s">
        <v>671</v>
      </c>
      <c r="D2078">
        <v>9.7533600000000012E-2</v>
      </c>
      <c r="O2078">
        <v>3.7684199186291692E-2</v>
      </c>
      <c r="P2078">
        <v>0.79803492860096548</v>
      </c>
      <c r="AL2078">
        <v>1.371951219512195E-5</v>
      </c>
      <c r="AM2078">
        <v>4.2571397534148093E-5</v>
      </c>
      <c r="AN2078">
        <v>1.3632325630571939E-4</v>
      </c>
      <c r="AO2078">
        <v>4.3518518518518506E-6</v>
      </c>
    </row>
    <row r="2079" spans="1:353" x14ac:dyDescent="0.3">
      <c r="A2079" s="49">
        <v>2606</v>
      </c>
      <c r="B2079" t="s">
        <v>4234</v>
      </c>
      <c r="C2079" t="s">
        <v>595</v>
      </c>
      <c r="D2079">
        <v>2259.6999999999998</v>
      </c>
      <c r="LH2079">
        <v>1.1828590299472351E-3</v>
      </c>
    </row>
    <row r="2080" spans="1:353" x14ac:dyDescent="0.3">
      <c r="A2080" s="49">
        <v>2609</v>
      </c>
      <c r="B2080" t="s">
        <v>4238</v>
      </c>
      <c r="C2080" t="s">
        <v>605</v>
      </c>
      <c r="D2080">
        <v>3.9727999999999999</v>
      </c>
      <c r="N2080">
        <v>7.5549450549450546E-6</v>
      </c>
    </row>
    <row r="2081" spans="1:354" x14ac:dyDescent="0.3">
      <c r="A2081" s="49">
        <v>2610</v>
      </c>
      <c r="B2081" t="s">
        <v>4239</v>
      </c>
      <c r="C2081" t="s">
        <v>595</v>
      </c>
      <c r="D2081">
        <v>3.6361820000000003E-5</v>
      </c>
      <c r="G2081">
        <v>77.279958775916157</v>
      </c>
    </row>
    <row r="2082" spans="1:354" x14ac:dyDescent="0.3">
      <c r="A2082" s="49">
        <v>2611</v>
      </c>
      <c r="B2082" t="s">
        <v>4241</v>
      </c>
      <c r="C2082" t="s">
        <v>605</v>
      </c>
      <c r="D2082">
        <v>0.8478</v>
      </c>
      <c r="AH2082">
        <v>8.3333333333333331E-5</v>
      </c>
    </row>
    <row r="2083" spans="1:354" x14ac:dyDescent="0.3">
      <c r="A2083" s="49">
        <v>2612</v>
      </c>
      <c r="B2083" t="s">
        <v>4242</v>
      </c>
      <c r="C2083" t="s">
        <v>617</v>
      </c>
      <c r="D2083">
        <v>3.0419999999999998</v>
      </c>
      <c r="P2083">
        <v>4.0435492759898009E-3</v>
      </c>
      <c r="AL2083">
        <v>6.2348690287198722E-8</v>
      </c>
      <c r="GN2083">
        <v>1.064664251339423E-4</v>
      </c>
      <c r="LG2083">
        <v>8.6576771675406103E-2</v>
      </c>
      <c r="MP2083">
        <v>3.6762937248881522E-2</v>
      </c>
    </row>
    <row r="2084" spans="1:354" x14ac:dyDescent="0.3">
      <c r="A2084" s="49">
        <v>2613</v>
      </c>
      <c r="B2084" t="s">
        <v>4244</v>
      </c>
      <c r="C2084" t="s">
        <v>746</v>
      </c>
      <c r="D2084">
        <v>7.8842511899999997E-5</v>
      </c>
      <c r="F2084">
        <v>86.987588735107238</v>
      </c>
      <c r="G2084">
        <v>1.1785053975070079</v>
      </c>
    </row>
    <row r="2085" spans="1:354" x14ac:dyDescent="0.3">
      <c r="A2085" s="49">
        <v>2615</v>
      </c>
      <c r="B2085" t="s">
        <v>4246</v>
      </c>
      <c r="C2085" t="s">
        <v>605</v>
      </c>
      <c r="D2085">
        <v>0.93312779999999995</v>
      </c>
      <c r="AH2085">
        <v>4.4859323817013207E-5</v>
      </c>
    </row>
    <row r="2086" spans="1:354" x14ac:dyDescent="0.3">
      <c r="A2086" s="49">
        <v>2616</v>
      </c>
      <c r="B2086" t="s">
        <v>4247</v>
      </c>
      <c r="C2086" t="s">
        <v>617</v>
      </c>
      <c r="D2086">
        <v>6.8306540000000003E-5</v>
      </c>
      <c r="F2086">
        <v>407.01461382760709</v>
      </c>
      <c r="G2086">
        <v>2.0207438083934242</v>
      </c>
      <c r="H2086">
        <v>359.94005844828331</v>
      </c>
      <c r="EM2086">
        <v>65.176007548715916</v>
      </c>
    </row>
    <row r="2087" spans="1:354" x14ac:dyDescent="0.3">
      <c r="A2087" s="49">
        <v>2617</v>
      </c>
      <c r="B2087" t="s">
        <v>4248</v>
      </c>
      <c r="C2087" t="s">
        <v>605</v>
      </c>
      <c r="D2087">
        <v>3.6121829927999989</v>
      </c>
      <c r="M2087">
        <v>2.0427692964634991E-2</v>
      </c>
      <c r="N2087">
        <v>1.3708057121005059E-5</v>
      </c>
      <c r="AH2087">
        <v>3.3647049297012422E-6</v>
      </c>
      <c r="AK2087">
        <v>3.3427133942129979E-4</v>
      </c>
    </row>
    <row r="2088" spans="1:354" x14ac:dyDescent="0.3">
      <c r="A2088" s="49">
        <v>2621</v>
      </c>
      <c r="B2088" t="s">
        <v>4252</v>
      </c>
      <c r="C2088" t="s">
        <v>617</v>
      </c>
      <c r="D2088">
        <v>2.4593568999999998E-4</v>
      </c>
      <c r="BQ2088">
        <v>17.66726304065827</v>
      </c>
      <c r="BR2088">
        <v>142.3640938195544</v>
      </c>
      <c r="BS2088">
        <v>220.3938483182117</v>
      </c>
    </row>
    <row r="2089" spans="1:354" x14ac:dyDescent="0.3">
      <c r="A2089" s="49">
        <v>2622</v>
      </c>
      <c r="B2089" t="s">
        <v>4253</v>
      </c>
      <c r="C2089" t="s">
        <v>617</v>
      </c>
      <c r="D2089">
        <v>3.0509037800000011E-4</v>
      </c>
      <c r="BQ2089">
        <v>80.461839339050897</v>
      </c>
      <c r="DK2089">
        <v>7.8377513726354507E-3</v>
      </c>
    </row>
    <row r="2090" spans="1:354" x14ac:dyDescent="0.3">
      <c r="A2090" s="49">
        <v>2623</v>
      </c>
      <c r="B2090" t="s">
        <v>4254</v>
      </c>
      <c r="C2090" t="s">
        <v>659</v>
      </c>
      <c r="D2090">
        <v>0.48</v>
      </c>
      <c r="I2090">
        <v>0.10120481927710839</v>
      </c>
      <c r="K2090">
        <v>5.087014725568943E-4</v>
      </c>
      <c r="L2090">
        <v>3.3891566265060243E-2</v>
      </c>
    </row>
    <row r="2091" spans="1:354" x14ac:dyDescent="0.3">
      <c r="A2091" s="49">
        <v>2624</v>
      </c>
      <c r="B2091" t="s">
        <v>4255</v>
      </c>
      <c r="C2091" t="s">
        <v>617</v>
      </c>
      <c r="D2091">
        <v>2.2572E-3</v>
      </c>
      <c r="BR2091">
        <v>8.7662742382271475</v>
      </c>
      <c r="BS2091">
        <v>74.722991689750685</v>
      </c>
      <c r="GX2091">
        <v>1.723607263773469E-3</v>
      </c>
    </row>
    <row r="2092" spans="1:354" x14ac:dyDescent="0.3">
      <c r="A2092" s="49">
        <v>2625</v>
      </c>
      <c r="B2092" t="s">
        <v>4256</v>
      </c>
      <c r="C2092" t="s">
        <v>605</v>
      </c>
      <c r="D2092">
        <v>0.33000000000000013</v>
      </c>
      <c r="AG2092">
        <v>5.8251819711520162E-4</v>
      </c>
    </row>
    <row r="2093" spans="1:354" x14ac:dyDescent="0.3">
      <c r="A2093" s="49">
        <v>2627</v>
      </c>
      <c r="B2093" t="s">
        <v>4258</v>
      </c>
      <c r="C2093" t="s">
        <v>605</v>
      </c>
      <c r="D2093">
        <v>0.39348611180124221</v>
      </c>
      <c r="EA2093">
        <v>1.479063920317184</v>
      </c>
      <c r="EB2093">
        <v>8.4853353911565452E-4</v>
      </c>
    </row>
    <row r="2094" spans="1:354" x14ac:dyDescent="0.3">
      <c r="A2094" s="49">
        <v>2628</v>
      </c>
      <c r="B2094" t="s">
        <v>4259</v>
      </c>
      <c r="C2094" t="s">
        <v>614</v>
      </c>
      <c r="D2094">
        <v>0.01</v>
      </c>
      <c r="AG2094">
        <v>5.8357616910443449E-4</v>
      </c>
    </row>
    <row r="2095" spans="1:354" x14ac:dyDescent="0.3">
      <c r="A2095" s="49">
        <v>2631</v>
      </c>
      <c r="B2095" t="s">
        <v>4265</v>
      </c>
      <c r="C2095" t="s">
        <v>614</v>
      </c>
      <c r="D2095">
        <v>0.14598247204968939</v>
      </c>
      <c r="E2095" t="s">
        <v>4264</v>
      </c>
      <c r="EA2095">
        <v>8.8861091914294144E-2</v>
      </c>
      <c r="EB2095">
        <v>5.4780617917628097E-5</v>
      </c>
    </row>
    <row r="2096" spans="1:354" x14ac:dyDescent="0.3">
      <c r="A2096" s="49">
        <v>2632</v>
      </c>
      <c r="B2096" t="s">
        <v>4266</v>
      </c>
      <c r="C2096" t="s">
        <v>650</v>
      </c>
      <c r="D2096">
        <v>0.86</v>
      </c>
      <c r="N2096">
        <v>3.7732558139534883E-4</v>
      </c>
      <c r="AK2096">
        <v>5.4355850867478777E-3</v>
      </c>
    </row>
    <row r="2097" spans="1:266" x14ac:dyDescent="0.3">
      <c r="A2097" s="49">
        <v>2633</v>
      </c>
      <c r="B2097" t="s">
        <v>4267</v>
      </c>
      <c r="C2097" t="s">
        <v>659</v>
      </c>
      <c r="D2097">
        <v>1.4E-2</v>
      </c>
      <c r="AH2097">
        <v>1.9132653061224489E-5</v>
      </c>
      <c r="AK2097">
        <v>4.3083900226757363E-5</v>
      </c>
    </row>
    <row r="2098" spans="1:266" x14ac:dyDescent="0.3">
      <c r="A2098" s="49">
        <v>2634</v>
      </c>
      <c r="B2098" t="s">
        <v>4268</v>
      </c>
      <c r="C2098" t="s">
        <v>614</v>
      </c>
      <c r="D2098">
        <v>1.22304E-4</v>
      </c>
      <c r="BQ2098">
        <v>44.661654135338352</v>
      </c>
      <c r="BR2098">
        <v>130.5280343716434</v>
      </c>
      <c r="BS2098">
        <v>203.5996240601504</v>
      </c>
      <c r="DK2098">
        <v>6.5252416756176159E-4</v>
      </c>
    </row>
    <row r="2099" spans="1:266" x14ac:dyDescent="0.3">
      <c r="A2099" s="49">
        <v>2635</v>
      </c>
      <c r="B2099" t="s">
        <v>4269</v>
      </c>
      <c r="C2099" t="s">
        <v>614</v>
      </c>
      <c r="D2099">
        <v>0.11899999999999999</v>
      </c>
      <c r="I2099">
        <v>9.0489014883061658E-2</v>
      </c>
      <c r="K2099">
        <v>1.7714780691393021E-3</v>
      </c>
      <c r="L2099">
        <v>0.66985683912119054</v>
      </c>
    </row>
    <row r="2100" spans="1:266" x14ac:dyDescent="0.3">
      <c r="A2100" s="49">
        <v>2637</v>
      </c>
      <c r="B2100" t="s">
        <v>4271</v>
      </c>
      <c r="C2100" t="s">
        <v>595</v>
      </c>
      <c r="D2100">
        <v>2.4219139999999999E-5</v>
      </c>
      <c r="G2100">
        <v>33.795480825557043</v>
      </c>
    </row>
    <row r="2101" spans="1:266" x14ac:dyDescent="0.3">
      <c r="A2101" s="49">
        <v>2638</v>
      </c>
      <c r="B2101" t="s">
        <v>4273</v>
      </c>
      <c r="C2101" t="s">
        <v>796</v>
      </c>
      <c r="D2101">
        <v>0.91500000000000004</v>
      </c>
      <c r="O2101">
        <v>2.682926829268293E-2</v>
      </c>
    </row>
    <row r="2102" spans="1:266" x14ac:dyDescent="0.3">
      <c r="A2102" s="49">
        <v>2639</v>
      </c>
      <c r="B2102" t="s">
        <v>4274</v>
      </c>
      <c r="C2102" t="s">
        <v>617</v>
      </c>
      <c r="D2102">
        <v>3.3000000000000002E-2</v>
      </c>
      <c r="AK2102">
        <v>4.2648709315375984E-3</v>
      </c>
      <c r="AP2102">
        <v>2.161504329004329</v>
      </c>
    </row>
    <row r="2103" spans="1:266" x14ac:dyDescent="0.3">
      <c r="A2103" s="49">
        <v>2640</v>
      </c>
      <c r="B2103" t="s">
        <v>4276</v>
      </c>
      <c r="C2103" t="s">
        <v>798</v>
      </c>
      <c r="D2103">
        <v>0.12465203760467169</v>
      </c>
      <c r="O2103">
        <v>3.1864212576990271E-2</v>
      </c>
      <c r="P2103">
        <v>0.55692306725156537</v>
      </c>
    </row>
    <row r="2104" spans="1:266" x14ac:dyDescent="0.3">
      <c r="A2104" s="49">
        <v>2641</v>
      </c>
      <c r="B2104" t="s">
        <v>4278</v>
      </c>
      <c r="C2104" t="s">
        <v>605</v>
      </c>
      <c r="D2104">
        <v>1.78</v>
      </c>
      <c r="AH2104">
        <v>4.2857142857142863E-6</v>
      </c>
      <c r="ED2104">
        <v>1.185185185185186E-5</v>
      </c>
    </row>
    <row r="2105" spans="1:266" x14ac:dyDescent="0.3">
      <c r="A2105" s="49">
        <v>2642</v>
      </c>
      <c r="B2105" t="s">
        <v>4280</v>
      </c>
      <c r="C2105" t="s">
        <v>617</v>
      </c>
      <c r="D2105">
        <v>5.1074101000000011E-3</v>
      </c>
      <c r="BQ2105">
        <v>4.8080085793281739</v>
      </c>
      <c r="BR2105">
        <v>76.178509191710319</v>
      </c>
      <c r="BS2105">
        <v>124.073039432812</v>
      </c>
    </row>
    <row r="2106" spans="1:266" x14ac:dyDescent="0.3">
      <c r="A2106" s="49">
        <v>2643</v>
      </c>
      <c r="B2106" t="s">
        <v>4281</v>
      </c>
      <c r="C2106" t="s">
        <v>614</v>
      </c>
      <c r="D2106">
        <v>1.0263</v>
      </c>
      <c r="I2106">
        <v>3.0668127053669222E-2</v>
      </c>
      <c r="K2106">
        <v>6.998499046691818E-4</v>
      </c>
      <c r="L2106">
        <v>0.15405257393209201</v>
      </c>
      <c r="AQ2106">
        <v>9.0868524603464383E-6</v>
      </c>
    </row>
    <row r="2107" spans="1:266" x14ac:dyDescent="0.3">
      <c r="A2107" s="49">
        <v>2644</v>
      </c>
      <c r="B2107" t="s">
        <v>4282</v>
      </c>
      <c r="C2107" t="s">
        <v>614</v>
      </c>
      <c r="D2107">
        <v>1.0304682000000001</v>
      </c>
      <c r="I2107">
        <v>2.4932510325058631E-2</v>
      </c>
      <c r="K2107">
        <v>6.9530900154031363E-4</v>
      </c>
      <c r="L2107">
        <v>0.1604364763863112</v>
      </c>
    </row>
    <row r="2108" spans="1:266" x14ac:dyDescent="0.3">
      <c r="A2108" s="49">
        <v>2645</v>
      </c>
      <c r="B2108" t="s">
        <v>4283</v>
      </c>
      <c r="C2108" t="s">
        <v>620</v>
      </c>
      <c r="D2108">
        <v>146.58590000000001</v>
      </c>
      <c r="JE2108">
        <v>1.259686320201512E-2</v>
      </c>
      <c r="JF2108">
        <v>1.7231136247803051E-7</v>
      </c>
    </row>
    <row r="2109" spans="1:266" x14ac:dyDescent="0.3">
      <c r="A2109" s="49">
        <v>2646</v>
      </c>
      <c r="B2109" t="s">
        <v>4284</v>
      </c>
      <c r="C2109" t="s">
        <v>605</v>
      </c>
      <c r="D2109">
        <v>1.37</v>
      </c>
      <c r="AH2109">
        <v>1.0714285714285711E-5</v>
      </c>
    </row>
    <row r="2110" spans="1:266" x14ac:dyDescent="0.3">
      <c r="A2110" s="49">
        <v>2647</v>
      </c>
      <c r="B2110" t="s">
        <v>4285</v>
      </c>
      <c r="C2110" t="s">
        <v>605</v>
      </c>
      <c r="D2110">
        <v>1.0019999999999999E-2</v>
      </c>
      <c r="AG2110">
        <v>1.447368421052632E-5</v>
      </c>
    </row>
    <row r="2111" spans="1:266" x14ac:dyDescent="0.3">
      <c r="A2111" s="49">
        <v>2648</v>
      </c>
      <c r="B2111" t="s">
        <v>4286</v>
      </c>
      <c r="C2111" t="s">
        <v>617</v>
      </c>
      <c r="D2111">
        <v>2.549899E-5</v>
      </c>
      <c r="F2111">
        <v>125.6938673518703</v>
      </c>
    </row>
    <row r="2112" spans="1:266" x14ac:dyDescent="0.3">
      <c r="A2112" s="49">
        <v>2650</v>
      </c>
      <c r="B2112" t="s">
        <v>4288</v>
      </c>
      <c r="C2112" t="s">
        <v>605</v>
      </c>
      <c r="D2112">
        <v>8.9204000000000008</v>
      </c>
      <c r="M2112">
        <v>5.199781061850027E-2</v>
      </c>
      <c r="N2112">
        <v>7.5259989053092502E-6</v>
      </c>
      <c r="AH2112">
        <v>1.108374384236453E-5</v>
      </c>
      <c r="AK2112">
        <v>1.97591680350301E-4</v>
      </c>
    </row>
    <row r="2113" spans="1:356" x14ac:dyDescent="0.3">
      <c r="A2113" s="49">
        <v>2651</v>
      </c>
      <c r="B2113" t="s">
        <v>4290</v>
      </c>
      <c r="C2113" t="s">
        <v>605</v>
      </c>
      <c r="D2113">
        <v>0.28599999999999998</v>
      </c>
      <c r="M2113">
        <v>1.585266585266585E-2</v>
      </c>
      <c r="N2113">
        <v>1.775554122559338E-5</v>
      </c>
    </row>
    <row r="2114" spans="1:356" x14ac:dyDescent="0.3">
      <c r="A2114" s="49">
        <v>2652</v>
      </c>
      <c r="B2114" t="s">
        <v>4291</v>
      </c>
      <c r="C2114" t="s">
        <v>659</v>
      </c>
      <c r="D2114">
        <v>2.4140000000000002E-2</v>
      </c>
      <c r="AJ2114">
        <v>0.87676056338028163</v>
      </c>
      <c r="CN2114">
        <v>7.9309188464118066E-2</v>
      </c>
      <c r="EE2114">
        <v>6.8745808182427898E-2</v>
      </c>
    </row>
    <row r="2115" spans="1:356" x14ac:dyDescent="0.3">
      <c r="A2115" s="49">
        <v>2655</v>
      </c>
      <c r="B2115" t="s">
        <v>4295</v>
      </c>
      <c r="C2115" t="s">
        <v>796</v>
      </c>
      <c r="D2115">
        <v>0.16928000000000001</v>
      </c>
      <c r="O2115">
        <v>5.8324496288441163E-2</v>
      </c>
    </row>
    <row r="2116" spans="1:356" x14ac:dyDescent="0.3">
      <c r="A2116" s="49">
        <v>2657</v>
      </c>
      <c r="B2116" t="s">
        <v>4297</v>
      </c>
      <c r="C2116" t="s">
        <v>614</v>
      </c>
      <c r="D2116">
        <v>1.7219999999999999E-2</v>
      </c>
      <c r="HK2116">
        <v>0.36527931998315277</v>
      </c>
      <c r="IG2116">
        <v>3.466297266695475</v>
      </c>
      <c r="MQ2116">
        <v>2.6189838036527928E-3</v>
      </c>
      <c r="MR2116">
        <v>3.835930072913647</v>
      </c>
    </row>
    <row r="2117" spans="1:356" x14ac:dyDescent="0.3">
      <c r="A2117" s="49">
        <v>2659</v>
      </c>
      <c r="B2117" t="s">
        <v>4300</v>
      </c>
      <c r="C2117" t="s">
        <v>605</v>
      </c>
      <c r="D2117">
        <v>1</v>
      </c>
      <c r="AH2117">
        <v>2.1428571428571432E-5</v>
      </c>
    </row>
    <row r="2118" spans="1:356" x14ac:dyDescent="0.3">
      <c r="A2118" s="49">
        <v>2660</v>
      </c>
      <c r="B2118" t="s">
        <v>4301</v>
      </c>
      <c r="C2118" t="s">
        <v>605</v>
      </c>
      <c r="D2118">
        <v>0.87480000000000002</v>
      </c>
      <c r="M2118">
        <v>2.6063100137174212E-2</v>
      </c>
      <c r="N2118">
        <v>2.2890105507438401E-5</v>
      </c>
      <c r="AH2118">
        <v>9.5238095238095231E-6</v>
      </c>
    </row>
    <row r="2119" spans="1:356" x14ac:dyDescent="0.3">
      <c r="A2119" s="49">
        <v>2663</v>
      </c>
      <c r="B2119" t="s">
        <v>4304</v>
      </c>
      <c r="C2119" t="s">
        <v>798</v>
      </c>
      <c r="D2119">
        <v>0.21834290000000001</v>
      </c>
      <c r="O2119">
        <v>4.5820436905302318E-2</v>
      </c>
      <c r="P2119">
        <v>0.46486356339768953</v>
      </c>
    </row>
    <row r="2120" spans="1:356" x14ac:dyDescent="0.3">
      <c r="A2120" s="49">
        <v>2664</v>
      </c>
      <c r="B2120" t="s">
        <v>4305</v>
      </c>
      <c r="C2120" t="s">
        <v>671</v>
      </c>
      <c r="D2120">
        <v>0.11988699999999999</v>
      </c>
      <c r="O2120">
        <v>4.0823960855822169E-2</v>
      </c>
      <c r="P2120">
        <v>0.53111122730001648</v>
      </c>
    </row>
    <row r="2121" spans="1:356" x14ac:dyDescent="0.3">
      <c r="A2121" s="49">
        <v>2665</v>
      </c>
      <c r="B2121" t="s">
        <v>4306</v>
      </c>
      <c r="C2121" t="s">
        <v>686</v>
      </c>
      <c r="D2121">
        <v>0.02</v>
      </c>
      <c r="I2121">
        <v>0.11638554216867469</v>
      </c>
    </row>
    <row r="2122" spans="1:356" x14ac:dyDescent="0.3">
      <c r="A2122" s="49">
        <v>2666</v>
      </c>
      <c r="B2122" t="s">
        <v>4307</v>
      </c>
      <c r="C2122" t="s">
        <v>620</v>
      </c>
      <c r="D2122">
        <v>8.0000000000000004E-4</v>
      </c>
      <c r="AF2122">
        <v>2.486842105263158</v>
      </c>
      <c r="AG2122">
        <v>6.1640050256038905E-4</v>
      </c>
    </row>
    <row r="2123" spans="1:356" x14ac:dyDescent="0.3">
      <c r="A2123" s="49">
        <v>2667</v>
      </c>
      <c r="B2123" t="s">
        <v>4308</v>
      </c>
      <c r="C2123" t="s">
        <v>605</v>
      </c>
      <c r="D2123">
        <v>4.5611652047</v>
      </c>
      <c r="M2123">
        <v>6.520337727474583E-2</v>
      </c>
      <c r="N2123">
        <v>3.4162753785747731E-5</v>
      </c>
      <c r="AH2123">
        <v>7.9529779869578411E-5</v>
      </c>
      <c r="AK2123">
        <v>6.8647475773955238E-4</v>
      </c>
    </row>
    <row r="2124" spans="1:356" x14ac:dyDescent="0.3">
      <c r="A2124" s="49">
        <v>2668</v>
      </c>
      <c r="B2124" t="s">
        <v>4309</v>
      </c>
      <c r="C2124" t="s">
        <v>671</v>
      </c>
      <c r="D2124">
        <v>1.8166527E-5</v>
      </c>
      <c r="Q2124">
        <v>71.766606792811857</v>
      </c>
      <c r="R2124">
        <v>1.4148273910582911E-2</v>
      </c>
      <c r="S2124">
        <v>770.63665865614632</v>
      </c>
      <c r="T2124">
        <v>0.50799639481020342</v>
      </c>
      <c r="U2124">
        <v>0.18680699658345379</v>
      </c>
      <c r="V2124">
        <v>0.34659879032258062</v>
      </c>
      <c r="W2124">
        <v>8.4949359135592858E-2</v>
      </c>
    </row>
    <row r="2125" spans="1:356" x14ac:dyDescent="0.3">
      <c r="A2125" s="49">
        <v>2669</v>
      </c>
      <c r="B2125" t="s">
        <v>4310</v>
      </c>
      <c r="C2125" t="s">
        <v>796</v>
      </c>
      <c r="D2125">
        <v>0.11650000000000001</v>
      </c>
      <c r="O2125">
        <v>4.3065005757353718E-2</v>
      </c>
    </row>
    <row r="2126" spans="1:356" x14ac:dyDescent="0.3">
      <c r="A2126" s="49">
        <v>2670</v>
      </c>
      <c r="B2126" t="s">
        <v>4311</v>
      </c>
      <c r="C2126" t="s">
        <v>796</v>
      </c>
      <c r="D2126">
        <v>4.5560000000000003E-2</v>
      </c>
      <c r="O2126">
        <v>3.9896464592389567E-2</v>
      </c>
    </row>
    <row r="2127" spans="1:356" x14ac:dyDescent="0.3">
      <c r="A2127" s="49">
        <v>2671</v>
      </c>
      <c r="B2127" t="s">
        <v>4312</v>
      </c>
      <c r="C2127" t="s">
        <v>796</v>
      </c>
      <c r="D2127">
        <v>0.16556999999999999</v>
      </c>
      <c r="O2127">
        <v>5.147259209500956E-2</v>
      </c>
      <c r="AI2127">
        <v>41.634145850427522</v>
      </c>
      <c r="IW2127">
        <v>1.1312694929242931E-5</v>
      </c>
    </row>
    <row r="2128" spans="1:356" x14ac:dyDescent="0.3">
      <c r="A2128" s="49">
        <v>2672</v>
      </c>
      <c r="B2128" t="s">
        <v>4313</v>
      </c>
      <c r="C2128" t="s">
        <v>796</v>
      </c>
      <c r="D2128">
        <v>0.14557999999999999</v>
      </c>
      <c r="O2128">
        <v>0.1012686009536287</v>
      </c>
      <c r="IW2128">
        <v>1.9020943090493152E-5</v>
      </c>
    </row>
    <row r="2129" spans="1:358" x14ac:dyDescent="0.3">
      <c r="A2129" s="49">
        <v>2673</v>
      </c>
      <c r="B2129" t="s">
        <v>4314</v>
      </c>
      <c r="C2129" t="s">
        <v>796</v>
      </c>
      <c r="D2129">
        <v>4.2270000000000002E-2</v>
      </c>
      <c r="O2129">
        <v>0.1613754781976493</v>
      </c>
      <c r="IW2129">
        <v>6.4409583623425805E-5</v>
      </c>
    </row>
    <row r="2130" spans="1:358" x14ac:dyDescent="0.3">
      <c r="A2130" s="49">
        <v>2674</v>
      </c>
      <c r="B2130" t="s">
        <v>4315</v>
      </c>
      <c r="C2130" t="s">
        <v>659</v>
      </c>
      <c r="D2130">
        <v>2.7328000000000002E-2</v>
      </c>
      <c r="I2130">
        <v>1.6590953979853849E-2</v>
      </c>
      <c r="J2130">
        <v>4.8884060833497931E-6</v>
      </c>
      <c r="K2130">
        <v>1.918054732591569E-4</v>
      </c>
      <c r="L2130">
        <v>0.1000079004542761</v>
      </c>
    </row>
    <row r="2131" spans="1:358" x14ac:dyDescent="0.3">
      <c r="A2131" s="49">
        <v>2676</v>
      </c>
      <c r="B2131" t="s">
        <v>4317</v>
      </c>
      <c r="C2131" t="s">
        <v>659</v>
      </c>
      <c r="D2131">
        <v>0.25056200000000001</v>
      </c>
      <c r="I2131">
        <v>0.26401257202723932</v>
      </c>
      <c r="J2131">
        <v>4.7145102147721319E-6</v>
      </c>
      <c r="K2131">
        <v>7.5199348117106107E-4</v>
      </c>
    </row>
    <row r="2132" spans="1:358" x14ac:dyDescent="0.3">
      <c r="A2132" s="49">
        <v>2677</v>
      </c>
      <c r="B2132" t="s">
        <v>4318</v>
      </c>
      <c r="C2132" t="s">
        <v>798</v>
      </c>
      <c r="D2132">
        <v>6.5673146700000004E-2</v>
      </c>
      <c r="P2132">
        <v>0.82926829268292679</v>
      </c>
    </row>
    <row r="2133" spans="1:358" x14ac:dyDescent="0.3">
      <c r="A2133" s="49">
        <v>2678</v>
      </c>
      <c r="B2133" t="s">
        <v>4319</v>
      </c>
      <c r="C2133" t="s">
        <v>671</v>
      </c>
      <c r="D2133">
        <v>2.5504488000000001E-4</v>
      </c>
      <c r="Q2133">
        <v>284.47213384561968</v>
      </c>
      <c r="S2133">
        <v>632.57172619971823</v>
      </c>
      <c r="T2133">
        <v>0.51234567901234562</v>
      </c>
      <c r="U2133">
        <v>0.14913004959503601</v>
      </c>
      <c r="V2133">
        <v>0.28388564686738882</v>
      </c>
      <c r="W2133">
        <v>6.607476550589253E-2</v>
      </c>
    </row>
    <row r="2134" spans="1:358" x14ac:dyDescent="0.3">
      <c r="A2134" s="49">
        <v>2679</v>
      </c>
      <c r="B2134" t="s">
        <v>4321</v>
      </c>
      <c r="C2134" t="s">
        <v>595</v>
      </c>
      <c r="D2134">
        <v>3.1116150000000002E-4</v>
      </c>
      <c r="Q2134">
        <v>81.789877960837416</v>
      </c>
      <c r="R2134">
        <v>2.6778028987090849E-2</v>
      </c>
      <c r="S2134">
        <v>249.00111416478319</v>
      </c>
      <c r="T2134">
        <v>0.46402494373778308</v>
      </c>
      <c r="U2134">
        <v>0.14526774744135521</v>
      </c>
    </row>
    <row r="2135" spans="1:358" x14ac:dyDescent="0.3">
      <c r="A2135" s="49">
        <v>2680</v>
      </c>
      <c r="B2135" t="s">
        <v>4322</v>
      </c>
      <c r="C2135" t="s">
        <v>671</v>
      </c>
      <c r="D2135">
        <v>1.119591E-4</v>
      </c>
      <c r="Q2135">
        <v>36.966624419095901</v>
      </c>
      <c r="R2135">
        <v>5.1489226869455E-2</v>
      </c>
      <c r="S2135">
        <v>396.95113364314892</v>
      </c>
      <c r="T2135">
        <v>0.50260526686382201</v>
      </c>
      <c r="U2135">
        <v>0.12437802187485331</v>
      </c>
      <c r="V2135">
        <v>0.33998573811787081</v>
      </c>
      <c r="W2135">
        <v>8.3328538283340373E-2</v>
      </c>
    </row>
    <row r="2136" spans="1:358" x14ac:dyDescent="0.3">
      <c r="A2136" s="49">
        <v>2681</v>
      </c>
      <c r="B2136" t="s">
        <v>4324</v>
      </c>
      <c r="C2136" t="s">
        <v>752</v>
      </c>
      <c r="D2136">
        <v>0.58755364372570174</v>
      </c>
      <c r="DE2136">
        <v>0.19953333792700459</v>
      </c>
      <c r="IJ2136">
        <v>0.88945627358618173</v>
      </c>
      <c r="IK2136">
        <v>1.5654742957303541E-5</v>
      </c>
      <c r="MS2136">
        <v>3.9324335036912423E-3</v>
      </c>
      <c r="MT2136">
        <v>2.0954164621597649E-2</v>
      </c>
    </row>
    <row r="2137" spans="1:358" x14ac:dyDescent="0.3">
      <c r="A2137" s="49">
        <v>2682</v>
      </c>
      <c r="B2137" t="s">
        <v>4326</v>
      </c>
      <c r="C2137" t="s">
        <v>752</v>
      </c>
      <c r="D2137">
        <v>0.23146052631618549</v>
      </c>
      <c r="DE2137">
        <v>58.633188629009553</v>
      </c>
      <c r="IJ2137">
        <v>130.01389544275449</v>
      </c>
      <c r="MS2137">
        <v>0.93772592098391883</v>
      </c>
      <c r="MT2137">
        <v>2.3682363820767338</v>
      </c>
    </row>
    <row r="2138" spans="1:358" x14ac:dyDescent="0.3">
      <c r="A2138" s="49">
        <v>2683</v>
      </c>
      <c r="B2138" t="s">
        <v>4327</v>
      </c>
      <c r="C2138" t="s">
        <v>798</v>
      </c>
      <c r="D2138">
        <v>0.21135278430000001</v>
      </c>
      <c r="P2138">
        <v>1.4912009879592469</v>
      </c>
    </row>
    <row r="2139" spans="1:358" x14ac:dyDescent="0.3">
      <c r="A2139" s="49">
        <v>2684</v>
      </c>
      <c r="B2139" t="s">
        <v>4328</v>
      </c>
      <c r="C2139" t="s">
        <v>798</v>
      </c>
      <c r="D2139">
        <v>0.1326379848</v>
      </c>
      <c r="P2139">
        <v>1.129842180774749</v>
      </c>
    </row>
    <row r="2140" spans="1:358" x14ac:dyDescent="0.3">
      <c r="A2140" s="49">
        <v>2685</v>
      </c>
      <c r="B2140" t="s">
        <v>4329</v>
      </c>
      <c r="C2140" t="s">
        <v>798</v>
      </c>
      <c r="D2140">
        <v>6.4818713900000005E-2</v>
      </c>
      <c r="P2140">
        <v>0.89281718505258434</v>
      </c>
    </row>
    <row r="2141" spans="1:358" x14ac:dyDescent="0.3">
      <c r="A2141" s="49">
        <v>2686</v>
      </c>
      <c r="B2141" t="s">
        <v>4330</v>
      </c>
      <c r="C2141" t="s">
        <v>671</v>
      </c>
      <c r="D2141">
        <v>0.64773398790000003</v>
      </c>
      <c r="P2141">
        <v>1.143160127253446</v>
      </c>
    </row>
    <row r="2142" spans="1:358" x14ac:dyDescent="0.3">
      <c r="A2142" s="49">
        <v>2687</v>
      </c>
      <c r="B2142" t="s">
        <v>4331</v>
      </c>
      <c r="C2142" t="s">
        <v>650</v>
      </c>
      <c r="D2142">
        <v>0.16</v>
      </c>
      <c r="AK2142">
        <v>1.608465608465609E-3</v>
      </c>
    </row>
    <row r="2143" spans="1:358" x14ac:dyDescent="0.3">
      <c r="A2143" s="49">
        <v>2688</v>
      </c>
      <c r="B2143" t="s">
        <v>4333</v>
      </c>
      <c r="C2143" t="s">
        <v>793</v>
      </c>
      <c r="D2143">
        <v>0.98881233582983652</v>
      </c>
      <c r="EK2143">
        <v>7.4439952041425387E-5</v>
      </c>
    </row>
    <row r="2144" spans="1:358" x14ac:dyDescent="0.3">
      <c r="A2144" s="49">
        <v>2689</v>
      </c>
      <c r="B2144" t="s">
        <v>4334</v>
      </c>
      <c r="C2144" t="s">
        <v>617</v>
      </c>
      <c r="D2144">
        <v>5.3772732300000001E-2</v>
      </c>
      <c r="I2144">
        <v>0.17859673990077959</v>
      </c>
      <c r="J2144">
        <v>2.4906348081401239E-5</v>
      </c>
      <c r="K2144">
        <v>1.172150788026054E-3</v>
      </c>
      <c r="L2144">
        <v>4.2720461678647348E-2</v>
      </c>
    </row>
    <row r="2145" spans="1:359" x14ac:dyDescent="0.3">
      <c r="A2145" s="49">
        <v>2691</v>
      </c>
      <c r="B2145" t="s">
        <v>4336</v>
      </c>
      <c r="C2145" t="s">
        <v>796</v>
      </c>
      <c r="D2145">
        <v>5.9290000000000003</v>
      </c>
      <c r="O2145">
        <v>3.7456445993031363E-2</v>
      </c>
      <c r="AN2145">
        <v>2.3836976032097981E-4</v>
      </c>
    </row>
    <row r="2146" spans="1:359" x14ac:dyDescent="0.3">
      <c r="A2146" s="49">
        <v>2692</v>
      </c>
      <c r="B2146" t="s">
        <v>4338</v>
      </c>
      <c r="C2146" t="s">
        <v>671</v>
      </c>
      <c r="D2146">
        <v>0.81838511999999997</v>
      </c>
      <c r="EE2146">
        <v>0.33329638251487259</v>
      </c>
    </row>
    <row r="2147" spans="1:359" x14ac:dyDescent="0.3">
      <c r="A2147" s="49">
        <v>2695</v>
      </c>
      <c r="B2147" t="s">
        <v>4341</v>
      </c>
      <c r="C2147" t="s">
        <v>796</v>
      </c>
      <c r="D2147">
        <v>0.88948159999999998</v>
      </c>
      <c r="O2147">
        <v>2.7705676007677111E-2</v>
      </c>
      <c r="AI2147">
        <v>13.4590953906813</v>
      </c>
    </row>
    <row r="2148" spans="1:359" x14ac:dyDescent="0.3">
      <c r="A2148" s="49">
        <v>2698</v>
      </c>
      <c r="B2148" t="s">
        <v>4346</v>
      </c>
      <c r="C2148" t="s">
        <v>595</v>
      </c>
      <c r="D2148">
        <v>3.0373050000000001E-3</v>
      </c>
      <c r="DG2148">
        <v>0.24524700534044341</v>
      </c>
      <c r="MU2148">
        <v>4.158844765342961E-2</v>
      </c>
    </row>
    <row r="2149" spans="1:359" x14ac:dyDescent="0.3">
      <c r="A2149" s="49">
        <v>2701</v>
      </c>
      <c r="B2149" t="s">
        <v>4354</v>
      </c>
      <c r="C2149" t="s">
        <v>614</v>
      </c>
      <c r="D2149">
        <v>0.8558790740000003</v>
      </c>
      <c r="AH2149">
        <v>2.2100709337890809E-5</v>
      </c>
    </row>
    <row r="2150" spans="1:359" x14ac:dyDescent="0.3">
      <c r="A2150" s="49">
        <v>2702</v>
      </c>
      <c r="B2150" t="s">
        <v>4355</v>
      </c>
      <c r="C2150" t="s">
        <v>671</v>
      </c>
      <c r="D2150">
        <v>2.4800643086816721E-4</v>
      </c>
      <c r="Q2150">
        <v>594.13580246913568</v>
      </c>
      <c r="R2150">
        <v>0.1446759259259259</v>
      </c>
      <c r="S2150">
        <v>738.16872427983549</v>
      </c>
      <c r="T2150">
        <v>0.79698216735253724</v>
      </c>
      <c r="U2150">
        <v>8.260459533607678E-2</v>
      </c>
      <c r="V2150">
        <v>8.4177916666666644E-2</v>
      </c>
      <c r="W2150">
        <v>4.1263041152263383E-2</v>
      </c>
    </row>
    <row r="2151" spans="1:359" x14ac:dyDescent="0.3">
      <c r="A2151" s="49">
        <v>2705</v>
      </c>
      <c r="B2151" t="s">
        <v>4358</v>
      </c>
      <c r="C2151" t="s">
        <v>659</v>
      </c>
      <c r="D2151">
        <v>2.3519999999999999E-2</v>
      </c>
      <c r="AH2151">
        <v>2.2321428571428571E-5</v>
      </c>
      <c r="AJ2151">
        <v>1.476261337868481</v>
      </c>
      <c r="AK2151">
        <v>2.2044595616024188E-3</v>
      </c>
    </row>
    <row r="2152" spans="1:359" x14ac:dyDescent="0.3">
      <c r="A2152" s="49">
        <v>2707</v>
      </c>
      <c r="B2152" t="s">
        <v>4360</v>
      </c>
      <c r="C2152" t="s">
        <v>659</v>
      </c>
      <c r="D2152">
        <v>8.8800000000000007E-3</v>
      </c>
      <c r="AJ2152">
        <v>1.3352638352638351</v>
      </c>
    </row>
    <row r="2153" spans="1:359" x14ac:dyDescent="0.3">
      <c r="A2153" s="49">
        <v>2708</v>
      </c>
      <c r="B2153" t="s">
        <v>4361</v>
      </c>
      <c r="C2153" t="s">
        <v>650</v>
      </c>
      <c r="D2153">
        <v>1.7399999999999999E-2</v>
      </c>
      <c r="CN2153">
        <v>2.2577996715927751E-2</v>
      </c>
    </row>
    <row r="2154" spans="1:359" x14ac:dyDescent="0.3">
      <c r="A2154" s="49">
        <v>2709</v>
      </c>
      <c r="B2154" t="s">
        <v>4362</v>
      </c>
      <c r="C2154" t="s">
        <v>656</v>
      </c>
      <c r="D2154">
        <v>5.28E-2</v>
      </c>
      <c r="AJ2154">
        <v>1.0779220779220779</v>
      </c>
    </row>
    <row r="2155" spans="1:359" x14ac:dyDescent="0.3">
      <c r="A2155" s="49">
        <v>2711</v>
      </c>
      <c r="B2155" t="s">
        <v>4366</v>
      </c>
      <c r="C2155" t="s">
        <v>798</v>
      </c>
      <c r="D2155">
        <v>5.3806599999999989E-2</v>
      </c>
      <c r="O2155">
        <v>4.1216269325197501E-2</v>
      </c>
      <c r="P2155">
        <v>1.085617658836485</v>
      </c>
      <c r="AL2155">
        <v>6.1978601228809287E-5</v>
      </c>
      <c r="AM2155">
        <v>1.040870884186572E-4</v>
      </c>
      <c r="AN2155">
        <v>1.165334275944448E-4</v>
      </c>
    </row>
    <row r="2156" spans="1:359" x14ac:dyDescent="0.3">
      <c r="A2156" s="49">
        <v>2712</v>
      </c>
      <c r="B2156" t="s">
        <v>4368</v>
      </c>
      <c r="C2156" t="s">
        <v>605</v>
      </c>
      <c r="D2156">
        <v>2.86</v>
      </c>
      <c r="M2156">
        <v>0.231990231990232</v>
      </c>
      <c r="N2156">
        <v>3.3577533577533578E-6</v>
      </c>
      <c r="AH2156">
        <v>3.7087912087912093E-5</v>
      </c>
    </row>
    <row r="2157" spans="1:359" x14ac:dyDescent="0.3">
      <c r="A2157" s="49">
        <v>2713</v>
      </c>
      <c r="B2157" t="s">
        <v>4369</v>
      </c>
      <c r="C2157" t="s">
        <v>1044</v>
      </c>
      <c r="D2157">
        <v>8.4939999999999998</v>
      </c>
      <c r="L2157">
        <v>0.26238631947143409</v>
      </c>
    </row>
    <row r="2158" spans="1:359" x14ac:dyDescent="0.3">
      <c r="A2158" s="49">
        <v>2714</v>
      </c>
      <c r="B2158" t="s">
        <v>4370</v>
      </c>
      <c r="C2158" t="s">
        <v>659</v>
      </c>
      <c r="D2158">
        <v>0.1593</v>
      </c>
      <c r="AJ2158">
        <v>1.384449825127791</v>
      </c>
      <c r="AK2158">
        <v>2.300242130750605E-4</v>
      </c>
      <c r="AP2158">
        <v>0.48529358353510899</v>
      </c>
    </row>
    <row r="2159" spans="1:359" x14ac:dyDescent="0.3">
      <c r="A2159" s="49">
        <v>2715</v>
      </c>
      <c r="B2159" t="s">
        <v>4371</v>
      </c>
      <c r="C2159" t="s">
        <v>605</v>
      </c>
      <c r="D2159">
        <v>0.01</v>
      </c>
      <c r="AG2159">
        <v>5.773808447023576E-4</v>
      </c>
    </row>
    <row r="2160" spans="1:359" x14ac:dyDescent="0.3">
      <c r="A2160" s="49">
        <v>2716</v>
      </c>
      <c r="B2160" t="s">
        <v>4372</v>
      </c>
      <c r="C2160" t="s">
        <v>605</v>
      </c>
      <c r="D2160">
        <v>0.64792000000000016</v>
      </c>
      <c r="AG2160">
        <v>4.6522556390977453E-5</v>
      </c>
    </row>
    <row r="2161" spans="1:141" x14ac:dyDescent="0.3">
      <c r="A2161" s="49">
        <v>2718</v>
      </c>
      <c r="B2161" t="s">
        <v>4374</v>
      </c>
      <c r="C2161" t="s">
        <v>605</v>
      </c>
      <c r="D2161">
        <v>1.204E-2</v>
      </c>
      <c r="AG2161">
        <v>3.1015037593984973E-5</v>
      </c>
    </row>
    <row r="2162" spans="1:141" x14ac:dyDescent="0.3">
      <c r="A2162" s="49">
        <v>2719</v>
      </c>
      <c r="B2162" t="s">
        <v>4375</v>
      </c>
      <c r="C2162" t="s">
        <v>605</v>
      </c>
      <c r="D2162">
        <v>1.651</v>
      </c>
      <c r="AG2162">
        <v>3.3400809716599188E-6</v>
      </c>
    </row>
    <row r="2163" spans="1:141" x14ac:dyDescent="0.3">
      <c r="A2163" s="49">
        <v>2720</v>
      </c>
      <c r="B2163" t="s">
        <v>4376</v>
      </c>
      <c r="C2163" t="s">
        <v>605</v>
      </c>
      <c r="D2163">
        <v>8.6409999999999994E-3</v>
      </c>
      <c r="AG2163">
        <v>5.7889268653942168E-4</v>
      </c>
    </row>
    <row r="2164" spans="1:141" x14ac:dyDescent="0.3">
      <c r="A2164" s="49">
        <v>2721</v>
      </c>
      <c r="B2164" t="s">
        <v>4377</v>
      </c>
      <c r="C2164" t="s">
        <v>605</v>
      </c>
      <c r="D2164">
        <v>0.06</v>
      </c>
      <c r="AG2164">
        <v>5.0657894736842118E-5</v>
      </c>
    </row>
    <row r="2165" spans="1:141" x14ac:dyDescent="0.3">
      <c r="A2165" s="49">
        <v>2722</v>
      </c>
      <c r="B2165" t="s">
        <v>4378</v>
      </c>
      <c r="C2165" t="s">
        <v>798</v>
      </c>
      <c r="D2165">
        <v>2.5727080373831781E-2</v>
      </c>
      <c r="P2165">
        <v>7.1814998711696401E-2</v>
      </c>
    </row>
    <row r="2166" spans="1:141" x14ac:dyDescent="0.3">
      <c r="A2166" s="49">
        <v>2724</v>
      </c>
      <c r="B2166" t="s">
        <v>4380</v>
      </c>
      <c r="C2166" t="s">
        <v>798</v>
      </c>
      <c r="D2166">
        <v>2.0398900000000001E-2</v>
      </c>
      <c r="P2166">
        <v>1.559768466711919E-2</v>
      </c>
    </row>
    <row r="2167" spans="1:141" x14ac:dyDescent="0.3">
      <c r="A2167" s="49">
        <v>2725</v>
      </c>
      <c r="B2167" t="s">
        <v>4381</v>
      </c>
      <c r="C2167" t="s">
        <v>605</v>
      </c>
      <c r="D2167">
        <v>1.7149999999999999E-4</v>
      </c>
      <c r="F2167">
        <v>1066.666666666667</v>
      </c>
    </row>
    <row r="2168" spans="1:141" x14ac:dyDescent="0.3">
      <c r="A2168" s="49">
        <v>2726</v>
      </c>
      <c r="B2168" t="s">
        <v>4382</v>
      </c>
      <c r="C2168" t="s">
        <v>662</v>
      </c>
      <c r="D2168">
        <v>2.7338999999999999E-2</v>
      </c>
      <c r="P2168">
        <v>0.67542535054451824</v>
      </c>
      <c r="AL2168">
        <v>2.6026475177513769E-5</v>
      </c>
      <c r="AM2168">
        <v>3.7544992010876993E-5</v>
      </c>
      <c r="AN2168">
        <v>1.242789058901233E-4</v>
      </c>
    </row>
    <row r="2169" spans="1:141" x14ac:dyDescent="0.3">
      <c r="A2169" s="49">
        <v>2727</v>
      </c>
      <c r="B2169" t="s">
        <v>4383</v>
      </c>
      <c r="C2169" t="s">
        <v>671</v>
      </c>
      <c r="D2169">
        <v>1.1486000000000001</v>
      </c>
      <c r="P2169">
        <v>0.41616729592335111</v>
      </c>
      <c r="AL2169">
        <v>5.4372873869779972E-5</v>
      </c>
      <c r="AM2169">
        <v>2.0879183565995511E-4</v>
      </c>
      <c r="AN2169">
        <v>2.6743398703358439E-4</v>
      </c>
    </row>
    <row r="2170" spans="1:141" x14ac:dyDescent="0.3">
      <c r="A2170" s="49">
        <v>2728</v>
      </c>
      <c r="B2170" t="s">
        <v>4384</v>
      </c>
      <c r="C2170" t="s">
        <v>605</v>
      </c>
      <c r="D2170">
        <v>0.01</v>
      </c>
      <c r="AG2170">
        <v>8.6842105263157897E-5</v>
      </c>
    </row>
    <row r="2171" spans="1:141" x14ac:dyDescent="0.3">
      <c r="A2171" s="49">
        <v>2729</v>
      </c>
      <c r="B2171" t="s">
        <v>4385</v>
      </c>
      <c r="C2171" t="s">
        <v>605</v>
      </c>
      <c r="D2171">
        <v>3.1751999999999998</v>
      </c>
      <c r="M2171">
        <v>5.6009070294784583E-3</v>
      </c>
      <c r="N2171">
        <v>4.9689776480054087E-6</v>
      </c>
    </row>
    <row r="2172" spans="1:141" x14ac:dyDescent="0.3">
      <c r="A2172" s="49">
        <v>2730</v>
      </c>
      <c r="B2172" t="s">
        <v>4386</v>
      </c>
      <c r="C2172" t="s">
        <v>659</v>
      </c>
      <c r="D2172">
        <v>6.7100000000000007E-2</v>
      </c>
      <c r="I2172">
        <v>0.1493185858186846</v>
      </c>
      <c r="J2172">
        <v>1.066561327276319E-5</v>
      </c>
      <c r="K2172">
        <v>1.534443786073255E-3</v>
      </c>
      <c r="L2172">
        <v>0.16667983409046019</v>
      </c>
    </row>
    <row r="2173" spans="1:141" x14ac:dyDescent="0.3">
      <c r="A2173" s="49">
        <v>2731</v>
      </c>
      <c r="B2173" t="s">
        <v>4387</v>
      </c>
      <c r="C2173" t="s">
        <v>798</v>
      </c>
      <c r="D2173">
        <v>9.9959999999999993E-2</v>
      </c>
      <c r="O2173">
        <v>3.652253584360575E-2</v>
      </c>
      <c r="P2173">
        <v>0.22842795654847309</v>
      </c>
    </row>
    <row r="2174" spans="1:141" x14ac:dyDescent="0.3">
      <c r="A2174" s="49">
        <v>2732</v>
      </c>
      <c r="B2174" t="s">
        <v>4388</v>
      </c>
      <c r="C2174" t="s">
        <v>659</v>
      </c>
      <c r="D2174">
        <v>0.21480099999999999</v>
      </c>
      <c r="AH2174">
        <v>4.5297075632129937E-5</v>
      </c>
      <c r="AJ2174">
        <v>1.30511225118443</v>
      </c>
      <c r="AK2174">
        <v>8.8735893828048888E-4</v>
      </c>
    </row>
    <row r="2175" spans="1:141" x14ac:dyDescent="0.3">
      <c r="A2175" s="49">
        <v>2733</v>
      </c>
      <c r="B2175" t="s">
        <v>4389</v>
      </c>
      <c r="C2175" t="s">
        <v>793</v>
      </c>
      <c r="D2175">
        <v>1.6342926</v>
      </c>
      <c r="EK2175">
        <v>1.180064958117921E-5</v>
      </c>
    </row>
    <row r="2176" spans="1:141" x14ac:dyDescent="0.3">
      <c r="A2176" s="49">
        <v>2734</v>
      </c>
      <c r="B2176" t="s">
        <v>4391</v>
      </c>
      <c r="C2176" t="s">
        <v>793</v>
      </c>
      <c r="D2176">
        <v>1.7818836</v>
      </c>
      <c r="EK2176">
        <v>6.4939306761836578E-5</v>
      </c>
    </row>
    <row r="2177" spans="1:134" x14ac:dyDescent="0.3">
      <c r="A2177" s="49">
        <v>2736</v>
      </c>
      <c r="B2177" t="s">
        <v>4393</v>
      </c>
      <c r="C2177" t="s">
        <v>659</v>
      </c>
      <c r="D2177">
        <v>2.3800000000000002E-2</v>
      </c>
      <c r="AJ2177">
        <v>1.1043417366946779</v>
      </c>
      <c r="AK2177">
        <v>5.3221288515406171E-4</v>
      </c>
    </row>
    <row r="2178" spans="1:134" x14ac:dyDescent="0.3">
      <c r="A2178" s="49">
        <v>2737</v>
      </c>
      <c r="B2178" t="s">
        <v>4394</v>
      </c>
      <c r="C2178" t="s">
        <v>671</v>
      </c>
      <c r="D2178">
        <v>1.7225000000000001E-2</v>
      </c>
      <c r="O2178">
        <v>2.5349569896279511E-2</v>
      </c>
      <c r="P2178">
        <v>0.53738114623526501</v>
      </c>
    </row>
    <row r="2179" spans="1:134" x14ac:dyDescent="0.3">
      <c r="A2179" s="49">
        <v>2738</v>
      </c>
      <c r="B2179" t="s">
        <v>4395</v>
      </c>
      <c r="C2179" t="s">
        <v>611</v>
      </c>
      <c r="D2179">
        <v>9.8999999999999973E-3</v>
      </c>
      <c r="AG2179">
        <v>1.8815789473684209E-5</v>
      </c>
    </row>
    <row r="2180" spans="1:134" x14ac:dyDescent="0.3">
      <c r="A2180" s="49">
        <v>2739</v>
      </c>
      <c r="B2180" t="s">
        <v>4396</v>
      </c>
      <c r="C2180" t="s">
        <v>605</v>
      </c>
      <c r="D2180">
        <v>0.01</v>
      </c>
      <c r="AG2180">
        <v>5.7348689965725679E-4</v>
      </c>
    </row>
    <row r="2181" spans="1:134" x14ac:dyDescent="0.3">
      <c r="A2181" s="49">
        <v>2740</v>
      </c>
      <c r="B2181" t="s">
        <v>4397</v>
      </c>
      <c r="C2181" t="s">
        <v>659</v>
      </c>
      <c r="D2181">
        <v>1.8239999999999999E-2</v>
      </c>
      <c r="AJ2181">
        <v>1.525480367585631</v>
      </c>
      <c r="AP2181">
        <v>1.445275689223058</v>
      </c>
    </row>
    <row r="2182" spans="1:134" x14ac:dyDescent="0.3">
      <c r="A2182" s="49">
        <v>2742</v>
      </c>
      <c r="B2182" t="s">
        <v>4399</v>
      </c>
      <c r="C2182" t="s">
        <v>605</v>
      </c>
      <c r="D2182">
        <v>0.15679999999999999</v>
      </c>
      <c r="AG2182">
        <v>2.4812030075187972E-5</v>
      </c>
    </row>
    <row r="2183" spans="1:134" x14ac:dyDescent="0.3">
      <c r="A2183" s="49">
        <v>2745</v>
      </c>
      <c r="B2183" t="s">
        <v>4402</v>
      </c>
      <c r="C2183" t="s">
        <v>605</v>
      </c>
      <c r="D2183">
        <v>0.01</v>
      </c>
      <c r="AG2183">
        <v>1.085526315789474E-4</v>
      </c>
    </row>
    <row r="2184" spans="1:134" x14ac:dyDescent="0.3">
      <c r="A2184" s="49">
        <v>2746</v>
      </c>
      <c r="B2184" t="s">
        <v>4403</v>
      </c>
      <c r="C2184" t="s">
        <v>614</v>
      </c>
      <c r="D2184">
        <v>3.2000000000000002E-3</v>
      </c>
      <c r="AF2184">
        <v>2.3103565365025469</v>
      </c>
      <c r="AG2184">
        <v>5.6738537241602196E-4</v>
      </c>
    </row>
    <row r="2185" spans="1:134" x14ac:dyDescent="0.3">
      <c r="A2185" s="49">
        <v>2748</v>
      </c>
      <c r="B2185" t="s">
        <v>4405</v>
      </c>
      <c r="C2185" t="s">
        <v>659</v>
      </c>
      <c r="D2185">
        <v>2.7539999999999999E-2</v>
      </c>
      <c r="AH2185">
        <v>3.6103330220977282E-5</v>
      </c>
      <c r="AJ2185">
        <v>1.377736279697064</v>
      </c>
      <c r="AK2185">
        <v>1.169554241449666E-3</v>
      </c>
      <c r="AP2185">
        <v>0.2236187623197427</v>
      </c>
    </row>
    <row r="2186" spans="1:134" x14ac:dyDescent="0.3">
      <c r="A2186" s="49">
        <v>2749</v>
      </c>
      <c r="B2186" t="s">
        <v>4406</v>
      </c>
      <c r="C2186" t="s">
        <v>605</v>
      </c>
      <c r="D2186">
        <v>1.0575230322295699</v>
      </c>
      <c r="AH2186">
        <v>5.356519607142857E-5</v>
      </c>
      <c r="AK2186">
        <v>2.0103543523809531E-4</v>
      </c>
    </row>
    <row r="2187" spans="1:134" x14ac:dyDescent="0.3">
      <c r="A2187" s="49">
        <v>2750</v>
      </c>
      <c r="B2187" t="s">
        <v>4407</v>
      </c>
      <c r="C2187" t="s">
        <v>659</v>
      </c>
      <c r="D2187">
        <v>2.724E-2</v>
      </c>
      <c r="AJ2187">
        <v>1.053968253968254</v>
      </c>
    </row>
    <row r="2188" spans="1:134" x14ac:dyDescent="0.3">
      <c r="A2188" s="49">
        <v>2751</v>
      </c>
      <c r="B2188" t="s">
        <v>4408</v>
      </c>
      <c r="C2188" t="s">
        <v>650</v>
      </c>
      <c r="D2188">
        <v>7.0662247999999988E-3</v>
      </c>
      <c r="AK2188">
        <v>3.236210770457347E-3</v>
      </c>
    </row>
    <row r="2189" spans="1:134" x14ac:dyDescent="0.3">
      <c r="A2189" s="49">
        <v>2752</v>
      </c>
      <c r="B2189" t="s">
        <v>4409</v>
      </c>
      <c r="C2189" t="s">
        <v>659</v>
      </c>
      <c r="D2189">
        <v>1</v>
      </c>
      <c r="AJ2189">
        <v>1.5809523809523811</v>
      </c>
      <c r="AP2189">
        <v>4.018571428571429E-2</v>
      </c>
      <c r="ED2189">
        <v>5.9259259259259269E-4</v>
      </c>
    </row>
    <row r="2190" spans="1:134" x14ac:dyDescent="0.3">
      <c r="A2190" s="49">
        <v>2753</v>
      </c>
      <c r="B2190" t="s">
        <v>4410</v>
      </c>
      <c r="C2190" t="s">
        <v>659</v>
      </c>
      <c r="D2190">
        <v>1.76</v>
      </c>
      <c r="AH2190">
        <v>4.0178571428571433E-5</v>
      </c>
      <c r="AJ2190">
        <v>0.24702380952380951</v>
      </c>
      <c r="AK2190">
        <v>1.005291005291005E-3</v>
      </c>
      <c r="AP2190">
        <v>2.5116071428571429E-2</v>
      </c>
    </row>
    <row r="2191" spans="1:134" x14ac:dyDescent="0.3">
      <c r="A2191" s="49">
        <v>2755</v>
      </c>
      <c r="B2191" t="s">
        <v>4412</v>
      </c>
      <c r="C2191" t="s">
        <v>605</v>
      </c>
      <c r="D2191">
        <v>7.0842176363636353</v>
      </c>
      <c r="M2191">
        <v>5.1958521417534251E-2</v>
      </c>
      <c r="N2191">
        <v>5.5035538173959784E-6</v>
      </c>
      <c r="AH2191">
        <v>1.5636940125098779E-5</v>
      </c>
    </row>
    <row r="2192" spans="1:134" x14ac:dyDescent="0.3">
      <c r="A2192" s="49">
        <v>2757</v>
      </c>
      <c r="B2192" t="s">
        <v>4414</v>
      </c>
      <c r="C2192" t="s">
        <v>668</v>
      </c>
      <c r="D2192">
        <v>2.1435599999999999</v>
      </c>
      <c r="I2192">
        <v>1.262203828469563E-2</v>
      </c>
      <c r="K2192">
        <v>1.343819011389253E-3</v>
      </c>
      <c r="L2192">
        <v>8.3609505479792942E-2</v>
      </c>
    </row>
    <row r="2193" spans="1:268" x14ac:dyDescent="0.3">
      <c r="A2193" s="49">
        <v>2758</v>
      </c>
      <c r="B2193" t="s">
        <v>4415</v>
      </c>
      <c r="C2193" t="s">
        <v>659</v>
      </c>
      <c r="D2193">
        <v>5.0000000000000001E-4</v>
      </c>
      <c r="BQ2193">
        <v>29.84210526315789</v>
      </c>
      <c r="BR2193">
        <v>99.935526315789474</v>
      </c>
      <c r="BS2193">
        <v>235.89473684210529</v>
      </c>
    </row>
    <row r="2194" spans="1:268" x14ac:dyDescent="0.3">
      <c r="A2194" s="49">
        <v>2759</v>
      </c>
      <c r="B2194" t="s">
        <v>4416</v>
      </c>
      <c r="C2194" t="s">
        <v>605</v>
      </c>
      <c r="D2194">
        <v>9.0516000000000005</v>
      </c>
      <c r="M2194">
        <v>0.10565351245452</v>
      </c>
      <c r="N2194">
        <v>2.5109478145405491E-5</v>
      </c>
      <c r="AK2194">
        <v>5.2737462183306014E-4</v>
      </c>
    </row>
    <row r="2195" spans="1:268" x14ac:dyDescent="0.3">
      <c r="A2195" s="49">
        <v>2760</v>
      </c>
      <c r="B2195" t="s">
        <v>4417</v>
      </c>
      <c r="C2195" t="s">
        <v>659</v>
      </c>
      <c r="D2195">
        <v>0.12</v>
      </c>
      <c r="AJ2195">
        <v>1.292757936507936</v>
      </c>
      <c r="AP2195">
        <v>0.51906547619047627</v>
      </c>
    </row>
    <row r="2196" spans="1:268" x14ac:dyDescent="0.3">
      <c r="A2196" s="49">
        <v>2761</v>
      </c>
      <c r="B2196" t="s">
        <v>4418</v>
      </c>
      <c r="C2196" t="s">
        <v>659</v>
      </c>
      <c r="D2196">
        <v>0.46600000000000003</v>
      </c>
      <c r="AJ2196">
        <v>0.2841303903535663</v>
      </c>
      <c r="AP2196">
        <v>2.543945432250154E-2</v>
      </c>
    </row>
    <row r="2197" spans="1:268" x14ac:dyDescent="0.3">
      <c r="A2197" s="49">
        <v>2762</v>
      </c>
      <c r="B2197" t="s">
        <v>4419</v>
      </c>
      <c r="C2197" t="s">
        <v>605</v>
      </c>
      <c r="D2197">
        <v>1.3984000000000001</v>
      </c>
      <c r="AH2197">
        <v>1.043233082706767E-4</v>
      </c>
    </row>
    <row r="2198" spans="1:268" x14ac:dyDescent="0.3">
      <c r="A2198" s="49">
        <v>2763</v>
      </c>
      <c r="B2198" t="s">
        <v>4420</v>
      </c>
      <c r="C2198" t="s">
        <v>605</v>
      </c>
      <c r="D2198">
        <v>3.8109999999999999</v>
      </c>
      <c r="AH2198">
        <v>1.2741312741312741E-4</v>
      </c>
    </row>
    <row r="2199" spans="1:268" x14ac:dyDescent="0.3">
      <c r="A2199" s="49">
        <v>2764</v>
      </c>
      <c r="B2199" t="s">
        <v>4421</v>
      </c>
      <c r="C2199" t="s">
        <v>605</v>
      </c>
      <c r="D2199">
        <v>1.06975</v>
      </c>
      <c r="N2199">
        <v>9.5238095238095247E-6</v>
      </c>
    </row>
    <row r="2200" spans="1:268" x14ac:dyDescent="0.3">
      <c r="A2200" s="49">
        <v>2765</v>
      </c>
      <c r="B2200" t="s">
        <v>4422</v>
      </c>
      <c r="C2200" t="s">
        <v>617</v>
      </c>
      <c r="D2200">
        <v>7.3760499999999986E-6</v>
      </c>
      <c r="F2200">
        <v>551.61954343223454</v>
      </c>
      <c r="G2200">
        <v>3.9322218113160869</v>
      </c>
      <c r="H2200">
        <v>1546.1620906703299</v>
      </c>
      <c r="EM2200">
        <v>601.81367624496397</v>
      </c>
    </row>
    <row r="2201" spans="1:268" x14ac:dyDescent="0.3">
      <c r="A2201" s="49">
        <v>2767</v>
      </c>
      <c r="B2201" t="s">
        <v>4424</v>
      </c>
      <c r="C2201" t="s">
        <v>605</v>
      </c>
      <c r="D2201">
        <v>0.12374208</v>
      </c>
      <c r="AG2201">
        <v>5.5801472974216526E-4</v>
      </c>
    </row>
    <row r="2202" spans="1:268" x14ac:dyDescent="0.3">
      <c r="A2202" s="49">
        <v>2768</v>
      </c>
      <c r="B2202" t="s">
        <v>4425</v>
      </c>
      <c r="C2202" t="s">
        <v>1044</v>
      </c>
      <c r="D2202">
        <v>0.22239999999999999</v>
      </c>
      <c r="EG2202">
        <v>1.1302251006399531E-3</v>
      </c>
      <c r="EH2202">
        <v>0.36086310475260031</v>
      </c>
    </row>
    <row r="2203" spans="1:268" x14ac:dyDescent="0.3">
      <c r="A2203" s="49">
        <v>2769</v>
      </c>
      <c r="B2203" t="s">
        <v>4426</v>
      </c>
      <c r="C2203" t="s">
        <v>617</v>
      </c>
      <c r="D2203">
        <v>1.55835035E-5</v>
      </c>
      <c r="BQ2203">
        <v>74.117456186584533</v>
      </c>
      <c r="BR2203">
        <v>39.982903860229683</v>
      </c>
    </row>
    <row r="2204" spans="1:268" x14ac:dyDescent="0.3">
      <c r="A2204" s="49">
        <v>2770</v>
      </c>
      <c r="B2204" t="s">
        <v>4427</v>
      </c>
      <c r="C2204" t="s">
        <v>798</v>
      </c>
      <c r="D2204">
        <v>3.3599999999999998E-2</v>
      </c>
      <c r="O2204">
        <v>3.3536585365853668E-2</v>
      </c>
      <c r="P2204">
        <v>0.75</v>
      </c>
    </row>
    <row r="2205" spans="1:268" x14ac:dyDescent="0.3">
      <c r="A2205" s="49">
        <v>2771</v>
      </c>
      <c r="B2205" t="s">
        <v>4428</v>
      </c>
      <c r="C2205" t="s">
        <v>617</v>
      </c>
      <c r="D2205">
        <v>2.9352166315999989E-6</v>
      </c>
      <c r="F2205">
        <v>731.23832987755281</v>
      </c>
      <c r="G2205">
        <v>51.497082120819798</v>
      </c>
      <c r="H2205">
        <v>14519.90822379068</v>
      </c>
      <c r="EM2205">
        <v>2250.9630506924118</v>
      </c>
      <c r="JH2205">
        <v>0.39676286494914692</v>
      </c>
    </row>
    <row r="2206" spans="1:268" x14ac:dyDescent="0.3">
      <c r="A2206" s="49">
        <v>2772</v>
      </c>
      <c r="B2206" t="s">
        <v>4430</v>
      </c>
      <c r="C2206" t="s">
        <v>617</v>
      </c>
      <c r="D2206">
        <v>1.4844319999999999E-4</v>
      </c>
      <c r="BQ2206">
        <v>18.965799713291009</v>
      </c>
      <c r="BR2206">
        <v>57.939274011877949</v>
      </c>
      <c r="BS2206">
        <v>249.73940200696299</v>
      </c>
      <c r="DK2206">
        <v>1.5344050788449731E-2</v>
      </c>
      <c r="GX2206">
        <v>5.7341798074953942E-3</v>
      </c>
    </row>
    <row r="2207" spans="1:268" x14ac:dyDescent="0.3">
      <c r="A2207" s="49">
        <v>2773</v>
      </c>
      <c r="B2207" t="s">
        <v>4431</v>
      </c>
      <c r="C2207" t="s">
        <v>614</v>
      </c>
      <c r="D2207">
        <v>1.20594E-3</v>
      </c>
      <c r="BQ2207">
        <v>65.659197498697239</v>
      </c>
      <c r="BR2207">
        <v>98.946065659197501</v>
      </c>
      <c r="BS2207">
        <v>259.51016154246997</v>
      </c>
      <c r="GX2207">
        <v>0.112836546812576</v>
      </c>
      <c r="HM2207">
        <v>8.2985930171964561</v>
      </c>
    </row>
    <row r="2208" spans="1:268" x14ac:dyDescent="0.3">
      <c r="A2208" s="49">
        <v>2776</v>
      </c>
      <c r="B2208" t="s">
        <v>4437</v>
      </c>
      <c r="C2208" t="s">
        <v>605</v>
      </c>
      <c r="D2208">
        <v>0.72</v>
      </c>
      <c r="M2208">
        <v>1.703409758965314E-2</v>
      </c>
      <c r="N2208">
        <v>1.527482973957883E-5</v>
      </c>
      <c r="AH2208">
        <v>1.7857142857142858E-5</v>
      </c>
      <c r="AK2208">
        <v>5.584950029394474E-4</v>
      </c>
    </row>
    <row r="2209" spans="1:197" x14ac:dyDescent="0.3">
      <c r="A2209" s="49">
        <v>2777</v>
      </c>
      <c r="B2209" t="s">
        <v>4438</v>
      </c>
      <c r="C2209" t="s">
        <v>671</v>
      </c>
      <c r="D2209">
        <v>1.04854</v>
      </c>
      <c r="AH2209">
        <v>4.5769764216366162E-5</v>
      </c>
      <c r="GO2209">
        <v>4.9126213592233006</v>
      </c>
    </row>
    <row r="2210" spans="1:197" x14ac:dyDescent="0.3">
      <c r="A2210" s="49">
        <v>2778</v>
      </c>
      <c r="B2210" t="s">
        <v>4439</v>
      </c>
      <c r="C2210" t="s">
        <v>796</v>
      </c>
      <c r="D2210">
        <v>0.19259999999999999</v>
      </c>
      <c r="O2210">
        <v>3.4476863460223398E-2</v>
      </c>
    </row>
    <row r="2211" spans="1:197" x14ac:dyDescent="0.3">
      <c r="A2211" s="49">
        <v>2780</v>
      </c>
      <c r="B2211" t="s">
        <v>4441</v>
      </c>
      <c r="C2211" t="s">
        <v>605</v>
      </c>
      <c r="D2211">
        <v>7.1335800000000001E-6</v>
      </c>
      <c r="F2211">
        <v>689.3911145128626</v>
      </c>
    </row>
    <row r="2212" spans="1:197" x14ac:dyDescent="0.3">
      <c r="A2212" s="49">
        <v>2782</v>
      </c>
      <c r="B2212" t="s">
        <v>4443</v>
      </c>
      <c r="C2212" t="s">
        <v>668</v>
      </c>
      <c r="D2212">
        <v>1.8126</v>
      </c>
      <c r="I2212">
        <v>1.909524892020914E-2</v>
      </c>
      <c r="L2212">
        <v>3.8367810866105953E-2</v>
      </c>
    </row>
    <row r="2213" spans="1:197" x14ac:dyDescent="0.3">
      <c r="A2213" s="49">
        <v>2783</v>
      </c>
      <c r="B2213" t="s">
        <v>4444</v>
      </c>
      <c r="C2213" t="s">
        <v>671</v>
      </c>
      <c r="D2213">
        <v>7.4544069600000014E-4</v>
      </c>
      <c r="Q2213">
        <v>106.2943189663354</v>
      </c>
      <c r="R2213">
        <v>3.7373385780823172E-2</v>
      </c>
      <c r="S2213">
        <v>436.82524520342889</v>
      </c>
      <c r="T2213">
        <v>0.59335273374290631</v>
      </c>
      <c r="U2213">
        <v>0.14281037583896511</v>
      </c>
      <c r="V2213">
        <v>0.34000273143852799</v>
      </c>
      <c r="W2213">
        <v>8.2305488793289333E-2</v>
      </c>
    </row>
    <row r="2214" spans="1:197" x14ac:dyDescent="0.3">
      <c r="A2214" s="49">
        <v>2784</v>
      </c>
      <c r="B2214" t="s">
        <v>4445</v>
      </c>
      <c r="C2214" t="s">
        <v>595</v>
      </c>
      <c r="D2214">
        <v>5.3920260820000003E-5</v>
      </c>
      <c r="Q2214">
        <v>84.631869832126924</v>
      </c>
      <c r="R2214">
        <v>1.9244593668862751E-2</v>
      </c>
      <c r="S2214">
        <v>597.4895495029856</v>
      </c>
      <c r="T2214">
        <v>0.51448881187522311</v>
      </c>
      <c r="U2214">
        <v>0.16939991326217571</v>
      </c>
    </row>
    <row r="2215" spans="1:197" x14ac:dyDescent="0.3">
      <c r="A2215" s="49">
        <v>2785</v>
      </c>
      <c r="B2215" t="s">
        <v>4446</v>
      </c>
      <c r="C2215" t="s">
        <v>605</v>
      </c>
      <c r="D2215">
        <v>3.7928999999999999</v>
      </c>
      <c r="M2215">
        <v>2.9944838455476751E-2</v>
      </c>
      <c r="N2215">
        <v>3.9007092198581561E-5</v>
      </c>
      <c r="AH2215">
        <v>1.1398176291793311E-5</v>
      </c>
      <c r="AK2215">
        <v>3.2083755488010809E-4</v>
      </c>
    </row>
    <row r="2216" spans="1:197" x14ac:dyDescent="0.3">
      <c r="A2216" s="49">
        <v>2786</v>
      </c>
      <c r="B2216" t="s">
        <v>4447</v>
      </c>
      <c r="C2216" t="s">
        <v>614</v>
      </c>
      <c r="D2216">
        <v>0.01</v>
      </c>
      <c r="AG2216">
        <v>5.7290267136362921E-4</v>
      </c>
    </row>
    <row r="2217" spans="1:197" x14ac:dyDescent="0.3">
      <c r="A2217" s="49">
        <v>2787</v>
      </c>
      <c r="B2217" t="s">
        <v>4449</v>
      </c>
      <c r="C2217" t="s">
        <v>595</v>
      </c>
      <c r="D2217">
        <v>0.175012919660364</v>
      </c>
      <c r="EA2217">
        <v>0.42354206464976107</v>
      </c>
    </row>
    <row r="2218" spans="1:197" x14ac:dyDescent="0.3">
      <c r="A2218" s="49">
        <v>2788</v>
      </c>
      <c r="B2218" t="s">
        <v>4451</v>
      </c>
      <c r="C2218" t="s">
        <v>659</v>
      </c>
      <c r="D2218">
        <v>4.0800000000000003E-2</v>
      </c>
      <c r="AH2218">
        <v>1.0714285714285711E-5</v>
      </c>
      <c r="AJ2218">
        <v>1.49594712885154</v>
      </c>
      <c r="AK2218">
        <v>2.541316526610644E-4</v>
      </c>
    </row>
    <row r="2219" spans="1:197" x14ac:dyDescent="0.3">
      <c r="A2219" s="49">
        <v>2789</v>
      </c>
      <c r="B2219" t="s">
        <v>4452</v>
      </c>
      <c r="C2219" t="s">
        <v>605</v>
      </c>
      <c r="D2219">
        <v>1.8156007999999999</v>
      </c>
      <c r="N2219">
        <v>3.3136001041638669E-6</v>
      </c>
      <c r="AH2219">
        <v>1.302461363124065E-4</v>
      </c>
    </row>
    <row r="2220" spans="1:197" x14ac:dyDescent="0.3">
      <c r="A2220" s="49">
        <v>2790</v>
      </c>
      <c r="B2220" t="s">
        <v>4453</v>
      </c>
      <c r="C2220" t="s">
        <v>659</v>
      </c>
      <c r="D2220">
        <v>9.4866666666666655E-2</v>
      </c>
      <c r="AJ2220">
        <v>2.577639751552795E-2</v>
      </c>
      <c r="AK2220">
        <v>3.0158730158730161E-3</v>
      </c>
    </row>
    <row r="2221" spans="1:197" x14ac:dyDescent="0.3">
      <c r="A2221" s="49">
        <v>2791</v>
      </c>
      <c r="B2221" t="s">
        <v>4455</v>
      </c>
      <c r="C2221" t="s">
        <v>659</v>
      </c>
      <c r="D2221">
        <v>5.6000000000000008E-3</v>
      </c>
      <c r="I2221">
        <v>0.14457831325301199</v>
      </c>
      <c r="K2221">
        <v>1.017402945113789E-3</v>
      </c>
      <c r="L2221">
        <v>0.29049913941480199</v>
      </c>
    </row>
    <row r="2222" spans="1:197" x14ac:dyDescent="0.3">
      <c r="A2222" s="49">
        <v>2792</v>
      </c>
      <c r="B2222" t="s">
        <v>4456</v>
      </c>
      <c r="C2222" t="s">
        <v>614</v>
      </c>
      <c r="D2222">
        <v>1.0488249999999999E-2</v>
      </c>
      <c r="I2222">
        <v>0.13520963855421689</v>
      </c>
      <c r="K2222">
        <v>5.2416599732262384E-4</v>
      </c>
      <c r="L2222">
        <v>0.30095710843373502</v>
      </c>
    </row>
    <row r="2223" spans="1:197" x14ac:dyDescent="0.3">
      <c r="A2223" s="49">
        <v>2793</v>
      </c>
      <c r="B2223" t="s">
        <v>4457</v>
      </c>
      <c r="C2223" t="s">
        <v>671</v>
      </c>
      <c r="D2223">
        <v>1.08464411461524E-5</v>
      </c>
      <c r="Q2223">
        <v>105.85260984285421</v>
      </c>
      <c r="R2223">
        <v>2.7653928993488449E-2</v>
      </c>
      <c r="S2223">
        <v>398.46827578061038</v>
      </c>
      <c r="T2223">
        <v>0.90343653636368093</v>
      </c>
      <c r="U2223">
        <v>0.17847124852526711</v>
      </c>
      <c r="V2223">
        <v>0.136210052181409</v>
      </c>
      <c r="W2223">
        <v>2.8959871307166891E-2</v>
      </c>
    </row>
    <row r="2224" spans="1:197" x14ac:dyDescent="0.3">
      <c r="A2224" s="49">
        <v>2796</v>
      </c>
      <c r="B2224" t="s">
        <v>4460</v>
      </c>
      <c r="C2224" t="s">
        <v>668</v>
      </c>
      <c r="D2224">
        <v>1.4999999999999999E-2</v>
      </c>
      <c r="EF2224">
        <v>6.6358573290674252E-4</v>
      </c>
      <c r="EH2224">
        <v>1.311371805506182E-2</v>
      </c>
    </row>
    <row r="2225" spans="1:320" x14ac:dyDescent="0.3">
      <c r="A2225" s="49">
        <v>2797</v>
      </c>
      <c r="B2225" t="s">
        <v>4461</v>
      </c>
      <c r="C2225" t="s">
        <v>671</v>
      </c>
      <c r="D2225">
        <v>1.170288E-3</v>
      </c>
      <c r="P2225">
        <v>1.024390243902439</v>
      </c>
      <c r="GN2225">
        <v>1.5298071117101531E-3</v>
      </c>
    </row>
    <row r="2226" spans="1:320" x14ac:dyDescent="0.3">
      <c r="A2226" s="49">
        <v>2798</v>
      </c>
      <c r="B2226" t="s">
        <v>4463</v>
      </c>
      <c r="C2226" t="s">
        <v>659</v>
      </c>
      <c r="D2226">
        <v>8.0000000000000002E-3</v>
      </c>
      <c r="AH2226">
        <v>2.008928571428571E-5</v>
      </c>
      <c r="AJ2226">
        <v>1.6056547619047621</v>
      </c>
      <c r="AK2226">
        <v>5.9060846560846558E-4</v>
      </c>
    </row>
    <row r="2227" spans="1:320" x14ac:dyDescent="0.3">
      <c r="A2227" s="49">
        <v>2799</v>
      </c>
      <c r="B2227" t="s">
        <v>4464</v>
      </c>
      <c r="C2227" t="s">
        <v>659</v>
      </c>
      <c r="D2227">
        <v>2.5836165000000001E-2</v>
      </c>
      <c r="AH2227">
        <v>8.7301587301587313E-6</v>
      </c>
      <c r="AJ2227">
        <v>0.1427248677248677</v>
      </c>
      <c r="AK2227">
        <v>1.463256907701352E-4</v>
      </c>
    </row>
    <row r="2228" spans="1:320" x14ac:dyDescent="0.3">
      <c r="A2228" s="49">
        <v>2800</v>
      </c>
      <c r="B2228" t="s">
        <v>4465</v>
      </c>
      <c r="C2228" t="s">
        <v>659</v>
      </c>
      <c r="D2228">
        <v>6.3770000000000007E-2</v>
      </c>
      <c r="AH2228">
        <v>9.8571428571428565E-5</v>
      </c>
      <c r="AJ2228">
        <v>0.79047619047619033</v>
      </c>
      <c r="AK2228">
        <v>1.978412698412698E-3</v>
      </c>
    </row>
    <row r="2229" spans="1:320" x14ac:dyDescent="0.3">
      <c r="A2229" s="49">
        <v>2801</v>
      </c>
      <c r="B2229" t="s">
        <v>4466</v>
      </c>
      <c r="C2229" t="s">
        <v>659</v>
      </c>
      <c r="D2229">
        <v>0.24175872330000001</v>
      </c>
      <c r="I2229">
        <v>0.27428745145536698</v>
      </c>
      <c r="J2229">
        <v>4.1673647638896746E-6</v>
      </c>
      <c r="K2229">
        <v>1.3041366096264249E-4</v>
      </c>
    </row>
    <row r="2230" spans="1:320" x14ac:dyDescent="0.3">
      <c r="A2230" s="49">
        <v>2802</v>
      </c>
      <c r="B2230" t="s">
        <v>4467</v>
      </c>
      <c r="C2230" t="s">
        <v>605</v>
      </c>
      <c r="D2230">
        <v>1.088089E-3</v>
      </c>
      <c r="F2230">
        <v>1587.772078693318</v>
      </c>
      <c r="G2230">
        <v>3.4024748951352688</v>
      </c>
      <c r="CM2230">
        <v>150.9622788776731</v>
      </c>
      <c r="GC2230">
        <v>0.39562164083595702</v>
      </c>
    </row>
    <row r="2231" spans="1:320" x14ac:dyDescent="0.3">
      <c r="A2231" s="49">
        <v>2804</v>
      </c>
      <c r="B2231" t="s">
        <v>4470</v>
      </c>
      <c r="C2231" t="s">
        <v>595</v>
      </c>
      <c r="D2231">
        <v>2903.2919999999999</v>
      </c>
      <c r="JC2231">
        <v>4.220371120421685E-2</v>
      </c>
      <c r="JD2231">
        <v>6.3390303489132049E-2</v>
      </c>
      <c r="LH2231">
        <v>1.193045929778097E-3</v>
      </c>
    </row>
    <row r="2232" spans="1:320" x14ac:dyDescent="0.3">
      <c r="A2232" s="49">
        <v>2805</v>
      </c>
      <c r="B2232" t="s">
        <v>4472</v>
      </c>
      <c r="C2232" t="s">
        <v>659</v>
      </c>
      <c r="D2232">
        <v>7.2000000000000015E-4</v>
      </c>
      <c r="AJ2232">
        <v>0.1097883597883598</v>
      </c>
      <c r="AK2232">
        <v>1.5637860082304519E-4</v>
      </c>
      <c r="AP2232">
        <v>2.7906746031746031E-3</v>
      </c>
      <c r="ED2232">
        <v>3.9506172839506181E-4</v>
      </c>
    </row>
    <row r="2233" spans="1:320" x14ac:dyDescent="0.3">
      <c r="A2233" s="49">
        <v>2806</v>
      </c>
      <c r="B2233" t="s">
        <v>4473</v>
      </c>
      <c r="C2233" t="s">
        <v>659</v>
      </c>
      <c r="D2233">
        <v>0.19889999999999999</v>
      </c>
      <c r="AH2233">
        <v>8.0833872010342613E-5</v>
      </c>
      <c r="AJ2233">
        <v>8.932102755632168E-2</v>
      </c>
      <c r="AK2233">
        <v>3.8437597261126681E-4</v>
      </c>
    </row>
    <row r="2234" spans="1:320" x14ac:dyDescent="0.3">
      <c r="A2234" s="49">
        <v>2807</v>
      </c>
      <c r="B2234" t="s">
        <v>4474</v>
      </c>
      <c r="C2234" t="s">
        <v>659</v>
      </c>
      <c r="D2234">
        <v>1.6789999999999999E-2</v>
      </c>
      <c r="AH2234">
        <v>5.2837573385518599E-5</v>
      </c>
      <c r="AJ2234">
        <v>0.48727984344422698</v>
      </c>
      <c r="AK2234">
        <v>7.7118214104515475E-4</v>
      </c>
    </row>
    <row r="2235" spans="1:320" x14ac:dyDescent="0.3">
      <c r="A2235" s="49">
        <v>2808</v>
      </c>
      <c r="B2235" t="s">
        <v>4476</v>
      </c>
      <c r="C2235" t="s">
        <v>773</v>
      </c>
      <c r="D2235">
        <v>2.0636E-5</v>
      </c>
      <c r="R2235">
        <v>3.3820346320346327E-2</v>
      </c>
      <c r="T2235">
        <v>1.783229116562451</v>
      </c>
      <c r="U2235">
        <v>0.1222977125754903</v>
      </c>
    </row>
    <row r="2236" spans="1:320" x14ac:dyDescent="0.3">
      <c r="A2236" s="49">
        <v>2809</v>
      </c>
      <c r="B2236" t="s">
        <v>4478</v>
      </c>
      <c r="C2236" t="s">
        <v>605</v>
      </c>
      <c r="D2236">
        <v>0.17</v>
      </c>
      <c r="AG2236">
        <v>5.7369632742693599E-4</v>
      </c>
    </row>
    <row r="2237" spans="1:320" x14ac:dyDescent="0.3">
      <c r="A2237" s="49">
        <v>2810</v>
      </c>
      <c r="B2237" t="s">
        <v>4479</v>
      </c>
      <c r="C2237" t="s">
        <v>605</v>
      </c>
      <c r="D2237">
        <v>21</v>
      </c>
      <c r="M2237">
        <v>7.1806500377928949E-3</v>
      </c>
      <c r="N2237">
        <v>6.4307176045974801E-6</v>
      </c>
    </row>
    <row r="2238" spans="1:320" x14ac:dyDescent="0.3">
      <c r="A2238" s="49">
        <v>2811</v>
      </c>
      <c r="B2238" t="s">
        <v>4480</v>
      </c>
      <c r="C2238" t="s">
        <v>752</v>
      </c>
      <c r="D2238">
        <v>5.1441031044730579E-2</v>
      </c>
      <c r="E2238" t="s">
        <v>1016</v>
      </c>
      <c r="DL2238">
        <v>1.499798134602256</v>
      </c>
      <c r="DM2238">
        <v>2.634578208389057</v>
      </c>
      <c r="DN2238">
        <v>0.28176296198959572</v>
      </c>
      <c r="DO2238">
        <v>0.15254862390533649</v>
      </c>
      <c r="DP2238">
        <v>3.4390890870885538E-2</v>
      </c>
      <c r="DQ2238">
        <v>8.9400561908743334E-2</v>
      </c>
      <c r="DR2238">
        <v>7.2278047998458831E-3</v>
      </c>
      <c r="DS2238">
        <v>5.5752555160503682E-2</v>
      </c>
      <c r="DT2238">
        <v>9.3827071251284637E-3</v>
      </c>
      <c r="DU2238">
        <v>1.880206451558784E-2</v>
      </c>
      <c r="DV2238">
        <v>1.4135056548966461E-2</v>
      </c>
      <c r="DW2238">
        <v>0.22737964500336419</v>
      </c>
      <c r="IR2238">
        <v>4.7082082957010237E-3</v>
      </c>
    </row>
    <row r="2239" spans="1:320" x14ac:dyDescent="0.3">
      <c r="A2239" s="49">
        <v>2812</v>
      </c>
      <c r="B2239" t="s">
        <v>4483</v>
      </c>
      <c r="D2239">
        <v>1.4650000000000001</v>
      </c>
      <c r="EG2239">
        <v>1.1307631743710459E-3</v>
      </c>
      <c r="EH2239">
        <v>0.13896960601012609</v>
      </c>
    </row>
    <row r="2240" spans="1:320" x14ac:dyDescent="0.3">
      <c r="A2240" s="49">
        <v>2813</v>
      </c>
      <c r="B2240" t="s">
        <v>4485</v>
      </c>
      <c r="C2240" t="s">
        <v>605</v>
      </c>
      <c r="D2240">
        <v>0.13514000000000001</v>
      </c>
      <c r="AF2240">
        <v>2.915607985480944</v>
      </c>
      <c r="AG2240">
        <v>7.486388384754992E-6</v>
      </c>
      <c r="CH2240">
        <v>3.9655172413793106E-3</v>
      </c>
    </row>
    <row r="2241" spans="1:283" x14ac:dyDescent="0.3">
      <c r="A2241" s="49">
        <v>2814</v>
      </c>
      <c r="B2241" t="s">
        <v>4486</v>
      </c>
      <c r="C2241" t="s">
        <v>620</v>
      </c>
      <c r="D2241">
        <v>0.78925999999999996</v>
      </c>
      <c r="AH2241">
        <v>3.1982942430703633E-5</v>
      </c>
    </row>
    <row r="2242" spans="1:283" x14ac:dyDescent="0.3">
      <c r="A2242" s="49">
        <v>2815</v>
      </c>
      <c r="B2242" t="s">
        <v>4487</v>
      </c>
      <c r="C2242" t="s">
        <v>659</v>
      </c>
      <c r="D2242">
        <v>0.68148779999999998</v>
      </c>
      <c r="I2242">
        <v>0.1466438789628095</v>
      </c>
      <c r="J2242">
        <v>1.2270813415228E-6</v>
      </c>
      <c r="K2242">
        <v>1.3816026956404859E-4</v>
      </c>
      <c r="L2242">
        <v>0.44103663408490618</v>
      </c>
    </row>
    <row r="2243" spans="1:283" x14ac:dyDescent="0.3">
      <c r="A2243" s="49">
        <v>2816</v>
      </c>
      <c r="B2243" t="s">
        <v>4488</v>
      </c>
      <c r="C2243" t="s">
        <v>798</v>
      </c>
      <c r="D2243">
        <v>4.9616999999999988E-2</v>
      </c>
      <c r="O2243">
        <v>5.6196440342781831E-2</v>
      </c>
      <c r="P2243">
        <v>0.27686222808174032</v>
      </c>
      <c r="AL2243">
        <v>2.9960448253131182E-5</v>
      </c>
      <c r="AM2243">
        <v>2.8363348714568231E-5</v>
      </c>
      <c r="AN2243">
        <v>4.3595517468688198E-5</v>
      </c>
      <c r="GN2243">
        <v>7.4591664835567276E-4</v>
      </c>
    </row>
    <row r="2244" spans="1:283" x14ac:dyDescent="0.3">
      <c r="A2244" s="49">
        <v>2817</v>
      </c>
      <c r="B2244" t="s">
        <v>4489</v>
      </c>
      <c r="C2244" t="s">
        <v>644</v>
      </c>
      <c r="D2244">
        <v>0.52133900000000011</v>
      </c>
      <c r="HH2244">
        <v>0.89951345450504039</v>
      </c>
      <c r="HI2244">
        <v>15.84472172707466</v>
      </c>
      <c r="HJ2244">
        <v>0.30738760150524852</v>
      </c>
    </row>
    <row r="2245" spans="1:283" x14ac:dyDescent="0.3">
      <c r="A2245" s="49">
        <v>2818</v>
      </c>
      <c r="B2245" t="s">
        <v>4493</v>
      </c>
      <c r="C2245" t="s">
        <v>4492</v>
      </c>
      <c r="D2245">
        <v>0.3454584450402145</v>
      </c>
      <c r="E2245" t="s">
        <v>1058</v>
      </c>
      <c r="EY2245">
        <v>3.481619580394026</v>
      </c>
      <c r="EZ2245">
        <v>0.65812343222056802</v>
      </c>
      <c r="FA2245">
        <v>0.79625597313355168</v>
      </c>
      <c r="FB2245">
        <v>3.323974521092766</v>
      </c>
      <c r="FC2245">
        <v>0.82880197315253556</v>
      </c>
      <c r="FD2245">
        <v>0.10977815751200901</v>
      </c>
      <c r="FE2245">
        <v>1.019189001833354</v>
      </c>
      <c r="FF2245">
        <v>0.13678201057716341</v>
      </c>
      <c r="FG2245">
        <v>0.17756228630567239</v>
      </c>
      <c r="FH2245">
        <v>0.53587071929170371</v>
      </c>
      <c r="FI2245">
        <v>9.0173604485897285E-2</v>
      </c>
      <c r="FJ2245">
        <v>0.38889229776676659</v>
      </c>
      <c r="FK2245">
        <v>3.0120188687854009E-2</v>
      </c>
      <c r="FL2245">
        <v>6.6897585298550952</v>
      </c>
    </row>
    <row r="2246" spans="1:283" x14ac:dyDescent="0.3">
      <c r="A2246" s="49">
        <v>2819</v>
      </c>
      <c r="B2246" t="s">
        <v>4496</v>
      </c>
      <c r="C2246" t="s">
        <v>614</v>
      </c>
      <c r="D2246">
        <v>1.0500000000000001E-2</v>
      </c>
      <c r="HC2246">
        <v>9.3772893772893785E-5</v>
      </c>
      <c r="HK2246">
        <v>1.9780219780219781</v>
      </c>
      <c r="IG2246">
        <v>1.1726844583987439</v>
      </c>
    </row>
    <row r="2247" spans="1:283" x14ac:dyDescent="0.3">
      <c r="A2247" s="49">
        <v>2820</v>
      </c>
      <c r="B2247" t="s">
        <v>4497</v>
      </c>
      <c r="C2247" t="s">
        <v>614</v>
      </c>
      <c r="D2247">
        <v>4.9078000000000004E-3</v>
      </c>
      <c r="HK2247">
        <v>1.186643911530826</v>
      </c>
      <c r="IG2247">
        <v>1.0546466160969019</v>
      </c>
    </row>
    <row r="2248" spans="1:283" x14ac:dyDescent="0.3">
      <c r="A2248" s="49">
        <v>2824</v>
      </c>
      <c r="B2248" t="s">
        <v>4503</v>
      </c>
      <c r="C2248" t="s">
        <v>668</v>
      </c>
      <c r="D2248">
        <v>0.03</v>
      </c>
      <c r="I2248">
        <v>0.2024096385542169</v>
      </c>
      <c r="L2248">
        <v>0.67783132530120482</v>
      </c>
    </row>
    <row r="2249" spans="1:283" x14ac:dyDescent="0.3">
      <c r="A2249" s="49">
        <v>2825</v>
      </c>
      <c r="B2249" t="s">
        <v>4504</v>
      </c>
      <c r="C2249" t="s">
        <v>605</v>
      </c>
      <c r="D2249">
        <v>2.9095</v>
      </c>
      <c r="AH2249">
        <v>1.558441558441559E-5</v>
      </c>
      <c r="AK2249">
        <v>2.1385281385281389E-4</v>
      </c>
    </row>
    <row r="2250" spans="1:283" x14ac:dyDescent="0.3">
      <c r="A2250" s="49">
        <v>2826</v>
      </c>
      <c r="B2250" t="s">
        <v>4505</v>
      </c>
      <c r="C2250" t="s">
        <v>605</v>
      </c>
      <c r="D2250">
        <v>1.1879999999999999</v>
      </c>
      <c r="M2250">
        <v>3.0463363796697129E-2</v>
      </c>
      <c r="N2250">
        <v>2.3206006983609391E-5</v>
      </c>
    </row>
    <row r="2251" spans="1:283" x14ac:dyDescent="0.3">
      <c r="A2251" s="49">
        <v>2828</v>
      </c>
      <c r="B2251" t="s">
        <v>4508</v>
      </c>
      <c r="C2251" t="s">
        <v>595</v>
      </c>
      <c r="D2251">
        <v>7.8983412139872442</v>
      </c>
      <c r="JV2251">
        <v>13.84002771689911</v>
      </c>
      <c r="JW2251">
        <v>149.89508104245149</v>
      </c>
    </row>
    <row r="2252" spans="1:283" x14ac:dyDescent="0.3">
      <c r="A2252" s="49">
        <v>2829</v>
      </c>
      <c r="B2252" t="s">
        <v>4510</v>
      </c>
      <c r="C2252" t="s">
        <v>605</v>
      </c>
      <c r="D2252">
        <v>9.9502999999999986</v>
      </c>
      <c r="M2252">
        <v>2.8798950891752131E-2</v>
      </c>
      <c r="N2252">
        <v>2.0306694228441212E-5</v>
      </c>
    </row>
    <row r="2253" spans="1:283" x14ac:dyDescent="0.3">
      <c r="A2253" s="49">
        <v>2830</v>
      </c>
      <c r="B2253" t="s">
        <v>4511</v>
      </c>
      <c r="C2253" t="s">
        <v>605</v>
      </c>
      <c r="D2253">
        <v>1.87320391078903E-4</v>
      </c>
      <c r="EA2253">
        <v>1.0555555555555549</v>
      </c>
      <c r="EB2253">
        <v>6.1106654775401582E-4</v>
      </c>
    </row>
    <row r="2254" spans="1:283" x14ac:dyDescent="0.3">
      <c r="A2254" s="49">
        <v>2831</v>
      </c>
      <c r="B2254" t="s">
        <v>4512</v>
      </c>
      <c r="C2254" t="s">
        <v>605</v>
      </c>
      <c r="D2254">
        <v>0.4433567229999999</v>
      </c>
      <c r="AF2254">
        <v>1.761900654810689</v>
      </c>
      <c r="AG2254">
        <v>5.9729974795525288E-4</v>
      </c>
      <c r="CH2254">
        <v>2.875765346181522E-3</v>
      </c>
    </row>
    <row r="2255" spans="1:283" x14ac:dyDescent="0.3">
      <c r="A2255" s="49">
        <v>2832</v>
      </c>
      <c r="B2255" t="s">
        <v>4513</v>
      </c>
      <c r="C2255" t="s">
        <v>671</v>
      </c>
      <c r="D2255">
        <v>1.2309065000000001E-3</v>
      </c>
      <c r="Q2255">
        <v>207.0298258505689</v>
      </c>
      <c r="R2255">
        <v>6.4656701517675524E-2</v>
      </c>
      <c r="S2255">
        <v>440.82234745212082</v>
      </c>
      <c r="T2255">
        <v>0.64687727056201005</v>
      </c>
      <c r="U2255">
        <v>0.1342777616323948</v>
      </c>
      <c r="V2255">
        <v>0.23474695977788179</v>
      </c>
      <c r="W2255">
        <v>4.7847423292083788E-2</v>
      </c>
    </row>
    <row r="2256" spans="1:283" x14ac:dyDescent="0.3">
      <c r="A2256" s="49">
        <v>2834</v>
      </c>
      <c r="B2256" t="s">
        <v>4515</v>
      </c>
      <c r="C2256" t="s">
        <v>614</v>
      </c>
      <c r="D2256">
        <v>6.1607896000000002E-2</v>
      </c>
      <c r="AH2256">
        <v>1.9252148469967001E-5</v>
      </c>
      <c r="AK2256">
        <v>4.6808768224386129E-4</v>
      </c>
    </row>
    <row r="2257" spans="1:365" x14ac:dyDescent="0.3">
      <c r="A2257" s="49">
        <v>2835</v>
      </c>
      <c r="B2257" t="s">
        <v>4516</v>
      </c>
      <c r="C2257" t="s">
        <v>671</v>
      </c>
      <c r="D2257">
        <v>1.8726499999999999</v>
      </c>
      <c r="EE2257">
        <v>0.36323366555924702</v>
      </c>
    </row>
    <row r="2258" spans="1:365" x14ac:dyDescent="0.3">
      <c r="A2258" s="49">
        <v>2836</v>
      </c>
      <c r="B2258" t="s">
        <v>4517</v>
      </c>
      <c r="C2258" t="s">
        <v>605</v>
      </c>
      <c r="D2258">
        <v>0.12619578139056001</v>
      </c>
      <c r="M2258">
        <v>0.22700119474313021</v>
      </c>
      <c r="N2258">
        <v>1.3425811223118691E-4</v>
      </c>
      <c r="AK2258">
        <v>1.111699602625244E-3</v>
      </c>
    </row>
    <row r="2259" spans="1:365" x14ac:dyDescent="0.3">
      <c r="A2259" s="49">
        <v>2837</v>
      </c>
      <c r="B2259" t="s">
        <v>4518</v>
      </c>
      <c r="C2259" t="s">
        <v>692</v>
      </c>
      <c r="D2259">
        <v>5.3468099999999996E-3</v>
      </c>
      <c r="AF2259">
        <v>1.8439024390243901</v>
      </c>
      <c r="CH2259">
        <v>3.9317073170731702E-3</v>
      </c>
      <c r="GJ2259">
        <v>4.1331835686777923E-4</v>
      </c>
      <c r="MV2259">
        <v>3.4700025673940949E-4</v>
      </c>
      <c r="MW2259">
        <v>3.55568164313222E-4</v>
      </c>
      <c r="MX2259">
        <v>7.6436842105263137E-5</v>
      </c>
    </row>
    <row r="2260" spans="1:365" x14ac:dyDescent="0.3">
      <c r="A2260" s="49">
        <v>2838</v>
      </c>
      <c r="B2260" t="s">
        <v>4520</v>
      </c>
      <c r="C2260" t="s">
        <v>626</v>
      </c>
      <c r="D2260">
        <v>0.36253980000000002</v>
      </c>
      <c r="IY2260">
        <v>2.711328759923845E-2</v>
      </c>
      <c r="JB2260">
        <v>1.8738007517281339E-5</v>
      </c>
      <c r="MY2260">
        <v>4.999425713420555E-2</v>
      </c>
      <c r="MZ2260">
        <v>1.120641947980078E-5</v>
      </c>
      <c r="NA2260">
        <v>1.066015112438351E-4</v>
      </c>
    </row>
    <row r="2261" spans="1:365" x14ac:dyDescent="0.3">
      <c r="A2261" s="49">
        <v>2841</v>
      </c>
      <c r="B2261" t="s">
        <v>4523</v>
      </c>
      <c r="C2261" t="s">
        <v>797</v>
      </c>
      <c r="D2261">
        <v>1.1996000000000001E-3</v>
      </c>
      <c r="DH2261">
        <v>1.4226196610991539</v>
      </c>
      <c r="DI2261">
        <v>0.69549243687289686</v>
      </c>
    </row>
    <row r="2262" spans="1:365" x14ac:dyDescent="0.3">
      <c r="A2262" s="49">
        <v>2842</v>
      </c>
      <c r="B2262" t="s">
        <v>4524</v>
      </c>
      <c r="C2262" t="s">
        <v>605</v>
      </c>
      <c r="D2262">
        <v>0.65100000000000002</v>
      </c>
      <c r="AH2262">
        <v>1.0697827518104019E-5</v>
      </c>
    </row>
    <row r="2263" spans="1:365" x14ac:dyDescent="0.3">
      <c r="A2263" s="49">
        <v>2843</v>
      </c>
      <c r="B2263" t="s">
        <v>4525</v>
      </c>
      <c r="C2263" t="s">
        <v>659</v>
      </c>
      <c r="D2263">
        <v>0.18360000000000001</v>
      </c>
      <c r="I2263">
        <v>0.25582329317269081</v>
      </c>
      <c r="L2263">
        <v>0.146863453815261</v>
      </c>
    </row>
    <row r="2264" spans="1:365" x14ac:dyDescent="0.3">
      <c r="A2264" s="49">
        <v>2844</v>
      </c>
      <c r="B2264" t="s">
        <v>4526</v>
      </c>
      <c r="C2264" t="s">
        <v>683</v>
      </c>
      <c r="D2264">
        <v>5.9900000000000002E-6</v>
      </c>
      <c r="F2264">
        <v>310.07234279354469</v>
      </c>
      <c r="G2264">
        <v>10.27556215090995</v>
      </c>
      <c r="H2264">
        <v>5711.9272862177686</v>
      </c>
      <c r="EM2264">
        <v>3130.7735114079019</v>
      </c>
    </row>
    <row r="2265" spans="1:365" x14ac:dyDescent="0.3">
      <c r="A2265" s="49">
        <v>2845</v>
      </c>
      <c r="B2265" t="s">
        <v>4527</v>
      </c>
      <c r="C2265" t="s">
        <v>620</v>
      </c>
      <c r="D2265">
        <v>9.9320000000000006E-2</v>
      </c>
      <c r="AH2265">
        <v>8.6106955871353782E-5</v>
      </c>
    </row>
    <row r="2266" spans="1:365" x14ac:dyDescent="0.3">
      <c r="A2266" s="49">
        <v>2846</v>
      </c>
      <c r="B2266" t="s">
        <v>4528</v>
      </c>
      <c r="C2266" t="s">
        <v>796</v>
      </c>
      <c r="D2266">
        <v>5.7999233599999997E-3</v>
      </c>
      <c r="O2266">
        <v>0.1219512195121952</v>
      </c>
      <c r="IW2266">
        <v>1.844585794794221E-5</v>
      </c>
    </row>
    <row r="2267" spans="1:365" x14ac:dyDescent="0.3">
      <c r="A2267" s="49">
        <v>2847</v>
      </c>
      <c r="B2267" t="s">
        <v>4529</v>
      </c>
      <c r="C2267" t="s">
        <v>611</v>
      </c>
      <c r="D2267">
        <v>4.9979999999999994E-6</v>
      </c>
      <c r="CI2267">
        <v>0.1136842105263158</v>
      </c>
      <c r="CJ2267">
        <v>5.7142857142857147E-4</v>
      </c>
      <c r="CK2267">
        <v>0.72000000000000008</v>
      </c>
      <c r="CL2267">
        <v>4.2520587611301238E-4</v>
      </c>
      <c r="HS2267">
        <v>0.14276503759398501</v>
      </c>
      <c r="HT2267">
        <v>0.1123308270676692</v>
      </c>
    </row>
    <row r="2268" spans="1:365" x14ac:dyDescent="0.3">
      <c r="A2268" s="49">
        <v>2848</v>
      </c>
      <c r="B2268" t="s">
        <v>4531</v>
      </c>
      <c r="C2268" t="s">
        <v>4530</v>
      </c>
      <c r="D2268">
        <v>1.339465124312207E-2</v>
      </c>
      <c r="E2268" t="s">
        <v>1016</v>
      </c>
      <c r="DL2268">
        <v>1.1516184330114341</v>
      </c>
      <c r="DM2268">
        <v>2.436952639241118</v>
      </c>
      <c r="DN2268">
        <v>0.27357528572838619</v>
      </c>
      <c r="DO2268">
        <v>0.16846064280613821</v>
      </c>
      <c r="DP2268">
        <v>3.719872880253708E-3</v>
      </c>
      <c r="DQ2268">
        <v>0.1177586900882986</v>
      </c>
      <c r="DR2268">
        <v>1.0423890116583449E-2</v>
      </c>
      <c r="DS2268">
        <v>6.2537960827634256E-2</v>
      </c>
      <c r="DT2268">
        <v>9.0211169021894612E-3</v>
      </c>
      <c r="DU2268">
        <v>1.85294084350082E-2</v>
      </c>
      <c r="DV2268">
        <v>8.1541923357565764E-3</v>
      </c>
      <c r="DW2268">
        <v>0.23440589987037311</v>
      </c>
      <c r="IR2268">
        <v>1.810705455001426E-3</v>
      </c>
      <c r="IS2268">
        <v>9.0722984193172265E-4</v>
      </c>
    </row>
    <row r="2269" spans="1:365" x14ac:dyDescent="0.3">
      <c r="A2269" s="49">
        <v>2849</v>
      </c>
      <c r="B2269" t="s">
        <v>4532</v>
      </c>
      <c r="C2269" t="s">
        <v>659</v>
      </c>
      <c r="D2269">
        <v>6.6959891999999993E-2</v>
      </c>
      <c r="AH2269">
        <v>2.380952380952381E-5</v>
      </c>
      <c r="AJ2269">
        <v>2.3567901234567898</v>
      </c>
      <c r="AK2269">
        <v>4.0211640211640209E-3</v>
      </c>
      <c r="AP2269">
        <v>0.26790476190476192</v>
      </c>
    </row>
    <row r="2270" spans="1:365" x14ac:dyDescent="0.3">
      <c r="A2270" s="49">
        <v>2850</v>
      </c>
      <c r="B2270" t="s">
        <v>4533</v>
      </c>
      <c r="C2270" t="s">
        <v>1044</v>
      </c>
      <c r="D2270">
        <v>3.8999999999999998E-3</v>
      </c>
      <c r="K2270">
        <v>4.9761438918065424E-4</v>
      </c>
      <c r="L2270">
        <v>0.24115152919369789</v>
      </c>
    </row>
    <row r="2271" spans="1:365" x14ac:dyDescent="0.3">
      <c r="A2271" s="49">
        <v>2851</v>
      </c>
      <c r="B2271" t="s">
        <v>4534</v>
      </c>
      <c r="C2271" t="s">
        <v>605</v>
      </c>
      <c r="D2271">
        <v>5.397840000000001E-2</v>
      </c>
      <c r="AG2271">
        <v>5.8251819711520173E-4</v>
      </c>
    </row>
    <row r="2272" spans="1:365" x14ac:dyDescent="0.3">
      <c r="A2272" s="49">
        <v>2852</v>
      </c>
      <c r="B2272" t="s">
        <v>4535</v>
      </c>
      <c r="C2272" t="s">
        <v>605</v>
      </c>
      <c r="D2272">
        <v>0.73499999999999988</v>
      </c>
      <c r="M2272">
        <v>2.872260015117159E-3</v>
      </c>
      <c r="N2272">
        <v>9.4406439193266028E-6</v>
      </c>
      <c r="AH2272">
        <v>7.0408163265306135E-5</v>
      </c>
      <c r="AK2272">
        <v>2.7286470143613011E-3</v>
      </c>
    </row>
    <row r="2273" spans="1:371" x14ac:dyDescent="0.3">
      <c r="A2273" s="49">
        <v>2853</v>
      </c>
      <c r="B2273" t="s">
        <v>4536</v>
      </c>
      <c r="C2273" t="s">
        <v>671</v>
      </c>
      <c r="D2273">
        <v>1.9339454749999999E-3</v>
      </c>
      <c r="BK2273">
        <v>51.810768114372962</v>
      </c>
      <c r="BL2273">
        <v>2.3880552086929109E-2</v>
      </c>
      <c r="BM2273">
        <v>0.2789550900012549</v>
      </c>
      <c r="BN2273">
        <v>8.0689689379284529E-3</v>
      </c>
      <c r="DF2273">
        <v>73.206316158096456</v>
      </c>
      <c r="NB2273">
        <v>5.5166553112782832E-3</v>
      </c>
      <c r="NC2273">
        <v>2.2300333995606771E-4</v>
      </c>
      <c r="ND2273">
        <v>5.339868467099034E-5</v>
      </c>
      <c r="NE2273">
        <v>1.061898154130756E-4</v>
      </c>
      <c r="NF2273">
        <v>9.3938420007744911E-4</v>
      </c>
      <c r="NG2273">
        <v>2.0406334823847359E-5</v>
      </c>
    </row>
    <row r="2274" spans="1:371" x14ac:dyDescent="0.3">
      <c r="A2274" s="49">
        <v>2854</v>
      </c>
      <c r="B2274" t="s">
        <v>4538</v>
      </c>
      <c r="C2274" t="s">
        <v>659</v>
      </c>
      <c r="D2274">
        <v>0.29399999999999998</v>
      </c>
      <c r="AH2274">
        <v>5.1020408163265308E-5</v>
      </c>
      <c r="AJ2274">
        <v>2.023242630385488</v>
      </c>
      <c r="AK2274">
        <v>1.8190980095742001E-3</v>
      </c>
    </row>
    <row r="2275" spans="1:371" x14ac:dyDescent="0.3">
      <c r="A2275" s="49">
        <v>2855</v>
      </c>
      <c r="B2275" t="s">
        <v>4539</v>
      </c>
      <c r="C2275" t="s">
        <v>605</v>
      </c>
      <c r="D2275">
        <v>0.12959999999999999</v>
      </c>
      <c r="AG2275">
        <v>2.1710526315789481E-5</v>
      </c>
    </row>
    <row r="2276" spans="1:371" x14ac:dyDescent="0.3">
      <c r="A2276" s="49">
        <v>2856</v>
      </c>
      <c r="B2276" t="s">
        <v>4540</v>
      </c>
      <c r="C2276" t="s">
        <v>614</v>
      </c>
      <c r="D2276">
        <v>7.2999999999999999E-5</v>
      </c>
      <c r="AG2276">
        <v>7.1377072819033877E-6</v>
      </c>
    </row>
    <row r="2277" spans="1:371" x14ac:dyDescent="0.3">
      <c r="A2277" s="49">
        <v>2857</v>
      </c>
      <c r="B2277" t="s">
        <v>4541</v>
      </c>
      <c r="C2277" t="s">
        <v>671</v>
      </c>
      <c r="D2277">
        <v>1.10417E-2</v>
      </c>
      <c r="O2277">
        <v>2.461400760796598E-2</v>
      </c>
      <c r="P2277">
        <v>0.4511076303423584</v>
      </c>
    </row>
    <row r="2278" spans="1:371" x14ac:dyDescent="0.3">
      <c r="A2278" s="49">
        <v>2858</v>
      </c>
      <c r="B2278" t="s">
        <v>4542</v>
      </c>
      <c r="C2278" t="s">
        <v>671</v>
      </c>
      <c r="D2278">
        <v>1.4E-3</v>
      </c>
      <c r="AH2278">
        <v>3.0612244897959189E-5</v>
      </c>
      <c r="EU2278">
        <v>6.0226757369614522E-5</v>
      </c>
    </row>
    <row r="2279" spans="1:371" x14ac:dyDescent="0.3">
      <c r="A2279" s="49">
        <v>2859</v>
      </c>
      <c r="B2279" t="s">
        <v>4543</v>
      </c>
      <c r="C2279" t="s">
        <v>659</v>
      </c>
      <c r="D2279">
        <v>1.0494E-2</v>
      </c>
      <c r="I2279">
        <v>0.10184132757444871</v>
      </c>
      <c r="K2279">
        <v>7.358574760256961E-4</v>
      </c>
    </row>
    <row r="2280" spans="1:371" x14ac:dyDescent="0.3">
      <c r="A2280" s="49">
        <v>2860</v>
      </c>
      <c r="B2280" t="s">
        <v>4545</v>
      </c>
      <c r="C2280" t="s">
        <v>4544</v>
      </c>
      <c r="D2280">
        <v>1.4848353228391269E-2</v>
      </c>
      <c r="E2280" t="s">
        <v>1103</v>
      </c>
      <c r="EY2280">
        <v>3.4615576741372069</v>
      </c>
      <c r="EZ2280">
        <v>7.6055568977054451</v>
      </c>
      <c r="FA2280">
        <v>0.82661177269582797</v>
      </c>
      <c r="FB2280">
        <v>3.184654983342333</v>
      </c>
      <c r="FC2280">
        <v>0.72628365064376277</v>
      </c>
      <c r="FD2280">
        <v>2.984751748022365E-2</v>
      </c>
      <c r="FE2280">
        <v>0.7448627750173058</v>
      </c>
      <c r="FF2280">
        <v>0.12545882042833489</v>
      </c>
      <c r="FG2280">
        <v>0.2280084702502688</v>
      </c>
      <c r="FH2280">
        <v>0.71799761924194194</v>
      </c>
      <c r="FI2280">
        <v>9.8068989210468929E-2</v>
      </c>
      <c r="FJ2280">
        <v>0.71970372839246222</v>
      </c>
      <c r="FK2280">
        <v>9.8272320695855425E-2</v>
      </c>
      <c r="FL2280">
        <v>6.3441338067282516</v>
      </c>
    </row>
    <row r="2281" spans="1:371" x14ac:dyDescent="0.3">
      <c r="A2281" s="49">
        <v>2861</v>
      </c>
      <c r="B2281" t="s">
        <v>4547</v>
      </c>
      <c r="C2281" t="s">
        <v>659</v>
      </c>
      <c r="D2281">
        <v>0.55062</v>
      </c>
      <c r="I2281">
        <v>0.15169143392793141</v>
      </c>
      <c r="J2281">
        <v>1.1303796421383479E-5</v>
      </c>
      <c r="K2281">
        <v>9.1333819289118748E-4</v>
      </c>
      <c r="L2281">
        <v>0.39481071064250473</v>
      </c>
    </row>
    <row r="2282" spans="1:371" x14ac:dyDescent="0.3">
      <c r="A2282" s="49">
        <v>2863</v>
      </c>
      <c r="B2282" t="s">
        <v>4549</v>
      </c>
      <c r="C2282" t="s">
        <v>614</v>
      </c>
      <c r="D2282">
        <v>0.318</v>
      </c>
      <c r="AJ2282">
        <v>1.1857142857142851</v>
      </c>
      <c r="AK2282">
        <v>1.1487562560460851E-3</v>
      </c>
    </row>
    <row r="2283" spans="1:371" x14ac:dyDescent="0.3">
      <c r="A2283" s="49">
        <v>2865</v>
      </c>
      <c r="B2283" t="s">
        <v>4551</v>
      </c>
      <c r="C2283" t="s">
        <v>620</v>
      </c>
      <c r="D2283">
        <v>1.84E-2</v>
      </c>
      <c r="AH2283">
        <v>2.6785714285714291E-5</v>
      </c>
    </row>
    <row r="2284" spans="1:371" x14ac:dyDescent="0.3">
      <c r="A2284" s="49">
        <v>2866</v>
      </c>
      <c r="B2284" t="s">
        <v>4552</v>
      </c>
      <c r="C2284" t="s">
        <v>611</v>
      </c>
      <c r="D2284">
        <v>1.0000000000000001E-5</v>
      </c>
      <c r="CK2284">
        <v>1.6</v>
      </c>
      <c r="CL2284">
        <v>1.1894644908408861E-3</v>
      </c>
    </row>
    <row r="2285" spans="1:371" x14ac:dyDescent="0.3">
      <c r="A2285" s="49">
        <v>2867</v>
      </c>
      <c r="B2285" t="s">
        <v>4553</v>
      </c>
      <c r="C2285" t="s">
        <v>659</v>
      </c>
      <c r="D2285">
        <v>0.55966550000000004</v>
      </c>
      <c r="I2285">
        <v>0.21510161733547539</v>
      </c>
      <c r="J2285">
        <v>6.7065662166772102E-6</v>
      </c>
      <c r="K2285">
        <v>1.9035524562717001E-3</v>
      </c>
      <c r="L2285">
        <v>0.1071443427056521</v>
      </c>
    </row>
    <row r="2286" spans="1:371" x14ac:dyDescent="0.3">
      <c r="A2286" s="49">
        <v>2868</v>
      </c>
      <c r="B2286" t="s">
        <v>4554</v>
      </c>
      <c r="C2286" t="s">
        <v>668</v>
      </c>
      <c r="D2286">
        <v>0.16</v>
      </c>
      <c r="I2286">
        <v>0.12650602409638551</v>
      </c>
      <c r="K2286">
        <v>1.0174029451137879E-3</v>
      </c>
      <c r="L2286">
        <v>0.25418674698795179</v>
      </c>
    </row>
    <row r="2287" spans="1:371" x14ac:dyDescent="0.3">
      <c r="A2287" s="49">
        <v>2870</v>
      </c>
      <c r="B2287" t="s">
        <v>4556</v>
      </c>
      <c r="C2287" t="s">
        <v>671</v>
      </c>
      <c r="D2287">
        <v>0.93600000000000005</v>
      </c>
      <c r="ET2287">
        <v>6.8571428571428579E-6</v>
      </c>
      <c r="EU2287">
        <v>1.932275132275132E-5</v>
      </c>
    </row>
    <row r="2288" spans="1:371" x14ac:dyDescent="0.3">
      <c r="A2288" s="49">
        <v>2871</v>
      </c>
      <c r="B2288" t="s">
        <v>4557</v>
      </c>
      <c r="C2288" t="s">
        <v>671</v>
      </c>
      <c r="D2288">
        <v>0.91527999999999987</v>
      </c>
      <c r="O2288">
        <v>2.2091467145333121E-2</v>
      </c>
      <c r="P2288">
        <v>0.95582410074166302</v>
      </c>
      <c r="AL2288">
        <v>1.5659742134087721E-5</v>
      </c>
      <c r="AM2288">
        <v>4.1205130883578738E-5</v>
      </c>
      <c r="AN2288">
        <v>4.7689097050047513E-5</v>
      </c>
      <c r="GN2288">
        <v>3.9181577026853217E-4</v>
      </c>
    </row>
    <row r="2289" spans="1:376" x14ac:dyDescent="0.3">
      <c r="A2289" s="49">
        <v>2872</v>
      </c>
      <c r="B2289" t="s">
        <v>4559</v>
      </c>
      <c r="C2289" t="s">
        <v>671</v>
      </c>
      <c r="D2289">
        <v>0.22751579999999999</v>
      </c>
      <c r="P2289">
        <v>0.77420874484857538</v>
      </c>
      <c r="AL2289">
        <v>8.0099502711567266E-6</v>
      </c>
      <c r="AM2289">
        <v>1.849540162731985E-5</v>
      </c>
      <c r="AN2289">
        <v>2.6391968331948319E-5</v>
      </c>
    </row>
    <row r="2290" spans="1:376" x14ac:dyDescent="0.3">
      <c r="A2290" s="49">
        <v>2873</v>
      </c>
      <c r="B2290" t="s">
        <v>4561</v>
      </c>
      <c r="C2290" t="s">
        <v>671</v>
      </c>
      <c r="D2290">
        <v>0.97028000000000003</v>
      </c>
      <c r="O2290">
        <v>2.112540810447475E-2</v>
      </c>
      <c r="P2290">
        <v>1.2986364509314381</v>
      </c>
      <c r="AL2290">
        <v>3.4568849625504132E-5</v>
      </c>
      <c r="AM2290">
        <v>9.1261763011330909E-5</v>
      </c>
      <c r="AN2290">
        <v>9.3515139875808203E-5</v>
      </c>
      <c r="GN2290">
        <v>9.7304910056974592E-4</v>
      </c>
      <c r="NH2290">
        <v>5.5477720649019481E-5</v>
      </c>
      <c r="NI2290">
        <v>7.3556829467351284E-6</v>
      </c>
      <c r="NJ2290">
        <v>1.793492256260627E-5</v>
      </c>
      <c r="NK2290">
        <v>6.8504938773082322E-5</v>
      </c>
      <c r="NL2290">
        <v>2.969541096271198E-6</v>
      </c>
    </row>
    <row r="2291" spans="1:376" x14ac:dyDescent="0.3">
      <c r="A2291" s="49">
        <v>2874</v>
      </c>
      <c r="B2291" t="s">
        <v>4563</v>
      </c>
      <c r="C2291" t="s">
        <v>798</v>
      </c>
      <c r="D2291">
        <v>0.86300999999999983</v>
      </c>
      <c r="O2291">
        <v>1.283935041874144E-2</v>
      </c>
      <c r="P2291">
        <v>1.300224596781373</v>
      </c>
      <c r="AL2291">
        <v>3.6703641621878733E-5</v>
      </c>
      <c r="AM2291">
        <v>9.2947966292677861E-5</v>
      </c>
      <c r="AN2291">
        <v>1.157853355569743E-4</v>
      </c>
      <c r="JJ2291">
        <v>1.0230029647604161E-5</v>
      </c>
    </row>
    <row r="2292" spans="1:376" x14ac:dyDescent="0.3">
      <c r="A2292" s="49">
        <v>2875</v>
      </c>
      <c r="B2292" t="s">
        <v>4564</v>
      </c>
      <c r="C2292" t="s">
        <v>798</v>
      </c>
      <c r="D2292">
        <v>3.7677000000000001E-3</v>
      </c>
      <c r="P2292">
        <v>1.365853658536585</v>
      </c>
    </row>
    <row r="2293" spans="1:376" x14ac:dyDescent="0.3">
      <c r="A2293" s="49">
        <v>2876</v>
      </c>
      <c r="B2293" t="s">
        <v>4565</v>
      </c>
      <c r="C2293" t="s">
        <v>798</v>
      </c>
      <c r="D2293">
        <v>2.6745000000000001E-2</v>
      </c>
      <c r="P2293">
        <v>0.69583464426904507</v>
      </c>
    </row>
    <row r="2294" spans="1:376" x14ac:dyDescent="0.3">
      <c r="A2294" s="49">
        <v>2877</v>
      </c>
      <c r="B2294" t="s">
        <v>4566</v>
      </c>
      <c r="C2294" t="s">
        <v>798</v>
      </c>
      <c r="D2294">
        <v>7.8883149399999991E-2</v>
      </c>
      <c r="O2294">
        <v>1.890351230532708E-2</v>
      </c>
      <c r="P2294">
        <v>0.70343177778234345</v>
      </c>
    </row>
    <row r="2295" spans="1:376" x14ac:dyDescent="0.3">
      <c r="A2295" s="49">
        <v>2878</v>
      </c>
      <c r="B2295" t="s">
        <v>4567</v>
      </c>
      <c r="C2295" t="s">
        <v>798</v>
      </c>
      <c r="D2295">
        <v>5.3479999999999986E-3</v>
      </c>
      <c r="P2295">
        <v>0.33022602477333679</v>
      </c>
    </row>
    <row r="2296" spans="1:376" x14ac:dyDescent="0.3">
      <c r="A2296" s="49">
        <v>2879</v>
      </c>
      <c r="B2296" t="s">
        <v>4568</v>
      </c>
      <c r="C2296" t="s">
        <v>798</v>
      </c>
      <c r="D2296">
        <v>2.4024E-2</v>
      </c>
      <c r="P2296">
        <v>0.50042640286542728</v>
      </c>
    </row>
    <row r="2297" spans="1:376" x14ac:dyDescent="0.3">
      <c r="A2297" s="49">
        <v>2880</v>
      </c>
      <c r="B2297" t="s">
        <v>4569</v>
      </c>
      <c r="C2297" t="s">
        <v>798</v>
      </c>
      <c r="D2297">
        <v>2.2077000000000001E-6</v>
      </c>
      <c r="BK2297">
        <v>1055.935932887686</v>
      </c>
      <c r="BL2297">
        <v>5.1995589369299468E-2</v>
      </c>
      <c r="BM2297">
        <v>0.118503528995722</v>
      </c>
      <c r="DF2297">
        <v>865.91780902656694</v>
      </c>
      <c r="JO2297">
        <v>27.18272191906641</v>
      </c>
    </row>
    <row r="2298" spans="1:376" x14ac:dyDescent="0.3">
      <c r="A2298" s="49">
        <v>2881</v>
      </c>
      <c r="B2298" t="s">
        <v>4570</v>
      </c>
      <c r="C2298" t="s">
        <v>798</v>
      </c>
      <c r="D2298">
        <v>5.0482000000000013E-2</v>
      </c>
      <c r="P2298">
        <v>1.430396345087019</v>
      </c>
      <c r="AL2298">
        <v>2.0354514190520449E-5</v>
      </c>
      <c r="AM2298">
        <v>3.7835028375243147E-5</v>
      </c>
      <c r="AN2298">
        <v>5.8153839910095918E-5</v>
      </c>
    </row>
    <row r="2299" spans="1:376" x14ac:dyDescent="0.3">
      <c r="A2299" s="49">
        <v>2882</v>
      </c>
      <c r="B2299" t="s">
        <v>4571</v>
      </c>
      <c r="C2299" t="s">
        <v>798</v>
      </c>
      <c r="D2299">
        <v>0.35499999999999998</v>
      </c>
      <c r="O2299">
        <v>1.341463414634147E-2</v>
      </c>
      <c r="P2299">
        <v>1.024390243902439</v>
      </c>
      <c r="AL2299">
        <v>4.5150987224157959E-5</v>
      </c>
      <c r="AM2299">
        <v>1.155865272938444E-4</v>
      </c>
      <c r="AN2299">
        <v>1.7766077343313121E-4</v>
      </c>
      <c r="GN2299">
        <v>5.6485185663144113E-4</v>
      </c>
    </row>
    <row r="2300" spans="1:376" x14ac:dyDescent="0.3">
      <c r="A2300" s="49">
        <v>2883</v>
      </c>
      <c r="B2300" t="s">
        <v>4572</v>
      </c>
      <c r="C2300" t="s">
        <v>798</v>
      </c>
      <c r="D2300">
        <v>4.6074999999999998E-2</v>
      </c>
      <c r="O2300">
        <v>1.535804560433016E-2</v>
      </c>
      <c r="P2300">
        <v>0.72268702936622409</v>
      </c>
      <c r="AL2300">
        <v>8.0158278522557347E-6</v>
      </c>
      <c r="AM2300">
        <v>1.7802998822174871E-5</v>
      </c>
      <c r="AN2300">
        <v>5.4130195995394559E-6</v>
      </c>
    </row>
    <row r="2301" spans="1:376" x14ac:dyDescent="0.3">
      <c r="A2301" s="49">
        <v>2884</v>
      </c>
      <c r="B2301" t="s">
        <v>4573</v>
      </c>
      <c r="C2301" t="s">
        <v>620</v>
      </c>
      <c r="D2301">
        <v>8.0350000000000019E-2</v>
      </c>
      <c r="AH2301">
        <v>9.3939016801493464E-6</v>
      </c>
      <c r="AK2301">
        <v>3.8671236620209869E-4</v>
      </c>
    </row>
    <row r="2302" spans="1:376" x14ac:dyDescent="0.3">
      <c r="A2302" s="49">
        <v>2885</v>
      </c>
      <c r="B2302" t="s">
        <v>4574</v>
      </c>
      <c r="C2302" t="s">
        <v>798</v>
      </c>
      <c r="D2302">
        <v>6.7499999999999991E-3</v>
      </c>
      <c r="P2302">
        <v>0.85365853658536606</v>
      </c>
    </row>
    <row r="2303" spans="1:376" x14ac:dyDescent="0.3">
      <c r="A2303" s="49">
        <v>2886</v>
      </c>
      <c r="B2303" t="s">
        <v>4575</v>
      </c>
      <c r="C2303" t="s">
        <v>688</v>
      </c>
    </row>
    <row r="2304" spans="1:376" x14ac:dyDescent="0.3">
      <c r="A2304" s="49">
        <v>2887</v>
      </c>
      <c r="B2304" t="s">
        <v>4576</v>
      </c>
      <c r="C2304" t="s">
        <v>605</v>
      </c>
      <c r="D2304">
        <v>9.0999999999999984E-2</v>
      </c>
      <c r="M2304">
        <v>4.3083900226757378E-2</v>
      </c>
      <c r="N2304">
        <v>2.9762001829032491E-5</v>
      </c>
    </row>
    <row r="2305" spans="1:377" x14ac:dyDescent="0.3">
      <c r="A2305" s="49">
        <v>2889</v>
      </c>
      <c r="B2305" t="s">
        <v>4578</v>
      </c>
      <c r="C2305" t="s">
        <v>605</v>
      </c>
      <c r="D2305">
        <v>3.2800000000000003E-2</v>
      </c>
      <c r="M2305">
        <v>7.3557878435927234E-3</v>
      </c>
      <c r="N2305">
        <v>9.7269975830144974E-6</v>
      </c>
      <c r="AH2305">
        <v>2.0905923344947739E-5</v>
      </c>
    </row>
    <row r="2306" spans="1:377" x14ac:dyDescent="0.3">
      <c r="A2306" s="49">
        <v>2890</v>
      </c>
      <c r="B2306" t="s">
        <v>4579</v>
      </c>
      <c r="C2306" t="s">
        <v>659</v>
      </c>
      <c r="D2306">
        <v>0.19825000000000001</v>
      </c>
      <c r="AH2306">
        <v>1.088992974238876E-4</v>
      </c>
    </row>
    <row r="2307" spans="1:377" x14ac:dyDescent="0.3">
      <c r="A2307" s="49">
        <v>2891</v>
      </c>
      <c r="B2307" t="s">
        <v>4580</v>
      </c>
      <c r="C2307" t="s">
        <v>796</v>
      </c>
      <c r="D2307">
        <v>2.6244000000000001</v>
      </c>
      <c r="O2307">
        <v>3.3122553447756713E-2</v>
      </c>
    </row>
    <row r="2308" spans="1:377" x14ac:dyDescent="0.3">
      <c r="A2308" s="49">
        <v>2893</v>
      </c>
      <c r="B2308" t="s">
        <v>4582</v>
      </c>
      <c r="C2308" t="s">
        <v>614</v>
      </c>
      <c r="D2308">
        <v>6.9999999999999993E-3</v>
      </c>
      <c r="M2308">
        <v>1.795162509448224E-2</v>
      </c>
      <c r="N2308">
        <v>1.04389139016512E-5</v>
      </c>
      <c r="AK2308">
        <v>5.0264550264550272E-4</v>
      </c>
    </row>
    <row r="2309" spans="1:377" x14ac:dyDescent="0.3">
      <c r="A2309" s="49">
        <v>2894</v>
      </c>
      <c r="B2309" t="s">
        <v>4583</v>
      </c>
      <c r="C2309" t="s">
        <v>668</v>
      </c>
      <c r="D2309">
        <v>1.536</v>
      </c>
      <c r="K2309">
        <v>1.0911646586345379E-3</v>
      </c>
      <c r="L2309">
        <v>0.94896385542168682</v>
      </c>
      <c r="AQ2309">
        <v>2.4988844265952712E-4</v>
      </c>
    </row>
    <row r="2310" spans="1:377" x14ac:dyDescent="0.3">
      <c r="A2310" s="49">
        <v>2895</v>
      </c>
      <c r="B2310" t="s">
        <v>4586</v>
      </c>
      <c r="C2310" t="s">
        <v>659</v>
      </c>
      <c r="D2310">
        <v>0.13020000000000001</v>
      </c>
      <c r="AH2310">
        <v>4.6165240289664247E-5</v>
      </c>
      <c r="AJ2310">
        <v>0.49404761904761912</v>
      </c>
      <c r="AK2310">
        <v>4.4628126041336479E-4</v>
      </c>
      <c r="AP2310">
        <v>6.458418367346939E-3</v>
      </c>
      <c r="BO2310">
        <v>2.210792998658908E-4</v>
      </c>
      <c r="BP2310">
        <v>1.439540816326531E-4</v>
      </c>
    </row>
    <row r="2311" spans="1:377" x14ac:dyDescent="0.3">
      <c r="A2311" s="49">
        <v>2896</v>
      </c>
      <c r="B2311" t="s">
        <v>4588</v>
      </c>
      <c r="C2311" t="s">
        <v>605</v>
      </c>
      <c r="D2311">
        <v>0.43049999999999988</v>
      </c>
      <c r="M2311">
        <v>2.010582010582011E-2</v>
      </c>
      <c r="N2311">
        <v>1.718290786449299E-5</v>
      </c>
      <c r="AH2311">
        <v>3.9795918367346953E-5</v>
      </c>
      <c r="AK2311">
        <v>6.8934240362811803E-4</v>
      </c>
    </row>
    <row r="2312" spans="1:377" x14ac:dyDescent="0.3">
      <c r="A2312" s="49">
        <v>2897</v>
      </c>
      <c r="B2312" t="s">
        <v>4590</v>
      </c>
      <c r="C2312" t="s">
        <v>688</v>
      </c>
      <c r="D2312">
        <v>0.33</v>
      </c>
      <c r="CL2312">
        <v>5.2105263157894738E-4</v>
      </c>
    </row>
    <row r="2313" spans="1:377" x14ac:dyDescent="0.3">
      <c r="A2313" s="49">
        <v>2898</v>
      </c>
      <c r="B2313" t="s">
        <v>4592</v>
      </c>
      <c r="C2313" t="s">
        <v>659</v>
      </c>
      <c r="D2313">
        <v>0.13806676800000001</v>
      </c>
      <c r="AJ2313">
        <v>0.6413951545530493</v>
      </c>
      <c r="AK2313">
        <v>1.813825667441187E-3</v>
      </c>
    </row>
    <row r="2314" spans="1:377" x14ac:dyDescent="0.3">
      <c r="A2314" s="49">
        <v>2899</v>
      </c>
      <c r="B2314" t="s">
        <v>4593</v>
      </c>
      <c r="C2314" t="s">
        <v>659</v>
      </c>
      <c r="D2314">
        <v>0.56585509999999994</v>
      </c>
      <c r="I2314">
        <v>0.31469058472594252</v>
      </c>
      <c r="J2314">
        <v>6.8004020263751251E-6</v>
      </c>
      <c r="K2314">
        <v>1.904950772330979E-3</v>
      </c>
      <c r="L2314">
        <v>0.33813841268780859</v>
      </c>
    </row>
    <row r="2315" spans="1:377" x14ac:dyDescent="0.3">
      <c r="A2315" s="49">
        <v>2901</v>
      </c>
      <c r="B2315" t="s">
        <v>4595</v>
      </c>
      <c r="C2315" t="s">
        <v>659</v>
      </c>
      <c r="D2315">
        <v>5.5500000000000008E-2</v>
      </c>
      <c r="I2315">
        <v>0.106675350048844</v>
      </c>
      <c r="J2315">
        <v>4.9820905242591981E-6</v>
      </c>
      <c r="K2315">
        <v>6.5993704547921402E-4</v>
      </c>
      <c r="L2315">
        <v>0.58531650928036461</v>
      </c>
    </row>
    <row r="2316" spans="1:377" x14ac:dyDescent="0.3">
      <c r="A2316" s="49">
        <v>2902</v>
      </c>
      <c r="B2316" t="s">
        <v>4597</v>
      </c>
      <c r="C2316" t="s">
        <v>595</v>
      </c>
      <c r="D2316">
        <v>4786.8263800000004</v>
      </c>
      <c r="JC2316">
        <v>6.301818835432434E-3</v>
      </c>
      <c r="JD2316">
        <v>0.7572316042173507</v>
      </c>
      <c r="LH2316">
        <v>3.2353880673210891E-4</v>
      </c>
      <c r="NM2316">
        <v>1.8920516684104771E-2</v>
      </c>
    </row>
    <row r="2317" spans="1:377" x14ac:dyDescent="0.3">
      <c r="A2317" s="49">
        <v>2903</v>
      </c>
      <c r="B2317" t="s">
        <v>4599</v>
      </c>
      <c r="C2317" t="s">
        <v>605</v>
      </c>
      <c r="D2317">
        <v>4.49064</v>
      </c>
      <c r="M2317">
        <v>3.0463363796697129E-2</v>
      </c>
      <c r="N2317">
        <v>2.3206006983609391E-5</v>
      </c>
      <c r="AJ2317">
        <v>0.12775372775372781</v>
      </c>
      <c r="AK2317">
        <v>1.2997701886590779E-3</v>
      </c>
      <c r="AP2317">
        <v>3.2473304473304473E-2</v>
      </c>
    </row>
    <row r="2318" spans="1:377" x14ac:dyDescent="0.3">
      <c r="A2318" s="49">
        <v>2905</v>
      </c>
      <c r="B2318" t="s">
        <v>4601</v>
      </c>
      <c r="C2318" t="s">
        <v>605</v>
      </c>
      <c r="D2318">
        <v>0.20547172799999999</v>
      </c>
      <c r="M2318">
        <v>0.13412029394261299</v>
      </c>
      <c r="N2318">
        <v>7.9793757435310653E-5</v>
      </c>
      <c r="AH2318">
        <v>7.7250335871025525E-6</v>
      </c>
      <c r="FR2318">
        <v>0.14677880602061369</v>
      </c>
    </row>
    <row r="2319" spans="1:377" x14ac:dyDescent="0.3">
      <c r="A2319" s="49">
        <v>2906</v>
      </c>
      <c r="B2319" t="s">
        <v>4602</v>
      </c>
      <c r="C2319" t="s">
        <v>796</v>
      </c>
      <c r="D2319">
        <v>0.92215000000000003</v>
      </c>
      <c r="O2319">
        <v>0.1181663212825806</v>
      </c>
      <c r="IW2319">
        <v>3.366901447457311E-5</v>
      </c>
    </row>
    <row r="2320" spans="1:377" x14ac:dyDescent="0.3">
      <c r="A2320" s="49">
        <v>2907</v>
      </c>
      <c r="B2320" t="s">
        <v>4603</v>
      </c>
      <c r="C2320" t="s">
        <v>650</v>
      </c>
      <c r="D2320">
        <v>1.8896540544000001E-3</v>
      </c>
      <c r="DH2320">
        <v>1.4563903886058209</v>
      </c>
      <c r="FQ2320">
        <v>5.5630176486898108E-5</v>
      </c>
    </row>
    <row r="2321" spans="1:378" x14ac:dyDescent="0.3">
      <c r="A2321" s="49">
        <v>2908</v>
      </c>
      <c r="B2321" t="s">
        <v>4604</v>
      </c>
      <c r="C2321" t="s">
        <v>614</v>
      </c>
      <c r="D2321">
        <v>8.3999999999999991E-2</v>
      </c>
      <c r="M2321">
        <v>8.6167800453514742E-2</v>
      </c>
      <c r="N2321">
        <v>3.2426303854875293E-5</v>
      </c>
    </row>
    <row r="2322" spans="1:378" x14ac:dyDescent="0.3">
      <c r="A2322" s="49">
        <v>2910</v>
      </c>
      <c r="B2322" t="s">
        <v>4607</v>
      </c>
      <c r="C2322" t="s">
        <v>659</v>
      </c>
      <c r="D2322">
        <v>0.12121591</v>
      </c>
      <c r="I2322">
        <v>0.10705805664484259</v>
      </c>
      <c r="K2322">
        <v>1.046141561274325E-3</v>
      </c>
      <c r="L2322">
        <v>0.25465296746559241</v>
      </c>
    </row>
    <row r="2323" spans="1:378" x14ac:dyDescent="0.3">
      <c r="A2323" s="49">
        <v>2912</v>
      </c>
      <c r="B2323" t="s">
        <v>4609</v>
      </c>
      <c r="C2323" t="s">
        <v>605</v>
      </c>
      <c r="D2323">
        <v>0.13736400000000001</v>
      </c>
      <c r="AF2323">
        <v>0.43467778273323748</v>
      </c>
      <c r="AG2323">
        <v>9.5620893545999178E-5</v>
      </c>
      <c r="CH2323">
        <v>1.0839812469060309E-3</v>
      </c>
    </row>
    <row r="2324" spans="1:378" x14ac:dyDescent="0.3">
      <c r="A2324" s="49">
        <v>2913</v>
      </c>
      <c r="B2324" t="s">
        <v>4610</v>
      </c>
      <c r="C2324" t="s">
        <v>605</v>
      </c>
      <c r="D2324">
        <v>1.2E-4</v>
      </c>
      <c r="AG2324">
        <v>6.0345925985726449E-4</v>
      </c>
    </row>
    <row r="2325" spans="1:378" x14ac:dyDescent="0.3">
      <c r="A2325" s="49">
        <v>2914</v>
      </c>
      <c r="B2325" t="s">
        <v>4611</v>
      </c>
      <c r="C2325" t="s">
        <v>650</v>
      </c>
      <c r="D2325">
        <v>0.1227534</v>
      </c>
      <c r="AK2325">
        <v>3.3292104720676152E-4</v>
      </c>
    </row>
    <row r="2326" spans="1:378" x14ac:dyDescent="0.3">
      <c r="A2326" s="49">
        <v>2916</v>
      </c>
      <c r="B2326" t="s">
        <v>4613</v>
      </c>
      <c r="C2326" t="s">
        <v>605</v>
      </c>
      <c r="D2326">
        <v>0.56999999999999984</v>
      </c>
      <c r="AG2326">
        <v>5.8782878058746336E-4</v>
      </c>
    </row>
    <row r="2327" spans="1:378" x14ac:dyDescent="0.3">
      <c r="A2327" s="49">
        <v>2917</v>
      </c>
      <c r="B2327" t="s">
        <v>4614</v>
      </c>
      <c r="C2327" t="s">
        <v>798</v>
      </c>
      <c r="D2327">
        <v>4.0922E-2</v>
      </c>
      <c r="P2327">
        <v>0.25933930225378199</v>
      </c>
    </row>
    <row r="2328" spans="1:378" x14ac:dyDescent="0.3">
      <c r="A2328" s="49">
        <v>2919</v>
      </c>
      <c r="B2328" t="s">
        <v>4616</v>
      </c>
      <c r="C2328" t="s">
        <v>668</v>
      </c>
      <c r="D2328">
        <v>0.2021</v>
      </c>
      <c r="I2328">
        <v>5.8138938733658031E-2</v>
      </c>
      <c r="J2328">
        <v>1.61497052037939E-5</v>
      </c>
      <c r="K2328">
        <v>9.0916858925061946E-4</v>
      </c>
      <c r="L2328">
        <v>0.82205075621635482</v>
      </c>
    </row>
    <row r="2329" spans="1:378" x14ac:dyDescent="0.3">
      <c r="A2329" s="49">
        <v>2920</v>
      </c>
      <c r="B2329" t="s">
        <v>4617</v>
      </c>
      <c r="C2329" t="s">
        <v>614</v>
      </c>
      <c r="D2329">
        <v>3.8024999999999999E-3</v>
      </c>
      <c r="AJ2329">
        <v>0.1266788766788767</v>
      </c>
      <c r="AK2329">
        <v>2.680776014109348E-3</v>
      </c>
    </row>
    <row r="2330" spans="1:378" x14ac:dyDescent="0.3">
      <c r="A2330" s="49">
        <v>2923</v>
      </c>
      <c r="B2330" t="s">
        <v>4620</v>
      </c>
      <c r="C2330" t="s">
        <v>605</v>
      </c>
      <c r="D2330">
        <v>12.9337</v>
      </c>
      <c r="M2330">
        <v>3.046644930251324E-2</v>
      </c>
      <c r="N2330">
        <v>2.1978024922792239E-5</v>
      </c>
      <c r="AH2330">
        <v>1.8162684636702131E-5</v>
      </c>
    </row>
    <row r="2331" spans="1:378" x14ac:dyDescent="0.3">
      <c r="A2331" s="49">
        <v>2924</v>
      </c>
      <c r="B2331" t="s">
        <v>4621</v>
      </c>
      <c r="C2331" t="s">
        <v>659</v>
      </c>
      <c r="D2331">
        <v>3.3663999999999999E-2</v>
      </c>
      <c r="I2331">
        <v>6.3493517797425444E-2</v>
      </c>
      <c r="J2331">
        <v>4.3291034861880983E-5</v>
      </c>
      <c r="K2331">
        <v>2.1856755284763889E-4</v>
      </c>
    </row>
    <row r="2332" spans="1:378" x14ac:dyDescent="0.3">
      <c r="A2332" s="49">
        <v>2927</v>
      </c>
      <c r="B2332" t="s">
        <v>4624</v>
      </c>
      <c r="C2332" t="s">
        <v>796</v>
      </c>
      <c r="D2332">
        <v>1.4227211</v>
      </c>
      <c r="AI2332">
        <v>25.247673912852221</v>
      </c>
    </row>
    <row r="2333" spans="1:378" x14ac:dyDescent="0.3">
      <c r="A2333" s="49">
        <v>2930</v>
      </c>
      <c r="B2333" t="s">
        <v>4628</v>
      </c>
      <c r="C2333" t="s">
        <v>671</v>
      </c>
      <c r="D2333">
        <v>7.9430809599999996E-3</v>
      </c>
      <c r="BK2333">
        <v>3589.9075030000658</v>
      </c>
      <c r="BL2333">
        <v>6.0026218317972321E-2</v>
      </c>
      <c r="BM2333">
        <v>0.26896280892320462</v>
      </c>
      <c r="DF2333">
        <v>1831.5869847081699</v>
      </c>
      <c r="JO2333">
        <v>43.053875535465693</v>
      </c>
      <c r="NN2333">
        <v>1.793187000082181E-2</v>
      </c>
    </row>
    <row r="2334" spans="1:378" x14ac:dyDescent="0.3">
      <c r="A2334" s="49">
        <v>2931</v>
      </c>
      <c r="B2334" t="s">
        <v>4630</v>
      </c>
      <c r="C2334" t="s">
        <v>620</v>
      </c>
      <c r="D2334">
        <v>1.1679999999999999E-2</v>
      </c>
      <c r="AH2334">
        <v>1.339285714285714E-5</v>
      </c>
    </row>
    <row r="2335" spans="1:378" x14ac:dyDescent="0.3">
      <c r="A2335" s="49">
        <v>2932</v>
      </c>
      <c r="B2335" t="s">
        <v>4631</v>
      </c>
      <c r="C2335" t="s">
        <v>605</v>
      </c>
      <c r="D2335">
        <v>1.2800000000000001E-2</v>
      </c>
      <c r="AF2335">
        <v>0.64502467105263139</v>
      </c>
      <c r="AG2335">
        <v>5.9569228292221331E-4</v>
      </c>
    </row>
    <row r="2336" spans="1:378" x14ac:dyDescent="0.3">
      <c r="A2336" s="49">
        <v>2933</v>
      </c>
      <c r="B2336" t="s">
        <v>4632</v>
      </c>
      <c r="C2336" t="s">
        <v>605</v>
      </c>
      <c r="D2336">
        <v>4.9000000000000002E-2</v>
      </c>
      <c r="AG2336">
        <v>5.7577183932787336E-4</v>
      </c>
    </row>
    <row r="2337" spans="1:354" x14ac:dyDescent="0.3">
      <c r="A2337" s="49">
        <v>2935</v>
      </c>
      <c r="B2337" t="s">
        <v>4634</v>
      </c>
      <c r="C2337" t="s">
        <v>617</v>
      </c>
      <c r="D2337">
        <v>6.0219749490000006E-4</v>
      </c>
      <c r="BQ2337">
        <v>1.3618097763641861</v>
      </c>
      <c r="BR2337">
        <v>34.361790437099337</v>
      </c>
      <c r="BS2337">
        <v>69.771079665096551</v>
      </c>
      <c r="DK2337">
        <v>3.073480790885862E-3</v>
      </c>
    </row>
    <row r="2338" spans="1:354" x14ac:dyDescent="0.3">
      <c r="A2338" s="49">
        <v>2937</v>
      </c>
      <c r="B2338" t="s">
        <v>4636</v>
      </c>
      <c r="C2338" t="s">
        <v>614</v>
      </c>
      <c r="D2338">
        <v>1.7444756699999999</v>
      </c>
      <c r="I2338">
        <v>0.24631860776439091</v>
      </c>
      <c r="K2338">
        <v>1.406276959690614E-3</v>
      </c>
      <c r="L2338">
        <v>0.34429527634346913</v>
      </c>
    </row>
    <row r="2339" spans="1:354" x14ac:dyDescent="0.3">
      <c r="A2339" s="49">
        <v>2938</v>
      </c>
      <c r="B2339" t="s">
        <v>4637</v>
      </c>
      <c r="C2339" t="s">
        <v>659</v>
      </c>
      <c r="D2339">
        <v>3.0000000000000001E-3</v>
      </c>
      <c r="AJ2339">
        <v>2.799603174603174</v>
      </c>
      <c r="AP2339">
        <v>0.1674404761904762</v>
      </c>
    </row>
    <row r="2340" spans="1:354" x14ac:dyDescent="0.3">
      <c r="A2340" s="49">
        <v>2939</v>
      </c>
      <c r="B2340" t="s">
        <v>4638</v>
      </c>
      <c r="C2340" t="s">
        <v>605</v>
      </c>
      <c r="D2340">
        <v>9.0000000000000006E-5</v>
      </c>
      <c r="F2340">
        <v>5444.4444444444443</v>
      </c>
    </row>
    <row r="2341" spans="1:354" x14ac:dyDescent="0.3">
      <c r="A2341" s="49">
        <v>2940</v>
      </c>
      <c r="B2341" t="s">
        <v>4639</v>
      </c>
      <c r="C2341" t="s">
        <v>605</v>
      </c>
      <c r="D2341">
        <v>2.2635E-4</v>
      </c>
      <c r="F2341">
        <v>3173.333333333333</v>
      </c>
      <c r="CM2341">
        <v>187.6543209876543</v>
      </c>
      <c r="GC2341">
        <v>0.14992952361305409</v>
      </c>
    </row>
    <row r="2342" spans="1:354" x14ac:dyDescent="0.3">
      <c r="A2342" s="49">
        <v>2941</v>
      </c>
      <c r="B2342" t="s">
        <v>4640</v>
      </c>
      <c r="C2342" t="s">
        <v>659</v>
      </c>
      <c r="D2342">
        <v>2.688E-5</v>
      </c>
      <c r="F2342">
        <v>3111.1111111111109</v>
      </c>
      <c r="G2342">
        <v>9.3827160493827169</v>
      </c>
      <c r="H2342">
        <v>3458.333333333333</v>
      </c>
      <c r="EM2342">
        <v>439.53125000000011</v>
      </c>
      <c r="HW2342">
        <v>8.6801968697344939E-2</v>
      </c>
      <c r="HX2342">
        <v>5.1562500000000018E-2</v>
      </c>
    </row>
    <row r="2343" spans="1:354" x14ac:dyDescent="0.3">
      <c r="A2343" s="49">
        <v>2942</v>
      </c>
      <c r="B2343" t="s">
        <v>4641</v>
      </c>
      <c r="C2343" t="s">
        <v>659</v>
      </c>
      <c r="D2343">
        <v>0.11310000000000001</v>
      </c>
      <c r="AH2343">
        <v>5.7692307692307691E-5</v>
      </c>
      <c r="AJ2343">
        <v>0.98302808302808298</v>
      </c>
      <c r="AK2343">
        <v>1.2424365757699089E-3</v>
      </c>
    </row>
    <row r="2344" spans="1:354" x14ac:dyDescent="0.3">
      <c r="A2344" s="49">
        <v>2943</v>
      </c>
      <c r="B2344" t="s">
        <v>4642</v>
      </c>
      <c r="C2344" t="s">
        <v>798</v>
      </c>
      <c r="D2344">
        <v>3.0600000000000001E-4</v>
      </c>
      <c r="P2344">
        <v>0.4519368723098996</v>
      </c>
    </row>
    <row r="2345" spans="1:354" x14ac:dyDescent="0.3">
      <c r="A2345" s="49">
        <v>2945</v>
      </c>
      <c r="B2345" t="s">
        <v>4644</v>
      </c>
      <c r="C2345" t="s">
        <v>689</v>
      </c>
      <c r="D2345">
        <v>3.5917000000000002E-5</v>
      </c>
      <c r="BQ2345">
        <v>20.300751879699249</v>
      </c>
      <c r="BR2345">
        <v>183.5550483351235</v>
      </c>
      <c r="BS2345">
        <v>166.49033297529539</v>
      </c>
      <c r="DK2345">
        <v>1.305048335123523E-3</v>
      </c>
    </row>
    <row r="2346" spans="1:354" x14ac:dyDescent="0.3">
      <c r="A2346" s="49">
        <v>2946</v>
      </c>
      <c r="B2346" t="s">
        <v>4645</v>
      </c>
      <c r="C2346" t="s">
        <v>798</v>
      </c>
      <c r="D2346">
        <v>4.0717499999999998</v>
      </c>
      <c r="O2346">
        <v>5.2754179227185539E-2</v>
      </c>
      <c r="P2346">
        <v>0.55248013154288844</v>
      </c>
      <c r="AM2346">
        <v>5.9194299808166621E-6</v>
      </c>
      <c r="AN2346">
        <v>8.0874516610334645E-6</v>
      </c>
      <c r="GH2346">
        <v>2.6998771860377781E-2</v>
      </c>
      <c r="GI2346">
        <v>8.1960557433289685E-3</v>
      </c>
      <c r="GN2346">
        <v>7.7139348172507941E-4</v>
      </c>
      <c r="LG2346">
        <v>1.8954964830547181E-2</v>
      </c>
      <c r="MP2346">
        <v>1.9272403398191289E-2</v>
      </c>
    </row>
    <row r="2347" spans="1:354" x14ac:dyDescent="0.3">
      <c r="A2347" s="49">
        <v>2947</v>
      </c>
      <c r="B2347" t="s">
        <v>4647</v>
      </c>
      <c r="C2347" t="s">
        <v>671</v>
      </c>
      <c r="D2347">
        <v>0.13582929999999999</v>
      </c>
      <c r="O2347">
        <v>1.7640191608502599E-2</v>
      </c>
      <c r="P2347">
        <v>0.57574075265523827</v>
      </c>
      <c r="AL2347">
        <v>1.154630723465624E-5</v>
      </c>
      <c r="AM2347">
        <v>2.1713715886545048E-5</v>
      </c>
      <c r="AN2347">
        <v>1.3790307429089671E-5</v>
      </c>
    </row>
    <row r="2348" spans="1:354" x14ac:dyDescent="0.3">
      <c r="A2348" s="49">
        <v>2948</v>
      </c>
      <c r="B2348" t="s">
        <v>4648</v>
      </c>
      <c r="C2348" t="s">
        <v>605</v>
      </c>
      <c r="D2348">
        <v>1.86666</v>
      </c>
      <c r="M2348">
        <v>8.5086159888212762E-2</v>
      </c>
      <c r="N2348">
        <v>6.1099176922647138E-5</v>
      </c>
    </row>
    <row r="2349" spans="1:354" x14ac:dyDescent="0.3">
      <c r="A2349" s="49">
        <v>2949</v>
      </c>
      <c r="B2349" t="s">
        <v>4649</v>
      </c>
      <c r="C2349" t="s">
        <v>605</v>
      </c>
      <c r="D2349">
        <v>15.247</v>
      </c>
      <c r="M2349">
        <v>1.248124793740325E-2</v>
      </c>
      <c r="N2349">
        <v>1.0326447883402719E-5</v>
      </c>
      <c r="AH2349">
        <v>3.8494692164266523E-5</v>
      </c>
    </row>
    <row r="2350" spans="1:354" x14ac:dyDescent="0.3">
      <c r="A2350" s="49">
        <v>2950</v>
      </c>
      <c r="B2350" t="s">
        <v>4650</v>
      </c>
      <c r="C2350" t="s">
        <v>662</v>
      </c>
      <c r="D2350">
        <v>1.0667764800000001E-5</v>
      </c>
      <c r="F2350">
        <v>3168.72427983539</v>
      </c>
      <c r="H2350">
        <v>9393.0041152263366</v>
      </c>
    </row>
    <row r="2351" spans="1:354" x14ac:dyDescent="0.3">
      <c r="A2351" s="49">
        <v>2951</v>
      </c>
      <c r="B2351" t="s">
        <v>4651</v>
      </c>
      <c r="C2351" t="s">
        <v>605</v>
      </c>
      <c r="D2351">
        <v>0.80640000000000001</v>
      </c>
      <c r="M2351">
        <v>7.8538359788359793E-3</v>
      </c>
      <c r="N2351">
        <v>7.1582440699388691E-6</v>
      </c>
      <c r="AH2351">
        <v>6.3616071428571427E-5</v>
      </c>
      <c r="AK2351">
        <v>2.6703042328042332E-4</v>
      </c>
    </row>
    <row r="2352" spans="1:354" x14ac:dyDescent="0.3">
      <c r="A2352" s="49">
        <v>2952</v>
      </c>
      <c r="B2352" t="s">
        <v>4653</v>
      </c>
      <c r="C2352" t="s">
        <v>1482</v>
      </c>
      <c r="D2352">
        <v>7.698559080847148</v>
      </c>
      <c r="E2352" t="s">
        <v>2167</v>
      </c>
      <c r="EV2352">
        <v>4.2085634406263299</v>
      </c>
      <c r="KL2352">
        <v>41.694892130317967</v>
      </c>
      <c r="KM2352">
        <v>2.3741358411875071</v>
      </c>
      <c r="KN2352">
        <v>4.3092487494184839</v>
      </c>
      <c r="KO2352">
        <v>0.41396249882484082</v>
      </c>
      <c r="KP2352">
        <v>1.642066612085985</v>
      </c>
      <c r="KQ2352">
        <v>0.37746381407429408</v>
      </c>
      <c r="KR2352">
        <v>0.43848352528330559</v>
      </c>
      <c r="KS2352">
        <v>2.6563035027690729</v>
      </c>
      <c r="LK2352">
        <v>0.32474887763773302</v>
      </c>
      <c r="LL2352">
        <v>4.2707051079598983E-2</v>
      </c>
      <c r="LM2352">
        <v>5.3853486367526703E-2</v>
      </c>
      <c r="LN2352">
        <v>9.3212532111986143E-2</v>
      </c>
      <c r="LO2352">
        <v>0.37357833278993491</v>
      </c>
      <c r="LP2352">
        <v>4.67737094529573E-2</v>
      </c>
      <c r="LQ2352">
        <v>0.304253650425793</v>
      </c>
      <c r="LR2352">
        <v>4.6870687793375387E-2</v>
      </c>
    </row>
    <row r="2353" spans="1:270" x14ac:dyDescent="0.3">
      <c r="A2353" s="49">
        <v>2953</v>
      </c>
      <c r="B2353" t="s">
        <v>4655</v>
      </c>
      <c r="C2353" t="s">
        <v>605</v>
      </c>
      <c r="D2353">
        <v>0.1</v>
      </c>
      <c r="AF2353">
        <v>9.9473684210526311E-2</v>
      </c>
      <c r="AG2353">
        <v>5.7348953315846003E-4</v>
      </c>
    </row>
    <row r="2354" spans="1:270" x14ac:dyDescent="0.3">
      <c r="A2354" s="49">
        <v>2955</v>
      </c>
      <c r="B2354" t="s">
        <v>4657</v>
      </c>
      <c r="C2354" t="s">
        <v>605</v>
      </c>
      <c r="D2354">
        <v>0.235044</v>
      </c>
      <c r="AG2354">
        <v>5.8569521029446002E-4</v>
      </c>
    </row>
    <row r="2355" spans="1:270" x14ac:dyDescent="0.3">
      <c r="A2355" s="49">
        <v>2957</v>
      </c>
      <c r="B2355" t="s">
        <v>4659</v>
      </c>
      <c r="C2355" t="s">
        <v>605</v>
      </c>
      <c r="D2355">
        <v>0.9</v>
      </c>
      <c r="M2355">
        <v>2.680776014109347E-2</v>
      </c>
      <c r="N2355">
        <v>3.2024997392264859E-5</v>
      </c>
    </row>
    <row r="2356" spans="1:270" x14ac:dyDescent="0.3">
      <c r="A2356" s="49">
        <v>2958</v>
      </c>
      <c r="B2356" t="s">
        <v>4661</v>
      </c>
      <c r="C2356" t="s">
        <v>605</v>
      </c>
      <c r="D2356">
        <v>1.284</v>
      </c>
      <c r="M2356">
        <v>1.6754850088183421E-2</v>
      </c>
    </row>
    <row r="2357" spans="1:270" x14ac:dyDescent="0.3">
      <c r="A2357" s="49">
        <v>2959</v>
      </c>
      <c r="B2357" t="s">
        <v>4662</v>
      </c>
      <c r="C2357" t="s">
        <v>605</v>
      </c>
      <c r="D2357">
        <v>0.9</v>
      </c>
      <c r="M2357">
        <v>6.7019400352733684E-3</v>
      </c>
    </row>
    <row r="2358" spans="1:270" x14ac:dyDescent="0.3">
      <c r="A2358" s="49">
        <v>2960</v>
      </c>
      <c r="B2358" t="s">
        <v>4663</v>
      </c>
      <c r="C2358" t="s">
        <v>605</v>
      </c>
      <c r="D2358">
        <v>6.6778415940000002E-2</v>
      </c>
      <c r="BQ2358">
        <v>16.058531980174649</v>
      </c>
      <c r="DK2358">
        <v>6.4520887420344583E-4</v>
      </c>
    </row>
    <row r="2359" spans="1:270" x14ac:dyDescent="0.3">
      <c r="A2359" s="49">
        <v>2961</v>
      </c>
      <c r="B2359" t="s">
        <v>4664</v>
      </c>
      <c r="C2359" t="s">
        <v>668</v>
      </c>
      <c r="D2359">
        <v>2.0889000000000002</v>
      </c>
      <c r="I2359">
        <v>0.22694414019715231</v>
      </c>
      <c r="L2359">
        <v>6.4702081051478649E-2</v>
      </c>
    </row>
    <row r="2360" spans="1:270" x14ac:dyDescent="0.3">
      <c r="A2360" s="49">
        <v>2962</v>
      </c>
      <c r="B2360" t="s">
        <v>4665</v>
      </c>
      <c r="C2360" t="s">
        <v>605</v>
      </c>
      <c r="D2360">
        <v>0.23219999999999999</v>
      </c>
      <c r="AH2360">
        <v>1.4880952380952379E-5</v>
      </c>
    </row>
    <row r="2361" spans="1:270" x14ac:dyDescent="0.3">
      <c r="A2361" s="49">
        <v>2964</v>
      </c>
      <c r="B2361" t="s">
        <v>4669</v>
      </c>
      <c r="C2361" t="s">
        <v>650</v>
      </c>
      <c r="D2361">
        <v>1.44E-2</v>
      </c>
      <c r="DH2361">
        <v>3.563636363636363</v>
      </c>
    </row>
    <row r="2362" spans="1:270" x14ac:dyDescent="0.3">
      <c r="A2362" s="49">
        <v>2965</v>
      </c>
      <c r="B2362" t="s">
        <v>4670</v>
      </c>
      <c r="C2362" t="s">
        <v>650</v>
      </c>
      <c r="D2362">
        <v>0.34991460000000002</v>
      </c>
      <c r="AK2362">
        <v>1.2719104066078451E-3</v>
      </c>
    </row>
    <row r="2363" spans="1:270" x14ac:dyDescent="0.3">
      <c r="A2363" s="49">
        <v>2966</v>
      </c>
      <c r="B2363" t="s">
        <v>4671</v>
      </c>
      <c r="C2363" t="s">
        <v>659</v>
      </c>
      <c r="D2363">
        <v>0.43103999999999998</v>
      </c>
      <c r="I2363">
        <v>0.33359272278423269</v>
      </c>
      <c r="J2363">
        <v>3.4534574824912121E-5</v>
      </c>
      <c r="K2363">
        <v>4.0560161954424968E-4</v>
      </c>
      <c r="L2363">
        <v>0.15171948372554811</v>
      </c>
    </row>
    <row r="2364" spans="1:270" x14ac:dyDescent="0.3">
      <c r="A2364" s="49">
        <v>2967</v>
      </c>
      <c r="B2364" t="s">
        <v>4672</v>
      </c>
      <c r="C2364" t="s">
        <v>605</v>
      </c>
      <c r="D2364">
        <v>2.9871999999999999E-2</v>
      </c>
      <c r="AH2364">
        <v>7.0299946438136054E-6</v>
      </c>
      <c r="AK2364">
        <v>6.8046947398848838E-4</v>
      </c>
    </row>
    <row r="2365" spans="1:270" x14ac:dyDescent="0.3">
      <c r="A2365" s="49">
        <v>2968</v>
      </c>
      <c r="B2365" t="s">
        <v>4673</v>
      </c>
      <c r="C2365" t="s">
        <v>605</v>
      </c>
      <c r="D2365">
        <v>0.101475</v>
      </c>
      <c r="M2365">
        <v>3.0463363796697131E-4</v>
      </c>
      <c r="N2365">
        <v>3.003131648161769E-6</v>
      </c>
      <c r="AH2365">
        <v>9.7402597402597399E-6</v>
      </c>
      <c r="AK2365">
        <v>7.1588904922238251E-4</v>
      </c>
    </row>
    <row r="2366" spans="1:270" x14ac:dyDescent="0.3">
      <c r="A2366" s="49">
        <v>2969</v>
      </c>
      <c r="B2366" t="s">
        <v>4674</v>
      </c>
      <c r="C2366" t="s">
        <v>659</v>
      </c>
      <c r="D2366">
        <v>4.7600000000000003E-2</v>
      </c>
      <c r="AH2366">
        <v>9.4087635054021613E-5</v>
      </c>
      <c r="AJ2366">
        <v>0.30514705882352938</v>
      </c>
      <c r="AK2366">
        <v>2.9694099862167091E-3</v>
      </c>
      <c r="AP2366">
        <v>3.6935399159663873E-2</v>
      </c>
      <c r="BO2366">
        <v>8.7531397005725982E-6</v>
      </c>
      <c r="BP2366">
        <v>3.8996848739495813E-6</v>
      </c>
    </row>
    <row r="2367" spans="1:270" x14ac:dyDescent="0.3">
      <c r="A2367" s="49">
        <v>2970</v>
      </c>
      <c r="B2367" t="s">
        <v>4675</v>
      </c>
      <c r="C2367" t="s">
        <v>671</v>
      </c>
      <c r="D2367">
        <v>0.22259999999999999</v>
      </c>
      <c r="P2367">
        <v>0.82926829268292701</v>
      </c>
      <c r="JJ2367">
        <v>2.1293070073557879E-6</v>
      </c>
    </row>
    <row r="2368" spans="1:270" x14ac:dyDescent="0.3">
      <c r="A2368" s="49">
        <v>2971</v>
      </c>
      <c r="B2368" t="s">
        <v>4676</v>
      </c>
      <c r="C2368" t="s">
        <v>671</v>
      </c>
      <c r="D2368">
        <v>0.31570999999999999</v>
      </c>
      <c r="P2368">
        <v>1.196327905124416</v>
      </c>
      <c r="AL2368">
        <v>2.6771713157567419E-5</v>
      </c>
      <c r="AM2368">
        <v>8.9952956209426535E-5</v>
      </c>
      <c r="AN2368">
        <v>1.185094502441651E-4</v>
      </c>
      <c r="AO2368">
        <v>2.5476094446732049E-5</v>
      </c>
    </row>
    <row r="2369" spans="1:379" x14ac:dyDescent="0.3">
      <c r="A2369" s="49">
        <v>2972</v>
      </c>
      <c r="B2369" t="s">
        <v>4677</v>
      </c>
      <c r="C2369" t="s">
        <v>605</v>
      </c>
      <c r="D2369">
        <v>2.25</v>
      </c>
      <c r="M2369">
        <v>7.8412698412698406E-2</v>
      </c>
      <c r="N2369">
        <v>4.6208033970266421E-5</v>
      </c>
      <c r="AH2369">
        <v>2.1428571428571432E-5</v>
      </c>
    </row>
    <row r="2370" spans="1:379" x14ac:dyDescent="0.3">
      <c r="A2370" s="49">
        <v>2973</v>
      </c>
      <c r="B2370" t="s">
        <v>4678</v>
      </c>
      <c r="C2370" t="s">
        <v>605</v>
      </c>
      <c r="D2370">
        <v>0.9</v>
      </c>
      <c r="M2370">
        <v>2.010582010582011E-2</v>
      </c>
      <c r="N2370">
        <v>1.6146464303856441E-5</v>
      </c>
      <c r="AH2370">
        <v>8.0357142857142867E-5</v>
      </c>
      <c r="AK2370">
        <v>4.272486772486773E-4</v>
      </c>
    </row>
    <row r="2371" spans="1:379" x14ac:dyDescent="0.3">
      <c r="A2371" s="49">
        <v>2974</v>
      </c>
      <c r="B2371" t="s">
        <v>4679</v>
      </c>
      <c r="C2371" t="s">
        <v>659</v>
      </c>
      <c r="D2371">
        <v>3.2606200000000002E-2</v>
      </c>
      <c r="I2371">
        <v>2.7220782092370201E-2</v>
      </c>
      <c r="K2371">
        <v>1.7921146836858261E-3</v>
      </c>
      <c r="L2371">
        <v>0.40671501014700961</v>
      </c>
    </row>
    <row r="2372" spans="1:379" x14ac:dyDescent="0.3">
      <c r="A2372" s="49">
        <v>2975</v>
      </c>
      <c r="B2372" t="s">
        <v>4680</v>
      </c>
      <c r="C2372" t="s">
        <v>605</v>
      </c>
      <c r="D2372">
        <v>2.0966999999999998</v>
      </c>
      <c r="M2372">
        <v>1.39236184450092E-2</v>
      </c>
      <c r="N2372">
        <v>2.02682248684524E-5</v>
      </c>
      <c r="AH2372">
        <v>4.4309425014819209E-5</v>
      </c>
      <c r="AK2372">
        <v>3.1347320039073752E-4</v>
      </c>
    </row>
    <row r="2373" spans="1:379" x14ac:dyDescent="0.3">
      <c r="A2373" s="49">
        <v>2977</v>
      </c>
      <c r="B2373" t="s">
        <v>4682</v>
      </c>
      <c r="C2373" t="s">
        <v>605</v>
      </c>
      <c r="D2373">
        <v>1.2155E-4</v>
      </c>
      <c r="F2373">
        <v>358.97435897435889</v>
      </c>
    </row>
    <row r="2374" spans="1:379" x14ac:dyDescent="0.3">
      <c r="A2374" s="49">
        <v>2978</v>
      </c>
      <c r="B2374" t="s">
        <v>4685</v>
      </c>
      <c r="C2374" t="s">
        <v>4684</v>
      </c>
      <c r="D2374">
        <v>1.025243699476938E-2</v>
      </c>
      <c r="E2374" t="s">
        <v>1103</v>
      </c>
      <c r="DL2374">
        <v>1.709346068636167</v>
      </c>
      <c r="DM2374">
        <v>3.0406447824546552</v>
      </c>
      <c r="DN2374">
        <v>0.30869201771294719</v>
      </c>
      <c r="DO2374">
        <v>0.1883508519647521</v>
      </c>
      <c r="DQ2374">
        <v>0.1159014427602636</v>
      </c>
      <c r="DS2374">
        <v>8.0310228266916001E-2</v>
      </c>
      <c r="DU2374">
        <v>4.0625889399752292E-2</v>
      </c>
      <c r="DV2374">
        <v>4.0722424819641473E-2</v>
      </c>
      <c r="DW2374">
        <v>0.25474941708710253</v>
      </c>
      <c r="NO2374">
        <v>1.7157484710117421</v>
      </c>
    </row>
    <row r="2375" spans="1:379" x14ac:dyDescent="0.3">
      <c r="A2375" s="49">
        <v>2979</v>
      </c>
      <c r="B2375" t="s">
        <v>4687</v>
      </c>
      <c r="C2375" t="s">
        <v>605</v>
      </c>
      <c r="D2375">
        <v>1.6543680000000001</v>
      </c>
      <c r="M2375">
        <v>6.1360883117590199E-2</v>
      </c>
      <c r="N2375">
        <v>1.1609478185234001E-5</v>
      </c>
      <c r="AH2375">
        <v>2.898819540582437E-6</v>
      </c>
      <c r="AK2375">
        <v>1.8412056725176899E-4</v>
      </c>
    </row>
    <row r="2376" spans="1:379" x14ac:dyDescent="0.3">
      <c r="A2376" s="49">
        <v>2980</v>
      </c>
      <c r="B2376" t="s">
        <v>4688</v>
      </c>
      <c r="C2376" t="s">
        <v>701</v>
      </c>
      <c r="D2376">
        <v>3.4217759281794712E-4</v>
      </c>
      <c r="F2376">
        <v>1524.865458614662</v>
      </c>
    </row>
    <row r="2377" spans="1:379" x14ac:dyDescent="0.3">
      <c r="A2377" s="49">
        <v>2981</v>
      </c>
      <c r="B2377" t="s">
        <v>4689</v>
      </c>
      <c r="C2377" t="s">
        <v>614</v>
      </c>
      <c r="D2377">
        <v>0.1288</v>
      </c>
      <c r="HC2377">
        <v>1.2483516483516491E-2</v>
      </c>
      <c r="IG2377">
        <v>2.052197802197802</v>
      </c>
    </row>
    <row r="2378" spans="1:379" x14ac:dyDescent="0.3">
      <c r="A2378" s="49">
        <v>2982</v>
      </c>
      <c r="B2378" t="s">
        <v>4690</v>
      </c>
      <c r="C2378" t="s">
        <v>605</v>
      </c>
      <c r="D2378">
        <v>0.83699999999999997</v>
      </c>
      <c r="AH2378">
        <v>7.1428571428571434E-5</v>
      </c>
    </row>
    <row r="2379" spans="1:379" x14ac:dyDescent="0.3">
      <c r="A2379" s="49">
        <v>2983</v>
      </c>
      <c r="B2379" t="s">
        <v>4691</v>
      </c>
      <c r="C2379" t="s">
        <v>617</v>
      </c>
      <c r="D2379">
        <v>2.3799999999999999E-5</v>
      </c>
      <c r="F2379">
        <v>933.33333333333314</v>
      </c>
    </row>
    <row r="2380" spans="1:379" x14ac:dyDescent="0.3">
      <c r="A2380" s="49">
        <v>2984</v>
      </c>
      <c r="B2380" t="s">
        <v>4692</v>
      </c>
      <c r="C2380" t="s">
        <v>650</v>
      </c>
      <c r="D2380">
        <v>29.176126</v>
      </c>
      <c r="CN2380">
        <v>7.2695964061262192E-2</v>
      </c>
    </row>
    <row r="2381" spans="1:379" x14ac:dyDescent="0.3">
      <c r="A2381" s="49">
        <v>2985</v>
      </c>
      <c r="B2381" t="s">
        <v>4693</v>
      </c>
      <c r="C2381" t="s">
        <v>605</v>
      </c>
      <c r="D2381">
        <v>0.42679410000000001</v>
      </c>
      <c r="M2381">
        <v>2.3336170023296202E-2</v>
      </c>
      <c r="N2381">
        <v>2.645850836666638E-5</v>
      </c>
      <c r="AH2381">
        <v>1.5519674140628611E-4</v>
      </c>
      <c r="AK2381">
        <v>8.3331294445763927E-4</v>
      </c>
    </row>
    <row r="2382" spans="1:379" x14ac:dyDescent="0.3">
      <c r="A2382" s="49">
        <v>2986</v>
      </c>
      <c r="B2382" t="s">
        <v>4694</v>
      </c>
      <c r="C2382" t="s">
        <v>605</v>
      </c>
      <c r="D2382">
        <v>7.9044000000000003E-2</v>
      </c>
      <c r="M2382">
        <v>0.128758237659609</v>
      </c>
    </row>
    <row r="2383" spans="1:379" x14ac:dyDescent="0.3">
      <c r="A2383" s="49">
        <v>2987</v>
      </c>
      <c r="B2383" t="s">
        <v>4695</v>
      </c>
      <c r="C2383" t="s">
        <v>719</v>
      </c>
      <c r="D2383">
        <v>4.0000000000000007E-4</v>
      </c>
      <c r="AK2383">
        <v>4.0211640211640209E-3</v>
      </c>
    </row>
    <row r="2384" spans="1:379" x14ac:dyDescent="0.3">
      <c r="A2384" s="49">
        <v>2988</v>
      </c>
      <c r="B2384" t="s">
        <v>4696</v>
      </c>
      <c r="C2384" t="s">
        <v>595</v>
      </c>
      <c r="D2384">
        <v>2.2679599999999999E-3</v>
      </c>
      <c r="P2384">
        <v>1.024390243902439</v>
      </c>
    </row>
    <row r="2385" spans="1:208" x14ac:dyDescent="0.3">
      <c r="A2385" s="49">
        <v>2990</v>
      </c>
      <c r="B2385" t="s">
        <v>4698</v>
      </c>
      <c r="C2385" t="s">
        <v>614</v>
      </c>
      <c r="D2385">
        <v>1.2400169999999999</v>
      </c>
      <c r="I2385">
        <v>0.2383722780481507</v>
      </c>
    </row>
    <row r="2386" spans="1:208" x14ac:dyDescent="0.3">
      <c r="A2386" s="49">
        <v>2991</v>
      </c>
      <c r="B2386" t="s">
        <v>4699</v>
      </c>
      <c r="C2386" t="s">
        <v>659</v>
      </c>
      <c r="D2386">
        <v>0.79749752755919612</v>
      </c>
      <c r="I2386">
        <v>1.6582167394636319E-2</v>
      </c>
      <c r="J2386">
        <v>1.9489964415696839E-6</v>
      </c>
      <c r="K2386">
        <v>1.178442832562799E-4</v>
      </c>
      <c r="L2386">
        <v>1.9515407717767101E-2</v>
      </c>
    </row>
    <row r="2387" spans="1:208" x14ac:dyDescent="0.3">
      <c r="A2387" s="49">
        <v>2992</v>
      </c>
      <c r="B2387" t="s">
        <v>4700</v>
      </c>
      <c r="C2387" t="s">
        <v>659</v>
      </c>
      <c r="D2387">
        <v>2.6676E-5</v>
      </c>
      <c r="F2387">
        <v>4467.2364672364674</v>
      </c>
      <c r="G2387">
        <v>25.84657592064999</v>
      </c>
      <c r="H2387">
        <v>14345.679012345679</v>
      </c>
      <c r="EM2387">
        <v>5129.1168091168092</v>
      </c>
    </row>
    <row r="2388" spans="1:208" x14ac:dyDescent="0.3">
      <c r="A2388" s="49">
        <v>2994</v>
      </c>
      <c r="B2388" t="s">
        <v>4702</v>
      </c>
      <c r="C2388" t="s">
        <v>659</v>
      </c>
      <c r="D2388">
        <v>1.1043300000000001E-2</v>
      </c>
      <c r="I2388">
        <v>3.3614886592633897E-2</v>
      </c>
      <c r="J2388">
        <v>3.9874801697894788E-5</v>
      </c>
      <c r="K2388">
        <v>1.218952520243092E-3</v>
      </c>
      <c r="L2388">
        <v>0.32444239591819241</v>
      </c>
    </row>
    <row r="2389" spans="1:208" x14ac:dyDescent="0.3">
      <c r="A2389" s="49">
        <v>2995</v>
      </c>
      <c r="B2389" t="s">
        <v>4703</v>
      </c>
      <c r="C2389" t="s">
        <v>2803</v>
      </c>
      <c r="D2389">
        <v>3.9606657459700139</v>
      </c>
      <c r="E2389" t="s">
        <v>1016</v>
      </c>
      <c r="AZ2389">
        <v>1.664175663048148E-2</v>
      </c>
      <c r="EL2389">
        <v>4.4413294657293356</v>
      </c>
    </row>
    <row r="2390" spans="1:208" x14ac:dyDescent="0.3">
      <c r="A2390" s="49">
        <v>2996</v>
      </c>
      <c r="B2390" t="s">
        <v>4705</v>
      </c>
      <c r="C2390" t="s">
        <v>659</v>
      </c>
      <c r="D2390">
        <v>0.28658499999999998</v>
      </c>
      <c r="I2390">
        <v>0.24911955514365161</v>
      </c>
      <c r="K2390">
        <v>1.5965400061785609E-3</v>
      </c>
    </row>
    <row r="2391" spans="1:208" x14ac:dyDescent="0.3">
      <c r="A2391" s="49">
        <v>2997</v>
      </c>
      <c r="B2391" t="s">
        <v>4706</v>
      </c>
      <c r="C2391" t="s">
        <v>617</v>
      </c>
      <c r="D2391">
        <v>0.2361015402643801</v>
      </c>
      <c r="I2391">
        <v>4.8328144036821459E-2</v>
      </c>
      <c r="J2391">
        <v>2.7413022878028969E-6</v>
      </c>
      <c r="K2391">
        <v>1.9997969405712748E-3</v>
      </c>
      <c r="L2391">
        <v>0.35700385812914592</v>
      </c>
    </row>
    <row r="2392" spans="1:208" x14ac:dyDescent="0.3">
      <c r="A2392" s="49">
        <v>2999</v>
      </c>
      <c r="B2392" t="s">
        <v>4708</v>
      </c>
      <c r="C2392" t="s">
        <v>659</v>
      </c>
      <c r="D2392">
        <v>0.1224614</v>
      </c>
      <c r="AK2392">
        <v>2.1304110657980531E-4</v>
      </c>
    </row>
    <row r="2393" spans="1:208" x14ac:dyDescent="0.3">
      <c r="A2393" s="49">
        <v>3000</v>
      </c>
      <c r="B2393" t="s">
        <v>4709</v>
      </c>
      <c r="C2393" t="s">
        <v>650</v>
      </c>
      <c r="D2393">
        <v>0.1743931</v>
      </c>
      <c r="AK2393">
        <v>6.2808271087153673E-4</v>
      </c>
    </row>
    <row r="2394" spans="1:208" x14ac:dyDescent="0.3">
      <c r="A2394" s="49">
        <v>3001</v>
      </c>
      <c r="B2394" t="s">
        <v>4710</v>
      </c>
      <c r="C2394" t="s">
        <v>659</v>
      </c>
      <c r="D2394">
        <v>0.291285562</v>
      </c>
      <c r="I2394">
        <v>0.12571007544789889</v>
      </c>
      <c r="J2394">
        <v>8.6890925849166207E-6</v>
      </c>
      <c r="K2394">
        <v>5.2971327836225926E-4</v>
      </c>
      <c r="L2394">
        <v>0.29490216429872718</v>
      </c>
    </row>
    <row r="2395" spans="1:208" x14ac:dyDescent="0.3">
      <c r="A2395" s="49">
        <v>3002</v>
      </c>
      <c r="B2395" t="s">
        <v>4711</v>
      </c>
      <c r="C2395" t="s">
        <v>671</v>
      </c>
      <c r="D2395">
        <v>6.5675725400000007E-4</v>
      </c>
      <c r="Q2395">
        <v>102.69099449574639</v>
      </c>
      <c r="R2395">
        <v>3.4578635642548483E-2</v>
      </c>
      <c r="S2395">
        <v>465.85402353128671</v>
      </c>
      <c r="T2395">
        <v>0.5697437988478079</v>
      </c>
      <c r="U2395">
        <v>0.14683312869920759</v>
      </c>
      <c r="V2395">
        <v>0.33603782535333449</v>
      </c>
      <c r="W2395">
        <v>8.1358348852835105E-2</v>
      </c>
    </row>
    <row r="2396" spans="1:208" x14ac:dyDescent="0.3">
      <c r="A2396" s="49">
        <v>3003</v>
      </c>
      <c r="B2396" t="s">
        <v>4712</v>
      </c>
      <c r="C2396" t="s">
        <v>659</v>
      </c>
      <c r="D2396">
        <v>0.182</v>
      </c>
      <c r="I2396">
        <v>0.17349397590361451</v>
      </c>
      <c r="J2396">
        <v>4.647160068846816E-5</v>
      </c>
      <c r="K2396">
        <v>4.3602983362019511E-4</v>
      </c>
    </row>
    <row r="2397" spans="1:208" x14ac:dyDescent="0.3">
      <c r="A2397" s="49">
        <v>3004</v>
      </c>
      <c r="B2397" t="s">
        <v>4713</v>
      </c>
      <c r="C2397" t="s">
        <v>671</v>
      </c>
      <c r="D2397">
        <v>0.26607589999999998</v>
      </c>
      <c r="O2397">
        <v>1.4891592596093911E-2</v>
      </c>
      <c r="P2397">
        <v>6.1468981723434332E-2</v>
      </c>
      <c r="AL2397">
        <v>7.9031547930129857E-6</v>
      </c>
      <c r="GN2397">
        <v>2.471768577238629E-4</v>
      </c>
    </row>
    <row r="2398" spans="1:208" x14ac:dyDescent="0.3">
      <c r="A2398" s="49">
        <v>3005</v>
      </c>
      <c r="B2398" t="s">
        <v>4715</v>
      </c>
      <c r="C2398" t="s">
        <v>671</v>
      </c>
      <c r="D2398">
        <v>1.4399999999999999E-7</v>
      </c>
      <c r="Q2398">
        <v>7291.666666666667</v>
      </c>
      <c r="R2398">
        <v>0.72337962962962976</v>
      </c>
      <c r="T2398">
        <v>0.91083676268861447</v>
      </c>
      <c r="GY2398">
        <v>2.579160951074531</v>
      </c>
    </row>
    <row r="2399" spans="1:208" x14ac:dyDescent="0.3">
      <c r="A2399" s="49">
        <v>3006</v>
      </c>
      <c r="B2399" t="s">
        <v>4716</v>
      </c>
      <c r="C2399" t="s">
        <v>659</v>
      </c>
      <c r="D2399">
        <v>1.9457900000000001E-4</v>
      </c>
      <c r="BQ2399">
        <v>7.5952724924878297</v>
      </c>
      <c r="BR2399">
        <v>131.50746714025769</v>
      </c>
      <c r="BS2399">
        <v>181.76624647924089</v>
      </c>
      <c r="DK2399">
        <v>5.3706578656592188E-3</v>
      </c>
    </row>
    <row r="2400" spans="1:208" x14ac:dyDescent="0.3">
      <c r="A2400" s="49">
        <v>3008</v>
      </c>
      <c r="B2400" t="s">
        <v>4718</v>
      </c>
      <c r="C2400" t="s">
        <v>671</v>
      </c>
      <c r="D2400">
        <v>1.103623E-5</v>
      </c>
      <c r="Q2400">
        <v>2541.7231850610819</v>
      </c>
      <c r="R2400">
        <v>7.4468742194269855E-2</v>
      </c>
      <c r="S2400">
        <v>1677.425087559255</v>
      </c>
      <c r="T2400">
        <v>4.441474652346783E-2</v>
      </c>
      <c r="U2400">
        <v>4.2965470155985203E-2</v>
      </c>
      <c r="GY2400">
        <v>1.038909998374266</v>
      </c>
      <c r="GZ2400">
        <v>84.373724004852576</v>
      </c>
    </row>
    <row r="2401" spans="1:265" x14ac:dyDescent="0.3">
      <c r="A2401" s="49">
        <v>3012</v>
      </c>
      <c r="B2401" t="s">
        <v>4723</v>
      </c>
      <c r="C2401" t="s">
        <v>595</v>
      </c>
      <c r="D2401">
        <v>4.9799999999999997E-2</v>
      </c>
      <c r="P2401">
        <v>0.40975609756097559</v>
      </c>
    </row>
    <row r="2402" spans="1:265" x14ac:dyDescent="0.3">
      <c r="A2402" s="49">
        <v>3014</v>
      </c>
      <c r="B2402" t="s">
        <v>4725</v>
      </c>
      <c r="C2402" t="s">
        <v>605</v>
      </c>
      <c r="D2402">
        <v>11.0717</v>
      </c>
      <c r="AH2402">
        <v>2.6280323450134771E-5</v>
      </c>
    </row>
    <row r="2403" spans="1:265" x14ac:dyDescent="0.3">
      <c r="A2403" s="49">
        <v>3017</v>
      </c>
      <c r="B2403" t="s">
        <v>4729</v>
      </c>
      <c r="C2403" t="s">
        <v>4728</v>
      </c>
      <c r="D2403">
        <v>3.956755295448743</v>
      </c>
      <c r="E2403" t="s">
        <v>1016</v>
      </c>
      <c r="AZ2403">
        <v>7.2254190559096099E-2</v>
      </c>
    </row>
    <row r="2404" spans="1:265" x14ac:dyDescent="0.3">
      <c r="A2404" s="49">
        <v>3018</v>
      </c>
      <c r="B2404" t="s">
        <v>4731</v>
      </c>
      <c r="C2404" t="s">
        <v>617</v>
      </c>
      <c r="D2404">
        <v>4.3660000000000011E-6</v>
      </c>
      <c r="F2404">
        <v>1450.45045045045</v>
      </c>
      <c r="G2404">
        <v>29.60627293960626</v>
      </c>
      <c r="H2404">
        <v>8100.6006006005991</v>
      </c>
      <c r="EM2404">
        <v>5511.9594594594573</v>
      </c>
    </row>
    <row r="2405" spans="1:265" x14ac:dyDescent="0.3">
      <c r="A2405" s="49">
        <v>3020</v>
      </c>
      <c r="B2405" t="s">
        <v>4733</v>
      </c>
      <c r="C2405" t="s">
        <v>659</v>
      </c>
      <c r="D2405">
        <v>0.5592959999999999</v>
      </c>
      <c r="I2405">
        <v>9.5961601297052293E-2</v>
      </c>
      <c r="J2405">
        <v>1.029555916766965E-5</v>
      </c>
      <c r="K2405">
        <v>1.4917165706729741E-4</v>
      </c>
      <c r="L2405">
        <v>0.18805136353860349</v>
      </c>
    </row>
    <row r="2406" spans="1:265" x14ac:dyDescent="0.3">
      <c r="A2406" s="49">
        <v>3021</v>
      </c>
      <c r="B2406" t="s">
        <v>4734</v>
      </c>
      <c r="C2406" t="s">
        <v>683</v>
      </c>
      <c r="D2406">
        <v>2.5989999999999999E-2</v>
      </c>
      <c r="I2406">
        <v>0.1029960550165263</v>
      </c>
      <c r="J2406">
        <v>1.8232220919074529E-5</v>
      </c>
      <c r="K2406">
        <v>2.3094146497494399E-4</v>
      </c>
      <c r="L2406">
        <v>0.197950741017166</v>
      </c>
    </row>
    <row r="2407" spans="1:265" x14ac:dyDescent="0.3">
      <c r="A2407" s="49">
        <v>3022</v>
      </c>
      <c r="B2407" t="s">
        <v>4735</v>
      </c>
      <c r="C2407" t="s">
        <v>659</v>
      </c>
      <c r="D2407">
        <v>3.6951199999999997E-2</v>
      </c>
      <c r="AH2407">
        <v>2.390109890109891E-5</v>
      </c>
      <c r="AK2407">
        <v>1.3049450549450551E-3</v>
      </c>
      <c r="CN2407">
        <v>1.196199633699634E-2</v>
      </c>
      <c r="ED2407">
        <v>1.390313390313391E-3</v>
      </c>
    </row>
    <row r="2408" spans="1:265" x14ac:dyDescent="0.3">
      <c r="A2408" s="49">
        <v>3024</v>
      </c>
      <c r="B2408" t="s">
        <v>4737</v>
      </c>
      <c r="C2408" t="s">
        <v>605</v>
      </c>
      <c r="D2408">
        <v>1.801041E-4</v>
      </c>
      <c r="F2408">
        <v>2727.0643292777158</v>
      </c>
    </row>
    <row r="2409" spans="1:265" x14ac:dyDescent="0.3">
      <c r="A2409" s="49">
        <v>3025</v>
      </c>
      <c r="B2409" t="s">
        <v>4738</v>
      </c>
      <c r="C2409" t="s">
        <v>796</v>
      </c>
      <c r="D2409">
        <v>4.2778</v>
      </c>
      <c r="O2409">
        <v>5.0534580688272629E-2</v>
      </c>
    </row>
    <row r="2410" spans="1:265" x14ac:dyDescent="0.3">
      <c r="A2410" s="49">
        <v>3026</v>
      </c>
      <c r="B2410" t="s">
        <v>4739</v>
      </c>
      <c r="C2410" t="s">
        <v>659</v>
      </c>
      <c r="D2410">
        <v>2.32312535E-3</v>
      </c>
      <c r="BQ2410">
        <v>12.63371798956771</v>
      </c>
      <c r="BR2410">
        <v>57.538764569439778</v>
      </c>
      <c r="BS2410">
        <v>237.18301511367011</v>
      </c>
      <c r="DK2410">
        <v>8.0765554290450747E-3</v>
      </c>
    </row>
    <row r="2411" spans="1:265" x14ac:dyDescent="0.3">
      <c r="A2411" s="49">
        <v>3027</v>
      </c>
      <c r="B2411" t="s">
        <v>4740</v>
      </c>
      <c r="C2411" t="s">
        <v>650</v>
      </c>
      <c r="D2411">
        <v>0.3</v>
      </c>
      <c r="AK2411">
        <v>2.01058201058201E-3</v>
      </c>
    </row>
    <row r="2412" spans="1:265" x14ac:dyDescent="0.3">
      <c r="A2412" s="49">
        <v>3028</v>
      </c>
      <c r="B2412" t="s">
        <v>4741</v>
      </c>
      <c r="C2412" t="s">
        <v>620</v>
      </c>
      <c r="D2412">
        <v>26.826000000000001</v>
      </c>
      <c r="JE2412">
        <v>1.255521971634503E-3</v>
      </c>
    </row>
    <row r="2413" spans="1:265" x14ac:dyDescent="0.3">
      <c r="A2413" s="49">
        <v>3029</v>
      </c>
      <c r="B2413" t="s">
        <v>4742</v>
      </c>
      <c r="C2413" t="s">
        <v>671</v>
      </c>
      <c r="D2413">
        <v>4.9543514434000004E-4</v>
      </c>
      <c r="Q2413">
        <v>235.48662113341649</v>
      </c>
      <c r="R2413">
        <v>8.3095700074446319E-2</v>
      </c>
      <c r="S2413">
        <v>560.24955190854052</v>
      </c>
      <c r="T2413">
        <v>0.69197409584711334</v>
      </c>
      <c r="U2413">
        <v>0.10887879523552051</v>
      </c>
      <c r="V2413">
        <v>0.10904700740645031</v>
      </c>
      <c r="W2413">
        <v>2.1569923242193971E-2</v>
      </c>
    </row>
    <row r="2414" spans="1:265" x14ac:dyDescent="0.3">
      <c r="A2414" s="49">
        <v>3030</v>
      </c>
      <c r="B2414" t="s">
        <v>4743</v>
      </c>
      <c r="C2414" t="s">
        <v>659</v>
      </c>
      <c r="D2414">
        <v>1.5041E-3</v>
      </c>
      <c r="AH2414">
        <v>1.2038523274478329E-5</v>
      </c>
      <c r="AJ2414">
        <v>2.4424826110219371</v>
      </c>
      <c r="AK2414">
        <v>2.484989001842935E-3</v>
      </c>
      <c r="AP2414">
        <v>0.11288121990369181</v>
      </c>
    </row>
    <row r="2415" spans="1:265" x14ac:dyDescent="0.3">
      <c r="A2415" s="49">
        <v>3033</v>
      </c>
      <c r="B2415" t="s">
        <v>4746</v>
      </c>
      <c r="C2415" t="s">
        <v>605</v>
      </c>
      <c r="D2415">
        <v>2.1373487999999998</v>
      </c>
      <c r="M2415">
        <v>1.6754850088183431E-2</v>
      </c>
      <c r="AH2415">
        <v>5.0595238095238098E-5</v>
      </c>
    </row>
    <row r="2416" spans="1:265" x14ac:dyDescent="0.3">
      <c r="A2416" s="49">
        <v>3034</v>
      </c>
      <c r="B2416" t="s">
        <v>4747</v>
      </c>
      <c r="C2416" t="s">
        <v>605</v>
      </c>
      <c r="D2416">
        <v>2.5013896</v>
      </c>
      <c r="M2416">
        <v>1.812362267350966E-2</v>
      </c>
      <c r="AH2416">
        <v>5.4728571099611417E-5</v>
      </c>
    </row>
    <row r="2417" spans="1:239" x14ac:dyDescent="0.3">
      <c r="A2417" s="49">
        <v>3036</v>
      </c>
      <c r="B2417" t="s">
        <v>4749</v>
      </c>
      <c r="C2417" t="s">
        <v>605</v>
      </c>
      <c r="D2417">
        <v>1.9228799999999999</v>
      </c>
      <c r="AH2417">
        <v>9.5982142857142867E-5</v>
      </c>
      <c r="AK2417">
        <v>3.47663139329806E-4</v>
      </c>
    </row>
    <row r="2418" spans="1:239" x14ac:dyDescent="0.3">
      <c r="A2418" s="49">
        <v>3037</v>
      </c>
      <c r="B2418" t="s">
        <v>4750</v>
      </c>
      <c r="C2418" t="s">
        <v>605</v>
      </c>
      <c r="D2418">
        <v>1.9037999999999999</v>
      </c>
      <c r="M2418">
        <v>0.16402116402116401</v>
      </c>
      <c r="N2418">
        <v>4.434001670843776E-5</v>
      </c>
      <c r="AH2418">
        <v>8.4586466165413535E-6</v>
      </c>
      <c r="AK2418">
        <v>9.5238095238095227E-4</v>
      </c>
    </row>
    <row r="2419" spans="1:239" x14ac:dyDescent="0.3">
      <c r="A2419" s="49">
        <v>3038</v>
      </c>
      <c r="B2419" t="s">
        <v>4751</v>
      </c>
      <c r="C2419" t="s">
        <v>605</v>
      </c>
      <c r="D2419">
        <v>1.5561700000000001</v>
      </c>
      <c r="N2419">
        <v>6.5011820330969269E-6</v>
      </c>
      <c r="AH2419">
        <v>2.735562310030395E-5</v>
      </c>
    </row>
    <row r="2420" spans="1:239" x14ac:dyDescent="0.3">
      <c r="A2420" s="49">
        <v>3039</v>
      </c>
      <c r="B2420" t="s">
        <v>4753</v>
      </c>
      <c r="C2420" t="s">
        <v>752</v>
      </c>
      <c r="D2420">
        <v>1.3193978352776929</v>
      </c>
      <c r="E2420" t="s">
        <v>868</v>
      </c>
      <c r="CR2420">
        <v>0.41074012450506597</v>
      </c>
      <c r="CS2420">
        <v>0.77975561497087575</v>
      </c>
      <c r="CT2420">
        <v>7.7726256244220748E-2</v>
      </c>
      <c r="CU2420">
        <v>0.26936417988645001</v>
      </c>
      <c r="CV2420">
        <v>3.3809972649623293E-2</v>
      </c>
      <c r="CW2420">
        <v>9.7646190170115176E-3</v>
      </c>
      <c r="CX2420">
        <v>2.7586635681252629E-2</v>
      </c>
      <c r="CY2420">
        <v>2.9427679333033042E-3</v>
      </c>
      <c r="CZ2420">
        <v>1.9712636752284969E-2</v>
      </c>
      <c r="DA2420">
        <v>3.619067341951152E-3</v>
      </c>
      <c r="DB2420">
        <v>8.6624351702219386E-3</v>
      </c>
      <c r="DC2420">
        <v>8.2791575437743733E-3</v>
      </c>
      <c r="DD2420">
        <v>9.6727198280807725E-2</v>
      </c>
      <c r="ID2420">
        <v>1.0089082355229219E-3</v>
      </c>
      <c r="IE2420">
        <v>1.011000056921299E-3</v>
      </c>
    </row>
    <row r="2421" spans="1:239" x14ac:dyDescent="0.3">
      <c r="A2421" s="49">
        <v>3041</v>
      </c>
      <c r="B2421" t="s">
        <v>4756</v>
      </c>
      <c r="C2421" t="s">
        <v>659</v>
      </c>
      <c r="D2421">
        <v>1.1220000000000001E-2</v>
      </c>
      <c r="AJ2421">
        <v>0.42271454036159922</v>
      </c>
    </row>
    <row r="2422" spans="1:239" x14ac:dyDescent="0.3">
      <c r="A2422" s="49">
        <v>3042</v>
      </c>
      <c r="B2422" t="s">
        <v>4757</v>
      </c>
      <c r="C2422" t="s">
        <v>605</v>
      </c>
      <c r="D2422">
        <v>0.42299999999999999</v>
      </c>
      <c r="M2422">
        <v>4.2778340650681083E-2</v>
      </c>
    </row>
    <row r="2423" spans="1:239" x14ac:dyDescent="0.3">
      <c r="A2423" s="49">
        <v>3043</v>
      </c>
      <c r="B2423" t="s">
        <v>4758</v>
      </c>
      <c r="C2423" t="s">
        <v>605</v>
      </c>
      <c r="D2423">
        <v>3.5999999999999997E-2</v>
      </c>
      <c r="AG2423">
        <v>4.3421052631578942E-5</v>
      </c>
    </row>
    <row r="2424" spans="1:239" x14ac:dyDescent="0.3">
      <c r="A2424" s="49">
        <v>3045</v>
      </c>
      <c r="B2424" t="s">
        <v>4760</v>
      </c>
      <c r="C2424" t="s">
        <v>605</v>
      </c>
      <c r="D2424">
        <v>3.036</v>
      </c>
      <c r="M2424">
        <v>4.6622191549727781E-3</v>
      </c>
      <c r="N2424">
        <v>5.4931776375731612E-6</v>
      </c>
      <c r="AK2424">
        <v>3.2052756690437852E-5</v>
      </c>
    </row>
    <row r="2425" spans="1:239" x14ac:dyDescent="0.3">
      <c r="A2425" s="49">
        <v>3046</v>
      </c>
      <c r="B2425" t="s">
        <v>4761</v>
      </c>
      <c r="C2425" t="s">
        <v>605</v>
      </c>
      <c r="D2425">
        <v>0.32675999999999988</v>
      </c>
      <c r="AH2425">
        <v>6.8782461570746569E-5</v>
      </c>
      <c r="AK2425">
        <v>6.7128309954849331E-4</v>
      </c>
      <c r="GO2425">
        <v>19.171635541772648</v>
      </c>
    </row>
    <row r="2426" spans="1:239" x14ac:dyDescent="0.3">
      <c r="A2426" s="49">
        <v>3047</v>
      </c>
      <c r="B2426" t="s">
        <v>4763</v>
      </c>
      <c r="C2426" t="s">
        <v>605</v>
      </c>
      <c r="D2426">
        <v>0.28469</v>
      </c>
      <c r="M2426">
        <v>2.151122886659786E-2</v>
      </c>
      <c r="N2426">
        <v>8.7301587301587313E-6</v>
      </c>
    </row>
    <row r="2427" spans="1:239" x14ac:dyDescent="0.3">
      <c r="A2427" s="49">
        <v>3048</v>
      </c>
      <c r="B2427" t="s">
        <v>4764</v>
      </c>
      <c r="C2427" t="s">
        <v>659</v>
      </c>
      <c r="D2427">
        <v>3.129E-5</v>
      </c>
      <c r="F2427">
        <v>1941.8344519015659</v>
      </c>
    </row>
    <row r="2428" spans="1:239" x14ac:dyDescent="0.3">
      <c r="A2428" s="49">
        <v>3049</v>
      </c>
      <c r="B2428" t="s">
        <v>4765</v>
      </c>
      <c r="C2428" t="s">
        <v>659</v>
      </c>
      <c r="D2428">
        <v>0.5</v>
      </c>
      <c r="AH2428">
        <v>1.9714285714285721E-5</v>
      </c>
      <c r="AK2428">
        <v>2.4931216931216929E-3</v>
      </c>
    </row>
    <row r="2429" spans="1:239" x14ac:dyDescent="0.3">
      <c r="A2429" s="49">
        <v>3050</v>
      </c>
      <c r="B2429" t="s">
        <v>4766</v>
      </c>
      <c r="C2429" t="s">
        <v>659</v>
      </c>
      <c r="D2429">
        <v>1.1000000000000001E-3</v>
      </c>
      <c r="AJ2429">
        <v>1.482142857142857</v>
      </c>
      <c r="AK2429">
        <v>1.3068783068783071E-3</v>
      </c>
    </row>
    <row r="2430" spans="1:239" x14ac:dyDescent="0.3">
      <c r="A2430" s="49">
        <v>3052</v>
      </c>
      <c r="B2430" t="s">
        <v>4768</v>
      </c>
      <c r="C2430" t="s">
        <v>605</v>
      </c>
      <c r="D2430">
        <v>17.582432260000001</v>
      </c>
      <c r="M2430">
        <v>3.9988149972558923E-2</v>
      </c>
      <c r="N2430">
        <v>5.3361050940972787E-5</v>
      </c>
    </row>
    <row r="2431" spans="1:239" x14ac:dyDescent="0.3">
      <c r="A2431" s="49">
        <v>3053</v>
      </c>
      <c r="B2431" t="s">
        <v>4769</v>
      </c>
      <c r="C2431" t="s">
        <v>653</v>
      </c>
      <c r="D2431">
        <v>0.93600000000000017</v>
      </c>
      <c r="I2431">
        <v>3.1626506024096383E-2</v>
      </c>
      <c r="K2431">
        <v>5.9674595819174121E-4</v>
      </c>
      <c r="L2431">
        <v>0.77722486098239096</v>
      </c>
    </row>
    <row r="2432" spans="1:239" x14ac:dyDescent="0.3">
      <c r="A2432" s="49">
        <v>3054</v>
      </c>
      <c r="B2432" t="s">
        <v>4770</v>
      </c>
      <c r="C2432" t="s">
        <v>605</v>
      </c>
      <c r="D2432">
        <v>7.3247999999999989</v>
      </c>
      <c r="M2432">
        <v>3.9792768959435627E-2</v>
      </c>
      <c r="N2432">
        <v>2.5793749008233859E-5</v>
      </c>
      <c r="AK2432">
        <v>1.440917107583774E-3</v>
      </c>
    </row>
    <row r="2433" spans="1:210" x14ac:dyDescent="0.3">
      <c r="A2433" s="49">
        <v>3055</v>
      </c>
      <c r="B2433" t="s">
        <v>4771</v>
      </c>
      <c r="C2433" t="s">
        <v>796</v>
      </c>
      <c r="D2433">
        <v>0.69658877130000008</v>
      </c>
      <c r="O2433">
        <v>1.7597707324931051E-2</v>
      </c>
      <c r="AI2433">
        <v>9.470771084476846</v>
      </c>
    </row>
    <row r="2434" spans="1:210" x14ac:dyDescent="0.3">
      <c r="A2434" s="49">
        <v>3056</v>
      </c>
      <c r="B2434" t="s">
        <v>4772</v>
      </c>
      <c r="C2434" t="s">
        <v>605</v>
      </c>
      <c r="D2434">
        <v>3.2625611000000002E-4</v>
      </c>
      <c r="F2434">
        <v>791.34754186417115</v>
      </c>
    </row>
    <row r="2435" spans="1:210" x14ac:dyDescent="0.3">
      <c r="A2435" s="49">
        <v>3057</v>
      </c>
      <c r="B2435" t="s">
        <v>4773</v>
      </c>
      <c r="C2435" t="s">
        <v>659</v>
      </c>
      <c r="D2435">
        <v>1.8947200000000001E-2</v>
      </c>
      <c r="AH2435">
        <v>2.044440791854658E-5</v>
      </c>
      <c r="AJ2435">
        <v>2.2357719899309161</v>
      </c>
      <c r="AK2435">
        <v>2.8930969068931408E-3</v>
      </c>
    </row>
    <row r="2436" spans="1:210" x14ac:dyDescent="0.3">
      <c r="A2436" s="49">
        <v>3060</v>
      </c>
      <c r="B2436" t="s">
        <v>4776</v>
      </c>
      <c r="C2436" t="s">
        <v>617</v>
      </c>
      <c r="D2436">
        <v>3.3000000000000002E-6</v>
      </c>
      <c r="F2436">
        <v>1272.727272727273</v>
      </c>
    </row>
    <row r="2437" spans="1:210" x14ac:dyDescent="0.3">
      <c r="A2437" s="49">
        <v>3063</v>
      </c>
      <c r="B2437" t="s">
        <v>4779</v>
      </c>
      <c r="C2437" t="s">
        <v>605</v>
      </c>
      <c r="D2437">
        <v>3.6074999999999999</v>
      </c>
      <c r="M2437">
        <v>2.577669244335911E-2</v>
      </c>
      <c r="N2437">
        <v>1.9316023727600609E-5</v>
      </c>
      <c r="AK2437">
        <v>8.2485415818749151E-4</v>
      </c>
    </row>
    <row r="2438" spans="1:210" x14ac:dyDescent="0.3">
      <c r="A2438" s="49">
        <v>3064</v>
      </c>
      <c r="B2438" t="s">
        <v>4780</v>
      </c>
      <c r="C2438" t="s">
        <v>668</v>
      </c>
      <c r="D2438">
        <v>1.6</v>
      </c>
      <c r="I2438">
        <v>3.0361445783132528E-2</v>
      </c>
      <c r="L2438">
        <v>0.63546686746987957</v>
      </c>
    </row>
    <row r="2439" spans="1:210" x14ac:dyDescent="0.3">
      <c r="A2439" s="49">
        <v>3065</v>
      </c>
      <c r="B2439" t="s">
        <v>4781</v>
      </c>
      <c r="C2439" t="s">
        <v>617</v>
      </c>
      <c r="D2439">
        <v>2.7987250000000009E-5</v>
      </c>
      <c r="F2439">
        <v>2029.7142448793641</v>
      </c>
      <c r="G2439">
        <v>11.02321667858236</v>
      </c>
      <c r="CM2439">
        <v>874.85779073341223</v>
      </c>
      <c r="GC2439">
        <v>0.54922767066899136</v>
      </c>
    </row>
    <row r="2440" spans="1:210" x14ac:dyDescent="0.3">
      <c r="A2440" s="49">
        <v>3068</v>
      </c>
      <c r="B2440" t="s">
        <v>4785</v>
      </c>
      <c r="C2440" t="s">
        <v>605</v>
      </c>
      <c r="D2440">
        <v>0.2475</v>
      </c>
      <c r="M2440">
        <v>0.20105820105820099</v>
      </c>
      <c r="N2440">
        <v>2.0661375661375659E-4</v>
      </c>
    </row>
    <row r="2441" spans="1:210" x14ac:dyDescent="0.3">
      <c r="A2441" s="49">
        <v>3069</v>
      </c>
      <c r="B2441" t="s">
        <v>4786</v>
      </c>
      <c r="C2441" t="s">
        <v>650</v>
      </c>
      <c r="D2441">
        <v>5.9310800000000006</v>
      </c>
      <c r="EE2441">
        <v>4.0632084351777909E-3</v>
      </c>
    </row>
    <row r="2442" spans="1:210" x14ac:dyDescent="0.3">
      <c r="A2442" s="49">
        <v>3070</v>
      </c>
      <c r="B2442" t="s">
        <v>4787</v>
      </c>
      <c r="C2442" t="s">
        <v>659</v>
      </c>
      <c r="D2442">
        <v>1.534E-3</v>
      </c>
      <c r="AJ2442">
        <v>0.61965294592413245</v>
      </c>
    </row>
    <row r="2443" spans="1:210" x14ac:dyDescent="0.3">
      <c r="A2443" s="49">
        <v>3072</v>
      </c>
      <c r="B2443" t="s">
        <v>4789</v>
      </c>
      <c r="C2443" t="s">
        <v>605</v>
      </c>
      <c r="D2443">
        <v>9.5376599999999977E-5</v>
      </c>
      <c r="F2443">
        <v>900.56470874407341</v>
      </c>
    </row>
    <row r="2444" spans="1:210" x14ac:dyDescent="0.3">
      <c r="A2444" s="49">
        <v>3073</v>
      </c>
      <c r="B2444" t="s">
        <v>4790</v>
      </c>
      <c r="C2444" t="s">
        <v>671</v>
      </c>
      <c r="D2444">
        <v>5.4000000000000012E-4</v>
      </c>
      <c r="P2444">
        <v>5.691056910569104E-2</v>
      </c>
    </row>
    <row r="2445" spans="1:210" x14ac:dyDescent="0.3">
      <c r="A2445" s="49">
        <v>3074</v>
      </c>
      <c r="B2445" t="s">
        <v>4791</v>
      </c>
      <c r="C2445" t="s">
        <v>659</v>
      </c>
      <c r="D2445">
        <v>9.75E-3</v>
      </c>
      <c r="I2445">
        <v>6.746987951807229E-2</v>
      </c>
      <c r="J2445">
        <v>3.4698795180722888E-6</v>
      </c>
      <c r="K2445">
        <v>7.8679161088799645E-4</v>
      </c>
      <c r="L2445">
        <v>3.253590361445783E-2</v>
      </c>
    </row>
    <row r="2446" spans="1:210" x14ac:dyDescent="0.3">
      <c r="A2446" s="49">
        <v>3075</v>
      </c>
      <c r="B2446" t="s">
        <v>4792</v>
      </c>
      <c r="C2446" t="s">
        <v>650</v>
      </c>
      <c r="D2446">
        <v>0.38048500000000007</v>
      </c>
      <c r="AK2446">
        <v>7.734609677025276E-3</v>
      </c>
    </row>
    <row r="2447" spans="1:210" x14ac:dyDescent="0.3">
      <c r="A2447" s="49">
        <v>3076</v>
      </c>
      <c r="B2447" t="s">
        <v>4793</v>
      </c>
      <c r="C2447" t="s">
        <v>796</v>
      </c>
      <c r="D2447">
        <v>0.03</v>
      </c>
      <c r="O2447">
        <v>6.7073170731707321E-2</v>
      </c>
      <c r="AI2447">
        <v>38.395663956639567</v>
      </c>
      <c r="HB2447">
        <v>3.4146341463414638</v>
      </c>
    </row>
    <row r="2448" spans="1:210" x14ac:dyDescent="0.3">
      <c r="A2448" s="49">
        <v>3077</v>
      </c>
      <c r="B2448" t="s">
        <v>4794</v>
      </c>
      <c r="C2448" t="s">
        <v>605</v>
      </c>
      <c r="D2448">
        <v>1.272</v>
      </c>
      <c r="M2448">
        <v>3.4141958670260548E-2</v>
      </c>
      <c r="N2448">
        <v>3.294399520814615E-6</v>
      </c>
      <c r="AH2448">
        <v>1.617250673854447E-5</v>
      </c>
    </row>
    <row r="2449" spans="1:381" x14ac:dyDescent="0.3">
      <c r="A2449" s="49">
        <v>3080</v>
      </c>
      <c r="B2449" t="s">
        <v>4797</v>
      </c>
      <c r="C2449" t="s">
        <v>659</v>
      </c>
      <c r="D2449">
        <v>0.202872</v>
      </c>
      <c r="AH2449">
        <v>4.7468354430379753E-5</v>
      </c>
      <c r="AK2449">
        <v>2.5450405197240637E-4</v>
      </c>
    </row>
    <row r="2450" spans="1:381" x14ac:dyDescent="0.3">
      <c r="A2450" s="49">
        <v>3081</v>
      </c>
      <c r="B2450" t="s">
        <v>4798</v>
      </c>
      <c r="C2450" t="s">
        <v>668</v>
      </c>
      <c r="D2450">
        <v>0.37119999999999997</v>
      </c>
      <c r="EF2450">
        <v>6.2211162460007109E-2</v>
      </c>
      <c r="EG2450">
        <v>7.3484878408447548E-4</v>
      </c>
      <c r="EH2450">
        <v>0.1229411067662045</v>
      </c>
    </row>
    <row r="2451" spans="1:381" x14ac:dyDescent="0.3">
      <c r="A2451" s="49">
        <v>3082</v>
      </c>
      <c r="B2451" t="s">
        <v>4799</v>
      </c>
      <c r="C2451" t="s">
        <v>740</v>
      </c>
      <c r="D2451">
        <v>5.9199999999999999E-3</v>
      </c>
      <c r="AK2451">
        <v>2.0717145717145721E-3</v>
      </c>
    </row>
    <row r="2452" spans="1:381" x14ac:dyDescent="0.3">
      <c r="A2452" s="49">
        <v>3083</v>
      </c>
      <c r="B2452" t="s">
        <v>4800</v>
      </c>
      <c r="C2452" t="s">
        <v>788</v>
      </c>
      <c r="D2452">
        <v>0.26100000000000001</v>
      </c>
      <c r="L2452">
        <v>0.2372409638554217</v>
      </c>
      <c r="AQ2452">
        <v>1.1328276067231889E-3</v>
      </c>
    </row>
    <row r="2453" spans="1:381" x14ac:dyDescent="0.3">
      <c r="A2453" s="49">
        <v>3084</v>
      </c>
      <c r="B2453" t="s">
        <v>4801</v>
      </c>
      <c r="C2453" t="s">
        <v>740</v>
      </c>
      <c r="D2453">
        <v>2.1000000000000001E-2</v>
      </c>
      <c r="AK2453">
        <v>8.6167800453514738E-4</v>
      </c>
    </row>
    <row r="2454" spans="1:381" x14ac:dyDescent="0.3">
      <c r="A2454" s="49">
        <v>3085</v>
      </c>
      <c r="B2454" t="s">
        <v>4802</v>
      </c>
      <c r="C2454" t="s">
        <v>683</v>
      </c>
      <c r="D2454">
        <v>5.7599999999999998E-2</v>
      </c>
      <c r="AK2454">
        <v>2.7226631393298061E-3</v>
      </c>
    </row>
    <row r="2455" spans="1:381" x14ac:dyDescent="0.3">
      <c r="A2455" s="49">
        <v>3086</v>
      </c>
      <c r="B2455" t="s">
        <v>4803</v>
      </c>
      <c r="C2455" t="s">
        <v>671</v>
      </c>
      <c r="D2455">
        <v>3.61899728163E-4</v>
      </c>
      <c r="Q2455">
        <v>162.0795773044392</v>
      </c>
      <c r="R2455">
        <v>8.7426850233485828E-2</v>
      </c>
      <c r="S2455">
        <v>407.14250564131811</v>
      </c>
      <c r="T2455">
        <v>0.67204519072104452</v>
      </c>
      <c r="U2455">
        <v>0.10232017709173211</v>
      </c>
      <c r="V2455">
        <v>0.144115143549263</v>
      </c>
      <c r="W2455">
        <v>2.816951673423744E-2</v>
      </c>
    </row>
    <row r="2456" spans="1:381" x14ac:dyDescent="0.3">
      <c r="A2456" s="49">
        <v>3087</v>
      </c>
      <c r="B2456" t="s">
        <v>4804</v>
      </c>
      <c r="C2456" t="s">
        <v>659</v>
      </c>
      <c r="D2456">
        <v>5.9400000000000008E-2</v>
      </c>
      <c r="AH2456">
        <v>7.9365079365079365E-5</v>
      </c>
      <c r="AJ2456">
        <v>2.3421516754850091</v>
      </c>
    </row>
    <row r="2457" spans="1:381" x14ac:dyDescent="0.3">
      <c r="A2457" s="49">
        <v>3088</v>
      </c>
      <c r="B2457" t="s">
        <v>4805</v>
      </c>
      <c r="C2457" t="s">
        <v>659</v>
      </c>
      <c r="D2457">
        <v>6.2929999999999986E-2</v>
      </c>
      <c r="AH2457">
        <v>5.8057705840957084E-6</v>
      </c>
    </row>
    <row r="2458" spans="1:381" x14ac:dyDescent="0.3">
      <c r="A2458" s="49">
        <v>3089</v>
      </c>
      <c r="B2458" t="s">
        <v>4806</v>
      </c>
      <c r="C2458" t="s">
        <v>605</v>
      </c>
      <c r="D2458">
        <v>9.7100000000000009</v>
      </c>
      <c r="AH2458">
        <v>1.0714285714285721E-4</v>
      </c>
    </row>
    <row r="2459" spans="1:381" x14ac:dyDescent="0.3">
      <c r="A2459" s="49">
        <v>3090</v>
      </c>
      <c r="B2459" t="s">
        <v>4807</v>
      </c>
      <c r="C2459" t="s">
        <v>605</v>
      </c>
      <c r="D2459">
        <v>1.5469999999999999</v>
      </c>
      <c r="AH2459">
        <v>1.03416751315911E-4</v>
      </c>
    </row>
    <row r="2460" spans="1:381" x14ac:dyDescent="0.3">
      <c r="A2460" s="49">
        <v>3091</v>
      </c>
      <c r="B2460" t="s">
        <v>4808</v>
      </c>
      <c r="C2460" t="s">
        <v>659</v>
      </c>
      <c r="D2460">
        <v>1.71107E-2</v>
      </c>
      <c r="I2460">
        <v>0.22688234044490299</v>
      </c>
      <c r="J2460">
        <v>3.1956541531364758E-5</v>
      </c>
      <c r="K2460">
        <v>8.9926119254515966E-4</v>
      </c>
      <c r="L2460">
        <v>0.4123331613608085</v>
      </c>
    </row>
    <row r="2461" spans="1:381" x14ac:dyDescent="0.3">
      <c r="A2461" s="49">
        <v>3092</v>
      </c>
      <c r="B2461" t="s">
        <v>4809</v>
      </c>
      <c r="C2461" t="s">
        <v>659</v>
      </c>
      <c r="D2461">
        <v>0.43919619999999998</v>
      </c>
      <c r="I2461">
        <v>0.20570380096832211</v>
      </c>
      <c r="J2461">
        <v>4.3490253824754108E-5</v>
      </c>
      <c r="K2461">
        <v>1.489047650256948E-3</v>
      </c>
      <c r="L2461">
        <v>0.1899877171836527</v>
      </c>
    </row>
    <row r="2462" spans="1:381" x14ac:dyDescent="0.3">
      <c r="A2462" s="49">
        <v>3093</v>
      </c>
      <c r="B2462" t="s">
        <v>4810</v>
      </c>
      <c r="C2462" t="s">
        <v>623</v>
      </c>
      <c r="D2462">
        <v>3.0200000000000001E-2</v>
      </c>
      <c r="AG2462">
        <v>6.2150376639905731E-4</v>
      </c>
    </row>
    <row r="2463" spans="1:381" x14ac:dyDescent="0.3">
      <c r="A2463" s="49">
        <v>3094</v>
      </c>
      <c r="B2463" t="s">
        <v>4811</v>
      </c>
      <c r="C2463" t="s">
        <v>671</v>
      </c>
      <c r="D2463">
        <v>1.6441320870000001E-3</v>
      </c>
      <c r="Q2463">
        <v>96.268285881204733</v>
      </c>
      <c r="R2463">
        <v>3.2025668486735562E-2</v>
      </c>
      <c r="S2463">
        <v>438.20147834090119</v>
      </c>
      <c r="T2463">
        <v>0.49483973161255301</v>
      </c>
      <c r="U2463">
        <v>0.148100650401427</v>
      </c>
      <c r="V2463">
        <v>0.31441623186028428</v>
      </c>
      <c r="W2463">
        <v>7.5711487245640849E-2</v>
      </c>
    </row>
    <row r="2464" spans="1:381" x14ac:dyDescent="0.3">
      <c r="A2464" s="49">
        <v>3095</v>
      </c>
      <c r="B2464" t="s">
        <v>4812</v>
      </c>
      <c r="C2464" t="s">
        <v>668</v>
      </c>
      <c r="D2464">
        <v>2.7450000000000001</v>
      </c>
      <c r="I2464">
        <v>3.103614457831325E-2</v>
      </c>
      <c r="K2464">
        <v>7.4609549308344496E-4</v>
      </c>
      <c r="L2464">
        <v>8.8118072289156635E-2</v>
      </c>
      <c r="NP2464">
        <v>3.0522088353413659E-2</v>
      </c>
      <c r="NQ2464">
        <v>1.8784307893990378E-5</v>
      </c>
    </row>
    <row r="2465" spans="1:373" x14ac:dyDescent="0.3">
      <c r="A2465" s="49">
        <v>3096</v>
      </c>
      <c r="B2465" t="s">
        <v>4814</v>
      </c>
      <c r="C2465" t="s">
        <v>659</v>
      </c>
      <c r="D2465">
        <v>1.38E-2</v>
      </c>
      <c r="AJ2465">
        <v>0.71601104209799871</v>
      </c>
      <c r="AP2465">
        <v>7.2800207039337483E-2</v>
      </c>
    </row>
    <row r="2466" spans="1:373" x14ac:dyDescent="0.3">
      <c r="A2466" s="49">
        <v>3097</v>
      </c>
      <c r="B2466" t="s">
        <v>4815</v>
      </c>
      <c r="C2466" t="s">
        <v>671</v>
      </c>
      <c r="D2466">
        <v>0.69256417999999997</v>
      </c>
      <c r="O2466">
        <v>2.4762165759699341E-2</v>
      </c>
      <c r="P2466">
        <v>0.52781583995615244</v>
      </c>
      <c r="AL2466">
        <v>1.4093880906706341E-6</v>
      </c>
      <c r="AM2466">
        <v>1.674353051716713E-6</v>
      </c>
      <c r="AN2466">
        <v>1.715695102376385E-6</v>
      </c>
      <c r="AO2466">
        <v>3.6882468343142499E-7</v>
      </c>
      <c r="GN2466">
        <v>2.2464080178522501E-4</v>
      </c>
      <c r="NI2466">
        <v>3.2266178600790838E-6</v>
      </c>
    </row>
    <row r="2467" spans="1:373" x14ac:dyDescent="0.3">
      <c r="A2467" s="49">
        <v>3099</v>
      </c>
      <c r="B2467" t="s">
        <v>4817</v>
      </c>
      <c r="C2467" t="s">
        <v>798</v>
      </c>
      <c r="D2467">
        <v>4.8743949999999998</v>
      </c>
      <c r="O2467">
        <v>4.0126943959199038E-2</v>
      </c>
    </row>
    <row r="2468" spans="1:373" x14ac:dyDescent="0.3">
      <c r="A2468" s="49">
        <v>3100</v>
      </c>
      <c r="B2468" t="s">
        <v>4818</v>
      </c>
      <c r="C2468" t="s">
        <v>659</v>
      </c>
      <c r="D2468">
        <v>2.39836E-4</v>
      </c>
      <c r="BQ2468">
        <v>10.534830379706831</v>
      </c>
      <c r="BR2468">
        <v>117.8712190172056</v>
      </c>
      <c r="BS2468">
        <v>282.77546674438059</v>
      </c>
      <c r="DK2468">
        <v>8.4557122805847158E-3</v>
      </c>
    </row>
    <row r="2469" spans="1:373" x14ac:dyDescent="0.3">
      <c r="A2469" s="49">
        <v>3101</v>
      </c>
      <c r="B2469" t="s">
        <v>4819</v>
      </c>
      <c r="C2469" t="s">
        <v>659</v>
      </c>
      <c r="D2469">
        <v>2.3600000000000001E-5</v>
      </c>
      <c r="F2469">
        <v>5378.5310734463264</v>
      </c>
      <c r="G2469">
        <v>8.1263862732789267</v>
      </c>
      <c r="H2469">
        <v>11254.23728813559</v>
      </c>
    </row>
    <row r="2470" spans="1:373" x14ac:dyDescent="0.3">
      <c r="A2470" s="49">
        <v>3102</v>
      </c>
      <c r="B2470" t="s">
        <v>4820</v>
      </c>
      <c r="C2470" t="s">
        <v>620</v>
      </c>
      <c r="D2470">
        <v>1.8952E-2</v>
      </c>
      <c r="AH2470">
        <v>2.0804438280166441E-5</v>
      </c>
    </row>
    <row r="2471" spans="1:373" x14ac:dyDescent="0.3">
      <c r="A2471" s="49">
        <v>3103</v>
      </c>
      <c r="B2471" t="s">
        <v>4821</v>
      </c>
      <c r="C2471" t="s">
        <v>680</v>
      </c>
      <c r="D2471">
        <v>8.6320080000000007E-2</v>
      </c>
      <c r="AH2471">
        <v>3.0109696707549731E-5</v>
      </c>
    </row>
    <row r="2472" spans="1:373" x14ac:dyDescent="0.3">
      <c r="A2472" s="49">
        <v>3104</v>
      </c>
      <c r="B2472" t="s">
        <v>4822</v>
      </c>
      <c r="C2472" t="s">
        <v>605</v>
      </c>
      <c r="D2472">
        <v>2.1</v>
      </c>
      <c r="M2472">
        <v>1.340388007054674E-2</v>
      </c>
      <c r="N2472">
        <v>6.9841269841269849E-6</v>
      </c>
      <c r="AH2472">
        <v>2.2857142857142851E-5</v>
      </c>
      <c r="AK2472">
        <v>3.9809523809523808E-4</v>
      </c>
    </row>
    <row r="2473" spans="1:373" x14ac:dyDescent="0.3">
      <c r="A2473" s="49">
        <v>3105</v>
      </c>
      <c r="B2473" t="s">
        <v>4823</v>
      </c>
      <c r="C2473" t="s">
        <v>671</v>
      </c>
      <c r="D2473">
        <v>58.606401189450203</v>
      </c>
      <c r="X2473">
        <v>6.7314489883916542E-3</v>
      </c>
      <c r="Y2473">
        <v>2.706380071645685E-6</v>
      </c>
      <c r="Z2473">
        <v>2.1786041696582419E-2</v>
      </c>
      <c r="AA2473">
        <v>3.3002188816674278E-5</v>
      </c>
      <c r="AB2473">
        <v>2.7961486405259571E-5</v>
      </c>
      <c r="AC2473">
        <v>3.9685210173704512E-6</v>
      </c>
      <c r="AD2473">
        <v>5.1595355225152783E-6</v>
      </c>
      <c r="AE2473">
        <v>1.006878785147831E-6</v>
      </c>
    </row>
    <row r="2474" spans="1:373" x14ac:dyDescent="0.3">
      <c r="A2474" s="49">
        <v>3106</v>
      </c>
      <c r="B2474" t="s">
        <v>4824</v>
      </c>
      <c r="C2474" t="s">
        <v>707</v>
      </c>
      <c r="D2474">
        <v>3.8102400000000002E-2</v>
      </c>
      <c r="AH2474">
        <v>2.623569268977433E-5</v>
      </c>
      <c r="AK2474">
        <v>1.2308102743350919E-3</v>
      </c>
    </row>
    <row r="2475" spans="1:373" x14ac:dyDescent="0.3">
      <c r="A2475" s="49">
        <v>3107</v>
      </c>
      <c r="B2475" t="s">
        <v>4825</v>
      </c>
      <c r="C2475" t="s">
        <v>605</v>
      </c>
      <c r="D2475">
        <v>0.55379999999999996</v>
      </c>
      <c r="M2475">
        <v>5.3005592911696202E-2</v>
      </c>
      <c r="N2475">
        <v>2.121059691482227E-5</v>
      </c>
      <c r="AK2475">
        <v>8.4808948658713918E-4</v>
      </c>
    </row>
    <row r="2476" spans="1:373" x14ac:dyDescent="0.3">
      <c r="A2476" s="49">
        <v>3108</v>
      </c>
      <c r="B2476" t="s">
        <v>4826</v>
      </c>
      <c r="C2476" t="s">
        <v>605</v>
      </c>
      <c r="D2476">
        <v>8.1285120000000016E-2</v>
      </c>
      <c r="M2476">
        <v>3.5903250188964467E-2</v>
      </c>
      <c r="N2476">
        <v>2.7721166120048169E-5</v>
      </c>
    </row>
    <row r="2477" spans="1:373" x14ac:dyDescent="0.3">
      <c r="A2477" s="49">
        <v>3109</v>
      </c>
      <c r="B2477" t="s">
        <v>4827</v>
      </c>
      <c r="C2477" t="s">
        <v>671</v>
      </c>
      <c r="D2477">
        <v>8.0831179969999994E-4</v>
      </c>
      <c r="Q2477">
        <v>206.38041196990611</v>
      </c>
      <c r="R2477">
        <v>6.4009201438977828E-2</v>
      </c>
      <c r="S2477">
        <v>376.90477138543031</v>
      </c>
      <c r="T2477">
        <v>0.59718262940593725</v>
      </c>
      <c r="U2477">
        <v>0.1304387684487528</v>
      </c>
      <c r="V2477">
        <v>0.19405836470412879</v>
      </c>
      <c r="W2477">
        <v>5.3021188752768303E-2</v>
      </c>
    </row>
    <row r="2478" spans="1:373" x14ac:dyDescent="0.3">
      <c r="A2478" s="49">
        <v>3110</v>
      </c>
      <c r="B2478" t="s">
        <v>4828</v>
      </c>
      <c r="C2478" t="s">
        <v>668</v>
      </c>
      <c r="D2478">
        <v>0.30080000000000001</v>
      </c>
      <c r="I2478">
        <v>9.4879518072289157E-2</v>
      </c>
      <c r="K2478">
        <v>9.7289156626506016E-4</v>
      </c>
      <c r="L2478">
        <v>0.95320030120481924</v>
      </c>
    </row>
    <row r="2479" spans="1:373" x14ac:dyDescent="0.3">
      <c r="A2479" s="49">
        <v>3111</v>
      </c>
      <c r="B2479" t="s">
        <v>4829</v>
      </c>
      <c r="C2479" t="s">
        <v>614</v>
      </c>
      <c r="D2479">
        <v>4.0800000000000003E-2</v>
      </c>
      <c r="AG2479">
        <v>1.0855263157894741E-5</v>
      </c>
    </row>
    <row r="2480" spans="1:373" x14ac:dyDescent="0.3">
      <c r="A2480" s="49">
        <v>3113</v>
      </c>
      <c r="B2480" t="s">
        <v>4831</v>
      </c>
      <c r="C2480" t="s">
        <v>659</v>
      </c>
      <c r="D2480">
        <v>4.2149000000000001</v>
      </c>
      <c r="I2480">
        <v>0.29303272069511288</v>
      </c>
      <c r="J2480">
        <v>3.6629090086889118E-5</v>
      </c>
      <c r="K2480">
        <v>4.9097193061791399E-4</v>
      </c>
    </row>
    <row r="2481" spans="1:220" x14ac:dyDescent="0.3">
      <c r="A2481" s="49">
        <v>3115</v>
      </c>
      <c r="B2481" t="s">
        <v>4833</v>
      </c>
      <c r="C2481" t="s">
        <v>650</v>
      </c>
      <c r="D2481">
        <v>26.713799999999999</v>
      </c>
      <c r="AK2481">
        <v>1.233295150820924E-3</v>
      </c>
    </row>
    <row r="2482" spans="1:220" x14ac:dyDescent="0.3">
      <c r="A2482" s="49">
        <v>3116</v>
      </c>
      <c r="B2482" t="s">
        <v>4834</v>
      </c>
      <c r="C2482" t="s">
        <v>668</v>
      </c>
      <c r="D2482">
        <v>8.2600000000000007E-2</v>
      </c>
      <c r="I2482">
        <v>5.1460077598529712E-2</v>
      </c>
      <c r="L2482">
        <v>0.39635899530324692</v>
      </c>
    </row>
    <row r="2483" spans="1:220" x14ac:dyDescent="0.3">
      <c r="A2483" s="49">
        <v>3118</v>
      </c>
      <c r="B2483" t="s">
        <v>4836</v>
      </c>
      <c r="C2483" t="s">
        <v>605</v>
      </c>
      <c r="D2483">
        <v>0.378</v>
      </c>
      <c r="M2483">
        <v>8.1912600431118948E-2</v>
      </c>
      <c r="N2483">
        <v>5.3670432385692408E-5</v>
      </c>
    </row>
    <row r="2484" spans="1:220" x14ac:dyDescent="0.3">
      <c r="A2484" s="49">
        <v>3120</v>
      </c>
      <c r="B2484" t="s">
        <v>4839</v>
      </c>
      <c r="C2484" t="s">
        <v>659</v>
      </c>
      <c r="D2484">
        <v>3.4500000000000003E-2</v>
      </c>
      <c r="I2484">
        <v>0.10120481927710839</v>
      </c>
      <c r="K2484">
        <v>8.8469821314242478E-4</v>
      </c>
      <c r="L2484">
        <v>9.7254059717129401E-2</v>
      </c>
    </row>
    <row r="2485" spans="1:220" x14ac:dyDescent="0.3">
      <c r="A2485" s="49">
        <v>3121</v>
      </c>
      <c r="B2485" t="s">
        <v>4840</v>
      </c>
      <c r="C2485" t="s">
        <v>659</v>
      </c>
      <c r="D2485">
        <v>6.7499999999999999E-3</v>
      </c>
      <c r="AK2485">
        <v>8.0423280423280417E-3</v>
      </c>
    </row>
    <row r="2486" spans="1:220" x14ac:dyDescent="0.3">
      <c r="A2486" s="49">
        <v>3122</v>
      </c>
      <c r="B2486" t="s">
        <v>4841</v>
      </c>
      <c r="C2486" t="s">
        <v>659</v>
      </c>
      <c r="D2486">
        <v>0.02</v>
      </c>
      <c r="AJ2486">
        <v>1.2351190476190479</v>
      </c>
    </row>
    <row r="2487" spans="1:220" x14ac:dyDescent="0.3">
      <c r="A2487" s="49">
        <v>3123</v>
      </c>
      <c r="B2487" t="s">
        <v>4842</v>
      </c>
      <c r="C2487" t="s">
        <v>659</v>
      </c>
      <c r="D2487">
        <v>8.2915000000000003E-3</v>
      </c>
      <c r="AJ2487">
        <v>1.5981366459627331</v>
      </c>
      <c r="GO2487">
        <v>35.200000000000003</v>
      </c>
    </row>
    <row r="2488" spans="1:220" x14ac:dyDescent="0.3">
      <c r="A2488" s="49">
        <v>3124</v>
      </c>
      <c r="B2488" t="s">
        <v>4844</v>
      </c>
      <c r="C2488" t="s">
        <v>671</v>
      </c>
      <c r="D2488">
        <v>8.6611115294117646E-4</v>
      </c>
      <c r="Q2488">
        <v>88.586193510533619</v>
      </c>
      <c r="R2488">
        <v>2.610177872654881E-2</v>
      </c>
      <c r="S2488">
        <v>445.12191438367802</v>
      </c>
      <c r="T2488">
        <v>0.49388187168111292</v>
      </c>
      <c r="U2488">
        <v>0.1489805930806305</v>
      </c>
      <c r="V2488">
        <v>0.31397929302857241</v>
      </c>
      <c r="W2488">
        <v>7.5693087063354383E-2</v>
      </c>
    </row>
    <row r="2489" spans="1:220" x14ac:dyDescent="0.3">
      <c r="A2489" s="49">
        <v>3125</v>
      </c>
      <c r="B2489" t="s">
        <v>4845</v>
      </c>
      <c r="C2489" t="s">
        <v>595</v>
      </c>
      <c r="D2489">
        <v>4.5574674000000001E-4</v>
      </c>
      <c r="Q2489">
        <v>671.97408806478813</v>
      </c>
      <c r="R2489">
        <v>0.16108247422680411</v>
      </c>
      <c r="S2489">
        <v>1030.817393595984</v>
      </c>
      <c r="T2489">
        <v>0.84088074328624152</v>
      </c>
      <c r="U2489">
        <v>8.3796826608968616E-2</v>
      </c>
    </row>
    <row r="2490" spans="1:220" x14ac:dyDescent="0.3">
      <c r="A2490" s="49">
        <v>3126</v>
      </c>
      <c r="B2490" t="s">
        <v>4846</v>
      </c>
      <c r="C2490" t="s">
        <v>671</v>
      </c>
      <c r="D2490">
        <v>4.5946216799999998E-4</v>
      </c>
      <c r="Q2490">
        <v>695.86795664099157</v>
      </c>
      <c r="R2490">
        <v>0.1614152892561983</v>
      </c>
      <c r="S2490">
        <v>1067.4709130785279</v>
      </c>
      <c r="T2490">
        <v>0.84473523109886761</v>
      </c>
      <c r="U2490">
        <v>8.601800836649319E-2</v>
      </c>
      <c r="V2490">
        <v>8.696065771349859E-2</v>
      </c>
      <c r="W2490">
        <v>4.2627108628371241E-2</v>
      </c>
    </row>
    <row r="2491" spans="1:220" x14ac:dyDescent="0.3">
      <c r="A2491" s="49">
        <v>3127</v>
      </c>
      <c r="B2491" t="s">
        <v>4847</v>
      </c>
      <c r="C2491" t="s">
        <v>650</v>
      </c>
      <c r="D2491">
        <v>1.0754999999999999</v>
      </c>
      <c r="AK2491">
        <v>8.5516754850088195E-3</v>
      </c>
    </row>
    <row r="2492" spans="1:220" x14ac:dyDescent="0.3">
      <c r="A2492" s="49">
        <v>3128</v>
      </c>
      <c r="B2492" t="s">
        <v>4848</v>
      </c>
      <c r="C2492" t="s">
        <v>653</v>
      </c>
      <c r="D2492">
        <v>9.6923159999999991E-5</v>
      </c>
      <c r="F2492">
        <v>584.34083246976263</v>
      </c>
    </row>
    <row r="2493" spans="1:220" x14ac:dyDescent="0.3">
      <c r="A2493" s="49">
        <v>3129</v>
      </c>
      <c r="B2493" t="s">
        <v>4849</v>
      </c>
      <c r="C2493" t="s">
        <v>659</v>
      </c>
      <c r="D2493">
        <v>0.8857334</v>
      </c>
      <c r="AH2493">
        <v>2.288206667410952E-5</v>
      </c>
      <c r="AJ2493">
        <v>1.327943675452079</v>
      </c>
      <c r="AK2493">
        <v>1.598369562306566E-3</v>
      </c>
      <c r="AP2493">
        <v>0.22770085727827361</v>
      </c>
    </row>
    <row r="2494" spans="1:220" x14ac:dyDescent="0.3">
      <c r="A2494" s="49">
        <v>3131</v>
      </c>
      <c r="B2494" t="s">
        <v>4851</v>
      </c>
      <c r="C2494" t="s">
        <v>668</v>
      </c>
      <c r="D2494">
        <v>2.5404882E-2</v>
      </c>
      <c r="I2494">
        <v>7.8251148925599298E-2</v>
      </c>
      <c r="K2494">
        <v>7.0798658551732697E-4</v>
      </c>
      <c r="L2494">
        <v>0.30921686746987948</v>
      </c>
    </row>
    <row r="2495" spans="1:220" x14ac:dyDescent="0.3">
      <c r="A2495" s="49">
        <v>3133</v>
      </c>
      <c r="B2495" t="s">
        <v>4853</v>
      </c>
      <c r="C2495" t="s">
        <v>659</v>
      </c>
      <c r="D2495">
        <v>0.87</v>
      </c>
      <c r="I2495">
        <v>0.29547154133776488</v>
      </c>
      <c r="J2495">
        <v>2.368093061902784E-5</v>
      </c>
      <c r="K2495">
        <v>4.9116004246872551E-4</v>
      </c>
      <c r="L2495">
        <v>2.337349397590362E-2</v>
      </c>
    </row>
    <row r="2496" spans="1:220" x14ac:dyDescent="0.3">
      <c r="A2496" s="49">
        <v>3134</v>
      </c>
      <c r="B2496" t="s">
        <v>4854</v>
      </c>
      <c r="C2496" t="s">
        <v>595</v>
      </c>
      <c r="D2496">
        <v>0.252</v>
      </c>
      <c r="HL2496">
        <v>4.6707254945241208E-2</v>
      </c>
    </row>
    <row r="2497" spans="1:143" x14ac:dyDescent="0.3">
      <c r="A2497" s="49">
        <v>3136</v>
      </c>
      <c r="B2497" t="s">
        <v>4857</v>
      </c>
      <c r="C2497" t="s">
        <v>786</v>
      </c>
      <c r="D2497">
        <v>263.03271539999997</v>
      </c>
      <c r="DX2497">
        <v>4.2761170254872957E-2</v>
      </c>
      <c r="DY2497">
        <v>0.67274969236161752</v>
      </c>
    </row>
    <row r="2498" spans="1:143" x14ac:dyDescent="0.3">
      <c r="A2498" s="49">
        <v>3137</v>
      </c>
      <c r="B2498" t="s">
        <v>4860</v>
      </c>
      <c r="C2498" t="s">
        <v>659</v>
      </c>
      <c r="D2498">
        <v>1.0062</v>
      </c>
      <c r="AH2498">
        <v>2.7089189879887561E-5</v>
      </c>
      <c r="AJ2498">
        <v>1.9761904761904761</v>
      </c>
      <c r="AK2498">
        <v>7.3073925787104092E-4</v>
      </c>
      <c r="AP2498">
        <v>0.1159203296703297</v>
      </c>
      <c r="BO2498">
        <v>5.0364219200217718E-4</v>
      </c>
      <c r="BP2498">
        <v>4.1204670329670338E-4</v>
      </c>
    </row>
    <row r="2499" spans="1:143" x14ac:dyDescent="0.3">
      <c r="A2499" s="49">
        <v>3138</v>
      </c>
      <c r="B2499" t="s">
        <v>4862</v>
      </c>
      <c r="C2499" t="s">
        <v>659</v>
      </c>
      <c r="D2499">
        <v>1.1424000000000001</v>
      </c>
      <c r="AH2499">
        <v>1.4180672268907559E-4</v>
      </c>
      <c r="AJ2499">
        <v>2.4702380952380949</v>
      </c>
      <c r="AK2499">
        <v>2.3653906006847179E-3</v>
      </c>
    </row>
    <row r="2500" spans="1:143" x14ac:dyDescent="0.3">
      <c r="A2500" s="49">
        <v>3139</v>
      </c>
      <c r="B2500" t="s">
        <v>4863</v>
      </c>
      <c r="C2500" t="s">
        <v>671</v>
      </c>
      <c r="D2500">
        <v>9.9199999999999997E-2</v>
      </c>
      <c r="P2500">
        <v>0.66089693154996065</v>
      </c>
      <c r="AL2500">
        <v>2.478363493312353E-5</v>
      </c>
      <c r="AM2500">
        <v>8.4972462627852082E-5</v>
      </c>
      <c r="AN2500">
        <v>2.3683189089955409E-4</v>
      </c>
    </row>
    <row r="2501" spans="1:143" x14ac:dyDescent="0.3">
      <c r="A2501" s="49">
        <v>3140</v>
      </c>
      <c r="B2501" t="s">
        <v>4864</v>
      </c>
      <c r="C2501" t="s">
        <v>659</v>
      </c>
      <c r="D2501">
        <v>9.7955000000000004E-3</v>
      </c>
      <c r="AJ2501">
        <v>7.2123740006951676E-3</v>
      </c>
      <c r="CN2501">
        <v>2.389641988182134E-2</v>
      </c>
    </row>
    <row r="2502" spans="1:143" x14ac:dyDescent="0.3">
      <c r="A2502" s="49">
        <v>3141</v>
      </c>
      <c r="B2502" t="s">
        <v>4866</v>
      </c>
      <c r="C2502" t="s">
        <v>4865</v>
      </c>
      <c r="D2502">
        <v>2.054E-5</v>
      </c>
      <c r="BR2502">
        <v>259.81290678009532</v>
      </c>
      <c r="BS2502">
        <v>69.864961820324908</v>
      </c>
    </row>
    <row r="2503" spans="1:143" x14ac:dyDescent="0.3">
      <c r="A2503" s="49">
        <v>3142</v>
      </c>
      <c r="B2503" t="s">
        <v>4867</v>
      </c>
      <c r="C2503" t="s">
        <v>605</v>
      </c>
      <c r="D2503">
        <v>0.25</v>
      </c>
      <c r="AH2503">
        <v>1.328571428571429E-4</v>
      </c>
    </row>
    <row r="2504" spans="1:143" x14ac:dyDescent="0.3">
      <c r="A2504" s="49">
        <v>3143</v>
      </c>
      <c r="B2504" t="s">
        <v>4868</v>
      </c>
      <c r="C2504" t="s">
        <v>659</v>
      </c>
      <c r="D2504">
        <v>1.027E-2</v>
      </c>
      <c r="I2504">
        <v>0.19708825565162311</v>
      </c>
      <c r="L2504">
        <v>0.16533276240306899</v>
      </c>
    </row>
    <row r="2505" spans="1:143" x14ac:dyDescent="0.3">
      <c r="A2505" s="49">
        <v>3144</v>
      </c>
      <c r="B2505" t="s">
        <v>4869</v>
      </c>
      <c r="C2505" t="s">
        <v>659</v>
      </c>
      <c r="D2505">
        <v>0.116466</v>
      </c>
      <c r="AJ2505">
        <v>0.73881893182805025</v>
      </c>
    </row>
    <row r="2506" spans="1:143" x14ac:dyDescent="0.3">
      <c r="A2506" s="49">
        <v>3145</v>
      </c>
      <c r="B2506" t="s">
        <v>4870</v>
      </c>
      <c r="C2506" t="s">
        <v>659</v>
      </c>
      <c r="D2506">
        <v>6.720000000000001E-2</v>
      </c>
      <c r="AH2506">
        <v>4.4642857142857129E-5</v>
      </c>
      <c r="AJ2506">
        <v>0.75283446712018132</v>
      </c>
      <c r="AK2506">
        <v>6.0736331569664871E-4</v>
      </c>
      <c r="AP2506">
        <v>5.7408163265306109E-2</v>
      </c>
      <c r="BO2506">
        <v>3.1177849981087159E-5</v>
      </c>
      <c r="BP2506">
        <v>7.3239795918367354E-5</v>
      </c>
    </row>
    <row r="2507" spans="1:143" x14ac:dyDescent="0.3">
      <c r="A2507" s="49">
        <v>3146</v>
      </c>
      <c r="B2507" t="s">
        <v>4871</v>
      </c>
      <c r="C2507" t="s">
        <v>605</v>
      </c>
      <c r="D2507">
        <v>0.97</v>
      </c>
      <c r="AH2507">
        <v>2.1428571428571432E-5</v>
      </c>
    </row>
    <row r="2508" spans="1:143" x14ac:dyDescent="0.3">
      <c r="A2508" s="49">
        <v>3147</v>
      </c>
      <c r="B2508" t="s">
        <v>4872</v>
      </c>
      <c r="C2508" t="s">
        <v>605</v>
      </c>
      <c r="D2508">
        <v>1.48586652E-5</v>
      </c>
      <c r="F2508">
        <v>1321.8518955525019</v>
      </c>
      <c r="G2508">
        <v>14.58282677863509</v>
      </c>
      <c r="H2508">
        <v>13864.89845467411</v>
      </c>
      <c r="EM2508">
        <v>4112.3421633929811</v>
      </c>
    </row>
    <row r="2509" spans="1:143" x14ac:dyDescent="0.3">
      <c r="A2509" s="49">
        <v>3150</v>
      </c>
      <c r="B2509" t="s">
        <v>4877</v>
      </c>
      <c r="C2509" t="s">
        <v>671</v>
      </c>
      <c r="D2509">
        <v>1.21948E-2</v>
      </c>
      <c r="P2509">
        <v>0.76092568843817476</v>
      </c>
    </row>
    <row r="2510" spans="1:143" x14ac:dyDescent="0.3">
      <c r="A2510" s="49">
        <v>3151</v>
      </c>
      <c r="B2510" t="s">
        <v>4878</v>
      </c>
      <c r="C2510" t="s">
        <v>671</v>
      </c>
      <c r="D2510">
        <v>1.7998199999999999E-2</v>
      </c>
      <c r="O2510">
        <v>1.9624591185405809E-2</v>
      </c>
      <c r="P2510">
        <v>0.38223822382238232</v>
      </c>
    </row>
    <row r="2511" spans="1:143" x14ac:dyDescent="0.3">
      <c r="A2511" s="49">
        <v>3152</v>
      </c>
      <c r="B2511" t="s">
        <v>4879</v>
      </c>
      <c r="C2511" t="s">
        <v>798</v>
      </c>
      <c r="D2511">
        <v>5.1548000000000002E-3</v>
      </c>
      <c r="P2511">
        <v>0.87804878048780499</v>
      </c>
    </row>
    <row r="2512" spans="1:143" x14ac:dyDescent="0.3">
      <c r="A2512" s="49">
        <v>3153</v>
      </c>
      <c r="B2512" t="s">
        <v>4880</v>
      </c>
      <c r="C2512" t="s">
        <v>798</v>
      </c>
      <c r="D2512">
        <v>1.04E-2</v>
      </c>
      <c r="O2512">
        <v>3.0956848030018771E-2</v>
      </c>
      <c r="P2512">
        <v>0.29943714821763612</v>
      </c>
    </row>
    <row r="2513" spans="1:373" x14ac:dyDescent="0.3">
      <c r="A2513" s="49">
        <v>3154</v>
      </c>
      <c r="B2513" t="s">
        <v>4881</v>
      </c>
      <c r="C2513" t="s">
        <v>798</v>
      </c>
      <c r="D2513">
        <v>2.2000000000000001E-4</v>
      </c>
      <c r="P2513">
        <v>0.58203991130820409</v>
      </c>
    </row>
    <row r="2514" spans="1:373" x14ac:dyDescent="0.3">
      <c r="A2514" s="49">
        <v>3155</v>
      </c>
      <c r="B2514" t="s">
        <v>4882</v>
      </c>
      <c r="C2514" t="s">
        <v>798</v>
      </c>
      <c r="D2514">
        <v>7.0400000000000011E-3</v>
      </c>
      <c r="P2514">
        <v>0.67516629711751663</v>
      </c>
    </row>
    <row r="2515" spans="1:373" x14ac:dyDescent="0.3">
      <c r="A2515" s="49">
        <v>3158</v>
      </c>
      <c r="B2515" t="s">
        <v>4886</v>
      </c>
      <c r="C2515" t="s">
        <v>605</v>
      </c>
      <c r="D2515">
        <v>1E-4</v>
      </c>
      <c r="AG2515">
        <v>5.6005120179022103E-4</v>
      </c>
    </row>
    <row r="2516" spans="1:373" x14ac:dyDescent="0.3">
      <c r="A2516" s="49">
        <v>3159</v>
      </c>
      <c r="B2516" t="s">
        <v>4887</v>
      </c>
      <c r="C2516" t="s">
        <v>605</v>
      </c>
      <c r="D2516">
        <v>6.8331000000000007E-5</v>
      </c>
      <c r="F2516">
        <v>4712.2467596454508</v>
      </c>
      <c r="G2516">
        <v>0.48574377697811177</v>
      </c>
    </row>
    <row r="2517" spans="1:373" x14ac:dyDescent="0.3">
      <c r="A2517" s="49">
        <v>3161</v>
      </c>
      <c r="B2517" t="s">
        <v>4889</v>
      </c>
      <c r="C2517" t="s">
        <v>605</v>
      </c>
      <c r="D2517">
        <v>0.53368000000000015</v>
      </c>
      <c r="M2517">
        <v>2.5132275132275131E-2</v>
      </c>
      <c r="N2517">
        <v>1.6822847908692121E-5</v>
      </c>
    </row>
    <row r="2518" spans="1:373" x14ac:dyDescent="0.3">
      <c r="A2518" s="49">
        <v>3162</v>
      </c>
      <c r="B2518" t="s">
        <v>4890</v>
      </c>
      <c r="C2518" t="s">
        <v>614</v>
      </c>
      <c r="D2518">
        <v>1.209724</v>
      </c>
      <c r="I2518">
        <v>5.5059616705162621E-2</v>
      </c>
      <c r="J2518">
        <v>5.0564954116986084E-6</v>
      </c>
      <c r="K2518">
        <v>6.1149607063833915E-4</v>
      </c>
      <c r="L2518">
        <v>0.1000942630626132</v>
      </c>
    </row>
    <row r="2519" spans="1:373" x14ac:dyDescent="0.3">
      <c r="A2519" s="49">
        <v>3163</v>
      </c>
      <c r="B2519" t="s">
        <v>4891</v>
      </c>
      <c r="C2519" t="s">
        <v>605</v>
      </c>
      <c r="D2519">
        <v>3.506389</v>
      </c>
      <c r="M2519">
        <v>6.808238290689328E-2</v>
      </c>
      <c r="N2519">
        <v>2.7171036134958849E-6</v>
      </c>
      <c r="AH2519">
        <v>2.3342390134123748E-5</v>
      </c>
      <c r="AK2519">
        <v>1.251514391670832E-4</v>
      </c>
    </row>
    <row r="2520" spans="1:373" x14ac:dyDescent="0.3">
      <c r="A2520" s="49">
        <v>3164</v>
      </c>
      <c r="B2520" t="s">
        <v>4892</v>
      </c>
      <c r="C2520" t="s">
        <v>796</v>
      </c>
      <c r="D2520">
        <v>3.6900000000000002E-2</v>
      </c>
      <c r="O2520">
        <v>4.3624826492167368E-2</v>
      </c>
    </row>
    <row r="2521" spans="1:373" x14ac:dyDescent="0.3">
      <c r="A2521" s="49">
        <v>3165</v>
      </c>
      <c r="B2521" t="s">
        <v>4893</v>
      </c>
      <c r="C2521" t="s">
        <v>659</v>
      </c>
      <c r="D2521">
        <v>6.6550347799999993E-2</v>
      </c>
      <c r="I2521">
        <v>9.1440039604935297E-2</v>
      </c>
      <c r="J2521">
        <v>1.9169983726777001E-5</v>
      </c>
      <c r="K2521">
        <v>8.2651033763623117E-4</v>
      </c>
    </row>
    <row r="2522" spans="1:373" x14ac:dyDescent="0.3">
      <c r="A2522" s="49">
        <v>3166</v>
      </c>
      <c r="B2522" t="s">
        <v>4894</v>
      </c>
      <c r="C2522" t="s">
        <v>605</v>
      </c>
      <c r="D2522">
        <v>9.3642116873867698E-3</v>
      </c>
      <c r="AF2522">
        <v>1.5033656409354199</v>
      </c>
      <c r="AG2522">
        <v>5.7803509567402672E-4</v>
      </c>
    </row>
    <row r="2523" spans="1:373" x14ac:dyDescent="0.3">
      <c r="A2523" s="49">
        <v>3168</v>
      </c>
      <c r="B2523" t="s">
        <v>4897</v>
      </c>
      <c r="C2523" t="s">
        <v>668</v>
      </c>
      <c r="D2523">
        <v>0.24</v>
      </c>
      <c r="I2523">
        <v>4.7228915662650597E-2</v>
      </c>
      <c r="K2523">
        <v>1.6956715751896469E-3</v>
      </c>
      <c r="L2523">
        <v>0.33891566265060241</v>
      </c>
    </row>
    <row r="2524" spans="1:373" x14ac:dyDescent="0.3">
      <c r="A2524" s="49">
        <v>3169</v>
      </c>
      <c r="B2524" t="s">
        <v>4898</v>
      </c>
      <c r="C2524" t="s">
        <v>671</v>
      </c>
      <c r="D2524">
        <v>0.38386927999999998</v>
      </c>
      <c r="O2524">
        <v>2.5693351691581431E-2</v>
      </c>
      <c r="P2524">
        <v>0.48947678992918953</v>
      </c>
      <c r="AL2524">
        <v>4.4256490952006294E-6</v>
      </c>
      <c r="AM2524">
        <v>9.463808025177027E-6</v>
      </c>
      <c r="AN2524">
        <v>9.6974822974036192E-6</v>
      </c>
      <c r="AO2524">
        <v>2.0846774193548391E-6</v>
      </c>
      <c r="GN2524">
        <v>1.9080557741061281E-4</v>
      </c>
      <c r="NI2524">
        <v>1.533487411487018E-5</v>
      </c>
    </row>
    <row r="2525" spans="1:373" x14ac:dyDescent="0.3">
      <c r="A2525" s="49">
        <v>3171</v>
      </c>
      <c r="B2525" t="s">
        <v>4900</v>
      </c>
      <c r="C2525" t="s">
        <v>659</v>
      </c>
      <c r="D2525">
        <v>0.13936000000000001</v>
      </c>
      <c r="I2525">
        <v>0.30442781458785778</v>
      </c>
      <c r="J2525">
        <v>2.3249138920780709E-5</v>
      </c>
      <c r="K2525">
        <v>1.23875525062362E-3</v>
      </c>
      <c r="L2525">
        <v>0.2749069066161316</v>
      </c>
    </row>
    <row r="2526" spans="1:373" x14ac:dyDescent="0.3">
      <c r="A2526" s="49">
        <v>3172</v>
      </c>
      <c r="B2526" t="s">
        <v>4901</v>
      </c>
      <c r="C2526" t="s">
        <v>650</v>
      </c>
      <c r="D2526">
        <v>6.8000000000000005E-2</v>
      </c>
      <c r="AK2526">
        <v>6.1925925925925924E-3</v>
      </c>
    </row>
    <row r="2527" spans="1:373" x14ac:dyDescent="0.3">
      <c r="A2527" s="49">
        <v>3174</v>
      </c>
      <c r="B2527" t="s">
        <v>4903</v>
      </c>
      <c r="C2527" t="s">
        <v>659</v>
      </c>
      <c r="D2527">
        <v>0.36680000000000001</v>
      </c>
      <c r="AH2527">
        <v>3.6804798255179943E-5</v>
      </c>
      <c r="AJ2527">
        <v>0.87495456197746246</v>
      </c>
      <c r="AK2527">
        <v>5.3717839977381965E-4</v>
      </c>
    </row>
    <row r="2528" spans="1:373" x14ac:dyDescent="0.3">
      <c r="A2528" s="49">
        <v>3175</v>
      </c>
      <c r="B2528" t="s">
        <v>4904</v>
      </c>
      <c r="C2528" t="s">
        <v>798</v>
      </c>
      <c r="D2528">
        <v>6.3E-3</v>
      </c>
      <c r="CN2528">
        <v>1.8707482993197279E-2</v>
      </c>
      <c r="EE2528">
        <v>5.578231292517008E-2</v>
      </c>
      <c r="GO2528">
        <v>32.126984126984127</v>
      </c>
    </row>
    <row r="2529" spans="1:382" x14ac:dyDescent="0.3">
      <c r="A2529" s="49">
        <v>3177</v>
      </c>
      <c r="B2529" t="s">
        <v>4907</v>
      </c>
      <c r="C2529" t="s">
        <v>671</v>
      </c>
      <c r="D2529">
        <v>0.36696420000000002</v>
      </c>
      <c r="O2529">
        <v>1.460985208618942E-2</v>
      </c>
      <c r="P2529">
        <v>0.9829930243344932</v>
      </c>
      <c r="AL2529">
        <v>3.8267669255328827E-5</v>
      </c>
      <c r="AM2529">
        <v>1.163330110715525E-4</v>
      </c>
      <c r="AN2529">
        <v>1.731801090204484E-4</v>
      </c>
      <c r="GN2529">
        <v>5.2861194235455497E-4</v>
      </c>
    </row>
    <row r="2530" spans="1:382" x14ac:dyDescent="0.3">
      <c r="A2530" s="49">
        <v>3178</v>
      </c>
      <c r="B2530" t="s">
        <v>4908</v>
      </c>
      <c r="C2530" t="s">
        <v>659</v>
      </c>
      <c r="D2530">
        <v>4.6439999999999997E-3</v>
      </c>
      <c r="AJ2530">
        <v>0.22404485049833889</v>
      </c>
      <c r="AP2530">
        <v>0.22779692691029901</v>
      </c>
    </row>
    <row r="2531" spans="1:382" x14ac:dyDescent="0.3">
      <c r="A2531" s="49">
        <v>3179</v>
      </c>
      <c r="B2531" t="s">
        <v>4909</v>
      </c>
      <c r="C2531" t="s">
        <v>671</v>
      </c>
      <c r="D2531">
        <v>0.36696420000000002</v>
      </c>
      <c r="O2531">
        <v>1.460985208618942E-2</v>
      </c>
      <c r="P2531">
        <v>0.9829930243344932</v>
      </c>
      <c r="AL2531">
        <v>3.8267669255328827E-5</v>
      </c>
      <c r="AM2531">
        <v>1.163330110715525E-4</v>
      </c>
      <c r="AN2531">
        <v>1.731801090204484E-4</v>
      </c>
      <c r="GN2531">
        <v>5.2861194235455497E-4</v>
      </c>
    </row>
    <row r="2532" spans="1:382" x14ac:dyDescent="0.3">
      <c r="A2532" s="49">
        <v>3180</v>
      </c>
      <c r="B2532" t="s">
        <v>4910</v>
      </c>
      <c r="C2532" t="s">
        <v>659</v>
      </c>
      <c r="D2532">
        <v>4.6439999999999997E-3</v>
      </c>
      <c r="AJ2532">
        <v>0.22404485049833889</v>
      </c>
      <c r="AP2532">
        <v>0.22779692691029901</v>
      </c>
    </row>
    <row r="2533" spans="1:382" x14ac:dyDescent="0.3">
      <c r="A2533" s="49">
        <v>3181</v>
      </c>
      <c r="B2533" t="s">
        <v>4911</v>
      </c>
      <c r="C2533" t="s">
        <v>617</v>
      </c>
      <c r="D2533">
        <v>0.11400299999999999</v>
      </c>
      <c r="AH2533">
        <v>1.6644204851752031E-4</v>
      </c>
    </row>
    <row r="2534" spans="1:382" x14ac:dyDescent="0.3">
      <c r="A2534" s="49">
        <v>3182</v>
      </c>
      <c r="B2534" t="s">
        <v>4912</v>
      </c>
      <c r="C2534" t="s">
        <v>605</v>
      </c>
      <c r="D2534">
        <v>9.7252159304347802E-2</v>
      </c>
      <c r="EA2534">
        <v>1.214475697453431</v>
      </c>
      <c r="EB2534">
        <v>7.0125721988364129E-4</v>
      </c>
    </row>
    <row r="2535" spans="1:382" x14ac:dyDescent="0.3">
      <c r="A2535" s="49">
        <v>3183</v>
      </c>
      <c r="B2535" t="s">
        <v>4913</v>
      </c>
      <c r="C2535" t="s">
        <v>620</v>
      </c>
      <c r="D2535">
        <v>2.3519999999999999E-3</v>
      </c>
      <c r="AH2535">
        <v>1.25E-4</v>
      </c>
    </row>
    <row r="2536" spans="1:382" x14ac:dyDescent="0.3">
      <c r="A2536" s="49">
        <v>3184</v>
      </c>
      <c r="B2536" t="s">
        <v>4915</v>
      </c>
      <c r="C2536" t="s">
        <v>798</v>
      </c>
      <c r="D2536">
        <v>4.6311167484055424</v>
      </c>
      <c r="IX2536">
        <v>0.4013139564740652</v>
      </c>
      <c r="MY2536">
        <v>0.22820534024725109</v>
      </c>
      <c r="NR2536">
        <v>0.21944446198197559</v>
      </c>
    </row>
    <row r="2537" spans="1:382" x14ac:dyDescent="0.3">
      <c r="A2537" s="49">
        <v>3185</v>
      </c>
      <c r="B2537" t="s">
        <v>4917</v>
      </c>
      <c r="C2537" t="s">
        <v>798</v>
      </c>
      <c r="D2537">
        <v>6.7045999999999994E-2</v>
      </c>
      <c r="O2537">
        <v>2.1748810245313929E-2</v>
      </c>
    </row>
    <row r="2538" spans="1:382" x14ac:dyDescent="0.3">
      <c r="A2538" s="49">
        <v>3186</v>
      </c>
      <c r="B2538" t="s">
        <v>4918</v>
      </c>
      <c r="C2538" t="s">
        <v>617</v>
      </c>
      <c r="D2538">
        <v>1.76763692E-4</v>
      </c>
      <c r="BQ2538">
        <v>6.263402244750341</v>
      </c>
      <c r="BR2538">
        <v>116.2011736312312</v>
      </c>
      <c r="BS2538">
        <v>109.748725999681</v>
      </c>
    </row>
    <row r="2539" spans="1:382" x14ac:dyDescent="0.3">
      <c r="A2539" s="49">
        <v>3187</v>
      </c>
      <c r="B2539" t="s">
        <v>4919</v>
      </c>
      <c r="C2539" t="s">
        <v>659</v>
      </c>
      <c r="D2539">
        <v>1.66E-3</v>
      </c>
      <c r="I2539">
        <v>1.402235447815358E-2</v>
      </c>
      <c r="J2539">
        <v>6.5321527072144014E-6</v>
      </c>
      <c r="K2539">
        <v>8.886953436234898E-4</v>
      </c>
      <c r="L2539">
        <v>0.22662432863986071</v>
      </c>
    </row>
    <row r="2540" spans="1:382" x14ac:dyDescent="0.3">
      <c r="A2540" s="49">
        <v>3188</v>
      </c>
      <c r="B2540" t="s">
        <v>4920</v>
      </c>
      <c r="C2540" t="s">
        <v>617</v>
      </c>
      <c r="D2540">
        <v>2.8600000000000001E-6</v>
      </c>
      <c r="F2540">
        <v>466.66666666666657</v>
      </c>
      <c r="G2540">
        <v>15.481481481481479</v>
      </c>
      <c r="H2540">
        <v>13078.78787878788</v>
      </c>
      <c r="EM2540">
        <v>13297.81818181818</v>
      </c>
    </row>
    <row r="2541" spans="1:382" x14ac:dyDescent="0.3">
      <c r="A2541" s="49">
        <v>3189</v>
      </c>
      <c r="B2541" t="s">
        <v>4921</v>
      </c>
      <c r="C2541" t="s">
        <v>605</v>
      </c>
      <c r="D2541">
        <v>6.0331299999999999</v>
      </c>
      <c r="M2541">
        <v>3.2820802686527442E-2</v>
      </c>
      <c r="N2541">
        <v>2.4565696346535429E-5</v>
      </c>
    </row>
    <row r="2542" spans="1:382" x14ac:dyDescent="0.3">
      <c r="A2542" s="49">
        <v>3192</v>
      </c>
      <c r="B2542" t="s">
        <v>4925</v>
      </c>
      <c r="C2542" t="s">
        <v>671</v>
      </c>
      <c r="D2542">
        <v>0.65720000000000001</v>
      </c>
      <c r="O2542">
        <v>3.9547860101242532E-2</v>
      </c>
      <c r="P2542">
        <v>0.45421076852277958</v>
      </c>
      <c r="JJ2542">
        <v>2.1092192053996009E-7</v>
      </c>
      <c r="NH2542">
        <v>8.6323588504504057E-6</v>
      </c>
      <c r="NI2542">
        <v>2.3073668302287079E-7</v>
      </c>
      <c r="NJ2542">
        <v>1.300731061631832E-6</v>
      </c>
      <c r="NK2542">
        <v>2.405200736304203E-7</v>
      </c>
      <c r="NL2542">
        <v>2.000760869346419E-7</v>
      </c>
    </row>
    <row r="2543" spans="1:382" x14ac:dyDescent="0.3">
      <c r="A2543" s="49">
        <v>3193</v>
      </c>
      <c r="B2543" t="s">
        <v>4927</v>
      </c>
      <c r="C2543" t="s">
        <v>671</v>
      </c>
      <c r="D2543">
        <v>9.3843823408298707E-2</v>
      </c>
      <c r="P2543">
        <v>0.5405979960859274</v>
      </c>
      <c r="AL2543">
        <v>4.5613889295495803E-5</v>
      </c>
      <c r="AM2543">
        <v>2.627304806507439E-4</v>
      </c>
      <c r="AN2543">
        <v>3.2886974228351609E-4</v>
      </c>
      <c r="AO2543">
        <v>3.8176179421811042E-5</v>
      </c>
    </row>
    <row r="2544" spans="1:382" x14ac:dyDescent="0.3">
      <c r="A2544" s="49">
        <v>3195</v>
      </c>
      <c r="B2544" t="s">
        <v>4929</v>
      </c>
      <c r="C2544" t="s">
        <v>595</v>
      </c>
      <c r="D2544">
        <v>1.9641700000000002E-6</v>
      </c>
      <c r="T2544">
        <v>1.9026099485869599E-2</v>
      </c>
    </row>
    <row r="2545" spans="1:381" x14ac:dyDescent="0.3">
      <c r="A2545" s="49">
        <v>3196</v>
      </c>
      <c r="B2545" t="s">
        <v>4931</v>
      </c>
      <c r="C2545" t="s">
        <v>659</v>
      </c>
      <c r="D2545">
        <v>9.7599999999999997E-6</v>
      </c>
      <c r="F2545">
        <v>1071.03825136612</v>
      </c>
      <c r="G2545">
        <v>1.030560615260069</v>
      </c>
      <c r="H2545">
        <v>7105.6466302367926</v>
      </c>
    </row>
    <row r="2546" spans="1:381" x14ac:dyDescent="0.3">
      <c r="A2546" s="49">
        <v>3197</v>
      </c>
      <c r="B2546" t="s">
        <v>4932</v>
      </c>
      <c r="C2546" t="s">
        <v>617</v>
      </c>
      <c r="D2546">
        <v>7.0140000000000003E-5</v>
      </c>
      <c r="F2546">
        <v>2347.3053892215571</v>
      </c>
      <c r="G2546">
        <v>3.85983588378798</v>
      </c>
      <c r="H2546">
        <v>2153.6926147704589</v>
      </c>
      <c r="EM2546">
        <v>1347.544910179641</v>
      </c>
    </row>
    <row r="2547" spans="1:381" x14ac:dyDescent="0.3">
      <c r="A2547" s="49">
        <v>3199</v>
      </c>
      <c r="B2547" t="s">
        <v>4934</v>
      </c>
      <c r="C2547" t="s">
        <v>605</v>
      </c>
      <c r="D2547">
        <v>0.14399999999999999</v>
      </c>
      <c r="AH2547">
        <v>8.0357142857142867E-5</v>
      </c>
    </row>
    <row r="2548" spans="1:381" x14ac:dyDescent="0.3">
      <c r="A2548" s="49">
        <v>3200</v>
      </c>
      <c r="B2548" t="s">
        <v>4935</v>
      </c>
      <c r="C2548" t="s">
        <v>659</v>
      </c>
      <c r="D2548">
        <v>0.20699999999999999</v>
      </c>
      <c r="I2548">
        <v>6.209184564344334E-2</v>
      </c>
      <c r="J2548">
        <v>4.7145102147721329E-5</v>
      </c>
      <c r="K2548">
        <v>1.508901952415135E-3</v>
      </c>
      <c r="L2548">
        <v>0.43224026540946398</v>
      </c>
    </row>
    <row r="2549" spans="1:381" x14ac:dyDescent="0.3">
      <c r="A2549" s="49">
        <v>3201</v>
      </c>
      <c r="B2549" t="s">
        <v>4936</v>
      </c>
      <c r="C2549" t="s">
        <v>671</v>
      </c>
      <c r="D2549">
        <v>0.2482</v>
      </c>
      <c r="P2549">
        <v>0.68058803875709983</v>
      </c>
      <c r="AL2549">
        <v>1.98038560562882E-5</v>
      </c>
      <c r="AM2549">
        <v>7.5122627306853262E-5</v>
      </c>
      <c r="AN2549">
        <v>3.7622925650046183E-4</v>
      </c>
    </row>
    <row r="2550" spans="1:381" x14ac:dyDescent="0.3">
      <c r="A2550" s="49">
        <v>3202</v>
      </c>
      <c r="B2550" t="s">
        <v>4937</v>
      </c>
      <c r="C2550" t="s">
        <v>671</v>
      </c>
      <c r="D2550">
        <v>1.42894384E-2</v>
      </c>
      <c r="P2550">
        <v>0.15064562410329979</v>
      </c>
      <c r="AL2550">
        <v>4.5193687230989966E-6</v>
      </c>
      <c r="AM2550">
        <v>7.7474892395982784E-6</v>
      </c>
      <c r="AN2550">
        <v>9.8440937350549989E-6</v>
      </c>
    </row>
    <row r="2551" spans="1:381" x14ac:dyDescent="0.3">
      <c r="A2551" s="49">
        <v>3203</v>
      </c>
      <c r="B2551" t="s">
        <v>4938</v>
      </c>
      <c r="C2551" t="s">
        <v>749</v>
      </c>
      <c r="D2551">
        <v>0.22439999999999999</v>
      </c>
      <c r="AH2551">
        <v>6.181318681318684E-5</v>
      </c>
      <c r="AK2551">
        <v>9.6662596662596681E-4</v>
      </c>
    </row>
    <row r="2552" spans="1:381" x14ac:dyDescent="0.3">
      <c r="A2552" s="49">
        <v>3205</v>
      </c>
      <c r="B2552" t="s">
        <v>4940</v>
      </c>
      <c r="C2552" t="s">
        <v>796</v>
      </c>
      <c r="D2552">
        <v>0.52439999999999998</v>
      </c>
      <c r="O2552">
        <v>1.944149876281372E-2</v>
      </c>
    </row>
    <row r="2553" spans="1:381" x14ac:dyDescent="0.3">
      <c r="A2553" s="49">
        <v>3206</v>
      </c>
      <c r="B2553" t="s">
        <v>4941</v>
      </c>
      <c r="C2553" t="s">
        <v>611</v>
      </c>
      <c r="D2553">
        <v>7.6080000000000002E-3</v>
      </c>
      <c r="AG2553">
        <v>7.0200802404492247E-4</v>
      </c>
    </row>
    <row r="2554" spans="1:381" x14ac:dyDescent="0.3">
      <c r="A2554" s="49">
        <v>3207</v>
      </c>
      <c r="B2554" t="s">
        <v>4942</v>
      </c>
      <c r="C2554" t="s">
        <v>611</v>
      </c>
      <c r="D2554">
        <v>7.4712643678160916E-6</v>
      </c>
      <c r="CM2554">
        <v>1632.5925925925919</v>
      </c>
      <c r="GC2554">
        <v>1.265744135763637</v>
      </c>
    </row>
    <row r="2555" spans="1:381" x14ac:dyDescent="0.3">
      <c r="A2555" s="49">
        <v>3208</v>
      </c>
      <c r="B2555" t="s">
        <v>4943</v>
      </c>
      <c r="C2555" t="s">
        <v>611</v>
      </c>
      <c r="D2555">
        <v>0.14814814814814811</v>
      </c>
      <c r="L2555">
        <v>1.016746987951807</v>
      </c>
      <c r="NP2555">
        <v>6.8674698795180747E-2</v>
      </c>
      <c r="NQ2555">
        <v>4.7242190214149857E-5</v>
      </c>
    </row>
    <row r="2556" spans="1:381" x14ac:dyDescent="0.3">
      <c r="A2556" s="49">
        <v>3209</v>
      </c>
      <c r="B2556" t="s">
        <v>4944</v>
      </c>
      <c r="C2556" t="s">
        <v>611</v>
      </c>
      <c r="D2556">
        <v>0.01</v>
      </c>
      <c r="AG2556">
        <v>6.2661984126292122E-4</v>
      </c>
    </row>
    <row r="2557" spans="1:381" x14ac:dyDescent="0.3">
      <c r="A2557" s="49">
        <v>3210</v>
      </c>
      <c r="B2557" t="s">
        <v>4945</v>
      </c>
      <c r="C2557" t="s">
        <v>611</v>
      </c>
      <c r="D2557">
        <v>8.0000000000000002E-3</v>
      </c>
      <c r="AG2557">
        <v>7.0776820868067301E-4</v>
      </c>
    </row>
    <row r="2558" spans="1:381" x14ac:dyDescent="0.3">
      <c r="A2558" s="49">
        <v>3211</v>
      </c>
      <c r="B2558" t="s">
        <v>4946</v>
      </c>
      <c r="C2558" t="s">
        <v>659</v>
      </c>
      <c r="D2558">
        <v>5.0000000000000001E-4</v>
      </c>
      <c r="I2558">
        <v>0.30361445783132529</v>
      </c>
      <c r="K2558">
        <v>2.034805890227577E-4</v>
      </c>
    </row>
    <row r="2559" spans="1:381" x14ac:dyDescent="0.3">
      <c r="A2559" s="49">
        <v>3212</v>
      </c>
      <c r="B2559" t="s">
        <v>4947</v>
      </c>
      <c r="C2559" t="s">
        <v>796</v>
      </c>
      <c r="D2559">
        <v>4.0736799999999997E-2</v>
      </c>
      <c r="O2559">
        <v>2.579737335834897E-2</v>
      </c>
    </row>
    <row r="2560" spans="1:381" x14ac:dyDescent="0.3">
      <c r="A2560" s="49">
        <v>3213</v>
      </c>
      <c r="B2560" t="s">
        <v>4948</v>
      </c>
      <c r="C2560" t="s">
        <v>796</v>
      </c>
      <c r="D2560">
        <v>1.771E-2</v>
      </c>
      <c r="O2560">
        <v>4.7909407665505242E-2</v>
      </c>
    </row>
    <row r="2561" spans="1:310" x14ac:dyDescent="0.3">
      <c r="A2561" s="49">
        <v>3214</v>
      </c>
      <c r="B2561" t="s">
        <v>4949</v>
      </c>
      <c r="C2561" t="s">
        <v>668</v>
      </c>
      <c r="D2561">
        <v>5.959289999999999E-2</v>
      </c>
      <c r="DH2561">
        <v>7.5142569607514256</v>
      </c>
      <c r="DJ2561">
        <v>16.041932237504192</v>
      </c>
      <c r="JL2561">
        <v>4.4379837737771308E-2</v>
      </c>
      <c r="JQ2561">
        <v>15.777703231577769</v>
      </c>
    </row>
    <row r="2562" spans="1:310" x14ac:dyDescent="0.3">
      <c r="A2562" s="49">
        <v>3215</v>
      </c>
      <c r="B2562" t="s">
        <v>4951</v>
      </c>
      <c r="C2562" t="s">
        <v>605</v>
      </c>
      <c r="D2562">
        <v>0.13500000000000001</v>
      </c>
      <c r="AH2562">
        <v>4.2857142857142843E-5</v>
      </c>
    </row>
    <row r="2563" spans="1:310" x14ac:dyDescent="0.3">
      <c r="A2563" s="49">
        <v>3216</v>
      </c>
      <c r="B2563" t="s">
        <v>4952</v>
      </c>
      <c r="C2563" t="s">
        <v>605</v>
      </c>
      <c r="D2563">
        <v>0.01</v>
      </c>
      <c r="AG2563">
        <v>5.5893935690176178E-4</v>
      </c>
    </row>
    <row r="2564" spans="1:310" x14ac:dyDescent="0.3">
      <c r="A2564" s="49">
        <v>3218</v>
      </c>
      <c r="B2564" t="s">
        <v>4954</v>
      </c>
      <c r="C2564" t="s">
        <v>671</v>
      </c>
      <c r="D2564">
        <v>2.4328387999999999E-4</v>
      </c>
      <c r="BK2564">
        <v>1221.1006186909799</v>
      </c>
      <c r="BL2564">
        <v>0.1016566265060241</v>
      </c>
      <c r="BM2564">
        <v>0.32065404475043041</v>
      </c>
      <c r="BN2564">
        <v>6.7790563799599926E-3</v>
      </c>
      <c r="DF2564">
        <v>1549.6348327673629</v>
      </c>
    </row>
    <row r="2565" spans="1:310" x14ac:dyDescent="0.3">
      <c r="A2565" s="49">
        <v>3219</v>
      </c>
      <c r="B2565" t="s">
        <v>4955</v>
      </c>
      <c r="C2565" t="s">
        <v>605</v>
      </c>
      <c r="D2565">
        <v>0.84720349999999989</v>
      </c>
      <c r="M2565">
        <v>7.3557878435927218E-2</v>
      </c>
      <c r="N2565">
        <v>4.5499182196879809E-5</v>
      </c>
    </row>
    <row r="2566" spans="1:310" x14ac:dyDescent="0.3">
      <c r="A2566" s="49">
        <v>3220</v>
      </c>
      <c r="B2566" t="s">
        <v>4956</v>
      </c>
      <c r="C2566" t="s">
        <v>650</v>
      </c>
      <c r="D2566">
        <v>1.3573164</v>
      </c>
      <c r="AK2566">
        <v>3.5312244196940498E-3</v>
      </c>
    </row>
    <row r="2567" spans="1:310" x14ac:dyDescent="0.3">
      <c r="A2567" s="49">
        <v>3221</v>
      </c>
      <c r="B2567" t="s">
        <v>4957</v>
      </c>
      <c r="C2567" t="s">
        <v>659</v>
      </c>
      <c r="D2567">
        <v>0.113177</v>
      </c>
      <c r="AH2567">
        <v>2.4772827391734061E-5</v>
      </c>
    </row>
    <row r="2568" spans="1:310" x14ac:dyDescent="0.3">
      <c r="A2568" s="49">
        <v>3222</v>
      </c>
      <c r="B2568" t="s">
        <v>4958</v>
      </c>
      <c r="C2568" t="s">
        <v>605</v>
      </c>
      <c r="D2568">
        <v>2.1600000000000001E-2</v>
      </c>
      <c r="M2568">
        <v>5.9200470311581432E-2</v>
      </c>
      <c r="N2568">
        <v>3.2738074246863537E-5</v>
      </c>
      <c r="AH2568">
        <v>1.023809523809524E-5</v>
      </c>
      <c r="AK2568">
        <v>8.8242210464432695E-4</v>
      </c>
      <c r="FR2568">
        <v>5.8737826853768868E-2</v>
      </c>
    </row>
    <row r="2569" spans="1:310" x14ac:dyDescent="0.3">
      <c r="A2569" s="49">
        <v>3223</v>
      </c>
      <c r="B2569" t="s">
        <v>4959</v>
      </c>
      <c r="C2569" t="s">
        <v>671</v>
      </c>
      <c r="D2569">
        <v>9.5190667862000012E-4</v>
      </c>
      <c r="BK2569">
        <v>422.72328432445158</v>
      </c>
      <c r="BL2569">
        <v>0.1081266256058241</v>
      </c>
      <c r="BM2569">
        <v>0.43633588273119073</v>
      </c>
      <c r="BN2569">
        <v>2.2003781437447231E-2</v>
      </c>
      <c r="DF2569">
        <v>852.36032403688239</v>
      </c>
    </row>
    <row r="2570" spans="1:310" x14ac:dyDescent="0.3">
      <c r="A2570" s="49">
        <v>3224</v>
      </c>
      <c r="B2570" t="s">
        <v>4960</v>
      </c>
      <c r="C2570" t="s">
        <v>798</v>
      </c>
      <c r="D2570">
        <v>5.1319385920271417E-3</v>
      </c>
      <c r="CI2570">
        <v>1.450939123819342E-2</v>
      </c>
      <c r="CK2570">
        <v>9.7427260875017824E-2</v>
      </c>
      <c r="HR2570">
        <v>7.6716228296890885E-6</v>
      </c>
      <c r="KW2570">
        <v>3.4948504001916958E-2</v>
      </c>
      <c r="KX2570">
        <v>7.0735771742489592E-3</v>
      </c>
    </row>
    <row r="2571" spans="1:310" x14ac:dyDescent="0.3">
      <c r="A2571" s="49">
        <v>3225</v>
      </c>
      <c r="B2571" t="s">
        <v>4962</v>
      </c>
      <c r="C2571" t="s">
        <v>790</v>
      </c>
      <c r="D2571">
        <v>8.1600000000000006E-2</v>
      </c>
      <c r="I2571">
        <v>0.17859673990077959</v>
      </c>
      <c r="J2571">
        <v>1.275690999291283E-5</v>
      </c>
      <c r="K2571">
        <v>4.7977531039189442E-4</v>
      </c>
      <c r="L2571">
        <v>0.15948972360028349</v>
      </c>
      <c r="AQ2571">
        <v>5.8797280625771067E-5</v>
      </c>
    </row>
    <row r="2572" spans="1:310" x14ac:dyDescent="0.3">
      <c r="A2572" s="49">
        <v>3226</v>
      </c>
      <c r="B2572" t="s">
        <v>4964</v>
      </c>
      <c r="C2572" t="s">
        <v>605</v>
      </c>
      <c r="D2572">
        <v>1.106967E-5</v>
      </c>
      <c r="F2572">
        <v>2840.579710144928</v>
      </c>
    </row>
    <row r="2573" spans="1:310" x14ac:dyDescent="0.3">
      <c r="A2573" s="49">
        <v>3227</v>
      </c>
      <c r="B2573" t="s">
        <v>4965</v>
      </c>
      <c r="C2573" t="s">
        <v>617</v>
      </c>
      <c r="D2573">
        <v>3.6505000000000001E-4</v>
      </c>
      <c r="BQ2573">
        <v>10.96240601503759</v>
      </c>
      <c r="BR2573">
        <v>28.960907626208382</v>
      </c>
      <c r="BS2573">
        <v>62.5843179377014</v>
      </c>
    </row>
    <row r="2574" spans="1:310" x14ac:dyDescent="0.3">
      <c r="A2574" s="49">
        <v>3229</v>
      </c>
      <c r="B2574" t="s">
        <v>4967</v>
      </c>
      <c r="C2574" t="s">
        <v>617</v>
      </c>
      <c r="D2574">
        <v>0.5</v>
      </c>
      <c r="I2574">
        <v>0.24289156626506031</v>
      </c>
      <c r="K2574">
        <v>1.5261044176706829E-3</v>
      </c>
    </row>
    <row r="2575" spans="1:310" x14ac:dyDescent="0.3">
      <c r="A2575" s="49">
        <v>3230</v>
      </c>
      <c r="B2575" t="s">
        <v>4969</v>
      </c>
      <c r="C2575" t="s">
        <v>793</v>
      </c>
      <c r="D2575">
        <v>605.82164610173595</v>
      </c>
      <c r="EK2575">
        <v>1.583305450470212E-4</v>
      </c>
    </row>
    <row r="2576" spans="1:310" x14ac:dyDescent="0.3">
      <c r="A2576" s="49">
        <v>3231</v>
      </c>
      <c r="B2576" t="s">
        <v>4971</v>
      </c>
      <c r="C2576" t="s">
        <v>668</v>
      </c>
      <c r="D2576">
        <v>8.4600000000000005E-3</v>
      </c>
      <c r="BQ2576">
        <v>9.5240761478163485</v>
      </c>
      <c r="BR2576">
        <v>21.26287793952968</v>
      </c>
      <c r="BS2576">
        <v>35.5515117581187</v>
      </c>
    </row>
    <row r="2577" spans="1:270" x14ac:dyDescent="0.3">
      <c r="A2577" s="49">
        <v>3232</v>
      </c>
      <c r="B2577" t="s">
        <v>4972</v>
      </c>
      <c r="C2577" t="s">
        <v>3439</v>
      </c>
      <c r="D2577">
        <v>0.1794118325513375</v>
      </c>
      <c r="E2577" t="s">
        <v>1058</v>
      </c>
      <c r="BT2577">
        <v>0.76520915605604733</v>
      </c>
      <c r="BU2577">
        <v>8.2098014149597193E-2</v>
      </c>
      <c r="BV2577">
        <v>0.23589630220268501</v>
      </c>
      <c r="BW2577">
        <v>1.8033388646496389E-2</v>
      </c>
      <c r="BX2577">
        <v>2.926892639866402E-3</v>
      </c>
      <c r="BY2577">
        <v>1.2407838257608529E-2</v>
      </c>
      <c r="BZ2577">
        <v>2.649808301378924E-3</v>
      </c>
      <c r="CE2577">
        <v>7.4029966262490138E-4</v>
      </c>
      <c r="CG2577">
        <v>1.6760285711612519E-2</v>
      </c>
    </row>
    <row r="2578" spans="1:270" x14ac:dyDescent="0.3">
      <c r="A2578" s="49">
        <v>3233</v>
      </c>
      <c r="B2578" t="s">
        <v>4974</v>
      </c>
      <c r="C2578" t="s">
        <v>796</v>
      </c>
      <c r="D2578">
        <v>2.4750000000000001</v>
      </c>
      <c r="O2578">
        <v>5.365853658536586E-2</v>
      </c>
    </row>
    <row r="2579" spans="1:270" x14ac:dyDescent="0.3">
      <c r="A2579" s="49">
        <v>3234</v>
      </c>
      <c r="B2579" t="s">
        <v>4975</v>
      </c>
      <c r="C2579" t="s">
        <v>796</v>
      </c>
      <c r="D2579">
        <v>3.3147000000000002</v>
      </c>
      <c r="Z2579">
        <v>7.4616858237547878E-2</v>
      </c>
      <c r="HZ2579">
        <v>7.1774882928905912</v>
      </c>
    </row>
    <row r="2580" spans="1:270" x14ac:dyDescent="0.3">
      <c r="A2580" s="49">
        <v>3235</v>
      </c>
      <c r="B2580" t="s">
        <v>4976</v>
      </c>
      <c r="C2580" t="s">
        <v>798</v>
      </c>
      <c r="D2580">
        <v>1.6169999999999999E-5</v>
      </c>
      <c r="Q2580">
        <v>2293.1697931697931</v>
      </c>
      <c r="R2580">
        <v>0.22501803751803751</v>
      </c>
      <c r="S2580">
        <v>1695.0685998305039</v>
      </c>
      <c r="T2580">
        <v>0.89148781847194514</v>
      </c>
    </row>
    <row r="2581" spans="1:270" x14ac:dyDescent="0.3">
      <c r="A2581" s="49">
        <v>3236</v>
      </c>
      <c r="B2581" t="s">
        <v>4977</v>
      </c>
      <c r="C2581" t="s">
        <v>671</v>
      </c>
      <c r="D2581">
        <v>1.16801</v>
      </c>
      <c r="O2581">
        <v>3.7789206198326493E-2</v>
      </c>
      <c r="P2581">
        <v>0.58402899574239375</v>
      </c>
      <c r="AL2581">
        <v>1.8095035938758461E-5</v>
      </c>
      <c r="AM2581">
        <v>9.8701249843124897E-5</v>
      </c>
      <c r="AN2581">
        <v>1.0401117097017839E-4</v>
      </c>
      <c r="JJ2581">
        <v>3.3038613448779511E-6</v>
      </c>
    </row>
    <row r="2582" spans="1:270" x14ac:dyDescent="0.3">
      <c r="A2582" s="49">
        <v>3237</v>
      </c>
      <c r="B2582" t="s">
        <v>4978</v>
      </c>
      <c r="C2582" t="s">
        <v>662</v>
      </c>
      <c r="D2582">
        <v>2.0691000000000001E-2</v>
      </c>
      <c r="AH2582">
        <v>3.2467532467532461E-5</v>
      </c>
    </row>
    <row r="2583" spans="1:270" x14ac:dyDescent="0.3">
      <c r="A2583" s="49">
        <v>3238</v>
      </c>
      <c r="B2583" t="s">
        <v>4979</v>
      </c>
      <c r="C2583" t="s">
        <v>671</v>
      </c>
      <c r="D2583">
        <v>1.0688551999999999E-3</v>
      </c>
      <c r="O2583">
        <v>2.1636506687647529E-2</v>
      </c>
      <c r="P2583">
        <v>0.42958300550747452</v>
      </c>
      <c r="AM2583">
        <v>4.7567584579071592E-5</v>
      </c>
      <c r="AN2583">
        <v>1.6247364280094409E-4</v>
      </c>
    </row>
    <row r="2584" spans="1:270" x14ac:dyDescent="0.3">
      <c r="A2584" s="49">
        <v>3239</v>
      </c>
      <c r="B2584" t="s">
        <v>4981</v>
      </c>
      <c r="C2584" t="s">
        <v>798</v>
      </c>
      <c r="D2584">
        <v>1.2120000000000001E-2</v>
      </c>
      <c r="P2584">
        <v>0.42682926829268297</v>
      </c>
    </row>
    <row r="2585" spans="1:270" x14ac:dyDescent="0.3">
      <c r="A2585" s="49">
        <v>3240</v>
      </c>
      <c r="B2585" t="s">
        <v>4983</v>
      </c>
      <c r="C2585" t="s">
        <v>4982</v>
      </c>
      <c r="D2585">
        <v>508.65689655172417</v>
      </c>
      <c r="DX2585">
        <v>4.3854162525012258E-2</v>
      </c>
      <c r="DY2585">
        <v>0.11607369936618871</v>
      </c>
    </row>
    <row r="2586" spans="1:270" x14ac:dyDescent="0.3">
      <c r="A2586" s="49">
        <v>3241</v>
      </c>
      <c r="B2586" t="s">
        <v>4985</v>
      </c>
      <c r="C2586" t="s">
        <v>659</v>
      </c>
      <c r="D2586">
        <v>3.74234835E-2</v>
      </c>
      <c r="AH2586">
        <v>2.6227422625078259E-5</v>
      </c>
      <c r="AJ2586">
        <v>8.2960883466966062E-2</v>
      </c>
      <c r="AK2586">
        <v>2.2575751741663291E-4</v>
      </c>
    </row>
    <row r="2587" spans="1:270" x14ac:dyDescent="0.3">
      <c r="A2587" s="49">
        <v>3242</v>
      </c>
      <c r="B2587" t="s">
        <v>4986</v>
      </c>
      <c r="C2587" t="s">
        <v>614</v>
      </c>
      <c r="D2587">
        <v>1.3509</v>
      </c>
      <c r="I2587">
        <v>0.1065313887127457</v>
      </c>
      <c r="AQ2587">
        <v>7.2599168604241542E-4</v>
      </c>
    </row>
    <row r="2588" spans="1:270" x14ac:dyDescent="0.3">
      <c r="A2588" s="49">
        <v>3243</v>
      </c>
      <c r="B2588" t="s">
        <v>4988</v>
      </c>
      <c r="C2588" t="s">
        <v>671</v>
      </c>
      <c r="D2588">
        <v>4.761400000000001E-2</v>
      </c>
      <c r="O2588">
        <v>1.562232669833734E-2</v>
      </c>
      <c r="P2588">
        <v>0.71849742902015901</v>
      </c>
      <c r="AL2588">
        <v>7.8812134574069723E-6</v>
      </c>
      <c r="AM2588">
        <v>1.7586055341378389E-5</v>
      </c>
      <c r="AN2588">
        <v>5.3605057745877144E-6</v>
      </c>
    </row>
    <row r="2589" spans="1:270" x14ac:dyDescent="0.3">
      <c r="A2589" s="49">
        <v>3244</v>
      </c>
      <c r="B2589" t="s">
        <v>4989</v>
      </c>
      <c r="C2589" t="s">
        <v>605</v>
      </c>
      <c r="D2589">
        <v>0.19645199999999999</v>
      </c>
      <c r="AH2589">
        <v>1.6964285714285719E-4</v>
      </c>
    </row>
    <row r="2590" spans="1:270" x14ac:dyDescent="0.3">
      <c r="A2590" s="49">
        <v>3245</v>
      </c>
      <c r="B2590" t="s">
        <v>4990</v>
      </c>
      <c r="C2590" t="s">
        <v>671</v>
      </c>
      <c r="D2590">
        <v>0.83270999999999984</v>
      </c>
      <c r="O2590">
        <v>2.42117787031529E-2</v>
      </c>
      <c r="P2590">
        <v>1.049375371802499</v>
      </c>
    </row>
    <row r="2591" spans="1:270" x14ac:dyDescent="0.3">
      <c r="A2591" s="49">
        <v>3246</v>
      </c>
      <c r="B2591" t="s">
        <v>4991</v>
      </c>
      <c r="C2591" t="s">
        <v>798</v>
      </c>
      <c r="D2591">
        <v>0.82506000000000002</v>
      </c>
      <c r="O2591">
        <v>2.4868923058367381E-2</v>
      </c>
      <c r="P2591">
        <v>1.1543976402603091</v>
      </c>
      <c r="AL2591">
        <v>1.94194302498621E-5</v>
      </c>
      <c r="AM2591">
        <v>2.796397955980141E-5</v>
      </c>
      <c r="AN2591">
        <v>3.183827576767513E-5</v>
      </c>
    </row>
    <row r="2592" spans="1:270" x14ac:dyDescent="0.3">
      <c r="A2592" s="49">
        <v>3247</v>
      </c>
      <c r="B2592" t="s">
        <v>4992</v>
      </c>
      <c r="C2592" t="s">
        <v>798</v>
      </c>
      <c r="D2592">
        <v>0.19225</v>
      </c>
      <c r="O2592">
        <v>2.934438136318945E-2</v>
      </c>
      <c r="P2592">
        <v>0.92064575470202037</v>
      </c>
      <c r="AL2592">
        <v>9.0659392939833172E-6</v>
      </c>
      <c r="AM2592">
        <v>1.533491071711758E-5</v>
      </c>
      <c r="AN2592">
        <v>1.7729692241005629E-5</v>
      </c>
    </row>
    <row r="2593" spans="1:290" x14ac:dyDescent="0.3">
      <c r="A2593" s="49">
        <v>3249</v>
      </c>
      <c r="B2593" t="s">
        <v>4994</v>
      </c>
      <c r="C2593" t="s">
        <v>605</v>
      </c>
      <c r="D2593">
        <v>7.3784999999999989</v>
      </c>
      <c r="M2593">
        <v>1.664244715000289E-2</v>
      </c>
      <c r="N2593">
        <v>1.2635070923685521E-5</v>
      </c>
      <c r="AH2593">
        <v>1.0636598611796819E-5</v>
      </c>
    </row>
    <row r="2594" spans="1:290" x14ac:dyDescent="0.3">
      <c r="A2594" s="49">
        <v>3251</v>
      </c>
      <c r="B2594" t="s">
        <v>4996</v>
      </c>
      <c r="C2594" t="s">
        <v>671</v>
      </c>
      <c r="D2594">
        <v>9.9973439999999983E-2</v>
      </c>
      <c r="EE2594">
        <v>0.3366174055829228</v>
      </c>
    </row>
    <row r="2595" spans="1:290" x14ac:dyDescent="0.3">
      <c r="A2595" s="49">
        <v>3252</v>
      </c>
      <c r="B2595" t="s">
        <v>4997</v>
      </c>
      <c r="C2595" t="s">
        <v>600</v>
      </c>
      <c r="D2595">
        <v>0.36171873794999998</v>
      </c>
      <c r="KD2595">
        <v>9.4147148891952708E-4</v>
      </c>
    </row>
    <row r="2596" spans="1:290" x14ac:dyDescent="0.3">
      <c r="A2596" s="49">
        <v>3253</v>
      </c>
      <c r="B2596" t="s">
        <v>5000</v>
      </c>
      <c r="C2596" t="s">
        <v>659</v>
      </c>
      <c r="D2596">
        <v>2.0412E-2</v>
      </c>
      <c r="AH2596">
        <v>5.1020408163265306E-6</v>
      </c>
      <c r="AJ2596">
        <v>0.51757369614512472</v>
      </c>
      <c r="AP2596">
        <v>9.5680272108843542E-2</v>
      </c>
    </row>
    <row r="2597" spans="1:290" x14ac:dyDescent="0.3">
      <c r="A2597" s="49">
        <v>3254</v>
      </c>
      <c r="B2597" t="s">
        <v>5002</v>
      </c>
      <c r="C2597" t="s">
        <v>605</v>
      </c>
      <c r="D2597">
        <v>9.8712000000000013E-5</v>
      </c>
      <c r="F2597">
        <v>3340.870410892293</v>
      </c>
      <c r="G2597">
        <v>3.9082673726486021</v>
      </c>
    </row>
    <row r="2598" spans="1:290" x14ac:dyDescent="0.3">
      <c r="A2598" s="49">
        <v>3255</v>
      </c>
      <c r="B2598" t="s">
        <v>5003</v>
      </c>
      <c r="C2598" t="s">
        <v>650</v>
      </c>
      <c r="D2598">
        <v>3.9017548697444858E-2</v>
      </c>
      <c r="AF2598">
        <v>1.445543885514827</v>
      </c>
      <c r="AG2598">
        <v>6.2877331458787756E-4</v>
      </c>
    </row>
    <row r="2599" spans="1:290" x14ac:dyDescent="0.3">
      <c r="A2599" s="49">
        <v>3257</v>
      </c>
      <c r="B2599" t="s">
        <v>5005</v>
      </c>
      <c r="C2599" t="s">
        <v>686</v>
      </c>
      <c r="D2599">
        <v>0.24271999999999999</v>
      </c>
      <c r="AH2599">
        <v>2.695345606930973E-5</v>
      </c>
      <c r="CN2599">
        <v>3.0482900147534301E-2</v>
      </c>
    </row>
    <row r="2600" spans="1:290" x14ac:dyDescent="0.3">
      <c r="A2600" s="49">
        <v>3259</v>
      </c>
      <c r="B2600" t="s">
        <v>5007</v>
      </c>
      <c r="C2600" t="s">
        <v>659</v>
      </c>
      <c r="D2600">
        <v>1.9184199999999998E-2</v>
      </c>
      <c r="AJ2600">
        <v>2.136733676174988</v>
      </c>
    </row>
    <row r="2601" spans="1:290" x14ac:dyDescent="0.3">
      <c r="A2601" s="49">
        <v>3260</v>
      </c>
      <c r="B2601" t="s">
        <v>5008</v>
      </c>
      <c r="C2601" t="s">
        <v>752</v>
      </c>
      <c r="D2601">
        <v>0.27992710965403089</v>
      </c>
      <c r="E2601" t="s">
        <v>1103</v>
      </c>
      <c r="BT2601">
        <v>0.78641946045897426</v>
      </c>
      <c r="BU2601">
        <v>7.69502729032433E-2</v>
      </c>
      <c r="BV2601">
        <v>0.20096271767395379</v>
      </c>
      <c r="BW2601">
        <v>2.055727967658269E-2</v>
      </c>
      <c r="BX2601">
        <v>4.7310290932656516E-3</v>
      </c>
      <c r="BY2601">
        <v>1.358692353633695E-2</v>
      </c>
      <c r="BZ2601">
        <v>9.4695492857036119E-4</v>
      </c>
      <c r="CA2601">
        <v>4.8696350046010866E-3</v>
      </c>
      <c r="CB2601">
        <v>7.3756840436494016E-4</v>
      </c>
      <c r="CC2601">
        <v>1.478017861858703E-3</v>
      </c>
      <c r="CD2601">
        <v>2.4673942774132532E-4</v>
      </c>
      <c r="CE2601">
        <v>9.8768662300343008E-4</v>
      </c>
      <c r="CF2601">
        <v>2.4725100530269289E-4</v>
      </c>
      <c r="CG2601">
        <v>1.7432826204787481E-2</v>
      </c>
    </row>
    <row r="2602" spans="1:290" x14ac:dyDescent="0.3">
      <c r="A2602" s="49">
        <v>3261</v>
      </c>
      <c r="B2602" t="s">
        <v>5010</v>
      </c>
      <c r="C2602" t="s">
        <v>752</v>
      </c>
      <c r="D2602">
        <v>3.5583668981223192E-2</v>
      </c>
      <c r="E2602" t="s">
        <v>1016</v>
      </c>
      <c r="BT2602">
        <v>0.81323703614480136</v>
      </c>
      <c r="BU2602">
        <v>7.3673874564784886E-2</v>
      </c>
      <c r="BV2602">
        <v>0.18169019950330079</v>
      </c>
      <c r="BW2602">
        <v>1.107255769663437E-2</v>
      </c>
      <c r="BX2602">
        <v>2.5202234221157328E-3</v>
      </c>
      <c r="BY2602">
        <v>3.4940940753737221E-3</v>
      </c>
      <c r="BZ2602">
        <v>3.5311061516143228E-4</v>
      </c>
      <c r="CA2602">
        <v>9.0792062019378836E-4</v>
      </c>
      <c r="CG2602">
        <v>2.8799849501985469E-3</v>
      </c>
    </row>
    <row r="2603" spans="1:290" x14ac:dyDescent="0.3">
      <c r="A2603" s="49">
        <v>3262</v>
      </c>
      <c r="B2603" t="s">
        <v>5012</v>
      </c>
      <c r="C2603" t="s">
        <v>796</v>
      </c>
      <c r="D2603">
        <v>0.61985000000000001</v>
      </c>
      <c r="O2603">
        <v>5.2264808362369353E-2</v>
      </c>
    </row>
    <row r="2604" spans="1:290" x14ac:dyDescent="0.3">
      <c r="A2604" s="49">
        <v>3263</v>
      </c>
      <c r="B2604" t="s">
        <v>5013</v>
      </c>
      <c r="C2604" t="s">
        <v>798</v>
      </c>
      <c r="D2604">
        <v>8.3400000000000002E-3</v>
      </c>
      <c r="P2604">
        <v>0.221091419547289</v>
      </c>
      <c r="AM2604">
        <v>1.1370415862432009E-5</v>
      </c>
      <c r="AN2604">
        <v>2.3302333742761889E-5</v>
      </c>
      <c r="AO2604">
        <v>3.756994404476419E-6</v>
      </c>
    </row>
    <row r="2605" spans="1:290" x14ac:dyDescent="0.3">
      <c r="A2605" s="49">
        <v>3265</v>
      </c>
      <c r="B2605" t="s">
        <v>5016</v>
      </c>
      <c r="C2605" t="s">
        <v>659</v>
      </c>
      <c r="D2605">
        <v>5.8868999999999998E-2</v>
      </c>
      <c r="AH2605">
        <v>1.121464607858126E-4</v>
      </c>
      <c r="AJ2605">
        <v>0.1720224647300018</v>
      </c>
      <c r="AK2605">
        <v>3.9562672604341392E-4</v>
      </c>
    </row>
    <row r="2606" spans="1:290" x14ac:dyDescent="0.3">
      <c r="A2606" s="49">
        <v>3266</v>
      </c>
      <c r="B2606" t="s">
        <v>5017</v>
      </c>
      <c r="C2606" t="s">
        <v>798</v>
      </c>
      <c r="D2606">
        <v>0.14760870000000001</v>
      </c>
      <c r="O2606">
        <v>5.9408058884492703E-3</v>
      </c>
      <c r="P2606">
        <v>6.4584136895758038E-2</v>
      </c>
    </row>
    <row r="2607" spans="1:290" x14ac:dyDescent="0.3">
      <c r="A2607" s="49">
        <v>3268</v>
      </c>
      <c r="B2607" t="s">
        <v>5021</v>
      </c>
      <c r="C2607" t="s">
        <v>796</v>
      </c>
      <c r="D2607">
        <v>1.6823399999999999</v>
      </c>
      <c r="O2607">
        <v>5.0398370794221881E-2</v>
      </c>
    </row>
    <row r="2608" spans="1:290" x14ac:dyDescent="0.3">
      <c r="A2608" s="49">
        <v>3269</v>
      </c>
      <c r="B2608" t="s">
        <v>5022</v>
      </c>
      <c r="C2608" t="s">
        <v>671</v>
      </c>
      <c r="D2608">
        <v>4.8248000000000003E-5</v>
      </c>
      <c r="Q2608">
        <v>65.690690690690687</v>
      </c>
      <c r="R2608">
        <v>3.8710585585585593E-2</v>
      </c>
      <c r="S2608">
        <v>160.31656656656659</v>
      </c>
      <c r="T2608">
        <v>0.47080413747080407</v>
      </c>
      <c r="U2608">
        <v>0.1172092231120009</v>
      </c>
      <c r="V2608">
        <v>0.32476831996650118</v>
      </c>
      <c r="W2608">
        <v>7.9598837096403044E-2</v>
      </c>
    </row>
    <row r="2609" spans="1:384" x14ac:dyDescent="0.3">
      <c r="A2609" s="49">
        <v>3271</v>
      </c>
      <c r="B2609" t="s">
        <v>5024</v>
      </c>
      <c r="C2609" t="s">
        <v>650</v>
      </c>
      <c r="D2609">
        <v>6.1993319999999998E-2</v>
      </c>
      <c r="AK2609">
        <v>5.5574886277984605E-4</v>
      </c>
    </row>
    <row r="2610" spans="1:384" x14ac:dyDescent="0.3">
      <c r="A2610" s="49">
        <v>3272</v>
      </c>
      <c r="B2610" t="s">
        <v>5025</v>
      </c>
      <c r="C2610" t="s">
        <v>650</v>
      </c>
      <c r="D2610">
        <v>5.2439999999999987E-2</v>
      </c>
      <c r="AK2610">
        <v>3.8800705467372139E-4</v>
      </c>
    </row>
    <row r="2611" spans="1:384" x14ac:dyDescent="0.3">
      <c r="A2611" s="49">
        <v>3273</v>
      </c>
      <c r="B2611" t="s">
        <v>5026</v>
      </c>
      <c r="C2611" t="s">
        <v>611</v>
      </c>
      <c r="D2611">
        <v>3.7601401656314698E-3</v>
      </c>
      <c r="EA2611">
        <v>0.23228279668775881</v>
      </c>
      <c r="EB2611">
        <v>2.7926897282666709E-4</v>
      </c>
    </row>
    <row r="2612" spans="1:384" x14ac:dyDescent="0.3">
      <c r="A2612" s="49">
        <v>3274</v>
      </c>
      <c r="B2612" t="s">
        <v>5027</v>
      </c>
      <c r="C2612" t="s">
        <v>659</v>
      </c>
      <c r="D2612">
        <v>0.74743420000000016</v>
      </c>
      <c r="I2612">
        <v>9.8263974837767318E-2</v>
      </c>
      <c r="J2612">
        <v>1.52019780647621E-5</v>
      </c>
      <c r="K2612">
        <v>3.0426020725983229E-3</v>
      </c>
      <c r="L2612">
        <v>0.1359527400136086</v>
      </c>
    </row>
    <row r="2613" spans="1:384" x14ac:dyDescent="0.3">
      <c r="A2613" s="49">
        <v>3275</v>
      </c>
      <c r="B2613" t="s">
        <v>5028</v>
      </c>
      <c r="C2613" t="s">
        <v>605</v>
      </c>
      <c r="D2613">
        <v>0.79566999999999988</v>
      </c>
      <c r="AH2613">
        <v>3.9865324641048248E-5</v>
      </c>
    </row>
    <row r="2614" spans="1:384" x14ac:dyDescent="0.3">
      <c r="A2614" s="49">
        <v>3276</v>
      </c>
      <c r="B2614" t="s">
        <v>5029</v>
      </c>
      <c r="C2614" t="s">
        <v>659</v>
      </c>
      <c r="D2614">
        <v>0.42744559999999998</v>
      </c>
      <c r="I2614">
        <v>0.29181202422748659</v>
      </c>
      <c r="J2614">
        <v>8.9919444917288566E-6</v>
      </c>
      <c r="K2614">
        <v>8.5326722891481094E-4</v>
      </c>
      <c r="L2614">
        <v>0.38530385871860462</v>
      </c>
    </row>
    <row r="2615" spans="1:384" x14ac:dyDescent="0.3">
      <c r="A2615" s="49">
        <v>3277</v>
      </c>
      <c r="B2615" t="s">
        <v>5030</v>
      </c>
      <c r="C2615" t="s">
        <v>683</v>
      </c>
      <c r="D2615">
        <v>0.24670500000000001</v>
      </c>
      <c r="I2615">
        <v>0.22706012229131761</v>
      </c>
      <c r="J2615">
        <v>1.461342420817214E-5</v>
      </c>
      <c r="K2615">
        <v>1.4187048051009759E-3</v>
      </c>
      <c r="L2615">
        <v>0.5946262628186485</v>
      </c>
    </row>
    <row r="2616" spans="1:384" x14ac:dyDescent="0.3">
      <c r="A2616" s="49">
        <v>3278</v>
      </c>
      <c r="B2616" t="s">
        <v>5031</v>
      </c>
      <c r="C2616" t="s">
        <v>953</v>
      </c>
      <c r="D2616">
        <v>13.108481625966251</v>
      </c>
      <c r="IV2616">
        <v>5.836089873850614E-2</v>
      </c>
    </row>
    <row r="2617" spans="1:384" x14ac:dyDescent="0.3">
      <c r="A2617" s="49">
        <v>3279</v>
      </c>
      <c r="B2617" t="s">
        <v>5033</v>
      </c>
      <c r="C2617" t="s">
        <v>796</v>
      </c>
      <c r="D2617">
        <v>1.3140000000000001</v>
      </c>
      <c r="O2617">
        <v>4.195901548056577E-2</v>
      </c>
    </row>
    <row r="2618" spans="1:384" x14ac:dyDescent="0.3">
      <c r="A2618" s="49">
        <v>3280</v>
      </c>
      <c r="B2618" t="s">
        <v>5035</v>
      </c>
      <c r="C2618" t="s">
        <v>595</v>
      </c>
      <c r="D2618">
        <v>1.67</v>
      </c>
      <c r="NS2618">
        <v>2.4079500573321449E-5</v>
      </c>
      <c r="NT2618">
        <v>0.10102888887595279</v>
      </c>
    </row>
    <row r="2619" spans="1:384" x14ac:dyDescent="0.3">
      <c r="A2619" s="49">
        <v>3281</v>
      </c>
      <c r="B2619" t="s">
        <v>5037</v>
      </c>
      <c r="C2619" t="s">
        <v>659</v>
      </c>
      <c r="D2619">
        <v>0.16800000000000001</v>
      </c>
      <c r="I2619">
        <v>1.6867469879518069E-2</v>
      </c>
      <c r="J2619">
        <v>1.7891566265060242E-5</v>
      </c>
      <c r="K2619">
        <v>3.331994645247657E-3</v>
      </c>
      <c r="L2619">
        <v>0.42364457831325297</v>
      </c>
    </row>
    <row r="2620" spans="1:384" x14ac:dyDescent="0.3">
      <c r="A2620" s="49">
        <v>3282</v>
      </c>
      <c r="B2620" t="s">
        <v>5038</v>
      </c>
      <c r="C2620" t="s">
        <v>614</v>
      </c>
      <c r="D2620">
        <v>0.1</v>
      </c>
      <c r="AG2620">
        <v>5.7529514205210909E-4</v>
      </c>
    </row>
    <row r="2621" spans="1:384" x14ac:dyDescent="0.3">
      <c r="A2621" s="49">
        <v>3283</v>
      </c>
      <c r="B2621" t="s">
        <v>5039</v>
      </c>
      <c r="C2621" t="s">
        <v>605</v>
      </c>
      <c r="D2621">
        <v>0.01</v>
      </c>
      <c r="AG2621">
        <v>5.5115490954731105E-4</v>
      </c>
    </row>
    <row r="2622" spans="1:384" x14ac:dyDescent="0.3">
      <c r="A2622" s="49">
        <v>3284</v>
      </c>
      <c r="B2622" t="s">
        <v>5040</v>
      </c>
      <c r="C2622" t="s">
        <v>605</v>
      </c>
      <c r="D2622">
        <v>5.2999999999999999E-2</v>
      </c>
      <c r="AG2622">
        <v>5.7889268653942179E-4</v>
      </c>
    </row>
    <row r="2623" spans="1:384" x14ac:dyDescent="0.3">
      <c r="A2623" s="49">
        <v>3285</v>
      </c>
      <c r="B2623" t="s">
        <v>5041</v>
      </c>
      <c r="C2623" t="s">
        <v>605</v>
      </c>
      <c r="D2623">
        <v>2.2000000000000002</v>
      </c>
      <c r="M2623">
        <v>0.11880711880711881</v>
      </c>
      <c r="N2623">
        <v>1.708074534161491E-5</v>
      </c>
    </row>
    <row r="2624" spans="1:384" x14ac:dyDescent="0.3">
      <c r="A2624" s="49">
        <v>3286</v>
      </c>
      <c r="B2624" t="s">
        <v>5042</v>
      </c>
      <c r="C2624" t="s">
        <v>796</v>
      </c>
      <c r="D2624">
        <v>5.8100000000000001E-3</v>
      </c>
      <c r="O2624">
        <v>3.2324419629738463E-2</v>
      </c>
    </row>
    <row r="2625" spans="1:146" x14ac:dyDescent="0.3">
      <c r="A2625" s="49">
        <v>3287</v>
      </c>
      <c r="B2625" t="s">
        <v>5043</v>
      </c>
      <c r="C2625" t="s">
        <v>659</v>
      </c>
      <c r="D2625">
        <v>0.75029999999999997</v>
      </c>
      <c r="I2625">
        <v>0.11503061426032</v>
      </c>
      <c r="J2625">
        <v>7.2289156626506024E-6</v>
      </c>
      <c r="K2625">
        <v>2.5118177628546982E-3</v>
      </c>
      <c r="L2625">
        <v>0.62782737507406683</v>
      </c>
    </row>
    <row r="2626" spans="1:146" x14ac:dyDescent="0.3">
      <c r="A2626" s="49">
        <v>3288</v>
      </c>
      <c r="B2626" t="s">
        <v>5044</v>
      </c>
      <c r="C2626" t="s">
        <v>659</v>
      </c>
      <c r="D2626">
        <v>0.11423999999999999</v>
      </c>
      <c r="EF2626">
        <v>0.25720917588507142</v>
      </c>
      <c r="EG2626">
        <v>9.7541880440606946E-4</v>
      </c>
      <c r="EH2626">
        <v>0.905011844766346</v>
      </c>
      <c r="EP2626">
        <v>1.3891087896232079E-5</v>
      </c>
    </row>
    <row r="2627" spans="1:146" x14ac:dyDescent="0.3">
      <c r="A2627" s="49">
        <v>3289</v>
      </c>
      <c r="B2627" t="s">
        <v>5045</v>
      </c>
      <c r="C2627" t="s">
        <v>605</v>
      </c>
      <c r="D2627">
        <v>0.01</v>
      </c>
      <c r="AG2627">
        <v>5.7012371763614904E-4</v>
      </c>
    </row>
    <row r="2628" spans="1:146" x14ac:dyDescent="0.3">
      <c r="A2628" s="49">
        <v>3290</v>
      </c>
      <c r="B2628" t="s">
        <v>5046</v>
      </c>
      <c r="C2628" t="s">
        <v>605</v>
      </c>
      <c r="D2628">
        <v>3.2009999999999997E-2</v>
      </c>
      <c r="AG2628">
        <v>3.9473684210526323E-6</v>
      </c>
    </row>
    <row r="2629" spans="1:146" x14ac:dyDescent="0.3">
      <c r="A2629" s="49">
        <v>3291</v>
      </c>
      <c r="B2629" t="s">
        <v>5047</v>
      </c>
      <c r="C2629" t="s">
        <v>605</v>
      </c>
      <c r="D2629">
        <v>0.03</v>
      </c>
      <c r="AG2629">
        <v>5.7602614022547478E-4</v>
      </c>
    </row>
    <row r="2630" spans="1:146" x14ac:dyDescent="0.3">
      <c r="A2630" s="49">
        <v>3292</v>
      </c>
      <c r="B2630" t="s">
        <v>5048</v>
      </c>
      <c r="C2630" t="s">
        <v>605</v>
      </c>
      <c r="D2630">
        <v>0.105</v>
      </c>
      <c r="AG2630">
        <v>4.6522556390977453E-5</v>
      </c>
    </row>
    <row r="2631" spans="1:146" x14ac:dyDescent="0.3">
      <c r="A2631" s="49">
        <v>3293</v>
      </c>
      <c r="B2631" t="s">
        <v>5049</v>
      </c>
      <c r="C2631" t="s">
        <v>614</v>
      </c>
      <c r="D2631">
        <v>0.19503999999999999</v>
      </c>
      <c r="EA2631">
        <v>1.6748637031719991</v>
      </c>
      <c r="EB2631">
        <v>9.7604700435959706E-4</v>
      </c>
    </row>
    <row r="2632" spans="1:146" x14ac:dyDescent="0.3">
      <c r="A2632" s="49">
        <v>3294</v>
      </c>
      <c r="B2632" t="s">
        <v>5050</v>
      </c>
      <c r="C2632" t="s">
        <v>659</v>
      </c>
      <c r="D2632">
        <v>0.15</v>
      </c>
      <c r="AH2632">
        <v>7.1428571428571447E-5</v>
      </c>
      <c r="AJ2632">
        <v>0.65873015873015872</v>
      </c>
      <c r="AK2632">
        <v>1.6754850088183421E-3</v>
      </c>
    </row>
    <row r="2633" spans="1:146" x14ac:dyDescent="0.3">
      <c r="A2633" s="49">
        <v>3295</v>
      </c>
      <c r="B2633" t="s">
        <v>5051</v>
      </c>
      <c r="C2633" t="s">
        <v>605</v>
      </c>
      <c r="D2633">
        <v>0.13139999999999999</v>
      </c>
      <c r="M2633">
        <v>0.1184315430890773</v>
      </c>
      <c r="N2633">
        <v>6.8357912017996629E-5</v>
      </c>
    </row>
    <row r="2634" spans="1:146" x14ac:dyDescent="0.3">
      <c r="A2634" s="49">
        <v>3296</v>
      </c>
      <c r="B2634" t="s">
        <v>5052</v>
      </c>
      <c r="C2634" t="s">
        <v>659</v>
      </c>
      <c r="D2634">
        <v>1.3807499999999999</v>
      </c>
      <c r="I2634">
        <v>0.2428915662650602</v>
      </c>
      <c r="J2634">
        <v>4.7091222030981071E-5</v>
      </c>
      <c r="K2634">
        <v>2.4456428890163831E-3</v>
      </c>
      <c r="L2634">
        <v>0.65652805507745271</v>
      </c>
    </row>
    <row r="2635" spans="1:146" x14ac:dyDescent="0.3">
      <c r="A2635" s="49">
        <v>3297</v>
      </c>
      <c r="B2635" t="s">
        <v>5053</v>
      </c>
      <c r="C2635" t="s">
        <v>595</v>
      </c>
      <c r="D2635">
        <v>1.0047999999999999</v>
      </c>
      <c r="P2635">
        <v>0.22408536585365851</v>
      </c>
    </row>
    <row r="2636" spans="1:146" x14ac:dyDescent="0.3">
      <c r="A2636" s="49">
        <v>3298</v>
      </c>
      <c r="B2636" t="s">
        <v>5054</v>
      </c>
      <c r="C2636" t="s">
        <v>605</v>
      </c>
      <c r="D2636">
        <v>0.01</v>
      </c>
      <c r="AG2636">
        <v>5.5830538717876208E-4</v>
      </c>
    </row>
    <row r="2637" spans="1:146" x14ac:dyDescent="0.3">
      <c r="A2637" s="49">
        <v>3299</v>
      </c>
      <c r="B2637" t="s">
        <v>5055</v>
      </c>
      <c r="C2637" t="s">
        <v>605</v>
      </c>
      <c r="D2637">
        <v>0.94514000000000009</v>
      </c>
      <c r="AH2637">
        <v>1.5199335548172761E-4</v>
      </c>
      <c r="AJ2637">
        <v>0.1838316722037652</v>
      </c>
      <c r="AK2637">
        <v>9.0476190476190474E-4</v>
      </c>
    </row>
    <row r="2638" spans="1:146" x14ac:dyDescent="0.3">
      <c r="A2638" s="49">
        <v>3300</v>
      </c>
      <c r="B2638" t="s">
        <v>5056</v>
      </c>
      <c r="C2638" t="s">
        <v>605</v>
      </c>
      <c r="D2638">
        <v>0.18</v>
      </c>
      <c r="AH2638">
        <v>1.186224489795919E-4</v>
      </c>
    </row>
    <row r="2639" spans="1:146" x14ac:dyDescent="0.3">
      <c r="A2639" s="49">
        <v>3303</v>
      </c>
      <c r="B2639" t="s">
        <v>5064</v>
      </c>
      <c r="C2639" t="s">
        <v>605</v>
      </c>
      <c r="D2639">
        <v>0.02</v>
      </c>
      <c r="M2639">
        <v>5.0264550264550274E-3</v>
      </c>
      <c r="N2639">
        <v>1.7243352657126362E-5</v>
      </c>
    </row>
    <row r="2640" spans="1:146" x14ac:dyDescent="0.3">
      <c r="A2640" s="49">
        <v>3304</v>
      </c>
      <c r="B2640" t="s">
        <v>5065</v>
      </c>
      <c r="C2640" t="s">
        <v>605</v>
      </c>
      <c r="D2640">
        <v>0.71999999999999986</v>
      </c>
      <c r="AF2640">
        <v>1.1542701092353529</v>
      </c>
      <c r="AG2640">
        <v>5.8738597308464287E-4</v>
      </c>
    </row>
    <row r="2641" spans="1:232" x14ac:dyDescent="0.3">
      <c r="A2641" s="49">
        <v>3305</v>
      </c>
      <c r="B2641" t="s">
        <v>5066</v>
      </c>
      <c r="C2641" t="s">
        <v>605</v>
      </c>
      <c r="D2641">
        <v>0.01</v>
      </c>
      <c r="AG2641">
        <v>5.54697289832328E-4</v>
      </c>
    </row>
    <row r="2642" spans="1:232" x14ac:dyDescent="0.3">
      <c r="A2642" s="49">
        <v>3307</v>
      </c>
      <c r="B2642" t="s">
        <v>5069</v>
      </c>
      <c r="C2642" t="s">
        <v>605</v>
      </c>
      <c r="D2642">
        <v>0.11</v>
      </c>
      <c r="AG2642">
        <v>5.7176075284299523E-4</v>
      </c>
    </row>
    <row r="2643" spans="1:232" x14ac:dyDescent="0.3">
      <c r="A2643" s="49">
        <v>3308</v>
      </c>
      <c r="B2643" t="s">
        <v>5070</v>
      </c>
      <c r="C2643" t="s">
        <v>605</v>
      </c>
      <c r="D2643">
        <v>0.1</v>
      </c>
      <c r="AG2643">
        <v>5.7988756732030408E-4</v>
      </c>
    </row>
    <row r="2644" spans="1:232" x14ac:dyDescent="0.3">
      <c r="A2644" s="49">
        <v>3309</v>
      </c>
      <c r="B2644" t="s">
        <v>5071</v>
      </c>
      <c r="C2644" t="s">
        <v>605</v>
      </c>
      <c r="D2644">
        <v>0.5079999999999999</v>
      </c>
      <c r="AG2644">
        <v>5.7087816974613331E-4</v>
      </c>
    </row>
    <row r="2645" spans="1:232" x14ac:dyDescent="0.3">
      <c r="A2645" s="49">
        <v>3310</v>
      </c>
      <c r="B2645" t="s">
        <v>5072</v>
      </c>
      <c r="C2645" t="s">
        <v>614</v>
      </c>
      <c r="D2645">
        <v>0.50000000000000011</v>
      </c>
      <c r="AH2645">
        <v>2.399999999999999E-5</v>
      </c>
      <c r="AK2645">
        <v>4.9942857142857135E-4</v>
      </c>
      <c r="GO2645">
        <v>60.70944183620238</v>
      </c>
    </row>
    <row r="2646" spans="1:232" x14ac:dyDescent="0.3">
      <c r="A2646" s="49">
        <v>3311</v>
      </c>
      <c r="B2646" t="s">
        <v>5073</v>
      </c>
      <c r="C2646" t="s">
        <v>611</v>
      </c>
      <c r="D2646">
        <v>0.01</v>
      </c>
      <c r="AG2646">
        <v>6.8223121858878959E-4</v>
      </c>
    </row>
    <row r="2647" spans="1:232" x14ac:dyDescent="0.3">
      <c r="A2647" s="49">
        <v>3312</v>
      </c>
      <c r="B2647" t="s">
        <v>5074</v>
      </c>
      <c r="C2647" t="s">
        <v>659</v>
      </c>
      <c r="D2647">
        <v>0.15038000000000001</v>
      </c>
      <c r="AH2647">
        <v>5.0970873786407773E-5</v>
      </c>
      <c r="AJ2647">
        <v>1.7555478502080439</v>
      </c>
      <c r="AK2647">
        <v>1.069707710484409E-3</v>
      </c>
    </row>
    <row r="2648" spans="1:232" x14ac:dyDescent="0.3">
      <c r="A2648" s="49">
        <v>3313</v>
      </c>
      <c r="B2648" t="s">
        <v>5075</v>
      </c>
      <c r="C2648" t="s">
        <v>605</v>
      </c>
      <c r="D2648">
        <v>0.01</v>
      </c>
      <c r="AG2648">
        <v>5.7682158072035726E-4</v>
      </c>
    </row>
    <row r="2649" spans="1:232" x14ac:dyDescent="0.3">
      <c r="A2649" s="49">
        <v>3314</v>
      </c>
      <c r="B2649" t="s">
        <v>5076</v>
      </c>
      <c r="C2649" t="s">
        <v>605</v>
      </c>
      <c r="D2649">
        <v>1.3599999999999999E-2</v>
      </c>
      <c r="AG2649">
        <v>5.5720604899511187E-4</v>
      </c>
      <c r="HQ2649">
        <v>0.55353486691557285</v>
      </c>
    </row>
    <row r="2650" spans="1:232" x14ac:dyDescent="0.3">
      <c r="A2650" s="49">
        <v>3315</v>
      </c>
      <c r="B2650" t="s">
        <v>5077</v>
      </c>
      <c r="C2650" t="s">
        <v>605</v>
      </c>
      <c r="D2650">
        <v>0.3</v>
      </c>
      <c r="AH2650">
        <v>1.2857142857142861E-5</v>
      </c>
      <c r="AK2650">
        <v>2.8148148148148151E-4</v>
      </c>
    </row>
    <row r="2651" spans="1:232" x14ac:dyDescent="0.3">
      <c r="A2651" s="49">
        <v>3317</v>
      </c>
      <c r="B2651" t="s">
        <v>5080</v>
      </c>
      <c r="C2651" t="s">
        <v>611</v>
      </c>
      <c r="D2651">
        <v>1.0500000000000001E-2</v>
      </c>
      <c r="AG2651">
        <v>7.6979030080426454E-4</v>
      </c>
    </row>
    <row r="2652" spans="1:232" x14ac:dyDescent="0.3">
      <c r="A2652" s="49">
        <v>3319</v>
      </c>
      <c r="B2652" t="s">
        <v>5082</v>
      </c>
      <c r="C2652" t="s">
        <v>659</v>
      </c>
      <c r="D2652">
        <v>5.8880000000000002E-2</v>
      </c>
      <c r="AH2652">
        <v>1.3811383928571429E-4</v>
      </c>
      <c r="AJ2652">
        <v>2.1460193452380949</v>
      </c>
      <c r="AK2652">
        <v>1.315517526455026E-3</v>
      </c>
    </row>
    <row r="2653" spans="1:232" x14ac:dyDescent="0.3">
      <c r="A2653" s="49">
        <v>3320</v>
      </c>
      <c r="B2653" t="s">
        <v>5083</v>
      </c>
      <c r="C2653" t="s">
        <v>659</v>
      </c>
      <c r="D2653">
        <v>1.3931999999999999E-4</v>
      </c>
      <c r="F2653">
        <v>296.10489042013592</v>
      </c>
      <c r="G2653">
        <v>17.722908093278459</v>
      </c>
      <c r="H2653">
        <v>630.17194627875074</v>
      </c>
      <c r="EM2653">
        <v>3.4324576514498988</v>
      </c>
      <c r="HW2653">
        <v>1.491309160737617E-2</v>
      </c>
      <c r="HX2653">
        <v>0.19630167958656339</v>
      </c>
    </row>
    <row r="2654" spans="1:232" x14ac:dyDescent="0.3">
      <c r="A2654" s="49">
        <v>3321</v>
      </c>
      <c r="B2654" t="s">
        <v>5084</v>
      </c>
      <c r="C2654" t="s">
        <v>617</v>
      </c>
      <c r="D2654">
        <v>5.4081012658227848E-4</v>
      </c>
      <c r="F2654">
        <v>4264.8412349751179</v>
      </c>
      <c r="G2654">
        <v>2.0455703531570339</v>
      </c>
    </row>
    <row r="2655" spans="1:232" x14ac:dyDescent="0.3">
      <c r="A2655" s="49">
        <v>3322</v>
      </c>
      <c r="B2655" t="s">
        <v>5085</v>
      </c>
      <c r="C2655" t="s">
        <v>605</v>
      </c>
      <c r="D2655">
        <v>2.4318906</v>
      </c>
      <c r="M2655">
        <v>2.8476768750776149E-2</v>
      </c>
      <c r="N2655">
        <v>1.073536177853782E-5</v>
      </c>
      <c r="AH2655">
        <v>2.240264514483388E-5</v>
      </c>
    </row>
    <row r="2656" spans="1:232" x14ac:dyDescent="0.3">
      <c r="A2656" s="49">
        <v>3323</v>
      </c>
      <c r="B2656" t="s">
        <v>5086</v>
      </c>
      <c r="C2656" t="s">
        <v>605</v>
      </c>
      <c r="D2656">
        <v>2.1576</v>
      </c>
      <c r="AH2656">
        <v>1.108374384236453E-5</v>
      </c>
    </row>
    <row r="2657" spans="1:253" x14ac:dyDescent="0.3">
      <c r="A2657" s="49">
        <v>3324</v>
      </c>
      <c r="B2657" t="s">
        <v>5088</v>
      </c>
      <c r="C2657" t="s">
        <v>668</v>
      </c>
      <c r="D2657">
        <v>0.43725000000000003</v>
      </c>
      <c r="I2657">
        <v>0.23805410320527401</v>
      </c>
      <c r="L2657">
        <v>0.89141213912252792</v>
      </c>
    </row>
    <row r="2658" spans="1:253" x14ac:dyDescent="0.3">
      <c r="A2658" s="49">
        <v>3325</v>
      </c>
      <c r="B2658" t="s">
        <v>5089</v>
      </c>
      <c r="C2658" t="s">
        <v>605</v>
      </c>
      <c r="D2658">
        <v>0.114</v>
      </c>
      <c r="EA2658">
        <v>0.24999999999999989</v>
      </c>
      <c r="EB2658">
        <v>1.4856530802174019E-4</v>
      </c>
    </row>
    <row r="2659" spans="1:253" x14ac:dyDescent="0.3">
      <c r="A2659" s="49">
        <v>3326</v>
      </c>
      <c r="B2659" t="s">
        <v>5090</v>
      </c>
      <c r="C2659" t="s">
        <v>752</v>
      </c>
      <c r="D2659">
        <v>5.3232067174456173E-2</v>
      </c>
      <c r="E2659" t="s">
        <v>1058</v>
      </c>
      <c r="BT2659">
        <v>0.82090415786562754</v>
      </c>
      <c r="BU2659">
        <v>8.3850847717348118E-2</v>
      </c>
      <c r="BV2659">
        <v>0.2257726377445643</v>
      </c>
      <c r="BW2659">
        <v>1.8837010730950569E-2</v>
      </c>
      <c r="BX2659">
        <v>2.2937187004466279E-3</v>
      </c>
      <c r="BY2659">
        <v>7.1551414512772468E-3</v>
      </c>
      <c r="BZ2659">
        <v>7.7129963721268488E-4</v>
      </c>
      <c r="CA2659">
        <v>1.9831713205598111E-3</v>
      </c>
      <c r="CB2659">
        <v>5.0062770108558869E-4</v>
      </c>
      <c r="CC2659">
        <v>1.2540136615919351E-3</v>
      </c>
      <c r="CD2659">
        <v>2.5121315883305139E-4</v>
      </c>
      <c r="CE2659">
        <v>2.5139869089139131E-4</v>
      </c>
      <c r="CG2659">
        <v>4.0440549276313086E-3</v>
      </c>
    </row>
    <row r="2660" spans="1:253" x14ac:dyDescent="0.3">
      <c r="A2660" s="49">
        <v>3327</v>
      </c>
      <c r="B2660" t="s">
        <v>5092</v>
      </c>
      <c r="C2660" t="s">
        <v>752</v>
      </c>
      <c r="D2660">
        <v>7.6934405677810097E-2</v>
      </c>
      <c r="E2660" t="s">
        <v>1025</v>
      </c>
      <c r="DL2660">
        <v>0.28207739659439479</v>
      </c>
      <c r="DM2660">
        <v>1.039947932283902</v>
      </c>
      <c r="DN2660">
        <v>0.1986439047896536</v>
      </c>
      <c r="DO2660">
        <v>0.17325914129312869</v>
      </c>
      <c r="DP2660">
        <v>3.5694391216795102E-2</v>
      </c>
      <c r="DQ2660">
        <v>8.4704864336262106E-2</v>
      </c>
      <c r="DR2660">
        <v>6.2635295928333296E-3</v>
      </c>
      <c r="DS2660">
        <v>2.867798685405977E-2</v>
      </c>
      <c r="DT2660">
        <v>3.0312001009604908E-3</v>
      </c>
      <c r="DU2660">
        <v>6.1811474382234303E-3</v>
      </c>
      <c r="DV2660">
        <v>4.9030185975078777E-3</v>
      </c>
      <c r="DW2660">
        <v>8.2417247653306477E-2</v>
      </c>
      <c r="IR2660">
        <v>7.9941143277147738E-4</v>
      </c>
      <c r="IS2660">
        <v>6.3335797453870405E-4</v>
      </c>
    </row>
    <row r="2661" spans="1:253" x14ac:dyDescent="0.3">
      <c r="A2661" s="49">
        <v>3328</v>
      </c>
      <c r="B2661" t="s">
        <v>5094</v>
      </c>
      <c r="C2661" t="s">
        <v>614</v>
      </c>
      <c r="D2661">
        <v>0.26194000000000001</v>
      </c>
      <c r="AG2661">
        <v>2.7913533834586469E-5</v>
      </c>
    </row>
    <row r="2662" spans="1:253" x14ac:dyDescent="0.3">
      <c r="A2662" s="49">
        <v>3329</v>
      </c>
      <c r="B2662" t="s">
        <v>5095</v>
      </c>
      <c r="C2662" t="s">
        <v>605</v>
      </c>
      <c r="D2662">
        <v>0.01</v>
      </c>
      <c r="AG2662">
        <v>5.9380473906339693E-4</v>
      </c>
    </row>
    <row r="2663" spans="1:253" x14ac:dyDescent="0.3">
      <c r="A2663" s="49">
        <v>3330</v>
      </c>
      <c r="B2663" t="s">
        <v>5096</v>
      </c>
      <c r="C2663" t="s">
        <v>595</v>
      </c>
      <c r="D2663">
        <v>0.40500000000000003</v>
      </c>
      <c r="P2663">
        <v>0.36422764227642279</v>
      </c>
    </row>
    <row r="2664" spans="1:253" x14ac:dyDescent="0.3">
      <c r="A2664" s="49">
        <v>3332</v>
      </c>
      <c r="B2664" t="s">
        <v>5098</v>
      </c>
      <c r="C2664" t="s">
        <v>1220</v>
      </c>
      <c r="D2664">
        <v>1.644031825258953</v>
      </c>
      <c r="AZ2664">
        <v>7.2254190559096071E-2</v>
      </c>
      <c r="EL2664">
        <v>9.4991140820635245</v>
      </c>
    </row>
    <row r="2665" spans="1:253" x14ac:dyDescent="0.3">
      <c r="A2665" s="49">
        <v>3333</v>
      </c>
      <c r="B2665" t="s">
        <v>5099</v>
      </c>
      <c r="C2665" t="s">
        <v>614</v>
      </c>
      <c r="D2665">
        <v>4.0143047000000003</v>
      </c>
      <c r="I2665">
        <v>5.4477162062671371E-2</v>
      </c>
      <c r="K2665">
        <v>2.3032754466871409E-3</v>
      </c>
      <c r="L2665">
        <v>0.19504367125317301</v>
      </c>
    </row>
    <row r="2666" spans="1:253" x14ac:dyDescent="0.3">
      <c r="A2666" s="49">
        <v>3334</v>
      </c>
      <c r="B2666" t="s">
        <v>5100</v>
      </c>
      <c r="C2666" t="s">
        <v>614</v>
      </c>
      <c r="D2666">
        <v>0.17846300000000001</v>
      </c>
      <c r="AH2666">
        <v>9.1360354006953044E-5</v>
      </c>
      <c r="AJ2666">
        <v>2.0096874822392161</v>
      </c>
      <c r="AK2666">
        <v>6.3823695970415461E-3</v>
      </c>
      <c r="AP2666">
        <v>0.82478013149584428</v>
      </c>
    </row>
    <row r="2667" spans="1:253" x14ac:dyDescent="0.3">
      <c r="A2667" s="49">
        <v>3335</v>
      </c>
      <c r="B2667" t="s">
        <v>5101</v>
      </c>
      <c r="C2667" t="s">
        <v>611</v>
      </c>
      <c r="D2667">
        <v>5.31E-4</v>
      </c>
      <c r="AG2667">
        <v>5.5642597471451422E-4</v>
      </c>
    </row>
    <row r="2668" spans="1:253" x14ac:dyDescent="0.3">
      <c r="A2668" s="49">
        <v>3336</v>
      </c>
      <c r="B2668" t="s">
        <v>5102</v>
      </c>
      <c r="C2668" t="s">
        <v>662</v>
      </c>
      <c r="D2668">
        <v>6.448000000000001E-2</v>
      </c>
      <c r="I2668">
        <v>0.21016323357947919</v>
      </c>
      <c r="J2668">
        <v>5.9955644390156626E-6</v>
      </c>
      <c r="K2668">
        <v>2.4048875138718388E-3</v>
      </c>
      <c r="L2668">
        <v>0.32798289933929259</v>
      </c>
    </row>
    <row r="2669" spans="1:253" x14ac:dyDescent="0.3">
      <c r="A2669" s="49">
        <v>3337</v>
      </c>
      <c r="B2669" t="s">
        <v>5104</v>
      </c>
      <c r="C2669" t="s">
        <v>595</v>
      </c>
      <c r="D2669">
        <v>3.5024999999999999</v>
      </c>
      <c r="AH2669">
        <v>1.1571428571428569E-5</v>
      </c>
      <c r="AK2669">
        <v>4.8253968253968252E-4</v>
      </c>
    </row>
    <row r="2670" spans="1:253" x14ac:dyDescent="0.3">
      <c r="A2670" s="49">
        <v>3338</v>
      </c>
      <c r="B2670" t="s">
        <v>5106</v>
      </c>
      <c r="C2670" t="s">
        <v>614</v>
      </c>
      <c r="D2670">
        <v>6.8152455000000001E-2</v>
      </c>
      <c r="EF2670">
        <v>0.18343020259210771</v>
      </c>
      <c r="EH2670">
        <v>0.37981805342404651</v>
      </c>
    </row>
    <row r="2671" spans="1:253" x14ac:dyDescent="0.3">
      <c r="A2671" s="49">
        <v>3339</v>
      </c>
      <c r="B2671" t="s">
        <v>5107</v>
      </c>
      <c r="C2671" t="s">
        <v>659</v>
      </c>
      <c r="D2671">
        <v>2.8358979999999999E-5</v>
      </c>
      <c r="F2671">
        <v>3048.8482542978159</v>
      </c>
      <c r="G2671">
        <v>31.035845731936121</v>
      </c>
      <c r="H2671">
        <v>14409.70067799806</v>
      </c>
      <c r="EM2671">
        <v>10022.598738271499</v>
      </c>
    </row>
    <row r="2672" spans="1:253" x14ac:dyDescent="0.3">
      <c r="A2672" s="49">
        <v>3340</v>
      </c>
      <c r="B2672" t="s">
        <v>5108</v>
      </c>
      <c r="C2672" t="s">
        <v>668</v>
      </c>
      <c r="D2672">
        <v>0.26</v>
      </c>
      <c r="EF2672">
        <v>2.105608575569471E-2</v>
      </c>
      <c r="EH2672">
        <v>0.6430765584693775</v>
      </c>
    </row>
    <row r="2673" spans="1:185" x14ac:dyDescent="0.3">
      <c r="A2673" s="49">
        <v>3341</v>
      </c>
      <c r="B2673" t="s">
        <v>5109</v>
      </c>
      <c r="C2673" t="s">
        <v>605</v>
      </c>
      <c r="D2673">
        <v>4.9020000000000001E-2</v>
      </c>
      <c r="M2673">
        <v>2.645502645502645E-2</v>
      </c>
      <c r="N2673">
        <v>2.0102341212564939E-5</v>
      </c>
      <c r="AH2673">
        <v>3.9473684210526323E-5</v>
      </c>
      <c r="AK2673">
        <v>5.8201058201058197E-4</v>
      </c>
    </row>
    <row r="2674" spans="1:185" x14ac:dyDescent="0.3">
      <c r="A2674" s="49">
        <v>3342</v>
      </c>
      <c r="B2674" t="s">
        <v>5110</v>
      </c>
      <c r="C2674" t="s">
        <v>605</v>
      </c>
      <c r="D2674">
        <v>0.15</v>
      </c>
      <c r="M2674">
        <v>3.3509700176366841E-2</v>
      </c>
      <c r="N2674">
        <v>2.5734496100015111E-5</v>
      </c>
    </row>
    <row r="2675" spans="1:185" x14ac:dyDescent="0.3">
      <c r="A2675" s="49">
        <v>3343</v>
      </c>
      <c r="B2675" t="s">
        <v>5111</v>
      </c>
      <c r="C2675" t="s">
        <v>796</v>
      </c>
      <c r="D2675">
        <v>7.7896199999999999E-2</v>
      </c>
      <c r="O2675">
        <v>5.4803606375238213E-2</v>
      </c>
      <c r="AI2675">
        <v>18.960718561409308</v>
      </c>
    </row>
    <row r="2676" spans="1:185" x14ac:dyDescent="0.3">
      <c r="A2676" s="49">
        <v>3345</v>
      </c>
      <c r="B2676" t="s">
        <v>5114</v>
      </c>
      <c r="C2676" t="s">
        <v>632</v>
      </c>
      <c r="D2676">
        <v>25.890494531000002</v>
      </c>
      <c r="DX2676">
        <v>1.0671122881894479E-2</v>
      </c>
      <c r="DY2676">
        <v>0.41128626350736031</v>
      </c>
    </row>
    <row r="2677" spans="1:185" x14ac:dyDescent="0.3">
      <c r="A2677" s="49">
        <v>3346</v>
      </c>
      <c r="B2677" t="s">
        <v>5116</v>
      </c>
      <c r="C2677" t="s">
        <v>668</v>
      </c>
      <c r="D2677">
        <v>1</v>
      </c>
      <c r="EF2677">
        <v>5.5741201564166377E-2</v>
      </c>
      <c r="EG2677">
        <v>1.10070966807547E-3</v>
      </c>
      <c r="EH2677">
        <v>0.19670577082592719</v>
      </c>
      <c r="EP2677">
        <v>1.0664770707429791E-6</v>
      </c>
    </row>
    <row r="2678" spans="1:185" x14ac:dyDescent="0.3">
      <c r="A2678" s="49">
        <v>3347</v>
      </c>
      <c r="B2678" t="s">
        <v>5117</v>
      </c>
      <c r="C2678" t="s">
        <v>605</v>
      </c>
      <c r="D2678">
        <v>0.01</v>
      </c>
      <c r="AG2678">
        <v>5.8251819711520173E-4</v>
      </c>
    </row>
    <row r="2679" spans="1:185" x14ac:dyDescent="0.3">
      <c r="A2679" s="49">
        <v>3349</v>
      </c>
      <c r="B2679" t="s">
        <v>5119</v>
      </c>
      <c r="C2679" t="s">
        <v>668</v>
      </c>
      <c r="D2679">
        <v>0.3256</v>
      </c>
      <c r="I2679">
        <v>1.094106154347118E-2</v>
      </c>
      <c r="K2679">
        <v>2.8872245739715622E-4</v>
      </c>
      <c r="L2679">
        <v>0.27479648323021821</v>
      </c>
    </row>
    <row r="2680" spans="1:185" x14ac:dyDescent="0.3">
      <c r="A2680" s="49">
        <v>3350</v>
      </c>
      <c r="B2680" t="s">
        <v>5120</v>
      </c>
      <c r="C2680" t="s">
        <v>605</v>
      </c>
      <c r="D2680">
        <v>0.43160000000000009</v>
      </c>
      <c r="AH2680">
        <v>1.6483516483516481E-4</v>
      </c>
    </row>
    <row r="2681" spans="1:185" x14ac:dyDescent="0.3">
      <c r="A2681" s="49">
        <v>3351</v>
      </c>
      <c r="B2681" t="s">
        <v>5121</v>
      </c>
      <c r="C2681" t="s">
        <v>605</v>
      </c>
      <c r="D2681">
        <v>5.0700000000000002E-2</v>
      </c>
      <c r="M2681">
        <v>1.288834622167956E-2</v>
      </c>
    </row>
    <row r="2682" spans="1:185" x14ac:dyDescent="0.3">
      <c r="A2682" s="49">
        <v>3352</v>
      </c>
      <c r="B2682" t="s">
        <v>5122</v>
      </c>
      <c r="C2682" t="s">
        <v>776</v>
      </c>
      <c r="D2682">
        <v>3.3376E-5</v>
      </c>
      <c r="BL2682">
        <v>9.9841329604130835E-2</v>
      </c>
      <c r="BM2682">
        <v>0.15684165232358011</v>
      </c>
    </row>
    <row r="2683" spans="1:185" x14ac:dyDescent="0.3">
      <c r="A2683" s="49">
        <v>3353</v>
      </c>
      <c r="B2683" t="s">
        <v>5124</v>
      </c>
      <c r="C2683" t="s">
        <v>605</v>
      </c>
      <c r="D2683">
        <v>0.22</v>
      </c>
      <c r="AG2683">
        <v>5.872701683701662E-4</v>
      </c>
    </row>
    <row r="2684" spans="1:185" x14ac:dyDescent="0.3">
      <c r="A2684" s="49">
        <v>3354</v>
      </c>
      <c r="B2684" t="s">
        <v>5125</v>
      </c>
      <c r="C2684" t="s">
        <v>605</v>
      </c>
      <c r="D2684">
        <v>0.98</v>
      </c>
      <c r="M2684">
        <v>0.26670985854659318</v>
      </c>
      <c r="N2684">
        <v>1.8707482993197279E-5</v>
      </c>
    </row>
    <row r="2685" spans="1:185" x14ac:dyDescent="0.3">
      <c r="A2685" s="49">
        <v>3355</v>
      </c>
      <c r="B2685" t="s">
        <v>5126</v>
      </c>
      <c r="C2685" t="s">
        <v>605</v>
      </c>
      <c r="D2685">
        <v>3.7098000000000003E-5</v>
      </c>
      <c r="F2685">
        <v>829.62962962962956</v>
      </c>
    </row>
    <row r="2686" spans="1:185" x14ac:dyDescent="0.3">
      <c r="A2686" s="49">
        <v>3356</v>
      </c>
      <c r="B2686" t="s">
        <v>5127</v>
      </c>
      <c r="C2686" t="s">
        <v>605</v>
      </c>
      <c r="D2686">
        <v>1.4076E-4</v>
      </c>
      <c r="F2686">
        <v>823.52941176470586</v>
      </c>
      <c r="CM2686">
        <v>1.6557734204793031</v>
      </c>
      <c r="GC2686">
        <v>1.8838555224063511E-2</v>
      </c>
    </row>
    <row r="2687" spans="1:185" x14ac:dyDescent="0.3">
      <c r="A2687" s="49">
        <v>3357</v>
      </c>
      <c r="B2687" t="s">
        <v>5128</v>
      </c>
      <c r="C2687" t="s">
        <v>659</v>
      </c>
      <c r="D2687">
        <v>1.59</v>
      </c>
      <c r="AJ2687">
        <v>0.65873015873015872</v>
      </c>
    </row>
    <row r="2688" spans="1:185" x14ac:dyDescent="0.3">
      <c r="A2688" s="49">
        <v>3358</v>
      </c>
      <c r="B2688" t="s">
        <v>5129</v>
      </c>
      <c r="C2688" t="s">
        <v>597</v>
      </c>
      <c r="D2688">
        <v>1.5232000000000001</v>
      </c>
      <c r="AH2688">
        <v>1.4068127250900359E-6</v>
      </c>
      <c r="AJ2688">
        <v>0.70578231292517013</v>
      </c>
      <c r="AK2688">
        <v>7.9198346005068706E-6</v>
      </c>
      <c r="BO2688">
        <v>3.4105472392716652E-5</v>
      </c>
      <c r="BP2688">
        <v>2.5155951205585299E-6</v>
      </c>
      <c r="CN2688">
        <v>1.299107805755219E-6</v>
      </c>
      <c r="CO2688">
        <v>1.1062586281158401E-5</v>
      </c>
      <c r="CQ2688">
        <v>1.074370951200014E-3</v>
      </c>
    </row>
    <row r="2689" spans="1:377" x14ac:dyDescent="0.3">
      <c r="A2689" s="49">
        <v>3359</v>
      </c>
      <c r="B2689" t="s">
        <v>5131</v>
      </c>
      <c r="C2689" t="s">
        <v>605</v>
      </c>
      <c r="D2689">
        <v>0.56999999999999995</v>
      </c>
      <c r="AG2689">
        <v>2.894736842105263E-5</v>
      </c>
    </row>
    <row r="2690" spans="1:377" x14ac:dyDescent="0.3">
      <c r="A2690" s="49">
        <v>3360</v>
      </c>
      <c r="B2690" t="s">
        <v>5132</v>
      </c>
      <c r="C2690" t="s">
        <v>617</v>
      </c>
      <c r="D2690">
        <v>2.2509119999999999E-3</v>
      </c>
      <c r="BQ2690">
        <v>45.695162438018102</v>
      </c>
      <c r="DK2690">
        <v>1.022790691997405E-2</v>
      </c>
    </row>
    <row r="2691" spans="1:377" x14ac:dyDescent="0.3">
      <c r="A2691" s="49">
        <v>3361</v>
      </c>
      <c r="B2691" t="s">
        <v>5133</v>
      </c>
      <c r="C2691" t="s">
        <v>659</v>
      </c>
      <c r="D2691">
        <v>3.108E-2</v>
      </c>
      <c r="AJ2691">
        <v>0.29820892320892323</v>
      </c>
    </row>
    <row r="2692" spans="1:377" x14ac:dyDescent="0.3">
      <c r="A2692" s="49">
        <v>3362</v>
      </c>
      <c r="B2692" t="s">
        <v>5134</v>
      </c>
      <c r="C2692" t="s">
        <v>605</v>
      </c>
      <c r="D2692">
        <v>0.17100000000000001</v>
      </c>
      <c r="M2692">
        <v>0.12063492063492059</v>
      </c>
      <c r="N2692">
        <v>7.0994582725108596E-5</v>
      </c>
    </row>
    <row r="2693" spans="1:377" x14ac:dyDescent="0.3">
      <c r="A2693" s="49">
        <v>3363</v>
      </c>
      <c r="B2693" t="s">
        <v>5135</v>
      </c>
      <c r="C2693" t="s">
        <v>605</v>
      </c>
      <c r="D2693">
        <v>7.14</v>
      </c>
      <c r="M2693">
        <v>2.6329050138573951E-2</v>
      </c>
      <c r="N2693">
        <v>1.091269841269841E-5</v>
      </c>
      <c r="AH2693">
        <v>4.464285714285715E-5</v>
      </c>
    </row>
    <row r="2694" spans="1:377" x14ac:dyDescent="0.3">
      <c r="A2694" s="49">
        <v>3364</v>
      </c>
      <c r="B2694" t="s">
        <v>5136</v>
      </c>
      <c r="C2694" t="s">
        <v>798</v>
      </c>
      <c r="D2694">
        <v>2.1280000000000001E-3</v>
      </c>
      <c r="P2694">
        <v>0.40436456996148912</v>
      </c>
    </row>
    <row r="2695" spans="1:377" x14ac:dyDescent="0.3">
      <c r="A2695" s="49">
        <v>3365</v>
      </c>
      <c r="B2695" t="s">
        <v>5137</v>
      </c>
      <c r="C2695" t="s">
        <v>605</v>
      </c>
      <c r="D2695">
        <v>3.6242399999999997E-5</v>
      </c>
      <c r="F2695">
        <v>981.63477032426078</v>
      </c>
    </row>
    <row r="2696" spans="1:377" x14ac:dyDescent="0.3">
      <c r="A2696" s="49">
        <v>3366</v>
      </c>
      <c r="B2696" t="s">
        <v>5138</v>
      </c>
      <c r="C2696" t="s">
        <v>659</v>
      </c>
      <c r="D2696">
        <v>1.554E-3</v>
      </c>
      <c r="AH2696">
        <v>5.2123552123552128E-5</v>
      </c>
      <c r="AJ2696">
        <v>2.2165379665379672</v>
      </c>
    </row>
    <row r="2697" spans="1:377" x14ac:dyDescent="0.3">
      <c r="A2697" s="49">
        <v>3367</v>
      </c>
      <c r="B2697" t="s">
        <v>5139</v>
      </c>
      <c r="C2697" t="s">
        <v>632</v>
      </c>
      <c r="D2697">
        <v>48.15</v>
      </c>
      <c r="DX2697">
        <v>6.3561330062873013E-3</v>
      </c>
      <c r="DY2697">
        <v>0.23741868868181731</v>
      </c>
    </row>
    <row r="2698" spans="1:377" x14ac:dyDescent="0.3">
      <c r="A2698" s="49">
        <v>3368</v>
      </c>
      <c r="B2698" t="s">
        <v>5141</v>
      </c>
      <c r="C2698" t="s">
        <v>614</v>
      </c>
      <c r="D2698">
        <v>5.7760163999999996E-6</v>
      </c>
      <c r="F2698">
        <v>4516.9950306927803</v>
      </c>
      <c r="G2698">
        <v>5.8997381219603451</v>
      </c>
    </row>
    <row r="2699" spans="1:377" x14ac:dyDescent="0.3">
      <c r="A2699" s="49">
        <v>3369</v>
      </c>
      <c r="B2699" t="s">
        <v>5142</v>
      </c>
      <c r="C2699" t="s">
        <v>605</v>
      </c>
      <c r="D2699">
        <v>1.9133800000000001</v>
      </c>
      <c r="AH2699">
        <v>2.0550208083526099E-5</v>
      </c>
    </row>
    <row r="2700" spans="1:377" x14ac:dyDescent="0.3">
      <c r="A2700" s="49">
        <v>3370</v>
      </c>
      <c r="B2700" t="s">
        <v>5143</v>
      </c>
      <c r="C2700" t="s">
        <v>659</v>
      </c>
      <c r="D2700">
        <v>0.31680000000000003</v>
      </c>
      <c r="I2700">
        <v>0.19455093099671411</v>
      </c>
      <c r="L2700">
        <v>0.57384583789704269</v>
      </c>
    </row>
    <row r="2701" spans="1:377" x14ac:dyDescent="0.3">
      <c r="A2701" s="49">
        <v>3374</v>
      </c>
      <c r="B2701" t="s">
        <v>5149</v>
      </c>
      <c r="C2701" t="s">
        <v>595</v>
      </c>
      <c r="D2701">
        <v>2208</v>
      </c>
      <c r="JC2701">
        <v>6.5208446746984616E-2</v>
      </c>
      <c r="JD2701">
        <v>0.71263370165369411</v>
      </c>
      <c r="LH2701">
        <v>1.4157344014680969E-3</v>
      </c>
      <c r="NM2701">
        <v>3.3967391304347829E-3</v>
      </c>
    </row>
    <row r="2702" spans="1:377" x14ac:dyDescent="0.3">
      <c r="A2702" s="49">
        <v>3375</v>
      </c>
      <c r="B2702" t="s">
        <v>5151</v>
      </c>
      <c r="C2702" t="s">
        <v>752</v>
      </c>
      <c r="D2702">
        <v>0.11802805515929619</v>
      </c>
      <c r="E2702" t="s">
        <v>1016</v>
      </c>
      <c r="DL2702">
        <v>1.5942629764445611</v>
      </c>
      <c r="DM2702">
        <v>2.686527574225797</v>
      </c>
      <c r="DN2702">
        <v>0.27943119243067838</v>
      </c>
      <c r="DO2702">
        <v>0.1519576365003763</v>
      </c>
      <c r="DP2702">
        <v>3.8204005183547288E-2</v>
      </c>
      <c r="DQ2702">
        <v>9.7785021387190488E-2</v>
      </c>
      <c r="DR2702">
        <v>9.8820833986593519E-3</v>
      </c>
      <c r="DS2702">
        <v>5.3993882281146967E-2</v>
      </c>
      <c r="DT2702">
        <v>9.6212505266147826E-3</v>
      </c>
      <c r="DU2702">
        <v>2.249343028912841E-2</v>
      </c>
      <c r="DV2702">
        <v>1.6104913770479689E-2</v>
      </c>
      <c r="DW2702">
        <v>0.26482425279111238</v>
      </c>
      <c r="IR2702">
        <v>3.2186056710724531E-3</v>
      </c>
      <c r="IS2702">
        <v>3.2252789719521861E-3</v>
      </c>
    </row>
    <row r="2703" spans="1:377" x14ac:dyDescent="0.3">
      <c r="A2703" s="49">
        <v>3376</v>
      </c>
      <c r="B2703" t="s">
        <v>5153</v>
      </c>
      <c r="C2703" t="s">
        <v>659</v>
      </c>
      <c r="D2703">
        <v>0.03</v>
      </c>
      <c r="AJ2703">
        <v>2.272619047619048</v>
      </c>
    </row>
    <row r="2704" spans="1:377" x14ac:dyDescent="0.3">
      <c r="A2704" s="49">
        <v>3377</v>
      </c>
      <c r="B2704" t="s">
        <v>5154</v>
      </c>
      <c r="C2704" t="s">
        <v>659</v>
      </c>
      <c r="D2704">
        <v>0.45900000000000002</v>
      </c>
      <c r="AH2704">
        <v>1.4285714285714289E-4</v>
      </c>
      <c r="AJ2704">
        <v>1.2076719576719579</v>
      </c>
    </row>
    <row r="2705" spans="1:42" x14ac:dyDescent="0.3">
      <c r="A2705" s="49">
        <v>3379</v>
      </c>
      <c r="B2705" t="s">
        <v>5156</v>
      </c>
      <c r="C2705" t="s">
        <v>659</v>
      </c>
      <c r="D2705">
        <v>0.80079999999999996</v>
      </c>
      <c r="AJ2705">
        <v>0.47146258503401339</v>
      </c>
    </row>
    <row r="2706" spans="1:42" x14ac:dyDescent="0.3">
      <c r="A2706" s="49">
        <v>3380</v>
      </c>
      <c r="B2706" t="s">
        <v>5157</v>
      </c>
      <c r="C2706" t="s">
        <v>650</v>
      </c>
      <c r="D2706">
        <v>0.46273999999999998</v>
      </c>
      <c r="AK2706">
        <v>1.7321141861920701E-3</v>
      </c>
    </row>
    <row r="2707" spans="1:42" x14ac:dyDescent="0.3">
      <c r="A2707" s="49">
        <v>3381</v>
      </c>
      <c r="B2707" t="s">
        <v>5158</v>
      </c>
      <c r="C2707" t="s">
        <v>807</v>
      </c>
      <c r="D2707">
        <v>2.7208999999999999</v>
      </c>
      <c r="N2707">
        <v>3.7451864374941297E-5</v>
      </c>
    </row>
    <row r="2708" spans="1:42" x14ac:dyDescent="0.3">
      <c r="A2708" s="49">
        <v>3382</v>
      </c>
      <c r="B2708" t="s">
        <v>5160</v>
      </c>
      <c r="C2708" t="s">
        <v>605</v>
      </c>
      <c r="D2708">
        <v>0.31840000000000002</v>
      </c>
      <c r="M2708">
        <v>9.4246031746031744E-2</v>
      </c>
      <c r="N2708">
        <v>5.8134320798149983E-5</v>
      </c>
      <c r="AH2708">
        <v>1.004464285714286E-5</v>
      </c>
    </row>
    <row r="2709" spans="1:42" x14ac:dyDescent="0.3">
      <c r="A2709" s="49">
        <v>3383</v>
      </c>
      <c r="B2709" t="s">
        <v>5161</v>
      </c>
      <c r="C2709" t="s">
        <v>605</v>
      </c>
      <c r="D2709">
        <v>0.01</v>
      </c>
      <c r="AG2709">
        <v>5.573779180097553E-4</v>
      </c>
    </row>
    <row r="2710" spans="1:42" x14ac:dyDescent="0.3">
      <c r="A2710" s="49">
        <v>3384</v>
      </c>
      <c r="B2710" t="s">
        <v>5162</v>
      </c>
      <c r="C2710" t="s">
        <v>659</v>
      </c>
      <c r="D2710">
        <v>1.159</v>
      </c>
      <c r="AH2710">
        <v>8.9578454332552701E-5</v>
      </c>
      <c r="AJ2710">
        <v>0.44545277127244348</v>
      </c>
      <c r="AK2710">
        <v>1.316766415127071E-3</v>
      </c>
      <c r="AP2710">
        <v>0.1070521077283372</v>
      </c>
    </row>
    <row r="2711" spans="1:42" x14ac:dyDescent="0.3">
      <c r="A2711" s="49">
        <v>3385</v>
      </c>
      <c r="B2711" t="s">
        <v>5163</v>
      </c>
      <c r="C2711" t="s">
        <v>650</v>
      </c>
      <c r="D2711">
        <v>6.5615129999999997</v>
      </c>
      <c r="N2711">
        <v>6.2358276643990934E-5</v>
      </c>
      <c r="AK2711">
        <v>1.389216427311665E-3</v>
      </c>
    </row>
    <row r="2712" spans="1:42" x14ac:dyDescent="0.3">
      <c r="A2712" s="49">
        <v>3386</v>
      </c>
      <c r="B2712" t="s">
        <v>5164</v>
      </c>
      <c r="C2712" t="s">
        <v>605</v>
      </c>
      <c r="D2712">
        <v>6.3E-2</v>
      </c>
      <c r="AG2712">
        <v>1.860902255639098E-5</v>
      </c>
    </row>
    <row r="2713" spans="1:42" x14ac:dyDescent="0.3">
      <c r="A2713" s="49">
        <v>3387</v>
      </c>
      <c r="B2713" t="s">
        <v>5165</v>
      </c>
      <c r="C2713" t="s">
        <v>605</v>
      </c>
      <c r="D2713">
        <v>0.12870000000000001</v>
      </c>
      <c r="AF2713">
        <v>1.004784688995215</v>
      </c>
    </row>
    <row r="2714" spans="1:42" x14ac:dyDescent="0.3">
      <c r="A2714" s="49">
        <v>3388</v>
      </c>
      <c r="B2714" t="s">
        <v>5166</v>
      </c>
      <c r="C2714" t="s">
        <v>611</v>
      </c>
      <c r="D2714">
        <v>0.01</v>
      </c>
      <c r="AG2714">
        <v>6.4112696360114809E-4</v>
      </c>
    </row>
    <row r="2715" spans="1:42" x14ac:dyDescent="0.3">
      <c r="A2715" s="49">
        <v>3389</v>
      </c>
      <c r="B2715" t="s">
        <v>5167</v>
      </c>
      <c r="C2715" t="s">
        <v>595</v>
      </c>
      <c r="D2715">
        <v>0.33599999999999991</v>
      </c>
      <c r="P2715">
        <v>0.40975609756097581</v>
      </c>
    </row>
    <row r="2716" spans="1:42" x14ac:dyDescent="0.3">
      <c r="A2716" s="49">
        <v>3390</v>
      </c>
      <c r="B2716" t="s">
        <v>5168</v>
      </c>
      <c r="C2716" t="s">
        <v>595</v>
      </c>
      <c r="D2716">
        <v>1.541E-2</v>
      </c>
      <c r="P2716">
        <v>0.97985153764581134</v>
      </c>
    </row>
    <row r="2717" spans="1:42" x14ac:dyDescent="0.3">
      <c r="A2717" s="49">
        <v>3391</v>
      </c>
      <c r="B2717" t="s">
        <v>5169</v>
      </c>
      <c r="C2717" t="s">
        <v>605</v>
      </c>
      <c r="D2717">
        <v>0.99999999999999989</v>
      </c>
      <c r="AH2717">
        <v>3.8726333907056798E-5</v>
      </c>
      <c r="AK2717">
        <v>3.209664053037547E-4</v>
      </c>
    </row>
    <row r="2718" spans="1:42" x14ac:dyDescent="0.3">
      <c r="A2718" s="49">
        <v>3392</v>
      </c>
      <c r="B2718" t="s">
        <v>5170</v>
      </c>
      <c r="C2718" t="s">
        <v>605</v>
      </c>
      <c r="D2718">
        <v>2.5503999999999998</v>
      </c>
      <c r="AH2718">
        <v>3.4981907599928307E-5</v>
      </c>
    </row>
    <row r="2719" spans="1:42" x14ac:dyDescent="0.3">
      <c r="A2719" s="49">
        <v>3393</v>
      </c>
      <c r="B2719" t="s">
        <v>5171</v>
      </c>
      <c r="C2719" t="s">
        <v>671</v>
      </c>
      <c r="D2719">
        <v>4.09355E-6</v>
      </c>
      <c r="Q2719">
        <v>66.025278249386901</v>
      </c>
      <c r="R2719">
        <v>1.4148273910582911E-2</v>
      </c>
      <c r="S2719">
        <v>708.98572596365466</v>
      </c>
      <c r="T2719">
        <v>0.50799639481020342</v>
      </c>
      <c r="U2719">
        <v>0.18680699658345379</v>
      </c>
      <c r="V2719">
        <v>0.34659879032258062</v>
      </c>
      <c r="W2719">
        <v>8.4949359135592872E-2</v>
      </c>
    </row>
    <row r="2720" spans="1:42" x14ac:dyDescent="0.3">
      <c r="A2720" s="49">
        <v>3394</v>
      </c>
      <c r="B2720" t="s">
        <v>5172</v>
      </c>
      <c r="C2720" t="s">
        <v>659</v>
      </c>
      <c r="D2720">
        <v>0.15125</v>
      </c>
      <c r="AH2720">
        <v>8.8547815820543107E-6</v>
      </c>
      <c r="AJ2720">
        <v>0.71044864226682414</v>
      </c>
      <c r="AK2720">
        <v>5.8157330884603614E-4</v>
      </c>
    </row>
    <row r="2721" spans="1:388" x14ac:dyDescent="0.3">
      <c r="A2721" s="49">
        <v>3395</v>
      </c>
      <c r="B2721" t="s">
        <v>5173</v>
      </c>
      <c r="C2721" t="s">
        <v>671</v>
      </c>
      <c r="D2721">
        <v>3.4936142399999998E-3</v>
      </c>
      <c r="Q2721">
        <v>516.04151922623248</v>
      </c>
      <c r="R2721">
        <v>0.1393312101910828</v>
      </c>
      <c r="S2721">
        <v>671.67308851668361</v>
      </c>
      <c r="T2721">
        <v>0.81148593745904418</v>
      </c>
      <c r="U2721">
        <v>8.4183027094091006E-2</v>
      </c>
      <c r="V2721">
        <v>7.353591648973816E-2</v>
      </c>
      <c r="W2721">
        <v>3.5016557014669769E-2</v>
      </c>
    </row>
    <row r="2722" spans="1:388" x14ac:dyDescent="0.3">
      <c r="A2722" s="49">
        <v>3396</v>
      </c>
      <c r="B2722" t="s">
        <v>5174</v>
      </c>
      <c r="C2722" t="s">
        <v>737</v>
      </c>
      <c r="D2722">
        <v>0.15241399999999999</v>
      </c>
      <c r="AJ2722">
        <v>0.1369981010368376</v>
      </c>
      <c r="AK2722">
        <v>1.262770928221609E-3</v>
      </c>
    </row>
    <row r="2723" spans="1:388" x14ac:dyDescent="0.3">
      <c r="A2723" s="49">
        <v>3398</v>
      </c>
      <c r="B2723" t="s">
        <v>5176</v>
      </c>
      <c r="C2723" t="s">
        <v>671</v>
      </c>
      <c r="D2723">
        <v>65.350257560706055</v>
      </c>
      <c r="X2723">
        <v>3.5636506066355571E-3</v>
      </c>
      <c r="Y2723">
        <v>9.9229140933013011E-7</v>
      </c>
      <c r="Z2723">
        <v>1.193254497544439E-2</v>
      </c>
      <c r="AA2723">
        <v>3.2600522149938751E-5</v>
      </c>
      <c r="AB2723">
        <v>1.6677351080321559E-5</v>
      </c>
      <c r="AC2723">
        <v>4.2213598610994856E-6</v>
      </c>
      <c r="AD2723">
        <v>8.3502052338838441E-6</v>
      </c>
      <c r="AE2723">
        <v>2.0049462596051892E-6</v>
      </c>
    </row>
    <row r="2724" spans="1:388" x14ac:dyDescent="0.3">
      <c r="A2724" s="49">
        <v>3399</v>
      </c>
      <c r="B2724" t="s">
        <v>5178</v>
      </c>
      <c r="C2724" t="s">
        <v>671</v>
      </c>
      <c r="D2724">
        <v>2.6046941566999998E-4</v>
      </c>
      <c r="Q2724">
        <v>185.96433191151351</v>
      </c>
      <c r="R2724">
        <v>7.6354838524133786E-2</v>
      </c>
      <c r="S2724">
        <v>447.44892168700312</v>
      </c>
      <c r="T2724">
        <v>0.72299079703992863</v>
      </c>
      <c r="U2724">
        <v>0.1190864156701003</v>
      </c>
      <c r="V2724">
        <v>9.6187907840078274E-2</v>
      </c>
      <c r="W2724">
        <v>2.0450689121272469E-2</v>
      </c>
    </row>
    <row r="2725" spans="1:388" x14ac:dyDescent="0.3">
      <c r="A2725" s="49">
        <v>3400</v>
      </c>
      <c r="B2725" t="s">
        <v>5179</v>
      </c>
      <c r="C2725" t="s">
        <v>650</v>
      </c>
      <c r="D2725">
        <v>1.9558500000000001</v>
      </c>
      <c r="AK2725">
        <v>1.0310676977343641E-3</v>
      </c>
    </row>
    <row r="2726" spans="1:388" x14ac:dyDescent="0.3">
      <c r="A2726" s="49">
        <v>3402</v>
      </c>
      <c r="B2726" t="s">
        <v>5181</v>
      </c>
      <c r="C2726" t="s">
        <v>671</v>
      </c>
      <c r="D2726">
        <v>9.2949999999999994E-3</v>
      </c>
      <c r="P2726">
        <v>0.89401330376940125</v>
      </c>
    </row>
    <row r="2727" spans="1:388" x14ac:dyDescent="0.3">
      <c r="A2727" s="49">
        <v>3403</v>
      </c>
      <c r="B2727" t="s">
        <v>5182</v>
      </c>
      <c r="C2727" t="s">
        <v>605</v>
      </c>
      <c r="D2727">
        <v>0.30154999999999998</v>
      </c>
      <c r="AF2727">
        <v>1.3404454179720571</v>
      </c>
      <c r="AG2727">
        <v>1.826924503879081E-4</v>
      </c>
    </row>
    <row r="2728" spans="1:388" x14ac:dyDescent="0.3">
      <c r="A2728" s="49">
        <v>3404</v>
      </c>
      <c r="B2728" t="s">
        <v>5185</v>
      </c>
      <c r="C2728" t="s">
        <v>5184</v>
      </c>
      <c r="D2728">
        <v>19.67299716955435</v>
      </c>
      <c r="HZ2728">
        <v>0.59629629629629644</v>
      </c>
    </row>
    <row r="2729" spans="1:388" x14ac:dyDescent="0.3">
      <c r="A2729" s="49">
        <v>3406</v>
      </c>
      <c r="B2729" t="s">
        <v>5190</v>
      </c>
      <c r="D2729">
        <v>0.3166717668338403</v>
      </c>
      <c r="JC2729">
        <v>3.7094089829008463E-2</v>
      </c>
      <c r="JD2729">
        <v>0.79588686656453245</v>
      </c>
      <c r="LH2729">
        <v>6.8669463728858633E-4</v>
      </c>
    </row>
    <row r="2730" spans="1:388" x14ac:dyDescent="0.3">
      <c r="A2730" s="49">
        <v>3410</v>
      </c>
      <c r="B2730" t="s">
        <v>5201</v>
      </c>
      <c r="D2730">
        <v>3.7257484205530438</v>
      </c>
      <c r="NU2730">
        <v>0.2613244055406635</v>
      </c>
      <c r="NV2730">
        <v>0.22082415175105249</v>
      </c>
      <c r="NW2730">
        <v>11.727575211017429</v>
      </c>
      <c r="NX2730">
        <v>3.0045864449518549E-2</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2"/>
  </sheetPr>
  <dimension ref="A1:B30"/>
  <sheetViews>
    <sheetView workbookViewId="0">
      <selection activeCell="E15" sqref="E15"/>
    </sheetView>
  </sheetViews>
  <sheetFormatPr defaultColWidth="11.5546875" defaultRowHeight="14.4" x14ac:dyDescent="0.3"/>
  <cols>
    <col min="1" max="1" width="39.44140625" customWidth="1"/>
  </cols>
  <sheetData>
    <row r="1" spans="1:2" x14ac:dyDescent="0.3">
      <c r="A1" s="12" t="s">
        <v>592</v>
      </c>
      <c r="B1" s="1" t="s">
        <v>9576</v>
      </c>
    </row>
    <row r="2" spans="1:2" x14ac:dyDescent="0.3">
      <c r="A2" t="s">
        <v>608</v>
      </c>
      <c r="B2" t="s">
        <v>782</v>
      </c>
    </row>
    <row r="3" spans="1:2" x14ac:dyDescent="0.3">
      <c r="A3" t="s">
        <v>614</v>
      </c>
      <c r="B3" t="s">
        <v>785</v>
      </c>
    </row>
    <row r="4" spans="1:2" x14ac:dyDescent="0.3">
      <c r="A4" t="s">
        <v>617</v>
      </c>
      <c r="B4" t="s">
        <v>784</v>
      </c>
    </row>
    <row r="5" spans="1:2" x14ac:dyDescent="0.3">
      <c r="A5" t="s">
        <v>626</v>
      </c>
      <c r="B5" t="s">
        <v>626</v>
      </c>
    </row>
    <row r="6" spans="1:2" x14ac:dyDescent="0.3">
      <c r="A6" s="6" t="s">
        <v>650</v>
      </c>
      <c r="B6" t="s">
        <v>782</v>
      </c>
    </row>
    <row r="7" spans="1:2" x14ac:dyDescent="0.3">
      <c r="A7" s="6" t="s">
        <v>656</v>
      </c>
      <c r="B7" t="s">
        <v>783</v>
      </c>
    </row>
    <row r="8" spans="1:2" x14ac:dyDescent="0.3">
      <c r="A8" s="6" t="s">
        <v>659</v>
      </c>
      <c r="B8" t="s">
        <v>783</v>
      </c>
    </row>
    <row r="9" spans="1:2" x14ac:dyDescent="0.3">
      <c r="A9" s="6" t="s">
        <v>662</v>
      </c>
      <c r="B9" t="s">
        <v>783</v>
      </c>
    </row>
    <row r="10" spans="1:2" x14ac:dyDescent="0.3">
      <c r="A10" s="6" t="s">
        <v>668</v>
      </c>
      <c r="B10" t="s">
        <v>782</v>
      </c>
    </row>
    <row r="11" spans="1:2" x14ac:dyDescent="0.3">
      <c r="A11" s="6" t="s">
        <v>674</v>
      </c>
      <c r="B11" t="s">
        <v>785</v>
      </c>
    </row>
    <row r="12" spans="1:2" x14ac:dyDescent="0.3">
      <c r="A12" s="6" t="s">
        <v>680</v>
      </c>
      <c r="B12" t="s">
        <v>785</v>
      </c>
    </row>
    <row r="13" spans="1:2" x14ac:dyDescent="0.3">
      <c r="A13" s="6" t="s">
        <v>692</v>
      </c>
      <c r="B13" t="s">
        <v>782</v>
      </c>
    </row>
    <row r="14" spans="1:2" x14ac:dyDescent="0.3">
      <c r="A14" s="6" t="s">
        <v>698</v>
      </c>
      <c r="B14" t="s">
        <v>782</v>
      </c>
    </row>
    <row r="15" spans="1:2" x14ac:dyDescent="0.3">
      <c r="A15" s="6" t="s">
        <v>707</v>
      </c>
      <c r="B15" t="s">
        <v>784</v>
      </c>
    </row>
    <row r="16" spans="1:2" x14ac:dyDescent="0.3">
      <c r="A16" s="6" t="s">
        <v>731</v>
      </c>
      <c r="B16" t="s">
        <v>784</v>
      </c>
    </row>
    <row r="17" spans="1:2" x14ac:dyDescent="0.3">
      <c r="A17" s="6" t="s">
        <v>734</v>
      </c>
      <c r="B17" t="s">
        <v>785</v>
      </c>
    </row>
    <row r="18" spans="1:2" x14ac:dyDescent="0.3">
      <c r="A18" s="6" t="s">
        <v>737</v>
      </c>
      <c r="B18" t="s">
        <v>783</v>
      </c>
    </row>
    <row r="19" spans="1:2" x14ac:dyDescent="0.3">
      <c r="A19" s="6" t="s">
        <v>746</v>
      </c>
      <c r="B19" t="s">
        <v>785</v>
      </c>
    </row>
    <row r="20" spans="1:2" x14ac:dyDescent="0.3">
      <c r="A20" s="6" t="s">
        <v>749</v>
      </c>
      <c r="B20" t="s">
        <v>785</v>
      </c>
    </row>
    <row r="21" spans="1:2" x14ac:dyDescent="0.3">
      <c r="A21" s="6" t="s">
        <v>755</v>
      </c>
      <c r="B21" t="s">
        <v>783</v>
      </c>
    </row>
    <row r="22" spans="1:2" x14ac:dyDescent="0.3">
      <c r="A22" s="6" t="s">
        <v>758</v>
      </c>
      <c r="B22" t="s">
        <v>783</v>
      </c>
    </row>
    <row r="23" spans="1:2" x14ac:dyDescent="0.3">
      <c r="A23" s="6" t="s">
        <v>770</v>
      </c>
      <c r="B23" t="s">
        <v>785</v>
      </c>
    </row>
    <row r="24" spans="1:2" x14ac:dyDescent="0.3">
      <c r="A24" t="s">
        <v>779</v>
      </c>
      <c r="B24" t="s">
        <v>782</v>
      </c>
    </row>
    <row r="25" spans="1:2" x14ac:dyDescent="0.3">
      <c r="A25" t="s">
        <v>782</v>
      </c>
      <c r="B25" t="s">
        <v>782</v>
      </c>
    </row>
    <row r="26" spans="1:2" x14ac:dyDescent="0.3">
      <c r="A26" t="s">
        <v>783</v>
      </c>
      <c r="B26" t="s">
        <v>783</v>
      </c>
    </row>
    <row r="27" spans="1:2" x14ac:dyDescent="0.3">
      <c r="A27" t="s">
        <v>784</v>
      </c>
      <c r="B27" t="s">
        <v>784</v>
      </c>
    </row>
    <row r="28" spans="1:2" x14ac:dyDescent="0.3">
      <c r="A28" t="s">
        <v>785</v>
      </c>
      <c r="B28" t="s">
        <v>785</v>
      </c>
    </row>
    <row r="29" spans="1:2" x14ac:dyDescent="0.3">
      <c r="A29" s="27" t="s">
        <v>789</v>
      </c>
      <c r="B29" t="s">
        <v>782</v>
      </c>
    </row>
    <row r="30" spans="1:2" x14ac:dyDescent="0.3">
      <c r="A30" t="s">
        <v>1044</v>
      </c>
      <c r="B30" t="s">
        <v>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README</vt:lpstr>
      <vt:lpstr>Definitions</vt:lpstr>
      <vt:lpstr>References</vt:lpstr>
      <vt:lpstr>Lists</vt:lpstr>
      <vt:lpstr>ResC</vt:lpstr>
      <vt:lpstr>Milling_RR_deposit</vt:lpstr>
      <vt:lpstr>RR_table</vt:lpstr>
      <vt:lpstr>Conversion</vt:lpstr>
      <vt:lpstr>Atomic_mass</vt:lpstr>
      <vt:lpstr>Data_gaps</vt:lpstr>
      <vt:lpstr>results_av_ResC</vt:lpstr>
      <vt:lpstr>results_accessible_ResC</vt:lpstr>
      <vt:lpstr>rr_data_ResC</vt:lpstr>
      <vt:lpstr>results_pot_acc_ResC</vt:lpstr>
      <vt:lpstr>Mapped_sphalerite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Titouan Greffe</dc:creator>
  <cp:lastModifiedBy>Marin PELLAN</cp:lastModifiedBy>
  <dcterms:created xsi:type="dcterms:W3CDTF">2022-11-04T21:37:47Z</dcterms:created>
  <dcterms:modified xsi:type="dcterms:W3CDTF">2024-12-20T21:03:23Z</dcterms:modified>
</cp:coreProperties>
</file>